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F5B351E-ABF3-4CED-B13B-5F1807AB8EC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agaza_Adres" sheetId="1" r:id="rId1"/>
    <sheet name="Fact_Norm" sheetId="2" r:id="rId2"/>
    <sheet name="Fact_Mevcut" sheetId="3" r:id="rId3"/>
    <sheet name="Dim_Unvan" sheetId="4" r:id="rId4"/>
    <sheet name="Dim_Magaza" sheetId="5" r:id="rId5"/>
    <sheet name="Dim_Tarih" sheetId="6" r:id="rId6"/>
    <sheet name="Çarpanlar" sheetId="7" r:id="rId7"/>
    <sheet name="Girdiler" sheetId="8" r:id="rId8"/>
    <sheet name="Mağaza Özellikleri" sheetId="9" r:id="rId9"/>
    <sheet name="Departman Matrisi" sheetId="10" r:id="rId10"/>
    <sheet name="Günlük Operasyon" sheetId="11" r:id="rId11"/>
    <sheet name="Saatlik Yoğunluk" sheetId="12" r:id="rId12"/>
    <sheet name="Kasa Kullanımı" sheetId="13" r:id="rId13"/>
    <sheet name="Online Sipariş" sheetId="14" r:id="rId14"/>
    <sheet name="Parametreler" sheetId="15" r:id="rId15"/>
    <sheet name="Mal Kabul" sheetId="16" r:id="rId16"/>
    <sheet name="Sevkiyat" sheetId="17" r:id="rId17"/>
    <sheet name="Fire ve İade" sheetId="18" r:id="rId18"/>
    <sheet name="Dim_CikisNedeni" sheetId="19" r:id="rId19"/>
    <sheet name="Müşteri Şikayetleri" sheetId="20" r:id="rId20"/>
    <sheet name="Fazla Mesai" sheetId="21" r:id="rId21"/>
    <sheet name="Devamsızlık" sheetId="22" r:id="rId22"/>
    <sheet name="Eğitim" sheetId="23" r:id="rId23"/>
    <sheet name="İzin" sheetId="24" r:id="rId24"/>
    <sheet name="Performans" sheetId="25" r:id="rId25"/>
    <sheet name="Personel Maliyeti" sheetId="26" r:id="rId26"/>
    <sheet name="Devir Riski" sheetId="27" r:id="rId27"/>
    <sheet name="Aylık Operasyon KPI" sheetId="28" r:id="rId28"/>
    <sheet name="İş Yükü Endeksi" sheetId="29" r:id="rId29"/>
    <sheet name="REFERENTIAL_CONTROL" sheetId="30" r:id="rId30"/>
    <sheet name="STAR_SCHEMA_REHBER" sheetId="31" r:id="rId31"/>
    <sheet name="KULLANIM_REHBERI" sheetId="32" r:id="rId32"/>
    <sheet name="Standart_Sure_Kutuphanesi" sheetId="33" r:id="rId33"/>
    <sheet name="Kapasite_Parametreleri" sheetId="34" r:id="rId34"/>
    <sheet name="Gunluk_Aktivite_Hacmi" sheetId="35" r:id="rId35"/>
    <sheet name="Kalibrasyon" sheetId="36" r:id="rId36"/>
    <sheet name="Minimum_Kadro_Kurallari" sheetId="37" r:id="rId37"/>
    <sheet name="Vardiya_Pik_Saat" sheetId="38" r:id="rId38"/>
    <sheet name="AI_Norm_Sonuclari" sheetId="39" r:id="rId39"/>
    <sheet name="Rapor_Parametreleri" sheetId="40" r:id="rId40"/>
    <sheet name="Veri_Kalitesi_Log" sheetId="41" r:id="rId41"/>
    <sheet name="Senaryo_Parametreleri" sheetId="42" r:id="rId42"/>
    <sheet name="Transfer_Kisitlari" sheetId="43" r:id="rId43"/>
    <sheet name="Tahmin_Parametreleri" sheetId="44" r:id="rId44"/>
    <sheet name="Maliyet_Parametreleri" sheetId="45" r:id="rId45"/>
    <sheet name="Mail_Listesi" sheetId="46" r:id="rId46"/>
    <sheet name="Transfer_Talepleri" sheetId="47" r:id="rId47"/>
    <sheet name="Sube_Mail_Listesi" sheetId="48" r:id="rId48"/>
    <sheet name="Kurumsal_Eposta_Rehberi" sheetId="49" r:id="rId49"/>
    <sheet name="Personel_Adresleri" sheetId="50" r:id="rId50"/>
    <sheet name="Ev_Sube_Rota_Ozeti" sheetId="51" r:id="rId51"/>
    <sheet name="Norm_Bazli_Transfer_Rotalari" sheetId="52" r:id="rId52"/>
    <sheet name="Personel_Performans_Endeksi" sheetId="53" r:id="rId53"/>
    <sheet name="Performans_Endeksi_Kriterleri" sheetId="54" r:id="rId54"/>
    <sheet name="Tahmin_Dogruluk_Testi" sheetId="55" r:id="rId55"/>
    <sheet name="Verimlilik_Operasyon_Tahmini" sheetId="56" r:id="rId56"/>
    <sheet name="Istatistiksel_Model_Testi" sheetId="57" r:id="rId57"/>
    <sheet name="Norm_Durumu" sheetId="58" r:id="rId58"/>
    <sheet name="Oncelikli_Transfer_Listesi" sheetId="59" r:id="rId59"/>
    <sheet name="Magaza_KPI_Skor_Karti" sheetId="60" r:id="rId60"/>
    <sheet name="Isgucu_Tahmin_Parametreleri" sheetId="61" r:id="rId61"/>
    <sheet name="Tahmin_Takvimi" sheetId="62" r:id="rId62"/>
    <sheet name="00_AI_SIZ_GIRIS_REHBERI" sheetId="63" r:id="rId63"/>
    <sheet name="00_TUM_SAYFALAR_REHBERI" sheetId="64" r:id="rId64"/>
  </sheets>
  <definedNames>
    <definedName name="_xlnm._FilterDatabase" localSheetId="4" hidden="1">Dim_Magaza!$A$1:$C$54</definedName>
    <definedName name="_xlnm._FilterDatabase" localSheetId="2" hidden="1">Fact_Mevcut!$A$1:$Q$601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7" i="3" l="1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399" i="3"/>
  <c r="C398" i="3"/>
  <c r="C397" i="3"/>
  <c r="C396" i="3"/>
  <c r="C395" i="3"/>
  <c r="C394" i="3"/>
  <c r="C393" i="3"/>
  <c r="C392" i="3"/>
  <c r="C391" i="3"/>
  <c r="C390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15" i="3"/>
  <c r="C314" i="3"/>
  <c r="C313" i="3"/>
  <c r="C312" i="3"/>
  <c r="C311" i="3"/>
  <c r="C310" i="3"/>
  <c r="C309" i="3"/>
  <c r="C308" i="3"/>
  <c r="C307" i="3"/>
  <c r="D50" i="60"/>
  <c r="C50" i="60"/>
  <c r="B50" i="60"/>
  <c r="D49" i="60"/>
  <c r="C49" i="60"/>
  <c r="B49" i="60"/>
  <c r="D48" i="60"/>
  <c r="C48" i="60"/>
  <c r="B48" i="60"/>
  <c r="D47" i="60"/>
  <c r="C47" i="60"/>
  <c r="B47" i="60"/>
  <c r="D46" i="60"/>
  <c r="C46" i="60"/>
  <c r="B46" i="60"/>
  <c r="D45" i="60"/>
  <c r="C45" i="60"/>
  <c r="B45" i="60"/>
  <c r="D44" i="60"/>
  <c r="C44" i="60"/>
  <c r="B44" i="60"/>
  <c r="D43" i="60"/>
  <c r="C43" i="60"/>
  <c r="B43" i="60"/>
  <c r="D42" i="60"/>
  <c r="C42" i="60"/>
  <c r="B42" i="60"/>
  <c r="D41" i="60"/>
  <c r="C41" i="60"/>
  <c r="B41" i="60"/>
  <c r="D40" i="60"/>
  <c r="C40" i="60"/>
  <c r="B40" i="60"/>
  <c r="D39" i="60"/>
  <c r="C39" i="60"/>
  <c r="B39" i="60"/>
  <c r="D38" i="60"/>
  <c r="C38" i="60"/>
  <c r="B38" i="60"/>
  <c r="D37" i="60"/>
  <c r="C37" i="60"/>
  <c r="B37" i="60"/>
  <c r="D36" i="60"/>
  <c r="C36" i="60"/>
  <c r="B36" i="60"/>
  <c r="D35" i="60"/>
  <c r="C35" i="60"/>
  <c r="B35" i="60"/>
  <c r="D34" i="60"/>
  <c r="C34" i="60"/>
  <c r="B34" i="60"/>
  <c r="D33" i="60"/>
  <c r="C33" i="60"/>
  <c r="B33" i="60"/>
  <c r="D32" i="60"/>
  <c r="C32" i="60"/>
  <c r="B32" i="60"/>
  <c r="D31" i="60"/>
  <c r="C31" i="60"/>
  <c r="B31" i="60"/>
  <c r="D30" i="60"/>
  <c r="C30" i="60"/>
  <c r="B30" i="60"/>
  <c r="D29" i="60"/>
  <c r="C29" i="60"/>
  <c r="B29" i="60"/>
  <c r="D28" i="60"/>
  <c r="C28" i="60"/>
  <c r="B28" i="60"/>
  <c r="D27" i="60"/>
  <c r="C27" i="60"/>
  <c r="B27" i="60"/>
  <c r="D26" i="60"/>
  <c r="C26" i="60"/>
  <c r="B26" i="60"/>
  <c r="D25" i="60"/>
  <c r="C25" i="60"/>
  <c r="B25" i="60"/>
  <c r="D24" i="60"/>
  <c r="C24" i="60"/>
  <c r="B24" i="60"/>
  <c r="D23" i="60"/>
  <c r="C23" i="60"/>
  <c r="B23" i="60"/>
  <c r="D22" i="60"/>
  <c r="C22" i="60"/>
  <c r="B22" i="60"/>
  <c r="D21" i="60"/>
  <c r="C21" i="60"/>
  <c r="B21" i="60"/>
  <c r="D20" i="60"/>
  <c r="C20" i="60"/>
  <c r="B20" i="60"/>
  <c r="D19" i="60"/>
  <c r="C19" i="60"/>
  <c r="B19" i="60"/>
  <c r="D18" i="60"/>
  <c r="C18" i="60"/>
  <c r="B18" i="60"/>
  <c r="D17" i="60"/>
  <c r="C17" i="60"/>
  <c r="B17" i="60"/>
  <c r="D16" i="60"/>
  <c r="C16" i="60"/>
  <c r="B16" i="60"/>
  <c r="D15" i="60"/>
  <c r="C15" i="60"/>
  <c r="B15" i="60"/>
  <c r="D14" i="60"/>
  <c r="C14" i="60"/>
  <c r="B14" i="60"/>
  <c r="D13" i="60"/>
  <c r="C13" i="60"/>
  <c r="B13" i="60"/>
  <c r="D12" i="60"/>
  <c r="C12" i="60"/>
  <c r="B12" i="60"/>
  <c r="D11" i="60"/>
  <c r="C11" i="60"/>
  <c r="B11" i="60"/>
  <c r="D10" i="60"/>
  <c r="C10" i="60"/>
  <c r="B10" i="60"/>
  <c r="D9" i="60"/>
  <c r="C9" i="60"/>
  <c r="B9" i="60"/>
  <c r="D8" i="60"/>
  <c r="C8" i="60"/>
  <c r="B8" i="60"/>
  <c r="D7" i="60"/>
  <c r="C7" i="60"/>
  <c r="B7" i="60"/>
  <c r="D6" i="60"/>
  <c r="C6" i="60"/>
  <c r="B6" i="60"/>
  <c r="D5" i="60"/>
  <c r="C5" i="60"/>
  <c r="B5" i="60"/>
  <c r="D4" i="60"/>
  <c r="C4" i="60"/>
  <c r="B4" i="60"/>
  <c r="D3" i="60"/>
  <c r="C3" i="60"/>
  <c r="B3" i="60"/>
  <c r="B86" i="57"/>
  <c r="B85" i="57"/>
  <c r="B84" i="57"/>
  <c r="B83" i="57"/>
  <c r="B82" i="57"/>
  <c r="G75" i="57"/>
  <c r="F75" i="57"/>
  <c r="E75" i="57"/>
  <c r="D75" i="57"/>
  <c r="C75" i="57"/>
  <c r="B75" i="57"/>
  <c r="G74" i="57"/>
  <c r="F74" i="57"/>
  <c r="E74" i="57"/>
  <c r="D74" i="57"/>
  <c r="C74" i="57"/>
  <c r="B74" i="57"/>
  <c r="G73" i="57"/>
  <c r="F73" i="57"/>
  <c r="E73" i="57"/>
  <c r="D73" i="57"/>
  <c r="C73" i="57"/>
  <c r="B73" i="57"/>
  <c r="G72" i="57"/>
  <c r="F72" i="57"/>
  <c r="E72" i="57"/>
  <c r="D72" i="57"/>
  <c r="C72" i="57"/>
  <c r="B72" i="57"/>
  <c r="G71" i="57"/>
  <c r="F71" i="57"/>
  <c r="E71" i="57"/>
  <c r="D71" i="57"/>
  <c r="C71" i="57"/>
  <c r="B71" i="57"/>
  <c r="G70" i="57"/>
  <c r="F70" i="57"/>
  <c r="E70" i="57"/>
  <c r="D70" i="57"/>
  <c r="C70" i="57"/>
  <c r="B70" i="57"/>
  <c r="G8" i="57"/>
  <c r="E8" i="57"/>
  <c r="D8" i="57"/>
  <c r="C8" i="57"/>
  <c r="B8" i="57"/>
  <c r="G7" i="57"/>
  <c r="E7" i="57"/>
  <c r="D7" i="57"/>
  <c r="C7" i="57"/>
  <c r="B7" i="57"/>
  <c r="G6" i="57"/>
  <c r="E6" i="57"/>
  <c r="D6" i="57"/>
  <c r="C6" i="57"/>
  <c r="B6" i="57"/>
  <c r="G5" i="57"/>
  <c r="E5" i="57"/>
  <c r="D5" i="57"/>
  <c r="C5" i="57"/>
  <c r="B5" i="57"/>
  <c r="G14" i="55"/>
  <c r="F14" i="55"/>
  <c r="E14" i="55"/>
  <c r="D14" i="55"/>
  <c r="C14" i="55"/>
  <c r="B14" i="55"/>
  <c r="G13" i="55"/>
  <c r="F13" i="55"/>
  <c r="E13" i="55"/>
  <c r="D13" i="55"/>
  <c r="C13" i="55"/>
  <c r="B13" i="55"/>
  <c r="G12" i="55"/>
  <c r="F12" i="55"/>
  <c r="E12" i="55"/>
  <c r="D12" i="55"/>
  <c r="C12" i="55"/>
  <c r="B12" i="55"/>
  <c r="G11" i="55"/>
  <c r="F11" i="55"/>
  <c r="E11" i="55"/>
  <c r="D11" i="55"/>
  <c r="C11" i="55"/>
  <c r="B11" i="55"/>
  <c r="H5845" i="6"/>
  <c r="G5845" i="6"/>
  <c r="F5845" i="6"/>
  <c r="E5845" i="6"/>
  <c r="D5845" i="6"/>
  <c r="C5845" i="6"/>
  <c r="B5845" i="6"/>
  <c r="H5844" i="6"/>
  <c r="G5844" i="6"/>
  <c r="F5844" i="6"/>
  <c r="E5844" i="6"/>
  <c r="D5844" i="6"/>
  <c r="C5844" i="6"/>
  <c r="B5844" i="6"/>
  <c r="H5843" i="6"/>
  <c r="G5843" i="6"/>
  <c r="F5843" i="6"/>
  <c r="E5843" i="6"/>
  <c r="D5843" i="6"/>
  <c r="C5843" i="6"/>
  <c r="B5843" i="6"/>
  <c r="H5842" i="6"/>
  <c r="G5842" i="6"/>
  <c r="F5842" i="6"/>
  <c r="E5842" i="6"/>
  <c r="D5842" i="6"/>
  <c r="C5842" i="6"/>
  <c r="B5842" i="6"/>
  <c r="H5841" i="6"/>
  <c r="G5841" i="6"/>
  <c r="F5841" i="6"/>
  <c r="E5841" i="6"/>
  <c r="D5841" i="6"/>
  <c r="C5841" i="6"/>
  <c r="B5841" i="6"/>
  <c r="H5840" i="6"/>
  <c r="G5840" i="6"/>
  <c r="F5840" i="6"/>
  <c r="E5840" i="6"/>
  <c r="D5840" i="6"/>
  <c r="C5840" i="6"/>
  <c r="B5840" i="6"/>
  <c r="H5839" i="6"/>
  <c r="G5839" i="6"/>
  <c r="F5839" i="6"/>
  <c r="E5839" i="6"/>
  <c r="D5839" i="6"/>
  <c r="C5839" i="6"/>
  <c r="B5839" i="6"/>
  <c r="H5838" i="6"/>
  <c r="G5838" i="6"/>
  <c r="F5838" i="6"/>
  <c r="E5838" i="6"/>
  <c r="D5838" i="6"/>
  <c r="C5838" i="6"/>
  <c r="B5838" i="6"/>
  <c r="H5837" i="6"/>
  <c r="G5837" i="6"/>
  <c r="F5837" i="6"/>
  <c r="E5837" i="6"/>
  <c r="D5837" i="6"/>
  <c r="C5837" i="6"/>
  <c r="B5837" i="6"/>
  <c r="H5836" i="6"/>
  <c r="G5836" i="6"/>
  <c r="F5836" i="6"/>
  <c r="E5836" i="6"/>
  <c r="D5836" i="6"/>
  <c r="C5836" i="6"/>
  <c r="B5836" i="6"/>
  <c r="H5835" i="6"/>
  <c r="G5835" i="6"/>
  <c r="F5835" i="6"/>
  <c r="E5835" i="6"/>
  <c r="D5835" i="6"/>
  <c r="C5835" i="6"/>
  <c r="B5835" i="6"/>
  <c r="H5834" i="6"/>
  <c r="G5834" i="6"/>
  <c r="F5834" i="6"/>
  <c r="E5834" i="6"/>
  <c r="D5834" i="6"/>
  <c r="C5834" i="6"/>
  <c r="B5834" i="6"/>
  <c r="H5833" i="6"/>
  <c r="G5833" i="6"/>
  <c r="F5833" i="6"/>
  <c r="E5833" i="6"/>
  <c r="D5833" i="6"/>
  <c r="C5833" i="6"/>
  <c r="B5833" i="6"/>
  <c r="H5832" i="6"/>
  <c r="G5832" i="6"/>
  <c r="F5832" i="6"/>
  <c r="E5832" i="6"/>
  <c r="D5832" i="6"/>
  <c r="C5832" i="6"/>
  <c r="B5832" i="6"/>
  <c r="H5831" i="6"/>
  <c r="G5831" i="6"/>
  <c r="F5831" i="6"/>
  <c r="E5831" i="6"/>
  <c r="D5831" i="6"/>
  <c r="C5831" i="6"/>
  <c r="B5831" i="6"/>
  <c r="H5830" i="6"/>
  <c r="G5830" i="6"/>
  <c r="F5830" i="6"/>
  <c r="E5830" i="6"/>
  <c r="D5830" i="6"/>
  <c r="C5830" i="6"/>
  <c r="B5830" i="6"/>
  <c r="H5829" i="6"/>
  <c r="G5829" i="6"/>
  <c r="F5829" i="6"/>
  <c r="E5829" i="6"/>
  <c r="D5829" i="6"/>
  <c r="C5829" i="6"/>
  <c r="B5829" i="6"/>
  <c r="H5828" i="6"/>
  <c r="G5828" i="6"/>
  <c r="F5828" i="6"/>
  <c r="E5828" i="6"/>
  <c r="D5828" i="6"/>
  <c r="C5828" i="6"/>
  <c r="B5828" i="6"/>
  <c r="H5827" i="6"/>
  <c r="G5827" i="6"/>
  <c r="F5827" i="6"/>
  <c r="E5827" i="6"/>
  <c r="D5827" i="6"/>
  <c r="C5827" i="6"/>
  <c r="B5827" i="6"/>
  <c r="H5826" i="6"/>
  <c r="G5826" i="6"/>
  <c r="F5826" i="6"/>
  <c r="E5826" i="6"/>
  <c r="D5826" i="6"/>
  <c r="C5826" i="6"/>
  <c r="B5826" i="6"/>
  <c r="H5825" i="6"/>
  <c r="G5825" i="6"/>
  <c r="F5825" i="6"/>
  <c r="E5825" i="6"/>
  <c r="D5825" i="6"/>
  <c r="C5825" i="6"/>
  <c r="B5825" i="6"/>
  <c r="H5824" i="6"/>
  <c r="G5824" i="6"/>
  <c r="F5824" i="6"/>
  <c r="E5824" i="6"/>
  <c r="D5824" i="6"/>
  <c r="C5824" i="6"/>
  <c r="B5824" i="6"/>
  <c r="H5823" i="6"/>
  <c r="G5823" i="6"/>
  <c r="F5823" i="6"/>
  <c r="E5823" i="6"/>
  <c r="D5823" i="6"/>
  <c r="C5823" i="6"/>
  <c r="B5823" i="6"/>
  <c r="H5822" i="6"/>
  <c r="G5822" i="6"/>
  <c r="F5822" i="6"/>
  <c r="E5822" i="6"/>
  <c r="D5822" i="6"/>
  <c r="C5822" i="6"/>
  <c r="B5822" i="6"/>
  <c r="H5821" i="6"/>
  <c r="G5821" i="6"/>
  <c r="F5821" i="6"/>
  <c r="E5821" i="6"/>
  <c r="D5821" i="6"/>
  <c r="C5821" i="6"/>
  <c r="B5821" i="6"/>
  <c r="H5820" i="6"/>
  <c r="G5820" i="6"/>
  <c r="F5820" i="6"/>
  <c r="E5820" i="6"/>
  <c r="D5820" i="6"/>
  <c r="C5820" i="6"/>
  <c r="B5820" i="6"/>
  <c r="H5819" i="6"/>
  <c r="G5819" i="6"/>
  <c r="F5819" i="6"/>
  <c r="E5819" i="6"/>
  <c r="D5819" i="6"/>
  <c r="C5819" i="6"/>
  <c r="B5819" i="6"/>
  <c r="H5818" i="6"/>
  <c r="G5818" i="6"/>
  <c r="F5818" i="6"/>
  <c r="E5818" i="6"/>
  <c r="D5818" i="6"/>
  <c r="C5818" i="6"/>
  <c r="B5818" i="6"/>
  <c r="H5817" i="6"/>
  <c r="G5817" i="6"/>
  <c r="F5817" i="6"/>
  <c r="E5817" i="6"/>
  <c r="D5817" i="6"/>
  <c r="C5817" i="6"/>
  <c r="B5817" i="6"/>
  <c r="H5816" i="6"/>
  <c r="G5816" i="6"/>
  <c r="F5816" i="6"/>
  <c r="E5816" i="6"/>
  <c r="D5816" i="6"/>
  <c r="C5816" i="6"/>
  <c r="B5816" i="6"/>
  <c r="H5815" i="6"/>
  <c r="G5815" i="6"/>
  <c r="F5815" i="6"/>
  <c r="E5815" i="6"/>
  <c r="D5815" i="6"/>
  <c r="C5815" i="6"/>
  <c r="B5815" i="6"/>
  <c r="H5814" i="6"/>
  <c r="G5814" i="6"/>
  <c r="F5814" i="6"/>
  <c r="E5814" i="6"/>
  <c r="D5814" i="6"/>
  <c r="C5814" i="6"/>
  <c r="B5814" i="6"/>
  <c r="H5813" i="6"/>
  <c r="G5813" i="6"/>
  <c r="F5813" i="6"/>
  <c r="E5813" i="6"/>
  <c r="D5813" i="6"/>
  <c r="C5813" i="6"/>
  <c r="B5813" i="6"/>
  <c r="H5812" i="6"/>
  <c r="G5812" i="6"/>
  <c r="F5812" i="6"/>
  <c r="E5812" i="6"/>
  <c r="D5812" i="6"/>
  <c r="C5812" i="6"/>
  <c r="B5812" i="6"/>
  <c r="H5811" i="6"/>
  <c r="G5811" i="6"/>
  <c r="F5811" i="6"/>
  <c r="E5811" i="6"/>
  <c r="D5811" i="6"/>
  <c r="C5811" i="6"/>
  <c r="B5811" i="6"/>
  <c r="H5810" i="6"/>
  <c r="G5810" i="6"/>
  <c r="F5810" i="6"/>
  <c r="E5810" i="6"/>
  <c r="D5810" i="6"/>
  <c r="C5810" i="6"/>
  <c r="B5810" i="6"/>
  <c r="H5809" i="6"/>
  <c r="G5809" i="6"/>
  <c r="F5809" i="6"/>
  <c r="E5809" i="6"/>
  <c r="D5809" i="6"/>
  <c r="C5809" i="6"/>
  <c r="B5809" i="6"/>
  <c r="H5808" i="6"/>
  <c r="G5808" i="6"/>
  <c r="F5808" i="6"/>
  <c r="E5808" i="6"/>
  <c r="D5808" i="6"/>
  <c r="C5808" i="6"/>
  <c r="B5808" i="6"/>
  <c r="H5807" i="6"/>
  <c r="G5807" i="6"/>
  <c r="F5807" i="6"/>
  <c r="E5807" i="6"/>
  <c r="D5807" i="6"/>
  <c r="C5807" i="6"/>
  <c r="B5807" i="6"/>
  <c r="H5806" i="6"/>
  <c r="G5806" i="6"/>
  <c r="F5806" i="6"/>
  <c r="E5806" i="6"/>
  <c r="D5806" i="6"/>
  <c r="C5806" i="6"/>
  <c r="B5806" i="6"/>
  <c r="H5805" i="6"/>
  <c r="G5805" i="6"/>
  <c r="F5805" i="6"/>
  <c r="E5805" i="6"/>
  <c r="D5805" i="6"/>
  <c r="C5805" i="6"/>
  <c r="B5805" i="6"/>
  <c r="H5804" i="6"/>
  <c r="G5804" i="6"/>
  <c r="F5804" i="6"/>
  <c r="E5804" i="6"/>
  <c r="D5804" i="6"/>
  <c r="C5804" i="6"/>
  <c r="B5804" i="6"/>
  <c r="H5803" i="6"/>
  <c r="G5803" i="6"/>
  <c r="F5803" i="6"/>
  <c r="E5803" i="6"/>
  <c r="D5803" i="6"/>
  <c r="C5803" i="6"/>
  <c r="B5803" i="6"/>
  <c r="H5802" i="6"/>
  <c r="G5802" i="6"/>
  <c r="F5802" i="6"/>
  <c r="E5802" i="6"/>
  <c r="D5802" i="6"/>
  <c r="C5802" i="6"/>
  <c r="B5802" i="6"/>
  <c r="H5801" i="6"/>
  <c r="G5801" i="6"/>
  <c r="F5801" i="6"/>
  <c r="E5801" i="6"/>
  <c r="D5801" i="6"/>
  <c r="C5801" i="6"/>
  <c r="B5801" i="6"/>
  <c r="H5800" i="6"/>
  <c r="G5800" i="6"/>
  <c r="F5800" i="6"/>
  <c r="E5800" i="6"/>
  <c r="D5800" i="6"/>
  <c r="C5800" i="6"/>
  <c r="B5800" i="6"/>
  <c r="H5799" i="6"/>
  <c r="G5799" i="6"/>
  <c r="F5799" i="6"/>
  <c r="E5799" i="6"/>
  <c r="D5799" i="6"/>
  <c r="C5799" i="6"/>
  <c r="B5799" i="6"/>
  <c r="H5798" i="6"/>
  <c r="G5798" i="6"/>
  <c r="F5798" i="6"/>
  <c r="E5798" i="6"/>
  <c r="D5798" i="6"/>
  <c r="C5798" i="6"/>
  <c r="B5798" i="6"/>
  <c r="H5797" i="6"/>
  <c r="G5797" i="6"/>
  <c r="F5797" i="6"/>
  <c r="E5797" i="6"/>
  <c r="D5797" i="6"/>
  <c r="C5797" i="6"/>
  <c r="B5797" i="6"/>
  <c r="H5796" i="6"/>
  <c r="G5796" i="6"/>
  <c r="F5796" i="6"/>
  <c r="E5796" i="6"/>
  <c r="D5796" i="6"/>
  <c r="C5796" i="6"/>
  <c r="B5796" i="6"/>
  <c r="H5795" i="6"/>
  <c r="G5795" i="6"/>
  <c r="F5795" i="6"/>
  <c r="E5795" i="6"/>
  <c r="D5795" i="6"/>
  <c r="C5795" i="6"/>
  <c r="B5795" i="6"/>
  <c r="H5794" i="6"/>
  <c r="G5794" i="6"/>
  <c r="F5794" i="6"/>
  <c r="E5794" i="6"/>
  <c r="D5794" i="6"/>
  <c r="C5794" i="6"/>
  <c r="B5794" i="6"/>
  <c r="H5793" i="6"/>
  <c r="G5793" i="6"/>
  <c r="F5793" i="6"/>
  <c r="E5793" i="6"/>
  <c r="D5793" i="6"/>
  <c r="C5793" i="6"/>
  <c r="B5793" i="6"/>
  <c r="H5792" i="6"/>
  <c r="G5792" i="6"/>
  <c r="F5792" i="6"/>
  <c r="E5792" i="6"/>
  <c r="D5792" i="6"/>
  <c r="C5792" i="6"/>
  <c r="B5792" i="6"/>
  <c r="H5791" i="6"/>
  <c r="G5791" i="6"/>
  <c r="F5791" i="6"/>
  <c r="E5791" i="6"/>
  <c r="D5791" i="6"/>
  <c r="C5791" i="6"/>
  <c r="B5791" i="6"/>
  <c r="H5790" i="6"/>
  <c r="G5790" i="6"/>
  <c r="F5790" i="6"/>
  <c r="E5790" i="6"/>
  <c r="D5790" i="6"/>
  <c r="C5790" i="6"/>
  <c r="B5790" i="6"/>
  <c r="H5789" i="6"/>
  <c r="G5789" i="6"/>
  <c r="F5789" i="6"/>
  <c r="E5789" i="6"/>
  <c r="D5789" i="6"/>
  <c r="C5789" i="6"/>
  <c r="B5789" i="6"/>
  <c r="H5788" i="6"/>
  <c r="G5788" i="6"/>
  <c r="F5788" i="6"/>
  <c r="E5788" i="6"/>
  <c r="D5788" i="6"/>
  <c r="C5788" i="6"/>
  <c r="B5788" i="6"/>
  <c r="H5787" i="6"/>
  <c r="G5787" i="6"/>
  <c r="F5787" i="6"/>
  <c r="E5787" i="6"/>
  <c r="D5787" i="6"/>
  <c r="C5787" i="6"/>
  <c r="B5787" i="6"/>
  <c r="H5786" i="6"/>
  <c r="G5786" i="6"/>
  <c r="F5786" i="6"/>
  <c r="E5786" i="6"/>
  <c r="D5786" i="6"/>
  <c r="C5786" i="6"/>
  <c r="B5786" i="6"/>
  <c r="H5785" i="6"/>
  <c r="G5785" i="6"/>
  <c r="F5785" i="6"/>
  <c r="E5785" i="6"/>
  <c r="D5785" i="6"/>
  <c r="C5785" i="6"/>
  <c r="B5785" i="6"/>
  <c r="H5784" i="6"/>
  <c r="G5784" i="6"/>
  <c r="F5784" i="6"/>
  <c r="E5784" i="6"/>
  <c r="D5784" i="6"/>
  <c r="C5784" i="6"/>
  <c r="B5784" i="6"/>
  <c r="H5783" i="6"/>
  <c r="G5783" i="6"/>
  <c r="F5783" i="6"/>
  <c r="E5783" i="6"/>
  <c r="D5783" i="6"/>
  <c r="C5783" i="6"/>
  <c r="B5783" i="6"/>
  <c r="H5782" i="6"/>
  <c r="G5782" i="6"/>
  <c r="F5782" i="6"/>
  <c r="E5782" i="6"/>
  <c r="D5782" i="6"/>
  <c r="C5782" i="6"/>
  <c r="B5782" i="6"/>
  <c r="H5781" i="6"/>
  <c r="G5781" i="6"/>
  <c r="F5781" i="6"/>
  <c r="E5781" i="6"/>
  <c r="D5781" i="6"/>
  <c r="C5781" i="6"/>
  <c r="B5781" i="6"/>
  <c r="H5780" i="6"/>
  <c r="G5780" i="6"/>
  <c r="F5780" i="6"/>
  <c r="E5780" i="6"/>
  <c r="D5780" i="6"/>
  <c r="C5780" i="6"/>
  <c r="B5780" i="6"/>
  <c r="H5779" i="6"/>
  <c r="G5779" i="6"/>
  <c r="F5779" i="6"/>
  <c r="E5779" i="6"/>
  <c r="D5779" i="6"/>
  <c r="C5779" i="6"/>
  <c r="B5779" i="6"/>
  <c r="H5778" i="6"/>
  <c r="G5778" i="6"/>
  <c r="F5778" i="6"/>
  <c r="E5778" i="6"/>
  <c r="D5778" i="6"/>
  <c r="C5778" i="6"/>
  <c r="B5778" i="6"/>
  <c r="H5777" i="6"/>
  <c r="G5777" i="6"/>
  <c r="F5777" i="6"/>
  <c r="E5777" i="6"/>
  <c r="D5777" i="6"/>
  <c r="C5777" i="6"/>
  <c r="B5777" i="6"/>
  <c r="H5776" i="6"/>
  <c r="G5776" i="6"/>
  <c r="F5776" i="6"/>
  <c r="E5776" i="6"/>
  <c r="D5776" i="6"/>
  <c r="C5776" i="6"/>
  <c r="B5776" i="6"/>
  <c r="H5775" i="6"/>
  <c r="G5775" i="6"/>
  <c r="F5775" i="6"/>
  <c r="E5775" i="6"/>
  <c r="D5775" i="6"/>
  <c r="C5775" i="6"/>
  <c r="B5775" i="6"/>
  <c r="H5774" i="6"/>
  <c r="G5774" i="6"/>
  <c r="F5774" i="6"/>
  <c r="E5774" i="6"/>
  <c r="D5774" i="6"/>
  <c r="C5774" i="6"/>
  <c r="B5774" i="6"/>
  <c r="H5773" i="6"/>
  <c r="G5773" i="6"/>
  <c r="F5773" i="6"/>
  <c r="E5773" i="6"/>
  <c r="D5773" i="6"/>
  <c r="C5773" i="6"/>
  <c r="B5773" i="6"/>
  <c r="H5772" i="6"/>
  <c r="G5772" i="6"/>
  <c r="F5772" i="6"/>
  <c r="E5772" i="6"/>
  <c r="D5772" i="6"/>
  <c r="C5772" i="6"/>
  <c r="B5772" i="6"/>
  <c r="H5771" i="6"/>
  <c r="G5771" i="6"/>
  <c r="F5771" i="6"/>
  <c r="E5771" i="6"/>
  <c r="D5771" i="6"/>
  <c r="C5771" i="6"/>
  <c r="B5771" i="6"/>
  <c r="H5770" i="6"/>
  <c r="G5770" i="6"/>
  <c r="F5770" i="6"/>
  <c r="E5770" i="6"/>
  <c r="D5770" i="6"/>
  <c r="C5770" i="6"/>
  <c r="B5770" i="6"/>
  <c r="H5769" i="6"/>
  <c r="G5769" i="6"/>
  <c r="F5769" i="6"/>
  <c r="E5769" i="6"/>
  <c r="D5769" i="6"/>
  <c r="C5769" i="6"/>
  <c r="B5769" i="6"/>
  <c r="H5768" i="6"/>
  <c r="G5768" i="6"/>
  <c r="F5768" i="6"/>
  <c r="E5768" i="6"/>
  <c r="D5768" i="6"/>
  <c r="C5768" i="6"/>
  <c r="B5768" i="6"/>
  <c r="H5767" i="6"/>
  <c r="G5767" i="6"/>
  <c r="F5767" i="6"/>
  <c r="E5767" i="6"/>
  <c r="D5767" i="6"/>
  <c r="C5767" i="6"/>
  <c r="B5767" i="6"/>
  <c r="H5766" i="6"/>
  <c r="G5766" i="6"/>
  <c r="F5766" i="6"/>
  <c r="E5766" i="6"/>
  <c r="D5766" i="6"/>
  <c r="C5766" i="6"/>
  <c r="B5766" i="6"/>
  <c r="H5765" i="6"/>
  <c r="G5765" i="6"/>
  <c r="F5765" i="6"/>
  <c r="E5765" i="6"/>
  <c r="D5765" i="6"/>
  <c r="C5765" i="6"/>
  <c r="B5765" i="6"/>
  <c r="H5764" i="6"/>
  <c r="G5764" i="6"/>
  <c r="F5764" i="6"/>
  <c r="E5764" i="6"/>
  <c r="D5764" i="6"/>
  <c r="C5764" i="6"/>
  <c r="B5764" i="6"/>
  <c r="H5763" i="6"/>
  <c r="G5763" i="6"/>
  <c r="F5763" i="6"/>
  <c r="E5763" i="6"/>
  <c r="D5763" i="6"/>
  <c r="C5763" i="6"/>
  <c r="B5763" i="6"/>
  <c r="H5762" i="6"/>
  <c r="G5762" i="6"/>
  <c r="F5762" i="6"/>
  <c r="E5762" i="6"/>
  <c r="D5762" i="6"/>
  <c r="C5762" i="6"/>
  <c r="B5762" i="6"/>
  <c r="H5761" i="6"/>
  <c r="G5761" i="6"/>
  <c r="F5761" i="6"/>
  <c r="E5761" i="6"/>
  <c r="D5761" i="6"/>
  <c r="C5761" i="6"/>
  <c r="B5761" i="6"/>
  <c r="H5760" i="6"/>
  <c r="G5760" i="6"/>
  <c r="F5760" i="6"/>
  <c r="E5760" i="6"/>
  <c r="D5760" i="6"/>
  <c r="C5760" i="6"/>
  <c r="B5760" i="6"/>
  <c r="H5759" i="6"/>
  <c r="G5759" i="6"/>
  <c r="F5759" i="6"/>
  <c r="E5759" i="6"/>
  <c r="D5759" i="6"/>
  <c r="C5759" i="6"/>
  <c r="B5759" i="6"/>
  <c r="H5758" i="6"/>
  <c r="G5758" i="6"/>
  <c r="F5758" i="6"/>
  <c r="E5758" i="6"/>
  <c r="D5758" i="6"/>
  <c r="C5758" i="6"/>
  <c r="B5758" i="6"/>
  <c r="H5757" i="6"/>
  <c r="G5757" i="6"/>
  <c r="F5757" i="6"/>
  <c r="E5757" i="6"/>
  <c r="D5757" i="6"/>
  <c r="C5757" i="6"/>
  <c r="B5757" i="6"/>
  <c r="H5756" i="6"/>
  <c r="G5756" i="6"/>
  <c r="F5756" i="6"/>
  <c r="E5756" i="6"/>
  <c r="D5756" i="6"/>
  <c r="C5756" i="6"/>
  <c r="B5756" i="6"/>
  <c r="H5755" i="6"/>
  <c r="G5755" i="6"/>
  <c r="F5755" i="6"/>
  <c r="E5755" i="6"/>
  <c r="D5755" i="6"/>
  <c r="C5755" i="6"/>
  <c r="B5755" i="6"/>
  <c r="H5754" i="6"/>
  <c r="G5754" i="6"/>
  <c r="F5754" i="6"/>
  <c r="E5754" i="6"/>
  <c r="D5754" i="6"/>
  <c r="C5754" i="6"/>
  <c r="B5754" i="6"/>
  <c r="H5753" i="6"/>
  <c r="G5753" i="6"/>
  <c r="F5753" i="6"/>
  <c r="E5753" i="6"/>
  <c r="D5753" i="6"/>
  <c r="C5753" i="6"/>
  <c r="B5753" i="6"/>
  <c r="H5752" i="6"/>
  <c r="G5752" i="6"/>
  <c r="F5752" i="6"/>
  <c r="E5752" i="6"/>
  <c r="D5752" i="6"/>
  <c r="C5752" i="6"/>
  <c r="B5752" i="6"/>
  <c r="H5751" i="6"/>
  <c r="G5751" i="6"/>
  <c r="F5751" i="6"/>
  <c r="E5751" i="6"/>
  <c r="D5751" i="6"/>
  <c r="C5751" i="6"/>
  <c r="B5751" i="6"/>
  <c r="H5750" i="6"/>
  <c r="G5750" i="6"/>
  <c r="F5750" i="6"/>
  <c r="E5750" i="6"/>
  <c r="D5750" i="6"/>
  <c r="C5750" i="6"/>
  <c r="B5750" i="6"/>
  <c r="H5749" i="6"/>
  <c r="G5749" i="6"/>
  <c r="F5749" i="6"/>
  <c r="E5749" i="6"/>
  <c r="D5749" i="6"/>
  <c r="C5749" i="6"/>
  <c r="B5749" i="6"/>
  <c r="H5748" i="6"/>
  <c r="G5748" i="6"/>
  <c r="F5748" i="6"/>
  <c r="E5748" i="6"/>
  <c r="D5748" i="6"/>
  <c r="C5748" i="6"/>
  <c r="B5748" i="6"/>
  <c r="H5747" i="6"/>
  <c r="G5747" i="6"/>
  <c r="F5747" i="6"/>
  <c r="E5747" i="6"/>
  <c r="D5747" i="6"/>
  <c r="C5747" i="6"/>
  <c r="B5747" i="6"/>
  <c r="H5746" i="6"/>
  <c r="G5746" i="6"/>
  <c r="F5746" i="6"/>
  <c r="E5746" i="6"/>
  <c r="D5746" i="6"/>
  <c r="C5746" i="6"/>
  <c r="B5746" i="6"/>
  <c r="H5745" i="6"/>
  <c r="G5745" i="6"/>
  <c r="F5745" i="6"/>
  <c r="E5745" i="6"/>
  <c r="D5745" i="6"/>
  <c r="C5745" i="6"/>
  <c r="B5745" i="6"/>
  <c r="H5744" i="6"/>
  <c r="G5744" i="6"/>
  <c r="F5744" i="6"/>
  <c r="E5744" i="6"/>
  <c r="D5744" i="6"/>
  <c r="C5744" i="6"/>
  <c r="B5744" i="6"/>
  <c r="H5743" i="6"/>
  <c r="G5743" i="6"/>
  <c r="F5743" i="6"/>
  <c r="E5743" i="6"/>
  <c r="D5743" i="6"/>
  <c r="C5743" i="6"/>
  <c r="B5743" i="6"/>
  <c r="H5742" i="6"/>
  <c r="G5742" i="6"/>
  <c r="F5742" i="6"/>
  <c r="E5742" i="6"/>
  <c r="D5742" i="6"/>
  <c r="C5742" i="6"/>
  <c r="B5742" i="6"/>
  <c r="H5741" i="6"/>
  <c r="G5741" i="6"/>
  <c r="F5741" i="6"/>
  <c r="E5741" i="6"/>
  <c r="D5741" i="6"/>
  <c r="C5741" i="6"/>
  <c r="B5741" i="6"/>
  <c r="H5740" i="6"/>
  <c r="G5740" i="6"/>
  <c r="F5740" i="6"/>
  <c r="E5740" i="6"/>
  <c r="D5740" i="6"/>
  <c r="C5740" i="6"/>
  <c r="B5740" i="6"/>
  <c r="H5739" i="6"/>
  <c r="G5739" i="6"/>
  <c r="F5739" i="6"/>
  <c r="E5739" i="6"/>
  <c r="D5739" i="6"/>
  <c r="C5739" i="6"/>
  <c r="B5739" i="6"/>
  <c r="H5738" i="6"/>
  <c r="G5738" i="6"/>
  <c r="F5738" i="6"/>
  <c r="E5738" i="6"/>
  <c r="D5738" i="6"/>
  <c r="C5738" i="6"/>
  <c r="B5738" i="6"/>
  <c r="H5737" i="6"/>
  <c r="G5737" i="6"/>
  <c r="F5737" i="6"/>
  <c r="E5737" i="6"/>
  <c r="D5737" i="6"/>
  <c r="C5737" i="6"/>
  <c r="B5737" i="6"/>
  <c r="H5736" i="6"/>
  <c r="G5736" i="6"/>
  <c r="F5736" i="6"/>
  <c r="E5736" i="6"/>
  <c r="D5736" i="6"/>
  <c r="C5736" i="6"/>
  <c r="B5736" i="6"/>
  <c r="H5735" i="6"/>
  <c r="G5735" i="6"/>
  <c r="F5735" i="6"/>
  <c r="E5735" i="6"/>
  <c r="D5735" i="6"/>
  <c r="C5735" i="6"/>
  <c r="B5735" i="6"/>
  <c r="H5734" i="6"/>
  <c r="G5734" i="6"/>
  <c r="F5734" i="6"/>
  <c r="E5734" i="6"/>
  <c r="D5734" i="6"/>
  <c r="C5734" i="6"/>
  <c r="B5734" i="6"/>
  <c r="H5733" i="6"/>
  <c r="G5733" i="6"/>
  <c r="F5733" i="6"/>
  <c r="E5733" i="6"/>
  <c r="D5733" i="6"/>
  <c r="C5733" i="6"/>
  <c r="B5733" i="6"/>
  <c r="H5732" i="6"/>
  <c r="G5732" i="6"/>
  <c r="F5732" i="6"/>
  <c r="E5732" i="6"/>
  <c r="D5732" i="6"/>
  <c r="C5732" i="6"/>
  <c r="B5732" i="6"/>
  <c r="H5731" i="6"/>
  <c r="G5731" i="6"/>
  <c r="F5731" i="6"/>
  <c r="E5731" i="6"/>
  <c r="D5731" i="6"/>
  <c r="C5731" i="6"/>
  <c r="B5731" i="6"/>
  <c r="H5730" i="6"/>
  <c r="G5730" i="6"/>
  <c r="F5730" i="6"/>
  <c r="E5730" i="6"/>
  <c r="D5730" i="6"/>
  <c r="C5730" i="6"/>
  <c r="B5730" i="6"/>
  <c r="H5729" i="6"/>
  <c r="G5729" i="6"/>
  <c r="F5729" i="6"/>
  <c r="E5729" i="6"/>
  <c r="D5729" i="6"/>
  <c r="C5729" i="6"/>
  <c r="B5729" i="6"/>
  <c r="H5728" i="6"/>
  <c r="G5728" i="6"/>
  <c r="F5728" i="6"/>
  <c r="E5728" i="6"/>
  <c r="D5728" i="6"/>
  <c r="C5728" i="6"/>
  <c r="B5728" i="6"/>
  <c r="H5727" i="6"/>
  <c r="G5727" i="6"/>
  <c r="F5727" i="6"/>
  <c r="E5727" i="6"/>
  <c r="D5727" i="6"/>
  <c r="C5727" i="6"/>
  <c r="B5727" i="6"/>
  <c r="H5726" i="6"/>
  <c r="G5726" i="6"/>
  <c r="F5726" i="6"/>
  <c r="E5726" i="6"/>
  <c r="D5726" i="6"/>
  <c r="C5726" i="6"/>
  <c r="B5726" i="6"/>
  <c r="H5725" i="6"/>
  <c r="G5725" i="6"/>
  <c r="F5725" i="6"/>
  <c r="E5725" i="6"/>
  <c r="D5725" i="6"/>
  <c r="C5725" i="6"/>
  <c r="B5725" i="6"/>
  <c r="H5724" i="6"/>
  <c r="G5724" i="6"/>
  <c r="F5724" i="6"/>
  <c r="E5724" i="6"/>
  <c r="D5724" i="6"/>
  <c r="C5724" i="6"/>
  <c r="B5724" i="6"/>
  <c r="H5723" i="6"/>
  <c r="G5723" i="6"/>
  <c r="F5723" i="6"/>
  <c r="E5723" i="6"/>
  <c r="D5723" i="6"/>
  <c r="C5723" i="6"/>
  <c r="B5723" i="6"/>
  <c r="H5722" i="6"/>
  <c r="G5722" i="6"/>
  <c r="F5722" i="6"/>
  <c r="E5722" i="6"/>
  <c r="D5722" i="6"/>
  <c r="C5722" i="6"/>
  <c r="B5722" i="6"/>
  <c r="H5721" i="6"/>
  <c r="G5721" i="6"/>
  <c r="F5721" i="6"/>
  <c r="E5721" i="6"/>
  <c r="D5721" i="6"/>
  <c r="C5721" i="6"/>
  <c r="B5721" i="6"/>
  <c r="H5720" i="6"/>
  <c r="G5720" i="6"/>
  <c r="F5720" i="6"/>
  <c r="E5720" i="6"/>
  <c r="D5720" i="6"/>
  <c r="C5720" i="6"/>
  <c r="B5720" i="6"/>
  <c r="H5719" i="6"/>
  <c r="G5719" i="6"/>
  <c r="F5719" i="6"/>
  <c r="E5719" i="6"/>
  <c r="D5719" i="6"/>
  <c r="C5719" i="6"/>
  <c r="B5719" i="6"/>
  <c r="H5718" i="6"/>
  <c r="G5718" i="6"/>
  <c r="F5718" i="6"/>
  <c r="E5718" i="6"/>
  <c r="D5718" i="6"/>
  <c r="C5718" i="6"/>
  <c r="B5718" i="6"/>
  <c r="H5717" i="6"/>
  <c r="G5717" i="6"/>
  <c r="F5717" i="6"/>
  <c r="E5717" i="6"/>
  <c r="D5717" i="6"/>
  <c r="C5717" i="6"/>
  <c r="B5717" i="6"/>
  <c r="H5716" i="6"/>
  <c r="G5716" i="6"/>
  <c r="F5716" i="6"/>
  <c r="E5716" i="6"/>
  <c r="D5716" i="6"/>
  <c r="C5716" i="6"/>
  <c r="B5716" i="6"/>
  <c r="H5715" i="6"/>
  <c r="G5715" i="6"/>
  <c r="F5715" i="6"/>
  <c r="E5715" i="6"/>
  <c r="D5715" i="6"/>
  <c r="C5715" i="6"/>
  <c r="B5715" i="6"/>
  <c r="H5714" i="6"/>
  <c r="G5714" i="6"/>
  <c r="F5714" i="6"/>
  <c r="E5714" i="6"/>
  <c r="D5714" i="6"/>
  <c r="C5714" i="6"/>
  <c r="B5714" i="6"/>
  <c r="H5713" i="6"/>
  <c r="G5713" i="6"/>
  <c r="F5713" i="6"/>
  <c r="E5713" i="6"/>
  <c r="D5713" i="6"/>
  <c r="C5713" i="6"/>
  <c r="B5713" i="6"/>
  <c r="H5712" i="6"/>
  <c r="G5712" i="6"/>
  <c r="F5712" i="6"/>
  <c r="E5712" i="6"/>
  <c r="D5712" i="6"/>
  <c r="C5712" i="6"/>
  <c r="B5712" i="6"/>
  <c r="H5711" i="6"/>
  <c r="G5711" i="6"/>
  <c r="F5711" i="6"/>
  <c r="E5711" i="6"/>
  <c r="D5711" i="6"/>
  <c r="C5711" i="6"/>
  <c r="B5711" i="6"/>
  <c r="H5710" i="6"/>
  <c r="G5710" i="6"/>
  <c r="F5710" i="6"/>
  <c r="E5710" i="6"/>
  <c r="D5710" i="6"/>
  <c r="C5710" i="6"/>
  <c r="B5710" i="6"/>
  <c r="H5709" i="6"/>
  <c r="G5709" i="6"/>
  <c r="F5709" i="6"/>
  <c r="E5709" i="6"/>
  <c r="D5709" i="6"/>
  <c r="C5709" i="6"/>
  <c r="B5709" i="6"/>
  <c r="H5708" i="6"/>
  <c r="G5708" i="6"/>
  <c r="F5708" i="6"/>
  <c r="E5708" i="6"/>
  <c r="D5708" i="6"/>
  <c r="C5708" i="6"/>
  <c r="B5708" i="6"/>
  <c r="H5707" i="6"/>
  <c r="G5707" i="6"/>
  <c r="F5707" i="6"/>
  <c r="E5707" i="6"/>
  <c r="D5707" i="6"/>
  <c r="C5707" i="6"/>
  <c r="B5707" i="6"/>
  <c r="H5706" i="6"/>
  <c r="G5706" i="6"/>
  <c r="F5706" i="6"/>
  <c r="E5706" i="6"/>
  <c r="D5706" i="6"/>
  <c r="C5706" i="6"/>
  <c r="B5706" i="6"/>
  <c r="H5705" i="6"/>
  <c r="G5705" i="6"/>
  <c r="F5705" i="6"/>
  <c r="E5705" i="6"/>
  <c r="D5705" i="6"/>
  <c r="C5705" i="6"/>
  <c r="B5705" i="6"/>
  <c r="H5704" i="6"/>
  <c r="G5704" i="6"/>
  <c r="F5704" i="6"/>
  <c r="E5704" i="6"/>
  <c r="D5704" i="6"/>
  <c r="C5704" i="6"/>
  <c r="B5704" i="6"/>
  <c r="H5703" i="6"/>
  <c r="G5703" i="6"/>
  <c r="F5703" i="6"/>
  <c r="E5703" i="6"/>
  <c r="D5703" i="6"/>
  <c r="C5703" i="6"/>
  <c r="B5703" i="6"/>
  <c r="H5702" i="6"/>
  <c r="G5702" i="6"/>
  <c r="F5702" i="6"/>
  <c r="E5702" i="6"/>
  <c r="D5702" i="6"/>
  <c r="C5702" i="6"/>
  <c r="B5702" i="6"/>
  <c r="H5701" i="6"/>
  <c r="G5701" i="6"/>
  <c r="F5701" i="6"/>
  <c r="E5701" i="6"/>
  <c r="D5701" i="6"/>
  <c r="C5701" i="6"/>
  <c r="B5701" i="6"/>
  <c r="H5700" i="6"/>
  <c r="G5700" i="6"/>
  <c r="F5700" i="6"/>
  <c r="E5700" i="6"/>
  <c r="D5700" i="6"/>
  <c r="C5700" i="6"/>
  <c r="B5700" i="6"/>
  <c r="H5699" i="6"/>
  <c r="G5699" i="6"/>
  <c r="F5699" i="6"/>
  <c r="E5699" i="6"/>
  <c r="D5699" i="6"/>
  <c r="C5699" i="6"/>
  <c r="B5699" i="6"/>
  <c r="H5698" i="6"/>
  <c r="G5698" i="6"/>
  <c r="F5698" i="6"/>
  <c r="E5698" i="6"/>
  <c r="D5698" i="6"/>
  <c r="C5698" i="6"/>
  <c r="B5698" i="6"/>
  <c r="H5697" i="6"/>
  <c r="G5697" i="6"/>
  <c r="F5697" i="6"/>
  <c r="E5697" i="6"/>
  <c r="D5697" i="6"/>
  <c r="C5697" i="6"/>
  <c r="B5697" i="6"/>
  <c r="H5696" i="6"/>
  <c r="G5696" i="6"/>
  <c r="F5696" i="6"/>
  <c r="E5696" i="6"/>
  <c r="D5696" i="6"/>
  <c r="C5696" i="6"/>
  <c r="B5696" i="6"/>
  <c r="H5695" i="6"/>
  <c r="G5695" i="6"/>
  <c r="F5695" i="6"/>
  <c r="E5695" i="6"/>
  <c r="D5695" i="6"/>
  <c r="C5695" i="6"/>
  <c r="B5695" i="6"/>
  <c r="H5694" i="6"/>
  <c r="G5694" i="6"/>
  <c r="F5694" i="6"/>
  <c r="E5694" i="6"/>
  <c r="D5694" i="6"/>
  <c r="C5694" i="6"/>
  <c r="B5694" i="6"/>
  <c r="H5693" i="6"/>
  <c r="G5693" i="6"/>
  <c r="F5693" i="6"/>
  <c r="E5693" i="6"/>
  <c r="D5693" i="6"/>
  <c r="C5693" i="6"/>
  <c r="B5693" i="6"/>
  <c r="H5692" i="6"/>
  <c r="G5692" i="6"/>
  <c r="F5692" i="6"/>
  <c r="E5692" i="6"/>
  <c r="D5692" i="6"/>
  <c r="C5692" i="6"/>
  <c r="B5692" i="6"/>
  <c r="H5691" i="6"/>
  <c r="G5691" i="6"/>
  <c r="F5691" i="6"/>
  <c r="E5691" i="6"/>
  <c r="D5691" i="6"/>
  <c r="C5691" i="6"/>
  <c r="B5691" i="6"/>
  <c r="H5690" i="6"/>
  <c r="G5690" i="6"/>
  <c r="F5690" i="6"/>
  <c r="E5690" i="6"/>
  <c r="D5690" i="6"/>
  <c r="C5690" i="6"/>
  <c r="B5690" i="6"/>
  <c r="H5689" i="6"/>
  <c r="G5689" i="6"/>
  <c r="F5689" i="6"/>
  <c r="E5689" i="6"/>
  <c r="D5689" i="6"/>
  <c r="C5689" i="6"/>
  <c r="B5689" i="6"/>
  <c r="H5688" i="6"/>
  <c r="G5688" i="6"/>
  <c r="F5688" i="6"/>
  <c r="E5688" i="6"/>
  <c r="D5688" i="6"/>
  <c r="C5688" i="6"/>
  <c r="B5688" i="6"/>
  <c r="H5687" i="6"/>
  <c r="G5687" i="6"/>
  <c r="F5687" i="6"/>
  <c r="E5687" i="6"/>
  <c r="D5687" i="6"/>
  <c r="C5687" i="6"/>
  <c r="B5687" i="6"/>
  <c r="H5686" i="6"/>
  <c r="G5686" i="6"/>
  <c r="F5686" i="6"/>
  <c r="E5686" i="6"/>
  <c r="D5686" i="6"/>
  <c r="C5686" i="6"/>
  <c r="B5686" i="6"/>
  <c r="H5685" i="6"/>
  <c r="G5685" i="6"/>
  <c r="F5685" i="6"/>
  <c r="E5685" i="6"/>
  <c r="D5685" i="6"/>
  <c r="C5685" i="6"/>
  <c r="B5685" i="6"/>
  <c r="H5684" i="6"/>
  <c r="G5684" i="6"/>
  <c r="F5684" i="6"/>
  <c r="E5684" i="6"/>
  <c r="D5684" i="6"/>
  <c r="C5684" i="6"/>
  <c r="B5684" i="6"/>
  <c r="H5683" i="6"/>
  <c r="G5683" i="6"/>
  <c r="F5683" i="6"/>
  <c r="E5683" i="6"/>
  <c r="D5683" i="6"/>
  <c r="C5683" i="6"/>
  <c r="B5683" i="6"/>
  <c r="H5682" i="6"/>
  <c r="G5682" i="6"/>
  <c r="F5682" i="6"/>
  <c r="E5682" i="6"/>
  <c r="D5682" i="6"/>
  <c r="C5682" i="6"/>
  <c r="B5682" i="6"/>
  <c r="H5681" i="6"/>
  <c r="G5681" i="6"/>
  <c r="F5681" i="6"/>
  <c r="E5681" i="6"/>
  <c r="D5681" i="6"/>
  <c r="C5681" i="6"/>
  <c r="B5681" i="6"/>
  <c r="H5680" i="6"/>
  <c r="G5680" i="6"/>
  <c r="F5680" i="6"/>
  <c r="E5680" i="6"/>
  <c r="D5680" i="6"/>
  <c r="C5680" i="6"/>
  <c r="B5680" i="6"/>
  <c r="H5679" i="6"/>
  <c r="G5679" i="6"/>
  <c r="F5679" i="6"/>
  <c r="E5679" i="6"/>
  <c r="D5679" i="6"/>
  <c r="C5679" i="6"/>
  <c r="B5679" i="6"/>
  <c r="H5678" i="6"/>
  <c r="G5678" i="6"/>
  <c r="F5678" i="6"/>
  <c r="E5678" i="6"/>
  <c r="D5678" i="6"/>
  <c r="C5678" i="6"/>
  <c r="B5678" i="6"/>
  <c r="H5677" i="6"/>
  <c r="G5677" i="6"/>
  <c r="F5677" i="6"/>
  <c r="E5677" i="6"/>
  <c r="D5677" i="6"/>
  <c r="C5677" i="6"/>
  <c r="B5677" i="6"/>
  <c r="H5676" i="6"/>
  <c r="G5676" i="6"/>
  <c r="F5676" i="6"/>
  <c r="E5676" i="6"/>
  <c r="D5676" i="6"/>
  <c r="C5676" i="6"/>
  <c r="B5676" i="6"/>
  <c r="H5675" i="6"/>
  <c r="G5675" i="6"/>
  <c r="F5675" i="6"/>
  <c r="E5675" i="6"/>
  <c r="D5675" i="6"/>
  <c r="C5675" i="6"/>
  <c r="B5675" i="6"/>
  <c r="H5674" i="6"/>
  <c r="G5674" i="6"/>
  <c r="F5674" i="6"/>
  <c r="E5674" i="6"/>
  <c r="D5674" i="6"/>
  <c r="C5674" i="6"/>
  <c r="B5674" i="6"/>
  <c r="H5673" i="6"/>
  <c r="G5673" i="6"/>
  <c r="F5673" i="6"/>
  <c r="E5673" i="6"/>
  <c r="D5673" i="6"/>
  <c r="C5673" i="6"/>
  <c r="B5673" i="6"/>
  <c r="H5672" i="6"/>
  <c r="G5672" i="6"/>
  <c r="F5672" i="6"/>
  <c r="E5672" i="6"/>
  <c r="D5672" i="6"/>
  <c r="C5672" i="6"/>
  <c r="B5672" i="6"/>
  <c r="H5671" i="6"/>
  <c r="G5671" i="6"/>
  <c r="F5671" i="6"/>
  <c r="E5671" i="6"/>
  <c r="D5671" i="6"/>
  <c r="C5671" i="6"/>
  <c r="B5671" i="6"/>
  <c r="H5670" i="6"/>
  <c r="G5670" i="6"/>
  <c r="F5670" i="6"/>
  <c r="E5670" i="6"/>
  <c r="D5670" i="6"/>
  <c r="C5670" i="6"/>
  <c r="B5670" i="6"/>
  <c r="H5669" i="6"/>
  <c r="G5669" i="6"/>
  <c r="F5669" i="6"/>
  <c r="E5669" i="6"/>
  <c r="D5669" i="6"/>
  <c r="C5669" i="6"/>
  <c r="B5669" i="6"/>
  <c r="H5668" i="6"/>
  <c r="G5668" i="6"/>
  <c r="F5668" i="6"/>
  <c r="E5668" i="6"/>
  <c r="D5668" i="6"/>
  <c r="C5668" i="6"/>
  <c r="B5668" i="6"/>
  <c r="H5667" i="6"/>
  <c r="G5667" i="6"/>
  <c r="F5667" i="6"/>
  <c r="E5667" i="6"/>
  <c r="D5667" i="6"/>
  <c r="C5667" i="6"/>
  <c r="B5667" i="6"/>
  <c r="H5666" i="6"/>
  <c r="G5666" i="6"/>
  <c r="F5666" i="6"/>
  <c r="E5666" i="6"/>
  <c r="D5666" i="6"/>
  <c r="C5666" i="6"/>
  <c r="B5666" i="6"/>
  <c r="H5665" i="6"/>
  <c r="G5665" i="6"/>
  <c r="F5665" i="6"/>
  <c r="E5665" i="6"/>
  <c r="D5665" i="6"/>
  <c r="C5665" i="6"/>
  <c r="B5665" i="6"/>
  <c r="H5664" i="6"/>
  <c r="G5664" i="6"/>
  <c r="F5664" i="6"/>
  <c r="E5664" i="6"/>
  <c r="D5664" i="6"/>
  <c r="C5664" i="6"/>
  <c r="B5664" i="6"/>
  <c r="H5663" i="6"/>
  <c r="G5663" i="6"/>
  <c r="F5663" i="6"/>
  <c r="E5663" i="6"/>
  <c r="D5663" i="6"/>
  <c r="C5663" i="6"/>
  <c r="B5663" i="6"/>
  <c r="H5662" i="6"/>
  <c r="G5662" i="6"/>
  <c r="F5662" i="6"/>
  <c r="E5662" i="6"/>
  <c r="D5662" i="6"/>
  <c r="C5662" i="6"/>
  <c r="B5662" i="6"/>
  <c r="H5661" i="6"/>
  <c r="G5661" i="6"/>
  <c r="F5661" i="6"/>
  <c r="E5661" i="6"/>
  <c r="D5661" i="6"/>
  <c r="C5661" i="6"/>
  <c r="B5661" i="6"/>
  <c r="H5660" i="6"/>
  <c r="G5660" i="6"/>
  <c r="F5660" i="6"/>
  <c r="E5660" i="6"/>
  <c r="D5660" i="6"/>
  <c r="C5660" i="6"/>
  <c r="B5660" i="6"/>
  <c r="H5659" i="6"/>
  <c r="G5659" i="6"/>
  <c r="F5659" i="6"/>
  <c r="E5659" i="6"/>
  <c r="D5659" i="6"/>
  <c r="C5659" i="6"/>
  <c r="B5659" i="6"/>
  <c r="H5658" i="6"/>
  <c r="G5658" i="6"/>
  <c r="F5658" i="6"/>
  <c r="E5658" i="6"/>
  <c r="D5658" i="6"/>
  <c r="C5658" i="6"/>
  <c r="B5658" i="6"/>
  <c r="H5657" i="6"/>
  <c r="G5657" i="6"/>
  <c r="F5657" i="6"/>
  <c r="E5657" i="6"/>
  <c r="D5657" i="6"/>
  <c r="C5657" i="6"/>
  <c r="B5657" i="6"/>
  <c r="H5656" i="6"/>
  <c r="G5656" i="6"/>
  <c r="F5656" i="6"/>
  <c r="E5656" i="6"/>
  <c r="D5656" i="6"/>
  <c r="C5656" i="6"/>
  <c r="B5656" i="6"/>
  <c r="H5655" i="6"/>
  <c r="G5655" i="6"/>
  <c r="F5655" i="6"/>
  <c r="E5655" i="6"/>
  <c r="D5655" i="6"/>
  <c r="C5655" i="6"/>
  <c r="B5655" i="6"/>
  <c r="H5654" i="6"/>
  <c r="G5654" i="6"/>
  <c r="F5654" i="6"/>
  <c r="E5654" i="6"/>
  <c r="D5654" i="6"/>
  <c r="C5654" i="6"/>
  <c r="B5654" i="6"/>
  <c r="H5653" i="6"/>
  <c r="G5653" i="6"/>
  <c r="F5653" i="6"/>
  <c r="E5653" i="6"/>
  <c r="D5653" i="6"/>
  <c r="C5653" i="6"/>
  <c r="B5653" i="6"/>
  <c r="H5652" i="6"/>
  <c r="G5652" i="6"/>
  <c r="F5652" i="6"/>
  <c r="E5652" i="6"/>
  <c r="D5652" i="6"/>
  <c r="C5652" i="6"/>
  <c r="B5652" i="6"/>
  <c r="H5651" i="6"/>
  <c r="G5651" i="6"/>
  <c r="F5651" i="6"/>
  <c r="E5651" i="6"/>
  <c r="D5651" i="6"/>
  <c r="C5651" i="6"/>
  <c r="B5651" i="6"/>
  <c r="H5650" i="6"/>
  <c r="G5650" i="6"/>
  <c r="F5650" i="6"/>
  <c r="E5650" i="6"/>
  <c r="D5650" i="6"/>
  <c r="C5650" i="6"/>
  <c r="B5650" i="6"/>
  <c r="H5649" i="6"/>
  <c r="G5649" i="6"/>
  <c r="F5649" i="6"/>
  <c r="E5649" i="6"/>
  <c r="D5649" i="6"/>
  <c r="C5649" i="6"/>
  <c r="B5649" i="6"/>
  <c r="H5648" i="6"/>
  <c r="G5648" i="6"/>
  <c r="F5648" i="6"/>
  <c r="E5648" i="6"/>
  <c r="D5648" i="6"/>
  <c r="C5648" i="6"/>
  <c r="B5648" i="6"/>
  <c r="H5647" i="6"/>
  <c r="G5647" i="6"/>
  <c r="F5647" i="6"/>
  <c r="E5647" i="6"/>
  <c r="D5647" i="6"/>
  <c r="C5647" i="6"/>
  <c r="B5647" i="6"/>
  <c r="H5646" i="6"/>
  <c r="G5646" i="6"/>
  <c r="F5646" i="6"/>
  <c r="E5646" i="6"/>
  <c r="D5646" i="6"/>
  <c r="C5646" i="6"/>
  <c r="B5646" i="6"/>
  <c r="H5645" i="6"/>
  <c r="G5645" i="6"/>
  <c r="F5645" i="6"/>
  <c r="E5645" i="6"/>
  <c r="D5645" i="6"/>
  <c r="C5645" i="6"/>
  <c r="B5645" i="6"/>
  <c r="H5644" i="6"/>
  <c r="G5644" i="6"/>
  <c r="F5644" i="6"/>
  <c r="E5644" i="6"/>
  <c r="D5644" i="6"/>
  <c r="C5644" i="6"/>
  <c r="B5644" i="6"/>
  <c r="H5643" i="6"/>
  <c r="G5643" i="6"/>
  <c r="F5643" i="6"/>
  <c r="E5643" i="6"/>
  <c r="D5643" i="6"/>
  <c r="C5643" i="6"/>
  <c r="B5643" i="6"/>
  <c r="H5642" i="6"/>
  <c r="G5642" i="6"/>
  <c r="F5642" i="6"/>
  <c r="E5642" i="6"/>
  <c r="D5642" i="6"/>
  <c r="C5642" i="6"/>
  <c r="B5642" i="6"/>
  <c r="H5641" i="6"/>
  <c r="G5641" i="6"/>
  <c r="F5641" i="6"/>
  <c r="E5641" i="6"/>
  <c r="D5641" i="6"/>
  <c r="C5641" i="6"/>
  <c r="B5641" i="6"/>
  <c r="H5640" i="6"/>
  <c r="G5640" i="6"/>
  <c r="F5640" i="6"/>
  <c r="E5640" i="6"/>
  <c r="D5640" i="6"/>
  <c r="C5640" i="6"/>
  <c r="B5640" i="6"/>
  <c r="H5639" i="6"/>
  <c r="G5639" i="6"/>
  <c r="F5639" i="6"/>
  <c r="E5639" i="6"/>
  <c r="D5639" i="6"/>
  <c r="C5639" i="6"/>
  <c r="B5639" i="6"/>
  <c r="H5638" i="6"/>
  <c r="G5638" i="6"/>
  <c r="F5638" i="6"/>
  <c r="E5638" i="6"/>
  <c r="D5638" i="6"/>
  <c r="C5638" i="6"/>
  <c r="B5638" i="6"/>
  <c r="H5637" i="6"/>
  <c r="G5637" i="6"/>
  <c r="F5637" i="6"/>
  <c r="E5637" i="6"/>
  <c r="D5637" i="6"/>
  <c r="C5637" i="6"/>
  <c r="B5637" i="6"/>
  <c r="H5636" i="6"/>
  <c r="G5636" i="6"/>
  <c r="F5636" i="6"/>
  <c r="E5636" i="6"/>
  <c r="D5636" i="6"/>
  <c r="C5636" i="6"/>
  <c r="B5636" i="6"/>
  <c r="H5635" i="6"/>
  <c r="G5635" i="6"/>
  <c r="F5635" i="6"/>
  <c r="E5635" i="6"/>
  <c r="D5635" i="6"/>
  <c r="C5635" i="6"/>
  <c r="B5635" i="6"/>
  <c r="H5634" i="6"/>
  <c r="G5634" i="6"/>
  <c r="F5634" i="6"/>
  <c r="E5634" i="6"/>
  <c r="D5634" i="6"/>
  <c r="C5634" i="6"/>
  <c r="B5634" i="6"/>
  <c r="H5633" i="6"/>
  <c r="G5633" i="6"/>
  <c r="F5633" i="6"/>
  <c r="E5633" i="6"/>
  <c r="D5633" i="6"/>
  <c r="C5633" i="6"/>
  <c r="B5633" i="6"/>
  <c r="H5632" i="6"/>
  <c r="G5632" i="6"/>
  <c r="F5632" i="6"/>
  <c r="E5632" i="6"/>
  <c r="D5632" i="6"/>
  <c r="C5632" i="6"/>
  <c r="B5632" i="6"/>
  <c r="H5631" i="6"/>
  <c r="G5631" i="6"/>
  <c r="F5631" i="6"/>
  <c r="E5631" i="6"/>
  <c r="D5631" i="6"/>
  <c r="C5631" i="6"/>
  <c r="B5631" i="6"/>
  <c r="H5630" i="6"/>
  <c r="G5630" i="6"/>
  <c r="F5630" i="6"/>
  <c r="E5630" i="6"/>
  <c r="D5630" i="6"/>
  <c r="C5630" i="6"/>
  <c r="B5630" i="6"/>
  <c r="H5629" i="6"/>
  <c r="G5629" i="6"/>
  <c r="F5629" i="6"/>
  <c r="E5629" i="6"/>
  <c r="D5629" i="6"/>
  <c r="C5629" i="6"/>
  <c r="B5629" i="6"/>
  <c r="H5628" i="6"/>
  <c r="G5628" i="6"/>
  <c r="F5628" i="6"/>
  <c r="E5628" i="6"/>
  <c r="D5628" i="6"/>
  <c r="C5628" i="6"/>
  <c r="B5628" i="6"/>
  <c r="H5627" i="6"/>
  <c r="G5627" i="6"/>
  <c r="F5627" i="6"/>
  <c r="E5627" i="6"/>
  <c r="D5627" i="6"/>
  <c r="C5627" i="6"/>
  <c r="B5627" i="6"/>
  <c r="H5626" i="6"/>
  <c r="G5626" i="6"/>
  <c r="F5626" i="6"/>
  <c r="E5626" i="6"/>
  <c r="D5626" i="6"/>
  <c r="C5626" i="6"/>
  <c r="B5626" i="6"/>
  <c r="H5625" i="6"/>
  <c r="G5625" i="6"/>
  <c r="F5625" i="6"/>
  <c r="E5625" i="6"/>
  <c r="D5625" i="6"/>
  <c r="C5625" i="6"/>
  <c r="B5625" i="6"/>
  <c r="H5624" i="6"/>
  <c r="G5624" i="6"/>
  <c r="F5624" i="6"/>
  <c r="E5624" i="6"/>
  <c r="D5624" i="6"/>
  <c r="C5624" i="6"/>
  <c r="B5624" i="6"/>
  <c r="H5623" i="6"/>
  <c r="G5623" i="6"/>
  <c r="F5623" i="6"/>
  <c r="E5623" i="6"/>
  <c r="D5623" i="6"/>
  <c r="C5623" i="6"/>
  <c r="B5623" i="6"/>
  <c r="H5622" i="6"/>
  <c r="G5622" i="6"/>
  <c r="F5622" i="6"/>
  <c r="E5622" i="6"/>
  <c r="D5622" i="6"/>
  <c r="C5622" i="6"/>
  <c r="B5622" i="6"/>
  <c r="H5621" i="6"/>
  <c r="G5621" i="6"/>
  <c r="F5621" i="6"/>
  <c r="E5621" i="6"/>
  <c r="D5621" i="6"/>
  <c r="C5621" i="6"/>
  <c r="B5621" i="6"/>
  <c r="H5620" i="6"/>
  <c r="G5620" i="6"/>
  <c r="F5620" i="6"/>
  <c r="E5620" i="6"/>
  <c r="D5620" i="6"/>
  <c r="C5620" i="6"/>
  <c r="B5620" i="6"/>
  <c r="H5619" i="6"/>
  <c r="G5619" i="6"/>
  <c r="F5619" i="6"/>
  <c r="E5619" i="6"/>
  <c r="D5619" i="6"/>
  <c r="C5619" i="6"/>
  <c r="B5619" i="6"/>
  <c r="H5618" i="6"/>
  <c r="G5618" i="6"/>
  <c r="F5618" i="6"/>
  <c r="E5618" i="6"/>
  <c r="D5618" i="6"/>
  <c r="C5618" i="6"/>
  <c r="B5618" i="6"/>
  <c r="H5617" i="6"/>
  <c r="G5617" i="6"/>
  <c r="F5617" i="6"/>
  <c r="E5617" i="6"/>
  <c r="D5617" i="6"/>
  <c r="C5617" i="6"/>
  <c r="B5617" i="6"/>
  <c r="H5616" i="6"/>
  <c r="G5616" i="6"/>
  <c r="F5616" i="6"/>
  <c r="E5616" i="6"/>
  <c r="D5616" i="6"/>
  <c r="C5616" i="6"/>
  <c r="B5616" i="6"/>
  <c r="H5615" i="6"/>
  <c r="G5615" i="6"/>
  <c r="F5615" i="6"/>
  <c r="E5615" i="6"/>
  <c r="D5615" i="6"/>
  <c r="C5615" i="6"/>
  <c r="B5615" i="6"/>
  <c r="H5614" i="6"/>
  <c r="G5614" i="6"/>
  <c r="F5614" i="6"/>
  <c r="E5614" i="6"/>
  <c r="D5614" i="6"/>
  <c r="C5614" i="6"/>
  <c r="B5614" i="6"/>
  <c r="H5613" i="6"/>
  <c r="G5613" i="6"/>
  <c r="F5613" i="6"/>
  <c r="E5613" i="6"/>
  <c r="D5613" i="6"/>
  <c r="C5613" i="6"/>
  <c r="B5613" i="6"/>
  <c r="H5612" i="6"/>
  <c r="G5612" i="6"/>
  <c r="F5612" i="6"/>
  <c r="E5612" i="6"/>
  <c r="D5612" i="6"/>
  <c r="C5612" i="6"/>
  <c r="B5612" i="6"/>
  <c r="H5611" i="6"/>
  <c r="G5611" i="6"/>
  <c r="F5611" i="6"/>
  <c r="E5611" i="6"/>
  <c r="D5611" i="6"/>
  <c r="C5611" i="6"/>
  <c r="B5611" i="6"/>
  <c r="H5610" i="6"/>
  <c r="G5610" i="6"/>
  <c r="F5610" i="6"/>
  <c r="E5610" i="6"/>
  <c r="D5610" i="6"/>
  <c r="C5610" i="6"/>
  <c r="B5610" i="6"/>
  <c r="H5609" i="6"/>
  <c r="G5609" i="6"/>
  <c r="F5609" i="6"/>
  <c r="E5609" i="6"/>
  <c r="D5609" i="6"/>
  <c r="C5609" i="6"/>
  <c r="B5609" i="6"/>
  <c r="H5608" i="6"/>
  <c r="G5608" i="6"/>
  <c r="F5608" i="6"/>
  <c r="E5608" i="6"/>
  <c r="D5608" i="6"/>
  <c r="C5608" i="6"/>
  <c r="B5608" i="6"/>
  <c r="H5607" i="6"/>
  <c r="G5607" i="6"/>
  <c r="F5607" i="6"/>
  <c r="E5607" i="6"/>
  <c r="D5607" i="6"/>
  <c r="C5607" i="6"/>
  <c r="B5607" i="6"/>
  <c r="H5606" i="6"/>
  <c r="G5606" i="6"/>
  <c r="F5606" i="6"/>
  <c r="E5606" i="6"/>
  <c r="D5606" i="6"/>
  <c r="C5606" i="6"/>
  <c r="B5606" i="6"/>
  <c r="H5605" i="6"/>
  <c r="G5605" i="6"/>
  <c r="F5605" i="6"/>
  <c r="E5605" i="6"/>
  <c r="D5605" i="6"/>
  <c r="C5605" i="6"/>
  <c r="B5605" i="6"/>
  <c r="H5604" i="6"/>
  <c r="G5604" i="6"/>
  <c r="F5604" i="6"/>
  <c r="E5604" i="6"/>
  <c r="D5604" i="6"/>
  <c r="C5604" i="6"/>
  <c r="B5604" i="6"/>
  <c r="H5603" i="6"/>
  <c r="G5603" i="6"/>
  <c r="F5603" i="6"/>
  <c r="E5603" i="6"/>
  <c r="D5603" i="6"/>
  <c r="C5603" i="6"/>
  <c r="B5603" i="6"/>
  <c r="H5602" i="6"/>
  <c r="G5602" i="6"/>
  <c r="F5602" i="6"/>
  <c r="E5602" i="6"/>
  <c r="D5602" i="6"/>
  <c r="C5602" i="6"/>
  <c r="B5602" i="6"/>
  <c r="H5601" i="6"/>
  <c r="G5601" i="6"/>
  <c r="F5601" i="6"/>
  <c r="E5601" i="6"/>
  <c r="D5601" i="6"/>
  <c r="C5601" i="6"/>
  <c r="B5601" i="6"/>
  <c r="H5600" i="6"/>
  <c r="G5600" i="6"/>
  <c r="F5600" i="6"/>
  <c r="E5600" i="6"/>
  <c r="D5600" i="6"/>
  <c r="C5600" i="6"/>
  <c r="B5600" i="6"/>
  <c r="H5599" i="6"/>
  <c r="G5599" i="6"/>
  <c r="F5599" i="6"/>
  <c r="E5599" i="6"/>
  <c r="D5599" i="6"/>
  <c r="C5599" i="6"/>
  <c r="B5599" i="6"/>
  <c r="H5598" i="6"/>
  <c r="G5598" i="6"/>
  <c r="F5598" i="6"/>
  <c r="E5598" i="6"/>
  <c r="D5598" i="6"/>
  <c r="C5598" i="6"/>
  <c r="B5598" i="6"/>
  <c r="H5597" i="6"/>
  <c r="G5597" i="6"/>
  <c r="F5597" i="6"/>
  <c r="E5597" i="6"/>
  <c r="D5597" i="6"/>
  <c r="C5597" i="6"/>
  <c r="B5597" i="6"/>
  <c r="H5596" i="6"/>
  <c r="G5596" i="6"/>
  <c r="F5596" i="6"/>
  <c r="E5596" i="6"/>
  <c r="D5596" i="6"/>
  <c r="C5596" i="6"/>
  <c r="B5596" i="6"/>
  <c r="H5595" i="6"/>
  <c r="G5595" i="6"/>
  <c r="F5595" i="6"/>
  <c r="E5595" i="6"/>
  <c r="D5595" i="6"/>
  <c r="C5595" i="6"/>
  <c r="B5595" i="6"/>
  <c r="H5594" i="6"/>
  <c r="G5594" i="6"/>
  <c r="F5594" i="6"/>
  <c r="E5594" i="6"/>
  <c r="D5594" i="6"/>
  <c r="C5594" i="6"/>
  <c r="B5594" i="6"/>
  <c r="H5593" i="6"/>
  <c r="G5593" i="6"/>
  <c r="F5593" i="6"/>
  <c r="E5593" i="6"/>
  <c r="D5593" i="6"/>
  <c r="C5593" i="6"/>
  <c r="B5593" i="6"/>
  <c r="H5592" i="6"/>
  <c r="G5592" i="6"/>
  <c r="F5592" i="6"/>
  <c r="E5592" i="6"/>
  <c r="D5592" i="6"/>
  <c r="C5592" i="6"/>
  <c r="B5592" i="6"/>
  <c r="H5591" i="6"/>
  <c r="G5591" i="6"/>
  <c r="F5591" i="6"/>
  <c r="E5591" i="6"/>
  <c r="D5591" i="6"/>
  <c r="C5591" i="6"/>
  <c r="B5591" i="6"/>
  <c r="H5590" i="6"/>
  <c r="G5590" i="6"/>
  <c r="F5590" i="6"/>
  <c r="E5590" i="6"/>
  <c r="D5590" i="6"/>
  <c r="C5590" i="6"/>
  <c r="B5590" i="6"/>
  <c r="H5589" i="6"/>
  <c r="G5589" i="6"/>
  <c r="F5589" i="6"/>
  <c r="E5589" i="6"/>
  <c r="D5589" i="6"/>
  <c r="C5589" i="6"/>
  <c r="B5589" i="6"/>
  <c r="H5588" i="6"/>
  <c r="G5588" i="6"/>
  <c r="F5588" i="6"/>
  <c r="E5588" i="6"/>
  <c r="D5588" i="6"/>
  <c r="C5588" i="6"/>
  <c r="B5588" i="6"/>
  <c r="H5587" i="6"/>
  <c r="G5587" i="6"/>
  <c r="F5587" i="6"/>
  <c r="E5587" i="6"/>
  <c r="D5587" i="6"/>
  <c r="C5587" i="6"/>
  <c r="B5587" i="6"/>
  <c r="H5586" i="6"/>
  <c r="G5586" i="6"/>
  <c r="F5586" i="6"/>
  <c r="E5586" i="6"/>
  <c r="D5586" i="6"/>
  <c r="C5586" i="6"/>
  <c r="B5586" i="6"/>
  <c r="H5585" i="6"/>
  <c r="G5585" i="6"/>
  <c r="F5585" i="6"/>
  <c r="E5585" i="6"/>
  <c r="D5585" i="6"/>
  <c r="C5585" i="6"/>
  <c r="B5585" i="6"/>
  <c r="H5584" i="6"/>
  <c r="G5584" i="6"/>
  <c r="F5584" i="6"/>
  <c r="E5584" i="6"/>
  <c r="D5584" i="6"/>
  <c r="C5584" i="6"/>
  <c r="B5584" i="6"/>
  <c r="H5583" i="6"/>
  <c r="G5583" i="6"/>
  <c r="F5583" i="6"/>
  <c r="E5583" i="6"/>
  <c r="D5583" i="6"/>
  <c r="C5583" i="6"/>
  <c r="B5583" i="6"/>
  <c r="H5582" i="6"/>
  <c r="G5582" i="6"/>
  <c r="F5582" i="6"/>
  <c r="E5582" i="6"/>
  <c r="D5582" i="6"/>
  <c r="C5582" i="6"/>
  <c r="B5582" i="6"/>
  <c r="H5581" i="6"/>
  <c r="G5581" i="6"/>
  <c r="F5581" i="6"/>
  <c r="E5581" i="6"/>
  <c r="D5581" i="6"/>
  <c r="C5581" i="6"/>
  <c r="B5581" i="6"/>
  <c r="H5580" i="6"/>
  <c r="G5580" i="6"/>
  <c r="F5580" i="6"/>
  <c r="E5580" i="6"/>
  <c r="D5580" i="6"/>
  <c r="C5580" i="6"/>
  <c r="B5580" i="6"/>
  <c r="H5579" i="6"/>
  <c r="G5579" i="6"/>
  <c r="F5579" i="6"/>
  <c r="E5579" i="6"/>
  <c r="D5579" i="6"/>
  <c r="C5579" i="6"/>
  <c r="B5579" i="6"/>
  <c r="H5578" i="6"/>
  <c r="G5578" i="6"/>
  <c r="F5578" i="6"/>
  <c r="E5578" i="6"/>
  <c r="D5578" i="6"/>
  <c r="C5578" i="6"/>
  <c r="B5578" i="6"/>
  <c r="H5577" i="6"/>
  <c r="G5577" i="6"/>
  <c r="F5577" i="6"/>
  <c r="E5577" i="6"/>
  <c r="D5577" i="6"/>
  <c r="C5577" i="6"/>
  <c r="B5577" i="6"/>
  <c r="H5576" i="6"/>
  <c r="G5576" i="6"/>
  <c r="F5576" i="6"/>
  <c r="E5576" i="6"/>
  <c r="D5576" i="6"/>
  <c r="C5576" i="6"/>
  <c r="B5576" i="6"/>
  <c r="H5575" i="6"/>
  <c r="G5575" i="6"/>
  <c r="F5575" i="6"/>
  <c r="E5575" i="6"/>
  <c r="D5575" i="6"/>
  <c r="C5575" i="6"/>
  <c r="B5575" i="6"/>
  <c r="H5574" i="6"/>
  <c r="G5574" i="6"/>
  <c r="F5574" i="6"/>
  <c r="E5574" i="6"/>
  <c r="D5574" i="6"/>
  <c r="C5574" i="6"/>
  <c r="B5574" i="6"/>
  <c r="H5573" i="6"/>
  <c r="G5573" i="6"/>
  <c r="F5573" i="6"/>
  <c r="E5573" i="6"/>
  <c r="D5573" i="6"/>
  <c r="C5573" i="6"/>
  <c r="B5573" i="6"/>
  <c r="H5572" i="6"/>
  <c r="G5572" i="6"/>
  <c r="F5572" i="6"/>
  <c r="E5572" i="6"/>
  <c r="D5572" i="6"/>
  <c r="C5572" i="6"/>
  <c r="B5572" i="6"/>
  <c r="H5571" i="6"/>
  <c r="G5571" i="6"/>
  <c r="F5571" i="6"/>
  <c r="E5571" i="6"/>
  <c r="D5571" i="6"/>
  <c r="C5571" i="6"/>
  <c r="B5571" i="6"/>
  <c r="H5570" i="6"/>
  <c r="G5570" i="6"/>
  <c r="F5570" i="6"/>
  <c r="E5570" i="6"/>
  <c r="D5570" i="6"/>
  <c r="C5570" i="6"/>
  <c r="B5570" i="6"/>
  <c r="H5569" i="6"/>
  <c r="G5569" i="6"/>
  <c r="F5569" i="6"/>
  <c r="E5569" i="6"/>
  <c r="D5569" i="6"/>
  <c r="C5569" i="6"/>
  <c r="B5569" i="6"/>
  <c r="H5568" i="6"/>
  <c r="G5568" i="6"/>
  <c r="F5568" i="6"/>
  <c r="E5568" i="6"/>
  <c r="D5568" i="6"/>
  <c r="C5568" i="6"/>
  <c r="B5568" i="6"/>
  <c r="H5567" i="6"/>
  <c r="G5567" i="6"/>
  <c r="F5567" i="6"/>
  <c r="E5567" i="6"/>
  <c r="D5567" i="6"/>
  <c r="C5567" i="6"/>
  <c r="B5567" i="6"/>
  <c r="H5566" i="6"/>
  <c r="G5566" i="6"/>
  <c r="F5566" i="6"/>
  <c r="E5566" i="6"/>
  <c r="D5566" i="6"/>
  <c r="C5566" i="6"/>
  <c r="B5566" i="6"/>
  <c r="H5565" i="6"/>
  <c r="G5565" i="6"/>
  <c r="F5565" i="6"/>
  <c r="E5565" i="6"/>
  <c r="D5565" i="6"/>
  <c r="C5565" i="6"/>
  <c r="B5565" i="6"/>
  <c r="H5564" i="6"/>
  <c r="G5564" i="6"/>
  <c r="F5564" i="6"/>
  <c r="E5564" i="6"/>
  <c r="D5564" i="6"/>
  <c r="C5564" i="6"/>
  <c r="B5564" i="6"/>
  <c r="H5563" i="6"/>
  <c r="G5563" i="6"/>
  <c r="F5563" i="6"/>
  <c r="E5563" i="6"/>
  <c r="D5563" i="6"/>
  <c r="C5563" i="6"/>
  <c r="B5563" i="6"/>
  <c r="H5562" i="6"/>
  <c r="G5562" i="6"/>
  <c r="F5562" i="6"/>
  <c r="E5562" i="6"/>
  <c r="D5562" i="6"/>
  <c r="C5562" i="6"/>
  <c r="B5562" i="6"/>
  <c r="H5561" i="6"/>
  <c r="G5561" i="6"/>
  <c r="F5561" i="6"/>
  <c r="E5561" i="6"/>
  <c r="D5561" i="6"/>
  <c r="C5561" i="6"/>
  <c r="B5561" i="6"/>
  <c r="H5560" i="6"/>
  <c r="G5560" i="6"/>
  <c r="F5560" i="6"/>
  <c r="E5560" i="6"/>
  <c r="D5560" i="6"/>
  <c r="C5560" i="6"/>
  <c r="B5560" i="6"/>
  <c r="H5559" i="6"/>
  <c r="G5559" i="6"/>
  <c r="F5559" i="6"/>
  <c r="E5559" i="6"/>
  <c r="D5559" i="6"/>
  <c r="C5559" i="6"/>
  <c r="B5559" i="6"/>
  <c r="H5558" i="6"/>
  <c r="G5558" i="6"/>
  <c r="F5558" i="6"/>
  <c r="E5558" i="6"/>
  <c r="D5558" i="6"/>
  <c r="C5558" i="6"/>
  <c r="B5558" i="6"/>
  <c r="H5557" i="6"/>
  <c r="G5557" i="6"/>
  <c r="F5557" i="6"/>
  <c r="E5557" i="6"/>
  <c r="D5557" i="6"/>
  <c r="C5557" i="6"/>
  <c r="B5557" i="6"/>
  <c r="H5556" i="6"/>
  <c r="G5556" i="6"/>
  <c r="F5556" i="6"/>
  <c r="E5556" i="6"/>
  <c r="D5556" i="6"/>
  <c r="C5556" i="6"/>
  <c r="B5556" i="6"/>
  <c r="H5555" i="6"/>
  <c r="G5555" i="6"/>
  <c r="F5555" i="6"/>
  <c r="E5555" i="6"/>
  <c r="D5555" i="6"/>
  <c r="C5555" i="6"/>
  <c r="B5555" i="6"/>
  <c r="H5554" i="6"/>
  <c r="G5554" i="6"/>
  <c r="F5554" i="6"/>
  <c r="E5554" i="6"/>
  <c r="D5554" i="6"/>
  <c r="C5554" i="6"/>
  <c r="B5554" i="6"/>
  <c r="H5553" i="6"/>
  <c r="G5553" i="6"/>
  <c r="F5553" i="6"/>
  <c r="E5553" i="6"/>
  <c r="D5553" i="6"/>
  <c r="C5553" i="6"/>
  <c r="B5553" i="6"/>
  <c r="H5552" i="6"/>
  <c r="G5552" i="6"/>
  <c r="F5552" i="6"/>
  <c r="E5552" i="6"/>
  <c r="D5552" i="6"/>
  <c r="C5552" i="6"/>
  <c r="B5552" i="6"/>
  <c r="H5551" i="6"/>
  <c r="G5551" i="6"/>
  <c r="F5551" i="6"/>
  <c r="E5551" i="6"/>
  <c r="D5551" i="6"/>
  <c r="C5551" i="6"/>
  <c r="B5551" i="6"/>
  <c r="H5550" i="6"/>
  <c r="G5550" i="6"/>
  <c r="F5550" i="6"/>
  <c r="E5550" i="6"/>
  <c r="D5550" i="6"/>
  <c r="C5550" i="6"/>
  <c r="B5550" i="6"/>
  <c r="H5549" i="6"/>
  <c r="G5549" i="6"/>
  <c r="F5549" i="6"/>
  <c r="E5549" i="6"/>
  <c r="D5549" i="6"/>
  <c r="C5549" i="6"/>
  <c r="B5549" i="6"/>
  <c r="H5548" i="6"/>
  <c r="G5548" i="6"/>
  <c r="F5548" i="6"/>
  <c r="E5548" i="6"/>
  <c r="D5548" i="6"/>
  <c r="C5548" i="6"/>
  <c r="B5548" i="6"/>
  <c r="H5547" i="6"/>
  <c r="G5547" i="6"/>
  <c r="F5547" i="6"/>
  <c r="E5547" i="6"/>
  <c r="D5547" i="6"/>
  <c r="C5547" i="6"/>
  <c r="B5547" i="6"/>
  <c r="H5546" i="6"/>
  <c r="G5546" i="6"/>
  <c r="F5546" i="6"/>
  <c r="E5546" i="6"/>
  <c r="D5546" i="6"/>
  <c r="C5546" i="6"/>
  <c r="B5546" i="6"/>
  <c r="H5545" i="6"/>
  <c r="G5545" i="6"/>
  <c r="F5545" i="6"/>
  <c r="E5545" i="6"/>
  <c r="D5545" i="6"/>
  <c r="C5545" i="6"/>
  <c r="B5545" i="6"/>
  <c r="H5544" i="6"/>
  <c r="G5544" i="6"/>
  <c r="F5544" i="6"/>
  <c r="E5544" i="6"/>
  <c r="D5544" i="6"/>
  <c r="C5544" i="6"/>
  <c r="B5544" i="6"/>
  <c r="H5543" i="6"/>
  <c r="G5543" i="6"/>
  <c r="F5543" i="6"/>
  <c r="E5543" i="6"/>
  <c r="D5543" i="6"/>
  <c r="C5543" i="6"/>
  <c r="B5543" i="6"/>
  <c r="H5542" i="6"/>
  <c r="G5542" i="6"/>
  <c r="F5542" i="6"/>
  <c r="E5542" i="6"/>
  <c r="D5542" i="6"/>
  <c r="C5542" i="6"/>
  <c r="B5542" i="6"/>
  <c r="H5541" i="6"/>
  <c r="G5541" i="6"/>
  <c r="F5541" i="6"/>
  <c r="E5541" i="6"/>
  <c r="D5541" i="6"/>
  <c r="C5541" i="6"/>
  <c r="B5541" i="6"/>
  <c r="H5540" i="6"/>
  <c r="G5540" i="6"/>
  <c r="F5540" i="6"/>
  <c r="E5540" i="6"/>
  <c r="D5540" i="6"/>
  <c r="C5540" i="6"/>
  <c r="B5540" i="6"/>
  <c r="H5539" i="6"/>
  <c r="G5539" i="6"/>
  <c r="F5539" i="6"/>
  <c r="E5539" i="6"/>
  <c r="D5539" i="6"/>
  <c r="C5539" i="6"/>
  <c r="B5539" i="6"/>
  <c r="H5538" i="6"/>
  <c r="G5538" i="6"/>
  <c r="F5538" i="6"/>
  <c r="E5538" i="6"/>
  <c r="D5538" i="6"/>
  <c r="C5538" i="6"/>
  <c r="B5538" i="6"/>
  <c r="H5537" i="6"/>
  <c r="G5537" i="6"/>
  <c r="F5537" i="6"/>
  <c r="E5537" i="6"/>
  <c r="D5537" i="6"/>
  <c r="C5537" i="6"/>
  <c r="B5537" i="6"/>
  <c r="H5536" i="6"/>
  <c r="G5536" i="6"/>
  <c r="F5536" i="6"/>
  <c r="E5536" i="6"/>
  <c r="D5536" i="6"/>
  <c r="C5536" i="6"/>
  <c r="B5536" i="6"/>
  <c r="H5535" i="6"/>
  <c r="G5535" i="6"/>
  <c r="F5535" i="6"/>
  <c r="E5535" i="6"/>
  <c r="D5535" i="6"/>
  <c r="C5535" i="6"/>
  <c r="B5535" i="6"/>
  <c r="H5534" i="6"/>
  <c r="G5534" i="6"/>
  <c r="F5534" i="6"/>
  <c r="E5534" i="6"/>
  <c r="D5534" i="6"/>
  <c r="C5534" i="6"/>
  <c r="B5534" i="6"/>
  <c r="H5533" i="6"/>
  <c r="G5533" i="6"/>
  <c r="F5533" i="6"/>
  <c r="E5533" i="6"/>
  <c r="D5533" i="6"/>
  <c r="C5533" i="6"/>
  <c r="B5533" i="6"/>
  <c r="H5532" i="6"/>
  <c r="G5532" i="6"/>
  <c r="F5532" i="6"/>
  <c r="E5532" i="6"/>
  <c r="D5532" i="6"/>
  <c r="C5532" i="6"/>
  <c r="B5532" i="6"/>
  <c r="H5531" i="6"/>
  <c r="G5531" i="6"/>
  <c r="F5531" i="6"/>
  <c r="E5531" i="6"/>
  <c r="D5531" i="6"/>
  <c r="C5531" i="6"/>
  <c r="B5531" i="6"/>
  <c r="H5530" i="6"/>
  <c r="G5530" i="6"/>
  <c r="F5530" i="6"/>
  <c r="E5530" i="6"/>
  <c r="D5530" i="6"/>
  <c r="C5530" i="6"/>
  <c r="B5530" i="6"/>
  <c r="H5529" i="6"/>
  <c r="G5529" i="6"/>
  <c r="F5529" i="6"/>
  <c r="E5529" i="6"/>
  <c r="D5529" i="6"/>
  <c r="C5529" i="6"/>
  <c r="B5529" i="6"/>
  <c r="H5528" i="6"/>
  <c r="G5528" i="6"/>
  <c r="F5528" i="6"/>
  <c r="E5528" i="6"/>
  <c r="D5528" i="6"/>
  <c r="C5528" i="6"/>
  <c r="B5528" i="6"/>
  <c r="H5527" i="6"/>
  <c r="G5527" i="6"/>
  <c r="F5527" i="6"/>
  <c r="E5527" i="6"/>
  <c r="D5527" i="6"/>
  <c r="C5527" i="6"/>
  <c r="B5527" i="6"/>
  <c r="H5526" i="6"/>
  <c r="G5526" i="6"/>
  <c r="F5526" i="6"/>
  <c r="E5526" i="6"/>
  <c r="D5526" i="6"/>
  <c r="C5526" i="6"/>
  <c r="B5526" i="6"/>
  <c r="H5525" i="6"/>
  <c r="G5525" i="6"/>
  <c r="F5525" i="6"/>
  <c r="E5525" i="6"/>
  <c r="D5525" i="6"/>
  <c r="C5525" i="6"/>
  <c r="B5525" i="6"/>
  <c r="H5524" i="6"/>
  <c r="G5524" i="6"/>
  <c r="F5524" i="6"/>
  <c r="E5524" i="6"/>
  <c r="D5524" i="6"/>
  <c r="C5524" i="6"/>
  <c r="B5524" i="6"/>
  <c r="H5523" i="6"/>
  <c r="G5523" i="6"/>
  <c r="F5523" i="6"/>
  <c r="E5523" i="6"/>
  <c r="D5523" i="6"/>
  <c r="C5523" i="6"/>
  <c r="B5523" i="6"/>
  <c r="H5522" i="6"/>
  <c r="G5522" i="6"/>
  <c r="F5522" i="6"/>
  <c r="E5522" i="6"/>
  <c r="D5522" i="6"/>
  <c r="C5522" i="6"/>
  <c r="B5522" i="6"/>
  <c r="H5521" i="6"/>
  <c r="G5521" i="6"/>
  <c r="F5521" i="6"/>
  <c r="E5521" i="6"/>
  <c r="D5521" i="6"/>
  <c r="C5521" i="6"/>
  <c r="B5521" i="6"/>
  <c r="H5520" i="6"/>
  <c r="G5520" i="6"/>
  <c r="F5520" i="6"/>
  <c r="E5520" i="6"/>
  <c r="D5520" i="6"/>
  <c r="C5520" i="6"/>
  <c r="B5520" i="6"/>
  <c r="H5519" i="6"/>
  <c r="G5519" i="6"/>
  <c r="F5519" i="6"/>
  <c r="E5519" i="6"/>
  <c r="D5519" i="6"/>
  <c r="C5519" i="6"/>
  <c r="B5519" i="6"/>
  <c r="H5518" i="6"/>
  <c r="G5518" i="6"/>
  <c r="F5518" i="6"/>
  <c r="E5518" i="6"/>
  <c r="D5518" i="6"/>
  <c r="C5518" i="6"/>
  <c r="B5518" i="6"/>
  <c r="H5517" i="6"/>
  <c r="G5517" i="6"/>
  <c r="F5517" i="6"/>
  <c r="E5517" i="6"/>
  <c r="D5517" i="6"/>
  <c r="C5517" i="6"/>
  <c r="B5517" i="6"/>
  <c r="H5516" i="6"/>
  <c r="G5516" i="6"/>
  <c r="F5516" i="6"/>
  <c r="E5516" i="6"/>
  <c r="D5516" i="6"/>
  <c r="C5516" i="6"/>
  <c r="B5516" i="6"/>
  <c r="H5515" i="6"/>
  <c r="G5515" i="6"/>
  <c r="F5515" i="6"/>
  <c r="E5515" i="6"/>
  <c r="D5515" i="6"/>
  <c r="C5515" i="6"/>
  <c r="B5515" i="6"/>
  <c r="H5514" i="6"/>
  <c r="G5514" i="6"/>
  <c r="F5514" i="6"/>
  <c r="E5514" i="6"/>
  <c r="D5514" i="6"/>
  <c r="C5514" i="6"/>
  <c r="B5514" i="6"/>
  <c r="H5513" i="6"/>
  <c r="G5513" i="6"/>
  <c r="F5513" i="6"/>
  <c r="E5513" i="6"/>
  <c r="D5513" i="6"/>
  <c r="C5513" i="6"/>
  <c r="B5513" i="6"/>
  <c r="H5512" i="6"/>
  <c r="G5512" i="6"/>
  <c r="F5512" i="6"/>
  <c r="E5512" i="6"/>
  <c r="D5512" i="6"/>
  <c r="C5512" i="6"/>
  <c r="B5512" i="6"/>
  <c r="H5511" i="6"/>
  <c r="G5511" i="6"/>
  <c r="F5511" i="6"/>
  <c r="E5511" i="6"/>
  <c r="D5511" i="6"/>
  <c r="C5511" i="6"/>
  <c r="B5511" i="6"/>
  <c r="H5510" i="6"/>
  <c r="G5510" i="6"/>
  <c r="F5510" i="6"/>
  <c r="E5510" i="6"/>
  <c r="D5510" i="6"/>
  <c r="C5510" i="6"/>
  <c r="B5510" i="6"/>
  <c r="H5509" i="6"/>
  <c r="G5509" i="6"/>
  <c r="F5509" i="6"/>
  <c r="E5509" i="6"/>
  <c r="D5509" i="6"/>
  <c r="C5509" i="6"/>
  <c r="B5509" i="6"/>
  <c r="H5508" i="6"/>
  <c r="G5508" i="6"/>
  <c r="F5508" i="6"/>
  <c r="E5508" i="6"/>
  <c r="D5508" i="6"/>
  <c r="C5508" i="6"/>
  <c r="B5508" i="6"/>
  <c r="H5507" i="6"/>
  <c r="G5507" i="6"/>
  <c r="F5507" i="6"/>
  <c r="E5507" i="6"/>
  <c r="D5507" i="6"/>
  <c r="C5507" i="6"/>
  <c r="B5507" i="6"/>
  <c r="H5506" i="6"/>
  <c r="G5506" i="6"/>
  <c r="F5506" i="6"/>
  <c r="E5506" i="6"/>
  <c r="D5506" i="6"/>
  <c r="C5506" i="6"/>
  <c r="B5506" i="6"/>
  <c r="H5505" i="6"/>
  <c r="G5505" i="6"/>
  <c r="F5505" i="6"/>
  <c r="E5505" i="6"/>
  <c r="D5505" i="6"/>
  <c r="C5505" i="6"/>
  <c r="B5505" i="6"/>
  <c r="H5504" i="6"/>
  <c r="G5504" i="6"/>
  <c r="F5504" i="6"/>
  <c r="E5504" i="6"/>
  <c r="D5504" i="6"/>
  <c r="C5504" i="6"/>
  <c r="B5504" i="6"/>
  <c r="H5503" i="6"/>
  <c r="G5503" i="6"/>
  <c r="F5503" i="6"/>
  <c r="E5503" i="6"/>
  <c r="D5503" i="6"/>
  <c r="C5503" i="6"/>
  <c r="B5503" i="6"/>
  <c r="H5502" i="6"/>
  <c r="G5502" i="6"/>
  <c r="F5502" i="6"/>
  <c r="E5502" i="6"/>
  <c r="D5502" i="6"/>
  <c r="C5502" i="6"/>
  <c r="B5502" i="6"/>
  <c r="H5501" i="6"/>
  <c r="G5501" i="6"/>
  <c r="F5501" i="6"/>
  <c r="E5501" i="6"/>
  <c r="D5501" i="6"/>
  <c r="C5501" i="6"/>
  <c r="B5501" i="6"/>
  <c r="H5500" i="6"/>
  <c r="G5500" i="6"/>
  <c r="F5500" i="6"/>
  <c r="E5500" i="6"/>
  <c r="D5500" i="6"/>
  <c r="C5500" i="6"/>
  <c r="B5500" i="6"/>
  <c r="H5499" i="6"/>
  <c r="G5499" i="6"/>
  <c r="F5499" i="6"/>
  <c r="E5499" i="6"/>
  <c r="D5499" i="6"/>
  <c r="C5499" i="6"/>
  <c r="B5499" i="6"/>
  <c r="H5498" i="6"/>
  <c r="G5498" i="6"/>
  <c r="F5498" i="6"/>
  <c r="E5498" i="6"/>
  <c r="D5498" i="6"/>
  <c r="C5498" i="6"/>
  <c r="B5498" i="6"/>
  <c r="H5497" i="6"/>
  <c r="G5497" i="6"/>
  <c r="F5497" i="6"/>
  <c r="E5497" i="6"/>
  <c r="D5497" i="6"/>
  <c r="C5497" i="6"/>
  <c r="B5497" i="6"/>
  <c r="H5496" i="6"/>
  <c r="G5496" i="6"/>
  <c r="F5496" i="6"/>
  <c r="E5496" i="6"/>
  <c r="D5496" i="6"/>
  <c r="C5496" i="6"/>
  <c r="B5496" i="6"/>
  <c r="H5495" i="6"/>
  <c r="G5495" i="6"/>
  <c r="F5495" i="6"/>
  <c r="E5495" i="6"/>
  <c r="D5495" i="6"/>
  <c r="C5495" i="6"/>
  <c r="B5495" i="6"/>
  <c r="H5494" i="6"/>
  <c r="G5494" i="6"/>
  <c r="F5494" i="6"/>
  <c r="E5494" i="6"/>
  <c r="D5494" i="6"/>
  <c r="C5494" i="6"/>
  <c r="B5494" i="6"/>
  <c r="H5493" i="6"/>
  <c r="G5493" i="6"/>
  <c r="F5493" i="6"/>
  <c r="E5493" i="6"/>
  <c r="D5493" i="6"/>
  <c r="C5493" i="6"/>
  <c r="B5493" i="6"/>
  <c r="H5492" i="6"/>
  <c r="G5492" i="6"/>
  <c r="F5492" i="6"/>
  <c r="E5492" i="6"/>
  <c r="D5492" i="6"/>
  <c r="C5492" i="6"/>
  <c r="B5492" i="6"/>
  <c r="H5491" i="6"/>
  <c r="G5491" i="6"/>
  <c r="F5491" i="6"/>
  <c r="E5491" i="6"/>
  <c r="D5491" i="6"/>
  <c r="C5491" i="6"/>
  <c r="B5491" i="6"/>
  <c r="H5490" i="6"/>
  <c r="G5490" i="6"/>
  <c r="F5490" i="6"/>
  <c r="E5490" i="6"/>
  <c r="D5490" i="6"/>
  <c r="C5490" i="6"/>
  <c r="B5490" i="6"/>
  <c r="H5489" i="6"/>
  <c r="G5489" i="6"/>
  <c r="F5489" i="6"/>
  <c r="E5489" i="6"/>
  <c r="D5489" i="6"/>
  <c r="C5489" i="6"/>
  <c r="B5489" i="6"/>
  <c r="H5488" i="6"/>
  <c r="G5488" i="6"/>
  <c r="F5488" i="6"/>
  <c r="E5488" i="6"/>
  <c r="D5488" i="6"/>
  <c r="C5488" i="6"/>
  <c r="B5488" i="6"/>
  <c r="H5487" i="6"/>
  <c r="G5487" i="6"/>
  <c r="F5487" i="6"/>
  <c r="E5487" i="6"/>
  <c r="D5487" i="6"/>
  <c r="C5487" i="6"/>
  <c r="B5487" i="6"/>
  <c r="H5486" i="6"/>
  <c r="G5486" i="6"/>
  <c r="F5486" i="6"/>
  <c r="E5486" i="6"/>
  <c r="D5486" i="6"/>
  <c r="C5486" i="6"/>
  <c r="B5486" i="6"/>
  <c r="H5485" i="6"/>
  <c r="G5485" i="6"/>
  <c r="F5485" i="6"/>
  <c r="E5485" i="6"/>
  <c r="D5485" i="6"/>
  <c r="C5485" i="6"/>
  <c r="B5485" i="6"/>
  <c r="H5484" i="6"/>
  <c r="G5484" i="6"/>
  <c r="F5484" i="6"/>
  <c r="E5484" i="6"/>
  <c r="D5484" i="6"/>
  <c r="C5484" i="6"/>
  <c r="B5484" i="6"/>
  <c r="H5483" i="6"/>
  <c r="G5483" i="6"/>
  <c r="F5483" i="6"/>
  <c r="E5483" i="6"/>
  <c r="D5483" i="6"/>
  <c r="C5483" i="6"/>
  <c r="B5483" i="6"/>
  <c r="H5482" i="6"/>
  <c r="G5482" i="6"/>
  <c r="F5482" i="6"/>
  <c r="E5482" i="6"/>
  <c r="D5482" i="6"/>
  <c r="C5482" i="6"/>
  <c r="B5482" i="6"/>
  <c r="H5481" i="6"/>
  <c r="G5481" i="6"/>
  <c r="F5481" i="6"/>
  <c r="E5481" i="6"/>
  <c r="D5481" i="6"/>
  <c r="C5481" i="6"/>
  <c r="B5481" i="6"/>
  <c r="H5480" i="6"/>
  <c r="G5480" i="6"/>
  <c r="F5480" i="6"/>
  <c r="E5480" i="6"/>
  <c r="D5480" i="6"/>
  <c r="C5480" i="6"/>
  <c r="B5480" i="6"/>
  <c r="H5479" i="6"/>
  <c r="G5479" i="6"/>
  <c r="F5479" i="6"/>
  <c r="E5479" i="6"/>
  <c r="D5479" i="6"/>
  <c r="C5479" i="6"/>
  <c r="B5479" i="6"/>
  <c r="H5478" i="6"/>
  <c r="G5478" i="6"/>
  <c r="F5478" i="6"/>
  <c r="E5478" i="6"/>
  <c r="D5478" i="6"/>
  <c r="C5478" i="6"/>
  <c r="B5478" i="6"/>
  <c r="H5477" i="6"/>
  <c r="G5477" i="6"/>
  <c r="F5477" i="6"/>
  <c r="E5477" i="6"/>
  <c r="D5477" i="6"/>
  <c r="C5477" i="6"/>
  <c r="B5477" i="6"/>
  <c r="H5476" i="6"/>
  <c r="G5476" i="6"/>
  <c r="F5476" i="6"/>
  <c r="E5476" i="6"/>
  <c r="D5476" i="6"/>
  <c r="C5476" i="6"/>
  <c r="B5476" i="6"/>
  <c r="H5475" i="6"/>
  <c r="G5475" i="6"/>
  <c r="F5475" i="6"/>
  <c r="E5475" i="6"/>
  <c r="D5475" i="6"/>
  <c r="C5475" i="6"/>
  <c r="B5475" i="6"/>
  <c r="H5474" i="6"/>
  <c r="G5474" i="6"/>
  <c r="F5474" i="6"/>
  <c r="E5474" i="6"/>
  <c r="D5474" i="6"/>
  <c r="C5474" i="6"/>
  <c r="B5474" i="6"/>
  <c r="H5473" i="6"/>
  <c r="G5473" i="6"/>
  <c r="F5473" i="6"/>
  <c r="E5473" i="6"/>
  <c r="D5473" i="6"/>
  <c r="C5473" i="6"/>
  <c r="B5473" i="6"/>
  <c r="H5472" i="6"/>
  <c r="G5472" i="6"/>
  <c r="F5472" i="6"/>
  <c r="E5472" i="6"/>
  <c r="D5472" i="6"/>
  <c r="C5472" i="6"/>
  <c r="B5472" i="6"/>
  <c r="H5471" i="6"/>
  <c r="G5471" i="6"/>
  <c r="F5471" i="6"/>
  <c r="E5471" i="6"/>
  <c r="D5471" i="6"/>
  <c r="C5471" i="6"/>
  <c r="B5471" i="6"/>
  <c r="H5470" i="6"/>
  <c r="G5470" i="6"/>
  <c r="F5470" i="6"/>
  <c r="E5470" i="6"/>
  <c r="D5470" i="6"/>
  <c r="C5470" i="6"/>
  <c r="B5470" i="6"/>
  <c r="H5469" i="6"/>
  <c r="G5469" i="6"/>
  <c r="F5469" i="6"/>
  <c r="E5469" i="6"/>
  <c r="D5469" i="6"/>
  <c r="C5469" i="6"/>
  <c r="B5469" i="6"/>
  <c r="H5468" i="6"/>
  <c r="G5468" i="6"/>
  <c r="F5468" i="6"/>
  <c r="E5468" i="6"/>
  <c r="D5468" i="6"/>
  <c r="C5468" i="6"/>
  <c r="B5468" i="6"/>
  <c r="H5467" i="6"/>
  <c r="G5467" i="6"/>
  <c r="F5467" i="6"/>
  <c r="E5467" i="6"/>
  <c r="D5467" i="6"/>
  <c r="C5467" i="6"/>
  <c r="B5467" i="6"/>
  <c r="H5466" i="6"/>
  <c r="G5466" i="6"/>
  <c r="F5466" i="6"/>
  <c r="E5466" i="6"/>
  <c r="D5466" i="6"/>
  <c r="C5466" i="6"/>
  <c r="B5466" i="6"/>
  <c r="H5465" i="6"/>
  <c r="G5465" i="6"/>
  <c r="F5465" i="6"/>
  <c r="E5465" i="6"/>
  <c r="D5465" i="6"/>
  <c r="C5465" i="6"/>
  <c r="B5465" i="6"/>
  <c r="H5464" i="6"/>
  <c r="G5464" i="6"/>
  <c r="F5464" i="6"/>
  <c r="E5464" i="6"/>
  <c r="D5464" i="6"/>
  <c r="C5464" i="6"/>
  <c r="B5464" i="6"/>
  <c r="H5463" i="6"/>
  <c r="G5463" i="6"/>
  <c r="F5463" i="6"/>
  <c r="E5463" i="6"/>
  <c r="D5463" i="6"/>
  <c r="C5463" i="6"/>
  <c r="B5463" i="6"/>
  <c r="H5462" i="6"/>
  <c r="G5462" i="6"/>
  <c r="F5462" i="6"/>
  <c r="E5462" i="6"/>
  <c r="D5462" i="6"/>
  <c r="C5462" i="6"/>
  <c r="B5462" i="6"/>
  <c r="H5461" i="6"/>
  <c r="G5461" i="6"/>
  <c r="F5461" i="6"/>
  <c r="E5461" i="6"/>
  <c r="D5461" i="6"/>
  <c r="C5461" i="6"/>
  <c r="B5461" i="6"/>
  <c r="H5460" i="6"/>
  <c r="G5460" i="6"/>
  <c r="F5460" i="6"/>
  <c r="E5460" i="6"/>
  <c r="D5460" i="6"/>
  <c r="C5460" i="6"/>
  <c r="B5460" i="6"/>
  <c r="H5459" i="6"/>
  <c r="G5459" i="6"/>
  <c r="F5459" i="6"/>
  <c r="E5459" i="6"/>
  <c r="D5459" i="6"/>
  <c r="C5459" i="6"/>
  <c r="B5459" i="6"/>
  <c r="H5458" i="6"/>
  <c r="G5458" i="6"/>
  <c r="F5458" i="6"/>
  <c r="E5458" i="6"/>
  <c r="D5458" i="6"/>
  <c r="C5458" i="6"/>
  <c r="B5458" i="6"/>
  <c r="H5457" i="6"/>
  <c r="G5457" i="6"/>
  <c r="F5457" i="6"/>
  <c r="E5457" i="6"/>
  <c r="D5457" i="6"/>
  <c r="C5457" i="6"/>
  <c r="B5457" i="6"/>
  <c r="H5456" i="6"/>
  <c r="G5456" i="6"/>
  <c r="F5456" i="6"/>
  <c r="E5456" i="6"/>
  <c r="D5456" i="6"/>
  <c r="C5456" i="6"/>
  <c r="B5456" i="6"/>
  <c r="H5455" i="6"/>
  <c r="G5455" i="6"/>
  <c r="F5455" i="6"/>
  <c r="E5455" i="6"/>
  <c r="D5455" i="6"/>
  <c r="C5455" i="6"/>
  <c r="B5455" i="6"/>
  <c r="H5454" i="6"/>
  <c r="G5454" i="6"/>
  <c r="F5454" i="6"/>
  <c r="E5454" i="6"/>
  <c r="D5454" i="6"/>
  <c r="C5454" i="6"/>
  <c r="B5454" i="6"/>
  <c r="H5453" i="6"/>
  <c r="G5453" i="6"/>
  <c r="F5453" i="6"/>
  <c r="E5453" i="6"/>
  <c r="D5453" i="6"/>
  <c r="C5453" i="6"/>
  <c r="B5453" i="6"/>
  <c r="H5452" i="6"/>
  <c r="G5452" i="6"/>
  <c r="F5452" i="6"/>
  <c r="E5452" i="6"/>
  <c r="D5452" i="6"/>
  <c r="C5452" i="6"/>
  <c r="B5452" i="6"/>
  <c r="H5451" i="6"/>
  <c r="G5451" i="6"/>
  <c r="F5451" i="6"/>
  <c r="E5451" i="6"/>
  <c r="D5451" i="6"/>
  <c r="C5451" i="6"/>
  <c r="B5451" i="6"/>
  <c r="H5450" i="6"/>
  <c r="G5450" i="6"/>
  <c r="F5450" i="6"/>
  <c r="E5450" i="6"/>
  <c r="D5450" i="6"/>
  <c r="C5450" i="6"/>
  <c r="B5450" i="6"/>
  <c r="H5449" i="6"/>
  <c r="G5449" i="6"/>
  <c r="F5449" i="6"/>
  <c r="E5449" i="6"/>
  <c r="D5449" i="6"/>
  <c r="C5449" i="6"/>
  <c r="B5449" i="6"/>
  <c r="H5448" i="6"/>
  <c r="G5448" i="6"/>
  <c r="F5448" i="6"/>
  <c r="E5448" i="6"/>
  <c r="D5448" i="6"/>
  <c r="C5448" i="6"/>
  <c r="B5448" i="6"/>
  <c r="H5447" i="6"/>
  <c r="G5447" i="6"/>
  <c r="F5447" i="6"/>
  <c r="E5447" i="6"/>
  <c r="D5447" i="6"/>
  <c r="C5447" i="6"/>
  <c r="B5447" i="6"/>
  <c r="H5446" i="6"/>
  <c r="G5446" i="6"/>
  <c r="F5446" i="6"/>
  <c r="E5446" i="6"/>
  <c r="D5446" i="6"/>
  <c r="C5446" i="6"/>
  <c r="B5446" i="6"/>
  <c r="H5445" i="6"/>
  <c r="G5445" i="6"/>
  <c r="F5445" i="6"/>
  <c r="E5445" i="6"/>
  <c r="D5445" i="6"/>
  <c r="C5445" i="6"/>
  <c r="B5445" i="6"/>
  <c r="H5444" i="6"/>
  <c r="G5444" i="6"/>
  <c r="F5444" i="6"/>
  <c r="E5444" i="6"/>
  <c r="D5444" i="6"/>
  <c r="C5444" i="6"/>
  <c r="B5444" i="6"/>
  <c r="H5443" i="6"/>
  <c r="G5443" i="6"/>
  <c r="F5443" i="6"/>
  <c r="E5443" i="6"/>
  <c r="D5443" i="6"/>
  <c r="C5443" i="6"/>
  <c r="B5443" i="6"/>
  <c r="H5442" i="6"/>
  <c r="G5442" i="6"/>
  <c r="F5442" i="6"/>
  <c r="E5442" i="6"/>
  <c r="D5442" i="6"/>
  <c r="C5442" i="6"/>
  <c r="B5442" i="6"/>
  <c r="H5441" i="6"/>
  <c r="G5441" i="6"/>
  <c r="F5441" i="6"/>
  <c r="E5441" i="6"/>
  <c r="D5441" i="6"/>
  <c r="C5441" i="6"/>
  <c r="B5441" i="6"/>
  <c r="H5440" i="6"/>
  <c r="G5440" i="6"/>
  <c r="F5440" i="6"/>
  <c r="E5440" i="6"/>
  <c r="D5440" i="6"/>
  <c r="C5440" i="6"/>
  <c r="B5440" i="6"/>
  <c r="H5439" i="6"/>
  <c r="G5439" i="6"/>
  <c r="F5439" i="6"/>
  <c r="E5439" i="6"/>
  <c r="D5439" i="6"/>
  <c r="C5439" i="6"/>
  <c r="B5439" i="6"/>
  <c r="H5438" i="6"/>
  <c r="G5438" i="6"/>
  <c r="F5438" i="6"/>
  <c r="E5438" i="6"/>
  <c r="D5438" i="6"/>
  <c r="C5438" i="6"/>
  <c r="B5438" i="6"/>
  <c r="H5437" i="6"/>
  <c r="G5437" i="6"/>
  <c r="F5437" i="6"/>
  <c r="E5437" i="6"/>
  <c r="D5437" i="6"/>
  <c r="C5437" i="6"/>
  <c r="B5437" i="6"/>
  <c r="H5436" i="6"/>
  <c r="G5436" i="6"/>
  <c r="F5436" i="6"/>
  <c r="E5436" i="6"/>
  <c r="D5436" i="6"/>
  <c r="C5436" i="6"/>
  <c r="B5436" i="6"/>
  <c r="H5435" i="6"/>
  <c r="G5435" i="6"/>
  <c r="F5435" i="6"/>
  <c r="E5435" i="6"/>
  <c r="D5435" i="6"/>
  <c r="C5435" i="6"/>
  <c r="B5435" i="6"/>
  <c r="H5434" i="6"/>
  <c r="G5434" i="6"/>
  <c r="F5434" i="6"/>
  <c r="E5434" i="6"/>
  <c r="D5434" i="6"/>
  <c r="C5434" i="6"/>
  <c r="B5434" i="6"/>
  <c r="H5433" i="6"/>
  <c r="G5433" i="6"/>
  <c r="F5433" i="6"/>
  <c r="E5433" i="6"/>
  <c r="D5433" i="6"/>
  <c r="C5433" i="6"/>
  <c r="B5433" i="6"/>
  <c r="H5432" i="6"/>
  <c r="G5432" i="6"/>
  <c r="F5432" i="6"/>
  <c r="E5432" i="6"/>
  <c r="D5432" i="6"/>
  <c r="C5432" i="6"/>
  <c r="B5432" i="6"/>
  <c r="H5431" i="6"/>
  <c r="G5431" i="6"/>
  <c r="F5431" i="6"/>
  <c r="E5431" i="6"/>
  <c r="D5431" i="6"/>
  <c r="C5431" i="6"/>
  <c r="B5431" i="6"/>
  <c r="H5430" i="6"/>
  <c r="G5430" i="6"/>
  <c r="F5430" i="6"/>
  <c r="E5430" i="6"/>
  <c r="D5430" i="6"/>
  <c r="C5430" i="6"/>
  <c r="B5430" i="6"/>
  <c r="H5429" i="6"/>
  <c r="G5429" i="6"/>
  <c r="F5429" i="6"/>
  <c r="E5429" i="6"/>
  <c r="D5429" i="6"/>
  <c r="C5429" i="6"/>
  <c r="B5429" i="6"/>
  <c r="H5428" i="6"/>
  <c r="G5428" i="6"/>
  <c r="F5428" i="6"/>
  <c r="E5428" i="6"/>
  <c r="D5428" i="6"/>
  <c r="C5428" i="6"/>
  <c r="B5428" i="6"/>
  <c r="H5427" i="6"/>
  <c r="G5427" i="6"/>
  <c r="F5427" i="6"/>
  <c r="E5427" i="6"/>
  <c r="D5427" i="6"/>
  <c r="C5427" i="6"/>
  <c r="B5427" i="6"/>
  <c r="H5426" i="6"/>
  <c r="G5426" i="6"/>
  <c r="F5426" i="6"/>
  <c r="E5426" i="6"/>
  <c r="D5426" i="6"/>
  <c r="C5426" i="6"/>
  <c r="B5426" i="6"/>
  <c r="H5425" i="6"/>
  <c r="G5425" i="6"/>
  <c r="F5425" i="6"/>
  <c r="E5425" i="6"/>
  <c r="D5425" i="6"/>
  <c r="C5425" i="6"/>
  <c r="B5425" i="6"/>
  <c r="H5424" i="6"/>
  <c r="G5424" i="6"/>
  <c r="F5424" i="6"/>
  <c r="E5424" i="6"/>
  <c r="D5424" i="6"/>
  <c r="C5424" i="6"/>
  <c r="B5424" i="6"/>
  <c r="H5423" i="6"/>
  <c r="G5423" i="6"/>
  <c r="F5423" i="6"/>
  <c r="E5423" i="6"/>
  <c r="D5423" i="6"/>
  <c r="C5423" i="6"/>
  <c r="B5423" i="6"/>
  <c r="H5422" i="6"/>
  <c r="G5422" i="6"/>
  <c r="F5422" i="6"/>
  <c r="E5422" i="6"/>
  <c r="D5422" i="6"/>
  <c r="C5422" i="6"/>
  <c r="B5422" i="6"/>
  <c r="H5421" i="6"/>
  <c r="G5421" i="6"/>
  <c r="F5421" i="6"/>
  <c r="E5421" i="6"/>
  <c r="D5421" i="6"/>
  <c r="C5421" i="6"/>
  <c r="B5421" i="6"/>
  <c r="H5420" i="6"/>
  <c r="G5420" i="6"/>
  <c r="F5420" i="6"/>
  <c r="E5420" i="6"/>
  <c r="D5420" i="6"/>
  <c r="C5420" i="6"/>
  <c r="B5420" i="6"/>
  <c r="H5419" i="6"/>
  <c r="G5419" i="6"/>
  <c r="F5419" i="6"/>
  <c r="E5419" i="6"/>
  <c r="D5419" i="6"/>
  <c r="C5419" i="6"/>
  <c r="B5419" i="6"/>
  <c r="H5418" i="6"/>
  <c r="G5418" i="6"/>
  <c r="F5418" i="6"/>
  <c r="E5418" i="6"/>
  <c r="D5418" i="6"/>
  <c r="C5418" i="6"/>
  <c r="B5418" i="6"/>
  <c r="H5417" i="6"/>
  <c r="G5417" i="6"/>
  <c r="F5417" i="6"/>
  <c r="E5417" i="6"/>
  <c r="D5417" i="6"/>
  <c r="C5417" i="6"/>
  <c r="B5417" i="6"/>
  <c r="H5416" i="6"/>
  <c r="G5416" i="6"/>
  <c r="F5416" i="6"/>
  <c r="E5416" i="6"/>
  <c r="D5416" i="6"/>
  <c r="C5416" i="6"/>
  <c r="B5416" i="6"/>
  <c r="H5415" i="6"/>
  <c r="G5415" i="6"/>
  <c r="F5415" i="6"/>
  <c r="E5415" i="6"/>
  <c r="D5415" i="6"/>
  <c r="C5415" i="6"/>
  <c r="B5415" i="6"/>
  <c r="H5414" i="6"/>
  <c r="G5414" i="6"/>
  <c r="F5414" i="6"/>
  <c r="E5414" i="6"/>
  <c r="D5414" i="6"/>
  <c r="C5414" i="6"/>
  <c r="B5414" i="6"/>
  <c r="H5413" i="6"/>
  <c r="G5413" i="6"/>
  <c r="F5413" i="6"/>
  <c r="E5413" i="6"/>
  <c r="D5413" i="6"/>
  <c r="C5413" i="6"/>
  <c r="B5413" i="6"/>
  <c r="H5412" i="6"/>
  <c r="G5412" i="6"/>
  <c r="F5412" i="6"/>
  <c r="E5412" i="6"/>
  <c r="D5412" i="6"/>
  <c r="C5412" i="6"/>
  <c r="B5412" i="6"/>
  <c r="H5411" i="6"/>
  <c r="G5411" i="6"/>
  <c r="F5411" i="6"/>
  <c r="E5411" i="6"/>
  <c r="D5411" i="6"/>
  <c r="C5411" i="6"/>
  <c r="B5411" i="6"/>
  <c r="H5410" i="6"/>
  <c r="G5410" i="6"/>
  <c r="F5410" i="6"/>
  <c r="E5410" i="6"/>
  <c r="D5410" i="6"/>
  <c r="C5410" i="6"/>
  <c r="B5410" i="6"/>
  <c r="H5409" i="6"/>
  <c r="G5409" i="6"/>
  <c r="F5409" i="6"/>
  <c r="E5409" i="6"/>
  <c r="D5409" i="6"/>
  <c r="C5409" i="6"/>
  <c r="B5409" i="6"/>
  <c r="H5408" i="6"/>
  <c r="G5408" i="6"/>
  <c r="F5408" i="6"/>
  <c r="E5408" i="6"/>
  <c r="D5408" i="6"/>
  <c r="C5408" i="6"/>
  <c r="B5408" i="6"/>
  <c r="H5407" i="6"/>
  <c r="G5407" i="6"/>
  <c r="F5407" i="6"/>
  <c r="E5407" i="6"/>
  <c r="D5407" i="6"/>
  <c r="C5407" i="6"/>
  <c r="B5407" i="6"/>
  <c r="H5406" i="6"/>
  <c r="G5406" i="6"/>
  <c r="F5406" i="6"/>
  <c r="E5406" i="6"/>
  <c r="D5406" i="6"/>
  <c r="C5406" i="6"/>
  <c r="B5406" i="6"/>
  <c r="H5405" i="6"/>
  <c r="G5405" i="6"/>
  <c r="F5405" i="6"/>
  <c r="E5405" i="6"/>
  <c r="D5405" i="6"/>
  <c r="C5405" i="6"/>
  <c r="B5405" i="6"/>
  <c r="H5404" i="6"/>
  <c r="G5404" i="6"/>
  <c r="F5404" i="6"/>
  <c r="E5404" i="6"/>
  <c r="D5404" i="6"/>
  <c r="C5404" i="6"/>
  <c r="B5404" i="6"/>
  <c r="H5403" i="6"/>
  <c r="G5403" i="6"/>
  <c r="F5403" i="6"/>
  <c r="E5403" i="6"/>
  <c r="D5403" i="6"/>
  <c r="C5403" i="6"/>
  <c r="B5403" i="6"/>
  <c r="H5402" i="6"/>
  <c r="G5402" i="6"/>
  <c r="F5402" i="6"/>
  <c r="E5402" i="6"/>
  <c r="D5402" i="6"/>
  <c r="C5402" i="6"/>
  <c r="B5402" i="6"/>
  <c r="H5401" i="6"/>
  <c r="G5401" i="6"/>
  <c r="F5401" i="6"/>
  <c r="E5401" i="6"/>
  <c r="D5401" i="6"/>
  <c r="C5401" i="6"/>
  <c r="B5401" i="6"/>
  <c r="H5400" i="6"/>
  <c r="G5400" i="6"/>
  <c r="F5400" i="6"/>
  <c r="E5400" i="6"/>
  <c r="D5400" i="6"/>
  <c r="C5400" i="6"/>
  <c r="B5400" i="6"/>
  <c r="H5399" i="6"/>
  <c r="G5399" i="6"/>
  <c r="F5399" i="6"/>
  <c r="E5399" i="6"/>
  <c r="D5399" i="6"/>
  <c r="C5399" i="6"/>
  <c r="B5399" i="6"/>
  <c r="H5398" i="6"/>
  <c r="G5398" i="6"/>
  <c r="F5398" i="6"/>
  <c r="E5398" i="6"/>
  <c r="D5398" i="6"/>
  <c r="C5398" i="6"/>
  <c r="B5398" i="6"/>
  <c r="H5397" i="6"/>
  <c r="G5397" i="6"/>
  <c r="F5397" i="6"/>
  <c r="E5397" i="6"/>
  <c r="D5397" i="6"/>
  <c r="C5397" i="6"/>
  <c r="B5397" i="6"/>
  <c r="H5396" i="6"/>
  <c r="G5396" i="6"/>
  <c r="F5396" i="6"/>
  <c r="E5396" i="6"/>
  <c r="D5396" i="6"/>
  <c r="C5396" i="6"/>
  <c r="B5396" i="6"/>
  <c r="H5395" i="6"/>
  <c r="G5395" i="6"/>
  <c r="F5395" i="6"/>
  <c r="E5395" i="6"/>
  <c r="D5395" i="6"/>
  <c r="C5395" i="6"/>
  <c r="B5395" i="6"/>
  <c r="H5394" i="6"/>
  <c r="G5394" i="6"/>
  <c r="F5394" i="6"/>
  <c r="E5394" i="6"/>
  <c r="D5394" i="6"/>
  <c r="C5394" i="6"/>
  <c r="B5394" i="6"/>
  <c r="H5393" i="6"/>
  <c r="G5393" i="6"/>
  <c r="F5393" i="6"/>
  <c r="E5393" i="6"/>
  <c r="D5393" i="6"/>
  <c r="C5393" i="6"/>
  <c r="B5393" i="6"/>
  <c r="H5392" i="6"/>
  <c r="G5392" i="6"/>
  <c r="F5392" i="6"/>
  <c r="E5392" i="6"/>
  <c r="D5392" i="6"/>
  <c r="C5392" i="6"/>
  <c r="B5392" i="6"/>
  <c r="H5391" i="6"/>
  <c r="G5391" i="6"/>
  <c r="F5391" i="6"/>
  <c r="E5391" i="6"/>
  <c r="D5391" i="6"/>
  <c r="C5391" i="6"/>
  <c r="B5391" i="6"/>
  <c r="H5390" i="6"/>
  <c r="G5390" i="6"/>
  <c r="F5390" i="6"/>
  <c r="E5390" i="6"/>
  <c r="D5390" i="6"/>
  <c r="C5390" i="6"/>
  <c r="B5390" i="6"/>
  <c r="H5389" i="6"/>
  <c r="G5389" i="6"/>
  <c r="F5389" i="6"/>
  <c r="E5389" i="6"/>
  <c r="D5389" i="6"/>
  <c r="C5389" i="6"/>
  <c r="B5389" i="6"/>
  <c r="H5388" i="6"/>
  <c r="G5388" i="6"/>
  <c r="F5388" i="6"/>
  <c r="E5388" i="6"/>
  <c r="D5388" i="6"/>
  <c r="C5388" i="6"/>
  <c r="B5388" i="6"/>
  <c r="H5387" i="6"/>
  <c r="G5387" i="6"/>
  <c r="F5387" i="6"/>
  <c r="E5387" i="6"/>
  <c r="D5387" i="6"/>
  <c r="C5387" i="6"/>
  <c r="B5387" i="6"/>
  <c r="H5386" i="6"/>
  <c r="G5386" i="6"/>
  <c r="F5386" i="6"/>
  <c r="E5386" i="6"/>
  <c r="D5386" i="6"/>
  <c r="C5386" i="6"/>
  <c r="B5386" i="6"/>
  <c r="H5385" i="6"/>
  <c r="G5385" i="6"/>
  <c r="F5385" i="6"/>
  <c r="E5385" i="6"/>
  <c r="D5385" i="6"/>
  <c r="C5385" i="6"/>
  <c r="B5385" i="6"/>
  <c r="H5384" i="6"/>
  <c r="G5384" i="6"/>
  <c r="F5384" i="6"/>
  <c r="E5384" i="6"/>
  <c r="D5384" i="6"/>
  <c r="C5384" i="6"/>
  <c r="B5384" i="6"/>
  <c r="H5383" i="6"/>
  <c r="G5383" i="6"/>
  <c r="F5383" i="6"/>
  <c r="E5383" i="6"/>
  <c r="D5383" i="6"/>
  <c r="C5383" i="6"/>
  <c r="B5383" i="6"/>
  <c r="H5382" i="6"/>
  <c r="G5382" i="6"/>
  <c r="F5382" i="6"/>
  <c r="E5382" i="6"/>
  <c r="D5382" i="6"/>
  <c r="C5382" i="6"/>
  <c r="B5382" i="6"/>
  <c r="H5381" i="6"/>
  <c r="G5381" i="6"/>
  <c r="F5381" i="6"/>
  <c r="E5381" i="6"/>
  <c r="D5381" i="6"/>
  <c r="C5381" i="6"/>
  <c r="B5381" i="6"/>
  <c r="H5380" i="6"/>
  <c r="G5380" i="6"/>
  <c r="F5380" i="6"/>
  <c r="E5380" i="6"/>
  <c r="D5380" i="6"/>
  <c r="C5380" i="6"/>
  <c r="B5380" i="6"/>
  <c r="H5379" i="6"/>
  <c r="G5379" i="6"/>
  <c r="F5379" i="6"/>
  <c r="E5379" i="6"/>
  <c r="D5379" i="6"/>
  <c r="C5379" i="6"/>
  <c r="B5379" i="6"/>
  <c r="H5378" i="6"/>
  <c r="G5378" i="6"/>
  <c r="F5378" i="6"/>
  <c r="E5378" i="6"/>
  <c r="D5378" i="6"/>
  <c r="C5378" i="6"/>
  <c r="B5378" i="6"/>
  <c r="H5377" i="6"/>
  <c r="G5377" i="6"/>
  <c r="F5377" i="6"/>
  <c r="E5377" i="6"/>
  <c r="D5377" i="6"/>
  <c r="C5377" i="6"/>
  <c r="B5377" i="6"/>
  <c r="H5376" i="6"/>
  <c r="G5376" i="6"/>
  <c r="F5376" i="6"/>
  <c r="E5376" i="6"/>
  <c r="D5376" i="6"/>
  <c r="C5376" i="6"/>
  <c r="B5376" i="6"/>
  <c r="H5375" i="6"/>
  <c r="G5375" i="6"/>
  <c r="F5375" i="6"/>
  <c r="E5375" i="6"/>
  <c r="D5375" i="6"/>
  <c r="C5375" i="6"/>
  <c r="B5375" i="6"/>
  <c r="H5374" i="6"/>
  <c r="G5374" i="6"/>
  <c r="F5374" i="6"/>
  <c r="E5374" i="6"/>
  <c r="D5374" i="6"/>
  <c r="C5374" i="6"/>
  <c r="B5374" i="6"/>
  <c r="H5373" i="6"/>
  <c r="G5373" i="6"/>
  <c r="F5373" i="6"/>
  <c r="E5373" i="6"/>
  <c r="D5373" i="6"/>
  <c r="C5373" i="6"/>
  <c r="B5373" i="6"/>
  <c r="H5372" i="6"/>
  <c r="G5372" i="6"/>
  <c r="F5372" i="6"/>
  <c r="E5372" i="6"/>
  <c r="D5372" i="6"/>
  <c r="C5372" i="6"/>
  <c r="B5372" i="6"/>
  <c r="H5371" i="6"/>
  <c r="G5371" i="6"/>
  <c r="F5371" i="6"/>
  <c r="E5371" i="6"/>
  <c r="D5371" i="6"/>
  <c r="C5371" i="6"/>
  <c r="B5371" i="6"/>
  <c r="H5370" i="6"/>
  <c r="G5370" i="6"/>
  <c r="F5370" i="6"/>
  <c r="E5370" i="6"/>
  <c r="D5370" i="6"/>
  <c r="C5370" i="6"/>
  <c r="B5370" i="6"/>
  <c r="H5369" i="6"/>
  <c r="G5369" i="6"/>
  <c r="F5369" i="6"/>
  <c r="E5369" i="6"/>
  <c r="D5369" i="6"/>
  <c r="C5369" i="6"/>
  <c r="B5369" i="6"/>
  <c r="H5368" i="6"/>
  <c r="G5368" i="6"/>
  <c r="F5368" i="6"/>
  <c r="E5368" i="6"/>
  <c r="D5368" i="6"/>
  <c r="C5368" i="6"/>
  <c r="B5368" i="6"/>
  <c r="H5367" i="6"/>
  <c r="G5367" i="6"/>
  <c r="F5367" i="6"/>
  <c r="E5367" i="6"/>
  <c r="D5367" i="6"/>
  <c r="C5367" i="6"/>
  <c r="B5367" i="6"/>
  <c r="H5366" i="6"/>
  <c r="G5366" i="6"/>
  <c r="F5366" i="6"/>
  <c r="E5366" i="6"/>
  <c r="D5366" i="6"/>
  <c r="C5366" i="6"/>
  <c r="B5366" i="6"/>
  <c r="H5365" i="6"/>
  <c r="G5365" i="6"/>
  <c r="F5365" i="6"/>
  <c r="E5365" i="6"/>
  <c r="D5365" i="6"/>
  <c r="C5365" i="6"/>
  <c r="B5365" i="6"/>
  <c r="H5364" i="6"/>
  <c r="G5364" i="6"/>
  <c r="F5364" i="6"/>
  <c r="E5364" i="6"/>
  <c r="D5364" i="6"/>
  <c r="C5364" i="6"/>
  <c r="B5364" i="6"/>
  <c r="H5363" i="6"/>
  <c r="G5363" i="6"/>
  <c r="F5363" i="6"/>
  <c r="E5363" i="6"/>
  <c r="D5363" i="6"/>
  <c r="C5363" i="6"/>
  <c r="B5363" i="6"/>
  <c r="H5362" i="6"/>
  <c r="G5362" i="6"/>
  <c r="F5362" i="6"/>
  <c r="E5362" i="6"/>
  <c r="D5362" i="6"/>
  <c r="C5362" i="6"/>
  <c r="B5362" i="6"/>
  <c r="H5361" i="6"/>
  <c r="G5361" i="6"/>
  <c r="F5361" i="6"/>
  <c r="E5361" i="6"/>
  <c r="D5361" i="6"/>
  <c r="C5361" i="6"/>
  <c r="B5361" i="6"/>
  <c r="H5360" i="6"/>
  <c r="G5360" i="6"/>
  <c r="F5360" i="6"/>
  <c r="E5360" i="6"/>
  <c r="D5360" i="6"/>
  <c r="C5360" i="6"/>
  <c r="B5360" i="6"/>
  <c r="H5359" i="6"/>
  <c r="G5359" i="6"/>
  <c r="F5359" i="6"/>
  <c r="E5359" i="6"/>
  <c r="D5359" i="6"/>
  <c r="C5359" i="6"/>
  <c r="B5359" i="6"/>
  <c r="H5358" i="6"/>
  <c r="G5358" i="6"/>
  <c r="F5358" i="6"/>
  <c r="E5358" i="6"/>
  <c r="D5358" i="6"/>
  <c r="C5358" i="6"/>
  <c r="B5358" i="6"/>
  <c r="H5357" i="6"/>
  <c r="G5357" i="6"/>
  <c r="F5357" i="6"/>
  <c r="E5357" i="6"/>
  <c r="D5357" i="6"/>
  <c r="C5357" i="6"/>
  <c r="B5357" i="6"/>
  <c r="H5356" i="6"/>
  <c r="G5356" i="6"/>
  <c r="F5356" i="6"/>
  <c r="E5356" i="6"/>
  <c r="D5356" i="6"/>
  <c r="C5356" i="6"/>
  <c r="B5356" i="6"/>
  <c r="H5355" i="6"/>
  <c r="G5355" i="6"/>
  <c r="F5355" i="6"/>
  <c r="E5355" i="6"/>
  <c r="D5355" i="6"/>
  <c r="C5355" i="6"/>
  <c r="B5355" i="6"/>
  <c r="H5354" i="6"/>
  <c r="G5354" i="6"/>
  <c r="F5354" i="6"/>
  <c r="E5354" i="6"/>
  <c r="D5354" i="6"/>
  <c r="C5354" i="6"/>
  <c r="B5354" i="6"/>
  <c r="H5353" i="6"/>
  <c r="G5353" i="6"/>
  <c r="F5353" i="6"/>
  <c r="E5353" i="6"/>
  <c r="D5353" i="6"/>
  <c r="C5353" i="6"/>
  <c r="B5353" i="6"/>
  <c r="H5352" i="6"/>
  <c r="G5352" i="6"/>
  <c r="F5352" i="6"/>
  <c r="E5352" i="6"/>
  <c r="D5352" i="6"/>
  <c r="C5352" i="6"/>
  <c r="B5352" i="6"/>
  <c r="H5351" i="6"/>
  <c r="G5351" i="6"/>
  <c r="F5351" i="6"/>
  <c r="E5351" i="6"/>
  <c r="D5351" i="6"/>
  <c r="C5351" i="6"/>
  <c r="B5351" i="6"/>
  <c r="H5350" i="6"/>
  <c r="G5350" i="6"/>
  <c r="F5350" i="6"/>
  <c r="E5350" i="6"/>
  <c r="D5350" i="6"/>
  <c r="C5350" i="6"/>
  <c r="B5350" i="6"/>
  <c r="H5349" i="6"/>
  <c r="G5349" i="6"/>
  <c r="F5349" i="6"/>
  <c r="E5349" i="6"/>
  <c r="D5349" i="6"/>
  <c r="C5349" i="6"/>
  <c r="B5349" i="6"/>
  <c r="H5348" i="6"/>
  <c r="G5348" i="6"/>
  <c r="F5348" i="6"/>
  <c r="E5348" i="6"/>
  <c r="D5348" i="6"/>
  <c r="C5348" i="6"/>
  <c r="B5348" i="6"/>
  <c r="H5347" i="6"/>
  <c r="G5347" i="6"/>
  <c r="F5347" i="6"/>
  <c r="E5347" i="6"/>
  <c r="D5347" i="6"/>
  <c r="C5347" i="6"/>
  <c r="B5347" i="6"/>
  <c r="H5346" i="6"/>
  <c r="G5346" i="6"/>
  <c r="F5346" i="6"/>
  <c r="E5346" i="6"/>
  <c r="D5346" i="6"/>
  <c r="C5346" i="6"/>
  <c r="B5346" i="6"/>
  <c r="H5345" i="6"/>
  <c r="G5345" i="6"/>
  <c r="F5345" i="6"/>
  <c r="E5345" i="6"/>
  <c r="D5345" i="6"/>
  <c r="C5345" i="6"/>
  <c r="B5345" i="6"/>
  <c r="H5344" i="6"/>
  <c r="G5344" i="6"/>
  <c r="F5344" i="6"/>
  <c r="E5344" i="6"/>
  <c r="D5344" i="6"/>
  <c r="C5344" i="6"/>
  <c r="B5344" i="6"/>
  <c r="H5343" i="6"/>
  <c r="G5343" i="6"/>
  <c r="F5343" i="6"/>
  <c r="E5343" i="6"/>
  <c r="D5343" i="6"/>
  <c r="C5343" i="6"/>
  <c r="B5343" i="6"/>
  <c r="H5342" i="6"/>
  <c r="G5342" i="6"/>
  <c r="F5342" i="6"/>
  <c r="E5342" i="6"/>
  <c r="D5342" i="6"/>
  <c r="C5342" i="6"/>
  <c r="B5342" i="6"/>
  <c r="H5341" i="6"/>
  <c r="G5341" i="6"/>
  <c r="F5341" i="6"/>
  <c r="E5341" i="6"/>
  <c r="D5341" i="6"/>
  <c r="C5341" i="6"/>
  <c r="B5341" i="6"/>
  <c r="H5340" i="6"/>
  <c r="G5340" i="6"/>
  <c r="F5340" i="6"/>
  <c r="E5340" i="6"/>
  <c r="D5340" i="6"/>
  <c r="C5340" i="6"/>
  <c r="B5340" i="6"/>
  <c r="H5339" i="6"/>
  <c r="G5339" i="6"/>
  <c r="F5339" i="6"/>
  <c r="E5339" i="6"/>
  <c r="D5339" i="6"/>
  <c r="C5339" i="6"/>
  <c r="B5339" i="6"/>
  <c r="H5338" i="6"/>
  <c r="G5338" i="6"/>
  <c r="F5338" i="6"/>
  <c r="E5338" i="6"/>
  <c r="D5338" i="6"/>
  <c r="C5338" i="6"/>
  <c r="B5338" i="6"/>
  <c r="H5337" i="6"/>
  <c r="G5337" i="6"/>
  <c r="F5337" i="6"/>
  <c r="E5337" i="6"/>
  <c r="D5337" i="6"/>
  <c r="C5337" i="6"/>
  <c r="B5337" i="6"/>
  <c r="H5336" i="6"/>
  <c r="G5336" i="6"/>
  <c r="F5336" i="6"/>
  <c r="E5336" i="6"/>
  <c r="D5336" i="6"/>
  <c r="C5336" i="6"/>
  <c r="B5336" i="6"/>
  <c r="H5335" i="6"/>
  <c r="G5335" i="6"/>
  <c r="F5335" i="6"/>
  <c r="E5335" i="6"/>
  <c r="D5335" i="6"/>
  <c r="C5335" i="6"/>
  <c r="B5335" i="6"/>
  <c r="H5334" i="6"/>
  <c r="G5334" i="6"/>
  <c r="F5334" i="6"/>
  <c r="E5334" i="6"/>
  <c r="D5334" i="6"/>
  <c r="C5334" i="6"/>
  <c r="B5334" i="6"/>
  <c r="H5333" i="6"/>
  <c r="G5333" i="6"/>
  <c r="F5333" i="6"/>
  <c r="E5333" i="6"/>
  <c r="D5333" i="6"/>
  <c r="C5333" i="6"/>
  <c r="B5333" i="6"/>
  <c r="H5332" i="6"/>
  <c r="G5332" i="6"/>
  <c r="F5332" i="6"/>
  <c r="E5332" i="6"/>
  <c r="D5332" i="6"/>
  <c r="C5332" i="6"/>
  <c r="B5332" i="6"/>
  <c r="H5331" i="6"/>
  <c r="G5331" i="6"/>
  <c r="F5331" i="6"/>
  <c r="E5331" i="6"/>
  <c r="D5331" i="6"/>
  <c r="C5331" i="6"/>
  <c r="B5331" i="6"/>
  <c r="H5330" i="6"/>
  <c r="G5330" i="6"/>
  <c r="F5330" i="6"/>
  <c r="E5330" i="6"/>
  <c r="D5330" i="6"/>
  <c r="C5330" i="6"/>
  <c r="B5330" i="6"/>
  <c r="H5329" i="6"/>
  <c r="G5329" i="6"/>
  <c r="F5329" i="6"/>
  <c r="E5329" i="6"/>
  <c r="D5329" i="6"/>
  <c r="C5329" i="6"/>
  <c r="B5329" i="6"/>
  <c r="H5328" i="6"/>
  <c r="G5328" i="6"/>
  <c r="F5328" i="6"/>
  <c r="E5328" i="6"/>
  <c r="D5328" i="6"/>
  <c r="C5328" i="6"/>
  <c r="B5328" i="6"/>
  <c r="H5327" i="6"/>
  <c r="G5327" i="6"/>
  <c r="F5327" i="6"/>
  <c r="E5327" i="6"/>
  <c r="D5327" i="6"/>
  <c r="C5327" i="6"/>
  <c r="B5327" i="6"/>
  <c r="H5326" i="6"/>
  <c r="G5326" i="6"/>
  <c r="F5326" i="6"/>
  <c r="E5326" i="6"/>
  <c r="D5326" i="6"/>
  <c r="C5326" i="6"/>
  <c r="B5326" i="6"/>
  <c r="H5325" i="6"/>
  <c r="G5325" i="6"/>
  <c r="F5325" i="6"/>
  <c r="E5325" i="6"/>
  <c r="D5325" i="6"/>
  <c r="C5325" i="6"/>
  <c r="B5325" i="6"/>
  <c r="H5324" i="6"/>
  <c r="G5324" i="6"/>
  <c r="F5324" i="6"/>
  <c r="E5324" i="6"/>
  <c r="D5324" i="6"/>
  <c r="C5324" i="6"/>
  <c r="B5324" i="6"/>
  <c r="H5323" i="6"/>
  <c r="G5323" i="6"/>
  <c r="F5323" i="6"/>
  <c r="E5323" i="6"/>
  <c r="D5323" i="6"/>
  <c r="C5323" i="6"/>
  <c r="B5323" i="6"/>
  <c r="H5322" i="6"/>
  <c r="G5322" i="6"/>
  <c r="F5322" i="6"/>
  <c r="E5322" i="6"/>
  <c r="D5322" i="6"/>
  <c r="C5322" i="6"/>
  <c r="B5322" i="6"/>
  <c r="H5321" i="6"/>
  <c r="G5321" i="6"/>
  <c r="F5321" i="6"/>
  <c r="E5321" i="6"/>
  <c r="D5321" i="6"/>
  <c r="C5321" i="6"/>
  <c r="B5321" i="6"/>
  <c r="H5320" i="6"/>
  <c r="G5320" i="6"/>
  <c r="F5320" i="6"/>
  <c r="E5320" i="6"/>
  <c r="D5320" i="6"/>
  <c r="C5320" i="6"/>
  <c r="B5320" i="6"/>
  <c r="H5319" i="6"/>
  <c r="G5319" i="6"/>
  <c r="F5319" i="6"/>
  <c r="E5319" i="6"/>
  <c r="D5319" i="6"/>
  <c r="C5319" i="6"/>
  <c r="B5319" i="6"/>
  <c r="H5318" i="6"/>
  <c r="G5318" i="6"/>
  <c r="F5318" i="6"/>
  <c r="E5318" i="6"/>
  <c r="D5318" i="6"/>
  <c r="C5318" i="6"/>
  <c r="B5318" i="6"/>
  <c r="H5317" i="6"/>
  <c r="G5317" i="6"/>
  <c r="F5317" i="6"/>
  <c r="E5317" i="6"/>
  <c r="D5317" i="6"/>
  <c r="C5317" i="6"/>
  <c r="B5317" i="6"/>
  <c r="H5316" i="6"/>
  <c r="G5316" i="6"/>
  <c r="F5316" i="6"/>
  <c r="E5316" i="6"/>
  <c r="D5316" i="6"/>
  <c r="C5316" i="6"/>
  <c r="B5316" i="6"/>
  <c r="H5315" i="6"/>
  <c r="G5315" i="6"/>
  <c r="F5315" i="6"/>
  <c r="E5315" i="6"/>
  <c r="D5315" i="6"/>
  <c r="C5315" i="6"/>
  <c r="B5315" i="6"/>
  <c r="H5314" i="6"/>
  <c r="G5314" i="6"/>
  <c r="F5314" i="6"/>
  <c r="E5314" i="6"/>
  <c r="D5314" i="6"/>
  <c r="C5314" i="6"/>
  <c r="B5314" i="6"/>
  <c r="H5313" i="6"/>
  <c r="G5313" i="6"/>
  <c r="F5313" i="6"/>
  <c r="E5313" i="6"/>
  <c r="D5313" i="6"/>
  <c r="C5313" i="6"/>
  <c r="B5313" i="6"/>
  <c r="H5312" i="6"/>
  <c r="G5312" i="6"/>
  <c r="F5312" i="6"/>
  <c r="E5312" i="6"/>
  <c r="D5312" i="6"/>
  <c r="C5312" i="6"/>
  <c r="B5312" i="6"/>
  <c r="H5311" i="6"/>
  <c r="G5311" i="6"/>
  <c r="F5311" i="6"/>
  <c r="E5311" i="6"/>
  <c r="D5311" i="6"/>
  <c r="C5311" i="6"/>
  <c r="B5311" i="6"/>
  <c r="H5310" i="6"/>
  <c r="G5310" i="6"/>
  <c r="F5310" i="6"/>
  <c r="E5310" i="6"/>
  <c r="D5310" i="6"/>
  <c r="C5310" i="6"/>
  <c r="B5310" i="6"/>
  <c r="H5309" i="6"/>
  <c r="G5309" i="6"/>
  <c r="F5309" i="6"/>
  <c r="E5309" i="6"/>
  <c r="D5309" i="6"/>
  <c r="C5309" i="6"/>
  <c r="B5309" i="6"/>
  <c r="H5308" i="6"/>
  <c r="G5308" i="6"/>
  <c r="F5308" i="6"/>
  <c r="E5308" i="6"/>
  <c r="D5308" i="6"/>
  <c r="C5308" i="6"/>
  <c r="B5308" i="6"/>
  <c r="H5307" i="6"/>
  <c r="G5307" i="6"/>
  <c r="F5307" i="6"/>
  <c r="E5307" i="6"/>
  <c r="D5307" i="6"/>
  <c r="C5307" i="6"/>
  <c r="B5307" i="6"/>
  <c r="H5306" i="6"/>
  <c r="G5306" i="6"/>
  <c r="F5306" i="6"/>
  <c r="E5306" i="6"/>
  <c r="D5306" i="6"/>
  <c r="C5306" i="6"/>
  <c r="B5306" i="6"/>
  <c r="H5305" i="6"/>
  <c r="G5305" i="6"/>
  <c r="F5305" i="6"/>
  <c r="E5305" i="6"/>
  <c r="D5305" i="6"/>
  <c r="C5305" i="6"/>
  <c r="B5305" i="6"/>
  <c r="H5304" i="6"/>
  <c r="G5304" i="6"/>
  <c r="F5304" i="6"/>
  <c r="E5304" i="6"/>
  <c r="D5304" i="6"/>
  <c r="C5304" i="6"/>
  <c r="B5304" i="6"/>
  <c r="H5303" i="6"/>
  <c r="G5303" i="6"/>
  <c r="F5303" i="6"/>
  <c r="E5303" i="6"/>
  <c r="D5303" i="6"/>
  <c r="C5303" i="6"/>
  <c r="B5303" i="6"/>
  <c r="H5302" i="6"/>
  <c r="G5302" i="6"/>
  <c r="F5302" i="6"/>
  <c r="E5302" i="6"/>
  <c r="D5302" i="6"/>
  <c r="C5302" i="6"/>
  <c r="B5302" i="6"/>
  <c r="H5301" i="6"/>
  <c r="G5301" i="6"/>
  <c r="F5301" i="6"/>
  <c r="E5301" i="6"/>
  <c r="D5301" i="6"/>
  <c r="C5301" i="6"/>
  <c r="B5301" i="6"/>
  <c r="H5300" i="6"/>
  <c r="G5300" i="6"/>
  <c r="F5300" i="6"/>
  <c r="E5300" i="6"/>
  <c r="D5300" i="6"/>
  <c r="C5300" i="6"/>
  <c r="B5300" i="6"/>
  <c r="H5299" i="6"/>
  <c r="G5299" i="6"/>
  <c r="F5299" i="6"/>
  <c r="E5299" i="6"/>
  <c r="D5299" i="6"/>
  <c r="C5299" i="6"/>
  <c r="B5299" i="6"/>
  <c r="H5298" i="6"/>
  <c r="G5298" i="6"/>
  <c r="F5298" i="6"/>
  <c r="E5298" i="6"/>
  <c r="D5298" i="6"/>
  <c r="C5298" i="6"/>
  <c r="B5298" i="6"/>
  <c r="H5297" i="6"/>
  <c r="G5297" i="6"/>
  <c r="F5297" i="6"/>
  <c r="E5297" i="6"/>
  <c r="D5297" i="6"/>
  <c r="C5297" i="6"/>
  <c r="B5297" i="6"/>
  <c r="H5296" i="6"/>
  <c r="G5296" i="6"/>
  <c r="F5296" i="6"/>
  <c r="E5296" i="6"/>
  <c r="D5296" i="6"/>
  <c r="C5296" i="6"/>
  <c r="B5296" i="6"/>
  <c r="H5295" i="6"/>
  <c r="G5295" i="6"/>
  <c r="F5295" i="6"/>
  <c r="E5295" i="6"/>
  <c r="D5295" i="6"/>
  <c r="C5295" i="6"/>
  <c r="B5295" i="6"/>
  <c r="H5294" i="6"/>
  <c r="G5294" i="6"/>
  <c r="F5294" i="6"/>
  <c r="E5294" i="6"/>
  <c r="D5294" i="6"/>
  <c r="C5294" i="6"/>
  <c r="B5294" i="6"/>
  <c r="H5293" i="6"/>
  <c r="G5293" i="6"/>
  <c r="F5293" i="6"/>
  <c r="E5293" i="6"/>
  <c r="D5293" i="6"/>
  <c r="C5293" i="6"/>
  <c r="B5293" i="6"/>
  <c r="H5292" i="6"/>
  <c r="G5292" i="6"/>
  <c r="F5292" i="6"/>
  <c r="E5292" i="6"/>
  <c r="D5292" i="6"/>
  <c r="C5292" i="6"/>
  <c r="B5292" i="6"/>
  <c r="H5291" i="6"/>
  <c r="G5291" i="6"/>
  <c r="F5291" i="6"/>
  <c r="E5291" i="6"/>
  <c r="D5291" i="6"/>
  <c r="C5291" i="6"/>
  <c r="B5291" i="6"/>
  <c r="H5290" i="6"/>
  <c r="G5290" i="6"/>
  <c r="F5290" i="6"/>
  <c r="E5290" i="6"/>
  <c r="D5290" i="6"/>
  <c r="C5290" i="6"/>
  <c r="B5290" i="6"/>
  <c r="H5289" i="6"/>
  <c r="G5289" i="6"/>
  <c r="F5289" i="6"/>
  <c r="E5289" i="6"/>
  <c r="D5289" i="6"/>
  <c r="C5289" i="6"/>
  <c r="B5289" i="6"/>
  <c r="H5288" i="6"/>
  <c r="G5288" i="6"/>
  <c r="F5288" i="6"/>
  <c r="E5288" i="6"/>
  <c r="D5288" i="6"/>
  <c r="C5288" i="6"/>
  <c r="B5288" i="6"/>
  <c r="H5287" i="6"/>
  <c r="G5287" i="6"/>
  <c r="F5287" i="6"/>
  <c r="E5287" i="6"/>
  <c r="D5287" i="6"/>
  <c r="C5287" i="6"/>
  <c r="B5287" i="6"/>
  <c r="H5286" i="6"/>
  <c r="G5286" i="6"/>
  <c r="F5286" i="6"/>
  <c r="E5286" i="6"/>
  <c r="D5286" i="6"/>
  <c r="C5286" i="6"/>
  <c r="B5286" i="6"/>
  <c r="H5285" i="6"/>
  <c r="G5285" i="6"/>
  <c r="F5285" i="6"/>
  <c r="E5285" i="6"/>
  <c r="D5285" i="6"/>
  <c r="C5285" i="6"/>
  <c r="B5285" i="6"/>
  <c r="H5284" i="6"/>
  <c r="G5284" i="6"/>
  <c r="F5284" i="6"/>
  <c r="E5284" i="6"/>
  <c r="D5284" i="6"/>
  <c r="C5284" i="6"/>
  <c r="B5284" i="6"/>
  <c r="H5283" i="6"/>
  <c r="G5283" i="6"/>
  <c r="F5283" i="6"/>
  <c r="E5283" i="6"/>
  <c r="D5283" i="6"/>
  <c r="C5283" i="6"/>
  <c r="B5283" i="6"/>
  <c r="H5282" i="6"/>
  <c r="G5282" i="6"/>
  <c r="F5282" i="6"/>
  <c r="E5282" i="6"/>
  <c r="D5282" i="6"/>
  <c r="C5282" i="6"/>
  <c r="B5282" i="6"/>
  <c r="H5281" i="6"/>
  <c r="G5281" i="6"/>
  <c r="F5281" i="6"/>
  <c r="E5281" i="6"/>
  <c r="D5281" i="6"/>
  <c r="C5281" i="6"/>
  <c r="B5281" i="6"/>
  <c r="H5280" i="6"/>
  <c r="G5280" i="6"/>
  <c r="F5280" i="6"/>
  <c r="E5280" i="6"/>
  <c r="D5280" i="6"/>
  <c r="C5280" i="6"/>
  <c r="B5280" i="6"/>
  <c r="H5279" i="6"/>
  <c r="G5279" i="6"/>
  <c r="F5279" i="6"/>
  <c r="E5279" i="6"/>
  <c r="D5279" i="6"/>
  <c r="C5279" i="6"/>
  <c r="B5279" i="6"/>
  <c r="H5278" i="6"/>
  <c r="G5278" i="6"/>
  <c r="F5278" i="6"/>
  <c r="E5278" i="6"/>
  <c r="D5278" i="6"/>
  <c r="C5278" i="6"/>
  <c r="B5278" i="6"/>
  <c r="H5277" i="6"/>
  <c r="G5277" i="6"/>
  <c r="F5277" i="6"/>
  <c r="E5277" i="6"/>
  <c r="D5277" i="6"/>
  <c r="C5277" i="6"/>
  <c r="B5277" i="6"/>
  <c r="H5276" i="6"/>
  <c r="G5276" i="6"/>
  <c r="F5276" i="6"/>
  <c r="E5276" i="6"/>
  <c r="D5276" i="6"/>
  <c r="C5276" i="6"/>
  <c r="B5276" i="6"/>
  <c r="H5275" i="6"/>
  <c r="G5275" i="6"/>
  <c r="F5275" i="6"/>
  <c r="E5275" i="6"/>
  <c r="D5275" i="6"/>
  <c r="C5275" i="6"/>
  <c r="B5275" i="6"/>
  <c r="H5274" i="6"/>
  <c r="G5274" i="6"/>
  <c r="F5274" i="6"/>
  <c r="E5274" i="6"/>
  <c r="D5274" i="6"/>
  <c r="C5274" i="6"/>
  <c r="B5274" i="6"/>
  <c r="H5273" i="6"/>
  <c r="G5273" i="6"/>
  <c r="F5273" i="6"/>
  <c r="E5273" i="6"/>
  <c r="D5273" i="6"/>
  <c r="C5273" i="6"/>
  <c r="B5273" i="6"/>
  <c r="H5272" i="6"/>
  <c r="G5272" i="6"/>
  <c r="F5272" i="6"/>
  <c r="E5272" i="6"/>
  <c r="D5272" i="6"/>
  <c r="C5272" i="6"/>
  <c r="B5272" i="6"/>
  <c r="H5271" i="6"/>
  <c r="G5271" i="6"/>
  <c r="F5271" i="6"/>
  <c r="E5271" i="6"/>
  <c r="D5271" i="6"/>
  <c r="C5271" i="6"/>
  <c r="B5271" i="6"/>
  <c r="H5270" i="6"/>
  <c r="G5270" i="6"/>
  <c r="F5270" i="6"/>
  <c r="E5270" i="6"/>
  <c r="D5270" i="6"/>
  <c r="C5270" i="6"/>
  <c r="B5270" i="6"/>
  <c r="H5269" i="6"/>
  <c r="G5269" i="6"/>
  <c r="F5269" i="6"/>
  <c r="E5269" i="6"/>
  <c r="D5269" i="6"/>
  <c r="C5269" i="6"/>
  <c r="B5269" i="6"/>
  <c r="H5268" i="6"/>
  <c r="G5268" i="6"/>
  <c r="F5268" i="6"/>
  <c r="E5268" i="6"/>
  <c r="D5268" i="6"/>
  <c r="C5268" i="6"/>
  <c r="B5268" i="6"/>
  <c r="H5267" i="6"/>
  <c r="G5267" i="6"/>
  <c r="F5267" i="6"/>
  <c r="E5267" i="6"/>
  <c r="D5267" i="6"/>
  <c r="C5267" i="6"/>
  <c r="B5267" i="6"/>
  <c r="H5266" i="6"/>
  <c r="G5266" i="6"/>
  <c r="F5266" i="6"/>
  <c r="E5266" i="6"/>
  <c r="D5266" i="6"/>
  <c r="C5266" i="6"/>
  <c r="B5266" i="6"/>
  <c r="H5265" i="6"/>
  <c r="G5265" i="6"/>
  <c r="F5265" i="6"/>
  <c r="E5265" i="6"/>
  <c r="D5265" i="6"/>
  <c r="C5265" i="6"/>
  <c r="B5265" i="6"/>
  <c r="H5264" i="6"/>
  <c r="G5264" i="6"/>
  <c r="F5264" i="6"/>
  <c r="E5264" i="6"/>
  <c r="D5264" i="6"/>
  <c r="C5264" i="6"/>
  <c r="B5264" i="6"/>
  <c r="H5263" i="6"/>
  <c r="G5263" i="6"/>
  <c r="F5263" i="6"/>
  <c r="E5263" i="6"/>
  <c r="D5263" i="6"/>
  <c r="C5263" i="6"/>
  <c r="B5263" i="6"/>
  <c r="H5262" i="6"/>
  <c r="G5262" i="6"/>
  <c r="F5262" i="6"/>
  <c r="E5262" i="6"/>
  <c r="D5262" i="6"/>
  <c r="C5262" i="6"/>
  <c r="B5262" i="6"/>
  <c r="H5261" i="6"/>
  <c r="G5261" i="6"/>
  <c r="F5261" i="6"/>
  <c r="E5261" i="6"/>
  <c r="D5261" i="6"/>
  <c r="C5261" i="6"/>
  <c r="B5261" i="6"/>
  <c r="H5260" i="6"/>
  <c r="G5260" i="6"/>
  <c r="F5260" i="6"/>
  <c r="E5260" i="6"/>
  <c r="D5260" i="6"/>
  <c r="C5260" i="6"/>
  <c r="B5260" i="6"/>
  <c r="H5259" i="6"/>
  <c r="G5259" i="6"/>
  <c r="F5259" i="6"/>
  <c r="E5259" i="6"/>
  <c r="D5259" i="6"/>
  <c r="C5259" i="6"/>
  <c r="B5259" i="6"/>
  <c r="H5258" i="6"/>
  <c r="G5258" i="6"/>
  <c r="F5258" i="6"/>
  <c r="E5258" i="6"/>
  <c r="D5258" i="6"/>
  <c r="C5258" i="6"/>
  <c r="B5258" i="6"/>
  <c r="H5257" i="6"/>
  <c r="G5257" i="6"/>
  <c r="F5257" i="6"/>
  <c r="E5257" i="6"/>
  <c r="D5257" i="6"/>
  <c r="C5257" i="6"/>
  <c r="B5257" i="6"/>
  <c r="H5256" i="6"/>
  <c r="G5256" i="6"/>
  <c r="F5256" i="6"/>
  <c r="E5256" i="6"/>
  <c r="D5256" i="6"/>
  <c r="C5256" i="6"/>
  <c r="B5256" i="6"/>
  <c r="H5255" i="6"/>
  <c r="G5255" i="6"/>
  <c r="F5255" i="6"/>
  <c r="E5255" i="6"/>
  <c r="D5255" i="6"/>
  <c r="C5255" i="6"/>
  <c r="B5255" i="6"/>
  <c r="H5254" i="6"/>
  <c r="G5254" i="6"/>
  <c r="F5254" i="6"/>
  <c r="E5254" i="6"/>
  <c r="D5254" i="6"/>
  <c r="C5254" i="6"/>
  <c r="B5254" i="6"/>
  <c r="H5253" i="6"/>
  <c r="G5253" i="6"/>
  <c r="F5253" i="6"/>
  <c r="E5253" i="6"/>
  <c r="D5253" i="6"/>
  <c r="C5253" i="6"/>
  <c r="B5253" i="6"/>
  <c r="H5252" i="6"/>
  <c r="G5252" i="6"/>
  <c r="F5252" i="6"/>
  <c r="E5252" i="6"/>
  <c r="D5252" i="6"/>
  <c r="C5252" i="6"/>
  <c r="B5252" i="6"/>
  <c r="H5251" i="6"/>
  <c r="G5251" i="6"/>
  <c r="F5251" i="6"/>
  <c r="E5251" i="6"/>
  <c r="D5251" i="6"/>
  <c r="C5251" i="6"/>
  <c r="B5251" i="6"/>
  <c r="H5250" i="6"/>
  <c r="G5250" i="6"/>
  <c r="F5250" i="6"/>
  <c r="E5250" i="6"/>
  <c r="D5250" i="6"/>
  <c r="C5250" i="6"/>
  <c r="B5250" i="6"/>
  <c r="H5249" i="6"/>
  <c r="G5249" i="6"/>
  <c r="F5249" i="6"/>
  <c r="E5249" i="6"/>
  <c r="D5249" i="6"/>
  <c r="C5249" i="6"/>
  <c r="B5249" i="6"/>
  <c r="H5248" i="6"/>
  <c r="G5248" i="6"/>
  <c r="F5248" i="6"/>
  <c r="E5248" i="6"/>
  <c r="D5248" i="6"/>
  <c r="C5248" i="6"/>
  <c r="B5248" i="6"/>
  <c r="H5247" i="6"/>
  <c r="G5247" i="6"/>
  <c r="F5247" i="6"/>
  <c r="E5247" i="6"/>
  <c r="D5247" i="6"/>
  <c r="C5247" i="6"/>
  <c r="B5247" i="6"/>
  <c r="H5246" i="6"/>
  <c r="G5246" i="6"/>
  <c r="F5246" i="6"/>
  <c r="E5246" i="6"/>
  <c r="D5246" i="6"/>
  <c r="C5246" i="6"/>
  <c r="B5246" i="6"/>
  <c r="H5245" i="6"/>
  <c r="G5245" i="6"/>
  <c r="F5245" i="6"/>
  <c r="E5245" i="6"/>
  <c r="D5245" i="6"/>
  <c r="C5245" i="6"/>
  <c r="B5245" i="6"/>
  <c r="H5244" i="6"/>
  <c r="G5244" i="6"/>
  <c r="F5244" i="6"/>
  <c r="E5244" i="6"/>
  <c r="D5244" i="6"/>
  <c r="C5244" i="6"/>
  <c r="B5244" i="6"/>
  <c r="H5243" i="6"/>
  <c r="G5243" i="6"/>
  <c r="F5243" i="6"/>
  <c r="E5243" i="6"/>
  <c r="D5243" i="6"/>
  <c r="C5243" i="6"/>
  <c r="B5243" i="6"/>
  <c r="H5242" i="6"/>
  <c r="G5242" i="6"/>
  <c r="F5242" i="6"/>
  <c r="E5242" i="6"/>
  <c r="D5242" i="6"/>
  <c r="C5242" i="6"/>
  <c r="B5242" i="6"/>
  <c r="H5241" i="6"/>
  <c r="G5241" i="6"/>
  <c r="F5241" i="6"/>
  <c r="E5241" i="6"/>
  <c r="D5241" i="6"/>
  <c r="C5241" i="6"/>
  <c r="B5241" i="6"/>
  <c r="H5240" i="6"/>
  <c r="G5240" i="6"/>
  <c r="F5240" i="6"/>
  <c r="E5240" i="6"/>
  <c r="D5240" i="6"/>
  <c r="C5240" i="6"/>
  <c r="B5240" i="6"/>
  <c r="H5239" i="6"/>
  <c r="G5239" i="6"/>
  <c r="F5239" i="6"/>
  <c r="E5239" i="6"/>
  <c r="D5239" i="6"/>
  <c r="C5239" i="6"/>
  <c r="B5239" i="6"/>
  <c r="H5238" i="6"/>
  <c r="G5238" i="6"/>
  <c r="F5238" i="6"/>
  <c r="E5238" i="6"/>
  <c r="D5238" i="6"/>
  <c r="C5238" i="6"/>
  <c r="B5238" i="6"/>
  <c r="H5237" i="6"/>
  <c r="G5237" i="6"/>
  <c r="F5237" i="6"/>
  <c r="E5237" i="6"/>
  <c r="D5237" i="6"/>
  <c r="C5237" i="6"/>
  <c r="B5237" i="6"/>
  <c r="H5236" i="6"/>
  <c r="G5236" i="6"/>
  <c r="F5236" i="6"/>
  <c r="E5236" i="6"/>
  <c r="D5236" i="6"/>
  <c r="C5236" i="6"/>
  <c r="B5236" i="6"/>
  <c r="H5235" i="6"/>
  <c r="G5235" i="6"/>
  <c r="F5235" i="6"/>
  <c r="E5235" i="6"/>
  <c r="D5235" i="6"/>
  <c r="C5235" i="6"/>
  <c r="B5235" i="6"/>
  <c r="H5234" i="6"/>
  <c r="G5234" i="6"/>
  <c r="F5234" i="6"/>
  <c r="E5234" i="6"/>
  <c r="D5234" i="6"/>
  <c r="C5234" i="6"/>
  <c r="B5234" i="6"/>
  <c r="H5233" i="6"/>
  <c r="G5233" i="6"/>
  <c r="F5233" i="6"/>
  <c r="E5233" i="6"/>
  <c r="D5233" i="6"/>
  <c r="C5233" i="6"/>
  <c r="B5233" i="6"/>
  <c r="H5232" i="6"/>
  <c r="G5232" i="6"/>
  <c r="F5232" i="6"/>
  <c r="E5232" i="6"/>
  <c r="D5232" i="6"/>
  <c r="C5232" i="6"/>
  <c r="B5232" i="6"/>
  <c r="H5231" i="6"/>
  <c r="G5231" i="6"/>
  <c r="F5231" i="6"/>
  <c r="E5231" i="6"/>
  <c r="D5231" i="6"/>
  <c r="C5231" i="6"/>
  <c r="B5231" i="6"/>
  <c r="H5230" i="6"/>
  <c r="G5230" i="6"/>
  <c r="F5230" i="6"/>
  <c r="E5230" i="6"/>
  <c r="D5230" i="6"/>
  <c r="C5230" i="6"/>
  <c r="B5230" i="6"/>
  <c r="H5229" i="6"/>
  <c r="G5229" i="6"/>
  <c r="F5229" i="6"/>
  <c r="E5229" i="6"/>
  <c r="D5229" i="6"/>
  <c r="C5229" i="6"/>
  <c r="B5229" i="6"/>
  <c r="H5228" i="6"/>
  <c r="G5228" i="6"/>
  <c r="F5228" i="6"/>
  <c r="E5228" i="6"/>
  <c r="D5228" i="6"/>
  <c r="C5228" i="6"/>
  <c r="B5228" i="6"/>
  <c r="H5227" i="6"/>
  <c r="G5227" i="6"/>
  <c r="F5227" i="6"/>
  <c r="E5227" i="6"/>
  <c r="D5227" i="6"/>
  <c r="C5227" i="6"/>
  <c r="B5227" i="6"/>
  <c r="H5226" i="6"/>
  <c r="G5226" i="6"/>
  <c r="F5226" i="6"/>
  <c r="E5226" i="6"/>
  <c r="D5226" i="6"/>
  <c r="C5226" i="6"/>
  <c r="B5226" i="6"/>
  <c r="H5225" i="6"/>
  <c r="G5225" i="6"/>
  <c r="F5225" i="6"/>
  <c r="E5225" i="6"/>
  <c r="D5225" i="6"/>
  <c r="C5225" i="6"/>
  <c r="B5225" i="6"/>
  <c r="H5224" i="6"/>
  <c r="G5224" i="6"/>
  <c r="F5224" i="6"/>
  <c r="E5224" i="6"/>
  <c r="D5224" i="6"/>
  <c r="C5224" i="6"/>
  <c r="B5224" i="6"/>
  <c r="H5223" i="6"/>
  <c r="G5223" i="6"/>
  <c r="F5223" i="6"/>
  <c r="E5223" i="6"/>
  <c r="D5223" i="6"/>
  <c r="C5223" i="6"/>
  <c r="B5223" i="6"/>
  <c r="H5222" i="6"/>
  <c r="G5222" i="6"/>
  <c r="F5222" i="6"/>
  <c r="E5222" i="6"/>
  <c r="D5222" i="6"/>
  <c r="C5222" i="6"/>
  <c r="B5222" i="6"/>
  <c r="H5221" i="6"/>
  <c r="G5221" i="6"/>
  <c r="F5221" i="6"/>
  <c r="E5221" i="6"/>
  <c r="D5221" i="6"/>
  <c r="C5221" i="6"/>
  <c r="B5221" i="6"/>
  <c r="H5220" i="6"/>
  <c r="G5220" i="6"/>
  <c r="F5220" i="6"/>
  <c r="E5220" i="6"/>
  <c r="D5220" i="6"/>
  <c r="C5220" i="6"/>
  <c r="B5220" i="6"/>
  <c r="H5219" i="6"/>
  <c r="G5219" i="6"/>
  <c r="F5219" i="6"/>
  <c r="E5219" i="6"/>
  <c r="D5219" i="6"/>
  <c r="C5219" i="6"/>
  <c r="B5219" i="6"/>
  <c r="H5218" i="6"/>
  <c r="G5218" i="6"/>
  <c r="F5218" i="6"/>
  <c r="E5218" i="6"/>
  <c r="D5218" i="6"/>
  <c r="C5218" i="6"/>
  <c r="B5218" i="6"/>
  <c r="H5217" i="6"/>
  <c r="G5217" i="6"/>
  <c r="F5217" i="6"/>
  <c r="E5217" i="6"/>
  <c r="D5217" i="6"/>
  <c r="C5217" i="6"/>
  <c r="B5217" i="6"/>
  <c r="H5216" i="6"/>
  <c r="G5216" i="6"/>
  <c r="F5216" i="6"/>
  <c r="E5216" i="6"/>
  <c r="D5216" i="6"/>
  <c r="C5216" i="6"/>
  <c r="B5216" i="6"/>
  <c r="H5215" i="6"/>
  <c r="G5215" i="6"/>
  <c r="F5215" i="6"/>
  <c r="E5215" i="6"/>
  <c r="D5215" i="6"/>
  <c r="C5215" i="6"/>
  <c r="B5215" i="6"/>
  <c r="H5214" i="6"/>
  <c r="G5214" i="6"/>
  <c r="F5214" i="6"/>
  <c r="E5214" i="6"/>
  <c r="D5214" i="6"/>
  <c r="C5214" i="6"/>
  <c r="B5214" i="6"/>
  <c r="H5213" i="6"/>
  <c r="G5213" i="6"/>
  <c r="F5213" i="6"/>
  <c r="E5213" i="6"/>
  <c r="D5213" i="6"/>
  <c r="C5213" i="6"/>
  <c r="B5213" i="6"/>
  <c r="H5212" i="6"/>
  <c r="G5212" i="6"/>
  <c r="F5212" i="6"/>
  <c r="E5212" i="6"/>
  <c r="D5212" i="6"/>
  <c r="C5212" i="6"/>
  <c r="B5212" i="6"/>
  <c r="H5211" i="6"/>
  <c r="G5211" i="6"/>
  <c r="F5211" i="6"/>
  <c r="E5211" i="6"/>
  <c r="D5211" i="6"/>
  <c r="C5211" i="6"/>
  <c r="B5211" i="6"/>
  <c r="H5210" i="6"/>
  <c r="G5210" i="6"/>
  <c r="F5210" i="6"/>
  <c r="E5210" i="6"/>
  <c r="D5210" i="6"/>
  <c r="C5210" i="6"/>
  <c r="B5210" i="6"/>
  <c r="H5209" i="6"/>
  <c r="G5209" i="6"/>
  <c r="F5209" i="6"/>
  <c r="E5209" i="6"/>
  <c r="D5209" i="6"/>
  <c r="C5209" i="6"/>
  <c r="B5209" i="6"/>
  <c r="H5208" i="6"/>
  <c r="G5208" i="6"/>
  <c r="F5208" i="6"/>
  <c r="E5208" i="6"/>
  <c r="D5208" i="6"/>
  <c r="C5208" i="6"/>
  <c r="B5208" i="6"/>
  <c r="H5207" i="6"/>
  <c r="G5207" i="6"/>
  <c r="F5207" i="6"/>
  <c r="E5207" i="6"/>
  <c r="D5207" i="6"/>
  <c r="C5207" i="6"/>
  <c r="B5207" i="6"/>
  <c r="H5206" i="6"/>
  <c r="G5206" i="6"/>
  <c r="F5206" i="6"/>
  <c r="E5206" i="6"/>
  <c r="D5206" i="6"/>
  <c r="C5206" i="6"/>
  <c r="B5206" i="6"/>
  <c r="H5205" i="6"/>
  <c r="G5205" i="6"/>
  <c r="F5205" i="6"/>
  <c r="E5205" i="6"/>
  <c r="D5205" i="6"/>
  <c r="C5205" i="6"/>
  <c r="B5205" i="6"/>
  <c r="H5204" i="6"/>
  <c r="G5204" i="6"/>
  <c r="F5204" i="6"/>
  <c r="E5204" i="6"/>
  <c r="D5204" i="6"/>
  <c r="C5204" i="6"/>
  <c r="B5204" i="6"/>
  <c r="H5203" i="6"/>
  <c r="G5203" i="6"/>
  <c r="F5203" i="6"/>
  <c r="E5203" i="6"/>
  <c r="D5203" i="6"/>
  <c r="C5203" i="6"/>
  <c r="B5203" i="6"/>
  <c r="H5202" i="6"/>
  <c r="G5202" i="6"/>
  <c r="F5202" i="6"/>
  <c r="E5202" i="6"/>
  <c r="D5202" i="6"/>
  <c r="C5202" i="6"/>
  <c r="B5202" i="6"/>
  <c r="H5201" i="6"/>
  <c r="G5201" i="6"/>
  <c r="F5201" i="6"/>
  <c r="E5201" i="6"/>
  <c r="D5201" i="6"/>
  <c r="C5201" i="6"/>
  <c r="B5201" i="6"/>
  <c r="H5200" i="6"/>
  <c r="G5200" i="6"/>
  <c r="F5200" i="6"/>
  <c r="E5200" i="6"/>
  <c r="D5200" i="6"/>
  <c r="C5200" i="6"/>
  <c r="B5200" i="6"/>
  <c r="H5199" i="6"/>
  <c r="G5199" i="6"/>
  <c r="F5199" i="6"/>
  <c r="E5199" i="6"/>
  <c r="D5199" i="6"/>
  <c r="C5199" i="6"/>
  <c r="B5199" i="6"/>
  <c r="H5198" i="6"/>
  <c r="G5198" i="6"/>
  <c r="F5198" i="6"/>
  <c r="E5198" i="6"/>
  <c r="D5198" i="6"/>
  <c r="C5198" i="6"/>
  <c r="B5198" i="6"/>
  <c r="H5197" i="6"/>
  <c r="G5197" i="6"/>
  <c r="F5197" i="6"/>
  <c r="E5197" i="6"/>
  <c r="D5197" i="6"/>
  <c r="C5197" i="6"/>
  <c r="B5197" i="6"/>
  <c r="H5196" i="6"/>
  <c r="G5196" i="6"/>
  <c r="F5196" i="6"/>
  <c r="E5196" i="6"/>
  <c r="D5196" i="6"/>
  <c r="C5196" i="6"/>
  <c r="B5196" i="6"/>
  <c r="H5195" i="6"/>
  <c r="G5195" i="6"/>
  <c r="F5195" i="6"/>
  <c r="E5195" i="6"/>
  <c r="D5195" i="6"/>
  <c r="C5195" i="6"/>
  <c r="B5195" i="6"/>
  <c r="H5194" i="6"/>
  <c r="G5194" i="6"/>
  <c r="F5194" i="6"/>
  <c r="E5194" i="6"/>
  <c r="D5194" i="6"/>
  <c r="C5194" i="6"/>
  <c r="B5194" i="6"/>
  <c r="H5193" i="6"/>
  <c r="G5193" i="6"/>
  <c r="F5193" i="6"/>
  <c r="E5193" i="6"/>
  <c r="D5193" i="6"/>
  <c r="C5193" i="6"/>
  <c r="B5193" i="6"/>
  <c r="H5192" i="6"/>
  <c r="G5192" i="6"/>
  <c r="F5192" i="6"/>
  <c r="E5192" i="6"/>
  <c r="D5192" i="6"/>
  <c r="C5192" i="6"/>
  <c r="B5192" i="6"/>
  <c r="H5191" i="6"/>
  <c r="G5191" i="6"/>
  <c r="F5191" i="6"/>
  <c r="E5191" i="6"/>
  <c r="D5191" i="6"/>
  <c r="C5191" i="6"/>
  <c r="B5191" i="6"/>
  <c r="H5190" i="6"/>
  <c r="G5190" i="6"/>
  <c r="F5190" i="6"/>
  <c r="E5190" i="6"/>
  <c r="D5190" i="6"/>
  <c r="C5190" i="6"/>
  <c r="B5190" i="6"/>
  <c r="H5189" i="6"/>
  <c r="G5189" i="6"/>
  <c r="F5189" i="6"/>
  <c r="E5189" i="6"/>
  <c r="D5189" i="6"/>
  <c r="C5189" i="6"/>
  <c r="B5189" i="6"/>
  <c r="H5188" i="6"/>
  <c r="G5188" i="6"/>
  <c r="F5188" i="6"/>
  <c r="E5188" i="6"/>
  <c r="D5188" i="6"/>
  <c r="C5188" i="6"/>
  <c r="B5188" i="6"/>
  <c r="H5187" i="6"/>
  <c r="G5187" i="6"/>
  <c r="F5187" i="6"/>
  <c r="E5187" i="6"/>
  <c r="D5187" i="6"/>
  <c r="C5187" i="6"/>
  <c r="B5187" i="6"/>
  <c r="H5186" i="6"/>
  <c r="G5186" i="6"/>
  <c r="F5186" i="6"/>
  <c r="E5186" i="6"/>
  <c r="D5186" i="6"/>
  <c r="C5186" i="6"/>
  <c r="B5186" i="6"/>
  <c r="H5185" i="6"/>
  <c r="G5185" i="6"/>
  <c r="F5185" i="6"/>
  <c r="E5185" i="6"/>
  <c r="D5185" i="6"/>
  <c r="C5185" i="6"/>
  <c r="B5185" i="6"/>
  <c r="H5184" i="6"/>
  <c r="G5184" i="6"/>
  <c r="F5184" i="6"/>
  <c r="E5184" i="6"/>
  <c r="D5184" i="6"/>
  <c r="C5184" i="6"/>
  <c r="B5184" i="6"/>
  <c r="H5183" i="6"/>
  <c r="G5183" i="6"/>
  <c r="F5183" i="6"/>
  <c r="E5183" i="6"/>
  <c r="D5183" i="6"/>
  <c r="C5183" i="6"/>
  <c r="B5183" i="6"/>
  <c r="H5182" i="6"/>
  <c r="G5182" i="6"/>
  <c r="F5182" i="6"/>
  <c r="E5182" i="6"/>
  <c r="D5182" i="6"/>
  <c r="C5182" i="6"/>
  <c r="B5182" i="6"/>
  <c r="H5181" i="6"/>
  <c r="G5181" i="6"/>
  <c r="F5181" i="6"/>
  <c r="E5181" i="6"/>
  <c r="D5181" i="6"/>
  <c r="C5181" i="6"/>
  <c r="B5181" i="6"/>
  <c r="H5180" i="6"/>
  <c r="G5180" i="6"/>
  <c r="F5180" i="6"/>
  <c r="E5180" i="6"/>
  <c r="D5180" i="6"/>
  <c r="C5180" i="6"/>
  <c r="B5180" i="6"/>
  <c r="H5179" i="6"/>
  <c r="G5179" i="6"/>
  <c r="F5179" i="6"/>
  <c r="E5179" i="6"/>
  <c r="D5179" i="6"/>
  <c r="C5179" i="6"/>
  <c r="B5179" i="6"/>
  <c r="H5178" i="6"/>
  <c r="G5178" i="6"/>
  <c r="F5178" i="6"/>
  <c r="E5178" i="6"/>
  <c r="D5178" i="6"/>
  <c r="C5178" i="6"/>
  <c r="B5178" i="6"/>
  <c r="H5177" i="6"/>
  <c r="G5177" i="6"/>
  <c r="F5177" i="6"/>
  <c r="E5177" i="6"/>
  <c r="D5177" i="6"/>
  <c r="C5177" i="6"/>
  <c r="B5177" i="6"/>
  <c r="H5176" i="6"/>
  <c r="G5176" i="6"/>
  <c r="F5176" i="6"/>
  <c r="E5176" i="6"/>
  <c r="D5176" i="6"/>
  <c r="C5176" i="6"/>
  <c r="B5176" i="6"/>
  <c r="H5175" i="6"/>
  <c r="G5175" i="6"/>
  <c r="F5175" i="6"/>
  <c r="E5175" i="6"/>
  <c r="D5175" i="6"/>
  <c r="C5175" i="6"/>
  <c r="B5175" i="6"/>
  <c r="H5174" i="6"/>
  <c r="G5174" i="6"/>
  <c r="F5174" i="6"/>
  <c r="E5174" i="6"/>
  <c r="D5174" i="6"/>
  <c r="C5174" i="6"/>
  <c r="B5174" i="6"/>
  <c r="H5173" i="6"/>
  <c r="G5173" i="6"/>
  <c r="F5173" i="6"/>
  <c r="E5173" i="6"/>
  <c r="D5173" i="6"/>
  <c r="C5173" i="6"/>
  <c r="B5173" i="6"/>
  <c r="H5172" i="6"/>
  <c r="G5172" i="6"/>
  <c r="F5172" i="6"/>
  <c r="E5172" i="6"/>
  <c r="D5172" i="6"/>
  <c r="C5172" i="6"/>
  <c r="B5172" i="6"/>
  <c r="H5171" i="6"/>
  <c r="G5171" i="6"/>
  <c r="F5171" i="6"/>
  <c r="E5171" i="6"/>
  <c r="D5171" i="6"/>
  <c r="C5171" i="6"/>
  <c r="B5171" i="6"/>
  <c r="H5170" i="6"/>
  <c r="G5170" i="6"/>
  <c r="F5170" i="6"/>
  <c r="E5170" i="6"/>
  <c r="D5170" i="6"/>
  <c r="C5170" i="6"/>
  <c r="B5170" i="6"/>
  <c r="H5169" i="6"/>
  <c r="G5169" i="6"/>
  <c r="F5169" i="6"/>
  <c r="E5169" i="6"/>
  <c r="D5169" i="6"/>
  <c r="C5169" i="6"/>
  <c r="B5169" i="6"/>
  <c r="H5168" i="6"/>
  <c r="G5168" i="6"/>
  <c r="F5168" i="6"/>
  <c r="E5168" i="6"/>
  <c r="D5168" i="6"/>
  <c r="C5168" i="6"/>
  <c r="B5168" i="6"/>
  <c r="H5167" i="6"/>
  <c r="G5167" i="6"/>
  <c r="F5167" i="6"/>
  <c r="E5167" i="6"/>
  <c r="D5167" i="6"/>
  <c r="C5167" i="6"/>
  <c r="B5167" i="6"/>
  <c r="H5166" i="6"/>
  <c r="G5166" i="6"/>
  <c r="F5166" i="6"/>
  <c r="E5166" i="6"/>
  <c r="D5166" i="6"/>
  <c r="C5166" i="6"/>
  <c r="B5166" i="6"/>
  <c r="H5165" i="6"/>
  <c r="G5165" i="6"/>
  <c r="F5165" i="6"/>
  <c r="E5165" i="6"/>
  <c r="D5165" i="6"/>
  <c r="C5165" i="6"/>
  <c r="B5165" i="6"/>
  <c r="H5164" i="6"/>
  <c r="G5164" i="6"/>
  <c r="F5164" i="6"/>
  <c r="E5164" i="6"/>
  <c r="D5164" i="6"/>
  <c r="C5164" i="6"/>
  <c r="B5164" i="6"/>
  <c r="H5163" i="6"/>
  <c r="G5163" i="6"/>
  <c r="F5163" i="6"/>
  <c r="E5163" i="6"/>
  <c r="D5163" i="6"/>
  <c r="C5163" i="6"/>
  <c r="B5163" i="6"/>
  <c r="H5162" i="6"/>
  <c r="G5162" i="6"/>
  <c r="F5162" i="6"/>
  <c r="E5162" i="6"/>
  <c r="D5162" i="6"/>
  <c r="C5162" i="6"/>
  <c r="B5162" i="6"/>
  <c r="H5161" i="6"/>
  <c r="G5161" i="6"/>
  <c r="F5161" i="6"/>
  <c r="E5161" i="6"/>
  <c r="D5161" i="6"/>
  <c r="C5161" i="6"/>
  <c r="B5161" i="6"/>
  <c r="H5160" i="6"/>
  <c r="G5160" i="6"/>
  <c r="F5160" i="6"/>
  <c r="E5160" i="6"/>
  <c r="D5160" i="6"/>
  <c r="C5160" i="6"/>
  <c r="B5160" i="6"/>
  <c r="H5159" i="6"/>
  <c r="G5159" i="6"/>
  <c r="F5159" i="6"/>
  <c r="E5159" i="6"/>
  <c r="D5159" i="6"/>
  <c r="C5159" i="6"/>
  <c r="B5159" i="6"/>
  <c r="H5158" i="6"/>
  <c r="G5158" i="6"/>
  <c r="F5158" i="6"/>
  <c r="E5158" i="6"/>
  <c r="D5158" i="6"/>
  <c r="C5158" i="6"/>
  <c r="B5158" i="6"/>
  <c r="H5157" i="6"/>
  <c r="G5157" i="6"/>
  <c r="F5157" i="6"/>
  <c r="E5157" i="6"/>
  <c r="D5157" i="6"/>
  <c r="C5157" i="6"/>
  <c r="B5157" i="6"/>
  <c r="H5156" i="6"/>
  <c r="G5156" i="6"/>
  <c r="F5156" i="6"/>
  <c r="E5156" i="6"/>
  <c r="D5156" i="6"/>
  <c r="C5156" i="6"/>
  <c r="B5156" i="6"/>
  <c r="H5155" i="6"/>
  <c r="G5155" i="6"/>
  <c r="F5155" i="6"/>
  <c r="E5155" i="6"/>
  <c r="D5155" i="6"/>
  <c r="C5155" i="6"/>
  <c r="B5155" i="6"/>
  <c r="H5154" i="6"/>
  <c r="G5154" i="6"/>
  <c r="F5154" i="6"/>
  <c r="E5154" i="6"/>
  <c r="D5154" i="6"/>
  <c r="C5154" i="6"/>
  <c r="B5154" i="6"/>
  <c r="H5153" i="6"/>
  <c r="G5153" i="6"/>
  <c r="F5153" i="6"/>
  <c r="E5153" i="6"/>
  <c r="D5153" i="6"/>
  <c r="C5153" i="6"/>
  <c r="B5153" i="6"/>
  <c r="H5152" i="6"/>
  <c r="G5152" i="6"/>
  <c r="F5152" i="6"/>
  <c r="E5152" i="6"/>
  <c r="D5152" i="6"/>
  <c r="C5152" i="6"/>
  <c r="B5152" i="6"/>
  <c r="H5151" i="6"/>
  <c r="G5151" i="6"/>
  <c r="F5151" i="6"/>
  <c r="E5151" i="6"/>
  <c r="D5151" i="6"/>
  <c r="C5151" i="6"/>
  <c r="B5151" i="6"/>
  <c r="H5150" i="6"/>
  <c r="G5150" i="6"/>
  <c r="F5150" i="6"/>
  <c r="E5150" i="6"/>
  <c r="D5150" i="6"/>
  <c r="C5150" i="6"/>
  <c r="B5150" i="6"/>
  <c r="H5149" i="6"/>
  <c r="G5149" i="6"/>
  <c r="F5149" i="6"/>
  <c r="E5149" i="6"/>
  <c r="D5149" i="6"/>
  <c r="C5149" i="6"/>
  <c r="B5149" i="6"/>
  <c r="H5148" i="6"/>
  <c r="G5148" i="6"/>
  <c r="F5148" i="6"/>
  <c r="E5148" i="6"/>
  <c r="D5148" i="6"/>
  <c r="C5148" i="6"/>
  <c r="B5148" i="6"/>
  <c r="H5147" i="6"/>
  <c r="G5147" i="6"/>
  <c r="F5147" i="6"/>
  <c r="E5147" i="6"/>
  <c r="D5147" i="6"/>
  <c r="C5147" i="6"/>
  <c r="B5147" i="6"/>
  <c r="H5146" i="6"/>
  <c r="G5146" i="6"/>
  <c r="F5146" i="6"/>
  <c r="E5146" i="6"/>
  <c r="D5146" i="6"/>
  <c r="C5146" i="6"/>
  <c r="B5146" i="6"/>
  <c r="H5145" i="6"/>
  <c r="G5145" i="6"/>
  <c r="F5145" i="6"/>
  <c r="E5145" i="6"/>
  <c r="D5145" i="6"/>
  <c r="C5145" i="6"/>
  <c r="B5145" i="6"/>
  <c r="H5144" i="6"/>
  <c r="G5144" i="6"/>
  <c r="F5144" i="6"/>
  <c r="E5144" i="6"/>
  <c r="D5144" i="6"/>
  <c r="C5144" i="6"/>
  <c r="B5144" i="6"/>
  <c r="H5143" i="6"/>
  <c r="G5143" i="6"/>
  <c r="F5143" i="6"/>
  <c r="E5143" i="6"/>
  <c r="D5143" i="6"/>
  <c r="C5143" i="6"/>
  <c r="B5143" i="6"/>
  <c r="H5142" i="6"/>
  <c r="G5142" i="6"/>
  <c r="F5142" i="6"/>
  <c r="E5142" i="6"/>
  <c r="D5142" i="6"/>
  <c r="C5142" i="6"/>
  <c r="B5142" i="6"/>
  <c r="H5141" i="6"/>
  <c r="G5141" i="6"/>
  <c r="F5141" i="6"/>
  <c r="E5141" i="6"/>
  <c r="D5141" i="6"/>
  <c r="C5141" i="6"/>
  <c r="B5141" i="6"/>
  <c r="H5140" i="6"/>
  <c r="G5140" i="6"/>
  <c r="F5140" i="6"/>
  <c r="E5140" i="6"/>
  <c r="D5140" i="6"/>
  <c r="C5140" i="6"/>
  <c r="B5140" i="6"/>
  <c r="H5139" i="6"/>
  <c r="G5139" i="6"/>
  <c r="F5139" i="6"/>
  <c r="E5139" i="6"/>
  <c r="D5139" i="6"/>
  <c r="C5139" i="6"/>
  <c r="B5139" i="6"/>
  <c r="H5138" i="6"/>
  <c r="G5138" i="6"/>
  <c r="F5138" i="6"/>
  <c r="E5138" i="6"/>
  <c r="D5138" i="6"/>
  <c r="C5138" i="6"/>
  <c r="B5138" i="6"/>
  <c r="H5137" i="6"/>
  <c r="G5137" i="6"/>
  <c r="F5137" i="6"/>
  <c r="E5137" i="6"/>
  <c r="D5137" i="6"/>
  <c r="C5137" i="6"/>
  <c r="B5137" i="6"/>
  <c r="H5136" i="6"/>
  <c r="G5136" i="6"/>
  <c r="F5136" i="6"/>
  <c r="E5136" i="6"/>
  <c r="D5136" i="6"/>
  <c r="C5136" i="6"/>
  <c r="B5136" i="6"/>
  <c r="H5135" i="6"/>
  <c r="G5135" i="6"/>
  <c r="F5135" i="6"/>
  <c r="E5135" i="6"/>
  <c r="D5135" i="6"/>
  <c r="C5135" i="6"/>
  <c r="B5135" i="6"/>
  <c r="H5134" i="6"/>
  <c r="G5134" i="6"/>
  <c r="F5134" i="6"/>
  <c r="E5134" i="6"/>
  <c r="D5134" i="6"/>
  <c r="C5134" i="6"/>
  <c r="B5134" i="6"/>
  <c r="H5133" i="6"/>
  <c r="G5133" i="6"/>
  <c r="F5133" i="6"/>
  <c r="E5133" i="6"/>
  <c r="D5133" i="6"/>
  <c r="C5133" i="6"/>
  <c r="B5133" i="6"/>
  <c r="H5132" i="6"/>
  <c r="G5132" i="6"/>
  <c r="F5132" i="6"/>
  <c r="E5132" i="6"/>
  <c r="D5132" i="6"/>
  <c r="C5132" i="6"/>
  <c r="B5132" i="6"/>
  <c r="H5131" i="6"/>
  <c r="G5131" i="6"/>
  <c r="F5131" i="6"/>
  <c r="E5131" i="6"/>
  <c r="D5131" i="6"/>
  <c r="C5131" i="6"/>
  <c r="B5131" i="6"/>
  <c r="H5130" i="6"/>
  <c r="G5130" i="6"/>
  <c r="F5130" i="6"/>
  <c r="E5130" i="6"/>
  <c r="D5130" i="6"/>
  <c r="C5130" i="6"/>
  <c r="B5130" i="6"/>
  <c r="H5129" i="6"/>
  <c r="G5129" i="6"/>
  <c r="F5129" i="6"/>
  <c r="E5129" i="6"/>
  <c r="D5129" i="6"/>
  <c r="C5129" i="6"/>
  <c r="B5129" i="6"/>
  <c r="H5128" i="6"/>
  <c r="G5128" i="6"/>
  <c r="F5128" i="6"/>
  <c r="E5128" i="6"/>
  <c r="D5128" i="6"/>
  <c r="C5128" i="6"/>
  <c r="B5128" i="6"/>
  <c r="H5127" i="6"/>
  <c r="G5127" i="6"/>
  <c r="F5127" i="6"/>
  <c r="E5127" i="6"/>
  <c r="D5127" i="6"/>
  <c r="C5127" i="6"/>
  <c r="B5127" i="6"/>
  <c r="H5126" i="6"/>
  <c r="G5126" i="6"/>
  <c r="F5126" i="6"/>
  <c r="E5126" i="6"/>
  <c r="D5126" i="6"/>
  <c r="C5126" i="6"/>
  <c r="B5126" i="6"/>
  <c r="H5125" i="6"/>
  <c r="G5125" i="6"/>
  <c r="F5125" i="6"/>
  <c r="E5125" i="6"/>
  <c r="D5125" i="6"/>
  <c r="C5125" i="6"/>
  <c r="B5125" i="6"/>
  <c r="H5124" i="6"/>
  <c r="G5124" i="6"/>
  <c r="F5124" i="6"/>
  <c r="E5124" i="6"/>
  <c r="D5124" i="6"/>
  <c r="C5124" i="6"/>
  <c r="B5124" i="6"/>
  <c r="H5123" i="6"/>
  <c r="G5123" i="6"/>
  <c r="F5123" i="6"/>
  <c r="E5123" i="6"/>
  <c r="D5123" i="6"/>
  <c r="C5123" i="6"/>
  <c r="B5123" i="6"/>
  <c r="H5122" i="6"/>
  <c r="G5122" i="6"/>
  <c r="F5122" i="6"/>
  <c r="E5122" i="6"/>
  <c r="D5122" i="6"/>
  <c r="C5122" i="6"/>
  <c r="B5122" i="6"/>
  <c r="H5121" i="6"/>
  <c r="G5121" i="6"/>
  <c r="F5121" i="6"/>
  <c r="E5121" i="6"/>
  <c r="D5121" i="6"/>
  <c r="C5121" i="6"/>
  <c r="B5121" i="6"/>
  <c r="H5120" i="6"/>
  <c r="G5120" i="6"/>
  <c r="F5120" i="6"/>
  <c r="E5120" i="6"/>
  <c r="D5120" i="6"/>
  <c r="C5120" i="6"/>
  <c r="B5120" i="6"/>
  <c r="H5119" i="6"/>
  <c r="G5119" i="6"/>
  <c r="F5119" i="6"/>
  <c r="E5119" i="6"/>
  <c r="D5119" i="6"/>
  <c r="C5119" i="6"/>
  <c r="B5119" i="6"/>
  <c r="H5118" i="6"/>
  <c r="G5118" i="6"/>
  <c r="F5118" i="6"/>
  <c r="E5118" i="6"/>
  <c r="D5118" i="6"/>
  <c r="C5118" i="6"/>
  <c r="B5118" i="6"/>
  <c r="H5117" i="6"/>
  <c r="G5117" i="6"/>
  <c r="F5117" i="6"/>
  <c r="E5117" i="6"/>
  <c r="D5117" i="6"/>
  <c r="C5117" i="6"/>
  <c r="B5117" i="6"/>
  <c r="H5116" i="6"/>
  <c r="G5116" i="6"/>
  <c r="F5116" i="6"/>
  <c r="E5116" i="6"/>
  <c r="D5116" i="6"/>
  <c r="C5116" i="6"/>
  <c r="B5116" i="6"/>
  <c r="H5115" i="6"/>
  <c r="G5115" i="6"/>
  <c r="F5115" i="6"/>
  <c r="E5115" i="6"/>
  <c r="D5115" i="6"/>
  <c r="C5115" i="6"/>
  <c r="B5115" i="6"/>
  <c r="H5114" i="6"/>
  <c r="G5114" i="6"/>
  <c r="F5114" i="6"/>
  <c r="E5114" i="6"/>
  <c r="D5114" i="6"/>
  <c r="C5114" i="6"/>
  <c r="B5114" i="6"/>
  <c r="H5113" i="6"/>
  <c r="G5113" i="6"/>
  <c r="F5113" i="6"/>
  <c r="E5113" i="6"/>
  <c r="D5113" i="6"/>
  <c r="C5113" i="6"/>
  <c r="B5113" i="6"/>
  <c r="H5112" i="6"/>
  <c r="G5112" i="6"/>
  <c r="F5112" i="6"/>
  <c r="E5112" i="6"/>
  <c r="D5112" i="6"/>
  <c r="C5112" i="6"/>
  <c r="B5112" i="6"/>
  <c r="H5111" i="6"/>
  <c r="G5111" i="6"/>
  <c r="F5111" i="6"/>
  <c r="E5111" i="6"/>
  <c r="D5111" i="6"/>
  <c r="C5111" i="6"/>
  <c r="B5111" i="6"/>
  <c r="H5110" i="6"/>
  <c r="G5110" i="6"/>
  <c r="F5110" i="6"/>
  <c r="E5110" i="6"/>
  <c r="D5110" i="6"/>
  <c r="C5110" i="6"/>
  <c r="B5110" i="6"/>
  <c r="H5109" i="6"/>
  <c r="G5109" i="6"/>
  <c r="F5109" i="6"/>
  <c r="E5109" i="6"/>
  <c r="D5109" i="6"/>
  <c r="C5109" i="6"/>
  <c r="B5109" i="6"/>
  <c r="H5108" i="6"/>
  <c r="G5108" i="6"/>
  <c r="F5108" i="6"/>
  <c r="E5108" i="6"/>
  <c r="D5108" i="6"/>
  <c r="C5108" i="6"/>
  <c r="B5108" i="6"/>
  <c r="H5107" i="6"/>
  <c r="G5107" i="6"/>
  <c r="F5107" i="6"/>
  <c r="E5107" i="6"/>
  <c r="D5107" i="6"/>
  <c r="C5107" i="6"/>
  <c r="B5107" i="6"/>
  <c r="H5106" i="6"/>
  <c r="G5106" i="6"/>
  <c r="F5106" i="6"/>
  <c r="E5106" i="6"/>
  <c r="D5106" i="6"/>
  <c r="C5106" i="6"/>
  <c r="B5106" i="6"/>
  <c r="H5105" i="6"/>
  <c r="G5105" i="6"/>
  <c r="F5105" i="6"/>
  <c r="E5105" i="6"/>
  <c r="D5105" i="6"/>
  <c r="C5105" i="6"/>
  <c r="B5105" i="6"/>
  <c r="H5104" i="6"/>
  <c r="G5104" i="6"/>
  <c r="F5104" i="6"/>
  <c r="E5104" i="6"/>
  <c r="D5104" i="6"/>
  <c r="C5104" i="6"/>
  <c r="B5104" i="6"/>
  <c r="H5103" i="6"/>
  <c r="G5103" i="6"/>
  <c r="F5103" i="6"/>
  <c r="E5103" i="6"/>
  <c r="D5103" i="6"/>
  <c r="C5103" i="6"/>
  <c r="B5103" i="6"/>
  <c r="H5102" i="6"/>
  <c r="G5102" i="6"/>
  <c r="F5102" i="6"/>
  <c r="E5102" i="6"/>
  <c r="D5102" i="6"/>
  <c r="C5102" i="6"/>
  <c r="B5102" i="6"/>
  <c r="H5101" i="6"/>
  <c r="G5101" i="6"/>
  <c r="F5101" i="6"/>
  <c r="E5101" i="6"/>
  <c r="D5101" i="6"/>
  <c r="C5101" i="6"/>
  <c r="B5101" i="6"/>
  <c r="H5100" i="6"/>
  <c r="G5100" i="6"/>
  <c r="F5100" i="6"/>
  <c r="E5100" i="6"/>
  <c r="D5100" i="6"/>
  <c r="C5100" i="6"/>
  <c r="B5100" i="6"/>
  <c r="H5099" i="6"/>
  <c r="G5099" i="6"/>
  <c r="F5099" i="6"/>
  <c r="E5099" i="6"/>
  <c r="D5099" i="6"/>
  <c r="C5099" i="6"/>
  <c r="B5099" i="6"/>
  <c r="H5098" i="6"/>
  <c r="G5098" i="6"/>
  <c r="F5098" i="6"/>
  <c r="E5098" i="6"/>
  <c r="D5098" i="6"/>
  <c r="C5098" i="6"/>
  <c r="B5098" i="6"/>
  <c r="H5097" i="6"/>
  <c r="G5097" i="6"/>
  <c r="F5097" i="6"/>
  <c r="E5097" i="6"/>
  <c r="D5097" i="6"/>
  <c r="C5097" i="6"/>
  <c r="B5097" i="6"/>
  <c r="H5096" i="6"/>
  <c r="G5096" i="6"/>
  <c r="F5096" i="6"/>
  <c r="E5096" i="6"/>
  <c r="D5096" i="6"/>
  <c r="C5096" i="6"/>
  <c r="B5096" i="6"/>
  <c r="H5095" i="6"/>
  <c r="G5095" i="6"/>
  <c r="F5095" i="6"/>
  <c r="E5095" i="6"/>
  <c r="D5095" i="6"/>
  <c r="C5095" i="6"/>
  <c r="B5095" i="6"/>
  <c r="H5094" i="6"/>
  <c r="G5094" i="6"/>
  <c r="F5094" i="6"/>
  <c r="E5094" i="6"/>
  <c r="D5094" i="6"/>
  <c r="C5094" i="6"/>
  <c r="B5094" i="6"/>
  <c r="H5093" i="6"/>
  <c r="G5093" i="6"/>
  <c r="F5093" i="6"/>
  <c r="E5093" i="6"/>
  <c r="D5093" i="6"/>
  <c r="C5093" i="6"/>
  <c r="B5093" i="6"/>
  <c r="H5092" i="6"/>
  <c r="G5092" i="6"/>
  <c r="F5092" i="6"/>
  <c r="E5092" i="6"/>
  <c r="D5092" i="6"/>
  <c r="C5092" i="6"/>
  <c r="B5092" i="6"/>
  <c r="H5091" i="6"/>
  <c r="G5091" i="6"/>
  <c r="F5091" i="6"/>
  <c r="E5091" i="6"/>
  <c r="D5091" i="6"/>
  <c r="C5091" i="6"/>
  <c r="B5091" i="6"/>
  <c r="H5090" i="6"/>
  <c r="G5090" i="6"/>
  <c r="F5090" i="6"/>
  <c r="E5090" i="6"/>
  <c r="D5090" i="6"/>
  <c r="C5090" i="6"/>
  <c r="B5090" i="6"/>
  <c r="H5089" i="6"/>
  <c r="G5089" i="6"/>
  <c r="F5089" i="6"/>
  <c r="E5089" i="6"/>
  <c r="D5089" i="6"/>
  <c r="C5089" i="6"/>
  <c r="B5089" i="6"/>
  <c r="H5088" i="6"/>
  <c r="G5088" i="6"/>
  <c r="F5088" i="6"/>
  <c r="E5088" i="6"/>
  <c r="D5088" i="6"/>
  <c r="C5088" i="6"/>
  <c r="B5088" i="6"/>
  <c r="H5087" i="6"/>
  <c r="G5087" i="6"/>
  <c r="F5087" i="6"/>
  <c r="E5087" i="6"/>
  <c r="D5087" i="6"/>
  <c r="C5087" i="6"/>
  <c r="B5087" i="6"/>
  <c r="H5086" i="6"/>
  <c r="G5086" i="6"/>
  <c r="F5086" i="6"/>
  <c r="E5086" i="6"/>
  <c r="D5086" i="6"/>
  <c r="C5086" i="6"/>
  <c r="B5086" i="6"/>
  <c r="H5085" i="6"/>
  <c r="G5085" i="6"/>
  <c r="F5085" i="6"/>
  <c r="E5085" i="6"/>
  <c r="D5085" i="6"/>
  <c r="C5085" i="6"/>
  <c r="B5085" i="6"/>
  <c r="H5084" i="6"/>
  <c r="G5084" i="6"/>
  <c r="F5084" i="6"/>
  <c r="E5084" i="6"/>
  <c r="D5084" i="6"/>
  <c r="C5084" i="6"/>
  <c r="B5084" i="6"/>
  <c r="H5083" i="6"/>
  <c r="G5083" i="6"/>
  <c r="F5083" i="6"/>
  <c r="E5083" i="6"/>
  <c r="D5083" i="6"/>
  <c r="C5083" i="6"/>
  <c r="B5083" i="6"/>
  <c r="H5082" i="6"/>
  <c r="G5082" i="6"/>
  <c r="F5082" i="6"/>
  <c r="E5082" i="6"/>
  <c r="D5082" i="6"/>
  <c r="C5082" i="6"/>
  <c r="B5082" i="6"/>
  <c r="H5081" i="6"/>
  <c r="G5081" i="6"/>
  <c r="F5081" i="6"/>
  <c r="E5081" i="6"/>
  <c r="D5081" i="6"/>
  <c r="C5081" i="6"/>
  <c r="B5081" i="6"/>
  <c r="H5080" i="6"/>
  <c r="G5080" i="6"/>
  <c r="F5080" i="6"/>
  <c r="E5080" i="6"/>
  <c r="D5080" i="6"/>
  <c r="C5080" i="6"/>
  <c r="B5080" i="6"/>
  <c r="H5079" i="6"/>
  <c r="G5079" i="6"/>
  <c r="F5079" i="6"/>
  <c r="E5079" i="6"/>
  <c r="D5079" i="6"/>
  <c r="C5079" i="6"/>
  <c r="B5079" i="6"/>
  <c r="H5078" i="6"/>
  <c r="G5078" i="6"/>
  <c r="F5078" i="6"/>
  <c r="E5078" i="6"/>
  <c r="D5078" i="6"/>
  <c r="C5078" i="6"/>
  <c r="B5078" i="6"/>
  <c r="H5077" i="6"/>
  <c r="G5077" i="6"/>
  <c r="F5077" i="6"/>
  <c r="E5077" i="6"/>
  <c r="D5077" i="6"/>
  <c r="C5077" i="6"/>
  <c r="B5077" i="6"/>
  <c r="H5076" i="6"/>
  <c r="G5076" i="6"/>
  <c r="F5076" i="6"/>
  <c r="E5076" i="6"/>
  <c r="D5076" i="6"/>
  <c r="C5076" i="6"/>
  <c r="B5076" i="6"/>
  <c r="H5075" i="6"/>
  <c r="G5075" i="6"/>
  <c r="F5075" i="6"/>
  <c r="E5075" i="6"/>
  <c r="D5075" i="6"/>
  <c r="C5075" i="6"/>
  <c r="B5075" i="6"/>
  <c r="H5074" i="6"/>
  <c r="G5074" i="6"/>
  <c r="F5074" i="6"/>
  <c r="E5074" i="6"/>
  <c r="D5074" i="6"/>
  <c r="C5074" i="6"/>
  <c r="B5074" i="6"/>
  <c r="H5073" i="6"/>
  <c r="G5073" i="6"/>
  <c r="F5073" i="6"/>
  <c r="E5073" i="6"/>
  <c r="D5073" i="6"/>
  <c r="C5073" i="6"/>
  <c r="B5073" i="6"/>
  <c r="H5072" i="6"/>
  <c r="G5072" i="6"/>
  <c r="F5072" i="6"/>
  <c r="E5072" i="6"/>
  <c r="D5072" i="6"/>
  <c r="C5072" i="6"/>
  <c r="B5072" i="6"/>
  <c r="H5071" i="6"/>
  <c r="G5071" i="6"/>
  <c r="F5071" i="6"/>
  <c r="E5071" i="6"/>
  <c r="D5071" i="6"/>
  <c r="C5071" i="6"/>
  <c r="B5071" i="6"/>
  <c r="H5070" i="6"/>
  <c r="G5070" i="6"/>
  <c r="F5070" i="6"/>
  <c r="E5070" i="6"/>
  <c r="D5070" i="6"/>
  <c r="C5070" i="6"/>
  <c r="B5070" i="6"/>
  <c r="H5069" i="6"/>
  <c r="G5069" i="6"/>
  <c r="F5069" i="6"/>
  <c r="E5069" i="6"/>
  <c r="D5069" i="6"/>
  <c r="C5069" i="6"/>
  <c r="B5069" i="6"/>
  <c r="H5068" i="6"/>
  <c r="G5068" i="6"/>
  <c r="F5068" i="6"/>
  <c r="E5068" i="6"/>
  <c r="D5068" i="6"/>
  <c r="C5068" i="6"/>
  <c r="B5068" i="6"/>
  <c r="H5067" i="6"/>
  <c r="G5067" i="6"/>
  <c r="F5067" i="6"/>
  <c r="E5067" i="6"/>
  <c r="D5067" i="6"/>
  <c r="C5067" i="6"/>
  <c r="B5067" i="6"/>
  <c r="H5066" i="6"/>
  <c r="G5066" i="6"/>
  <c r="F5066" i="6"/>
  <c r="E5066" i="6"/>
  <c r="D5066" i="6"/>
  <c r="C5066" i="6"/>
  <c r="B5066" i="6"/>
  <c r="H5065" i="6"/>
  <c r="G5065" i="6"/>
  <c r="F5065" i="6"/>
  <c r="E5065" i="6"/>
  <c r="D5065" i="6"/>
  <c r="C5065" i="6"/>
  <c r="B5065" i="6"/>
  <c r="H5064" i="6"/>
  <c r="G5064" i="6"/>
  <c r="F5064" i="6"/>
  <c r="E5064" i="6"/>
  <c r="D5064" i="6"/>
  <c r="C5064" i="6"/>
  <c r="B5064" i="6"/>
  <c r="H5063" i="6"/>
  <c r="G5063" i="6"/>
  <c r="F5063" i="6"/>
  <c r="E5063" i="6"/>
  <c r="D5063" i="6"/>
  <c r="C5063" i="6"/>
  <c r="B5063" i="6"/>
  <c r="H5062" i="6"/>
  <c r="G5062" i="6"/>
  <c r="F5062" i="6"/>
  <c r="E5062" i="6"/>
  <c r="D5062" i="6"/>
  <c r="C5062" i="6"/>
  <c r="B5062" i="6"/>
  <c r="H5061" i="6"/>
  <c r="G5061" i="6"/>
  <c r="F5061" i="6"/>
  <c r="E5061" i="6"/>
  <c r="D5061" i="6"/>
  <c r="C5061" i="6"/>
  <c r="B5061" i="6"/>
  <c r="H5060" i="6"/>
  <c r="G5060" i="6"/>
  <c r="F5060" i="6"/>
  <c r="E5060" i="6"/>
  <c r="D5060" i="6"/>
  <c r="C5060" i="6"/>
  <c r="B5060" i="6"/>
  <c r="H5059" i="6"/>
  <c r="G5059" i="6"/>
  <c r="F5059" i="6"/>
  <c r="E5059" i="6"/>
  <c r="D5059" i="6"/>
  <c r="C5059" i="6"/>
  <c r="B5059" i="6"/>
  <c r="H5058" i="6"/>
  <c r="G5058" i="6"/>
  <c r="F5058" i="6"/>
  <c r="E5058" i="6"/>
  <c r="D5058" i="6"/>
  <c r="C5058" i="6"/>
  <c r="B5058" i="6"/>
  <c r="H5057" i="6"/>
  <c r="G5057" i="6"/>
  <c r="F5057" i="6"/>
  <c r="E5057" i="6"/>
  <c r="D5057" i="6"/>
  <c r="C5057" i="6"/>
  <c r="B5057" i="6"/>
  <c r="H5056" i="6"/>
  <c r="G5056" i="6"/>
  <c r="F5056" i="6"/>
  <c r="E5056" i="6"/>
  <c r="D5056" i="6"/>
  <c r="C5056" i="6"/>
  <c r="B5056" i="6"/>
  <c r="H5055" i="6"/>
  <c r="G5055" i="6"/>
  <c r="F5055" i="6"/>
  <c r="E5055" i="6"/>
  <c r="D5055" i="6"/>
  <c r="C5055" i="6"/>
  <c r="B5055" i="6"/>
  <c r="H5054" i="6"/>
  <c r="G5054" i="6"/>
  <c r="F5054" i="6"/>
  <c r="E5054" i="6"/>
  <c r="D5054" i="6"/>
  <c r="C5054" i="6"/>
  <c r="B5054" i="6"/>
  <c r="H5053" i="6"/>
  <c r="G5053" i="6"/>
  <c r="F5053" i="6"/>
  <c r="E5053" i="6"/>
  <c r="D5053" i="6"/>
  <c r="C5053" i="6"/>
  <c r="B5053" i="6"/>
  <c r="H5052" i="6"/>
  <c r="G5052" i="6"/>
  <c r="F5052" i="6"/>
  <c r="E5052" i="6"/>
  <c r="D5052" i="6"/>
  <c r="C5052" i="6"/>
  <c r="B5052" i="6"/>
  <c r="H5051" i="6"/>
  <c r="G5051" i="6"/>
  <c r="F5051" i="6"/>
  <c r="E5051" i="6"/>
  <c r="D5051" i="6"/>
  <c r="C5051" i="6"/>
  <c r="B5051" i="6"/>
  <c r="H5050" i="6"/>
  <c r="G5050" i="6"/>
  <c r="F5050" i="6"/>
  <c r="E5050" i="6"/>
  <c r="D5050" i="6"/>
  <c r="C5050" i="6"/>
  <c r="B5050" i="6"/>
  <c r="H5049" i="6"/>
  <c r="G5049" i="6"/>
  <c r="F5049" i="6"/>
  <c r="E5049" i="6"/>
  <c r="D5049" i="6"/>
  <c r="C5049" i="6"/>
  <c r="B5049" i="6"/>
  <c r="H5048" i="6"/>
  <c r="G5048" i="6"/>
  <c r="F5048" i="6"/>
  <c r="E5048" i="6"/>
  <c r="D5048" i="6"/>
  <c r="C5048" i="6"/>
  <c r="B5048" i="6"/>
  <c r="H5047" i="6"/>
  <c r="G5047" i="6"/>
  <c r="F5047" i="6"/>
  <c r="E5047" i="6"/>
  <c r="D5047" i="6"/>
  <c r="C5047" i="6"/>
  <c r="B5047" i="6"/>
  <c r="H5046" i="6"/>
  <c r="G5046" i="6"/>
  <c r="F5046" i="6"/>
  <c r="E5046" i="6"/>
  <c r="D5046" i="6"/>
  <c r="C5046" i="6"/>
  <c r="B5046" i="6"/>
  <c r="H5045" i="6"/>
  <c r="G5045" i="6"/>
  <c r="F5045" i="6"/>
  <c r="E5045" i="6"/>
  <c r="D5045" i="6"/>
  <c r="C5045" i="6"/>
  <c r="B5045" i="6"/>
  <c r="H5044" i="6"/>
  <c r="G5044" i="6"/>
  <c r="F5044" i="6"/>
  <c r="E5044" i="6"/>
  <c r="D5044" i="6"/>
  <c r="C5044" i="6"/>
  <c r="B5044" i="6"/>
  <c r="H5043" i="6"/>
  <c r="G5043" i="6"/>
  <c r="F5043" i="6"/>
  <c r="E5043" i="6"/>
  <c r="D5043" i="6"/>
  <c r="C5043" i="6"/>
  <c r="B5043" i="6"/>
  <c r="H5042" i="6"/>
  <c r="G5042" i="6"/>
  <c r="F5042" i="6"/>
  <c r="E5042" i="6"/>
  <c r="D5042" i="6"/>
  <c r="C5042" i="6"/>
  <c r="B5042" i="6"/>
  <c r="H5041" i="6"/>
  <c r="G5041" i="6"/>
  <c r="F5041" i="6"/>
  <c r="E5041" i="6"/>
  <c r="D5041" i="6"/>
  <c r="C5041" i="6"/>
  <c r="B5041" i="6"/>
  <c r="H5040" i="6"/>
  <c r="G5040" i="6"/>
  <c r="F5040" i="6"/>
  <c r="E5040" i="6"/>
  <c r="D5040" i="6"/>
  <c r="C5040" i="6"/>
  <c r="B5040" i="6"/>
  <c r="H5039" i="6"/>
  <c r="G5039" i="6"/>
  <c r="F5039" i="6"/>
  <c r="E5039" i="6"/>
  <c r="D5039" i="6"/>
  <c r="C5039" i="6"/>
  <c r="B5039" i="6"/>
  <c r="H5038" i="6"/>
  <c r="G5038" i="6"/>
  <c r="F5038" i="6"/>
  <c r="E5038" i="6"/>
  <c r="D5038" i="6"/>
  <c r="C5038" i="6"/>
  <c r="B5038" i="6"/>
  <c r="H5037" i="6"/>
  <c r="G5037" i="6"/>
  <c r="F5037" i="6"/>
  <c r="E5037" i="6"/>
  <c r="D5037" i="6"/>
  <c r="C5037" i="6"/>
  <c r="B5037" i="6"/>
  <c r="H5036" i="6"/>
  <c r="G5036" i="6"/>
  <c r="F5036" i="6"/>
  <c r="E5036" i="6"/>
  <c r="D5036" i="6"/>
  <c r="C5036" i="6"/>
  <c r="B5036" i="6"/>
  <c r="H5035" i="6"/>
  <c r="G5035" i="6"/>
  <c r="F5035" i="6"/>
  <c r="E5035" i="6"/>
  <c r="D5035" i="6"/>
  <c r="C5035" i="6"/>
  <c r="B5035" i="6"/>
  <c r="H5034" i="6"/>
  <c r="G5034" i="6"/>
  <c r="F5034" i="6"/>
  <c r="E5034" i="6"/>
  <c r="D5034" i="6"/>
  <c r="C5034" i="6"/>
  <c r="B5034" i="6"/>
  <c r="H5033" i="6"/>
  <c r="G5033" i="6"/>
  <c r="F5033" i="6"/>
  <c r="E5033" i="6"/>
  <c r="D5033" i="6"/>
  <c r="C5033" i="6"/>
  <c r="B5033" i="6"/>
  <c r="H5032" i="6"/>
  <c r="G5032" i="6"/>
  <c r="F5032" i="6"/>
  <c r="E5032" i="6"/>
  <c r="D5032" i="6"/>
  <c r="C5032" i="6"/>
  <c r="B5032" i="6"/>
  <c r="H5031" i="6"/>
  <c r="G5031" i="6"/>
  <c r="F5031" i="6"/>
  <c r="E5031" i="6"/>
  <c r="D5031" i="6"/>
  <c r="C5031" i="6"/>
  <c r="B5031" i="6"/>
  <c r="H5030" i="6"/>
  <c r="G5030" i="6"/>
  <c r="F5030" i="6"/>
  <c r="E5030" i="6"/>
  <c r="D5030" i="6"/>
  <c r="C5030" i="6"/>
  <c r="B5030" i="6"/>
  <c r="H5029" i="6"/>
  <c r="G5029" i="6"/>
  <c r="F5029" i="6"/>
  <c r="E5029" i="6"/>
  <c r="D5029" i="6"/>
  <c r="C5029" i="6"/>
  <c r="B5029" i="6"/>
  <c r="H5028" i="6"/>
  <c r="G5028" i="6"/>
  <c r="F5028" i="6"/>
  <c r="E5028" i="6"/>
  <c r="D5028" i="6"/>
  <c r="C5028" i="6"/>
  <c r="B5028" i="6"/>
  <c r="H5027" i="6"/>
  <c r="G5027" i="6"/>
  <c r="F5027" i="6"/>
  <c r="E5027" i="6"/>
  <c r="D5027" i="6"/>
  <c r="C5027" i="6"/>
  <c r="B5027" i="6"/>
  <c r="H5026" i="6"/>
  <c r="G5026" i="6"/>
  <c r="F5026" i="6"/>
  <c r="E5026" i="6"/>
  <c r="D5026" i="6"/>
  <c r="C5026" i="6"/>
  <c r="B5026" i="6"/>
  <c r="H5025" i="6"/>
  <c r="G5025" i="6"/>
  <c r="F5025" i="6"/>
  <c r="E5025" i="6"/>
  <c r="D5025" i="6"/>
  <c r="C5025" i="6"/>
  <c r="B5025" i="6"/>
  <c r="H5024" i="6"/>
  <c r="G5024" i="6"/>
  <c r="F5024" i="6"/>
  <c r="E5024" i="6"/>
  <c r="D5024" i="6"/>
  <c r="C5024" i="6"/>
  <c r="B5024" i="6"/>
  <c r="H5023" i="6"/>
  <c r="G5023" i="6"/>
  <c r="F5023" i="6"/>
  <c r="E5023" i="6"/>
  <c r="D5023" i="6"/>
  <c r="C5023" i="6"/>
  <c r="B5023" i="6"/>
  <c r="H5022" i="6"/>
  <c r="G5022" i="6"/>
  <c r="F5022" i="6"/>
  <c r="E5022" i="6"/>
  <c r="D5022" i="6"/>
  <c r="C5022" i="6"/>
  <c r="B5022" i="6"/>
  <c r="H5021" i="6"/>
  <c r="G5021" i="6"/>
  <c r="F5021" i="6"/>
  <c r="E5021" i="6"/>
  <c r="D5021" i="6"/>
  <c r="C5021" i="6"/>
  <c r="B5021" i="6"/>
  <c r="H5020" i="6"/>
  <c r="G5020" i="6"/>
  <c r="F5020" i="6"/>
  <c r="E5020" i="6"/>
  <c r="D5020" i="6"/>
  <c r="C5020" i="6"/>
  <c r="B5020" i="6"/>
  <c r="H5019" i="6"/>
  <c r="G5019" i="6"/>
  <c r="F5019" i="6"/>
  <c r="E5019" i="6"/>
  <c r="D5019" i="6"/>
  <c r="C5019" i="6"/>
  <c r="B5019" i="6"/>
  <c r="H5018" i="6"/>
  <c r="G5018" i="6"/>
  <c r="F5018" i="6"/>
  <c r="E5018" i="6"/>
  <c r="D5018" i="6"/>
  <c r="C5018" i="6"/>
  <c r="B5018" i="6"/>
  <c r="H5017" i="6"/>
  <c r="G5017" i="6"/>
  <c r="F5017" i="6"/>
  <c r="E5017" i="6"/>
  <c r="D5017" i="6"/>
  <c r="C5017" i="6"/>
  <c r="B5017" i="6"/>
  <c r="H5016" i="6"/>
  <c r="G5016" i="6"/>
  <c r="F5016" i="6"/>
  <c r="E5016" i="6"/>
  <c r="D5016" i="6"/>
  <c r="C5016" i="6"/>
  <c r="B5016" i="6"/>
  <c r="H5015" i="6"/>
  <c r="G5015" i="6"/>
  <c r="F5015" i="6"/>
  <c r="E5015" i="6"/>
  <c r="D5015" i="6"/>
  <c r="C5015" i="6"/>
  <c r="B5015" i="6"/>
  <c r="H5014" i="6"/>
  <c r="G5014" i="6"/>
  <c r="F5014" i="6"/>
  <c r="E5014" i="6"/>
  <c r="D5014" i="6"/>
  <c r="C5014" i="6"/>
  <c r="B5014" i="6"/>
  <c r="H5013" i="6"/>
  <c r="G5013" i="6"/>
  <c r="F5013" i="6"/>
  <c r="E5013" i="6"/>
  <c r="D5013" i="6"/>
  <c r="C5013" i="6"/>
  <c r="B5013" i="6"/>
  <c r="H5012" i="6"/>
  <c r="G5012" i="6"/>
  <c r="F5012" i="6"/>
  <c r="E5012" i="6"/>
  <c r="D5012" i="6"/>
  <c r="C5012" i="6"/>
  <c r="B5012" i="6"/>
  <c r="H5011" i="6"/>
  <c r="G5011" i="6"/>
  <c r="F5011" i="6"/>
  <c r="E5011" i="6"/>
  <c r="D5011" i="6"/>
  <c r="C5011" i="6"/>
  <c r="B5011" i="6"/>
  <c r="H5010" i="6"/>
  <c r="G5010" i="6"/>
  <c r="F5010" i="6"/>
  <c r="E5010" i="6"/>
  <c r="D5010" i="6"/>
  <c r="C5010" i="6"/>
  <c r="B5010" i="6"/>
  <c r="H5009" i="6"/>
  <c r="G5009" i="6"/>
  <c r="F5009" i="6"/>
  <c r="E5009" i="6"/>
  <c r="D5009" i="6"/>
  <c r="C5009" i="6"/>
  <c r="B5009" i="6"/>
  <c r="H5008" i="6"/>
  <c r="G5008" i="6"/>
  <c r="F5008" i="6"/>
  <c r="E5008" i="6"/>
  <c r="D5008" i="6"/>
  <c r="C5008" i="6"/>
  <c r="B5008" i="6"/>
  <c r="H5007" i="6"/>
  <c r="G5007" i="6"/>
  <c r="F5007" i="6"/>
  <c r="E5007" i="6"/>
  <c r="D5007" i="6"/>
  <c r="C5007" i="6"/>
  <c r="B5007" i="6"/>
  <c r="H5006" i="6"/>
  <c r="G5006" i="6"/>
  <c r="F5006" i="6"/>
  <c r="E5006" i="6"/>
  <c r="D5006" i="6"/>
  <c r="C5006" i="6"/>
  <c r="B5006" i="6"/>
  <c r="H5005" i="6"/>
  <c r="G5005" i="6"/>
  <c r="F5005" i="6"/>
  <c r="E5005" i="6"/>
  <c r="D5005" i="6"/>
  <c r="C5005" i="6"/>
  <c r="B5005" i="6"/>
  <c r="H5004" i="6"/>
  <c r="G5004" i="6"/>
  <c r="F5004" i="6"/>
  <c r="E5004" i="6"/>
  <c r="D5004" i="6"/>
  <c r="C5004" i="6"/>
  <c r="B5004" i="6"/>
  <c r="H5003" i="6"/>
  <c r="G5003" i="6"/>
  <c r="F5003" i="6"/>
  <c r="E5003" i="6"/>
  <c r="D5003" i="6"/>
  <c r="C5003" i="6"/>
  <c r="B5003" i="6"/>
  <c r="H5002" i="6"/>
  <c r="G5002" i="6"/>
  <c r="F5002" i="6"/>
  <c r="E5002" i="6"/>
  <c r="D5002" i="6"/>
  <c r="C5002" i="6"/>
  <c r="B5002" i="6"/>
  <c r="H5001" i="6"/>
  <c r="G5001" i="6"/>
  <c r="F5001" i="6"/>
  <c r="E5001" i="6"/>
  <c r="D5001" i="6"/>
  <c r="C5001" i="6"/>
  <c r="B5001" i="6"/>
  <c r="H5000" i="6"/>
  <c r="G5000" i="6"/>
  <c r="F5000" i="6"/>
  <c r="E5000" i="6"/>
  <c r="D5000" i="6"/>
  <c r="C5000" i="6"/>
  <c r="B5000" i="6"/>
  <c r="H4999" i="6"/>
  <c r="G4999" i="6"/>
  <c r="F4999" i="6"/>
  <c r="E4999" i="6"/>
  <c r="D4999" i="6"/>
  <c r="C4999" i="6"/>
  <c r="B4999" i="6"/>
  <c r="H4998" i="6"/>
  <c r="G4998" i="6"/>
  <c r="F4998" i="6"/>
  <c r="E4998" i="6"/>
  <c r="D4998" i="6"/>
  <c r="C4998" i="6"/>
  <c r="B4998" i="6"/>
  <c r="H4997" i="6"/>
  <c r="G4997" i="6"/>
  <c r="F4997" i="6"/>
  <c r="E4997" i="6"/>
  <c r="D4997" i="6"/>
  <c r="C4997" i="6"/>
  <c r="B4997" i="6"/>
  <c r="H4996" i="6"/>
  <c r="G4996" i="6"/>
  <c r="F4996" i="6"/>
  <c r="E4996" i="6"/>
  <c r="D4996" i="6"/>
  <c r="C4996" i="6"/>
  <c r="B4996" i="6"/>
  <c r="H4995" i="6"/>
  <c r="G4995" i="6"/>
  <c r="F4995" i="6"/>
  <c r="E4995" i="6"/>
  <c r="D4995" i="6"/>
  <c r="C4995" i="6"/>
  <c r="B4995" i="6"/>
  <c r="H4994" i="6"/>
  <c r="G4994" i="6"/>
  <c r="F4994" i="6"/>
  <c r="E4994" i="6"/>
  <c r="D4994" i="6"/>
  <c r="C4994" i="6"/>
  <c r="B4994" i="6"/>
  <c r="H4993" i="6"/>
  <c r="G4993" i="6"/>
  <c r="F4993" i="6"/>
  <c r="E4993" i="6"/>
  <c r="D4993" i="6"/>
  <c r="C4993" i="6"/>
  <c r="B4993" i="6"/>
  <c r="H4992" i="6"/>
  <c r="G4992" i="6"/>
  <c r="F4992" i="6"/>
  <c r="E4992" i="6"/>
  <c r="D4992" i="6"/>
  <c r="C4992" i="6"/>
  <c r="B4992" i="6"/>
  <c r="H4991" i="6"/>
  <c r="G4991" i="6"/>
  <c r="F4991" i="6"/>
  <c r="E4991" i="6"/>
  <c r="D4991" i="6"/>
  <c r="C4991" i="6"/>
  <c r="B4991" i="6"/>
  <c r="H4990" i="6"/>
  <c r="G4990" i="6"/>
  <c r="F4990" i="6"/>
  <c r="E4990" i="6"/>
  <c r="D4990" i="6"/>
  <c r="C4990" i="6"/>
  <c r="B4990" i="6"/>
  <c r="H4989" i="6"/>
  <c r="G4989" i="6"/>
  <c r="F4989" i="6"/>
  <c r="E4989" i="6"/>
  <c r="D4989" i="6"/>
  <c r="C4989" i="6"/>
  <c r="B4989" i="6"/>
  <c r="H4988" i="6"/>
  <c r="G4988" i="6"/>
  <c r="F4988" i="6"/>
  <c r="E4988" i="6"/>
  <c r="D4988" i="6"/>
  <c r="C4988" i="6"/>
  <c r="B4988" i="6"/>
  <c r="H4987" i="6"/>
  <c r="G4987" i="6"/>
  <c r="F4987" i="6"/>
  <c r="E4987" i="6"/>
  <c r="D4987" i="6"/>
  <c r="C4987" i="6"/>
  <c r="B4987" i="6"/>
  <c r="H4986" i="6"/>
  <c r="G4986" i="6"/>
  <c r="F4986" i="6"/>
  <c r="E4986" i="6"/>
  <c r="D4986" i="6"/>
  <c r="C4986" i="6"/>
  <c r="B4986" i="6"/>
  <c r="H4985" i="6"/>
  <c r="G4985" i="6"/>
  <c r="F4985" i="6"/>
  <c r="E4985" i="6"/>
  <c r="D4985" i="6"/>
  <c r="C4985" i="6"/>
  <c r="B4985" i="6"/>
  <c r="H4984" i="6"/>
  <c r="G4984" i="6"/>
  <c r="F4984" i="6"/>
  <c r="E4984" i="6"/>
  <c r="D4984" i="6"/>
  <c r="C4984" i="6"/>
  <c r="B4984" i="6"/>
  <c r="H4983" i="6"/>
  <c r="G4983" i="6"/>
  <c r="F4983" i="6"/>
  <c r="E4983" i="6"/>
  <c r="D4983" i="6"/>
  <c r="C4983" i="6"/>
  <c r="B4983" i="6"/>
  <c r="H4982" i="6"/>
  <c r="G4982" i="6"/>
  <c r="F4982" i="6"/>
  <c r="E4982" i="6"/>
  <c r="D4982" i="6"/>
  <c r="C4982" i="6"/>
  <c r="B4982" i="6"/>
  <c r="H4981" i="6"/>
  <c r="G4981" i="6"/>
  <c r="F4981" i="6"/>
  <c r="E4981" i="6"/>
  <c r="D4981" i="6"/>
  <c r="C4981" i="6"/>
  <c r="B4981" i="6"/>
  <c r="H4980" i="6"/>
  <c r="G4980" i="6"/>
  <c r="F4980" i="6"/>
  <c r="E4980" i="6"/>
  <c r="D4980" i="6"/>
  <c r="C4980" i="6"/>
  <c r="B4980" i="6"/>
  <c r="H4979" i="6"/>
  <c r="G4979" i="6"/>
  <c r="F4979" i="6"/>
  <c r="E4979" i="6"/>
  <c r="D4979" i="6"/>
  <c r="C4979" i="6"/>
  <c r="B4979" i="6"/>
  <c r="H4978" i="6"/>
  <c r="G4978" i="6"/>
  <c r="F4978" i="6"/>
  <c r="E4978" i="6"/>
  <c r="D4978" i="6"/>
  <c r="C4978" i="6"/>
  <c r="B4978" i="6"/>
  <c r="H4977" i="6"/>
  <c r="G4977" i="6"/>
  <c r="F4977" i="6"/>
  <c r="E4977" i="6"/>
  <c r="D4977" i="6"/>
  <c r="C4977" i="6"/>
  <c r="B4977" i="6"/>
  <c r="H4976" i="6"/>
  <c r="G4976" i="6"/>
  <c r="F4976" i="6"/>
  <c r="E4976" i="6"/>
  <c r="D4976" i="6"/>
  <c r="C4976" i="6"/>
  <c r="B4976" i="6"/>
  <c r="H4975" i="6"/>
  <c r="G4975" i="6"/>
  <c r="F4975" i="6"/>
  <c r="E4975" i="6"/>
  <c r="D4975" i="6"/>
  <c r="C4975" i="6"/>
  <c r="B4975" i="6"/>
  <c r="H4974" i="6"/>
  <c r="G4974" i="6"/>
  <c r="F4974" i="6"/>
  <c r="E4974" i="6"/>
  <c r="D4974" i="6"/>
  <c r="C4974" i="6"/>
  <c r="B4974" i="6"/>
  <c r="H4973" i="6"/>
  <c r="G4973" i="6"/>
  <c r="F4973" i="6"/>
  <c r="E4973" i="6"/>
  <c r="D4973" i="6"/>
  <c r="C4973" i="6"/>
  <c r="B4973" i="6"/>
  <c r="H4972" i="6"/>
  <c r="G4972" i="6"/>
  <c r="F4972" i="6"/>
  <c r="E4972" i="6"/>
  <c r="D4972" i="6"/>
  <c r="C4972" i="6"/>
  <c r="B4972" i="6"/>
  <c r="H4971" i="6"/>
  <c r="G4971" i="6"/>
  <c r="F4971" i="6"/>
  <c r="E4971" i="6"/>
  <c r="D4971" i="6"/>
  <c r="C4971" i="6"/>
  <c r="B4971" i="6"/>
  <c r="H4970" i="6"/>
  <c r="G4970" i="6"/>
  <c r="F4970" i="6"/>
  <c r="E4970" i="6"/>
  <c r="D4970" i="6"/>
  <c r="C4970" i="6"/>
  <c r="B4970" i="6"/>
  <c r="H4969" i="6"/>
  <c r="G4969" i="6"/>
  <c r="F4969" i="6"/>
  <c r="E4969" i="6"/>
  <c r="D4969" i="6"/>
  <c r="C4969" i="6"/>
  <c r="B4969" i="6"/>
  <c r="H4968" i="6"/>
  <c r="G4968" i="6"/>
  <c r="F4968" i="6"/>
  <c r="E4968" i="6"/>
  <c r="D4968" i="6"/>
  <c r="C4968" i="6"/>
  <c r="B4968" i="6"/>
  <c r="H4967" i="6"/>
  <c r="G4967" i="6"/>
  <c r="F4967" i="6"/>
  <c r="E4967" i="6"/>
  <c r="D4967" i="6"/>
  <c r="C4967" i="6"/>
  <c r="B4967" i="6"/>
  <c r="H4966" i="6"/>
  <c r="G4966" i="6"/>
  <c r="F4966" i="6"/>
  <c r="E4966" i="6"/>
  <c r="D4966" i="6"/>
  <c r="C4966" i="6"/>
  <c r="B4966" i="6"/>
  <c r="H4965" i="6"/>
  <c r="G4965" i="6"/>
  <c r="F4965" i="6"/>
  <c r="E4965" i="6"/>
  <c r="D4965" i="6"/>
  <c r="C4965" i="6"/>
  <c r="B4965" i="6"/>
  <c r="H4964" i="6"/>
  <c r="G4964" i="6"/>
  <c r="F4964" i="6"/>
  <c r="E4964" i="6"/>
  <c r="D4964" i="6"/>
  <c r="C4964" i="6"/>
  <c r="B4964" i="6"/>
  <c r="H4963" i="6"/>
  <c r="G4963" i="6"/>
  <c r="F4963" i="6"/>
  <c r="E4963" i="6"/>
  <c r="D4963" i="6"/>
  <c r="C4963" i="6"/>
  <c r="B4963" i="6"/>
  <c r="H4962" i="6"/>
  <c r="G4962" i="6"/>
  <c r="F4962" i="6"/>
  <c r="E4962" i="6"/>
  <c r="D4962" i="6"/>
  <c r="C4962" i="6"/>
  <c r="B4962" i="6"/>
  <c r="H4961" i="6"/>
  <c r="G4961" i="6"/>
  <c r="F4961" i="6"/>
  <c r="E4961" i="6"/>
  <c r="D4961" i="6"/>
  <c r="C4961" i="6"/>
  <c r="B4961" i="6"/>
  <c r="H4960" i="6"/>
  <c r="G4960" i="6"/>
  <c r="F4960" i="6"/>
  <c r="E4960" i="6"/>
  <c r="D4960" i="6"/>
  <c r="C4960" i="6"/>
  <c r="B4960" i="6"/>
  <c r="H4959" i="6"/>
  <c r="G4959" i="6"/>
  <c r="F4959" i="6"/>
  <c r="E4959" i="6"/>
  <c r="D4959" i="6"/>
  <c r="C4959" i="6"/>
  <c r="B4959" i="6"/>
  <c r="H4958" i="6"/>
  <c r="G4958" i="6"/>
  <c r="F4958" i="6"/>
  <c r="E4958" i="6"/>
  <c r="D4958" i="6"/>
  <c r="C4958" i="6"/>
  <c r="B4958" i="6"/>
  <c r="H4957" i="6"/>
  <c r="G4957" i="6"/>
  <c r="F4957" i="6"/>
  <c r="E4957" i="6"/>
  <c r="D4957" i="6"/>
  <c r="C4957" i="6"/>
  <c r="B4957" i="6"/>
  <c r="H4956" i="6"/>
  <c r="G4956" i="6"/>
  <c r="F4956" i="6"/>
  <c r="E4956" i="6"/>
  <c r="D4956" i="6"/>
  <c r="C4956" i="6"/>
  <c r="B4956" i="6"/>
  <c r="H4955" i="6"/>
  <c r="G4955" i="6"/>
  <c r="F4955" i="6"/>
  <c r="E4955" i="6"/>
  <c r="D4955" i="6"/>
  <c r="C4955" i="6"/>
  <c r="B4955" i="6"/>
  <c r="H4954" i="6"/>
  <c r="G4954" i="6"/>
  <c r="F4954" i="6"/>
  <c r="E4954" i="6"/>
  <c r="D4954" i="6"/>
  <c r="C4954" i="6"/>
  <c r="B4954" i="6"/>
  <c r="H4953" i="6"/>
  <c r="G4953" i="6"/>
  <c r="F4953" i="6"/>
  <c r="E4953" i="6"/>
  <c r="D4953" i="6"/>
  <c r="C4953" i="6"/>
  <c r="B4953" i="6"/>
  <c r="H4952" i="6"/>
  <c r="G4952" i="6"/>
  <c r="F4952" i="6"/>
  <c r="E4952" i="6"/>
  <c r="D4952" i="6"/>
  <c r="C4952" i="6"/>
  <c r="B4952" i="6"/>
  <c r="H4951" i="6"/>
  <c r="G4951" i="6"/>
  <c r="F4951" i="6"/>
  <c r="E4951" i="6"/>
  <c r="D4951" i="6"/>
  <c r="C4951" i="6"/>
  <c r="B4951" i="6"/>
  <c r="H4950" i="6"/>
  <c r="G4950" i="6"/>
  <c r="F4950" i="6"/>
  <c r="E4950" i="6"/>
  <c r="D4950" i="6"/>
  <c r="C4950" i="6"/>
  <c r="B4950" i="6"/>
  <c r="H4949" i="6"/>
  <c r="G4949" i="6"/>
  <c r="F4949" i="6"/>
  <c r="E4949" i="6"/>
  <c r="D4949" i="6"/>
  <c r="C4949" i="6"/>
  <c r="B4949" i="6"/>
  <c r="H4948" i="6"/>
  <c r="G4948" i="6"/>
  <c r="F4948" i="6"/>
  <c r="E4948" i="6"/>
  <c r="D4948" i="6"/>
  <c r="C4948" i="6"/>
  <c r="B4948" i="6"/>
  <c r="H4947" i="6"/>
  <c r="G4947" i="6"/>
  <c r="F4947" i="6"/>
  <c r="E4947" i="6"/>
  <c r="D4947" i="6"/>
  <c r="C4947" i="6"/>
  <c r="B4947" i="6"/>
  <c r="H4946" i="6"/>
  <c r="G4946" i="6"/>
  <c r="F4946" i="6"/>
  <c r="E4946" i="6"/>
  <c r="D4946" i="6"/>
  <c r="C4946" i="6"/>
  <c r="B4946" i="6"/>
  <c r="H4945" i="6"/>
  <c r="G4945" i="6"/>
  <c r="F4945" i="6"/>
  <c r="E4945" i="6"/>
  <c r="D4945" i="6"/>
  <c r="C4945" i="6"/>
  <c r="B4945" i="6"/>
  <c r="H4944" i="6"/>
  <c r="G4944" i="6"/>
  <c r="F4944" i="6"/>
  <c r="E4944" i="6"/>
  <c r="D4944" i="6"/>
  <c r="C4944" i="6"/>
  <c r="B4944" i="6"/>
  <c r="H4943" i="6"/>
  <c r="G4943" i="6"/>
  <c r="F4943" i="6"/>
  <c r="E4943" i="6"/>
  <c r="D4943" i="6"/>
  <c r="C4943" i="6"/>
  <c r="B4943" i="6"/>
  <c r="H4942" i="6"/>
  <c r="G4942" i="6"/>
  <c r="F4942" i="6"/>
  <c r="E4942" i="6"/>
  <c r="D4942" i="6"/>
  <c r="C4942" i="6"/>
  <c r="B4942" i="6"/>
  <c r="H4941" i="6"/>
  <c r="G4941" i="6"/>
  <c r="F4941" i="6"/>
  <c r="E4941" i="6"/>
  <c r="D4941" i="6"/>
  <c r="C4941" i="6"/>
  <c r="B4941" i="6"/>
  <c r="H4940" i="6"/>
  <c r="G4940" i="6"/>
  <c r="F4940" i="6"/>
  <c r="E4940" i="6"/>
  <c r="D4940" i="6"/>
  <c r="C4940" i="6"/>
  <c r="B4940" i="6"/>
  <c r="H4939" i="6"/>
  <c r="G4939" i="6"/>
  <c r="F4939" i="6"/>
  <c r="E4939" i="6"/>
  <c r="D4939" i="6"/>
  <c r="C4939" i="6"/>
  <c r="B4939" i="6"/>
  <c r="H4938" i="6"/>
  <c r="G4938" i="6"/>
  <c r="F4938" i="6"/>
  <c r="E4938" i="6"/>
  <c r="D4938" i="6"/>
  <c r="C4938" i="6"/>
  <c r="B4938" i="6"/>
  <c r="H4937" i="6"/>
  <c r="G4937" i="6"/>
  <c r="F4937" i="6"/>
  <c r="E4937" i="6"/>
  <c r="D4937" i="6"/>
  <c r="C4937" i="6"/>
  <c r="B4937" i="6"/>
  <c r="H4936" i="6"/>
  <c r="G4936" i="6"/>
  <c r="F4936" i="6"/>
  <c r="E4936" i="6"/>
  <c r="D4936" i="6"/>
  <c r="C4936" i="6"/>
  <c r="B4936" i="6"/>
  <c r="H4935" i="6"/>
  <c r="G4935" i="6"/>
  <c r="F4935" i="6"/>
  <c r="E4935" i="6"/>
  <c r="D4935" i="6"/>
  <c r="C4935" i="6"/>
  <c r="B4935" i="6"/>
  <c r="H4934" i="6"/>
  <c r="G4934" i="6"/>
  <c r="F4934" i="6"/>
  <c r="E4934" i="6"/>
  <c r="D4934" i="6"/>
  <c r="C4934" i="6"/>
  <c r="B4934" i="6"/>
  <c r="H4933" i="6"/>
  <c r="G4933" i="6"/>
  <c r="F4933" i="6"/>
  <c r="E4933" i="6"/>
  <c r="D4933" i="6"/>
  <c r="C4933" i="6"/>
  <c r="B4933" i="6"/>
  <c r="H4932" i="6"/>
  <c r="G4932" i="6"/>
  <c r="F4932" i="6"/>
  <c r="E4932" i="6"/>
  <c r="D4932" i="6"/>
  <c r="C4932" i="6"/>
  <c r="B4932" i="6"/>
  <c r="H4931" i="6"/>
  <c r="G4931" i="6"/>
  <c r="F4931" i="6"/>
  <c r="E4931" i="6"/>
  <c r="D4931" i="6"/>
  <c r="C4931" i="6"/>
  <c r="B4931" i="6"/>
  <c r="H4930" i="6"/>
  <c r="G4930" i="6"/>
  <c r="F4930" i="6"/>
  <c r="E4930" i="6"/>
  <c r="D4930" i="6"/>
  <c r="C4930" i="6"/>
  <c r="B4930" i="6"/>
  <c r="H4929" i="6"/>
  <c r="G4929" i="6"/>
  <c r="F4929" i="6"/>
  <c r="E4929" i="6"/>
  <c r="D4929" i="6"/>
  <c r="C4929" i="6"/>
  <c r="B4929" i="6"/>
  <c r="H4928" i="6"/>
  <c r="G4928" i="6"/>
  <c r="F4928" i="6"/>
  <c r="E4928" i="6"/>
  <c r="D4928" i="6"/>
  <c r="C4928" i="6"/>
  <c r="B4928" i="6"/>
  <c r="H4927" i="6"/>
  <c r="G4927" i="6"/>
  <c r="F4927" i="6"/>
  <c r="E4927" i="6"/>
  <c r="D4927" i="6"/>
  <c r="C4927" i="6"/>
  <c r="B4927" i="6"/>
  <c r="H4926" i="6"/>
  <c r="G4926" i="6"/>
  <c r="F4926" i="6"/>
  <c r="E4926" i="6"/>
  <c r="D4926" i="6"/>
  <c r="C4926" i="6"/>
  <c r="B4926" i="6"/>
  <c r="H4925" i="6"/>
  <c r="G4925" i="6"/>
  <c r="F4925" i="6"/>
  <c r="E4925" i="6"/>
  <c r="D4925" i="6"/>
  <c r="C4925" i="6"/>
  <c r="B4925" i="6"/>
  <c r="H4924" i="6"/>
  <c r="G4924" i="6"/>
  <c r="F4924" i="6"/>
  <c r="E4924" i="6"/>
  <c r="D4924" i="6"/>
  <c r="C4924" i="6"/>
  <c r="B4924" i="6"/>
  <c r="H4923" i="6"/>
  <c r="G4923" i="6"/>
  <c r="F4923" i="6"/>
  <c r="E4923" i="6"/>
  <c r="D4923" i="6"/>
  <c r="C4923" i="6"/>
  <c r="B4923" i="6"/>
  <c r="H4922" i="6"/>
  <c r="G4922" i="6"/>
  <c r="F4922" i="6"/>
  <c r="E4922" i="6"/>
  <c r="D4922" i="6"/>
  <c r="C4922" i="6"/>
  <c r="B4922" i="6"/>
  <c r="H4921" i="6"/>
  <c r="G4921" i="6"/>
  <c r="F4921" i="6"/>
  <c r="E4921" i="6"/>
  <c r="D4921" i="6"/>
  <c r="C4921" i="6"/>
  <c r="B4921" i="6"/>
  <c r="H4920" i="6"/>
  <c r="G4920" i="6"/>
  <c r="F4920" i="6"/>
  <c r="E4920" i="6"/>
  <c r="D4920" i="6"/>
  <c r="C4920" i="6"/>
  <c r="B4920" i="6"/>
  <c r="H4919" i="6"/>
  <c r="G4919" i="6"/>
  <c r="F4919" i="6"/>
  <c r="E4919" i="6"/>
  <c r="D4919" i="6"/>
  <c r="C4919" i="6"/>
  <c r="B4919" i="6"/>
  <c r="H4918" i="6"/>
  <c r="G4918" i="6"/>
  <c r="F4918" i="6"/>
  <c r="E4918" i="6"/>
  <c r="D4918" i="6"/>
  <c r="C4918" i="6"/>
  <c r="B4918" i="6"/>
  <c r="H4917" i="6"/>
  <c r="G4917" i="6"/>
  <c r="F4917" i="6"/>
  <c r="E4917" i="6"/>
  <c r="D4917" i="6"/>
  <c r="C4917" i="6"/>
  <c r="B4917" i="6"/>
  <c r="H4916" i="6"/>
  <c r="G4916" i="6"/>
  <c r="F4916" i="6"/>
  <c r="E4916" i="6"/>
  <c r="D4916" i="6"/>
  <c r="C4916" i="6"/>
  <c r="B4916" i="6"/>
  <c r="H4915" i="6"/>
  <c r="G4915" i="6"/>
  <c r="F4915" i="6"/>
  <c r="E4915" i="6"/>
  <c r="D4915" i="6"/>
  <c r="C4915" i="6"/>
  <c r="B4915" i="6"/>
  <c r="H4914" i="6"/>
  <c r="G4914" i="6"/>
  <c r="F4914" i="6"/>
  <c r="E4914" i="6"/>
  <c r="D4914" i="6"/>
  <c r="C4914" i="6"/>
  <c r="B4914" i="6"/>
  <c r="H4913" i="6"/>
  <c r="G4913" i="6"/>
  <c r="F4913" i="6"/>
  <c r="E4913" i="6"/>
  <c r="D4913" i="6"/>
  <c r="C4913" i="6"/>
  <c r="B4913" i="6"/>
  <c r="H4912" i="6"/>
  <c r="G4912" i="6"/>
  <c r="F4912" i="6"/>
  <c r="E4912" i="6"/>
  <c r="D4912" i="6"/>
  <c r="C4912" i="6"/>
  <c r="B4912" i="6"/>
  <c r="H4911" i="6"/>
  <c r="G4911" i="6"/>
  <c r="F4911" i="6"/>
  <c r="E4911" i="6"/>
  <c r="D4911" i="6"/>
  <c r="C4911" i="6"/>
  <c r="B4911" i="6"/>
  <c r="H4910" i="6"/>
  <c r="G4910" i="6"/>
  <c r="F4910" i="6"/>
  <c r="E4910" i="6"/>
  <c r="D4910" i="6"/>
  <c r="C4910" i="6"/>
  <c r="B4910" i="6"/>
  <c r="H4909" i="6"/>
  <c r="G4909" i="6"/>
  <c r="F4909" i="6"/>
  <c r="E4909" i="6"/>
  <c r="D4909" i="6"/>
  <c r="C4909" i="6"/>
  <c r="B4909" i="6"/>
  <c r="H4908" i="6"/>
  <c r="G4908" i="6"/>
  <c r="F4908" i="6"/>
  <c r="E4908" i="6"/>
  <c r="D4908" i="6"/>
  <c r="C4908" i="6"/>
  <c r="B4908" i="6"/>
  <c r="H4907" i="6"/>
  <c r="G4907" i="6"/>
  <c r="F4907" i="6"/>
  <c r="E4907" i="6"/>
  <c r="D4907" i="6"/>
  <c r="C4907" i="6"/>
  <c r="B4907" i="6"/>
  <c r="H4906" i="6"/>
  <c r="G4906" i="6"/>
  <c r="F4906" i="6"/>
  <c r="E4906" i="6"/>
  <c r="D4906" i="6"/>
  <c r="C4906" i="6"/>
  <c r="B4906" i="6"/>
  <c r="H4905" i="6"/>
  <c r="G4905" i="6"/>
  <c r="F4905" i="6"/>
  <c r="E4905" i="6"/>
  <c r="D4905" i="6"/>
  <c r="C4905" i="6"/>
  <c r="B4905" i="6"/>
  <c r="H4904" i="6"/>
  <c r="G4904" i="6"/>
  <c r="F4904" i="6"/>
  <c r="E4904" i="6"/>
  <c r="D4904" i="6"/>
  <c r="C4904" i="6"/>
  <c r="B4904" i="6"/>
  <c r="H4903" i="6"/>
  <c r="G4903" i="6"/>
  <c r="F4903" i="6"/>
  <c r="E4903" i="6"/>
  <c r="D4903" i="6"/>
  <c r="C4903" i="6"/>
  <c r="B4903" i="6"/>
  <c r="H4902" i="6"/>
  <c r="G4902" i="6"/>
  <c r="F4902" i="6"/>
  <c r="E4902" i="6"/>
  <c r="D4902" i="6"/>
  <c r="C4902" i="6"/>
  <c r="B4902" i="6"/>
  <c r="H4901" i="6"/>
  <c r="G4901" i="6"/>
  <c r="F4901" i="6"/>
  <c r="E4901" i="6"/>
  <c r="D4901" i="6"/>
  <c r="C4901" i="6"/>
  <c r="B4901" i="6"/>
  <c r="H4900" i="6"/>
  <c r="G4900" i="6"/>
  <c r="F4900" i="6"/>
  <c r="E4900" i="6"/>
  <c r="D4900" i="6"/>
  <c r="C4900" i="6"/>
  <c r="B4900" i="6"/>
  <c r="H4899" i="6"/>
  <c r="G4899" i="6"/>
  <c r="F4899" i="6"/>
  <c r="E4899" i="6"/>
  <c r="D4899" i="6"/>
  <c r="C4899" i="6"/>
  <c r="B4899" i="6"/>
  <c r="H4898" i="6"/>
  <c r="G4898" i="6"/>
  <c r="F4898" i="6"/>
  <c r="E4898" i="6"/>
  <c r="D4898" i="6"/>
  <c r="C4898" i="6"/>
  <c r="B4898" i="6"/>
  <c r="H4897" i="6"/>
  <c r="G4897" i="6"/>
  <c r="F4897" i="6"/>
  <c r="E4897" i="6"/>
  <c r="D4897" i="6"/>
  <c r="C4897" i="6"/>
  <c r="B4897" i="6"/>
  <c r="H4896" i="6"/>
  <c r="G4896" i="6"/>
  <c r="F4896" i="6"/>
  <c r="E4896" i="6"/>
  <c r="D4896" i="6"/>
  <c r="C4896" i="6"/>
  <c r="B4896" i="6"/>
  <c r="H4895" i="6"/>
  <c r="G4895" i="6"/>
  <c r="F4895" i="6"/>
  <c r="E4895" i="6"/>
  <c r="D4895" i="6"/>
  <c r="C4895" i="6"/>
  <c r="B4895" i="6"/>
  <c r="H4894" i="6"/>
  <c r="G4894" i="6"/>
  <c r="F4894" i="6"/>
  <c r="E4894" i="6"/>
  <c r="D4894" i="6"/>
  <c r="C4894" i="6"/>
  <c r="B4894" i="6"/>
  <c r="H4893" i="6"/>
  <c r="G4893" i="6"/>
  <c r="F4893" i="6"/>
  <c r="E4893" i="6"/>
  <c r="D4893" i="6"/>
  <c r="C4893" i="6"/>
  <c r="B4893" i="6"/>
  <c r="H4892" i="6"/>
  <c r="G4892" i="6"/>
  <c r="F4892" i="6"/>
  <c r="E4892" i="6"/>
  <c r="D4892" i="6"/>
  <c r="C4892" i="6"/>
  <c r="B4892" i="6"/>
  <c r="H4891" i="6"/>
  <c r="G4891" i="6"/>
  <c r="F4891" i="6"/>
  <c r="E4891" i="6"/>
  <c r="D4891" i="6"/>
  <c r="C4891" i="6"/>
  <c r="B4891" i="6"/>
  <c r="H4890" i="6"/>
  <c r="G4890" i="6"/>
  <c r="F4890" i="6"/>
  <c r="E4890" i="6"/>
  <c r="D4890" i="6"/>
  <c r="C4890" i="6"/>
  <c r="B4890" i="6"/>
  <c r="H4889" i="6"/>
  <c r="G4889" i="6"/>
  <c r="F4889" i="6"/>
  <c r="E4889" i="6"/>
  <c r="D4889" i="6"/>
  <c r="C4889" i="6"/>
  <c r="B4889" i="6"/>
  <c r="H4888" i="6"/>
  <c r="G4888" i="6"/>
  <c r="F4888" i="6"/>
  <c r="E4888" i="6"/>
  <c r="D4888" i="6"/>
  <c r="C4888" i="6"/>
  <c r="B4888" i="6"/>
  <c r="H4887" i="6"/>
  <c r="G4887" i="6"/>
  <c r="F4887" i="6"/>
  <c r="E4887" i="6"/>
  <c r="D4887" i="6"/>
  <c r="C4887" i="6"/>
  <c r="B4887" i="6"/>
  <c r="H4886" i="6"/>
  <c r="G4886" i="6"/>
  <c r="F4886" i="6"/>
  <c r="E4886" i="6"/>
  <c r="D4886" i="6"/>
  <c r="C4886" i="6"/>
  <c r="B4886" i="6"/>
  <c r="H4885" i="6"/>
  <c r="G4885" i="6"/>
  <c r="F4885" i="6"/>
  <c r="E4885" i="6"/>
  <c r="D4885" i="6"/>
  <c r="C4885" i="6"/>
  <c r="B4885" i="6"/>
  <c r="H4884" i="6"/>
  <c r="G4884" i="6"/>
  <c r="F4884" i="6"/>
  <c r="E4884" i="6"/>
  <c r="D4884" i="6"/>
  <c r="C4884" i="6"/>
  <c r="B4884" i="6"/>
  <c r="H4883" i="6"/>
  <c r="G4883" i="6"/>
  <c r="F4883" i="6"/>
  <c r="E4883" i="6"/>
  <c r="D4883" i="6"/>
  <c r="C4883" i="6"/>
  <c r="B4883" i="6"/>
  <c r="H4882" i="6"/>
  <c r="G4882" i="6"/>
  <c r="F4882" i="6"/>
  <c r="E4882" i="6"/>
  <c r="D4882" i="6"/>
  <c r="C4882" i="6"/>
  <c r="B4882" i="6"/>
  <c r="H4881" i="6"/>
  <c r="G4881" i="6"/>
  <c r="F4881" i="6"/>
  <c r="E4881" i="6"/>
  <c r="D4881" i="6"/>
  <c r="C4881" i="6"/>
  <c r="B4881" i="6"/>
  <c r="H4880" i="6"/>
  <c r="G4880" i="6"/>
  <c r="F4880" i="6"/>
  <c r="E4880" i="6"/>
  <c r="D4880" i="6"/>
  <c r="C4880" i="6"/>
  <c r="B4880" i="6"/>
  <c r="H4879" i="6"/>
  <c r="G4879" i="6"/>
  <c r="F4879" i="6"/>
  <c r="E4879" i="6"/>
  <c r="D4879" i="6"/>
  <c r="C4879" i="6"/>
  <c r="B4879" i="6"/>
  <c r="H4878" i="6"/>
  <c r="G4878" i="6"/>
  <c r="F4878" i="6"/>
  <c r="E4878" i="6"/>
  <c r="D4878" i="6"/>
  <c r="C4878" i="6"/>
  <c r="B4878" i="6"/>
  <c r="H4877" i="6"/>
  <c r="G4877" i="6"/>
  <c r="F4877" i="6"/>
  <c r="E4877" i="6"/>
  <c r="D4877" i="6"/>
  <c r="C4877" i="6"/>
  <c r="B4877" i="6"/>
  <c r="H4876" i="6"/>
  <c r="G4876" i="6"/>
  <c r="F4876" i="6"/>
  <c r="E4876" i="6"/>
  <c r="D4876" i="6"/>
  <c r="C4876" i="6"/>
  <c r="B4876" i="6"/>
  <c r="H4875" i="6"/>
  <c r="G4875" i="6"/>
  <c r="F4875" i="6"/>
  <c r="E4875" i="6"/>
  <c r="D4875" i="6"/>
  <c r="C4875" i="6"/>
  <c r="B4875" i="6"/>
  <c r="H4874" i="6"/>
  <c r="G4874" i="6"/>
  <c r="F4874" i="6"/>
  <c r="E4874" i="6"/>
  <c r="D4874" i="6"/>
  <c r="C4874" i="6"/>
  <c r="B4874" i="6"/>
  <c r="H4873" i="6"/>
  <c r="G4873" i="6"/>
  <c r="F4873" i="6"/>
  <c r="E4873" i="6"/>
  <c r="D4873" i="6"/>
  <c r="C4873" i="6"/>
  <c r="B4873" i="6"/>
  <c r="H4872" i="6"/>
  <c r="G4872" i="6"/>
  <c r="F4872" i="6"/>
  <c r="E4872" i="6"/>
  <c r="D4872" i="6"/>
  <c r="C4872" i="6"/>
  <c r="B4872" i="6"/>
  <c r="H4871" i="6"/>
  <c r="G4871" i="6"/>
  <c r="F4871" i="6"/>
  <c r="E4871" i="6"/>
  <c r="D4871" i="6"/>
  <c r="C4871" i="6"/>
  <c r="B4871" i="6"/>
  <c r="H4870" i="6"/>
  <c r="G4870" i="6"/>
  <c r="F4870" i="6"/>
  <c r="E4870" i="6"/>
  <c r="D4870" i="6"/>
  <c r="C4870" i="6"/>
  <c r="B4870" i="6"/>
  <c r="H4869" i="6"/>
  <c r="G4869" i="6"/>
  <c r="F4869" i="6"/>
  <c r="E4869" i="6"/>
  <c r="D4869" i="6"/>
  <c r="C4869" i="6"/>
  <c r="B4869" i="6"/>
  <c r="H4868" i="6"/>
  <c r="G4868" i="6"/>
  <c r="F4868" i="6"/>
  <c r="E4868" i="6"/>
  <c r="D4868" i="6"/>
  <c r="C4868" i="6"/>
  <c r="B4868" i="6"/>
  <c r="H4867" i="6"/>
  <c r="G4867" i="6"/>
  <c r="F4867" i="6"/>
  <c r="E4867" i="6"/>
  <c r="D4867" i="6"/>
  <c r="C4867" i="6"/>
  <c r="B4867" i="6"/>
  <c r="H4866" i="6"/>
  <c r="G4866" i="6"/>
  <c r="F4866" i="6"/>
  <c r="E4866" i="6"/>
  <c r="D4866" i="6"/>
  <c r="C4866" i="6"/>
  <c r="B4866" i="6"/>
  <c r="H4865" i="6"/>
  <c r="G4865" i="6"/>
  <c r="F4865" i="6"/>
  <c r="E4865" i="6"/>
  <c r="D4865" i="6"/>
  <c r="C4865" i="6"/>
  <c r="B4865" i="6"/>
  <c r="H4864" i="6"/>
  <c r="G4864" i="6"/>
  <c r="F4864" i="6"/>
  <c r="E4864" i="6"/>
  <c r="D4864" i="6"/>
  <c r="C4864" i="6"/>
  <c r="B4864" i="6"/>
  <c r="H4863" i="6"/>
  <c r="G4863" i="6"/>
  <c r="F4863" i="6"/>
  <c r="E4863" i="6"/>
  <c r="D4863" i="6"/>
  <c r="C4863" i="6"/>
  <c r="B4863" i="6"/>
  <c r="H4862" i="6"/>
  <c r="G4862" i="6"/>
  <c r="F4862" i="6"/>
  <c r="E4862" i="6"/>
  <c r="D4862" i="6"/>
  <c r="C4862" i="6"/>
  <c r="B4862" i="6"/>
  <c r="H4861" i="6"/>
  <c r="G4861" i="6"/>
  <c r="F4861" i="6"/>
  <c r="E4861" i="6"/>
  <c r="D4861" i="6"/>
  <c r="C4861" i="6"/>
  <c r="B4861" i="6"/>
  <c r="H4860" i="6"/>
  <c r="G4860" i="6"/>
  <c r="F4860" i="6"/>
  <c r="E4860" i="6"/>
  <c r="D4860" i="6"/>
  <c r="C4860" i="6"/>
  <c r="B4860" i="6"/>
  <c r="H4859" i="6"/>
  <c r="G4859" i="6"/>
  <c r="F4859" i="6"/>
  <c r="E4859" i="6"/>
  <c r="D4859" i="6"/>
  <c r="C4859" i="6"/>
  <c r="B4859" i="6"/>
  <c r="H4858" i="6"/>
  <c r="G4858" i="6"/>
  <c r="F4858" i="6"/>
  <c r="E4858" i="6"/>
  <c r="D4858" i="6"/>
  <c r="C4858" i="6"/>
  <c r="B4858" i="6"/>
  <c r="H4857" i="6"/>
  <c r="G4857" i="6"/>
  <c r="F4857" i="6"/>
  <c r="E4857" i="6"/>
  <c r="D4857" i="6"/>
  <c r="C4857" i="6"/>
  <c r="B4857" i="6"/>
  <c r="H4856" i="6"/>
  <c r="G4856" i="6"/>
  <c r="F4856" i="6"/>
  <c r="E4856" i="6"/>
  <c r="D4856" i="6"/>
  <c r="C4856" i="6"/>
  <c r="B4856" i="6"/>
  <c r="H4855" i="6"/>
  <c r="G4855" i="6"/>
  <c r="F4855" i="6"/>
  <c r="E4855" i="6"/>
  <c r="D4855" i="6"/>
  <c r="C4855" i="6"/>
  <c r="B4855" i="6"/>
  <c r="H4854" i="6"/>
  <c r="G4854" i="6"/>
  <c r="F4854" i="6"/>
  <c r="E4854" i="6"/>
  <c r="D4854" i="6"/>
  <c r="C4854" i="6"/>
  <c r="B4854" i="6"/>
  <c r="H4853" i="6"/>
  <c r="G4853" i="6"/>
  <c r="F4853" i="6"/>
  <c r="E4853" i="6"/>
  <c r="D4853" i="6"/>
  <c r="C4853" i="6"/>
  <c r="B4853" i="6"/>
  <c r="H4852" i="6"/>
  <c r="G4852" i="6"/>
  <c r="F4852" i="6"/>
  <c r="E4852" i="6"/>
  <c r="D4852" i="6"/>
  <c r="C4852" i="6"/>
  <c r="B4852" i="6"/>
  <c r="H4851" i="6"/>
  <c r="G4851" i="6"/>
  <c r="F4851" i="6"/>
  <c r="E4851" i="6"/>
  <c r="D4851" i="6"/>
  <c r="C4851" i="6"/>
  <c r="B4851" i="6"/>
  <c r="H4850" i="6"/>
  <c r="G4850" i="6"/>
  <c r="F4850" i="6"/>
  <c r="E4850" i="6"/>
  <c r="D4850" i="6"/>
  <c r="C4850" i="6"/>
  <c r="B4850" i="6"/>
  <c r="H4849" i="6"/>
  <c r="G4849" i="6"/>
  <c r="F4849" i="6"/>
  <c r="E4849" i="6"/>
  <c r="D4849" i="6"/>
  <c r="C4849" i="6"/>
  <c r="B4849" i="6"/>
  <c r="H4848" i="6"/>
  <c r="G4848" i="6"/>
  <c r="F4848" i="6"/>
  <c r="E4848" i="6"/>
  <c r="D4848" i="6"/>
  <c r="C4848" i="6"/>
  <c r="B4848" i="6"/>
  <c r="H4847" i="6"/>
  <c r="G4847" i="6"/>
  <c r="F4847" i="6"/>
  <c r="E4847" i="6"/>
  <c r="D4847" i="6"/>
  <c r="C4847" i="6"/>
  <c r="B4847" i="6"/>
  <c r="H4846" i="6"/>
  <c r="G4846" i="6"/>
  <c r="F4846" i="6"/>
  <c r="E4846" i="6"/>
  <c r="D4846" i="6"/>
  <c r="C4846" i="6"/>
  <c r="B4846" i="6"/>
  <c r="H4845" i="6"/>
  <c r="G4845" i="6"/>
  <c r="F4845" i="6"/>
  <c r="E4845" i="6"/>
  <c r="D4845" i="6"/>
  <c r="C4845" i="6"/>
  <c r="B4845" i="6"/>
  <c r="H4844" i="6"/>
  <c r="G4844" i="6"/>
  <c r="F4844" i="6"/>
  <c r="E4844" i="6"/>
  <c r="D4844" i="6"/>
  <c r="C4844" i="6"/>
  <c r="B4844" i="6"/>
  <c r="H4843" i="6"/>
  <c r="G4843" i="6"/>
  <c r="F4843" i="6"/>
  <c r="E4843" i="6"/>
  <c r="D4843" i="6"/>
  <c r="C4843" i="6"/>
  <c r="B4843" i="6"/>
  <c r="H4842" i="6"/>
  <c r="G4842" i="6"/>
  <c r="F4842" i="6"/>
  <c r="E4842" i="6"/>
  <c r="D4842" i="6"/>
  <c r="C4842" i="6"/>
  <c r="B4842" i="6"/>
  <c r="H4841" i="6"/>
  <c r="G4841" i="6"/>
  <c r="F4841" i="6"/>
  <c r="E4841" i="6"/>
  <c r="D4841" i="6"/>
  <c r="C4841" i="6"/>
  <c r="B4841" i="6"/>
  <c r="H4840" i="6"/>
  <c r="G4840" i="6"/>
  <c r="F4840" i="6"/>
  <c r="E4840" i="6"/>
  <c r="D4840" i="6"/>
  <c r="C4840" i="6"/>
  <c r="B4840" i="6"/>
  <c r="H4839" i="6"/>
  <c r="G4839" i="6"/>
  <c r="F4839" i="6"/>
  <c r="E4839" i="6"/>
  <c r="D4839" i="6"/>
  <c r="C4839" i="6"/>
  <c r="B4839" i="6"/>
  <c r="H4838" i="6"/>
  <c r="G4838" i="6"/>
  <c r="F4838" i="6"/>
  <c r="E4838" i="6"/>
  <c r="D4838" i="6"/>
  <c r="C4838" i="6"/>
  <c r="B4838" i="6"/>
  <c r="H4837" i="6"/>
  <c r="G4837" i="6"/>
  <c r="F4837" i="6"/>
  <c r="E4837" i="6"/>
  <c r="D4837" i="6"/>
  <c r="C4837" i="6"/>
  <c r="B4837" i="6"/>
  <c r="H4836" i="6"/>
  <c r="G4836" i="6"/>
  <c r="F4836" i="6"/>
  <c r="E4836" i="6"/>
  <c r="D4836" i="6"/>
  <c r="C4836" i="6"/>
  <c r="B4836" i="6"/>
  <c r="H4835" i="6"/>
  <c r="G4835" i="6"/>
  <c r="F4835" i="6"/>
  <c r="E4835" i="6"/>
  <c r="D4835" i="6"/>
  <c r="C4835" i="6"/>
  <c r="B4835" i="6"/>
  <c r="H4834" i="6"/>
  <c r="G4834" i="6"/>
  <c r="F4834" i="6"/>
  <c r="E4834" i="6"/>
  <c r="D4834" i="6"/>
  <c r="C4834" i="6"/>
  <c r="B4834" i="6"/>
  <c r="H4833" i="6"/>
  <c r="G4833" i="6"/>
  <c r="F4833" i="6"/>
  <c r="E4833" i="6"/>
  <c r="D4833" i="6"/>
  <c r="C4833" i="6"/>
  <c r="B4833" i="6"/>
  <c r="H4832" i="6"/>
  <c r="G4832" i="6"/>
  <c r="F4832" i="6"/>
  <c r="E4832" i="6"/>
  <c r="D4832" i="6"/>
  <c r="C4832" i="6"/>
  <c r="B4832" i="6"/>
  <c r="H4831" i="6"/>
  <c r="G4831" i="6"/>
  <c r="F4831" i="6"/>
  <c r="E4831" i="6"/>
  <c r="D4831" i="6"/>
  <c r="C4831" i="6"/>
  <c r="B4831" i="6"/>
  <c r="H4830" i="6"/>
  <c r="G4830" i="6"/>
  <c r="F4830" i="6"/>
  <c r="E4830" i="6"/>
  <c r="D4830" i="6"/>
  <c r="C4830" i="6"/>
  <c r="B4830" i="6"/>
  <c r="H4829" i="6"/>
  <c r="G4829" i="6"/>
  <c r="F4829" i="6"/>
  <c r="E4829" i="6"/>
  <c r="D4829" i="6"/>
  <c r="C4829" i="6"/>
  <c r="B4829" i="6"/>
  <c r="H4828" i="6"/>
  <c r="G4828" i="6"/>
  <c r="F4828" i="6"/>
  <c r="E4828" i="6"/>
  <c r="D4828" i="6"/>
  <c r="C4828" i="6"/>
  <c r="B4828" i="6"/>
  <c r="H4827" i="6"/>
  <c r="G4827" i="6"/>
  <c r="F4827" i="6"/>
  <c r="E4827" i="6"/>
  <c r="D4827" i="6"/>
  <c r="C4827" i="6"/>
  <c r="B4827" i="6"/>
  <c r="H4826" i="6"/>
  <c r="G4826" i="6"/>
  <c r="F4826" i="6"/>
  <c r="E4826" i="6"/>
  <c r="D4826" i="6"/>
  <c r="C4826" i="6"/>
  <c r="B4826" i="6"/>
  <c r="H4825" i="6"/>
  <c r="G4825" i="6"/>
  <c r="F4825" i="6"/>
  <c r="E4825" i="6"/>
  <c r="D4825" i="6"/>
  <c r="C4825" i="6"/>
  <c r="B4825" i="6"/>
  <c r="H4824" i="6"/>
  <c r="G4824" i="6"/>
  <c r="F4824" i="6"/>
  <c r="E4824" i="6"/>
  <c r="D4824" i="6"/>
  <c r="C4824" i="6"/>
  <c r="B4824" i="6"/>
  <c r="H4823" i="6"/>
  <c r="G4823" i="6"/>
  <c r="F4823" i="6"/>
  <c r="E4823" i="6"/>
  <c r="D4823" i="6"/>
  <c r="C4823" i="6"/>
  <c r="B4823" i="6"/>
  <c r="H4822" i="6"/>
  <c r="G4822" i="6"/>
  <c r="F4822" i="6"/>
  <c r="E4822" i="6"/>
  <c r="D4822" i="6"/>
  <c r="C4822" i="6"/>
  <c r="B4822" i="6"/>
  <c r="H4821" i="6"/>
  <c r="G4821" i="6"/>
  <c r="F4821" i="6"/>
  <c r="E4821" i="6"/>
  <c r="D4821" i="6"/>
  <c r="C4821" i="6"/>
  <c r="B4821" i="6"/>
  <c r="H4820" i="6"/>
  <c r="G4820" i="6"/>
  <c r="F4820" i="6"/>
  <c r="E4820" i="6"/>
  <c r="D4820" i="6"/>
  <c r="C4820" i="6"/>
  <c r="B4820" i="6"/>
  <c r="H4819" i="6"/>
  <c r="G4819" i="6"/>
  <c r="F4819" i="6"/>
  <c r="E4819" i="6"/>
  <c r="D4819" i="6"/>
  <c r="C4819" i="6"/>
  <c r="B4819" i="6"/>
  <c r="H4818" i="6"/>
  <c r="G4818" i="6"/>
  <c r="F4818" i="6"/>
  <c r="E4818" i="6"/>
  <c r="D4818" i="6"/>
  <c r="C4818" i="6"/>
  <c r="B4818" i="6"/>
  <c r="H4817" i="6"/>
  <c r="G4817" i="6"/>
  <c r="F4817" i="6"/>
  <c r="E4817" i="6"/>
  <c r="D4817" i="6"/>
  <c r="C4817" i="6"/>
  <c r="B4817" i="6"/>
  <c r="H4816" i="6"/>
  <c r="G4816" i="6"/>
  <c r="F4816" i="6"/>
  <c r="E4816" i="6"/>
  <c r="D4816" i="6"/>
  <c r="C4816" i="6"/>
  <c r="B4816" i="6"/>
  <c r="H4815" i="6"/>
  <c r="G4815" i="6"/>
  <c r="F4815" i="6"/>
  <c r="E4815" i="6"/>
  <c r="D4815" i="6"/>
  <c r="C4815" i="6"/>
  <c r="B4815" i="6"/>
  <c r="H4814" i="6"/>
  <c r="G4814" i="6"/>
  <c r="F4814" i="6"/>
  <c r="E4814" i="6"/>
  <c r="D4814" i="6"/>
  <c r="C4814" i="6"/>
  <c r="B4814" i="6"/>
  <c r="H4813" i="6"/>
  <c r="G4813" i="6"/>
  <c r="F4813" i="6"/>
  <c r="E4813" i="6"/>
  <c r="D4813" i="6"/>
  <c r="C4813" i="6"/>
  <c r="B4813" i="6"/>
  <c r="H4812" i="6"/>
  <c r="G4812" i="6"/>
  <c r="F4812" i="6"/>
  <c r="E4812" i="6"/>
  <c r="D4812" i="6"/>
  <c r="C4812" i="6"/>
  <c r="B4812" i="6"/>
  <c r="H4811" i="6"/>
  <c r="G4811" i="6"/>
  <c r="F4811" i="6"/>
  <c r="E4811" i="6"/>
  <c r="D4811" i="6"/>
  <c r="C4811" i="6"/>
  <c r="B4811" i="6"/>
  <c r="H4810" i="6"/>
  <c r="G4810" i="6"/>
  <c r="F4810" i="6"/>
  <c r="E4810" i="6"/>
  <c r="D4810" i="6"/>
  <c r="C4810" i="6"/>
  <c r="B4810" i="6"/>
  <c r="H4809" i="6"/>
  <c r="G4809" i="6"/>
  <c r="F4809" i="6"/>
  <c r="E4809" i="6"/>
  <c r="D4809" i="6"/>
  <c r="C4809" i="6"/>
  <c r="B4809" i="6"/>
  <c r="H4808" i="6"/>
  <c r="G4808" i="6"/>
  <c r="F4808" i="6"/>
  <c r="E4808" i="6"/>
  <c r="D4808" i="6"/>
  <c r="C4808" i="6"/>
  <c r="B4808" i="6"/>
  <c r="H4807" i="6"/>
  <c r="G4807" i="6"/>
  <c r="F4807" i="6"/>
  <c r="E4807" i="6"/>
  <c r="D4807" i="6"/>
  <c r="C4807" i="6"/>
  <c r="B4807" i="6"/>
  <c r="H4806" i="6"/>
  <c r="G4806" i="6"/>
  <c r="F4806" i="6"/>
  <c r="E4806" i="6"/>
  <c r="D4806" i="6"/>
  <c r="C4806" i="6"/>
  <c r="B4806" i="6"/>
  <c r="H4805" i="6"/>
  <c r="G4805" i="6"/>
  <c r="F4805" i="6"/>
  <c r="E4805" i="6"/>
  <c r="D4805" i="6"/>
  <c r="C4805" i="6"/>
  <c r="B4805" i="6"/>
  <c r="H4804" i="6"/>
  <c r="G4804" i="6"/>
  <c r="F4804" i="6"/>
  <c r="E4804" i="6"/>
  <c r="D4804" i="6"/>
  <c r="C4804" i="6"/>
  <c r="B4804" i="6"/>
  <c r="H4803" i="6"/>
  <c r="G4803" i="6"/>
  <c r="F4803" i="6"/>
  <c r="E4803" i="6"/>
  <c r="D4803" i="6"/>
  <c r="C4803" i="6"/>
  <c r="B4803" i="6"/>
  <c r="H4802" i="6"/>
  <c r="G4802" i="6"/>
  <c r="F4802" i="6"/>
  <c r="E4802" i="6"/>
  <c r="D4802" i="6"/>
  <c r="C4802" i="6"/>
  <c r="B4802" i="6"/>
  <c r="H4801" i="6"/>
  <c r="G4801" i="6"/>
  <c r="F4801" i="6"/>
  <c r="E4801" i="6"/>
  <c r="D4801" i="6"/>
  <c r="C4801" i="6"/>
  <c r="B4801" i="6"/>
  <c r="H4800" i="6"/>
  <c r="G4800" i="6"/>
  <c r="F4800" i="6"/>
  <c r="E4800" i="6"/>
  <c r="D4800" i="6"/>
  <c r="C4800" i="6"/>
  <c r="B4800" i="6"/>
  <c r="H4799" i="6"/>
  <c r="G4799" i="6"/>
  <c r="F4799" i="6"/>
  <c r="E4799" i="6"/>
  <c r="D4799" i="6"/>
  <c r="C4799" i="6"/>
  <c r="B4799" i="6"/>
  <c r="H4798" i="6"/>
  <c r="G4798" i="6"/>
  <c r="F4798" i="6"/>
  <c r="E4798" i="6"/>
  <c r="D4798" i="6"/>
  <c r="C4798" i="6"/>
  <c r="B4798" i="6"/>
  <c r="H4797" i="6"/>
  <c r="G4797" i="6"/>
  <c r="F4797" i="6"/>
  <c r="E4797" i="6"/>
  <c r="D4797" i="6"/>
  <c r="C4797" i="6"/>
  <c r="B4797" i="6"/>
  <c r="H4796" i="6"/>
  <c r="G4796" i="6"/>
  <c r="F4796" i="6"/>
  <c r="E4796" i="6"/>
  <c r="D4796" i="6"/>
  <c r="C4796" i="6"/>
  <c r="B4796" i="6"/>
  <c r="H4795" i="6"/>
  <c r="G4795" i="6"/>
  <c r="F4795" i="6"/>
  <c r="E4795" i="6"/>
  <c r="D4795" i="6"/>
  <c r="C4795" i="6"/>
  <c r="B4795" i="6"/>
  <c r="H4794" i="6"/>
  <c r="G4794" i="6"/>
  <c r="F4794" i="6"/>
  <c r="E4794" i="6"/>
  <c r="D4794" i="6"/>
  <c r="C4794" i="6"/>
  <c r="B4794" i="6"/>
  <c r="H4793" i="6"/>
  <c r="G4793" i="6"/>
  <c r="F4793" i="6"/>
  <c r="E4793" i="6"/>
  <c r="D4793" i="6"/>
  <c r="C4793" i="6"/>
  <c r="B4793" i="6"/>
  <c r="H4792" i="6"/>
  <c r="G4792" i="6"/>
  <c r="F4792" i="6"/>
  <c r="E4792" i="6"/>
  <c r="D4792" i="6"/>
  <c r="C4792" i="6"/>
  <c r="B4792" i="6"/>
  <c r="H4791" i="6"/>
  <c r="G4791" i="6"/>
  <c r="F4791" i="6"/>
  <c r="E4791" i="6"/>
  <c r="D4791" i="6"/>
  <c r="C4791" i="6"/>
  <c r="B4791" i="6"/>
  <c r="H4790" i="6"/>
  <c r="G4790" i="6"/>
  <c r="F4790" i="6"/>
  <c r="E4790" i="6"/>
  <c r="D4790" i="6"/>
  <c r="C4790" i="6"/>
  <c r="B4790" i="6"/>
  <c r="H4789" i="6"/>
  <c r="G4789" i="6"/>
  <c r="F4789" i="6"/>
  <c r="E4789" i="6"/>
  <c r="D4789" i="6"/>
  <c r="C4789" i="6"/>
  <c r="B4789" i="6"/>
  <c r="H4788" i="6"/>
  <c r="G4788" i="6"/>
  <c r="F4788" i="6"/>
  <c r="E4788" i="6"/>
  <c r="D4788" i="6"/>
  <c r="C4788" i="6"/>
  <c r="B4788" i="6"/>
  <c r="H4787" i="6"/>
  <c r="G4787" i="6"/>
  <c r="F4787" i="6"/>
  <c r="E4787" i="6"/>
  <c r="D4787" i="6"/>
  <c r="C4787" i="6"/>
  <c r="B4787" i="6"/>
  <c r="H4786" i="6"/>
  <c r="G4786" i="6"/>
  <c r="F4786" i="6"/>
  <c r="E4786" i="6"/>
  <c r="D4786" i="6"/>
  <c r="C4786" i="6"/>
  <c r="B4786" i="6"/>
  <c r="H4785" i="6"/>
  <c r="G4785" i="6"/>
  <c r="F4785" i="6"/>
  <c r="E4785" i="6"/>
  <c r="D4785" i="6"/>
  <c r="C4785" i="6"/>
  <c r="B4785" i="6"/>
  <c r="H4784" i="6"/>
  <c r="G4784" i="6"/>
  <c r="F4784" i="6"/>
  <c r="E4784" i="6"/>
  <c r="D4784" i="6"/>
  <c r="C4784" i="6"/>
  <c r="B4784" i="6"/>
  <c r="H4783" i="6"/>
  <c r="G4783" i="6"/>
  <c r="F4783" i="6"/>
  <c r="E4783" i="6"/>
  <c r="D4783" i="6"/>
  <c r="C4783" i="6"/>
  <c r="B4783" i="6"/>
  <c r="H4782" i="6"/>
  <c r="G4782" i="6"/>
  <c r="F4782" i="6"/>
  <c r="E4782" i="6"/>
  <c r="D4782" i="6"/>
  <c r="C4782" i="6"/>
  <c r="B4782" i="6"/>
  <c r="H4781" i="6"/>
  <c r="G4781" i="6"/>
  <c r="F4781" i="6"/>
  <c r="E4781" i="6"/>
  <c r="D4781" i="6"/>
  <c r="C4781" i="6"/>
  <c r="B4781" i="6"/>
  <c r="H4780" i="6"/>
  <c r="G4780" i="6"/>
  <c r="F4780" i="6"/>
  <c r="E4780" i="6"/>
  <c r="D4780" i="6"/>
  <c r="C4780" i="6"/>
  <c r="B4780" i="6"/>
  <c r="H4779" i="6"/>
  <c r="G4779" i="6"/>
  <c r="F4779" i="6"/>
  <c r="E4779" i="6"/>
  <c r="D4779" i="6"/>
  <c r="C4779" i="6"/>
  <c r="B4779" i="6"/>
  <c r="H4778" i="6"/>
  <c r="G4778" i="6"/>
  <c r="F4778" i="6"/>
  <c r="E4778" i="6"/>
  <c r="D4778" i="6"/>
  <c r="C4778" i="6"/>
  <c r="B4778" i="6"/>
  <c r="H4777" i="6"/>
  <c r="G4777" i="6"/>
  <c r="F4777" i="6"/>
  <c r="E4777" i="6"/>
  <c r="D4777" i="6"/>
  <c r="C4777" i="6"/>
  <c r="B4777" i="6"/>
  <c r="H4776" i="6"/>
  <c r="G4776" i="6"/>
  <c r="F4776" i="6"/>
  <c r="E4776" i="6"/>
  <c r="D4776" i="6"/>
  <c r="C4776" i="6"/>
  <c r="B4776" i="6"/>
  <c r="H4775" i="6"/>
  <c r="G4775" i="6"/>
  <c r="F4775" i="6"/>
  <c r="E4775" i="6"/>
  <c r="D4775" i="6"/>
  <c r="C4775" i="6"/>
  <c r="B4775" i="6"/>
  <c r="H4774" i="6"/>
  <c r="G4774" i="6"/>
  <c r="F4774" i="6"/>
  <c r="E4774" i="6"/>
  <c r="D4774" i="6"/>
  <c r="C4774" i="6"/>
  <c r="B4774" i="6"/>
  <c r="H4773" i="6"/>
  <c r="G4773" i="6"/>
  <c r="F4773" i="6"/>
  <c r="E4773" i="6"/>
  <c r="D4773" i="6"/>
  <c r="C4773" i="6"/>
  <c r="B4773" i="6"/>
  <c r="H4772" i="6"/>
  <c r="G4772" i="6"/>
  <c r="F4772" i="6"/>
  <c r="E4772" i="6"/>
  <c r="D4772" i="6"/>
  <c r="C4772" i="6"/>
  <c r="B4772" i="6"/>
  <c r="H4771" i="6"/>
  <c r="G4771" i="6"/>
  <c r="F4771" i="6"/>
  <c r="E4771" i="6"/>
  <c r="D4771" i="6"/>
  <c r="C4771" i="6"/>
  <c r="B4771" i="6"/>
  <c r="H4770" i="6"/>
  <c r="G4770" i="6"/>
  <c r="F4770" i="6"/>
  <c r="E4770" i="6"/>
  <c r="D4770" i="6"/>
  <c r="C4770" i="6"/>
  <c r="B4770" i="6"/>
  <c r="H4769" i="6"/>
  <c r="G4769" i="6"/>
  <c r="F4769" i="6"/>
  <c r="E4769" i="6"/>
  <c r="D4769" i="6"/>
  <c r="C4769" i="6"/>
  <c r="B4769" i="6"/>
  <c r="H4768" i="6"/>
  <c r="G4768" i="6"/>
  <c r="F4768" i="6"/>
  <c r="E4768" i="6"/>
  <c r="D4768" i="6"/>
  <c r="C4768" i="6"/>
  <c r="B4768" i="6"/>
  <c r="H4767" i="6"/>
  <c r="G4767" i="6"/>
  <c r="F4767" i="6"/>
  <c r="E4767" i="6"/>
  <c r="D4767" i="6"/>
  <c r="C4767" i="6"/>
  <c r="B4767" i="6"/>
  <c r="H4766" i="6"/>
  <c r="G4766" i="6"/>
  <c r="F4766" i="6"/>
  <c r="E4766" i="6"/>
  <c r="D4766" i="6"/>
  <c r="C4766" i="6"/>
  <c r="B4766" i="6"/>
  <c r="H4765" i="6"/>
  <c r="G4765" i="6"/>
  <c r="F4765" i="6"/>
  <c r="E4765" i="6"/>
  <c r="D4765" i="6"/>
  <c r="C4765" i="6"/>
  <c r="B4765" i="6"/>
  <c r="H4764" i="6"/>
  <c r="G4764" i="6"/>
  <c r="F4764" i="6"/>
  <c r="E4764" i="6"/>
  <c r="D4764" i="6"/>
  <c r="C4764" i="6"/>
  <c r="B4764" i="6"/>
  <c r="H4763" i="6"/>
  <c r="G4763" i="6"/>
  <c r="F4763" i="6"/>
  <c r="E4763" i="6"/>
  <c r="D4763" i="6"/>
  <c r="C4763" i="6"/>
  <c r="B4763" i="6"/>
  <c r="H4762" i="6"/>
  <c r="G4762" i="6"/>
  <c r="F4762" i="6"/>
  <c r="E4762" i="6"/>
  <c r="D4762" i="6"/>
  <c r="C4762" i="6"/>
  <c r="B4762" i="6"/>
  <c r="H4761" i="6"/>
  <c r="G4761" i="6"/>
  <c r="F4761" i="6"/>
  <c r="E4761" i="6"/>
  <c r="D4761" i="6"/>
  <c r="C4761" i="6"/>
  <c r="B4761" i="6"/>
  <c r="H4760" i="6"/>
  <c r="G4760" i="6"/>
  <c r="F4760" i="6"/>
  <c r="E4760" i="6"/>
  <c r="D4760" i="6"/>
  <c r="C4760" i="6"/>
  <c r="B4760" i="6"/>
  <c r="H4759" i="6"/>
  <c r="G4759" i="6"/>
  <c r="F4759" i="6"/>
  <c r="E4759" i="6"/>
  <c r="D4759" i="6"/>
  <c r="C4759" i="6"/>
  <c r="B4759" i="6"/>
  <c r="H4758" i="6"/>
  <c r="G4758" i="6"/>
  <c r="F4758" i="6"/>
  <c r="E4758" i="6"/>
  <c r="D4758" i="6"/>
  <c r="C4758" i="6"/>
  <c r="B4758" i="6"/>
  <c r="H4757" i="6"/>
  <c r="G4757" i="6"/>
  <c r="F4757" i="6"/>
  <c r="E4757" i="6"/>
  <c r="D4757" i="6"/>
  <c r="C4757" i="6"/>
  <c r="B4757" i="6"/>
  <c r="H4756" i="6"/>
  <c r="G4756" i="6"/>
  <c r="F4756" i="6"/>
  <c r="E4756" i="6"/>
  <c r="D4756" i="6"/>
  <c r="C4756" i="6"/>
  <c r="B4756" i="6"/>
  <c r="H4755" i="6"/>
  <c r="G4755" i="6"/>
  <c r="F4755" i="6"/>
  <c r="E4755" i="6"/>
  <c r="D4755" i="6"/>
  <c r="C4755" i="6"/>
  <c r="B4755" i="6"/>
  <c r="H4754" i="6"/>
  <c r="G4754" i="6"/>
  <c r="F4754" i="6"/>
  <c r="E4754" i="6"/>
  <c r="D4754" i="6"/>
  <c r="C4754" i="6"/>
  <c r="B4754" i="6"/>
  <c r="H4753" i="6"/>
  <c r="G4753" i="6"/>
  <c r="F4753" i="6"/>
  <c r="E4753" i="6"/>
  <c r="D4753" i="6"/>
  <c r="C4753" i="6"/>
  <c r="B4753" i="6"/>
  <c r="H4752" i="6"/>
  <c r="G4752" i="6"/>
  <c r="F4752" i="6"/>
  <c r="E4752" i="6"/>
  <c r="D4752" i="6"/>
  <c r="C4752" i="6"/>
  <c r="B4752" i="6"/>
  <c r="H4751" i="6"/>
  <c r="G4751" i="6"/>
  <c r="F4751" i="6"/>
  <c r="E4751" i="6"/>
  <c r="D4751" i="6"/>
  <c r="C4751" i="6"/>
  <c r="B4751" i="6"/>
  <c r="H4750" i="6"/>
  <c r="G4750" i="6"/>
  <c r="F4750" i="6"/>
  <c r="E4750" i="6"/>
  <c r="D4750" i="6"/>
  <c r="C4750" i="6"/>
  <c r="B4750" i="6"/>
  <c r="H4749" i="6"/>
  <c r="G4749" i="6"/>
  <c r="F4749" i="6"/>
  <c r="E4749" i="6"/>
  <c r="D4749" i="6"/>
  <c r="C4749" i="6"/>
  <c r="B4749" i="6"/>
  <c r="H4748" i="6"/>
  <c r="G4748" i="6"/>
  <c r="F4748" i="6"/>
  <c r="E4748" i="6"/>
  <c r="D4748" i="6"/>
  <c r="C4748" i="6"/>
  <c r="B4748" i="6"/>
  <c r="H4747" i="6"/>
  <c r="G4747" i="6"/>
  <c r="F4747" i="6"/>
  <c r="E4747" i="6"/>
  <c r="D4747" i="6"/>
  <c r="C4747" i="6"/>
  <c r="B4747" i="6"/>
  <c r="H4746" i="6"/>
  <c r="G4746" i="6"/>
  <c r="F4746" i="6"/>
  <c r="E4746" i="6"/>
  <c r="D4746" i="6"/>
  <c r="C4746" i="6"/>
  <c r="B4746" i="6"/>
  <c r="H4745" i="6"/>
  <c r="G4745" i="6"/>
  <c r="F4745" i="6"/>
  <c r="E4745" i="6"/>
  <c r="D4745" i="6"/>
  <c r="C4745" i="6"/>
  <c r="B4745" i="6"/>
  <c r="H4744" i="6"/>
  <c r="G4744" i="6"/>
  <c r="F4744" i="6"/>
  <c r="E4744" i="6"/>
  <c r="D4744" i="6"/>
  <c r="C4744" i="6"/>
  <c r="B4744" i="6"/>
  <c r="H4743" i="6"/>
  <c r="G4743" i="6"/>
  <c r="F4743" i="6"/>
  <c r="E4743" i="6"/>
  <c r="D4743" i="6"/>
  <c r="C4743" i="6"/>
  <c r="B4743" i="6"/>
  <c r="H4742" i="6"/>
  <c r="G4742" i="6"/>
  <c r="F4742" i="6"/>
  <c r="E4742" i="6"/>
  <c r="D4742" i="6"/>
  <c r="C4742" i="6"/>
  <c r="B4742" i="6"/>
  <c r="H4741" i="6"/>
  <c r="G4741" i="6"/>
  <c r="F4741" i="6"/>
  <c r="E4741" i="6"/>
  <c r="D4741" i="6"/>
  <c r="C4741" i="6"/>
  <c r="B4741" i="6"/>
  <c r="H4740" i="6"/>
  <c r="G4740" i="6"/>
  <c r="F4740" i="6"/>
  <c r="E4740" i="6"/>
  <c r="D4740" i="6"/>
  <c r="C4740" i="6"/>
  <c r="B4740" i="6"/>
  <c r="H4739" i="6"/>
  <c r="G4739" i="6"/>
  <c r="F4739" i="6"/>
  <c r="E4739" i="6"/>
  <c r="D4739" i="6"/>
  <c r="C4739" i="6"/>
  <c r="B4739" i="6"/>
  <c r="H4738" i="6"/>
  <c r="G4738" i="6"/>
  <c r="F4738" i="6"/>
  <c r="E4738" i="6"/>
  <c r="D4738" i="6"/>
  <c r="C4738" i="6"/>
  <c r="B4738" i="6"/>
  <c r="H4737" i="6"/>
  <c r="G4737" i="6"/>
  <c r="F4737" i="6"/>
  <c r="E4737" i="6"/>
  <c r="D4737" i="6"/>
  <c r="C4737" i="6"/>
  <c r="B4737" i="6"/>
  <c r="H4736" i="6"/>
  <c r="G4736" i="6"/>
  <c r="F4736" i="6"/>
  <c r="E4736" i="6"/>
  <c r="D4736" i="6"/>
  <c r="C4736" i="6"/>
  <c r="B4736" i="6"/>
  <c r="H4735" i="6"/>
  <c r="G4735" i="6"/>
  <c r="F4735" i="6"/>
  <c r="E4735" i="6"/>
  <c r="D4735" i="6"/>
  <c r="C4735" i="6"/>
  <c r="B4735" i="6"/>
  <c r="H4734" i="6"/>
  <c r="G4734" i="6"/>
  <c r="F4734" i="6"/>
  <c r="E4734" i="6"/>
  <c r="D4734" i="6"/>
  <c r="C4734" i="6"/>
  <c r="B4734" i="6"/>
  <c r="H4733" i="6"/>
  <c r="G4733" i="6"/>
  <c r="F4733" i="6"/>
  <c r="E4733" i="6"/>
  <c r="D4733" i="6"/>
  <c r="C4733" i="6"/>
  <c r="B4733" i="6"/>
  <c r="H4732" i="6"/>
  <c r="G4732" i="6"/>
  <c r="F4732" i="6"/>
  <c r="E4732" i="6"/>
  <c r="D4732" i="6"/>
  <c r="C4732" i="6"/>
  <c r="B4732" i="6"/>
  <c r="H4731" i="6"/>
  <c r="G4731" i="6"/>
  <c r="F4731" i="6"/>
  <c r="E4731" i="6"/>
  <c r="D4731" i="6"/>
  <c r="C4731" i="6"/>
  <c r="B4731" i="6"/>
  <c r="H4730" i="6"/>
  <c r="G4730" i="6"/>
  <c r="F4730" i="6"/>
  <c r="E4730" i="6"/>
  <c r="D4730" i="6"/>
  <c r="C4730" i="6"/>
  <c r="B4730" i="6"/>
  <c r="H4729" i="6"/>
  <c r="G4729" i="6"/>
  <c r="F4729" i="6"/>
  <c r="E4729" i="6"/>
  <c r="D4729" i="6"/>
  <c r="C4729" i="6"/>
  <c r="B4729" i="6"/>
  <c r="H4728" i="6"/>
  <c r="G4728" i="6"/>
  <c r="F4728" i="6"/>
  <c r="E4728" i="6"/>
  <c r="D4728" i="6"/>
  <c r="C4728" i="6"/>
  <c r="B4728" i="6"/>
  <c r="H4727" i="6"/>
  <c r="G4727" i="6"/>
  <c r="F4727" i="6"/>
  <c r="E4727" i="6"/>
  <c r="D4727" i="6"/>
  <c r="C4727" i="6"/>
  <c r="B4727" i="6"/>
  <c r="H4726" i="6"/>
  <c r="G4726" i="6"/>
  <c r="F4726" i="6"/>
  <c r="E4726" i="6"/>
  <c r="D4726" i="6"/>
  <c r="C4726" i="6"/>
  <c r="B4726" i="6"/>
  <c r="H4725" i="6"/>
  <c r="G4725" i="6"/>
  <c r="F4725" i="6"/>
  <c r="E4725" i="6"/>
  <c r="D4725" i="6"/>
  <c r="C4725" i="6"/>
  <c r="B4725" i="6"/>
  <c r="H4724" i="6"/>
  <c r="G4724" i="6"/>
  <c r="F4724" i="6"/>
  <c r="E4724" i="6"/>
  <c r="D4724" i="6"/>
  <c r="C4724" i="6"/>
  <c r="B4724" i="6"/>
  <c r="H4723" i="6"/>
  <c r="G4723" i="6"/>
  <c r="F4723" i="6"/>
  <c r="E4723" i="6"/>
  <c r="D4723" i="6"/>
  <c r="C4723" i="6"/>
  <c r="B4723" i="6"/>
  <c r="H4722" i="6"/>
  <c r="G4722" i="6"/>
  <c r="F4722" i="6"/>
  <c r="E4722" i="6"/>
  <c r="D4722" i="6"/>
  <c r="C4722" i="6"/>
  <c r="B4722" i="6"/>
  <c r="H4721" i="6"/>
  <c r="G4721" i="6"/>
  <c r="F4721" i="6"/>
  <c r="E4721" i="6"/>
  <c r="D4721" i="6"/>
  <c r="C4721" i="6"/>
  <c r="B4721" i="6"/>
  <c r="H4720" i="6"/>
  <c r="G4720" i="6"/>
  <c r="F4720" i="6"/>
  <c r="E4720" i="6"/>
  <c r="D4720" i="6"/>
  <c r="C4720" i="6"/>
  <c r="B4720" i="6"/>
  <c r="H4719" i="6"/>
  <c r="G4719" i="6"/>
  <c r="F4719" i="6"/>
  <c r="E4719" i="6"/>
  <c r="D4719" i="6"/>
  <c r="C4719" i="6"/>
  <c r="B4719" i="6"/>
  <c r="H4718" i="6"/>
  <c r="G4718" i="6"/>
  <c r="F4718" i="6"/>
  <c r="E4718" i="6"/>
  <c r="D4718" i="6"/>
  <c r="C4718" i="6"/>
  <c r="B4718" i="6"/>
  <c r="H4717" i="6"/>
  <c r="G4717" i="6"/>
  <c r="F4717" i="6"/>
  <c r="E4717" i="6"/>
  <c r="D4717" i="6"/>
  <c r="C4717" i="6"/>
  <c r="B4717" i="6"/>
  <c r="H4716" i="6"/>
  <c r="G4716" i="6"/>
  <c r="F4716" i="6"/>
  <c r="E4716" i="6"/>
  <c r="D4716" i="6"/>
  <c r="C4716" i="6"/>
  <c r="B4716" i="6"/>
  <c r="H4715" i="6"/>
  <c r="G4715" i="6"/>
  <c r="F4715" i="6"/>
  <c r="E4715" i="6"/>
  <c r="D4715" i="6"/>
  <c r="C4715" i="6"/>
  <c r="B4715" i="6"/>
  <c r="H4714" i="6"/>
  <c r="G4714" i="6"/>
  <c r="F4714" i="6"/>
  <c r="E4714" i="6"/>
  <c r="D4714" i="6"/>
  <c r="C4714" i="6"/>
  <c r="B4714" i="6"/>
  <c r="H4713" i="6"/>
  <c r="G4713" i="6"/>
  <c r="F4713" i="6"/>
  <c r="E4713" i="6"/>
  <c r="D4713" i="6"/>
  <c r="C4713" i="6"/>
  <c r="B4713" i="6"/>
  <c r="H4712" i="6"/>
  <c r="G4712" i="6"/>
  <c r="F4712" i="6"/>
  <c r="E4712" i="6"/>
  <c r="D4712" i="6"/>
  <c r="C4712" i="6"/>
  <c r="B4712" i="6"/>
  <c r="H4711" i="6"/>
  <c r="G4711" i="6"/>
  <c r="F4711" i="6"/>
  <c r="E4711" i="6"/>
  <c r="D4711" i="6"/>
  <c r="C4711" i="6"/>
  <c r="B4711" i="6"/>
  <c r="H4710" i="6"/>
  <c r="G4710" i="6"/>
  <c r="F4710" i="6"/>
  <c r="E4710" i="6"/>
  <c r="D4710" i="6"/>
  <c r="C4710" i="6"/>
  <c r="B4710" i="6"/>
  <c r="H4709" i="6"/>
  <c r="G4709" i="6"/>
  <c r="F4709" i="6"/>
  <c r="E4709" i="6"/>
  <c r="D4709" i="6"/>
  <c r="C4709" i="6"/>
  <c r="B4709" i="6"/>
  <c r="H4708" i="6"/>
  <c r="G4708" i="6"/>
  <c r="F4708" i="6"/>
  <c r="E4708" i="6"/>
  <c r="D4708" i="6"/>
  <c r="C4708" i="6"/>
  <c r="B4708" i="6"/>
  <c r="H4707" i="6"/>
  <c r="G4707" i="6"/>
  <c r="F4707" i="6"/>
  <c r="E4707" i="6"/>
  <c r="D4707" i="6"/>
  <c r="C4707" i="6"/>
  <c r="B4707" i="6"/>
  <c r="H4706" i="6"/>
  <c r="G4706" i="6"/>
  <c r="F4706" i="6"/>
  <c r="E4706" i="6"/>
  <c r="D4706" i="6"/>
  <c r="C4706" i="6"/>
  <c r="B4706" i="6"/>
  <c r="H4705" i="6"/>
  <c r="G4705" i="6"/>
  <c r="F4705" i="6"/>
  <c r="E4705" i="6"/>
  <c r="D4705" i="6"/>
  <c r="C4705" i="6"/>
  <c r="B4705" i="6"/>
  <c r="H4704" i="6"/>
  <c r="G4704" i="6"/>
  <c r="F4704" i="6"/>
  <c r="E4704" i="6"/>
  <c r="D4704" i="6"/>
  <c r="C4704" i="6"/>
  <c r="B4704" i="6"/>
  <c r="H4703" i="6"/>
  <c r="G4703" i="6"/>
  <c r="F4703" i="6"/>
  <c r="E4703" i="6"/>
  <c r="D4703" i="6"/>
  <c r="C4703" i="6"/>
  <c r="B4703" i="6"/>
  <c r="H4702" i="6"/>
  <c r="G4702" i="6"/>
  <c r="F4702" i="6"/>
  <c r="E4702" i="6"/>
  <c r="D4702" i="6"/>
  <c r="C4702" i="6"/>
  <c r="B4702" i="6"/>
  <c r="H4701" i="6"/>
  <c r="G4701" i="6"/>
  <c r="F4701" i="6"/>
  <c r="E4701" i="6"/>
  <c r="D4701" i="6"/>
  <c r="C4701" i="6"/>
  <c r="B4701" i="6"/>
  <c r="H4700" i="6"/>
  <c r="G4700" i="6"/>
  <c r="F4700" i="6"/>
  <c r="E4700" i="6"/>
  <c r="D4700" i="6"/>
  <c r="C4700" i="6"/>
  <c r="B4700" i="6"/>
  <c r="H4699" i="6"/>
  <c r="G4699" i="6"/>
  <c r="F4699" i="6"/>
  <c r="E4699" i="6"/>
  <c r="D4699" i="6"/>
  <c r="C4699" i="6"/>
  <c r="B4699" i="6"/>
  <c r="H4698" i="6"/>
  <c r="G4698" i="6"/>
  <c r="F4698" i="6"/>
  <c r="E4698" i="6"/>
  <c r="D4698" i="6"/>
  <c r="C4698" i="6"/>
  <c r="B4698" i="6"/>
  <c r="H4697" i="6"/>
  <c r="G4697" i="6"/>
  <c r="F4697" i="6"/>
  <c r="E4697" i="6"/>
  <c r="D4697" i="6"/>
  <c r="C4697" i="6"/>
  <c r="B4697" i="6"/>
  <c r="H4696" i="6"/>
  <c r="G4696" i="6"/>
  <c r="F4696" i="6"/>
  <c r="E4696" i="6"/>
  <c r="D4696" i="6"/>
  <c r="C4696" i="6"/>
  <c r="B4696" i="6"/>
  <c r="H4695" i="6"/>
  <c r="G4695" i="6"/>
  <c r="F4695" i="6"/>
  <c r="E4695" i="6"/>
  <c r="D4695" i="6"/>
  <c r="C4695" i="6"/>
  <c r="B4695" i="6"/>
  <c r="H4694" i="6"/>
  <c r="G4694" i="6"/>
  <c r="F4694" i="6"/>
  <c r="E4694" i="6"/>
  <c r="D4694" i="6"/>
  <c r="C4694" i="6"/>
  <c r="B4694" i="6"/>
  <c r="H4693" i="6"/>
  <c r="G4693" i="6"/>
  <c r="F4693" i="6"/>
  <c r="E4693" i="6"/>
  <c r="D4693" i="6"/>
  <c r="C4693" i="6"/>
  <c r="B4693" i="6"/>
  <c r="H4692" i="6"/>
  <c r="G4692" i="6"/>
  <c r="F4692" i="6"/>
  <c r="E4692" i="6"/>
  <c r="D4692" i="6"/>
  <c r="C4692" i="6"/>
  <c r="B4692" i="6"/>
  <c r="H4691" i="6"/>
  <c r="G4691" i="6"/>
  <c r="F4691" i="6"/>
  <c r="E4691" i="6"/>
  <c r="D4691" i="6"/>
  <c r="C4691" i="6"/>
  <c r="B4691" i="6"/>
  <c r="H4690" i="6"/>
  <c r="G4690" i="6"/>
  <c r="F4690" i="6"/>
  <c r="E4690" i="6"/>
  <c r="D4690" i="6"/>
  <c r="C4690" i="6"/>
  <c r="B4690" i="6"/>
  <c r="H4689" i="6"/>
  <c r="G4689" i="6"/>
  <c r="F4689" i="6"/>
  <c r="E4689" i="6"/>
  <c r="D4689" i="6"/>
  <c r="C4689" i="6"/>
  <c r="B4689" i="6"/>
  <c r="H4688" i="6"/>
  <c r="G4688" i="6"/>
  <c r="F4688" i="6"/>
  <c r="E4688" i="6"/>
  <c r="D4688" i="6"/>
  <c r="C4688" i="6"/>
  <c r="B4688" i="6"/>
  <c r="H4687" i="6"/>
  <c r="G4687" i="6"/>
  <c r="F4687" i="6"/>
  <c r="E4687" i="6"/>
  <c r="D4687" i="6"/>
  <c r="C4687" i="6"/>
  <c r="B4687" i="6"/>
  <c r="H4686" i="6"/>
  <c r="G4686" i="6"/>
  <c r="F4686" i="6"/>
  <c r="E4686" i="6"/>
  <c r="D4686" i="6"/>
  <c r="C4686" i="6"/>
  <c r="B4686" i="6"/>
  <c r="H4685" i="6"/>
  <c r="G4685" i="6"/>
  <c r="F4685" i="6"/>
  <c r="E4685" i="6"/>
  <c r="D4685" i="6"/>
  <c r="C4685" i="6"/>
  <c r="B4685" i="6"/>
  <c r="H4684" i="6"/>
  <c r="G4684" i="6"/>
  <c r="F4684" i="6"/>
  <c r="E4684" i="6"/>
  <c r="D4684" i="6"/>
  <c r="C4684" i="6"/>
  <c r="B4684" i="6"/>
  <c r="H4683" i="6"/>
  <c r="G4683" i="6"/>
  <c r="F4683" i="6"/>
  <c r="E4683" i="6"/>
  <c r="D4683" i="6"/>
  <c r="C4683" i="6"/>
  <c r="B4683" i="6"/>
  <c r="H4682" i="6"/>
  <c r="G4682" i="6"/>
  <c r="F4682" i="6"/>
  <c r="E4682" i="6"/>
  <c r="D4682" i="6"/>
  <c r="C4682" i="6"/>
  <c r="B4682" i="6"/>
  <c r="H4681" i="6"/>
  <c r="G4681" i="6"/>
  <c r="F4681" i="6"/>
  <c r="E4681" i="6"/>
  <c r="D4681" i="6"/>
  <c r="C4681" i="6"/>
  <c r="B4681" i="6"/>
  <c r="H4680" i="6"/>
  <c r="G4680" i="6"/>
  <c r="F4680" i="6"/>
  <c r="E4680" i="6"/>
  <c r="D4680" i="6"/>
  <c r="C4680" i="6"/>
  <c r="B4680" i="6"/>
  <c r="H4679" i="6"/>
  <c r="G4679" i="6"/>
  <c r="F4679" i="6"/>
  <c r="E4679" i="6"/>
  <c r="D4679" i="6"/>
  <c r="C4679" i="6"/>
  <c r="B4679" i="6"/>
  <c r="H4678" i="6"/>
  <c r="G4678" i="6"/>
  <c r="F4678" i="6"/>
  <c r="E4678" i="6"/>
  <c r="D4678" i="6"/>
  <c r="C4678" i="6"/>
  <c r="B4678" i="6"/>
  <c r="H4677" i="6"/>
  <c r="G4677" i="6"/>
  <c r="F4677" i="6"/>
  <c r="E4677" i="6"/>
  <c r="D4677" i="6"/>
  <c r="C4677" i="6"/>
  <c r="B4677" i="6"/>
  <c r="H4676" i="6"/>
  <c r="G4676" i="6"/>
  <c r="F4676" i="6"/>
  <c r="E4676" i="6"/>
  <c r="D4676" i="6"/>
  <c r="C4676" i="6"/>
  <c r="B4676" i="6"/>
  <c r="H4675" i="6"/>
  <c r="G4675" i="6"/>
  <c r="F4675" i="6"/>
  <c r="E4675" i="6"/>
  <c r="D4675" i="6"/>
  <c r="C4675" i="6"/>
  <c r="B4675" i="6"/>
  <c r="H4674" i="6"/>
  <c r="G4674" i="6"/>
  <c r="F4674" i="6"/>
  <c r="E4674" i="6"/>
  <c r="D4674" i="6"/>
  <c r="C4674" i="6"/>
  <c r="B4674" i="6"/>
  <c r="H4673" i="6"/>
  <c r="G4673" i="6"/>
  <c r="F4673" i="6"/>
  <c r="E4673" i="6"/>
  <c r="D4673" i="6"/>
  <c r="C4673" i="6"/>
  <c r="B4673" i="6"/>
  <c r="H4672" i="6"/>
  <c r="G4672" i="6"/>
  <c r="F4672" i="6"/>
  <c r="E4672" i="6"/>
  <c r="D4672" i="6"/>
  <c r="C4672" i="6"/>
  <c r="B4672" i="6"/>
  <c r="H4671" i="6"/>
  <c r="G4671" i="6"/>
  <c r="F4671" i="6"/>
  <c r="E4671" i="6"/>
  <c r="D4671" i="6"/>
  <c r="C4671" i="6"/>
  <c r="B4671" i="6"/>
  <c r="H4670" i="6"/>
  <c r="G4670" i="6"/>
  <c r="F4670" i="6"/>
  <c r="E4670" i="6"/>
  <c r="D4670" i="6"/>
  <c r="C4670" i="6"/>
  <c r="B4670" i="6"/>
  <c r="H4669" i="6"/>
  <c r="G4669" i="6"/>
  <c r="F4669" i="6"/>
  <c r="E4669" i="6"/>
  <c r="D4669" i="6"/>
  <c r="C4669" i="6"/>
  <c r="B4669" i="6"/>
  <c r="H4668" i="6"/>
  <c r="G4668" i="6"/>
  <c r="F4668" i="6"/>
  <c r="E4668" i="6"/>
  <c r="D4668" i="6"/>
  <c r="C4668" i="6"/>
  <c r="B4668" i="6"/>
  <c r="H4667" i="6"/>
  <c r="G4667" i="6"/>
  <c r="F4667" i="6"/>
  <c r="E4667" i="6"/>
  <c r="D4667" i="6"/>
  <c r="C4667" i="6"/>
  <c r="B4667" i="6"/>
  <c r="H4666" i="6"/>
  <c r="G4666" i="6"/>
  <c r="F4666" i="6"/>
  <c r="E4666" i="6"/>
  <c r="D4666" i="6"/>
  <c r="C4666" i="6"/>
  <c r="B4666" i="6"/>
  <c r="H4665" i="6"/>
  <c r="G4665" i="6"/>
  <c r="F4665" i="6"/>
  <c r="E4665" i="6"/>
  <c r="D4665" i="6"/>
  <c r="C4665" i="6"/>
  <c r="B4665" i="6"/>
  <c r="H4664" i="6"/>
  <c r="G4664" i="6"/>
  <c r="F4664" i="6"/>
  <c r="E4664" i="6"/>
  <c r="D4664" i="6"/>
  <c r="C4664" i="6"/>
  <c r="B4664" i="6"/>
  <c r="H4663" i="6"/>
  <c r="G4663" i="6"/>
  <c r="F4663" i="6"/>
  <c r="E4663" i="6"/>
  <c r="D4663" i="6"/>
  <c r="C4663" i="6"/>
  <c r="B4663" i="6"/>
  <c r="H4662" i="6"/>
  <c r="G4662" i="6"/>
  <c r="F4662" i="6"/>
  <c r="E4662" i="6"/>
  <c r="D4662" i="6"/>
  <c r="C4662" i="6"/>
  <c r="B4662" i="6"/>
  <c r="H4661" i="6"/>
  <c r="G4661" i="6"/>
  <c r="F4661" i="6"/>
  <c r="E4661" i="6"/>
  <c r="D4661" i="6"/>
  <c r="C4661" i="6"/>
  <c r="B4661" i="6"/>
  <c r="H4660" i="6"/>
  <c r="G4660" i="6"/>
  <c r="F4660" i="6"/>
  <c r="E4660" i="6"/>
  <c r="D4660" i="6"/>
  <c r="C4660" i="6"/>
  <c r="B4660" i="6"/>
  <c r="H4659" i="6"/>
  <c r="G4659" i="6"/>
  <c r="F4659" i="6"/>
  <c r="E4659" i="6"/>
  <c r="D4659" i="6"/>
  <c r="C4659" i="6"/>
  <c r="B4659" i="6"/>
  <c r="H4658" i="6"/>
  <c r="G4658" i="6"/>
  <c r="F4658" i="6"/>
  <c r="E4658" i="6"/>
  <c r="D4658" i="6"/>
  <c r="C4658" i="6"/>
  <c r="B4658" i="6"/>
  <c r="H4657" i="6"/>
  <c r="G4657" i="6"/>
  <c r="F4657" i="6"/>
  <c r="E4657" i="6"/>
  <c r="D4657" i="6"/>
  <c r="C4657" i="6"/>
  <c r="B4657" i="6"/>
  <c r="H4656" i="6"/>
  <c r="G4656" i="6"/>
  <c r="F4656" i="6"/>
  <c r="E4656" i="6"/>
  <c r="D4656" i="6"/>
  <c r="C4656" i="6"/>
  <c r="B4656" i="6"/>
  <c r="H4655" i="6"/>
  <c r="G4655" i="6"/>
  <c r="F4655" i="6"/>
  <c r="E4655" i="6"/>
  <c r="D4655" i="6"/>
  <c r="C4655" i="6"/>
  <c r="B4655" i="6"/>
  <c r="H4654" i="6"/>
  <c r="G4654" i="6"/>
  <c r="F4654" i="6"/>
  <c r="E4654" i="6"/>
  <c r="D4654" i="6"/>
  <c r="C4654" i="6"/>
  <c r="B4654" i="6"/>
  <c r="H4653" i="6"/>
  <c r="G4653" i="6"/>
  <c r="F4653" i="6"/>
  <c r="E4653" i="6"/>
  <c r="D4653" i="6"/>
  <c r="C4653" i="6"/>
  <c r="B4653" i="6"/>
  <c r="H4652" i="6"/>
  <c r="G4652" i="6"/>
  <c r="F4652" i="6"/>
  <c r="E4652" i="6"/>
  <c r="D4652" i="6"/>
  <c r="C4652" i="6"/>
  <c r="B4652" i="6"/>
  <c r="H4651" i="6"/>
  <c r="G4651" i="6"/>
  <c r="F4651" i="6"/>
  <c r="E4651" i="6"/>
  <c r="D4651" i="6"/>
  <c r="C4651" i="6"/>
  <c r="B4651" i="6"/>
  <c r="H4650" i="6"/>
  <c r="G4650" i="6"/>
  <c r="F4650" i="6"/>
  <c r="E4650" i="6"/>
  <c r="D4650" i="6"/>
  <c r="C4650" i="6"/>
  <c r="B4650" i="6"/>
  <c r="H4649" i="6"/>
  <c r="G4649" i="6"/>
  <c r="F4649" i="6"/>
  <c r="E4649" i="6"/>
  <c r="D4649" i="6"/>
  <c r="C4649" i="6"/>
  <c r="B4649" i="6"/>
  <c r="H4648" i="6"/>
  <c r="G4648" i="6"/>
  <c r="F4648" i="6"/>
  <c r="E4648" i="6"/>
  <c r="D4648" i="6"/>
  <c r="C4648" i="6"/>
  <c r="B4648" i="6"/>
  <c r="H4647" i="6"/>
  <c r="G4647" i="6"/>
  <c r="F4647" i="6"/>
  <c r="E4647" i="6"/>
  <c r="D4647" i="6"/>
  <c r="C4647" i="6"/>
  <c r="B4647" i="6"/>
  <c r="H4646" i="6"/>
  <c r="G4646" i="6"/>
  <c r="F4646" i="6"/>
  <c r="E4646" i="6"/>
  <c r="D4646" i="6"/>
  <c r="C4646" i="6"/>
  <c r="B4646" i="6"/>
  <c r="H4645" i="6"/>
  <c r="G4645" i="6"/>
  <c r="F4645" i="6"/>
  <c r="E4645" i="6"/>
  <c r="D4645" i="6"/>
  <c r="C4645" i="6"/>
  <c r="B4645" i="6"/>
  <c r="H4644" i="6"/>
  <c r="G4644" i="6"/>
  <c r="F4644" i="6"/>
  <c r="E4644" i="6"/>
  <c r="D4644" i="6"/>
  <c r="C4644" i="6"/>
  <c r="B4644" i="6"/>
  <c r="H4643" i="6"/>
  <c r="G4643" i="6"/>
  <c r="F4643" i="6"/>
  <c r="E4643" i="6"/>
  <c r="D4643" i="6"/>
  <c r="C4643" i="6"/>
  <c r="B4643" i="6"/>
  <c r="H4642" i="6"/>
  <c r="G4642" i="6"/>
  <c r="F4642" i="6"/>
  <c r="E4642" i="6"/>
  <c r="D4642" i="6"/>
  <c r="C4642" i="6"/>
  <c r="B4642" i="6"/>
  <c r="H4641" i="6"/>
  <c r="G4641" i="6"/>
  <c r="F4641" i="6"/>
  <c r="E4641" i="6"/>
  <c r="D4641" i="6"/>
  <c r="C4641" i="6"/>
  <c r="B4641" i="6"/>
  <c r="H4640" i="6"/>
  <c r="G4640" i="6"/>
  <c r="F4640" i="6"/>
  <c r="E4640" i="6"/>
  <c r="D4640" i="6"/>
  <c r="C4640" i="6"/>
  <c r="B4640" i="6"/>
  <c r="H4639" i="6"/>
  <c r="G4639" i="6"/>
  <c r="F4639" i="6"/>
  <c r="E4639" i="6"/>
  <c r="D4639" i="6"/>
  <c r="C4639" i="6"/>
  <c r="B4639" i="6"/>
  <c r="H4638" i="6"/>
  <c r="G4638" i="6"/>
  <c r="F4638" i="6"/>
  <c r="E4638" i="6"/>
  <c r="D4638" i="6"/>
  <c r="C4638" i="6"/>
  <c r="B4638" i="6"/>
  <c r="H4637" i="6"/>
  <c r="G4637" i="6"/>
  <c r="F4637" i="6"/>
  <c r="E4637" i="6"/>
  <c r="D4637" i="6"/>
  <c r="C4637" i="6"/>
  <c r="B4637" i="6"/>
  <c r="H4636" i="6"/>
  <c r="G4636" i="6"/>
  <c r="F4636" i="6"/>
  <c r="E4636" i="6"/>
  <c r="D4636" i="6"/>
  <c r="C4636" i="6"/>
  <c r="B4636" i="6"/>
  <c r="H4635" i="6"/>
  <c r="G4635" i="6"/>
  <c r="F4635" i="6"/>
  <c r="E4635" i="6"/>
  <c r="D4635" i="6"/>
  <c r="C4635" i="6"/>
  <c r="B4635" i="6"/>
  <c r="H4634" i="6"/>
  <c r="G4634" i="6"/>
  <c r="F4634" i="6"/>
  <c r="E4634" i="6"/>
  <c r="D4634" i="6"/>
  <c r="C4634" i="6"/>
  <c r="B4634" i="6"/>
  <c r="H4633" i="6"/>
  <c r="G4633" i="6"/>
  <c r="F4633" i="6"/>
  <c r="E4633" i="6"/>
  <c r="D4633" i="6"/>
  <c r="C4633" i="6"/>
  <c r="B4633" i="6"/>
  <c r="H4632" i="6"/>
  <c r="G4632" i="6"/>
  <c r="F4632" i="6"/>
  <c r="E4632" i="6"/>
  <c r="D4632" i="6"/>
  <c r="C4632" i="6"/>
  <c r="B4632" i="6"/>
  <c r="H4631" i="6"/>
  <c r="G4631" i="6"/>
  <c r="F4631" i="6"/>
  <c r="E4631" i="6"/>
  <c r="D4631" i="6"/>
  <c r="C4631" i="6"/>
  <c r="B4631" i="6"/>
  <c r="H4630" i="6"/>
  <c r="G4630" i="6"/>
  <c r="F4630" i="6"/>
  <c r="E4630" i="6"/>
  <c r="D4630" i="6"/>
  <c r="C4630" i="6"/>
  <c r="B4630" i="6"/>
  <c r="H4629" i="6"/>
  <c r="G4629" i="6"/>
  <c r="F4629" i="6"/>
  <c r="E4629" i="6"/>
  <c r="D4629" i="6"/>
  <c r="C4629" i="6"/>
  <c r="B4629" i="6"/>
  <c r="H4628" i="6"/>
  <c r="G4628" i="6"/>
  <c r="F4628" i="6"/>
  <c r="E4628" i="6"/>
  <c r="D4628" i="6"/>
  <c r="C4628" i="6"/>
  <c r="B4628" i="6"/>
  <c r="H4627" i="6"/>
  <c r="G4627" i="6"/>
  <c r="F4627" i="6"/>
  <c r="E4627" i="6"/>
  <c r="D4627" i="6"/>
  <c r="C4627" i="6"/>
  <c r="B4627" i="6"/>
  <c r="H4626" i="6"/>
  <c r="G4626" i="6"/>
  <c r="F4626" i="6"/>
  <c r="E4626" i="6"/>
  <c r="D4626" i="6"/>
  <c r="C4626" i="6"/>
  <c r="B4626" i="6"/>
  <c r="H4625" i="6"/>
  <c r="G4625" i="6"/>
  <c r="F4625" i="6"/>
  <c r="E4625" i="6"/>
  <c r="D4625" i="6"/>
  <c r="C4625" i="6"/>
  <c r="B4625" i="6"/>
  <c r="H4624" i="6"/>
  <c r="G4624" i="6"/>
  <c r="F4624" i="6"/>
  <c r="E4624" i="6"/>
  <c r="D4624" i="6"/>
  <c r="C4624" i="6"/>
  <c r="B4624" i="6"/>
  <c r="H4623" i="6"/>
  <c r="G4623" i="6"/>
  <c r="F4623" i="6"/>
  <c r="E4623" i="6"/>
  <c r="D4623" i="6"/>
  <c r="C4623" i="6"/>
  <c r="B4623" i="6"/>
  <c r="H4622" i="6"/>
  <c r="G4622" i="6"/>
  <c r="F4622" i="6"/>
  <c r="E4622" i="6"/>
  <c r="D4622" i="6"/>
  <c r="C4622" i="6"/>
  <c r="B4622" i="6"/>
  <c r="H4621" i="6"/>
  <c r="G4621" i="6"/>
  <c r="F4621" i="6"/>
  <c r="E4621" i="6"/>
  <c r="D4621" i="6"/>
  <c r="C4621" i="6"/>
  <c r="B4621" i="6"/>
  <c r="H4620" i="6"/>
  <c r="G4620" i="6"/>
  <c r="F4620" i="6"/>
  <c r="E4620" i="6"/>
  <c r="D4620" i="6"/>
  <c r="C4620" i="6"/>
  <c r="B4620" i="6"/>
  <c r="H4619" i="6"/>
  <c r="G4619" i="6"/>
  <c r="F4619" i="6"/>
  <c r="E4619" i="6"/>
  <c r="D4619" i="6"/>
  <c r="C4619" i="6"/>
  <c r="B4619" i="6"/>
  <c r="H4618" i="6"/>
  <c r="G4618" i="6"/>
  <c r="F4618" i="6"/>
  <c r="E4618" i="6"/>
  <c r="D4618" i="6"/>
  <c r="C4618" i="6"/>
  <c r="B4618" i="6"/>
  <c r="H4617" i="6"/>
  <c r="G4617" i="6"/>
  <c r="F4617" i="6"/>
  <c r="E4617" i="6"/>
  <c r="D4617" i="6"/>
  <c r="C4617" i="6"/>
  <c r="B4617" i="6"/>
  <c r="H4616" i="6"/>
  <c r="G4616" i="6"/>
  <c r="F4616" i="6"/>
  <c r="E4616" i="6"/>
  <c r="D4616" i="6"/>
  <c r="C4616" i="6"/>
  <c r="B4616" i="6"/>
  <c r="H4615" i="6"/>
  <c r="G4615" i="6"/>
  <c r="F4615" i="6"/>
  <c r="E4615" i="6"/>
  <c r="D4615" i="6"/>
  <c r="C4615" i="6"/>
  <c r="B4615" i="6"/>
  <c r="H4614" i="6"/>
  <c r="G4614" i="6"/>
  <c r="F4614" i="6"/>
  <c r="E4614" i="6"/>
  <c r="D4614" i="6"/>
  <c r="C4614" i="6"/>
  <c r="B4614" i="6"/>
  <c r="H4613" i="6"/>
  <c r="G4613" i="6"/>
  <c r="F4613" i="6"/>
  <c r="E4613" i="6"/>
  <c r="D4613" i="6"/>
  <c r="C4613" i="6"/>
  <c r="B4613" i="6"/>
  <c r="H4612" i="6"/>
  <c r="G4612" i="6"/>
  <c r="F4612" i="6"/>
  <c r="E4612" i="6"/>
  <c r="D4612" i="6"/>
  <c r="C4612" i="6"/>
  <c r="B4612" i="6"/>
  <c r="H4611" i="6"/>
  <c r="G4611" i="6"/>
  <c r="F4611" i="6"/>
  <c r="E4611" i="6"/>
  <c r="D4611" i="6"/>
  <c r="C4611" i="6"/>
  <c r="B4611" i="6"/>
  <c r="H4610" i="6"/>
  <c r="G4610" i="6"/>
  <c r="F4610" i="6"/>
  <c r="E4610" i="6"/>
  <c r="D4610" i="6"/>
  <c r="C4610" i="6"/>
  <c r="B4610" i="6"/>
  <c r="H4609" i="6"/>
  <c r="G4609" i="6"/>
  <c r="F4609" i="6"/>
  <c r="E4609" i="6"/>
  <c r="D4609" i="6"/>
  <c r="C4609" i="6"/>
  <c r="B4609" i="6"/>
  <c r="H4608" i="6"/>
  <c r="G4608" i="6"/>
  <c r="F4608" i="6"/>
  <c r="E4608" i="6"/>
  <c r="D4608" i="6"/>
  <c r="C4608" i="6"/>
  <c r="B4608" i="6"/>
  <c r="H4607" i="6"/>
  <c r="G4607" i="6"/>
  <c r="F4607" i="6"/>
  <c r="E4607" i="6"/>
  <c r="D4607" i="6"/>
  <c r="C4607" i="6"/>
  <c r="B4607" i="6"/>
  <c r="H4606" i="6"/>
  <c r="G4606" i="6"/>
  <c r="F4606" i="6"/>
  <c r="E4606" i="6"/>
  <c r="D4606" i="6"/>
  <c r="C4606" i="6"/>
  <c r="B4606" i="6"/>
  <c r="H4605" i="6"/>
  <c r="G4605" i="6"/>
  <c r="F4605" i="6"/>
  <c r="E4605" i="6"/>
  <c r="D4605" i="6"/>
  <c r="C4605" i="6"/>
  <c r="B4605" i="6"/>
  <c r="H4604" i="6"/>
  <c r="G4604" i="6"/>
  <c r="F4604" i="6"/>
  <c r="E4604" i="6"/>
  <c r="D4604" i="6"/>
  <c r="C4604" i="6"/>
  <c r="B4604" i="6"/>
  <c r="H4603" i="6"/>
  <c r="G4603" i="6"/>
  <c r="F4603" i="6"/>
  <c r="E4603" i="6"/>
  <c r="D4603" i="6"/>
  <c r="C4603" i="6"/>
  <c r="B4603" i="6"/>
  <c r="H4602" i="6"/>
  <c r="G4602" i="6"/>
  <c r="F4602" i="6"/>
  <c r="E4602" i="6"/>
  <c r="D4602" i="6"/>
  <c r="C4602" i="6"/>
  <c r="B4602" i="6"/>
  <c r="H4601" i="6"/>
  <c r="G4601" i="6"/>
  <c r="F4601" i="6"/>
  <c r="E4601" i="6"/>
  <c r="D4601" i="6"/>
  <c r="C4601" i="6"/>
  <c r="B4601" i="6"/>
  <c r="H4600" i="6"/>
  <c r="G4600" i="6"/>
  <c r="F4600" i="6"/>
  <c r="E4600" i="6"/>
  <c r="D4600" i="6"/>
  <c r="C4600" i="6"/>
  <c r="B4600" i="6"/>
  <c r="H4599" i="6"/>
  <c r="G4599" i="6"/>
  <c r="F4599" i="6"/>
  <c r="E4599" i="6"/>
  <c r="D4599" i="6"/>
  <c r="C4599" i="6"/>
  <c r="B4599" i="6"/>
  <c r="H4598" i="6"/>
  <c r="G4598" i="6"/>
  <c r="F4598" i="6"/>
  <c r="E4598" i="6"/>
  <c r="D4598" i="6"/>
  <c r="C4598" i="6"/>
  <c r="B4598" i="6"/>
  <c r="H4597" i="6"/>
  <c r="G4597" i="6"/>
  <c r="F4597" i="6"/>
  <c r="E4597" i="6"/>
  <c r="D4597" i="6"/>
  <c r="C4597" i="6"/>
  <c r="B4597" i="6"/>
  <c r="H4596" i="6"/>
  <c r="G4596" i="6"/>
  <c r="F4596" i="6"/>
  <c r="E4596" i="6"/>
  <c r="D4596" i="6"/>
  <c r="C4596" i="6"/>
  <c r="B4596" i="6"/>
  <c r="H4595" i="6"/>
  <c r="G4595" i="6"/>
  <c r="F4595" i="6"/>
  <c r="E4595" i="6"/>
  <c r="D4595" i="6"/>
  <c r="C4595" i="6"/>
  <c r="B4595" i="6"/>
  <c r="H4594" i="6"/>
  <c r="G4594" i="6"/>
  <c r="F4594" i="6"/>
  <c r="E4594" i="6"/>
  <c r="D4594" i="6"/>
  <c r="C4594" i="6"/>
  <c r="B4594" i="6"/>
  <c r="H4593" i="6"/>
  <c r="G4593" i="6"/>
  <c r="F4593" i="6"/>
  <c r="E4593" i="6"/>
  <c r="D4593" i="6"/>
  <c r="C4593" i="6"/>
  <c r="B4593" i="6"/>
  <c r="H4592" i="6"/>
  <c r="G4592" i="6"/>
  <c r="F4592" i="6"/>
  <c r="E4592" i="6"/>
  <c r="D4592" i="6"/>
  <c r="C4592" i="6"/>
  <c r="B4592" i="6"/>
  <c r="H4591" i="6"/>
  <c r="G4591" i="6"/>
  <c r="F4591" i="6"/>
  <c r="E4591" i="6"/>
  <c r="D4591" i="6"/>
  <c r="C4591" i="6"/>
  <c r="B4591" i="6"/>
  <c r="H4590" i="6"/>
  <c r="G4590" i="6"/>
  <c r="F4590" i="6"/>
  <c r="E4590" i="6"/>
  <c r="D4590" i="6"/>
  <c r="C4590" i="6"/>
  <c r="B4590" i="6"/>
  <c r="H4589" i="6"/>
  <c r="G4589" i="6"/>
  <c r="F4589" i="6"/>
  <c r="E4589" i="6"/>
  <c r="D4589" i="6"/>
  <c r="C4589" i="6"/>
  <c r="B4589" i="6"/>
  <c r="H4588" i="6"/>
  <c r="G4588" i="6"/>
  <c r="F4588" i="6"/>
  <c r="E4588" i="6"/>
  <c r="D4588" i="6"/>
  <c r="C4588" i="6"/>
  <c r="B4588" i="6"/>
  <c r="H4587" i="6"/>
  <c r="G4587" i="6"/>
  <c r="F4587" i="6"/>
  <c r="E4587" i="6"/>
  <c r="D4587" i="6"/>
  <c r="C4587" i="6"/>
  <c r="B4587" i="6"/>
  <c r="H4586" i="6"/>
  <c r="G4586" i="6"/>
  <c r="F4586" i="6"/>
  <c r="E4586" i="6"/>
  <c r="D4586" i="6"/>
  <c r="C4586" i="6"/>
  <c r="B4586" i="6"/>
  <c r="H4585" i="6"/>
  <c r="G4585" i="6"/>
  <c r="F4585" i="6"/>
  <c r="E4585" i="6"/>
  <c r="D4585" i="6"/>
  <c r="C4585" i="6"/>
  <c r="B4585" i="6"/>
  <c r="H4584" i="6"/>
  <c r="G4584" i="6"/>
  <c r="F4584" i="6"/>
  <c r="E4584" i="6"/>
  <c r="D4584" i="6"/>
  <c r="C4584" i="6"/>
  <c r="B4584" i="6"/>
  <c r="H4583" i="6"/>
  <c r="G4583" i="6"/>
  <c r="F4583" i="6"/>
  <c r="E4583" i="6"/>
  <c r="D4583" i="6"/>
  <c r="C4583" i="6"/>
  <c r="B4583" i="6"/>
  <c r="H4582" i="6"/>
  <c r="G4582" i="6"/>
  <c r="F4582" i="6"/>
  <c r="E4582" i="6"/>
  <c r="D4582" i="6"/>
  <c r="C4582" i="6"/>
  <c r="B4582" i="6"/>
  <c r="H4581" i="6"/>
  <c r="G4581" i="6"/>
  <c r="F4581" i="6"/>
  <c r="E4581" i="6"/>
  <c r="D4581" i="6"/>
  <c r="C4581" i="6"/>
  <c r="B4581" i="6"/>
  <c r="H4580" i="6"/>
  <c r="G4580" i="6"/>
  <c r="F4580" i="6"/>
  <c r="E4580" i="6"/>
  <c r="D4580" i="6"/>
  <c r="C4580" i="6"/>
  <c r="B4580" i="6"/>
  <c r="H4579" i="6"/>
  <c r="G4579" i="6"/>
  <c r="F4579" i="6"/>
  <c r="E4579" i="6"/>
  <c r="D4579" i="6"/>
  <c r="C4579" i="6"/>
  <c r="B4579" i="6"/>
  <c r="H4578" i="6"/>
  <c r="G4578" i="6"/>
  <c r="F4578" i="6"/>
  <c r="E4578" i="6"/>
  <c r="D4578" i="6"/>
  <c r="C4578" i="6"/>
  <c r="B4578" i="6"/>
  <c r="H4577" i="6"/>
  <c r="G4577" i="6"/>
  <c r="F4577" i="6"/>
  <c r="E4577" i="6"/>
  <c r="D4577" i="6"/>
  <c r="C4577" i="6"/>
  <c r="B4577" i="6"/>
  <c r="H4576" i="6"/>
  <c r="G4576" i="6"/>
  <c r="F4576" i="6"/>
  <c r="E4576" i="6"/>
  <c r="D4576" i="6"/>
  <c r="C4576" i="6"/>
  <c r="B4576" i="6"/>
  <c r="H4575" i="6"/>
  <c r="G4575" i="6"/>
  <c r="F4575" i="6"/>
  <c r="E4575" i="6"/>
  <c r="D4575" i="6"/>
  <c r="C4575" i="6"/>
  <c r="B4575" i="6"/>
  <c r="H4574" i="6"/>
  <c r="G4574" i="6"/>
  <c r="F4574" i="6"/>
  <c r="E4574" i="6"/>
  <c r="D4574" i="6"/>
  <c r="C4574" i="6"/>
  <c r="B4574" i="6"/>
  <c r="H4573" i="6"/>
  <c r="G4573" i="6"/>
  <c r="F4573" i="6"/>
  <c r="E4573" i="6"/>
  <c r="D4573" i="6"/>
  <c r="C4573" i="6"/>
  <c r="B4573" i="6"/>
  <c r="H4572" i="6"/>
  <c r="G4572" i="6"/>
  <c r="F4572" i="6"/>
  <c r="E4572" i="6"/>
  <c r="D4572" i="6"/>
  <c r="C4572" i="6"/>
  <c r="B4572" i="6"/>
  <c r="H4571" i="6"/>
  <c r="G4571" i="6"/>
  <c r="F4571" i="6"/>
  <c r="E4571" i="6"/>
  <c r="D4571" i="6"/>
  <c r="C4571" i="6"/>
  <c r="B4571" i="6"/>
  <c r="H4570" i="6"/>
  <c r="G4570" i="6"/>
  <c r="F4570" i="6"/>
  <c r="E4570" i="6"/>
  <c r="D4570" i="6"/>
  <c r="C4570" i="6"/>
  <c r="B4570" i="6"/>
  <c r="H4569" i="6"/>
  <c r="G4569" i="6"/>
  <c r="F4569" i="6"/>
  <c r="E4569" i="6"/>
  <c r="D4569" i="6"/>
  <c r="C4569" i="6"/>
  <c r="B4569" i="6"/>
  <c r="H4568" i="6"/>
  <c r="G4568" i="6"/>
  <c r="F4568" i="6"/>
  <c r="E4568" i="6"/>
  <c r="D4568" i="6"/>
  <c r="C4568" i="6"/>
  <c r="B4568" i="6"/>
  <c r="H4567" i="6"/>
  <c r="G4567" i="6"/>
  <c r="F4567" i="6"/>
  <c r="E4567" i="6"/>
  <c r="D4567" i="6"/>
  <c r="C4567" i="6"/>
  <c r="B4567" i="6"/>
  <c r="H4566" i="6"/>
  <c r="G4566" i="6"/>
  <c r="F4566" i="6"/>
  <c r="E4566" i="6"/>
  <c r="D4566" i="6"/>
  <c r="C4566" i="6"/>
  <c r="B4566" i="6"/>
  <c r="H4565" i="6"/>
  <c r="G4565" i="6"/>
  <c r="F4565" i="6"/>
  <c r="E4565" i="6"/>
  <c r="D4565" i="6"/>
  <c r="C4565" i="6"/>
  <c r="B4565" i="6"/>
  <c r="H4564" i="6"/>
  <c r="G4564" i="6"/>
  <c r="F4564" i="6"/>
  <c r="E4564" i="6"/>
  <c r="D4564" i="6"/>
  <c r="C4564" i="6"/>
  <c r="B4564" i="6"/>
  <c r="H4563" i="6"/>
  <c r="G4563" i="6"/>
  <c r="F4563" i="6"/>
  <c r="E4563" i="6"/>
  <c r="D4563" i="6"/>
  <c r="C4563" i="6"/>
  <c r="B4563" i="6"/>
  <c r="H4562" i="6"/>
  <c r="G4562" i="6"/>
  <c r="F4562" i="6"/>
  <c r="E4562" i="6"/>
  <c r="D4562" i="6"/>
  <c r="C4562" i="6"/>
  <c r="B4562" i="6"/>
  <c r="H4561" i="6"/>
  <c r="G4561" i="6"/>
  <c r="F4561" i="6"/>
  <c r="E4561" i="6"/>
  <c r="D4561" i="6"/>
  <c r="C4561" i="6"/>
  <c r="B4561" i="6"/>
  <c r="H4560" i="6"/>
  <c r="G4560" i="6"/>
  <c r="F4560" i="6"/>
  <c r="E4560" i="6"/>
  <c r="D4560" i="6"/>
  <c r="C4560" i="6"/>
  <c r="B4560" i="6"/>
  <c r="H4559" i="6"/>
  <c r="G4559" i="6"/>
  <c r="F4559" i="6"/>
  <c r="E4559" i="6"/>
  <c r="D4559" i="6"/>
  <c r="C4559" i="6"/>
  <c r="B4559" i="6"/>
  <c r="H4558" i="6"/>
  <c r="G4558" i="6"/>
  <c r="F4558" i="6"/>
  <c r="E4558" i="6"/>
  <c r="D4558" i="6"/>
  <c r="C4558" i="6"/>
  <c r="B4558" i="6"/>
  <c r="H4557" i="6"/>
  <c r="G4557" i="6"/>
  <c r="F4557" i="6"/>
  <c r="E4557" i="6"/>
  <c r="D4557" i="6"/>
  <c r="C4557" i="6"/>
  <c r="B4557" i="6"/>
  <c r="H4556" i="6"/>
  <c r="G4556" i="6"/>
  <c r="F4556" i="6"/>
  <c r="E4556" i="6"/>
  <c r="D4556" i="6"/>
  <c r="C4556" i="6"/>
  <c r="B4556" i="6"/>
  <c r="H4555" i="6"/>
  <c r="G4555" i="6"/>
  <c r="F4555" i="6"/>
  <c r="E4555" i="6"/>
  <c r="D4555" i="6"/>
  <c r="C4555" i="6"/>
  <c r="B4555" i="6"/>
  <c r="H4554" i="6"/>
  <c r="G4554" i="6"/>
  <c r="F4554" i="6"/>
  <c r="E4554" i="6"/>
  <c r="D4554" i="6"/>
  <c r="C4554" i="6"/>
  <c r="B4554" i="6"/>
  <c r="H4553" i="6"/>
  <c r="G4553" i="6"/>
  <c r="F4553" i="6"/>
  <c r="E4553" i="6"/>
  <c r="D4553" i="6"/>
  <c r="C4553" i="6"/>
  <c r="B4553" i="6"/>
  <c r="H4552" i="6"/>
  <c r="G4552" i="6"/>
  <c r="F4552" i="6"/>
  <c r="E4552" i="6"/>
  <c r="D4552" i="6"/>
  <c r="C4552" i="6"/>
  <c r="B4552" i="6"/>
  <c r="H4551" i="6"/>
  <c r="G4551" i="6"/>
  <c r="F4551" i="6"/>
  <c r="E4551" i="6"/>
  <c r="D4551" i="6"/>
  <c r="C4551" i="6"/>
  <c r="B4551" i="6"/>
  <c r="H4550" i="6"/>
  <c r="G4550" i="6"/>
  <c r="F4550" i="6"/>
  <c r="E4550" i="6"/>
  <c r="D4550" i="6"/>
  <c r="C4550" i="6"/>
  <c r="B4550" i="6"/>
  <c r="H4549" i="6"/>
  <c r="G4549" i="6"/>
  <c r="F4549" i="6"/>
  <c r="E4549" i="6"/>
  <c r="D4549" i="6"/>
  <c r="C4549" i="6"/>
  <c r="B4549" i="6"/>
  <c r="H4548" i="6"/>
  <c r="G4548" i="6"/>
  <c r="F4548" i="6"/>
  <c r="E4548" i="6"/>
  <c r="D4548" i="6"/>
  <c r="C4548" i="6"/>
  <c r="B4548" i="6"/>
  <c r="H4547" i="6"/>
  <c r="G4547" i="6"/>
  <c r="F4547" i="6"/>
  <c r="E4547" i="6"/>
  <c r="D4547" i="6"/>
  <c r="C4547" i="6"/>
  <c r="B4547" i="6"/>
  <c r="H4546" i="6"/>
  <c r="G4546" i="6"/>
  <c r="F4546" i="6"/>
  <c r="E4546" i="6"/>
  <c r="D4546" i="6"/>
  <c r="C4546" i="6"/>
  <c r="B4546" i="6"/>
  <c r="H4545" i="6"/>
  <c r="G4545" i="6"/>
  <c r="F4545" i="6"/>
  <c r="E4545" i="6"/>
  <c r="D4545" i="6"/>
  <c r="C4545" i="6"/>
  <c r="B4545" i="6"/>
  <c r="H4544" i="6"/>
  <c r="G4544" i="6"/>
  <c r="F4544" i="6"/>
  <c r="E4544" i="6"/>
  <c r="D4544" i="6"/>
  <c r="C4544" i="6"/>
  <c r="B4544" i="6"/>
  <c r="H4543" i="6"/>
  <c r="G4543" i="6"/>
  <c r="F4543" i="6"/>
  <c r="E4543" i="6"/>
  <c r="D4543" i="6"/>
  <c r="C4543" i="6"/>
  <c r="B4543" i="6"/>
  <c r="H4542" i="6"/>
  <c r="G4542" i="6"/>
  <c r="F4542" i="6"/>
  <c r="E4542" i="6"/>
  <c r="D4542" i="6"/>
  <c r="C4542" i="6"/>
  <c r="B4542" i="6"/>
  <c r="H4541" i="6"/>
  <c r="G4541" i="6"/>
  <c r="F4541" i="6"/>
  <c r="E4541" i="6"/>
  <c r="D4541" i="6"/>
  <c r="C4541" i="6"/>
  <c r="B4541" i="6"/>
  <c r="H4540" i="6"/>
  <c r="G4540" i="6"/>
  <c r="F4540" i="6"/>
  <c r="E4540" i="6"/>
  <c r="D4540" i="6"/>
  <c r="C4540" i="6"/>
  <c r="B4540" i="6"/>
  <c r="H4539" i="6"/>
  <c r="G4539" i="6"/>
  <c r="F4539" i="6"/>
  <c r="E4539" i="6"/>
  <c r="D4539" i="6"/>
  <c r="C4539" i="6"/>
  <c r="B4539" i="6"/>
  <c r="H4538" i="6"/>
  <c r="G4538" i="6"/>
  <c r="F4538" i="6"/>
  <c r="E4538" i="6"/>
  <c r="D4538" i="6"/>
  <c r="C4538" i="6"/>
  <c r="B4538" i="6"/>
  <c r="H4537" i="6"/>
  <c r="G4537" i="6"/>
  <c r="F4537" i="6"/>
  <c r="E4537" i="6"/>
  <c r="D4537" i="6"/>
  <c r="C4537" i="6"/>
  <c r="B4537" i="6"/>
  <c r="H4536" i="6"/>
  <c r="G4536" i="6"/>
  <c r="F4536" i="6"/>
  <c r="E4536" i="6"/>
  <c r="D4536" i="6"/>
  <c r="C4536" i="6"/>
  <c r="B4536" i="6"/>
  <c r="H4535" i="6"/>
  <c r="G4535" i="6"/>
  <c r="F4535" i="6"/>
  <c r="E4535" i="6"/>
  <c r="D4535" i="6"/>
  <c r="C4535" i="6"/>
  <c r="B4535" i="6"/>
  <c r="H4534" i="6"/>
  <c r="G4534" i="6"/>
  <c r="F4534" i="6"/>
  <c r="E4534" i="6"/>
  <c r="D4534" i="6"/>
  <c r="C4534" i="6"/>
  <c r="B4534" i="6"/>
  <c r="H4533" i="6"/>
  <c r="G4533" i="6"/>
  <c r="F4533" i="6"/>
  <c r="E4533" i="6"/>
  <c r="D4533" i="6"/>
  <c r="C4533" i="6"/>
  <c r="B4533" i="6"/>
  <c r="H4532" i="6"/>
  <c r="G4532" i="6"/>
  <c r="F4532" i="6"/>
  <c r="E4532" i="6"/>
  <c r="D4532" i="6"/>
  <c r="C4532" i="6"/>
  <c r="B4532" i="6"/>
  <c r="H4531" i="6"/>
  <c r="G4531" i="6"/>
  <c r="F4531" i="6"/>
  <c r="E4531" i="6"/>
  <c r="D4531" i="6"/>
  <c r="C4531" i="6"/>
  <c r="B4531" i="6"/>
  <c r="H4530" i="6"/>
  <c r="G4530" i="6"/>
  <c r="F4530" i="6"/>
  <c r="E4530" i="6"/>
  <c r="D4530" i="6"/>
  <c r="C4530" i="6"/>
  <c r="B4530" i="6"/>
  <c r="H4529" i="6"/>
  <c r="G4529" i="6"/>
  <c r="F4529" i="6"/>
  <c r="E4529" i="6"/>
  <c r="D4529" i="6"/>
  <c r="C4529" i="6"/>
  <c r="B4529" i="6"/>
  <c r="H4528" i="6"/>
  <c r="G4528" i="6"/>
  <c r="F4528" i="6"/>
  <c r="E4528" i="6"/>
  <c r="D4528" i="6"/>
  <c r="C4528" i="6"/>
  <c r="B4528" i="6"/>
  <c r="H4527" i="6"/>
  <c r="G4527" i="6"/>
  <c r="F4527" i="6"/>
  <c r="E4527" i="6"/>
  <c r="D4527" i="6"/>
  <c r="C4527" i="6"/>
  <c r="B4527" i="6"/>
  <c r="H4526" i="6"/>
  <c r="G4526" i="6"/>
  <c r="F4526" i="6"/>
  <c r="E4526" i="6"/>
  <c r="D4526" i="6"/>
  <c r="C4526" i="6"/>
  <c r="B4526" i="6"/>
  <c r="H4525" i="6"/>
  <c r="G4525" i="6"/>
  <c r="F4525" i="6"/>
  <c r="E4525" i="6"/>
  <c r="D4525" i="6"/>
  <c r="C4525" i="6"/>
  <c r="B4525" i="6"/>
  <c r="H4524" i="6"/>
  <c r="G4524" i="6"/>
  <c r="F4524" i="6"/>
  <c r="E4524" i="6"/>
  <c r="D4524" i="6"/>
  <c r="C4524" i="6"/>
  <c r="B4524" i="6"/>
  <c r="H4523" i="6"/>
  <c r="G4523" i="6"/>
  <c r="F4523" i="6"/>
  <c r="E4523" i="6"/>
  <c r="D4523" i="6"/>
  <c r="C4523" i="6"/>
  <c r="B4523" i="6"/>
  <c r="H4522" i="6"/>
  <c r="G4522" i="6"/>
  <c r="F4522" i="6"/>
  <c r="E4522" i="6"/>
  <c r="D4522" i="6"/>
  <c r="C4522" i="6"/>
  <c r="B4522" i="6"/>
  <c r="H4521" i="6"/>
  <c r="G4521" i="6"/>
  <c r="F4521" i="6"/>
  <c r="E4521" i="6"/>
  <c r="D4521" i="6"/>
  <c r="C4521" i="6"/>
  <c r="B4521" i="6"/>
  <c r="H4520" i="6"/>
  <c r="G4520" i="6"/>
  <c r="F4520" i="6"/>
  <c r="E4520" i="6"/>
  <c r="D4520" i="6"/>
  <c r="C4520" i="6"/>
  <c r="B4520" i="6"/>
  <c r="H4519" i="6"/>
  <c r="G4519" i="6"/>
  <c r="F4519" i="6"/>
  <c r="E4519" i="6"/>
  <c r="D4519" i="6"/>
  <c r="C4519" i="6"/>
  <c r="B4519" i="6"/>
  <c r="H4518" i="6"/>
  <c r="G4518" i="6"/>
  <c r="F4518" i="6"/>
  <c r="E4518" i="6"/>
  <c r="D4518" i="6"/>
  <c r="C4518" i="6"/>
  <c r="B4518" i="6"/>
  <c r="H4517" i="6"/>
  <c r="G4517" i="6"/>
  <c r="F4517" i="6"/>
  <c r="E4517" i="6"/>
  <c r="D4517" i="6"/>
  <c r="C4517" i="6"/>
  <c r="B4517" i="6"/>
  <c r="H4516" i="6"/>
  <c r="G4516" i="6"/>
  <c r="F4516" i="6"/>
  <c r="E4516" i="6"/>
  <c r="D4516" i="6"/>
  <c r="C4516" i="6"/>
  <c r="B4516" i="6"/>
  <c r="H4515" i="6"/>
  <c r="G4515" i="6"/>
  <c r="F4515" i="6"/>
  <c r="E4515" i="6"/>
  <c r="D4515" i="6"/>
  <c r="C4515" i="6"/>
  <c r="B4515" i="6"/>
  <c r="H4514" i="6"/>
  <c r="G4514" i="6"/>
  <c r="F4514" i="6"/>
  <c r="E4514" i="6"/>
  <c r="D4514" i="6"/>
  <c r="C4514" i="6"/>
  <c r="B4514" i="6"/>
  <c r="H4513" i="6"/>
  <c r="G4513" i="6"/>
  <c r="F4513" i="6"/>
  <c r="E4513" i="6"/>
  <c r="D4513" i="6"/>
  <c r="C4513" i="6"/>
  <c r="B4513" i="6"/>
  <c r="H4512" i="6"/>
  <c r="G4512" i="6"/>
  <c r="F4512" i="6"/>
  <c r="E4512" i="6"/>
  <c r="D4512" i="6"/>
  <c r="C4512" i="6"/>
  <c r="B4512" i="6"/>
  <c r="H4511" i="6"/>
  <c r="G4511" i="6"/>
  <c r="F4511" i="6"/>
  <c r="E4511" i="6"/>
  <c r="D4511" i="6"/>
  <c r="C4511" i="6"/>
  <c r="B4511" i="6"/>
  <c r="H4510" i="6"/>
  <c r="G4510" i="6"/>
  <c r="F4510" i="6"/>
  <c r="E4510" i="6"/>
  <c r="D4510" i="6"/>
  <c r="C4510" i="6"/>
  <c r="B4510" i="6"/>
  <c r="H4509" i="6"/>
  <c r="G4509" i="6"/>
  <c r="F4509" i="6"/>
  <c r="E4509" i="6"/>
  <c r="D4509" i="6"/>
  <c r="C4509" i="6"/>
  <c r="B4509" i="6"/>
  <c r="H4508" i="6"/>
  <c r="G4508" i="6"/>
  <c r="F4508" i="6"/>
  <c r="E4508" i="6"/>
  <c r="D4508" i="6"/>
  <c r="C4508" i="6"/>
  <c r="B4508" i="6"/>
  <c r="H4507" i="6"/>
  <c r="G4507" i="6"/>
  <c r="F4507" i="6"/>
  <c r="E4507" i="6"/>
  <c r="D4507" i="6"/>
  <c r="C4507" i="6"/>
  <c r="B4507" i="6"/>
  <c r="H4506" i="6"/>
  <c r="G4506" i="6"/>
  <c r="F4506" i="6"/>
  <c r="E4506" i="6"/>
  <c r="D4506" i="6"/>
  <c r="C4506" i="6"/>
  <c r="B4506" i="6"/>
  <c r="H4505" i="6"/>
  <c r="G4505" i="6"/>
  <c r="F4505" i="6"/>
  <c r="E4505" i="6"/>
  <c r="D4505" i="6"/>
  <c r="C4505" i="6"/>
  <c r="B4505" i="6"/>
  <c r="H4504" i="6"/>
  <c r="G4504" i="6"/>
  <c r="F4504" i="6"/>
  <c r="E4504" i="6"/>
  <c r="D4504" i="6"/>
  <c r="C4504" i="6"/>
  <c r="B4504" i="6"/>
  <c r="H4503" i="6"/>
  <c r="G4503" i="6"/>
  <c r="F4503" i="6"/>
  <c r="E4503" i="6"/>
  <c r="D4503" i="6"/>
  <c r="C4503" i="6"/>
  <c r="B4503" i="6"/>
  <c r="H4502" i="6"/>
  <c r="G4502" i="6"/>
  <c r="F4502" i="6"/>
  <c r="E4502" i="6"/>
  <c r="D4502" i="6"/>
  <c r="C4502" i="6"/>
  <c r="B4502" i="6"/>
  <c r="H4501" i="6"/>
  <c r="G4501" i="6"/>
  <c r="F4501" i="6"/>
  <c r="E4501" i="6"/>
  <c r="D4501" i="6"/>
  <c r="C4501" i="6"/>
  <c r="B4501" i="6"/>
  <c r="H4500" i="6"/>
  <c r="G4500" i="6"/>
  <c r="F4500" i="6"/>
  <c r="E4500" i="6"/>
  <c r="D4500" i="6"/>
  <c r="C4500" i="6"/>
  <c r="B4500" i="6"/>
  <c r="H4499" i="6"/>
  <c r="G4499" i="6"/>
  <c r="F4499" i="6"/>
  <c r="E4499" i="6"/>
  <c r="D4499" i="6"/>
  <c r="C4499" i="6"/>
  <c r="B4499" i="6"/>
  <c r="H4498" i="6"/>
  <c r="G4498" i="6"/>
  <c r="F4498" i="6"/>
  <c r="E4498" i="6"/>
  <c r="D4498" i="6"/>
  <c r="C4498" i="6"/>
  <c r="B4498" i="6"/>
  <c r="H4497" i="6"/>
  <c r="G4497" i="6"/>
  <c r="F4497" i="6"/>
  <c r="E4497" i="6"/>
  <c r="D4497" i="6"/>
  <c r="C4497" i="6"/>
  <c r="B4497" i="6"/>
  <c r="H4496" i="6"/>
  <c r="G4496" i="6"/>
  <c r="F4496" i="6"/>
  <c r="E4496" i="6"/>
  <c r="D4496" i="6"/>
  <c r="C4496" i="6"/>
  <c r="B4496" i="6"/>
  <c r="H4495" i="6"/>
  <c r="G4495" i="6"/>
  <c r="F4495" i="6"/>
  <c r="E4495" i="6"/>
  <c r="D4495" i="6"/>
  <c r="C4495" i="6"/>
  <c r="B4495" i="6"/>
  <c r="H4494" i="6"/>
  <c r="G4494" i="6"/>
  <c r="F4494" i="6"/>
  <c r="E4494" i="6"/>
  <c r="D4494" i="6"/>
  <c r="C4494" i="6"/>
  <c r="B4494" i="6"/>
  <c r="H4493" i="6"/>
  <c r="G4493" i="6"/>
  <c r="F4493" i="6"/>
  <c r="E4493" i="6"/>
  <c r="D4493" i="6"/>
  <c r="C4493" i="6"/>
  <c r="B4493" i="6"/>
  <c r="H4492" i="6"/>
  <c r="G4492" i="6"/>
  <c r="F4492" i="6"/>
  <c r="E4492" i="6"/>
  <c r="D4492" i="6"/>
  <c r="C4492" i="6"/>
  <c r="B4492" i="6"/>
  <c r="H4491" i="6"/>
  <c r="G4491" i="6"/>
  <c r="F4491" i="6"/>
  <c r="E4491" i="6"/>
  <c r="D4491" i="6"/>
  <c r="C4491" i="6"/>
  <c r="B4491" i="6"/>
  <c r="H4490" i="6"/>
  <c r="G4490" i="6"/>
  <c r="F4490" i="6"/>
  <c r="E4490" i="6"/>
  <c r="D4490" i="6"/>
  <c r="C4490" i="6"/>
  <c r="B4490" i="6"/>
  <c r="H4489" i="6"/>
  <c r="G4489" i="6"/>
  <c r="F4489" i="6"/>
  <c r="E4489" i="6"/>
  <c r="D4489" i="6"/>
  <c r="C4489" i="6"/>
  <c r="B4489" i="6"/>
  <c r="H4488" i="6"/>
  <c r="G4488" i="6"/>
  <c r="F4488" i="6"/>
  <c r="E4488" i="6"/>
  <c r="D4488" i="6"/>
  <c r="C4488" i="6"/>
  <c r="B4488" i="6"/>
  <c r="H4487" i="6"/>
  <c r="G4487" i="6"/>
  <c r="F4487" i="6"/>
  <c r="E4487" i="6"/>
  <c r="D4487" i="6"/>
  <c r="C4487" i="6"/>
  <c r="B4487" i="6"/>
  <c r="H4486" i="6"/>
  <c r="G4486" i="6"/>
  <c r="F4486" i="6"/>
  <c r="E4486" i="6"/>
  <c r="D4486" i="6"/>
  <c r="C4486" i="6"/>
  <c r="B4486" i="6"/>
  <c r="H4485" i="6"/>
  <c r="G4485" i="6"/>
  <c r="F4485" i="6"/>
  <c r="E4485" i="6"/>
  <c r="D4485" i="6"/>
  <c r="C4485" i="6"/>
  <c r="B4485" i="6"/>
  <c r="H4484" i="6"/>
  <c r="G4484" i="6"/>
  <c r="F4484" i="6"/>
  <c r="E4484" i="6"/>
  <c r="D4484" i="6"/>
  <c r="C4484" i="6"/>
  <c r="B4484" i="6"/>
  <c r="H4483" i="6"/>
  <c r="G4483" i="6"/>
  <c r="F4483" i="6"/>
  <c r="E4483" i="6"/>
  <c r="D4483" i="6"/>
  <c r="C4483" i="6"/>
  <c r="B4483" i="6"/>
  <c r="H4482" i="6"/>
  <c r="G4482" i="6"/>
  <c r="F4482" i="6"/>
  <c r="E4482" i="6"/>
  <c r="D4482" i="6"/>
  <c r="C4482" i="6"/>
  <c r="B4482" i="6"/>
  <c r="H4481" i="6"/>
  <c r="G4481" i="6"/>
  <c r="F4481" i="6"/>
  <c r="E4481" i="6"/>
  <c r="D4481" i="6"/>
  <c r="C4481" i="6"/>
  <c r="B4481" i="6"/>
  <c r="H4480" i="6"/>
  <c r="G4480" i="6"/>
  <c r="F4480" i="6"/>
  <c r="E4480" i="6"/>
  <c r="D4480" i="6"/>
  <c r="C4480" i="6"/>
  <c r="B4480" i="6"/>
  <c r="H4479" i="6"/>
  <c r="G4479" i="6"/>
  <c r="F4479" i="6"/>
  <c r="E4479" i="6"/>
  <c r="D4479" i="6"/>
  <c r="C4479" i="6"/>
  <c r="B4479" i="6"/>
  <c r="H4478" i="6"/>
  <c r="G4478" i="6"/>
  <c r="F4478" i="6"/>
  <c r="E4478" i="6"/>
  <c r="D4478" i="6"/>
  <c r="C4478" i="6"/>
  <c r="B4478" i="6"/>
  <c r="H4477" i="6"/>
  <c r="G4477" i="6"/>
  <c r="F4477" i="6"/>
  <c r="E4477" i="6"/>
  <c r="D4477" i="6"/>
  <c r="C4477" i="6"/>
  <c r="B4477" i="6"/>
  <c r="H4476" i="6"/>
  <c r="G4476" i="6"/>
  <c r="F4476" i="6"/>
  <c r="E4476" i="6"/>
  <c r="D4476" i="6"/>
  <c r="C4476" i="6"/>
  <c r="B4476" i="6"/>
  <c r="H4475" i="6"/>
  <c r="G4475" i="6"/>
  <c r="F4475" i="6"/>
  <c r="E4475" i="6"/>
  <c r="D4475" i="6"/>
  <c r="C4475" i="6"/>
  <c r="B4475" i="6"/>
  <c r="H4474" i="6"/>
  <c r="G4474" i="6"/>
  <c r="F4474" i="6"/>
  <c r="E4474" i="6"/>
  <c r="D4474" i="6"/>
  <c r="C4474" i="6"/>
  <c r="B4474" i="6"/>
  <c r="H4473" i="6"/>
  <c r="G4473" i="6"/>
  <c r="F4473" i="6"/>
  <c r="E4473" i="6"/>
  <c r="D4473" i="6"/>
  <c r="C4473" i="6"/>
  <c r="B4473" i="6"/>
  <c r="H4472" i="6"/>
  <c r="G4472" i="6"/>
  <c r="F4472" i="6"/>
  <c r="E4472" i="6"/>
  <c r="D4472" i="6"/>
  <c r="C4472" i="6"/>
  <c r="B4472" i="6"/>
  <c r="H4471" i="6"/>
  <c r="G4471" i="6"/>
  <c r="F4471" i="6"/>
  <c r="E4471" i="6"/>
  <c r="D4471" i="6"/>
  <c r="C4471" i="6"/>
  <c r="B4471" i="6"/>
  <c r="H4470" i="6"/>
  <c r="G4470" i="6"/>
  <c r="F4470" i="6"/>
  <c r="E4470" i="6"/>
  <c r="D4470" i="6"/>
  <c r="C4470" i="6"/>
  <c r="B4470" i="6"/>
  <c r="H4469" i="6"/>
  <c r="G4469" i="6"/>
  <c r="F4469" i="6"/>
  <c r="E4469" i="6"/>
  <c r="D4469" i="6"/>
  <c r="C4469" i="6"/>
  <c r="B4469" i="6"/>
  <c r="H4468" i="6"/>
  <c r="G4468" i="6"/>
  <c r="F4468" i="6"/>
  <c r="E4468" i="6"/>
  <c r="D4468" i="6"/>
  <c r="C4468" i="6"/>
  <c r="B4468" i="6"/>
  <c r="H4467" i="6"/>
  <c r="G4467" i="6"/>
  <c r="F4467" i="6"/>
  <c r="E4467" i="6"/>
  <c r="D4467" i="6"/>
  <c r="C4467" i="6"/>
  <c r="B4467" i="6"/>
  <c r="H4466" i="6"/>
  <c r="G4466" i="6"/>
  <c r="F4466" i="6"/>
  <c r="E4466" i="6"/>
  <c r="D4466" i="6"/>
  <c r="C4466" i="6"/>
  <c r="B4466" i="6"/>
  <c r="H4465" i="6"/>
  <c r="G4465" i="6"/>
  <c r="F4465" i="6"/>
  <c r="E4465" i="6"/>
  <c r="D4465" i="6"/>
  <c r="C4465" i="6"/>
  <c r="B4465" i="6"/>
  <c r="H4464" i="6"/>
  <c r="G4464" i="6"/>
  <c r="F4464" i="6"/>
  <c r="E4464" i="6"/>
  <c r="D4464" i="6"/>
  <c r="C4464" i="6"/>
  <c r="B4464" i="6"/>
  <c r="H4463" i="6"/>
  <c r="G4463" i="6"/>
  <c r="F4463" i="6"/>
  <c r="E4463" i="6"/>
  <c r="D4463" i="6"/>
  <c r="C4463" i="6"/>
  <c r="B4463" i="6"/>
  <c r="H4462" i="6"/>
  <c r="G4462" i="6"/>
  <c r="F4462" i="6"/>
  <c r="E4462" i="6"/>
  <c r="D4462" i="6"/>
  <c r="C4462" i="6"/>
  <c r="B4462" i="6"/>
  <c r="H4461" i="6"/>
  <c r="G4461" i="6"/>
  <c r="F4461" i="6"/>
  <c r="E4461" i="6"/>
  <c r="D4461" i="6"/>
  <c r="C4461" i="6"/>
  <c r="B4461" i="6"/>
  <c r="H4460" i="6"/>
  <c r="G4460" i="6"/>
  <c r="F4460" i="6"/>
  <c r="E4460" i="6"/>
  <c r="D4460" i="6"/>
  <c r="C4460" i="6"/>
  <c r="B4460" i="6"/>
  <c r="H4459" i="6"/>
  <c r="G4459" i="6"/>
  <c r="F4459" i="6"/>
  <c r="E4459" i="6"/>
  <c r="D4459" i="6"/>
  <c r="C4459" i="6"/>
  <c r="B4459" i="6"/>
  <c r="H4458" i="6"/>
  <c r="G4458" i="6"/>
  <c r="F4458" i="6"/>
  <c r="E4458" i="6"/>
  <c r="D4458" i="6"/>
  <c r="C4458" i="6"/>
  <c r="B4458" i="6"/>
  <c r="H4457" i="6"/>
  <c r="G4457" i="6"/>
  <c r="F4457" i="6"/>
  <c r="E4457" i="6"/>
  <c r="D4457" i="6"/>
  <c r="C4457" i="6"/>
  <c r="B4457" i="6"/>
  <c r="H4456" i="6"/>
  <c r="G4456" i="6"/>
  <c r="F4456" i="6"/>
  <c r="E4456" i="6"/>
  <c r="D4456" i="6"/>
  <c r="C4456" i="6"/>
  <c r="B4456" i="6"/>
  <c r="H4455" i="6"/>
  <c r="G4455" i="6"/>
  <c r="F4455" i="6"/>
  <c r="E4455" i="6"/>
  <c r="D4455" i="6"/>
  <c r="C4455" i="6"/>
  <c r="B4455" i="6"/>
  <c r="H4454" i="6"/>
  <c r="G4454" i="6"/>
  <c r="F4454" i="6"/>
  <c r="E4454" i="6"/>
  <c r="D4454" i="6"/>
  <c r="C4454" i="6"/>
  <c r="B4454" i="6"/>
  <c r="H4453" i="6"/>
  <c r="G4453" i="6"/>
  <c r="F4453" i="6"/>
  <c r="E4453" i="6"/>
  <c r="D4453" i="6"/>
  <c r="C4453" i="6"/>
  <c r="B4453" i="6"/>
  <c r="H4452" i="6"/>
  <c r="G4452" i="6"/>
  <c r="F4452" i="6"/>
  <c r="E4452" i="6"/>
  <c r="D4452" i="6"/>
  <c r="C4452" i="6"/>
  <c r="B4452" i="6"/>
  <c r="H4451" i="6"/>
  <c r="G4451" i="6"/>
  <c r="F4451" i="6"/>
  <c r="E4451" i="6"/>
  <c r="D4451" i="6"/>
  <c r="C4451" i="6"/>
  <c r="B4451" i="6"/>
  <c r="H4450" i="6"/>
  <c r="G4450" i="6"/>
  <c r="F4450" i="6"/>
  <c r="E4450" i="6"/>
  <c r="D4450" i="6"/>
  <c r="C4450" i="6"/>
  <c r="B4450" i="6"/>
  <c r="H4449" i="6"/>
  <c r="G4449" i="6"/>
  <c r="F4449" i="6"/>
  <c r="E4449" i="6"/>
  <c r="D4449" i="6"/>
  <c r="C4449" i="6"/>
  <c r="B4449" i="6"/>
  <c r="H4448" i="6"/>
  <c r="G4448" i="6"/>
  <c r="F4448" i="6"/>
  <c r="E4448" i="6"/>
  <c r="D4448" i="6"/>
  <c r="C4448" i="6"/>
  <c r="B4448" i="6"/>
  <c r="H4447" i="6"/>
  <c r="G4447" i="6"/>
  <c r="F4447" i="6"/>
  <c r="E4447" i="6"/>
  <c r="D4447" i="6"/>
  <c r="C4447" i="6"/>
  <c r="B4447" i="6"/>
  <c r="H4446" i="6"/>
  <c r="G4446" i="6"/>
  <c r="F4446" i="6"/>
  <c r="E4446" i="6"/>
  <c r="D4446" i="6"/>
  <c r="C4446" i="6"/>
  <c r="B4446" i="6"/>
  <c r="H4445" i="6"/>
  <c r="G4445" i="6"/>
  <c r="F4445" i="6"/>
  <c r="E4445" i="6"/>
  <c r="D4445" i="6"/>
  <c r="C4445" i="6"/>
  <c r="B4445" i="6"/>
  <c r="H4444" i="6"/>
  <c r="G4444" i="6"/>
  <c r="F4444" i="6"/>
  <c r="E4444" i="6"/>
  <c r="D4444" i="6"/>
  <c r="C4444" i="6"/>
  <c r="B4444" i="6"/>
  <c r="H4443" i="6"/>
  <c r="G4443" i="6"/>
  <c r="F4443" i="6"/>
  <c r="E4443" i="6"/>
  <c r="D4443" i="6"/>
  <c r="C4443" i="6"/>
  <c r="B4443" i="6"/>
  <c r="H4442" i="6"/>
  <c r="G4442" i="6"/>
  <c r="F4442" i="6"/>
  <c r="E4442" i="6"/>
  <c r="D4442" i="6"/>
  <c r="C4442" i="6"/>
  <c r="B4442" i="6"/>
  <c r="H4441" i="6"/>
  <c r="G4441" i="6"/>
  <c r="F4441" i="6"/>
  <c r="E4441" i="6"/>
  <c r="D4441" i="6"/>
  <c r="C4441" i="6"/>
  <c r="B4441" i="6"/>
  <c r="H4440" i="6"/>
  <c r="G4440" i="6"/>
  <c r="F4440" i="6"/>
  <c r="E4440" i="6"/>
  <c r="D4440" i="6"/>
  <c r="C4440" i="6"/>
  <c r="B4440" i="6"/>
  <c r="H4439" i="6"/>
  <c r="G4439" i="6"/>
  <c r="F4439" i="6"/>
  <c r="E4439" i="6"/>
  <c r="D4439" i="6"/>
  <c r="C4439" i="6"/>
  <c r="B4439" i="6"/>
  <c r="H4438" i="6"/>
  <c r="G4438" i="6"/>
  <c r="F4438" i="6"/>
  <c r="E4438" i="6"/>
  <c r="D4438" i="6"/>
  <c r="C4438" i="6"/>
  <c r="B4438" i="6"/>
  <c r="H4437" i="6"/>
  <c r="G4437" i="6"/>
  <c r="F4437" i="6"/>
  <c r="E4437" i="6"/>
  <c r="D4437" i="6"/>
  <c r="C4437" i="6"/>
  <c r="B4437" i="6"/>
  <c r="H4436" i="6"/>
  <c r="G4436" i="6"/>
  <c r="F4436" i="6"/>
  <c r="E4436" i="6"/>
  <c r="D4436" i="6"/>
  <c r="C4436" i="6"/>
  <c r="B4436" i="6"/>
  <c r="H4435" i="6"/>
  <c r="G4435" i="6"/>
  <c r="F4435" i="6"/>
  <c r="E4435" i="6"/>
  <c r="D4435" i="6"/>
  <c r="C4435" i="6"/>
  <c r="B4435" i="6"/>
  <c r="H4434" i="6"/>
  <c r="G4434" i="6"/>
  <c r="F4434" i="6"/>
  <c r="E4434" i="6"/>
  <c r="D4434" i="6"/>
  <c r="C4434" i="6"/>
  <c r="B4434" i="6"/>
  <c r="H4433" i="6"/>
  <c r="G4433" i="6"/>
  <c r="F4433" i="6"/>
  <c r="E4433" i="6"/>
  <c r="D4433" i="6"/>
  <c r="C4433" i="6"/>
  <c r="B4433" i="6"/>
  <c r="H4432" i="6"/>
  <c r="G4432" i="6"/>
  <c r="F4432" i="6"/>
  <c r="E4432" i="6"/>
  <c r="D4432" i="6"/>
  <c r="C4432" i="6"/>
  <c r="B4432" i="6"/>
  <c r="H4431" i="6"/>
  <c r="G4431" i="6"/>
  <c r="F4431" i="6"/>
  <c r="E4431" i="6"/>
  <c r="D4431" i="6"/>
  <c r="C4431" i="6"/>
  <c r="B4431" i="6"/>
  <c r="H4430" i="6"/>
  <c r="G4430" i="6"/>
  <c r="F4430" i="6"/>
  <c r="E4430" i="6"/>
  <c r="D4430" i="6"/>
  <c r="C4430" i="6"/>
  <c r="B4430" i="6"/>
  <c r="H4429" i="6"/>
  <c r="G4429" i="6"/>
  <c r="F4429" i="6"/>
  <c r="E4429" i="6"/>
  <c r="D4429" i="6"/>
  <c r="C4429" i="6"/>
  <c r="B4429" i="6"/>
  <c r="H4428" i="6"/>
  <c r="G4428" i="6"/>
  <c r="F4428" i="6"/>
  <c r="E4428" i="6"/>
  <c r="D4428" i="6"/>
  <c r="C4428" i="6"/>
  <c r="B4428" i="6"/>
  <c r="H4427" i="6"/>
  <c r="G4427" i="6"/>
  <c r="F4427" i="6"/>
  <c r="E4427" i="6"/>
  <c r="D4427" i="6"/>
  <c r="C4427" i="6"/>
  <c r="B4427" i="6"/>
  <c r="H4426" i="6"/>
  <c r="G4426" i="6"/>
  <c r="F4426" i="6"/>
  <c r="E4426" i="6"/>
  <c r="D4426" i="6"/>
  <c r="C4426" i="6"/>
  <c r="B4426" i="6"/>
  <c r="H4425" i="6"/>
  <c r="G4425" i="6"/>
  <c r="F4425" i="6"/>
  <c r="E4425" i="6"/>
  <c r="D4425" i="6"/>
  <c r="C4425" i="6"/>
  <c r="B4425" i="6"/>
  <c r="H4424" i="6"/>
  <c r="G4424" i="6"/>
  <c r="F4424" i="6"/>
  <c r="E4424" i="6"/>
  <c r="D4424" i="6"/>
  <c r="C4424" i="6"/>
  <c r="B4424" i="6"/>
  <c r="H4423" i="6"/>
  <c r="G4423" i="6"/>
  <c r="F4423" i="6"/>
  <c r="E4423" i="6"/>
  <c r="D4423" i="6"/>
  <c r="C4423" i="6"/>
  <c r="B4423" i="6"/>
  <c r="H4422" i="6"/>
  <c r="G4422" i="6"/>
  <c r="F4422" i="6"/>
  <c r="E4422" i="6"/>
  <c r="D4422" i="6"/>
  <c r="C4422" i="6"/>
  <c r="B4422" i="6"/>
  <c r="H4421" i="6"/>
  <c r="G4421" i="6"/>
  <c r="F4421" i="6"/>
  <c r="E4421" i="6"/>
  <c r="D4421" i="6"/>
  <c r="C4421" i="6"/>
  <c r="B4421" i="6"/>
  <c r="H4420" i="6"/>
  <c r="G4420" i="6"/>
  <c r="F4420" i="6"/>
  <c r="E4420" i="6"/>
  <c r="D4420" i="6"/>
  <c r="C4420" i="6"/>
  <c r="B4420" i="6"/>
  <c r="H4419" i="6"/>
  <c r="G4419" i="6"/>
  <c r="F4419" i="6"/>
  <c r="E4419" i="6"/>
  <c r="D4419" i="6"/>
  <c r="C4419" i="6"/>
  <c r="B4419" i="6"/>
  <c r="H4418" i="6"/>
  <c r="G4418" i="6"/>
  <c r="F4418" i="6"/>
  <c r="E4418" i="6"/>
  <c r="D4418" i="6"/>
  <c r="C4418" i="6"/>
  <c r="B4418" i="6"/>
  <c r="H4417" i="6"/>
  <c r="G4417" i="6"/>
  <c r="F4417" i="6"/>
  <c r="E4417" i="6"/>
  <c r="D4417" i="6"/>
  <c r="C4417" i="6"/>
  <c r="B4417" i="6"/>
  <c r="H4416" i="6"/>
  <c r="G4416" i="6"/>
  <c r="F4416" i="6"/>
  <c r="E4416" i="6"/>
  <c r="D4416" i="6"/>
  <c r="C4416" i="6"/>
  <c r="B4416" i="6"/>
  <c r="H4415" i="6"/>
  <c r="G4415" i="6"/>
  <c r="F4415" i="6"/>
  <c r="E4415" i="6"/>
  <c r="D4415" i="6"/>
  <c r="C4415" i="6"/>
  <c r="B4415" i="6"/>
  <c r="H4414" i="6"/>
  <c r="G4414" i="6"/>
  <c r="F4414" i="6"/>
  <c r="E4414" i="6"/>
  <c r="D4414" i="6"/>
  <c r="C4414" i="6"/>
  <c r="B4414" i="6"/>
  <c r="H4413" i="6"/>
  <c r="G4413" i="6"/>
  <c r="F4413" i="6"/>
  <c r="E4413" i="6"/>
  <c r="D4413" i="6"/>
  <c r="C4413" i="6"/>
  <c r="B4413" i="6"/>
  <c r="H4412" i="6"/>
  <c r="G4412" i="6"/>
  <c r="F4412" i="6"/>
  <c r="E4412" i="6"/>
  <c r="D4412" i="6"/>
  <c r="C4412" i="6"/>
  <c r="B4412" i="6"/>
  <c r="H4411" i="6"/>
  <c r="G4411" i="6"/>
  <c r="F4411" i="6"/>
  <c r="E4411" i="6"/>
  <c r="D4411" i="6"/>
  <c r="C4411" i="6"/>
  <c r="B4411" i="6"/>
  <c r="H4410" i="6"/>
  <c r="G4410" i="6"/>
  <c r="F4410" i="6"/>
  <c r="E4410" i="6"/>
  <c r="D4410" i="6"/>
  <c r="C4410" i="6"/>
  <c r="B4410" i="6"/>
  <c r="H4409" i="6"/>
  <c r="G4409" i="6"/>
  <c r="F4409" i="6"/>
  <c r="E4409" i="6"/>
  <c r="D4409" i="6"/>
  <c r="C4409" i="6"/>
  <c r="B4409" i="6"/>
  <c r="H4408" i="6"/>
  <c r="G4408" i="6"/>
  <c r="F4408" i="6"/>
  <c r="E4408" i="6"/>
  <c r="D4408" i="6"/>
  <c r="C4408" i="6"/>
  <c r="B4408" i="6"/>
  <c r="H4407" i="6"/>
  <c r="G4407" i="6"/>
  <c r="F4407" i="6"/>
  <c r="E4407" i="6"/>
  <c r="D4407" i="6"/>
  <c r="C4407" i="6"/>
  <c r="B4407" i="6"/>
  <c r="H4406" i="6"/>
  <c r="G4406" i="6"/>
  <c r="F4406" i="6"/>
  <c r="E4406" i="6"/>
  <c r="D4406" i="6"/>
  <c r="C4406" i="6"/>
  <c r="B4406" i="6"/>
  <c r="H4405" i="6"/>
  <c r="G4405" i="6"/>
  <c r="F4405" i="6"/>
  <c r="E4405" i="6"/>
  <c r="D4405" i="6"/>
  <c r="C4405" i="6"/>
  <c r="B4405" i="6"/>
  <c r="H4404" i="6"/>
  <c r="G4404" i="6"/>
  <c r="F4404" i="6"/>
  <c r="E4404" i="6"/>
  <c r="D4404" i="6"/>
  <c r="C4404" i="6"/>
  <c r="B4404" i="6"/>
  <c r="H4403" i="6"/>
  <c r="G4403" i="6"/>
  <c r="F4403" i="6"/>
  <c r="E4403" i="6"/>
  <c r="D4403" i="6"/>
  <c r="C4403" i="6"/>
  <c r="B4403" i="6"/>
  <c r="H4402" i="6"/>
  <c r="G4402" i="6"/>
  <c r="F4402" i="6"/>
  <c r="E4402" i="6"/>
  <c r="D4402" i="6"/>
  <c r="C4402" i="6"/>
  <c r="B4402" i="6"/>
  <c r="H4401" i="6"/>
  <c r="G4401" i="6"/>
  <c r="F4401" i="6"/>
  <c r="E4401" i="6"/>
  <c r="D4401" i="6"/>
  <c r="C4401" i="6"/>
  <c r="B4401" i="6"/>
  <c r="H4400" i="6"/>
  <c r="G4400" i="6"/>
  <c r="F4400" i="6"/>
  <c r="E4400" i="6"/>
  <c r="D4400" i="6"/>
  <c r="C4400" i="6"/>
  <c r="B4400" i="6"/>
  <c r="H4399" i="6"/>
  <c r="G4399" i="6"/>
  <c r="F4399" i="6"/>
  <c r="E4399" i="6"/>
  <c r="D4399" i="6"/>
  <c r="C4399" i="6"/>
  <c r="B4399" i="6"/>
  <c r="H4398" i="6"/>
  <c r="G4398" i="6"/>
  <c r="F4398" i="6"/>
  <c r="E4398" i="6"/>
  <c r="D4398" i="6"/>
  <c r="C4398" i="6"/>
  <c r="B4398" i="6"/>
  <c r="H4397" i="6"/>
  <c r="G4397" i="6"/>
  <c r="F4397" i="6"/>
  <c r="E4397" i="6"/>
  <c r="D4397" i="6"/>
  <c r="C4397" i="6"/>
  <c r="B4397" i="6"/>
  <c r="H4396" i="6"/>
  <c r="G4396" i="6"/>
  <c r="F4396" i="6"/>
  <c r="E4396" i="6"/>
  <c r="D4396" i="6"/>
  <c r="C4396" i="6"/>
  <c r="B4396" i="6"/>
  <c r="H4395" i="6"/>
  <c r="G4395" i="6"/>
  <c r="F4395" i="6"/>
  <c r="E4395" i="6"/>
  <c r="D4395" i="6"/>
  <c r="C4395" i="6"/>
  <c r="B4395" i="6"/>
  <c r="H4394" i="6"/>
  <c r="G4394" i="6"/>
  <c r="F4394" i="6"/>
  <c r="E4394" i="6"/>
  <c r="D4394" i="6"/>
  <c r="C4394" i="6"/>
  <c r="B4394" i="6"/>
  <c r="H4393" i="6"/>
  <c r="G4393" i="6"/>
  <c r="F4393" i="6"/>
  <c r="E4393" i="6"/>
  <c r="D4393" i="6"/>
  <c r="C4393" i="6"/>
  <c r="B4393" i="6"/>
  <c r="H4392" i="6"/>
  <c r="G4392" i="6"/>
  <c r="F4392" i="6"/>
  <c r="E4392" i="6"/>
  <c r="D4392" i="6"/>
  <c r="C4392" i="6"/>
  <c r="B4392" i="6"/>
  <c r="H4391" i="6"/>
  <c r="G4391" i="6"/>
  <c r="F4391" i="6"/>
  <c r="E4391" i="6"/>
  <c r="D4391" i="6"/>
  <c r="C4391" i="6"/>
  <c r="B4391" i="6"/>
  <c r="H4390" i="6"/>
  <c r="G4390" i="6"/>
  <c r="F4390" i="6"/>
  <c r="E4390" i="6"/>
  <c r="D4390" i="6"/>
  <c r="C4390" i="6"/>
  <c r="B4390" i="6"/>
  <c r="H4389" i="6"/>
  <c r="G4389" i="6"/>
  <c r="F4389" i="6"/>
  <c r="E4389" i="6"/>
  <c r="D4389" i="6"/>
  <c r="C4389" i="6"/>
  <c r="B4389" i="6"/>
  <c r="H4388" i="6"/>
  <c r="G4388" i="6"/>
  <c r="F4388" i="6"/>
  <c r="E4388" i="6"/>
  <c r="D4388" i="6"/>
  <c r="C4388" i="6"/>
  <c r="B4388" i="6"/>
  <c r="H4387" i="6"/>
  <c r="G4387" i="6"/>
  <c r="F4387" i="6"/>
  <c r="E4387" i="6"/>
  <c r="D4387" i="6"/>
  <c r="C4387" i="6"/>
  <c r="B4387" i="6"/>
  <c r="H4386" i="6"/>
  <c r="G4386" i="6"/>
  <c r="F4386" i="6"/>
  <c r="E4386" i="6"/>
  <c r="D4386" i="6"/>
  <c r="C4386" i="6"/>
  <c r="B4386" i="6"/>
  <c r="H4385" i="6"/>
  <c r="G4385" i="6"/>
  <c r="F4385" i="6"/>
  <c r="E4385" i="6"/>
  <c r="D4385" i="6"/>
  <c r="C4385" i="6"/>
  <c r="B4385" i="6"/>
  <c r="H4384" i="6"/>
  <c r="G4384" i="6"/>
  <c r="F4384" i="6"/>
  <c r="E4384" i="6"/>
  <c r="D4384" i="6"/>
  <c r="C4384" i="6"/>
  <c r="B4384" i="6"/>
  <c r="H4383" i="6"/>
  <c r="G4383" i="6"/>
  <c r="F4383" i="6"/>
  <c r="E4383" i="6"/>
  <c r="D4383" i="6"/>
  <c r="C4383" i="6"/>
  <c r="B4383" i="6"/>
  <c r="H4382" i="6"/>
  <c r="G4382" i="6"/>
  <c r="F4382" i="6"/>
  <c r="E4382" i="6"/>
  <c r="D4382" i="6"/>
  <c r="C4382" i="6"/>
  <c r="B4382" i="6"/>
  <c r="H4381" i="6"/>
  <c r="G4381" i="6"/>
  <c r="F4381" i="6"/>
  <c r="E4381" i="6"/>
  <c r="D4381" i="6"/>
  <c r="C4381" i="6"/>
  <c r="B4381" i="6"/>
  <c r="H4380" i="6"/>
  <c r="G4380" i="6"/>
  <c r="F4380" i="6"/>
  <c r="E4380" i="6"/>
  <c r="D4380" i="6"/>
  <c r="C4380" i="6"/>
  <c r="B4380" i="6"/>
  <c r="H4379" i="6"/>
  <c r="G4379" i="6"/>
  <c r="F4379" i="6"/>
  <c r="E4379" i="6"/>
  <c r="D4379" i="6"/>
  <c r="C4379" i="6"/>
  <c r="B4379" i="6"/>
  <c r="H4378" i="6"/>
  <c r="G4378" i="6"/>
  <c r="F4378" i="6"/>
  <c r="E4378" i="6"/>
  <c r="D4378" i="6"/>
  <c r="C4378" i="6"/>
  <c r="B4378" i="6"/>
  <c r="H4377" i="6"/>
  <c r="G4377" i="6"/>
  <c r="F4377" i="6"/>
  <c r="E4377" i="6"/>
  <c r="D4377" i="6"/>
  <c r="C4377" i="6"/>
  <c r="B4377" i="6"/>
  <c r="H4376" i="6"/>
  <c r="G4376" i="6"/>
  <c r="F4376" i="6"/>
  <c r="E4376" i="6"/>
  <c r="D4376" i="6"/>
  <c r="C4376" i="6"/>
  <c r="B4376" i="6"/>
  <c r="H4375" i="6"/>
  <c r="G4375" i="6"/>
  <c r="F4375" i="6"/>
  <c r="E4375" i="6"/>
  <c r="D4375" i="6"/>
  <c r="C4375" i="6"/>
  <c r="B4375" i="6"/>
  <c r="H4374" i="6"/>
  <c r="G4374" i="6"/>
  <c r="F4374" i="6"/>
  <c r="E4374" i="6"/>
  <c r="D4374" i="6"/>
  <c r="C4374" i="6"/>
  <c r="B4374" i="6"/>
  <c r="H4373" i="6"/>
  <c r="G4373" i="6"/>
  <c r="F4373" i="6"/>
  <c r="E4373" i="6"/>
  <c r="D4373" i="6"/>
  <c r="C4373" i="6"/>
  <c r="B4373" i="6"/>
  <c r="H4372" i="6"/>
  <c r="G4372" i="6"/>
  <c r="F4372" i="6"/>
  <c r="E4372" i="6"/>
  <c r="D4372" i="6"/>
  <c r="C4372" i="6"/>
  <c r="B4372" i="6"/>
  <c r="H4371" i="6"/>
  <c r="G4371" i="6"/>
  <c r="F4371" i="6"/>
  <c r="E4371" i="6"/>
  <c r="D4371" i="6"/>
  <c r="C4371" i="6"/>
  <c r="B4371" i="6"/>
  <c r="H4370" i="6"/>
  <c r="G4370" i="6"/>
  <c r="F4370" i="6"/>
  <c r="E4370" i="6"/>
  <c r="D4370" i="6"/>
  <c r="C4370" i="6"/>
  <c r="B4370" i="6"/>
  <c r="H4369" i="6"/>
  <c r="G4369" i="6"/>
  <c r="F4369" i="6"/>
  <c r="E4369" i="6"/>
  <c r="D4369" i="6"/>
  <c r="C4369" i="6"/>
  <c r="B4369" i="6"/>
  <c r="H4368" i="6"/>
  <c r="G4368" i="6"/>
  <c r="F4368" i="6"/>
  <c r="E4368" i="6"/>
  <c r="D4368" i="6"/>
  <c r="C4368" i="6"/>
  <c r="B4368" i="6"/>
  <c r="H4367" i="6"/>
  <c r="G4367" i="6"/>
  <c r="F4367" i="6"/>
  <c r="E4367" i="6"/>
  <c r="D4367" i="6"/>
  <c r="C4367" i="6"/>
  <c r="B4367" i="6"/>
  <c r="H4366" i="6"/>
  <c r="G4366" i="6"/>
  <c r="F4366" i="6"/>
  <c r="E4366" i="6"/>
  <c r="D4366" i="6"/>
  <c r="C4366" i="6"/>
  <c r="B4366" i="6"/>
  <c r="H4365" i="6"/>
  <c r="G4365" i="6"/>
  <c r="F4365" i="6"/>
  <c r="E4365" i="6"/>
  <c r="D4365" i="6"/>
  <c r="C4365" i="6"/>
  <c r="B4365" i="6"/>
  <c r="H4364" i="6"/>
  <c r="G4364" i="6"/>
  <c r="F4364" i="6"/>
  <c r="E4364" i="6"/>
  <c r="D4364" i="6"/>
  <c r="C4364" i="6"/>
  <c r="B4364" i="6"/>
  <c r="H4363" i="6"/>
  <c r="G4363" i="6"/>
  <c r="F4363" i="6"/>
  <c r="E4363" i="6"/>
  <c r="D4363" i="6"/>
  <c r="C4363" i="6"/>
  <c r="B4363" i="6"/>
  <c r="H4362" i="6"/>
  <c r="G4362" i="6"/>
  <c r="F4362" i="6"/>
  <c r="E4362" i="6"/>
  <c r="D4362" i="6"/>
  <c r="C4362" i="6"/>
  <c r="B4362" i="6"/>
  <c r="H4361" i="6"/>
  <c r="G4361" i="6"/>
  <c r="F4361" i="6"/>
  <c r="E4361" i="6"/>
  <c r="D4361" i="6"/>
  <c r="C4361" i="6"/>
  <c r="B4361" i="6"/>
  <c r="H4360" i="6"/>
  <c r="G4360" i="6"/>
  <c r="F4360" i="6"/>
  <c r="E4360" i="6"/>
  <c r="D4360" i="6"/>
  <c r="C4360" i="6"/>
  <c r="B4360" i="6"/>
  <c r="H4359" i="6"/>
  <c r="G4359" i="6"/>
  <c r="F4359" i="6"/>
  <c r="E4359" i="6"/>
  <c r="D4359" i="6"/>
  <c r="C4359" i="6"/>
  <c r="B4359" i="6"/>
  <c r="H4358" i="6"/>
  <c r="G4358" i="6"/>
  <c r="F4358" i="6"/>
  <c r="E4358" i="6"/>
  <c r="D4358" i="6"/>
  <c r="C4358" i="6"/>
  <c r="B4358" i="6"/>
  <c r="H4357" i="6"/>
  <c r="G4357" i="6"/>
  <c r="F4357" i="6"/>
  <c r="E4357" i="6"/>
  <c r="D4357" i="6"/>
  <c r="C4357" i="6"/>
  <c r="B4357" i="6"/>
  <c r="H4356" i="6"/>
  <c r="G4356" i="6"/>
  <c r="F4356" i="6"/>
  <c r="E4356" i="6"/>
  <c r="D4356" i="6"/>
  <c r="C4356" i="6"/>
  <c r="B4356" i="6"/>
  <c r="H4355" i="6"/>
  <c r="G4355" i="6"/>
  <c r="F4355" i="6"/>
  <c r="E4355" i="6"/>
  <c r="D4355" i="6"/>
  <c r="C4355" i="6"/>
  <c r="B4355" i="6"/>
  <c r="H4354" i="6"/>
  <c r="G4354" i="6"/>
  <c r="F4354" i="6"/>
  <c r="E4354" i="6"/>
  <c r="D4354" i="6"/>
  <c r="C4354" i="6"/>
  <c r="B4354" i="6"/>
  <c r="H4353" i="6"/>
  <c r="G4353" i="6"/>
  <c r="F4353" i="6"/>
  <c r="E4353" i="6"/>
  <c r="D4353" i="6"/>
  <c r="C4353" i="6"/>
  <c r="B4353" i="6"/>
  <c r="H4352" i="6"/>
  <c r="G4352" i="6"/>
  <c r="F4352" i="6"/>
  <c r="E4352" i="6"/>
  <c r="D4352" i="6"/>
  <c r="C4352" i="6"/>
  <c r="B4352" i="6"/>
  <c r="H4351" i="6"/>
  <c r="G4351" i="6"/>
  <c r="F4351" i="6"/>
  <c r="E4351" i="6"/>
  <c r="D4351" i="6"/>
  <c r="C4351" i="6"/>
  <c r="B4351" i="6"/>
  <c r="H4350" i="6"/>
  <c r="G4350" i="6"/>
  <c r="F4350" i="6"/>
  <c r="E4350" i="6"/>
  <c r="D4350" i="6"/>
  <c r="C4350" i="6"/>
  <c r="B4350" i="6"/>
  <c r="H4349" i="6"/>
  <c r="G4349" i="6"/>
  <c r="F4349" i="6"/>
  <c r="E4349" i="6"/>
  <c r="D4349" i="6"/>
  <c r="C4349" i="6"/>
  <c r="B4349" i="6"/>
  <c r="H4348" i="6"/>
  <c r="G4348" i="6"/>
  <c r="F4348" i="6"/>
  <c r="E4348" i="6"/>
  <c r="D4348" i="6"/>
  <c r="C4348" i="6"/>
  <c r="B4348" i="6"/>
  <c r="H4347" i="6"/>
  <c r="G4347" i="6"/>
  <c r="F4347" i="6"/>
  <c r="E4347" i="6"/>
  <c r="D4347" i="6"/>
  <c r="C4347" i="6"/>
  <c r="B4347" i="6"/>
  <c r="H4346" i="6"/>
  <c r="G4346" i="6"/>
  <c r="F4346" i="6"/>
  <c r="E4346" i="6"/>
  <c r="D4346" i="6"/>
  <c r="C4346" i="6"/>
  <c r="B4346" i="6"/>
  <c r="H4345" i="6"/>
  <c r="G4345" i="6"/>
  <c r="F4345" i="6"/>
  <c r="E4345" i="6"/>
  <c r="D4345" i="6"/>
  <c r="C4345" i="6"/>
  <c r="B4345" i="6"/>
  <c r="H4344" i="6"/>
  <c r="G4344" i="6"/>
  <c r="F4344" i="6"/>
  <c r="E4344" i="6"/>
  <c r="D4344" i="6"/>
  <c r="C4344" i="6"/>
  <c r="B4344" i="6"/>
  <c r="H4343" i="6"/>
  <c r="G4343" i="6"/>
  <c r="F4343" i="6"/>
  <c r="E4343" i="6"/>
  <c r="D4343" i="6"/>
  <c r="C4343" i="6"/>
  <c r="B4343" i="6"/>
  <c r="H4342" i="6"/>
  <c r="G4342" i="6"/>
  <c r="F4342" i="6"/>
  <c r="E4342" i="6"/>
  <c r="D4342" i="6"/>
  <c r="C4342" i="6"/>
  <c r="B4342" i="6"/>
  <c r="H4341" i="6"/>
  <c r="G4341" i="6"/>
  <c r="F4341" i="6"/>
  <c r="E4341" i="6"/>
  <c r="D4341" i="6"/>
  <c r="C4341" i="6"/>
  <c r="B4341" i="6"/>
  <c r="H4340" i="6"/>
  <c r="G4340" i="6"/>
  <c r="F4340" i="6"/>
  <c r="E4340" i="6"/>
  <c r="D4340" i="6"/>
  <c r="C4340" i="6"/>
  <c r="B4340" i="6"/>
  <c r="H4339" i="6"/>
  <c r="G4339" i="6"/>
  <c r="F4339" i="6"/>
  <c r="E4339" i="6"/>
  <c r="D4339" i="6"/>
  <c r="C4339" i="6"/>
  <c r="B4339" i="6"/>
  <c r="H4338" i="6"/>
  <c r="G4338" i="6"/>
  <c r="F4338" i="6"/>
  <c r="E4338" i="6"/>
  <c r="D4338" i="6"/>
  <c r="C4338" i="6"/>
  <c r="B4338" i="6"/>
  <c r="H4337" i="6"/>
  <c r="G4337" i="6"/>
  <c r="F4337" i="6"/>
  <c r="E4337" i="6"/>
  <c r="D4337" i="6"/>
  <c r="C4337" i="6"/>
  <c r="B4337" i="6"/>
  <c r="H4336" i="6"/>
  <c r="G4336" i="6"/>
  <c r="F4336" i="6"/>
  <c r="E4336" i="6"/>
  <c r="D4336" i="6"/>
  <c r="C4336" i="6"/>
  <c r="B4336" i="6"/>
  <c r="H4335" i="6"/>
  <c r="G4335" i="6"/>
  <c r="F4335" i="6"/>
  <c r="E4335" i="6"/>
  <c r="D4335" i="6"/>
  <c r="C4335" i="6"/>
  <c r="B4335" i="6"/>
  <c r="H4334" i="6"/>
  <c r="G4334" i="6"/>
  <c r="F4334" i="6"/>
  <c r="E4334" i="6"/>
  <c r="D4334" i="6"/>
  <c r="C4334" i="6"/>
  <c r="B4334" i="6"/>
  <c r="H4333" i="6"/>
  <c r="G4333" i="6"/>
  <c r="F4333" i="6"/>
  <c r="E4333" i="6"/>
  <c r="D4333" i="6"/>
  <c r="C4333" i="6"/>
  <c r="B4333" i="6"/>
  <c r="H4332" i="6"/>
  <c r="G4332" i="6"/>
  <c r="F4332" i="6"/>
  <c r="E4332" i="6"/>
  <c r="D4332" i="6"/>
  <c r="C4332" i="6"/>
  <c r="B4332" i="6"/>
  <c r="H4331" i="6"/>
  <c r="G4331" i="6"/>
  <c r="F4331" i="6"/>
  <c r="E4331" i="6"/>
  <c r="D4331" i="6"/>
  <c r="C4331" i="6"/>
  <c r="B4331" i="6"/>
  <c r="H4330" i="6"/>
  <c r="G4330" i="6"/>
  <c r="F4330" i="6"/>
  <c r="E4330" i="6"/>
  <c r="D4330" i="6"/>
  <c r="C4330" i="6"/>
  <c r="B4330" i="6"/>
  <c r="H4329" i="6"/>
  <c r="G4329" i="6"/>
  <c r="F4329" i="6"/>
  <c r="E4329" i="6"/>
  <c r="D4329" i="6"/>
  <c r="C4329" i="6"/>
  <c r="B4329" i="6"/>
  <c r="H4328" i="6"/>
  <c r="G4328" i="6"/>
  <c r="F4328" i="6"/>
  <c r="E4328" i="6"/>
  <c r="D4328" i="6"/>
  <c r="C4328" i="6"/>
  <c r="B4328" i="6"/>
  <c r="H4327" i="6"/>
  <c r="G4327" i="6"/>
  <c r="F4327" i="6"/>
  <c r="E4327" i="6"/>
  <c r="D4327" i="6"/>
  <c r="C4327" i="6"/>
  <c r="B4327" i="6"/>
  <c r="H4326" i="6"/>
  <c r="G4326" i="6"/>
  <c r="F4326" i="6"/>
  <c r="E4326" i="6"/>
  <c r="D4326" i="6"/>
  <c r="C4326" i="6"/>
  <c r="B4326" i="6"/>
  <c r="H4325" i="6"/>
  <c r="G4325" i="6"/>
  <c r="F4325" i="6"/>
  <c r="E4325" i="6"/>
  <c r="D4325" i="6"/>
  <c r="C4325" i="6"/>
  <c r="B4325" i="6"/>
  <c r="H4324" i="6"/>
  <c r="G4324" i="6"/>
  <c r="F4324" i="6"/>
  <c r="E4324" i="6"/>
  <c r="D4324" i="6"/>
  <c r="C4324" i="6"/>
  <c r="B4324" i="6"/>
  <c r="H4323" i="6"/>
  <c r="G4323" i="6"/>
  <c r="F4323" i="6"/>
  <c r="E4323" i="6"/>
  <c r="D4323" i="6"/>
  <c r="C4323" i="6"/>
  <c r="B4323" i="6"/>
  <c r="H4322" i="6"/>
  <c r="G4322" i="6"/>
  <c r="F4322" i="6"/>
  <c r="E4322" i="6"/>
  <c r="D4322" i="6"/>
  <c r="C4322" i="6"/>
  <c r="B4322" i="6"/>
  <c r="H4321" i="6"/>
  <c r="G4321" i="6"/>
  <c r="F4321" i="6"/>
  <c r="E4321" i="6"/>
  <c r="D4321" i="6"/>
  <c r="C4321" i="6"/>
  <c r="B4321" i="6"/>
  <c r="H4320" i="6"/>
  <c r="G4320" i="6"/>
  <c r="F4320" i="6"/>
  <c r="E4320" i="6"/>
  <c r="D4320" i="6"/>
  <c r="C4320" i="6"/>
  <c r="B4320" i="6"/>
  <c r="H4319" i="6"/>
  <c r="G4319" i="6"/>
  <c r="F4319" i="6"/>
  <c r="E4319" i="6"/>
  <c r="D4319" i="6"/>
  <c r="C4319" i="6"/>
  <c r="B4319" i="6"/>
  <c r="H4318" i="6"/>
  <c r="G4318" i="6"/>
  <c r="F4318" i="6"/>
  <c r="E4318" i="6"/>
  <c r="D4318" i="6"/>
  <c r="C4318" i="6"/>
  <c r="B4318" i="6"/>
  <c r="H4317" i="6"/>
  <c r="G4317" i="6"/>
  <c r="F4317" i="6"/>
  <c r="E4317" i="6"/>
  <c r="D4317" i="6"/>
  <c r="C4317" i="6"/>
  <c r="B4317" i="6"/>
  <c r="H4316" i="6"/>
  <c r="G4316" i="6"/>
  <c r="F4316" i="6"/>
  <c r="E4316" i="6"/>
  <c r="D4316" i="6"/>
  <c r="C4316" i="6"/>
  <c r="B4316" i="6"/>
  <c r="H4315" i="6"/>
  <c r="G4315" i="6"/>
  <c r="F4315" i="6"/>
  <c r="E4315" i="6"/>
  <c r="D4315" i="6"/>
  <c r="C4315" i="6"/>
  <c r="B4315" i="6"/>
  <c r="H4314" i="6"/>
  <c r="G4314" i="6"/>
  <c r="F4314" i="6"/>
  <c r="E4314" i="6"/>
  <c r="D4314" i="6"/>
  <c r="C4314" i="6"/>
  <c r="B4314" i="6"/>
  <c r="H4313" i="6"/>
  <c r="G4313" i="6"/>
  <c r="F4313" i="6"/>
  <c r="E4313" i="6"/>
  <c r="D4313" i="6"/>
  <c r="C4313" i="6"/>
  <c r="B4313" i="6"/>
  <c r="H4312" i="6"/>
  <c r="G4312" i="6"/>
  <c r="F4312" i="6"/>
  <c r="E4312" i="6"/>
  <c r="D4312" i="6"/>
  <c r="C4312" i="6"/>
  <c r="B4312" i="6"/>
  <c r="H4311" i="6"/>
  <c r="G4311" i="6"/>
  <c r="F4311" i="6"/>
  <c r="E4311" i="6"/>
  <c r="D4311" i="6"/>
  <c r="C4311" i="6"/>
  <c r="B4311" i="6"/>
  <c r="H4310" i="6"/>
  <c r="G4310" i="6"/>
  <c r="F4310" i="6"/>
  <c r="E4310" i="6"/>
  <c r="D4310" i="6"/>
  <c r="C4310" i="6"/>
  <c r="B4310" i="6"/>
  <c r="H4309" i="6"/>
  <c r="G4309" i="6"/>
  <c r="F4309" i="6"/>
  <c r="E4309" i="6"/>
  <c r="D4309" i="6"/>
  <c r="C4309" i="6"/>
  <c r="B4309" i="6"/>
  <c r="H4308" i="6"/>
  <c r="G4308" i="6"/>
  <c r="F4308" i="6"/>
  <c r="E4308" i="6"/>
  <c r="D4308" i="6"/>
  <c r="C4308" i="6"/>
  <c r="B4308" i="6"/>
  <c r="H4307" i="6"/>
  <c r="G4307" i="6"/>
  <c r="F4307" i="6"/>
  <c r="E4307" i="6"/>
  <c r="D4307" i="6"/>
  <c r="C4307" i="6"/>
  <c r="B4307" i="6"/>
  <c r="H4306" i="6"/>
  <c r="G4306" i="6"/>
  <c r="F4306" i="6"/>
  <c r="E4306" i="6"/>
  <c r="D4306" i="6"/>
  <c r="C4306" i="6"/>
  <c r="B4306" i="6"/>
  <c r="H4305" i="6"/>
  <c r="G4305" i="6"/>
  <c r="F4305" i="6"/>
  <c r="E4305" i="6"/>
  <c r="D4305" i="6"/>
  <c r="C4305" i="6"/>
  <c r="B4305" i="6"/>
  <c r="H4304" i="6"/>
  <c r="G4304" i="6"/>
  <c r="F4304" i="6"/>
  <c r="E4304" i="6"/>
  <c r="D4304" i="6"/>
  <c r="C4304" i="6"/>
  <c r="B4304" i="6"/>
  <c r="H4303" i="6"/>
  <c r="G4303" i="6"/>
  <c r="F4303" i="6"/>
  <c r="E4303" i="6"/>
  <c r="D4303" i="6"/>
  <c r="C4303" i="6"/>
  <c r="B4303" i="6"/>
  <c r="H4302" i="6"/>
  <c r="G4302" i="6"/>
  <c r="F4302" i="6"/>
  <c r="E4302" i="6"/>
  <c r="D4302" i="6"/>
  <c r="C4302" i="6"/>
  <c r="B4302" i="6"/>
  <c r="H4301" i="6"/>
  <c r="G4301" i="6"/>
  <c r="F4301" i="6"/>
  <c r="E4301" i="6"/>
  <c r="D4301" i="6"/>
  <c r="C4301" i="6"/>
  <c r="B4301" i="6"/>
  <c r="H4300" i="6"/>
  <c r="G4300" i="6"/>
  <c r="F4300" i="6"/>
  <c r="E4300" i="6"/>
  <c r="D4300" i="6"/>
  <c r="C4300" i="6"/>
  <c r="B4300" i="6"/>
  <c r="H4299" i="6"/>
  <c r="G4299" i="6"/>
  <c r="F4299" i="6"/>
  <c r="E4299" i="6"/>
  <c r="D4299" i="6"/>
  <c r="C4299" i="6"/>
  <c r="B4299" i="6"/>
  <c r="H4298" i="6"/>
  <c r="G4298" i="6"/>
  <c r="F4298" i="6"/>
  <c r="E4298" i="6"/>
  <c r="D4298" i="6"/>
  <c r="C4298" i="6"/>
  <c r="B4298" i="6"/>
  <c r="H4297" i="6"/>
  <c r="G4297" i="6"/>
  <c r="F4297" i="6"/>
  <c r="E4297" i="6"/>
  <c r="D4297" i="6"/>
  <c r="C4297" i="6"/>
  <c r="B4297" i="6"/>
  <c r="H4296" i="6"/>
  <c r="G4296" i="6"/>
  <c r="F4296" i="6"/>
  <c r="E4296" i="6"/>
  <c r="D4296" i="6"/>
  <c r="C4296" i="6"/>
  <c r="B4296" i="6"/>
  <c r="H4295" i="6"/>
  <c r="G4295" i="6"/>
  <c r="F4295" i="6"/>
  <c r="E4295" i="6"/>
  <c r="D4295" i="6"/>
  <c r="C4295" i="6"/>
  <c r="B4295" i="6"/>
  <c r="H4294" i="6"/>
  <c r="G4294" i="6"/>
  <c r="F4294" i="6"/>
  <c r="E4294" i="6"/>
  <c r="D4294" i="6"/>
  <c r="C4294" i="6"/>
  <c r="B4294" i="6"/>
  <c r="H4293" i="6"/>
  <c r="G4293" i="6"/>
  <c r="F4293" i="6"/>
  <c r="E4293" i="6"/>
  <c r="D4293" i="6"/>
  <c r="C4293" i="6"/>
  <c r="B4293" i="6"/>
  <c r="H4292" i="6"/>
  <c r="G4292" i="6"/>
  <c r="F4292" i="6"/>
  <c r="E4292" i="6"/>
  <c r="D4292" i="6"/>
  <c r="C4292" i="6"/>
  <c r="B4292" i="6"/>
  <c r="H4291" i="6"/>
  <c r="G4291" i="6"/>
  <c r="F4291" i="6"/>
  <c r="E4291" i="6"/>
  <c r="D4291" i="6"/>
  <c r="C4291" i="6"/>
  <c r="B4291" i="6"/>
  <c r="H4290" i="6"/>
  <c r="G4290" i="6"/>
  <c r="F4290" i="6"/>
  <c r="E4290" i="6"/>
  <c r="D4290" i="6"/>
  <c r="C4290" i="6"/>
  <c r="B4290" i="6"/>
  <c r="H4289" i="6"/>
  <c r="G4289" i="6"/>
  <c r="F4289" i="6"/>
  <c r="E4289" i="6"/>
  <c r="D4289" i="6"/>
  <c r="C4289" i="6"/>
  <c r="B4289" i="6"/>
  <c r="H4288" i="6"/>
  <c r="G4288" i="6"/>
  <c r="F4288" i="6"/>
  <c r="E4288" i="6"/>
  <c r="D4288" i="6"/>
  <c r="C4288" i="6"/>
  <c r="B4288" i="6"/>
  <c r="H4287" i="6"/>
  <c r="G4287" i="6"/>
  <c r="F4287" i="6"/>
  <c r="E4287" i="6"/>
  <c r="D4287" i="6"/>
  <c r="C4287" i="6"/>
  <c r="B4287" i="6"/>
  <c r="H4286" i="6"/>
  <c r="G4286" i="6"/>
  <c r="F4286" i="6"/>
  <c r="E4286" i="6"/>
  <c r="D4286" i="6"/>
  <c r="C4286" i="6"/>
  <c r="B4286" i="6"/>
  <c r="H4285" i="6"/>
  <c r="G4285" i="6"/>
  <c r="F4285" i="6"/>
  <c r="E4285" i="6"/>
  <c r="D4285" i="6"/>
  <c r="C4285" i="6"/>
  <c r="B4285" i="6"/>
  <c r="H4284" i="6"/>
  <c r="G4284" i="6"/>
  <c r="F4284" i="6"/>
  <c r="E4284" i="6"/>
  <c r="D4284" i="6"/>
  <c r="C4284" i="6"/>
  <c r="B4284" i="6"/>
  <c r="H4283" i="6"/>
  <c r="G4283" i="6"/>
  <c r="F4283" i="6"/>
  <c r="E4283" i="6"/>
  <c r="D4283" i="6"/>
  <c r="C4283" i="6"/>
  <c r="B4283" i="6"/>
  <c r="H4282" i="6"/>
  <c r="G4282" i="6"/>
  <c r="F4282" i="6"/>
  <c r="E4282" i="6"/>
  <c r="D4282" i="6"/>
  <c r="C4282" i="6"/>
  <c r="B4282" i="6"/>
  <c r="H4281" i="6"/>
  <c r="G4281" i="6"/>
  <c r="F4281" i="6"/>
  <c r="E4281" i="6"/>
  <c r="D4281" i="6"/>
  <c r="C4281" i="6"/>
  <c r="B4281" i="6"/>
  <c r="H4280" i="6"/>
  <c r="G4280" i="6"/>
  <c r="F4280" i="6"/>
  <c r="E4280" i="6"/>
  <c r="D4280" i="6"/>
  <c r="C4280" i="6"/>
  <c r="B4280" i="6"/>
  <c r="H4279" i="6"/>
  <c r="G4279" i="6"/>
  <c r="F4279" i="6"/>
  <c r="E4279" i="6"/>
  <c r="D4279" i="6"/>
  <c r="C4279" i="6"/>
  <c r="B4279" i="6"/>
  <c r="H4278" i="6"/>
  <c r="G4278" i="6"/>
  <c r="F4278" i="6"/>
  <c r="E4278" i="6"/>
  <c r="D4278" i="6"/>
  <c r="C4278" i="6"/>
  <c r="B4278" i="6"/>
  <c r="H4277" i="6"/>
  <c r="G4277" i="6"/>
  <c r="F4277" i="6"/>
  <c r="E4277" i="6"/>
  <c r="D4277" i="6"/>
  <c r="C4277" i="6"/>
  <c r="B4277" i="6"/>
  <c r="H4276" i="6"/>
  <c r="G4276" i="6"/>
  <c r="F4276" i="6"/>
  <c r="E4276" i="6"/>
  <c r="D4276" i="6"/>
  <c r="C4276" i="6"/>
  <c r="B4276" i="6"/>
  <c r="H4275" i="6"/>
  <c r="G4275" i="6"/>
  <c r="F4275" i="6"/>
  <c r="E4275" i="6"/>
  <c r="D4275" i="6"/>
  <c r="C4275" i="6"/>
  <c r="B4275" i="6"/>
  <c r="H4274" i="6"/>
  <c r="G4274" i="6"/>
  <c r="F4274" i="6"/>
  <c r="E4274" i="6"/>
  <c r="D4274" i="6"/>
  <c r="C4274" i="6"/>
  <c r="B4274" i="6"/>
  <c r="H4273" i="6"/>
  <c r="G4273" i="6"/>
  <c r="F4273" i="6"/>
  <c r="E4273" i="6"/>
  <c r="D4273" i="6"/>
  <c r="C4273" i="6"/>
  <c r="B4273" i="6"/>
  <c r="H4272" i="6"/>
  <c r="G4272" i="6"/>
  <c r="F4272" i="6"/>
  <c r="E4272" i="6"/>
  <c r="D4272" i="6"/>
  <c r="C4272" i="6"/>
  <c r="B4272" i="6"/>
  <c r="H4271" i="6"/>
  <c r="G4271" i="6"/>
  <c r="F4271" i="6"/>
  <c r="E4271" i="6"/>
  <c r="D4271" i="6"/>
  <c r="C4271" i="6"/>
  <c r="B4271" i="6"/>
  <c r="H4270" i="6"/>
  <c r="G4270" i="6"/>
  <c r="F4270" i="6"/>
  <c r="E4270" i="6"/>
  <c r="D4270" i="6"/>
  <c r="C4270" i="6"/>
  <c r="B4270" i="6"/>
  <c r="H4269" i="6"/>
  <c r="G4269" i="6"/>
  <c r="F4269" i="6"/>
  <c r="E4269" i="6"/>
  <c r="D4269" i="6"/>
  <c r="C4269" i="6"/>
  <c r="B4269" i="6"/>
  <c r="H4268" i="6"/>
  <c r="G4268" i="6"/>
  <c r="F4268" i="6"/>
  <c r="E4268" i="6"/>
  <c r="D4268" i="6"/>
  <c r="C4268" i="6"/>
  <c r="B4268" i="6"/>
  <c r="H4267" i="6"/>
  <c r="G4267" i="6"/>
  <c r="F4267" i="6"/>
  <c r="E4267" i="6"/>
  <c r="D4267" i="6"/>
  <c r="C4267" i="6"/>
  <c r="B4267" i="6"/>
  <c r="H4266" i="6"/>
  <c r="G4266" i="6"/>
  <c r="F4266" i="6"/>
  <c r="E4266" i="6"/>
  <c r="D4266" i="6"/>
  <c r="C4266" i="6"/>
  <c r="B4266" i="6"/>
  <c r="H4265" i="6"/>
  <c r="G4265" i="6"/>
  <c r="F4265" i="6"/>
  <c r="E4265" i="6"/>
  <c r="D4265" i="6"/>
  <c r="C4265" i="6"/>
  <c r="B4265" i="6"/>
  <c r="H4264" i="6"/>
  <c r="G4264" i="6"/>
  <c r="F4264" i="6"/>
  <c r="E4264" i="6"/>
  <c r="D4264" i="6"/>
  <c r="C4264" i="6"/>
  <c r="B4264" i="6"/>
  <c r="H4263" i="6"/>
  <c r="G4263" i="6"/>
  <c r="F4263" i="6"/>
  <c r="E4263" i="6"/>
  <c r="D4263" i="6"/>
  <c r="C4263" i="6"/>
  <c r="B4263" i="6"/>
  <c r="H4262" i="6"/>
  <c r="G4262" i="6"/>
  <c r="F4262" i="6"/>
  <c r="E4262" i="6"/>
  <c r="D4262" i="6"/>
  <c r="C4262" i="6"/>
  <c r="B4262" i="6"/>
  <c r="H4261" i="6"/>
  <c r="G4261" i="6"/>
  <c r="F4261" i="6"/>
  <c r="E4261" i="6"/>
  <c r="D4261" i="6"/>
  <c r="C4261" i="6"/>
  <c r="B4261" i="6"/>
  <c r="H4260" i="6"/>
  <c r="G4260" i="6"/>
  <c r="F4260" i="6"/>
  <c r="E4260" i="6"/>
  <c r="D4260" i="6"/>
  <c r="C4260" i="6"/>
  <c r="B4260" i="6"/>
  <c r="H4259" i="6"/>
  <c r="G4259" i="6"/>
  <c r="F4259" i="6"/>
  <c r="E4259" i="6"/>
  <c r="D4259" i="6"/>
  <c r="C4259" i="6"/>
  <c r="B4259" i="6"/>
  <c r="H4258" i="6"/>
  <c r="G4258" i="6"/>
  <c r="F4258" i="6"/>
  <c r="E4258" i="6"/>
  <c r="D4258" i="6"/>
  <c r="C4258" i="6"/>
  <c r="B4258" i="6"/>
  <c r="H4257" i="6"/>
  <c r="G4257" i="6"/>
  <c r="F4257" i="6"/>
  <c r="E4257" i="6"/>
  <c r="D4257" i="6"/>
  <c r="C4257" i="6"/>
  <c r="B4257" i="6"/>
  <c r="H4256" i="6"/>
  <c r="G4256" i="6"/>
  <c r="F4256" i="6"/>
  <c r="E4256" i="6"/>
  <c r="D4256" i="6"/>
  <c r="C4256" i="6"/>
  <c r="B4256" i="6"/>
  <c r="H4255" i="6"/>
  <c r="G4255" i="6"/>
  <c r="F4255" i="6"/>
  <c r="E4255" i="6"/>
  <c r="D4255" i="6"/>
  <c r="C4255" i="6"/>
  <c r="B4255" i="6"/>
  <c r="H4254" i="6"/>
  <c r="G4254" i="6"/>
  <c r="F4254" i="6"/>
  <c r="E4254" i="6"/>
  <c r="D4254" i="6"/>
  <c r="C4254" i="6"/>
  <c r="B4254" i="6"/>
  <c r="H4253" i="6"/>
  <c r="G4253" i="6"/>
  <c r="F4253" i="6"/>
  <c r="E4253" i="6"/>
  <c r="D4253" i="6"/>
  <c r="C4253" i="6"/>
  <c r="B4253" i="6"/>
  <c r="H4252" i="6"/>
  <c r="G4252" i="6"/>
  <c r="F4252" i="6"/>
  <c r="E4252" i="6"/>
  <c r="D4252" i="6"/>
  <c r="C4252" i="6"/>
  <c r="B4252" i="6"/>
  <c r="H4251" i="6"/>
  <c r="G4251" i="6"/>
  <c r="F4251" i="6"/>
  <c r="E4251" i="6"/>
  <c r="D4251" i="6"/>
  <c r="C4251" i="6"/>
  <c r="B4251" i="6"/>
  <c r="H4250" i="6"/>
  <c r="G4250" i="6"/>
  <c r="F4250" i="6"/>
  <c r="E4250" i="6"/>
  <c r="D4250" i="6"/>
  <c r="C4250" i="6"/>
  <c r="B4250" i="6"/>
  <c r="H4249" i="6"/>
  <c r="G4249" i="6"/>
  <c r="F4249" i="6"/>
  <c r="E4249" i="6"/>
  <c r="D4249" i="6"/>
  <c r="C4249" i="6"/>
  <c r="B4249" i="6"/>
  <c r="H4248" i="6"/>
  <c r="G4248" i="6"/>
  <c r="F4248" i="6"/>
  <c r="E4248" i="6"/>
  <c r="D4248" i="6"/>
  <c r="C4248" i="6"/>
  <c r="B4248" i="6"/>
  <c r="H4247" i="6"/>
  <c r="G4247" i="6"/>
  <c r="F4247" i="6"/>
  <c r="E4247" i="6"/>
  <c r="D4247" i="6"/>
  <c r="C4247" i="6"/>
  <c r="B4247" i="6"/>
  <c r="H4246" i="6"/>
  <c r="G4246" i="6"/>
  <c r="F4246" i="6"/>
  <c r="E4246" i="6"/>
  <c r="D4246" i="6"/>
  <c r="C4246" i="6"/>
  <c r="B4246" i="6"/>
  <c r="H4245" i="6"/>
  <c r="G4245" i="6"/>
  <c r="F4245" i="6"/>
  <c r="E4245" i="6"/>
  <c r="D4245" i="6"/>
  <c r="C4245" i="6"/>
  <c r="B4245" i="6"/>
  <c r="H4244" i="6"/>
  <c r="G4244" i="6"/>
  <c r="F4244" i="6"/>
  <c r="E4244" i="6"/>
  <c r="D4244" i="6"/>
  <c r="C4244" i="6"/>
  <c r="B4244" i="6"/>
  <c r="H4243" i="6"/>
  <c r="G4243" i="6"/>
  <c r="F4243" i="6"/>
  <c r="E4243" i="6"/>
  <c r="D4243" i="6"/>
  <c r="C4243" i="6"/>
  <c r="B4243" i="6"/>
  <c r="H4242" i="6"/>
  <c r="G4242" i="6"/>
  <c r="F4242" i="6"/>
  <c r="E4242" i="6"/>
  <c r="D4242" i="6"/>
  <c r="C4242" i="6"/>
  <c r="B4242" i="6"/>
  <c r="H4241" i="6"/>
  <c r="G4241" i="6"/>
  <c r="F4241" i="6"/>
  <c r="E4241" i="6"/>
  <c r="D4241" i="6"/>
  <c r="C4241" i="6"/>
  <c r="B4241" i="6"/>
  <c r="H4240" i="6"/>
  <c r="G4240" i="6"/>
  <c r="F4240" i="6"/>
  <c r="E4240" i="6"/>
  <c r="D4240" i="6"/>
  <c r="C4240" i="6"/>
  <c r="B4240" i="6"/>
  <c r="H4239" i="6"/>
  <c r="G4239" i="6"/>
  <c r="F4239" i="6"/>
  <c r="E4239" i="6"/>
  <c r="D4239" i="6"/>
  <c r="C4239" i="6"/>
  <c r="B4239" i="6"/>
  <c r="H4238" i="6"/>
  <c r="G4238" i="6"/>
  <c r="F4238" i="6"/>
  <c r="E4238" i="6"/>
  <c r="D4238" i="6"/>
  <c r="C4238" i="6"/>
  <c r="B4238" i="6"/>
  <c r="H4237" i="6"/>
  <c r="G4237" i="6"/>
  <c r="F4237" i="6"/>
  <c r="E4237" i="6"/>
  <c r="D4237" i="6"/>
  <c r="C4237" i="6"/>
  <c r="B4237" i="6"/>
  <c r="H4236" i="6"/>
  <c r="G4236" i="6"/>
  <c r="F4236" i="6"/>
  <c r="E4236" i="6"/>
  <c r="D4236" i="6"/>
  <c r="C4236" i="6"/>
  <c r="B4236" i="6"/>
  <c r="H4235" i="6"/>
  <c r="G4235" i="6"/>
  <c r="F4235" i="6"/>
  <c r="E4235" i="6"/>
  <c r="D4235" i="6"/>
  <c r="C4235" i="6"/>
  <c r="B4235" i="6"/>
  <c r="H4234" i="6"/>
  <c r="G4234" i="6"/>
  <c r="F4234" i="6"/>
  <c r="E4234" i="6"/>
  <c r="D4234" i="6"/>
  <c r="C4234" i="6"/>
  <c r="B4234" i="6"/>
  <c r="H4233" i="6"/>
  <c r="G4233" i="6"/>
  <c r="F4233" i="6"/>
  <c r="E4233" i="6"/>
  <c r="D4233" i="6"/>
  <c r="C4233" i="6"/>
  <c r="B4233" i="6"/>
  <c r="H4232" i="6"/>
  <c r="G4232" i="6"/>
  <c r="F4232" i="6"/>
  <c r="E4232" i="6"/>
  <c r="D4232" i="6"/>
  <c r="C4232" i="6"/>
  <c r="B4232" i="6"/>
  <c r="H4231" i="6"/>
  <c r="G4231" i="6"/>
  <c r="F4231" i="6"/>
  <c r="E4231" i="6"/>
  <c r="D4231" i="6"/>
  <c r="C4231" i="6"/>
  <c r="B4231" i="6"/>
  <c r="H4230" i="6"/>
  <c r="G4230" i="6"/>
  <c r="F4230" i="6"/>
  <c r="E4230" i="6"/>
  <c r="D4230" i="6"/>
  <c r="C4230" i="6"/>
  <c r="B4230" i="6"/>
  <c r="H4229" i="6"/>
  <c r="G4229" i="6"/>
  <c r="F4229" i="6"/>
  <c r="E4229" i="6"/>
  <c r="D4229" i="6"/>
  <c r="C4229" i="6"/>
  <c r="B4229" i="6"/>
  <c r="H4228" i="6"/>
  <c r="G4228" i="6"/>
  <c r="F4228" i="6"/>
  <c r="E4228" i="6"/>
  <c r="D4228" i="6"/>
  <c r="C4228" i="6"/>
  <c r="B4228" i="6"/>
  <c r="H4227" i="6"/>
  <c r="G4227" i="6"/>
  <c r="F4227" i="6"/>
  <c r="E4227" i="6"/>
  <c r="D4227" i="6"/>
  <c r="C4227" i="6"/>
  <c r="B4227" i="6"/>
  <c r="H4226" i="6"/>
  <c r="G4226" i="6"/>
  <c r="F4226" i="6"/>
  <c r="E4226" i="6"/>
  <c r="D4226" i="6"/>
  <c r="C4226" i="6"/>
  <c r="B4226" i="6"/>
  <c r="H4225" i="6"/>
  <c r="G4225" i="6"/>
  <c r="F4225" i="6"/>
  <c r="E4225" i="6"/>
  <c r="D4225" i="6"/>
  <c r="C4225" i="6"/>
  <c r="B4225" i="6"/>
  <c r="H4224" i="6"/>
  <c r="G4224" i="6"/>
  <c r="F4224" i="6"/>
  <c r="E4224" i="6"/>
  <c r="D4224" i="6"/>
  <c r="C4224" i="6"/>
  <c r="B4224" i="6"/>
  <c r="H4223" i="6"/>
  <c r="G4223" i="6"/>
  <c r="F4223" i="6"/>
  <c r="E4223" i="6"/>
  <c r="D4223" i="6"/>
  <c r="C4223" i="6"/>
  <c r="B4223" i="6"/>
  <c r="H4222" i="6"/>
  <c r="G4222" i="6"/>
  <c r="F4222" i="6"/>
  <c r="E4222" i="6"/>
  <c r="D4222" i="6"/>
  <c r="C4222" i="6"/>
  <c r="B4222" i="6"/>
  <c r="H4221" i="6"/>
  <c r="G4221" i="6"/>
  <c r="F4221" i="6"/>
  <c r="E4221" i="6"/>
  <c r="D4221" i="6"/>
  <c r="C4221" i="6"/>
  <c r="B4221" i="6"/>
  <c r="H4220" i="6"/>
  <c r="G4220" i="6"/>
  <c r="F4220" i="6"/>
  <c r="E4220" i="6"/>
  <c r="D4220" i="6"/>
  <c r="C4220" i="6"/>
  <c r="B4220" i="6"/>
  <c r="H4219" i="6"/>
  <c r="G4219" i="6"/>
  <c r="F4219" i="6"/>
  <c r="E4219" i="6"/>
  <c r="D4219" i="6"/>
  <c r="C4219" i="6"/>
  <c r="B4219" i="6"/>
  <c r="H4218" i="6"/>
  <c r="G4218" i="6"/>
  <c r="F4218" i="6"/>
  <c r="E4218" i="6"/>
  <c r="D4218" i="6"/>
  <c r="C4218" i="6"/>
  <c r="B4218" i="6"/>
  <c r="H4217" i="6"/>
  <c r="G4217" i="6"/>
  <c r="F4217" i="6"/>
  <c r="E4217" i="6"/>
  <c r="D4217" i="6"/>
  <c r="C4217" i="6"/>
  <c r="B4217" i="6"/>
  <c r="H4216" i="6"/>
  <c r="G4216" i="6"/>
  <c r="F4216" i="6"/>
  <c r="E4216" i="6"/>
  <c r="D4216" i="6"/>
  <c r="C4216" i="6"/>
  <c r="B4216" i="6"/>
  <c r="H4215" i="6"/>
  <c r="G4215" i="6"/>
  <c r="F4215" i="6"/>
  <c r="E4215" i="6"/>
  <c r="D4215" i="6"/>
  <c r="C4215" i="6"/>
  <c r="B4215" i="6"/>
  <c r="H4214" i="6"/>
  <c r="G4214" i="6"/>
  <c r="F4214" i="6"/>
  <c r="E4214" i="6"/>
  <c r="D4214" i="6"/>
  <c r="C4214" i="6"/>
  <c r="B4214" i="6"/>
  <c r="H4213" i="6"/>
  <c r="G4213" i="6"/>
  <c r="F4213" i="6"/>
  <c r="E4213" i="6"/>
  <c r="D4213" i="6"/>
  <c r="C4213" i="6"/>
  <c r="B4213" i="6"/>
  <c r="H4212" i="6"/>
  <c r="G4212" i="6"/>
  <c r="F4212" i="6"/>
  <c r="E4212" i="6"/>
  <c r="D4212" i="6"/>
  <c r="C4212" i="6"/>
  <c r="B4212" i="6"/>
  <c r="H4211" i="6"/>
  <c r="G4211" i="6"/>
  <c r="F4211" i="6"/>
  <c r="E4211" i="6"/>
  <c r="D4211" i="6"/>
  <c r="C4211" i="6"/>
  <c r="B4211" i="6"/>
  <c r="H4210" i="6"/>
  <c r="G4210" i="6"/>
  <c r="F4210" i="6"/>
  <c r="E4210" i="6"/>
  <c r="D4210" i="6"/>
  <c r="C4210" i="6"/>
  <c r="B4210" i="6"/>
  <c r="H4209" i="6"/>
  <c r="G4209" i="6"/>
  <c r="F4209" i="6"/>
  <c r="E4209" i="6"/>
  <c r="D4209" i="6"/>
  <c r="C4209" i="6"/>
  <c r="B4209" i="6"/>
  <c r="H4208" i="6"/>
  <c r="G4208" i="6"/>
  <c r="F4208" i="6"/>
  <c r="E4208" i="6"/>
  <c r="D4208" i="6"/>
  <c r="C4208" i="6"/>
  <c r="B4208" i="6"/>
  <c r="H4207" i="6"/>
  <c r="G4207" i="6"/>
  <c r="F4207" i="6"/>
  <c r="E4207" i="6"/>
  <c r="D4207" i="6"/>
  <c r="C4207" i="6"/>
  <c r="B4207" i="6"/>
  <c r="H4206" i="6"/>
  <c r="G4206" i="6"/>
  <c r="F4206" i="6"/>
  <c r="E4206" i="6"/>
  <c r="D4206" i="6"/>
  <c r="C4206" i="6"/>
  <c r="B4206" i="6"/>
  <c r="H4205" i="6"/>
  <c r="G4205" i="6"/>
  <c r="F4205" i="6"/>
  <c r="E4205" i="6"/>
  <c r="D4205" i="6"/>
  <c r="C4205" i="6"/>
  <c r="B4205" i="6"/>
  <c r="H4204" i="6"/>
  <c r="G4204" i="6"/>
  <c r="F4204" i="6"/>
  <c r="E4204" i="6"/>
  <c r="D4204" i="6"/>
  <c r="C4204" i="6"/>
  <c r="B4204" i="6"/>
  <c r="H4203" i="6"/>
  <c r="G4203" i="6"/>
  <c r="F4203" i="6"/>
  <c r="E4203" i="6"/>
  <c r="D4203" i="6"/>
  <c r="C4203" i="6"/>
  <c r="B4203" i="6"/>
  <c r="H4202" i="6"/>
  <c r="G4202" i="6"/>
  <c r="F4202" i="6"/>
  <c r="E4202" i="6"/>
  <c r="D4202" i="6"/>
  <c r="C4202" i="6"/>
  <c r="B4202" i="6"/>
  <c r="H4201" i="6"/>
  <c r="G4201" i="6"/>
  <c r="F4201" i="6"/>
  <c r="E4201" i="6"/>
  <c r="D4201" i="6"/>
  <c r="C4201" i="6"/>
  <c r="B4201" i="6"/>
  <c r="H4200" i="6"/>
  <c r="G4200" i="6"/>
  <c r="F4200" i="6"/>
  <c r="E4200" i="6"/>
  <c r="D4200" i="6"/>
  <c r="C4200" i="6"/>
  <c r="B4200" i="6"/>
  <c r="H4199" i="6"/>
  <c r="G4199" i="6"/>
  <c r="F4199" i="6"/>
  <c r="E4199" i="6"/>
  <c r="D4199" i="6"/>
  <c r="C4199" i="6"/>
  <c r="B4199" i="6"/>
  <c r="H4198" i="6"/>
  <c r="G4198" i="6"/>
  <c r="F4198" i="6"/>
  <c r="E4198" i="6"/>
  <c r="D4198" i="6"/>
  <c r="C4198" i="6"/>
  <c r="B4198" i="6"/>
  <c r="H4197" i="6"/>
  <c r="G4197" i="6"/>
  <c r="F4197" i="6"/>
  <c r="E4197" i="6"/>
  <c r="D4197" i="6"/>
  <c r="C4197" i="6"/>
  <c r="B4197" i="6"/>
  <c r="H4196" i="6"/>
  <c r="G4196" i="6"/>
  <c r="F4196" i="6"/>
  <c r="E4196" i="6"/>
  <c r="D4196" i="6"/>
  <c r="C4196" i="6"/>
  <c r="B4196" i="6"/>
  <c r="H4195" i="6"/>
  <c r="G4195" i="6"/>
  <c r="F4195" i="6"/>
  <c r="E4195" i="6"/>
  <c r="D4195" i="6"/>
  <c r="C4195" i="6"/>
  <c r="B4195" i="6"/>
  <c r="H4194" i="6"/>
  <c r="G4194" i="6"/>
  <c r="F4194" i="6"/>
  <c r="E4194" i="6"/>
  <c r="D4194" i="6"/>
  <c r="C4194" i="6"/>
  <c r="B4194" i="6"/>
  <c r="H4193" i="6"/>
  <c r="G4193" i="6"/>
  <c r="F4193" i="6"/>
  <c r="E4193" i="6"/>
  <c r="D4193" i="6"/>
  <c r="C4193" i="6"/>
  <c r="B4193" i="6"/>
  <c r="H4192" i="6"/>
  <c r="G4192" i="6"/>
  <c r="F4192" i="6"/>
  <c r="E4192" i="6"/>
  <c r="D4192" i="6"/>
  <c r="C4192" i="6"/>
  <c r="B4192" i="6"/>
  <c r="H4191" i="6"/>
  <c r="G4191" i="6"/>
  <c r="F4191" i="6"/>
  <c r="E4191" i="6"/>
  <c r="D4191" i="6"/>
  <c r="C4191" i="6"/>
  <c r="B4191" i="6"/>
  <c r="H4190" i="6"/>
  <c r="G4190" i="6"/>
  <c r="F4190" i="6"/>
  <c r="E4190" i="6"/>
  <c r="D4190" i="6"/>
  <c r="C4190" i="6"/>
  <c r="B4190" i="6"/>
  <c r="H4189" i="6"/>
  <c r="G4189" i="6"/>
  <c r="F4189" i="6"/>
  <c r="E4189" i="6"/>
  <c r="D4189" i="6"/>
  <c r="C4189" i="6"/>
  <c r="B4189" i="6"/>
  <c r="H4188" i="6"/>
  <c r="G4188" i="6"/>
  <c r="F4188" i="6"/>
  <c r="E4188" i="6"/>
  <c r="D4188" i="6"/>
  <c r="C4188" i="6"/>
  <c r="B4188" i="6"/>
  <c r="H4187" i="6"/>
  <c r="G4187" i="6"/>
  <c r="F4187" i="6"/>
  <c r="E4187" i="6"/>
  <c r="D4187" i="6"/>
  <c r="C4187" i="6"/>
  <c r="B4187" i="6"/>
  <c r="H4186" i="6"/>
  <c r="G4186" i="6"/>
  <c r="F4186" i="6"/>
  <c r="E4186" i="6"/>
  <c r="D4186" i="6"/>
  <c r="C4186" i="6"/>
  <c r="B4186" i="6"/>
  <c r="H4185" i="6"/>
  <c r="G4185" i="6"/>
  <c r="F4185" i="6"/>
  <c r="E4185" i="6"/>
  <c r="D4185" i="6"/>
  <c r="C4185" i="6"/>
  <c r="B4185" i="6"/>
  <c r="H4184" i="6"/>
  <c r="G4184" i="6"/>
  <c r="F4184" i="6"/>
  <c r="E4184" i="6"/>
  <c r="D4184" i="6"/>
  <c r="C4184" i="6"/>
  <c r="B4184" i="6"/>
  <c r="H4183" i="6"/>
  <c r="G4183" i="6"/>
  <c r="F4183" i="6"/>
  <c r="E4183" i="6"/>
  <c r="D4183" i="6"/>
  <c r="C4183" i="6"/>
  <c r="B4183" i="6"/>
  <c r="H4182" i="6"/>
  <c r="G4182" i="6"/>
  <c r="F4182" i="6"/>
  <c r="E4182" i="6"/>
  <c r="D4182" i="6"/>
  <c r="C4182" i="6"/>
  <c r="B4182" i="6"/>
  <c r="H4181" i="6"/>
  <c r="G4181" i="6"/>
  <c r="F4181" i="6"/>
  <c r="E4181" i="6"/>
  <c r="D4181" i="6"/>
  <c r="C4181" i="6"/>
  <c r="B4181" i="6"/>
  <c r="H4180" i="6"/>
  <c r="G4180" i="6"/>
  <c r="F4180" i="6"/>
  <c r="E4180" i="6"/>
  <c r="D4180" i="6"/>
  <c r="C4180" i="6"/>
  <c r="B4180" i="6"/>
  <c r="H4179" i="6"/>
  <c r="G4179" i="6"/>
  <c r="F4179" i="6"/>
  <c r="E4179" i="6"/>
  <c r="D4179" i="6"/>
  <c r="C4179" i="6"/>
  <c r="B4179" i="6"/>
  <c r="H4178" i="6"/>
  <c r="G4178" i="6"/>
  <c r="F4178" i="6"/>
  <c r="E4178" i="6"/>
  <c r="D4178" i="6"/>
  <c r="C4178" i="6"/>
  <c r="B4178" i="6"/>
  <c r="H4177" i="6"/>
  <c r="G4177" i="6"/>
  <c r="F4177" i="6"/>
  <c r="E4177" i="6"/>
  <c r="D4177" i="6"/>
  <c r="C4177" i="6"/>
  <c r="B4177" i="6"/>
  <c r="H4176" i="6"/>
  <c r="G4176" i="6"/>
  <c r="F4176" i="6"/>
  <c r="E4176" i="6"/>
  <c r="D4176" i="6"/>
  <c r="C4176" i="6"/>
  <c r="B4176" i="6"/>
  <c r="H4175" i="6"/>
  <c r="G4175" i="6"/>
  <c r="F4175" i="6"/>
  <c r="E4175" i="6"/>
  <c r="D4175" i="6"/>
  <c r="C4175" i="6"/>
  <c r="B4175" i="6"/>
  <c r="H4174" i="6"/>
  <c r="G4174" i="6"/>
  <c r="F4174" i="6"/>
  <c r="E4174" i="6"/>
  <c r="D4174" i="6"/>
  <c r="C4174" i="6"/>
  <c r="B4174" i="6"/>
  <c r="H4173" i="6"/>
  <c r="G4173" i="6"/>
  <c r="F4173" i="6"/>
  <c r="E4173" i="6"/>
  <c r="D4173" i="6"/>
  <c r="C4173" i="6"/>
  <c r="B4173" i="6"/>
  <c r="H4172" i="6"/>
  <c r="G4172" i="6"/>
  <c r="F4172" i="6"/>
  <c r="E4172" i="6"/>
  <c r="D4172" i="6"/>
  <c r="C4172" i="6"/>
  <c r="B4172" i="6"/>
  <c r="H4171" i="6"/>
  <c r="G4171" i="6"/>
  <c r="F4171" i="6"/>
  <c r="E4171" i="6"/>
  <c r="D4171" i="6"/>
  <c r="C4171" i="6"/>
  <c r="B4171" i="6"/>
  <c r="H4170" i="6"/>
  <c r="G4170" i="6"/>
  <c r="F4170" i="6"/>
  <c r="E4170" i="6"/>
  <c r="D4170" i="6"/>
  <c r="C4170" i="6"/>
  <c r="B4170" i="6"/>
  <c r="H4169" i="6"/>
  <c r="G4169" i="6"/>
  <c r="F4169" i="6"/>
  <c r="E4169" i="6"/>
  <c r="D4169" i="6"/>
  <c r="C4169" i="6"/>
  <c r="B4169" i="6"/>
  <c r="H4168" i="6"/>
  <c r="G4168" i="6"/>
  <c r="F4168" i="6"/>
  <c r="E4168" i="6"/>
  <c r="D4168" i="6"/>
  <c r="C4168" i="6"/>
  <c r="B4168" i="6"/>
  <c r="H4167" i="6"/>
  <c r="G4167" i="6"/>
  <c r="F4167" i="6"/>
  <c r="E4167" i="6"/>
  <c r="D4167" i="6"/>
  <c r="C4167" i="6"/>
  <c r="B4167" i="6"/>
  <c r="H4166" i="6"/>
  <c r="G4166" i="6"/>
  <c r="F4166" i="6"/>
  <c r="E4166" i="6"/>
  <c r="D4166" i="6"/>
  <c r="C4166" i="6"/>
  <c r="B4166" i="6"/>
  <c r="H4165" i="6"/>
  <c r="G4165" i="6"/>
  <c r="F4165" i="6"/>
  <c r="E4165" i="6"/>
  <c r="D4165" i="6"/>
  <c r="C4165" i="6"/>
  <c r="B4165" i="6"/>
  <c r="H4164" i="6"/>
  <c r="G4164" i="6"/>
  <c r="F4164" i="6"/>
  <c r="E4164" i="6"/>
  <c r="D4164" i="6"/>
  <c r="C4164" i="6"/>
  <c r="B4164" i="6"/>
  <c r="H4163" i="6"/>
  <c r="G4163" i="6"/>
  <c r="F4163" i="6"/>
  <c r="E4163" i="6"/>
  <c r="D4163" i="6"/>
  <c r="C4163" i="6"/>
  <c r="B4163" i="6"/>
  <c r="H4162" i="6"/>
  <c r="G4162" i="6"/>
  <c r="F4162" i="6"/>
  <c r="E4162" i="6"/>
  <c r="D4162" i="6"/>
  <c r="C4162" i="6"/>
  <c r="B4162" i="6"/>
  <c r="H4161" i="6"/>
  <c r="G4161" i="6"/>
  <c r="F4161" i="6"/>
  <c r="E4161" i="6"/>
  <c r="D4161" i="6"/>
  <c r="C4161" i="6"/>
  <c r="B4161" i="6"/>
  <c r="H4160" i="6"/>
  <c r="G4160" i="6"/>
  <c r="F4160" i="6"/>
  <c r="E4160" i="6"/>
  <c r="D4160" i="6"/>
  <c r="C4160" i="6"/>
  <c r="B4160" i="6"/>
  <c r="H4159" i="6"/>
  <c r="G4159" i="6"/>
  <c r="F4159" i="6"/>
  <c r="E4159" i="6"/>
  <c r="D4159" i="6"/>
  <c r="C4159" i="6"/>
  <c r="B4159" i="6"/>
  <c r="H4158" i="6"/>
  <c r="G4158" i="6"/>
  <c r="F4158" i="6"/>
  <c r="E4158" i="6"/>
  <c r="D4158" i="6"/>
  <c r="C4158" i="6"/>
  <c r="B4158" i="6"/>
  <c r="H4157" i="6"/>
  <c r="G4157" i="6"/>
  <c r="F4157" i="6"/>
  <c r="E4157" i="6"/>
  <c r="D4157" i="6"/>
  <c r="C4157" i="6"/>
  <c r="B4157" i="6"/>
  <c r="H4156" i="6"/>
  <c r="G4156" i="6"/>
  <c r="F4156" i="6"/>
  <c r="E4156" i="6"/>
  <c r="D4156" i="6"/>
  <c r="C4156" i="6"/>
  <c r="B4156" i="6"/>
  <c r="H4155" i="6"/>
  <c r="G4155" i="6"/>
  <c r="F4155" i="6"/>
  <c r="E4155" i="6"/>
  <c r="D4155" i="6"/>
  <c r="C4155" i="6"/>
  <c r="B4155" i="6"/>
  <c r="H4154" i="6"/>
  <c r="G4154" i="6"/>
  <c r="F4154" i="6"/>
  <c r="E4154" i="6"/>
  <c r="D4154" i="6"/>
  <c r="C4154" i="6"/>
  <c r="B4154" i="6"/>
  <c r="H4153" i="6"/>
  <c r="G4153" i="6"/>
  <c r="F4153" i="6"/>
  <c r="E4153" i="6"/>
  <c r="D4153" i="6"/>
  <c r="C4153" i="6"/>
  <c r="B4153" i="6"/>
  <c r="H4152" i="6"/>
  <c r="G4152" i="6"/>
  <c r="F4152" i="6"/>
  <c r="E4152" i="6"/>
  <c r="D4152" i="6"/>
  <c r="C4152" i="6"/>
  <c r="B4152" i="6"/>
  <c r="H4151" i="6"/>
  <c r="G4151" i="6"/>
  <c r="F4151" i="6"/>
  <c r="E4151" i="6"/>
  <c r="D4151" i="6"/>
  <c r="C4151" i="6"/>
  <c r="B4151" i="6"/>
  <c r="H4150" i="6"/>
  <c r="G4150" i="6"/>
  <c r="F4150" i="6"/>
  <c r="E4150" i="6"/>
  <c r="D4150" i="6"/>
  <c r="C4150" i="6"/>
  <c r="B4150" i="6"/>
  <c r="H4149" i="6"/>
  <c r="G4149" i="6"/>
  <c r="F4149" i="6"/>
  <c r="E4149" i="6"/>
  <c r="D4149" i="6"/>
  <c r="C4149" i="6"/>
  <c r="B4149" i="6"/>
  <c r="H4148" i="6"/>
  <c r="G4148" i="6"/>
  <c r="F4148" i="6"/>
  <c r="E4148" i="6"/>
  <c r="D4148" i="6"/>
  <c r="C4148" i="6"/>
  <c r="B4148" i="6"/>
  <c r="H4147" i="6"/>
  <c r="G4147" i="6"/>
  <c r="F4147" i="6"/>
  <c r="E4147" i="6"/>
  <c r="D4147" i="6"/>
  <c r="C4147" i="6"/>
  <c r="B4147" i="6"/>
  <c r="H4146" i="6"/>
  <c r="G4146" i="6"/>
  <c r="F4146" i="6"/>
  <c r="E4146" i="6"/>
  <c r="D4146" i="6"/>
  <c r="C4146" i="6"/>
  <c r="B4146" i="6"/>
  <c r="H4145" i="6"/>
  <c r="G4145" i="6"/>
  <c r="F4145" i="6"/>
  <c r="E4145" i="6"/>
  <c r="D4145" i="6"/>
  <c r="C4145" i="6"/>
  <c r="B4145" i="6"/>
  <c r="H4144" i="6"/>
  <c r="G4144" i="6"/>
  <c r="F4144" i="6"/>
  <c r="E4144" i="6"/>
  <c r="D4144" i="6"/>
  <c r="C4144" i="6"/>
  <c r="B4144" i="6"/>
  <c r="H4143" i="6"/>
  <c r="G4143" i="6"/>
  <c r="F4143" i="6"/>
  <c r="E4143" i="6"/>
  <c r="D4143" i="6"/>
  <c r="C4143" i="6"/>
  <c r="B4143" i="6"/>
  <c r="H4142" i="6"/>
  <c r="G4142" i="6"/>
  <c r="F4142" i="6"/>
  <c r="E4142" i="6"/>
  <c r="D4142" i="6"/>
  <c r="C4142" i="6"/>
  <c r="B4142" i="6"/>
  <c r="H4141" i="6"/>
  <c r="G4141" i="6"/>
  <c r="F4141" i="6"/>
  <c r="E4141" i="6"/>
  <c r="D4141" i="6"/>
  <c r="C4141" i="6"/>
  <c r="B4141" i="6"/>
  <c r="H4140" i="6"/>
  <c r="G4140" i="6"/>
  <c r="F4140" i="6"/>
  <c r="E4140" i="6"/>
  <c r="D4140" i="6"/>
  <c r="C4140" i="6"/>
  <c r="B4140" i="6"/>
  <c r="H4139" i="6"/>
  <c r="G4139" i="6"/>
  <c r="F4139" i="6"/>
  <c r="E4139" i="6"/>
  <c r="D4139" i="6"/>
  <c r="C4139" i="6"/>
  <c r="B4139" i="6"/>
  <c r="H4138" i="6"/>
  <c r="G4138" i="6"/>
  <c r="F4138" i="6"/>
  <c r="E4138" i="6"/>
  <c r="D4138" i="6"/>
  <c r="C4138" i="6"/>
  <c r="B4138" i="6"/>
  <c r="H4137" i="6"/>
  <c r="G4137" i="6"/>
  <c r="F4137" i="6"/>
  <c r="E4137" i="6"/>
  <c r="D4137" i="6"/>
  <c r="C4137" i="6"/>
  <c r="B4137" i="6"/>
  <c r="H4136" i="6"/>
  <c r="G4136" i="6"/>
  <c r="F4136" i="6"/>
  <c r="E4136" i="6"/>
  <c r="D4136" i="6"/>
  <c r="C4136" i="6"/>
  <c r="B4136" i="6"/>
  <c r="H4135" i="6"/>
  <c r="G4135" i="6"/>
  <c r="F4135" i="6"/>
  <c r="E4135" i="6"/>
  <c r="D4135" i="6"/>
  <c r="C4135" i="6"/>
  <c r="B4135" i="6"/>
  <c r="H4134" i="6"/>
  <c r="G4134" i="6"/>
  <c r="F4134" i="6"/>
  <c r="E4134" i="6"/>
  <c r="D4134" i="6"/>
  <c r="C4134" i="6"/>
  <c r="B4134" i="6"/>
  <c r="H4133" i="6"/>
  <c r="G4133" i="6"/>
  <c r="F4133" i="6"/>
  <c r="E4133" i="6"/>
  <c r="D4133" i="6"/>
  <c r="C4133" i="6"/>
  <c r="B4133" i="6"/>
  <c r="H4132" i="6"/>
  <c r="G4132" i="6"/>
  <c r="F4132" i="6"/>
  <c r="E4132" i="6"/>
  <c r="D4132" i="6"/>
  <c r="C4132" i="6"/>
  <c r="B4132" i="6"/>
  <c r="H4131" i="6"/>
  <c r="G4131" i="6"/>
  <c r="F4131" i="6"/>
  <c r="E4131" i="6"/>
  <c r="D4131" i="6"/>
  <c r="C4131" i="6"/>
  <c r="B4131" i="6"/>
  <c r="H4130" i="6"/>
  <c r="G4130" i="6"/>
  <c r="F4130" i="6"/>
  <c r="E4130" i="6"/>
  <c r="D4130" i="6"/>
  <c r="C4130" i="6"/>
  <c r="B4130" i="6"/>
  <c r="H4129" i="6"/>
  <c r="G4129" i="6"/>
  <c r="F4129" i="6"/>
  <c r="E4129" i="6"/>
  <c r="D4129" i="6"/>
  <c r="C4129" i="6"/>
  <c r="B4129" i="6"/>
  <c r="H4128" i="6"/>
  <c r="G4128" i="6"/>
  <c r="F4128" i="6"/>
  <c r="E4128" i="6"/>
  <c r="D4128" i="6"/>
  <c r="C4128" i="6"/>
  <c r="B4128" i="6"/>
  <c r="H4127" i="6"/>
  <c r="G4127" i="6"/>
  <c r="F4127" i="6"/>
  <c r="E4127" i="6"/>
  <c r="D4127" i="6"/>
  <c r="C4127" i="6"/>
  <c r="B4127" i="6"/>
  <c r="H4126" i="6"/>
  <c r="G4126" i="6"/>
  <c r="F4126" i="6"/>
  <c r="E4126" i="6"/>
  <c r="D4126" i="6"/>
  <c r="C4126" i="6"/>
  <c r="B4126" i="6"/>
  <c r="H4125" i="6"/>
  <c r="G4125" i="6"/>
  <c r="F4125" i="6"/>
  <c r="E4125" i="6"/>
  <c r="D4125" i="6"/>
  <c r="C4125" i="6"/>
  <c r="B4125" i="6"/>
  <c r="H4124" i="6"/>
  <c r="G4124" i="6"/>
  <c r="F4124" i="6"/>
  <c r="E4124" i="6"/>
  <c r="D4124" i="6"/>
  <c r="C4124" i="6"/>
  <c r="B4124" i="6"/>
  <c r="H4123" i="6"/>
  <c r="G4123" i="6"/>
  <c r="F4123" i="6"/>
  <c r="E4123" i="6"/>
  <c r="D4123" i="6"/>
  <c r="C4123" i="6"/>
  <c r="B4123" i="6"/>
  <c r="H4122" i="6"/>
  <c r="G4122" i="6"/>
  <c r="F4122" i="6"/>
  <c r="E4122" i="6"/>
  <c r="D4122" i="6"/>
  <c r="C4122" i="6"/>
  <c r="B4122" i="6"/>
  <c r="H4121" i="6"/>
  <c r="G4121" i="6"/>
  <c r="F4121" i="6"/>
  <c r="E4121" i="6"/>
  <c r="D4121" i="6"/>
  <c r="C4121" i="6"/>
  <c r="B4121" i="6"/>
  <c r="H4120" i="6"/>
  <c r="G4120" i="6"/>
  <c r="F4120" i="6"/>
  <c r="E4120" i="6"/>
  <c r="D4120" i="6"/>
  <c r="C4120" i="6"/>
  <c r="B4120" i="6"/>
  <c r="H4119" i="6"/>
  <c r="G4119" i="6"/>
  <c r="F4119" i="6"/>
  <c r="E4119" i="6"/>
  <c r="D4119" i="6"/>
  <c r="C4119" i="6"/>
  <c r="B4119" i="6"/>
  <c r="H4118" i="6"/>
  <c r="G4118" i="6"/>
  <c r="F4118" i="6"/>
  <c r="E4118" i="6"/>
  <c r="D4118" i="6"/>
  <c r="C4118" i="6"/>
  <c r="B4118" i="6"/>
  <c r="H4117" i="6"/>
  <c r="G4117" i="6"/>
  <c r="F4117" i="6"/>
  <c r="E4117" i="6"/>
  <c r="D4117" i="6"/>
  <c r="C4117" i="6"/>
  <c r="B4117" i="6"/>
  <c r="H4116" i="6"/>
  <c r="G4116" i="6"/>
  <c r="F4116" i="6"/>
  <c r="E4116" i="6"/>
  <c r="D4116" i="6"/>
  <c r="C4116" i="6"/>
  <c r="B4116" i="6"/>
  <c r="H4115" i="6"/>
  <c r="G4115" i="6"/>
  <c r="F4115" i="6"/>
  <c r="E4115" i="6"/>
  <c r="D4115" i="6"/>
  <c r="C4115" i="6"/>
  <c r="B4115" i="6"/>
  <c r="H4114" i="6"/>
  <c r="G4114" i="6"/>
  <c r="F4114" i="6"/>
  <c r="E4114" i="6"/>
  <c r="D4114" i="6"/>
  <c r="C4114" i="6"/>
  <c r="B4114" i="6"/>
  <c r="H4113" i="6"/>
  <c r="G4113" i="6"/>
  <c r="F4113" i="6"/>
  <c r="E4113" i="6"/>
  <c r="D4113" i="6"/>
  <c r="C4113" i="6"/>
  <c r="B4113" i="6"/>
  <c r="H4112" i="6"/>
  <c r="G4112" i="6"/>
  <c r="F4112" i="6"/>
  <c r="E4112" i="6"/>
  <c r="D4112" i="6"/>
  <c r="C4112" i="6"/>
  <c r="B4112" i="6"/>
  <c r="H4111" i="6"/>
  <c r="G4111" i="6"/>
  <c r="F4111" i="6"/>
  <c r="E4111" i="6"/>
  <c r="D4111" i="6"/>
  <c r="C4111" i="6"/>
  <c r="B4111" i="6"/>
  <c r="H4110" i="6"/>
  <c r="G4110" i="6"/>
  <c r="F4110" i="6"/>
  <c r="E4110" i="6"/>
  <c r="D4110" i="6"/>
  <c r="C4110" i="6"/>
  <c r="B4110" i="6"/>
  <c r="H4109" i="6"/>
  <c r="G4109" i="6"/>
  <c r="F4109" i="6"/>
  <c r="E4109" i="6"/>
  <c r="D4109" i="6"/>
  <c r="C4109" i="6"/>
  <c r="B4109" i="6"/>
  <c r="H4108" i="6"/>
  <c r="G4108" i="6"/>
  <c r="F4108" i="6"/>
  <c r="E4108" i="6"/>
  <c r="D4108" i="6"/>
  <c r="C4108" i="6"/>
  <c r="B4108" i="6"/>
  <c r="H4107" i="6"/>
  <c r="G4107" i="6"/>
  <c r="F4107" i="6"/>
  <c r="E4107" i="6"/>
  <c r="D4107" i="6"/>
  <c r="C4107" i="6"/>
  <c r="B4107" i="6"/>
  <c r="H4106" i="6"/>
  <c r="G4106" i="6"/>
  <c r="F4106" i="6"/>
  <c r="E4106" i="6"/>
  <c r="D4106" i="6"/>
  <c r="C4106" i="6"/>
  <c r="B4106" i="6"/>
  <c r="H4105" i="6"/>
  <c r="G4105" i="6"/>
  <c r="F4105" i="6"/>
  <c r="E4105" i="6"/>
  <c r="D4105" i="6"/>
  <c r="C4105" i="6"/>
  <c r="B4105" i="6"/>
  <c r="H4104" i="6"/>
  <c r="G4104" i="6"/>
  <c r="F4104" i="6"/>
  <c r="E4104" i="6"/>
  <c r="D4104" i="6"/>
  <c r="C4104" i="6"/>
  <c r="B4104" i="6"/>
  <c r="H4103" i="6"/>
  <c r="G4103" i="6"/>
  <c r="F4103" i="6"/>
  <c r="E4103" i="6"/>
  <c r="D4103" i="6"/>
  <c r="C4103" i="6"/>
  <c r="B4103" i="6"/>
  <c r="H4102" i="6"/>
  <c r="G4102" i="6"/>
  <c r="F4102" i="6"/>
  <c r="E4102" i="6"/>
  <c r="D4102" i="6"/>
  <c r="C4102" i="6"/>
  <c r="B4102" i="6"/>
  <c r="H4101" i="6"/>
  <c r="G4101" i="6"/>
  <c r="F4101" i="6"/>
  <c r="E4101" i="6"/>
  <c r="D4101" i="6"/>
  <c r="C4101" i="6"/>
  <c r="B4101" i="6"/>
  <c r="H4100" i="6"/>
  <c r="G4100" i="6"/>
  <c r="F4100" i="6"/>
  <c r="E4100" i="6"/>
  <c r="D4100" i="6"/>
  <c r="C4100" i="6"/>
  <c r="B4100" i="6"/>
  <c r="H4099" i="6"/>
  <c r="G4099" i="6"/>
  <c r="F4099" i="6"/>
  <c r="E4099" i="6"/>
  <c r="D4099" i="6"/>
  <c r="C4099" i="6"/>
  <c r="B4099" i="6"/>
  <c r="H4098" i="6"/>
  <c r="G4098" i="6"/>
  <c r="F4098" i="6"/>
  <c r="E4098" i="6"/>
  <c r="D4098" i="6"/>
  <c r="C4098" i="6"/>
  <c r="B4098" i="6"/>
  <c r="H4097" i="6"/>
  <c r="G4097" i="6"/>
  <c r="F4097" i="6"/>
  <c r="E4097" i="6"/>
  <c r="D4097" i="6"/>
  <c r="C4097" i="6"/>
  <c r="B4097" i="6"/>
  <c r="H4096" i="6"/>
  <c r="G4096" i="6"/>
  <c r="F4096" i="6"/>
  <c r="E4096" i="6"/>
  <c r="D4096" i="6"/>
  <c r="C4096" i="6"/>
  <c r="B4096" i="6"/>
  <c r="H4095" i="6"/>
  <c r="G4095" i="6"/>
  <c r="F4095" i="6"/>
  <c r="E4095" i="6"/>
  <c r="D4095" i="6"/>
  <c r="C4095" i="6"/>
  <c r="B4095" i="6"/>
  <c r="H4094" i="6"/>
  <c r="G4094" i="6"/>
  <c r="F4094" i="6"/>
  <c r="E4094" i="6"/>
  <c r="D4094" i="6"/>
  <c r="C4094" i="6"/>
  <c r="B4094" i="6"/>
  <c r="H4093" i="6"/>
  <c r="G4093" i="6"/>
  <c r="F4093" i="6"/>
  <c r="E4093" i="6"/>
  <c r="D4093" i="6"/>
  <c r="C4093" i="6"/>
  <c r="B4093" i="6"/>
  <c r="H4092" i="6"/>
  <c r="G4092" i="6"/>
  <c r="F4092" i="6"/>
  <c r="E4092" i="6"/>
  <c r="D4092" i="6"/>
  <c r="C4092" i="6"/>
  <c r="B4092" i="6"/>
  <c r="H4091" i="6"/>
  <c r="G4091" i="6"/>
  <c r="F4091" i="6"/>
  <c r="E4091" i="6"/>
  <c r="D4091" i="6"/>
  <c r="C4091" i="6"/>
  <c r="B4091" i="6"/>
  <c r="H4090" i="6"/>
  <c r="G4090" i="6"/>
  <c r="F4090" i="6"/>
  <c r="E4090" i="6"/>
  <c r="D4090" i="6"/>
  <c r="C4090" i="6"/>
  <c r="B4090" i="6"/>
  <c r="H4089" i="6"/>
  <c r="G4089" i="6"/>
  <c r="F4089" i="6"/>
  <c r="E4089" i="6"/>
  <c r="D4089" i="6"/>
  <c r="C4089" i="6"/>
  <c r="B4089" i="6"/>
  <c r="H4088" i="6"/>
  <c r="G4088" i="6"/>
  <c r="F4088" i="6"/>
  <c r="E4088" i="6"/>
  <c r="D4088" i="6"/>
  <c r="C4088" i="6"/>
  <c r="B4088" i="6"/>
  <c r="H4087" i="6"/>
  <c r="G4087" i="6"/>
  <c r="F4087" i="6"/>
  <c r="E4087" i="6"/>
  <c r="D4087" i="6"/>
  <c r="C4087" i="6"/>
  <c r="B4087" i="6"/>
  <c r="H4086" i="6"/>
  <c r="G4086" i="6"/>
  <c r="F4086" i="6"/>
  <c r="E4086" i="6"/>
  <c r="D4086" i="6"/>
  <c r="C4086" i="6"/>
  <c r="B4086" i="6"/>
  <c r="H4085" i="6"/>
  <c r="G4085" i="6"/>
  <c r="F4085" i="6"/>
  <c r="E4085" i="6"/>
  <c r="D4085" i="6"/>
  <c r="C4085" i="6"/>
  <c r="B4085" i="6"/>
  <c r="H4084" i="6"/>
  <c r="G4084" i="6"/>
  <c r="F4084" i="6"/>
  <c r="E4084" i="6"/>
  <c r="D4084" i="6"/>
  <c r="C4084" i="6"/>
  <c r="B4084" i="6"/>
  <c r="H4083" i="6"/>
  <c r="G4083" i="6"/>
  <c r="F4083" i="6"/>
  <c r="E4083" i="6"/>
  <c r="D4083" i="6"/>
  <c r="C4083" i="6"/>
  <c r="B4083" i="6"/>
  <c r="H4082" i="6"/>
  <c r="G4082" i="6"/>
  <c r="F4082" i="6"/>
  <c r="E4082" i="6"/>
  <c r="D4082" i="6"/>
  <c r="C4082" i="6"/>
  <c r="B4082" i="6"/>
  <c r="H4081" i="6"/>
  <c r="G4081" i="6"/>
  <c r="F4081" i="6"/>
  <c r="E4081" i="6"/>
  <c r="D4081" i="6"/>
  <c r="C4081" i="6"/>
  <c r="B4081" i="6"/>
  <c r="H4080" i="6"/>
  <c r="G4080" i="6"/>
  <c r="F4080" i="6"/>
  <c r="E4080" i="6"/>
  <c r="D4080" i="6"/>
  <c r="C4080" i="6"/>
  <c r="B4080" i="6"/>
  <c r="H4079" i="6"/>
  <c r="G4079" i="6"/>
  <c r="F4079" i="6"/>
  <c r="E4079" i="6"/>
  <c r="D4079" i="6"/>
  <c r="C4079" i="6"/>
  <c r="B4079" i="6"/>
  <c r="H4078" i="6"/>
  <c r="G4078" i="6"/>
  <c r="F4078" i="6"/>
  <c r="E4078" i="6"/>
  <c r="D4078" i="6"/>
  <c r="C4078" i="6"/>
  <c r="B4078" i="6"/>
  <c r="H4077" i="6"/>
  <c r="G4077" i="6"/>
  <c r="F4077" i="6"/>
  <c r="E4077" i="6"/>
  <c r="D4077" i="6"/>
  <c r="C4077" i="6"/>
  <c r="B4077" i="6"/>
  <c r="H4076" i="6"/>
  <c r="G4076" i="6"/>
  <c r="F4076" i="6"/>
  <c r="E4076" i="6"/>
  <c r="D4076" i="6"/>
  <c r="C4076" i="6"/>
  <c r="B4076" i="6"/>
  <c r="H4075" i="6"/>
  <c r="G4075" i="6"/>
  <c r="F4075" i="6"/>
  <c r="E4075" i="6"/>
  <c r="D4075" i="6"/>
  <c r="C4075" i="6"/>
  <c r="B4075" i="6"/>
  <c r="H4074" i="6"/>
  <c r="G4074" i="6"/>
  <c r="F4074" i="6"/>
  <c r="E4074" i="6"/>
  <c r="D4074" i="6"/>
  <c r="C4074" i="6"/>
  <c r="B4074" i="6"/>
  <c r="H4073" i="6"/>
  <c r="G4073" i="6"/>
  <c r="F4073" i="6"/>
  <c r="E4073" i="6"/>
  <c r="D4073" i="6"/>
  <c r="C4073" i="6"/>
  <c r="B4073" i="6"/>
  <c r="H4072" i="6"/>
  <c r="G4072" i="6"/>
  <c r="F4072" i="6"/>
  <c r="E4072" i="6"/>
  <c r="D4072" i="6"/>
  <c r="C4072" i="6"/>
  <c r="B4072" i="6"/>
  <c r="H4071" i="6"/>
  <c r="G4071" i="6"/>
  <c r="F4071" i="6"/>
  <c r="E4071" i="6"/>
  <c r="D4071" i="6"/>
  <c r="C4071" i="6"/>
  <c r="B4071" i="6"/>
  <c r="H4070" i="6"/>
  <c r="G4070" i="6"/>
  <c r="F4070" i="6"/>
  <c r="E4070" i="6"/>
  <c r="D4070" i="6"/>
  <c r="C4070" i="6"/>
  <c r="B4070" i="6"/>
  <c r="H4069" i="6"/>
  <c r="G4069" i="6"/>
  <c r="F4069" i="6"/>
  <c r="E4069" i="6"/>
  <c r="D4069" i="6"/>
  <c r="C4069" i="6"/>
  <c r="B4069" i="6"/>
  <c r="H4068" i="6"/>
  <c r="G4068" i="6"/>
  <c r="F4068" i="6"/>
  <c r="E4068" i="6"/>
  <c r="D4068" i="6"/>
  <c r="C4068" i="6"/>
  <c r="B4068" i="6"/>
  <c r="H4067" i="6"/>
  <c r="G4067" i="6"/>
  <c r="F4067" i="6"/>
  <c r="E4067" i="6"/>
  <c r="D4067" i="6"/>
  <c r="C4067" i="6"/>
  <c r="B4067" i="6"/>
  <c r="H4066" i="6"/>
  <c r="G4066" i="6"/>
  <c r="F4066" i="6"/>
  <c r="E4066" i="6"/>
  <c r="D4066" i="6"/>
  <c r="C4066" i="6"/>
  <c r="B4066" i="6"/>
  <c r="H4065" i="6"/>
  <c r="G4065" i="6"/>
  <c r="F4065" i="6"/>
  <c r="E4065" i="6"/>
  <c r="D4065" i="6"/>
  <c r="C4065" i="6"/>
  <c r="B4065" i="6"/>
  <c r="H4064" i="6"/>
  <c r="G4064" i="6"/>
  <c r="F4064" i="6"/>
  <c r="E4064" i="6"/>
  <c r="D4064" i="6"/>
  <c r="C4064" i="6"/>
  <c r="B4064" i="6"/>
  <c r="H4063" i="6"/>
  <c r="G4063" i="6"/>
  <c r="F4063" i="6"/>
  <c r="E4063" i="6"/>
  <c r="D4063" i="6"/>
  <c r="C4063" i="6"/>
  <c r="B4063" i="6"/>
  <c r="H4062" i="6"/>
  <c r="G4062" i="6"/>
  <c r="F4062" i="6"/>
  <c r="E4062" i="6"/>
  <c r="D4062" i="6"/>
  <c r="C4062" i="6"/>
  <c r="B4062" i="6"/>
  <c r="H4061" i="6"/>
  <c r="G4061" i="6"/>
  <c r="F4061" i="6"/>
  <c r="E4061" i="6"/>
  <c r="D4061" i="6"/>
  <c r="C4061" i="6"/>
  <c r="B4061" i="6"/>
  <c r="H4060" i="6"/>
  <c r="G4060" i="6"/>
  <c r="F4060" i="6"/>
  <c r="E4060" i="6"/>
  <c r="D4060" i="6"/>
  <c r="C4060" i="6"/>
  <c r="B4060" i="6"/>
  <c r="H4059" i="6"/>
  <c r="G4059" i="6"/>
  <c r="F4059" i="6"/>
  <c r="E4059" i="6"/>
  <c r="D4059" i="6"/>
  <c r="C4059" i="6"/>
  <c r="B4059" i="6"/>
  <c r="H4058" i="6"/>
  <c r="G4058" i="6"/>
  <c r="F4058" i="6"/>
  <c r="E4058" i="6"/>
  <c r="D4058" i="6"/>
  <c r="C4058" i="6"/>
  <c r="B4058" i="6"/>
  <c r="H4057" i="6"/>
  <c r="G4057" i="6"/>
  <c r="F4057" i="6"/>
  <c r="E4057" i="6"/>
  <c r="D4057" i="6"/>
  <c r="C4057" i="6"/>
  <c r="B4057" i="6"/>
  <c r="H4056" i="6"/>
  <c r="G4056" i="6"/>
  <c r="F4056" i="6"/>
  <c r="E4056" i="6"/>
  <c r="D4056" i="6"/>
  <c r="C4056" i="6"/>
  <c r="B4056" i="6"/>
  <c r="H4055" i="6"/>
  <c r="G4055" i="6"/>
  <c r="F4055" i="6"/>
  <c r="E4055" i="6"/>
  <c r="D4055" i="6"/>
  <c r="C4055" i="6"/>
  <c r="B4055" i="6"/>
  <c r="H4054" i="6"/>
  <c r="G4054" i="6"/>
  <c r="F4054" i="6"/>
  <c r="E4054" i="6"/>
  <c r="D4054" i="6"/>
  <c r="C4054" i="6"/>
  <c r="B4054" i="6"/>
  <c r="H4053" i="6"/>
  <c r="G4053" i="6"/>
  <c r="F4053" i="6"/>
  <c r="E4053" i="6"/>
  <c r="D4053" i="6"/>
  <c r="C4053" i="6"/>
  <c r="B4053" i="6"/>
  <c r="H4052" i="6"/>
  <c r="G4052" i="6"/>
  <c r="F4052" i="6"/>
  <c r="E4052" i="6"/>
  <c r="D4052" i="6"/>
  <c r="C4052" i="6"/>
  <c r="B4052" i="6"/>
  <c r="H4051" i="6"/>
  <c r="G4051" i="6"/>
  <c r="F4051" i="6"/>
  <c r="E4051" i="6"/>
  <c r="D4051" i="6"/>
  <c r="C4051" i="6"/>
  <c r="B4051" i="6"/>
  <c r="H4050" i="6"/>
  <c r="G4050" i="6"/>
  <c r="F4050" i="6"/>
  <c r="E4050" i="6"/>
  <c r="D4050" i="6"/>
  <c r="C4050" i="6"/>
  <c r="B4050" i="6"/>
  <c r="H4049" i="6"/>
  <c r="G4049" i="6"/>
  <c r="F4049" i="6"/>
  <c r="E4049" i="6"/>
  <c r="D4049" i="6"/>
  <c r="C4049" i="6"/>
  <c r="B4049" i="6"/>
  <c r="H4048" i="6"/>
  <c r="G4048" i="6"/>
  <c r="F4048" i="6"/>
  <c r="E4048" i="6"/>
  <c r="D4048" i="6"/>
  <c r="C4048" i="6"/>
  <c r="B4048" i="6"/>
  <c r="H4047" i="6"/>
  <c r="G4047" i="6"/>
  <c r="F4047" i="6"/>
  <c r="E4047" i="6"/>
  <c r="D4047" i="6"/>
  <c r="C4047" i="6"/>
  <c r="B4047" i="6"/>
  <c r="H4046" i="6"/>
  <c r="G4046" i="6"/>
  <c r="F4046" i="6"/>
  <c r="E4046" i="6"/>
  <c r="D4046" i="6"/>
  <c r="C4046" i="6"/>
  <c r="B4046" i="6"/>
  <c r="H4045" i="6"/>
  <c r="G4045" i="6"/>
  <c r="F4045" i="6"/>
  <c r="E4045" i="6"/>
  <c r="D4045" i="6"/>
  <c r="C4045" i="6"/>
  <c r="B4045" i="6"/>
  <c r="H4044" i="6"/>
  <c r="G4044" i="6"/>
  <c r="F4044" i="6"/>
  <c r="E4044" i="6"/>
  <c r="D4044" i="6"/>
  <c r="C4044" i="6"/>
  <c r="B4044" i="6"/>
  <c r="H4043" i="6"/>
  <c r="G4043" i="6"/>
  <c r="F4043" i="6"/>
  <c r="E4043" i="6"/>
  <c r="D4043" i="6"/>
  <c r="C4043" i="6"/>
  <c r="B4043" i="6"/>
  <c r="H4042" i="6"/>
  <c r="G4042" i="6"/>
  <c r="F4042" i="6"/>
  <c r="E4042" i="6"/>
  <c r="D4042" i="6"/>
  <c r="C4042" i="6"/>
  <c r="B4042" i="6"/>
  <c r="H4041" i="6"/>
  <c r="G4041" i="6"/>
  <c r="F4041" i="6"/>
  <c r="E4041" i="6"/>
  <c r="D4041" i="6"/>
  <c r="C4041" i="6"/>
  <c r="B4041" i="6"/>
  <c r="H4040" i="6"/>
  <c r="G4040" i="6"/>
  <c r="F4040" i="6"/>
  <c r="E4040" i="6"/>
  <c r="D4040" i="6"/>
  <c r="C4040" i="6"/>
  <c r="B4040" i="6"/>
  <c r="H4039" i="6"/>
  <c r="G4039" i="6"/>
  <c r="F4039" i="6"/>
  <c r="E4039" i="6"/>
  <c r="D4039" i="6"/>
  <c r="C4039" i="6"/>
  <c r="B4039" i="6"/>
  <c r="H4038" i="6"/>
  <c r="G4038" i="6"/>
  <c r="F4038" i="6"/>
  <c r="E4038" i="6"/>
  <c r="D4038" i="6"/>
  <c r="C4038" i="6"/>
  <c r="B4038" i="6"/>
  <c r="H4037" i="6"/>
  <c r="G4037" i="6"/>
  <c r="F4037" i="6"/>
  <c r="E4037" i="6"/>
  <c r="D4037" i="6"/>
  <c r="C4037" i="6"/>
  <c r="B4037" i="6"/>
  <c r="H4036" i="6"/>
  <c r="G4036" i="6"/>
  <c r="F4036" i="6"/>
  <c r="E4036" i="6"/>
  <c r="D4036" i="6"/>
  <c r="C4036" i="6"/>
  <c r="B4036" i="6"/>
  <c r="H4035" i="6"/>
  <c r="G4035" i="6"/>
  <c r="F4035" i="6"/>
  <c r="E4035" i="6"/>
  <c r="D4035" i="6"/>
  <c r="C4035" i="6"/>
  <c r="B4035" i="6"/>
  <c r="H4034" i="6"/>
  <c r="G4034" i="6"/>
  <c r="F4034" i="6"/>
  <c r="E4034" i="6"/>
  <c r="D4034" i="6"/>
  <c r="C4034" i="6"/>
  <c r="B4034" i="6"/>
  <c r="H4033" i="6"/>
  <c r="G4033" i="6"/>
  <c r="F4033" i="6"/>
  <c r="E4033" i="6"/>
  <c r="D4033" i="6"/>
  <c r="C4033" i="6"/>
  <c r="B4033" i="6"/>
  <c r="H4032" i="6"/>
  <c r="G4032" i="6"/>
  <c r="F4032" i="6"/>
  <c r="E4032" i="6"/>
  <c r="D4032" i="6"/>
  <c r="C4032" i="6"/>
  <c r="B4032" i="6"/>
  <c r="H4031" i="6"/>
  <c r="G4031" i="6"/>
  <c r="F4031" i="6"/>
  <c r="E4031" i="6"/>
  <c r="D4031" i="6"/>
  <c r="C4031" i="6"/>
  <c r="B4031" i="6"/>
  <c r="H4030" i="6"/>
  <c r="G4030" i="6"/>
  <c r="F4030" i="6"/>
  <c r="E4030" i="6"/>
  <c r="D4030" i="6"/>
  <c r="C4030" i="6"/>
  <c r="B4030" i="6"/>
  <c r="H4029" i="6"/>
  <c r="G4029" i="6"/>
  <c r="F4029" i="6"/>
  <c r="E4029" i="6"/>
  <c r="D4029" i="6"/>
  <c r="C4029" i="6"/>
  <c r="B4029" i="6"/>
  <c r="H4028" i="6"/>
  <c r="G4028" i="6"/>
  <c r="F4028" i="6"/>
  <c r="E4028" i="6"/>
  <c r="D4028" i="6"/>
  <c r="C4028" i="6"/>
  <c r="B4028" i="6"/>
  <c r="H4027" i="6"/>
  <c r="G4027" i="6"/>
  <c r="F4027" i="6"/>
  <c r="E4027" i="6"/>
  <c r="D4027" i="6"/>
  <c r="C4027" i="6"/>
  <c r="B4027" i="6"/>
  <c r="H4026" i="6"/>
  <c r="G4026" i="6"/>
  <c r="F4026" i="6"/>
  <c r="E4026" i="6"/>
  <c r="D4026" i="6"/>
  <c r="C4026" i="6"/>
  <c r="B4026" i="6"/>
  <c r="H4025" i="6"/>
  <c r="G4025" i="6"/>
  <c r="F4025" i="6"/>
  <c r="E4025" i="6"/>
  <c r="D4025" i="6"/>
  <c r="C4025" i="6"/>
  <c r="B4025" i="6"/>
  <c r="H4024" i="6"/>
  <c r="G4024" i="6"/>
  <c r="F4024" i="6"/>
  <c r="E4024" i="6"/>
  <c r="D4024" i="6"/>
  <c r="C4024" i="6"/>
  <c r="B4024" i="6"/>
  <c r="H4023" i="6"/>
  <c r="G4023" i="6"/>
  <c r="F4023" i="6"/>
  <c r="E4023" i="6"/>
  <c r="D4023" i="6"/>
  <c r="C4023" i="6"/>
  <c r="B4023" i="6"/>
  <c r="H4022" i="6"/>
  <c r="G4022" i="6"/>
  <c r="F4022" i="6"/>
  <c r="E4022" i="6"/>
  <c r="D4022" i="6"/>
  <c r="C4022" i="6"/>
  <c r="B4022" i="6"/>
  <c r="H4021" i="6"/>
  <c r="G4021" i="6"/>
  <c r="F4021" i="6"/>
  <c r="E4021" i="6"/>
  <c r="D4021" i="6"/>
  <c r="C4021" i="6"/>
  <c r="B4021" i="6"/>
  <c r="H4020" i="6"/>
  <c r="G4020" i="6"/>
  <c r="F4020" i="6"/>
  <c r="E4020" i="6"/>
  <c r="D4020" i="6"/>
  <c r="C4020" i="6"/>
  <c r="B4020" i="6"/>
  <c r="H4019" i="6"/>
  <c r="G4019" i="6"/>
  <c r="F4019" i="6"/>
  <c r="E4019" i="6"/>
  <c r="D4019" i="6"/>
  <c r="C4019" i="6"/>
  <c r="B4019" i="6"/>
  <c r="H4018" i="6"/>
  <c r="G4018" i="6"/>
  <c r="F4018" i="6"/>
  <c r="E4018" i="6"/>
  <c r="D4018" i="6"/>
  <c r="C4018" i="6"/>
  <c r="B4018" i="6"/>
  <c r="H4017" i="6"/>
  <c r="G4017" i="6"/>
  <c r="F4017" i="6"/>
  <c r="E4017" i="6"/>
  <c r="D4017" i="6"/>
  <c r="C4017" i="6"/>
  <c r="B4017" i="6"/>
  <c r="H4016" i="6"/>
  <c r="G4016" i="6"/>
  <c r="F4016" i="6"/>
  <c r="E4016" i="6"/>
  <c r="D4016" i="6"/>
  <c r="C4016" i="6"/>
  <c r="B4016" i="6"/>
  <c r="H4015" i="6"/>
  <c r="G4015" i="6"/>
  <c r="F4015" i="6"/>
  <c r="E4015" i="6"/>
  <c r="D4015" i="6"/>
  <c r="C4015" i="6"/>
  <c r="B4015" i="6"/>
  <c r="H4014" i="6"/>
  <c r="G4014" i="6"/>
  <c r="F4014" i="6"/>
  <c r="E4014" i="6"/>
  <c r="D4014" i="6"/>
  <c r="C4014" i="6"/>
  <c r="B4014" i="6"/>
  <c r="H4013" i="6"/>
  <c r="G4013" i="6"/>
  <c r="F4013" i="6"/>
  <c r="E4013" i="6"/>
  <c r="D4013" i="6"/>
  <c r="C4013" i="6"/>
  <c r="B4013" i="6"/>
  <c r="H4012" i="6"/>
  <c r="G4012" i="6"/>
  <c r="F4012" i="6"/>
  <c r="E4012" i="6"/>
  <c r="D4012" i="6"/>
  <c r="C4012" i="6"/>
  <c r="B4012" i="6"/>
  <c r="H4011" i="6"/>
  <c r="G4011" i="6"/>
  <c r="F4011" i="6"/>
  <c r="E4011" i="6"/>
  <c r="D4011" i="6"/>
  <c r="C4011" i="6"/>
  <c r="B4011" i="6"/>
  <c r="H4010" i="6"/>
  <c r="G4010" i="6"/>
  <c r="F4010" i="6"/>
  <c r="E4010" i="6"/>
  <c r="D4010" i="6"/>
  <c r="C4010" i="6"/>
  <c r="B4010" i="6"/>
  <c r="H4009" i="6"/>
  <c r="G4009" i="6"/>
  <c r="F4009" i="6"/>
  <c r="E4009" i="6"/>
  <c r="D4009" i="6"/>
  <c r="C4009" i="6"/>
  <c r="B4009" i="6"/>
  <c r="H4008" i="6"/>
  <c r="G4008" i="6"/>
  <c r="F4008" i="6"/>
  <c r="E4008" i="6"/>
  <c r="D4008" i="6"/>
  <c r="C4008" i="6"/>
  <c r="B4008" i="6"/>
  <c r="H4007" i="6"/>
  <c r="G4007" i="6"/>
  <c r="F4007" i="6"/>
  <c r="E4007" i="6"/>
  <c r="D4007" i="6"/>
  <c r="C4007" i="6"/>
  <c r="B4007" i="6"/>
  <c r="H4006" i="6"/>
  <c r="G4006" i="6"/>
  <c r="F4006" i="6"/>
  <c r="E4006" i="6"/>
  <c r="D4006" i="6"/>
  <c r="C4006" i="6"/>
  <c r="B4006" i="6"/>
  <c r="H4005" i="6"/>
  <c r="G4005" i="6"/>
  <c r="F4005" i="6"/>
  <c r="E4005" i="6"/>
  <c r="D4005" i="6"/>
  <c r="C4005" i="6"/>
  <c r="B4005" i="6"/>
  <c r="H4004" i="6"/>
  <c r="G4004" i="6"/>
  <c r="F4004" i="6"/>
  <c r="E4004" i="6"/>
  <c r="D4004" i="6"/>
  <c r="C4004" i="6"/>
  <c r="B4004" i="6"/>
  <c r="H4003" i="6"/>
  <c r="G4003" i="6"/>
  <c r="F4003" i="6"/>
  <c r="E4003" i="6"/>
  <c r="D4003" i="6"/>
  <c r="C4003" i="6"/>
  <c r="B4003" i="6"/>
  <c r="H4002" i="6"/>
  <c r="G4002" i="6"/>
  <c r="F4002" i="6"/>
  <c r="E4002" i="6"/>
  <c r="D4002" i="6"/>
  <c r="C4002" i="6"/>
  <c r="B4002" i="6"/>
  <c r="H4001" i="6"/>
  <c r="G4001" i="6"/>
  <c r="F4001" i="6"/>
  <c r="E4001" i="6"/>
  <c r="D4001" i="6"/>
  <c r="C4001" i="6"/>
  <c r="B4001" i="6"/>
  <c r="H4000" i="6"/>
  <c r="G4000" i="6"/>
  <c r="F4000" i="6"/>
  <c r="E4000" i="6"/>
  <c r="D4000" i="6"/>
  <c r="C4000" i="6"/>
  <c r="B4000" i="6"/>
  <c r="H3999" i="6"/>
  <c r="G3999" i="6"/>
  <c r="F3999" i="6"/>
  <c r="E3999" i="6"/>
  <c r="D3999" i="6"/>
  <c r="C3999" i="6"/>
  <c r="B3999" i="6"/>
  <c r="H3998" i="6"/>
  <c r="G3998" i="6"/>
  <c r="F3998" i="6"/>
  <c r="E3998" i="6"/>
  <c r="D3998" i="6"/>
  <c r="C3998" i="6"/>
  <c r="B3998" i="6"/>
  <c r="H3997" i="6"/>
  <c r="G3997" i="6"/>
  <c r="F3997" i="6"/>
  <c r="E3997" i="6"/>
  <c r="D3997" i="6"/>
  <c r="C3997" i="6"/>
  <c r="B3997" i="6"/>
  <c r="H3996" i="6"/>
  <c r="G3996" i="6"/>
  <c r="F3996" i="6"/>
  <c r="E3996" i="6"/>
  <c r="D3996" i="6"/>
  <c r="C3996" i="6"/>
  <c r="B3996" i="6"/>
  <c r="H3995" i="6"/>
  <c r="G3995" i="6"/>
  <c r="F3995" i="6"/>
  <c r="E3995" i="6"/>
  <c r="D3995" i="6"/>
  <c r="C3995" i="6"/>
  <c r="B3995" i="6"/>
  <c r="H3994" i="6"/>
  <c r="G3994" i="6"/>
  <c r="F3994" i="6"/>
  <c r="E3994" i="6"/>
  <c r="D3994" i="6"/>
  <c r="C3994" i="6"/>
  <c r="B3994" i="6"/>
  <c r="H3993" i="6"/>
  <c r="G3993" i="6"/>
  <c r="F3993" i="6"/>
  <c r="E3993" i="6"/>
  <c r="D3993" i="6"/>
  <c r="C3993" i="6"/>
  <c r="B3993" i="6"/>
  <c r="H3992" i="6"/>
  <c r="G3992" i="6"/>
  <c r="F3992" i="6"/>
  <c r="E3992" i="6"/>
  <c r="D3992" i="6"/>
  <c r="C3992" i="6"/>
  <c r="B3992" i="6"/>
  <c r="H3991" i="6"/>
  <c r="G3991" i="6"/>
  <c r="F3991" i="6"/>
  <c r="E3991" i="6"/>
  <c r="D3991" i="6"/>
  <c r="C3991" i="6"/>
  <c r="B3991" i="6"/>
  <c r="H3990" i="6"/>
  <c r="G3990" i="6"/>
  <c r="F3990" i="6"/>
  <c r="E3990" i="6"/>
  <c r="D3990" i="6"/>
  <c r="C3990" i="6"/>
  <c r="B3990" i="6"/>
  <c r="H3989" i="6"/>
  <c r="G3989" i="6"/>
  <c r="F3989" i="6"/>
  <c r="E3989" i="6"/>
  <c r="D3989" i="6"/>
  <c r="C3989" i="6"/>
  <c r="B3989" i="6"/>
  <c r="H3988" i="6"/>
  <c r="G3988" i="6"/>
  <c r="F3988" i="6"/>
  <c r="E3988" i="6"/>
  <c r="D3988" i="6"/>
  <c r="C3988" i="6"/>
  <c r="B3988" i="6"/>
  <c r="H3987" i="6"/>
  <c r="G3987" i="6"/>
  <c r="F3987" i="6"/>
  <c r="E3987" i="6"/>
  <c r="D3987" i="6"/>
  <c r="C3987" i="6"/>
  <c r="B3987" i="6"/>
  <c r="H3986" i="6"/>
  <c r="G3986" i="6"/>
  <c r="F3986" i="6"/>
  <c r="E3986" i="6"/>
  <c r="D3986" i="6"/>
  <c r="C3986" i="6"/>
  <c r="B3986" i="6"/>
  <c r="H3985" i="6"/>
  <c r="G3985" i="6"/>
  <c r="F3985" i="6"/>
  <c r="E3985" i="6"/>
  <c r="D3985" i="6"/>
  <c r="C3985" i="6"/>
  <c r="B3985" i="6"/>
  <c r="H3984" i="6"/>
  <c r="G3984" i="6"/>
  <c r="F3984" i="6"/>
  <c r="E3984" i="6"/>
  <c r="D3984" i="6"/>
  <c r="C3984" i="6"/>
  <c r="B3984" i="6"/>
  <c r="H3983" i="6"/>
  <c r="G3983" i="6"/>
  <c r="F3983" i="6"/>
  <c r="E3983" i="6"/>
  <c r="D3983" i="6"/>
  <c r="C3983" i="6"/>
  <c r="B3983" i="6"/>
  <c r="H3982" i="6"/>
  <c r="G3982" i="6"/>
  <c r="F3982" i="6"/>
  <c r="E3982" i="6"/>
  <c r="D3982" i="6"/>
  <c r="C3982" i="6"/>
  <c r="B3982" i="6"/>
  <c r="H3981" i="6"/>
  <c r="G3981" i="6"/>
  <c r="F3981" i="6"/>
  <c r="E3981" i="6"/>
  <c r="D3981" i="6"/>
  <c r="C3981" i="6"/>
  <c r="B3981" i="6"/>
  <c r="H3980" i="6"/>
  <c r="G3980" i="6"/>
  <c r="F3980" i="6"/>
  <c r="E3980" i="6"/>
  <c r="D3980" i="6"/>
  <c r="C3980" i="6"/>
  <c r="B3980" i="6"/>
  <c r="H3979" i="6"/>
  <c r="G3979" i="6"/>
  <c r="F3979" i="6"/>
  <c r="E3979" i="6"/>
  <c r="D3979" i="6"/>
  <c r="C3979" i="6"/>
  <c r="B3979" i="6"/>
  <c r="H3978" i="6"/>
  <c r="G3978" i="6"/>
  <c r="F3978" i="6"/>
  <c r="E3978" i="6"/>
  <c r="D3978" i="6"/>
  <c r="C3978" i="6"/>
  <c r="B3978" i="6"/>
  <c r="H3977" i="6"/>
  <c r="G3977" i="6"/>
  <c r="F3977" i="6"/>
  <c r="E3977" i="6"/>
  <c r="D3977" i="6"/>
  <c r="C3977" i="6"/>
  <c r="B3977" i="6"/>
  <c r="H3976" i="6"/>
  <c r="G3976" i="6"/>
  <c r="F3976" i="6"/>
  <c r="E3976" i="6"/>
  <c r="D3976" i="6"/>
  <c r="C3976" i="6"/>
  <c r="B3976" i="6"/>
  <c r="H3975" i="6"/>
  <c r="G3975" i="6"/>
  <c r="F3975" i="6"/>
  <c r="E3975" i="6"/>
  <c r="D3975" i="6"/>
  <c r="C3975" i="6"/>
  <c r="B3975" i="6"/>
  <c r="H3974" i="6"/>
  <c r="G3974" i="6"/>
  <c r="F3974" i="6"/>
  <c r="E3974" i="6"/>
  <c r="D3974" i="6"/>
  <c r="C3974" i="6"/>
  <c r="B3974" i="6"/>
  <c r="H3973" i="6"/>
  <c r="G3973" i="6"/>
  <c r="F3973" i="6"/>
  <c r="E3973" i="6"/>
  <c r="D3973" i="6"/>
  <c r="C3973" i="6"/>
  <c r="B3973" i="6"/>
  <c r="H3972" i="6"/>
  <c r="G3972" i="6"/>
  <c r="F3972" i="6"/>
  <c r="E3972" i="6"/>
  <c r="D3972" i="6"/>
  <c r="C3972" i="6"/>
  <c r="B3972" i="6"/>
  <c r="H3971" i="6"/>
  <c r="G3971" i="6"/>
  <c r="F3971" i="6"/>
  <c r="E3971" i="6"/>
  <c r="D3971" i="6"/>
  <c r="C3971" i="6"/>
  <c r="B3971" i="6"/>
  <c r="H3970" i="6"/>
  <c r="G3970" i="6"/>
  <c r="F3970" i="6"/>
  <c r="E3970" i="6"/>
  <c r="D3970" i="6"/>
  <c r="C3970" i="6"/>
  <c r="B3970" i="6"/>
  <c r="H3969" i="6"/>
  <c r="G3969" i="6"/>
  <c r="F3969" i="6"/>
  <c r="E3969" i="6"/>
  <c r="D3969" i="6"/>
  <c r="C3969" i="6"/>
  <c r="B3969" i="6"/>
  <c r="H3968" i="6"/>
  <c r="G3968" i="6"/>
  <c r="F3968" i="6"/>
  <c r="E3968" i="6"/>
  <c r="D3968" i="6"/>
  <c r="C3968" i="6"/>
  <c r="B3968" i="6"/>
  <c r="H3967" i="6"/>
  <c r="G3967" i="6"/>
  <c r="F3967" i="6"/>
  <c r="E3967" i="6"/>
  <c r="D3967" i="6"/>
  <c r="C3967" i="6"/>
  <c r="B3967" i="6"/>
  <c r="H3966" i="6"/>
  <c r="G3966" i="6"/>
  <c r="F3966" i="6"/>
  <c r="E3966" i="6"/>
  <c r="D3966" i="6"/>
  <c r="C3966" i="6"/>
  <c r="B3966" i="6"/>
  <c r="H3965" i="6"/>
  <c r="G3965" i="6"/>
  <c r="F3965" i="6"/>
  <c r="E3965" i="6"/>
  <c r="D3965" i="6"/>
  <c r="C3965" i="6"/>
  <c r="B3965" i="6"/>
  <c r="H3964" i="6"/>
  <c r="G3964" i="6"/>
  <c r="F3964" i="6"/>
  <c r="E3964" i="6"/>
  <c r="D3964" i="6"/>
  <c r="C3964" i="6"/>
  <c r="B3964" i="6"/>
  <c r="H3963" i="6"/>
  <c r="G3963" i="6"/>
  <c r="F3963" i="6"/>
  <c r="E3963" i="6"/>
  <c r="D3963" i="6"/>
  <c r="C3963" i="6"/>
  <c r="B3963" i="6"/>
  <c r="H3962" i="6"/>
  <c r="G3962" i="6"/>
  <c r="F3962" i="6"/>
  <c r="E3962" i="6"/>
  <c r="D3962" i="6"/>
  <c r="C3962" i="6"/>
  <c r="B3962" i="6"/>
  <c r="H3961" i="6"/>
  <c r="G3961" i="6"/>
  <c r="F3961" i="6"/>
  <c r="E3961" i="6"/>
  <c r="D3961" i="6"/>
  <c r="C3961" i="6"/>
  <c r="B3961" i="6"/>
  <c r="H3960" i="6"/>
  <c r="G3960" i="6"/>
  <c r="F3960" i="6"/>
  <c r="E3960" i="6"/>
  <c r="D3960" i="6"/>
  <c r="C3960" i="6"/>
  <c r="B3960" i="6"/>
  <c r="H3959" i="6"/>
  <c r="G3959" i="6"/>
  <c r="F3959" i="6"/>
  <c r="E3959" i="6"/>
  <c r="D3959" i="6"/>
  <c r="C3959" i="6"/>
  <c r="B3959" i="6"/>
  <c r="H3958" i="6"/>
  <c r="G3958" i="6"/>
  <c r="F3958" i="6"/>
  <c r="E3958" i="6"/>
  <c r="D3958" i="6"/>
  <c r="C3958" i="6"/>
  <c r="B3958" i="6"/>
  <c r="H3957" i="6"/>
  <c r="G3957" i="6"/>
  <c r="F3957" i="6"/>
  <c r="E3957" i="6"/>
  <c r="D3957" i="6"/>
  <c r="C3957" i="6"/>
  <c r="B3957" i="6"/>
  <c r="H3956" i="6"/>
  <c r="G3956" i="6"/>
  <c r="F3956" i="6"/>
  <c r="E3956" i="6"/>
  <c r="D3956" i="6"/>
  <c r="C3956" i="6"/>
  <c r="B3956" i="6"/>
  <c r="H3955" i="6"/>
  <c r="G3955" i="6"/>
  <c r="F3955" i="6"/>
  <c r="E3955" i="6"/>
  <c r="D3955" i="6"/>
  <c r="C3955" i="6"/>
  <c r="B3955" i="6"/>
  <c r="H3954" i="6"/>
  <c r="G3954" i="6"/>
  <c r="F3954" i="6"/>
  <c r="E3954" i="6"/>
  <c r="D3954" i="6"/>
  <c r="C3954" i="6"/>
  <c r="B3954" i="6"/>
  <c r="H3953" i="6"/>
  <c r="G3953" i="6"/>
  <c r="F3953" i="6"/>
  <c r="E3953" i="6"/>
  <c r="D3953" i="6"/>
  <c r="C3953" i="6"/>
  <c r="B3953" i="6"/>
  <c r="H3952" i="6"/>
  <c r="G3952" i="6"/>
  <c r="F3952" i="6"/>
  <c r="E3952" i="6"/>
  <c r="D3952" i="6"/>
  <c r="C3952" i="6"/>
  <c r="B3952" i="6"/>
  <c r="H3951" i="6"/>
  <c r="G3951" i="6"/>
  <c r="F3951" i="6"/>
  <c r="E3951" i="6"/>
  <c r="D3951" i="6"/>
  <c r="C3951" i="6"/>
  <c r="B3951" i="6"/>
  <c r="H3950" i="6"/>
  <c r="G3950" i="6"/>
  <c r="F3950" i="6"/>
  <c r="E3950" i="6"/>
  <c r="D3950" i="6"/>
  <c r="C3950" i="6"/>
  <c r="B3950" i="6"/>
  <c r="H3949" i="6"/>
  <c r="G3949" i="6"/>
  <c r="F3949" i="6"/>
  <c r="E3949" i="6"/>
  <c r="D3949" i="6"/>
  <c r="C3949" i="6"/>
  <c r="B3949" i="6"/>
  <c r="H3948" i="6"/>
  <c r="G3948" i="6"/>
  <c r="F3948" i="6"/>
  <c r="E3948" i="6"/>
  <c r="D3948" i="6"/>
  <c r="C3948" i="6"/>
  <c r="B3948" i="6"/>
  <c r="H3947" i="6"/>
  <c r="G3947" i="6"/>
  <c r="F3947" i="6"/>
  <c r="E3947" i="6"/>
  <c r="D3947" i="6"/>
  <c r="C3947" i="6"/>
  <c r="B3947" i="6"/>
  <c r="H3946" i="6"/>
  <c r="G3946" i="6"/>
  <c r="F3946" i="6"/>
  <c r="E3946" i="6"/>
  <c r="D3946" i="6"/>
  <c r="C3946" i="6"/>
  <c r="B3946" i="6"/>
  <c r="H3945" i="6"/>
  <c r="G3945" i="6"/>
  <c r="F3945" i="6"/>
  <c r="E3945" i="6"/>
  <c r="D3945" i="6"/>
  <c r="C3945" i="6"/>
  <c r="B3945" i="6"/>
  <c r="H3944" i="6"/>
  <c r="G3944" i="6"/>
  <c r="F3944" i="6"/>
  <c r="E3944" i="6"/>
  <c r="D3944" i="6"/>
  <c r="C3944" i="6"/>
  <c r="B3944" i="6"/>
  <c r="H3943" i="6"/>
  <c r="G3943" i="6"/>
  <c r="F3943" i="6"/>
  <c r="E3943" i="6"/>
  <c r="D3943" i="6"/>
  <c r="C3943" i="6"/>
  <c r="B3943" i="6"/>
  <c r="H3942" i="6"/>
  <c r="G3942" i="6"/>
  <c r="F3942" i="6"/>
  <c r="E3942" i="6"/>
  <c r="D3942" i="6"/>
  <c r="C3942" i="6"/>
  <c r="B3942" i="6"/>
  <c r="H3941" i="6"/>
  <c r="G3941" i="6"/>
  <c r="F3941" i="6"/>
  <c r="E3941" i="6"/>
  <c r="D3941" i="6"/>
  <c r="C3941" i="6"/>
  <c r="B3941" i="6"/>
  <c r="H3940" i="6"/>
  <c r="G3940" i="6"/>
  <c r="F3940" i="6"/>
  <c r="E3940" i="6"/>
  <c r="D3940" i="6"/>
  <c r="C3940" i="6"/>
  <c r="B3940" i="6"/>
  <c r="H3939" i="6"/>
  <c r="G3939" i="6"/>
  <c r="F3939" i="6"/>
  <c r="E3939" i="6"/>
  <c r="D3939" i="6"/>
  <c r="C3939" i="6"/>
  <c r="B3939" i="6"/>
  <c r="H3938" i="6"/>
  <c r="G3938" i="6"/>
  <c r="F3938" i="6"/>
  <c r="E3938" i="6"/>
  <c r="D3938" i="6"/>
  <c r="C3938" i="6"/>
  <c r="B3938" i="6"/>
  <c r="H3937" i="6"/>
  <c r="G3937" i="6"/>
  <c r="F3937" i="6"/>
  <c r="E3937" i="6"/>
  <c r="D3937" i="6"/>
  <c r="C3937" i="6"/>
  <c r="B3937" i="6"/>
  <c r="H3936" i="6"/>
  <c r="G3936" i="6"/>
  <c r="F3936" i="6"/>
  <c r="E3936" i="6"/>
  <c r="D3936" i="6"/>
  <c r="C3936" i="6"/>
  <c r="B3936" i="6"/>
  <c r="H3935" i="6"/>
  <c r="G3935" i="6"/>
  <c r="F3935" i="6"/>
  <c r="E3935" i="6"/>
  <c r="D3935" i="6"/>
  <c r="C3935" i="6"/>
  <c r="B3935" i="6"/>
  <c r="H3934" i="6"/>
  <c r="G3934" i="6"/>
  <c r="F3934" i="6"/>
  <c r="E3934" i="6"/>
  <c r="D3934" i="6"/>
  <c r="C3934" i="6"/>
  <c r="B3934" i="6"/>
  <c r="H3933" i="6"/>
  <c r="G3933" i="6"/>
  <c r="F3933" i="6"/>
  <c r="E3933" i="6"/>
  <c r="D3933" i="6"/>
  <c r="C3933" i="6"/>
  <c r="B3933" i="6"/>
  <c r="H3932" i="6"/>
  <c r="G3932" i="6"/>
  <c r="F3932" i="6"/>
  <c r="E3932" i="6"/>
  <c r="D3932" i="6"/>
  <c r="C3932" i="6"/>
  <c r="B3932" i="6"/>
  <c r="H3931" i="6"/>
  <c r="G3931" i="6"/>
  <c r="F3931" i="6"/>
  <c r="E3931" i="6"/>
  <c r="D3931" i="6"/>
  <c r="C3931" i="6"/>
  <c r="B3931" i="6"/>
  <c r="H3930" i="6"/>
  <c r="G3930" i="6"/>
  <c r="F3930" i="6"/>
  <c r="E3930" i="6"/>
  <c r="D3930" i="6"/>
  <c r="C3930" i="6"/>
  <c r="B3930" i="6"/>
  <c r="H3929" i="6"/>
  <c r="G3929" i="6"/>
  <c r="F3929" i="6"/>
  <c r="E3929" i="6"/>
  <c r="D3929" i="6"/>
  <c r="C3929" i="6"/>
  <c r="B3929" i="6"/>
  <c r="H3928" i="6"/>
  <c r="G3928" i="6"/>
  <c r="F3928" i="6"/>
  <c r="E3928" i="6"/>
  <c r="D3928" i="6"/>
  <c r="C3928" i="6"/>
  <c r="B3928" i="6"/>
  <c r="H3927" i="6"/>
  <c r="G3927" i="6"/>
  <c r="F3927" i="6"/>
  <c r="E3927" i="6"/>
  <c r="D3927" i="6"/>
  <c r="C3927" i="6"/>
  <c r="B3927" i="6"/>
  <c r="H3926" i="6"/>
  <c r="G3926" i="6"/>
  <c r="F3926" i="6"/>
  <c r="E3926" i="6"/>
  <c r="D3926" i="6"/>
  <c r="C3926" i="6"/>
  <c r="B3926" i="6"/>
  <c r="H3925" i="6"/>
  <c r="G3925" i="6"/>
  <c r="F3925" i="6"/>
  <c r="E3925" i="6"/>
  <c r="D3925" i="6"/>
  <c r="C3925" i="6"/>
  <c r="B3925" i="6"/>
  <c r="H3924" i="6"/>
  <c r="G3924" i="6"/>
  <c r="F3924" i="6"/>
  <c r="E3924" i="6"/>
  <c r="D3924" i="6"/>
  <c r="C3924" i="6"/>
  <c r="B3924" i="6"/>
  <c r="H3923" i="6"/>
  <c r="G3923" i="6"/>
  <c r="F3923" i="6"/>
  <c r="E3923" i="6"/>
  <c r="D3923" i="6"/>
  <c r="C3923" i="6"/>
  <c r="B3923" i="6"/>
  <c r="H3922" i="6"/>
  <c r="G3922" i="6"/>
  <c r="F3922" i="6"/>
  <c r="E3922" i="6"/>
  <c r="D3922" i="6"/>
  <c r="C3922" i="6"/>
  <c r="B3922" i="6"/>
  <c r="H3921" i="6"/>
  <c r="G3921" i="6"/>
  <c r="F3921" i="6"/>
  <c r="E3921" i="6"/>
  <c r="D3921" i="6"/>
  <c r="C3921" i="6"/>
  <c r="B3921" i="6"/>
  <c r="H3920" i="6"/>
  <c r="G3920" i="6"/>
  <c r="F3920" i="6"/>
  <c r="E3920" i="6"/>
  <c r="D3920" i="6"/>
  <c r="C3920" i="6"/>
  <c r="B3920" i="6"/>
  <c r="H3919" i="6"/>
  <c r="G3919" i="6"/>
  <c r="F3919" i="6"/>
  <c r="E3919" i="6"/>
  <c r="D3919" i="6"/>
  <c r="C3919" i="6"/>
  <c r="B3919" i="6"/>
  <c r="H3918" i="6"/>
  <c r="G3918" i="6"/>
  <c r="F3918" i="6"/>
  <c r="E3918" i="6"/>
  <c r="D3918" i="6"/>
  <c r="C3918" i="6"/>
  <c r="B3918" i="6"/>
  <c r="H3917" i="6"/>
  <c r="G3917" i="6"/>
  <c r="F3917" i="6"/>
  <c r="E3917" i="6"/>
  <c r="D3917" i="6"/>
  <c r="C3917" i="6"/>
  <c r="B3917" i="6"/>
  <c r="H3916" i="6"/>
  <c r="G3916" i="6"/>
  <c r="F3916" i="6"/>
  <c r="E3916" i="6"/>
  <c r="D3916" i="6"/>
  <c r="C3916" i="6"/>
  <c r="B3916" i="6"/>
  <c r="H3915" i="6"/>
  <c r="G3915" i="6"/>
  <c r="F3915" i="6"/>
  <c r="E3915" i="6"/>
  <c r="D3915" i="6"/>
  <c r="C3915" i="6"/>
  <c r="B3915" i="6"/>
  <c r="H3914" i="6"/>
  <c r="G3914" i="6"/>
  <c r="F3914" i="6"/>
  <c r="E3914" i="6"/>
  <c r="D3914" i="6"/>
  <c r="C3914" i="6"/>
  <c r="B3914" i="6"/>
  <c r="H3913" i="6"/>
  <c r="G3913" i="6"/>
  <c r="F3913" i="6"/>
  <c r="E3913" i="6"/>
  <c r="D3913" i="6"/>
  <c r="C3913" i="6"/>
  <c r="B3913" i="6"/>
  <c r="H3912" i="6"/>
  <c r="G3912" i="6"/>
  <c r="F3912" i="6"/>
  <c r="E3912" i="6"/>
  <c r="D3912" i="6"/>
  <c r="C3912" i="6"/>
  <c r="B3912" i="6"/>
  <c r="H3911" i="6"/>
  <c r="G3911" i="6"/>
  <c r="F3911" i="6"/>
  <c r="E3911" i="6"/>
  <c r="D3911" i="6"/>
  <c r="C3911" i="6"/>
  <c r="B3911" i="6"/>
  <c r="H3910" i="6"/>
  <c r="G3910" i="6"/>
  <c r="F3910" i="6"/>
  <c r="E3910" i="6"/>
  <c r="D3910" i="6"/>
  <c r="C3910" i="6"/>
  <c r="B3910" i="6"/>
  <c r="H3909" i="6"/>
  <c r="G3909" i="6"/>
  <c r="F3909" i="6"/>
  <c r="E3909" i="6"/>
  <c r="D3909" i="6"/>
  <c r="C3909" i="6"/>
  <c r="B3909" i="6"/>
  <c r="H3908" i="6"/>
  <c r="G3908" i="6"/>
  <c r="F3908" i="6"/>
  <c r="E3908" i="6"/>
  <c r="D3908" i="6"/>
  <c r="C3908" i="6"/>
  <c r="B3908" i="6"/>
  <c r="H3907" i="6"/>
  <c r="G3907" i="6"/>
  <c r="F3907" i="6"/>
  <c r="E3907" i="6"/>
  <c r="D3907" i="6"/>
  <c r="C3907" i="6"/>
  <c r="B3907" i="6"/>
  <c r="H3906" i="6"/>
  <c r="G3906" i="6"/>
  <c r="F3906" i="6"/>
  <c r="E3906" i="6"/>
  <c r="D3906" i="6"/>
  <c r="C3906" i="6"/>
  <c r="B3906" i="6"/>
  <c r="H3905" i="6"/>
  <c r="G3905" i="6"/>
  <c r="F3905" i="6"/>
  <c r="E3905" i="6"/>
  <c r="D3905" i="6"/>
  <c r="C3905" i="6"/>
  <c r="B3905" i="6"/>
  <c r="H3904" i="6"/>
  <c r="G3904" i="6"/>
  <c r="F3904" i="6"/>
  <c r="E3904" i="6"/>
  <c r="D3904" i="6"/>
  <c r="C3904" i="6"/>
  <c r="B3904" i="6"/>
  <c r="H3903" i="6"/>
  <c r="G3903" i="6"/>
  <c r="F3903" i="6"/>
  <c r="E3903" i="6"/>
  <c r="D3903" i="6"/>
  <c r="C3903" i="6"/>
  <c r="B3903" i="6"/>
  <c r="H3902" i="6"/>
  <c r="G3902" i="6"/>
  <c r="F3902" i="6"/>
  <c r="E3902" i="6"/>
  <c r="D3902" i="6"/>
  <c r="C3902" i="6"/>
  <c r="B3902" i="6"/>
  <c r="H3901" i="6"/>
  <c r="G3901" i="6"/>
  <c r="F3901" i="6"/>
  <c r="E3901" i="6"/>
  <c r="D3901" i="6"/>
  <c r="C3901" i="6"/>
  <c r="B3901" i="6"/>
  <c r="H3900" i="6"/>
  <c r="G3900" i="6"/>
  <c r="F3900" i="6"/>
  <c r="E3900" i="6"/>
  <c r="D3900" i="6"/>
  <c r="C3900" i="6"/>
  <c r="B3900" i="6"/>
  <c r="H3899" i="6"/>
  <c r="G3899" i="6"/>
  <c r="F3899" i="6"/>
  <c r="E3899" i="6"/>
  <c r="D3899" i="6"/>
  <c r="C3899" i="6"/>
  <c r="B3899" i="6"/>
  <c r="H3898" i="6"/>
  <c r="G3898" i="6"/>
  <c r="F3898" i="6"/>
  <c r="E3898" i="6"/>
  <c r="D3898" i="6"/>
  <c r="C3898" i="6"/>
  <c r="B3898" i="6"/>
  <c r="H3897" i="6"/>
  <c r="G3897" i="6"/>
  <c r="F3897" i="6"/>
  <c r="E3897" i="6"/>
  <c r="D3897" i="6"/>
  <c r="C3897" i="6"/>
  <c r="B3897" i="6"/>
  <c r="H3896" i="6"/>
  <c r="G3896" i="6"/>
  <c r="F3896" i="6"/>
  <c r="E3896" i="6"/>
  <c r="D3896" i="6"/>
  <c r="C3896" i="6"/>
  <c r="B3896" i="6"/>
  <c r="H3895" i="6"/>
  <c r="G3895" i="6"/>
  <c r="F3895" i="6"/>
  <c r="E3895" i="6"/>
  <c r="D3895" i="6"/>
  <c r="C3895" i="6"/>
  <c r="B3895" i="6"/>
  <c r="H3894" i="6"/>
  <c r="G3894" i="6"/>
  <c r="F3894" i="6"/>
  <c r="E3894" i="6"/>
  <c r="D3894" i="6"/>
  <c r="C3894" i="6"/>
  <c r="B3894" i="6"/>
  <c r="H3893" i="6"/>
  <c r="G3893" i="6"/>
  <c r="F3893" i="6"/>
  <c r="E3893" i="6"/>
  <c r="D3893" i="6"/>
  <c r="C3893" i="6"/>
  <c r="B3893" i="6"/>
  <c r="H3892" i="6"/>
  <c r="G3892" i="6"/>
  <c r="F3892" i="6"/>
  <c r="E3892" i="6"/>
  <c r="D3892" i="6"/>
  <c r="C3892" i="6"/>
  <c r="B3892" i="6"/>
  <c r="H3891" i="6"/>
  <c r="G3891" i="6"/>
  <c r="F3891" i="6"/>
  <c r="E3891" i="6"/>
  <c r="D3891" i="6"/>
  <c r="C3891" i="6"/>
  <c r="B3891" i="6"/>
  <c r="H3890" i="6"/>
  <c r="G3890" i="6"/>
  <c r="F3890" i="6"/>
  <c r="E3890" i="6"/>
  <c r="D3890" i="6"/>
  <c r="C3890" i="6"/>
  <c r="B3890" i="6"/>
  <c r="H3889" i="6"/>
  <c r="G3889" i="6"/>
  <c r="F3889" i="6"/>
  <c r="E3889" i="6"/>
  <c r="D3889" i="6"/>
  <c r="C3889" i="6"/>
  <c r="B3889" i="6"/>
  <c r="H3888" i="6"/>
  <c r="G3888" i="6"/>
  <c r="F3888" i="6"/>
  <c r="E3888" i="6"/>
  <c r="D3888" i="6"/>
  <c r="C3888" i="6"/>
  <c r="B3888" i="6"/>
  <c r="H3887" i="6"/>
  <c r="G3887" i="6"/>
  <c r="F3887" i="6"/>
  <c r="E3887" i="6"/>
  <c r="D3887" i="6"/>
  <c r="C3887" i="6"/>
  <c r="B3887" i="6"/>
  <c r="H3886" i="6"/>
  <c r="G3886" i="6"/>
  <c r="F3886" i="6"/>
  <c r="E3886" i="6"/>
  <c r="D3886" i="6"/>
  <c r="C3886" i="6"/>
  <c r="B3886" i="6"/>
  <c r="H3885" i="6"/>
  <c r="G3885" i="6"/>
  <c r="F3885" i="6"/>
  <c r="E3885" i="6"/>
  <c r="D3885" i="6"/>
  <c r="C3885" i="6"/>
  <c r="B3885" i="6"/>
  <c r="H3884" i="6"/>
  <c r="G3884" i="6"/>
  <c r="F3884" i="6"/>
  <c r="E3884" i="6"/>
  <c r="D3884" i="6"/>
  <c r="C3884" i="6"/>
  <c r="B3884" i="6"/>
  <c r="H3883" i="6"/>
  <c r="G3883" i="6"/>
  <c r="F3883" i="6"/>
  <c r="E3883" i="6"/>
  <c r="D3883" i="6"/>
  <c r="C3883" i="6"/>
  <c r="B3883" i="6"/>
  <c r="H3882" i="6"/>
  <c r="G3882" i="6"/>
  <c r="F3882" i="6"/>
  <c r="E3882" i="6"/>
  <c r="D3882" i="6"/>
  <c r="C3882" i="6"/>
  <c r="B3882" i="6"/>
  <c r="H3881" i="6"/>
  <c r="G3881" i="6"/>
  <c r="F3881" i="6"/>
  <c r="E3881" i="6"/>
  <c r="D3881" i="6"/>
  <c r="C3881" i="6"/>
  <c r="B3881" i="6"/>
  <c r="H3880" i="6"/>
  <c r="G3880" i="6"/>
  <c r="F3880" i="6"/>
  <c r="E3880" i="6"/>
  <c r="D3880" i="6"/>
  <c r="C3880" i="6"/>
  <c r="B3880" i="6"/>
  <c r="H3879" i="6"/>
  <c r="G3879" i="6"/>
  <c r="F3879" i="6"/>
  <c r="E3879" i="6"/>
  <c r="D3879" i="6"/>
  <c r="C3879" i="6"/>
  <c r="B3879" i="6"/>
  <c r="H3878" i="6"/>
  <c r="G3878" i="6"/>
  <c r="F3878" i="6"/>
  <c r="E3878" i="6"/>
  <c r="D3878" i="6"/>
  <c r="C3878" i="6"/>
  <c r="B3878" i="6"/>
  <c r="H3877" i="6"/>
  <c r="G3877" i="6"/>
  <c r="F3877" i="6"/>
  <c r="E3877" i="6"/>
  <c r="D3877" i="6"/>
  <c r="C3877" i="6"/>
  <c r="B3877" i="6"/>
  <c r="H3876" i="6"/>
  <c r="G3876" i="6"/>
  <c r="F3876" i="6"/>
  <c r="E3876" i="6"/>
  <c r="D3876" i="6"/>
  <c r="C3876" i="6"/>
  <c r="B3876" i="6"/>
  <c r="H3875" i="6"/>
  <c r="G3875" i="6"/>
  <c r="F3875" i="6"/>
  <c r="E3875" i="6"/>
  <c r="D3875" i="6"/>
  <c r="C3875" i="6"/>
  <c r="B3875" i="6"/>
  <c r="H3874" i="6"/>
  <c r="G3874" i="6"/>
  <c r="F3874" i="6"/>
  <c r="E3874" i="6"/>
  <c r="D3874" i="6"/>
  <c r="C3874" i="6"/>
  <c r="B3874" i="6"/>
  <c r="H3873" i="6"/>
  <c r="G3873" i="6"/>
  <c r="F3873" i="6"/>
  <c r="E3873" i="6"/>
  <c r="D3873" i="6"/>
  <c r="C3873" i="6"/>
  <c r="B3873" i="6"/>
  <c r="H3872" i="6"/>
  <c r="G3872" i="6"/>
  <c r="F3872" i="6"/>
  <c r="E3872" i="6"/>
  <c r="D3872" i="6"/>
  <c r="C3872" i="6"/>
  <c r="B3872" i="6"/>
  <c r="H3871" i="6"/>
  <c r="G3871" i="6"/>
  <c r="F3871" i="6"/>
  <c r="E3871" i="6"/>
  <c r="D3871" i="6"/>
  <c r="C3871" i="6"/>
  <c r="B3871" i="6"/>
  <c r="H3870" i="6"/>
  <c r="G3870" i="6"/>
  <c r="F3870" i="6"/>
  <c r="E3870" i="6"/>
  <c r="D3870" i="6"/>
  <c r="C3870" i="6"/>
  <c r="B3870" i="6"/>
  <c r="H3869" i="6"/>
  <c r="G3869" i="6"/>
  <c r="F3869" i="6"/>
  <c r="E3869" i="6"/>
  <c r="D3869" i="6"/>
  <c r="C3869" i="6"/>
  <c r="B3869" i="6"/>
  <c r="H3868" i="6"/>
  <c r="G3868" i="6"/>
  <c r="F3868" i="6"/>
  <c r="E3868" i="6"/>
  <c r="D3868" i="6"/>
  <c r="C3868" i="6"/>
  <c r="B3868" i="6"/>
  <c r="H3867" i="6"/>
  <c r="G3867" i="6"/>
  <c r="F3867" i="6"/>
  <c r="E3867" i="6"/>
  <c r="D3867" i="6"/>
  <c r="C3867" i="6"/>
  <c r="B3867" i="6"/>
  <c r="H3866" i="6"/>
  <c r="G3866" i="6"/>
  <c r="F3866" i="6"/>
  <c r="E3866" i="6"/>
  <c r="D3866" i="6"/>
  <c r="C3866" i="6"/>
  <c r="B3866" i="6"/>
  <c r="H3865" i="6"/>
  <c r="G3865" i="6"/>
  <c r="F3865" i="6"/>
  <c r="E3865" i="6"/>
  <c r="D3865" i="6"/>
  <c r="C3865" i="6"/>
  <c r="B3865" i="6"/>
  <c r="H3864" i="6"/>
  <c r="G3864" i="6"/>
  <c r="F3864" i="6"/>
  <c r="E3864" i="6"/>
  <c r="D3864" i="6"/>
  <c r="C3864" i="6"/>
  <c r="B3864" i="6"/>
  <c r="H3863" i="6"/>
  <c r="G3863" i="6"/>
  <c r="F3863" i="6"/>
  <c r="E3863" i="6"/>
  <c r="D3863" i="6"/>
  <c r="C3863" i="6"/>
  <c r="B3863" i="6"/>
  <c r="H3862" i="6"/>
  <c r="G3862" i="6"/>
  <c r="F3862" i="6"/>
  <c r="E3862" i="6"/>
  <c r="D3862" i="6"/>
  <c r="C3862" i="6"/>
  <c r="B3862" i="6"/>
  <c r="H3861" i="6"/>
  <c r="G3861" i="6"/>
  <c r="F3861" i="6"/>
  <c r="E3861" i="6"/>
  <c r="D3861" i="6"/>
  <c r="C3861" i="6"/>
  <c r="B3861" i="6"/>
  <c r="H3860" i="6"/>
  <c r="G3860" i="6"/>
  <c r="F3860" i="6"/>
  <c r="E3860" i="6"/>
  <c r="D3860" i="6"/>
  <c r="C3860" i="6"/>
  <c r="B3860" i="6"/>
  <c r="H3859" i="6"/>
  <c r="G3859" i="6"/>
  <c r="F3859" i="6"/>
  <c r="E3859" i="6"/>
  <c r="D3859" i="6"/>
  <c r="C3859" i="6"/>
  <c r="B3859" i="6"/>
  <c r="H3858" i="6"/>
  <c r="G3858" i="6"/>
  <c r="F3858" i="6"/>
  <c r="E3858" i="6"/>
  <c r="D3858" i="6"/>
  <c r="C3858" i="6"/>
  <c r="B3858" i="6"/>
  <c r="H3857" i="6"/>
  <c r="G3857" i="6"/>
  <c r="F3857" i="6"/>
  <c r="E3857" i="6"/>
  <c r="D3857" i="6"/>
  <c r="C3857" i="6"/>
  <c r="B3857" i="6"/>
  <c r="H3856" i="6"/>
  <c r="G3856" i="6"/>
  <c r="F3856" i="6"/>
  <c r="E3856" i="6"/>
  <c r="D3856" i="6"/>
  <c r="C3856" i="6"/>
  <c r="B3856" i="6"/>
  <c r="H3855" i="6"/>
  <c r="G3855" i="6"/>
  <c r="F3855" i="6"/>
  <c r="E3855" i="6"/>
  <c r="D3855" i="6"/>
  <c r="C3855" i="6"/>
  <c r="B3855" i="6"/>
  <c r="H3854" i="6"/>
  <c r="G3854" i="6"/>
  <c r="F3854" i="6"/>
  <c r="E3854" i="6"/>
  <c r="D3854" i="6"/>
  <c r="C3854" i="6"/>
  <c r="B3854" i="6"/>
  <c r="H3853" i="6"/>
  <c r="G3853" i="6"/>
  <c r="F3853" i="6"/>
  <c r="E3853" i="6"/>
  <c r="D3853" i="6"/>
  <c r="C3853" i="6"/>
  <c r="B3853" i="6"/>
  <c r="H3852" i="6"/>
  <c r="G3852" i="6"/>
  <c r="F3852" i="6"/>
  <c r="E3852" i="6"/>
  <c r="D3852" i="6"/>
  <c r="C3852" i="6"/>
  <c r="B3852" i="6"/>
  <c r="H3851" i="6"/>
  <c r="G3851" i="6"/>
  <c r="F3851" i="6"/>
  <c r="E3851" i="6"/>
  <c r="D3851" i="6"/>
  <c r="C3851" i="6"/>
  <c r="B3851" i="6"/>
  <c r="H3850" i="6"/>
  <c r="G3850" i="6"/>
  <c r="F3850" i="6"/>
  <c r="E3850" i="6"/>
  <c r="D3850" i="6"/>
  <c r="C3850" i="6"/>
  <c r="B3850" i="6"/>
  <c r="H3849" i="6"/>
  <c r="G3849" i="6"/>
  <c r="F3849" i="6"/>
  <c r="E3849" i="6"/>
  <c r="D3849" i="6"/>
  <c r="C3849" i="6"/>
  <c r="B3849" i="6"/>
  <c r="H3848" i="6"/>
  <c r="G3848" i="6"/>
  <c r="F3848" i="6"/>
  <c r="E3848" i="6"/>
  <c r="D3848" i="6"/>
  <c r="C3848" i="6"/>
  <c r="B3848" i="6"/>
  <c r="H3847" i="6"/>
  <c r="G3847" i="6"/>
  <c r="F3847" i="6"/>
  <c r="E3847" i="6"/>
  <c r="D3847" i="6"/>
  <c r="C3847" i="6"/>
  <c r="B3847" i="6"/>
  <c r="H3846" i="6"/>
  <c r="G3846" i="6"/>
  <c r="F3846" i="6"/>
  <c r="E3846" i="6"/>
  <c r="D3846" i="6"/>
  <c r="C3846" i="6"/>
  <c r="B3846" i="6"/>
  <c r="H3845" i="6"/>
  <c r="G3845" i="6"/>
  <c r="F3845" i="6"/>
  <c r="E3845" i="6"/>
  <c r="D3845" i="6"/>
  <c r="C3845" i="6"/>
  <c r="B3845" i="6"/>
  <c r="H3844" i="6"/>
  <c r="G3844" i="6"/>
  <c r="F3844" i="6"/>
  <c r="E3844" i="6"/>
  <c r="D3844" i="6"/>
  <c r="C3844" i="6"/>
  <c r="B3844" i="6"/>
  <c r="H3843" i="6"/>
  <c r="G3843" i="6"/>
  <c r="F3843" i="6"/>
  <c r="E3843" i="6"/>
  <c r="D3843" i="6"/>
  <c r="C3843" i="6"/>
  <c r="B3843" i="6"/>
  <c r="H3842" i="6"/>
  <c r="G3842" i="6"/>
  <c r="F3842" i="6"/>
  <c r="E3842" i="6"/>
  <c r="D3842" i="6"/>
  <c r="C3842" i="6"/>
  <c r="B3842" i="6"/>
  <c r="H3841" i="6"/>
  <c r="G3841" i="6"/>
  <c r="F3841" i="6"/>
  <c r="E3841" i="6"/>
  <c r="D3841" i="6"/>
  <c r="C3841" i="6"/>
  <c r="B3841" i="6"/>
  <c r="H3840" i="6"/>
  <c r="G3840" i="6"/>
  <c r="F3840" i="6"/>
  <c r="E3840" i="6"/>
  <c r="D3840" i="6"/>
  <c r="C3840" i="6"/>
  <c r="B3840" i="6"/>
  <c r="H3839" i="6"/>
  <c r="G3839" i="6"/>
  <c r="F3839" i="6"/>
  <c r="E3839" i="6"/>
  <c r="D3839" i="6"/>
  <c r="C3839" i="6"/>
  <c r="B3839" i="6"/>
  <c r="H3838" i="6"/>
  <c r="G3838" i="6"/>
  <c r="F3838" i="6"/>
  <c r="E3838" i="6"/>
  <c r="D3838" i="6"/>
  <c r="C3838" i="6"/>
  <c r="B3838" i="6"/>
  <c r="H3837" i="6"/>
  <c r="G3837" i="6"/>
  <c r="F3837" i="6"/>
  <c r="E3837" i="6"/>
  <c r="D3837" i="6"/>
  <c r="C3837" i="6"/>
  <c r="B3837" i="6"/>
  <c r="H3836" i="6"/>
  <c r="G3836" i="6"/>
  <c r="F3836" i="6"/>
  <c r="E3836" i="6"/>
  <c r="D3836" i="6"/>
  <c r="C3836" i="6"/>
  <c r="B3836" i="6"/>
  <c r="H3835" i="6"/>
  <c r="G3835" i="6"/>
  <c r="F3835" i="6"/>
  <c r="E3835" i="6"/>
  <c r="D3835" i="6"/>
  <c r="C3835" i="6"/>
  <c r="B3835" i="6"/>
  <c r="H3834" i="6"/>
  <c r="G3834" i="6"/>
  <c r="F3834" i="6"/>
  <c r="E3834" i="6"/>
  <c r="D3834" i="6"/>
  <c r="C3834" i="6"/>
  <c r="B3834" i="6"/>
  <c r="H3833" i="6"/>
  <c r="G3833" i="6"/>
  <c r="F3833" i="6"/>
  <c r="E3833" i="6"/>
  <c r="D3833" i="6"/>
  <c r="C3833" i="6"/>
  <c r="B3833" i="6"/>
  <c r="H3832" i="6"/>
  <c r="G3832" i="6"/>
  <c r="F3832" i="6"/>
  <c r="E3832" i="6"/>
  <c r="D3832" i="6"/>
  <c r="C3832" i="6"/>
  <c r="B3832" i="6"/>
  <c r="H3831" i="6"/>
  <c r="G3831" i="6"/>
  <c r="F3831" i="6"/>
  <c r="E3831" i="6"/>
  <c r="D3831" i="6"/>
  <c r="C3831" i="6"/>
  <c r="B3831" i="6"/>
  <c r="H3830" i="6"/>
  <c r="G3830" i="6"/>
  <c r="F3830" i="6"/>
  <c r="E3830" i="6"/>
  <c r="D3830" i="6"/>
  <c r="C3830" i="6"/>
  <c r="B3830" i="6"/>
  <c r="H3829" i="6"/>
  <c r="G3829" i="6"/>
  <c r="F3829" i="6"/>
  <c r="E3829" i="6"/>
  <c r="D3829" i="6"/>
  <c r="C3829" i="6"/>
  <c r="B3829" i="6"/>
  <c r="H3828" i="6"/>
  <c r="G3828" i="6"/>
  <c r="F3828" i="6"/>
  <c r="E3828" i="6"/>
  <c r="D3828" i="6"/>
  <c r="C3828" i="6"/>
  <c r="B3828" i="6"/>
  <c r="H3827" i="6"/>
  <c r="G3827" i="6"/>
  <c r="F3827" i="6"/>
  <c r="E3827" i="6"/>
  <c r="D3827" i="6"/>
  <c r="C3827" i="6"/>
  <c r="B3827" i="6"/>
  <c r="H3826" i="6"/>
  <c r="G3826" i="6"/>
  <c r="F3826" i="6"/>
  <c r="E3826" i="6"/>
  <c r="D3826" i="6"/>
  <c r="C3826" i="6"/>
  <c r="B3826" i="6"/>
  <c r="H3825" i="6"/>
  <c r="G3825" i="6"/>
  <c r="F3825" i="6"/>
  <c r="E3825" i="6"/>
  <c r="D3825" i="6"/>
  <c r="C3825" i="6"/>
  <c r="B3825" i="6"/>
  <c r="H3824" i="6"/>
  <c r="G3824" i="6"/>
  <c r="F3824" i="6"/>
  <c r="E3824" i="6"/>
  <c r="D3824" i="6"/>
  <c r="C3824" i="6"/>
  <c r="B3824" i="6"/>
  <c r="H3823" i="6"/>
  <c r="G3823" i="6"/>
  <c r="F3823" i="6"/>
  <c r="E3823" i="6"/>
  <c r="D3823" i="6"/>
  <c r="C3823" i="6"/>
  <c r="B3823" i="6"/>
  <c r="H3822" i="6"/>
  <c r="G3822" i="6"/>
  <c r="F3822" i="6"/>
  <c r="E3822" i="6"/>
  <c r="D3822" i="6"/>
  <c r="C3822" i="6"/>
  <c r="B3822" i="6"/>
  <c r="H3821" i="6"/>
  <c r="G3821" i="6"/>
  <c r="F3821" i="6"/>
  <c r="E3821" i="6"/>
  <c r="D3821" i="6"/>
  <c r="C3821" i="6"/>
  <c r="B3821" i="6"/>
  <c r="H3820" i="6"/>
  <c r="G3820" i="6"/>
  <c r="F3820" i="6"/>
  <c r="E3820" i="6"/>
  <c r="D3820" i="6"/>
  <c r="C3820" i="6"/>
  <c r="B3820" i="6"/>
  <c r="H3819" i="6"/>
  <c r="G3819" i="6"/>
  <c r="F3819" i="6"/>
  <c r="E3819" i="6"/>
  <c r="D3819" i="6"/>
  <c r="C3819" i="6"/>
  <c r="B3819" i="6"/>
  <c r="H3818" i="6"/>
  <c r="G3818" i="6"/>
  <c r="F3818" i="6"/>
  <c r="E3818" i="6"/>
  <c r="D3818" i="6"/>
  <c r="C3818" i="6"/>
  <c r="B3818" i="6"/>
  <c r="H3817" i="6"/>
  <c r="G3817" i="6"/>
  <c r="F3817" i="6"/>
  <c r="E3817" i="6"/>
  <c r="D3817" i="6"/>
  <c r="C3817" i="6"/>
  <c r="B3817" i="6"/>
  <c r="H3816" i="6"/>
  <c r="G3816" i="6"/>
  <c r="F3816" i="6"/>
  <c r="E3816" i="6"/>
  <c r="D3816" i="6"/>
  <c r="C3816" i="6"/>
  <c r="B3816" i="6"/>
  <c r="H3815" i="6"/>
  <c r="G3815" i="6"/>
  <c r="F3815" i="6"/>
  <c r="E3815" i="6"/>
  <c r="D3815" i="6"/>
  <c r="C3815" i="6"/>
  <c r="B3815" i="6"/>
  <c r="H3814" i="6"/>
  <c r="G3814" i="6"/>
  <c r="F3814" i="6"/>
  <c r="E3814" i="6"/>
  <c r="D3814" i="6"/>
  <c r="C3814" i="6"/>
  <c r="B3814" i="6"/>
  <c r="H3813" i="6"/>
  <c r="G3813" i="6"/>
  <c r="F3813" i="6"/>
  <c r="E3813" i="6"/>
  <c r="D3813" i="6"/>
  <c r="C3813" i="6"/>
  <c r="B3813" i="6"/>
  <c r="H3812" i="6"/>
  <c r="G3812" i="6"/>
  <c r="F3812" i="6"/>
  <c r="E3812" i="6"/>
  <c r="D3812" i="6"/>
  <c r="C3812" i="6"/>
  <c r="B3812" i="6"/>
  <c r="H3811" i="6"/>
  <c r="G3811" i="6"/>
  <c r="F3811" i="6"/>
  <c r="E3811" i="6"/>
  <c r="D3811" i="6"/>
  <c r="C3811" i="6"/>
  <c r="B3811" i="6"/>
  <c r="H3810" i="6"/>
  <c r="G3810" i="6"/>
  <c r="F3810" i="6"/>
  <c r="E3810" i="6"/>
  <c r="D3810" i="6"/>
  <c r="C3810" i="6"/>
  <c r="B3810" i="6"/>
  <c r="H3809" i="6"/>
  <c r="G3809" i="6"/>
  <c r="F3809" i="6"/>
  <c r="E3809" i="6"/>
  <c r="D3809" i="6"/>
  <c r="C3809" i="6"/>
  <c r="B3809" i="6"/>
  <c r="H3808" i="6"/>
  <c r="G3808" i="6"/>
  <c r="F3808" i="6"/>
  <c r="E3808" i="6"/>
  <c r="D3808" i="6"/>
  <c r="C3808" i="6"/>
  <c r="B3808" i="6"/>
  <c r="H3807" i="6"/>
  <c r="G3807" i="6"/>
  <c r="F3807" i="6"/>
  <c r="E3807" i="6"/>
  <c r="D3807" i="6"/>
  <c r="C3807" i="6"/>
  <c r="B3807" i="6"/>
  <c r="H3806" i="6"/>
  <c r="G3806" i="6"/>
  <c r="F3806" i="6"/>
  <c r="E3806" i="6"/>
  <c r="D3806" i="6"/>
  <c r="C3806" i="6"/>
  <c r="B3806" i="6"/>
  <c r="H3805" i="6"/>
  <c r="G3805" i="6"/>
  <c r="F3805" i="6"/>
  <c r="E3805" i="6"/>
  <c r="D3805" i="6"/>
  <c r="C3805" i="6"/>
  <c r="B3805" i="6"/>
  <c r="H3804" i="6"/>
  <c r="G3804" i="6"/>
  <c r="F3804" i="6"/>
  <c r="E3804" i="6"/>
  <c r="D3804" i="6"/>
  <c r="C3804" i="6"/>
  <c r="B3804" i="6"/>
  <c r="H3803" i="6"/>
  <c r="G3803" i="6"/>
  <c r="F3803" i="6"/>
  <c r="E3803" i="6"/>
  <c r="D3803" i="6"/>
  <c r="C3803" i="6"/>
  <c r="B3803" i="6"/>
  <c r="H3802" i="6"/>
  <c r="G3802" i="6"/>
  <c r="F3802" i="6"/>
  <c r="E3802" i="6"/>
  <c r="D3802" i="6"/>
  <c r="C3802" i="6"/>
  <c r="B3802" i="6"/>
  <c r="H3801" i="6"/>
  <c r="G3801" i="6"/>
  <c r="F3801" i="6"/>
  <c r="E3801" i="6"/>
  <c r="D3801" i="6"/>
  <c r="C3801" i="6"/>
  <c r="B3801" i="6"/>
  <c r="H3800" i="6"/>
  <c r="G3800" i="6"/>
  <c r="F3800" i="6"/>
  <c r="E3800" i="6"/>
  <c r="D3800" i="6"/>
  <c r="C3800" i="6"/>
  <c r="B3800" i="6"/>
  <c r="H3799" i="6"/>
  <c r="G3799" i="6"/>
  <c r="F3799" i="6"/>
  <c r="E3799" i="6"/>
  <c r="D3799" i="6"/>
  <c r="C3799" i="6"/>
  <c r="B3799" i="6"/>
  <c r="H3798" i="6"/>
  <c r="G3798" i="6"/>
  <c r="F3798" i="6"/>
  <c r="E3798" i="6"/>
  <c r="D3798" i="6"/>
  <c r="C3798" i="6"/>
  <c r="B3798" i="6"/>
  <c r="H3797" i="6"/>
  <c r="G3797" i="6"/>
  <c r="F3797" i="6"/>
  <c r="E3797" i="6"/>
  <c r="D3797" i="6"/>
  <c r="C3797" i="6"/>
  <c r="B3797" i="6"/>
  <c r="H3796" i="6"/>
  <c r="G3796" i="6"/>
  <c r="F3796" i="6"/>
  <c r="E3796" i="6"/>
  <c r="D3796" i="6"/>
  <c r="C3796" i="6"/>
  <c r="B3796" i="6"/>
  <c r="H3795" i="6"/>
  <c r="G3795" i="6"/>
  <c r="F3795" i="6"/>
  <c r="E3795" i="6"/>
  <c r="D3795" i="6"/>
  <c r="C3795" i="6"/>
  <c r="B3795" i="6"/>
  <c r="H3794" i="6"/>
  <c r="G3794" i="6"/>
  <c r="F3794" i="6"/>
  <c r="E3794" i="6"/>
  <c r="D3794" i="6"/>
  <c r="C3794" i="6"/>
  <c r="B3794" i="6"/>
  <c r="H3793" i="6"/>
  <c r="G3793" i="6"/>
  <c r="F3793" i="6"/>
  <c r="E3793" i="6"/>
  <c r="D3793" i="6"/>
  <c r="C3793" i="6"/>
  <c r="B3793" i="6"/>
  <c r="H3792" i="6"/>
  <c r="G3792" i="6"/>
  <c r="F3792" i="6"/>
  <c r="E3792" i="6"/>
  <c r="D3792" i="6"/>
  <c r="C3792" i="6"/>
  <c r="B3792" i="6"/>
  <c r="H3791" i="6"/>
  <c r="G3791" i="6"/>
  <c r="F3791" i="6"/>
  <c r="E3791" i="6"/>
  <c r="D3791" i="6"/>
  <c r="C3791" i="6"/>
  <c r="B3791" i="6"/>
  <c r="H3790" i="6"/>
  <c r="G3790" i="6"/>
  <c r="F3790" i="6"/>
  <c r="E3790" i="6"/>
  <c r="D3790" i="6"/>
  <c r="C3790" i="6"/>
  <c r="B3790" i="6"/>
  <c r="H3789" i="6"/>
  <c r="G3789" i="6"/>
  <c r="F3789" i="6"/>
  <c r="E3789" i="6"/>
  <c r="D3789" i="6"/>
  <c r="C3789" i="6"/>
  <c r="B3789" i="6"/>
  <c r="H3788" i="6"/>
  <c r="G3788" i="6"/>
  <c r="F3788" i="6"/>
  <c r="E3788" i="6"/>
  <c r="D3788" i="6"/>
  <c r="C3788" i="6"/>
  <c r="B3788" i="6"/>
  <c r="H3787" i="6"/>
  <c r="G3787" i="6"/>
  <c r="F3787" i="6"/>
  <c r="E3787" i="6"/>
  <c r="D3787" i="6"/>
  <c r="C3787" i="6"/>
  <c r="B3787" i="6"/>
  <c r="H3786" i="6"/>
  <c r="G3786" i="6"/>
  <c r="F3786" i="6"/>
  <c r="E3786" i="6"/>
  <c r="D3786" i="6"/>
  <c r="C3786" i="6"/>
  <c r="B3786" i="6"/>
  <c r="H3785" i="6"/>
  <c r="G3785" i="6"/>
  <c r="F3785" i="6"/>
  <c r="E3785" i="6"/>
  <c r="D3785" i="6"/>
  <c r="C3785" i="6"/>
  <c r="B3785" i="6"/>
  <c r="H3784" i="6"/>
  <c r="G3784" i="6"/>
  <c r="F3784" i="6"/>
  <c r="E3784" i="6"/>
  <c r="D3784" i="6"/>
  <c r="C3784" i="6"/>
  <c r="B3784" i="6"/>
  <c r="H3783" i="6"/>
  <c r="G3783" i="6"/>
  <c r="F3783" i="6"/>
  <c r="E3783" i="6"/>
  <c r="D3783" i="6"/>
  <c r="C3783" i="6"/>
  <c r="B3783" i="6"/>
  <c r="H3782" i="6"/>
  <c r="G3782" i="6"/>
  <c r="F3782" i="6"/>
  <c r="E3782" i="6"/>
  <c r="D3782" i="6"/>
  <c r="C3782" i="6"/>
  <c r="B3782" i="6"/>
  <c r="H3781" i="6"/>
  <c r="G3781" i="6"/>
  <c r="F3781" i="6"/>
  <c r="E3781" i="6"/>
  <c r="D3781" i="6"/>
  <c r="C3781" i="6"/>
  <c r="B3781" i="6"/>
  <c r="H3780" i="6"/>
  <c r="G3780" i="6"/>
  <c r="F3780" i="6"/>
  <c r="E3780" i="6"/>
  <c r="D3780" i="6"/>
  <c r="C3780" i="6"/>
  <c r="B3780" i="6"/>
  <c r="H3779" i="6"/>
  <c r="G3779" i="6"/>
  <c r="F3779" i="6"/>
  <c r="E3779" i="6"/>
  <c r="D3779" i="6"/>
  <c r="C3779" i="6"/>
  <c r="B3779" i="6"/>
  <c r="H3778" i="6"/>
  <c r="G3778" i="6"/>
  <c r="F3778" i="6"/>
  <c r="E3778" i="6"/>
  <c r="D3778" i="6"/>
  <c r="C3778" i="6"/>
  <c r="B3778" i="6"/>
  <c r="H3777" i="6"/>
  <c r="G3777" i="6"/>
  <c r="F3777" i="6"/>
  <c r="E3777" i="6"/>
  <c r="D3777" i="6"/>
  <c r="C3777" i="6"/>
  <c r="B3777" i="6"/>
  <c r="H3776" i="6"/>
  <c r="G3776" i="6"/>
  <c r="F3776" i="6"/>
  <c r="E3776" i="6"/>
  <c r="D3776" i="6"/>
  <c r="C3776" i="6"/>
  <c r="B3776" i="6"/>
  <c r="H3775" i="6"/>
  <c r="G3775" i="6"/>
  <c r="F3775" i="6"/>
  <c r="E3775" i="6"/>
  <c r="D3775" i="6"/>
  <c r="C3775" i="6"/>
  <c r="B3775" i="6"/>
  <c r="H3774" i="6"/>
  <c r="G3774" i="6"/>
  <c r="F3774" i="6"/>
  <c r="E3774" i="6"/>
  <c r="D3774" i="6"/>
  <c r="C3774" i="6"/>
  <c r="B3774" i="6"/>
  <c r="H3773" i="6"/>
  <c r="G3773" i="6"/>
  <c r="F3773" i="6"/>
  <c r="E3773" i="6"/>
  <c r="D3773" i="6"/>
  <c r="C3773" i="6"/>
  <c r="B3773" i="6"/>
  <c r="H3772" i="6"/>
  <c r="G3772" i="6"/>
  <c r="F3772" i="6"/>
  <c r="E3772" i="6"/>
  <c r="D3772" i="6"/>
  <c r="C3772" i="6"/>
  <c r="B3772" i="6"/>
  <c r="H3771" i="6"/>
  <c r="G3771" i="6"/>
  <c r="F3771" i="6"/>
  <c r="E3771" i="6"/>
  <c r="D3771" i="6"/>
  <c r="C3771" i="6"/>
  <c r="B3771" i="6"/>
  <c r="H3770" i="6"/>
  <c r="G3770" i="6"/>
  <c r="F3770" i="6"/>
  <c r="E3770" i="6"/>
  <c r="D3770" i="6"/>
  <c r="C3770" i="6"/>
  <c r="B3770" i="6"/>
  <c r="H3769" i="6"/>
  <c r="G3769" i="6"/>
  <c r="F3769" i="6"/>
  <c r="E3769" i="6"/>
  <c r="D3769" i="6"/>
  <c r="C3769" i="6"/>
  <c r="B3769" i="6"/>
  <c r="H3768" i="6"/>
  <c r="G3768" i="6"/>
  <c r="F3768" i="6"/>
  <c r="E3768" i="6"/>
  <c r="D3768" i="6"/>
  <c r="C3768" i="6"/>
  <c r="B3768" i="6"/>
  <c r="H3767" i="6"/>
  <c r="G3767" i="6"/>
  <c r="F3767" i="6"/>
  <c r="E3767" i="6"/>
  <c r="D3767" i="6"/>
  <c r="C3767" i="6"/>
  <c r="B3767" i="6"/>
  <c r="H3766" i="6"/>
  <c r="G3766" i="6"/>
  <c r="F3766" i="6"/>
  <c r="E3766" i="6"/>
  <c r="D3766" i="6"/>
  <c r="C3766" i="6"/>
  <c r="B3766" i="6"/>
  <c r="H3765" i="6"/>
  <c r="G3765" i="6"/>
  <c r="F3765" i="6"/>
  <c r="E3765" i="6"/>
  <c r="D3765" i="6"/>
  <c r="C3765" i="6"/>
  <c r="B3765" i="6"/>
  <c r="H3764" i="6"/>
  <c r="G3764" i="6"/>
  <c r="F3764" i="6"/>
  <c r="E3764" i="6"/>
  <c r="D3764" i="6"/>
  <c r="C3764" i="6"/>
  <c r="B3764" i="6"/>
  <c r="H3763" i="6"/>
  <c r="G3763" i="6"/>
  <c r="F3763" i="6"/>
  <c r="E3763" i="6"/>
  <c r="D3763" i="6"/>
  <c r="C3763" i="6"/>
  <c r="B3763" i="6"/>
  <c r="H3762" i="6"/>
  <c r="G3762" i="6"/>
  <c r="F3762" i="6"/>
  <c r="E3762" i="6"/>
  <c r="D3762" i="6"/>
  <c r="C3762" i="6"/>
  <c r="B3762" i="6"/>
  <c r="H3761" i="6"/>
  <c r="G3761" i="6"/>
  <c r="F3761" i="6"/>
  <c r="E3761" i="6"/>
  <c r="D3761" i="6"/>
  <c r="C3761" i="6"/>
  <c r="B3761" i="6"/>
  <c r="H3760" i="6"/>
  <c r="G3760" i="6"/>
  <c r="F3760" i="6"/>
  <c r="E3760" i="6"/>
  <c r="D3760" i="6"/>
  <c r="C3760" i="6"/>
  <c r="B3760" i="6"/>
  <c r="H3759" i="6"/>
  <c r="G3759" i="6"/>
  <c r="F3759" i="6"/>
  <c r="E3759" i="6"/>
  <c r="D3759" i="6"/>
  <c r="C3759" i="6"/>
  <c r="B3759" i="6"/>
  <c r="H3758" i="6"/>
  <c r="G3758" i="6"/>
  <c r="F3758" i="6"/>
  <c r="E3758" i="6"/>
  <c r="D3758" i="6"/>
  <c r="C3758" i="6"/>
  <c r="B3758" i="6"/>
  <c r="H3757" i="6"/>
  <c r="G3757" i="6"/>
  <c r="F3757" i="6"/>
  <c r="E3757" i="6"/>
  <c r="D3757" i="6"/>
  <c r="C3757" i="6"/>
  <c r="B3757" i="6"/>
  <c r="H3756" i="6"/>
  <c r="G3756" i="6"/>
  <c r="F3756" i="6"/>
  <c r="E3756" i="6"/>
  <c r="D3756" i="6"/>
  <c r="C3756" i="6"/>
  <c r="B3756" i="6"/>
  <c r="H3755" i="6"/>
  <c r="G3755" i="6"/>
  <c r="F3755" i="6"/>
  <c r="E3755" i="6"/>
  <c r="D3755" i="6"/>
  <c r="C3755" i="6"/>
  <c r="B3755" i="6"/>
  <c r="H3754" i="6"/>
  <c r="G3754" i="6"/>
  <c r="F3754" i="6"/>
  <c r="E3754" i="6"/>
  <c r="D3754" i="6"/>
  <c r="C3754" i="6"/>
  <c r="B3754" i="6"/>
  <c r="H3753" i="6"/>
  <c r="G3753" i="6"/>
  <c r="F3753" i="6"/>
  <c r="E3753" i="6"/>
  <c r="D3753" i="6"/>
  <c r="C3753" i="6"/>
  <c r="B3753" i="6"/>
  <c r="H3752" i="6"/>
  <c r="G3752" i="6"/>
  <c r="F3752" i="6"/>
  <c r="E3752" i="6"/>
  <c r="D3752" i="6"/>
  <c r="C3752" i="6"/>
  <c r="B3752" i="6"/>
  <c r="H3751" i="6"/>
  <c r="G3751" i="6"/>
  <c r="F3751" i="6"/>
  <c r="E3751" i="6"/>
  <c r="D3751" i="6"/>
  <c r="C3751" i="6"/>
  <c r="B3751" i="6"/>
  <c r="H3750" i="6"/>
  <c r="G3750" i="6"/>
  <c r="F3750" i="6"/>
  <c r="E3750" i="6"/>
  <c r="D3750" i="6"/>
  <c r="C3750" i="6"/>
  <c r="B3750" i="6"/>
  <c r="H3749" i="6"/>
  <c r="G3749" i="6"/>
  <c r="F3749" i="6"/>
  <c r="E3749" i="6"/>
  <c r="D3749" i="6"/>
  <c r="C3749" i="6"/>
  <c r="B3749" i="6"/>
  <c r="H3748" i="6"/>
  <c r="G3748" i="6"/>
  <c r="F3748" i="6"/>
  <c r="E3748" i="6"/>
  <c r="D3748" i="6"/>
  <c r="C3748" i="6"/>
  <c r="B3748" i="6"/>
  <c r="H3747" i="6"/>
  <c r="G3747" i="6"/>
  <c r="F3747" i="6"/>
  <c r="E3747" i="6"/>
  <c r="D3747" i="6"/>
  <c r="C3747" i="6"/>
  <c r="B3747" i="6"/>
  <c r="H3746" i="6"/>
  <c r="G3746" i="6"/>
  <c r="F3746" i="6"/>
  <c r="E3746" i="6"/>
  <c r="D3746" i="6"/>
  <c r="C3746" i="6"/>
  <c r="B3746" i="6"/>
  <c r="H3745" i="6"/>
  <c r="G3745" i="6"/>
  <c r="F3745" i="6"/>
  <c r="E3745" i="6"/>
  <c r="D3745" i="6"/>
  <c r="C3745" i="6"/>
  <c r="B3745" i="6"/>
  <c r="H3744" i="6"/>
  <c r="G3744" i="6"/>
  <c r="F3744" i="6"/>
  <c r="E3744" i="6"/>
  <c r="D3744" i="6"/>
  <c r="C3744" i="6"/>
  <c r="B3744" i="6"/>
  <c r="H3743" i="6"/>
  <c r="G3743" i="6"/>
  <c r="F3743" i="6"/>
  <c r="E3743" i="6"/>
  <c r="D3743" i="6"/>
  <c r="C3743" i="6"/>
  <c r="B3743" i="6"/>
  <c r="H3742" i="6"/>
  <c r="G3742" i="6"/>
  <c r="F3742" i="6"/>
  <c r="E3742" i="6"/>
  <c r="D3742" i="6"/>
  <c r="C3742" i="6"/>
  <c r="B3742" i="6"/>
  <c r="H3741" i="6"/>
  <c r="G3741" i="6"/>
  <c r="F3741" i="6"/>
  <c r="E3741" i="6"/>
  <c r="D3741" i="6"/>
  <c r="C3741" i="6"/>
  <c r="B3741" i="6"/>
  <c r="H3740" i="6"/>
  <c r="G3740" i="6"/>
  <c r="F3740" i="6"/>
  <c r="E3740" i="6"/>
  <c r="D3740" i="6"/>
  <c r="C3740" i="6"/>
  <c r="B3740" i="6"/>
  <c r="H3739" i="6"/>
  <c r="G3739" i="6"/>
  <c r="F3739" i="6"/>
  <c r="E3739" i="6"/>
  <c r="D3739" i="6"/>
  <c r="C3739" i="6"/>
  <c r="B3739" i="6"/>
  <c r="H3738" i="6"/>
  <c r="G3738" i="6"/>
  <c r="F3738" i="6"/>
  <c r="E3738" i="6"/>
  <c r="D3738" i="6"/>
  <c r="C3738" i="6"/>
  <c r="B3738" i="6"/>
  <c r="H3737" i="6"/>
  <c r="G3737" i="6"/>
  <c r="F3737" i="6"/>
  <c r="E3737" i="6"/>
  <c r="D3737" i="6"/>
  <c r="C3737" i="6"/>
  <c r="B3737" i="6"/>
  <c r="H3736" i="6"/>
  <c r="G3736" i="6"/>
  <c r="F3736" i="6"/>
  <c r="E3736" i="6"/>
  <c r="D3736" i="6"/>
  <c r="C3736" i="6"/>
  <c r="B3736" i="6"/>
  <c r="H3735" i="6"/>
  <c r="G3735" i="6"/>
  <c r="F3735" i="6"/>
  <c r="E3735" i="6"/>
  <c r="D3735" i="6"/>
  <c r="C3735" i="6"/>
  <c r="B3735" i="6"/>
  <c r="H3734" i="6"/>
  <c r="G3734" i="6"/>
  <c r="F3734" i="6"/>
  <c r="E3734" i="6"/>
  <c r="D3734" i="6"/>
  <c r="C3734" i="6"/>
  <c r="B3734" i="6"/>
  <c r="H3733" i="6"/>
  <c r="G3733" i="6"/>
  <c r="F3733" i="6"/>
  <c r="E3733" i="6"/>
  <c r="D3733" i="6"/>
  <c r="C3733" i="6"/>
  <c r="B3733" i="6"/>
  <c r="H3732" i="6"/>
  <c r="G3732" i="6"/>
  <c r="F3732" i="6"/>
  <c r="E3732" i="6"/>
  <c r="D3732" i="6"/>
  <c r="C3732" i="6"/>
  <c r="B3732" i="6"/>
  <c r="H3731" i="6"/>
  <c r="G3731" i="6"/>
  <c r="F3731" i="6"/>
  <c r="E3731" i="6"/>
  <c r="D3731" i="6"/>
  <c r="C3731" i="6"/>
  <c r="B3731" i="6"/>
  <c r="H3730" i="6"/>
  <c r="G3730" i="6"/>
  <c r="F3730" i="6"/>
  <c r="E3730" i="6"/>
  <c r="D3730" i="6"/>
  <c r="C3730" i="6"/>
  <c r="B3730" i="6"/>
  <c r="H3729" i="6"/>
  <c r="G3729" i="6"/>
  <c r="F3729" i="6"/>
  <c r="E3729" i="6"/>
  <c r="D3729" i="6"/>
  <c r="C3729" i="6"/>
  <c r="B3729" i="6"/>
  <c r="H3728" i="6"/>
  <c r="G3728" i="6"/>
  <c r="F3728" i="6"/>
  <c r="E3728" i="6"/>
  <c r="D3728" i="6"/>
  <c r="C3728" i="6"/>
  <c r="B3728" i="6"/>
  <c r="H3727" i="6"/>
  <c r="G3727" i="6"/>
  <c r="F3727" i="6"/>
  <c r="E3727" i="6"/>
  <c r="D3727" i="6"/>
  <c r="C3727" i="6"/>
  <c r="B3727" i="6"/>
  <c r="H3726" i="6"/>
  <c r="G3726" i="6"/>
  <c r="F3726" i="6"/>
  <c r="E3726" i="6"/>
  <c r="D3726" i="6"/>
  <c r="C3726" i="6"/>
  <c r="B3726" i="6"/>
  <c r="H3725" i="6"/>
  <c r="G3725" i="6"/>
  <c r="F3725" i="6"/>
  <c r="E3725" i="6"/>
  <c r="D3725" i="6"/>
  <c r="C3725" i="6"/>
  <c r="B3725" i="6"/>
  <c r="H3724" i="6"/>
  <c r="G3724" i="6"/>
  <c r="F3724" i="6"/>
  <c r="E3724" i="6"/>
  <c r="D3724" i="6"/>
  <c r="C3724" i="6"/>
  <c r="B3724" i="6"/>
  <c r="H3723" i="6"/>
  <c r="G3723" i="6"/>
  <c r="F3723" i="6"/>
  <c r="E3723" i="6"/>
  <c r="D3723" i="6"/>
  <c r="C3723" i="6"/>
  <c r="B3723" i="6"/>
  <c r="H3722" i="6"/>
  <c r="G3722" i="6"/>
  <c r="F3722" i="6"/>
  <c r="E3722" i="6"/>
  <c r="D3722" i="6"/>
  <c r="C3722" i="6"/>
  <c r="B3722" i="6"/>
  <c r="H3721" i="6"/>
  <c r="G3721" i="6"/>
  <c r="F3721" i="6"/>
  <c r="E3721" i="6"/>
  <c r="D3721" i="6"/>
  <c r="C3721" i="6"/>
  <c r="B3721" i="6"/>
  <c r="H3720" i="6"/>
  <c r="G3720" i="6"/>
  <c r="F3720" i="6"/>
  <c r="E3720" i="6"/>
  <c r="D3720" i="6"/>
  <c r="C3720" i="6"/>
  <c r="B3720" i="6"/>
  <c r="H3719" i="6"/>
  <c r="G3719" i="6"/>
  <c r="F3719" i="6"/>
  <c r="E3719" i="6"/>
  <c r="D3719" i="6"/>
  <c r="C3719" i="6"/>
  <c r="B3719" i="6"/>
  <c r="H3718" i="6"/>
  <c r="G3718" i="6"/>
  <c r="F3718" i="6"/>
  <c r="E3718" i="6"/>
  <c r="D3718" i="6"/>
  <c r="C3718" i="6"/>
  <c r="B3718" i="6"/>
  <c r="H3717" i="6"/>
  <c r="G3717" i="6"/>
  <c r="F3717" i="6"/>
  <c r="E3717" i="6"/>
  <c r="D3717" i="6"/>
  <c r="C3717" i="6"/>
  <c r="B3717" i="6"/>
  <c r="H3716" i="6"/>
  <c r="G3716" i="6"/>
  <c r="F3716" i="6"/>
  <c r="E3716" i="6"/>
  <c r="D3716" i="6"/>
  <c r="C3716" i="6"/>
  <c r="B3716" i="6"/>
  <c r="H3715" i="6"/>
  <c r="G3715" i="6"/>
  <c r="F3715" i="6"/>
  <c r="E3715" i="6"/>
  <c r="D3715" i="6"/>
  <c r="C3715" i="6"/>
  <c r="B3715" i="6"/>
  <c r="H3714" i="6"/>
  <c r="G3714" i="6"/>
  <c r="F3714" i="6"/>
  <c r="E3714" i="6"/>
  <c r="D3714" i="6"/>
  <c r="C3714" i="6"/>
  <c r="B3714" i="6"/>
  <c r="H3713" i="6"/>
  <c r="G3713" i="6"/>
  <c r="F3713" i="6"/>
  <c r="E3713" i="6"/>
  <c r="D3713" i="6"/>
  <c r="C3713" i="6"/>
  <c r="B3713" i="6"/>
  <c r="H3712" i="6"/>
  <c r="G3712" i="6"/>
  <c r="F3712" i="6"/>
  <c r="E3712" i="6"/>
  <c r="D3712" i="6"/>
  <c r="C3712" i="6"/>
  <c r="B3712" i="6"/>
  <c r="H3711" i="6"/>
  <c r="G3711" i="6"/>
  <c r="F3711" i="6"/>
  <c r="E3711" i="6"/>
  <c r="D3711" i="6"/>
  <c r="C3711" i="6"/>
  <c r="B3711" i="6"/>
  <c r="H3710" i="6"/>
  <c r="G3710" i="6"/>
  <c r="F3710" i="6"/>
  <c r="E3710" i="6"/>
  <c r="D3710" i="6"/>
  <c r="C3710" i="6"/>
  <c r="B3710" i="6"/>
  <c r="H3709" i="6"/>
  <c r="G3709" i="6"/>
  <c r="F3709" i="6"/>
  <c r="E3709" i="6"/>
  <c r="D3709" i="6"/>
  <c r="C3709" i="6"/>
  <c r="B3709" i="6"/>
  <c r="H3708" i="6"/>
  <c r="G3708" i="6"/>
  <c r="F3708" i="6"/>
  <c r="E3708" i="6"/>
  <c r="D3708" i="6"/>
  <c r="C3708" i="6"/>
  <c r="B3708" i="6"/>
  <c r="H3707" i="6"/>
  <c r="G3707" i="6"/>
  <c r="F3707" i="6"/>
  <c r="E3707" i="6"/>
  <c r="D3707" i="6"/>
  <c r="C3707" i="6"/>
  <c r="B3707" i="6"/>
  <c r="H3706" i="6"/>
  <c r="G3706" i="6"/>
  <c r="F3706" i="6"/>
  <c r="E3706" i="6"/>
  <c r="D3706" i="6"/>
  <c r="C3706" i="6"/>
  <c r="B3706" i="6"/>
  <c r="H3705" i="6"/>
  <c r="G3705" i="6"/>
  <c r="F3705" i="6"/>
  <c r="E3705" i="6"/>
  <c r="D3705" i="6"/>
  <c r="C3705" i="6"/>
  <c r="B3705" i="6"/>
  <c r="H3704" i="6"/>
  <c r="G3704" i="6"/>
  <c r="F3704" i="6"/>
  <c r="E3704" i="6"/>
  <c r="D3704" i="6"/>
  <c r="C3704" i="6"/>
  <c r="B3704" i="6"/>
  <c r="H3703" i="6"/>
  <c r="G3703" i="6"/>
  <c r="F3703" i="6"/>
  <c r="E3703" i="6"/>
  <c r="D3703" i="6"/>
  <c r="C3703" i="6"/>
  <c r="B3703" i="6"/>
  <c r="H3702" i="6"/>
  <c r="G3702" i="6"/>
  <c r="F3702" i="6"/>
  <c r="E3702" i="6"/>
  <c r="D3702" i="6"/>
  <c r="C3702" i="6"/>
  <c r="B3702" i="6"/>
  <c r="H3701" i="6"/>
  <c r="G3701" i="6"/>
  <c r="F3701" i="6"/>
  <c r="E3701" i="6"/>
  <c r="D3701" i="6"/>
  <c r="C3701" i="6"/>
  <c r="B3701" i="6"/>
  <c r="H3700" i="6"/>
  <c r="G3700" i="6"/>
  <c r="F3700" i="6"/>
  <c r="E3700" i="6"/>
  <c r="D3700" i="6"/>
  <c r="C3700" i="6"/>
  <c r="B3700" i="6"/>
  <c r="H3699" i="6"/>
  <c r="G3699" i="6"/>
  <c r="F3699" i="6"/>
  <c r="E3699" i="6"/>
  <c r="D3699" i="6"/>
  <c r="C3699" i="6"/>
  <c r="B3699" i="6"/>
  <c r="H3698" i="6"/>
  <c r="G3698" i="6"/>
  <c r="F3698" i="6"/>
  <c r="E3698" i="6"/>
  <c r="D3698" i="6"/>
  <c r="C3698" i="6"/>
  <c r="B3698" i="6"/>
  <c r="H3697" i="6"/>
  <c r="G3697" i="6"/>
  <c r="F3697" i="6"/>
  <c r="E3697" i="6"/>
  <c r="D3697" i="6"/>
  <c r="C3697" i="6"/>
  <c r="B3697" i="6"/>
  <c r="H3696" i="6"/>
  <c r="G3696" i="6"/>
  <c r="F3696" i="6"/>
  <c r="E3696" i="6"/>
  <c r="D3696" i="6"/>
  <c r="C3696" i="6"/>
  <c r="B3696" i="6"/>
  <c r="H3695" i="6"/>
  <c r="G3695" i="6"/>
  <c r="F3695" i="6"/>
  <c r="E3695" i="6"/>
  <c r="D3695" i="6"/>
  <c r="C3695" i="6"/>
  <c r="B3695" i="6"/>
  <c r="H3694" i="6"/>
  <c r="G3694" i="6"/>
  <c r="F3694" i="6"/>
  <c r="E3694" i="6"/>
  <c r="D3694" i="6"/>
  <c r="C3694" i="6"/>
  <c r="B3694" i="6"/>
  <c r="H3693" i="6"/>
  <c r="G3693" i="6"/>
  <c r="F3693" i="6"/>
  <c r="E3693" i="6"/>
  <c r="D3693" i="6"/>
  <c r="C3693" i="6"/>
  <c r="B3693" i="6"/>
  <c r="H3692" i="6"/>
  <c r="G3692" i="6"/>
  <c r="F3692" i="6"/>
  <c r="E3692" i="6"/>
  <c r="D3692" i="6"/>
  <c r="C3692" i="6"/>
  <c r="B3692" i="6"/>
  <c r="H3691" i="6"/>
  <c r="G3691" i="6"/>
  <c r="F3691" i="6"/>
  <c r="E3691" i="6"/>
  <c r="D3691" i="6"/>
  <c r="C3691" i="6"/>
  <c r="B3691" i="6"/>
  <c r="H3690" i="6"/>
  <c r="G3690" i="6"/>
  <c r="F3690" i="6"/>
  <c r="E3690" i="6"/>
  <c r="D3690" i="6"/>
  <c r="C3690" i="6"/>
  <c r="B3690" i="6"/>
  <c r="H3689" i="6"/>
  <c r="G3689" i="6"/>
  <c r="F3689" i="6"/>
  <c r="E3689" i="6"/>
  <c r="D3689" i="6"/>
  <c r="C3689" i="6"/>
  <c r="B3689" i="6"/>
  <c r="H3688" i="6"/>
  <c r="G3688" i="6"/>
  <c r="F3688" i="6"/>
  <c r="E3688" i="6"/>
  <c r="D3688" i="6"/>
  <c r="C3688" i="6"/>
  <c r="B3688" i="6"/>
  <c r="H3687" i="6"/>
  <c r="G3687" i="6"/>
  <c r="F3687" i="6"/>
  <c r="E3687" i="6"/>
  <c r="D3687" i="6"/>
  <c r="C3687" i="6"/>
  <c r="B3687" i="6"/>
  <c r="H3686" i="6"/>
  <c r="G3686" i="6"/>
  <c r="F3686" i="6"/>
  <c r="E3686" i="6"/>
  <c r="D3686" i="6"/>
  <c r="C3686" i="6"/>
  <c r="B3686" i="6"/>
  <c r="H3685" i="6"/>
  <c r="G3685" i="6"/>
  <c r="F3685" i="6"/>
  <c r="E3685" i="6"/>
  <c r="D3685" i="6"/>
  <c r="C3685" i="6"/>
  <c r="B3685" i="6"/>
  <c r="H3684" i="6"/>
  <c r="G3684" i="6"/>
  <c r="F3684" i="6"/>
  <c r="E3684" i="6"/>
  <c r="D3684" i="6"/>
  <c r="C3684" i="6"/>
  <c r="B3684" i="6"/>
  <c r="H3683" i="6"/>
  <c r="G3683" i="6"/>
  <c r="F3683" i="6"/>
  <c r="E3683" i="6"/>
  <c r="D3683" i="6"/>
  <c r="C3683" i="6"/>
  <c r="B3683" i="6"/>
  <c r="H3682" i="6"/>
  <c r="G3682" i="6"/>
  <c r="F3682" i="6"/>
  <c r="E3682" i="6"/>
  <c r="D3682" i="6"/>
  <c r="C3682" i="6"/>
  <c r="B3682" i="6"/>
  <c r="H3681" i="6"/>
  <c r="G3681" i="6"/>
  <c r="F3681" i="6"/>
  <c r="E3681" i="6"/>
  <c r="D3681" i="6"/>
  <c r="C3681" i="6"/>
  <c r="B3681" i="6"/>
  <c r="H3680" i="6"/>
  <c r="G3680" i="6"/>
  <c r="F3680" i="6"/>
  <c r="E3680" i="6"/>
  <c r="D3680" i="6"/>
  <c r="C3680" i="6"/>
  <c r="B3680" i="6"/>
  <c r="H3679" i="6"/>
  <c r="G3679" i="6"/>
  <c r="F3679" i="6"/>
  <c r="E3679" i="6"/>
  <c r="D3679" i="6"/>
  <c r="C3679" i="6"/>
  <c r="B3679" i="6"/>
  <c r="H3678" i="6"/>
  <c r="G3678" i="6"/>
  <c r="F3678" i="6"/>
  <c r="E3678" i="6"/>
  <c r="D3678" i="6"/>
  <c r="C3678" i="6"/>
  <c r="B3678" i="6"/>
  <c r="H3677" i="6"/>
  <c r="G3677" i="6"/>
  <c r="F3677" i="6"/>
  <c r="E3677" i="6"/>
  <c r="D3677" i="6"/>
  <c r="C3677" i="6"/>
  <c r="B3677" i="6"/>
  <c r="H3676" i="6"/>
  <c r="G3676" i="6"/>
  <c r="F3676" i="6"/>
  <c r="E3676" i="6"/>
  <c r="D3676" i="6"/>
  <c r="C3676" i="6"/>
  <c r="B3676" i="6"/>
  <c r="H3675" i="6"/>
  <c r="G3675" i="6"/>
  <c r="F3675" i="6"/>
  <c r="E3675" i="6"/>
  <c r="D3675" i="6"/>
  <c r="C3675" i="6"/>
  <c r="B3675" i="6"/>
  <c r="H3674" i="6"/>
  <c r="G3674" i="6"/>
  <c r="F3674" i="6"/>
  <c r="E3674" i="6"/>
  <c r="D3674" i="6"/>
  <c r="C3674" i="6"/>
  <c r="B3674" i="6"/>
  <c r="H3673" i="6"/>
  <c r="G3673" i="6"/>
  <c r="F3673" i="6"/>
  <c r="E3673" i="6"/>
  <c r="D3673" i="6"/>
  <c r="C3673" i="6"/>
  <c r="B3673" i="6"/>
  <c r="H3672" i="6"/>
  <c r="G3672" i="6"/>
  <c r="F3672" i="6"/>
  <c r="E3672" i="6"/>
  <c r="D3672" i="6"/>
  <c r="C3672" i="6"/>
  <c r="B3672" i="6"/>
  <c r="H3671" i="6"/>
  <c r="G3671" i="6"/>
  <c r="F3671" i="6"/>
  <c r="E3671" i="6"/>
  <c r="D3671" i="6"/>
  <c r="C3671" i="6"/>
  <c r="B3671" i="6"/>
  <c r="H3670" i="6"/>
  <c r="G3670" i="6"/>
  <c r="F3670" i="6"/>
  <c r="E3670" i="6"/>
  <c r="D3670" i="6"/>
  <c r="C3670" i="6"/>
  <c r="B3670" i="6"/>
  <c r="H3669" i="6"/>
  <c r="G3669" i="6"/>
  <c r="F3669" i="6"/>
  <c r="E3669" i="6"/>
  <c r="D3669" i="6"/>
  <c r="C3669" i="6"/>
  <c r="B3669" i="6"/>
  <c r="H3668" i="6"/>
  <c r="G3668" i="6"/>
  <c r="F3668" i="6"/>
  <c r="E3668" i="6"/>
  <c r="D3668" i="6"/>
  <c r="C3668" i="6"/>
  <c r="B3668" i="6"/>
  <c r="H3667" i="6"/>
  <c r="G3667" i="6"/>
  <c r="F3667" i="6"/>
  <c r="E3667" i="6"/>
  <c r="D3667" i="6"/>
  <c r="C3667" i="6"/>
  <c r="B3667" i="6"/>
  <c r="H3666" i="6"/>
  <c r="G3666" i="6"/>
  <c r="F3666" i="6"/>
  <c r="E3666" i="6"/>
  <c r="D3666" i="6"/>
  <c r="C3666" i="6"/>
  <c r="B3666" i="6"/>
  <c r="H3665" i="6"/>
  <c r="G3665" i="6"/>
  <c r="F3665" i="6"/>
  <c r="E3665" i="6"/>
  <c r="D3665" i="6"/>
  <c r="C3665" i="6"/>
  <c r="B3665" i="6"/>
  <c r="H3664" i="6"/>
  <c r="G3664" i="6"/>
  <c r="F3664" i="6"/>
  <c r="E3664" i="6"/>
  <c r="D3664" i="6"/>
  <c r="C3664" i="6"/>
  <c r="B3664" i="6"/>
  <c r="H3663" i="6"/>
  <c r="G3663" i="6"/>
  <c r="F3663" i="6"/>
  <c r="E3663" i="6"/>
  <c r="D3663" i="6"/>
  <c r="C3663" i="6"/>
  <c r="B3663" i="6"/>
  <c r="H3662" i="6"/>
  <c r="G3662" i="6"/>
  <c r="F3662" i="6"/>
  <c r="E3662" i="6"/>
  <c r="D3662" i="6"/>
  <c r="C3662" i="6"/>
  <c r="B3662" i="6"/>
  <c r="H3661" i="6"/>
  <c r="G3661" i="6"/>
  <c r="F3661" i="6"/>
  <c r="E3661" i="6"/>
  <c r="D3661" i="6"/>
  <c r="C3661" i="6"/>
  <c r="B3661" i="6"/>
  <c r="H3660" i="6"/>
  <c r="G3660" i="6"/>
  <c r="F3660" i="6"/>
  <c r="E3660" i="6"/>
  <c r="D3660" i="6"/>
  <c r="C3660" i="6"/>
  <c r="B3660" i="6"/>
  <c r="H3659" i="6"/>
  <c r="G3659" i="6"/>
  <c r="F3659" i="6"/>
  <c r="E3659" i="6"/>
  <c r="D3659" i="6"/>
  <c r="C3659" i="6"/>
  <c r="B3659" i="6"/>
  <c r="H3658" i="6"/>
  <c r="G3658" i="6"/>
  <c r="F3658" i="6"/>
  <c r="E3658" i="6"/>
  <c r="D3658" i="6"/>
  <c r="C3658" i="6"/>
  <c r="B3658" i="6"/>
  <c r="H3657" i="6"/>
  <c r="G3657" i="6"/>
  <c r="F3657" i="6"/>
  <c r="E3657" i="6"/>
  <c r="D3657" i="6"/>
  <c r="C3657" i="6"/>
  <c r="B3657" i="6"/>
  <c r="H3656" i="6"/>
  <c r="G3656" i="6"/>
  <c r="F3656" i="6"/>
  <c r="E3656" i="6"/>
  <c r="D3656" i="6"/>
  <c r="C3656" i="6"/>
  <c r="B3656" i="6"/>
  <c r="H3655" i="6"/>
  <c r="G3655" i="6"/>
  <c r="F3655" i="6"/>
  <c r="E3655" i="6"/>
  <c r="D3655" i="6"/>
  <c r="C3655" i="6"/>
  <c r="B3655" i="6"/>
  <c r="H3654" i="6"/>
  <c r="G3654" i="6"/>
  <c r="F3654" i="6"/>
  <c r="E3654" i="6"/>
  <c r="D3654" i="6"/>
  <c r="C3654" i="6"/>
  <c r="B3654" i="6"/>
  <c r="H3653" i="6"/>
  <c r="G3653" i="6"/>
  <c r="F3653" i="6"/>
  <c r="E3653" i="6"/>
  <c r="D3653" i="6"/>
  <c r="C3653" i="6"/>
  <c r="B3653" i="6"/>
  <c r="H3652" i="6"/>
  <c r="G3652" i="6"/>
  <c r="F3652" i="6"/>
  <c r="E3652" i="6"/>
  <c r="D3652" i="6"/>
  <c r="C3652" i="6"/>
  <c r="B3652" i="6"/>
  <c r="H3651" i="6"/>
  <c r="G3651" i="6"/>
  <c r="F3651" i="6"/>
  <c r="E3651" i="6"/>
  <c r="D3651" i="6"/>
  <c r="C3651" i="6"/>
  <c r="B3651" i="6"/>
  <c r="H3650" i="6"/>
  <c r="G3650" i="6"/>
  <c r="F3650" i="6"/>
  <c r="E3650" i="6"/>
  <c r="D3650" i="6"/>
  <c r="C3650" i="6"/>
  <c r="B3650" i="6"/>
  <c r="H3649" i="6"/>
  <c r="G3649" i="6"/>
  <c r="F3649" i="6"/>
  <c r="E3649" i="6"/>
  <c r="D3649" i="6"/>
  <c r="C3649" i="6"/>
  <c r="B3649" i="6"/>
  <c r="H3648" i="6"/>
  <c r="G3648" i="6"/>
  <c r="F3648" i="6"/>
  <c r="E3648" i="6"/>
  <c r="D3648" i="6"/>
  <c r="C3648" i="6"/>
  <c r="B3648" i="6"/>
  <c r="H3647" i="6"/>
  <c r="G3647" i="6"/>
  <c r="F3647" i="6"/>
  <c r="E3647" i="6"/>
  <c r="D3647" i="6"/>
  <c r="C3647" i="6"/>
  <c r="B3647" i="6"/>
  <c r="H3646" i="6"/>
  <c r="G3646" i="6"/>
  <c r="F3646" i="6"/>
  <c r="E3646" i="6"/>
  <c r="D3646" i="6"/>
  <c r="C3646" i="6"/>
  <c r="B3646" i="6"/>
  <c r="H3645" i="6"/>
  <c r="G3645" i="6"/>
  <c r="F3645" i="6"/>
  <c r="E3645" i="6"/>
  <c r="D3645" i="6"/>
  <c r="C3645" i="6"/>
  <c r="B3645" i="6"/>
  <c r="H3644" i="6"/>
  <c r="G3644" i="6"/>
  <c r="F3644" i="6"/>
  <c r="E3644" i="6"/>
  <c r="D3644" i="6"/>
  <c r="C3644" i="6"/>
  <c r="B3644" i="6"/>
  <c r="H3643" i="6"/>
  <c r="G3643" i="6"/>
  <c r="F3643" i="6"/>
  <c r="E3643" i="6"/>
  <c r="D3643" i="6"/>
  <c r="C3643" i="6"/>
  <c r="B3643" i="6"/>
  <c r="H3642" i="6"/>
  <c r="G3642" i="6"/>
  <c r="F3642" i="6"/>
  <c r="E3642" i="6"/>
  <c r="D3642" i="6"/>
  <c r="C3642" i="6"/>
  <c r="B3642" i="6"/>
  <c r="H3641" i="6"/>
  <c r="G3641" i="6"/>
  <c r="F3641" i="6"/>
  <c r="E3641" i="6"/>
  <c r="D3641" i="6"/>
  <c r="C3641" i="6"/>
  <c r="B3641" i="6"/>
  <c r="H3640" i="6"/>
  <c r="G3640" i="6"/>
  <c r="F3640" i="6"/>
  <c r="E3640" i="6"/>
  <c r="D3640" i="6"/>
  <c r="C3640" i="6"/>
  <c r="B3640" i="6"/>
  <c r="H3639" i="6"/>
  <c r="G3639" i="6"/>
  <c r="F3639" i="6"/>
  <c r="E3639" i="6"/>
  <c r="D3639" i="6"/>
  <c r="C3639" i="6"/>
  <c r="B3639" i="6"/>
  <c r="H3638" i="6"/>
  <c r="G3638" i="6"/>
  <c r="F3638" i="6"/>
  <c r="E3638" i="6"/>
  <c r="D3638" i="6"/>
  <c r="C3638" i="6"/>
  <c r="B3638" i="6"/>
  <c r="H3637" i="6"/>
  <c r="G3637" i="6"/>
  <c r="F3637" i="6"/>
  <c r="E3637" i="6"/>
  <c r="D3637" i="6"/>
  <c r="C3637" i="6"/>
  <c r="B3637" i="6"/>
  <c r="H3636" i="6"/>
  <c r="G3636" i="6"/>
  <c r="F3636" i="6"/>
  <c r="E3636" i="6"/>
  <c r="D3636" i="6"/>
  <c r="C3636" i="6"/>
  <c r="B3636" i="6"/>
  <c r="H3635" i="6"/>
  <c r="G3635" i="6"/>
  <c r="F3635" i="6"/>
  <c r="E3635" i="6"/>
  <c r="D3635" i="6"/>
  <c r="C3635" i="6"/>
  <c r="B3635" i="6"/>
  <c r="H3634" i="6"/>
  <c r="G3634" i="6"/>
  <c r="F3634" i="6"/>
  <c r="E3634" i="6"/>
  <c r="D3634" i="6"/>
  <c r="C3634" i="6"/>
  <c r="B3634" i="6"/>
  <c r="H3633" i="6"/>
  <c r="G3633" i="6"/>
  <c r="F3633" i="6"/>
  <c r="E3633" i="6"/>
  <c r="D3633" i="6"/>
  <c r="C3633" i="6"/>
  <c r="B3633" i="6"/>
  <c r="H3632" i="6"/>
  <c r="G3632" i="6"/>
  <c r="F3632" i="6"/>
  <c r="E3632" i="6"/>
  <c r="D3632" i="6"/>
  <c r="C3632" i="6"/>
  <c r="B3632" i="6"/>
  <c r="H3631" i="6"/>
  <c r="G3631" i="6"/>
  <c r="F3631" i="6"/>
  <c r="E3631" i="6"/>
  <c r="D3631" i="6"/>
  <c r="C3631" i="6"/>
  <c r="B3631" i="6"/>
  <c r="H3630" i="6"/>
  <c r="G3630" i="6"/>
  <c r="F3630" i="6"/>
  <c r="E3630" i="6"/>
  <c r="D3630" i="6"/>
  <c r="C3630" i="6"/>
  <c r="B3630" i="6"/>
  <c r="H3629" i="6"/>
  <c r="G3629" i="6"/>
  <c r="F3629" i="6"/>
  <c r="E3629" i="6"/>
  <c r="D3629" i="6"/>
  <c r="C3629" i="6"/>
  <c r="B3629" i="6"/>
  <c r="H3628" i="6"/>
  <c r="G3628" i="6"/>
  <c r="F3628" i="6"/>
  <c r="E3628" i="6"/>
  <c r="D3628" i="6"/>
  <c r="C3628" i="6"/>
  <c r="B3628" i="6"/>
  <c r="H3627" i="6"/>
  <c r="G3627" i="6"/>
  <c r="F3627" i="6"/>
  <c r="E3627" i="6"/>
  <c r="D3627" i="6"/>
  <c r="C3627" i="6"/>
  <c r="B3627" i="6"/>
  <c r="H3626" i="6"/>
  <c r="G3626" i="6"/>
  <c r="F3626" i="6"/>
  <c r="E3626" i="6"/>
  <c r="D3626" i="6"/>
  <c r="C3626" i="6"/>
  <c r="B3626" i="6"/>
  <c r="H3625" i="6"/>
  <c r="G3625" i="6"/>
  <c r="F3625" i="6"/>
  <c r="E3625" i="6"/>
  <c r="D3625" i="6"/>
  <c r="C3625" i="6"/>
  <c r="B3625" i="6"/>
  <c r="H3624" i="6"/>
  <c r="G3624" i="6"/>
  <c r="F3624" i="6"/>
  <c r="E3624" i="6"/>
  <c r="D3624" i="6"/>
  <c r="C3624" i="6"/>
  <c r="B3624" i="6"/>
  <c r="H3623" i="6"/>
  <c r="G3623" i="6"/>
  <c r="F3623" i="6"/>
  <c r="E3623" i="6"/>
  <c r="D3623" i="6"/>
  <c r="C3623" i="6"/>
  <c r="B3623" i="6"/>
  <c r="H3622" i="6"/>
  <c r="G3622" i="6"/>
  <c r="F3622" i="6"/>
  <c r="E3622" i="6"/>
  <c r="D3622" i="6"/>
  <c r="C3622" i="6"/>
  <c r="B3622" i="6"/>
  <c r="H3621" i="6"/>
  <c r="G3621" i="6"/>
  <c r="F3621" i="6"/>
  <c r="E3621" i="6"/>
  <c r="D3621" i="6"/>
  <c r="C3621" i="6"/>
  <c r="B3621" i="6"/>
  <c r="H3620" i="6"/>
  <c r="G3620" i="6"/>
  <c r="F3620" i="6"/>
  <c r="E3620" i="6"/>
  <c r="D3620" i="6"/>
  <c r="C3620" i="6"/>
  <c r="B3620" i="6"/>
  <c r="H3619" i="6"/>
  <c r="G3619" i="6"/>
  <c r="F3619" i="6"/>
  <c r="E3619" i="6"/>
  <c r="D3619" i="6"/>
  <c r="C3619" i="6"/>
  <c r="B3619" i="6"/>
  <c r="H3618" i="6"/>
  <c r="G3618" i="6"/>
  <c r="F3618" i="6"/>
  <c r="E3618" i="6"/>
  <c r="D3618" i="6"/>
  <c r="C3618" i="6"/>
  <c r="B3618" i="6"/>
  <c r="H3617" i="6"/>
  <c r="G3617" i="6"/>
  <c r="F3617" i="6"/>
  <c r="E3617" i="6"/>
  <c r="D3617" i="6"/>
  <c r="C3617" i="6"/>
  <c r="B3617" i="6"/>
  <c r="H3616" i="6"/>
  <c r="G3616" i="6"/>
  <c r="F3616" i="6"/>
  <c r="E3616" i="6"/>
  <c r="D3616" i="6"/>
  <c r="C3616" i="6"/>
  <c r="B3616" i="6"/>
  <c r="H3615" i="6"/>
  <c r="G3615" i="6"/>
  <c r="F3615" i="6"/>
  <c r="E3615" i="6"/>
  <c r="D3615" i="6"/>
  <c r="C3615" i="6"/>
  <c r="B3615" i="6"/>
  <c r="H3614" i="6"/>
  <c r="G3614" i="6"/>
  <c r="F3614" i="6"/>
  <c r="E3614" i="6"/>
  <c r="D3614" i="6"/>
  <c r="C3614" i="6"/>
  <c r="B3614" i="6"/>
  <c r="H3613" i="6"/>
  <c r="G3613" i="6"/>
  <c r="F3613" i="6"/>
  <c r="E3613" i="6"/>
  <c r="D3613" i="6"/>
  <c r="C3613" i="6"/>
  <c r="B3613" i="6"/>
  <c r="H3612" i="6"/>
  <c r="G3612" i="6"/>
  <c r="F3612" i="6"/>
  <c r="E3612" i="6"/>
  <c r="D3612" i="6"/>
  <c r="C3612" i="6"/>
  <c r="B3612" i="6"/>
  <c r="H3611" i="6"/>
  <c r="G3611" i="6"/>
  <c r="F3611" i="6"/>
  <c r="E3611" i="6"/>
  <c r="D3611" i="6"/>
  <c r="C3611" i="6"/>
  <c r="B3611" i="6"/>
  <c r="H3610" i="6"/>
  <c r="G3610" i="6"/>
  <c r="F3610" i="6"/>
  <c r="E3610" i="6"/>
  <c r="D3610" i="6"/>
  <c r="C3610" i="6"/>
  <c r="B3610" i="6"/>
  <c r="H3609" i="6"/>
  <c r="G3609" i="6"/>
  <c r="F3609" i="6"/>
  <c r="E3609" i="6"/>
  <c r="D3609" i="6"/>
  <c r="C3609" i="6"/>
  <c r="B3609" i="6"/>
  <c r="H3608" i="6"/>
  <c r="G3608" i="6"/>
  <c r="F3608" i="6"/>
  <c r="E3608" i="6"/>
  <c r="D3608" i="6"/>
  <c r="C3608" i="6"/>
  <c r="B3608" i="6"/>
  <c r="H3607" i="6"/>
  <c r="G3607" i="6"/>
  <c r="F3607" i="6"/>
  <c r="E3607" i="6"/>
  <c r="D3607" i="6"/>
  <c r="C3607" i="6"/>
  <c r="B3607" i="6"/>
  <c r="H3606" i="6"/>
  <c r="G3606" i="6"/>
  <c r="F3606" i="6"/>
  <c r="E3606" i="6"/>
  <c r="D3606" i="6"/>
  <c r="C3606" i="6"/>
  <c r="B3606" i="6"/>
  <c r="H3605" i="6"/>
  <c r="G3605" i="6"/>
  <c r="F3605" i="6"/>
  <c r="E3605" i="6"/>
  <c r="D3605" i="6"/>
  <c r="C3605" i="6"/>
  <c r="B3605" i="6"/>
  <c r="H3604" i="6"/>
  <c r="G3604" i="6"/>
  <c r="F3604" i="6"/>
  <c r="E3604" i="6"/>
  <c r="D3604" i="6"/>
  <c r="C3604" i="6"/>
  <c r="B3604" i="6"/>
  <c r="H3603" i="6"/>
  <c r="G3603" i="6"/>
  <c r="F3603" i="6"/>
  <c r="E3603" i="6"/>
  <c r="D3603" i="6"/>
  <c r="C3603" i="6"/>
  <c r="B3603" i="6"/>
  <c r="H3602" i="6"/>
  <c r="G3602" i="6"/>
  <c r="F3602" i="6"/>
  <c r="E3602" i="6"/>
  <c r="D3602" i="6"/>
  <c r="C3602" i="6"/>
  <c r="B3602" i="6"/>
  <c r="H3601" i="6"/>
  <c r="G3601" i="6"/>
  <c r="F3601" i="6"/>
  <c r="E3601" i="6"/>
  <c r="D3601" i="6"/>
  <c r="C3601" i="6"/>
  <c r="B3601" i="6"/>
  <c r="H3600" i="6"/>
  <c r="G3600" i="6"/>
  <c r="F3600" i="6"/>
  <c r="E3600" i="6"/>
  <c r="D3600" i="6"/>
  <c r="C3600" i="6"/>
  <c r="B3600" i="6"/>
  <c r="H3599" i="6"/>
  <c r="G3599" i="6"/>
  <c r="F3599" i="6"/>
  <c r="E3599" i="6"/>
  <c r="D3599" i="6"/>
  <c r="C3599" i="6"/>
  <c r="B3599" i="6"/>
  <c r="H3598" i="6"/>
  <c r="G3598" i="6"/>
  <c r="F3598" i="6"/>
  <c r="E3598" i="6"/>
  <c r="D3598" i="6"/>
  <c r="C3598" i="6"/>
  <c r="B3598" i="6"/>
  <c r="H3597" i="6"/>
  <c r="G3597" i="6"/>
  <c r="F3597" i="6"/>
  <c r="E3597" i="6"/>
  <c r="D3597" i="6"/>
  <c r="C3597" i="6"/>
  <c r="B3597" i="6"/>
  <c r="H3596" i="6"/>
  <c r="G3596" i="6"/>
  <c r="F3596" i="6"/>
  <c r="E3596" i="6"/>
  <c r="D3596" i="6"/>
  <c r="C3596" i="6"/>
  <c r="B3596" i="6"/>
  <c r="H3595" i="6"/>
  <c r="G3595" i="6"/>
  <c r="F3595" i="6"/>
  <c r="E3595" i="6"/>
  <c r="D3595" i="6"/>
  <c r="C3595" i="6"/>
  <c r="B3595" i="6"/>
  <c r="H3594" i="6"/>
  <c r="G3594" i="6"/>
  <c r="F3594" i="6"/>
  <c r="E3594" i="6"/>
  <c r="D3594" i="6"/>
  <c r="C3594" i="6"/>
  <c r="B3594" i="6"/>
  <c r="H3593" i="6"/>
  <c r="G3593" i="6"/>
  <c r="F3593" i="6"/>
  <c r="E3593" i="6"/>
  <c r="D3593" i="6"/>
  <c r="C3593" i="6"/>
  <c r="B3593" i="6"/>
  <c r="H3592" i="6"/>
  <c r="G3592" i="6"/>
  <c r="F3592" i="6"/>
  <c r="E3592" i="6"/>
  <c r="D3592" i="6"/>
  <c r="C3592" i="6"/>
  <c r="B3592" i="6"/>
  <c r="H3591" i="6"/>
  <c r="G3591" i="6"/>
  <c r="F3591" i="6"/>
  <c r="E3591" i="6"/>
  <c r="D3591" i="6"/>
  <c r="C3591" i="6"/>
  <c r="B3591" i="6"/>
  <c r="H3590" i="6"/>
  <c r="G3590" i="6"/>
  <c r="F3590" i="6"/>
  <c r="E3590" i="6"/>
  <c r="D3590" i="6"/>
  <c r="C3590" i="6"/>
  <c r="B3590" i="6"/>
  <c r="H3589" i="6"/>
  <c r="G3589" i="6"/>
  <c r="F3589" i="6"/>
  <c r="E3589" i="6"/>
  <c r="D3589" i="6"/>
  <c r="C3589" i="6"/>
  <c r="B3589" i="6"/>
  <c r="H3588" i="6"/>
  <c r="G3588" i="6"/>
  <c r="F3588" i="6"/>
  <c r="E3588" i="6"/>
  <c r="D3588" i="6"/>
  <c r="C3588" i="6"/>
  <c r="B3588" i="6"/>
  <c r="H3587" i="6"/>
  <c r="G3587" i="6"/>
  <c r="F3587" i="6"/>
  <c r="E3587" i="6"/>
  <c r="D3587" i="6"/>
  <c r="C3587" i="6"/>
  <c r="B3587" i="6"/>
  <c r="H3586" i="6"/>
  <c r="G3586" i="6"/>
  <c r="F3586" i="6"/>
  <c r="E3586" i="6"/>
  <c r="D3586" i="6"/>
  <c r="C3586" i="6"/>
  <c r="B3586" i="6"/>
  <c r="H3585" i="6"/>
  <c r="G3585" i="6"/>
  <c r="F3585" i="6"/>
  <c r="E3585" i="6"/>
  <c r="D3585" i="6"/>
  <c r="C3585" i="6"/>
  <c r="B3585" i="6"/>
  <c r="H3584" i="6"/>
  <c r="G3584" i="6"/>
  <c r="F3584" i="6"/>
  <c r="E3584" i="6"/>
  <c r="D3584" i="6"/>
  <c r="C3584" i="6"/>
  <c r="B3584" i="6"/>
  <c r="H3583" i="6"/>
  <c r="G3583" i="6"/>
  <c r="F3583" i="6"/>
  <c r="E3583" i="6"/>
  <c r="D3583" i="6"/>
  <c r="C3583" i="6"/>
  <c r="B3583" i="6"/>
  <c r="H3582" i="6"/>
  <c r="G3582" i="6"/>
  <c r="F3582" i="6"/>
  <c r="E3582" i="6"/>
  <c r="D3582" i="6"/>
  <c r="C3582" i="6"/>
  <c r="B3582" i="6"/>
  <c r="H3581" i="6"/>
  <c r="G3581" i="6"/>
  <c r="F3581" i="6"/>
  <c r="E3581" i="6"/>
  <c r="D3581" i="6"/>
  <c r="C3581" i="6"/>
  <c r="B3581" i="6"/>
  <c r="H3580" i="6"/>
  <c r="G3580" i="6"/>
  <c r="F3580" i="6"/>
  <c r="E3580" i="6"/>
  <c r="D3580" i="6"/>
  <c r="C3580" i="6"/>
  <c r="B3580" i="6"/>
  <c r="H3579" i="6"/>
  <c r="G3579" i="6"/>
  <c r="F3579" i="6"/>
  <c r="E3579" i="6"/>
  <c r="D3579" i="6"/>
  <c r="C3579" i="6"/>
  <c r="B3579" i="6"/>
  <c r="H3578" i="6"/>
  <c r="G3578" i="6"/>
  <c r="F3578" i="6"/>
  <c r="E3578" i="6"/>
  <c r="D3578" i="6"/>
  <c r="C3578" i="6"/>
  <c r="B3578" i="6"/>
  <c r="H3577" i="6"/>
  <c r="G3577" i="6"/>
  <c r="F3577" i="6"/>
  <c r="E3577" i="6"/>
  <c r="D3577" i="6"/>
  <c r="C3577" i="6"/>
  <c r="B3577" i="6"/>
  <c r="H3576" i="6"/>
  <c r="G3576" i="6"/>
  <c r="F3576" i="6"/>
  <c r="E3576" i="6"/>
  <c r="D3576" i="6"/>
  <c r="C3576" i="6"/>
  <c r="B3576" i="6"/>
  <c r="H3575" i="6"/>
  <c r="G3575" i="6"/>
  <c r="F3575" i="6"/>
  <c r="E3575" i="6"/>
  <c r="D3575" i="6"/>
  <c r="C3575" i="6"/>
  <c r="B3575" i="6"/>
  <c r="H3574" i="6"/>
  <c r="G3574" i="6"/>
  <c r="F3574" i="6"/>
  <c r="E3574" i="6"/>
  <c r="D3574" i="6"/>
  <c r="C3574" i="6"/>
  <c r="B3574" i="6"/>
  <c r="H3573" i="6"/>
  <c r="G3573" i="6"/>
  <c r="F3573" i="6"/>
  <c r="E3573" i="6"/>
  <c r="D3573" i="6"/>
  <c r="C3573" i="6"/>
  <c r="B3573" i="6"/>
  <c r="H3572" i="6"/>
  <c r="G3572" i="6"/>
  <c r="F3572" i="6"/>
  <c r="E3572" i="6"/>
  <c r="D3572" i="6"/>
  <c r="C3572" i="6"/>
  <c r="B3572" i="6"/>
  <c r="H3571" i="6"/>
  <c r="G3571" i="6"/>
  <c r="F3571" i="6"/>
  <c r="E3571" i="6"/>
  <c r="D3571" i="6"/>
  <c r="C3571" i="6"/>
  <c r="B3571" i="6"/>
  <c r="H3570" i="6"/>
  <c r="G3570" i="6"/>
  <c r="F3570" i="6"/>
  <c r="E3570" i="6"/>
  <c r="D3570" i="6"/>
  <c r="C3570" i="6"/>
  <c r="B3570" i="6"/>
  <c r="H3569" i="6"/>
  <c r="G3569" i="6"/>
  <c r="F3569" i="6"/>
  <c r="E3569" i="6"/>
  <c r="D3569" i="6"/>
  <c r="C3569" i="6"/>
  <c r="B3569" i="6"/>
  <c r="H3568" i="6"/>
  <c r="G3568" i="6"/>
  <c r="F3568" i="6"/>
  <c r="E3568" i="6"/>
  <c r="D3568" i="6"/>
  <c r="C3568" i="6"/>
  <c r="B3568" i="6"/>
  <c r="H3567" i="6"/>
  <c r="G3567" i="6"/>
  <c r="F3567" i="6"/>
  <c r="E3567" i="6"/>
  <c r="D3567" i="6"/>
  <c r="C3567" i="6"/>
  <c r="B3567" i="6"/>
  <c r="H3566" i="6"/>
  <c r="G3566" i="6"/>
  <c r="F3566" i="6"/>
  <c r="E3566" i="6"/>
  <c r="D3566" i="6"/>
  <c r="C3566" i="6"/>
  <c r="B3566" i="6"/>
  <c r="H3565" i="6"/>
  <c r="G3565" i="6"/>
  <c r="F3565" i="6"/>
  <c r="E3565" i="6"/>
  <c r="D3565" i="6"/>
  <c r="C3565" i="6"/>
  <c r="B3565" i="6"/>
  <c r="H3564" i="6"/>
  <c r="G3564" i="6"/>
  <c r="F3564" i="6"/>
  <c r="E3564" i="6"/>
  <c r="D3564" i="6"/>
  <c r="C3564" i="6"/>
  <c r="B3564" i="6"/>
  <c r="H3563" i="6"/>
  <c r="G3563" i="6"/>
  <c r="F3563" i="6"/>
  <c r="E3563" i="6"/>
  <c r="D3563" i="6"/>
  <c r="C3563" i="6"/>
  <c r="B3563" i="6"/>
  <c r="H3562" i="6"/>
  <c r="G3562" i="6"/>
  <c r="F3562" i="6"/>
  <c r="E3562" i="6"/>
  <c r="D3562" i="6"/>
  <c r="C3562" i="6"/>
  <c r="B3562" i="6"/>
  <c r="H3561" i="6"/>
  <c r="G3561" i="6"/>
  <c r="F3561" i="6"/>
  <c r="E3561" i="6"/>
  <c r="D3561" i="6"/>
  <c r="C3561" i="6"/>
  <c r="B3561" i="6"/>
  <c r="H3560" i="6"/>
  <c r="G3560" i="6"/>
  <c r="F3560" i="6"/>
  <c r="E3560" i="6"/>
  <c r="D3560" i="6"/>
  <c r="C3560" i="6"/>
  <c r="B3560" i="6"/>
  <c r="H3559" i="6"/>
  <c r="G3559" i="6"/>
  <c r="F3559" i="6"/>
  <c r="E3559" i="6"/>
  <c r="D3559" i="6"/>
  <c r="C3559" i="6"/>
  <c r="B3559" i="6"/>
  <c r="H3558" i="6"/>
  <c r="G3558" i="6"/>
  <c r="F3558" i="6"/>
  <c r="E3558" i="6"/>
  <c r="D3558" i="6"/>
  <c r="C3558" i="6"/>
  <c r="B3558" i="6"/>
  <c r="H3557" i="6"/>
  <c r="G3557" i="6"/>
  <c r="F3557" i="6"/>
  <c r="E3557" i="6"/>
  <c r="D3557" i="6"/>
  <c r="C3557" i="6"/>
  <c r="B3557" i="6"/>
  <c r="H3556" i="6"/>
  <c r="G3556" i="6"/>
  <c r="F3556" i="6"/>
  <c r="E3556" i="6"/>
  <c r="D3556" i="6"/>
  <c r="C3556" i="6"/>
  <c r="B3556" i="6"/>
  <c r="H3555" i="6"/>
  <c r="G3555" i="6"/>
  <c r="F3555" i="6"/>
  <c r="E3555" i="6"/>
  <c r="D3555" i="6"/>
  <c r="C3555" i="6"/>
  <c r="B3555" i="6"/>
  <c r="H3554" i="6"/>
  <c r="G3554" i="6"/>
  <c r="F3554" i="6"/>
  <c r="E3554" i="6"/>
  <c r="D3554" i="6"/>
  <c r="C3554" i="6"/>
  <c r="B3554" i="6"/>
  <c r="H3553" i="6"/>
  <c r="G3553" i="6"/>
  <c r="F3553" i="6"/>
  <c r="E3553" i="6"/>
  <c r="D3553" i="6"/>
  <c r="C3553" i="6"/>
  <c r="B3553" i="6"/>
  <c r="H3552" i="6"/>
  <c r="G3552" i="6"/>
  <c r="F3552" i="6"/>
  <c r="E3552" i="6"/>
  <c r="D3552" i="6"/>
  <c r="C3552" i="6"/>
  <c r="B3552" i="6"/>
  <c r="H3551" i="6"/>
  <c r="G3551" i="6"/>
  <c r="F3551" i="6"/>
  <c r="E3551" i="6"/>
  <c r="D3551" i="6"/>
  <c r="C3551" i="6"/>
  <c r="B3551" i="6"/>
  <c r="H3550" i="6"/>
  <c r="G3550" i="6"/>
  <c r="F3550" i="6"/>
  <c r="E3550" i="6"/>
  <c r="D3550" i="6"/>
  <c r="C3550" i="6"/>
  <c r="B3550" i="6"/>
  <c r="H3549" i="6"/>
  <c r="G3549" i="6"/>
  <c r="F3549" i="6"/>
  <c r="E3549" i="6"/>
  <c r="D3549" i="6"/>
  <c r="C3549" i="6"/>
  <c r="B3549" i="6"/>
  <c r="H3548" i="6"/>
  <c r="G3548" i="6"/>
  <c r="F3548" i="6"/>
  <c r="E3548" i="6"/>
  <c r="D3548" i="6"/>
  <c r="C3548" i="6"/>
  <c r="B3548" i="6"/>
  <c r="H3547" i="6"/>
  <c r="G3547" i="6"/>
  <c r="F3547" i="6"/>
  <c r="E3547" i="6"/>
  <c r="D3547" i="6"/>
  <c r="C3547" i="6"/>
  <c r="B3547" i="6"/>
  <c r="H3546" i="6"/>
  <c r="G3546" i="6"/>
  <c r="F3546" i="6"/>
  <c r="E3546" i="6"/>
  <c r="D3546" i="6"/>
  <c r="C3546" i="6"/>
  <c r="B3546" i="6"/>
  <c r="H3545" i="6"/>
  <c r="G3545" i="6"/>
  <c r="F3545" i="6"/>
  <c r="E3545" i="6"/>
  <c r="D3545" i="6"/>
  <c r="C3545" i="6"/>
  <c r="B3545" i="6"/>
  <c r="H3544" i="6"/>
  <c r="G3544" i="6"/>
  <c r="F3544" i="6"/>
  <c r="E3544" i="6"/>
  <c r="D3544" i="6"/>
  <c r="C3544" i="6"/>
  <c r="B3544" i="6"/>
  <c r="H3543" i="6"/>
  <c r="G3543" i="6"/>
  <c r="F3543" i="6"/>
  <c r="E3543" i="6"/>
  <c r="D3543" i="6"/>
  <c r="C3543" i="6"/>
  <c r="B3543" i="6"/>
  <c r="H3542" i="6"/>
  <c r="G3542" i="6"/>
  <c r="F3542" i="6"/>
  <c r="E3542" i="6"/>
  <c r="D3542" i="6"/>
  <c r="C3542" i="6"/>
  <c r="B3542" i="6"/>
  <c r="H3541" i="6"/>
  <c r="G3541" i="6"/>
  <c r="F3541" i="6"/>
  <c r="E3541" i="6"/>
  <c r="D3541" i="6"/>
  <c r="C3541" i="6"/>
  <c r="B3541" i="6"/>
  <c r="H3540" i="6"/>
  <c r="G3540" i="6"/>
  <c r="F3540" i="6"/>
  <c r="E3540" i="6"/>
  <c r="D3540" i="6"/>
  <c r="C3540" i="6"/>
  <c r="B3540" i="6"/>
  <c r="H3539" i="6"/>
  <c r="G3539" i="6"/>
  <c r="F3539" i="6"/>
  <c r="E3539" i="6"/>
  <c r="D3539" i="6"/>
  <c r="C3539" i="6"/>
  <c r="B3539" i="6"/>
  <c r="H3538" i="6"/>
  <c r="G3538" i="6"/>
  <c r="F3538" i="6"/>
  <c r="E3538" i="6"/>
  <c r="D3538" i="6"/>
  <c r="C3538" i="6"/>
  <c r="B3538" i="6"/>
  <c r="H3537" i="6"/>
  <c r="G3537" i="6"/>
  <c r="F3537" i="6"/>
  <c r="E3537" i="6"/>
  <c r="D3537" i="6"/>
  <c r="C3537" i="6"/>
  <c r="B3537" i="6"/>
  <c r="H3536" i="6"/>
  <c r="G3536" i="6"/>
  <c r="F3536" i="6"/>
  <c r="E3536" i="6"/>
  <c r="D3536" i="6"/>
  <c r="C3536" i="6"/>
  <c r="B3536" i="6"/>
  <c r="H3535" i="6"/>
  <c r="G3535" i="6"/>
  <c r="F3535" i="6"/>
  <c r="E3535" i="6"/>
  <c r="D3535" i="6"/>
  <c r="C3535" i="6"/>
  <c r="B3535" i="6"/>
  <c r="H3534" i="6"/>
  <c r="G3534" i="6"/>
  <c r="F3534" i="6"/>
  <c r="E3534" i="6"/>
  <c r="D3534" i="6"/>
  <c r="C3534" i="6"/>
  <c r="B3534" i="6"/>
  <c r="H3533" i="6"/>
  <c r="G3533" i="6"/>
  <c r="F3533" i="6"/>
  <c r="E3533" i="6"/>
  <c r="D3533" i="6"/>
  <c r="C3533" i="6"/>
  <c r="B3533" i="6"/>
  <c r="H3532" i="6"/>
  <c r="G3532" i="6"/>
  <c r="F3532" i="6"/>
  <c r="E3532" i="6"/>
  <c r="D3532" i="6"/>
  <c r="C3532" i="6"/>
  <c r="B3532" i="6"/>
  <c r="H3531" i="6"/>
  <c r="G3531" i="6"/>
  <c r="F3531" i="6"/>
  <c r="E3531" i="6"/>
  <c r="D3531" i="6"/>
  <c r="C3531" i="6"/>
  <c r="B3531" i="6"/>
  <c r="H3530" i="6"/>
  <c r="G3530" i="6"/>
  <c r="F3530" i="6"/>
  <c r="E3530" i="6"/>
  <c r="D3530" i="6"/>
  <c r="C3530" i="6"/>
  <c r="B3530" i="6"/>
  <c r="H3529" i="6"/>
  <c r="G3529" i="6"/>
  <c r="F3529" i="6"/>
  <c r="E3529" i="6"/>
  <c r="D3529" i="6"/>
  <c r="C3529" i="6"/>
  <c r="B3529" i="6"/>
  <c r="H3528" i="6"/>
  <c r="G3528" i="6"/>
  <c r="F3528" i="6"/>
  <c r="E3528" i="6"/>
  <c r="D3528" i="6"/>
  <c r="C3528" i="6"/>
  <c r="B3528" i="6"/>
  <c r="H3527" i="6"/>
  <c r="G3527" i="6"/>
  <c r="F3527" i="6"/>
  <c r="E3527" i="6"/>
  <c r="D3527" i="6"/>
  <c r="C3527" i="6"/>
  <c r="B3527" i="6"/>
  <c r="H3526" i="6"/>
  <c r="G3526" i="6"/>
  <c r="F3526" i="6"/>
  <c r="E3526" i="6"/>
  <c r="D3526" i="6"/>
  <c r="C3526" i="6"/>
  <c r="B3526" i="6"/>
  <c r="H3525" i="6"/>
  <c r="G3525" i="6"/>
  <c r="F3525" i="6"/>
  <c r="E3525" i="6"/>
  <c r="D3525" i="6"/>
  <c r="C3525" i="6"/>
  <c r="B3525" i="6"/>
  <c r="H3524" i="6"/>
  <c r="G3524" i="6"/>
  <c r="F3524" i="6"/>
  <c r="E3524" i="6"/>
  <c r="D3524" i="6"/>
  <c r="C3524" i="6"/>
  <c r="B3524" i="6"/>
  <c r="H3523" i="6"/>
  <c r="G3523" i="6"/>
  <c r="F3523" i="6"/>
  <c r="E3523" i="6"/>
  <c r="D3523" i="6"/>
  <c r="C3523" i="6"/>
  <c r="B3523" i="6"/>
  <c r="H3522" i="6"/>
  <c r="G3522" i="6"/>
  <c r="F3522" i="6"/>
  <c r="E3522" i="6"/>
  <c r="D3522" i="6"/>
  <c r="C3522" i="6"/>
  <c r="B3522" i="6"/>
  <c r="H3521" i="6"/>
  <c r="G3521" i="6"/>
  <c r="F3521" i="6"/>
  <c r="E3521" i="6"/>
  <c r="D3521" i="6"/>
  <c r="C3521" i="6"/>
  <c r="B3521" i="6"/>
  <c r="H3520" i="6"/>
  <c r="G3520" i="6"/>
  <c r="F3520" i="6"/>
  <c r="E3520" i="6"/>
  <c r="D3520" i="6"/>
  <c r="C3520" i="6"/>
  <c r="B3520" i="6"/>
  <c r="H3519" i="6"/>
  <c r="G3519" i="6"/>
  <c r="F3519" i="6"/>
  <c r="E3519" i="6"/>
  <c r="D3519" i="6"/>
  <c r="C3519" i="6"/>
  <c r="B3519" i="6"/>
  <c r="H3518" i="6"/>
  <c r="G3518" i="6"/>
  <c r="F3518" i="6"/>
  <c r="E3518" i="6"/>
  <c r="D3518" i="6"/>
  <c r="C3518" i="6"/>
  <c r="B3518" i="6"/>
  <c r="H3517" i="6"/>
  <c r="G3517" i="6"/>
  <c r="F3517" i="6"/>
  <c r="E3517" i="6"/>
  <c r="D3517" i="6"/>
  <c r="C3517" i="6"/>
  <c r="B3517" i="6"/>
  <c r="H3516" i="6"/>
  <c r="G3516" i="6"/>
  <c r="F3516" i="6"/>
  <c r="E3516" i="6"/>
  <c r="D3516" i="6"/>
  <c r="C3516" i="6"/>
  <c r="B3516" i="6"/>
  <c r="H3515" i="6"/>
  <c r="G3515" i="6"/>
  <c r="F3515" i="6"/>
  <c r="E3515" i="6"/>
  <c r="D3515" i="6"/>
  <c r="C3515" i="6"/>
  <c r="B3515" i="6"/>
  <c r="H3514" i="6"/>
  <c r="G3514" i="6"/>
  <c r="F3514" i="6"/>
  <c r="E3514" i="6"/>
  <c r="D3514" i="6"/>
  <c r="C3514" i="6"/>
  <c r="B3514" i="6"/>
  <c r="H3513" i="6"/>
  <c r="G3513" i="6"/>
  <c r="F3513" i="6"/>
  <c r="E3513" i="6"/>
  <c r="D3513" i="6"/>
  <c r="C3513" i="6"/>
  <c r="B3513" i="6"/>
  <c r="H3512" i="6"/>
  <c r="G3512" i="6"/>
  <c r="F3512" i="6"/>
  <c r="E3512" i="6"/>
  <c r="D3512" i="6"/>
  <c r="C3512" i="6"/>
  <c r="B3512" i="6"/>
  <c r="H3511" i="6"/>
  <c r="G3511" i="6"/>
  <c r="F3511" i="6"/>
  <c r="E3511" i="6"/>
  <c r="D3511" i="6"/>
  <c r="C3511" i="6"/>
  <c r="B3511" i="6"/>
  <c r="H3510" i="6"/>
  <c r="G3510" i="6"/>
  <c r="F3510" i="6"/>
  <c r="E3510" i="6"/>
  <c r="D3510" i="6"/>
  <c r="C3510" i="6"/>
  <c r="B3510" i="6"/>
  <c r="H3509" i="6"/>
  <c r="G3509" i="6"/>
  <c r="F3509" i="6"/>
  <c r="E3509" i="6"/>
  <c r="D3509" i="6"/>
  <c r="C3509" i="6"/>
  <c r="B3509" i="6"/>
  <c r="H3508" i="6"/>
  <c r="G3508" i="6"/>
  <c r="F3508" i="6"/>
  <c r="E3508" i="6"/>
  <c r="D3508" i="6"/>
  <c r="C3508" i="6"/>
  <c r="B3508" i="6"/>
  <c r="H3507" i="6"/>
  <c r="G3507" i="6"/>
  <c r="F3507" i="6"/>
  <c r="E3507" i="6"/>
  <c r="D3507" i="6"/>
  <c r="C3507" i="6"/>
  <c r="B3507" i="6"/>
  <c r="H3506" i="6"/>
  <c r="G3506" i="6"/>
  <c r="F3506" i="6"/>
  <c r="E3506" i="6"/>
  <c r="D3506" i="6"/>
  <c r="C3506" i="6"/>
  <c r="B3506" i="6"/>
  <c r="H3505" i="6"/>
  <c r="G3505" i="6"/>
  <c r="F3505" i="6"/>
  <c r="E3505" i="6"/>
  <c r="D3505" i="6"/>
  <c r="C3505" i="6"/>
  <c r="B3505" i="6"/>
  <c r="H3504" i="6"/>
  <c r="G3504" i="6"/>
  <c r="F3504" i="6"/>
  <c r="E3504" i="6"/>
  <c r="D3504" i="6"/>
  <c r="C3504" i="6"/>
  <c r="B3504" i="6"/>
  <c r="H3503" i="6"/>
  <c r="G3503" i="6"/>
  <c r="F3503" i="6"/>
  <c r="E3503" i="6"/>
  <c r="D3503" i="6"/>
  <c r="C3503" i="6"/>
  <c r="B3503" i="6"/>
  <c r="H3502" i="6"/>
  <c r="G3502" i="6"/>
  <c r="F3502" i="6"/>
  <c r="E3502" i="6"/>
  <c r="D3502" i="6"/>
  <c r="C3502" i="6"/>
  <c r="B3502" i="6"/>
  <c r="H3501" i="6"/>
  <c r="G3501" i="6"/>
  <c r="F3501" i="6"/>
  <c r="E3501" i="6"/>
  <c r="D3501" i="6"/>
  <c r="C3501" i="6"/>
  <c r="B3501" i="6"/>
  <c r="H3500" i="6"/>
  <c r="G3500" i="6"/>
  <c r="F3500" i="6"/>
  <c r="E3500" i="6"/>
  <c r="D3500" i="6"/>
  <c r="C3500" i="6"/>
  <c r="B3500" i="6"/>
  <c r="H3499" i="6"/>
  <c r="G3499" i="6"/>
  <c r="F3499" i="6"/>
  <c r="E3499" i="6"/>
  <c r="D3499" i="6"/>
  <c r="C3499" i="6"/>
  <c r="B3499" i="6"/>
  <c r="H3498" i="6"/>
  <c r="G3498" i="6"/>
  <c r="F3498" i="6"/>
  <c r="E3498" i="6"/>
  <c r="D3498" i="6"/>
  <c r="C3498" i="6"/>
  <c r="B3498" i="6"/>
  <c r="H3497" i="6"/>
  <c r="G3497" i="6"/>
  <c r="F3497" i="6"/>
  <c r="E3497" i="6"/>
  <c r="D3497" i="6"/>
  <c r="C3497" i="6"/>
  <c r="B3497" i="6"/>
  <c r="H3496" i="6"/>
  <c r="G3496" i="6"/>
  <c r="F3496" i="6"/>
  <c r="E3496" i="6"/>
  <c r="D3496" i="6"/>
  <c r="C3496" i="6"/>
  <c r="B3496" i="6"/>
  <c r="H3495" i="6"/>
  <c r="G3495" i="6"/>
  <c r="F3495" i="6"/>
  <c r="E3495" i="6"/>
  <c r="D3495" i="6"/>
  <c r="C3495" i="6"/>
  <c r="B3495" i="6"/>
  <c r="H3494" i="6"/>
  <c r="G3494" i="6"/>
  <c r="F3494" i="6"/>
  <c r="E3494" i="6"/>
  <c r="D3494" i="6"/>
  <c r="C3494" i="6"/>
  <c r="B3494" i="6"/>
  <c r="H3493" i="6"/>
  <c r="G3493" i="6"/>
  <c r="F3493" i="6"/>
  <c r="E3493" i="6"/>
  <c r="D3493" i="6"/>
  <c r="C3493" i="6"/>
  <c r="B3493" i="6"/>
  <c r="H3492" i="6"/>
  <c r="G3492" i="6"/>
  <c r="F3492" i="6"/>
  <c r="E3492" i="6"/>
  <c r="D3492" i="6"/>
  <c r="C3492" i="6"/>
  <c r="B3492" i="6"/>
  <c r="H3491" i="6"/>
  <c r="G3491" i="6"/>
  <c r="F3491" i="6"/>
  <c r="E3491" i="6"/>
  <c r="D3491" i="6"/>
  <c r="C3491" i="6"/>
  <c r="B3491" i="6"/>
  <c r="H3490" i="6"/>
  <c r="G3490" i="6"/>
  <c r="F3490" i="6"/>
  <c r="E3490" i="6"/>
  <c r="D3490" i="6"/>
  <c r="C3490" i="6"/>
  <c r="B3490" i="6"/>
  <c r="H3489" i="6"/>
  <c r="G3489" i="6"/>
  <c r="F3489" i="6"/>
  <c r="E3489" i="6"/>
  <c r="D3489" i="6"/>
  <c r="C3489" i="6"/>
  <c r="B3489" i="6"/>
  <c r="H3488" i="6"/>
  <c r="G3488" i="6"/>
  <c r="F3488" i="6"/>
  <c r="E3488" i="6"/>
  <c r="D3488" i="6"/>
  <c r="C3488" i="6"/>
  <c r="B3488" i="6"/>
  <c r="H3487" i="6"/>
  <c r="G3487" i="6"/>
  <c r="F3487" i="6"/>
  <c r="E3487" i="6"/>
  <c r="D3487" i="6"/>
  <c r="C3487" i="6"/>
  <c r="B3487" i="6"/>
  <c r="H3486" i="6"/>
  <c r="G3486" i="6"/>
  <c r="F3486" i="6"/>
  <c r="E3486" i="6"/>
  <c r="D3486" i="6"/>
  <c r="C3486" i="6"/>
  <c r="B3486" i="6"/>
  <c r="H3485" i="6"/>
  <c r="G3485" i="6"/>
  <c r="F3485" i="6"/>
  <c r="E3485" i="6"/>
  <c r="D3485" i="6"/>
  <c r="C3485" i="6"/>
  <c r="B3485" i="6"/>
  <c r="H3484" i="6"/>
  <c r="G3484" i="6"/>
  <c r="F3484" i="6"/>
  <c r="E3484" i="6"/>
  <c r="D3484" i="6"/>
  <c r="C3484" i="6"/>
  <c r="B3484" i="6"/>
  <c r="H3483" i="6"/>
  <c r="G3483" i="6"/>
  <c r="F3483" i="6"/>
  <c r="E3483" i="6"/>
  <c r="D3483" i="6"/>
  <c r="C3483" i="6"/>
  <c r="B3483" i="6"/>
  <c r="H3482" i="6"/>
  <c r="G3482" i="6"/>
  <c r="F3482" i="6"/>
  <c r="E3482" i="6"/>
  <c r="D3482" i="6"/>
  <c r="C3482" i="6"/>
  <c r="B3482" i="6"/>
  <c r="H3481" i="6"/>
  <c r="G3481" i="6"/>
  <c r="F3481" i="6"/>
  <c r="E3481" i="6"/>
  <c r="D3481" i="6"/>
  <c r="C3481" i="6"/>
  <c r="B3481" i="6"/>
  <c r="H3480" i="6"/>
  <c r="G3480" i="6"/>
  <c r="F3480" i="6"/>
  <c r="E3480" i="6"/>
  <c r="D3480" i="6"/>
  <c r="C3480" i="6"/>
  <c r="B3480" i="6"/>
  <c r="H3479" i="6"/>
  <c r="G3479" i="6"/>
  <c r="F3479" i="6"/>
  <c r="E3479" i="6"/>
  <c r="D3479" i="6"/>
  <c r="C3479" i="6"/>
  <c r="B3479" i="6"/>
  <c r="H3478" i="6"/>
  <c r="G3478" i="6"/>
  <c r="F3478" i="6"/>
  <c r="E3478" i="6"/>
  <c r="D3478" i="6"/>
  <c r="C3478" i="6"/>
  <c r="B3478" i="6"/>
  <c r="H3477" i="6"/>
  <c r="G3477" i="6"/>
  <c r="F3477" i="6"/>
  <c r="E3477" i="6"/>
  <c r="D3477" i="6"/>
  <c r="C3477" i="6"/>
  <c r="B3477" i="6"/>
  <c r="H3476" i="6"/>
  <c r="G3476" i="6"/>
  <c r="F3476" i="6"/>
  <c r="E3476" i="6"/>
  <c r="D3476" i="6"/>
  <c r="C3476" i="6"/>
  <c r="B3476" i="6"/>
  <c r="H3475" i="6"/>
  <c r="G3475" i="6"/>
  <c r="F3475" i="6"/>
  <c r="E3475" i="6"/>
  <c r="D3475" i="6"/>
  <c r="C3475" i="6"/>
  <c r="B3475" i="6"/>
  <c r="H3474" i="6"/>
  <c r="G3474" i="6"/>
  <c r="F3474" i="6"/>
  <c r="E3474" i="6"/>
  <c r="D3474" i="6"/>
  <c r="C3474" i="6"/>
  <c r="B3474" i="6"/>
  <c r="H3473" i="6"/>
  <c r="G3473" i="6"/>
  <c r="F3473" i="6"/>
  <c r="E3473" i="6"/>
  <c r="D3473" i="6"/>
  <c r="C3473" i="6"/>
  <c r="B3473" i="6"/>
  <c r="H3472" i="6"/>
  <c r="G3472" i="6"/>
  <c r="F3472" i="6"/>
  <c r="E3472" i="6"/>
  <c r="D3472" i="6"/>
  <c r="C3472" i="6"/>
  <c r="B3472" i="6"/>
  <c r="H3471" i="6"/>
  <c r="G3471" i="6"/>
  <c r="F3471" i="6"/>
  <c r="E3471" i="6"/>
  <c r="D3471" i="6"/>
  <c r="C3471" i="6"/>
  <c r="B3471" i="6"/>
  <c r="H3470" i="6"/>
  <c r="G3470" i="6"/>
  <c r="F3470" i="6"/>
  <c r="E3470" i="6"/>
  <c r="D3470" i="6"/>
  <c r="C3470" i="6"/>
  <c r="B3470" i="6"/>
  <c r="H3469" i="6"/>
  <c r="G3469" i="6"/>
  <c r="F3469" i="6"/>
  <c r="E3469" i="6"/>
  <c r="D3469" i="6"/>
  <c r="C3469" i="6"/>
  <c r="B3469" i="6"/>
  <c r="H3468" i="6"/>
  <c r="G3468" i="6"/>
  <c r="F3468" i="6"/>
  <c r="E3468" i="6"/>
  <c r="D3468" i="6"/>
  <c r="C3468" i="6"/>
  <c r="B3468" i="6"/>
  <c r="H3467" i="6"/>
  <c r="G3467" i="6"/>
  <c r="F3467" i="6"/>
  <c r="E3467" i="6"/>
  <c r="D3467" i="6"/>
  <c r="C3467" i="6"/>
  <c r="B3467" i="6"/>
  <c r="H3466" i="6"/>
  <c r="G3466" i="6"/>
  <c r="F3466" i="6"/>
  <c r="E3466" i="6"/>
  <c r="D3466" i="6"/>
  <c r="C3466" i="6"/>
  <c r="B3466" i="6"/>
  <c r="H3465" i="6"/>
  <c r="G3465" i="6"/>
  <c r="F3465" i="6"/>
  <c r="E3465" i="6"/>
  <c r="D3465" i="6"/>
  <c r="C3465" i="6"/>
  <c r="B3465" i="6"/>
  <c r="H3464" i="6"/>
  <c r="G3464" i="6"/>
  <c r="F3464" i="6"/>
  <c r="E3464" i="6"/>
  <c r="D3464" i="6"/>
  <c r="C3464" i="6"/>
  <c r="B3464" i="6"/>
  <c r="H3463" i="6"/>
  <c r="G3463" i="6"/>
  <c r="F3463" i="6"/>
  <c r="E3463" i="6"/>
  <c r="D3463" i="6"/>
  <c r="C3463" i="6"/>
  <c r="B3463" i="6"/>
  <c r="H3462" i="6"/>
  <c r="G3462" i="6"/>
  <c r="F3462" i="6"/>
  <c r="E3462" i="6"/>
  <c r="D3462" i="6"/>
  <c r="C3462" i="6"/>
  <c r="B3462" i="6"/>
  <c r="H3461" i="6"/>
  <c r="G3461" i="6"/>
  <c r="F3461" i="6"/>
  <c r="E3461" i="6"/>
  <c r="D3461" i="6"/>
  <c r="C3461" i="6"/>
  <c r="B3461" i="6"/>
  <c r="H3460" i="6"/>
  <c r="G3460" i="6"/>
  <c r="F3460" i="6"/>
  <c r="E3460" i="6"/>
  <c r="D3460" i="6"/>
  <c r="C3460" i="6"/>
  <c r="B3460" i="6"/>
  <c r="H3459" i="6"/>
  <c r="G3459" i="6"/>
  <c r="F3459" i="6"/>
  <c r="E3459" i="6"/>
  <c r="D3459" i="6"/>
  <c r="C3459" i="6"/>
  <c r="B3459" i="6"/>
  <c r="H3458" i="6"/>
  <c r="G3458" i="6"/>
  <c r="F3458" i="6"/>
  <c r="E3458" i="6"/>
  <c r="D3458" i="6"/>
  <c r="C3458" i="6"/>
  <c r="B3458" i="6"/>
  <c r="H3457" i="6"/>
  <c r="G3457" i="6"/>
  <c r="F3457" i="6"/>
  <c r="E3457" i="6"/>
  <c r="D3457" i="6"/>
  <c r="C3457" i="6"/>
  <c r="B3457" i="6"/>
  <c r="H3456" i="6"/>
  <c r="G3456" i="6"/>
  <c r="F3456" i="6"/>
  <c r="E3456" i="6"/>
  <c r="D3456" i="6"/>
  <c r="C3456" i="6"/>
  <c r="B3456" i="6"/>
  <c r="H3455" i="6"/>
  <c r="G3455" i="6"/>
  <c r="F3455" i="6"/>
  <c r="E3455" i="6"/>
  <c r="D3455" i="6"/>
  <c r="C3455" i="6"/>
  <c r="B3455" i="6"/>
  <c r="H3454" i="6"/>
  <c r="G3454" i="6"/>
  <c r="F3454" i="6"/>
  <c r="E3454" i="6"/>
  <c r="D3454" i="6"/>
  <c r="C3454" i="6"/>
  <c r="B3454" i="6"/>
  <c r="H3453" i="6"/>
  <c r="G3453" i="6"/>
  <c r="F3453" i="6"/>
  <c r="E3453" i="6"/>
  <c r="D3453" i="6"/>
  <c r="C3453" i="6"/>
  <c r="B3453" i="6"/>
  <c r="H3452" i="6"/>
  <c r="G3452" i="6"/>
  <c r="F3452" i="6"/>
  <c r="E3452" i="6"/>
  <c r="D3452" i="6"/>
  <c r="C3452" i="6"/>
  <c r="B3452" i="6"/>
  <c r="H3451" i="6"/>
  <c r="G3451" i="6"/>
  <c r="F3451" i="6"/>
  <c r="E3451" i="6"/>
  <c r="D3451" i="6"/>
  <c r="C3451" i="6"/>
  <c r="B3451" i="6"/>
  <c r="H3450" i="6"/>
  <c r="G3450" i="6"/>
  <c r="F3450" i="6"/>
  <c r="E3450" i="6"/>
  <c r="D3450" i="6"/>
  <c r="C3450" i="6"/>
  <c r="B3450" i="6"/>
  <c r="H3449" i="6"/>
  <c r="G3449" i="6"/>
  <c r="F3449" i="6"/>
  <c r="E3449" i="6"/>
  <c r="D3449" i="6"/>
  <c r="C3449" i="6"/>
  <c r="B3449" i="6"/>
  <c r="H3448" i="6"/>
  <c r="G3448" i="6"/>
  <c r="F3448" i="6"/>
  <c r="E3448" i="6"/>
  <c r="D3448" i="6"/>
  <c r="C3448" i="6"/>
  <c r="B3448" i="6"/>
  <c r="H3447" i="6"/>
  <c r="G3447" i="6"/>
  <c r="F3447" i="6"/>
  <c r="E3447" i="6"/>
  <c r="D3447" i="6"/>
  <c r="C3447" i="6"/>
  <c r="B3447" i="6"/>
  <c r="H3446" i="6"/>
  <c r="G3446" i="6"/>
  <c r="F3446" i="6"/>
  <c r="E3446" i="6"/>
  <c r="D3446" i="6"/>
  <c r="C3446" i="6"/>
  <c r="B3446" i="6"/>
  <c r="H3445" i="6"/>
  <c r="G3445" i="6"/>
  <c r="F3445" i="6"/>
  <c r="E3445" i="6"/>
  <c r="D3445" i="6"/>
  <c r="C3445" i="6"/>
  <c r="B3445" i="6"/>
  <c r="H3444" i="6"/>
  <c r="G3444" i="6"/>
  <c r="F3444" i="6"/>
  <c r="E3444" i="6"/>
  <c r="D3444" i="6"/>
  <c r="C3444" i="6"/>
  <c r="B3444" i="6"/>
  <c r="H3443" i="6"/>
  <c r="G3443" i="6"/>
  <c r="F3443" i="6"/>
  <c r="E3443" i="6"/>
  <c r="D3443" i="6"/>
  <c r="C3443" i="6"/>
  <c r="B3443" i="6"/>
  <c r="H3442" i="6"/>
  <c r="G3442" i="6"/>
  <c r="F3442" i="6"/>
  <c r="E3442" i="6"/>
  <c r="D3442" i="6"/>
  <c r="C3442" i="6"/>
  <c r="B3442" i="6"/>
  <c r="H3441" i="6"/>
  <c r="G3441" i="6"/>
  <c r="F3441" i="6"/>
  <c r="E3441" i="6"/>
  <c r="D3441" i="6"/>
  <c r="C3441" i="6"/>
  <c r="B3441" i="6"/>
  <c r="H3440" i="6"/>
  <c r="G3440" i="6"/>
  <c r="F3440" i="6"/>
  <c r="E3440" i="6"/>
  <c r="D3440" i="6"/>
  <c r="C3440" i="6"/>
  <c r="B3440" i="6"/>
  <c r="H3439" i="6"/>
  <c r="G3439" i="6"/>
  <c r="F3439" i="6"/>
  <c r="E3439" i="6"/>
  <c r="D3439" i="6"/>
  <c r="C3439" i="6"/>
  <c r="B3439" i="6"/>
  <c r="H3438" i="6"/>
  <c r="G3438" i="6"/>
  <c r="F3438" i="6"/>
  <c r="E3438" i="6"/>
  <c r="D3438" i="6"/>
  <c r="C3438" i="6"/>
  <c r="B3438" i="6"/>
  <c r="H3437" i="6"/>
  <c r="G3437" i="6"/>
  <c r="F3437" i="6"/>
  <c r="E3437" i="6"/>
  <c r="D3437" i="6"/>
  <c r="C3437" i="6"/>
  <c r="B3437" i="6"/>
  <c r="H3436" i="6"/>
  <c r="G3436" i="6"/>
  <c r="F3436" i="6"/>
  <c r="E3436" i="6"/>
  <c r="D3436" i="6"/>
  <c r="C3436" i="6"/>
  <c r="B3436" i="6"/>
  <c r="H3435" i="6"/>
  <c r="G3435" i="6"/>
  <c r="F3435" i="6"/>
  <c r="E3435" i="6"/>
  <c r="D3435" i="6"/>
  <c r="C3435" i="6"/>
  <c r="B3435" i="6"/>
  <c r="H3434" i="6"/>
  <c r="G3434" i="6"/>
  <c r="F3434" i="6"/>
  <c r="E3434" i="6"/>
  <c r="D3434" i="6"/>
  <c r="C3434" i="6"/>
  <c r="B3434" i="6"/>
  <c r="H3433" i="6"/>
  <c r="G3433" i="6"/>
  <c r="F3433" i="6"/>
  <c r="E3433" i="6"/>
  <c r="D3433" i="6"/>
  <c r="C3433" i="6"/>
  <c r="B3433" i="6"/>
  <c r="H3432" i="6"/>
  <c r="G3432" i="6"/>
  <c r="F3432" i="6"/>
  <c r="E3432" i="6"/>
  <c r="D3432" i="6"/>
  <c r="C3432" i="6"/>
  <c r="B3432" i="6"/>
  <c r="H3431" i="6"/>
  <c r="G3431" i="6"/>
  <c r="F3431" i="6"/>
  <c r="E3431" i="6"/>
  <c r="D3431" i="6"/>
  <c r="C3431" i="6"/>
  <c r="B3431" i="6"/>
  <c r="H3430" i="6"/>
  <c r="G3430" i="6"/>
  <c r="F3430" i="6"/>
  <c r="E3430" i="6"/>
  <c r="D3430" i="6"/>
  <c r="C3430" i="6"/>
  <c r="B3430" i="6"/>
  <c r="H3429" i="6"/>
  <c r="G3429" i="6"/>
  <c r="F3429" i="6"/>
  <c r="E3429" i="6"/>
  <c r="D3429" i="6"/>
  <c r="C3429" i="6"/>
  <c r="B3429" i="6"/>
  <c r="H3428" i="6"/>
  <c r="G3428" i="6"/>
  <c r="F3428" i="6"/>
  <c r="E3428" i="6"/>
  <c r="D3428" i="6"/>
  <c r="C3428" i="6"/>
  <c r="B3428" i="6"/>
  <c r="H3427" i="6"/>
  <c r="G3427" i="6"/>
  <c r="F3427" i="6"/>
  <c r="E3427" i="6"/>
  <c r="D3427" i="6"/>
  <c r="C3427" i="6"/>
  <c r="B3427" i="6"/>
  <c r="H3426" i="6"/>
  <c r="G3426" i="6"/>
  <c r="F3426" i="6"/>
  <c r="E3426" i="6"/>
  <c r="D3426" i="6"/>
  <c r="C3426" i="6"/>
  <c r="B3426" i="6"/>
  <c r="H3425" i="6"/>
  <c r="G3425" i="6"/>
  <c r="F3425" i="6"/>
  <c r="E3425" i="6"/>
  <c r="D3425" i="6"/>
  <c r="C3425" i="6"/>
  <c r="B3425" i="6"/>
  <c r="H3424" i="6"/>
  <c r="G3424" i="6"/>
  <c r="F3424" i="6"/>
  <c r="E3424" i="6"/>
  <c r="D3424" i="6"/>
  <c r="C3424" i="6"/>
  <c r="B3424" i="6"/>
  <c r="H3423" i="6"/>
  <c r="G3423" i="6"/>
  <c r="F3423" i="6"/>
  <c r="E3423" i="6"/>
  <c r="D3423" i="6"/>
  <c r="C3423" i="6"/>
  <c r="B3423" i="6"/>
  <c r="H3422" i="6"/>
  <c r="G3422" i="6"/>
  <c r="F3422" i="6"/>
  <c r="E3422" i="6"/>
  <c r="D3422" i="6"/>
  <c r="C3422" i="6"/>
  <c r="B3422" i="6"/>
  <c r="H3421" i="6"/>
  <c r="G3421" i="6"/>
  <c r="F3421" i="6"/>
  <c r="E3421" i="6"/>
  <c r="D3421" i="6"/>
  <c r="C3421" i="6"/>
  <c r="B3421" i="6"/>
  <c r="H3420" i="6"/>
  <c r="G3420" i="6"/>
  <c r="F3420" i="6"/>
  <c r="E3420" i="6"/>
  <c r="D3420" i="6"/>
  <c r="C3420" i="6"/>
  <c r="B3420" i="6"/>
  <c r="H3419" i="6"/>
  <c r="G3419" i="6"/>
  <c r="F3419" i="6"/>
  <c r="E3419" i="6"/>
  <c r="D3419" i="6"/>
  <c r="C3419" i="6"/>
  <c r="B3419" i="6"/>
  <c r="H3418" i="6"/>
  <c r="G3418" i="6"/>
  <c r="F3418" i="6"/>
  <c r="E3418" i="6"/>
  <c r="D3418" i="6"/>
  <c r="C3418" i="6"/>
  <c r="B3418" i="6"/>
  <c r="H3417" i="6"/>
  <c r="G3417" i="6"/>
  <c r="F3417" i="6"/>
  <c r="E3417" i="6"/>
  <c r="D3417" i="6"/>
  <c r="C3417" i="6"/>
  <c r="B3417" i="6"/>
  <c r="H3416" i="6"/>
  <c r="G3416" i="6"/>
  <c r="F3416" i="6"/>
  <c r="E3416" i="6"/>
  <c r="D3416" i="6"/>
  <c r="C3416" i="6"/>
  <c r="B3416" i="6"/>
  <c r="H3415" i="6"/>
  <c r="G3415" i="6"/>
  <c r="F3415" i="6"/>
  <c r="E3415" i="6"/>
  <c r="D3415" i="6"/>
  <c r="C3415" i="6"/>
  <c r="B3415" i="6"/>
  <c r="H3414" i="6"/>
  <c r="G3414" i="6"/>
  <c r="F3414" i="6"/>
  <c r="E3414" i="6"/>
  <c r="D3414" i="6"/>
  <c r="C3414" i="6"/>
  <c r="B3414" i="6"/>
  <c r="H3413" i="6"/>
  <c r="G3413" i="6"/>
  <c r="F3413" i="6"/>
  <c r="E3413" i="6"/>
  <c r="D3413" i="6"/>
  <c r="C3413" i="6"/>
  <c r="B3413" i="6"/>
  <c r="H3412" i="6"/>
  <c r="G3412" i="6"/>
  <c r="F3412" i="6"/>
  <c r="E3412" i="6"/>
  <c r="D3412" i="6"/>
  <c r="C3412" i="6"/>
  <c r="B3412" i="6"/>
  <c r="H3411" i="6"/>
  <c r="G3411" i="6"/>
  <c r="F3411" i="6"/>
  <c r="E3411" i="6"/>
  <c r="D3411" i="6"/>
  <c r="C3411" i="6"/>
  <c r="B3411" i="6"/>
  <c r="H3410" i="6"/>
  <c r="G3410" i="6"/>
  <c r="F3410" i="6"/>
  <c r="E3410" i="6"/>
  <c r="D3410" i="6"/>
  <c r="C3410" i="6"/>
  <c r="B3410" i="6"/>
  <c r="H3409" i="6"/>
  <c r="G3409" i="6"/>
  <c r="F3409" i="6"/>
  <c r="E3409" i="6"/>
  <c r="D3409" i="6"/>
  <c r="C3409" i="6"/>
  <c r="B3409" i="6"/>
  <c r="H3408" i="6"/>
  <c r="G3408" i="6"/>
  <c r="F3408" i="6"/>
  <c r="E3408" i="6"/>
  <c r="D3408" i="6"/>
  <c r="C3408" i="6"/>
  <c r="B3408" i="6"/>
  <c r="H3407" i="6"/>
  <c r="G3407" i="6"/>
  <c r="F3407" i="6"/>
  <c r="E3407" i="6"/>
  <c r="D3407" i="6"/>
  <c r="C3407" i="6"/>
  <c r="B3407" i="6"/>
  <c r="H3406" i="6"/>
  <c r="G3406" i="6"/>
  <c r="F3406" i="6"/>
  <c r="E3406" i="6"/>
  <c r="D3406" i="6"/>
  <c r="C3406" i="6"/>
  <c r="B3406" i="6"/>
  <c r="H3405" i="6"/>
  <c r="G3405" i="6"/>
  <c r="F3405" i="6"/>
  <c r="E3405" i="6"/>
  <c r="D3405" i="6"/>
  <c r="C3405" i="6"/>
  <c r="B3405" i="6"/>
  <c r="H3404" i="6"/>
  <c r="G3404" i="6"/>
  <c r="F3404" i="6"/>
  <c r="E3404" i="6"/>
  <c r="D3404" i="6"/>
  <c r="C3404" i="6"/>
  <c r="B3404" i="6"/>
  <c r="H3403" i="6"/>
  <c r="G3403" i="6"/>
  <c r="F3403" i="6"/>
  <c r="E3403" i="6"/>
  <c r="D3403" i="6"/>
  <c r="C3403" i="6"/>
  <c r="B3403" i="6"/>
  <c r="H3402" i="6"/>
  <c r="G3402" i="6"/>
  <c r="F3402" i="6"/>
  <c r="E3402" i="6"/>
  <c r="D3402" i="6"/>
  <c r="C3402" i="6"/>
  <c r="B3402" i="6"/>
  <c r="H3401" i="6"/>
  <c r="G3401" i="6"/>
  <c r="F3401" i="6"/>
  <c r="E3401" i="6"/>
  <c r="D3401" i="6"/>
  <c r="C3401" i="6"/>
  <c r="B3401" i="6"/>
  <c r="H3400" i="6"/>
  <c r="G3400" i="6"/>
  <c r="F3400" i="6"/>
  <c r="E3400" i="6"/>
  <c r="D3400" i="6"/>
  <c r="C3400" i="6"/>
  <c r="B3400" i="6"/>
  <c r="H3399" i="6"/>
  <c r="G3399" i="6"/>
  <c r="F3399" i="6"/>
  <c r="E3399" i="6"/>
  <c r="D3399" i="6"/>
  <c r="C3399" i="6"/>
  <c r="B3399" i="6"/>
  <c r="H3398" i="6"/>
  <c r="G3398" i="6"/>
  <c r="F3398" i="6"/>
  <c r="E3398" i="6"/>
  <c r="D3398" i="6"/>
  <c r="C3398" i="6"/>
  <c r="B3398" i="6"/>
  <c r="H3397" i="6"/>
  <c r="G3397" i="6"/>
  <c r="F3397" i="6"/>
  <c r="E3397" i="6"/>
  <c r="D3397" i="6"/>
  <c r="C3397" i="6"/>
  <c r="B3397" i="6"/>
  <c r="H3396" i="6"/>
  <c r="G3396" i="6"/>
  <c r="F3396" i="6"/>
  <c r="E3396" i="6"/>
  <c r="D3396" i="6"/>
  <c r="C3396" i="6"/>
  <c r="B3396" i="6"/>
  <c r="H3395" i="6"/>
  <c r="G3395" i="6"/>
  <c r="F3395" i="6"/>
  <c r="E3395" i="6"/>
  <c r="D3395" i="6"/>
  <c r="C3395" i="6"/>
  <c r="B3395" i="6"/>
  <c r="H3394" i="6"/>
  <c r="G3394" i="6"/>
  <c r="F3394" i="6"/>
  <c r="E3394" i="6"/>
  <c r="D3394" i="6"/>
  <c r="C3394" i="6"/>
  <c r="B3394" i="6"/>
  <c r="H3393" i="6"/>
  <c r="G3393" i="6"/>
  <c r="F3393" i="6"/>
  <c r="E3393" i="6"/>
  <c r="D3393" i="6"/>
  <c r="C3393" i="6"/>
  <c r="B3393" i="6"/>
  <c r="H3392" i="6"/>
  <c r="G3392" i="6"/>
  <c r="F3392" i="6"/>
  <c r="E3392" i="6"/>
  <c r="D3392" i="6"/>
  <c r="C3392" i="6"/>
  <c r="B3392" i="6"/>
  <c r="H3391" i="6"/>
  <c r="G3391" i="6"/>
  <c r="F3391" i="6"/>
  <c r="E3391" i="6"/>
  <c r="D3391" i="6"/>
  <c r="C3391" i="6"/>
  <c r="B3391" i="6"/>
  <c r="H3390" i="6"/>
  <c r="G3390" i="6"/>
  <c r="F3390" i="6"/>
  <c r="E3390" i="6"/>
  <c r="D3390" i="6"/>
  <c r="C3390" i="6"/>
  <c r="B3390" i="6"/>
  <c r="H3389" i="6"/>
  <c r="G3389" i="6"/>
  <c r="F3389" i="6"/>
  <c r="E3389" i="6"/>
  <c r="D3389" i="6"/>
  <c r="C3389" i="6"/>
  <c r="B3389" i="6"/>
  <c r="H3388" i="6"/>
  <c r="G3388" i="6"/>
  <c r="F3388" i="6"/>
  <c r="E3388" i="6"/>
  <c r="D3388" i="6"/>
  <c r="C3388" i="6"/>
  <c r="B3388" i="6"/>
  <c r="H3387" i="6"/>
  <c r="G3387" i="6"/>
  <c r="F3387" i="6"/>
  <c r="E3387" i="6"/>
  <c r="D3387" i="6"/>
  <c r="C3387" i="6"/>
  <c r="B3387" i="6"/>
  <c r="H3386" i="6"/>
  <c r="G3386" i="6"/>
  <c r="F3386" i="6"/>
  <c r="E3386" i="6"/>
  <c r="D3386" i="6"/>
  <c r="C3386" i="6"/>
  <c r="B3386" i="6"/>
  <c r="H3385" i="6"/>
  <c r="G3385" i="6"/>
  <c r="F3385" i="6"/>
  <c r="E3385" i="6"/>
  <c r="D3385" i="6"/>
  <c r="C3385" i="6"/>
  <c r="B3385" i="6"/>
  <c r="H3384" i="6"/>
  <c r="G3384" i="6"/>
  <c r="F3384" i="6"/>
  <c r="E3384" i="6"/>
  <c r="D3384" i="6"/>
  <c r="C3384" i="6"/>
  <c r="B3384" i="6"/>
  <c r="H3383" i="6"/>
  <c r="G3383" i="6"/>
  <c r="F3383" i="6"/>
  <c r="E3383" i="6"/>
  <c r="D3383" i="6"/>
  <c r="C3383" i="6"/>
  <c r="B3383" i="6"/>
  <c r="H3382" i="6"/>
  <c r="G3382" i="6"/>
  <c r="F3382" i="6"/>
  <c r="E3382" i="6"/>
  <c r="D3382" i="6"/>
  <c r="C3382" i="6"/>
  <c r="B3382" i="6"/>
  <c r="H3381" i="6"/>
  <c r="G3381" i="6"/>
  <c r="F3381" i="6"/>
  <c r="E3381" i="6"/>
  <c r="D3381" i="6"/>
  <c r="C3381" i="6"/>
  <c r="B3381" i="6"/>
  <c r="H3380" i="6"/>
  <c r="G3380" i="6"/>
  <c r="F3380" i="6"/>
  <c r="E3380" i="6"/>
  <c r="D3380" i="6"/>
  <c r="C3380" i="6"/>
  <c r="B3380" i="6"/>
  <c r="H3379" i="6"/>
  <c r="G3379" i="6"/>
  <c r="F3379" i="6"/>
  <c r="E3379" i="6"/>
  <c r="D3379" i="6"/>
  <c r="C3379" i="6"/>
  <c r="B3379" i="6"/>
  <c r="H3378" i="6"/>
  <c r="G3378" i="6"/>
  <c r="F3378" i="6"/>
  <c r="E3378" i="6"/>
  <c r="D3378" i="6"/>
  <c r="C3378" i="6"/>
  <c r="B3378" i="6"/>
  <c r="H3377" i="6"/>
  <c r="G3377" i="6"/>
  <c r="F3377" i="6"/>
  <c r="E3377" i="6"/>
  <c r="D3377" i="6"/>
  <c r="C3377" i="6"/>
  <c r="B3377" i="6"/>
  <c r="H3376" i="6"/>
  <c r="G3376" i="6"/>
  <c r="F3376" i="6"/>
  <c r="E3376" i="6"/>
  <c r="D3376" i="6"/>
  <c r="C3376" i="6"/>
  <c r="B3376" i="6"/>
  <c r="H3375" i="6"/>
  <c r="G3375" i="6"/>
  <c r="F3375" i="6"/>
  <c r="E3375" i="6"/>
  <c r="D3375" i="6"/>
  <c r="C3375" i="6"/>
  <c r="B3375" i="6"/>
  <c r="H3374" i="6"/>
  <c r="G3374" i="6"/>
  <c r="F3374" i="6"/>
  <c r="E3374" i="6"/>
  <c r="D3374" i="6"/>
  <c r="C3374" i="6"/>
  <c r="B3374" i="6"/>
  <c r="H3373" i="6"/>
  <c r="G3373" i="6"/>
  <c r="F3373" i="6"/>
  <c r="E3373" i="6"/>
  <c r="D3373" i="6"/>
  <c r="C3373" i="6"/>
  <c r="B3373" i="6"/>
  <c r="H3372" i="6"/>
  <c r="G3372" i="6"/>
  <c r="F3372" i="6"/>
  <c r="E3372" i="6"/>
  <c r="D3372" i="6"/>
  <c r="C3372" i="6"/>
  <c r="B3372" i="6"/>
  <c r="H3371" i="6"/>
  <c r="G3371" i="6"/>
  <c r="F3371" i="6"/>
  <c r="E3371" i="6"/>
  <c r="D3371" i="6"/>
  <c r="C3371" i="6"/>
  <c r="B3371" i="6"/>
  <c r="H3370" i="6"/>
  <c r="G3370" i="6"/>
  <c r="F3370" i="6"/>
  <c r="E3370" i="6"/>
  <c r="D3370" i="6"/>
  <c r="C3370" i="6"/>
  <c r="B3370" i="6"/>
  <c r="H3369" i="6"/>
  <c r="G3369" i="6"/>
  <c r="F3369" i="6"/>
  <c r="E3369" i="6"/>
  <c r="D3369" i="6"/>
  <c r="C3369" i="6"/>
  <c r="B3369" i="6"/>
  <c r="H3368" i="6"/>
  <c r="G3368" i="6"/>
  <c r="F3368" i="6"/>
  <c r="E3368" i="6"/>
  <c r="D3368" i="6"/>
  <c r="C3368" i="6"/>
  <c r="B3368" i="6"/>
  <c r="H3367" i="6"/>
  <c r="G3367" i="6"/>
  <c r="F3367" i="6"/>
  <c r="E3367" i="6"/>
  <c r="D3367" i="6"/>
  <c r="C3367" i="6"/>
  <c r="B3367" i="6"/>
  <c r="H3366" i="6"/>
  <c r="G3366" i="6"/>
  <c r="F3366" i="6"/>
  <c r="E3366" i="6"/>
  <c r="D3366" i="6"/>
  <c r="C3366" i="6"/>
  <c r="B3366" i="6"/>
  <c r="H3365" i="6"/>
  <c r="G3365" i="6"/>
  <c r="F3365" i="6"/>
  <c r="E3365" i="6"/>
  <c r="D3365" i="6"/>
  <c r="C3365" i="6"/>
  <c r="B3365" i="6"/>
  <c r="H3364" i="6"/>
  <c r="G3364" i="6"/>
  <c r="F3364" i="6"/>
  <c r="E3364" i="6"/>
  <c r="D3364" i="6"/>
  <c r="C3364" i="6"/>
  <c r="B3364" i="6"/>
  <c r="H3363" i="6"/>
  <c r="G3363" i="6"/>
  <c r="F3363" i="6"/>
  <c r="E3363" i="6"/>
  <c r="D3363" i="6"/>
  <c r="C3363" i="6"/>
  <c r="B3363" i="6"/>
  <c r="H3362" i="6"/>
  <c r="G3362" i="6"/>
  <c r="F3362" i="6"/>
  <c r="E3362" i="6"/>
  <c r="D3362" i="6"/>
  <c r="C3362" i="6"/>
  <c r="B3362" i="6"/>
  <c r="H3361" i="6"/>
  <c r="G3361" i="6"/>
  <c r="F3361" i="6"/>
  <c r="E3361" i="6"/>
  <c r="D3361" i="6"/>
  <c r="C3361" i="6"/>
  <c r="B3361" i="6"/>
  <c r="H3360" i="6"/>
  <c r="G3360" i="6"/>
  <c r="F3360" i="6"/>
  <c r="E3360" i="6"/>
  <c r="D3360" i="6"/>
  <c r="C3360" i="6"/>
  <c r="B3360" i="6"/>
  <c r="H3359" i="6"/>
  <c r="G3359" i="6"/>
  <c r="F3359" i="6"/>
  <c r="E3359" i="6"/>
  <c r="D3359" i="6"/>
  <c r="C3359" i="6"/>
  <c r="B3359" i="6"/>
  <c r="H3358" i="6"/>
  <c r="G3358" i="6"/>
  <c r="F3358" i="6"/>
  <c r="E3358" i="6"/>
  <c r="D3358" i="6"/>
  <c r="C3358" i="6"/>
  <c r="B3358" i="6"/>
  <c r="H3357" i="6"/>
  <c r="G3357" i="6"/>
  <c r="F3357" i="6"/>
  <c r="E3357" i="6"/>
  <c r="D3357" i="6"/>
  <c r="C3357" i="6"/>
  <c r="B3357" i="6"/>
  <c r="H3356" i="6"/>
  <c r="G3356" i="6"/>
  <c r="F3356" i="6"/>
  <c r="E3356" i="6"/>
  <c r="D3356" i="6"/>
  <c r="C3356" i="6"/>
  <c r="B3356" i="6"/>
  <c r="H3355" i="6"/>
  <c r="G3355" i="6"/>
  <c r="F3355" i="6"/>
  <c r="E3355" i="6"/>
  <c r="D3355" i="6"/>
  <c r="C3355" i="6"/>
  <c r="B3355" i="6"/>
  <c r="H3354" i="6"/>
  <c r="G3354" i="6"/>
  <c r="F3354" i="6"/>
  <c r="E3354" i="6"/>
  <c r="D3354" i="6"/>
  <c r="C3354" i="6"/>
  <c r="B3354" i="6"/>
  <c r="H3353" i="6"/>
  <c r="G3353" i="6"/>
  <c r="F3353" i="6"/>
  <c r="E3353" i="6"/>
  <c r="D3353" i="6"/>
  <c r="C3353" i="6"/>
  <c r="B3353" i="6"/>
  <c r="H3352" i="6"/>
  <c r="G3352" i="6"/>
  <c r="F3352" i="6"/>
  <c r="E3352" i="6"/>
  <c r="D3352" i="6"/>
  <c r="C3352" i="6"/>
  <c r="B3352" i="6"/>
  <c r="H3351" i="6"/>
  <c r="G3351" i="6"/>
  <c r="F3351" i="6"/>
  <c r="E3351" i="6"/>
  <c r="D3351" i="6"/>
  <c r="C3351" i="6"/>
  <c r="B3351" i="6"/>
  <c r="H3350" i="6"/>
  <c r="G3350" i="6"/>
  <c r="F3350" i="6"/>
  <c r="E3350" i="6"/>
  <c r="D3350" i="6"/>
  <c r="C3350" i="6"/>
  <c r="B3350" i="6"/>
  <c r="H3349" i="6"/>
  <c r="G3349" i="6"/>
  <c r="F3349" i="6"/>
  <c r="E3349" i="6"/>
  <c r="D3349" i="6"/>
  <c r="C3349" i="6"/>
  <c r="B3349" i="6"/>
  <c r="H3348" i="6"/>
  <c r="G3348" i="6"/>
  <c r="F3348" i="6"/>
  <c r="E3348" i="6"/>
  <c r="D3348" i="6"/>
  <c r="C3348" i="6"/>
  <c r="B3348" i="6"/>
  <c r="H3347" i="6"/>
  <c r="G3347" i="6"/>
  <c r="F3347" i="6"/>
  <c r="E3347" i="6"/>
  <c r="D3347" i="6"/>
  <c r="C3347" i="6"/>
  <c r="B3347" i="6"/>
  <c r="H3346" i="6"/>
  <c r="G3346" i="6"/>
  <c r="F3346" i="6"/>
  <c r="E3346" i="6"/>
  <c r="D3346" i="6"/>
  <c r="C3346" i="6"/>
  <c r="B3346" i="6"/>
  <c r="H3345" i="6"/>
  <c r="G3345" i="6"/>
  <c r="F3345" i="6"/>
  <c r="E3345" i="6"/>
  <c r="D3345" i="6"/>
  <c r="C3345" i="6"/>
  <c r="B3345" i="6"/>
  <c r="H3344" i="6"/>
  <c r="G3344" i="6"/>
  <c r="F3344" i="6"/>
  <c r="E3344" i="6"/>
  <c r="D3344" i="6"/>
  <c r="C3344" i="6"/>
  <c r="B3344" i="6"/>
  <c r="H3343" i="6"/>
  <c r="G3343" i="6"/>
  <c r="F3343" i="6"/>
  <c r="E3343" i="6"/>
  <c r="D3343" i="6"/>
  <c r="C3343" i="6"/>
  <c r="B3343" i="6"/>
  <c r="H3342" i="6"/>
  <c r="G3342" i="6"/>
  <c r="F3342" i="6"/>
  <c r="E3342" i="6"/>
  <c r="D3342" i="6"/>
  <c r="C3342" i="6"/>
  <c r="B3342" i="6"/>
  <c r="H3341" i="6"/>
  <c r="G3341" i="6"/>
  <c r="F3341" i="6"/>
  <c r="E3341" i="6"/>
  <c r="D3341" i="6"/>
  <c r="C3341" i="6"/>
  <c r="B3341" i="6"/>
  <c r="H3340" i="6"/>
  <c r="G3340" i="6"/>
  <c r="F3340" i="6"/>
  <c r="E3340" i="6"/>
  <c r="D3340" i="6"/>
  <c r="C3340" i="6"/>
  <c r="B3340" i="6"/>
  <c r="H3339" i="6"/>
  <c r="G3339" i="6"/>
  <c r="F3339" i="6"/>
  <c r="E3339" i="6"/>
  <c r="D3339" i="6"/>
  <c r="C3339" i="6"/>
  <c r="B3339" i="6"/>
  <c r="H3338" i="6"/>
  <c r="G3338" i="6"/>
  <c r="F3338" i="6"/>
  <c r="E3338" i="6"/>
  <c r="D3338" i="6"/>
  <c r="C3338" i="6"/>
  <c r="B3338" i="6"/>
  <c r="H3337" i="6"/>
  <c r="G3337" i="6"/>
  <c r="F3337" i="6"/>
  <c r="E3337" i="6"/>
  <c r="D3337" i="6"/>
  <c r="C3337" i="6"/>
  <c r="B3337" i="6"/>
  <c r="H3336" i="6"/>
  <c r="G3336" i="6"/>
  <c r="F3336" i="6"/>
  <c r="E3336" i="6"/>
  <c r="D3336" i="6"/>
  <c r="C3336" i="6"/>
  <c r="B3336" i="6"/>
  <c r="H3335" i="6"/>
  <c r="G3335" i="6"/>
  <c r="F3335" i="6"/>
  <c r="E3335" i="6"/>
  <c r="D3335" i="6"/>
  <c r="C3335" i="6"/>
  <c r="B3335" i="6"/>
  <c r="H3334" i="6"/>
  <c r="G3334" i="6"/>
  <c r="F3334" i="6"/>
  <c r="E3334" i="6"/>
  <c r="D3334" i="6"/>
  <c r="C3334" i="6"/>
  <c r="B3334" i="6"/>
  <c r="H3333" i="6"/>
  <c r="G3333" i="6"/>
  <c r="F3333" i="6"/>
  <c r="E3333" i="6"/>
  <c r="D3333" i="6"/>
  <c r="C3333" i="6"/>
  <c r="B3333" i="6"/>
  <c r="H3332" i="6"/>
  <c r="G3332" i="6"/>
  <c r="F3332" i="6"/>
  <c r="E3332" i="6"/>
  <c r="D3332" i="6"/>
  <c r="C3332" i="6"/>
  <c r="B3332" i="6"/>
  <c r="H3331" i="6"/>
  <c r="G3331" i="6"/>
  <c r="F3331" i="6"/>
  <c r="E3331" i="6"/>
  <c r="D3331" i="6"/>
  <c r="C3331" i="6"/>
  <c r="B3331" i="6"/>
  <c r="H3330" i="6"/>
  <c r="G3330" i="6"/>
  <c r="F3330" i="6"/>
  <c r="E3330" i="6"/>
  <c r="D3330" i="6"/>
  <c r="C3330" i="6"/>
  <c r="B3330" i="6"/>
  <c r="H3329" i="6"/>
  <c r="G3329" i="6"/>
  <c r="F3329" i="6"/>
  <c r="E3329" i="6"/>
  <c r="D3329" i="6"/>
  <c r="C3329" i="6"/>
  <c r="B3329" i="6"/>
  <c r="H3328" i="6"/>
  <c r="G3328" i="6"/>
  <c r="F3328" i="6"/>
  <c r="E3328" i="6"/>
  <c r="D3328" i="6"/>
  <c r="C3328" i="6"/>
  <c r="B3328" i="6"/>
  <c r="H3327" i="6"/>
  <c r="G3327" i="6"/>
  <c r="F3327" i="6"/>
  <c r="E3327" i="6"/>
  <c r="D3327" i="6"/>
  <c r="C3327" i="6"/>
  <c r="B3327" i="6"/>
  <c r="H3326" i="6"/>
  <c r="G3326" i="6"/>
  <c r="F3326" i="6"/>
  <c r="E3326" i="6"/>
  <c r="D3326" i="6"/>
  <c r="C3326" i="6"/>
  <c r="B3326" i="6"/>
  <c r="H3325" i="6"/>
  <c r="G3325" i="6"/>
  <c r="F3325" i="6"/>
  <c r="E3325" i="6"/>
  <c r="D3325" i="6"/>
  <c r="C3325" i="6"/>
  <c r="B3325" i="6"/>
  <c r="H3324" i="6"/>
  <c r="G3324" i="6"/>
  <c r="F3324" i="6"/>
  <c r="E3324" i="6"/>
  <c r="D3324" i="6"/>
  <c r="C3324" i="6"/>
  <c r="B3324" i="6"/>
  <c r="H3323" i="6"/>
  <c r="G3323" i="6"/>
  <c r="F3323" i="6"/>
  <c r="E3323" i="6"/>
  <c r="D3323" i="6"/>
  <c r="C3323" i="6"/>
  <c r="B3323" i="6"/>
  <c r="H3322" i="6"/>
  <c r="G3322" i="6"/>
  <c r="F3322" i="6"/>
  <c r="E3322" i="6"/>
  <c r="D3322" i="6"/>
  <c r="C3322" i="6"/>
  <c r="B3322" i="6"/>
  <c r="H3321" i="6"/>
  <c r="G3321" i="6"/>
  <c r="F3321" i="6"/>
  <c r="E3321" i="6"/>
  <c r="D3321" i="6"/>
  <c r="C3321" i="6"/>
  <c r="B3321" i="6"/>
  <c r="H3320" i="6"/>
  <c r="G3320" i="6"/>
  <c r="F3320" i="6"/>
  <c r="E3320" i="6"/>
  <c r="D3320" i="6"/>
  <c r="C3320" i="6"/>
  <c r="B3320" i="6"/>
  <c r="H3319" i="6"/>
  <c r="G3319" i="6"/>
  <c r="F3319" i="6"/>
  <c r="E3319" i="6"/>
  <c r="D3319" i="6"/>
  <c r="C3319" i="6"/>
  <c r="B3319" i="6"/>
  <c r="H3318" i="6"/>
  <c r="G3318" i="6"/>
  <c r="F3318" i="6"/>
  <c r="E3318" i="6"/>
  <c r="D3318" i="6"/>
  <c r="C3318" i="6"/>
  <c r="B3318" i="6"/>
  <c r="H3317" i="6"/>
  <c r="G3317" i="6"/>
  <c r="F3317" i="6"/>
  <c r="E3317" i="6"/>
  <c r="D3317" i="6"/>
  <c r="C3317" i="6"/>
  <c r="B3317" i="6"/>
  <c r="H3316" i="6"/>
  <c r="G3316" i="6"/>
  <c r="F3316" i="6"/>
  <c r="E3316" i="6"/>
  <c r="D3316" i="6"/>
  <c r="C3316" i="6"/>
  <c r="B3316" i="6"/>
  <c r="H3315" i="6"/>
  <c r="G3315" i="6"/>
  <c r="F3315" i="6"/>
  <c r="E3315" i="6"/>
  <c r="D3315" i="6"/>
  <c r="C3315" i="6"/>
  <c r="B3315" i="6"/>
  <c r="H3314" i="6"/>
  <c r="G3314" i="6"/>
  <c r="F3314" i="6"/>
  <c r="E3314" i="6"/>
  <c r="D3314" i="6"/>
  <c r="C3314" i="6"/>
  <c r="B3314" i="6"/>
  <c r="H3313" i="6"/>
  <c r="G3313" i="6"/>
  <c r="F3313" i="6"/>
  <c r="E3313" i="6"/>
  <c r="D3313" i="6"/>
  <c r="C3313" i="6"/>
  <c r="B3313" i="6"/>
  <c r="H3312" i="6"/>
  <c r="G3312" i="6"/>
  <c r="F3312" i="6"/>
  <c r="E3312" i="6"/>
  <c r="D3312" i="6"/>
  <c r="C3312" i="6"/>
  <c r="B3312" i="6"/>
  <c r="H3311" i="6"/>
  <c r="G3311" i="6"/>
  <c r="F3311" i="6"/>
  <c r="E3311" i="6"/>
  <c r="D3311" i="6"/>
  <c r="C3311" i="6"/>
  <c r="B3311" i="6"/>
  <c r="H3310" i="6"/>
  <c r="G3310" i="6"/>
  <c r="F3310" i="6"/>
  <c r="E3310" i="6"/>
  <c r="D3310" i="6"/>
  <c r="C3310" i="6"/>
  <c r="B3310" i="6"/>
  <c r="H3309" i="6"/>
  <c r="G3309" i="6"/>
  <c r="F3309" i="6"/>
  <c r="E3309" i="6"/>
  <c r="D3309" i="6"/>
  <c r="C3309" i="6"/>
  <c r="B3309" i="6"/>
  <c r="H3308" i="6"/>
  <c r="G3308" i="6"/>
  <c r="F3308" i="6"/>
  <c r="E3308" i="6"/>
  <c r="D3308" i="6"/>
  <c r="C3308" i="6"/>
  <c r="B3308" i="6"/>
  <c r="H3307" i="6"/>
  <c r="G3307" i="6"/>
  <c r="F3307" i="6"/>
  <c r="E3307" i="6"/>
  <c r="D3307" i="6"/>
  <c r="C3307" i="6"/>
  <c r="B3307" i="6"/>
  <c r="H3306" i="6"/>
  <c r="G3306" i="6"/>
  <c r="F3306" i="6"/>
  <c r="E3306" i="6"/>
  <c r="D3306" i="6"/>
  <c r="C3306" i="6"/>
  <c r="B3306" i="6"/>
  <c r="H3305" i="6"/>
  <c r="G3305" i="6"/>
  <c r="F3305" i="6"/>
  <c r="E3305" i="6"/>
  <c r="D3305" i="6"/>
  <c r="C3305" i="6"/>
  <c r="B3305" i="6"/>
  <c r="H3304" i="6"/>
  <c r="G3304" i="6"/>
  <c r="F3304" i="6"/>
  <c r="E3304" i="6"/>
  <c r="D3304" i="6"/>
  <c r="C3304" i="6"/>
  <c r="B3304" i="6"/>
  <c r="H3303" i="6"/>
  <c r="G3303" i="6"/>
  <c r="F3303" i="6"/>
  <c r="E3303" i="6"/>
  <c r="D3303" i="6"/>
  <c r="C3303" i="6"/>
  <c r="B3303" i="6"/>
  <c r="H3302" i="6"/>
  <c r="G3302" i="6"/>
  <c r="F3302" i="6"/>
  <c r="E3302" i="6"/>
  <c r="D3302" i="6"/>
  <c r="C3302" i="6"/>
  <c r="B3302" i="6"/>
  <c r="H3301" i="6"/>
  <c r="G3301" i="6"/>
  <c r="F3301" i="6"/>
  <c r="E3301" i="6"/>
  <c r="D3301" i="6"/>
  <c r="C3301" i="6"/>
  <c r="B3301" i="6"/>
  <c r="H3300" i="6"/>
  <c r="G3300" i="6"/>
  <c r="F3300" i="6"/>
  <c r="E3300" i="6"/>
  <c r="D3300" i="6"/>
  <c r="C3300" i="6"/>
  <c r="B3300" i="6"/>
  <c r="H3299" i="6"/>
  <c r="G3299" i="6"/>
  <c r="F3299" i="6"/>
  <c r="E3299" i="6"/>
  <c r="D3299" i="6"/>
  <c r="C3299" i="6"/>
  <c r="B3299" i="6"/>
  <c r="H3298" i="6"/>
  <c r="G3298" i="6"/>
  <c r="F3298" i="6"/>
  <c r="E3298" i="6"/>
  <c r="D3298" i="6"/>
  <c r="C3298" i="6"/>
  <c r="B3298" i="6"/>
  <c r="H3297" i="6"/>
  <c r="G3297" i="6"/>
  <c r="F3297" i="6"/>
  <c r="E3297" i="6"/>
  <c r="D3297" i="6"/>
  <c r="C3297" i="6"/>
  <c r="B3297" i="6"/>
  <c r="H3296" i="6"/>
  <c r="G3296" i="6"/>
  <c r="F3296" i="6"/>
  <c r="E3296" i="6"/>
  <c r="D3296" i="6"/>
  <c r="C3296" i="6"/>
  <c r="B3296" i="6"/>
  <c r="H3295" i="6"/>
  <c r="G3295" i="6"/>
  <c r="F3295" i="6"/>
  <c r="E3295" i="6"/>
  <c r="D3295" i="6"/>
  <c r="C3295" i="6"/>
  <c r="B3295" i="6"/>
  <c r="H3294" i="6"/>
  <c r="G3294" i="6"/>
  <c r="F3294" i="6"/>
  <c r="E3294" i="6"/>
  <c r="D3294" i="6"/>
  <c r="C3294" i="6"/>
  <c r="B3294" i="6"/>
  <c r="H3293" i="6"/>
  <c r="G3293" i="6"/>
  <c r="F3293" i="6"/>
  <c r="E3293" i="6"/>
  <c r="D3293" i="6"/>
  <c r="C3293" i="6"/>
  <c r="B3293" i="6"/>
  <c r="H3292" i="6"/>
  <c r="G3292" i="6"/>
  <c r="F3292" i="6"/>
  <c r="E3292" i="6"/>
  <c r="D3292" i="6"/>
  <c r="C3292" i="6"/>
  <c r="B3292" i="6"/>
  <c r="H3291" i="6"/>
  <c r="G3291" i="6"/>
  <c r="F3291" i="6"/>
  <c r="E3291" i="6"/>
  <c r="D3291" i="6"/>
  <c r="C3291" i="6"/>
  <c r="B3291" i="6"/>
  <c r="H3290" i="6"/>
  <c r="G3290" i="6"/>
  <c r="F3290" i="6"/>
  <c r="E3290" i="6"/>
  <c r="D3290" i="6"/>
  <c r="C3290" i="6"/>
  <c r="B3290" i="6"/>
  <c r="H3289" i="6"/>
  <c r="G3289" i="6"/>
  <c r="F3289" i="6"/>
  <c r="E3289" i="6"/>
  <c r="D3289" i="6"/>
  <c r="C3289" i="6"/>
  <c r="B3289" i="6"/>
  <c r="H3288" i="6"/>
  <c r="G3288" i="6"/>
  <c r="F3288" i="6"/>
  <c r="E3288" i="6"/>
  <c r="D3288" i="6"/>
  <c r="C3288" i="6"/>
  <c r="B3288" i="6"/>
  <c r="H3287" i="6"/>
  <c r="G3287" i="6"/>
  <c r="F3287" i="6"/>
  <c r="E3287" i="6"/>
  <c r="D3287" i="6"/>
  <c r="C3287" i="6"/>
  <c r="B3287" i="6"/>
  <c r="H3286" i="6"/>
  <c r="G3286" i="6"/>
  <c r="F3286" i="6"/>
  <c r="E3286" i="6"/>
  <c r="D3286" i="6"/>
  <c r="C3286" i="6"/>
  <c r="B3286" i="6"/>
  <c r="H3285" i="6"/>
  <c r="G3285" i="6"/>
  <c r="F3285" i="6"/>
  <c r="E3285" i="6"/>
  <c r="D3285" i="6"/>
  <c r="C3285" i="6"/>
  <c r="B3285" i="6"/>
  <c r="H3284" i="6"/>
  <c r="G3284" i="6"/>
  <c r="F3284" i="6"/>
  <c r="E3284" i="6"/>
  <c r="D3284" i="6"/>
  <c r="C3284" i="6"/>
  <c r="B3284" i="6"/>
  <c r="H3283" i="6"/>
  <c r="G3283" i="6"/>
  <c r="F3283" i="6"/>
  <c r="E3283" i="6"/>
  <c r="D3283" i="6"/>
  <c r="C3283" i="6"/>
  <c r="B3283" i="6"/>
  <c r="H3282" i="6"/>
  <c r="G3282" i="6"/>
  <c r="F3282" i="6"/>
  <c r="E3282" i="6"/>
  <c r="D3282" i="6"/>
  <c r="C3282" i="6"/>
  <c r="B3282" i="6"/>
  <c r="H3281" i="6"/>
  <c r="G3281" i="6"/>
  <c r="F3281" i="6"/>
  <c r="E3281" i="6"/>
  <c r="D3281" i="6"/>
  <c r="C3281" i="6"/>
  <c r="B3281" i="6"/>
  <c r="H3280" i="6"/>
  <c r="G3280" i="6"/>
  <c r="F3280" i="6"/>
  <c r="E3280" i="6"/>
  <c r="D3280" i="6"/>
  <c r="C3280" i="6"/>
  <c r="B3280" i="6"/>
  <c r="H3279" i="6"/>
  <c r="G3279" i="6"/>
  <c r="F3279" i="6"/>
  <c r="E3279" i="6"/>
  <c r="D3279" i="6"/>
  <c r="C3279" i="6"/>
  <c r="B3279" i="6"/>
  <c r="H3278" i="6"/>
  <c r="G3278" i="6"/>
  <c r="F3278" i="6"/>
  <c r="E3278" i="6"/>
  <c r="D3278" i="6"/>
  <c r="C3278" i="6"/>
  <c r="B3278" i="6"/>
  <c r="H3277" i="6"/>
  <c r="G3277" i="6"/>
  <c r="F3277" i="6"/>
  <c r="E3277" i="6"/>
  <c r="D3277" i="6"/>
  <c r="C3277" i="6"/>
  <c r="B3277" i="6"/>
  <c r="H3276" i="6"/>
  <c r="G3276" i="6"/>
  <c r="F3276" i="6"/>
  <c r="E3276" i="6"/>
  <c r="D3276" i="6"/>
  <c r="C3276" i="6"/>
  <c r="B3276" i="6"/>
  <c r="H3275" i="6"/>
  <c r="G3275" i="6"/>
  <c r="F3275" i="6"/>
  <c r="E3275" i="6"/>
  <c r="D3275" i="6"/>
  <c r="C3275" i="6"/>
  <c r="B3275" i="6"/>
  <c r="H3274" i="6"/>
  <c r="G3274" i="6"/>
  <c r="F3274" i="6"/>
  <c r="E3274" i="6"/>
  <c r="D3274" i="6"/>
  <c r="C3274" i="6"/>
  <c r="B3274" i="6"/>
  <c r="H3273" i="6"/>
  <c r="G3273" i="6"/>
  <c r="F3273" i="6"/>
  <c r="E3273" i="6"/>
  <c r="D3273" i="6"/>
  <c r="C3273" i="6"/>
  <c r="B3273" i="6"/>
  <c r="H3272" i="6"/>
  <c r="G3272" i="6"/>
  <c r="F3272" i="6"/>
  <c r="E3272" i="6"/>
  <c r="D3272" i="6"/>
  <c r="C3272" i="6"/>
  <c r="B3272" i="6"/>
  <c r="H3271" i="6"/>
  <c r="G3271" i="6"/>
  <c r="F3271" i="6"/>
  <c r="E3271" i="6"/>
  <c r="D3271" i="6"/>
  <c r="C3271" i="6"/>
  <c r="B3271" i="6"/>
  <c r="H3270" i="6"/>
  <c r="G3270" i="6"/>
  <c r="F3270" i="6"/>
  <c r="E3270" i="6"/>
  <c r="D3270" i="6"/>
  <c r="C3270" i="6"/>
  <c r="B3270" i="6"/>
  <c r="H3269" i="6"/>
  <c r="G3269" i="6"/>
  <c r="F3269" i="6"/>
  <c r="E3269" i="6"/>
  <c r="D3269" i="6"/>
  <c r="C3269" i="6"/>
  <c r="B3269" i="6"/>
  <c r="H3268" i="6"/>
  <c r="G3268" i="6"/>
  <c r="F3268" i="6"/>
  <c r="E3268" i="6"/>
  <c r="D3268" i="6"/>
  <c r="C3268" i="6"/>
  <c r="B3268" i="6"/>
  <c r="H3267" i="6"/>
  <c r="G3267" i="6"/>
  <c r="F3267" i="6"/>
  <c r="E3267" i="6"/>
  <c r="D3267" i="6"/>
  <c r="C3267" i="6"/>
  <c r="B3267" i="6"/>
  <c r="H3266" i="6"/>
  <c r="G3266" i="6"/>
  <c r="F3266" i="6"/>
  <c r="E3266" i="6"/>
  <c r="D3266" i="6"/>
  <c r="C3266" i="6"/>
  <c r="B3266" i="6"/>
  <c r="H3265" i="6"/>
  <c r="G3265" i="6"/>
  <c r="F3265" i="6"/>
  <c r="E3265" i="6"/>
  <c r="D3265" i="6"/>
  <c r="C3265" i="6"/>
  <c r="B3265" i="6"/>
  <c r="H3264" i="6"/>
  <c r="G3264" i="6"/>
  <c r="F3264" i="6"/>
  <c r="E3264" i="6"/>
  <c r="D3264" i="6"/>
  <c r="C3264" i="6"/>
  <c r="B3264" i="6"/>
  <c r="H3263" i="6"/>
  <c r="G3263" i="6"/>
  <c r="F3263" i="6"/>
  <c r="E3263" i="6"/>
  <c r="D3263" i="6"/>
  <c r="C3263" i="6"/>
  <c r="B3263" i="6"/>
  <c r="H3262" i="6"/>
  <c r="G3262" i="6"/>
  <c r="F3262" i="6"/>
  <c r="E3262" i="6"/>
  <c r="D3262" i="6"/>
  <c r="C3262" i="6"/>
  <c r="B3262" i="6"/>
  <c r="H3261" i="6"/>
  <c r="G3261" i="6"/>
  <c r="F3261" i="6"/>
  <c r="E3261" i="6"/>
  <c r="D3261" i="6"/>
  <c r="C3261" i="6"/>
  <c r="B3261" i="6"/>
  <c r="H3260" i="6"/>
  <c r="G3260" i="6"/>
  <c r="F3260" i="6"/>
  <c r="E3260" i="6"/>
  <c r="D3260" i="6"/>
  <c r="C3260" i="6"/>
  <c r="B3260" i="6"/>
  <c r="H3259" i="6"/>
  <c r="G3259" i="6"/>
  <c r="F3259" i="6"/>
  <c r="E3259" i="6"/>
  <c r="D3259" i="6"/>
  <c r="C3259" i="6"/>
  <c r="B3259" i="6"/>
  <c r="H3258" i="6"/>
  <c r="G3258" i="6"/>
  <c r="F3258" i="6"/>
  <c r="E3258" i="6"/>
  <c r="D3258" i="6"/>
  <c r="C3258" i="6"/>
  <c r="B3258" i="6"/>
  <c r="H3257" i="6"/>
  <c r="G3257" i="6"/>
  <c r="F3257" i="6"/>
  <c r="E3257" i="6"/>
  <c r="D3257" i="6"/>
  <c r="C3257" i="6"/>
  <c r="B3257" i="6"/>
  <c r="H3256" i="6"/>
  <c r="G3256" i="6"/>
  <c r="F3256" i="6"/>
  <c r="E3256" i="6"/>
  <c r="D3256" i="6"/>
  <c r="C3256" i="6"/>
  <c r="B3256" i="6"/>
  <c r="H3255" i="6"/>
  <c r="G3255" i="6"/>
  <c r="F3255" i="6"/>
  <c r="E3255" i="6"/>
  <c r="D3255" i="6"/>
  <c r="C3255" i="6"/>
  <c r="B3255" i="6"/>
  <c r="H3254" i="6"/>
  <c r="G3254" i="6"/>
  <c r="F3254" i="6"/>
  <c r="E3254" i="6"/>
  <c r="D3254" i="6"/>
  <c r="C3254" i="6"/>
  <c r="B3254" i="6"/>
  <c r="H3253" i="6"/>
  <c r="G3253" i="6"/>
  <c r="F3253" i="6"/>
  <c r="E3253" i="6"/>
  <c r="D3253" i="6"/>
  <c r="C3253" i="6"/>
  <c r="B3253" i="6"/>
  <c r="H3252" i="6"/>
  <c r="G3252" i="6"/>
  <c r="F3252" i="6"/>
  <c r="E3252" i="6"/>
  <c r="D3252" i="6"/>
  <c r="C3252" i="6"/>
  <c r="B3252" i="6"/>
  <c r="H3251" i="6"/>
  <c r="G3251" i="6"/>
  <c r="F3251" i="6"/>
  <c r="E3251" i="6"/>
  <c r="D3251" i="6"/>
  <c r="C3251" i="6"/>
  <c r="B3251" i="6"/>
  <c r="H3250" i="6"/>
  <c r="G3250" i="6"/>
  <c r="F3250" i="6"/>
  <c r="E3250" i="6"/>
  <c r="D3250" i="6"/>
  <c r="C3250" i="6"/>
  <c r="B3250" i="6"/>
  <c r="H3249" i="6"/>
  <c r="G3249" i="6"/>
  <c r="F3249" i="6"/>
  <c r="E3249" i="6"/>
  <c r="D3249" i="6"/>
  <c r="C3249" i="6"/>
  <c r="B3249" i="6"/>
  <c r="H3248" i="6"/>
  <c r="G3248" i="6"/>
  <c r="F3248" i="6"/>
  <c r="E3248" i="6"/>
  <c r="D3248" i="6"/>
  <c r="C3248" i="6"/>
  <c r="B3248" i="6"/>
  <c r="H3247" i="6"/>
  <c r="G3247" i="6"/>
  <c r="F3247" i="6"/>
  <c r="E3247" i="6"/>
  <c r="D3247" i="6"/>
  <c r="C3247" i="6"/>
  <c r="B3247" i="6"/>
  <c r="H3246" i="6"/>
  <c r="G3246" i="6"/>
  <c r="F3246" i="6"/>
  <c r="E3246" i="6"/>
  <c r="D3246" i="6"/>
  <c r="C3246" i="6"/>
  <c r="B3246" i="6"/>
  <c r="H3245" i="6"/>
  <c r="G3245" i="6"/>
  <c r="F3245" i="6"/>
  <c r="E3245" i="6"/>
  <c r="D3245" i="6"/>
  <c r="C3245" i="6"/>
  <c r="B3245" i="6"/>
  <c r="H3244" i="6"/>
  <c r="G3244" i="6"/>
  <c r="F3244" i="6"/>
  <c r="E3244" i="6"/>
  <c r="D3244" i="6"/>
  <c r="C3244" i="6"/>
  <c r="B3244" i="6"/>
  <c r="H3243" i="6"/>
  <c r="G3243" i="6"/>
  <c r="F3243" i="6"/>
  <c r="E3243" i="6"/>
  <c r="D3243" i="6"/>
  <c r="C3243" i="6"/>
  <c r="B3243" i="6"/>
  <c r="H3242" i="6"/>
  <c r="G3242" i="6"/>
  <c r="F3242" i="6"/>
  <c r="E3242" i="6"/>
  <c r="D3242" i="6"/>
  <c r="C3242" i="6"/>
  <c r="B3242" i="6"/>
  <c r="H3241" i="6"/>
  <c r="G3241" i="6"/>
  <c r="F3241" i="6"/>
  <c r="E3241" i="6"/>
  <c r="D3241" i="6"/>
  <c r="C3241" i="6"/>
  <c r="B3241" i="6"/>
  <c r="H3240" i="6"/>
  <c r="G3240" i="6"/>
  <c r="F3240" i="6"/>
  <c r="E3240" i="6"/>
  <c r="D3240" i="6"/>
  <c r="C3240" i="6"/>
  <c r="B3240" i="6"/>
  <c r="H3239" i="6"/>
  <c r="G3239" i="6"/>
  <c r="F3239" i="6"/>
  <c r="E3239" i="6"/>
  <c r="D3239" i="6"/>
  <c r="C3239" i="6"/>
  <c r="B3239" i="6"/>
  <c r="H3238" i="6"/>
  <c r="G3238" i="6"/>
  <c r="F3238" i="6"/>
  <c r="E3238" i="6"/>
  <c r="D3238" i="6"/>
  <c r="C3238" i="6"/>
  <c r="B3238" i="6"/>
  <c r="H3237" i="6"/>
  <c r="G3237" i="6"/>
  <c r="F3237" i="6"/>
  <c r="E3237" i="6"/>
  <c r="D3237" i="6"/>
  <c r="C3237" i="6"/>
  <c r="B3237" i="6"/>
  <c r="H3236" i="6"/>
  <c r="G3236" i="6"/>
  <c r="F3236" i="6"/>
  <c r="E3236" i="6"/>
  <c r="D3236" i="6"/>
  <c r="C3236" i="6"/>
  <c r="B3236" i="6"/>
  <c r="H3235" i="6"/>
  <c r="G3235" i="6"/>
  <c r="F3235" i="6"/>
  <c r="E3235" i="6"/>
  <c r="D3235" i="6"/>
  <c r="C3235" i="6"/>
  <c r="B3235" i="6"/>
  <c r="H3234" i="6"/>
  <c r="G3234" i="6"/>
  <c r="F3234" i="6"/>
  <c r="E3234" i="6"/>
  <c r="D3234" i="6"/>
  <c r="C3234" i="6"/>
  <c r="B3234" i="6"/>
  <c r="H3233" i="6"/>
  <c r="G3233" i="6"/>
  <c r="F3233" i="6"/>
  <c r="E3233" i="6"/>
  <c r="D3233" i="6"/>
  <c r="C3233" i="6"/>
  <c r="B3233" i="6"/>
  <c r="H3232" i="6"/>
  <c r="G3232" i="6"/>
  <c r="F3232" i="6"/>
  <c r="E3232" i="6"/>
  <c r="D3232" i="6"/>
  <c r="C3232" i="6"/>
  <c r="B3232" i="6"/>
  <c r="H3231" i="6"/>
  <c r="G3231" i="6"/>
  <c r="F3231" i="6"/>
  <c r="E3231" i="6"/>
  <c r="D3231" i="6"/>
  <c r="C3231" i="6"/>
  <c r="B3231" i="6"/>
  <c r="H3230" i="6"/>
  <c r="G3230" i="6"/>
  <c r="F3230" i="6"/>
  <c r="E3230" i="6"/>
  <c r="D3230" i="6"/>
  <c r="C3230" i="6"/>
  <c r="B3230" i="6"/>
  <c r="H3229" i="6"/>
  <c r="G3229" i="6"/>
  <c r="F3229" i="6"/>
  <c r="E3229" i="6"/>
  <c r="D3229" i="6"/>
  <c r="C3229" i="6"/>
  <c r="B3229" i="6"/>
  <c r="H3228" i="6"/>
  <c r="G3228" i="6"/>
  <c r="F3228" i="6"/>
  <c r="E3228" i="6"/>
  <c r="D3228" i="6"/>
  <c r="C3228" i="6"/>
  <c r="B3228" i="6"/>
  <c r="H3227" i="6"/>
  <c r="G3227" i="6"/>
  <c r="F3227" i="6"/>
  <c r="E3227" i="6"/>
  <c r="D3227" i="6"/>
  <c r="C3227" i="6"/>
  <c r="B3227" i="6"/>
  <c r="H3226" i="6"/>
  <c r="G3226" i="6"/>
  <c r="F3226" i="6"/>
  <c r="E3226" i="6"/>
  <c r="D3226" i="6"/>
  <c r="C3226" i="6"/>
  <c r="B3226" i="6"/>
  <c r="H3225" i="6"/>
  <c r="G3225" i="6"/>
  <c r="F3225" i="6"/>
  <c r="E3225" i="6"/>
  <c r="D3225" i="6"/>
  <c r="C3225" i="6"/>
  <c r="B3225" i="6"/>
  <c r="H3224" i="6"/>
  <c r="G3224" i="6"/>
  <c r="F3224" i="6"/>
  <c r="E3224" i="6"/>
  <c r="D3224" i="6"/>
  <c r="C3224" i="6"/>
  <c r="B3224" i="6"/>
  <c r="H3223" i="6"/>
  <c r="G3223" i="6"/>
  <c r="F3223" i="6"/>
  <c r="E3223" i="6"/>
  <c r="D3223" i="6"/>
  <c r="C3223" i="6"/>
  <c r="B3223" i="6"/>
  <c r="H3222" i="6"/>
  <c r="G3222" i="6"/>
  <c r="F3222" i="6"/>
  <c r="E3222" i="6"/>
  <c r="D3222" i="6"/>
  <c r="C3222" i="6"/>
  <c r="B3222" i="6"/>
  <c r="H3221" i="6"/>
  <c r="G3221" i="6"/>
  <c r="F3221" i="6"/>
  <c r="E3221" i="6"/>
  <c r="D3221" i="6"/>
  <c r="C3221" i="6"/>
  <c r="B3221" i="6"/>
  <c r="H3220" i="6"/>
  <c r="G3220" i="6"/>
  <c r="F3220" i="6"/>
  <c r="E3220" i="6"/>
  <c r="D3220" i="6"/>
  <c r="C3220" i="6"/>
  <c r="B3220" i="6"/>
  <c r="H3219" i="6"/>
  <c r="G3219" i="6"/>
  <c r="F3219" i="6"/>
  <c r="E3219" i="6"/>
  <c r="D3219" i="6"/>
  <c r="C3219" i="6"/>
  <c r="B3219" i="6"/>
  <c r="H3218" i="6"/>
  <c r="G3218" i="6"/>
  <c r="F3218" i="6"/>
  <c r="E3218" i="6"/>
  <c r="D3218" i="6"/>
  <c r="C3218" i="6"/>
  <c r="B3218" i="6"/>
  <c r="H3217" i="6"/>
  <c r="G3217" i="6"/>
  <c r="F3217" i="6"/>
  <c r="E3217" i="6"/>
  <c r="D3217" i="6"/>
  <c r="C3217" i="6"/>
  <c r="B3217" i="6"/>
  <c r="H3216" i="6"/>
  <c r="G3216" i="6"/>
  <c r="F3216" i="6"/>
  <c r="E3216" i="6"/>
  <c r="D3216" i="6"/>
  <c r="C3216" i="6"/>
  <c r="B3216" i="6"/>
  <c r="H3215" i="6"/>
  <c r="G3215" i="6"/>
  <c r="F3215" i="6"/>
  <c r="E3215" i="6"/>
  <c r="D3215" i="6"/>
  <c r="C3215" i="6"/>
  <c r="B3215" i="6"/>
  <c r="H3214" i="6"/>
  <c r="G3214" i="6"/>
  <c r="F3214" i="6"/>
  <c r="E3214" i="6"/>
  <c r="D3214" i="6"/>
  <c r="C3214" i="6"/>
  <c r="B3214" i="6"/>
  <c r="H3213" i="6"/>
  <c r="G3213" i="6"/>
  <c r="F3213" i="6"/>
  <c r="E3213" i="6"/>
  <c r="D3213" i="6"/>
  <c r="C3213" i="6"/>
  <c r="B3213" i="6"/>
  <c r="H3212" i="6"/>
  <c r="G3212" i="6"/>
  <c r="F3212" i="6"/>
  <c r="E3212" i="6"/>
  <c r="D3212" i="6"/>
  <c r="C3212" i="6"/>
  <c r="B3212" i="6"/>
  <c r="H3211" i="6"/>
  <c r="G3211" i="6"/>
  <c r="F3211" i="6"/>
  <c r="E3211" i="6"/>
  <c r="D3211" i="6"/>
  <c r="C3211" i="6"/>
  <c r="B3211" i="6"/>
  <c r="H3210" i="6"/>
  <c r="G3210" i="6"/>
  <c r="F3210" i="6"/>
  <c r="E3210" i="6"/>
  <c r="D3210" i="6"/>
  <c r="C3210" i="6"/>
  <c r="B3210" i="6"/>
  <c r="H3209" i="6"/>
  <c r="G3209" i="6"/>
  <c r="F3209" i="6"/>
  <c r="E3209" i="6"/>
  <c r="D3209" i="6"/>
  <c r="C3209" i="6"/>
  <c r="B3209" i="6"/>
  <c r="H3208" i="6"/>
  <c r="G3208" i="6"/>
  <c r="F3208" i="6"/>
  <c r="E3208" i="6"/>
  <c r="D3208" i="6"/>
  <c r="C3208" i="6"/>
  <c r="B3208" i="6"/>
  <c r="H3207" i="6"/>
  <c r="G3207" i="6"/>
  <c r="F3207" i="6"/>
  <c r="E3207" i="6"/>
  <c r="D3207" i="6"/>
  <c r="C3207" i="6"/>
  <c r="B3207" i="6"/>
  <c r="H3206" i="6"/>
  <c r="G3206" i="6"/>
  <c r="F3206" i="6"/>
  <c r="E3206" i="6"/>
  <c r="D3206" i="6"/>
  <c r="C3206" i="6"/>
  <c r="B3206" i="6"/>
  <c r="H3205" i="6"/>
  <c r="G3205" i="6"/>
  <c r="F3205" i="6"/>
  <c r="E3205" i="6"/>
  <c r="D3205" i="6"/>
  <c r="C3205" i="6"/>
  <c r="B3205" i="6"/>
  <c r="H3204" i="6"/>
  <c r="G3204" i="6"/>
  <c r="F3204" i="6"/>
  <c r="E3204" i="6"/>
  <c r="D3204" i="6"/>
  <c r="C3204" i="6"/>
  <c r="B3204" i="6"/>
  <c r="H3203" i="6"/>
  <c r="G3203" i="6"/>
  <c r="F3203" i="6"/>
  <c r="E3203" i="6"/>
  <c r="D3203" i="6"/>
  <c r="C3203" i="6"/>
  <c r="B3203" i="6"/>
  <c r="H3202" i="6"/>
  <c r="G3202" i="6"/>
  <c r="F3202" i="6"/>
  <c r="E3202" i="6"/>
  <c r="D3202" i="6"/>
  <c r="C3202" i="6"/>
  <c r="B3202" i="6"/>
  <c r="H3201" i="6"/>
  <c r="G3201" i="6"/>
  <c r="F3201" i="6"/>
  <c r="E3201" i="6"/>
  <c r="D3201" i="6"/>
  <c r="C3201" i="6"/>
  <c r="B3201" i="6"/>
  <c r="H3200" i="6"/>
  <c r="G3200" i="6"/>
  <c r="F3200" i="6"/>
  <c r="E3200" i="6"/>
  <c r="D3200" i="6"/>
  <c r="C3200" i="6"/>
  <c r="B3200" i="6"/>
  <c r="H3199" i="6"/>
  <c r="G3199" i="6"/>
  <c r="F3199" i="6"/>
  <c r="E3199" i="6"/>
  <c r="D3199" i="6"/>
  <c r="C3199" i="6"/>
  <c r="B3199" i="6"/>
  <c r="H3198" i="6"/>
  <c r="G3198" i="6"/>
  <c r="F3198" i="6"/>
  <c r="E3198" i="6"/>
  <c r="D3198" i="6"/>
  <c r="C3198" i="6"/>
  <c r="B3198" i="6"/>
  <c r="H3197" i="6"/>
  <c r="G3197" i="6"/>
  <c r="F3197" i="6"/>
  <c r="E3197" i="6"/>
  <c r="D3197" i="6"/>
  <c r="C3197" i="6"/>
  <c r="B3197" i="6"/>
  <c r="H3196" i="6"/>
  <c r="G3196" i="6"/>
  <c r="F3196" i="6"/>
  <c r="E3196" i="6"/>
  <c r="D3196" i="6"/>
  <c r="C3196" i="6"/>
  <c r="B3196" i="6"/>
  <c r="H3195" i="6"/>
  <c r="G3195" i="6"/>
  <c r="F3195" i="6"/>
  <c r="E3195" i="6"/>
  <c r="D3195" i="6"/>
  <c r="C3195" i="6"/>
  <c r="B3195" i="6"/>
  <c r="H3194" i="6"/>
  <c r="G3194" i="6"/>
  <c r="F3194" i="6"/>
  <c r="E3194" i="6"/>
  <c r="D3194" i="6"/>
  <c r="C3194" i="6"/>
  <c r="B3194" i="6"/>
  <c r="H3193" i="6"/>
  <c r="G3193" i="6"/>
  <c r="F3193" i="6"/>
  <c r="E3193" i="6"/>
  <c r="D3193" i="6"/>
  <c r="C3193" i="6"/>
  <c r="B3193" i="6"/>
  <c r="H3192" i="6"/>
  <c r="G3192" i="6"/>
  <c r="F3192" i="6"/>
  <c r="E3192" i="6"/>
  <c r="D3192" i="6"/>
  <c r="C3192" i="6"/>
  <c r="B3192" i="6"/>
  <c r="H3191" i="6"/>
  <c r="G3191" i="6"/>
  <c r="F3191" i="6"/>
  <c r="E3191" i="6"/>
  <c r="D3191" i="6"/>
  <c r="C3191" i="6"/>
  <c r="B3191" i="6"/>
  <c r="H3190" i="6"/>
  <c r="G3190" i="6"/>
  <c r="F3190" i="6"/>
  <c r="E3190" i="6"/>
  <c r="D3190" i="6"/>
  <c r="C3190" i="6"/>
  <c r="B3190" i="6"/>
  <c r="H3189" i="6"/>
  <c r="G3189" i="6"/>
  <c r="F3189" i="6"/>
  <c r="E3189" i="6"/>
  <c r="D3189" i="6"/>
  <c r="C3189" i="6"/>
  <c r="B3189" i="6"/>
  <c r="H3188" i="6"/>
  <c r="G3188" i="6"/>
  <c r="F3188" i="6"/>
  <c r="E3188" i="6"/>
  <c r="D3188" i="6"/>
  <c r="C3188" i="6"/>
  <c r="B3188" i="6"/>
  <c r="H3187" i="6"/>
  <c r="G3187" i="6"/>
  <c r="F3187" i="6"/>
  <c r="E3187" i="6"/>
  <c r="D3187" i="6"/>
  <c r="C3187" i="6"/>
  <c r="B3187" i="6"/>
  <c r="H3186" i="6"/>
  <c r="G3186" i="6"/>
  <c r="F3186" i="6"/>
  <c r="E3186" i="6"/>
  <c r="D3186" i="6"/>
  <c r="C3186" i="6"/>
  <c r="B3186" i="6"/>
  <c r="H3185" i="6"/>
  <c r="G3185" i="6"/>
  <c r="F3185" i="6"/>
  <c r="E3185" i="6"/>
  <c r="D3185" i="6"/>
  <c r="C3185" i="6"/>
  <c r="B3185" i="6"/>
  <c r="H3184" i="6"/>
  <c r="G3184" i="6"/>
  <c r="F3184" i="6"/>
  <c r="E3184" i="6"/>
  <c r="D3184" i="6"/>
  <c r="C3184" i="6"/>
  <c r="B3184" i="6"/>
  <c r="H3183" i="6"/>
  <c r="G3183" i="6"/>
  <c r="F3183" i="6"/>
  <c r="E3183" i="6"/>
  <c r="D3183" i="6"/>
  <c r="C3183" i="6"/>
  <c r="B3183" i="6"/>
  <c r="H3182" i="6"/>
  <c r="G3182" i="6"/>
  <c r="F3182" i="6"/>
  <c r="E3182" i="6"/>
  <c r="D3182" i="6"/>
  <c r="C3182" i="6"/>
  <c r="B3182" i="6"/>
  <c r="H3181" i="6"/>
  <c r="G3181" i="6"/>
  <c r="F3181" i="6"/>
  <c r="E3181" i="6"/>
  <c r="D3181" i="6"/>
  <c r="C3181" i="6"/>
  <c r="B3181" i="6"/>
  <c r="H3180" i="6"/>
  <c r="G3180" i="6"/>
  <c r="F3180" i="6"/>
  <c r="E3180" i="6"/>
  <c r="D3180" i="6"/>
  <c r="C3180" i="6"/>
  <c r="B3180" i="6"/>
  <c r="H3179" i="6"/>
  <c r="G3179" i="6"/>
  <c r="F3179" i="6"/>
  <c r="E3179" i="6"/>
  <c r="D3179" i="6"/>
  <c r="C3179" i="6"/>
  <c r="B3179" i="6"/>
  <c r="H3178" i="6"/>
  <c r="G3178" i="6"/>
  <c r="F3178" i="6"/>
  <c r="E3178" i="6"/>
  <c r="D3178" i="6"/>
  <c r="C3178" i="6"/>
  <c r="B3178" i="6"/>
  <c r="H3177" i="6"/>
  <c r="G3177" i="6"/>
  <c r="F3177" i="6"/>
  <c r="E3177" i="6"/>
  <c r="D3177" i="6"/>
  <c r="C3177" i="6"/>
  <c r="B3177" i="6"/>
  <c r="H3176" i="6"/>
  <c r="G3176" i="6"/>
  <c r="F3176" i="6"/>
  <c r="E3176" i="6"/>
  <c r="D3176" i="6"/>
  <c r="C3176" i="6"/>
  <c r="B3176" i="6"/>
  <c r="H3175" i="6"/>
  <c r="G3175" i="6"/>
  <c r="F3175" i="6"/>
  <c r="E3175" i="6"/>
  <c r="D3175" i="6"/>
  <c r="C3175" i="6"/>
  <c r="B3175" i="6"/>
  <c r="H3174" i="6"/>
  <c r="G3174" i="6"/>
  <c r="F3174" i="6"/>
  <c r="E3174" i="6"/>
  <c r="D3174" i="6"/>
  <c r="C3174" i="6"/>
  <c r="B3174" i="6"/>
  <c r="H3173" i="6"/>
  <c r="G3173" i="6"/>
  <c r="F3173" i="6"/>
  <c r="E3173" i="6"/>
  <c r="D3173" i="6"/>
  <c r="C3173" i="6"/>
  <c r="B3173" i="6"/>
  <c r="H3172" i="6"/>
  <c r="G3172" i="6"/>
  <c r="F3172" i="6"/>
  <c r="E3172" i="6"/>
  <c r="D3172" i="6"/>
  <c r="C3172" i="6"/>
  <c r="B3172" i="6"/>
  <c r="H3171" i="6"/>
  <c r="G3171" i="6"/>
  <c r="F3171" i="6"/>
  <c r="E3171" i="6"/>
  <c r="D3171" i="6"/>
  <c r="C3171" i="6"/>
  <c r="B3171" i="6"/>
  <c r="H3170" i="6"/>
  <c r="G3170" i="6"/>
  <c r="F3170" i="6"/>
  <c r="E3170" i="6"/>
  <c r="D3170" i="6"/>
  <c r="C3170" i="6"/>
  <c r="B3170" i="6"/>
  <c r="H3169" i="6"/>
  <c r="G3169" i="6"/>
  <c r="F3169" i="6"/>
  <c r="E3169" i="6"/>
  <c r="D3169" i="6"/>
  <c r="C3169" i="6"/>
  <c r="B3169" i="6"/>
  <c r="H3168" i="6"/>
  <c r="G3168" i="6"/>
  <c r="F3168" i="6"/>
  <c r="E3168" i="6"/>
  <c r="D3168" i="6"/>
  <c r="C3168" i="6"/>
  <c r="B3168" i="6"/>
  <c r="H3167" i="6"/>
  <c r="G3167" i="6"/>
  <c r="F3167" i="6"/>
  <c r="E3167" i="6"/>
  <c r="D3167" i="6"/>
  <c r="C3167" i="6"/>
  <c r="B3167" i="6"/>
  <c r="H3166" i="6"/>
  <c r="G3166" i="6"/>
  <c r="F3166" i="6"/>
  <c r="E3166" i="6"/>
  <c r="D3166" i="6"/>
  <c r="C3166" i="6"/>
  <c r="B3166" i="6"/>
  <c r="H3165" i="6"/>
  <c r="G3165" i="6"/>
  <c r="F3165" i="6"/>
  <c r="E3165" i="6"/>
  <c r="D3165" i="6"/>
  <c r="C3165" i="6"/>
  <c r="B3165" i="6"/>
  <c r="H3164" i="6"/>
  <c r="G3164" i="6"/>
  <c r="F3164" i="6"/>
  <c r="E3164" i="6"/>
  <c r="D3164" i="6"/>
  <c r="C3164" i="6"/>
  <c r="B3164" i="6"/>
  <c r="H3163" i="6"/>
  <c r="G3163" i="6"/>
  <c r="F3163" i="6"/>
  <c r="E3163" i="6"/>
  <c r="D3163" i="6"/>
  <c r="C3163" i="6"/>
  <c r="B3163" i="6"/>
  <c r="H3162" i="6"/>
  <c r="G3162" i="6"/>
  <c r="F3162" i="6"/>
  <c r="E3162" i="6"/>
  <c r="D3162" i="6"/>
  <c r="C3162" i="6"/>
  <c r="B3162" i="6"/>
  <c r="H3161" i="6"/>
  <c r="G3161" i="6"/>
  <c r="F3161" i="6"/>
  <c r="E3161" i="6"/>
  <c r="D3161" i="6"/>
  <c r="C3161" i="6"/>
  <c r="B3161" i="6"/>
  <c r="H3160" i="6"/>
  <c r="G3160" i="6"/>
  <c r="F3160" i="6"/>
  <c r="E3160" i="6"/>
  <c r="D3160" i="6"/>
  <c r="C3160" i="6"/>
  <c r="B3160" i="6"/>
  <c r="H3159" i="6"/>
  <c r="G3159" i="6"/>
  <c r="F3159" i="6"/>
  <c r="E3159" i="6"/>
  <c r="D3159" i="6"/>
  <c r="C3159" i="6"/>
  <c r="B3159" i="6"/>
  <c r="H3158" i="6"/>
  <c r="G3158" i="6"/>
  <c r="F3158" i="6"/>
  <c r="E3158" i="6"/>
  <c r="D3158" i="6"/>
  <c r="C3158" i="6"/>
  <c r="B3158" i="6"/>
  <c r="H3157" i="6"/>
  <c r="G3157" i="6"/>
  <c r="F3157" i="6"/>
  <c r="E3157" i="6"/>
  <c r="D3157" i="6"/>
  <c r="C3157" i="6"/>
  <c r="B3157" i="6"/>
  <c r="H3156" i="6"/>
  <c r="G3156" i="6"/>
  <c r="F3156" i="6"/>
  <c r="E3156" i="6"/>
  <c r="D3156" i="6"/>
  <c r="C3156" i="6"/>
  <c r="B3156" i="6"/>
  <c r="H3155" i="6"/>
  <c r="G3155" i="6"/>
  <c r="F3155" i="6"/>
  <c r="E3155" i="6"/>
  <c r="D3155" i="6"/>
  <c r="C3155" i="6"/>
  <c r="B3155" i="6"/>
  <c r="H3154" i="6"/>
  <c r="G3154" i="6"/>
  <c r="F3154" i="6"/>
  <c r="E3154" i="6"/>
  <c r="D3154" i="6"/>
  <c r="C3154" i="6"/>
  <c r="B3154" i="6"/>
  <c r="H3153" i="6"/>
  <c r="G3153" i="6"/>
  <c r="F3153" i="6"/>
  <c r="E3153" i="6"/>
  <c r="D3153" i="6"/>
  <c r="C3153" i="6"/>
  <c r="B3153" i="6"/>
  <c r="H3152" i="6"/>
  <c r="G3152" i="6"/>
  <c r="F3152" i="6"/>
  <c r="E3152" i="6"/>
  <c r="D3152" i="6"/>
  <c r="C3152" i="6"/>
  <c r="B3152" i="6"/>
  <c r="H3151" i="6"/>
  <c r="G3151" i="6"/>
  <c r="F3151" i="6"/>
  <c r="E3151" i="6"/>
  <c r="D3151" i="6"/>
  <c r="C3151" i="6"/>
  <c r="B3151" i="6"/>
  <c r="H3150" i="6"/>
  <c r="G3150" i="6"/>
  <c r="F3150" i="6"/>
  <c r="E3150" i="6"/>
  <c r="D3150" i="6"/>
  <c r="C3150" i="6"/>
  <c r="B3150" i="6"/>
  <c r="H3149" i="6"/>
  <c r="G3149" i="6"/>
  <c r="F3149" i="6"/>
  <c r="E3149" i="6"/>
  <c r="D3149" i="6"/>
  <c r="C3149" i="6"/>
  <c r="B3149" i="6"/>
  <c r="H3148" i="6"/>
  <c r="G3148" i="6"/>
  <c r="F3148" i="6"/>
  <c r="E3148" i="6"/>
  <c r="D3148" i="6"/>
  <c r="C3148" i="6"/>
  <c r="B3148" i="6"/>
  <c r="H3147" i="6"/>
  <c r="G3147" i="6"/>
  <c r="F3147" i="6"/>
  <c r="E3147" i="6"/>
  <c r="D3147" i="6"/>
  <c r="C3147" i="6"/>
  <c r="B3147" i="6"/>
  <c r="H3146" i="6"/>
  <c r="G3146" i="6"/>
  <c r="F3146" i="6"/>
  <c r="E3146" i="6"/>
  <c r="D3146" i="6"/>
  <c r="C3146" i="6"/>
  <c r="B3146" i="6"/>
  <c r="H3145" i="6"/>
  <c r="G3145" i="6"/>
  <c r="F3145" i="6"/>
  <c r="E3145" i="6"/>
  <c r="D3145" i="6"/>
  <c r="C3145" i="6"/>
  <c r="B3145" i="6"/>
  <c r="H3144" i="6"/>
  <c r="G3144" i="6"/>
  <c r="F3144" i="6"/>
  <c r="E3144" i="6"/>
  <c r="D3144" i="6"/>
  <c r="C3144" i="6"/>
  <c r="B3144" i="6"/>
  <c r="H3143" i="6"/>
  <c r="G3143" i="6"/>
  <c r="F3143" i="6"/>
  <c r="E3143" i="6"/>
  <c r="D3143" i="6"/>
  <c r="C3143" i="6"/>
  <c r="B3143" i="6"/>
  <c r="H3142" i="6"/>
  <c r="G3142" i="6"/>
  <c r="F3142" i="6"/>
  <c r="E3142" i="6"/>
  <c r="D3142" i="6"/>
  <c r="C3142" i="6"/>
  <c r="B3142" i="6"/>
  <c r="H3141" i="6"/>
  <c r="G3141" i="6"/>
  <c r="F3141" i="6"/>
  <c r="E3141" i="6"/>
  <c r="D3141" i="6"/>
  <c r="C3141" i="6"/>
  <c r="B3141" i="6"/>
  <c r="H3140" i="6"/>
  <c r="G3140" i="6"/>
  <c r="F3140" i="6"/>
  <c r="E3140" i="6"/>
  <c r="D3140" i="6"/>
  <c r="C3140" i="6"/>
  <c r="B3140" i="6"/>
  <c r="H3139" i="6"/>
  <c r="G3139" i="6"/>
  <c r="F3139" i="6"/>
  <c r="E3139" i="6"/>
  <c r="D3139" i="6"/>
  <c r="C3139" i="6"/>
  <c r="B3139" i="6"/>
  <c r="H3138" i="6"/>
  <c r="G3138" i="6"/>
  <c r="F3138" i="6"/>
  <c r="E3138" i="6"/>
  <c r="D3138" i="6"/>
  <c r="C3138" i="6"/>
  <c r="B3138" i="6"/>
  <c r="H3137" i="6"/>
  <c r="G3137" i="6"/>
  <c r="F3137" i="6"/>
  <c r="E3137" i="6"/>
  <c r="D3137" i="6"/>
  <c r="C3137" i="6"/>
  <c r="B3137" i="6"/>
  <c r="H3136" i="6"/>
  <c r="G3136" i="6"/>
  <c r="F3136" i="6"/>
  <c r="E3136" i="6"/>
  <c r="D3136" i="6"/>
  <c r="C3136" i="6"/>
  <c r="B3136" i="6"/>
  <c r="H3135" i="6"/>
  <c r="G3135" i="6"/>
  <c r="F3135" i="6"/>
  <c r="E3135" i="6"/>
  <c r="D3135" i="6"/>
  <c r="C3135" i="6"/>
  <c r="B3135" i="6"/>
  <c r="H3134" i="6"/>
  <c r="G3134" i="6"/>
  <c r="F3134" i="6"/>
  <c r="E3134" i="6"/>
  <c r="D3134" i="6"/>
  <c r="C3134" i="6"/>
  <c r="B3134" i="6"/>
  <c r="H3133" i="6"/>
  <c r="G3133" i="6"/>
  <c r="F3133" i="6"/>
  <c r="E3133" i="6"/>
  <c r="D3133" i="6"/>
  <c r="C3133" i="6"/>
  <c r="B3133" i="6"/>
  <c r="H3132" i="6"/>
  <c r="G3132" i="6"/>
  <c r="F3132" i="6"/>
  <c r="E3132" i="6"/>
  <c r="D3132" i="6"/>
  <c r="C3132" i="6"/>
  <c r="B3132" i="6"/>
  <c r="H3131" i="6"/>
  <c r="G3131" i="6"/>
  <c r="F3131" i="6"/>
  <c r="E3131" i="6"/>
  <c r="D3131" i="6"/>
  <c r="C3131" i="6"/>
  <c r="B3131" i="6"/>
  <c r="H3130" i="6"/>
  <c r="G3130" i="6"/>
  <c r="F3130" i="6"/>
  <c r="E3130" i="6"/>
  <c r="D3130" i="6"/>
  <c r="C3130" i="6"/>
  <c r="B3130" i="6"/>
  <c r="H3129" i="6"/>
  <c r="G3129" i="6"/>
  <c r="F3129" i="6"/>
  <c r="E3129" i="6"/>
  <c r="D3129" i="6"/>
  <c r="C3129" i="6"/>
  <c r="B3129" i="6"/>
  <c r="H3128" i="6"/>
  <c r="G3128" i="6"/>
  <c r="F3128" i="6"/>
  <c r="E3128" i="6"/>
  <c r="D3128" i="6"/>
  <c r="C3128" i="6"/>
  <c r="B3128" i="6"/>
  <c r="H3127" i="6"/>
  <c r="G3127" i="6"/>
  <c r="F3127" i="6"/>
  <c r="E3127" i="6"/>
  <c r="D3127" i="6"/>
  <c r="C3127" i="6"/>
  <c r="B3127" i="6"/>
  <c r="H3126" i="6"/>
  <c r="G3126" i="6"/>
  <c r="F3126" i="6"/>
  <c r="E3126" i="6"/>
  <c r="D3126" i="6"/>
  <c r="C3126" i="6"/>
  <c r="B3126" i="6"/>
  <c r="H3125" i="6"/>
  <c r="G3125" i="6"/>
  <c r="F3125" i="6"/>
  <c r="E3125" i="6"/>
  <c r="D3125" i="6"/>
  <c r="C3125" i="6"/>
  <c r="B3125" i="6"/>
  <c r="H3124" i="6"/>
  <c r="G3124" i="6"/>
  <c r="F3124" i="6"/>
  <c r="E3124" i="6"/>
  <c r="D3124" i="6"/>
  <c r="C3124" i="6"/>
  <c r="B3124" i="6"/>
  <c r="H3123" i="6"/>
  <c r="G3123" i="6"/>
  <c r="F3123" i="6"/>
  <c r="E3123" i="6"/>
  <c r="D3123" i="6"/>
  <c r="C3123" i="6"/>
  <c r="B3123" i="6"/>
  <c r="H3122" i="6"/>
  <c r="G3122" i="6"/>
  <c r="F3122" i="6"/>
  <c r="E3122" i="6"/>
  <c r="D3122" i="6"/>
  <c r="C3122" i="6"/>
  <c r="B3122" i="6"/>
  <c r="H3121" i="6"/>
  <c r="G3121" i="6"/>
  <c r="F3121" i="6"/>
  <c r="E3121" i="6"/>
  <c r="D3121" i="6"/>
  <c r="C3121" i="6"/>
  <c r="B3121" i="6"/>
  <c r="H3120" i="6"/>
  <c r="G3120" i="6"/>
  <c r="F3120" i="6"/>
  <c r="E3120" i="6"/>
  <c r="D3120" i="6"/>
  <c r="C3120" i="6"/>
  <c r="B3120" i="6"/>
  <c r="H3119" i="6"/>
  <c r="G3119" i="6"/>
  <c r="F3119" i="6"/>
  <c r="E3119" i="6"/>
  <c r="D3119" i="6"/>
  <c r="C3119" i="6"/>
  <c r="B3119" i="6"/>
  <c r="H3118" i="6"/>
  <c r="G3118" i="6"/>
  <c r="F3118" i="6"/>
  <c r="E3118" i="6"/>
  <c r="D3118" i="6"/>
  <c r="C3118" i="6"/>
  <c r="B3118" i="6"/>
  <c r="H3117" i="6"/>
  <c r="G3117" i="6"/>
  <c r="F3117" i="6"/>
  <c r="E3117" i="6"/>
  <c r="D3117" i="6"/>
  <c r="C3117" i="6"/>
  <c r="B3117" i="6"/>
  <c r="H3116" i="6"/>
  <c r="G3116" i="6"/>
  <c r="F3116" i="6"/>
  <c r="E3116" i="6"/>
  <c r="D3116" i="6"/>
  <c r="C3116" i="6"/>
  <c r="B3116" i="6"/>
  <c r="H3115" i="6"/>
  <c r="G3115" i="6"/>
  <c r="F3115" i="6"/>
  <c r="E3115" i="6"/>
  <c r="D3115" i="6"/>
  <c r="C3115" i="6"/>
  <c r="B3115" i="6"/>
  <c r="H3114" i="6"/>
  <c r="G3114" i="6"/>
  <c r="F3114" i="6"/>
  <c r="E3114" i="6"/>
  <c r="D3114" i="6"/>
  <c r="C3114" i="6"/>
  <c r="B3114" i="6"/>
  <c r="H3113" i="6"/>
  <c r="G3113" i="6"/>
  <c r="F3113" i="6"/>
  <c r="E3113" i="6"/>
  <c r="D3113" i="6"/>
  <c r="C3113" i="6"/>
  <c r="B3113" i="6"/>
  <c r="H3112" i="6"/>
  <c r="G3112" i="6"/>
  <c r="F3112" i="6"/>
  <c r="E3112" i="6"/>
  <c r="D3112" i="6"/>
  <c r="C3112" i="6"/>
  <c r="B3112" i="6"/>
  <c r="H3111" i="6"/>
  <c r="G3111" i="6"/>
  <c r="F3111" i="6"/>
  <c r="E3111" i="6"/>
  <c r="D3111" i="6"/>
  <c r="C3111" i="6"/>
  <c r="B3111" i="6"/>
  <c r="H3110" i="6"/>
  <c r="G3110" i="6"/>
  <c r="F3110" i="6"/>
  <c r="E3110" i="6"/>
  <c r="D3110" i="6"/>
  <c r="C3110" i="6"/>
  <c r="B3110" i="6"/>
  <c r="H3109" i="6"/>
  <c r="G3109" i="6"/>
  <c r="F3109" i="6"/>
  <c r="E3109" i="6"/>
  <c r="D3109" i="6"/>
  <c r="C3109" i="6"/>
  <c r="B3109" i="6"/>
  <c r="H3108" i="6"/>
  <c r="G3108" i="6"/>
  <c r="F3108" i="6"/>
  <c r="E3108" i="6"/>
  <c r="D3108" i="6"/>
  <c r="C3108" i="6"/>
  <c r="B3108" i="6"/>
  <c r="H3107" i="6"/>
  <c r="G3107" i="6"/>
  <c r="F3107" i="6"/>
  <c r="E3107" i="6"/>
  <c r="D3107" i="6"/>
  <c r="C3107" i="6"/>
  <c r="B3107" i="6"/>
  <c r="H3106" i="6"/>
  <c r="G3106" i="6"/>
  <c r="F3106" i="6"/>
  <c r="E3106" i="6"/>
  <c r="D3106" i="6"/>
  <c r="C3106" i="6"/>
  <c r="B3106" i="6"/>
  <c r="H3105" i="6"/>
  <c r="G3105" i="6"/>
  <c r="F3105" i="6"/>
  <c r="E3105" i="6"/>
  <c r="D3105" i="6"/>
  <c r="C3105" i="6"/>
  <c r="B3105" i="6"/>
  <c r="H3104" i="6"/>
  <c r="G3104" i="6"/>
  <c r="F3104" i="6"/>
  <c r="E3104" i="6"/>
  <c r="D3104" i="6"/>
  <c r="C3104" i="6"/>
  <c r="B3104" i="6"/>
  <c r="H3103" i="6"/>
  <c r="G3103" i="6"/>
  <c r="F3103" i="6"/>
  <c r="E3103" i="6"/>
  <c r="D3103" i="6"/>
  <c r="C3103" i="6"/>
  <c r="B3103" i="6"/>
  <c r="H3102" i="6"/>
  <c r="G3102" i="6"/>
  <c r="F3102" i="6"/>
  <c r="E3102" i="6"/>
  <c r="D3102" i="6"/>
  <c r="C3102" i="6"/>
  <c r="B3102" i="6"/>
  <c r="H3101" i="6"/>
  <c r="G3101" i="6"/>
  <c r="F3101" i="6"/>
  <c r="E3101" i="6"/>
  <c r="D3101" i="6"/>
  <c r="C3101" i="6"/>
  <c r="B3101" i="6"/>
  <c r="H3100" i="6"/>
  <c r="G3100" i="6"/>
  <c r="F3100" i="6"/>
  <c r="E3100" i="6"/>
  <c r="D3100" i="6"/>
  <c r="C3100" i="6"/>
  <c r="B3100" i="6"/>
  <c r="H3099" i="6"/>
  <c r="G3099" i="6"/>
  <c r="F3099" i="6"/>
  <c r="E3099" i="6"/>
  <c r="D3099" i="6"/>
  <c r="C3099" i="6"/>
  <c r="B3099" i="6"/>
  <c r="H3098" i="6"/>
  <c r="G3098" i="6"/>
  <c r="F3098" i="6"/>
  <c r="E3098" i="6"/>
  <c r="D3098" i="6"/>
  <c r="C3098" i="6"/>
  <c r="B3098" i="6"/>
  <c r="H3097" i="6"/>
  <c r="G3097" i="6"/>
  <c r="F3097" i="6"/>
  <c r="E3097" i="6"/>
  <c r="D3097" i="6"/>
  <c r="C3097" i="6"/>
  <c r="B3097" i="6"/>
  <c r="H3096" i="6"/>
  <c r="G3096" i="6"/>
  <c r="F3096" i="6"/>
  <c r="E3096" i="6"/>
  <c r="D3096" i="6"/>
  <c r="C3096" i="6"/>
  <c r="B3096" i="6"/>
  <c r="H3095" i="6"/>
  <c r="G3095" i="6"/>
  <c r="F3095" i="6"/>
  <c r="E3095" i="6"/>
  <c r="D3095" i="6"/>
  <c r="C3095" i="6"/>
  <c r="B3095" i="6"/>
  <c r="H3094" i="6"/>
  <c r="G3094" i="6"/>
  <c r="F3094" i="6"/>
  <c r="E3094" i="6"/>
  <c r="D3094" i="6"/>
  <c r="C3094" i="6"/>
  <c r="B3094" i="6"/>
  <c r="H3093" i="6"/>
  <c r="G3093" i="6"/>
  <c r="F3093" i="6"/>
  <c r="E3093" i="6"/>
  <c r="D3093" i="6"/>
  <c r="C3093" i="6"/>
  <c r="B3093" i="6"/>
  <c r="H3092" i="6"/>
  <c r="G3092" i="6"/>
  <c r="F3092" i="6"/>
  <c r="E3092" i="6"/>
  <c r="D3092" i="6"/>
  <c r="C3092" i="6"/>
  <c r="B3092" i="6"/>
  <c r="H3091" i="6"/>
  <c r="G3091" i="6"/>
  <c r="F3091" i="6"/>
  <c r="E3091" i="6"/>
  <c r="D3091" i="6"/>
  <c r="C3091" i="6"/>
  <c r="B3091" i="6"/>
  <c r="H3090" i="6"/>
  <c r="G3090" i="6"/>
  <c r="F3090" i="6"/>
  <c r="E3090" i="6"/>
  <c r="D3090" i="6"/>
  <c r="C3090" i="6"/>
  <c r="B3090" i="6"/>
  <c r="H3089" i="6"/>
  <c r="G3089" i="6"/>
  <c r="F3089" i="6"/>
  <c r="E3089" i="6"/>
  <c r="D3089" i="6"/>
  <c r="C3089" i="6"/>
  <c r="B3089" i="6"/>
  <c r="H3088" i="6"/>
  <c r="G3088" i="6"/>
  <c r="F3088" i="6"/>
  <c r="E3088" i="6"/>
  <c r="D3088" i="6"/>
  <c r="C3088" i="6"/>
  <c r="B3088" i="6"/>
  <c r="H3087" i="6"/>
  <c r="G3087" i="6"/>
  <c r="F3087" i="6"/>
  <c r="E3087" i="6"/>
  <c r="D3087" i="6"/>
  <c r="C3087" i="6"/>
  <c r="B3087" i="6"/>
  <c r="H3086" i="6"/>
  <c r="G3086" i="6"/>
  <c r="F3086" i="6"/>
  <c r="E3086" i="6"/>
  <c r="D3086" i="6"/>
  <c r="C3086" i="6"/>
  <c r="B3086" i="6"/>
  <c r="H3085" i="6"/>
  <c r="G3085" i="6"/>
  <c r="F3085" i="6"/>
  <c r="E3085" i="6"/>
  <c r="D3085" i="6"/>
  <c r="C3085" i="6"/>
  <c r="B3085" i="6"/>
  <c r="H3084" i="6"/>
  <c r="G3084" i="6"/>
  <c r="F3084" i="6"/>
  <c r="E3084" i="6"/>
  <c r="D3084" i="6"/>
  <c r="C3084" i="6"/>
  <c r="B3084" i="6"/>
  <c r="H3083" i="6"/>
  <c r="G3083" i="6"/>
  <c r="F3083" i="6"/>
  <c r="E3083" i="6"/>
  <c r="D3083" i="6"/>
  <c r="C3083" i="6"/>
  <c r="B3083" i="6"/>
  <c r="H3082" i="6"/>
  <c r="G3082" i="6"/>
  <c r="F3082" i="6"/>
  <c r="E3082" i="6"/>
  <c r="D3082" i="6"/>
  <c r="C3082" i="6"/>
  <c r="B3082" i="6"/>
  <c r="H3081" i="6"/>
  <c r="G3081" i="6"/>
  <c r="F3081" i="6"/>
  <c r="E3081" i="6"/>
  <c r="D3081" i="6"/>
  <c r="C3081" i="6"/>
  <c r="B3081" i="6"/>
  <c r="H3080" i="6"/>
  <c r="G3080" i="6"/>
  <c r="F3080" i="6"/>
  <c r="E3080" i="6"/>
  <c r="D3080" i="6"/>
  <c r="C3080" i="6"/>
  <c r="B3080" i="6"/>
  <c r="H3079" i="6"/>
  <c r="G3079" i="6"/>
  <c r="F3079" i="6"/>
  <c r="E3079" i="6"/>
  <c r="D3079" i="6"/>
  <c r="C3079" i="6"/>
  <c r="B3079" i="6"/>
  <c r="H3078" i="6"/>
  <c r="G3078" i="6"/>
  <c r="F3078" i="6"/>
  <c r="E3078" i="6"/>
  <c r="D3078" i="6"/>
  <c r="C3078" i="6"/>
  <c r="B3078" i="6"/>
  <c r="H3077" i="6"/>
  <c r="G3077" i="6"/>
  <c r="F3077" i="6"/>
  <c r="E3077" i="6"/>
  <c r="D3077" i="6"/>
  <c r="C3077" i="6"/>
  <c r="B3077" i="6"/>
  <c r="H3076" i="6"/>
  <c r="G3076" i="6"/>
  <c r="F3076" i="6"/>
  <c r="E3076" i="6"/>
  <c r="D3076" i="6"/>
  <c r="C3076" i="6"/>
  <c r="B3076" i="6"/>
  <c r="H3075" i="6"/>
  <c r="G3075" i="6"/>
  <c r="F3075" i="6"/>
  <c r="E3075" i="6"/>
  <c r="D3075" i="6"/>
  <c r="C3075" i="6"/>
  <c r="B3075" i="6"/>
  <c r="H3074" i="6"/>
  <c r="G3074" i="6"/>
  <c r="F3074" i="6"/>
  <c r="E3074" i="6"/>
  <c r="D3074" i="6"/>
  <c r="C3074" i="6"/>
  <c r="B3074" i="6"/>
  <c r="H3073" i="6"/>
  <c r="G3073" i="6"/>
  <c r="F3073" i="6"/>
  <c r="E3073" i="6"/>
  <c r="D3073" i="6"/>
  <c r="C3073" i="6"/>
  <c r="B3073" i="6"/>
  <c r="H3072" i="6"/>
  <c r="G3072" i="6"/>
  <c r="F3072" i="6"/>
  <c r="E3072" i="6"/>
  <c r="D3072" i="6"/>
  <c r="C3072" i="6"/>
  <c r="B3072" i="6"/>
  <c r="H3071" i="6"/>
  <c r="G3071" i="6"/>
  <c r="F3071" i="6"/>
  <c r="E3071" i="6"/>
  <c r="D3071" i="6"/>
  <c r="C3071" i="6"/>
  <c r="B3071" i="6"/>
  <c r="H3070" i="6"/>
  <c r="G3070" i="6"/>
  <c r="F3070" i="6"/>
  <c r="E3070" i="6"/>
  <c r="D3070" i="6"/>
  <c r="C3070" i="6"/>
  <c r="B3070" i="6"/>
  <c r="H3069" i="6"/>
  <c r="G3069" i="6"/>
  <c r="F3069" i="6"/>
  <c r="E3069" i="6"/>
  <c r="D3069" i="6"/>
  <c r="C3069" i="6"/>
  <c r="B3069" i="6"/>
  <c r="H3068" i="6"/>
  <c r="G3068" i="6"/>
  <c r="F3068" i="6"/>
  <c r="E3068" i="6"/>
  <c r="D3068" i="6"/>
  <c r="C3068" i="6"/>
  <c r="B3068" i="6"/>
  <c r="H3067" i="6"/>
  <c r="G3067" i="6"/>
  <c r="F3067" i="6"/>
  <c r="E3067" i="6"/>
  <c r="D3067" i="6"/>
  <c r="C3067" i="6"/>
  <c r="B3067" i="6"/>
  <c r="H3066" i="6"/>
  <c r="G3066" i="6"/>
  <c r="F3066" i="6"/>
  <c r="E3066" i="6"/>
  <c r="D3066" i="6"/>
  <c r="C3066" i="6"/>
  <c r="B3066" i="6"/>
  <c r="H3065" i="6"/>
  <c r="G3065" i="6"/>
  <c r="F3065" i="6"/>
  <c r="E3065" i="6"/>
  <c r="D3065" i="6"/>
  <c r="C3065" i="6"/>
  <c r="B3065" i="6"/>
  <c r="H3064" i="6"/>
  <c r="G3064" i="6"/>
  <c r="F3064" i="6"/>
  <c r="E3064" i="6"/>
  <c r="D3064" i="6"/>
  <c r="C3064" i="6"/>
  <c r="B3064" i="6"/>
  <c r="H3063" i="6"/>
  <c r="G3063" i="6"/>
  <c r="F3063" i="6"/>
  <c r="E3063" i="6"/>
  <c r="D3063" i="6"/>
  <c r="C3063" i="6"/>
  <c r="B3063" i="6"/>
  <c r="H3062" i="6"/>
  <c r="G3062" i="6"/>
  <c r="F3062" i="6"/>
  <c r="E3062" i="6"/>
  <c r="D3062" i="6"/>
  <c r="C3062" i="6"/>
  <c r="B3062" i="6"/>
  <c r="H3061" i="6"/>
  <c r="G3061" i="6"/>
  <c r="F3061" i="6"/>
  <c r="E3061" i="6"/>
  <c r="D3061" i="6"/>
  <c r="C3061" i="6"/>
  <c r="B3061" i="6"/>
  <c r="H3060" i="6"/>
  <c r="G3060" i="6"/>
  <c r="F3060" i="6"/>
  <c r="E3060" i="6"/>
  <c r="D3060" i="6"/>
  <c r="C3060" i="6"/>
  <c r="B3060" i="6"/>
  <c r="H3059" i="6"/>
  <c r="G3059" i="6"/>
  <c r="F3059" i="6"/>
  <c r="E3059" i="6"/>
  <c r="D3059" i="6"/>
  <c r="C3059" i="6"/>
  <c r="B3059" i="6"/>
  <c r="H3058" i="6"/>
  <c r="G3058" i="6"/>
  <c r="F3058" i="6"/>
  <c r="E3058" i="6"/>
  <c r="D3058" i="6"/>
  <c r="C3058" i="6"/>
  <c r="B3058" i="6"/>
  <c r="H3057" i="6"/>
  <c r="G3057" i="6"/>
  <c r="F3057" i="6"/>
  <c r="E3057" i="6"/>
  <c r="D3057" i="6"/>
  <c r="C3057" i="6"/>
  <c r="B3057" i="6"/>
  <c r="H3056" i="6"/>
  <c r="G3056" i="6"/>
  <c r="F3056" i="6"/>
  <c r="E3056" i="6"/>
  <c r="D3056" i="6"/>
  <c r="C3056" i="6"/>
  <c r="B3056" i="6"/>
  <c r="H3055" i="6"/>
  <c r="G3055" i="6"/>
  <c r="F3055" i="6"/>
  <c r="E3055" i="6"/>
  <c r="D3055" i="6"/>
  <c r="C3055" i="6"/>
  <c r="B3055" i="6"/>
  <c r="H3054" i="6"/>
  <c r="G3054" i="6"/>
  <c r="F3054" i="6"/>
  <c r="E3054" i="6"/>
  <c r="D3054" i="6"/>
  <c r="C3054" i="6"/>
  <c r="B3054" i="6"/>
  <c r="H3053" i="6"/>
  <c r="G3053" i="6"/>
  <c r="F3053" i="6"/>
  <c r="E3053" i="6"/>
  <c r="D3053" i="6"/>
  <c r="C3053" i="6"/>
  <c r="B3053" i="6"/>
  <c r="H3052" i="6"/>
  <c r="G3052" i="6"/>
  <c r="F3052" i="6"/>
  <c r="E3052" i="6"/>
  <c r="D3052" i="6"/>
  <c r="C3052" i="6"/>
  <c r="B3052" i="6"/>
  <c r="H3051" i="6"/>
  <c r="G3051" i="6"/>
  <c r="F3051" i="6"/>
  <c r="E3051" i="6"/>
  <c r="D3051" i="6"/>
  <c r="C3051" i="6"/>
  <c r="B3051" i="6"/>
  <c r="H3050" i="6"/>
  <c r="G3050" i="6"/>
  <c r="F3050" i="6"/>
  <c r="E3050" i="6"/>
  <c r="D3050" i="6"/>
  <c r="C3050" i="6"/>
  <c r="B3050" i="6"/>
  <c r="H3049" i="6"/>
  <c r="G3049" i="6"/>
  <c r="F3049" i="6"/>
  <c r="E3049" i="6"/>
  <c r="D3049" i="6"/>
  <c r="C3049" i="6"/>
  <c r="B3049" i="6"/>
  <c r="H3048" i="6"/>
  <c r="G3048" i="6"/>
  <c r="F3048" i="6"/>
  <c r="E3048" i="6"/>
  <c r="D3048" i="6"/>
  <c r="C3048" i="6"/>
  <c r="B3048" i="6"/>
  <c r="H3047" i="6"/>
  <c r="G3047" i="6"/>
  <c r="F3047" i="6"/>
  <c r="E3047" i="6"/>
  <c r="D3047" i="6"/>
  <c r="C3047" i="6"/>
  <c r="B3047" i="6"/>
  <c r="H3046" i="6"/>
  <c r="G3046" i="6"/>
  <c r="F3046" i="6"/>
  <c r="E3046" i="6"/>
  <c r="D3046" i="6"/>
  <c r="C3046" i="6"/>
  <c r="B3046" i="6"/>
  <c r="H3045" i="6"/>
  <c r="G3045" i="6"/>
  <c r="F3045" i="6"/>
  <c r="E3045" i="6"/>
  <c r="D3045" i="6"/>
  <c r="C3045" i="6"/>
  <c r="B3045" i="6"/>
  <c r="H3044" i="6"/>
  <c r="G3044" i="6"/>
  <c r="F3044" i="6"/>
  <c r="E3044" i="6"/>
  <c r="D3044" i="6"/>
  <c r="C3044" i="6"/>
  <c r="B3044" i="6"/>
  <c r="H3043" i="6"/>
  <c r="G3043" i="6"/>
  <c r="F3043" i="6"/>
  <c r="E3043" i="6"/>
  <c r="D3043" i="6"/>
  <c r="C3043" i="6"/>
  <c r="B3043" i="6"/>
  <c r="H3042" i="6"/>
  <c r="G3042" i="6"/>
  <c r="F3042" i="6"/>
  <c r="E3042" i="6"/>
  <c r="D3042" i="6"/>
  <c r="C3042" i="6"/>
  <c r="B3042" i="6"/>
  <c r="H3041" i="6"/>
  <c r="G3041" i="6"/>
  <c r="F3041" i="6"/>
  <c r="E3041" i="6"/>
  <c r="D3041" i="6"/>
  <c r="C3041" i="6"/>
  <c r="B3041" i="6"/>
  <c r="H3040" i="6"/>
  <c r="G3040" i="6"/>
  <c r="F3040" i="6"/>
  <c r="E3040" i="6"/>
  <c r="D3040" i="6"/>
  <c r="C3040" i="6"/>
  <c r="B3040" i="6"/>
  <c r="H3039" i="6"/>
  <c r="G3039" i="6"/>
  <c r="F3039" i="6"/>
  <c r="E3039" i="6"/>
  <c r="D3039" i="6"/>
  <c r="C3039" i="6"/>
  <c r="B3039" i="6"/>
  <c r="H3038" i="6"/>
  <c r="G3038" i="6"/>
  <c r="F3038" i="6"/>
  <c r="E3038" i="6"/>
  <c r="D3038" i="6"/>
  <c r="C3038" i="6"/>
  <c r="B3038" i="6"/>
  <c r="H3037" i="6"/>
  <c r="G3037" i="6"/>
  <c r="F3037" i="6"/>
  <c r="E3037" i="6"/>
  <c r="D3037" i="6"/>
  <c r="C3037" i="6"/>
  <c r="B3037" i="6"/>
  <c r="H3036" i="6"/>
  <c r="G3036" i="6"/>
  <c r="F3036" i="6"/>
  <c r="E3036" i="6"/>
  <c r="D3036" i="6"/>
  <c r="C3036" i="6"/>
  <c r="B3036" i="6"/>
  <c r="H3035" i="6"/>
  <c r="G3035" i="6"/>
  <c r="F3035" i="6"/>
  <c r="E3035" i="6"/>
  <c r="D3035" i="6"/>
  <c r="C3035" i="6"/>
  <c r="B3035" i="6"/>
  <c r="H3034" i="6"/>
  <c r="G3034" i="6"/>
  <c r="F3034" i="6"/>
  <c r="E3034" i="6"/>
  <c r="D3034" i="6"/>
  <c r="C3034" i="6"/>
  <c r="B3034" i="6"/>
  <c r="H3033" i="6"/>
  <c r="G3033" i="6"/>
  <c r="F3033" i="6"/>
  <c r="E3033" i="6"/>
  <c r="D3033" i="6"/>
  <c r="C3033" i="6"/>
  <c r="B3033" i="6"/>
  <c r="H3032" i="6"/>
  <c r="G3032" i="6"/>
  <c r="F3032" i="6"/>
  <c r="E3032" i="6"/>
  <c r="D3032" i="6"/>
  <c r="C3032" i="6"/>
  <c r="B3032" i="6"/>
  <c r="H3031" i="6"/>
  <c r="G3031" i="6"/>
  <c r="F3031" i="6"/>
  <c r="E3031" i="6"/>
  <c r="D3031" i="6"/>
  <c r="C3031" i="6"/>
  <c r="B3031" i="6"/>
  <c r="H3030" i="6"/>
  <c r="G3030" i="6"/>
  <c r="F3030" i="6"/>
  <c r="E3030" i="6"/>
  <c r="D3030" i="6"/>
  <c r="C3030" i="6"/>
  <c r="B3030" i="6"/>
  <c r="H3029" i="6"/>
  <c r="G3029" i="6"/>
  <c r="F3029" i="6"/>
  <c r="E3029" i="6"/>
  <c r="D3029" i="6"/>
  <c r="C3029" i="6"/>
  <c r="B3029" i="6"/>
  <c r="H3028" i="6"/>
  <c r="G3028" i="6"/>
  <c r="F3028" i="6"/>
  <c r="E3028" i="6"/>
  <c r="D3028" i="6"/>
  <c r="C3028" i="6"/>
  <c r="B3028" i="6"/>
  <c r="H3027" i="6"/>
  <c r="G3027" i="6"/>
  <c r="F3027" i="6"/>
  <c r="E3027" i="6"/>
  <c r="D3027" i="6"/>
  <c r="C3027" i="6"/>
  <c r="B3027" i="6"/>
  <c r="H3026" i="6"/>
  <c r="G3026" i="6"/>
  <c r="F3026" i="6"/>
  <c r="E3026" i="6"/>
  <c r="D3026" i="6"/>
  <c r="C3026" i="6"/>
  <c r="B3026" i="6"/>
  <c r="H3025" i="6"/>
  <c r="G3025" i="6"/>
  <c r="F3025" i="6"/>
  <c r="E3025" i="6"/>
  <c r="D3025" i="6"/>
  <c r="C3025" i="6"/>
  <c r="B3025" i="6"/>
  <c r="H3024" i="6"/>
  <c r="G3024" i="6"/>
  <c r="F3024" i="6"/>
  <c r="E3024" i="6"/>
  <c r="D3024" i="6"/>
  <c r="C3024" i="6"/>
  <c r="B3024" i="6"/>
  <c r="H3023" i="6"/>
  <c r="G3023" i="6"/>
  <c r="F3023" i="6"/>
  <c r="E3023" i="6"/>
  <c r="D3023" i="6"/>
  <c r="C3023" i="6"/>
  <c r="B3023" i="6"/>
  <c r="H3022" i="6"/>
  <c r="G3022" i="6"/>
  <c r="F3022" i="6"/>
  <c r="E3022" i="6"/>
  <c r="D3022" i="6"/>
  <c r="C3022" i="6"/>
  <c r="B3022" i="6"/>
  <c r="H3021" i="6"/>
  <c r="G3021" i="6"/>
  <c r="F3021" i="6"/>
  <c r="E3021" i="6"/>
  <c r="D3021" i="6"/>
  <c r="C3021" i="6"/>
  <c r="B3021" i="6"/>
  <c r="H3020" i="6"/>
  <c r="G3020" i="6"/>
  <c r="F3020" i="6"/>
  <c r="E3020" i="6"/>
  <c r="D3020" i="6"/>
  <c r="C3020" i="6"/>
  <c r="B3020" i="6"/>
  <c r="H3019" i="6"/>
  <c r="G3019" i="6"/>
  <c r="F3019" i="6"/>
  <c r="E3019" i="6"/>
  <c r="D3019" i="6"/>
  <c r="C3019" i="6"/>
  <c r="B3019" i="6"/>
  <c r="H3018" i="6"/>
  <c r="G3018" i="6"/>
  <c r="F3018" i="6"/>
  <c r="E3018" i="6"/>
  <c r="D3018" i="6"/>
  <c r="C3018" i="6"/>
  <c r="B3018" i="6"/>
  <c r="H3017" i="6"/>
  <c r="G3017" i="6"/>
  <c r="F3017" i="6"/>
  <c r="E3017" i="6"/>
  <c r="D3017" i="6"/>
  <c r="C3017" i="6"/>
  <c r="B3017" i="6"/>
  <c r="H3016" i="6"/>
  <c r="G3016" i="6"/>
  <c r="F3016" i="6"/>
  <c r="E3016" i="6"/>
  <c r="D3016" i="6"/>
  <c r="C3016" i="6"/>
  <c r="B3016" i="6"/>
  <c r="H3015" i="6"/>
  <c r="G3015" i="6"/>
  <c r="F3015" i="6"/>
  <c r="E3015" i="6"/>
  <c r="D3015" i="6"/>
  <c r="C3015" i="6"/>
  <c r="B3015" i="6"/>
  <c r="H3014" i="6"/>
  <c r="G3014" i="6"/>
  <c r="F3014" i="6"/>
  <c r="E3014" i="6"/>
  <c r="D3014" i="6"/>
  <c r="C3014" i="6"/>
  <c r="B3014" i="6"/>
  <c r="H3013" i="6"/>
  <c r="G3013" i="6"/>
  <c r="F3013" i="6"/>
  <c r="E3013" i="6"/>
  <c r="D3013" i="6"/>
  <c r="C3013" i="6"/>
  <c r="B3013" i="6"/>
  <c r="H3012" i="6"/>
  <c r="G3012" i="6"/>
  <c r="F3012" i="6"/>
  <c r="E3012" i="6"/>
  <c r="D3012" i="6"/>
  <c r="C3012" i="6"/>
  <c r="B3012" i="6"/>
  <c r="H3011" i="6"/>
  <c r="G3011" i="6"/>
  <c r="F3011" i="6"/>
  <c r="E3011" i="6"/>
  <c r="D3011" i="6"/>
  <c r="C3011" i="6"/>
  <c r="B3011" i="6"/>
  <c r="H3010" i="6"/>
  <c r="G3010" i="6"/>
  <c r="F3010" i="6"/>
  <c r="E3010" i="6"/>
  <c r="D3010" i="6"/>
  <c r="C3010" i="6"/>
  <c r="B3010" i="6"/>
  <c r="H3009" i="6"/>
  <c r="G3009" i="6"/>
  <c r="F3009" i="6"/>
  <c r="E3009" i="6"/>
  <c r="D3009" i="6"/>
  <c r="C3009" i="6"/>
  <c r="B3009" i="6"/>
  <c r="H3008" i="6"/>
  <c r="G3008" i="6"/>
  <c r="F3008" i="6"/>
  <c r="E3008" i="6"/>
  <c r="D3008" i="6"/>
  <c r="C3008" i="6"/>
  <c r="B3008" i="6"/>
  <c r="H3007" i="6"/>
  <c r="G3007" i="6"/>
  <c r="F3007" i="6"/>
  <c r="E3007" i="6"/>
  <c r="D3007" i="6"/>
  <c r="C3007" i="6"/>
  <c r="B3007" i="6"/>
  <c r="H3006" i="6"/>
  <c r="G3006" i="6"/>
  <c r="F3006" i="6"/>
  <c r="E3006" i="6"/>
  <c r="D3006" i="6"/>
  <c r="C3006" i="6"/>
  <c r="B3006" i="6"/>
  <c r="H3005" i="6"/>
  <c r="G3005" i="6"/>
  <c r="F3005" i="6"/>
  <c r="E3005" i="6"/>
  <c r="D3005" i="6"/>
  <c r="C3005" i="6"/>
  <c r="B3005" i="6"/>
  <c r="H3004" i="6"/>
  <c r="G3004" i="6"/>
  <c r="F3004" i="6"/>
  <c r="E3004" i="6"/>
  <c r="D3004" i="6"/>
  <c r="C3004" i="6"/>
  <c r="B3004" i="6"/>
  <c r="H3003" i="6"/>
  <c r="G3003" i="6"/>
  <c r="F3003" i="6"/>
  <c r="E3003" i="6"/>
  <c r="D3003" i="6"/>
  <c r="C3003" i="6"/>
  <c r="B3003" i="6"/>
  <c r="H3002" i="6"/>
  <c r="G3002" i="6"/>
  <c r="F3002" i="6"/>
  <c r="E3002" i="6"/>
  <c r="D3002" i="6"/>
  <c r="C3002" i="6"/>
  <c r="B3002" i="6"/>
  <c r="H3001" i="6"/>
  <c r="G3001" i="6"/>
  <c r="F3001" i="6"/>
  <c r="E3001" i="6"/>
  <c r="D3001" i="6"/>
  <c r="C3001" i="6"/>
  <c r="B3001" i="6"/>
  <c r="H3000" i="6"/>
  <c r="G3000" i="6"/>
  <c r="F3000" i="6"/>
  <c r="E3000" i="6"/>
  <c r="D3000" i="6"/>
  <c r="C3000" i="6"/>
  <c r="B3000" i="6"/>
  <c r="H2999" i="6"/>
  <c r="G2999" i="6"/>
  <c r="F2999" i="6"/>
  <c r="E2999" i="6"/>
  <c r="D2999" i="6"/>
  <c r="C2999" i="6"/>
  <c r="B2999" i="6"/>
  <c r="H2998" i="6"/>
  <c r="G2998" i="6"/>
  <c r="F2998" i="6"/>
  <c r="E2998" i="6"/>
  <c r="D2998" i="6"/>
  <c r="C2998" i="6"/>
  <c r="B2998" i="6"/>
  <c r="H2997" i="6"/>
  <c r="G2997" i="6"/>
  <c r="F2997" i="6"/>
  <c r="E2997" i="6"/>
  <c r="D2997" i="6"/>
  <c r="C2997" i="6"/>
  <c r="B2997" i="6"/>
  <c r="H2996" i="6"/>
  <c r="G2996" i="6"/>
  <c r="F2996" i="6"/>
  <c r="E2996" i="6"/>
  <c r="D2996" i="6"/>
  <c r="C2996" i="6"/>
  <c r="B2996" i="6"/>
  <c r="H2995" i="6"/>
  <c r="G2995" i="6"/>
  <c r="F2995" i="6"/>
  <c r="E2995" i="6"/>
  <c r="D2995" i="6"/>
  <c r="C2995" i="6"/>
  <c r="B2995" i="6"/>
  <c r="H2994" i="6"/>
  <c r="G2994" i="6"/>
  <c r="F2994" i="6"/>
  <c r="E2994" i="6"/>
  <c r="D2994" i="6"/>
  <c r="C2994" i="6"/>
  <c r="B2994" i="6"/>
  <c r="H2993" i="6"/>
  <c r="G2993" i="6"/>
  <c r="F2993" i="6"/>
  <c r="E2993" i="6"/>
  <c r="D2993" i="6"/>
  <c r="C2993" i="6"/>
  <c r="B2993" i="6"/>
  <c r="H2992" i="6"/>
  <c r="G2992" i="6"/>
  <c r="F2992" i="6"/>
  <c r="E2992" i="6"/>
  <c r="D2992" i="6"/>
  <c r="C2992" i="6"/>
  <c r="B2992" i="6"/>
  <c r="H2991" i="6"/>
  <c r="G2991" i="6"/>
  <c r="F2991" i="6"/>
  <c r="E2991" i="6"/>
  <c r="D2991" i="6"/>
  <c r="C2991" i="6"/>
  <c r="B2991" i="6"/>
  <c r="H2990" i="6"/>
  <c r="G2990" i="6"/>
  <c r="F2990" i="6"/>
  <c r="E2990" i="6"/>
  <c r="D2990" i="6"/>
  <c r="C2990" i="6"/>
  <c r="B2990" i="6"/>
  <c r="H2989" i="6"/>
  <c r="G2989" i="6"/>
  <c r="F2989" i="6"/>
  <c r="E2989" i="6"/>
  <c r="D2989" i="6"/>
  <c r="C2989" i="6"/>
  <c r="B2989" i="6"/>
  <c r="H2988" i="6"/>
  <c r="G2988" i="6"/>
  <c r="F2988" i="6"/>
  <c r="E2988" i="6"/>
  <c r="D2988" i="6"/>
  <c r="C2988" i="6"/>
  <c r="B2988" i="6"/>
  <c r="H2987" i="6"/>
  <c r="G2987" i="6"/>
  <c r="F2987" i="6"/>
  <c r="E2987" i="6"/>
  <c r="D2987" i="6"/>
  <c r="C2987" i="6"/>
  <c r="B2987" i="6"/>
  <c r="H2986" i="6"/>
  <c r="G2986" i="6"/>
  <c r="F2986" i="6"/>
  <c r="E2986" i="6"/>
  <c r="D2986" i="6"/>
  <c r="C2986" i="6"/>
  <c r="B2986" i="6"/>
  <c r="H2985" i="6"/>
  <c r="G2985" i="6"/>
  <c r="F2985" i="6"/>
  <c r="E2985" i="6"/>
  <c r="D2985" i="6"/>
  <c r="C2985" i="6"/>
  <c r="B2985" i="6"/>
  <c r="H2984" i="6"/>
  <c r="G2984" i="6"/>
  <c r="F2984" i="6"/>
  <c r="E2984" i="6"/>
  <c r="D2984" i="6"/>
  <c r="C2984" i="6"/>
  <c r="B2984" i="6"/>
  <c r="H2983" i="6"/>
  <c r="G2983" i="6"/>
  <c r="F2983" i="6"/>
  <c r="E2983" i="6"/>
  <c r="D2983" i="6"/>
  <c r="C2983" i="6"/>
  <c r="B2983" i="6"/>
  <c r="H2982" i="6"/>
  <c r="G2982" i="6"/>
  <c r="F2982" i="6"/>
  <c r="E2982" i="6"/>
  <c r="D2982" i="6"/>
  <c r="C2982" i="6"/>
  <c r="B2982" i="6"/>
  <c r="H2981" i="6"/>
  <c r="G2981" i="6"/>
  <c r="F2981" i="6"/>
  <c r="E2981" i="6"/>
  <c r="D2981" i="6"/>
  <c r="C2981" i="6"/>
  <c r="B2981" i="6"/>
  <c r="H2980" i="6"/>
  <c r="G2980" i="6"/>
  <c r="F2980" i="6"/>
  <c r="E2980" i="6"/>
  <c r="D2980" i="6"/>
  <c r="C2980" i="6"/>
  <c r="B2980" i="6"/>
  <c r="H2979" i="6"/>
  <c r="G2979" i="6"/>
  <c r="F2979" i="6"/>
  <c r="E2979" i="6"/>
  <c r="D2979" i="6"/>
  <c r="C2979" i="6"/>
  <c r="B2979" i="6"/>
  <c r="H2978" i="6"/>
  <c r="G2978" i="6"/>
  <c r="F2978" i="6"/>
  <c r="E2978" i="6"/>
  <c r="D2978" i="6"/>
  <c r="C2978" i="6"/>
  <c r="B2978" i="6"/>
  <c r="H2977" i="6"/>
  <c r="G2977" i="6"/>
  <c r="F2977" i="6"/>
  <c r="E2977" i="6"/>
  <c r="D2977" i="6"/>
  <c r="C2977" i="6"/>
  <c r="B2977" i="6"/>
  <c r="H2976" i="6"/>
  <c r="G2976" i="6"/>
  <c r="F2976" i="6"/>
  <c r="E2976" i="6"/>
  <c r="D2976" i="6"/>
  <c r="C2976" i="6"/>
  <c r="B2976" i="6"/>
  <c r="H2975" i="6"/>
  <c r="G2975" i="6"/>
  <c r="F2975" i="6"/>
  <c r="E2975" i="6"/>
  <c r="D2975" i="6"/>
  <c r="C2975" i="6"/>
  <c r="B2975" i="6"/>
  <c r="H2974" i="6"/>
  <c r="G2974" i="6"/>
  <c r="F2974" i="6"/>
  <c r="E2974" i="6"/>
  <c r="D2974" i="6"/>
  <c r="C2974" i="6"/>
  <c r="B2974" i="6"/>
  <c r="H2973" i="6"/>
  <c r="G2973" i="6"/>
  <c r="F2973" i="6"/>
  <c r="E2973" i="6"/>
  <c r="D2973" i="6"/>
  <c r="C2973" i="6"/>
  <c r="B2973" i="6"/>
  <c r="H2972" i="6"/>
  <c r="G2972" i="6"/>
  <c r="F2972" i="6"/>
  <c r="E2972" i="6"/>
  <c r="D2972" i="6"/>
  <c r="C2972" i="6"/>
  <c r="B2972" i="6"/>
  <c r="H2971" i="6"/>
  <c r="G2971" i="6"/>
  <c r="F2971" i="6"/>
  <c r="E2971" i="6"/>
  <c r="D2971" i="6"/>
  <c r="C2971" i="6"/>
  <c r="B2971" i="6"/>
  <c r="H2970" i="6"/>
  <c r="G2970" i="6"/>
  <c r="F2970" i="6"/>
  <c r="E2970" i="6"/>
  <c r="D2970" i="6"/>
  <c r="C2970" i="6"/>
  <c r="B2970" i="6"/>
  <c r="H2969" i="6"/>
  <c r="G2969" i="6"/>
  <c r="F2969" i="6"/>
  <c r="E2969" i="6"/>
  <c r="D2969" i="6"/>
  <c r="C2969" i="6"/>
  <c r="B2969" i="6"/>
  <c r="H2968" i="6"/>
  <c r="G2968" i="6"/>
  <c r="F2968" i="6"/>
  <c r="E2968" i="6"/>
  <c r="D2968" i="6"/>
  <c r="C2968" i="6"/>
  <c r="B2968" i="6"/>
  <c r="H2967" i="6"/>
  <c r="G2967" i="6"/>
  <c r="F2967" i="6"/>
  <c r="E2967" i="6"/>
  <c r="D2967" i="6"/>
  <c r="C2967" i="6"/>
  <c r="B2967" i="6"/>
  <c r="H2966" i="6"/>
  <c r="G2966" i="6"/>
  <c r="F2966" i="6"/>
  <c r="E2966" i="6"/>
  <c r="D2966" i="6"/>
  <c r="C2966" i="6"/>
  <c r="B2966" i="6"/>
  <c r="H2965" i="6"/>
  <c r="G2965" i="6"/>
  <c r="F2965" i="6"/>
  <c r="E2965" i="6"/>
  <c r="D2965" i="6"/>
  <c r="C2965" i="6"/>
  <c r="B2965" i="6"/>
  <c r="H2964" i="6"/>
  <c r="G2964" i="6"/>
  <c r="F2964" i="6"/>
  <c r="E2964" i="6"/>
  <c r="D2964" i="6"/>
  <c r="C2964" i="6"/>
  <c r="B2964" i="6"/>
  <c r="H2963" i="6"/>
  <c r="G2963" i="6"/>
  <c r="F2963" i="6"/>
  <c r="E2963" i="6"/>
  <c r="D2963" i="6"/>
  <c r="C2963" i="6"/>
  <c r="B2963" i="6"/>
  <c r="H2962" i="6"/>
  <c r="G2962" i="6"/>
  <c r="F2962" i="6"/>
  <c r="E2962" i="6"/>
  <c r="D2962" i="6"/>
  <c r="C2962" i="6"/>
  <c r="B2962" i="6"/>
  <c r="H2961" i="6"/>
  <c r="G2961" i="6"/>
  <c r="F2961" i="6"/>
  <c r="E2961" i="6"/>
  <c r="D2961" i="6"/>
  <c r="C2961" i="6"/>
  <c r="B2961" i="6"/>
  <c r="H2960" i="6"/>
  <c r="G2960" i="6"/>
  <c r="F2960" i="6"/>
  <c r="E2960" i="6"/>
  <c r="D2960" i="6"/>
  <c r="C2960" i="6"/>
  <c r="B2960" i="6"/>
  <c r="H2959" i="6"/>
  <c r="G2959" i="6"/>
  <c r="F2959" i="6"/>
  <c r="E2959" i="6"/>
  <c r="D2959" i="6"/>
  <c r="C2959" i="6"/>
  <c r="B2959" i="6"/>
  <c r="H2958" i="6"/>
  <c r="G2958" i="6"/>
  <c r="F2958" i="6"/>
  <c r="E2958" i="6"/>
  <c r="D2958" i="6"/>
  <c r="C2958" i="6"/>
  <c r="B2958" i="6"/>
  <c r="H2957" i="6"/>
  <c r="G2957" i="6"/>
  <c r="F2957" i="6"/>
  <c r="E2957" i="6"/>
  <c r="D2957" i="6"/>
  <c r="C2957" i="6"/>
  <c r="B2957" i="6"/>
  <c r="H2956" i="6"/>
  <c r="G2956" i="6"/>
  <c r="F2956" i="6"/>
  <c r="E2956" i="6"/>
  <c r="D2956" i="6"/>
  <c r="C2956" i="6"/>
  <c r="B2956" i="6"/>
  <c r="H2955" i="6"/>
  <c r="G2955" i="6"/>
  <c r="F2955" i="6"/>
  <c r="E2955" i="6"/>
  <c r="D2955" i="6"/>
  <c r="C2955" i="6"/>
  <c r="B2955" i="6"/>
  <c r="H2954" i="6"/>
  <c r="G2954" i="6"/>
  <c r="F2954" i="6"/>
  <c r="E2954" i="6"/>
  <c r="D2954" i="6"/>
  <c r="C2954" i="6"/>
  <c r="B2954" i="6"/>
  <c r="H2953" i="6"/>
  <c r="G2953" i="6"/>
  <c r="F2953" i="6"/>
  <c r="E2953" i="6"/>
  <c r="D2953" i="6"/>
  <c r="C2953" i="6"/>
  <c r="B2953" i="6"/>
  <c r="H2952" i="6"/>
  <c r="G2952" i="6"/>
  <c r="F2952" i="6"/>
  <c r="E2952" i="6"/>
  <c r="D2952" i="6"/>
  <c r="C2952" i="6"/>
  <c r="B2952" i="6"/>
  <c r="H2951" i="6"/>
  <c r="G2951" i="6"/>
  <c r="F2951" i="6"/>
  <c r="E2951" i="6"/>
  <c r="D2951" i="6"/>
  <c r="C2951" i="6"/>
  <c r="B2951" i="6"/>
  <c r="H2950" i="6"/>
  <c r="G2950" i="6"/>
  <c r="F2950" i="6"/>
  <c r="E2950" i="6"/>
  <c r="D2950" i="6"/>
  <c r="C2950" i="6"/>
  <c r="B2950" i="6"/>
  <c r="H2949" i="6"/>
  <c r="G2949" i="6"/>
  <c r="F2949" i="6"/>
  <c r="E2949" i="6"/>
  <c r="D2949" i="6"/>
  <c r="C2949" i="6"/>
  <c r="B2949" i="6"/>
  <c r="H2948" i="6"/>
  <c r="G2948" i="6"/>
  <c r="F2948" i="6"/>
  <c r="E2948" i="6"/>
  <c r="D2948" i="6"/>
  <c r="C2948" i="6"/>
  <c r="B2948" i="6"/>
  <c r="H2947" i="6"/>
  <c r="G2947" i="6"/>
  <c r="F2947" i="6"/>
  <c r="E2947" i="6"/>
  <c r="D2947" i="6"/>
  <c r="C2947" i="6"/>
  <c r="B2947" i="6"/>
  <c r="H2946" i="6"/>
  <c r="G2946" i="6"/>
  <c r="F2946" i="6"/>
  <c r="E2946" i="6"/>
  <c r="D2946" i="6"/>
  <c r="C2946" i="6"/>
  <c r="B2946" i="6"/>
  <c r="H2945" i="6"/>
  <c r="G2945" i="6"/>
  <c r="F2945" i="6"/>
  <c r="E2945" i="6"/>
  <c r="D2945" i="6"/>
  <c r="C2945" i="6"/>
  <c r="B2945" i="6"/>
  <c r="H2944" i="6"/>
  <c r="G2944" i="6"/>
  <c r="F2944" i="6"/>
  <c r="E2944" i="6"/>
  <c r="D2944" i="6"/>
  <c r="C2944" i="6"/>
  <c r="B2944" i="6"/>
  <c r="H2943" i="6"/>
  <c r="G2943" i="6"/>
  <c r="F2943" i="6"/>
  <c r="E2943" i="6"/>
  <c r="D2943" i="6"/>
  <c r="C2943" i="6"/>
  <c r="B2943" i="6"/>
  <c r="H2942" i="6"/>
  <c r="G2942" i="6"/>
  <c r="F2942" i="6"/>
  <c r="E2942" i="6"/>
  <c r="D2942" i="6"/>
  <c r="C2942" i="6"/>
  <c r="B2942" i="6"/>
  <c r="H2941" i="6"/>
  <c r="G2941" i="6"/>
  <c r="F2941" i="6"/>
  <c r="E2941" i="6"/>
  <c r="D2941" i="6"/>
  <c r="C2941" i="6"/>
  <c r="B2941" i="6"/>
  <c r="H2940" i="6"/>
  <c r="G2940" i="6"/>
  <c r="F2940" i="6"/>
  <c r="E2940" i="6"/>
  <c r="D2940" i="6"/>
  <c r="C2940" i="6"/>
  <c r="B2940" i="6"/>
  <c r="H2939" i="6"/>
  <c r="G2939" i="6"/>
  <c r="F2939" i="6"/>
  <c r="E2939" i="6"/>
  <c r="D2939" i="6"/>
  <c r="C2939" i="6"/>
  <c r="B2939" i="6"/>
  <c r="H2938" i="6"/>
  <c r="G2938" i="6"/>
  <c r="F2938" i="6"/>
  <c r="E2938" i="6"/>
  <c r="D2938" i="6"/>
  <c r="C2938" i="6"/>
  <c r="B2938" i="6"/>
  <c r="H2937" i="6"/>
  <c r="G2937" i="6"/>
  <c r="F2937" i="6"/>
  <c r="E2937" i="6"/>
  <c r="D2937" i="6"/>
  <c r="C2937" i="6"/>
  <c r="B2937" i="6"/>
  <c r="H2936" i="6"/>
  <c r="G2936" i="6"/>
  <c r="F2936" i="6"/>
  <c r="E2936" i="6"/>
  <c r="D2936" i="6"/>
  <c r="C2936" i="6"/>
  <c r="B2936" i="6"/>
  <c r="H2935" i="6"/>
  <c r="G2935" i="6"/>
  <c r="F2935" i="6"/>
  <c r="E2935" i="6"/>
  <c r="D2935" i="6"/>
  <c r="C2935" i="6"/>
  <c r="B2935" i="6"/>
  <c r="H2934" i="6"/>
  <c r="G2934" i="6"/>
  <c r="F2934" i="6"/>
  <c r="E2934" i="6"/>
  <c r="D2934" i="6"/>
  <c r="C2934" i="6"/>
  <c r="B2934" i="6"/>
  <c r="H2933" i="6"/>
  <c r="G2933" i="6"/>
  <c r="F2933" i="6"/>
  <c r="E2933" i="6"/>
  <c r="D2933" i="6"/>
  <c r="C2933" i="6"/>
  <c r="B2933" i="6"/>
  <c r="H2932" i="6"/>
  <c r="G2932" i="6"/>
  <c r="F2932" i="6"/>
  <c r="E2932" i="6"/>
  <c r="D2932" i="6"/>
  <c r="C2932" i="6"/>
  <c r="B2932" i="6"/>
  <c r="H2931" i="6"/>
  <c r="G2931" i="6"/>
  <c r="F2931" i="6"/>
  <c r="E2931" i="6"/>
  <c r="D2931" i="6"/>
  <c r="C2931" i="6"/>
  <c r="B2931" i="6"/>
  <c r="H2930" i="6"/>
  <c r="G2930" i="6"/>
  <c r="F2930" i="6"/>
  <c r="E2930" i="6"/>
  <c r="D2930" i="6"/>
  <c r="C2930" i="6"/>
  <c r="B2930" i="6"/>
  <c r="H2929" i="6"/>
  <c r="G2929" i="6"/>
  <c r="F2929" i="6"/>
  <c r="E2929" i="6"/>
  <c r="D2929" i="6"/>
  <c r="C2929" i="6"/>
  <c r="B2929" i="6"/>
  <c r="H2928" i="6"/>
  <c r="G2928" i="6"/>
  <c r="F2928" i="6"/>
  <c r="E2928" i="6"/>
  <c r="D2928" i="6"/>
  <c r="C2928" i="6"/>
  <c r="B2928" i="6"/>
  <c r="H2927" i="6"/>
  <c r="G2927" i="6"/>
  <c r="F2927" i="6"/>
  <c r="E2927" i="6"/>
  <c r="D2927" i="6"/>
  <c r="C2927" i="6"/>
  <c r="B2927" i="6"/>
  <c r="H2926" i="6"/>
  <c r="G2926" i="6"/>
  <c r="F2926" i="6"/>
  <c r="E2926" i="6"/>
  <c r="D2926" i="6"/>
  <c r="C2926" i="6"/>
  <c r="B2926" i="6"/>
  <c r="H2925" i="6"/>
  <c r="G2925" i="6"/>
  <c r="F2925" i="6"/>
  <c r="E2925" i="6"/>
  <c r="D2925" i="6"/>
  <c r="C2925" i="6"/>
  <c r="B2925" i="6"/>
  <c r="H2924" i="6"/>
  <c r="G2924" i="6"/>
  <c r="F2924" i="6"/>
  <c r="E2924" i="6"/>
  <c r="D2924" i="6"/>
  <c r="C2924" i="6"/>
  <c r="B2924" i="6"/>
  <c r="H2923" i="6"/>
  <c r="G2923" i="6"/>
  <c r="F2923" i="6"/>
  <c r="E2923" i="6"/>
  <c r="D2923" i="6"/>
  <c r="C2923" i="6"/>
  <c r="B2923" i="6"/>
  <c r="H2922" i="6"/>
  <c r="G2922" i="6"/>
  <c r="F2922" i="6"/>
  <c r="E2922" i="6"/>
  <c r="D2922" i="6"/>
  <c r="C2922" i="6"/>
  <c r="B2922" i="6"/>
  <c r="H2921" i="6"/>
  <c r="G2921" i="6"/>
  <c r="F2921" i="6"/>
  <c r="E2921" i="6"/>
  <c r="D2921" i="6"/>
  <c r="C2921" i="6"/>
  <c r="B2921" i="6"/>
  <c r="H2920" i="6"/>
  <c r="G2920" i="6"/>
  <c r="F2920" i="6"/>
  <c r="E2920" i="6"/>
  <c r="D2920" i="6"/>
  <c r="C2920" i="6"/>
  <c r="B2920" i="6"/>
  <c r="H2919" i="6"/>
  <c r="G2919" i="6"/>
  <c r="F2919" i="6"/>
  <c r="E2919" i="6"/>
  <c r="D2919" i="6"/>
  <c r="C2919" i="6"/>
  <c r="B2919" i="6"/>
  <c r="H2918" i="6"/>
  <c r="G2918" i="6"/>
  <c r="F2918" i="6"/>
  <c r="E2918" i="6"/>
  <c r="D2918" i="6"/>
  <c r="C2918" i="6"/>
  <c r="B2918" i="6"/>
  <c r="H2917" i="6"/>
  <c r="G2917" i="6"/>
  <c r="F2917" i="6"/>
  <c r="E2917" i="6"/>
  <c r="D2917" i="6"/>
  <c r="C2917" i="6"/>
  <c r="B2917" i="6"/>
  <c r="H2916" i="6"/>
  <c r="G2916" i="6"/>
  <c r="F2916" i="6"/>
  <c r="E2916" i="6"/>
  <c r="D2916" i="6"/>
  <c r="C2916" i="6"/>
  <c r="B2916" i="6"/>
  <c r="H2915" i="6"/>
  <c r="G2915" i="6"/>
  <c r="F2915" i="6"/>
  <c r="E2915" i="6"/>
  <c r="D2915" i="6"/>
  <c r="C2915" i="6"/>
  <c r="B2915" i="6"/>
  <c r="H2914" i="6"/>
  <c r="G2914" i="6"/>
  <c r="F2914" i="6"/>
  <c r="E2914" i="6"/>
  <c r="D2914" i="6"/>
  <c r="C2914" i="6"/>
  <c r="B2914" i="6"/>
  <c r="H2913" i="6"/>
  <c r="G2913" i="6"/>
  <c r="F2913" i="6"/>
  <c r="E2913" i="6"/>
  <c r="D2913" i="6"/>
  <c r="C2913" i="6"/>
  <c r="B2913" i="6"/>
  <c r="H2912" i="6"/>
  <c r="G2912" i="6"/>
  <c r="F2912" i="6"/>
  <c r="E2912" i="6"/>
  <c r="D2912" i="6"/>
  <c r="C2912" i="6"/>
  <c r="B2912" i="6"/>
  <c r="H2911" i="6"/>
  <c r="G2911" i="6"/>
  <c r="F2911" i="6"/>
  <c r="E2911" i="6"/>
  <c r="D2911" i="6"/>
  <c r="C2911" i="6"/>
  <c r="B2911" i="6"/>
  <c r="H2910" i="6"/>
  <c r="G2910" i="6"/>
  <c r="F2910" i="6"/>
  <c r="E2910" i="6"/>
  <c r="D2910" i="6"/>
  <c r="C2910" i="6"/>
  <c r="B2910" i="6"/>
  <c r="H2909" i="6"/>
  <c r="G2909" i="6"/>
  <c r="F2909" i="6"/>
  <c r="E2909" i="6"/>
  <c r="D2909" i="6"/>
  <c r="C2909" i="6"/>
  <c r="B2909" i="6"/>
  <c r="H2908" i="6"/>
  <c r="G2908" i="6"/>
  <c r="F2908" i="6"/>
  <c r="E2908" i="6"/>
  <c r="D2908" i="6"/>
  <c r="C2908" i="6"/>
  <c r="B2908" i="6"/>
  <c r="H2907" i="6"/>
  <c r="G2907" i="6"/>
  <c r="F2907" i="6"/>
  <c r="E2907" i="6"/>
  <c r="D2907" i="6"/>
  <c r="C2907" i="6"/>
  <c r="B2907" i="6"/>
  <c r="H2906" i="6"/>
  <c r="G2906" i="6"/>
  <c r="F2906" i="6"/>
  <c r="E2906" i="6"/>
  <c r="D2906" i="6"/>
  <c r="C2906" i="6"/>
  <c r="B2906" i="6"/>
  <c r="H2905" i="6"/>
  <c r="G2905" i="6"/>
  <c r="F2905" i="6"/>
  <c r="E2905" i="6"/>
  <c r="D2905" i="6"/>
  <c r="C2905" i="6"/>
  <c r="B2905" i="6"/>
  <c r="H2904" i="6"/>
  <c r="G2904" i="6"/>
  <c r="F2904" i="6"/>
  <c r="E2904" i="6"/>
  <c r="D2904" i="6"/>
  <c r="C2904" i="6"/>
  <c r="B2904" i="6"/>
  <c r="H2903" i="6"/>
  <c r="G2903" i="6"/>
  <c r="F2903" i="6"/>
  <c r="E2903" i="6"/>
  <c r="D2903" i="6"/>
  <c r="C2903" i="6"/>
  <c r="B2903" i="6"/>
  <c r="H2902" i="6"/>
  <c r="G2902" i="6"/>
  <c r="F2902" i="6"/>
  <c r="E2902" i="6"/>
  <c r="D2902" i="6"/>
  <c r="C2902" i="6"/>
  <c r="B2902" i="6"/>
  <c r="H2901" i="6"/>
  <c r="G2901" i="6"/>
  <c r="F2901" i="6"/>
  <c r="E2901" i="6"/>
  <c r="D2901" i="6"/>
  <c r="C2901" i="6"/>
  <c r="B2901" i="6"/>
  <c r="H2900" i="6"/>
  <c r="G2900" i="6"/>
  <c r="F2900" i="6"/>
  <c r="E2900" i="6"/>
  <c r="D2900" i="6"/>
  <c r="C2900" i="6"/>
  <c r="B2900" i="6"/>
  <c r="H2899" i="6"/>
  <c r="G2899" i="6"/>
  <c r="F2899" i="6"/>
  <c r="E2899" i="6"/>
  <c r="D2899" i="6"/>
  <c r="C2899" i="6"/>
  <c r="B2899" i="6"/>
  <c r="H2898" i="6"/>
  <c r="G2898" i="6"/>
  <c r="F2898" i="6"/>
  <c r="E2898" i="6"/>
  <c r="D2898" i="6"/>
  <c r="C2898" i="6"/>
  <c r="B2898" i="6"/>
  <c r="H2897" i="6"/>
  <c r="G2897" i="6"/>
  <c r="F2897" i="6"/>
  <c r="E2897" i="6"/>
  <c r="D2897" i="6"/>
  <c r="C2897" i="6"/>
  <c r="B2897" i="6"/>
  <c r="H2896" i="6"/>
  <c r="G2896" i="6"/>
  <c r="F2896" i="6"/>
  <c r="E2896" i="6"/>
  <c r="D2896" i="6"/>
  <c r="C2896" i="6"/>
  <c r="B2896" i="6"/>
  <c r="H2895" i="6"/>
  <c r="G2895" i="6"/>
  <c r="F2895" i="6"/>
  <c r="E2895" i="6"/>
  <c r="D2895" i="6"/>
  <c r="C2895" i="6"/>
  <c r="B2895" i="6"/>
  <c r="H2894" i="6"/>
  <c r="G2894" i="6"/>
  <c r="F2894" i="6"/>
  <c r="E2894" i="6"/>
  <c r="D2894" i="6"/>
  <c r="C2894" i="6"/>
  <c r="B2894" i="6"/>
  <c r="H2893" i="6"/>
  <c r="G2893" i="6"/>
  <c r="F2893" i="6"/>
  <c r="E2893" i="6"/>
  <c r="D2893" i="6"/>
  <c r="C2893" i="6"/>
  <c r="B2893" i="6"/>
  <c r="H2892" i="6"/>
  <c r="G2892" i="6"/>
  <c r="F2892" i="6"/>
  <c r="E2892" i="6"/>
  <c r="D2892" i="6"/>
  <c r="C2892" i="6"/>
  <c r="B2892" i="6"/>
  <c r="H2891" i="6"/>
  <c r="G2891" i="6"/>
  <c r="F2891" i="6"/>
  <c r="E2891" i="6"/>
  <c r="D2891" i="6"/>
  <c r="C2891" i="6"/>
  <c r="B2891" i="6"/>
  <c r="H2890" i="6"/>
  <c r="G2890" i="6"/>
  <c r="F2890" i="6"/>
  <c r="E2890" i="6"/>
  <c r="D2890" i="6"/>
  <c r="C2890" i="6"/>
  <c r="B2890" i="6"/>
  <c r="H2889" i="6"/>
  <c r="G2889" i="6"/>
  <c r="F2889" i="6"/>
  <c r="E2889" i="6"/>
  <c r="D2889" i="6"/>
  <c r="C2889" i="6"/>
  <c r="B2889" i="6"/>
  <c r="H2888" i="6"/>
  <c r="G2888" i="6"/>
  <c r="F2888" i="6"/>
  <c r="E2888" i="6"/>
  <c r="D2888" i="6"/>
  <c r="C2888" i="6"/>
  <c r="B2888" i="6"/>
  <c r="H2887" i="6"/>
  <c r="G2887" i="6"/>
  <c r="F2887" i="6"/>
  <c r="E2887" i="6"/>
  <c r="D2887" i="6"/>
  <c r="C2887" i="6"/>
  <c r="B2887" i="6"/>
  <c r="H2886" i="6"/>
  <c r="G2886" i="6"/>
  <c r="F2886" i="6"/>
  <c r="E2886" i="6"/>
  <c r="D2886" i="6"/>
  <c r="C2886" i="6"/>
  <c r="B2886" i="6"/>
  <c r="H2885" i="6"/>
  <c r="G2885" i="6"/>
  <c r="F2885" i="6"/>
  <c r="E2885" i="6"/>
  <c r="D2885" i="6"/>
  <c r="C2885" i="6"/>
  <c r="B2885" i="6"/>
  <c r="H2884" i="6"/>
  <c r="G2884" i="6"/>
  <c r="F2884" i="6"/>
  <c r="E2884" i="6"/>
  <c r="D2884" i="6"/>
  <c r="C2884" i="6"/>
  <c r="B2884" i="6"/>
  <c r="H2883" i="6"/>
  <c r="G2883" i="6"/>
  <c r="F2883" i="6"/>
  <c r="E2883" i="6"/>
  <c r="D2883" i="6"/>
  <c r="C2883" i="6"/>
  <c r="B2883" i="6"/>
  <c r="H2882" i="6"/>
  <c r="G2882" i="6"/>
  <c r="F2882" i="6"/>
  <c r="E2882" i="6"/>
  <c r="D2882" i="6"/>
  <c r="C2882" i="6"/>
  <c r="B2882" i="6"/>
  <c r="H2881" i="6"/>
  <c r="G2881" i="6"/>
  <c r="F2881" i="6"/>
  <c r="E2881" i="6"/>
  <c r="D2881" i="6"/>
  <c r="C2881" i="6"/>
  <c r="B2881" i="6"/>
  <c r="H2880" i="6"/>
  <c r="G2880" i="6"/>
  <c r="F2880" i="6"/>
  <c r="E2880" i="6"/>
  <c r="D2880" i="6"/>
  <c r="C2880" i="6"/>
  <c r="B2880" i="6"/>
  <c r="H2879" i="6"/>
  <c r="G2879" i="6"/>
  <c r="F2879" i="6"/>
  <c r="E2879" i="6"/>
  <c r="D2879" i="6"/>
  <c r="C2879" i="6"/>
  <c r="B2879" i="6"/>
  <c r="H2878" i="6"/>
  <c r="G2878" i="6"/>
  <c r="F2878" i="6"/>
  <c r="E2878" i="6"/>
  <c r="D2878" i="6"/>
  <c r="C2878" i="6"/>
  <c r="B2878" i="6"/>
  <c r="H2877" i="6"/>
  <c r="G2877" i="6"/>
  <c r="F2877" i="6"/>
  <c r="E2877" i="6"/>
  <c r="D2877" i="6"/>
  <c r="C2877" i="6"/>
  <c r="B2877" i="6"/>
  <c r="H2876" i="6"/>
  <c r="G2876" i="6"/>
  <c r="F2876" i="6"/>
  <c r="E2876" i="6"/>
  <c r="D2876" i="6"/>
  <c r="C2876" i="6"/>
  <c r="B2876" i="6"/>
  <c r="H2875" i="6"/>
  <c r="G2875" i="6"/>
  <c r="F2875" i="6"/>
  <c r="E2875" i="6"/>
  <c r="D2875" i="6"/>
  <c r="C2875" i="6"/>
  <c r="B2875" i="6"/>
  <c r="H2874" i="6"/>
  <c r="G2874" i="6"/>
  <c r="F2874" i="6"/>
  <c r="E2874" i="6"/>
  <c r="D2874" i="6"/>
  <c r="C2874" i="6"/>
  <c r="B2874" i="6"/>
  <c r="H2873" i="6"/>
  <c r="G2873" i="6"/>
  <c r="F2873" i="6"/>
  <c r="E2873" i="6"/>
  <c r="D2873" i="6"/>
  <c r="C2873" i="6"/>
  <c r="B2873" i="6"/>
  <c r="H2872" i="6"/>
  <c r="G2872" i="6"/>
  <c r="F2872" i="6"/>
  <c r="E2872" i="6"/>
  <c r="D2872" i="6"/>
  <c r="C2872" i="6"/>
  <c r="B2872" i="6"/>
  <c r="H2871" i="6"/>
  <c r="G2871" i="6"/>
  <c r="F2871" i="6"/>
  <c r="E2871" i="6"/>
  <c r="D2871" i="6"/>
  <c r="C2871" i="6"/>
  <c r="B2871" i="6"/>
  <c r="H2870" i="6"/>
  <c r="G2870" i="6"/>
  <c r="F2870" i="6"/>
  <c r="E2870" i="6"/>
  <c r="D2870" i="6"/>
  <c r="C2870" i="6"/>
  <c r="B2870" i="6"/>
  <c r="H2869" i="6"/>
  <c r="G2869" i="6"/>
  <c r="F2869" i="6"/>
  <c r="E2869" i="6"/>
  <c r="D2869" i="6"/>
  <c r="C2869" i="6"/>
  <c r="B2869" i="6"/>
  <c r="H2868" i="6"/>
  <c r="G2868" i="6"/>
  <c r="F2868" i="6"/>
  <c r="E2868" i="6"/>
  <c r="D2868" i="6"/>
  <c r="C2868" i="6"/>
  <c r="B2868" i="6"/>
  <c r="H2867" i="6"/>
  <c r="G2867" i="6"/>
  <c r="F2867" i="6"/>
  <c r="E2867" i="6"/>
  <c r="D2867" i="6"/>
  <c r="C2867" i="6"/>
  <c r="B2867" i="6"/>
  <c r="H2866" i="6"/>
  <c r="G2866" i="6"/>
  <c r="F2866" i="6"/>
  <c r="E2866" i="6"/>
  <c r="D2866" i="6"/>
  <c r="C2866" i="6"/>
  <c r="B2866" i="6"/>
  <c r="H2865" i="6"/>
  <c r="G2865" i="6"/>
  <c r="F2865" i="6"/>
  <c r="E2865" i="6"/>
  <c r="D2865" i="6"/>
  <c r="C2865" i="6"/>
  <c r="B2865" i="6"/>
  <c r="H2864" i="6"/>
  <c r="G2864" i="6"/>
  <c r="F2864" i="6"/>
  <c r="E2864" i="6"/>
  <c r="D2864" i="6"/>
  <c r="C2864" i="6"/>
  <c r="B2864" i="6"/>
  <c r="H2863" i="6"/>
  <c r="G2863" i="6"/>
  <c r="F2863" i="6"/>
  <c r="E2863" i="6"/>
  <c r="D2863" i="6"/>
  <c r="C2863" i="6"/>
  <c r="B2863" i="6"/>
  <c r="H2862" i="6"/>
  <c r="G2862" i="6"/>
  <c r="F2862" i="6"/>
  <c r="E2862" i="6"/>
  <c r="D2862" i="6"/>
  <c r="C2862" i="6"/>
  <c r="B2862" i="6"/>
  <c r="H2861" i="6"/>
  <c r="G2861" i="6"/>
  <c r="F2861" i="6"/>
  <c r="E2861" i="6"/>
  <c r="D2861" i="6"/>
  <c r="C2861" i="6"/>
  <c r="B2861" i="6"/>
  <c r="H2860" i="6"/>
  <c r="G2860" i="6"/>
  <c r="F2860" i="6"/>
  <c r="E2860" i="6"/>
  <c r="D2860" i="6"/>
  <c r="C2860" i="6"/>
  <c r="B2860" i="6"/>
  <c r="H2859" i="6"/>
  <c r="G2859" i="6"/>
  <c r="F2859" i="6"/>
  <c r="E2859" i="6"/>
  <c r="D2859" i="6"/>
  <c r="C2859" i="6"/>
  <c r="B2859" i="6"/>
  <c r="H2858" i="6"/>
  <c r="G2858" i="6"/>
  <c r="F2858" i="6"/>
  <c r="E2858" i="6"/>
  <c r="D2858" i="6"/>
  <c r="C2858" i="6"/>
  <c r="B2858" i="6"/>
  <c r="H2857" i="6"/>
  <c r="G2857" i="6"/>
  <c r="F2857" i="6"/>
  <c r="E2857" i="6"/>
  <c r="D2857" i="6"/>
  <c r="C2857" i="6"/>
  <c r="B2857" i="6"/>
  <c r="H2856" i="6"/>
  <c r="G2856" i="6"/>
  <c r="F2856" i="6"/>
  <c r="E2856" i="6"/>
  <c r="D2856" i="6"/>
  <c r="C2856" i="6"/>
  <c r="B2856" i="6"/>
  <c r="H2855" i="6"/>
  <c r="G2855" i="6"/>
  <c r="F2855" i="6"/>
  <c r="E2855" i="6"/>
  <c r="D2855" i="6"/>
  <c r="C2855" i="6"/>
  <c r="B2855" i="6"/>
  <c r="H2854" i="6"/>
  <c r="G2854" i="6"/>
  <c r="F2854" i="6"/>
  <c r="E2854" i="6"/>
  <c r="D2854" i="6"/>
  <c r="C2854" i="6"/>
  <c r="B2854" i="6"/>
  <c r="H2853" i="6"/>
  <c r="G2853" i="6"/>
  <c r="F2853" i="6"/>
  <c r="E2853" i="6"/>
  <c r="D2853" i="6"/>
  <c r="C2853" i="6"/>
  <c r="B2853" i="6"/>
  <c r="H2852" i="6"/>
  <c r="G2852" i="6"/>
  <c r="F2852" i="6"/>
  <c r="E2852" i="6"/>
  <c r="D2852" i="6"/>
  <c r="C2852" i="6"/>
  <c r="B2852" i="6"/>
  <c r="H2851" i="6"/>
  <c r="G2851" i="6"/>
  <c r="F2851" i="6"/>
  <c r="E2851" i="6"/>
  <c r="D2851" i="6"/>
  <c r="C2851" i="6"/>
  <c r="B2851" i="6"/>
  <c r="H2850" i="6"/>
  <c r="G2850" i="6"/>
  <c r="F2850" i="6"/>
  <c r="E2850" i="6"/>
  <c r="D2850" i="6"/>
  <c r="C2850" i="6"/>
  <c r="B2850" i="6"/>
  <c r="H2849" i="6"/>
  <c r="G2849" i="6"/>
  <c r="F2849" i="6"/>
  <c r="E2849" i="6"/>
  <c r="D2849" i="6"/>
  <c r="C2849" i="6"/>
  <c r="B2849" i="6"/>
  <c r="H2848" i="6"/>
  <c r="G2848" i="6"/>
  <c r="F2848" i="6"/>
  <c r="E2848" i="6"/>
  <c r="D2848" i="6"/>
  <c r="C2848" i="6"/>
  <c r="B2848" i="6"/>
  <c r="H2847" i="6"/>
  <c r="G2847" i="6"/>
  <c r="F2847" i="6"/>
  <c r="E2847" i="6"/>
  <c r="D2847" i="6"/>
  <c r="C2847" i="6"/>
  <c r="B2847" i="6"/>
  <c r="H2846" i="6"/>
  <c r="G2846" i="6"/>
  <c r="F2846" i="6"/>
  <c r="E2846" i="6"/>
  <c r="D2846" i="6"/>
  <c r="C2846" i="6"/>
  <c r="B2846" i="6"/>
  <c r="H2845" i="6"/>
  <c r="G2845" i="6"/>
  <c r="F2845" i="6"/>
  <c r="E2845" i="6"/>
  <c r="D2845" i="6"/>
  <c r="C2845" i="6"/>
  <c r="B2845" i="6"/>
  <c r="H2844" i="6"/>
  <c r="G2844" i="6"/>
  <c r="F2844" i="6"/>
  <c r="E2844" i="6"/>
  <c r="D2844" i="6"/>
  <c r="C2844" i="6"/>
  <c r="B2844" i="6"/>
  <c r="H2843" i="6"/>
  <c r="G2843" i="6"/>
  <c r="F2843" i="6"/>
  <c r="E2843" i="6"/>
  <c r="D2843" i="6"/>
  <c r="C2843" i="6"/>
  <c r="B2843" i="6"/>
  <c r="H2842" i="6"/>
  <c r="G2842" i="6"/>
  <c r="F2842" i="6"/>
  <c r="E2842" i="6"/>
  <c r="D2842" i="6"/>
  <c r="C2842" i="6"/>
  <c r="B2842" i="6"/>
  <c r="H2841" i="6"/>
  <c r="G2841" i="6"/>
  <c r="F2841" i="6"/>
  <c r="E2841" i="6"/>
  <c r="D2841" i="6"/>
  <c r="C2841" i="6"/>
  <c r="B2841" i="6"/>
  <c r="H2840" i="6"/>
  <c r="G2840" i="6"/>
  <c r="F2840" i="6"/>
  <c r="E2840" i="6"/>
  <c r="D2840" i="6"/>
  <c r="C2840" i="6"/>
  <c r="B2840" i="6"/>
  <c r="H2839" i="6"/>
  <c r="G2839" i="6"/>
  <c r="F2839" i="6"/>
  <c r="E2839" i="6"/>
  <c r="D2839" i="6"/>
  <c r="C2839" i="6"/>
  <c r="B2839" i="6"/>
  <c r="H2838" i="6"/>
  <c r="G2838" i="6"/>
  <c r="F2838" i="6"/>
  <c r="E2838" i="6"/>
  <c r="D2838" i="6"/>
  <c r="C2838" i="6"/>
  <c r="B2838" i="6"/>
  <c r="H2837" i="6"/>
  <c r="G2837" i="6"/>
  <c r="F2837" i="6"/>
  <c r="E2837" i="6"/>
  <c r="D2837" i="6"/>
  <c r="C2837" i="6"/>
  <c r="B2837" i="6"/>
  <c r="H2836" i="6"/>
  <c r="G2836" i="6"/>
  <c r="F2836" i="6"/>
  <c r="E2836" i="6"/>
  <c r="D2836" i="6"/>
  <c r="C2836" i="6"/>
  <c r="B2836" i="6"/>
  <c r="H2835" i="6"/>
  <c r="G2835" i="6"/>
  <c r="F2835" i="6"/>
  <c r="E2835" i="6"/>
  <c r="D2835" i="6"/>
  <c r="C2835" i="6"/>
  <c r="B2835" i="6"/>
  <c r="H2834" i="6"/>
  <c r="G2834" i="6"/>
  <c r="F2834" i="6"/>
  <c r="E2834" i="6"/>
  <c r="D2834" i="6"/>
  <c r="C2834" i="6"/>
  <c r="B2834" i="6"/>
  <c r="H2833" i="6"/>
  <c r="G2833" i="6"/>
  <c r="F2833" i="6"/>
  <c r="E2833" i="6"/>
  <c r="D2833" i="6"/>
  <c r="C2833" i="6"/>
  <c r="B2833" i="6"/>
  <c r="H2832" i="6"/>
  <c r="G2832" i="6"/>
  <c r="F2832" i="6"/>
  <c r="E2832" i="6"/>
  <c r="D2832" i="6"/>
  <c r="C2832" i="6"/>
  <c r="B2832" i="6"/>
  <c r="H2831" i="6"/>
  <c r="G2831" i="6"/>
  <c r="F2831" i="6"/>
  <c r="E2831" i="6"/>
  <c r="D2831" i="6"/>
  <c r="C2831" i="6"/>
  <c r="B2831" i="6"/>
  <c r="H2830" i="6"/>
  <c r="G2830" i="6"/>
  <c r="F2830" i="6"/>
  <c r="E2830" i="6"/>
  <c r="D2830" i="6"/>
  <c r="C2830" i="6"/>
  <c r="B2830" i="6"/>
  <c r="H2829" i="6"/>
  <c r="G2829" i="6"/>
  <c r="F2829" i="6"/>
  <c r="E2829" i="6"/>
  <c r="D2829" i="6"/>
  <c r="C2829" i="6"/>
  <c r="B2829" i="6"/>
  <c r="H2828" i="6"/>
  <c r="G2828" i="6"/>
  <c r="F2828" i="6"/>
  <c r="E2828" i="6"/>
  <c r="D2828" i="6"/>
  <c r="C2828" i="6"/>
  <c r="B2828" i="6"/>
  <c r="H2827" i="6"/>
  <c r="G2827" i="6"/>
  <c r="F2827" i="6"/>
  <c r="E2827" i="6"/>
  <c r="D2827" i="6"/>
  <c r="C2827" i="6"/>
  <c r="B2827" i="6"/>
  <c r="H2826" i="6"/>
  <c r="G2826" i="6"/>
  <c r="F2826" i="6"/>
  <c r="E2826" i="6"/>
  <c r="D2826" i="6"/>
  <c r="C2826" i="6"/>
  <c r="B2826" i="6"/>
  <c r="H2825" i="6"/>
  <c r="G2825" i="6"/>
  <c r="F2825" i="6"/>
  <c r="E2825" i="6"/>
  <c r="D2825" i="6"/>
  <c r="C2825" i="6"/>
  <c r="B2825" i="6"/>
  <c r="H2824" i="6"/>
  <c r="G2824" i="6"/>
  <c r="F2824" i="6"/>
  <c r="E2824" i="6"/>
  <c r="D2824" i="6"/>
  <c r="C2824" i="6"/>
  <c r="B2824" i="6"/>
  <c r="H2823" i="6"/>
  <c r="G2823" i="6"/>
  <c r="F2823" i="6"/>
  <c r="E2823" i="6"/>
  <c r="D2823" i="6"/>
  <c r="C2823" i="6"/>
  <c r="B2823" i="6"/>
  <c r="H2822" i="6"/>
  <c r="G2822" i="6"/>
  <c r="F2822" i="6"/>
  <c r="E2822" i="6"/>
  <c r="D2822" i="6"/>
  <c r="C2822" i="6"/>
  <c r="B2822" i="6"/>
  <c r="H2821" i="6"/>
  <c r="G2821" i="6"/>
  <c r="F2821" i="6"/>
  <c r="E2821" i="6"/>
  <c r="D2821" i="6"/>
  <c r="C2821" i="6"/>
  <c r="B2821" i="6"/>
  <c r="H2820" i="6"/>
  <c r="G2820" i="6"/>
  <c r="F2820" i="6"/>
  <c r="E2820" i="6"/>
  <c r="D2820" i="6"/>
  <c r="C2820" i="6"/>
  <c r="B2820" i="6"/>
  <c r="H2819" i="6"/>
  <c r="G2819" i="6"/>
  <c r="F2819" i="6"/>
  <c r="E2819" i="6"/>
  <c r="D2819" i="6"/>
  <c r="C2819" i="6"/>
  <c r="B2819" i="6"/>
  <c r="H2818" i="6"/>
  <c r="G2818" i="6"/>
  <c r="F2818" i="6"/>
  <c r="E2818" i="6"/>
  <c r="D2818" i="6"/>
  <c r="C2818" i="6"/>
  <c r="B2818" i="6"/>
  <c r="H2817" i="6"/>
  <c r="G2817" i="6"/>
  <c r="F2817" i="6"/>
  <c r="E2817" i="6"/>
  <c r="D2817" i="6"/>
  <c r="C2817" i="6"/>
  <c r="B2817" i="6"/>
  <c r="H2816" i="6"/>
  <c r="G2816" i="6"/>
  <c r="F2816" i="6"/>
  <c r="E2816" i="6"/>
  <c r="D2816" i="6"/>
  <c r="C2816" i="6"/>
  <c r="B2816" i="6"/>
  <c r="H2815" i="6"/>
  <c r="G2815" i="6"/>
  <c r="F2815" i="6"/>
  <c r="E2815" i="6"/>
  <c r="D2815" i="6"/>
  <c r="C2815" i="6"/>
  <c r="B2815" i="6"/>
  <c r="H2814" i="6"/>
  <c r="G2814" i="6"/>
  <c r="F2814" i="6"/>
  <c r="E2814" i="6"/>
  <c r="D2814" i="6"/>
  <c r="C2814" i="6"/>
  <c r="B2814" i="6"/>
  <c r="H2813" i="6"/>
  <c r="G2813" i="6"/>
  <c r="F2813" i="6"/>
  <c r="E2813" i="6"/>
  <c r="D2813" i="6"/>
  <c r="C2813" i="6"/>
  <c r="B2813" i="6"/>
  <c r="H2812" i="6"/>
  <c r="G2812" i="6"/>
  <c r="F2812" i="6"/>
  <c r="E2812" i="6"/>
  <c r="D2812" i="6"/>
  <c r="C2812" i="6"/>
  <c r="B2812" i="6"/>
  <c r="H2811" i="6"/>
  <c r="G2811" i="6"/>
  <c r="F2811" i="6"/>
  <c r="E2811" i="6"/>
  <c r="D2811" i="6"/>
  <c r="C2811" i="6"/>
  <c r="B2811" i="6"/>
  <c r="H2810" i="6"/>
  <c r="G2810" i="6"/>
  <c r="F2810" i="6"/>
  <c r="E2810" i="6"/>
  <c r="D2810" i="6"/>
  <c r="C2810" i="6"/>
  <c r="B2810" i="6"/>
  <c r="H2809" i="6"/>
  <c r="G2809" i="6"/>
  <c r="F2809" i="6"/>
  <c r="E2809" i="6"/>
  <c r="D2809" i="6"/>
  <c r="C2809" i="6"/>
  <c r="B2809" i="6"/>
  <c r="H2808" i="6"/>
  <c r="G2808" i="6"/>
  <c r="F2808" i="6"/>
  <c r="E2808" i="6"/>
  <c r="D2808" i="6"/>
  <c r="C2808" i="6"/>
  <c r="B2808" i="6"/>
  <c r="H2807" i="6"/>
  <c r="G2807" i="6"/>
  <c r="F2807" i="6"/>
  <c r="E2807" i="6"/>
  <c r="D2807" i="6"/>
  <c r="C2807" i="6"/>
  <c r="B2807" i="6"/>
  <c r="H2806" i="6"/>
  <c r="G2806" i="6"/>
  <c r="F2806" i="6"/>
  <c r="E2806" i="6"/>
  <c r="D2806" i="6"/>
  <c r="C2806" i="6"/>
  <c r="B2806" i="6"/>
  <c r="H2805" i="6"/>
  <c r="G2805" i="6"/>
  <c r="F2805" i="6"/>
  <c r="E2805" i="6"/>
  <c r="D2805" i="6"/>
  <c r="C2805" i="6"/>
  <c r="B2805" i="6"/>
  <c r="H2804" i="6"/>
  <c r="G2804" i="6"/>
  <c r="F2804" i="6"/>
  <c r="E2804" i="6"/>
  <c r="D2804" i="6"/>
  <c r="C2804" i="6"/>
  <c r="B2804" i="6"/>
  <c r="H2803" i="6"/>
  <c r="G2803" i="6"/>
  <c r="F2803" i="6"/>
  <c r="E2803" i="6"/>
  <c r="D2803" i="6"/>
  <c r="C2803" i="6"/>
  <c r="B2803" i="6"/>
  <c r="H2802" i="6"/>
  <c r="G2802" i="6"/>
  <c r="F2802" i="6"/>
  <c r="E2802" i="6"/>
  <c r="D2802" i="6"/>
  <c r="C2802" i="6"/>
  <c r="B2802" i="6"/>
  <c r="H2801" i="6"/>
  <c r="G2801" i="6"/>
  <c r="F2801" i="6"/>
  <c r="E2801" i="6"/>
  <c r="D2801" i="6"/>
  <c r="C2801" i="6"/>
  <c r="B2801" i="6"/>
  <c r="H2800" i="6"/>
  <c r="G2800" i="6"/>
  <c r="F2800" i="6"/>
  <c r="E2800" i="6"/>
  <c r="D2800" i="6"/>
  <c r="C2800" i="6"/>
  <c r="B2800" i="6"/>
  <c r="H2799" i="6"/>
  <c r="G2799" i="6"/>
  <c r="F2799" i="6"/>
  <c r="E2799" i="6"/>
  <c r="D2799" i="6"/>
  <c r="C2799" i="6"/>
  <c r="B2799" i="6"/>
  <c r="H2798" i="6"/>
  <c r="G2798" i="6"/>
  <c r="F2798" i="6"/>
  <c r="E2798" i="6"/>
  <c r="D2798" i="6"/>
  <c r="C2798" i="6"/>
  <c r="B2798" i="6"/>
  <c r="H2797" i="6"/>
  <c r="G2797" i="6"/>
  <c r="F2797" i="6"/>
  <c r="E2797" i="6"/>
  <c r="D2797" i="6"/>
  <c r="C2797" i="6"/>
  <c r="B2797" i="6"/>
  <c r="H2796" i="6"/>
  <c r="G2796" i="6"/>
  <c r="F2796" i="6"/>
  <c r="E2796" i="6"/>
  <c r="D2796" i="6"/>
  <c r="C2796" i="6"/>
  <c r="B2796" i="6"/>
  <c r="H2795" i="6"/>
  <c r="G2795" i="6"/>
  <c r="F2795" i="6"/>
  <c r="E2795" i="6"/>
  <c r="D2795" i="6"/>
  <c r="C2795" i="6"/>
  <c r="B2795" i="6"/>
  <c r="H2794" i="6"/>
  <c r="G2794" i="6"/>
  <c r="F2794" i="6"/>
  <c r="E2794" i="6"/>
  <c r="D2794" i="6"/>
  <c r="C2794" i="6"/>
  <c r="B2794" i="6"/>
  <c r="H2793" i="6"/>
  <c r="G2793" i="6"/>
  <c r="F2793" i="6"/>
  <c r="E2793" i="6"/>
  <c r="D2793" i="6"/>
  <c r="C2793" i="6"/>
  <c r="B2793" i="6"/>
  <c r="H2792" i="6"/>
  <c r="G2792" i="6"/>
  <c r="F2792" i="6"/>
  <c r="E2792" i="6"/>
  <c r="D2792" i="6"/>
  <c r="C2792" i="6"/>
  <c r="B2792" i="6"/>
  <c r="H2791" i="6"/>
  <c r="G2791" i="6"/>
  <c r="F2791" i="6"/>
  <c r="E2791" i="6"/>
  <c r="D2791" i="6"/>
  <c r="C2791" i="6"/>
  <c r="B2791" i="6"/>
  <c r="H2790" i="6"/>
  <c r="G2790" i="6"/>
  <c r="F2790" i="6"/>
  <c r="E2790" i="6"/>
  <c r="D2790" i="6"/>
  <c r="C2790" i="6"/>
  <c r="B2790" i="6"/>
  <c r="H2789" i="6"/>
  <c r="G2789" i="6"/>
  <c r="F2789" i="6"/>
  <c r="E2789" i="6"/>
  <c r="D2789" i="6"/>
  <c r="C2789" i="6"/>
  <c r="B2789" i="6"/>
  <c r="H2788" i="6"/>
  <c r="G2788" i="6"/>
  <c r="F2788" i="6"/>
  <c r="E2788" i="6"/>
  <c r="D2788" i="6"/>
  <c r="C2788" i="6"/>
  <c r="B2788" i="6"/>
  <c r="H2787" i="6"/>
  <c r="G2787" i="6"/>
  <c r="F2787" i="6"/>
  <c r="E2787" i="6"/>
  <c r="D2787" i="6"/>
  <c r="C2787" i="6"/>
  <c r="B2787" i="6"/>
  <c r="H2786" i="6"/>
  <c r="G2786" i="6"/>
  <c r="F2786" i="6"/>
  <c r="E2786" i="6"/>
  <c r="D2786" i="6"/>
  <c r="C2786" i="6"/>
  <c r="B2786" i="6"/>
  <c r="H2785" i="6"/>
  <c r="G2785" i="6"/>
  <c r="F2785" i="6"/>
  <c r="E2785" i="6"/>
  <c r="D2785" i="6"/>
  <c r="C2785" i="6"/>
  <c r="B2785" i="6"/>
  <c r="H2784" i="6"/>
  <c r="G2784" i="6"/>
  <c r="F2784" i="6"/>
  <c r="E2784" i="6"/>
  <c r="D2784" i="6"/>
  <c r="C2784" i="6"/>
  <c r="B2784" i="6"/>
  <c r="H2783" i="6"/>
  <c r="G2783" i="6"/>
  <c r="F2783" i="6"/>
  <c r="E2783" i="6"/>
  <c r="D2783" i="6"/>
  <c r="C2783" i="6"/>
  <c r="B2783" i="6"/>
  <c r="H2782" i="6"/>
  <c r="G2782" i="6"/>
  <c r="F2782" i="6"/>
  <c r="E2782" i="6"/>
  <c r="D2782" i="6"/>
  <c r="C2782" i="6"/>
  <c r="B2782" i="6"/>
  <c r="H2781" i="6"/>
  <c r="G2781" i="6"/>
  <c r="F2781" i="6"/>
  <c r="E2781" i="6"/>
  <c r="D2781" i="6"/>
  <c r="C2781" i="6"/>
  <c r="B2781" i="6"/>
  <c r="H2780" i="6"/>
  <c r="G2780" i="6"/>
  <c r="F2780" i="6"/>
  <c r="E2780" i="6"/>
  <c r="D2780" i="6"/>
  <c r="C2780" i="6"/>
  <c r="B2780" i="6"/>
  <c r="H2779" i="6"/>
  <c r="G2779" i="6"/>
  <c r="F2779" i="6"/>
  <c r="E2779" i="6"/>
  <c r="D2779" i="6"/>
  <c r="C2779" i="6"/>
  <c r="B2779" i="6"/>
  <c r="H2778" i="6"/>
  <c r="G2778" i="6"/>
  <c r="F2778" i="6"/>
  <c r="E2778" i="6"/>
  <c r="D2778" i="6"/>
  <c r="C2778" i="6"/>
  <c r="B2778" i="6"/>
  <c r="H2777" i="6"/>
  <c r="G2777" i="6"/>
  <c r="F2777" i="6"/>
  <c r="E2777" i="6"/>
  <c r="D2777" i="6"/>
  <c r="C2777" i="6"/>
  <c r="B2777" i="6"/>
  <c r="H2776" i="6"/>
  <c r="G2776" i="6"/>
  <c r="F2776" i="6"/>
  <c r="E2776" i="6"/>
  <c r="D2776" i="6"/>
  <c r="C2776" i="6"/>
  <c r="B2776" i="6"/>
  <c r="H2775" i="6"/>
  <c r="G2775" i="6"/>
  <c r="F2775" i="6"/>
  <c r="E2775" i="6"/>
  <c r="D2775" i="6"/>
  <c r="C2775" i="6"/>
  <c r="B2775" i="6"/>
  <c r="H2774" i="6"/>
  <c r="G2774" i="6"/>
  <c r="F2774" i="6"/>
  <c r="E2774" i="6"/>
  <c r="D2774" i="6"/>
  <c r="C2774" i="6"/>
  <c r="B2774" i="6"/>
  <c r="H2773" i="6"/>
  <c r="G2773" i="6"/>
  <c r="F2773" i="6"/>
  <c r="E2773" i="6"/>
  <c r="D2773" i="6"/>
  <c r="C2773" i="6"/>
  <c r="B2773" i="6"/>
  <c r="H2772" i="6"/>
  <c r="G2772" i="6"/>
  <c r="F2772" i="6"/>
  <c r="E2772" i="6"/>
  <c r="D2772" i="6"/>
  <c r="C2772" i="6"/>
  <c r="B2772" i="6"/>
  <c r="H2771" i="6"/>
  <c r="G2771" i="6"/>
  <c r="F2771" i="6"/>
  <c r="E2771" i="6"/>
  <c r="D2771" i="6"/>
  <c r="C2771" i="6"/>
  <c r="B2771" i="6"/>
  <c r="H2770" i="6"/>
  <c r="G2770" i="6"/>
  <c r="F2770" i="6"/>
  <c r="E2770" i="6"/>
  <c r="D2770" i="6"/>
  <c r="C2770" i="6"/>
  <c r="B2770" i="6"/>
  <c r="H2769" i="6"/>
  <c r="G2769" i="6"/>
  <c r="F2769" i="6"/>
  <c r="E2769" i="6"/>
  <c r="D2769" i="6"/>
  <c r="C2769" i="6"/>
  <c r="B2769" i="6"/>
  <c r="H2768" i="6"/>
  <c r="G2768" i="6"/>
  <c r="F2768" i="6"/>
  <c r="E2768" i="6"/>
  <c r="D2768" i="6"/>
  <c r="C2768" i="6"/>
  <c r="B2768" i="6"/>
  <c r="H2767" i="6"/>
  <c r="G2767" i="6"/>
  <c r="F2767" i="6"/>
  <c r="E2767" i="6"/>
  <c r="D2767" i="6"/>
  <c r="C2767" i="6"/>
  <c r="B2767" i="6"/>
  <c r="H2766" i="6"/>
  <c r="G2766" i="6"/>
  <c r="F2766" i="6"/>
  <c r="E2766" i="6"/>
  <c r="D2766" i="6"/>
  <c r="C2766" i="6"/>
  <c r="B2766" i="6"/>
  <c r="H2765" i="6"/>
  <c r="G2765" i="6"/>
  <c r="F2765" i="6"/>
  <c r="E2765" i="6"/>
  <c r="D2765" i="6"/>
  <c r="C2765" i="6"/>
  <c r="B2765" i="6"/>
  <c r="H2764" i="6"/>
  <c r="G2764" i="6"/>
  <c r="F2764" i="6"/>
  <c r="E2764" i="6"/>
  <c r="D2764" i="6"/>
  <c r="C2764" i="6"/>
  <c r="B2764" i="6"/>
  <c r="H2763" i="6"/>
  <c r="G2763" i="6"/>
  <c r="F2763" i="6"/>
  <c r="E2763" i="6"/>
  <c r="D2763" i="6"/>
  <c r="C2763" i="6"/>
  <c r="B2763" i="6"/>
  <c r="H2762" i="6"/>
  <c r="G2762" i="6"/>
  <c r="F2762" i="6"/>
  <c r="E2762" i="6"/>
  <c r="D2762" i="6"/>
  <c r="C2762" i="6"/>
  <c r="B2762" i="6"/>
  <c r="H2761" i="6"/>
  <c r="G2761" i="6"/>
  <c r="F2761" i="6"/>
  <c r="E2761" i="6"/>
  <c r="D2761" i="6"/>
  <c r="C2761" i="6"/>
  <c r="B2761" i="6"/>
  <c r="H2760" i="6"/>
  <c r="G2760" i="6"/>
  <c r="F2760" i="6"/>
  <c r="E2760" i="6"/>
  <c r="D2760" i="6"/>
  <c r="C2760" i="6"/>
  <c r="B2760" i="6"/>
  <c r="H2759" i="6"/>
  <c r="G2759" i="6"/>
  <c r="F2759" i="6"/>
  <c r="E2759" i="6"/>
  <c r="D2759" i="6"/>
  <c r="C2759" i="6"/>
  <c r="B2759" i="6"/>
  <c r="H2758" i="6"/>
  <c r="G2758" i="6"/>
  <c r="F2758" i="6"/>
  <c r="E2758" i="6"/>
  <c r="D2758" i="6"/>
  <c r="C2758" i="6"/>
  <c r="B2758" i="6"/>
  <c r="H2757" i="6"/>
  <c r="G2757" i="6"/>
  <c r="F2757" i="6"/>
  <c r="E2757" i="6"/>
  <c r="D2757" i="6"/>
  <c r="C2757" i="6"/>
  <c r="B2757" i="6"/>
  <c r="H2756" i="6"/>
  <c r="G2756" i="6"/>
  <c r="F2756" i="6"/>
  <c r="E2756" i="6"/>
  <c r="D2756" i="6"/>
  <c r="C2756" i="6"/>
  <c r="B2756" i="6"/>
  <c r="H2755" i="6"/>
  <c r="G2755" i="6"/>
  <c r="F2755" i="6"/>
  <c r="E2755" i="6"/>
  <c r="D2755" i="6"/>
  <c r="C2755" i="6"/>
  <c r="B2755" i="6"/>
  <c r="H2754" i="6"/>
  <c r="G2754" i="6"/>
  <c r="F2754" i="6"/>
  <c r="E2754" i="6"/>
  <c r="D2754" i="6"/>
  <c r="C2754" i="6"/>
  <c r="B2754" i="6"/>
  <c r="H2753" i="6"/>
  <c r="G2753" i="6"/>
  <c r="F2753" i="6"/>
  <c r="E2753" i="6"/>
  <c r="D2753" i="6"/>
  <c r="C2753" i="6"/>
  <c r="B2753" i="6"/>
  <c r="H2752" i="6"/>
  <c r="G2752" i="6"/>
  <c r="F2752" i="6"/>
  <c r="E2752" i="6"/>
  <c r="D2752" i="6"/>
  <c r="C2752" i="6"/>
  <c r="B2752" i="6"/>
  <c r="H2751" i="6"/>
  <c r="G2751" i="6"/>
  <c r="F2751" i="6"/>
  <c r="E2751" i="6"/>
  <c r="D2751" i="6"/>
  <c r="C2751" i="6"/>
  <c r="B2751" i="6"/>
  <c r="H2750" i="6"/>
  <c r="G2750" i="6"/>
  <c r="F2750" i="6"/>
  <c r="E2750" i="6"/>
  <c r="D2750" i="6"/>
  <c r="C2750" i="6"/>
  <c r="B2750" i="6"/>
  <c r="H2749" i="6"/>
  <c r="G2749" i="6"/>
  <c r="F2749" i="6"/>
  <c r="E2749" i="6"/>
  <c r="D2749" i="6"/>
  <c r="C2749" i="6"/>
  <c r="B2749" i="6"/>
  <c r="H2748" i="6"/>
  <c r="G2748" i="6"/>
  <c r="F2748" i="6"/>
  <c r="E2748" i="6"/>
  <c r="D2748" i="6"/>
  <c r="C2748" i="6"/>
  <c r="B2748" i="6"/>
  <c r="H2747" i="6"/>
  <c r="G2747" i="6"/>
  <c r="F2747" i="6"/>
  <c r="E2747" i="6"/>
  <c r="D2747" i="6"/>
  <c r="C2747" i="6"/>
  <c r="B2747" i="6"/>
  <c r="H2746" i="6"/>
  <c r="G2746" i="6"/>
  <c r="F2746" i="6"/>
  <c r="E2746" i="6"/>
  <c r="D2746" i="6"/>
  <c r="C2746" i="6"/>
  <c r="B2746" i="6"/>
  <c r="H2745" i="6"/>
  <c r="G2745" i="6"/>
  <c r="F2745" i="6"/>
  <c r="E2745" i="6"/>
  <c r="D2745" i="6"/>
  <c r="C2745" i="6"/>
  <c r="B2745" i="6"/>
  <c r="H2744" i="6"/>
  <c r="G2744" i="6"/>
  <c r="F2744" i="6"/>
  <c r="E2744" i="6"/>
  <c r="D2744" i="6"/>
  <c r="C2744" i="6"/>
  <c r="B2744" i="6"/>
  <c r="H2743" i="6"/>
  <c r="G2743" i="6"/>
  <c r="F2743" i="6"/>
  <c r="E2743" i="6"/>
  <c r="D2743" i="6"/>
  <c r="C2743" i="6"/>
  <c r="B2743" i="6"/>
  <c r="H2742" i="6"/>
  <c r="G2742" i="6"/>
  <c r="F2742" i="6"/>
  <c r="E2742" i="6"/>
  <c r="D2742" i="6"/>
  <c r="C2742" i="6"/>
  <c r="B2742" i="6"/>
  <c r="H2741" i="6"/>
  <c r="G2741" i="6"/>
  <c r="F2741" i="6"/>
  <c r="E2741" i="6"/>
  <c r="D2741" i="6"/>
  <c r="C2741" i="6"/>
  <c r="B2741" i="6"/>
  <c r="H2740" i="6"/>
  <c r="G2740" i="6"/>
  <c r="F2740" i="6"/>
  <c r="E2740" i="6"/>
  <c r="D2740" i="6"/>
  <c r="C2740" i="6"/>
  <c r="B2740" i="6"/>
  <c r="H2739" i="6"/>
  <c r="G2739" i="6"/>
  <c r="F2739" i="6"/>
  <c r="E2739" i="6"/>
  <c r="D2739" i="6"/>
  <c r="C2739" i="6"/>
  <c r="B2739" i="6"/>
  <c r="H2738" i="6"/>
  <c r="G2738" i="6"/>
  <c r="F2738" i="6"/>
  <c r="E2738" i="6"/>
  <c r="D2738" i="6"/>
  <c r="C2738" i="6"/>
  <c r="B2738" i="6"/>
  <c r="H2737" i="6"/>
  <c r="G2737" i="6"/>
  <c r="F2737" i="6"/>
  <c r="E2737" i="6"/>
  <c r="D2737" i="6"/>
  <c r="C2737" i="6"/>
  <c r="B2737" i="6"/>
  <c r="H2736" i="6"/>
  <c r="G2736" i="6"/>
  <c r="F2736" i="6"/>
  <c r="E2736" i="6"/>
  <c r="D2736" i="6"/>
  <c r="C2736" i="6"/>
  <c r="B2736" i="6"/>
  <c r="H2735" i="6"/>
  <c r="G2735" i="6"/>
  <c r="F2735" i="6"/>
  <c r="E2735" i="6"/>
  <c r="D2735" i="6"/>
  <c r="C2735" i="6"/>
  <c r="B2735" i="6"/>
  <c r="H2734" i="6"/>
  <c r="G2734" i="6"/>
  <c r="F2734" i="6"/>
  <c r="E2734" i="6"/>
  <c r="D2734" i="6"/>
  <c r="C2734" i="6"/>
  <c r="B2734" i="6"/>
  <c r="H2733" i="6"/>
  <c r="G2733" i="6"/>
  <c r="F2733" i="6"/>
  <c r="E2733" i="6"/>
  <c r="D2733" i="6"/>
  <c r="C2733" i="6"/>
  <c r="B2733" i="6"/>
  <c r="H2732" i="6"/>
  <c r="G2732" i="6"/>
  <c r="F2732" i="6"/>
  <c r="E2732" i="6"/>
  <c r="D2732" i="6"/>
  <c r="C2732" i="6"/>
  <c r="B2732" i="6"/>
  <c r="H2731" i="6"/>
  <c r="G2731" i="6"/>
  <c r="F2731" i="6"/>
  <c r="E2731" i="6"/>
  <c r="D2731" i="6"/>
  <c r="C2731" i="6"/>
  <c r="B2731" i="6"/>
  <c r="H2730" i="6"/>
  <c r="G2730" i="6"/>
  <c r="F2730" i="6"/>
  <c r="E2730" i="6"/>
  <c r="D2730" i="6"/>
  <c r="C2730" i="6"/>
  <c r="B2730" i="6"/>
  <c r="H2729" i="6"/>
  <c r="G2729" i="6"/>
  <c r="F2729" i="6"/>
  <c r="E2729" i="6"/>
  <c r="D2729" i="6"/>
  <c r="C2729" i="6"/>
  <c r="B2729" i="6"/>
  <c r="H2728" i="6"/>
  <c r="G2728" i="6"/>
  <c r="F2728" i="6"/>
  <c r="E2728" i="6"/>
  <c r="D2728" i="6"/>
  <c r="C2728" i="6"/>
  <c r="B2728" i="6"/>
  <c r="H2727" i="6"/>
  <c r="G2727" i="6"/>
  <c r="F2727" i="6"/>
  <c r="E2727" i="6"/>
  <c r="D2727" i="6"/>
  <c r="C2727" i="6"/>
  <c r="B2727" i="6"/>
  <c r="H2726" i="6"/>
  <c r="G2726" i="6"/>
  <c r="F2726" i="6"/>
  <c r="E2726" i="6"/>
  <c r="D2726" i="6"/>
  <c r="C2726" i="6"/>
  <c r="B2726" i="6"/>
  <c r="H2725" i="6"/>
  <c r="G2725" i="6"/>
  <c r="F2725" i="6"/>
  <c r="E2725" i="6"/>
  <c r="D2725" i="6"/>
  <c r="C2725" i="6"/>
  <c r="B2725" i="6"/>
  <c r="H2724" i="6"/>
  <c r="G2724" i="6"/>
  <c r="F2724" i="6"/>
  <c r="E2724" i="6"/>
  <c r="D2724" i="6"/>
  <c r="C2724" i="6"/>
  <c r="B2724" i="6"/>
  <c r="H2723" i="6"/>
  <c r="G2723" i="6"/>
  <c r="F2723" i="6"/>
  <c r="E2723" i="6"/>
  <c r="D2723" i="6"/>
  <c r="C2723" i="6"/>
  <c r="B2723" i="6"/>
  <c r="H2722" i="6"/>
  <c r="G2722" i="6"/>
  <c r="F2722" i="6"/>
  <c r="E2722" i="6"/>
  <c r="D2722" i="6"/>
  <c r="C2722" i="6"/>
  <c r="B2722" i="6"/>
  <c r="H2721" i="6"/>
  <c r="G2721" i="6"/>
  <c r="F2721" i="6"/>
  <c r="E2721" i="6"/>
  <c r="D2721" i="6"/>
  <c r="C2721" i="6"/>
  <c r="B2721" i="6"/>
  <c r="H2720" i="6"/>
  <c r="G2720" i="6"/>
  <c r="F2720" i="6"/>
  <c r="E2720" i="6"/>
  <c r="D2720" i="6"/>
  <c r="C2720" i="6"/>
  <c r="B2720" i="6"/>
  <c r="H2719" i="6"/>
  <c r="G2719" i="6"/>
  <c r="F2719" i="6"/>
  <c r="E2719" i="6"/>
  <c r="D2719" i="6"/>
  <c r="C2719" i="6"/>
  <c r="B2719" i="6"/>
  <c r="H2718" i="6"/>
  <c r="G2718" i="6"/>
  <c r="F2718" i="6"/>
  <c r="E2718" i="6"/>
  <c r="D2718" i="6"/>
  <c r="C2718" i="6"/>
  <c r="B2718" i="6"/>
  <c r="H2717" i="6"/>
  <c r="G2717" i="6"/>
  <c r="F2717" i="6"/>
  <c r="E2717" i="6"/>
  <c r="D2717" i="6"/>
  <c r="C2717" i="6"/>
  <c r="B2717" i="6"/>
  <c r="H2716" i="6"/>
  <c r="G2716" i="6"/>
  <c r="F2716" i="6"/>
  <c r="E2716" i="6"/>
  <c r="D2716" i="6"/>
  <c r="C2716" i="6"/>
  <c r="B2716" i="6"/>
  <c r="H2715" i="6"/>
  <c r="G2715" i="6"/>
  <c r="F2715" i="6"/>
  <c r="E2715" i="6"/>
  <c r="D2715" i="6"/>
  <c r="C2715" i="6"/>
  <c r="B2715" i="6"/>
  <c r="H2714" i="6"/>
  <c r="G2714" i="6"/>
  <c r="F2714" i="6"/>
  <c r="E2714" i="6"/>
  <c r="D2714" i="6"/>
  <c r="C2714" i="6"/>
  <c r="B2714" i="6"/>
  <c r="H2713" i="6"/>
  <c r="G2713" i="6"/>
  <c r="F2713" i="6"/>
  <c r="E2713" i="6"/>
  <c r="D2713" i="6"/>
  <c r="C2713" i="6"/>
  <c r="B2713" i="6"/>
  <c r="H2712" i="6"/>
  <c r="G2712" i="6"/>
  <c r="F2712" i="6"/>
  <c r="E2712" i="6"/>
  <c r="D2712" i="6"/>
  <c r="C2712" i="6"/>
  <c r="B2712" i="6"/>
  <c r="H2711" i="6"/>
  <c r="G2711" i="6"/>
  <c r="F2711" i="6"/>
  <c r="E2711" i="6"/>
  <c r="D2711" i="6"/>
  <c r="C2711" i="6"/>
  <c r="B2711" i="6"/>
  <c r="H2710" i="6"/>
  <c r="G2710" i="6"/>
  <c r="F2710" i="6"/>
  <c r="E2710" i="6"/>
  <c r="D2710" i="6"/>
  <c r="C2710" i="6"/>
  <c r="B2710" i="6"/>
  <c r="H2709" i="6"/>
  <c r="G2709" i="6"/>
  <c r="F2709" i="6"/>
  <c r="E2709" i="6"/>
  <c r="D2709" i="6"/>
  <c r="C2709" i="6"/>
  <c r="B2709" i="6"/>
  <c r="H2708" i="6"/>
  <c r="G2708" i="6"/>
  <c r="F2708" i="6"/>
  <c r="E2708" i="6"/>
  <c r="D2708" i="6"/>
  <c r="C2708" i="6"/>
  <c r="B2708" i="6"/>
  <c r="H2707" i="6"/>
  <c r="G2707" i="6"/>
  <c r="F2707" i="6"/>
  <c r="E2707" i="6"/>
  <c r="D2707" i="6"/>
  <c r="C2707" i="6"/>
  <c r="B2707" i="6"/>
  <c r="H2706" i="6"/>
  <c r="G2706" i="6"/>
  <c r="F2706" i="6"/>
  <c r="E2706" i="6"/>
  <c r="D2706" i="6"/>
  <c r="C2706" i="6"/>
  <c r="B2706" i="6"/>
  <c r="H2705" i="6"/>
  <c r="G2705" i="6"/>
  <c r="F2705" i="6"/>
  <c r="E2705" i="6"/>
  <c r="D2705" i="6"/>
  <c r="C2705" i="6"/>
  <c r="B2705" i="6"/>
  <c r="H2704" i="6"/>
  <c r="G2704" i="6"/>
  <c r="F2704" i="6"/>
  <c r="E2704" i="6"/>
  <c r="D2704" i="6"/>
  <c r="C2704" i="6"/>
  <c r="B2704" i="6"/>
  <c r="H2703" i="6"/>
  <c r="G2703" i="6"/>
  <c r="F2703" i="6"/>
  <c r="E2703" i="6"/>
  <c r="D2703" i="6"/>
  <c r="C2703" i="6"/>
  <c r="B2703" i="6"/>
  <c r="H2702" i="6"/>
  <c r="G2702" i="6"/>
  <c r="F2702" i="6"/>
  <c r="E2702" i="6"/>
  <c r="D2702" i="6"/>
  <c r="C2702" i="6"/>
  <c r="B2702" i="6"/>
  <c r="H2701" i="6"/>
  <c r="G2701" i="6"/>
  <c r="F2701" i="6"/>
  <c r="E2701" i="6"/>
  <c r="D2701" i="6"/>
  <c r="C2701" i="6"/>
  <c r="B2701" i="6"/>
  <c r="H2700" i="6"/>
  <c r="G2700" i="6"/>
  <c r="F2700" i="6"/>
  <c r="E2700" i="6"/>
  <c r="D2700" i="6"/>
  <c r="C2700" i="6"/>
  <c r="B2700" i="6"/>
  <c r="H2699" i="6"/>
  <c r="G2699" i="6"/>
  <c r="F2699" i="6"/>
  <c r="E2699" i="6"/>
  <c r="D2699" i="6"/>
  <c r="C2699" i="6"/>
  <c r="B2699" i="6"/>
  <c r="H2698" i="6"/>
  <c r="G2698" i="6"/>
  <c r="F2698" i="6"/>
  <c r="E2698" i="6"/>
  <c r="D2698" i="6"/>
  <c r="C2698" i="6"/>
  <c r="B2698" i="6"/>
  <c r="H2697" i="6"/>
  <c r="G2697" i="6"/>
  <c r="F2697" i="6"/>
  <c r="E2697" i="6"/>
  <c r="D2697" i="6"/>
  <c r="C2697" i="6"/>
  <c r="B2697" i="6"/>
  <c r="H2696" i="6"/>
  <c r="G2696" i="6"/>
  <c r="F2696" i="6"/>
  <c r="E2696" i="6"/>
  <c r="D2696" i="6"/>
  <c r="C2696" i="6"/>
  <c r="B2696" i="6"/>
  <c r="H2695" i="6"/>
  <c r="G2695" i="6"/>
  <c r="F2695" i="6"/>
  <c r="E2695" i="6"/>
  <c r="D2695" i="6"/>
  <c r="C2695" i="6"/>
  <c r="B2695" i="6"/>
  <c r="H2694" i="6"/>
  <c r="G2694" i="6"/>
  <c r="F2694" i="6"/>
  <c r="E2694" i="6"/>
  <c r="D2694" i="6"/>
  <c r="C2694" i="6"/>
  <c r="B2694" i="6"/>
  <c r="H2693" i="6"/>
  <c r="G2693" i="6"/>
  <c r="F2693" i="6"/>
  <c r="E2693" i="6"/>
  <c r="D2693" i="6"/>
  <c r="C2693" i="6"/>
  <c r="B2693" i="6"/>
  <c r="H2692" i="6"/>
  <c r="G2692" i="6"/>
  <c r="F2692" i="6"/>
  <c r="E2692" i="6"/>
  <c r="D2692" i="6"/>
  <c r="C2692" i="6"/>
  <c r="B2692" i="6"/>
  <c r="H2691" i="6"/>
  <c r="G2691" i="6"/>
  <c r="F2691" i="6"/>
  <c r="E2691" i="6"/>
  <c r="D2691" i="6"/>
  <c r="C2691" i="6"/>
  <c r="B2691" i="6"/>
  <c r="H2690" i="6"/>
  <c r="G2690" i="6"/>
  <c r="F2690" i="6"/>
  <c r="E2690" i="6"/>
  <c r="D2690" i="6"/>
  <c r="C2690" i="6"/>
  <c r="B2690" i="6"/>
  <c r="H2689" i="6"/>
  <c r="G2689" i="6"/>
  <c r="F2689" i="6"/>
  <c r="E2689" i="6"/>
  <c r="D2689" i="6"/>
  <c r="C2689" i="6"/>
  <c r="B2689" i="6"/>
  <c r="H2688" i="6"/>
  <c r="G2688" i="6"/>
  <c r="F2688" i="6"/>
  <c r="E2688" i="6"/>
  <c r="D2688" i="6"/>
  <c r="C2688" i="6"/>
  <c r="B2688" i="6"/>
  <c r="H2687" i="6"/>
  <c r="G2687" i="6"/>
  <c r="F2687" i="6"/>
  <c r="E2687" i="6"/>
  <c r="D2687" i="6"/>
  <c r="C2687" i="6"/>
  <c r="B2687" i="6"/>
  <c r="H2686" i="6"/>
  <c r="G2686" i="6"/>
  <c r="F2686" i="6"/>
  <c r="E2686" i="6"/>
  <c r="D2686" i="6"/>
  <c r="C2686" i="6"/>
  <c r="B2686" i="6"/>
  <c r="H2685" i="6"/>
  <c r="G2685" i="6"/>
  <c r="F2685" i="6"/>
  <c r="E2685" i="6"/>
  <c r="D2685" i="6"/>
  <c r="C2685" i="6"/>
  <c r="B2685" i="6"/>
  <c r="H2684" i="6"/>
  <c r="G2684" i="6"/>
  <c r="F2684" i="6"/>
  <c r="E2684" i="6"/>
  <c r="D2684" i="6"/>
  <c r="C2684" i="6"/>
  <c r="B2684" i="6"/>
  <c r="H2683" i="6"/>
  <c r="G2683" i="6"/>
  <c r="F2683" i="6"/>
  <c r="E2683" i="6"/>
  <c r="D2683" i="6"/>
  <c r="C2683" i="6"/>
  <c r="B2683" i="6"/>
  <c r="H2682" i="6"/>
  <c r="G2682" i="6"/>
  <c r="F2682" i="6"/>
  <c r="E2682" i="6"/>
  <c r="D2682" i="6"/>
  <c r="C2682" i="6"/>
  <c r="B2682" i="6"/>
  <c r="H2681" i="6"/>
  <c r="G2681" i="6"/>
  <c r="F2681" i="6"/>
  <c r="E2681" i="6"/>
  <c r="D2681" i="6"/>
  <c r="C2681" i="6"/>
  <c r="B2681" i="6"/>
  <c r="H2680" i="6"/>
  <c r="G2680" i="6"/>
  <c r="F2680" i="6"/>
  <c r="E2680" i="6"/>
  <c r="D2680" i="6"/>
  <c r="C2680" i="6"/>
  <c r="B2680" i="6"/>
  <c r="H2679" i="6"/>
  <c r="G2679" i="6"/>
  <c r="F2679" i="6"/>
  <c r="E2679" i="6"/>
  <c r="D2679" i="6"/>
  <c r="C2679" i="6"/>
  <c r="B2679" i="6"/>
  <c r="H2678" i="6"/>
  <c r="G2678" i="6"/>
  <c r="F2678" i="6"/>
  <c r="E2678" i="6"/>
  <c r="D2678" i="6"/>
  <c r="C2678" i="6"/>
  <c r="B2678" i="6"/>
  <c r="H2677" i="6"/>
  <c r="G2677" i="6"/>
  <c r="F2677" i="6"/>
  <c r="E2677" i="6"/>
  <c r="D2677" i="6"/>
  <c r="C2677" i="6"/>
  <c r="B2677" i="6"/>
  <c r="H2676" i="6"/>
  <c r="G2676" i="6"/>
  <c r="F2676" i="6"/>
  <c r="E2676" i="6"/>
  <c r="D2676" i="6"/>
  <c r="C2676" i="6"/>
  <c r="B2676" i="6"/>
  <c r="H2675" i="6"/>
  <c r="G2675" i="6"/>
  <c r="F2675" i="6"/>
  <c r="E2675" i="6"/>
  <c r="D2675" i="6"/>
  <c r="C2675" i="6"/>
  <c r="B2675" i="6"/>
  <c r="H2674" i="6"/>
  <c r="G2674" i="6"/>
  <c r="F2674" i="6"/>
  <c r="E2674" i="6"/>
  <c r="D2674" i="6"/>
  <c r="C2674" i="6"/>
  <c r="B2674" i="6"/>
  <c r="H2673" i="6"/>
  <c r="G2673" i="6"/>
  <c r="F2673" i="6"/>
  <c r="E2673" i="6"/>
  <c r="D2673" i="6"/>
  <c r="C2673" i="6"/>
  <c r="B2673" i="6"/>
  <c r="H2672" i="6"/>
  <c r="G2672" i="6"/>
  <c r="F2672" i="6"/>
  <c r="E2672" i="6"/>
  <c r="D2672" i="6"/>
  <c r="C2672" i="6"/>
  <c r="B2672" i="6"/>
  <c r="H2671" i="6"/>
  <c r="G2671" i="6"/>
  <c r="F2671" i="6"/>
  <c r="E2671" i="6"/>
  <c r="D2671" i="6"/>
  <c r="C2671" i="6"/>
  <c r="B2671" i="6"/>
  <c r="H2670" i="6"/>
  <c r="G2670" i="6"/>
  <c r="F2670" i="6"/>
  <c r="E2670" i="6"/>
  <c r="D2670" i="6"/>
  <c r="C2670" i="6"/>
  <c r="B2670" i="6"/>
  <c r="H2669" i="6"/>
  <c r="G2669" i="6"/>
  <c r="F2669" i="6"/>
  <c r="E2669" i="6"/>
  <c r="D2669" i="6"/>
  <c r="C2669" i="6"/>
  <c r="B2669" i="6"/>
  <c r="H2668" i="6"/>
  <c r="G2668" i="6"/>
  <c r="F2668" i="6"/>
  <c r="E2668" i="6"/>
  <c r="D2668" i="6"/>
  <c r="C2668" i="6"/>
  <c r="B2668" i="6"/>
  <c r="H2667" i="6"/>
  <c r="G2667" i="6"/>
  <c r="F2667" i="6"/>
  <c r="E2667" i="6"/>
  <c r="D2667" i="6"/>
  <c r="C2667" i="6"/>
  <c r="B2667" i="6"/>
  <c r="H2666" i="6"/>
  <c r="G2666" i="6"/>
  <c r="F2666" i="6"/>
  <c r="E2666" i="6"/>
  <c r="D2666" i="6"/>
  <c r="C2666" i="6"/>
  <c r="B2666" i="6"/>
  <c r="H2665" i="6"/>
  <c r="G2665" i="6"/>
  <c r="F2665" i="6"/>
  <c r="E2665" i="6"/>
  <c r="D2665" i="6"/>
  <c r="C2665" i="6"/>
  <c r="B2665" i="6"/>
  <c r="H2664" i="6"/>
  <c r="G2664" i="6"/>
  <c r="F2664" i="6"/>
  <c r="E2664" i="6"/>
  <c r="D2664" i="6"/>
  <c r="C2664" i="6"/>
  <c r="B2664" i="6"/>
  <c r="H2663" i="6"/>
  <c r="G2663" i="6"/>
  <c r="F2663" i="6"/>
  <c r="E2663" i="6"/>
  <c r="D2663" i="6"/>
  <c r="C2663" i="6"/>
  <c r="B2663" i="6"/>
  <c r="H2662" i="6"/>
  <c r="G2662" i="6"/>
  <c r="F2662" i="6"/>
  <c r="E2662" i="6"/>
  <c r="D2662" i="6"/>
  <c r="C2662" i="6"/>
  <c r="B2662" i="6"/>
  <c r="H2661" i="6"/>
  <c r="G2661" i="6"/>
  <c r="F2661" i="6"/>
  <c r="E2661" i="6"/>
  <c r="D2661" i="6"/>
  <c r="C2661" i="6"/>
  <c r="B2661" i="6"/>
  <c r="H2660" i="6"/>
  <c r="G2660" i="6"/>
  <c r="F2660" i="6"/>
  <c r="E2660" i="6"/>
  <c r="D2660" i="6"/>
  <c r="C2660" i="6"/>
  <c r="B2660" i="6"/>
  <c r="H2659" i="6"/>
  <c r="G2659" i="6"/>
  <c r="F2659" i="6"/>
  <c r="E2659" i="6"/>
  <c r="D2659" i="6"/>
  <c r="C2659" i="6"/>
  <c r="B2659" i="6"/>
  <c r="H2658" i="6"/>
  <c r="G2658" i="6"/>
  <c r="F2658" i="6"/>
  <c r="E2658" i="6"/>
  <c r="D2658" i="6"/>
  <c r="C2658" i="6"/>
  <c r="B2658" i="6"/>
  <c r="H2657" i="6"/>
  <c r="G2657" i="6"/>
  <c r="F2657" i="6"/>
  <c r="E2657" i="6"/>
  <c r="D2657" i="6"/>
  <c r="C2657" i="6"/>
  <c r="B2657" i="6"/>
  <c r="H2656" i="6"/>
  <c r="G2656" i="6"/>
  <c r="F2656" i="6"/>
  <c r="E2656" i="6"/>
  <c r="D2656" i="6"/>
  <c r="C2656" i="6"/>
  <c r="B2656" i="6"/>
  <c r="H2655" i="6"/>
  <c r="G2655" i="6"/>
  <c r="F2655" i="6"/>
  <c r="E2655" i="6"/>
  <c r="D2655" i="6"/>
  <c r="C2655" i="6"/>
  <c r="B2655" i="6"/>
  <c r="H2654" i="6"/>
  <c r="G2654" i="6"/>
  <c r="F2654" i="6"/>
  <c r="E2654" i="6"/>
  <c r="D2654" i="6"/>
  <c r="C2654" i="6"/>
  <c r="B2654" i="6"/>
  <c r="H2653" i="6"/>
  <c r="G2653" i="6"/>
  <c r="F2653" i="6"/>
  <c r="E2653" i="6"/>
  <c r="D2653" i="6"/>
  <c r="C2653" i="6"/>
  <c r="B2653" i="6"/>
  <c r="H2652" i="6"/>
  <c r="G2652" i="6"/>
  <c r="F2652" i="6"/>
  <c r="E2652" i="6"/>
  <c r="D2652" i="6"/>
  <c r="C2652" i="6"/>
  <c r="B2652" i="6"/>
  <c r="H2651" i="6"/>
  <c r="G2651" i="6"/>
  <c r="F2651" i="6"/>
  <c r="E2651" i="6"/>
  <c r="D2651" i="6"/>
  <c r="C2651" i="6"/>
  <c r="B2651" i="6"/>
  <c r="H2650" i="6"/>
  <c r="G2650" i="6"/>
  <c r="F2650" i="6"/>
  <c r="E2650" i="6"/>
  <c r="D2650" i="6"/>
  <c r="C2650" i="6"/>
  <c r="B2650" i="6"/>
  <c r="H2649" i="6"/>
  <c r="G2649" i="6"/>
  <c r="F2649" i="6"/>
  <c r="E2649" i="6"/>
  <c r="D2649" i="6"/>
  <c r="C2649" i="6"/>
  <c r="B2649" i="6"/>
  <c r="H2648" i="6"/>
  <c r="G2648" i="6"/>
  <c r="F2648" i="6"/>
  <c r="E2648" i="6"/>
  <c r="D2648" i="6"/>
  <c r="C2648" i="6"/>
  <c r="B2648" i="6"/>
  <c r="H2647" i="6"/>
  <c r="G2647" i="6"/>
  <c r="F2647" i="6"/>
  <c r="E2647" i="6"/>
  <c r="D2647" i="6"/>
  <c r="C2647" i="6"/>
  <c r="B2647" i="6"/>
  <c r="H2646" i="6"/>
  <c r="G2646" i="6"/>
  <c r="F2646" i="6"/>
  <c r="E2646" i="6"/>
  <c r="D2646" i="6"/>
  <c r="C2646" i="6"/>
  <c r="B2646" i="6"/>
  <c r="H2645" i="6"/>
  <c r="G2645" i="6"/>
  <c r="F2645" i="6"/>
  <c r="E2645" i="6"/>
  <c r="D2645" i="6"/>
  <c r="C2645" i="6"/>
  <c r="B2645" i="6"/>
  <c r="H2644" i="6"/>
  <c r="G2644" i="6"/>
  <c r="F2644" i="6"/>
  <c r="E2644" i="6"/>
  <c r="D2644" i="6"/>
  <c r="C2644" i="6"/>
  <c r="B2644" i="6"/>
  <c r="H2643" i="6"/>
  <c r="G2643" i="6"/>
  <c r="F2643" i="6"/>
  <c r="E2643" i="6"/>
  <c r="D2643" i="6"/>
  <c r="C2643" i="6"/>
  <c r="B2643" i="6"/>
  <c r="H2642" i="6"/>
  <c r="G2642" i="6"/>
  <c r="F2642" i="6"/>
  <c r="E2642" i="6"/>
  <c r="D2642" i="6"/>
  <c r="C2642" i="6"/>
  <c r="B2642" i="6"/>
  <c r="H2641" i="6"/>
  <c r="G2641" i="6"/>
  <c r="F2641" i="6"/>
  <c r="E2641" i="6"/>
  <c r="D2641" i="6"/>
  <c r="C2641" i="6"/>
  <c r="B2641" i="6"/>
  <c r="H2640" i="6"/>
  <c r="G2640" i="6"/>
  <c r="F2640" i="6"/>
  <c r="E2640" i="6"/>
  <c r="D2640" i="6"/>
  <c r="C2640" i="6"/>
  <c r="B2640" i="6"/>
  <c r="H2639" i="6"/>
  <c r="G2639" i="6"/>
  <c r="F2639" i="6"/>
  <c r="E2639" i="6"/>
  <c r="D2639" i="6"/>
  <c r="C2639" i="6"/>
  <c r="B2639" i="6"/>
  <c r="H2638" i="6"/>
  <c r="G2638" i="6"/>
  <c r="F2638" i="6"/>
  <c r="E2638" i="6"/>
  <c r="D2638" i="6"/>
  <c r="C2638" i="6"/>
  <c r="B2638" i="6"/>
  <c r="H2637" i="6"/>
  <c r="G2637" i="6"/>
  <c r="F2637" i="6"/>
  <c r="E2637" i="6"/>
  <c r="D2637" i="6"/>
  <c r="C2637" i="6"/>
  <c r="B2637" i="6"/>
  <c r="H2636" i="6"/>
  <c r="G2636" i="6"/>
  <c r="F2636" i="6"/>
  <c r="E2636" i="6"/>
  <c r="D2636" i="6"/>
  <c r="C2636" i="6"/>
  <c r="B2636" i="6"/>
  <c r="H2635" i="6"/>
  <c r="G2635" i="6"/>
  <c r="F2635" i="6"/>
  <c r="E2635" i="6"/>
  <c r="D2635" i="6"/>
  <c r="C2635" i="6"/>
  <c r="B2635" i="6"/>
  <c r="H2634" i="6"/>
  <c r="G2634" i="6"/>
  <c r="F2634" i="6"/>
  <c r="E2634" i="6"/>
  <c r="D2634" i="6"/>
  <c r="C2634" i="6"/>
  <c r="B2634" i="6"/>
  <c r="H2633" i="6"/>
  <c r="G2633" i="6"/>
  <c r="F2633" i="6"/>
  <c r="E2633" i="6"/>
  <c r="D2633" i="6"/>
  <c r="C2633" i="6"/>
  <c r="B2633" i="6"/>
  <c r="H2632" i="6"/>
  <c r="G2632" i="6"/>
  <c r="F2632" i="6"/>
  <c r="E2632" i="6"/>
  <c r="D2632" i="6"/>
  <c r="C2632" i="6"/>
  <c r="B2632" i="6"/>
  <c r="H2631" i="6"/>
  <c r="G2631" i="6"/>
  <c r="F2631" i="6"/>
  <c r="E2631" i="6"/>
  <c r="D2631" i="6"/>
  <c r="C2631" i="6"/>
  <c r="B2631" i="6"/>
  <c r="H2630" i="6"/>
  <c r="G2630" i="6"/>
  <c r="F2630" i="6"/>
  <c r="E2630" i="6"/>
  <c r="D2630" i="6"/>
  <c r="C2630" i="6"/>
  <c r="B2630" i="6"/>
  <c r="H2629" i="6"/>
  <c r="G2629" i="6"/>
  <c r="F2629" i="6"/>
  <c r="E2629" i="6"/>
  <c r="D2629" i="6"/>
  <c r="C2629" i="6"/>
  <c r="B2629" i="6"/>
  <c r="H2628" i="6"/>
  <c r="G2628" i="6"/>
  <c r="F2628" i="6"/>
  <c r="E2628" i="6"/>
  <c r="D2628" i="6"/>
  <c r="C2628" i="6"/>
  <c r="B2628" i="6"/>
  <c r="H2627" i="6"/>
  <c r="G2627" i="6"/>
  <c r="F2627" i="6"/>
  <c r="E2627" i="6"/>
  <c r="D2627" i="6"/>
  <c r="C2627" i="6"/>
  <c r="B2627" i="6"/>
  <c r="H2626" i="6"/>
  <c r="G2626" i="6"/>
  <c r="F2626" i="6"/>
  <c r="E2626" i="6"/>
  <c r="D2626" i="6"/>
  <c r="C2626" i="6"/>
  <c r="B2626" i="6"/>
  <c r="H2625" i="6"/>
  <c r="G2625" i="6"/>
  <c r="F2625" i="6"/>
  <c r="E2625" i="6"/>
  <c r="D2625" i="6"/>
  <c r="C2625" i="6"/>
  <c r="B2625" i="6"/>
  <c r="H2624" i="6"/>
  <c r="G2624" i="6"/>
  <c r="F2624" i="6"/>
  <c r="E2624" i="6"/>
  <c r="D2624" i="6"/>
  <c r="C2624" i="6"/>
  <c r="B2624" i="6"/>
  <c r="H2623" i="6"/>
  <c r="G2623" i="6"/>
  <c r="F2623" i="6"/>
  <c r="E2623" i="6"/>
  <c r="D2623" i="6"/>
  <c r="C2623" i="6"/>
  <c r="B2623" i="6"/>
  <c r="H2622" i="6"/>
  <c r="G2622" i="6"/>
  <c r="F2622" i="6"/>
  <c r="E2622" i="6"/>
  <c r="D2622" i="6"/>
  <c r="C2622" i="6"/>
  <c r="B2622" i="6"/>
  <c r="H2621" i="6"/>
  <c r="G2621" i="6"/>
  <c r="F2621" i="6"/>
  <c r="E2621" i="6"/>
  <c r="D2621" i="6"/>
  <c r="C2621" i="6"/>
  <c r="B2621" i="6"/>
  <c r="H2620" i="6"/>
  <c r="G2620" i="6"/>
  <c r="F2620" i="6"/>
  <c r="E2620" i="6"/>
  <c r="D2620" i="6"/>
  <c r="C2620" i="6"/>
  <c r="B2620" i="6"/>
  <c r="H2619" i="6"/>
  <c r="G2619" i="6"/>
  <c r="F2619" i="6"/>
  <c r="E2619" i="6"/>
  <c r="D2619" i="6"/>
  <c r="C2619" i="6"/>
  <c r="B2619" i="6"/>
  <c r="H2618" i="6"/>
  <c r="G2618" i="6"/>
  <c r="F2618" i="6"/>
  <c r="E2618" i="6"/>
  <c r="D2618" i="6"/>
  <c r="C2618" i="6"/>
  <c r="B2618" i="6"/>
  <c r="H2617" i="6"/>
  <c r="G2617" i="6"/>
  <c r="F2617" i="6"/>
  <c r="E2617" i="6"/>
  <c r="D2617" i="6"/>
  <c r="C2617" i="6"/>
  <c r="B2617" i="6"/>
  <c r="H2616" i="6"/>
  <c r="G2616" i="6"/>
  <c r="F2616" i="6"/>
  <c r="E2616" i="6"/>
  <c r="D2616" i="6"/>
  <c r="C2616" i="6"/>
  <c r="B2616" i="6"/>
  <c r="H2615" i="6"/>
  <c r="G2615" i="6"/>
  <c r="F2615" i="6"/>
  <c r="E2615" i="6"/>
  <c r="D2615" i="6"/>
  <c r="C2615" i="6"/>
  <c r="B2615" i="6"/>
  <c r="H2614" i="6"/>
  <c r="G2614" i="6"/>
  <c r="F2614" i="6"/>
  <c r="E2614" i="6"/>
  <c r="D2614" i="6"/>
  <c r="C2614" i="6"/>
  <c r="B2614" i="6"/>
  <c r="H2613" i="6"/>
  <c r="G2613" i="6"/>
  <c r="F2613" i="6"/>
  <c r="E2613" i="6"/>
  <c r="D2613" i="6"/>
  <c r="C2613" i="6"/>
  <c r="B2613" i="6"/>
  <c r="H2612" i="6"/>
  <c r="G2612" i="6"/>
  <c r="F2612" i="6"/>
  <c r="E2612" i="6"/>
  <c r="D2612" i="6"/>
  <c r="C2612" i="6"/>
  <c r="B2612" i="6"/>
  <c r="H2611" i="6"/>
  <c r="G2611" i="6"/>
  <c r="F2611" i="6"/>
  <c r="E2611" i="6"/>
  <c r="D2611" i="6"/>
  <c r="C2611" i="6"/>
  <c r="B2611" i="6"/>
  <c r="H2610" i="6"/>
  <c r="G2610" i="6"/>
  <c r="F2610" i="6"/>
  <c r="E2610" i="6"/>
  <c r="D2610" i="6"/>
  <c r="C2610" i="6"/>
  <c r="B2610" i="6"/>
  <c r="H2609" i="6"/>
  <c r="G2609" i="6"/>
  <c r="F2609" i="6"/>
  <c r="E2609" i="6"/>
  <c r="D2609" i="6"/>
  <c r="C2609" i="6"/>
  <c r="B2609" i="6"/>
  <c r="H2608" i="6"/>
  <c r="G2608" i="6"/>
  <c r="F2608" i="6"/>
  <c r="E2608" i="6"/>
  <c r="D2608" i="6"/>
  <c r="C2608" i="6"/>
  <c r="B2608" i="6"/>
  <c r="H2607" i="6"/>
  <c r="G2607" i="6"/>
  <c r="F2607" i="6"/>
  <c r="E2607" i="6"/>
  <c r="D2607" i="6"/>
  <c r="C2607" i="6"/>
  <c r="B2607" i="6"/>
  <c r="H2606" i="6"/>
  <c r="G2606" i="6"/>
  <c r="F2606" i="6"/>
  <c r="E2606" i="6"/>
  <c r="D2606" i="6"/>
  <c r="C2606" i="6"/>
  <c r="B2606" i="6"/>
  <c r="H2605" i="6"/>
  <c r="G2605" i="6"/>
  <c r="F2605" i="6"/>
  <c r="E2605" i="6"/>
  <c r="D2605" i="6"/>
  <c r="C2605" i="6"/>
  <c r="B2605" i="6"/>
  <c r="H2604" i="6"/>
  <c r="G2604" i="6"/>
  <c r="F2604" i="6"/>
  <c r="E2604" i="6"/>
  <c r="D2604" i="6"/>
  <c r="C2604" i="6"/>
  <c r="B2604" i="6"/>
  <c r="H2603" i="6"/>
  <c r="G2603" i="6"/>
  <c r="F2603" i="6"/>
  <c r="E2603" i="6"/>
  <c r="D2603" i="6"/>
  <c r="C2603" i="6"/>
  <c r="B2603" i="6"/>
  <c r="H2602" i="6"/>
  <c r="G2602" i="6"/>
  <c r="F2602" i="6"/>
  <c r="E2602" i="6"/>
  <c r="D2602" i="6"/>
  <c r="C2602" i="6"/>
  <c r="B2602" i="6"/>
  <c r="H2601" i="6"/>
  <c r="G2601" i="6"/>
  <c r="F2601" i="6"/>
  <c r="E2601" i="6"/>
  <c r="D2601" i="6"/>
  <c r="C2601" i="6"/>
  <c r="B2601" i="6"/>
  <c r="H2600" i="6"/>
  <c r="G2600" i="6"/>
  <c r="F2600" i="6"/>
  <c r="E2600" i="6"/>
  <c r="D2600" i="6"/>
  <c r="C2600" i="6"/>
  <c r="B2600" i="6"/>
  <c r="H2599" i="6"/>
  <c r="G2599" i="6"/>
  <c r="F2599" i="6"/>
  <c r="E2599" i="6"/>
  <c r="D2599" i="6"/>
  <c r="C2599" i="6"/>
  <c r="B2599" i="6"/>
  <c r="H2598" i="6"/>
  <c r="G2598" i="6"/>
  <c r="F2598" i="6"/>
  <c r="E2598" i="6"/>
  <c r="D2598" i="6"/>
  <c r="C2598" i="6"/>
  <c r="B2598" i="6"/>
  <c r="H2597" i="6"/>
  <c r="G2597" i="6"/>
  <c r="F2597" i="6"/>
  <c r="E2597" i="6"/>
  <c r="D2597" i="6"/>
  <c r="C2597" i="6"/>
  <c r="B2597" i="6"/>
  <c r="H2596" i="6"/>
  <c r="G2596" i="6"/>
  <c r="F2596" i="6"/>
  <c r="E2596" i="6"/>
  <c r="D2596" i="6"/>
  <c r="C2596" i="6"/>
  <c r="B2596" i="6"/>
  <c r="H2595" i="6"/>
  <c r="G2595" i="6"/>
  <c r="F2595" i="6"/>
  <c r="E2595" i="6"/>
  <c r="D2595" i="6"/>
  <c r="C2595" i="6"/>
  <c r="B2595" i="6"/>
  <c r="H2594" i="6"/>
  <c r="G2594" i="6"/>
  <c r="F2594" i="6"/>
  <c r="E2594" i="6"/>
  <c r="D2594" i="6"/>
  <c r="C2594" i="6"/>
  <c r="B2594" i="6"/>
  <c r="H2593" i="6"/>
  <c r="G2593" i="6"/>
  <c r="F2593" i="6"/>
  <c r="E2593" i="6"/>
  <c r="D2593" i="6"/>
  <c r="C2593" i="6"/>
  <c r="B2593" i="6"/>
  <c r="H2592" i="6"/>
  <c r="G2592" i="6"/>
  <c r="F2592" i="6"/>
  <c r="E2592" i="6"/>
  <c r="D2592" i="6"/>
  <c r="C2592" i="6"/>
  <c r="B2592" i="6"/>
  <c r="H2591" i="6"/>
  <c r="G2591" i="6"/>
  <c r="F2591" i="6"/>
  <c r="E2591" i="6"/>
  <c r="D2591" i="6"/>
  <c r="C2591" i="6"/>
  <c r="B2591" i="6"/>
  <c r="H2590" i="6"/>
  <c r="G2590" i="6"/>
  <c r="F2590" i="6"/>
  <c r="E2590" i="6"/>
  <c r="D2590" i="6"/>
  <c r="C2590" i="6"/>
  <c r="B2590" i="6"/>
  <c r="H2589" i="6"/>
  <c r="G2589" i="6"/>
  <c r="F2589" i="6"/>
  <c r="E2589" i="6"/>
  <c r="D2589" i="6"/>
  <c r="C2589" i="6"/>
  <c r="B2589" i="6"/>
  <c r="H2588" i="6"/>
  <c r="G2588" i="6"/>
  <c r="F2588" i="6"/>
  <c r="E2588" i="6"/>
  <c r="D2588" i="6"/>
  <c r="C2588" i="6"/>
  <c r="B2588" i="6"/>
  <c r="H2587" i="6"/>
  <c r="G2587" i="6"/>
  <c r="F2587" i="6"/>
  <c r="E2587" i="6"/>
  <c r="D2587" i="6"/>
  <c r="C2587" i="6"/>
  <c r="B2587" i="6"/>
  <c r="H2586" i="6"/>
  <c r="G2586" i="6"/>
  <c r="F2586" i="6"/>
  <c r="E2586" i="6"/>
  <c r="D2586" i="6"/>
  <c r="C2586" i="6"/>
  <c r="B2586" i="6"/>
  <c r="H2585" i="6"/>
  <c r="G2585" i="6"/>
  <c r="F2585" i="6"/>
  <c r="E2585" i="6"/>
  <c r="D2585" i="6"/>
  <c r="C2585" i="6"/>
  <c r="B2585" i="6"/>
  <c r="H2584" i="6"/>
  <c r="G2584" i="6"/>
  <c r="F2584" i="6"/>
  <c r="E2584" i="6"/>
  <c r="D2584" i="6"/>
  <c r="C2584" i="6"/>
  <c r="B2584" i="6"/>
  <c r="H2583" i="6"/>
  <c r="G2583" i="6"/>
  <c r="F2583" i="6"/>
  <c r="E2583" i="6"/>
  <c r="D2583" i="6"/>
  <c r="C2583" i="6"/>
  <c r="B2583" i="6"/>
  <c r="H2582" i="6"/>
  <c r="G2582" i="6"/>
  <c r="F2582" i="6"/>
  <c r="E2582" i="6"/>
  <c r="D2582" i="6"/>
  <c r="C2582" i="6"/>
  <c r="B2582" i="6"/>
  <c r="H2581" i="6"/>
  <c r="G2581" i="6"/>
  <c r="F2581" i="6"/>
  <c r="E2581" i="6"/>
  <c r="D2581" i="6"/>
  <c r="C2581" i="6"/>
  <c r="B2581" i="6"/>
  <c r="H2580" i="6"/>
  <c r="G2580" i="6"/>
  <c r="F2580" i="6"/>
  <c r="E2580" i="6"/>
  <c r="D2580" i="6"/>
  <c r="C2580" i="6"/>
  <c r="B2580" i="6"/>
  <c r="H2579" i="6"/>
  <c r="G2579" i="6"/>
  <c r="F2579" i="6"/>
  <c r="E2579" i="6"/>
  <c r="D2579" i="6"/>
  <c r="C2579" i="6"/>
  <c r="B2579" i="6"/>
  <c r="H2578" i="6"/>
  <c r="G2578" i="6"/>
  <c r="F2578" i="6"/>
  <c r="E2578" i="6"/>
  <c r="D2578" i="6"/>
  <c r="C2578" i="6"/>
  <c r="B2578" i="6"/>
  <c r="H2577" i="6"/>
  <c r="G2577" i="6"/>
  <c r="F2577" i="6"/>
  <c r="E2577" i="6"/>
  <c r="D2577" i="6"/>
  <c r="C2577" i="6"/>
  <c r="B2577" i="6"/>
  <c r="H2576" i="6"/>
  <c r="G2576" i="6"/>
  <c r="F2576" i="6"/>
  <c r="E2576" i="6"/>
  <c r="D2576" i="6"/>
  <c r="C2576" i="6"/>
  <c r="B2576" i="6"/>
  <c r="H2575" i="6"/>
  <c r="G2575" i="6"/>
  <c r="F2575" i="6"/>
  <c r="E2575" i="6"/>
  <c r="D2575" i="6"/>
  <c r="C2575" i="6"/>
  <c r="B2575" i="6"/>
  <c r="H2574" i="6"/>
  <c r="G2574" i="6"/>
  <c r="F2574" i="6"/>
  <c r="E2574" i="6"/>
  <c r="D2574" i="6"/>
  <c r="C2574" i="6"/>
  <c r="B2574" i="6"/>
  <c r="H2573" i="6"/>
  <c r="G2573" i="6"/>
  <c r="F2573" i="6"/>
  <c r="E2573" i="6"/>
  <c r="D2573" i="6"/>
  <c r="C2573" i="6"/>
  <c r="B2573" i="6"/>
  <c r="H2572" i="6"/>
  <c r="G2572" i="6"/>
  <c r="F2572" i="6"/>
  <c r="E2572" i="6"/>
  <c r="D2572" i="6"/>
  <c r="C2572" i="6"/>
  <c r="B2572" i="6"/>
  <c r="H2571" i="6"/>
  <c r="G2571" i="6"/>
  <c r="F2571" i="6"/>
  <c r="E2571" i="6"/>
  <c r="D2571" i="6"/>
  <c r="C2571" i="6"/>
  <c r="B2571" i="6"/>
  <c r="H2570" i="6"/>
  <c r="G2570" i="6"/>
  <c r="F2570" i="6"/>
  <c r="E2570" i="6"/>
  <c r="D2570" i="6"/>
  <c r="C2570" i="6"/>
  <c r="B2570" i="6"/>
  <c r="H2569" i="6"/>
  <c r="G2569" i="6"/>
  <c r="F2569" i="6"/>
  <c r="E2569" i="6"/>
  <c r="D2569" i="6"/>
  <c r="C2569" i="6"/>
  <c r="B2569" i="6"/>
  <c r="H2568" i="6"/>
  <c r="G2568" i="6"/>
  <c r="F2568" i="6"/>
  <c r="E2568" i="6"/>
  <c r="D2568" i="6"/>
  <c r="C2568" i="6"/>
  <c r="B2568" i="6"/>
  <c r="H2567" i="6"/>
  <c r="G2567" i="6"/>
  <c r="F2567" i="6"/>
  <c r="E2567" i="6"/>
  <c r="D2567" i="6"/>
  <c r="C2567" i="6"/>
  <c r="B2567" i="6"/>
  <c r="H2566" i="6"/>
  <c r="G2566" i="6"/>
  <c r="F2566" i="6"/>
  <c r="E2566" i="6"/>
  <c r="D2566" i="6"/>
  <c r="C2566" i="6"/>
  <c r="B2566" i="6"/>
  <c r="H2565" i="6"/>
  <c r="G2565" i="6"/>
  <c r="F2565" i="6"/>
  <c r="E2565" i="6"/>
  <c r="D2565" i="6"/>
  <c r="C2565" i="6"/>
  <c r="B2565" i="6"/>
  <c r="H2564" i="6"/>
  <c r="G2564" i="6"/>
  <c r="F2564" i="6"/>
  <c r="E2564" i="6"/>
  <c r="D2564" i="6"/>
  <c r="C2564" i="6"/>
  <c r="B2564" i="6"/>
  <c r="H2563" i="6"/>
  <c r="G2563" i="6"/>
  <c r="F2563" i="6"/>
  <c r="E2563" i="6"/>
  <c r="D2563" i="6"/>
  <c r="C2563" i="6"/>
  <c r="B2563" i="6"/>
  <c r="H2562" i="6"/>
  <c r="G2562" i="6"/>
  <c r="F2562" i="6"/>
  <c r="E2562" i="6"/>
  <c r="D2562" i="6"/>
  <c r="C2562" i="6"/>
  <c r="B2562" i="6"/>
  <c r="H2561" i="6"/>
  <c r="G2561" i="6"/>
  <c r="F2561" i="6"/>
  <c r="E2561" i="6"/>
  <c r="D2561" i="6"/>
  <c r="C2561" i="6"/>
  <c r="B2561" i="6"/>
  <c r="H2560" i="6"/>
  <c r="G2560" i="6"/>
  <c r="F2560" i="6"/>
  <c r="E2560" i="6"/>
  <c r="D2560" i="6"/>
  <c r="C2560" i="6"/>
  <c r="B2560" i="6"/>
  <c r="H2559" i="6"/>
  <c r="G2559" i="6"/>
  <c r="F2559" i="6"/>
  <c r="E2559" i="6"/>
  <c r="D2559" i="6"/>
  <c r="C2559" i="6"/>
  <c r="B2559" i="6"/>
  <c r="H2558" i="6"/>
  <c r="G2558" i="6"/>
  <c r="F2558" i="6"/>
  <c r="E2558" i="6"/>
  <c r="D2558" i="6"/>
  <c r="C2558" i="6"/>
  <c r="B2558" i="6"/>
  <c r="H2557" i="6"/>
  <c r="G2557" i="6"/>
  <c r="F2557" i="6"/>
  <c r="E2557" i="6"/>
  <c r="D2557" i="6"/>
  <c r="C2557" i="6"/>
  <c r="B2557" i="6"/>
  <c r="H2556" i="6"/>
  <c r="G2556" i="6"/>
  <c r="F2556" i="6"/>
  <c r="E2556" i="6"/>
  <c r="D2556" i="6"/>
  <c r="C2556" i="6"/>
  <c r="B2556" i="6"/>
  <c r="H2555" i="6"/>
  <c r="G2555" i="6"/>
  <c r="F2555" i="6"/>
  <c r="E2555" i="6"/>
  <c r="D2555" i="6"/>
  <c r="C2555" i="6"/>
  <c r="B2555" i="6"/>
  <c r="H2554" i="6"/>
  <c r="G2554" i="6"/>
  <c r="F2554" i="6"/>
  <c r="E2554" i="6"/>
  <c r="D2554" i="6"/>
  <c r="C2554" i="6"/>
  <c r="B2554" i="6"/>
  <c r="H2553" i="6"/>
  <c r="G2553" i="6"/>
  <c r="F2553" i="6"/>
  <c r="E2553" i="6"/>
  <c r="D2553" i="6"/>
  <c r="C2553" i="6"/>
  <c r="B2553" i="6"/>
  <c r="H2552" i="6"/>
  <c r="G2552" i="6"/>
  <c r="F2552" i="6"/>
  <c r="E2552" i="6"/>
  <c r="D2552" i="6"/>
  <c r="C2552" i="6"/>
  <c r="B2552" i="6"/>
  <c r="H2551" i="6"/>
  <c r="G2551" i="6"/>
  <c r="F2551" i="6"/>
  <c r="E2551" i="6"/>
  <c r="D2551" i="6"/>
  <c r="C2551" i="6"/>
  <c r="B2551" i="6"/>
  <c r="H2550" i="6"/>
  <c r="G2550" i="6"/>
  <c r="F2550" i="6"/>
  <c r="E2550" i="6"/>
  <c r="D2550" i="6"/>
  <c r="C2550" i="6"/>
  <c r="B2550" i="6"/>
  <c r="H2549" i="6"/>
  <c r="G2549" i="6"/>
  <c r="F2549" i="6"/>
  <c r="E2549" i="6"/>
  <c r="D2549" i="6"/>
  <c r="C2549" i="6"/>
  <c r="B2549" i="6"/>
  <c r="H2548" i="6"/>
  <c r="G2548" i="6"/>
  <c r="F2548" i="6"/>
  <c r="E2548" i="6"/>
  <c r="D2548" i="6"/>
  <c r="C2548" i="6"/>
  <c r="B2548" i="6"/>
  <c r="H2547" i="6"/>
  <c r="G2547" i="6"/>
  <c r="F2547" i="6"/>
  <c r="E2547" i="6"/>
  <c r="D2547" i="6"/>
  <c r="C2547" i="6"/>
  <c r="B2547" i="6"/>
  <c r="H2546" i="6"/>
  <c r="G2546" i="6"/>
  <c r="F2546" i="6"/>
  <c r="E2546" i="6"/>
  <c r="D2546" i="6"/>
  <c r="C2546" i="6"/>
  <c r="B2546" i="6"/>
  <c r="H2545" i="6"/>
  <c r="G2545" i="6"/>
  <c r="F2545" i="6"/>
  <c r="E2545" i="6"/>
  <c r="D2545" i="6"/>
  <c r="C2545" i="6"/>
  <c r="B2545" i="6"/>
  <c r="H2544" i="6"/>
  <c r="G2544" i="6"/>
  <c r="F2544" i="6"/>
  <c r="E2544" i="6"/>
  <c r="D2544" i="6"/>
  <c r="C2544" i="6"/>
  <c r="B2544" i="6"/>
  <c r="H2543" i="6"/>
  <c r="G2543" i="6"/>
  <c r="F2543" i="6"/>
  <c r="E2543" i="6"/>
  <c r="D2543" i="6"/>
  <c r="C2543" i="6"/>
  <c r="B2543" i="6"/>
  <c r="H2542" i="6"/>
  <c r="G2542" i="6"/>
  <c r="F2542" i="6"/>
  <c r="E2542" i="6"/>
  <c r="D2542" i="6"/>
  <c r="C2542" i="6"/>
  <c r="B2542" i="6"/>
  <c r="H2541" i="6"/>
  <c r="G2541" i="6"/>
  <c r="F2541" i="6"/>
  <c r="E2541" i="6"/>
  <c r="D2541" i="6"/>
  <c r="C2541" i="6"/>
  <c r="B2541" i="6"/>
  <c r="H2540" i="6"/>
  <c r="G2540" i="6"/>
  <c r="F2540" i="6"/>
  <c r="E2540" i="6"/>
  <c r="D2540" i="6"/>
  <c r="C2540" i="6"/>
  <c r="B2540" i="6"/>
  <c r="H2539" i="6"/>
  <c r="G2539" i="6"/>
  <c r="F2539" i="6"/>
  <c r="E2539" i="6"/>
  <c r="D2539" i="6"/>
  <c r="C2539" i="6"/>
  <c r="B2539" i="6"/>
  <c r="H2538" i="6"/>
  <c r="G2538" i="6"/>
  <c r="F2538" i="6"/>
  <c r="E2538" i="6"/>
  <c r="D2538" i="6"/>
  <c r="C2538" i="6"/>
  <c r="B2538" i="6"/>
  <c r="H2537" i="6"/>
  <c r="G2537" i="6"/>
  <c r="F2537" i="6"/>
  <c r="E2537" i="6"/>
  <c r="D2537" i="6"/>
  <c r="C2537" i="6"/>
  <c r="B2537" i="6"/>
  <c r="H2536" i="6"/>
  <c r="G2536" i="6"/>
  <c r="F2536" i="6"/>
  <c r="E2536" i="6"/>
  <c r="D2536" i="6"/>
  <c r="C2536" i="6"/>
  <c r="B2536" i="6"/>
  <c r="H2535" i="6"/>
  <c r="G2535" i="6"/>
  <c r="F2535" i="6"/>
  <c r="E2535" i="6"/>
  <c r="D2535" i="6"/>
  <c r="C2535" i="6"/>
  <c r="B2535" i="6"/>
  <c r="H2534" i="6"/>
  <c r="G2534" i="6"/>
  <c r="F2534" i="6"/>
  <c r="E2534" i="6"/>
  <c r="D2534" i="6"/>
  <c r="C2534" i="6"/>
  <c r="B2534" i="6"/>
  <c r="H2533" i="6"/>
  <c r="G2533" i="6"/>
  <c r="F2533" i="6"/>
  <c r="E2533" i="6"/>
  <c r="D2533" i="6"/>
  <c r="C2533" i="6"/>
  <c r="B2533" i="6"/>
  <c r="H2532" i="6"/>
  <c r="G2532" i="6"/>
  <c r="F2532" i="6"/>
  <c r="E2532" i="6"/>
  <c r="D2532" i="6"/>
  <c r="C2532" i="6"/>
  <c r="B2532" i="6"/>
  <c r="H2531" i="6"/>
  <c r="G2531" i="6"/>
  <c r="F2531" i="6"/>
  <c r="E2531" i="6"/>
  <c r="D2531" i="6"/>
  <c r="C2531" i="6"/>
  <c r="B2531" i="6"/>
  <c r="H2530" i="6"/>
  <c r="G2530" i="6"/>
  <c r="F2530" i="6"/>
  <c r="E2530" i="6"/>
  <c r="D2530" i="6"/>
  <c r="C2530" i="6"/>
  <c r="B2530" i="6"/>
  <c r="H2529" i="6"/>
  <c r="G2529" i="6"/>
  <c r="F2529" i="6"/>
  <c r="E2529" i="6"/>
  <c r="D2529" i="6"/>
  <c r="C2529" i="6"/>
  <c r="B2529" i="6"/>
  <c r="H2528" i="6"/>
  <c r="G2528" i="6"/>
  <c r="F2528" i="6"/>
  <c r="E2528" i="6"/>
  <c r="D2528" i="6"/>
  <c r="C2528" i="6"/>
  <c r="B2528" i="6"/>
  <c r="H2527" i="6"/>
  <c r="G2527" i="6"/>
  <c r="F2527" i="6"/>
  <c r="E2527" i="6"/>
  <c r="D2527" i="6"/>
  <c r="C2527" i="6"/>
  <c r="B2527" i="6"/>
  <c r="H2526" i="6"/>
  <c r="G2526" i="6"/>
  <c r="F2526" i="6"/>
  <c r="E2526" i="6"/>
  <c r="D2526" i="6"/>
  <c r="C2526" i="6"/>
  <c r="B2526" i="6"/>
  <c r="H2525" i="6"/>
  <c r="G2525" i="6"/>
  <c r="F2525" i="6"/>
  <c r="E2525" i="6"/>
  <c r="D2525" i="6"/>
  <c r="C2525" i="6"/>
  <c r="B2525" i="6"/>
  <c r="H2524" i="6"/>
  <c r="G2524" i="6"/>
  <c r="F2524" i="6"/>
  <c r="E2524" i="6"/>
  <c r="D2524" i="6"/>
  <c r="C2524" i="6"/>
  <c r="B2524" i="6"/>
  <c r="H2523" i="6"/>
  <c r="G2523" i="6"/>
  <c r="F2523" i="6"/>
  <c r="E2523" i="6"/>
  <c r="D2523" i="6"/>
  <c r="C2523" i="6"/>
  <c r="B2523" i="6"/>
  <c r="H2522" i="6"/>
  <c r="G2522" i="6"/>
  <c r="F2522" i="6"/>
  <c r="E2522" i="6"/>
  <c r="D2522" i="6"/>
  <c r="C2522" i="6"/>
  <c r="B2522" i="6"/>
  <c r="H2521" i="6"/>
  <c r="G2521" i="6"/>
  <c r="F2521" i="6"/>
  <c r="E2521" i="6"/>
  <c r="D2521" i="6"/>
  <c r="C2521" i="6"/>
  <c r="B2521" i="6"/>
  <c r="H2520" i="6"/>
  <c r="G2520" i="6"/>
  <c r="F2520" i="6"/>
  <c r="E2520" i="6"/>
  <c r="D2520" i="6"/>
  <c r="C2520" i="6"/>
  <c r="B2520" i="6"/>
  <c r="H2519" i="6"/>
  <c r="G2519" i="6"/>
  <c r="F2519" i="6"/>
  <c r="E2519" i="6"/>
  <c r="D2519" i="6"/>
  <c r="C2519" i="6"/>
  <c r="B2519" i="6"/>
  <c r="H2518" i="6"/>
  <c r="G2518" i="6"/>
  <c r="F2518" i="6"/>
  <c r="E2518" i="6"/>
  <c r="D2518" i="6"/>
  <c r="C2518" i="6"/>
  <c r="B2518" i="6"/>
  <c r="H2517" i="6"/>
  <c r="G2517" i="6"/>
  <c r="F2517" i="6"/>
  <c r="E2517" i="6"/>
  <c r="D2517" i="6"/>
  <c r="C2517" i="6"/>
  <c r="B2517" i="6"/>
  <c r="H2516" i="6"/>
  <c r="G2516" i="6"/>
  <c r="F2516" i="6"/>
  <c r="E2516" i="6"/>
  <c r="D2516" i="6"/>
  <c r="C2516" i="6"/>
  <c r="B2516" i="6"/>
  <c r="H2515" i="6"/>
  <c r="G2515" i="6"/>
  <c r="F2515" i="6"/>
  <c r="E2515" i="6"/>
  <c r="D2515" i="6"/>
  <c r="C2515" i="6"/>
  <c r="B2515" i="6"/>
  <c r="H2514" i="6"/>
  <c r="G2514" i="6"/>
  <c r="F2514" i="6"/>
  <c r="E2514" i="6"/>
  <c r="D2514" i="6"/>
  <c r="C2514" i="6"/>
  <c r="B2514" i="6"/>
  <c r="H2513" i="6"/>
  <c r="G2513" i="6"/>
  <c r="F2513" i="6"/>
  <c r="E2513" i="6"/>
  <c r="D2513" i="6"/>
  <c r="C2513" i="6"/>
  <c r="B2513" i="6"/>
  <c r="H2512" i="6"/>
  <c r="G2512" i="6"/>
  <c r="F2512" i="6"/>
  <c r="E2512" i="6"/>
  <c r="D2512" i="6"/>
  <c r="C2512" i="6"/>
  <c r="B2512" i="6"/>
  <c r="H2511" i="6"/>
  <c r="G2511" i="6"/>
  <c r="F2511" i="6"/>
  <c r="E2511" i="6"/>
  <c r="D2511" i="6"/>
  <c r="C2511" i="6"/>
  <c r="B2511" i="6"/>
  <c r="H2510" i="6"/>
  <c r="G2510" i="6"/>
  <c r="F2510" i="6"/>
  <c r="E2510" i="6"/>
  <c r="D2510" i="6"/>
  <c r="C2510" i="6"/>
  <c r="B2510" i="6"/>
  <c r="H2509" i="6"/>
  <c r="G2509" i="6"/>
  <c r="F2509" i="6"/>
  <c r="E2509" i="6"/>
  <c r="D2509" i="6"/>
  <c r="C2509" i="6"/>
  <c r="B2509" i="6"/>
  <c r="H2508" i="6"/>
  <c r="G2508" i="6"/>
  <c r="F2508" i="6"/>
  <c r="E2508" i="6"/>
  <c r="D2508" i="6"/>
  <c r="C2508" i="6"/>
  <c r="B2508" i="6"/>
  <c r="H2507" i="6"/>
  <c r="G2507" i="6"/>
  <c r="F2507" i="6"/>
  <c r="E2507" i="6"/>
  <c r="D2507" i="6"/>
  <c r="C2507" i="6"/>
  <c r="B2507" i="6"/>
  <c r="H2506" i="6"/>
  <c r="G2506" i="6"/>
  <c r="F2506" i="6"/>
  <c r="E2506" i="6"/>
  <c r="D2506" i="6"/>
  <c r="C2506" i="6"/>
  <c r="B2506" i="6"/>
  <c r="H2505" i="6"/>
  <c r="G2505" i="6"/>
  <c r="F2505" i="6"/>
  <c r="E2505" i="6"/>
  <c r="D2505" i="6"/>
  <c r="C2505" i="6"/>
  <c r="B2505" i="6"/>
  <c r="H2504" i="6"/>
  <c r="G2504" i="6"/>
  <c r="F2504" i="6"/>
  <c r="E2504" i="6"/>
  <c r="D2504" i="6"/>
  <c r="C2504" i="6"/>
  <c r="B2504" i="6"/>
  <c r="H2503" i="6"/>
  <c r="G2503" i="6"/>
  <c r="F2503" i="6"/>
  <c r="E2503" i="6"/>
  <c r="D2503" i="6"/>
  <c r="C2503" i="6"/>
  <c r="B2503" i="6"/>
  <c r="H2502" i="6"/>
  <c r="G2502" i="6"/>
  <c r="F2502" i="6"/>
  <c r="E2502" i="6"/>
  <c r="D2502" i="6"/>
  <c r="C2502" i="6"/>
  <c r="B2502" i="6"/>
  <c r="H2501" i="6"/>
  <c r="G2501" i="6"/>
  <c r="F2501" i="6"/>
  <c r="E2501" i="6"/>
  <c r="D2501" i="6"/>
  <c r="C2501" i="6"/>
  <c r="B2501" i="6"/>
  <c r="H2500" i="6"/>
  <c r="G2500" i="6"/>
  <c r="F2500" i="6"/>
  <c r="E2500" i="6"/>
  <c r="D2500" i="6"/>
  <c r="C2500" i="6"/>
  <c r="B2500" i="6"/>
  <c r="H2499" i="6"/>
  <c r="G2499" i="6"/>
  <c r="F2499" i="6"/>
  <c r="E2499" i="6"/>
  <c r="D2499" i="6"/>
  <c r="C2499" i="6"/>
  <c r="B2499" i="6"/>
  <c r="H2498" i="6"/>
  <c r="G2498" i="6"/>
  <c r="F2498" i="6"/>
  <c r="E2498" i="6"/>
  <c r="D2498" i="6"/>
  <c r="C2498" i="6"/>
  <c r="B2498" i="6"/>
  <c r="H2497" i="6"/>
  <c r="G2497" i="6"/>
  <c r="F2497" i="6"/>
  <c r="E2497" i="6"/>
  <c r="D2497" i="6"/>
  <c r="C2497" i="6"/>
  <c r="B2497" i="6"/>
  <c r="H2496" i="6"/>
  <c r="G2496" i="6"/>
  <c r="F2496" i="6"/>
  <c r="E2496" i="6"/>
  <c r="D2496" i="6"/>
  <c r="C2496" i="6"/>
  <c r="B2496" i="6"/>
  <c r="H2495" i="6"/>
  <c r="G2495" i="6"/>
  <c r="F2495" i="6"/>
  <c r="E2495" i="6"/>
  <c r="D2495" i="6"/>
  <c r="C2495" i="6"/>
  <c r="B2495" i="6"/>
  <c r="H2494" i="6"/>
  <c r="G2494" i="6"/>
  <c r="F2494" i="6"/>
  <c r="E2494" i="6"/>
  <c r="D2494" i="6"/>
  <c r="C2494" i="6"/>
  <c r="B2494" i="6"/>
  <c r="H2493" i="6"/>
  <c r="G2493" i="6"/>
  <c r="F2493" i="6"/>
  <c r="E2493" i="6"/>
  <c r="D2493" i="6"/>
  <c r="C2493" i="6"/>
  <c r="B2493" i="6"/>
  <c r="H2492" i="6"/>
  <c r="G2492" i="6"/>
  <c r="F2492" i="6"/>
  <c r="E2492" i="6"/>
  <c r="D2492" i="6"/>
  <c r="C2492" i="6"/>
  <c r="B2492" i="6"/>
  <c r="H2491" i="6"/>
  <c r="G2491" i="6"/>
  <c r="F2491" i="6"/>
  <c r="E2491" i="6"/>
  <c r="D2491" i="6"/>
  <c r="C2491" i="6"/>
  <c r="B2491" i="6"/>
  <c r="H2490" i="6"/>
  <c r="G2490" i="6"/>
  <c r="F2490" i="6"/>
  <c r="E2490" i="6"/>
  <c r="D2490" i="6"/>
  <c r="C2490" i="6"/>
  <c r="B2490" i="6"/>
  <c r="H2489" i="6"/>
  <c r="G2489" i="6"/>
  <c r="F2489" i="6"/>
  <c r="E2489" i="6"/>
  <c r="D2489" i="6"/>
  <c r="C2489" i="6"/>
  <c r="B2489" i="6"/>
  <c r="H2488" i="6"/>
  <c r="G2488" i="6"/>
  <c r="F2488" i="6"/>
  <c r="E2488" i="6"/>
  <c r="D2488" i="6"/>
  <c r="C2488" i="6"/>
  <c r="B2488" i="6"/>
  <c r="H2487" i="6"/>
  <c r="G2487" i="6"/>
  <c r="F2487" i="6"/>
  <c r="E2487" i="6"/>
  <c r="D2487" i="6"/>
  <c r="C2487" i="6"/>
  <c r="B2487" i="6"/>
  <c r="H2486" i="6"/>
  <c r="G2486" i="6"/>
  <c r="F2486" i="6"/>
  <c r="E2486" i="6"/>
  <c r="D2486" i="6"/>
  <c r="C2486" i="6"/>
  <c r="B2486" i="6"/>
  <c r="H2485" i="6"/>
  <c r="G2485" i="6"/>
  <c r="F2485" i="6"/>
  <c r="E2485" i="6"/>
  <c r="D2485" i="6"/>
  <c r="C2485" i="6"/>
  <c r="B2485" i="6"/>
  <c r="H2484" i="6"/>
  <c r="G2484" i="6"/>
  <c r="F2484" i="6"/>
  <c r="E2484" i="6"/>
  <c r="D2484" i="6"/>
  <c r="C2484" i="6"/>
  <c r="B2484" i="6"/>
  <c r="H2483" i="6"/>
  <c r="G2483" i="6"/>
  <c r="F2483" i="6"/>
  <c r="E2483" i="6"/>
  <c r="D2483" i="6"/>
  <c r="C2483" i="6"/>
  <c r="B2483" i="6"/>
  <c r="H2482" i="6"/>
  <c r="G2482" i="6"/>
  <c r="F2482" i="6"/>
  <c r="E2482" i="6"/>
  <c r="D2482" i="6"/>
  <c r="C2482" i="6"/>
  <c r="B2482" i="6"/>
  <c r="H2481" i="6"/>
  <c r="G2481" i="6"/>
  <c r="F2481" i="6"/>
  <c r="E2481" i="6"/>
  <c r="D2481" i="6"/>
  <c r="C2481" i="6"/>
  <c r="B2481" i="6"/>
  <c r="H2480" i="6"/>
  <c r="G2480" i="6"/>
  <c r="F2480" i="6"/>
  <c r="E2480" i="6"/>
  <c r="D2480" i="6"/>
  <c r="C2480" i="6"/>
  <c r="B2480" i="6"/>
  <c r="H2479" i="6"/>
  <c r="G2479" i="6"/>
  <c r="F2479" i="6"/>
  <c r="E2479" i="6"/>
  <c r="D2479" i="6"/>
  <c r="C2479" i="6"/>
  <c r="B2479" i="6"/>
  <c r="H2478" i="6"/>
  <c r="G2478" i="6"/>
  <c r="F2478" i="6"/>
  <c r="E2478" i="6"/>
  <c r="D2478" i="6"/>
  <c r="C2478" i="6"/>
  <c r="B2478" i="6"/>
  <c r="H2477" i="6"/>
  <c r="G2477" i="6"/>
  <c r="F2477" i="6"/>
  <c r="E2477" i="6"/>
  <c r="D2477" i="6"/>
  <c r="C2477" i="6"/>
  <c r="B2477" i="6"/>
  <c r="H2476" i="6"/>
  <c r="G2476" i="6"/>
  <c r="F2476" i="6"/>
  <c r="E2476" i="6"/>
  <c r="D2476" i="6"/>
  <c r="C2476" i="6"/>
  <c r="B2476" i="6"/>
  <c r="H2475" i="6"/>
  <c r="G2475" i="6"/>
  <c r="F2475" i="6"/>
  <c r="E2475" i="6"/>
  <c r="D2475" i="6"/>
  <c r="C2475" i="6"/>
  <c r="B2475" i="6"/>
  <c r="H2474" i="6"/>
  <c r="G2474" i="6"/>
  <c r="F2474" i="6"/>
  <c r="E2474" i="6"/>
  <c r="D2474" i="6"/>
  <c r="C2474" i="6"/>
  <c r="B2474" i="6"/>
  <c r="H2473" i="6"/>
  <c r="G2473" i="6"/>
  <c r="F2473" i="6"/>
  <c r="E2473" i="6"/>
  <c r="D2473" i="6"/>
  <c r="C2473" i="6"/>
  <c r="B2473" i="6"/>
  <c r="H2472" i="6"/>
  <c r="G2472" i="6"/>
  <c r="F2472" i="6"/>
  <c r="E2472" i="6"/>
  <c r="D2472" i="6"/>
  <c r="C2472" i="6"/>
  <c r="B2472" i="6"/>
  <c r="H2471" i="6"/>
  <c r="G2471" i="6"/>
  <c r="F2471" i="6"/>
  <c r="E2471" i="6"/>
  <c r="D2471" i="6"/>
  <c r="C2471" i="6"/>
  <c r="B2471" i="6"/>
  <c r="H2470" i="6"/>
  <c r="G2470" i="6"/>
  <c r="F2470" i="6"/>
  <c r="E2470" i="6"/>
  <c r="D2470" i="6"/>
  <c r="C2470" i="6"/>
  <c r="B2470" i="6"/>
  <c r="H2469" i="6"/>
  <c r="G2469" i="6"/>
  <c r="F2469" i="6"/>
  <c r="E2469" i="6"/>
  <c r="D2469" i="6"/>
  <c r="C2469" i="6"/>
  <c r="B2469" i="6"/>
  <c r="H2468" i="6"/>
  <c r="G2468" i="6"/>
  <c r="F2468" i="6"/>
  <c r="E2468" i="6"/>
  <c r="D2468" i="6"/>
  <c r="C2468" i="6"/>
  <c r="B2468" i="6"/>
  <c r="H2467" i="6"/>
  <c r="G2467" i="6"/>
  <c r="F2467" i="6"/>
  <c r="E2467" i="6"/>
  <c r="D2467" i="6"/>
  <c r="C2467" i="6"/>
  <c r="B2467" i="6"/>
  <c r="H2466" i="6"/>
  <c r="G2466" i="6"/>
  <c r="F2466" i="6"/>
  <c r="E2466" i="6"/>
  <c r="D2466" i="6"/>
  <c r="C2466" i="6"/>
  <c r="B2466" i="6"/>
  <c r="H2465" i="6"/>
  <c r="G2465" i="6"/>
  <c r="F2465" i="6"/>
  <c r="E2465" i="6"/>
  <c r="D2465" i="6"/>
  <c r="C2465" i="6"/>
  <c r="B2465" i="6"/>
  <c r="H2464" i="6"/>
  <c r="G2464" i="6"/>
  <c r="F2464" i="6"/>
  <c r="E2464" i="6"/>
  <c r="D2464" i="6"/>
  <c r="C2464" i="6"/>
  <c r="B2464" i="6"/>
  <c r="H2463" i="6"/>
  <c r="G2463" i="6"/>
  <c r="F2463" i="6"/>
  <c r="E2463" i="6"/>
  <c r="D2463" i="6"/>
  <c r="C2463" i="6"/>
  <c r="B2463" i="6"/>
  <c r="H2462" i="6"/>
  <c r="G2462" i="6"/>
  <c r="F2462" i="6"/>
  <c r="E2462" i="6"/>
  <c r="D2462" i="6"/>
  <c r="C2462" i="6"/>
  <c r="B2462" i="6"/>
  <c r="H2461" i="6"/>
  <c r="G2461" i="6"/>
  <c r="F2461" i="6"/>
  <c r="E2461" i="6"/>
  <c r="D2461" i="6"/>
  <c r="C2461" i="6"/>
  <c r="B2461" i="6"/>
  <c r="H2460" i="6"/>
  <c r="G2460" i="6"/>
  <c r="F2460" i="6"/>
  <c r="E2460" i="6"/>
  <c r="D2460" i="6"/>
  <c r="C2460" i="6"/>
  <c r="B2460" i="6"/>
  <c r="H2459" i="6"/>
  <c r="G2459" i="6"/>
  <c r="F2459" i="6"/>
  <c r="E2459" i="6"/>
  <c r="D2459" i="6"/>
  <c r="C2459" i="6"/>
  <c r="B2459" i="6"/>
  <c r="H2458" i="6"/>
  <c r="G2458" i="6"/>
  <c r="F2458" i="6"/>
  <c r="E2458" i="6"/>
  <c r="D2458" i="6"/>
  <c r="C2458" i="6"/>
  <c r="B2458" i="6"/>
  <c r="H2457" i="6"/>
  <c r="G2457" i="6"/>
  <c r="F2457" i="6"/>
  <c r="E2457" i="6"/>
  <c r="D2457" i="6"/>
  <c r="C2457" i="6"/>
  <c r="B2457" i="6"/>
  <c r="H2456" i="6"/>
  <c r="G2456" i="6"/>
  <c r="F2456" i="6"/>
  <c r="E2456" i="6"/>
  <c r="D2456" i="6"/>
  <c r="C2456" i="6"/>
  <c r="B2456" i="6"/>
  <c r="H2455" i="6"/>
  <c r="G2455" i="6"/>
  <c r="F2455" i="6"/>
  <c r="E2455" i="6"/>
  <c r="D2455" i="6"/>
  <c r="C2455" i="6"/>
  <c r="B2455" i="6"/>
  <c r="H2454" i="6"/>
  <c r="G2454" i="6"/>
  <c r="F2454" i="6"/>
  <c r="E2454" i="6"/>
  <c r="D2454" i="6"/>
  <c r="C2454" i="6"/>
  <c r="B2454" i="6"/>
  <c r="H2453" i="6"/>
  <c r="G2453" i="6"/>
  <c r="F2453" i="6"/>
  <c r="E2453" i="6"/>
  <c r="D2453" i="6"/>
  <c r="C2453" i="6"/>
  <c r="B2453" i="6"/>
  <c r="H2452" i="6"/>
  <c r="G2452" i="6"/>
  <c r="F2452" i="6"/>
  <c r="E2452" i="6"/>
  <c r="D2452" i="6"/>
  <c r="C2452" i="6"/>
  <c r="B2452" i="6"/>
  <c r="H2451" i="6"/>
  <c r="G2451" i="6"/>
  <c r="F2451" i="6"/>
  <c r="E2451" i="6"/>
  <c r="D2451" i="6"/>
  <c r="C2451" i="6"/>
  <c r="B2451" i="6"/>
  <c r="H2450" i="6"/>
  <c r="G2450" i="6"/>
  <c r="F2450" i="6"/>
  <c r="E2450" i="6"/>
  <c r="D2450" i="6"/>
  <c r="C2450" i="6"/>
  <c r="B2450" i="6"/>
  <c r="H2449" i="6"/>
  <c r="G2449" i="6"/>
  <c r="F2449" i="6"/>
  <c r="E2449" i="6"/>
  <c r="D2449" i="6"/>
  <c r="C2449" i="6"/>
  <c r="B2449" i="6"/>
  <c r="H2448" i="6"/>
  <c r="G2448" i="6"/>
  <c r="F2448" i="6"/>
  <c r="E2448" i="6"/>
  <c r="D2448" i="6"/>
  <c r="C2448" i="6"/>
  <c r="B2448" i="6"/>
  <c r="H2447" i="6"/>
  <c r="G2447" i="6"/>
  <c r="F2447" i="6"/>
  <c r="E2447" i="6"/>
  <c r="D2447" i="6"/>
  <c r="C2447" i="6"/>
  <c r="B2447" i="6"/>
  <c r="H2446" i="6"/>
  <c r="G2446" i="6"/>
  <c r="F2446" i="6"/>
  <c r="E2446" i="6"/>
  <c r="D2446" i="6"/>
  <c r="C2446" i="6"/>
  <c r="B2446" i="6"/>
  <c r="H2445" i="6"/>
  <c r="G2445" i="6"/>
  <c r="F2445" i="6"/>
  <c r="E2445" i="6"/>
  <c r="D2445" i="6"/>
  <c r="C2445" i="6"/>
  <c r="B2445" i="6"/>
  <c r="H2444" i="6"/>
  <c r="G2444" i="6"/>
  <c r="F2444" i="6"/>
  <c r="E2444" i="6"/>
  <c r="D2444" i="6"/>
  <c r="C2444" i="6"/>
  <c r="B2444" i="6"/>
  <c r="H2443" i="6"/>
  <c r="G2443" i="6"/>
  <c r="F2443" i="6"/>
  <c r="E2443" i="6"/>
  <c r="D2443" i="6"/>
  <c r="C2443" i="6"/>
  <c r="B2443" i="6"/>
  <c r="H2442" i="6"/>
  <c r="G2442" i="6"/>
  <c r="F2442" i="6"/>
  <c r="E2442" i="6"/>
  <c r="D2442" i="6"/>
  <c r="C2442" i="6"/>
  <c r="B2442" i="6"/>
  <c r="H2441" i="6"/>
  <c r="G2441" i="6"/>
  <c r="F2441" i="6"/>
  <c r="E2441" i="6"/>
  <c r="D2441" i="6"/>
  <c r="C2441" i="6"/>
  <c r="B2441" i="6"/>
  <c r="H2440" i="6"/>
  <c r="G2440" i="6"/>
  <c r="F2440" i="6"/>
  <c r="E2440" i="6"/>
  <c r="D2440" i="6"/>
  <c r="C2440" i="6"/>
  <c r="B2440" i="6"/>
  <c r="H2439" i="6"/>
  <c r="G2439" i="6"/>
  <c r="F2439" i="6"/>
  <c r="E2439" i="6"/>
  <c r="D2439" i="6"/>
  <c r="C2439" i="6"/>
  <c r="B2439" i="6"/>
  <c r="H2438" i="6"/>
  <c r="G2438" i="6"/>
  <c r="F2438" i="6"/>
  <c r="E2438" i="6"/>
  <c r="D2438" i="6"/>
  <c r="C2438" i="6"/>
  <c r="B2438" i="6"/>
  <c r="H2437" i="6"/>
  <c r="G2437" i="6"/>
  <c r="F2437" i="6"/>
  <c r="E2437" i="6"/>
  <c r="D2437" i="6"/>
  <c r="C2437" i="6"/>
  <c r="B2437" i="6"/>
  <c r="H2436" i="6"/>
  <c r="G2436" i="6"/>
  <c r="F2436" i="6"/>
  <c r="E2436" i="6"/>
  <c r="D2436" i="6"/>
  <c r="C2436" i="6"/>
  <c r="B2436" i="6"/>
  <c r="H2435" i="6"/>
  <c r="G2435" i="6"/>
  <c r="F2435" i="6"/>
  <c r="E2435" i="6"/>
  <c r="D2435" i="6"/>
  <c r="C2435" i="6"/>
  <c r="B2435" i="6"/>
  <c r="H2434" i="6"/>
  <c r="G2434" i="6"/>
  <c r="F2434" i="6"/>
  <c r="E2434" i="6"/>
  <c r="D2434" i="6"/>
  <c r="C2434" i="6"/>
  <c r="B2434" i="6"/>
  <c r="H2433" i="6"/>
  <c r="G2433" i="6"/>
  <c r="F2433" i="6"/>
  <c r="E2433" i="6"/>
  <c r="D2433" i="6"/>
  <c r="C2433" i="6"/>
  <c r="B2433" i="6"/>
  <c r="H2432" i="6"/>
  <c r="G2432" i="6"/>
  <c r="F2432" i="6"/>
  <c r="E2432" i="6"/>
  <c r="D2432" i="6"/>
  <c r="C2432" i="6"/>
  <c r="B2432" i="6"/>
  <c r="H2431" i="6"/>
  <c r="G2431" i="6"/>
  <c r="F2431" i="6"/>
  <c r="E2431" i="6"/>
  <c r="D2431" i="6"/>
  <c r="C2431" i="6"/>
  <c r="B2431" i="6"/>
  <c r="H2430" i="6"/>
  <c r="G2430" i="6"/>
  <c r="F2430" i="6"/>
  <c r="E2430" i="6"/>
  <c r="D2430" i="6"/>
  <c r="C2430" i="6"/>
  <c r="B2430" i="6"/>
  <c r="H2429" i="6"/>
  <c r="G2429" i="6"/>
  <c r="F2429" i="6"/>
  <c r="E2429" i="6"/>
  <c r="D2429" i="6"/>
  <c r="C2429" i="6"/>
  <c r="B2429" i="6"/>
  <c r="H2428" i="6"/>
  <c r="G2428" i="6"/>
  <c r="F2428" i="6"/>
  <c r="E2428" i="6"/>
  <c r="D2428" i="6"/>
  <c r="C2428" i="6"/>
  <c r="B2428" i="6"/>
  <c r="H2427" i="6"/>
  <c r="G2427" i="6"/>
  <c r="F2427" i="6"/>
  <c r="E2427" i="6"/>
  <c r="D2427" i="6"/>
  <c r="C2427" i="6"/>
  <c r="B2427" i="6"/>
  <c r="H2426" i="6"/>
  <c r="G2426" i="6"/>
  <c r="F2426" i="6"/>
  <c r="E2426" i="6"/>
  <c r="D2426" i="6"/>
  <c r="C2426" i="6"/>
  <c r="B2426" i="6"/>
  <c r="H2425" i="6"/>
  <c r="G2425" i="6"/>
  <c r="F2425" i="6"/>
  <c r="E2425" i="6"/>
  <c r="D2425" i="6"/>
  <c r="C2425" i="6"/>
  <c r="B2425" i="6"/>
  <c r="H2424" i="6"/>
  <c r="G2424" i="6"/>
  <c r="F2424" i="6"/>
  <c r="E2424" i="6"/>
  <c r="D2424" i="6"/>
  <c r="C2424" i="6"/>
  <c r="B2424" i="6"/>
  <c r="H2423" i="6"/>
  <c r="G2423" i="6"/>
  <c r="F2423" i="6"/>
  <c r="E2423" i="6"/>
  <c r="D2423" i="6"/>
  <c r="C2423" i="6"/>
  <c r="B2423" i="6"/>
  <c r="H2422" i="6"/>
  <c r="G2422" i="6"/>
  <c r="F2422" i="6"/>
  <c r="E2422" i="6"/>
  <c r="D2422" i="6"/>
  <c r="C2422" i="6"/>
  <c r="B2422" i="6"/>
  <c r="H2421" i="6"/>
  <c r="G2421" i="6"/>
  <c r="F2421" i="6"/>
  <c r="E2421" i="6"/>
  <c r="D2421" i="6"/>
  <c r="C2421" i="6"/>
  <c r="B2421" i="6"/>
  <c r="H2420" i="6"/>
  <c r="G2420" i="6"/>
  <c r="F2420" i="6"/>
  <c r="E2420" i="6"/>
  <c r="D2420" i="6"/>
  <c r="C2420" i="6"/>
  <c r="B2420" i="6"/>
  <c r="H2419" i="6"/>
  <c r="G2419" i="6"/>
  <c r="F2419" i="6"/>
  <c r="E2419" i="6"/>
  <c r="D2419" i="6"/>
  <c r="C2419" i="6"/>
  <c r="B2419" i="6"/>
  <c r="H2418" i="6"/>
  <c r="G2418" i="6"/>
  <c r="F2418" i="6"/>
  <c r="E2418" i="6"/>
  <c r="D2418" i="6"/>
  <c r="C2418" i="6"/>
  <c r="B2418" i="6"/>
  <c r="H2417" i="6"/>
  <c r="G2417" i="6"/>
  <c r="F2417" i="6"/>
  <c r="E2417" i="6"/>
  <c r="D2417" i="6"/>
  <c r="C2417" i="6"/>
  <c r="B2417" i="6"/>
  <c r="H2416" i="6"/>
  <c r="G2416" i="6"/>
  <c r="F2416" i="6"/>
  <c r="E2416" i="6"/>
  <c r="D2416" i="6"/>
  <c r="C2416" i="6"/>
  <c r="B2416" i="6"/>
  <c r="H2415" i="6"/>
  <c r="G2415" i="6"/>
  <c r="F2415" i="6"/>
  <c r="E2415" i="6"/>
  <c r="D2415" i="6"/>
  <c r="C2415" i="6"/>
  <c r="B2415" i="6"/>
  <c r="H2414" i="6"/>
  <c r="G2414" i="6"/>
  <c r="F2414" i="6"/>
  <c r="E2414" i="6"/>
  <c r="D2414" i="6"/>
  <c r="C2414" i="6"/>
  <c r="B2414" i="6"/>
  <c r="H2413" i="6"/>
  <c r="G2413" i="6"/>
  <c r="F2413" i="6"/>
  <c r="E2413" i="6"/>
  <c r="D2413" i="6"/>
  <c r="C2413" i="6"/>
  <c r="B2413" i="6"/>
  <c r="H2412" i="6"/>
  <c r="G2412" i="6"/>
  <c r="F2412" i="6"/>
  <c r="E2412" i="6"/>
  <c r="D2412" i="6"/>
  <c r="C2412" i="6"/>
  <c r="B2412" i="6"/>
  <c r="H2411" i="6"/>
  <c r="G2411" i="6"/>
  <c r="F2411" i="6"/>
  <c r="E2411" i="6"/>
  <c r="D2411" i="6"/>
  <c r="C2411" i="6"/>
  <c r="B2411" i="6"/>
  <c r="H2410" i="6"/>
  <c r="G2410" i="6"/>
  <c r="F2410" i="6"/>
  <c r="E2410" i="6"/>
  <c r="D2410" i="6"/>
  <c r="C2410" i="6"/>
  <c r="B2410" i="6"/>
  <c r="H2409" i="6"/>
  <c r="G2409" i="6"/>
  <c r="F2409" i="6"/>
  <c r="E2409" i="6"/>
  <c r="D2409" i="6"/>
  <c r="C2409" i="6"/>
  <c r="B2409" i="6"/>
  <c r="H2408" i="6"/>
  <c r="G2408" i="6"/>
  <c r="F2408" i="6"/>
  <c r="E2408" i="6"/>
  <c r="D2408" i="6"/>
  <c r="C2408" i="6"/>
  <c r="B2408" i="6"/>
  <c r="H2407" i="6"/>
  <c r="G2407" i="6"/>
  <c r="F2407" i="6"/>
  <c r="E2407" i="6"/>
  <c r="D2407" i="6"/>
  <c r="C2407" i="6"/>
  <c r="B2407" i="6"/>
  <c r="H2406" i="6"/>
  <c r="G2406" i="6"/>
  <c r="F2406" i="6"/>
  <c r="E2406" i="6"/>
  <c r="D2406" i="6"/>
  <c r="C2406" i="6"/>
  <c r="B2406" i="6"/>
  <c r="H2405" i="6"/>
  <c r="G2405" i="6"/>
  <c r="F2405" i="6"/>
  <c r="E2405" i="6"/>
  <c r="D2405" i="6"/>
  <c r="C2405" i="6"/>
  <c r="B2405" i="6"/>
  <c r="H2404" i="6"/>
  <c r="G2404" i="6"/>
  <c r="F2404" i="6"/>
  <c r="E2404" i="6"/>
  <c r="D2404" i="6"/>
  <c r="C2404" i="6"/>
  <c r="B2404" i="6"/>
  <c r="H2403" i="6"/>
  <c r="G2403" i="6"/>
  <c r="F2403" i="6"/>
  <c r="E2403" i="6"/>
  <c r="D2403" i="6"/>
  <c r="C2403" i="6"/>
  <c r="B2403" i="6"/>
  <c r="H2402" i="6"/>
  <c r="G2402" i="6"/>
  <c r="F2402" i="6"/>
  <c r="E2402" i="6"/>
  <c r="D2402" i="6"/>
  <c r="C2402" i="6"/>
  <c r="B2402" i="6"/>
  <c r="H2401" i="6"/>
  <c r="G2401" i="6"/>
  <c r="F2401" i="6"/>
  <c r="E2401" i="6"/>
  <c r="D2401" i="6"/>
  <c r="C2401" i="6"/>
  <c r="B2401" i="6"/>
  <c r="H2400" i="6"/>
  <c r="G2400" i="6"/>
  <c r="F2400" i="6"/>
  <c r="E2400" i="6"/>
  <c r="D2400" i="6"/>
  <c r="C2400" i="6"/>
  <c r="B2400" i="6"/>
  <c r="H2399" i="6"/>
  <c r="G2399" i="6"/>
  <c r="F2399" i="6"/>
  <c r="E2399" i="6"/>
  <c r="D2399" i="6"/>
  <c r="C2399" i="6"/>
  <c r="B2399" i="6"/>
  <c r="H2398" i="6"/>
  <c r="G2398" i="6"/>
  <c r="F2398" i="6"/>
  <c r="E2398" i="6"/>
  <c r="D2398" i="6"/>
  <c r="C2398" i="6"/>
  <c r="B2398" i="6"/>
  <c r="H2397" i="6"/>
  <c r="G2397" i="6"/>
  <c r="F2397" i="6"/>
  <c r="E2397" i="6"/>
  <c r="D2397" i="6"/>
  <c r="C2397" i="6"/>
  <c r="B2397" i="6"/>
  <c r="H2396" i="6"/>
  <c r="G2396" i="6"/>
  <c r="F2396" i="6"/>
  <c r="E2396" i="6"/>
  <c r="D2396" i="6"/>
  <c r="C2396" i="6"/>
  <c r="B2396" i="6"/>
  <c r="H2395" i="6"/>
  <c r="G2395" i="6"/>
  <c r="F2395" i="6"/>
  <c r="E2395" i="6"/>
  <c r="D2395" i="6"/>
  <c r="C2395" i="6"/>
  <c r="B2395" i="6"/>
  <c r="H2394" i="6"/>
  <c r="G2394" i="6"/>
  <c r="F2394" i="6"/>
  <c r="E2394" i="6"/>
  <c r="D2394" i="6"/>
  <c r="C2394" i="6"/>
  <c r="B2394" i="6"/>
  <c r="H2393" i="6"/>
  <c r="G2393" i="6"/>
  <c r="F2393" i="6"/>
  <c r="E2393" i="6"/>
  <c r="D2393" i="6"/>
  <c r="C2393" i="6"/>
  <c r="B2393" i="6"/>
  <c r="H2392" i="6"/>
  <c r="G2392" i="6"/>
  <c r="F2392" i="6"/>
  <c r="E2392" i="6"/>
  <c r="D2392" i="6"/>
  <c r="C2392" i="6"/>
  <c r="B2392" i="6"/>
  <c r="H2391" i="6"/>
  <c r="G2391" i="6"/>
  <c r="F2391" i="6"/>
  <c r="E2391" i="6"/>
  <c r="D2391" i="6"/>
  <c r="C2391" i="6"/>
  <c r="B2391" i="6"/>
  <c r="H2390" i="6"/>
  <c r="G2390" i="6"/>
  <c r="F2390" i="6"/>
  <c r="E2390" i="6"/>
  <c r="D2390" i="6"/>
  <c r="C2390" i="6"/>
  <c r="B2390" i="6"/>
  <c r="H2389" i="6"/>
  <c r="G2389" i="6"/>
  <c r="F2389" i="6"/>
  <c r="E2389" i="6"/>
  <c r="D2389" i="6"/>
  <c r="C2389" i="6"/>
  <c r="B2389" i="6"/>
  <c r="H2388" i="6"/>
  <c r="G2388" i="6"/>
  <c r="F2388" i="6"/>
  <c r="E2388" i="6"/>
  <c r="D2388" i="6"/>
  <c r="C2388" i="6"/>
  <c r="B2388" i="6"/>
  <c r="H2387" i="6"/>
  <c r="G2387" i="6"/>
  <c r="F2387" i="6"/>
  <c r="E2387" i="6"/>
  <c r="D2387" i="6"/>
  <c r="C2387" i="6"/>
  <c r="B2387" i="6"/>
  <c r="H2386" i="6"/>
  <c r="G2386" i="6"/>
  <c r="F2386" i="6"/>
  <c r="E2386" i="6"/>
  <c r="D2386" i="6"/>
  <c r="C2386" i="6"/>
  <c r="B2386" i="6"/>
  <c r="H2385" i="6"/>
  <c r="G2385" i="6"/>
  <c r="F2385" i="6"/>
  <c r="E2385" i="6"/>
  <c r="D2385" i="6"/>
  <c r="C2385" i="6"/>
  <c r="B2385" i="6"/>
  <c r="H2384" i="6"/>
  <c r="G2384" i="6"/>
  <c r="F2384" i="6"/>
  <c r="E2384" i="6"/>
  <c r="D2384" i="6"/>
  <c r="C2384" i="6"/>
  <c r="B2384" i="6"/>
  <c r="H2383" i="6"/>
  <c r="G2383" i="6"/>
  <c r="F2383" i="6"/>
  <c r="E2383" i="6"/>
  <c r="D2383" i="6"/>
  <c r="C2383" i="6"/>
  <c r="B2383" i="6"/>
  <c r="H2382" i="6"/>
  <c r="G2382" i="6"/>
  <c r="F2382" i="6"/>
  <c r="E2382" i="6"/>
  <c r="D2382" i="6"/>
  <c r="C2382" i="6"/>
  <c r="B2382" i="6"/>
  <c r="H2381" i="6"/>
  <c r="G2381" i="6"/>
  <c r="F2381" i="6"/>
  <c r="E2381" i="6"/>
  <c r="D2381" i="6"/>
  <c r="C2381" i="6"/>
  <c r="B2381" i="6"/>
  <c r="H2380" i="6"/>
  <c r="G2380" i="6"/>
  <c r="F2380" i="6"/>
  <c r="E2380" i="6"/>
  <c r="D2380" i="6"/>
  <c r="C2380" i="6"/>
  <c r="B2380" i="6"/>
  <c r="H2379" i="6"/>
  <c r="G2379" i="6"/>
  <c r="F2379" i="6"/>
  <c r="E2379" i="6"/>
  <c r="D2379" i="6"/>
  <c r="C2379" i="6"/>
  <c r="B2379" i="6"/>
  <c r="H2378" i="6"/>
  <c r="G2378" i="6"/>
  <c r="F2378" i="6"/>
  <c r="E2378" i="6"/>
  <c r="D2378" i="6"/>
  <c r="C2378" i="6"/>
  <c r="B2378" i="6"/>
  <c r="H2377" i="6"/>
  <c r="G2377" i="6"/>
  <c r="F2377" i="6"/>
  <c r="E2377" i="6"/>
  <c r="D2377" i="6"/>
  <c r="C2377" i="6"/>
  <c r="B2377" i="6"/>
  <c r="H2376" i="6"/>
  <c r="G2376" i="6"/>
  <c r="F2376" i="6"/>
  <c r="E2376" i="6"/>
  <c r="D2376" i="6"/>
  <c r="C2376" i="6"/>
  <c r="B2376" i="6"/>
  <c r="H2375" i="6"/>
  <c r="G2375" i="6"/>
  <c r="F2375" i="6"/>
  <c r="E2375" i="6"/>
  <c r="D2375" i="6"/>
  <c r="C2375" i="6"/>
  <c r="B2375" i="6"/>
  <c r="H2374" i="6"/>
  <c r="G2374" i="6"/>
  <c r="F2374" i="6"/>
  <c r="E2374" i="6"/>
  <c r="D2374" i="6"/>
  <c r="C2374" i="6"/>
  <c r="B2374" i="6"/>
  <c r="H2373" i="6"/>
  <c r="G2373" i="6"/>
  <c r="F2373" i="6"/>
  <c r="E2373" i="6"/>
  <c r="D2373" i="6"/>
  <c r="C2373" i="6"/>
  <c r="B2373" i="6"/>
  <c r="H2372" i="6"/>
  <c r="G2372" i="6"/>
  <c r="F2372" i="6"/>
  <c r="E2372" i="6"/>
  <c r="D2372" i="6"/>
  <c r="C2372" i="6"/>
  <c r="B2372" i="6"/>
  <c r="H2371" i="6"/>
  <c r="G2371" i="6"/>
  <c r="F2371" i="6"/>
  <c r="E2371" i="6"/>
  <c r="D2371" i="6"/>
  <c r="C2371" i="6"/>
  <c r="B2371" i="6"/>
  <c r="H2370" i="6"/>
  <c r="G2370" i="6"/>
  <c r="F2370" i="6"/>
  <c r="E2370" i="6"/>
  <c r="D2370" i="6"/>
  <c r="C2370" i="6"/>
  <c r="B2370" i="6"/>
  <c r="H2369" i="6"/>
  <c r="G2369" i="6"/>
  <c r="F2369" i="6"/>
  <c r="E2369" i="6"/>
  <c r="D2369" i="6"/>
  <c r="C2369" i="6"/>
  <c r="B2369" i="6"/>
  <c r="H2368" i="6"/>
  <c r="G2368" i="6"/>
  <c r="F2368" i="6"/>
  <c r="E2368" i="6"/>
  <c r="D2368" i="6"/>
  <c r="C2368" i="6"/>
  <c r="B2368" i="6"/>
  <c r="H2367" i="6"/>
  <c r="G2367" i="6"/>
  <c r="F2367" i="6"/>
  <c r="E2367" i="6"/>
  <c r="D2367" i="6"/>
  <c r="C2367" i="6"/>
  <c r="B2367" i="6"/>
  <c r="H2366" i="6"/>
  <c r="G2366" i="6"/>
  <c r="F2366" i="6"/>
  <c r="E2366" i="6"/>
  <c r="D2366" i="6"/>
  <c r="C2366" i="6"/>
  <c r="B2366" i="6"/>
  <c r="H2365" i="6"/>
  <c r="G2365" i="6"/>
  <c r="F2365" i="6"/>
  <c r="E2365" i="6"/>
  <c r="D2365" i="6"/>
  <c r="C2365" i="6"/>
  <c r="B2365" i="6"/>
  <c r="H2364" i="6"/>
  <c r="G2364" i="6"/>
  <c r="F2364" i="6"/>
  <c r="E2364" i="6"/>
  <c r="D2364" i="6"/>
  <c r="C2364" i="6"/>
  <c r="B2364" i="6"/>
  <c r="H2363" i="6"/>
  <c r="G2363" i="6"/>
  <c r="F2363" i="6"/>
  <c r="E2363" i="6"/>
  <c r="D2363" i="6"/>
  <c r="C2363" i="6"/>
  <c r="B2363" i="6"/>
  <c r="H2362" i="6"/>
  <c r="G2362" i="6"/>
  <c r="F2362" i="6"/>
  <c r="E2362" i="6"/>
  <c r="D2362" i="6"/>
  <c r="C2362" i="6"/>
  <c r="B2362" i="6"/>
  <c r="H2361" i="6"/>
  <c r="G2361" i="6"/>
  <c r="F2361" i="6"/>
  <c r="E2361" i="6"/>
  <c r="D2361" i="6"/>
  <c r="C2361" i="6"/>
  <c r="B2361" i="6"/>
  <c r="H2360" i="6"/>
  <c r="G2360" i="6"/>
  <c r="F2360" i="6"/>
  <c r="E2360" i="6"/>
  <c r="D2360" i="6"/>
  <c r="C2360" i="6"/>
  <c r="B2360" i="6"/>
  <c r="H2359" i="6"/>
  <c r="G2359" i="6"/>
  <c r="F2359" i="6"/>
  <c r="E2359" i="6"/>
  <c r="D2359" i="6"/>
  <c r="C2359" i="6"/>
  <c r="B2359" i="6"/>
  <c r="H2358" i="6"/>
  <c r="G2358" i="6"/>
  <c r="F2358" i="6"/>
  <c r="E2358" i="6"/>
  <c r="D2358" i="6"/>
  <c r="C2358" i="6"/>
  <c r="B2358" i="6"/>
  <c r="H2357" i="6"/>
  <c r="G2357" i="6"/>
  <c r="F2357" i="6"/>
  <c r="E2357" i="6"/>
  <c r="D2357" i="6"/>
  <c r="C2357" i="6"/>
  <c r="B2357" i="6"/>
  <c r="H2356" i="6"/>
  <c r="G2356" i="6"/>
  <c r="F2356" i="6"/>
  <c r="E2356" i="6"/>
  <c r="D2356" i="6"/>
  <c r="C2356" i="6"/>
  <c r="B2356" i="6"/>
  <c r="H2355" i="6"/>
  <c r="G2355" i="6"/>
  <c r="F2355" i="6"/>
  <c r="E2355" i="6"/>
  <c r="D2355" i="6"/>
  <c r="C2355" i="6"/>
  <c r="B2355" i="6"/>
  <c r="H2354" i="6"/>
  <c r="G2354" i="6"/>
  <c r="F2354" i="6"/>
  <c r="E2354" i="6"/>
  <c r="D2354" i="6"/>
  <c r="C2354" i="6"/>
  <c r="B2354" i="6"/>
  <c r="H2353" i="6"/>
  <c r="G2353" i="6"/>
  <c r="F2353" i="6"/>
  <c r="E2353" i="6"/>
  <c r="D2353" i="6"/>
  <c r="C2353" i="6"/>
  <c r="B2353" i="6"/>
  <c r="H2352" i="6"/>
  <c r="G2352" i="6"/>
  <c r="F2352" i="6"/>
  <c r="E2352" i="6"/>
  <c r="D2352" i="6"/>
  <c r="C2352" i="6"/>
  <c r="B2352" i="6"/>
  <c r="H2351" i="6"/>
  <c r="G2351" i="6"/>
  <c r="F2351" i="6"/>
  <c r="E2351" i="6"/>
  <c r="D2351" i="6"/>
  <c r="C2351" i="6"/>
  <c r="B2351" i="6"/>
  <c r="H2350" i="6"/>
  <c r="G2350" i="6"/>
  <c r="F2350" i="6"/>
  <c r="E2350" i="6"/>
  <c r="D2350" i="6"/>
  <c r="C2350" i="6"/>
  <c r="B2350" i="6"/>
  <c r="H2349" i="6"/>
  <c r="G2349" i="6"/>
  <c r="F2349" i="6"/>
  <c r="E2349" i="6"/>
  <c r="D2349" i="6"/>
  <c r="C2349" i="6"/>
  <c r="B2349" i="6"/>
  <c r="H2348" i="6"/>
  <c r="G2348" i="6"/>
  <c r="F2348" i="6"/>
  <c r="E2348" i="6"/>
  <c r="D2348" i="6"/>
  <c r="C2348" i="6"/>
  <c r="B2348" i="6"/>
  <c r="H2347" i="6"/>
  <c r="G2347" i="6"/>
  <c r="F2347" i="6"/>
  <c r="E2347" i="6"/>
  <c r="D2347" i="6"/>
  <c r="C2347" i="6"/>
  <c r="B2347" i="6"/>
  <c r="H2346" i="6"/>
  <c r="G2346" i="6"/>
  <c r="F2346" i="6"/>
  <c r="E2346" i="6"/>
  <c r="D2346" i="6"/>
  <c r="C2346" i="6"/>
  <c r="B2346" i="6"/>
  <c r="H2345" i="6"/>
  <c r="G2345" i="6"/>
  <c r="F2345" i="6"/>
  <c r="E2345" i="6"/>
  <c r="D2345" i="6"/>
  <c r="C2345" i="6"/>
  <c r="B2345" i="6"/>
  <c r="H2344" i="6"/>
  <c r="G2344" i="6"/>
  <c r="F2344" i="6"/>
  <c r="E2344" i="6"/>
  <c r="D2344" i="6"/>
  <c r="C2344" i="6"/>
  <c r="B2344" i="6"/>
  <c r="H2343" i="6"/>
  <c r="G2343" i="6"/>
  <c r="F2343" i="6"/>
  <c r="E2343" i="6"/>
  <c r="D2343" i="6"/>
  <c r="C2343" i="6"/>
  <c r="B2343" i="6"/>
  <c r="H2342" i="6"/>
  <c r="G2342" i="6"/>
  <c r="F2342" i="6"/>
  <c r="E2342" i="6"/>
  <c r="D2342" i="6"/>
  <c r="C2342" i="6"/>
  <c r="B2342" i="6"/>
  <c r="H2341" i="6"/>
  <c r="G2341" i="6"/>
  <c r="F2341" i="6"/>
  <c r="E2341" i="6"/>
  <c r="D2341" i="6"/>
  <c r="C2341" i="6"/>
  <c r="B2341" i="6"/>
  <c r="H2340" i="6"/>
  <c r="G2340" i="6"/>
  <c r="F2340" i="6"/>
  <c r="E2340" i="6"/>
  <c r="D2340" i="6"/>
  <c r="C2340" i="6"/>
  <c r="B2340" i="6"/>
  <c r="H2339" i="6"/>
  <c r="G2339" i="6"/>
  <c r="F2339" i="6"/>
  <c r="E2339" i="6"/>
  <c r="D2339" i="6"/>
  <c r="C2339" i="6"/>
  <c r="B2339" i="6"/>
  <c r="H2338" i="6"/>
  <c r="G2338" i="6"/>
  <c r="F2338" i="6"/>
  <c r="E2338" i="6"/>
  <c r="D2338" i="6"/>
  <c r="C2338" i="6"/>
  <c r="B2338" i="6"/>
  <c r="H2337" i="6"/>
  <c r="G2337" i="6"/>
  <c r="F2337" i="6"/>
  <c r="E2337" i="6"/>
  <c r="D2337" i="6"/>
  <c r="C2337" i="6"/>
  <c r="B2337" i="6"/>
  <c r="H2336" i="6"/>
  <c r="G2336" i="6"/>
  <c r="F2336" i="6"/>
  <c r="E2336" i="6"/>
  <c r="D2336" i="6"/>
  <c r="C2336" i="6"/>
  <c r="B2336" i="6"/>
  <c r="H2335" i="6"/>
  <c r="G2335" i="6"/>
  <c r="F2335" i="6"/>
  <c r="E2335" i="6"/>
  <c r="D2335" i="6"/>
  <c r="C2335" i="6"/>
  <c r="B2335" i="6"/>
  <c r="H2334" i="6"/>
  <c r="G2334" i="6"/>
  <c r="F2334" i="6"/>
  <c r="E2334" i="6"/>
  <c r="D2334" i="6"/>
  <c r="C2334" i="6"/>
  <c r="B2334" i="6"/>
  <c r="H2333" i="6"/>
  <c r="G2333" i="6"/>
  <c r="F2333" i="6"/>
  <c r="E2333" i="6"/>
  <c r="D2333" i="6"/>
  <c r="C2333" i="6"/>
  <c r="B2333" i="6"/>
  <c r="H2332" i="6"/>
  <c r="G2332" i="6"/>
  <c r="F2332" i="6"/>
  <c r="E2332" i="6"/>
  <c r="D2332" i="6"/>
  <c r="C2332" i="6"/>
  <c r="B2332" i="6"/>
  <c r="H2331" i="6"/>
  <c r="G2331" i="6"/>
  <c r="F2331" i="6"/>
  <c r="E2331" i="6"/>
  <c r="D2331" i="6"/>
  <c r="C2331" i="6"/>
  <c r="B2331" i="6"/>
  <c r="H2330" i="6"/>
  <c r="G2330" i="6"/>
  <c r="F2330" i="6"/>
  <c r="E2330" i="6"/>
  <c r="D2330" i="6"/>
  <c r="C2330" i="6"/>
  <c r="B2330" i="6"/>
  <c r="H2329" i="6"/>
  <c r="G2329" i="6"/>
  <c r="F2329" i="6"/>
  <c r="E2329" i="6"/>
  <c r="D2329" i="6"/>
  <c r="C2329" i="6"/>
  <c r="B2329" i="6"/>
  <c r="H2328" i="6"/>
  <c r="G2328" i="6"/>
  <c r="F2328" i="6"/>
  <c r="E2328" i="6"/>
  <c r="D2328" i="6"/>
  <c r="C2328" i="6"/>
  <c r="B2328" i="6"/>
  <c r="H2327" i="6"/>
  <c r="G2327" i="6"/>
  <c r="F2327" i="6"/>
  <c r="E2327" i="6"/>
  <c r="D2327" i="6"/>
  <c r="C2327" i="6"/>
  <c r="B2327" i="6"/>
  <c r="H2326" i="6"/>
  <c r="G2326" i="6"/>
  <c r="F2326" i="6"/>
  <c r="E2326" i="6"/>
  <c r="D2326" i="6"/>
  <c r="C2326" i="6"/>
  <c r="B2326" i="6"/>
  <c r="H2325" i="6"/>
  <c r="G2325" i="6"/>
  <c r="F2325" i="6"/>
  <c r="E2325" i="6"/>
  <c r="D2325" i="6"/>
  <c r="C2325" i="6"/>
  <c r="B2325" i="6"/>
  <c r="H2324" i="6"/>
  <c r="G2324" i="6"/>
  <c r="F2324" i="6"/>
  <c r="E2324" i="6"/>
  <c r="D2324" i="6"/>
  <c r="C2324" i="6"/>
  <c r="B2324" i="6"/>
  <c r="H2323" i="6"/>
  <c r="G2323" i="6"/>
  <c r="F2323" i="6"/>
  <c r="E2323" i="6"/>
  <c r="D2323" i="6"/>
  <c r="C2323" i="6"/>
  <c r="B2323" i="6"/>
  <c r="H2322" i="6"/>
  <c r="G2322" i="6"/>
  <c r="F2322" i="6"/>
  <c r="E2322" i="6"/>
  <c r="D2322" i="6"/>
  <c r="C2322" i="6"/>
  <c r="B2322" i="6"/>
  <c r="H2321" i="6"/>
  <c r="G2321" i="6"/>
  <c r="F2321" i="6"/>
  <c r="E2321" i="6"/>
  <c r="D2321" i="6"/>
  <c r="C2321" i="6"/>
  <c r="B2321" i="6"/>
  <c r="H2320" i="6"/>
  <c r="G2320" i="6"/>
  <c r="F2320" i="6"/>
  <c r="E2320" i="6"/>
  <c r="D2320" i="6"/>
  <c r="C2320" i="6"/>
  <c r="B2320" i="6"/>
  <c r="H2319" i="6"/>
  <c r="G2319" i="6"/>
  <c r="F2319" i="6"/>
  <c r="E2319" i="6"/>
  <c r="D2319" i="6"/>
  <c r="C2319" i="6"/>
  <c r="B2319" i="6"/>
  <c r="H2318" i="6"/>
  <c r="G2318" i="6"/>
  <c r="F2318" i="6"/>
  <c r="E2318" i="6"/>
  <c r="D2318" i="6"/>
  <c r="C2318" i="6"/>
  <c r="B2318" i="6"/>
  <c r="H2317" i="6"/>
  <c r="G2317" i="6"/>
  <c r="F2317" i="6"/>
  <c r="E2317" i="6"/>
  <c r="D2317" i="6"/>
  <c r="C2317" i="6"/>
  <c r="B2317" i="6"/>
  <c r="H2316" i="6"/>
  <c r="G2316" i="6"/>
  <c r="F2316" i="6"/>
  <c r="E2316" i="6"/>
  <c r="D2316" i="6"/>
  <c r="C2316" i="6"/>
  <c r="B2316" i="6"/>
  <c r="H2315" i="6"/>
  <c r="G2315" i="6"/>
  <c r="F2315" i="6"/>
  <c r="E2315" i="6"/>
  <c r="D2315" i="6"/>
  <c r="C2315" i="6"/>
  <c r="B2315" i="6"/>
  <c r="H2314" i="6"/>
  <c r="G2314" i="6"/>
  <c r="F2314" i="6"/>
  <c r="E2314" i="6"/>
  <c r="D2314" i="6"/>
  <c r="C2314" i="6"/>
  <c r="B2314" i="6"/>
  <c r="H2313" i="6"/>
  <c r="G2313" i="6"/>
  <c r="F2313" i="6"/>
  <c r="E2313" i="6"/>
  <c r="D2313" i="6"/>
  <c r="C2313" i="6"/>
  <c r="B2313" i="6"/>
  <c r="H2312" i="6"/>
  <c r="G2312" i="6"/>
  <c r="F2312" i="6"/>
  <c r="E2312" i="6"/>
  <c r="D2312" i="6"/>
  <c r="C2312" i="6"/>
  <c r="B2312" i="6"/>
  <c r="H2311" i="6"/>
  <c r="G2311" i="6"/>
  <c r="F2311" i="6"/>
  <c r="E2311" i="6"/>
  <c r="D2311" i="6"/>
  <c r="C2311" i="6"/>
  <c r="B2311" i="6"/>
  <c r="H2310" i="6"/>
  <c r="G2310" i="6"/>
  <c r="F2310" i="6"/>
  <c r="E2310" i="6"/>
  <c r="D2310" i="6"/>
  <c r="C2310" i="6"/>
  <c r="B2310" i="6"/>
  <c r="H2309" i="6"/>
  <c r="G2309" i="6"/>
  <c r="F2309" i="6"/>
  <c r="E2309" i="6"/>
  <c r="D2309" i="6"/>
  <c r="C2309" i="6"/>
  <c r="B2309" i="6"/>
  <c r="H2308" i="6"/>
  <c r="G2308" i="6"/>
  <c r="F2308" i="6"/>
  <c r="E2308" i="6"/>
  <c r="D2308" i="6"/>
  <c r="C2308" i="6"/>
  <c r="B2308" i="6"/>
  <c r="H2307" i="6"/>
  <c r="G2307" i="6"/>
  <c r="F2307" i="6"/>
  <c r="E2307" i="6"/>
  <c r="D2307" i="6"/>
  <c r="C2307" i="6"/>
  <c r="B2307" i="6"/>
  <c r="H2306" i="6"/>
  <c r="G2306" i="6"/>
  <c r="F2306" i="6"/>
  <c r="E2306" i="6"/>
  <c r="D2306" i="6"/>
  <c r="C2306" i="6"/>
  <c r="B2306" i="6"/>
  <c r="H2305" i="6"/>
  <c r="G2305" i="6"/>
  <c r="F2305" i="6"/>
  <c r="E2305" i="6"/>
  <c r="D2305" i="6"/>
  <c r="C2305" i="6"/>
  <c r="B2305" i="6"/>
  <c r="H2304" i="6"/>
  <c r="G2304" i="6"/>
  <c r="F2304" i="6"/>
  <c r="E2304" i="6"/>
  <c r="D2304" i="6"/>
  <c r="C2304" i="6"/>
  <c r="B2304" i="6"/>
  <c r="H2303" i="6"/>
  <c r="G2303" i="6"/>
  <c r="F2303" i="6"/>
  <c r="E2303" i="6"/>
  <c r="D2303" i="6"/>
  <c r="C2303" i="6"/>
  <c r="B2303" i="6"/>
  <c r="H2302" i="6"/>
  <c r="G2302" i="6"/>
  <c r="F2302" i="6"/>
  <c r="E2302" i="6"/>
  <c r="D2302" i="6"/>
  <c r="C2302" i="6"/>
  <c r="B2302" i="6"/>
  <c r="H2301" i="6"/>
  <c r="G2301" i="6"/>
  <c r="F2301" i="6"/>
  <c r="E2301" i="6"/>
  <c r="D2301" i="6"/>
  <c r="C2301" i="6"/>
  <c r="B2301" i="6"/>
  <c r="H2300" i="6"/>
  <c r="G2300" i="6"/>
  <c r="F2300" i="6"/>
  <c r="E2300" i="6"/>
  <c r="D2300" i="6"/>
  <c r="C2300" i="6"/>
  <c r="B2300" i="6"/>
  <c r="H2299" i="6"/>
  <c r="G2299" i="6"/>
  <c r="F2299" i="6"/>
  <c r="E2299" i="6"/>
  <c r="D2299" i="6"/>
  <c r="C2299" i="6"/>
  <c r="B2299" i="6"/>
  <c r="H2298" i="6"/>
  <c r="G2298" i="6"/>
  <c r="F2298" i="6"/>
  <c r="E2298" i="6"/>
  <c r="D2298" i="6"/>
  <c r="C2298" i="6"/>
  <c r="B2298" i="6"/>
  <c r="H2297" i="6"/>
  <c r="G2297" i="6"/>
  <c r="F2297" i="6"/>
  <c r="E2297" i="6"/>
  <c r="D2297" i="6"/>
  <c r="C2297" i="6"/>
  <c r="B2297" i="6"/>
  <c r="H2296" i="6"/>
  <c r="G2296" i="6"/>
  <c r="F2296" i="6"/>
  <c r="E2296" i="6"/>
  <c r="D2296" i="6"/>
  <c r="C2296" i="6"/>
  <c r="B2296" i="6"/>
  <c r="H2295" i="6"/>
  <c r="G2295" i="6"/>
  <c r="F2295" i="6"/>
  <c r="E2295" i="6"/>
  <c r="D2295" i="6"/>
  <c r="C2295" i="6"/>
  <c r="B2295" i="6"/>
  <c r="H2294" i="6"/>
  <c r="G2294" i="6"/>
  <c r="F2294" i="6"/>
  <c r="E2294" i="6"/>
  <c r="D2294" i="6"/>
  <c r="C2294" i="6"/>
  <c r="B2294" i="6"/>
  <c r="H2293" i="6"/>
  <c r="G2293" i="6"/>
  <c r="F2293" i="6"/>
  <c r="E2293" i="6"/>
  <c r="D2293" i="6"/>
  <c r="C2293" i="6"/>
  <c r="B2293" i="6"/>
  <c r="H2292" i="6"/>
  <c r="G2292" i="6"/>
  <c r="F2292" i="6"/>
  <c r="E2292" i="6"/>
  <c r="D2292" i="6"/>
  <c r="C2292" i="6"/>
  <c r="B2292" i="6"/>
  <c r="H2291" i="6"/>
  <c r="G2291" i="6"/>
  <c r="F2291" i="6"/>
  <c r="E2291" i="6"/>
  <c r="D2291" i="6"/>
  <c r="C2291" i="6"/>
  <c r="B2291" i="6"/>
  <c r="H2290" i="6"/>
  <c r="G2290" i="6"/>
  <c r="F2290" i="6"/>
  <c r="E2290" i="6"/>
  <c r="D2290" i="6"/>
  <c r="C2290" i="6"/>
  <c r="B2290" i="6"/>
  <c r="H2289" i="6"/>
  <c r="G2289" i="6"/>
  <c r="F2289" i="6"/>
  <c r="E2289" i="6"/>
  <c r="D2289" i="6"/>
  <c r="C2289" i="6"/>
  <c r="B2289" i="6"/>
  <c r="H2288" i="6"/>
  <c r="G2288" i="6"/>
  <c r="F2288" i="6"/>
  <c r="E2288" i="6"/>
  <c r="D2288" i="6"/>
  <c r="C2288" i="6"/>
  <c r="B2288" i="6"/>
  <c r="H2287" i="6"/>
  <c r="G2287" i="6"/>
  <c r="F2287" i="6"/>
  <c r="E2287" i="6"/>
  <c r="D2287" i="6"/>
  <c r="C2287" i="6"/>
  <c r="B2287" i="6"/>
  <c r="H2286" i="6"/>
  <c r="G2286" i="6"/>
  <c r="F2286" i="6"/>
  <c r="E2286" i="6"/>
  <c r="D2286" i="6"/>
  <c r="C2286" i="6"/>
  <c r="B2286" i="6"/>
  <c r="H2285" i="6"/>
  <c r="G2285" i="6"/>
  <c r="F2285" i="6"/>
  <c r="E2285" i="6"/>
  <c r="D2285" i="6"/>
  <c r="C2285" i="6"/>
  <c r="B2285" i="6"/>
  <c r="H2284" i="6"/>
  <c r="G2284" i="6"/>
  <c r="F2284" i="6"/>
  <c r="E2284" i="6"/>
  <c r="D2284" i="6"/>
  <c r="C2284" i="6"/>
  <c r="B2284" i="6"/>
  <c r="H2283" i="6"/>
  <c r="G2283" i="6"/>
  <c r="F2283" i="6"/>
  <c r="E2283" i="6"/>
  <c r="D2283" i="6"/>
  <c r="C2283" i="6"/>
  <c r="B2283" i="6"/>
  <c r="H2282" i="6"/>
  <c r="G2282" i="6"/>
  <c r="F2282" i="6"/>
  <c r="E2282" i="6"/>
  <c r="D2282" i="6"/>
  <c r="C2282" i="6"/>
  <c r="B2282" i="6"/>
  <c r="H2281" i="6"/>
  <c r="G2281" i="6"/>
  <c r="F2281" i="6"/>
  <c r="E2281" i="6"/>
  <c r="D2281" i="6"/>
  <c r="C2281" i="6"/>
  <c r="B2281" i="6"/>
  <c r="H2280" i="6"/>
  <c r="G2280" i="6"/>
  <c r="F2280" i="6"/>
  <c r="E2280" i="6"/>
  <c r="D2280" i="6"/>
  <c r="C2280" i="6"/>
  <c r="B2280" i="6"/>
  <c r="H2279" i="6"/>
  <c r="G2279" i="6"/>
  <c r="F2279" i="6"/>
  <c r="E2279" i="6"/>
  <c r="D2279" i="6"/>
  <c r="C2279" i="6"/>
  <c r="B2279" i="6"/>
  <c r="H2278" i="6"/>
  <c r="G2278" i="6"/>
  <c r="F2278" i="6"/>
  <c r="E2278" i="6"/>
  <c r="D2278" i="6"/>
  <c r="C2278" i="6"/>
  <c r="B2278" i="6"/>
  <c r="H2277" i="6"/>
  <c r="G2277" i="6"/>
  <c r="F2277" i="6"/>
  <c r="E2277" i="6"/>
  <c r="D2277" i="6"/>
  <c r="C2277" i="6"/>
  <c r="B2277" i="6"/>
  <c r="H2276" i="6"/>
  <c r="G2276" i="6"/>
  <c r="F2276" i="6"/>
  <c r="E2276" i="6"/>
  <c r="D2276" i="6"/>
  <c r="C2276" i="6"/>
  <c r="B2276" i="6"/>
  <c r="H2275" i="6"/>
  <c r="G2275" i="6"/>
  <c r="F2275" i="6"/>
  <c r="E2275" i="6"/>
  <c r="D2275" i="6"/>
  <c r="C2275" i="6"/>
  <c r="B2275" i="6"/>
  <c r="H2274" i="6"/>
  <c r="G2274" i="6"/>
  <c r="F2274" i="6"/>
  <c r="E2274" i="6"/>
  <c r="D2274" i="6"/>
  <c r="C2274" i="6"/>
  <c r="B2274" i="6"/>
  <c r="H2273" i="6"/>
  <c r="G2273" i="6"/>
  <c r="F2273" i="6"/>
  <c r="E2273" i="6"/>
  <c r="D2273" i="6"/>
  <c r="C2273" i="6"/>
  <c r="B2273" i="6"/>
  <c r="H2272" i="6"/>
  <c r="G2272" i="6"/>
  <c r="F2272" i="6"/>
  <c r="E2272" i="6"/>
  <c r="D2272" i="6"/>
  <c r="C2272" i="6"/>
  <c r="B2272" i="6"/>
  <c r="H2271" i="6"/>
  <c r="G2271" i="6"/>
  <c r="F2271" i="6"/>
  <c r="E2271" i="6"/>
  <c r="D2271" i="6"/>
  <c r="C2271" i="6"/>
  <c r="B2271" i="6"/>
  <c r="H2270" i="6"/>
  <c r="G2270" i="6"/>
  <c r="F2270" i="6"/>
  <c r="E2270" i="6"/>
  <c r="D2270" i="6"/>
  <c r="C2270" i="6"/>
  <c r="B2270" i="6"/>
  <c r="H2269" i="6"/>
  <c r="G2269" i="6"/>
  <c r="F2269" i="6"/>
  <c r="E2269" i="6"/>
  <c r="D2269" i="6"/>
  <c r="C2269" i="6"/>
  <c r="B2269" i="6"/>
  <c r="H2268" i="6"/>
  <c r="G2268" i="6"/>
  <c r="F2268" i="6"/>
  <c r="E2268" i="6"/>
  <c r="D2268" i="6"/>
  <c r="C2268" i="6"/>
  <c r="B2268" i="6"/>
  <c r="H2267" i="6"/>
  <c r="G2267" i="6"/>
  <c r="F2267" i="6"/>
  <c r="E2267" i="6"/>
  <c r="D2267" i="6"/>
  <c r="C2267" i="6"/>
  <c r="B2267" i="6"/>
  <c r="H2266" i="6"/>
  <c r="G2266" i="6"/>
  <c r="F2266" i="6"/>
  <c r="E2266" i="6"/>
  <c r="D2266" i="6"/>
  <c r="C2266" i="6"/>
  <c r="B2266" i="6"/>
  <c r="H2265" i="6"/>
  <c r="G2265" i="6"/>
  <c r="F2265" i="6"/>
  <c r="E2265" i="6"/>
  <c r="D2265" i="6"/>
  <c r="C2265" i="6"/>
  <c r="B2265" i="6"/>
  <c r="H2264" i="6"/>
  <c r="G2264" i="6"/>
  <c r="F2264" i="6"/>
  <c r="E2264" i="6"/>
  <c r="D2264" i="6"/>
  <c r="C2264" i="6"/>
  <c r="B2264" i="6"/>
  <c r="H2263" i="6"/>
  <c r="G2263" i="6"/>
  <c r="F2263" i="6"/>
  <c r="E2263" i="6"/>
  <c r="D2263" i="6"/>
  <c r="C2263" i="6"/>
  <c r="B2263" i="6"/>
  <c r="H2262" i="6"/>
  <c r="G2262" i="6"/>
  <c r="F2262" i="6"/>
  <c r="E2262" i="6"/>
  <c r="D2262" i="6"/>
  <c r="C2262" i="6"/>
  <c r="B2262" i="6"/>
  <c r="H2261" i="6"/>
  <c r="G2261" i="6"/>
  <c r="F2261" i="6"/>
  <c r="E2261" i="6"/>
  <c r="D2261" i="6"/>
  <c r="C2261" i="6"/>
  <c r="B2261" i="6"/>
  <c r="H2260" i="6"/>
  <c r="G2260" i="6"/>
  <c r="F2260" i="6"/>
  <c r="E2260" i="6"/>
  <c r="D2260" i="6"/>
  <c r="C2260" i="6"/>
  <c r="B2260" i="6"/>
  <c r="H2259" i="6"/>
  <c r="G2259" i="6"/>
  <c r="F2259" i="6"/>
  <c r="E2259" i="6"/>
  <c r="D2259" i="6"/>
  <c r="C2259" i="6"/>
  <c r="B2259" i="6"/>
  <c r="H2258" i="6"/>
  <c r="G2258" i="6"/>
  <c r="F2258" i="6"/>
  <c r="E2258" i="6"/>
  <c r="D2258" i="6"/>
  <c r="C2258" i="6"/>
  <c r="B2258" i="6"/>
  <c r="H2257" i="6"/>
  <c r="G2257" i="6"/>
  <c r="F2257" i="6"/>
  <c r="E2257" i="6"/>
  <c r="D2257" i="6"/>
  <c r="C2257" i="6"/>
  <c r="B2257" i="6"/>
  <c r="H2256" i="6"/>
  <c r="G2256" i="6"/>
  <c r="F2256" i="6"/>
  <c r="E2256" i="6"/>
  <c r="D2256" i="6"/>
  <c r="C2256" i="6"/>
  <c r="B2256" i="6"/>
  <c r="H2255" i="6"/>
  <c r="G2255" i="6"/>
  <c r="F2255" i="6"/>
  <c r="E2255" i="6"/>
  <c r="D2255" i="6"/>
  <c r="C2255" i="6"/>
  <c r="B2255" i="6"/>
  <c r="H2254" i="6"/>
  <c r="G2254" i="6"/>
  <c r="F2254" i="6"/>
  <c r="E2254" i="6"/>
  <c r="D2254" i="6"/>
  <c r="C2254" i="6"/>
  <c r="B2254" i="6"/>
  <c r="H2253" i="6"/>
  <c r="G2253" i="6"/>
  <c r="F2253" i="6"/>
  <c r="E2253" i="6"/>
  <c r="D2253" i="6"/>
  <c r="C2253" i="6"/>
  <c r="B2253" i="6"/>
  <c r="H2252" i="6"/>
  <c r="G2252" i="6"/>
  <c r="F2252" i="6"/>
  <c r="E2252" i="6"/>
  <c r="D2252" i="6"/>
  <c r="C2252" i="6"/>
  <c r="B2252" i="6"/>
  <c r="H2251" i="6"/>
  <c r="G2251" i="6"/>
  <c r="F2251" i="6"/>
  <c r="E2251" i="6"/>
  <c r="D2251" i="6"/>
  <c r="C2251" i="6"/>
  <c r="B2251" i="6"/>
  <c r="H2250" i="6"/>
  <c r="G2250" i="6"/>
  <c r="F2250" i="6"/>
  <c r="E2250" i="6"/>
  <c r="D2250" i="6"/>
  <c r="C2250" i="6"/>
  <c r="B2250" i="6"/>
  <c r="H2249" i="6"/>
  <c r="G2249" i="6"/>
  <c r="F2249" i="6"/>
  <c r="E2249" i="6"/>
  <c r="D2249" i="6"/>
  <c r="C2249" i="6"/>
  <c r="B2249" i="6"/>
  <c r="H2248" i="6"/>
  <c r="G2248" i="6"/>
  <c r="F2248" i="6"/>
  <c r="E2248" i="6"/>
  <c r="D2248" i="6"/>
  <c r="C2248" i="6"/>
  <c r="B2248" i="6"/>
  <c r="H2247" i="6"/>
  <c r="G2247" i="6"/>
  <c r="F2247" i="6"/>
  <c r="E2247" i="6"/>
  <c r="D2247" i="6"/>
  <c r="C2247" i="6"/>
  <c r="B2247" i="6"/>
  <c r="H2246" i="6"/>
  <c r="G2246" i="6"/>
  <c r="F2246" i="6"/>
  <c r="E2246" i="6"/>
  <c r="D2246" i="6"/>
  <c r="C2246" i="6"/>
  <c r="B2246" i="6"/>
  <c r="H2245" i="6"/>
  <c r="G2245" i="6"/>
  <c r="F2245" i="6"/>
  <c r="E2245" i="6"/>
  <c r="D2245" i="6"/>
  <c r="C2245" i="6"/>
  <c r="B2245" i="6"/>
  <c r="H2244" i="6"/>
  <c r="G2244" i="6"/>
  <c r="F2244" i="6"/>
  <c r="E2244" i="6"/>
  <c r="D2244" i="6"/>
  <c r="C2244" i="6"/>
  <c r="B2244" i="6"/>
  <c r="H2243" i="6"/>
  <c r="G2243" i="6"/>
  <c r="F2243" i="6"/>
  <c r="E2243" i="6"/>
  <c r="D2243" i="6"/>
  <c r="C2243" i="6"/>
  <c r="B2243" i="6"/>
  <c r="H2242" i="6"/>
  <c r="G2242" i="6"/>
  <c r="F2242" i="6"/>
  <c r="E2242" i="6"/>
  <c r="D2242" i="6"/>
  <c r="C2242" i="6"/>
  <c r="B2242" i="6"/>
  <c r="H2241" i="6"/>
  <c r="G2241" i="6"/>
  <c r="F2241" i="6"/>
  <c r="E2241" i="6"/>
  <c r="D2241" i="6"/>
  <c r="C2241" i="6"/>
  <c r="B2241" i="6"/>
  <c r="H2240" i="6"/>
  <c r="G2240" i="6"/>
  <c r="F2240" i="6"/>
  <c r="E2240" i="6"/>
  <c r="D2240" i="6"/>
  <c r="C2240" i="6"/>
  <c r="B2240" i="6"/>
  <c r="H2239" i="6"/>
  <c r="G2239" i="6"/>
  <c r="F2239" i="6"/>
  <c r="E2239" i="6"/>
  <c r="D2239" i="6"/>
  <c r="C2239" i="6"/>
  <c r="B2239" i="6"/>
  <c r="H2238" i="6"/>
  <c r="G2238" i="6"/>
  <c r="F2238" i="6"/>
  <c r="E2238" i="6"/>
  <c r="D2238" i="6"/>
  <c r="C2238" i="6"/>
  <c r="B2238" i="6"/>
  <c r="H2237" i="6"/>
  <c r="G2237" i="6"/>
  <c r="F2237" i="6"/>
  <c r="E2237" i="6"/>
  <c r="D2237" i="6"/>
  <c r="C2237" i="6"/>
  <c r="B2237" i="6"/>
  <c r="H2236" i="6"/>
  <c r="G2236" i="6"/>
  <c r="F2236" i="6"/>
  <c r="E2236" i="6"/>
  <c r="D2236" i="6"/>
  <c r="C2236" i="6"/>
  <c r="B2236" i="6"/>
  <c r="H2235" i="6"/>
  <c r="G2235" i="6"/>
  <c r="F2235" i="6"/>
  <c r="E2235" i="6"/>
  <c r="D2235" i="6"/>
  <c r="C2235" i="6"/>
  <c r="B2235" i="6"/>
  <c r="H2234" i="6"/>
  <c r="G2234" i="6"/>
  <c r="F2234" i="6"/>
  <c r="E2234" i="6"/>
  <c r="D2234" i="6"/>
  <c r="C2234" i="6"/>
  <c r="B2234" i="6"/>
  <c r="H2233" i="6"/>
  <c r="G2233" i="6"/>
  <c r="F2233" i="6"/>
  <c r="E2233" i="6"/>
  <c r="D2233" i="6"/>
  <c r="C2233" i="6"/>
  <c r="B2233" i="6"/>
  <c r="H2232" i="6"/>
  <c r="G2232" i="6"/>
  <c r="F2232" i="6"/>
  <c r="E2232" i="6"/>
  <c r="D2232" i="6"/>
  <c r="C2232" i="6"/>
  <c r="B2232" i="6"/>
  <c r="H2231" i="6"/>
  <c r="G2231" i="6"/>
  <c r="F2231" i="6"/>
  <c r="E2231" i="6"/>
  <c r="D2231" i="6"/>
  <c r="C2231" i="6"/>
  <c r="B2231" i="6"/>
  <c r="H2230" i="6"/>
  <c r="G2230" i="6"/>
  <c r="F2230" i="6"/>
  <c r="E2230" i="6"/>
  <c r="D2230" i="6"/>
  <c r="C2230" i="6"/>
  <c r="B2230" i="6"/>
  <c r="H2229" i="6"/>
  <c r="G2229" i="6"/>
  <c r="F2229" i="6"/>
  <c r="E2229" i="6"/>
  <c r="D2229" i="6"/>
  <c r="C2229" i="6"/>
  <c r="B2229" i="6"/>
  <c r="H2228" i="6"/>
  <c r="G2228" i="6"/>
  <c r="F2228" i="6"/>
  <c r="E2228" i="6"/>
  <c r="D2228" i="6"/>
  <c r="C2228" i="6"/>
  <c r="B2228" i="6"/>
  <c r="H2227" i="6"/>
  <c r="G2227" i="6"/>
  <c r="F2227" i="6"/>
  <c r="E2227" i="6"/>
  <c r="D2227" i="6"/>
  <c r="C2227" i="6"/>
  <c r="B2227" i="6"/>
  <c r="H2226" i="6"/>
  <c r="G2226" i="6"/>
  <c r="F2226" i="6"/>
  <c r="E2226" i="6"/>
  <c r="D2226" i="6"/>
  <c r="C2226" i="6"/>
  <c r="B2226" i="6"/>
  <c r="H2225" i="6"/>
  <c r="G2225" i="6"/>
  <c r="F2225" i="6"/>
  <c r="E2225" i="6"/>
  <c r="D2225" i="6"/>
  <c r="C2225" i="6"/>
  <c r="B2225" i="6"/>
  <c r="H2224" i="6"/>
  <c r="G2224" i="6"/>
  <c r="F2224" i="6"/>
  <c r="E2224" i="6"/>
  <c r="D2224" i="6"/>
  <c r="C2224" i="6"/>
  <c r="B2224" i="6"/>
  <c r="H2223" i="6"/>
  <c r="G2223" i="6"/>
  <c r="F2223" i="6"/>
  <c r="E2223" i="6"/>
  <c r="D2223" i="6"/>
  <c r="C2223" i="6"/>
  <c r="B2223" i="6"/>
  <c r="H2222" i="6"/>
  <c r="G2222" i="6"/>
  <c r="F2222" i="6"/>
  <c r="E2222" i="6"/>
  <c r="D2222" i="6"/>
  <c r="C2222" i="6"/>
  <c r="B2222" i="6"/>
  <c r="H2221" i="6"/>
  <c r="G2221" i="6"/>
  <c r="F2221" i="6"/>
  <c r="E2221" i="6"/>
  <c r="D2221" i="6"/>
  <c r="C2221" i="6"/>
  <c r="B2221" i="6"/>
  <c r="H2220" i="6"/>
  <c r="G2220" i="6"/>
  <c r="F2220" i="6"/>
  <c r="E2220" i="6"/>
  <c r="D2220" i="6"/>
  <c r="C2220" i="6"/>
  <c r="B2220" i="6"/>
  <c r="H2219" i="6"/>
  <c r="G2219" i="6"/>
  <c r="F2219" i="6"/>
  <c r="E2219" i="6"/>
  <c r="D2219" i="6"/>
  <c r="C2219" i="6"/>
  <c r="B2219" i="6"/>
  <c r="H2218" i="6"/>
  <c r="G2218" i="6"/>
  <c r="F2218" i="6"/>
  <c r="E2218" i="6"/>
  <c r="D2218" i="6"/>
  <c r="C2218" i="6"/>
  <c r="B2218" i="6"/>
  <c r="H2217" i="6"/>
  <c r="G2217" i="6"/>
  <c r="F2217" i="6"/>
  <c r="E2217" i="6"/>
  <c r="D2217" i="6"/>
  <c r="C2217" i="6"/>
  <c r="B2217" i="6"/>
  <c r="H2216" i="6"/>
  <c r="G2216" i="6"/>
  <c r="F2216" i="6"/>
  <c r="E2216" i="6"/>
  <c r="D2216" i="6"/>
  <c r="C2216" i="6"/>
  <c r="B2216" i="6"/>
  <c r="H2215" i="6"/>
  <c r="G2215" i="6"/>
  <c r="F2215" i="6"/>
  <c r="E2215" i="6"/>
  <c r="D2215" i="6"/>
  <c r="C2215" i="6"/>
  <c r="B2215" i="6"/>
  <c r="H2214" i="6"/>
  <c r="G2214" i="6"/>
  <c r="F2214" i="6"/>
  <c r="E2214" i="6"/>
  <c r="D2214" i="6"/>
  <c r="C2214" i="6"/>
  <c r="B2214" i="6"/>
  <c r="H2213" i="6"/>
  <c r="G2213" i="6"/>
  <c r="F2213" i="6"/>
  <c r="E2213" i="6"/>
  <c r="D2213" i="6"/>
  <c r="C2213" i="6"/>
  <c r="B2213" i="6"/>
  <c r="H2212" i="6"/>
  <c r="G2212" i="6"/>
  <c r="F2212" i="6"/>
  <c r="E2212" i="6"/>
  <c r="D2212" i="6"/>
  <c r="C2212" i="6"/>
  <c r="B2212" i="6"/>
  <c r="H2211" i="6"/>
  <c r="G2211" i="6"/>
  <c r="F2211" i="6"/>
  <c r="E2211" i="6"/>
  <c r="D2211" i="6"/>
  <c r="C2211" i="6"/>
  <c r="B2211" i="6"/>
  <c r="H2210" i="6"/>
  <c r="G2210" i="6"/>
  <c r="F2210" i="6"/>
  <c r="E2210" i="6"/>
  <c r="D2210" i="6"/>
  <c r="C2210" i="6"/>
  <c r="B2210" i="6"/>
  <c r="H2209" i="6"/>
  <c r="G2209" i="6"/>
  <c r="F2209" i="6"/>
  <c r="E2209" i="6"/>
  <c r="D2209" i="6"/>
  <c r="C2209" i="6"/>
  <c r="B2209" i="6"/>
  <c r="H2208" i="6"/>
  <c r="G2208" i="6"/>
  <c r="F2208" i="6"/>
  <c r="E2208" i="6"/>
  <c r="D2208" i="6"/>
  <c r="C2208" i="6"/>
  <c r="B2208" i="6"/>
  <c r="H2207" i="6"/>
  <c r="G2207" i="6"/>
  <c r="F2207" i="6"/>
  <c r="E2207" i="6"/>
  <c r="D2207" i="6"/>
  <c r="C2207" i="6"/>
  <c r="B2207" i="6"/>
  <c r="H2206" i="6"/>
  <c r="G2206" i="6"/>
  <c r="F2206" i="6"/>
  <c r="E2206" i="6"/>
  <c r="D2206" i="6"/>
  <c r="C2206" i="6"/>
  <c r="B2206" i="6"/>
  <c r="H2205" i="6"/>
  <c r="G2205" i="6"/>
  <c r="F2205" i="6"/>
  <c r="E2205" i="6"/>
  <c r="D2205" i="6"/>
  <c r="C2205" i="6"/>
  <c r="B2205" i="6"/>
  <c r="H2204" i="6"/>
  <c r="G2204" i="6"/>
  <c r="F2204" i="6"/>
  <c r="E2204" i="6"/>
  <c r="D2204" i="6"/>
  <c r="C2204" i="6"/>
  <c r="B2204" i="6"/>
  <c r="H2203" i="6"/>
  <c r="G2203" i="6"/>
  <c r="F2203" i="6"/>
  <c r="E2203" i="6"/>
  <c r="D2203" i="6"/>
  <c r="C2203" i="6"/>
  <c r="B2203" i="6"/>
  <c r="H2202" i="6"/>
  <c r="G2202" i="6"/>
  <c r="F2202" i="6"/>
  <c r="E2202" i="6"/>
  <c r="D2202" i="6"/>
  <c r="C2202" i="6"/>
  <c r="B2202" i="6"/>
  <c r="H2201" i="6"/>
  <c r="G2201" i="6"/>
  <c r="F2201" i="6"/>
  <c r="E2201" i="6"/>
  <c r="D2201" i="6"/>
  <c r="C2201" i="6"/>
  <c r="B2201" i="6"/>
  <c r="H2200" i="6"/>
  <c r="G2200" i="6"/>
  <c r="F2200" i="6"/>
  <c r="E2200" i="6"/>
  <c r="D2200" i="6"/>
  <c r="C2200" i="6"/>
  <c r="B2200" i="6"/>
  <c r="H2199" i="6"/>
  <c r="G2199" i="6"/>
  <c r="F2199" i="6"/>
  <c r="E2199" i="6"/>
  <c r="D2199" i="6"/>
  <c r="C2199" i="6"/>
  <c r="B2199" i="6"/>
  <c r="H2198" i="6"/>
  <c r="G2198" i="6"/>
  <c r="F2198" i="6"/>
  <c r="E2198" i="6"/>
  <c r="D2198" i="6"/>
  <c r="C2198" i="6"/>
  <c r="B2198" i="6"/>
  <c r="H2197" i="6"/>
  <c r="G2197" i="6"/>
  <c r="F2197" i="6"/>
  <c r="E2197" i="6"/>
  <c r="D2197" i="6"/>
  <c r="C2197" i="6"/>
  <c r="B2197" i="6"/>
  <c r="H2196" i="6"/>
  <c r="G2196" i="6"/>
  <c r="F2196" i="6"/>
  <c r="E2196" i="6"/>
  <c r="D2196" i="6"/>
  <c r="C2196" i="6"/>
  <c r="B2196" i="6"/>
  <c r="H2195" i="6"/>
  <c r="G2195" i="6"/>
  <c r="F2195" i="6"/>
  <c r="E2195" i="6"/>
  <c r="D2195" i="6"/>
  <c r="C2195" i="6"/>
  <c r="B2195" i="6"/>
  <c r="H2194" i="6"/>
  <c r="G2194" i="6"/>
  <c r="F2194" i="6"/>
  <c r="E2194" i="6"/>
  <c r="D2194" i="6"/>
  <c r="C2194" i="6"/>
  <c r="B2194" i="6"/>
  <c r="H2193" i="6"/>
  <c r="G2193" i="6"/>
  <c r="F2193" i="6"/>
  <c r="E2193" i="6"/>
  <c r="D2193" i="6"/>
  <c r="C2193" i="6"/>
  <c r="B2193" i="6"/>
  <c r="H2192" i="6"/>
  <c r="G2192" i="6"/>
  <c r="F2192" i="6"/>
  <c r="E2192" i="6"/>
  <c r="D2192" i="6"/>
  <c r="C2192" i="6"/>
  <c r="B2192" i="6"/>
  <c r="H2191" i="6"/>
  <c r="G2191" i="6"/>
  <c r="F2191" i="6"/>
  <c r="E2191" i="6"/>
  <c r="D2191" i="6"/>
  <c r="C2191" i="6"/>
  <c r="B2191" i="6"/>
  <c r="H2190" i="6"/>
  <c r="G2190" i="6"/>
  <c r="F2190" i="6"/>
  <c r="E2190" i="6"/>
  <c r="D2190" i="6"/>
  <c r="C2190" i="6"/>
  <c r="B2190" i="6"/>
  <c r="H2189" i="6"/>
  <c r="G2189" i="6"/>
  <c r="F2189" i="6"/>
  <c r="E2189" i="6"/>
  <c r="D2189" i="6"/>
  <c r="C2189" i="6"/>
  <c r="B2189" i="6"/>
  <c r="H2188" i="6"/>
  <c r="G2188" i="6"/>
  <c r="F2188" i="6"/>
  <c r="E2188" i="6"/>
  <c r="D2188" i="6"/>
  <c r="C2188" i="6"/>
  <c r="B2188" i="6"/>
  <c r="H2187" i="6"/>
  <c r="G2187" i="6"/>
  <c r="F2187" i="6"/>
  <c r="E2187" i="6"/>
  <c r="D2187" i="6"/>
  <c r="C2187" i="6"/>
  <c r="B2187" i="6"/>
  <c r="H2186" i="6"/>
  <c r="G2186" i="6"/>
  <c r="F2186" i="6"/>
  <c r="E2186" i="6"/>
  <c r="D2186" i="6"/>
  <c r="C2186" i="6"/>
  <c r="B2186" i="6"/>
  <c r="H2185" i="6"/>
  <c r="G2185" i="6"/>
  <c r="F2185" i="6"/>
  <c r="E2185" i="6"/>
  <c r="D2185" i="6"/>
  <c r="C2185" i="6"/>
  <c r="B2185" i="6"/>
  <c r="H2184" i="6"/>
  <c r="G2184" i="6"/>
  <c r="F2184" i="6"/>
  <c r="E2184" i="6"/>
  <c r="D2184" i="6"/>
  <c r="C2184" i="6"/>
  <c r="B2184" i="6"/>
  <c r="H2183" i="6"/>
  <c r="G2183" i="6"/>
  <c r="F2183" i="6"/>
  <c r="E2183" i="6"/>
  <c r="D2183" i="6"/>
  <c r="C2183" i="6"/>
  <c r="B2183" i="6"/>
  <c r="H2182" i="6"/>
  <c r="G2182" i="6"/>
  <c r="F2182" i="6"/>
  <c r="E2182" i="6"/>
  <c r="D2182" i="6"/>
  <c r="C2182" i="6"/>
  <c r="B2182" i="6"/>
  <c r="H2181" i="6"/>
  <c r="G2181" i="6"/>
  <c r="F2181" i="6"/>
  <c r="E2181" i="6"/>
  <c r="D2181" i="6"/>
  <c r="C2181" i="6"/>
  <c r="B2181" i="6"/>
  <c r="H2180" i="6"/>
  <c r="G2180" i="6"/>
  <c r="F2180" i="6"/>
  <c r="E2180" i="6"/>
  <c r="D2180" i="6"/>
  <c r="C2180" i="6"/>
  <c r="B2180" i="6"/>
  <c r="H2179" i="6"/>
  <c r="G2179" i="6"/>
  <c r="F2179" i="6"/>
  <c r="E2179" i="6"/>
  <c r="D2179" i="6"/>
  <c r="C2179" i="6"/>
  <c r="B2179" i="6"/>
  <c r="H2178" i="6"/>
  <c r="G2178" i="6"/>
  <c r="F2178" i="6"/>
  <c r="E2178" i="6"/>
  <c r="D2178" i="6"/>
  <c r="C2178" i="6"/>
  <c r="B2178" i="6"/>
  <c r="H2177" i="6"/>
  <c r="G2177" i="6"/>
  <c r="F2177" i="6"/>
  <c r="E2177" i="6"/>
  <c r="D2177" i="6"/>
  <c r="C2177" i="6"/>
  <c r="B2177" i="6"/>
  <c r="H2176" i="6"/>
  <c r="G2176" i="6"/>
  <c r="F2176" i="6"/>
  <c r="E2176" i="6"/>
  <c r="D2176" i="6"/>
  <c r="C2176" i="6"/>
  <c r="B2176" i="6"/>
  <c r="H2175" i="6"/>
  <c r="G2175" i="6"/>
  <c r="F2175" i="6"/>
  <c r="E2175" i="6"/>
  <c r="D2175" i="6"/>
  <c r="C2175" i="6"/>
  <c r="B2175" i="6"/>
  <c r="H2174" i="6"/>
  <c r="G2174" i="6"/>
  <c r="F2174" i="6"/>
  <c r="E2174" i="6"/>
  <c r="D2174" i="6"/>
  <c r="C2174" i="6"/>
  <c r="B2174" i="6"/>
  <c r="H2173" i="6"/>
  <c r="G2173" i="6"/>
  <c r="F2173" i="6"/>
  <c r="E2173" i="6"/>
  <c r="D2173" i="6"/>
  <c r="C2173" i="6"/>
  <c r="B2173" i="6"/>
  <c r="H2172" i="6"/>
  <c r="G2172" i="6"/>
  <c r="F2172" i="6"/>
  <c r="E2172" i="6"/>
  <c r="D2172" i="6"/>
  <c r="C2172" i="6"/>
  <c r="B2172" i="6"/>
  <c r="H2171" i="6"/>
  <c r="G2171" i="6"/>
  <c r="F2171" i="6"/>
  <c r="E2171" i="6"/>
  <c r="D2171" i="6"/>
  <c r="C2171" i="6"/>
  <c r="B2171" i="6"/>
  <c r="H2170" i="6"/>
  <c r="G2170" i="6"/>
  <c r="F2170" i="6"/>
  <c r="E2170" i="6"/>
  <c r="D2170" i="6"/>
  <c r="C2170" i="6"/>
  <c r="B2170" i="6"/>
  <c r="H2169" i="6"/>
  <c r="G2169" i="6"/>
  <c r="F2169" i="6"/>
  <c r="E2169" i="6"/>
  <c r="D2169" i="6"/>
  <c r="C2169" i="6"/>
  <c r="B2169" i="6"/>
  <c r="H2168" i="6"/>
  <c r="G2168" i="6"/>
  <c r="F2168" i="6"/>
  <c r="E2168" i="6"/>
  <c r="D2168" i="6"/>
  <c r="C2168" i="6"/>
  <c r="B2168" i="6"/>
  <c r="H2167" i="6"/>
  <c r="G2167" i="6"/>
  <c r="F2167" i="6"/>
  <c r="E2167" i="6"/>
  <c r="D2167" i="6"/>
  <c r="C2167" i="6"/>
  <c r="B2167" i="6"/>
  <c r="H2166" i="6"/>
  <c r="G2166" i="6"/>
  <c r="F2166" i="6"/>
  <c r="E2166" i="6"/>
  <c r="D2166" i="6"/>
  <c r="C2166" i="6"/>
  <c r="B2166" i="6"/>
  <c r="H2165" i="6"/>
  <c r="G2165" i="6"/>
  <c r="F2165" i="6"/>
  <c r="E2165" i="6"/>
  <c r="D2165" i="6"/>
  <c r="C2165" i="6"/>
  <c r="B2165" i="6"/>
  <c r="H2164" i="6"/>
  <c r="G2164" i="6"/>
  <c r="F2164" i="6"/>
  <c r="E2164" i="6"/>
  <c r="D2164" i="6"/>
  <c r="C2164" i="6"/>
  <c r="B2164" i="6"/>
  <c r="H2163" i="6"/>
  <c r="G2163" i="6"/>
  <c r="F2163" i="6"/>
  <c r="E2163" i="6"/>
  <c r="D2163" i="6"/>
  <c r="C2163" i="6"/>
  <c r="B2163" i="6"/>
  <c r="H2162" i="6"/>
  <c r="G2162" i="6"/>
  <c r="F2162" i="6"/>
  <c r="E2162" i="6"/>
  <c r="D2162" i="6"/>
  <c r="C2162" i="6"/>
  <c r="B2162" i="6"/>
  <c r="H2161" i="6"/>
  <c r="G2161" i="6"/>
  <c r="F2161" i="6"/>
  <c r="E2161" i="6"/>
  <c r="D2161" i="6"/>
  <c r="C2161" i="6"/>
  <c r="B2161" i="6"/>
  <c r="H2160" i="6"/>
  <c r="G2160" i="6"/>
  <c r="F2160" i="6"/>
  <c r="E2160" i="6"/>
  <c r="D2160" i="6"/>
  <c r="C2160" i="6"/>
  <c r="B2160" i="6"/>
  <c r="H2159" i="6"/>
  <c r="G2159" i="6"/>
  <c r="F2159" i="6"/>
  <c r="E2159" i="6"/>
  <c r="D2159" i="6"/>
  <c r="C2159" i="6"/>
  <c r="B2159" i="6"/>
  <c r="H2158" i="6"/>
  <c r="G2158" i="6"/>
  <c r="F2158" i="6"/>
  <c r="E2158" i="6"/>
  <c r="D2158" i="6"/>
  <c r="C2158" i="6"/>
  <c r="B2158" i="6"/>
  <c r="H2157" i="6"/>
  <c r="G2157" i="6"/>
  <c r="F2157" i="6"/>
  <c r="E2157" i="6"/>
  <c r="D2157" i="6"/>
  <c r="C2157" i="6"/>
  <c r="B2157" i="6"/>
  <c r="H2156" i="6"/>
  <c r="G2156" i="6"/>
  <c r="F2156" i="6"/>
  <c r="E2156" i="6"/>
  <c r="D2156" i="6"/>
  <c r="C2156" i="6"/>
  <c r="B2156" i="6"/>
  <c r="H2155" i="6"/>
  <c r="G2155" i="6"/>
  <c r="F2155" i="6"/>
  <c r="E2155" i="6"/>
  <c r="D2155" i="6"/>
  <c r="C2155" i="6"/>
  <c r="B2155" i="6"/>
  <c r="H2154" i="6"/>
  <c r="G2154" i="6"/>
  <c r="F2154" i="6"/>
  <c r="E2154" i="6"/>
  <c r="D2154" i="6"/>
  <c r="C2154" i="6"/>
  <c r="B2154" i="6"/>
  <c r="H2153" i="6"/>
  <c r="G2153" i="6"/>
  <c r="F2153" i="6"/>
  <c r="E2153" i="6"/>
  <c r="D2153" i="6"/>
  <c r="C2153" i="6"/>
  <c r="B2153" i="6"/>
  <c r="H2152" i="6"/>
  <c r="G2152" i="6"/>
  <c r="F2152" i="6"/>
  <c r="E2152" i="6"/>
  <c r="D2152" i="6"/>
  <c r="C2152" i="6"/>
  <c r="B2152" i="6"/>
  <c r="H2151" i="6"/>
  <c r="G2151" i="6"/>
  <c r="F2151" i="6"/>
  <c r="E2151" i="6"/>
  <c r="D2151" i="6"/>
  <c r="C2151" i="6"/>
  <c r="B2151" i="6"/>
  <c r="H2150" i="6"/>
  <c r="G2150" i="6"/>
  <c r="F2150" i="6"/>
  <c r="E2150" i="6"/>
  <c r="D2150" i="6"/>
  <c r="C2150" i="6"/>
  <c r="B2150" i="6"/>
  <c r="H2149" i="6"/>
  <c r="G2149" i="6"/>
  <c r="F2149" i="6"/>
  <c r="E2149" i="6"/>
  <c r="D2149" i="6"/>
  <c r="C2149" i="6"/>
  <c r="B2149" i="6"/>
  <c r="H2148" i="6"/>
  <c r="G2148" i="6"/>
  <c r="F2148" i="6"/>
  <c r="E2148" i="6"/>
  <c r="D2148" i="6"/>
  <c r="C2148" i="6"/>
  <c r="B2148" i="6"/>
  <c r="H2147" i="6"/>
  <c r="G2147" i="6"/>
  <c r="F2147" i="6"/>
  <c r="E2147" i="6"/>
  <c r="D2147" i="6"/>
  <c r="C2147" i="6"/>
  <c r="B2147" i="6"/>
  <c r="H2146" i="6"/>
  <c r="G2146" i="6"/>
  <c r="F2146" i="6"/>
  <c r="E2146" i="6"/>
  <c r="D2146" i="6"/>
  <c r="C2146" i="6"/>
  <c r="B2146" i="6"/>
  <c r="H2145" i="6"/>
  <c r="G2145" i="6"/>
  <c r="F2145" i="6"/>
  <c r="E2145" i="6"/>
  <c r="D2145" i="6"/>
  <c r="C2145" i="6"/>
  <c r="B2145" i="6"/>
  <c r="H2144" i="6"/>
  <c r="G2144" i="6"/>
  <c r="F2144" i="6"/>
  <c r="E2144" i="6"/>
  <c r="D2144" i="6"/>
  <c r="C2144" i="6"/>
  <c r="B2144" i="6"/>
  <c r="H2143" i="6"/>
  <c r="G2143" i="6"/>
  <c r="F2143" i="6"/>
  <c r="E2143" i="6"/>
  <c r="D2143" i="6"/>
  <c r="C2143" i="6"/>
  <c r="B2143" i="6"/>
  <c r="H2142" i="6"/>
  <c r="G2142" i="6"/>
  <c r="F2142" i="6"/>
  <c r="E2142" i="6"/>
  <c r="D2142" i="6"/>
  <c r="C2142" i="6"/>
  <c r="B2142" i="6"/>
  <c r="H2141" i="6"/>
  <c r="G2141" i="6"/>
  <c r="F2141" i="6"/>
  <c r="E2141" i="6"/>
  <c r="D2141" i="6"/>
  <c r="C2141" i="6"/>
  <c r="B2141" i="6"/>
  <c r="H2140" i="6"/>
  <c r="G2140" i="6"/>
  <c r="F2140" i="6"/>
  <c r="E2140" i="6"/>
  <c r="D2140" i="6"/>
  <c r="C2140" i="6"/>
  <c r="B2140" i="6"/>
  <c r="H2139" i="6"/>
  <c r="G2139" i="6"/>
  <c r="F2139" i="6"/>
  <c r="E2139" i="6"/>
  <c r="D2139" i="6"/>
  <c r="C2139" i="6"/>
  <c r="B2139" i="6"/>
  <c r="H2138" i="6"/>
  <c r="G2138" i="6"/>
  <c r="F2138" i="6"/>
  <c r="E2138" i="6"/>
  <c r="D2138" i="6"/>
  <c r="C2138" i="6"/>
  <c r="B2138" i="6"/>
  <c r="H2137" i="6"/>
  <c r="G2137" i="6"/>
  <c r="F2137" i="6"/>
  <c r="E2137" i="6"/>
  <c r="D2137" i="6"/>
  <c r="C2137" i="6"/>
  <c r="B2137" i="6"/>
  <c r="H2136" i="6"/>
  <c r="G2136" i="6"/>
  <c r="F2136" i="6"/>
  <c r="E2136" i="6"/>
  <c r="D2136" i="6"/>
  <c r="C2136" i="6"/>
  <c r="B2136" i="6"/>
  <c r="H2135" i="6"/>
  <c r="G2135" i="6"/>
  <c r="F2135" i="6"/>
  <c r="E2135" i="6"/>
  <c r="D2135" i="6"/>
  <c r="C2135" i="6"/>
  <c r="B2135" i="6"/>
  <c r="H2134" i="6"/>
  <c r="G2134" i="6"/>
  <c r="F2134" i="6"/>
  <c r="E2134" i="6"/>
  <c r="D2134" i="6"/>
  <c r="C2134" i="6"/>
  <c r="B2134" i="6"/>
  <c r="H2133" i="6"/>
  <c r="G2133" i="6"/>
  <c r="F2133" i="6"/>
  <c r="E2133" i="6"/>
  <c r="D2133" i="6"/>
  <c r="C2133" i="6"/>
  <c r="B2133" i="6"/>
  <c r="H2132" i="6"/>
  <c r="G2132" i="6"/>
  <c r="F2132" i="6"/>
  <c r="E2132" i="6"/>
  <c r="D2132" i="6"/>
  <c r="C2132" i="6"/>
  <c r="B2132" i="6"/>
  <c r="H2131" i="6"/>
  <c r="G2131" i="6"/>
  <c r="F2131" i="6"/>
  <c r="E2131" i="6"/>
  <c r="D2131" i="6"/>
  <c r="C2131" i="6"/>
  <c r="B2131" i="6"/>
  <c r="H2130" i="6"/>
  <c r="G2130" i="6"/>
  <c r="F2130" i="6"/>
  <c r="E2130" i="6"/>
  <c r="D2130" i="6"/>
  <c r="C2130" i="6"/>
  <c r="B2130" i="6"/>
  <c r="H2129" i="6"/>
  <c r="G2129" i="6"/>
  <c r="F2129" i="6"/>
  <c r="E2129" i="6"/>
  <c r="D2129" i="6"/>
  <c r="C2129" i="6"/>
  <c r="B2129" i="6"/>
  <c r="H2128" i="6"/>
  <c r="G2128" i="6"/>
  <c r="F2128" i="6"/>
  <c r="E2128" i="6"/>
  <c r="D2128" i="6"/>
  <c r="C2128" i="6"/>
  <c r="B2128" i="6"/>
  <c r="H2127" i="6"/>
  <c r="G2127" i="6"/>
  <c r="F2127" i="6"/>
  <c r="E2127" i="6"/>
  <c r="D2127" i="6"/>
  <c r="C2127" i="6"/>
  <c r="B2127" i="6"/>
  <c r="H2126" i="6"/>
  <c r="G2126" i="6"/>
  <c r="F2126" i="6"/>
  <c r="E2126" i="6"/>
  <c r="D2126" i="6"/>
  <c r="C2126" i="6"/>
  <c r="B2126" i="6"/>
  <c r="H2125" i="6"/>
  <c r="G2125" i="6"/>
  <c r="F2125" i="6"/>
  <c r="E2125" i="6"/>
  <c r="D2125" i="6"/>
  <c r="C2125" i="6"/>
  <c r="B2125" i="6"/>
  <c r="H2124" i="6"/>
  <c r="G2124" i="6"/>
  <c r="F2124" i="6"/>
  <c r="E2124" i="6"/>
  <c r="D2124" i="6"/>
  <c r="C2124" i="6"/>
  <c r="B2124" i="6"/>
  <c r="H2123" i="6"/>
  <c r="G2123" i="6"/>
  <c r="F2123" i="6"/>
  <c r="E2123" i="6"/>
  <c r="D2123" i="6"/>
  <c r="C2123" i="6"/>
  <c r="B2123" i="6"/>
  <c r="H2122" i="6"/>
  <c r="G2122" i="6"/>
  <c r="F2122" i="6"/>
  <c r="E2122" i="6"/>
  <c r="D2122" i="6"/>
  <c r="C2122" i="6"/>
  <c r="B2122" i="6"/>
  <c r="H2121" i="6"/>
  <c r="G2121" i="6"/>
  <c r="F2121" i="6"/>
  <c r="E2121" i="6"/>
  <c r="D2121" i="6"/>
  <c r="C2121" i="6"/>
  <c r="B2121" i="6"/>
  <c r="H2120" i="6"/>
  <c r="G2120" i="6"/>
  <c r="F2120" i="6"/>
  <c r="E2120" i="6"/>
  <c r="D2120" i="6"/>
  <c r="C2120" i="6"/>
  <c r="B2120" i="6"/>
  <c r="H2119" i="6"/>
  <c r="G2119" i="6"/>
  <c r="F2119" i="6"/>
  <c r="E2119" i="6"/>
  <c r="D2119" i="6"/>
  <c r="C2119" i="6"/>
  <c r="B2119" i="6"/>
  <c r="H2118" i="6"/>
  <c r="G2118" i="6"/>
  <c r="F2118" i="6"/>
  <c r="E2118" i="6"/>
  <c r="D2118" i="6"/>
  <c r="C2118" i="6"/>
  <c r="B2118" i="6"/>
  <c r="H2117" i="6"/>
  <c r="G2117" i="6"/>
  <c r="F2117" i="6"/>
  <c r="E2117" i="6"/>
  <c r="D2117" i="6"/>
  <c r="C2117" i="6"/>
  <c r="B2117" i="6"/>
  <c r="H2116" i="6"/>
  <c r="G2116" i="6"/>
  <c r="F2116" i="6"/>
  <c r="E2116" i="6"/>
  <c r="D2116" i="6"/>
  <c r="C2116" i="6"/>
  <c r="B2116" i="6"/>
  <c r="H2115" i="6"/>
  <c r="G2115" i="6"/>
  <c r="F2115" i="6"/>
  <c r="E2115" i="6"/>
  <c r="D2115" i="6"/>
  <c r="C2115" i="6"/>
  <c r="B2115" i="6"/>
  <c r="H2114" i="6"/>
  <c r="G2114" i="6"/>
  <c r="F2114" i="6"/>
  <c r="E2114" i="6"/>
  <c r="D2114" i="6"/>
  <c r="C2114" i="6"/>
  <c r="B2114" i="6"/>
  <c r="H2113" i="6"/>
  <c r="G2113" i="6"/>
  <c r="F2113" i="6"/>
  <c r="E2113" i="6"/>
  <c r="D2113" i="6"/>
  <c r="C2113" i="6"/>
  <c r="B2113" i="6"/>
  <c r="H2112" i="6"/>
  <c r="G2112" i="6"/>
  <c r="F2112" i="6"/>
  <c r="E2112" i="6"/>
  <c r="D2112" i="6"/>
  <c r="C2112" i="6"/>
  <c r="B2112" i="6"/>
  <c r="H2111" i="6"/>
  <c r="G2111" i="6"/>
  <c r="F2111" i="6"/>
  <c r="E2111" i="6"/>
  <c r="D2111" i="6"/>
  <c r="C2111" i="6"/>
  <c r="B2111" i="6"/>
  <c r="H2110" i="6"/>
  <c r="G2110" i="6"/>
  <c r="F2110" i="6"/>
  <c r="E2110" i="6"/>
  <c r="D2110" i="6"/>
  <c r="C2110" i="6"/>
  <c r="B2110" i="6"/>
  <c r="H2109" i="6"/>
  <c r="G2109" i="6"/>
  <c r="F2109" i="6"/>
  <c r="E2109" i="6"/>
  <c r="D2109" i="6"/>
  <c r="C2109" i="6"/>
  <c r="B2109" i="6"/>
  <c r="H2108" i="6"/>
  <c r="G2108" i="6"/>
  <c r="F2108" i="6"/>
  <c r="E2108" i="6"/>
  <c r="D2108" i="6"/>
  <c r="C2108" i="6"/>
  <c r="B2108" i="6"/>
  <c r="H2107" i="6"/>
  <c r="G2107" i="6"/>
  <c r="F2107" i="6"/>
  <c r="E2107" i="6"/>
  <c r="D2107" i="6"/>
  <c r="C2107" i="6"/>
  <c r="B2107" i="6"/>
  <c r="H2106" i="6"/>
  <c r="G2106" i="6"/>
  <c r="F2106" i="6"/>
  <c r="E2106" i="6"/>
  <c r="D2106" i="6"/>
  <c r="C2106" i="6"/>
  <c r="B2106" i="6"/>
  <c r="H2105" i="6"/>
  <c r="G2105" i="6"/>
  <c r="F2105" i="6"/>
  <c r="E2105" i="6"/>
  <c r="D2105" i="6"/>
  <c r="C2105" i="6"/>
  <c r="B2105" i="6"/>
  <c r="H2104" i="6"/>
  <c r="G2104" i="6"/>
  <c r="F2104" i="6"/>
  <c r="E2104" i="6"/>
  <c r="D2104" i="6"/>
  <c r="C2104" i="6"/>
  <c r="B2104" i="6"/>
  <c r="H2103" i="6"/>
  <c r="G2103" i="6"/>
  <c r="F2103" i="6"/>
  <c r="E2103" i="6"/>
  <c r="D2103" i="6"/>
  <c r="C2103" i="6"/>
  <c r="B2103" i="6"/>
  <c r="H2102" i="6"/>
  <c r="G2102" i="6"/>
  <c r="F2102" i="6"/>
  <c r="E2102" i="6"/>
  <c r="D2102" i="6"/>
  <c r="C2102" i="6"/>
  <c r="B2102" i="6"/>
  <c r="H2101" i="6"/>
  <c r="G2101" i="6"/>
  <c r="F2101" i="6"/>
  <c r="E2101" i="6"/>
  <c r="D2101" i="6"/>
  <c r="C2101" i="6"/>
  <c r="B2101" i="6"/>
  <c r="H2100" i="6"/>
  <c r="G2100" i="6"/>
  <c r="F2100" i="6"/>
  <c r="E2100" i="6"/>
  <c r="D2100" i="6"/>
  <c r="C2100" i="6"/>
  <c r="B2100" i="6"/>
  <c r="H2099" i="6"/>
  <c r="G2099" i="6"/>
  <c r="F2099" i="6"/>
  <c r="E2099" i="6"/>
  <c r="D2099" i="6"/>
  <c r="C2099" i="6"/>
  <c r="B2099" i="6"/>
  <c r="H2098" i="6"/>
  <c r="G2098" i="6"/>
  <c r="F2098" i="6"/>
  <c r="E2098" i="6"/>
  <c r="D2098" i="6"/>
  <c r="C2098" i="6"/>
  <c r="B2098" i="6"/>
  <c r="H2097" i="6"/>
  <c r="G2097" i="6"/>
  <c r="F2097" i="6"/>
  <c r="E2097" i="6"/>
  <c r="D2097" i="6"/>
  <c r="C2097" i="6"/>
  <c r="B2097" i="6"/>
  <c r="H2096" i="6"/>
  <c r="G2096" i="6"/>
  <c r="F2096" i="6"/>
  <c r="E2096" i="6"/>
  <c r="D2096" i="6"/>
  <c r="C2096" i="6"/>
  <c r="B2096" i="6"/>
  <c r="H2095" i="6"/>
  <c r="G2095" i="6"/>
  <c r="F2095" i="6"/>
  <c r="E2095" i="6"/>
  <c r="D2095" i="6"/>
  <c r="C2095" i="6"/>
  <c r="B2095" i="6"/>
  <c r="H2094" i="6"/>
  <c r="G2094" i="6"/>
  <c r="F2094" i="6"/>
  <c r="E2094" i="6"/>
  <c r="D2094" i="6"/>
  <c r="C2094" i="6"/>
  <c r="B2094" i="6"/>
  <c r="H2093" i="6"/>
  <c r="G2093" i="6"/>
  <c r="F2093" i="6"/>
  <c r="E2093" i="6"/>
  <c r="D2093" i="6"/>
  <c r="C2093" i="6"/>
  <c r="B2093" i="6"/>
  <c r="H2092" i="6"/>
  <c r="G2092" i="6"/>
  <c r="F2092" i="6"/>
  <c r="E2092" i="6"/>
  <c r="D2092" i="6"/>
  <c r="C2092" i="6"/>
  <c r="B2092" i="6"/>
  <c r="H2091" i="6"/>
  <c r="G2091" i="6"/>
  <c r="F2091" i="6"/>
  <c r="E2091" i="6"/>
  <c r="D2091" i="6"/>
  <c r="C2091" i="6"/>
  <c r="B2091" i="6"/>
  <c r="H2090" i="6"/>
  <c r="G2090" i="6"/>
  <c r="F2090" i="6"/>
  <c r="E2090" i="6"/>
  <c r="D2090" i="6"/>
  <c r="C2090" i="6"/>
  <c r="B2090" i="6"/>
  <c r="H2089" i="6"/>
  <c r="G2089" i="6"/>
  <c r="F2089" i="6"/>
  <c r="E2089" i="6"/>
  <c r="D2089" i="6"/>
  <c r="C2089" i="6"/>
  <c r="B2089" i="6"/>
  <c r="H2088" i="6"/>
  <c r="G2088" i="6"/>
  <c r="F2088" i="6"/>
  <c r="E2088" i="6"/>
  <c r="D2088" i="6"/>
  <c r="C2088" i="6"/>
  <c r="B2088" i="6"/>
  <c r="H2087" i="6"/>
  <c r="G2087" i="6"/>
  <c r="F2087" i="6"/>
  <c r="E2087" i="6"/>
  <c r="D2087" i="6"/>
  <c r="C2087" i="6"/>
  <c r="B2087" i="6"/>
  <c r="H2086" i="6"/>
  <c r="G2086" i="6"/>
  <c r="F2086" i="6"/>
  <c r="E2086" i="6"/>
  <c r="D2086" i="6"/>
  <c r="C2086" i="6"/>
  <c r="B2086" i="6"/>
  <c r="H2085" i="6"/>
  <c r="G2085" i="6"/>
  <c r="F2085" i="6"/>
  <c r="E2085" i="6"/>
  <c r="D2085" i="6"/>
  <c r="C2085" i="6"/>
  <c r="B2085" i="6"/>
  <c r="H2084" i="6"/>
  <c r="G2084" i="6"/>
  <c r="F2084" i="6"/>
  <c r="E2084" i="6"/>
  <c r="D2084" i="6"/>
  <c r="C2084" i="6"/>
  <c r="B2084" i="6"/>
  <c r="H2083" i="6"/>
  <c r="G2083" i="6"/>
  <c r="F2083" i="6"/>
  <c r="E2083" i="6"/>
  <c r="D2083" i="6"/>
  <c r="C2083" i="6"/>
  <c r="B2083" i="6"/>
  <c r="H2082" i="6"/>
  <c r="G2082" i="6"/>
  <c r="F2082" i="6"/>
  <c r="E2082" i="6"/>
  <c r="D2082" i="6"/>
  <c r="C2082" i="6"/>
  <c r="B2082" i="6"/>
  <c r="H2081" i="6"/>
  <c r="G2081" i="6"/>
  <c r="F2081" i="6"/>
  <c r="E2081" i="6"/>
  <c r="D2081" i="6"/>
  <c r="C2081" i="6"/>
  <c r="B2081" i="6"/>
  <c r="H2080" i="6"/>
  <c r="G2080" i="6"/>
  <c r="F2080" i="6"/>
  <c r="E2080" i="6"/>
  <c r="D2080" i="6"/>
  <c r="C2080" i="6"/>
  <c r="B2080" i="6"/>
  <c r="H2079" i="6"/>
  <c r="G2079" i="6"/>
  <c r="F2079" i="6"/>
  <c r="E2079" i="6"/>
  <c r="D2079" i="6"/>
  <c r="C2079" i="6"/>
  <c r="B2079" i="6"/>
  <c r="H2078" i="6"/>
  <c r="G2078" i="6"/>
  <c r="F2078" i="6"/>
  <c r="E2078" i="6"/>
  <c r="D2078" i="6"/>
  <c r="C2078" i="6"/>
  <c r="B2078" i="6"/>
  <c r="H2077" i="6"/>
  <c r="G2077" i="6"/>
  <c r="F2077" i="6"/>
  <c r="E2077" i="6"/>
  <c r="D2077" i="6"/>
  <c r="C2077" i="6"/>
  <c r="B2077" i="6"/>
  <c r="H2076" i="6"/>
  <c r="G2076" i="6"/>
  <c r="F2076" i="6"/>
  <c r="E2076" i="6"/>
  <c r="D2076" i="6"/>
  <c r="C2076" i="6"/>
  <c r="B2076" i="6"/>
  <c r="H2075" i="6"/>
  <c r="G2075" i="6"/>
  <c r="F2075" i="6"/>
  <c r="E2075" i="6"/>
  <c r="D2075" i="6"/>
  <c r="C2075" i="6"/>
  <c r="B2075" i="6"/>
  <c r="H2074" i="6"/>
  <c r="G2074" i="6"/>
  <c r="F2074" i="6"/>
  <c r="E2074" i="6"/>
  <c r="D2074" i="6"/>
  <c r="C2074" i="6"/>
  <c r="B2074" i="6"/>
  <c r="H2073" i="6"/>
  <c r="G2073" i="6"/>
  <c r="F2073" i="6"/>
  <c r="E2073" i="6"/>
  <c r="D2073" i="6"/>
  <c r="C2073" i="6"/>
  <c r="B2073" i="6"/>
  <c r="H2072" i="6"/>
  <c r="G2072" i="6"/>
  <c r="F2072" i="6"/>
  <c r="E2072" i="6"/>
  <c r="D2072" i="6"/>
  <c r="C2072" i="6"/>
  <c r="B2072" i="6"/>
  <c r="H2071" i="6"/>
  <c r="G2071" i="6"/>
  <c r="F2071" i="6"/>
  <c r="E2071" i="6"/>
  <c r="D2071" i="6"/>
  <c r="C2071" i="6"/>
  <c r="B2071" i="6"/>
  <c r="H2070" i="6"/>
  <c r="G2070" i="6"/>
  <c r="F2070" i="6"/>
  <c r="E2070" i="6"/>
  <c r="D2070" i="6"/>
  <c r="C2070" i="6"/>
  <c r="B2070" i="6"/>
  <c r="H2069" i="6"/>
  <c r="G2069" i="6"/>
  <c r="F2069" i="6"/>
  <c r="E2069" i="6"/>
  <c r="D2069" i="6"/>
  <c r="C2069" i="6"/>
  <c r="B2069" i="6"/>
  <c r="H2068" i="6"/>
  <c r="G2068" i="6"/>
  <c r="F2068" i="6"/>
  <c r="E2068" i="6"/>
  <c r="D2068" i="6"/>
  <c r="C2068" i="6"/>
  <c r="B2068" i="6"/>
  <c r="H2067" i="6"/>
  <c r="G2067" i="6"/>
  <c r="F2067" i="6"/>
  <c r="E2067" i="6"/>
  <c r="D2067" i="6"/>
  <c r="C2067" i="6"/>
  <c r="B2067" i="6"/>
  <c r="H2066" i="6"/>
  <c r="G2066" i="6"/>
  <c r="F2066" i="6"/>
  <c r="E2066" i="6"/>
  <c r="D2066" i="6"/>
  <c r="C2066" i="6"/>
  <c r="B2066" i="6"/>
  <c r="H2065" i="6"/>
  <c r="G2065" i="6"/>
  <c r="F2065" i="6"/>
  <c r="E2065" i="6"/>
  <c r="D2065" i="6"/>
  <c r="C2065" i="6"/>
  <c r="B2065" i="6"/>
  <c r="H2064" i="6"/>
  <c r="G2064" i="6"/>
  <c r="F2064" i="6"/>
  <c r="E2064" i="6"/>
  <c r="D2064" i="6"/>
  <c r="C2064" i="6"/>
  <c r="B2064" i="6"/>
  <c r="H2063" i="6"/>
  <c r="G2063" i="6"/>
  <c r="F2063" i="6"/>
  <c r="E2063" i="6"/>
  <c r="D2063" i="6"/>
  <c r="C2063" i="6"/>
  <c r="B2063" i="6"/>
  <c r="H2062" i="6"/>
  <c r="G2062" i="6"/>
  <c r="F2062" i="6"/>
  <c r="E2062" i="6"/>
  <c r="D2062" i="6"/>
  <c r="C2062" i="6"/>
  <c r="B2062" i="6"/>
  <c r="H2061" i="6"/>
  <c r="G2061" i="6"/>
  <c r="F2061" i="6"/>
  <c r="E2061" i="6"/>
  <c r="D2061" i="6"/>
  <c r="C2061" i="6"/>
  <c r="B2061" i="6"/>
  <c r="H2060" i="6"/>
  <c r="G2060" i="6"/>
  <c r="F2060" i="6"/>
  <c r="E2060" i="6"/>
  <c r="D2060" i="6"/>
  <c r="C2060" i="6"/>
  <c r="B2060" i="6"/>
  <c r="H2059" i="6"/>
  <c r="G2059" i="6"/>
  <c r="F2059" i="6"/>
  <c r="E2059" i="6"/>
  <c r="D2059" i="6"/>
  <c r="C2059" i="6"/>
  <c r="B2059" i="6"/>
  <c r="H2058" i="6"/>
  <c r="G2058" i="6"/>
  <c r="F2058" i="6"/>
  <c r="E2058" i="6"/>
  <c r="D2058" i="6"/>
  <c r="C2058" i="6"/>
  <c r="B2058" i="6"/>
  <c r="H2057" i="6"/>
  <c r="G2057" i="6"/>
  <c r="F2057" i="6"/>
  <c r="E2057" i="6"/>
  <c r="D2057" i="6"/>
  <c r="C2057" i="6"/>
  <c r="B2057" i="6"/>
  <c r="H2056" i="6"/>
  <c r="G2056" i="6"/>
  <c r="F2056" i="6"/>
  <c r="E2056" i="6"/>
  <c r="D2056" i="6"/>
  <c r="C2056" i="6"/>
  <c r="B2056" i="6"/>
  <c r="H2055" i="6"/>
  <c r="G2055" i="6"/>
  <c r="F2055" i="6"/>
  <c r="E2055" i="6"/>
  <c r="D2055" i="6"/>
  <c r="C2055" i="6"/>
  <c r="B2055" i="6"/>
  <c r="H2054" i="6"/>
  <c r="G2054" i="6"/>
  <c r="F2054" i="6"/>
  <c r="E2054" i="6"/>
  <c r="D2054" i="6"/>
  <c r="C2054" i="6"/>
  <c r="B2054" i="6"/>
  <c r="H2053" i="6"/>
  <c r="G2053" i="6"/>
  <c r="F2053" i="6"/>
  <c r="E2053" i="6"/>
  <c r="D2053" i="6"/>
  <c r="C2053" i="6"/>
  <c r="B2053" i="6"/>
  <c r="H2052" i="6"/>
  <c r="G2052" i="6"/>
  <c r="F2052" i="6"/>
  <c r="E2052" i="6"/>
  <c r="D2052" i="6"/>
  <c r="C2052" i="6"/>
  <c r="B2052" i="6"/>
  <c r="H2051" i="6"/>
  <c r="G2051" i="6"/>
  <c r="F2051" i="6"/>
  <c r="E2051" i="6"/>
  <c r="D2051" i="6"/>
  <c r="C2051" i="6"/>
  <c r="B2051" i="6"/>
  <c r="H2050" i="6"/>
  <c r="G2050" i="6"/>
  <c r="F2050" i="6"/>
  <c r="E2050" i="6"/>
  <c r="D2050" i="6"/>
  <c r="C2050" i="6"/>
  <c r="B2050" i="6"/>
  <c r="H2049" i="6"/>
  <c r="G2049" i="6"/>
  <c r="F2049" i="6"/>
  <c r="E2049" i="6"/>
  <c r="D2049" i="6"/>
  <c r="C2049" i="6"/>
  <c r="B2049" i="6"/>
  <c r="H2048" i="6"/>
  <c r="G2048" i="6"/>
  <c r="F2048" i="6"/>
  <c r="E2048" i="6"/>
  <c r="D2048" i="6"/>
  <c r="C2048" i="6"/>
  <c r="B2048" i="6"/>
  <c r="H2047" i="6"/>
  <c r="G2047" i="6"/>
  <c r="F2047" i="6"/>
  <c r="E2047" i="6"/>
  <c r="D2047" i="6"/>
  <c r="C2047" i="6"/>
  <c r="B2047" i="6"/>
  <c r="H2046" i="6"/>
  <c r="G2046" i="6"/>
  <c r="F2046" i="6"/>
  <c r="E2046" i="6"/>
  <c r="D2046" i="6"/>
  <c r="C2046" i="6"/>
  <c r="B2046" i="6"/>
  <c r="H2045" i="6"/>
  <c r="G2045" i="6"/>
  <c r="F2045" i="6"/>
  <c r="E2045" i="6"/>
  <c r="D2045" i="6"/>
  <c r="C2045" i="6"/>
  <c r="B2045" i="6"/>
  <c r="H2044" i="6"/>
  <c r="G2044" i="6"/>
  <c r="F2044" i="6"/>
  <c r="E2044" i="6"/>
  <c r="D2044" i="6"/>
  <c r="C2044" i="6"/>
  <c r="B2044" i="6"/>
  <c r="H2043" i="6"/>
  <c r="G2043" i="6"/>
  <c r="F2043" i="6"/>
  <c r="E2043" i="6"/>
  <c r="D2043" i="6"/>
  <c r="C2043" i="6"/>
  <c r="B2043" i="6"/>
  <c r="H2042" i="6"/>
  <c r="G2042" i="6"/>
  <c r="F2042" i="6"/>
  <c r="E2042" i="6"/>
  <c r="D2042" i="6"/>
  <c r="C2042" i="6"/>
  <c r="B2042" i="6"/>
  <c r="H2041" i="6"/>
  <c r="G2041" i="6"/>
  <c r="F2041" i="6"/>
  <c r="E2041" i="6"/>
  <c r="D2041" i="6"/>
  <c r="C2041" i="6"/>
  <c r="B2041" i="6"/>
  <c r="H2040" i="6"/>
  <c r="G2040" i="6"/>
  <c r="F2040" i="6"/>
  <c r="E2040" i="6"/>
  <c r="D2040" i="6"/>
  <c r="C2040" i="6"/>
  <c r="B2040" i="6"/>
  <c r="H2039" i="6"/>
  <c r="G2039" i="6"/>
  <c r="F2039" i="6"/>
  <c r="E2039" i="6"/>
  <c r="D2039" i="6"/>
  <c r="C2039" i="6"/>
  <c r="B2039" i="6"/>
  <c r="H2038" i="6"/>
  <c r="G2038" i="6"/>
  <c r="F2038" i="6"/>
  <c r="E2038" i="6"/>
  <c r="D2038" i="6"/>
  <c r="C2038" i="6"/>
  <c r="B2038" i="6"/>
  <c r="H2037" i="6"/>
  <c r="G2037" i="6"/>
  <c r="F2037" i="6"/>
  <c r="E2037" i="6"/>
  <c r="D2037" i="6"/>
  <c r="C2037" i="6"/>
  <c r="B2037" i="6"/>
  <c r="H2036" i="6"/>
  <c r="G2036" i="6"/>
  <c r="F2036" i="6"/>
  <c r="E2036" i="6"/>
  <c r="D2036" i="6"/>
  <c r="C2036" i="6"/>
  <c r="B2036" i="6"/>
  <c r="H2035" i="6"/>
  <c r="G2035" i="6"/>
  <c r="F2035" i="6"/>
  <c r="E2035" i="6"/>
  <c r="D2035" i="6"/>
  <c r="C2035" i="6"/>
  <c r="B2035" i="6"/>
  <c r="H2034" i="6"/>
  <c r="G2034" i="6"/>
  <c r="F2034" i="6"/>
  <c r="E2034" i="6"/>
  <c r="D2034" i="6"/>
  <c r="C2034" i="6"/>
  <c r="B2034" i="6"/>
  <c r="H2033" i="6"/>
  <c r="G2033" i="6"/>
  <c r="F2033" i="6"/>
  <c r="E2033" i="6"/>
  <c r="D2033" i="6"/>
  <c r="C2033" i="6"/>
  <c r="B2033" i="6"/>
  <c r="H2032" i="6"/>
  <c r="G2032" i="6"/>
  <c r="F2032" i="6"/>
  <c r="E2032" i="6"/>
  <c r="D2032" i="6"/>
  <c r="C2032" i="6"/>
  <c r="B2032" i="6"/>
  <c r="H2031" i="6"/>
  <c r="G2031" i="6"/>
  <c r="F2031" i="6"/>
  <c r="E2031" i="6"/>
  <c r="D2031" i="6"/>
  <c r="C2031" i="6"/>
  <c r="B2031" i="6"/>
  <c r="H2030" i="6"/>
  <c r="G2030" i="6"/>
  <c r="F2030" i="6"/>
  <c r="E2030" i="6"/>
  <c r="D2030" i="6"/>
  <c r="C2030" i="6"/>
  <c r="B2030" i="6"/>
  <c r="H2029" i="6"/>
  <c r="G2029" i="6"/>
  <c r="F2029" i="6"/>
  <c r="E2029" i="6"/>
  <c r="D2029" i="6"/>
  <c r="C2029" i="6"/>
  <c r="B2029" i="6"/>
  <c r="H2028" i="6"/>
  <c r="G2028" i="6"/>
  <c r="F2028" i="6"/>
  <c r="E2028" i="6"/>
  <c r="D2028" i="6"/>
  <c r="C2028" i="6"/>
  <c r="B2028" i="6"/>
  <c r="H2027" i="6"/>
  <c r="G2027" i="6"/>
  <c r="F2027" i="6"/>
  <c r="E2027" i="6"/>
  <c r="D2027" i="6"/>
  <c r="C2027" i="6"/>
  <c r="B2027" i="6"/>
  <c r="H2026" i="6"/>
  <c r="G2026" i="6"/>
  <c r="F2026" i="6"/>
  <c r="E2026" i="6"/>
  <c r="D2026" i="6"/>
  <c r="C2026" i="6"/>
  <c r="B2026" i="6"/>
  <c r="H2025" i="6"/>
  <c r="G2025" i="6"/>
  <c r="F2025" i="6"/>
  <c r="E2025" i="6"/>
  <c r="D2025" i="6"/>
  <c r="C2025" i="6"/>
  <c r="B2025" i="6"/>
  <c r="H2024" i="6"/>
  <c r="G2024" i="6"/>
  <c r="F2024" i="6"/>
  <c r="E2024" i="6"/>
  <c r="D2024" i="6"/>
  <c r="C2024" i="6"/>
  <c r="B2024" i="6"/>
  <c r="H2023" i="6"/>
  <c r="G2023" i="6"/>
  <c r="F2023" i="6"/>
  <c r="E2023" i="6"/>
  <c r="D2023" i="6"/>
  <c r="C2023" i="6"/>
  <c r="B2023" i="6"/>
  <c r="H2022" i="6"/>
  <c r="G2022" i="6"/>
  <c r="F2022" i="6"/>
  <c r="E2022" i="6"/>
  <c r="D2022" i="6"/>
  <c r="C2022" i="6"/>
  <c r="B2022" i="6"/>
  <c r="H2021" i="6"/>
  <c r="G2021" i="6"/>
  <c r="F2021" i="6"/>
  <c r="E2021" i="6"/>
  <c r="D2021" i="6"/>
  <c r="C2021" i="6"/>
  <c r="B2021" i="6"/>
  <c r="H2020" i="6"/>
  <c r="G2020" i="6"/>
  <c r="F2020" i="6"/>
  <c r="E2020" i="6"/>
  <c r="D2020" i="6"/>
  <c r="C2020" i="6"/>
  <c r="B2020" i="6"/>
  <c r="H2019" i="6"/>
  <c r="G2019" i="6"/>
  <c r="F2019" i="6"/>
  <c r="E2019" i="6"/>
  <c r="D2019" i="6"/>
  <c r="C2019" i="6"/>
  <c r="B2019" i="6"/>
  <c r="H2018" i="6"/>
  <c r="G2018" i="6"/>
  <c r="F2018" i="6"/>
  <c r="E2018" i="6"/>
  <c r="D2018" i="6"/>
  <c r="C2018" i="6"/>
  <c r="B2018" i="6"/>
  <c r="H2017" i="6"/>
  <c r="G2017" i="6"/>
  <c r="F2017" i="6"/>
  <c r="E2017" i="6"/>
  <c r="D2017" i="6"/>
  <c r="C2017" i="6"/>
  <c r="B2017" i="6"/>
  <c r="H2016" i="6"/>
  <c r="G2016" i="6"/>
  <c r="F2016" i="6"/>
  <c r="E2016" i="6"/>
  <c r="D2016" i="6"/>
  <c r="C2016" i="6"/>
  <c r="B2016" i="6"/>
  <c r="H2015" i="6"/>
  <c r="G2015" i="6"/>
  <c r="F2015" i="6"/>
  <c r="E2015" i="6"/>
  <c r="D2015" i="6"/>
  <c r="C2015" i="6"/>
  <c r="B2015" i="6"/>
  <c r="H2014" i="6"/>
  <c r="G2014" i="6"/>
  <c r="F2014" i="6"/>
  <c r="E2014" i="6"/>
  <c r="D2014" i="6"/>
  <c r="C2014" i="6"/>
  <c r="B2014" i="6"/>
  <c r="H2013" i="6"/>
  <c r="G2013" i="6"/>
  <c r="F2013" i="6"/>
  <c r="E2013" i="6"/>
  <c r="D2013" i="6"/>
  <c r="C2013" i="6"/>
  <c r="B2013" i="6"/>
  <c r="H2012" i="6"/>
  <c r="G2012" i="6"/>
  <c r="F2012" i="6"/>
  <c r="E2012" i="6"/>
  <c r="D2012" i="6"/>
  <c r="C2012" i="6"/>
  <c r="B2012" i="6"/>
  <c r="H2011" i="6"/>
  <c r="G2011" i="6"/>
  <c r="F2011" i="6"/>
  <c r="E2011" i="6"/>
  <c r="D2011" i="6"/>
  <c r="C2011" i="6"/>
  <c r="B2011" i="6"/>
  <c r="H2010" i="6"/>
  <c r="G2010" i="6"/>
  <c r="F2010" i="6"/>
  <c r="E2010" i="6"/>
  <c r="D2010" i="6"/>
  <c r="C2010" i="6"/>
  <c r="B2010" i="6"/>
  <c r="H2009" i="6"/>
  <c r="G2009" i="6"/>
  <c r="F2009" i="6"/>
  <c r="E2009" i="6"/>
  <c r="D2009" i="6"/>
  <c r="C2009" i="6"/>
  <c r="B2009" i="6"/>
  <c r="H2008" i="6"/>
  <c r="G2008" i="6"/>
  <c r="F2008" i="6"/>
  <c r="E2008" i="6"/>
  <c r="D2008" i="6"/>
  <c r="C2008" i="6"/>
  <c r="B2008" i="6"/>
  <c r="H2007" i="6"/>
  <c r="G2007" i="6"/>
  <c r="F2007" i="6"/>
  <c r="E2007" i="6"/>
  <c r="D2007" i="6"/>
  <c r="C2007" i="6"/>
  <c r="B2007" i="6"/>
  <c r="H2006" i="6"/>
  <c r="G2006" i="6"/>
  <c r="F2006" i="6"/>
  <c r="E2006" i="6"/>
  <c r="D2006" i="6"/>
  <c r="C2006" i="6"/>
  <c r="B2006" i="6"/>
  <c r="H2005" i="6"/>
  <c r="G2005" i="6"/>
  <c r="F2005" i="6"/>
  <c r="E2005" i="6"/>
  <c r="D2005" i="6"/>
  <c r="C2005" i="6"/>
  <c r="B2005" i="6"/>
  <c r="H2004" i="6"/>
  <c r="G2004" i="6"/>
  <c r="F2004" i="6"/>
  <c r="E2004" i="6"/>
  <c r="D2004" i="6"/>
  <c r="C2004" i="6"/>
  <c r="B2004" i="6"/>
  <c r="H2003" i="6"/>
  <c r="G2003" i="6"/>
  <c r="F2003" i="6"/>
  <c r="E2003" i="6"/>
  <c r="D2003" i="6"/>
  <c r="C2003" i="6"/>
  <c r="B2003" i="6"/>
  <c r="H2002" i="6"/>
  <c r="G2002" i="6"/>
  <c r="F2002" i="6"/>
  <c r="E2002" i="6"/>
  <c r="D2002" i="6"/>
  <c r="C2002" i="6"/>
  <c r="B2002" i="6"/>
  <c r="H2001" i="6"/>
  <c r="G2001" i="6"/>
  <c r="F2001" i="6"/>
  <c r="E2001" i="6"/>
  <c r="D2001" i="6"/>
  <c r="C2001" i="6"/>
  <c r="B2001" i="6"/>
  <c r="H2000" i="6"/>
  <c r="G2000" i="6"/>
  <c r="F2000" i="6"/>
  <c r="E2000" i="6"/>
  <c r="D2000" i="6"/>
  <c r="C2000" i="6"/>
  <c r="B2000" i="6"/>
  <c r="H1999" i="6"/>
  <c r="G1999" i="6"/>
  <c r="F1999" i="6"/>
  <c r="E1999" i="6"/>
  <c r="D1999" i="6"/>
  <c r="C1999" i="6"/>
  <c r="B1999" i="6"/>
  <c r="H1998" i="6"/>
  <c r="G1998" i="6"/>
  <c r="F1998" i="6"/>
  <c r="E1998" i="6"/>
  <c r="D1998" i="6"/>
  <c r="C1998" i="6"/>
  <c r="B1998" i="6"/>
  <c r="H1997" i="6"/>
  <c r="G1997" i="6"/>
  <c r="F1997" i="6"/>
  <c r="E1997" i="6"/>
  <c r="D1997" i="6"/>
  <c r="C1997" i="6"/>
  <c r="B1997" i="6"/>
  <c r="H1996" i="6"/>
  <c r="G1996" i="6"/>
  <c r="F1996" i="6"/>
  <c r="E1996" i="6"/>
  <c r="D1996" i="6"/>
  <c r="C1996" i="6"/>
  <c r="B1996" i="6"/>
  <c r="H1995" i="6"/>
  <c r="G1995" i="6"/>
  <c r="F1995" i="6"/>
  <c r="E1995" i="6"/>
  <c r="D1995" i="6"/>
  <c r="C1995" i="6"/>
  <c r="B1995" i="6"/>
  <c r="H1994" i="6"/>
  <c r="G1994" i="6"/>
  <c r="F1994" i="6"/>
  <c r="E1994" i="6"/>
  <c r="D1994" i="6"/>
  <c r="C1994" i="6"/>
  <c r="B1994" i="6"/>
  <c r="H1993" i="6"/>
  <c r="G1993" i="6"/>
  <c r="F1993" i="6"/>
  <c r="E1993" i="6"/>
  <c r="D1993" i="6"/>
  <c r="C1993" i="6"/>
  <c r="B1993" i="6"/>
  <c r="H1992" i="6"/>
  <c r="G1992" i="6"/>
  <c r="F1992" i="6"/>
  <c r="E1992" i="6"/>
  <c r="D1992" i="6"/>
  <c r="C1992" i="6"/>
  <c r="B1992" i="6"/>
  <c r="H1991" i="6"/>
  <c r="G1991" i="6"/>
  <c r="F1991" i="6"/>
  <c r="E1991" i="6"/>
  <c r="D1991" i="6"/>
  <c r="C1991" i="6"/>
  <c r="B1991" i="6"/>
  <c r="H1990" i="6"/>
  <c r="G1990" i="6"/>
  <c r="F1990" i="6"/>
  <c r="E1990" i="6"/>
  <c r="D1990" i="6"/>
  <c r="C1990" i="6"/>
  <c r="B1990" i="6"/>
  <c r="H1989" i="6"/>
  <c r="G1989" i="6"/>
  <c r="F1989" i="6"/>
  <c r="E1989" i="6"/>
  <c r="D1989" i="6"/>
  <c r="C1989" i="6"/>
  <c r="B1989" i="6"/>
  <c r="H1988" i="6"/>
  <c r="G1988" i="6"/>
  <c r="F1988" i="6"/>
  <c r="E1988" i="6"/>
  <c r="D1988" i="6"/>
  <c r="C1988" i="6"/>
  <c r="B1988" i="6"/>
  <c r="H1987" i="6"/>
  <c r="G1987" i="6"/>
  <c r="F1987" i="6"/>
  <c r="E1987" i="6"/>
  <c r="D1987" i="6"/>
  <c r="C1987" i="6"/>
  <c r="B1987" i="6"/>
  <c r="H1986" i="6"/>
  <c r="G1986" i="6"/>
  <c r="F1986" i="6"/>
  <c r="E1986" i="6"/>
  <c r="D1986" i="6"/>
  <c r="C1986" i="6"/>
  <c r="B1986" i="6"/>
  <c r="H1985" i="6"/>
  <c r="G1985" i="6"/>
  <c r="F1985" i="6"/>
  <c r="E1985" i="6"/>
  <c r="D1985" i="6"/>
  <c r="C1985" i="6"/>
  <c r="B1985" i="6"/>
  <c r="H1984" i="6"/>
  <c r="G1984" i="6"/>
  <c r="F1984" i="6"/>
  <c r="E1984" i="6"/>
  <c r="D1984" i="6"/>
  <c r="C1984" i="6"/>
  <c r="B1984" i="6"/>
  <c r="H1983" i="6"/>
  <c r="G1983" i="6"/>
  <c r="F1983" i="6"/>
  <c r="E1983" i="6"/>
  <c r="D1983" i="6"/>
  <c r="C1983" i="6"/>
  <c r="B1983" i="6"/>
  <c r="H1982" i="6"/>
  <c r="G1982" i="6"/>
  <c r="F1982" i="6"/>
  <c r="E1982" i="6"/>
  <c r="D1982" i="6"/>
  <c r="C1982" i="6"/>
  <c r="B1982" i="6"/>
  <c r="H1981" i="6"/>
  <c r="G1981" i="6"/>
  <c r="F1981" i="6"/>
  <c r="E1981" i="6"/>
  <c r="D1981" i="6"/>
  <c r="C1981" i="6"/>
  <c r="B1981" i="6"/>
  <c r="H1980" i="6"/>
  <c r="G1980" i="6"/>
  <c r="F1980" i="6"/>
  <c r="E1980" i="6"/>
  <c r="D1980" i="6"/>
  <c r="C1980" i="6"/>
  <c r="B1980" i="6"/>
  <c r="H1979" i="6"/>
  <c r="G1979" i="6"/>
  <c r="F1979" i="6"/>
  <c r="E1979" i="6"/>
  <c r="D1979" i="6"/>
  <c r="C1979" i="6"/>
  <c r="B1979" i="6"/>
  <c r="H1978" i="6"/>
  <c r="G1978" i="6"/>
  <c r="F1978" i="6"/>
  <c r="E1978" i="6"/>
  <c r="D1978" i="6"/>
  <c r="C1978" i="6"/>
  <c r="B1978" i="6"/>
  <c r="H1977" i="6"/>
  <c r="G1977" i="6"/>
  <c r="F1977" i="6"/>
  <c r="E1977" i="6"/>
  <c r="D1977" i="6"/>
  <c r="C1977" i="6"/>
  <c r="B1977" i="6"/>
  <c r="H1976" i="6"/>
  <c r="G1976" i="6"/>
  <c r="F1976" i="6"/>
  <c r="E1976" i="6"/>
  <c r="D1976" i="6"/>
  <c r="C1976" i="6"/>
  <c r="B1976" i="6"/>
  <c r="H1975" i="6"/>
  <c r="G1975" i="6"/>
  <c r="F1975" i="6"/>
  <c r="E1975" i="6"/>
  <c r="D1975" i="6"/>
  <c r="C1975" i="6"/>
  <c r="B1975" i="6"/>
  <c r="H1974" i="6"/>
  <c r="G1974" i="6"/>
  <c r="F1974" i="6"/>
  <c r="E1974" i="6"/>
  <c r="D1974" i="6"/>
  <c r="C1974" i="6"/>
  <c r="B1974" i="6"/>
  <c r="H1973" i="6"/>
  <c r="G1973" i="6"/>
  <c r="F1973" i="6"/>
  <c r="E1973" i="6"/>
  <c r="D1973" i="6"/>
  <c r="C1973" i="6"/>
  <c r="B1973" i="6"/>
  <c r="H1972" i="6"/>
  <c r="G1972" i="6"/>
  <c r="F1972" i="6"/>
  <c r="E1972" i="6"/>
  <c r="D1972" i="6"/>
  <c r="C1972" i="6"/>
  <c r="B1972" i="6"/>
  <c r="H1971" i="6"/>
  <c r="G1971" i="6"/>
  <c r="F1971" i="6"/>
  <c r="E1971" i="6"/>
  <c r="D1971" i="6"/>
  <c r="C1971" i="6"/>
  <c r="B1971" i="6"/>
  <c r="H1970" i="6"/>
  <c r="G1970" i="6"/>
  <c r="F1970" i="6"/>
  <c r="E1970" i="6"/>
  <c r="D1970" i="6"/>
  <c r="C1970" i="6"/>
  <c r="B1970" i="6"/>
  <c r="H1969" i="6"/>
  <c r="G1969" i="6"/>
  <c r="F1969" i="6"/>
  <c r="E1969" i="6"/>
  <c r="D1969" i="6"/>
  <c r="C1969" i="6"/>
  <c r="B1969" i="6"/>
  <c r="H1968" i="6"/>
  <c r="G1968" i="6"/>
  <c r="F1968" i="6"/>
  <c r="E1968" i="6"/>
  <c r="D1968" i="6"/>
  <c r="C1968" i="6"/>
  <c r="B1968" i="6"/>
  <c r="H1967" i="6"/>
  <c r="G1967" i="6"/>
  <c r="F1967" i="6"/>
  <c r="E1967" i="6"/>
  <c r="D1967" i="6"/>
  <c r="C1967" i="6"/>
  <c r="B1967" i="6"/>
  <c r="H1966" i="6"/>
  <c r="G1966" i="6"/>
  <c r="F1966" i="6"/>
  <c r="E1966" i="6"/>
  <c r="D1966" i="6"/>
  <c r="C1966" i="6"/>
  <c r="B1966" i="6"/>
  <c r="H1965" i="6"/>
  <c r="G1965" i="6"/>
  <c r="F1965" i="6"/>
  <c r="E1965" i="6"/>
  <c r="D1965" i="6"/>
  <c r="C1965" i="6"/>
  <c r="B1965" i="6"/>
  <c r="H1964" i="6"/>
  <c r="G1964" i="6"/>
  <c r="F1964" i="6"/>
  <c r="E1964" i="6"/>
  <c r="D1964" i="6"/>
  <c r="C1964" i="6"/>
  <c r="B1964" i="6"/>
  <c r="H1963" i="6"/>
  <c r="G1963" i="6"/>
  <c r="F1963" i="6"/>
  <c r="E1963" i="6"/>
  <c r="D1963" i="6"/>
  <c r="C1963" i="6"/>
  <c r="B1963" i="6"/>
  <c r="H1962" i="6"/>
  <c r="G1962" i="6"/>
  <c r="F1962" i="6"/>
  <c r="E1962" i="6"/>
  <c r="D1962" i="6"/>
  <c r="C1962" i="6"/>
  <c r="B1962" i="6"/>
  <c r="H1961" i="6"/>
  <c r="G1961" i="6"/>
  <c r="F1961" i="6"/>
  <c r="E1961" i="6"/>
  <c r="D1961" i="6"/>
  <c r="C1961" i="6"/>
  <c r="B1961" i="6"/>
  <c r="H1960" i="6"/>
  <c r="G1960" i="6"/>
  <c r="F1960" i="6"/>
  <c r="E1960" i="6"/>
  <c r="D1960" i="6"/>
  <c r="C1960" i="6"/>
  <c r="B1960" i="6"/>
  <c r="H1959" i="6"/>
  <c r="G1959" i="6"/>
  <c r="F1959" i="6"/>
  <c r="E1959" i="6"/>
  <c r="D1959" i="6"/>
  <c r="C1959" i="6"/>
  <c r="B1959" i="6"/>
  <c r="H1958" i="6"/>
  <c r="G1958" i="6"/>
  <c r="F1958" i="6"/>
  <c r="E1958" i="6"/>
  <c r="D1958" i="6"/>
  <c r="C1958" i="6"/>
  <c r="B1958" i="6"/>
  <c r="H1957" i="6"/>
  <c r="G1957" i="6"/>
  <c r="F1957" i="6"/>
  <c r="E1957" i="6"/>
  <c r="D1957" i="6"/>
  <c r="C1957" i="6"/>
  <c r="B1957" i="6"/>
  <c r="H1956" i="6"/>
  <c r="G1956" i="6"/>
  <c r="F1956" i="6"/>
  <c r="E1956" i="6"/>
  <c r="D1956" i="6"/>
  <c r="C1956" i="6"/>
  <c r="B1956" i="6"/>
  <c r="H1955" i="6"/>
  <c r="G1955" i="6"/>
  <c r="F1955" i="6"/>
  <c r="E1955" i="6"/>
  <c r="D1955" i="6"/>
  <c r="C1955" i="6"/>
  <c r="B1955" i="6"/>
  <c r="H1954" i="6"/>
  <c r="G1954" i="6"/>
  <c r="F1954" i="6"/>
  <c r="E1954" i="6"/>
  <c r="D1954" i="6"/>
  <c r="C1954" i="6"/>
  <c r="B1954" i="6"/>
  <c r="H1953" i="6"/>
  <c r="G1953" i="6"/>
  <c r="F1953" i="6"/>
  <c r="E1953" i="6"/>
  <c r="D1953" i="6"/>
  <c r="C1953" i="6"/>
  <c r="B1953" i="6"/>
  <c r="H1952" i="6"/>
  <c r="G1952" i="6"/>
  <c r="F1952" i="6"/>
  <c r="E1952" i="6"/>
  <c r="D1952" i="6"/>
  <c r="C1952" i="6"/>
  <c r="B1952" i="6"/>
  <c r="H1951" i="6"/>
  <c r="G1951" i="6"/>
  <c r="F1951" i="6"/>
  <c r="E1951" i="6"/>
  <c r="D1951" i="6"/>
  <c r="C1951" i="6"/>
  <c r="B1951" i="6"/>
  <c r="H1950" i="6"/>
  <c r="G1950" i="6"/>
  <c r="F1950" i="6"/>
  <c r="E1950" i="6"/>
  <c r="D1950" i="6"/>
  <c r="C1950" i="6"/>
  <c r="B1950" i="6"/>
  <c r="H1949" i="6"/>
  <c r="G1949" i="6"/>
  <c r="F1949" i="6"/>
  <c r="E1949" i="6"/>
  <c r="D1949" i="6"/>
  <c r="C1949" i="6"/>
  <c r="B1949" i="6"/>
  <c r="H1948" i="6"/>
  <c r="G1948" i="6"/>
  <c r="F1948" i="6"/>
  <c r="E1948" i="6"/>
  <c r="D1948" i="6"/>
  <c r="C1948" i="6"/>
  <c r="B1948" i="6"/>
  <c r="H1947" i="6"/>
  <c r="G1947" i="6"/>
  <c r="F1947" i="6"/>
  <c r="E1947" i="6"/>
  <c r="D1947" i="6"/>
  <c r="C1947" i="6"/>
  <c r="B1947" i="6"/>
  <c r="H1946" i="6"/>
  <c r="G1946" i="6"/>
  <c r="F1946" i="6"/>
  <c r="E1946" i="6"/>
  <c r="D1946" i="6"/>
  <c r="C1946" i="6"/>
  <c r="B1946" i="6"/>
  <c r="H1945" i="6"/>
  <c r="G1945" i="6"/>
  <c r="F1945" i="6"/>
  <c r="E1945" i="6"/>
  <c r="D1945" i="6"/>
  <c r="C1945" i="6"/>
  <c r="B1945" i="6"/>
  <c r="H1944" i="6"/>
  <c r="G1944" i="6"/>
  <c r="F1944" i="6"/>
  <c r="E1944" i="6"/>
  <c r="D1944" i="6"/>
  <c r="C1944" i="6"/>
  <c r="B1944" i="6"/>
  <c r="H1943" i="6"/>
  <c r="G1943" i="6"/>
  <c r="F1943" i="6"/>
  <c r="E1943" i="6"/>
  <c r="D1943" i="6"/>
  <c r="C1943" i="6"/>
  <c r="B1943" i="6"/>
  <c r="H1942" i="6"/>
  <c r="G1942" i="6"/>
  <c r="F1942" i="6"/>
  <c r="E1942" i="6"/>
  <c r="D1942" i="6"/>
  <c r="C1942" i="6"/>
  <c r="B1942" i="6"/>
  <c r="H1941" i="6"/>
  <c r="G1941" i="6"/>
  <c r="F1941" i="6"/>
  <c r="E1941" i="6"/>
  <c r="D1941" i="6"/>
  <c r="C1941" i="6"/>
  <c r="B1941" i="6"/>
  <c r="H1940" i="6"/>
  <c r="G1940" i="6"/>
  <c r="F1940" i="6"/>
  <c r="E1940" i="6"/>
  <c r="D1940" i="6"/>
  <c r="C1940" i="6"/>
  <c r="B1940" i="6"/>
  <c r="H1939" i="6"/>
  <c r="G1939" i="6"/>
  <c r="F1939" i="6"/>
  <c r="E1939" i="6"/>
  <c r="D1939" i="6"/>
  <c r="C1939" i="6"/>
  <c r="B1939" i="6"/>
  <c r="H1938" i="6"/>
  <c r="G1938" i="6"/>
  <c r="F1938" i="6"/>
  <c r="E1938" i="6"/>
  <c r="D1938" i="6"/>
  <c r="C1938" i="6"/>
  <c r="B1938" i="6"/>
  <c r="H1937" i="6"/>
  <c r="G1937" i="6"/>
  <c r="F1937" i="6"/>
  <c r="E1937" i="6"/>
  <c r="D1937" i="6"/>
  <c r="C1937" i="6"/>
  <c r="B1937" i="6"/>
  <c r="H1936" i="6"/>
  <c r="G1936" i="6"/>
  <c r="F1936" i="6"/>
  <c r="E1936" i="6"/>
  <c r="D1936" i="6"/>
  <c r="C1936" i="6"/>
  <c r="B1936" i="6"/>
  <c r="H1935" i="6"/>
  <c r="G1935" i="6"/>
  <c r="F1935" i="6"/>
  <c r="E1935" i="6"/>
  <c r="D1935" i="6"/>
  <c r="C1935" i="6"/>
  <c r="B1935" i="6"/>
  <c r="H1934" i="6"/>
  <c r="G1934" i="6"/>
  <c r="F1934" i="6"/>
  <c r="E1934" i="6"/>
  <c r="D1934" i="6"/>
  <c r="C1934" i="6"/>
  <c r="B1934" i="6"/>
  <c r="H1933" i="6"/>
  <c r="G1933" i="6"/>
  <c r="F1933" i="6"/>
  <c r="E1933" i="6"/>
  <c r="D1933" i="6"/>
  <c r="C1933" i="6"/>
  <c r="B1933" i="6"/>
  <c r="H1932" i="6"/>
  <c r="G1932" i="6"/>
  <c r="F1932" i="6"/>
  <c r="E1932" i="6"/>
  <c r="D1932" i="6"/>
  <c r="C1932" i="6"/>
  <c r="B1932" i="6"/>
  <c r="H1931" i="6"/>
  <c r="G1931" i="6"/>
  <c r="F1931" i="6"/>
  <c r="E1931" i="6"/>
  <c r="D1931" i="6"/>
  <c r="C1931" i="6"/>
  <c r="B1931" i="6"/>
  <c r="H1930" i="6"/>
  <c r="G1930" i="6"/>
  <c r="F1930" i="6"/>
  <c r="E1930" i="6"/>
  <c r="D1930" i="6"/>
  <c r="C1930" i="6"/>
  <c r="B1930" i="6"/>
  <c r="H1929" i="6"/>
  <c r="G1929" i="6"/>
  <c r="F1929" i="6"/>
  <c r="E1929" i="6"/>
  <c r="D1929" i="6"/>
  <c r="C1929" i="6"/>
  <c r="B1929" i="6"/>
  <c r="H1928" i="6"/>
  <c r="G1928" i="6"/>
  <c r="F1928" i="6"/>
  <c r="E1928" i="6"/>
  <c r="D1928" i="6"/>
  <c r="C1928" i="6"/>
  <c r="B1928" i="6"/>
  <c r="H1927" i="6"/>
  <c r="G1927" i="6"/>
  <c r="F1927" i="6"/>
  <c r="E1927" i="6"/>
  <c r="D1927" i="6"/>
  <c r="C1927" i="6"/>
  <c r="B1927" i="6"/>
  <c r="H1926" i="6"/>
  <c r="G1926" i="6"/>
  <c r="F1926" i="6"/>
  <c r="E1926" i="6"/>
  <c r="D1926" i="6"/>
  <c r="C1926" i="6"/>
  <c r="B1926" i="6"/>
  <c r="H1925" i="6"/>
  <c r="G1925" i="6"/>
  <c r="F1925" i="6"/>
  <c r="E1925" i="6"/>
  <c r="D1925" i="6"/>
  <c r="C1925" i="6"/>
  <c r="B1925" i="6"/>
  <c r="H1924" i="6"/>
  <c r="G1924" i="6"/>
  <c r="F1924" i="6"/>
  <c r="E1924" i="6"/>
  <c r="D1924" i="6"/>
  <c r="C1924" i="6"/>
  <c r="B1924" i="6"/>
  <c r="H1923" i="6"/>
  <c r="G1923" i="6"/>
  <c r="F1923" i="6"/>
  <c r="E1923" i="6"/>
  <c r="D1923" i="6"/>
  <c r="C1923" i="6"/>
  <c r="B1923" i="6"/>
  <c r="H1922" i="6"/>
  <c r="G1922" i="6"/>
  <c r="F1922" i="6"/>
  <c r="E1922" i="6"/>
  <c r="D1922" i="6"/>
  <c r="C1922" i="6"/>
  <c r="B1922" i="6"/>
  <c r="H1921" i="6"/>
  <c r="G1921" i="6"/>
  <c r="F1921" i="6"/>
  <c r="E1921" i="6"/>
  <c r="D1921" i="6"/>
  <c r="C1921" i="6"/>
  <c r="B1921" i="6"/>
  <c r="H1920" i="6"/>
  <c r="G1920" i="6"/>
  <c r="F1920" i="6"/>
  <c r="E1920" i="6"/>
  <c r="D1920" i="6"/>
  <c r="C1920" i="6"/>
  <c r="B1920" i="6"/>
  <c r="H1919" i="6"/>
  <c r="G1919" i="6"/>
  <c r="F1919" i="6"/>
  <c r="E1919" i="6"/>
  <c r="D1919" i="6"/>
  <c r="C1919" i="6"/>
  <c r="B1919" i="6"/>
  <c r="H1918" i="6"/>
  <c r="G1918" i="6"/>
  <c r="F1918" i="6"/>
  <c r="E1918" i="6"/>
  <c r="D1918" i="6"/>
  <c r="C1918" i="6"/>
  <c r="B1918" i="6"/>
  <c r="H1917" i="6"/>
  <c r="G1917" i="6"/>
  <c r="F1917" i="6"/>
  <c r="E1917" i="6"/>
  <c r="D1917" i="6"/>
  <c r="C1917" i="6"/>
  <c r="B1917" i="6"/>
  <c r="H1916" i="6"/>
  <c r="G1916" i="6"/>
  <c r="F1916" i="6"/>
  <c r="E1916" i="6"/>
  <c r="D1916" i="6"/>
  <c r="C1916" i="6"/>
  <c r="B1916" i="6"/>
  <c r="H1915" i="6"/>
  <c r="G1915" i="6"/>
  <c r="F1915" i="6"/>
  <c r="E1915" i="6"/>
  <c r="D1915" i="6"/>
  <c r="C1915" i="6"/>
  <c r="B1915" i="6"/>
  <c r="H1914" i="6"/>
  <c r="G1914" i="6"/>
  <c r="F1914" i="6"/>
  <c r="E1914" i="6"/>
  <c r="D1914" i="6"/>
  <c r="C1914" i="6"/>
  <c r="B1914" i="6"/>
  <c r="H1913" i="6"/>
  <c r="G1913" i="6"/>
  <c r="F1913" i="6"/>
  <c r="E1913" i="6"/>
  <c r="D1913" i="6"/>
  <c r="C1913" i="6"/>
  <c r="B1913" i="6"/>
  <c r="H1912" i="6"/>
  <c r="G1912" i="6"/>
  <c r="F1912" i="6"/>
  <c r="E1912" i="6"/>
  <c r="D1912" i="6"/>
  <c r="C1912" i="6"/>
  <c r="B1912" i="6"/>
  <c r="H1911" i="6"/>
  <c r="G1911" i="6"/>
  <c r="F1911" i="6"/>
  <c r="E1911" i="6"/>
  <c r="D1911" i="6"/>
  <c r="C1911" i="6"/>
  <c r="B1911" i="6"/>
  <c r="H1910" i="6"/>
  <c r="G1910" i="6"/>
  <c r="F1910" i="6"/>
  <c r="E1910" i="6"/>
  <c r="D1910" i="6"/>
  <c r="C1910" i="6"/>
  <c r="B1910" i="6"/>
  <c r="H1909" i="6"/>
  <c r="G1909" i="6"/>
  <c r="F1909" i="6"/>
  <c r="E1909" i="6"/>
  <c r="D1909" i="6"/>
  <c r="C1909" i="6"/>
  <c r="B1909" i="6"/>
  <c r="H1908" i="6"/>
  <c r="G1908" i="6"/>
  <c r="F1908" i="6"/>
  <c r="E1908" i="6"/>
  <c r="D1908" i="6"/>
  <c r="C1908" i="6"/>
  <c r="B1908" i="6"/>
  <c r="H1907" i="6"/>
  <c r="G1907" i="6"/>
  <c r="F1907" i="6"/>
  <c r="E1907" i="6"/>
  <c r="D1907" i="6"/>
  <c r="C1907" i="6"/>
  <c r="B1907" i="6"/>
  <c r="H1906" i="6"/>
  <c r="G1906" i="6"/>
  <c r="F1906" i="6"/>
  <c r="E1906" i="6"/>
  <c r="D1906" i="6"/>
  <c r="C1906" i="6"/>
  <c r="B1906" i="6"/>
  <c r="H1905" i="6"/>
  <c r="G1905" i="6"/>
  <c r="F1905" i="6"/>
  <c r="E1905" i="6"/>
  <c r="D1905" i="6"/>
  <c r="C1905" i="6"/>
  <c r="B1905" i="6"/>
  <c r="H1904" i="6"/>
  <c r="G1904" i="6"/>
  <c r="F1904" i="6"/>
  <c r="E1904" i="6"/>
  <c r="D1904" i="6"/>
  <c r="C1904" i="6"/>
  <c r="B1904" i="6"/>
  <c r="H1903" i="6"/>
  <c r="G1903" i="6"/>
  <c r="F1903" i="6"/>
  <c r="E1903" i="6"/>
  <c r="D1903" i="6"/>
  <c r="C1903" i="6"/>
  <c r="B1903" i="6"/>
  <c r="H1902" i="6"/>
  <c r="G1902" i="6"/>
  <c r="F1902" i="6"/>
  <c r="E1902" i="6"/>
  <c r="D1902" i="6"/>
  <c r="C1902" i="6"/>
  <c r="B1902" i="6"/>
  <c r="H1901" i="6"/>
  <c r="G1901" i="6"/>
  <c r="F1901" i="6"/>
  <c r="E1901" i="6"/>
  <c r="D1901" i="6"/>
  <c r="C1901" i="6"/>
  <c r="B1901" i="6"/>
  <c r="H1900" i="6"/>
  <c r="G1900" i="6"/>
  <c r="F1900" i="6"/>
  <c r="E1900" i="6"/>
  <c r="D1900" i="6"/>
  <c r="C1900" i="6"/>
  <c r="B1900" i="6"/>
  <c r="H1899" i="6"/>
  <c r="G1899" i="6"/>
  <c r="F1899" i="6"/>
  <c r="E1899" i="6"/>
  <c r="D1899" i="6"/>
  <c r="C1899" i="6"/>
  <c r="B1899" i="6"/>
  <c r="H1898" i="6"/>
  <c r="G1898" i="6"/>
  <c r="F1898" i="6"/>
  <c r="E1898" i="6"/>
  <c r="D1898" i="6"/>
  <c r="C1898" i="6"/>
  <c r="B1898" i="6"/>
  <c r="H1897" i="6"/>
  <c r="G1897" i="6"/>
  <c r="F1897" i="6"/>
  <c r="E1897" i="6"/>
  <c r="D1897" i="6"/>
  <c r="C1897" i="6"/>
  <c r="B1897" i="6"/>
  <c r="H1896" i="6"/>
  <c r="G1896" i="6"/>
  <c r="F1896" i="6"/>
  <c r="E1896" i="6"/>
  <c r="D1896" i="6"/>
  <c r="C1896" i="6"/>
  <c r="B1896" i="6"/>
  <c r="H1895" i="6"/>
  <c r="G1895" i="6"/>
  <c r="F1895" i="6"/>
  <c r="E1895" i="6"/>
  <c r="D1895" i="6"/>
  <c r="C1895" i="6"/>
  <c r="B1895" i="6"/>
  <c r="H1894" i="6"/>
  <c r="G1894" i="6"/>
  <c r="F1894" i="6"/>
  <c r="E1894" i="6"/>
  <c r="D1894" i="6"/>
  <c r="C1894" i="6"/>
  <c r="B1894" i="6"/>
  <c r="H1893" i="6"/>
  <c r="G1893" i="6"/>
  <c r="F1893" i="6"/>
  <c r="E1893" i="6"/>
  <c r="D1893" i="6"/>
  <c r="C1893" i="6"/>
  <c r="B1893" i="6"/>
  <c r="H1892" i="6"/>
  <c r="G1892" i="6"/>
  <c r="F1892" i="6"/>
  <c r="E1892" i="6"/>
  <c r="D1892" i="6"/>
  <c r="C1892" i="6"/>
  <c r="B1892" i="6"/>
  <c r="H1891" i="6"/>
  <c r="G1891" i="6"/>
  <c r="F1891" i="6"/>
  <c r="E1891" i="6"/>
  <c r="D1891" i="6"/>
  <c r="C1891" i="6"/>
  <c r="B1891" i="6"/>
  <c r="H1890" i="6"/>
  <c r="G1890" i="6"/>
  <c r="F1890" i="6"/>
  <c r="E1890" i="6"/>
  <c r="D1890" i="6"/>
  <c r="C1890" i="6"/>
  <c r="B1890" i="6"/>
  <c r="H1889" i="6"/>
  <c r="G1889" i="6"/>
  <c r="F1889" i="6"/>
  <c r="E1889" i="6"/>
  <c r="D1889" i="6"/>
  <c r="C1889" i="6"/>
  <c r="B1889" i="6"/>
  <c r="H1888" i="6"/>
  <c r="G1888" i="6"/>
  <c r="F1888" i="6"/>
  <c r="E1888" i="6"/>
  <c r="D1888" i="6"/>
  <c r="C1888" i="6"/>
  <c r="B1888" i="6"/>
  <c r="H1887" i="6"/>
  <c r="G1887" i="6"/>
  <c r="F1887" i="6"/>
  <c r="E1887" i="6"/>
  <c r="D1887" i="6"/>
  <c r="C1887" i="6"/>
  <c r="B1887" i="6"/>
  <c r="H1886" i="6"/>
  <c r="G1886" i="6"/>
  <c r="F1886" i="6"/>
  <c r="E1886" i="6"/>
  <c r="D1886" i="6"/>
  <c r="C1886" i="6"/>
  <c r="B1886" i="6"/>
  <c r="H1885" i="6"/>
  <c r="G1885" i="6"/>
  <c r="F1885" i="6"/>
  <c r="E1885" i="6"/>
  <c r="D1885" i="6"/>
  <c r="C1885" i="6"/>
  <c r="B1885" i="6"/>
  <c r="H1884" i="6"/>
  <c r="G1884" i="6"/>
  <c r="F1884" i="6"/>
  <c r="E1884" i="6"/>
  <c r="D1884" i="6"/>
  <c r="C1884" i="6"/>
  <c r="B1884" i="6"/>
  <c r="H1883" i="6"/>
  <c r="G1883" i="6"/>
  <c r="F1883" i="6"/>
  <c r="E1883" i="6"/>
  <c r="D1883" i="6"/>
  <c r="C1883" i="6"/>
  <c r="B1883" i="6"/>
  <c r="H1882" i="6"/>
  <c r="G1882" i="6"/>
  <c r="F1882" i="6"/>
  <c r="E1882" i="6"/>
  <c r="D1882" i="6"/>
  <c r="C1882" i="6"/>
  <c r="B1882" i="6"/>
  <c r="H1881" i="6"/>
  <c r="G1881" i="6"/>
  <c r="F1881" i="6"/>
  <c r="E1881" i="6"/>
  <c r="D1881" i="6"/>
  <c r="C1881" i="6"/>
  <c r="B1881" i="6"/>
  <c r="H1880" i="6"/>
  <c r="G1880" i="6"/>
  <c r="F1880" i="6"/>
  <c r="E1880" i="6"/>
  <c r="D1880" i="6"/>
  <c r="C1880" i="6"/>
  <c r="B1880" i="6"/>
  <c r="H1879" i="6"/>
  <c r="G1879" i="6"/>
  <c r="F1879" i="6"/>
  <c r="E1879" i="6"/>
  <c r="D1879" i="6"/>
  <c r="C1879" i="6"/>
  <c r="B1879" i="6"/>
  <c r="H1878" i="6"/>
  <c r="G1878" i="6"/>
  <c r="F1878" i="6"/>
  <c r="E1878" i="6"/>
  <c r="D1878" i="6"/>
  <c r="C1878" i="6"/>
  <c r="B1878" i="6"/>
  <c r="H1877" i="6"/>
  <c r="G1877" i="6"/>
  <c r="F1877" i="6"/>
  <c r="E1877" i="6"/>
  <c r="D1877" i="6"/>
  <c r="C1877" i="6"/>
  <c r="B1877" i="6"/>
  <c r="H1876" i="6"/>
  <c r="G1876" i="6"/>
  <c r="F1876" i="6"/>
  <c r="E1876" i="6"/>
  <c r="D1876" i="6"/>
  <c r="C1876" i="6"/>
  <c r="B1876" i="6"/>
  <c r="H1875" i="6"/>
  <c r="G1875" i="6"/>
  <c r="F1875" i="6"/>
  <c r="E1875" i="6"/>
  <c r="D1875" i="6"/>
  <c r="C1875" i="6"/>
  <c r="B1875" i="6"/>
  <c r="H1874" i="6"/>
  <c r="G1874" i="6"/>
  <c r="F1874" i="6"/>
  <c r="E1874" i="6"/>
  <c r="D1874" i="6"/>
  <c r="C1874" i="6"/>
  <c r="B1874" i="6"/>
  <c r="H1873" i="6"/>
  <c r="G1873" i="6"/>
  <c r="F1873" i="6"/>
  <c r="E1873" i="6"/>
  <c r="D1873" i="6"/>
  <c r="C1873" i="6"/>
  <c r="B1873" i="6"/>
  <c r="H1872" i="6"/>
  <c r="G1872" i="6"/>
  <c r="F1872" i="6"/>
  <c r="E1872" i="6"/>
  <c r="D1872" i="6"/>
  <c r="C1872" i="6"/>
  <c r="B1872" i="6"/>
  <c r="H1871" i="6"/>
  <c r="G1871" i="6"/>
  <c r="F1871" i="6"/>
  <c r="E1871" i="6"/>
  <c r="D1871" i="6"/>
  <c r="C1871" i="6"/>
  <c r="B1871" i="6"/>
  <c r="H1870" i="6"/>
  <c r="G1870" i="6"/>
  <c r="F1870" i="6"/>
  <c r="E1870" i="6"/>
  <c r="D1870" i="6"/>
  <c r="C1870" i="6"/>
  <c r="B1870" i="6"/>
  <c r="H1869" i="6"/>
  <c r="G1869" i="6"/>
  <c r="F1869" i="6"/>
  <c r="E1869" i="6"/>
  <c r="D1869" i="6"/>
  <c r="C1869" i="6"/>
  <c r="B1869" i="6"/>
  <c r="H1868" i="6"/>
  <c r="G1868" i="6"/>
  <c r="F1868" i="6"/>
  <c r="E1868" i="6"/>
  <c r="D1868" i="6"/>
  <c r="C1868" i="6"/>
  <c r="B1868" i="6"/>
  <c r="H1867" i="6"/>
  <c r="G1867" i="6"/>
  <c r="F1867" i="6"/>
  <c r="E1867" i="6"/>
  <c r="D1867" i="6"/>
  <c r="C1867" i="6"/>
  <c r="B1867" i="6"/>
  <c r="H1866" i="6"/>
  <c r="G1866" i="6"/>
  <c r="F1866" i="6"/>
  <c r="E1866" i="6"/>
  <c r="D1866" i="6"/>
  <c r="C1866" i="6"/>
  <c r="B1866" i="6"/>
  <c r="H1865" i="6"/>
  <c r="G1865" i="6"/>
  <c r="F1865" i="6"/>
  <c r="E1865" i="6"/>
  <c r="D1865" i="6"/>
  <c r="C1865" i="6"/>
  <c r="B1865" i="6"/>
  <c r="H1864" i="6"/>
  <c r="G1864" i="6"/>
  <c r="F1864" i="6"/>
  <c r="E1864" i="6"/>
  <c r="D1864" i="6"/>
  <c r="C1864" i="6"/>
  <c r="B1864" i="6"/>
  <c r="H1863" i="6"/>
  <c r="G1863" i="6"/>
  <c r="F1863" i="6"/>
  <c r="E1863" i="6"/>
  <c r="D1863" i="6"/>
  <c r="C1863" i="6"/>
  <c r="B1863" i="6"/>
  <c r="H1862" i="6"/>
  <c r="G1862" i="6"/>
  <c r="F1862" i="6"/>
  <c r="E1862" i="6"/>
  <c r="D1862" i="6"/>
  <c r="C1862" i="6"/>
  <c r="B1862" i="6"/>
  <c r="H1861" i="6"/>
  <c r="G1861" i="6"/>
  <c r="F1861" i="6"/>
  <c r="E1861" i="6"/>
  <c r="D1861" i="6"/>
  <c r="C1861" i="6"/>
  <c r="B1861" i="6"/>
  <c r="H1860" i="6"/>
  <c r="G1860" i="6"/>
  <c r="F1860" i="6"/>
  <c r="E1860" i="6"/>
  <c r="D1860" i="6"/>
  <c r="C1860" i="6"/>
  <c r="B1860" i="6"/>
  <c r="H1859" i="6"/>
  <c r="G1859" i="6"/>
  <c r="F1859" i="6"/>
  <c r="E1859" i="6"/>
  <c r="D1859" i="6"/>
  <c r="C1859" i="6"/>
  <c r="B1859" i="6"/>
  <c r="H1858" i="6"/>
  <c r="G1858" i="6"/>
  <c r="F1858" i="6"/>
  <c r="E1858" i="6"/>
  <c r="D1858" i="6"/>
  <c r="C1858" i="6"/>
  <c r="B1858" i="6"/>
  <c r="H1857" i="6"/>
  <c r="G1857" i="6"/>
  <c r="F1857" i="6"/>
  <c r="E1857" i="6"/>
  <c r="D1857" i="6"/>
  <c r="C1857" i="6"/>
  <c r="B1857" i="6"/>
  <c r="H1856" i="6"/>
  <c r="G1856" i="6"/>
  <c r="F1856" i="6"/>
  <c r="E1856" i="6"/>
  <c r="D1856" i="6"/>
  <c r="C1856" i="6"/>
  <c r="B1856" i="6"/>
  <c r="H1855" i="6"/>
  <c r="G1855" i="6"/>
  <c r="F1855" i="6"/>
  <c r="E1855" i="6"/>
  <c r="D1855" i="6"/>
  <c r="C1855" i="6"/>
  <c r="B1855" i="6"/>
  <c r="H1854" i="6"/>
  <c r="G1854" i="6"/>
  <c r="F1854" i="6"/>
  <c r="E1854" i="6"/>
  <c r="D1854" i="6"/>
  <c r="C1854" i="6"/>
  <c r="B1854" i="6"/>
  <c r="H1853" i="6"/>
  <c r="G1853" i="6"/>
  <c r="F1853" i="6"/>
  <c r="E1853" i="6"/>
  <c r="D1853" i="6"/>
  <c r="C1853" i="6"/>
  <c r="B1853" i="6"/>
  <c r="H1852" i="6"/>
  <c r="G1852" i="6"/>
  <c r="F1852" i="6"/>
  <c r="E1852" i="6"/>
  <c r="D1852" i="6"/>
  <c r="C1852" i="6"/>
  <c r="B1852" i="6"/>
  <c r="H1851" i="6"/>
  <c r="G1851" i="6"/>
  <c r="F1851" i="6"/>
  <c r="E1851" i="6"/>
  <c r="D1851" i="6"/>
  <c r="C1851" i="6"/>
  <c r="B1851" i="6"/>
  <c r="H1850" i="6"/>
  <c r="G1850" i="6"/>
  <c r="F1850" i="6"/>
  <c r="E1850" i="6"/>
  <c r="D1850" i="6"/>
  <c r="C1850" i="6"/>
  <c r="B1850" i="6"/>
  <c r="H1849" i="6"/>
  <c r="G1849" i="6"/>
  <c r="F1849" i="6"/>
  <c r="E1849" i="6"/>
  <c r="D1849" i="6"/>
  <c r="C1849" i="6"/>
  <c r="B1849" i="6"/>
  <c r="H1848" i="6"/>
  <c r="G1848" i="6"/>
  <c r="F1848" i="6"/>
  <c r="E1848" i="6"/>
  <c r="D1848" i="6"/>
  <c r="C1848" i="6"/>
  <c r="B1848" i="6"/>
  <c r="H1847" i="6"/>
  <c r="G1847" i="6"/>
  <c r="F1847" i="6"/>
  <c r="E1847" i="6"/>
  <c r="D1847" i="6"/>
  <c r="C1847" i="6"/>
  <c r="B1847" i="6"/>
  <c r="H1846" i="6"/>
  <c r="G1846" i="6"/>
  <c r="F1846" i="6"/>
  <c r="E1846" i="6"/>
  <c r="D1846" i="6"/>
  <c r="C1846" i="6"/>
  <c r="B1846" i="6"/>
  <c r="H1845" i="6"/>
  <c r="G1845" i="6"/>
  <c r="F1845" i="6"/>
  <c r="E1845" i="6"/>
  <c r="D1845" i="6"/>
  <c r="C1845" i="6"/>
  <c r="B1845" i="6"/>
  <c r="H1844" i="6"/>
  <c r="G1844" i="6"/>
  <c r="F1844" i="6"/>
  <c r="E1844" i="6"/>
  <c r="D1844" i="6"/>
  <c r="C1844" i="6"/>
  <c r="B1844" i="6"/>
  <c r="H1843" i="6"/>
  <c r="G1843" i="6"/>
  <c r="F1843" i="6"/>
  <c r="E1843" i="6"/>
  <c r="D1843" i="6"/>
  <c r="C1843" i="6"/>
  <c r="B1843" i="6"/>
  <c r="H1842" i="6"/>
  <c r="G1842" i="6"/>
  <c r="F1842" i="6"/>
  <c r="E1842" i="6"/>
  <c r="D1842" i="6"/>
  <c r="C1842" i="6"/>
  <c r="B1842" i="6"/>
  <c r="H1841" i="6"/>
  <c r="G1841" i="6"/>
  <c r="F1841" i="6"/>
  <c r="E1841" i="6"/>
  <c r="D1841" i="6"/>
  <c r="C1841" i="6"/>
  <c r="B1841" i="6"/>
  <c r="H1840" i="6"/>
  <c r="G1840" i="6"/>
  <c r="F1840" i="6"/>
  <c r="E1840" i="6"/>
  <c r="D1840" i="6"/>
  <c r="C1840" i="6"/>
  <c r="B1840" i="6"/>
  <c r="H1839" i="6"/>
  <c r="G1839" i="6"/>
  <c r="F1839" i="6"/>
  <c r="E1839" i="6"/>
  <c r="D1839" i="6"/>
  <c r="C1839" i="6"/>
  <c r="B1839" i="6"/>
  <c r="H1838" i="6"/>
  <c r="G1838" i="6"/>
  <c r="F1838" i="6"/>
  <c r="E1838" i="6"/>
  <c r="D1838" i="6"/>
  <c r="C1838" i="6"/>
  <c r="B1838" i="6"/>
  <c r="H1837" i="6"/>
  <c r="G1837" i="6"/>
  <c r="F1837" i="6"/>
  <c r="E1837" i="6"/>
  <c r="D1837" i="6"/>
  <c r="C1837" i="6"/>
  <c r="B1837" i="6"/>
  <c r="H1836" i="6"/>
  <c r="G1836" i="6"/>
  <c r="F1836" i="6"/>
  <c r="E1836" i="6"/>
  <c r="D1836" i="6"/>
  <c r="C1836" i="6"/>
  <c r="B1836" i="6"/>
  <c r="H1835" i="6"/>
  <c r="G1835" i="6"/>
  <c r="F1835" i="6"/>
  <c r="E1835" i="6"/>
  <c r="D1835" i="6"/>
  <c r="C1835" i="6"/>
  <c r="B1835" i="6"/>
  <c r="H1834" i="6"/>
  <c r="G1834" i="6"/>
  <c r="F1834" i="6"/>
  <c r="E1834" i="6"/>
  <c r="D1834" i="6"/>
  <c r="C1834" i="6"/>
  <c r="B1834" i="6"/>
  <c r="H1833" i="6"/>
  <c r="G1833" i="6"/>
  <c r="F1833" i="6"/>
  <c r="E1833" i="6"/>
  <c r="D1833" i="6"/>
  <c r="C1833" i="6"/>
  <c r="B1833" i="6"/>
  <c r="H1832" i="6"/>
  <c r="G1832" i="6"/>
  <c r="F1832" i="6"/>
  <c r="E1832" i="6"/>
  <c r="D1832" i="6"/>
  <c r="C1832" i="6"/>
  <c r="B1832" i="6"/>
  <c r="H1831" i="6"/>
  <c r="G1831" i="6"/>
  <c r="F1831" i="6"/>
  <c r="E1831" i="6"/>
  <c r="D1831" i="6"/>
  <c r="C1831" i="6"/>
  <c r="B1831" i="6"/>
  <c r="H1830" i="6"/>
  <c r="G1830" i="6"/>
  <c r="F1830" i="6"/>
  <c r="E1830" i="6"/>
  <c r="D1830" i="6"/>
  <c r="C1830" i="6"/>
  <c r="B1830" i="6"/>
  <c r="H1829" i="6"/>
  <c r="G1829" i="6"/>
  <c r="F1829" i="6"/>
  <c r="E1829" i="6"/>
  <c r="D1829" i="6"/>
  <c r="C1829" i="6"/>
  <c r="B1829" i="6"/>
  <c r="H1828" i="6"/>
  <c r="G1828" i="6"/>
  <c r="F1828" i="6"/>
  <c r="E1828" i="6"/>
  <c r="D1828" i="6"/>
  <c r="C1828" i="6"/>
  <c r="B1828" i="6"/>
  <c r="H1827" i="6"/>
  <c r="G1827" i="6"/>
  <c r="F1827" i="6"/>
  <c r="E1827" i="6"/>
  <c r="D1827" i="6"/>
  <c r="C1827" i="6"/>
  <c r="B1827" i="6"/>
  <c r="H1826" i="6"/>
  <c r="G1826" i="6"/>
  <c r="F1826" i="6"/>
  <c r="E1826" i="6"/>
  <c r="D1826" i="6"/>
  <c r="C1826" i="6"/>
  <c r="B1826" i="6"/>
  <c r="H1825" i="6"/>
  <c r="G1825" i="6"/>
  <c r="F1825" i="6"/>
  <c r="E1825" i="6"/>
  <c r="D1825" i="6"/>
  <c r="C1825" i="6"/>
  <c r="B1825" i="6"/>
  <c r="H1824" i="6"/>
  <c r="G1824" i="6"/>
  <c r="F1824" i="6"/>
  <c r="E1824" i="6"/>
  <c r="D1824" i="6"/>
  <c r="C1824" i="6"/>
  <c r="B1824" i="6"/>
  <c r="H1823" i="6"/>
  <c r="G1823" i="6"/>
  <c r="F1823" i="6"/>
  <c r="E1823" i="6"/>
  <c r="D1823" i="6"/>
  <c r="C1823" i="6"/>
  <c r="B1823" i="6"/>
  <c r="H1822" i="6"/>
  <c r="G1822" i="6"/>
  <c r="F1822" i="6"/>
  <c r="E1822" i="6"/>
  <c r="D1822" i="6"/>
  <c r="C1822" i="6"/>
  <c r="B1822" i="6"/>
  <c r="H1821" i="6"/>
  <c r="G1821" i="6"/>
  <c r="F1821" i="6"/>
  <c r="E1821" i="6"/>
  <c r="D1821" i="6"/>
  <c r="C1821" i="6"/>
  <c r="B1821" i="6"/>
  <c r="H1820" i="6"/>
  <c r="G1820" i="6"/>
  <c r="F1820" i="6"/>
  <c r="E1820" i="6"/>
  <c r="D1820" i="6"/>
  <c r="C1820" i="6"/>
  <c r="B1820" i="6"/>
  <c r="H1819" i="6"/>
  <c r="G1819" i="6"/>
  <c r="F1819" i="6"/>
  <c r="E1819" i="6"/>
  <c r="D1819" i="6"/>
  <c r="C1819" i="6"/>
  <c r="B1819" i="6"/>
  <c r="H1818" i="6"/>
  <c r="G1818" i="6"/>
  <c r="F1818" i="6"/>
  <c r="E1818" i="6"/>
  <c r="D1818" i="6"/>
  <c r="C1818" i="6"/>
  <c r="B1818" i="6"/>
  <c r="H1817" i="6"/>
  <c r="G1817" i="6"/>
  <c r="F1817" i="6"/>
  <c r="E1817" i="6"/>
  <c r="D1817" i="6"/>
  <c r="C1817" i="6"/>
  <c r="B1817" i="6"/>
  <c r="H1816" i="6"/>
  <c r="G1816" i="6"/>
  <c r="F1816" i="6"/>
  <c r="E1816" i="6"/>
  <c r="D1816" i="6"/>
  <c r="C1816" i="6"/>
  <c r="B1816" i="6"/>
  <c r="H1815" i="6"/>
  <c r="G1815" i="6"/>
  <c r="F1815" i="6"/>
  <c r="E1815" i="6"/>
  <c r="D1815" i="6"/>
  <c r="C1815" i="6"/>
  <c r="B1815" i="6"/>
  <c r="H1814" i="6"/>
  <c r="G1814" i="6"/>
  <c r="F1814" i="6"/>
  <c r="E1814" i="6"/>
  <c r="D1814" i="6"/>
  <c r="C1814" i="6"/>
  <c r="B1814" i="6"/>
  <c r="H1813" i="6"/>
  <c r="G1813" i="6"/>
  <c r="F1813" i="6"/>
  <c r="E1813" i="6"/>
  <c r="D1813" i="6"/>
  <c r="C1813" i="6"/>
  <c r="B1813" i="6"/>
  <c r="H1812" i="6"/>
  <c r="G1812" i="6"/>
  <c r="F1812" i="6"/>
  <c r="E1812" i="6"/>
  <c r="D1812" i="6"/>
  <c r="C1812" i="6"/>
  <c r="B1812" i="6"/>
  <c r="H1811" i="6"/>
  <c r="G1811" i="6"/>
  <c r="F1811" i="6"/>
  <c r="E1811" i="6"/>
  <c r="D1811" i="6"/>
  <c r="C1811" i="6"/>
  <c r="B1811" i="6"/>
  <c r="H1810" i="6"/>
  <c r="G1810" i="6"/>
  <c r="F1810" i="6"/>
  <c r="E1810" i="6"/>
  <c r="D1810" i="6"/>
  <c r="C1810" i="6"/>
  <c r="B1810" i="6"/>
  <c r="H1809" i="6"/>
  <c r="G1809" i="6"/>
  <c r="F1809" i="6"/>
  <c r="E1809" i="6"/>
  <c r="D1809" i="6"/>
  <c r="C1809" i="6"/>
  <c r="B1809" i="6"/>
  <c r="H1808" i="6"/>
  <c r="G1808" i="6"/>
  <c r="F1808" i="6"/>
  <c r="E1808" i="6"/>
  <c r="D1808" i="6"/>
  <c r="C1808" i="6"/>
  <c r="B1808" i="6"/>
  <c r="H1807" i="6"/>
  <c r="G1807" i="6"/>
  <c r="F1807" i="6"/>
  <c r="E1807" i="6"/>
  <c r="D1807" i="6"/>
  <c r="C1807" i="6"/>
  <c r="B1807" i="6"/>
  <c r="H1806" i="6"/>
  <c r="G1806" i="6"/>
  <c r="F1806" i="6"/>
  <c r="E1806" i="6"/>
  <c r="D1806" i="6"/>
  <c r="C1806" i="6"/>
  <c r="B1806" i="6"/>
  <c r="H1805" i="6"/>
  <c r="G1805" i="6"/>
  <c r="F1805" i="6"/>
  <c r="E1805" i="6"/>
  <c r="D1805" i="6"/>
  <c r="C1805" i="6"/>
  <c r="B1805" i="6"/>
  <c r="H1804" i="6"/>
  <c r="G1804" i="6"/>
  <c r="F1804" i="6"/>
  <c r="E1804" i="6"/>
  <c r="D1804" i="6"/>
  <c r="C1804" i="6"/>
  <c r="B1804" i="6"/>
  <c r="H1803" i="6"/>
  <c r="G1803" i="6"/>
  <c r="F1803" i="6"/>
  <c r="E1803" i="6"/>
  <c r="D1803" i="6"/>
  <c r="C1803" i="6"/>
  <c r="B1803" i="6"/>
  <c r="H1802" i="6"/>
  <c r="G1802" i="6"/>
  <c r="F1802" i="6"/>
  <c r="E1802" i="6"/>
  <c r="D1802" i="6"/>
  <c r="C1802" i="6"/>
  <c r="B1802" i="6"/>
  <c r="H1801" i="6"/>
  <c r="G1801" i="6"/>
  <c r="F1801" i="6"/>
  <c r="E1801" i="6"/>
  <c r="D1801" i="6"/>
  <c r="C1801" i="6"/>
  <c r="B1801" i="6"/>
  <c r="H1800" i="6"/>
  <c r="G1800" i="6"/>
  <c r="F1800" i="6"/>
  <c r="E1800" i="6"/>
  <c r="D1800" i="6"/>
  <c r="C1800" i="6"/>
  <c r="B1800" i="6"/>
  <c r="H1799" i="6"/>
  <c r="G1799" i="6"/>
  <c r="F1799" i="6"/>
  <c r="E1799" i="6"/>
  <c r="D1799" i="6"/>
  <c r="C1799" i="6"/>
  <c r="B1799" i="6"/>
  <c r="H1798" i="6"/>
  <c r="G1798" i="6"/>
  <c r="F1798" i="6"/>
  <c r="E1798" i="6"/>
  <c r="D1798" i="6"/>
  <c r="C1798" i="6"/>
  <c r="B1798" i="6"/>
  <c r="H1797" i="6"/>
  <c r="G1797" i="6"/>
  <c r="F1797" i="6"/>
  <c r="E1797" i="6"/>
  <c r="D1797" i="6"/>
  <c r="C1797" i="6"/>
  <c r="B1797" i="6"/>
  <c r="H1796" i="6"/>
  <c r="G1796" i="6"/>
  <c r="F1796" i="6"/>
  <c r="E1796" i="6"/>
  <c r="D1796" i="6"/>
  <c r="C1796" i="6"/>
  <c r="B1796" i="6"/>
  <c r="H1795" i="6"/>
  <c r="G1795" i="6"/>
  <c r="F1795" i="6"/>
  <c r="E1795" i="6"/>
  <c r="D1795" i="6"/>
  <c r="C1795" i="6"/>
  <c r="B1795" i="6"/>
  <c r="H1794" i="6"/>
  <c r="G1794" i="6"/>
  <c r="F1794" i="6"/>
  <c r="E1794" i="6"/>
  <c r="D1794" i="6"/>
  <c r="C1794" i="6"/>
  <c r="B1794" i="6"/>
  <c r="H1793" i="6"/>
  <c r="G1793" i="6"/>
  <c r="F1793" i="6"/>
  <c r="E1793" i="6"/>
  <c r="D1793" i="6"/>
  <c r="C1793" i="6"/>
  <c r="B1793" i="6"/>
  <c r="H1792" i="6"/>
  <c r="G1792" i="6"/>
  <c r="F1792" i="6"/>
  <c r="E1792" i="6"/>
  <c r="D1792" i="6"/>
  <c r="C1792" i="6"/>
  <c r="B1792" i="6"/>
  <c r="H1791" i="6"/>
  <c r="G1791" i="6"/>
  <c r="F1791" i="6"/>
  <c r="E1791" i="6"/>
  <c r="D1791" i="6"/>
  <c r="C1791" i="6"/>
  <c r="B1791" i="6"/>
  <c r="H1790" i="6"/>
  <c r="G1790" i="6"/>
  <c r="F1790" i="6"/>
  <c r="E1790" i="6"/>
  <c r="D1790" i="6"/>
  <c r="C1790" i="6"/>
  <c r="B1790" i="6"/>
  <c r="H1789" i="6"/>
  <c r="G1789" i="6"/>
  <c r="F1789" i="6"/>
  <c r="E1789" i="6"/>
  <c r="D1789" i="6"/>
  <c r="C1789" i="6"/>
  <c r="B1789" i="6"/>
  <c r="H1788" i="6"/>
  <c r="G1788" i="6"/>
  <c r="F1788" i="6"/>
  <c r="E1788" i="6"/>
  <c r="D1788" i="6"/>
  <c r="C1788" i="6"/>
  <c r="B1788" i="6"/>
  <c r="H1787" i="6"/>
  <c r="G1787" i="6"/>
  <c r="F1787" i="6"/>
  <c r="E1787" i="6"/>
  <c r="D1787" i="6"/>
  <c r="C1787" i="6"/>
  <c r="B1787" i="6"/>
  <c r="H1786" i="6"/>
  <c r="G1786" i="6"/>
  <c r="F1786" i="6"/>
  <c r="E1786" i="6"/>
  <c r="D1786" i="6"/>
  <c r="C1786" i="6"/>
  <c r="B1786" i="6"/>
  <c r="H1785" i="6"/>
  <c r="G1785" i="6"/>
  <c r="F1785" i="6"/>
  <c r="E1785" i="6"/>
  <c r="D1785" i="6"/>
  <c r="C1785" i="6"/>
  <c r="B1785" i="6"/>
  <c r="H1784" i="6"/>
  <c r="G1784" i="6"/>
  <c r="F1784" i="6"/>
  <c r="E1784" i="6"/>
  <c r="D1784" i="6"/>
  <c r="C1784" i="6"/>
  <c r="B1784" i="6"/>
  <c r="H1783" i="6"/>
  <c r="G1783" i="6"/>
  <c r="F1783" i="6"/>
  <c r="E1783" i="6"/>
  <c r="D1783" i="6"/>
  <c r="C1783" i="6"/>
  <c r="B1783" i="6"/>
  <c r="H1782" i="6"/>
  <c r="G1782" i="6"/>
  <c r="F1782" i="6"/>
  <c r="E1782" i="6"/>
  <c r="D1782" i="6"/>
  <c r="C1782" i="6"/>
  <c r="B1782" i="6"/>
  <c r="H1781" i="6"/>
  <c r="G1781" i="6"/>
  <c r="F1781" i="6"/>
  <c r="E1781" i="6"/>
  <c r="D1781" i="6"/>
  <c r="C1781" i="6"/>
  <c r="B1781" i="6"/>
  <c r="H1780" i="6"/>
  <c r="G1780" i="6"/>
  <c r="F1780" i="6"/>
  <c r="E1780" i="6"/>
  <c r="D1780" i="6"/>
  <c r="C1780" i="6"/>
  <c r="B1780" i="6"/>
  <c r="H1779" i="6"/>
  <c r="G1779" i="6"/>
  <c r="F1779" i="6"/>
  <c r="E1779" i="6"/>
  <c r="D1779" i="6"/>
  <c r="C1779" i="6"/>
  <c r="B1779" i="6"/>
  <c r="H1778" i="6"/>
  <c r="G1778" i="6"/>
  <c r="F1778" i="6"/>
  <c r="E1778" i="6"/>
  <c r="D1778" i="6"/>
  <c r="C1778" i="6"/>
  <c r="B1778" i="6"/>
  <c r="H1777" i="6"/>
  <c r="G1777" i="6"/>
  <c r="F1777" i="6"/>
  <c r="E1777" i="6"/>
  <c r="D1777" i="6"/>
  <c r="C1777" i="6"/>
  <c r="B1777" i="6"/>
  <c r="H1776" i="6"/>
  <c r="G1776" i="6"/>
  <c r="F1776" i="6"/>
  <c r="E1776" i="6"/>
  <c r="D1776" i="6"/>
  <c r="C1776" i="6"/>
  <c r="B1776" i="6"/>
  <c r="H1775" i="6"/>
  <c r="G1775" i="6"/>
  <c r="F1775" i="6"/>
  <c r="E1775" i="6"/>
  <c r="D1775" i="6"/>
  <c r="C1775" i="6"/>
  <c r="B1775" i="6"/>
  <c r="H1774" i="6"/>
  <c r="G1774" i="6"/>
  <c r="F1774" i="6"/>
  <c r="E1774" i="6"/>
  <c r="D1774" i="6"/>
  <c r="C1774" i="6"/>
  <c r="B1774" i="6"/>
  <c r="H1773" i="6"/>
  <c r="G1773" i="6"/>
  <c r="F1773" i="6"/>
  <c r="E1773" i="6"/>
  <c r="D1773" i="6"/>
  <c r="C1773" i="6"/>
  <c r="B1773" i="6"/>
  <c r="H1772" i="6"/>
  <c r="G1772" i="6"/>
  <c r="F1772" i="6"/>
  <c r="E1772" i="6"/>
  <c r="D1772" i="6"/>
  <c r="C1772" i="6"/>
  <c r="B1772" i="6"/>
  <c r="H1771" i="6"/>
  <c r="G1771" i="6"/>
  <c r="F1771" i="6"/>
  <c r="E1771" i="6"/>
  <c r="D1771" i="6"/>
  <c r="C1771" i="6"/>
  <c r="B1771" i="6"/>
  <c r="H1770" i="6"/>
  <c r="G1770" i="6"/>
  <c r="F1770" i="6"/>
  <c r="E1770" i="6"/>
  <c r="D1770" i="6"/>
  <c r="C1770" i="6"/>
  <c r="B1770" i="6"/>
  <c r="H1769" i="6"/>
  <c r="G1769" i="6"/>
  <c r="F1769" i="6"/>
  <c r="E1769" i="6"/>
  <c r="D1769" i="6"/>
  <c r="C1769" i="6"/>
  <c r="B1769" i="6"/>
  <c r="H1768" i="6"/>
  <c r="G1768" i="6"/>
  <c r="F1768" i="6"/>
  <c r="E1768" i="6"/>
  <c r="D1768" i="6"/>
  <c r="C1768" i="6"/>
  <c r="B1768" i="6"/>
  <c r="H1767" i="6"/>
  <c r="G1767" i="6"/>
  <c r="F1767" i="6"/>
  <c r="E1767" i="6"/>
  <c r="D1767" i="6"/>
  <c r="C1767" i="6"/>
  <c r="B1767" i="6"/>
  <c r="H1766" i="6"/>
  <c r="G1766" i="6"/>
  <c r="F1766" i="6"/>
  <c r="E1766" i="6"/>
  <c r="D1766" i="6"/>
  <c r="C1766" i="6"/>
  <c r="B1766" i="6"/>
  <c r="H1765" i="6"/>
  <c r="G1765" i="6"/>
  <c r="F1765" i="6"/>
  <c r="E1765" i="6"/>
  <c r="D1765" i="6"/>
  <c r="C1765" i="6"/>
  <c r="B1765" i="6"/>
  <c r="H1764" i="6"/>
  <c r="G1764" i="6"/>
  <c r="F1764" i="6"/>
  <c r="E1764" i="6"/>
  <c r="D1764" i="6"/>
  <c r="C1764" i="6"/>
  <c r="B1764" i="6"/>
  <c r="H1763" i="6"/>
  <c r="G1763" i="6"/>
  <c r="F1763" i="6"/>
  <c r="E1763" i="6"/>
  <c r="D1763" i="6"/>
  <c r="C1763" i="6"/>
  <c r="B1763" i="6"/>
  <c r="H1762" i="6"/>
  <c r="G1762" i="6"/>
  <c r="F1762" i="6"/>
  <c r="E1762" i="6"/>
  <c r="D1762" i="6"/>
  <c r="C1762" i="6"/>
  <c r="B1762" i="6"/>
  <c r="H1761" i="6"/>
  <c r="G1761" i="6"/>
  <c r="F1761" i="6"/>
  <c r="E1761" i="6"/>
  <c r="D1761" i="6"/>
  <c r="C1761" i="6"/>
  <c r="B1761" i="6"/>
  <c r="H1760" i="6"/>
  <c r="G1760" i="6"/>
  <c r="F1760" i="6"/>
  <c r="E1760" i="6"/>
  <c r="D1760" i="6"/>
  <c r="C1760" i="6"/>
  <c r="B1760" i="6"/>
  <c r="H1759" i="6"/>
  <c r="G1759" i="6"/>
  <c r="F1759" i="6"/>
  <c r="E1759" i="6"/>
  <c r="D1759" i="6"/>
  <c r="C1759" i="6"/>
  <c r="B1759" i="6"/>
  <c r="H1758" i="6"/>
  <c r="G1758" i="6"/>
  <c r="F1758" i="6"/>
  <c r="E1758" i="6"/>
  <c r="D1758" i="6"/>
  <c r="C1758" i="6"/>
  <c r="B1758" i="6"/>
  <c r="H1757" i="6"/>
  <c r="G1757" i="6"/>
  <c r="F1757" i="6"/>
  <c r="E1757" i="6"/>
  <c r="D1757" i="6"/>
  <c r="C1757" i="6"/>
  <c r="B1757" i="6"/>
  <c r="H1756" i="6"/>
  <c r="G1756" i="6"/>
  <c r="F1756" i="6"/>
  <c r="E1756" i="6"/>
  <c r="D1756" i="6"/>
  <c r="C1756" i="6"/>
  <c r="B1756" i="6"/>
  <c r="H1755" i="6"/>
  <c r="G1755" i="6"/>
  <c r="F1755" i="6"/>
  <c r="E1755" i="6"/>
  <c r="D1755" i="6"/>
  <c r="C1755" i="6"/>
  <c r="B1755" i="6"/>
  <c r="H1754" i="6"/>
  <c r="G1754" i="6"/>
  <c r="F1754" i="6"/>
  <c r="E1754" i="6"/>
  <c r="D1754" i="6"/>
  <c r="C1754" i="6"/>
  <c r="B1754" i="6"/>
  <c r="H1753" i="6"/>
  <c r="G1753" i="6"/>
  <c r="F1753" i="6"/>
  <c r="E1753" i="6"/>
  <c r="D1753" i="6"/>
  <c r="C1753" i="6"/>
  <c r="B1753" i="6"/>
  <c r="H1752" i="6"/>
  <c r="G1752" i="6"/>
  <c r="F1752" i="6"/>
  <c r="E1752" i="6"/>
  <c r="D1752" i="6"/>
  <c r="C1752" i="6"/>
  <c r="B1752" i="6"/>
  <c r="H1751" i="6"/>
  <c r="G1751" i="6"/>
  <c r="F1751" i="6"/>
  <c r="E1751" i="6"/>
  <c r="D1751" i="6"/>
  <c r="C1751" i="6"/>
  <c r="B1751" i="6"/>
  <c r="H1750" i="6"/>
  <c r="G1750" i="6"/>
  <c r="F1750" i="6"/>
  <c r="E1750" i="6"/>
  <c r="D1750" i="6"/>
  <c r="C1750" i="6"/>
  <c r="B1750" i="6"/>
  <c r="H1749" i="6"/>
  <c r="G1749" i="6"/>
  <c r="F1749" i="6"/>
  <c r="E1749" i="6"/>
  <c r="D1749" i="6"/>
  <c r="C1749" i="6"/>
  <c r="B1749" i="6"/>
  <c r="H1748" i="6"/>
  <c r="G1748" i="6"/>
  <c r="F1748" i="6"/>
  <c r="E1748" i="6"/>
  <c r="D1748" i="6"/>
  <c r="C1748" i="6"/>
  <c r="B1748" i="6"/>
  <c r="H1747" i="6"/>
  <c r="G1747" i="6"/>
  <c r="F1747" i="6"/>
  <c r="E1747" i="6"/>
  <c r="D1747" i="6"/>
  <c r="C1747" i="6"/>
  <c r="B1747" i="6"/>
  <c r="H1746" i="6"/>
  <c r="G1746" i="6"/>
  <c r="F1746" i="6"/>
  <c r="E1746" i="6"/>
  <c r="D1746" i="6"/>
  <c r="C1746" i="6"/>
  <c r="B1746" i="6"/>
  <c r="H1745" i="6"/>
  <c r="G1745" i="6"/>
  <c r="F1745" i="6"/>
  <c r="E1745" i="6"/>
  <c r="D1745" i="6"/>
  <c r="C1745" i="6"/>
  <c r="B1745" i="6"/>
  <c r="H1744" i="6"/>
  <c r="G1744" i="6"/>
  <c r="F1744" i="6"/>
  <c r="E1744" i="6"/>
  <c r="D1744" i="6"/>
  <c r="C1744" i="6"/>
  <c r="B1744" i="6"/>
  <c r="H1743" i="6"/>
  <c r="G1743" i="6"/>
  <c r="F1743" i="6"/>
  <c r="E1743" i="6"/>
  <c r="D1743" i="6"/>
  <c r="C1743" i="6"/>
  <c r="B1743" i="6"/>
  <c r="H1742" i="6"/>
  <c r="G1742" i="6"/>
  <c r="F1742" i="6"/>
  <c r="E1742" i="6"/>
  <c r="D1742" i="6"/>
  <c r="C1742" i="6"/>
  <c r="B1742" i="6"/>
  <c r="H1741" i="6"/>
  <c r="G1741" i="6"/>
  <c r="F1741" i="6"/>
  <c r="E1741" i="6"/>
  <c r="D1741" i="6"/>
  <c r="C1741" i="6"/>
  <c r="B1741" i="6"/>
  <c r="H1740" i="6"/>
  <c r="G1740" i="6"/>
  <c r="F1740" i="6"/>
  <c r="E1740" i="6"/>
  <c r="D1740" i="6"/>
  <c r="C1740" i="6"/>
  <c r="B1740" i="6"/>
  <c r="H1739" i="6"/>
  <c r="G1739" i="6"/>
  <c r="F1739" i="6"/>
  <c r="E1739" i="6"/>
  <c r="D1739" i="6"/>
  <c r="C1739" i="6"/>
  <c r="B1739" i="6"/>
  <c r="H1738" i="6"/>
  <c r="G1738" i="6"/>
  <c r="F1738" i="6"/>
  <c r="E1738" i="6"/>
  <c r="D1738" i="6"/>
  <c r="C1738" i="6"/>
  <c r="B1738" i="6"/>
  <c r="H1737" i="6"/>
  <c r="G1737" i="6"/>
  <c r="F1737" i="6"/>
  <c r="E1737" i="6"/>
  <c r="D1737" i="6"/>
  <c r="C1737" i="6"/>
  <c r="B1737" i="6"/>
  <c r="H1736" i="6"/>
  <c r="G1736" i="6"/>
  <c r="F1736" i="6"/>
  <c r="E1736" i="6"/>
  <c r="D1736" i="6"/>
  <c r="C1736" i="6"/>
  <c r="B1736" i="6"/>
  <c r="H1735" i="6"/>
  <c r="G1735" i="6"/>
  <c r="F1735" i="6"/>
  <c r="E1735" i="6"/>
  <c r="D1735" i="6"/>
  <c r="C1735" i="6"/>
  <c r="B1735" i="6"/>
  <c r="H1734" i="6"/>
  <c r="G1734" i="6"/>
  <c r="F1734" i="6"/>
  <c r="E1734" i="6"/>
  <c r="D1734" i="6"/>
  <c r="C1734" i="6"/>
  <c r="B1734" i="6"/>
  <c r="H1733" i="6"/>
  <c r="G1733" i="6"/>
  <c r="F1733" i="6"/>
  <c r="E1733" i="6"/>
  <c r="D1733" i="6"/>
  <c r="C1733" i="6"/>
  <c r="B1733" i="6"/>
  <c r="H1732" i="6"/>
  <c r="G1732" i="6"/>
  <c r="F1732" i="6"/>
  <c r="E1732" i="6"/>
  <c r="D1732" i="6"/>
  <c r="C1732" i="6"/>
  <c r="B1732" i="6"/>
  <c r="H1731" i="6"/>
  <c r="G1731" i="6"/>
  <c r="F1731" i="6"/>
  <c r="E1731" i="6"/>
  <c r="D1731" i="6"/>
  <c r="C1731" i="6"/>
  <c r="B1731" i="6"/>
  <c r="H1730" i="6"/>
  <c r="G1730" i="6"/>
  <c r="F1730" i="6"/>
  <c r="E1730" i="6"/>
  <c r="D1730" i="6"/>
  <c r="C1730" i="6"/>
  <c r="B1730" i="6"/>
  <c r="H1729" i="6"/>
  <c r="G1729" i="6"/>
  <c r="F1729" i="6"/>
  <c r="E1729" i="6"/>
  <c r="D1729" i="6"/>
  <c r="C1729" i="6"/>
  <c r="B1729" i="6"/>
  <c r="H1728" i="6"/>
  <c r="G1728" i="6"/>
  <c r="F1728" i="6"/>
  <c r="E1728" i="6"/>
  <c r="D1728" i="6"/>
  <c r="C1728" i="6"/>
  <c r="B1728" i="6"/>
  <c r="H1727" i="6"/>
  <c r="G1727" i="6"/>
  <c r="F1727" i="6"/>
  <c r="E1727" i="6"/>
  <c r="D1727" i="6"/>
  <c r="C1727" i="6"/>
  <c r="B1727" i="6"/>
  <c r="H1726" i="6"/>
  <c r="G1726" i="6"/>
  <c r="F1726" i="6"/>
  <c r="E1726" i="6"/>
  <c r="D1726" i="6"/>
  <c r="C1726" i="6"/>
  <c r="B1726" i="6"/>
  <c r="H1725" i="6"/>
  <c r="G1725" i="6"/>
  <c r="F1725" i="6"/>
  <c r="E1725" i="6"/>
  <c r="D1725" i="6"/>
  <c r="C1725" i="6"/>
  <c r="B1725" i="6"/>
  <c r="H1724" i="6"/>
  <c r="G1724" i="6"/>
  <c r="F1724" i="6"/>
  <c r="E1724" i="6"/>
  <c r="D1724" i="6"/>
  <c r="C1724" i="6"/>
  <c r="B1724" i="6"/>
  <c r="H1723" i="6"/>
  <c r="G1723" i="6"/>
  <c r="F1723" i="6"/>
  <c r="E1723" i="6"/>
  <c r="D1723" i="6"/>
  <c r="C1723" i="6"/>
  <c r="B1723" i="6"/>
  <c r="H1722" i="6"/>
  <c r="G1722" i="6"/>
  <c r="F1722" i="6"/>
  <c r="E1722" i="6"/>
  <c r="D1722" i="6"/>
  <c r="C1722" i="6"/>
  <c r="B1722" i="6"/>
  <c r="H1721" i="6"/>
  <c r="G1721" i="6"/>
  <c r="F1721" i="6"/>
  <c r="E1721" i="6"/>
  <c r="D1721" i="6"/>
  <c r="C1721" i="6"/>
  <c r="B1721" i="6"/>
  <c r="H1720" i="6"/>
  <c r="G1720" i="6"/>
  <c r="F1720" i="6"/>
  <c r="E1720" i="6"/>
  <c r="D1720" i="6"/>
  <c r="C1720" i="6"/>
  <c r="B1720" i="6"/>
  <c r="H1719" i="6"/>
  <c r="G1719" i="6"/>
  <c r="F1719" i="6"/>
  <c r="E1719" i="6"/>
  <c r="D1719" i="6"/>
  <c r="C1719" i="6"/>
  <c r="B1719" i="6"/>
  <c r="H1718" i="6"/>
  <c r="G1718" i="6"/>
  <c r="F1718" i="6"/>
  <c r="E1718" i="6"/>
  <c r="D1718" i="6"/>
  <c r="C1718" i="6"/>
  <c r="B1718" i="6"/>
  <c r="H1717" i="6"/>
  <c r="G1717" i="6"/>
  <c r="F1717" i="6"/>
  <c r="E1717" i="6"/>
  <c r="D1717" i="6"/>
  <c r="C1717" i="6"/>
  <c r="B1717" i="6"/>
  <c r="H1716" i="6"/>
  <c r="G1716" i="6"/>
  <c r="F1716" i="6"/>
  <c r="E1716" i="6"/>
  <c r="D1716" i="6"/>
  <c r="C1716" i="6"/>
  <c r="B1716" i="6"/>
  <c r="H1715" i="6"/>
  <c r="G1715" i="6"/>
  <c r="F1715" i="6"/>
  <c r="E1715" i="6"/>
  <c r="D1715" i="6"/>
  <c r="C1715" i="6"/>
  <c r="B1715" i="6"/>
  <c r="H1714" i="6"/>
  <c r="G1714" i="6"/>
  <c r="F1714" i="6"/>
  <c r="E1714" i="6"/>
  <c r="D1714" i="6"/>
  <c r="C1714" i="6"/>
  <c r="B1714" i="6"/>
  <c r="H1713" i="6"/>
  <c r="G1713" i="6"/>
  <c r="F1713" i="6"/>
  <c r="E1713" i="6"/>
  <c r="D1713" i="6"/>
  <c r="C1713" i="6"/>
  <c r="B1713" i="6"/>
  <c r="H1712" i="6"/>
  <c r="G1712" i="6"/>
  <c r="F1712" i="6"/>
  <c r="E1712" i="6"/>
  <c r="D1712" i="6"/>
  <c r="C1712" i="6"/>
  <c r="B1712" i="6"/>
  <c r="H1711" i="6"/>
  <c r="G1711" i="6"/>
  <c r="F1711" i="6"/>
  <c r="E1711" i="6"/>
  <c r="D1711" i="6"/>
  <c r="C1711" i="6"/>
  <c r="B1711" i="6"/>
  <c r="H1710" i="6"/>
  <c r="G1710" i="6"/>
  <c r="F1710" i="6"/>
  <c r="E1710" i="6"/>
  <c r="D1710" i="6"/>
  <c r="C1710" i="6"/>
  <c r="B1710" i="6"/>
  <c r="H1709" i="6"/>
  <c r="G1709" i="6"/>
  <c r="F1709" i="6"/>
  <c r="E1709" i="6"/>
  <c r="D1709" i="6"/>
  <c r="C1709" i="6"/>
  <c r="B1709" i="6"/>
  <c r="H1708" i="6"/>
  <c r="G1708" i="6"/>
  <c r="F1708" i="6"/>
  <c r="E1708" i="6"/>
  <c r="D1708" i="6"/>
  <c r="C1708" i="6"/>
  <c r="B1708" i="6"/>
  <c r="H1707" i="6"/>
  <c r="G1707" i="6"/>
  <c r="F1707" i="6"/>
  <c r="E1707" i="6"/>
  <c r="D1707" i="6"/>
  <c r="C1707" i="6"/>
  <c r="B1707" i="6"/>
  <c r="H1706" i="6"/>
  <c r="G1706" i="6"/>
  <c r="F1706" i="6"/>
  <c r="E1706" i="6"/>
  <c r="D1706" i="6"/>
  <c r="C1706" i="6"/>
  <c r="B1706" i="6"/>
  <c r="H1705" i="6"/>
  <c r="G1705" i="6"/>
  <c r="F1705" i="6"/>
  <c r="E1705" i="6"/>
  <c r="D1705" i="6"/>
  <c r="C1705" i="6"/>
  <c r="B1705" i="6"/>
  <c r="H1704" i="6"/>
  <c r="G1704" i="6"/>
  <c r="F1704" i="6"/>
  <c r="E1704" i="6"/>
  <c r="D1704" i="6"/>
  <c r="C1704" i="6"/>
  <c r="B1704" i="6"/>
  <c r="H1703" i="6"/>
  <c r="G1703" i="6"/>
  <c r="F1703" i="6"/>
  <c r="E1703" i="6"/>
  <c r="D1703" i="6"/>
  <c r="C1703" i="6"/>
  <c r="B1703" i="6"/>
  <c r="H1702" i="6"/>
  <c r="G1702" i="6"/>
  <c r="F1702" i="6"/>
  <c r="E1702" i="6"/>
  <c r="D1702" i="6"/>
  <c r="C1702" i="6"/>
  <c r="B1702" i="6"/>
  <c r="H1701" i="6"/>
  <c r="G1701" i="6"/>
  <c r="F1701" i="6"/>
  <c r="E1701" i="6"/>
  <c r="D1701" i="6"/>
  <c r="C1701" i="6"/>
  <c r="B1701" i="6"/>
  <c r="H1700" i="6"/>
  <c r="G1700" i="6"/>
  <c r="F1700" i="6"/>
  <c r="E1700" i="6"/>
  <c r="D1700" i="6"/>
  <c r="C1700" i="6"/>
  <c r="B1700" i="6"/>
  <c r="H1699" i="6"/>
  <c r="G1699" i="6"/>
  <c r="F1699" i="6"/>
  <c r="E1699" i="6"/>
  <c r="D1699" i="6"/>
  <c r="C1699" i="6"/>
  <c r="B1699" i="6"/>
  <c r="H1698" i="6"/>
  <c r="G1698" i="6"/>
  <c r="F1698" i="6"/>
  <c r="E1698" i="6"/>
  <c r="D1698" i="6"/>
  <c r="C1698" i="6"/>
  <c r="B1698" i="6"/>
  <c r="H1697" i="6"/>
  <c r="G1697" i="6"/>
  <c r="F1697" i="6"/>
  <c r="E1697" i="6"/>
  <c r="D1697" i="6"/>
  <c r="C1697" i="6"/>
  <c r="B1697" i="6"/>
  <c r="H1696" i="6"/>
  <c r="G1696" i="6"/>
  <c r="F1696" i="6"/>
  <c r="E1696" i="6"/>
  <c r="D1696" i="6"/>
  <c r="C1696" i="6"/>
  <c r="B1696" i="6"/>
  <c r="H1695" i="6"/>
  <c r="G1695" i="6"/>
  <c r="F1695" i="6"/>
  <c r="E1695" i="6"/>
  <c r="D1695" i="6"/>
  <c r="C1695" i="6"/>
  <c r="B1695" i="6"/>
  <c r="H1694" i="6"/>
  <c r="G1694" i="6"/>
  <c r="F1694" i="6"/>
  <c r="E1694" i="6"/>
  <c r="D1694" i="6"/>
  <c r="C1694" i="6"/>
  <c r="B1694" i="6"/>
  <c r="H1693" i="6"/>
  <c r="G1693" i="6"/>
  <c r="F1693" i="6"/>
  <c r="E1693" i="6"/>
  <c r="D1693" i="6"/>
  <c r="C1693" i="6"/>
  <c r="B1693" i="6"/>
  <c r="H1692" i="6"/>
  <c r="G1692" i="6"/>
  <c r="F1692" i="6"/>
  <c r="E1692" i="6"/>
  <c r="D1692" i="6"/>
  <c r="C1692" i="6"/>
  <c r="B1692" i="6"/>
  <c r="H1691" i="6"/>
  <c r="G1691" i="6"/>
  <c r="F1691" i="6"/>
  <c r="E1691" i="6"/>
  <c r="D1691" i="6"/>
  <c r="C1691" i="6"/>
  <c r="B1691" i="6"/>
  <c r="H1690" i="6"/>
  <c r="G1690" i="6"/>
  <c r="F1690" i="6"/>
  <c r="E1690" i="6"/>
  <c r="D1690" i="6"/>
  <c r="C1690" i="6"/>
  <c r="B1690" i="6"/>
  <c r="H1689" i="6"/>
  <c r="G1689" i="6"/>
  <c r="F1689" i="6"/>
  <c r="E1689" i="6"/>
  <c r="D1689" i="6"/>
  <c r="C1689" i="6"/>
  <c r="B1689" i="6"/>
  <c r="H1688" i="6"/>
  <c r="G1688" i="6"/>
  <c r="F1688" i="6"/>
  <c r="E1688" i="6"/>
  <c r="D1688" i="6"/>
  <c r="C1688" i="6"/>
  <c r="B1688" i="6"/>
  <c r="H1687" i="6"/>
  <c r="G1687" i="6"/>
  <c r="F1687" i="6"/>
  <c r="E1687" i="6"/>
  <c r="D1687" i="6"/>
  <c r="C1687" i="6"/>
  <c r="B1687" i="6"/>
  <c r="H1686" i="6"/>
  <c r="G1686" i="6"/>
  <c r="F1686" i="6"/>
  <c r="E1686" i="6"/>
  <c r="D1686" i="6"/>
  <c r="C1686" i="6"/>
  <c r="B1686" i="6"/>
  <c r="H1685" i="6"/>
  <c r="G1685" i="6"/>
  <c r="F1685" i="6"/>
  <c r="E1685" i="6"/>
  <c r="D1685" i="6"/>
  <c r="C1685" i="6"/>
  <c r="B1685" i="6"/>
  <c r="H1684" i="6"/>
  <c r="G1684" i="6"/>
  <c r="F1684" i="6"/>
  <c r="E1684" i="6"/>
  <c r="D1684" i="6"/>
  <c r="C1684" i="6"/>
  <c r="B1684" i="6"/>
  <c r="H1683" i="6"/>
  <c r="G1683" i="6"/>
  <c r="F1683" i="6"/>
  <c r="E1683" i="6"/>
  <c r="D1683" i="6"/>
  <c r="C1683" i="6"/>
  <c r="B1683" i="6"/>
  <c r="H1682" i="6"/>
  <c r="G1682" i="6"/>
  <c r="F1682" i="6"/>
  <c r="E1682" i="6"/>
  <c r="D1682" i="6"/>
  <c r="C1682" i="6"/>
  <c r="B1682" i="6"/>
  <c r="H1681" i="6"/>
  <c r="G1681" i="6"/>
  <c r="F1681" i="6"/>
  <c r="E1681" i="6"/>
  <c r="D1681" i="6"/>
  <c r="C1681" i="6"/>
  <c r="B1681" i="6"/>
  <c r="H1680" i="6"/>
  <c r="G1680" i="6"/>
  <c r="F1680" i="6"/>
  <c r="E1680" i="6"/>
  <c r="D1680" i="6"/>
  <c r="C1680" i="6"/>
  <c r="B1680" i="6"/>
  <c r="H1679" i="6"/>
  <c r="G1679" i="6"/>
  <c r="F1679" i="6"/>
  <c r="E1679" i="6"/>
  <c r="D1679" i="6"/>
  <c r="C1679" i="6"/>
  <c r="B1679" i="6"/>
  <c r="H1678" i="6"/>
  <c r="G1678" i="6"/>
  <c r="F1678" i="6"/>
  <c r="E1678" i="6"/>
  <c r="D1678" i="6"/>
  <c r="C1678" i="6"/>
  <c r="B1678" i="6"/>
  <c r="H1677" i="6"/>
  <c r="G1677" i="6"/>
  <c r="F1677" i="6"/>
  <c r="E1677" i="6"/>
  <c r="D1677" i="6"/>
  <c r="C1677" i="6"/>
  <c r="B1677" i="6"/>
  <c r="H1676" i="6"/>
  <c r="G1676" i="6"/>
  <c r="F1676" i="6"/>
  <c r="E1676" i="6"/>
  <c r="D1676" i="6"/>
  <c r="C1676" i="6"/>
  <c r="B1676" i="6"/>
  <c r="H1675" i="6"/>
  <c r="G1675" i="6"/>
  <c r="F1675" i="6"/>
  <c r="E1675" i="6"/>
  <c r="D1675" i="6"/>
  <c r="C1675" i="6"/>
  <c r="B1675" i="6"/>
  <c r="H1674" i="6"/>
  <c r="G1674" i="6"/>
  <c r="F1674" i="6"/>
  <c r="E1674" i="6"/>
  <c r="D1674" i="6"/>
  <c r="C1674" i="6"/>
  <c r="B1674" i="6"/>
  <c r="H1673" i="6"/>
  <c r="G1673" i="6"/>
  <c r="F1673" i="6"/>
  <c r="E1673" i="6"/>
  <c r="D1673" i="6"/>
  <c r="C1673" i="6"/>
  <c r="B1673" i="6"/>
  <c r="H1672" i="6"/>
  <c r="G1672" i="6"/>
  <c r="F1672" i="6"/>
  <c r="E1672" i="6"/>
  <c r="D1672" i="6"/>
  <c r="C1672" i="6"/>
  <c r="B1672" i="6"/>
  <c r="H1671" i="6"/>
  <c r="G1671" i="6"/>
  <c r="F1671" i="6"/>
  <c r="E1671" i="6"/>
  <c r="D1671" i="6"/>
  <c r="C1671" i="6"/>
  <c r="B1671" i="6"/>
  <c r="H1670" i="6"/>
  <c r="G1670" i="6"/>
  <c r="F1670" i="6"/>
  <c r="E1670" i="6"/>
  <c r="D1670" i="6"/>
  <c r="C1670" i="6"/>
  <c r="B1670" i="6"/>
  <c r="H1669" i="6"/>
  <c r="G1669" i="6"/>
  <c r="F1669" i="6"/>
  <c r="E1669" i="6"/>
  <c r="D1669" i="6"/>
  <c r="C1669" i="6"/>
  <c r="B1669" i="6"/>
  <c r="H1668" i="6"/>
  <c r="G1668" i="6"/>
  <c r="F1668" i="6"/>
  <c r="E1668" i="6"/>
  <c r="D1668" i="6"/>
  <c r="C1668" i="6"/>
  <c r="B1668" i="6"/>
  <c r="H1667" i="6"/>
  <c r="G1667" i="6"/>
  <c r="F1667" i="6"/>
  <c r="E1667" i="6"/>
  <c r="D1667" i="6"/>
  <c r="C1667" i="6"/>
  <c r="B1667" i="6"/>
  <c r="H1666" i="6"/>
  <c r="G1666" i="6"/>
  <c r="F1666" i="6"/>
  <c r="E1666" i="6"/>
  <c r="D1666" i="6"/>
  <c r="C1666" i="6"/>
  <c r="B1666" i="6"/>
  <c r="H1665" i="6"/>
  <c r="G1665" i="6"/>
  <c r="F1665" i="6"/>
  <c r="E1665" i="6"/>
  <c r="D1665" i="6"/>
  <c r="C1665" i="6"/>
  <c r="B1665" i="6"/>
  <c r="H1664" i="6"/>
  <c r="G1664" i="6"/>
  <c r="F1664" i="6"/>
  <c r="E1664" i="6"/>
  <c r="D1664" i="6"/>
  <c r="C1664" i="6"/>
  <c r="B1664" i="6"/>
  <c r="H1663" i="6"/>
  <c r="G1663" i="6"/>
  <c r="F1663" i="6"/>
  <c r="E1663" i="6"/>
  <c r="D1663" i="6"/>
  <c r="C1663" i="6"/>
  <c r="B1663" i="6"/>
  <c r="H1662" i="6"/>
  <c r="G1662" i="6"/>
  <c r="F1662" i="6"/>
  <c r="E1662" i="6"/>
  <c r="D1662" i="6"/>
  <c r="C1662" i="6"/>
  <c r="B1662" i="6"/>
  <c r="H1661" i="6"/>
  <c r="G1661" i="6"/>
  <c r="F1661" i="6"/>
  <c r="E1661" i="6"/>
  <c r="D1661" i="6"/>
  <c r="C1661" i="6"/>
  <c r="B1661" i="6"/>
  <c r="H1660" i="6"/>
  <c r="G1660" i="6"/>
  <c r="F1660" i="6"/>
  <c r="E1660" i="6"/>
  <c r="D1660" i="6"/>
  <c r="C1660" i="6"/>
  <c r="B1660" i="6"/>
  <c r="H1659" i="6"/>
  <c r="G1659" i="6"/>
  <c r="F1659" i="6"/>
  <c r="E1659" i="6"/>
  <c r="D1659" i="6"/>
  <c r="C1659" i="6"/>
  <c r="B1659" i="6"/>
  <c r="H1658" i="6"/>
  <c r="G1658" i="6"/>
  <c r="F1658" i="6"/>
  <c r="E1658" i="6"/>
  <c r="D1658" i="6"/>
  <c r="C1658" i="6"/>
  <c r="B1658" i="6"/>
  <c r="H1657" i="6"/>
  <c r="G1657" i="6"/>
  <c r="F1657" i="6"/>
  <c r="E1657" i="6"/>
  <c r="D1657" i="6"/>
  <c r="C1657" i="6"/>
  <c r="B1657" i="6"/>
  <c r="H1656" i="6"/>
  <c r="G1656" i="6"/>
  <c r="F1656" i="6"/>
  <c r="E1656" i="6"/>
  <c r="D1656" i="6"/>
  <c r="C1656" i="6"/>
  <c r="B1656" i="6"/>
  <c r="H1655" i="6"/>
  <c r="G1655" i="6"/>
  <c r="F1655" i="6"/>
  <c r="E1655" i="6"/>
  <c r="D1655" i="6"/>
  <c r="C1655" i="6"/>
  <c r="B1655" i="6"/>
  <c r="H1654" i="6"/>
  <c r="G1654" i="6"/>
  <c r="F1654" i="6"/>
  <c r="E1654" i="6"/>
  <c r="D1654" i="6"/>
  <c r="C1654" i="6"/>
  <c r="B1654" i="6"/>
  <c r="H1653" i="6"/>
  <c r="G1653" i="6"/>
  <c r="F1653" i="6"/>
  <c r="E1653" i="6"/>
  <c r="D1653" i="6"/>
  <c r="C1653" i="6"/>
  <c r="B1653" i="6"/>
  <c r="H1652" i="6"/>
  <c r="G1652" i="6"/>
  <c r="F1652" i="6"/>
  <c r="E1652" i="6"/>
  <c r="D1652" i="6"/>
  <c r="C1652" i="6"/>
  <c r="B1652" i="6"/>
  <c r="H1651" i="6"/>
  <c r="G1651" i="6"/>
  <c r="F1651" i="6"/>
  <c r="E1651" i="6"/>
  <c r="D1651" i="6"/>
  <c r="C1651" i="6"/>
  <c r="B1651" i="6"/>
  <c r="H1650" i="6"/>
  <c r="G1650" i="6"/>
  <c r="F1650" i="6"/>
  <c r="E1650" i="6"/>
  <c r="D1650" i="6"/>
  <c r="C1650" i="6"/>
  <c r="B1650" i="6"/>
  <c r="H1649" i="6"/>
  <c r="G1649" i="6"/>
  <c r="F1649" i="6"/>
  <c r="E1649" i="6"/>
  <c r="D1649" i="6"/>
  <c r="C1649" i="6"/>
  <c r="B1649" i="6"/>
  <c r="H1648" i="6"/>
  <c r="G1648" i="6"/>
  <c r="F1648" i="6"/>
  <c r="E1648" i="6"/>
  <c r="D1648" i="6"/>
  <c r="C1648" i="6"/>
  <c r="B1648" i="6"/>
  <c r="H1647" i="6"/>
  <c r="G1647" i="6"/>
  <c r="F1647" i="6"/>
  <c r="E1647" i="6"/>
  <c r="D1647" i="6"/>
  <c r="C1647" i="6"/>
  <c r="B1647" i="6"/>
  <c r="H1646" i="6"/>
  <c r="G1646" i="6"/>
  <c r="F1646" i="6"/>
  <c r="E1646" i="6"/>
  <c r="D1646" i="6"/>
  <c r="C1646" i="6"/>
  <c r="B1646" i="6"/>
  <c r="H1645" i="6"/>
  <c r="G1645" i="6"/>
  <c r="F1645" i="6"/>
  <c r="E1645" i="6"/>
  <c r="D1645" i="6"/>
  <c r="C1645" i="6"/>
  <c r="B1645" i="6"/>
  <c r="H1644" i="6"/>
  <c r="G1644" i="6"/>
  <c r="F1644" i="6"/>
  <c r="E1644" i="6"/>
  <c r="D1644" i="6"/>
  <c r="C1644" i="6"/>
  <c r="B1644" i="6"/>
  <c r="H1643" i="6"/>
  <c r="G1643" i="6"/>
  <c r="F1643" i="6"/>
  <c r="E1643" i="6"/>
  <c r="D1643" i="6"/>
  <c r="C1643" i="6"/>
  <c r="B1643" i="6"/>
  <c r="H1642" i="6"/>
  <c r="G1642" i="6"/>
  <c r="F1642" i="6"/>
  <c r="E1642" i="6"/>
  <c r="D1642" i="6"/>
  <c r="C1642" i="6"/>
  <c r="B1642" i="6"/>
  <c r="H1641" i="6"/>
  <c r="G1641" i="6"/>
  <c r="F1641" i="6"/>
  <c r="E1641" i="6"/>
  <c r="D1641" i="6"/>
  <c r="C1641" i="6"/>
  <c r="B1641" i="6"/>
  <c r="H1640" i="6"/>
  <c r="G1640" i="6"/>
  <c r="F1640" i="6"/>
  <c r="E1640" i="6"/>
  <c r="D1640" i="6"/>
  <c r="C1640" i="6"/>
  <c r="B1640" i="6"/>
  <c r="H1639" i="6"/>
  <c r="G1639" i="6"/>
  <c r="F1639" i="6"/>
  <c r="E1639" i="6"/>
  <c r="D1639" i="6"/>
  <c r="C1639" i="6"/>
  <c r="B1639" i="6"/>
  <c r="H1638" i="6"/>
  <c r="G1638" i="6"/>
  <c r="F1638" i="6"/>
  <c r="E1638" i="6"/>
  <c r="D1638" i="6"/>
  <c r="C1638" i="6"/>
  <c r="B1638" i="6"/>
  <c r="H1637" i="6"/>
  <c r="G1637" i="6"/>
  <c r="F1637" i="6"/>
  <c r="E1637" i="6"/>
  <c r="D1637" i="6"/>
  <c r="C1637" i="6"/>
  <c r="B1637" i="6"/>
  <c r="H1636" i="6"/>
  <c r="G1636" i="6"/>
  <c r="F1636" i="6"/>
  <c r="E1636" i="6"/>
  <c r="D1636" i="6"/>
  <c r="C1636" i="6"/>
  <c r="B1636" i="6"/>
  <c r="H1635" i="6"/>
  <c r="G1635" i="6"/>
  <c r="F1635" i="6"/>
  <c r="E1635" i="6"/>
  <c r="D1635" i="6"/>
  <c r="C1635" i="6"/>
  <c r="B1635" i="6"/>
  <c r="H1634" i="6"/>
  <c r="G1634" i="6"/>
  <c r="F1634" i="6"/>
  <c r="E1634" i="6"/>
  <c r="D1634" i="6"/>
  <c r="C1634" i="6"/>
  <c r="B1634" i="6"/>
  <c r="H1633" i="6"/>
  <c r="G1633" i="6"/>
  <c r="F1633" i="6"/>
  <c r="E1633" i="6"/>
  <c r="D1633" i="6"/>
  <c r="C1633" i="6"/>
  <c r="B1633" i="6"/>
  <c r="H1632" i="6"/>
  <c r="G1632" i="6"/>
  <c r="F1632" i="6"/>
  <c r="E1632" i="6"/>
  <c r="D1632" i="6"/>
  <c r="C1632" i="6"/>
  <c r="B1632" i="6"/>
  <c r="H1631" i="6"/>
  <c r="G1631" i="6"/>
  <c r="F1631" i="6"/>
  <c r="E1631" i="6"/>
  <c r="D1631" i="6"/>
  <c r="C1631" i="6"/>
  <c r="B1631" i="6"/>
  <c r="H1630" i="6"/>
  <c r="G1630" i="6"/>
  <c r="F1630" i="6"/>
  <c r="E1630" i="6"/>
  <c r="D1630" i="6"/>
  <c r="C1630" i="6"/>
  <c r="B1630" i="6"/>
  <c r="H1629" i="6"/>
  <c r="G1629" i="6"/>
  <c r="F1629" i="6"/>
  <c r="E1629" i="6"/>
  <c r="D1629" i="6"/>
  <c r="C1629" i="6"/>
  <c r="B1629" i="6"/>
  <c r="H1628" i="6"/>
  <c r="G1628" i="6"/>
  <c r="F1628" i="6"/>
  <c r="E1628" i="6"/>
  <c r="D1628" i="6"/>
  <c r="C1628" i="6"/>
  <c r="B1628" i="6"/>
  <c r="H1627" i="6"/>
  <c r="G1627" i="6"/>
  <c r="F1627" i="6"/>
  <c r="E1627" i="6"/>
  <c r="D1627" i="6"/>
  <c r="C1627" i="6"/>
  <c r="B1627" i="6"/>
  <c r="H1626" i="6"/>
  <c r="G1626" i="6"/>
  <c r="F1626" i="6"/>
  <c r="E1626" i="6"/>
  <c r="D1626" i="6"/>
  <c r="C1626" i="6"/>
  <c r="B1626" i="6"/>
  <c r="H1625" i="6"/>
  <c r="G1625" i="6"/>
  <c r="F1625" i="6"/>
  <c r="E1625" i="6"/>
  <c r="D1625" i="6"/>
  <c r="C1625" i="6"/>
  <c r="B1625" i="6"/>
  <c r="H1624" i="6"/>
  <c r="G1624" i="6"/>
  <c r="F1624" i="6"/>
  <c r="E1624" i="6"/>
  <c r="D1624" i="6"/>
  <c r="C1624" i="6"/>
  <c r="B1624" i="6"/>
  <c r="H1623" i="6"/>
  <c r="G1623" i="6"/>
  <c r="F1623" i="6"/>
  <c r="E1623" i="6"/>
  <c r="D1623" i="6"/>
  <c r="C1623" i="6"/>
  <c r="B1623" i="6"/>
  <c r="H1622" i="6"/>
  <c r="G1622" i="6"/>
  <c r="F1622" i="6"/>
  <c r="E1622" i="6"/>
  <c r="D1622" i="6"/>
  <c r="C1622" i="6"/>
  <c r="B1622" i="6"/>
  <c r="H1621" i="6"/>
  <c r="G1621" i="6"/>
  <c r="F1621" i="6"/>
  <c r="E1621" i="6"/>
  <c r="D1621" i="6"/>
  <c r="C1621" i="6"/>
  <c r="B1621" i="6"/>
  <c r="H1620" i="6"/>
  <c r="G1620" i="6"/>
  <c r="F1620" i="6"/>
  <c r="E1620" i="6"/>
  <c r="D1620" i="6"/>
  <c r="C1620" i="6"/>
  <c r="B1620" i="6"/>
  <c r="H1619" i="6"/>
  <c r="G1619" i="6"/>
  <c r="F1619" i="6"/>
  <c r="E1619" i="6"/>
  <c r="D1619" i="6"/>
  <c r="C1619" i="6"/>
  <c r="B1619" i="6"/>
  <c r="H1618" i="6"/>
  <c r="G1618" i="6"/>
  <c r="F1618" i="6"/>
  <c r="E1618" i="6"/>
  <c r="D1618" i="6"/>
  <c r="C1618" i="6"/>
  <c r="B1618" i="6"/>
  <c r="H1617" i="6"/>
  <c r="G1617" i="6"/>
  <c r="F1617" i="6"/>
  <c r="E1617" i="6"/>
  <c r="D1617" i="6"/>
  <c r="C1617" i="6"/>
  <c r="B1617" i="6"/>
  <c r="H1616" i="6"/>
  <c r="G1616" i="6"/>
  <c r="F1616" i="6"/>
  <c r="E1616" i="6"/>
  <c r="D1616" i="6"/>
  <c r="C1616" i="6"/>
  <c r="B1616" i="6"/>
  <c r="H1615" i="6"/>
  <c r="G1615" i="6"/>
  <c r="F1615" i="6"/>
  <c r="E1615" i="6"/>
  <c r="D1615" i="6"/>
  <c r="C1615" i="6"/>
  <c r="B1615" i="6"/>
  <c r="H1614" i="6"/>
  <c r="G1614" i="6"/>
  <c r="F1614" i="6"/>
  <c r="E1614" i="6"/>
  <c r="D1614" i="6"/>
  <c r="C1614" i="6"/>
  <c r="B1614" i="6"/>
  <c r="H1613" i="6"/>
  <c r="G1613" i="6"/>
  <c r="F1613" i="6"/>
  <c r="E1613" i="6"/>
  <c r="D1613" i="6"/>
  <c r="C1613" i="6"/>
  <c r="B1613" i="6"/>
  <c r="H1612" i="6"/>
  <c r="G1612" i="6"/>
  <c r="F1612" i="6"/>
  <c r="E1612" i="6"/>
  <c r="D1612" i="6"/>
  <c r="C1612" i="6"/>
  <c r="B1612" i="6"/>
  <c r="H1611" i="6"/>
  <c r="G1611" i="6"/>
  <c r="F1611" i="6"/>
  <c r="E1611" i="6"/>
  <c r="D1611" i="6"/>
  <c r="C1611" i="6"/>
  <c r="B1611" i="6"/>
  <c r="H1610" i="6"/>
  <c r="G1610" i="6"/>
  <c r="F1610" i="6"/>
  <c r="E1610" i="6"/>
  <c r="D1610" i="6"/>
  <c r="C1610" i="6"/>
  <c r="B1610" i="6"/>
  <c r="H1609" i="6"/>
  <c r="G1609" i="6"/>
  <c r="F1609" i="6"/>
  <c r="E1609" i="6"/>
  <c r="D1609" i="6"/>
  <c r="C1609" i="6"/>
  <c r="B1609" i="6"/>
  <c r="H1608" i="6"/>
  <c r="G1608" i="6"/>
  <c r="F1608" i="6"/>
  <c r="E1608" i="6"/>
  <c r="D1608" i="6"/>
  <c r="C1608" i="6"/>
  <c r="B1608" i="6"/>
  <c r="H1607" i="6"/>
  <c r="G1607" i="6"/>
  <c r="F1607" i="6"/>
  <c r="E1607" i="6"/>
  <c r="D1607" i="6"/>
  <c r="C1607" i="6"/>
  <c r="B1607" i="6"/>
  <c r="H1606" i="6"/>
  <c r="G1606" i="6"/>
  <c r="F1606" i="6"/>
  <c r="E1606" i="6"/>
  <c r="D1606" i="6"/>
  <c r="C1606" i="6"/>
  <c r="B1606" i="6"/>
  <c r="H1605" i="6"/>
  <c r="G1605" i="6"/>
  <c r="F1605" i="6"/>
  <c r="E1605" i="6"/>
  <c r="D1605" i="6"/>
  <c r="C1605" i="6"/>
  <c r="B1605" i="6"/>
  <c r="H1604" i="6"/>
  <c r="G1604" i="6"/>
  <c r="F1604" i="6"/>
  <c r="E1604" i="6"/>
  <c r="D1604" i="6"/>
  <c r="C1604" i="6"/>
  <c r="B1604" i="6"/>
  <c r="H1603" i="6"/>
  <c r="G1603" i="6"/>
  <c r="F1603" i="6"/>
  <c r="E1603" i="6"/>
  <c r="D1603" i="6"/>
  <c r="C1603" i="6"/>
  <c r="B1603" i="6"/>
  <c r="H1602" i="6"/>
  <c r="G1602" i="6"/>
  <c r="F1602" i="6"/>
  <c r="E1602" i="6"/>
  <c r="D1602" i="6"/>
  <c r="C1602" i="6"/>
  <c r="B1602" i="6"/>
  <c r="H1601" i="6"/>
  <c r="G1601" i="6"/>
  <c r="F1601" i="6"/>
  <c r="E1601" i="6"/>
  <c r="D1601" i="6"/>
  <c r="C1601" i="6"/>
  <c r="B1601" i="6"/>
  <c r="H1600" i="6"/>
  <c r="G1600" i="6"/>
  <c r="F1600" i="6"/>
  <c r="E1600" i="6"/>
  <c r="D1600" i="6"/>
  <c r="C1600" i="6"/>
  <c r="B1600" i="6"/>
  <c r="H1599" i="6"/>
  <c r="G1599" i="6"/>
  <c r="F1599" i="6"/>
  <c r="E1599" i="6"/>
  <c r="D1599" i="6"/>
  <c r="C1599" i="6"/>
  <c r="B1599" i="6"/>
  <c r="H1598" i="6"/>
  <c r="G1598" i="6"/>
  <c r="F1598" i="6"/>
  <c r="E1598" i="6"/>
  <c r="D1598" i="6"/>
  <c r="C1598" i="6"/>
  <c r="B1598" i="6"/>
  <c r="H1597" i="6"/>
  <c r="G1597" i="6"/>
  <c r="F1597" i="6"/>
  <c r="E1597" i="6"/>
  <c r="D1597" i="6"/>
  <c r="C1597" i="6"/>
  <c r="B1597" i="6"/>
  <c r="H1596" i="6"/>
  <c r="G1596" i="6"/>
  <c r="F1596" i="6"/>
  <c r="E1596" i="6"/>
  <c r="D1596" i="6"/>
  <c r="C1596" i="6"/>
  <c r="B1596" i="6"/>
  <c r="H1595" i="6"/>
  <c r="G1595" i="6"/>
  <c r="F1595" i="6"/>
  <c r="E1595" i="6"/>
  <c r="D1595" i="6"/>
  <c r="C1595" i="6"/>
  <c r="B1595" i="6"/>
  <c r="H1594" i="6"/>
  <c r="G1594" i="6"/>
  <c r="F1594" i="6"/>
  <c r="E1594" i="6"/>
  <c r="D1594" i="6"/>
  <c r="C1594" i="6"/>
  <c r="B1594" i="6"/>
  <c r="H1593" i="6"/>
  <c r="G1593" i="6"/>
  <c r="F1593" i="6"/>
  <c r="E1593" i="6"/>
  <c r="D1593" i="6"/>
  <c r="C1593" i="6"/>
  <c r="B1593" i="6"/>
  <c r="H1592" i="6"/>
  <c r="G1592" i="6"/>
  <c r="F1592" i="6"/>
  <c r="E1592" i="6"/>
  <c r="D1592" i="6"/>
  <c r="C1592" i="6"/>
  <c r="B1592" i="6"/>
  <c r="H1591" i="6"/>
  <c r="G1591" i="6"/>
  <c r="F1591" i="6"/>
  <c r="E1591" i="6"/>
  <c r="D1591" i="6"/>
  <c r="C1591" i="6"/>
  <c r="B1591" i="6"/>
  <c r="H1590" i="6"/>
  <c r="G1590" i="6"/>
  <c r="F1590" i="6"/>
  <c r="E1590" i="6"/>
  <c r="D1590" i="6"/>
  <c r="C1590" i="6"/>
  <c r="B1590" i="6"/>
  <c r="H1589" i="6"/>
  <c r="G1589" i="6"/>
  <c r="F1589" i="6"/>
  <c r="E1589" i="6"/>
  <c r="D1589" i="6"/>
  <c r="C1589" i="6"/>
  <c r="B1589" i="6"/>
  <c r="H1588" i="6"/>
  <c r="G1588" i="6"/>
  <c r="F1588" i="6"/>
  <c r="E1588" i="6"/>
  <c r="D1588" i="6"/>
  <c r="C1588" i="6"/>
  <c r="B1588" i="6"/>
  <c r="H1587" i="6"/>
  <c r="G1587" i="6"/>
  <c r="F1587" i="6"/>
  <c r="E1587" i="6"/>
  <c r="D1587" i="6"/>
  <c r="C1587" i="6"/>
  <c r="B1587" i="6"/>
  <c r="H1586" i="6"/>
  <c r="G1586" i="6"/>
  <c r="F1586" i="6"/>
  <c r="E1586" i="6"/>
  <c r="D1586" i="6"/>
  <c r="C1586" i="6"/>
  <c r="B1586" i="6"/>
  <c r="H1585" i="6"/>
  <c r="G1585" i="6"/>
  <c r="F1585" i="6"/>
  <c r="E1585" i="6"/>
  <c r="D1585" i="6"/>
  <c r="C1585" i="6"/>
  <c r="B1585" i="6"/>
  <c r="H1584" i="6"/>
  <c r="G1584" i="6"/>
  <c r="F1584" i="6"/>
  <c r="E1584" i="6"/>
  <c r="D1584" i="6"/>
  <c r="C1584" i="6"/>
  <c r="B1584" i="6"/>
  <c r="H1583" i="6"/>
  <c r="G1583" i="6"/>
  <c r="F1583" i="6"/>
  <c r="E1583" i="6"/>
  <c r="D1583" i="6"/>
  <c r="C1583" i="6"/>
  <c r="B1583" i="6"/>
  <c r="H1582" i="6"/>
  <c r="G1582" i="6"/>
  <c r="F1582" i="6"/>
  <c r="E1582" i="6"/>
  <c r="D1582" i="6"/>
  <c r="C1582" i="6"/>
  <c r="B1582" i="6"/>
  <c r="H1581" i="6"/>
  <c r="G1581" i="6"/>
  <c r="F1581" i="6"/>
  <c r="E1581" i="6"/>
  <c r="D1581" i="6"/>
  <c r="C1581" i="6"/>
  <c r="B1581" i="6"/>
  <c r="H1580" i="6"/>
  <c r="G1580" i="6"/>
  <c r="F1580" i="6"/>
  <c r="E1580" i="6"/>
  <c r="D1580" i="6"/>
  <c r="C1580" i="6"/>
  <c r="B1580" i="6"/>
  <c r="H1579" i="6"/>
  <c r="G1579" i="6"/>
  <c r="F1579" i="6"/>
  <c r="E1579" i="6"/>
  <c r="D1579" i="6"/>
  <c r="C1579" i="6"/>
  <c r="B1579" i="6"/>
  <c r="H1578" i="6"/>
  <c r="G1578" i="6"/>
  <c r="F1578" i="6"/>
  <c r="E1578" i="6"/>
  <c r="D1578" i="6"/>
  <c r="C1578" i="6"/>
  <c r="B1578" i="6"/>
  <c r="H1577" i="6"/>
  <c r="G1577" i="6"/>
  <c r="F1577" i="6"/>
  <c r="E1577" i="6"/>
  <c r="D1577" i="6"/>
  <c r="C1577" i="6"/>
  <c r="B1577" i="6"/>
  <c r="H1576" i="6"/>
  <c r="G1576" i="6"/>
  <c r="F1576" i="6"/>
  <c r="E1576" i="6"/>
  <c r="D1576" i="6"/>
  <c r="C1576" i="6"/>
  <c r="B1576" i="6"/>
  <c r="H1575" i="6"/>
  <c r="G1575" i="6"/>
  <c r="F1575" i="6"/>
  <c r="E1575" i="6"/>
  <c r="D1575" i="6"/>
  <c r="C1575" i="6"/>
  <c r="B1575" i="6"/>
  <c r="H1574" i="6"/>
  <c r="G1574" i="6"/>
  <c r="F1574" i="6"/>
  <c r="E1574" i="6"/>
  <c r="D1574" i="6"/>
  <c r="C1574" i="6"/>
  <c r="B1574" i="6"/>
  <c r="H1573" i="6"/>
  <c r="G1573" i="6"/>
  <c r="F1573" i="6"/>
  <c r="E1573" i="6"/>
  <c r="D1573" i="6"/>
  <c r="C1573" i="6"/>
  <c r="B1573" i="6"/>
  <c r="H1572" i="6"/>
  <c r="G1572" i="6"/>
  <c r="F1572" i="6"/>
  <c r="E1572" i="6"/>
  <c r="D1572" i="6"/>
  <c r="C1572" i="6"/>
  <c r="B1572" i="6"/>
  <c r="H1571" i="6"/>
  <c r="G1571" i="6"/>
  <c r="F1571" i="6"/>
  <c r="E1571" i="6"/>
  <c r="D1571" i="6"/>
  <c r="C1571" i="6"/>
  <c r="B1571" i="6"/>
  <c r="H1570" i="6"/>
  <c r="G1570" i="6"/>
  <c r="F1570" i="6"/>
  <c r="E1570" i="6"/>
  <c r="D1570" i="6"/>
  <c r="C1570" i="6"/>
  <c r="B1570" i="6"/>
  <c r="H1569" i="6"/>
  <c r="G1569" i="6"/>
  <c r="F1569" i="6"/>
  <c r="E1569" i="6"/>
  <c r="D1569" i="6"/>
  <c r="C1569" i="6"/>
  <c r="B1569" i="6"/>
  <c r="H1568" i="6"/>
  <c r="G1568" i="6"/>
  <c r="F1568" i="6"/>
  <c r="E1568" i="6"/>
  <c r="D1568" i="6"/>
  <c r="C1568" i="6"/>
  <c r="B1568" i="6"/>
  <c r="H1567" i="6"/>
  <c r="G1567" i="6"/>
  <c r="F1567" i="6"/>
  <c r="E1567" i="6"/>
  <c r="D1567" i="6"/>
  <c r="C1567" i="6"/>
  <c r="B1567" i="6"/>
  <c r="H1566" i="6"/>
  <c r="G1566" i="6"/>
  <c r="F1566" i="6"/>
  <c r="E1566" i="6"/>
  <c r="D1566" i="6"/>
  <c r="C1566" i="6"/>
  <c r="B1566" i="6"/>
  <c r="H1565" i="6"/>
  <c r="G1565" i="6"/>
  <c r="F1565" i="6"/>
  <c r="E1565" i="6"/>
  <c r="D1565" i="6"/>
  <c r="C1565" i="6"/>
  <c r="B1565" i="6"/>
  <c r="H1564" i="6"/>
  <c r="G1564" i="6"/>
  <c r="F1564" i="6"/>
  <c r="E1564" i="6"/>
  <c r="D1564" i="6"/>
  <c r="C1564" i="6"/>
  <c r="B1564" i="6"/>
  <c r="H1563" i="6"/>
  <c r="G1563" i="6"/>
  <c r="F1563" i="6"/>
  <c r="E1563" i="6"/>
  <c r="D1563" i="6"/>
  <c r="C1563" i="6"/>
  <c r="B1563" i="6"/>
  <c r="H1562" i="6"/>
  <c r="G1562" i="6"/>
  <c r="F1562" i="6"/>
  <c r="E1562" i="6"/>
  <c r="D1562" i="6"/>
  <c r="C1562" i="6"/>
  <c r="B1562" i="6"/>
  <c r="H1561" i="6"/>
  <c r="G1561" i="6"/>
  <c r="F1561" i="6"/>
  <c r="E1561" i="6"/>
  <c r="D1561" i="6"/>
  <c r="C1561" i="6"/>
  <c r="B1561" i="6"/>
  <c r="H1560" i="6"/>
  <c r="G1560" i="6"/>
  <c r="F1560" i="6"/>
  <c r="E1560" i="6"/>
  <c r="D1560" i="6"/>
  <c r="C1560" i="6"/>
  <c r="B1560" i="6"/>
  <c r="H1559" i="6"/>
  <c r="G1559" i="6"/>
  <c r="F1559" i="6"/>
  <c r="E1559" i="6"/>
  <c r="D1559" i="6"/>
  <c r="C1559" i="6"/>
  <c r="B1559" i="6"/>
  <c r="H1558" i="6"/>
  <c r="G1558" i="6"/>
  <c r="F1558" i="6"/>
  <c r="E1558" i="6"/>
  <c r="D1558" i="6"/>
  <c r="C1558" i="6"/>
  <c r="B1558" i="6"/>
  <c r="H1557" i="6"/>
  <c r="G1557" i="6"/>
  <c r="F1557" i="6"/>
  <c r="E1557" i="6"/>
  <c r="D1557" i="6"/>
  <c r="C1557" i="6"/>
  <c r="B1557" i="6"/>
  <c r="H1556" i="6"/>
  <c r="G1556" i="6"/>
  <c r="F1556" i="6"/>
  <c r="E1556" i="6"/>
  <c r="D1556" i="6"/>
  <c r="C1556" i="6"/>
  <c r="B1556" i="6"/>
  <c r="H1555" i="6"/>
  <c r="G1555" i="6"/>
  <c r="F1555" i="6"/>
  <c r="E1555" i="6"/>
  <c r="D1555" i="6"/>
  <c r="C1555" i="6"/>
  <c r="B1555" i="6"/>
  <c r="H1554" i="6"/>
  <c r="G1554" i="6"/>
  <c r="F1554" i="6"/>
  <c r="E1554" i="6"/>
  <c r="D1554" i="6"/>
  <c r="C1554" i="6"/>
  <c r="B1554" i="6"/>
  <c r="H1553" i="6"/>
  <c r="G1553" i="6"/>
  <c r="F1553" i="6"/>
  <c r="E1553" i="6"/>
  <c r="D1553" i="6"/>
  <c r="C1553" i="6"/>
  <c r="B1553" i="6"/>
  <c r="H1552" i="6"/>
  <c r="G1552" i="6"/>
  <c r="F1552" i="6"/>
  <c r="E1552" i="6"/>
  <c r="D1552" i="6"/>
  <c r="C1552" i="6"/>
  <c r="B1552" i="6"/>
  <c r="H1551" i="6"/>
  <c r="G1551" i="6"/>
  <c r="F1551" i="6"/>
  <c r="E1551" i="6"/>
  <c r="D1551" i="6"/>
  <c r="C1551" i="6"/>
  <c r="B1551" i="6"/>
  <c r="H1550" i="6"/>
  <c r="G1550" i="6"/>
  <c r="F1550" i="6"/>
  <c r="E1550" i="6"/>
  <c r="D1550" i="6"/>
  <c r="C1550" i="6"/>
  <c r="B1550" i="6"/>
  <c r="H1549" i="6"/>
  <c r="G1549" i="6"/>
  <c r="F1549" i="6"/>
  <c r="E1549" i="6"/>
  <c r="D1549" i="6"/>
  <c r="C1549" i="6"/>
  <c r="B1549" i="6"/>
  <c r="H1548" i="6"/>
  <c r="G1548" i="6"/>
  <c r="F1548" i="6"/>
  <c r="E1548" i="6"/>
  <c r="D1548" i="6"/>
  <c r="C1548" i="6"/>
  <c r="B1548" i="6"/>
  <c r="H1547" i="6"/>
  <c r="G1547" i="6"/>
  <c r="F1547" i="6"/>
  <c r="E1547" i="6"/>
  <c r="D1547" i="6"/>
  <c r="C1547" i="6"/>
  <c r="B1547" i="6"/>
  <c r="H1546" i="6"/>
  <c r="G1546" i="6"/>
  <c r="F1546" i="6"/>
  <c r="E1546" i="6"/>
  <c r="D1546" i="6"/>
  <c r="C1546" i="6"/>
  <c r="B1546" i="6"/>
  <c r="H1545" i="6"/>
  <c r="G1545" i="6"/>
  <c r="F1545" i="6"/>
  <c r="E1545" i="6"/>
  <c r="D1545" i="6"/>
  <c r="C1545" i="6"/>
  <c r="B1545" i="6"/>
  <c r="H1544" i="6"/>
  <c r="G1544" i="6"/>
  <c r="F1544" i="6"/>
  <c r="E1544" i="6"/>
  <c r="D1544" i="6"/>
  <c r="C1544" i="6"/>
  <c r="B1544" i="6"/>
  <c r="H1543" i="6"/>
  <c r="G1543" i="6"/>
  <c r="F1543" i="6"/>
  <c r="E1543" i="6"/>
  <c r="D1543" i="6"/>
  <c r="C1543" i="6"/>
  <c r="B1543" i="6"/>
  <c r="H1542" i="6"/>
  <c r="G1542" i="6"/>
  <c r="F1542" i="6"/>
  <c r="E1542" i="6"/>
  <c r="D1542" i="6"/>
  <c r="C1542" i="6"/>
  <c r="B1542" i="6"/>
  <c r="H1541" i="6"/>
  <c r="G1541" i="6"/>
  <c r="F1541" i="6"/>
  <c r="E1541" i="6"/>
  <c r="D1541" i="6"/>
  <c r="C1541" i="6"/>
  <c r="B1541" i="6"/>
  <c r="H1540" i="6"/>
  <c r="G1540" i="6"/>
  <c r="F1540" i="6"/>
  <c r="E1540" i="6"/>
  <c r="D1540" i="6"/>
  <c r="C1540" i="6"/>
  <c r="B1540" i="6"/>
  <c r="H1539" i="6"/>
  <c r="G1539" i="6"/>
  <c r="F1539" i="6"/>
  <c r="E1539" i="6"/>
  <c r="D1539" i="6"/>
  <c r="C1539" i="6"/>
  <c r="B1539" i="6"/>
  <c r="H1538" i="6"/>
  <c r="G1538" i="6"/>
  <c r="F1538" i="6"/>
  <c r="E1538" i="6"/>
  <c r="D1538" i="6"/>
  <c r="C1538" i="6"/>
  <c r="B1538" i="6"/>
  <c r="H1537" i="6"/>
  <c r="G1537" i="6"/>
  <c r="F1537" i="6"/>
  <c r="E1537" i="6"/>
  <c r="D1537" i="6"/>
  <c r="C1537" i="6"/>
  <c r="B1537" i="6"/>
  <c r="H1536" i="6"/>
  <c r="G1536" i="6"/>
  <c r="F1536" i="6"/>
  <c r="E1536" i="6"/>
  <c r="D1536" i="6"/>
  <c r="C1536" i="6"/>
  <c r="B1536" i="6"/>
  <c r="H1535" i="6"/>
  <c r="G1535" i="6"/>
  <c r="F1535" i="6"/>
  <c r="E1535" i="6"/>
  <c r="D1535" i="6"/>
  <c r="C1535" i="6"/>
  <c r="B1535" i="6"/>
  <c r="H1534" i="6"/>
  <c r="G1534" i="6"/>
  <c r="F1534" i="6"/>
  <c r="E1534" i="6"/>
  <c r="D1534" i="6"/>
  <c r="C1534" i="6"/>
  <c r="B1534" i="6"/>
  <c r="H1533" i="6"/>
  <c r="G1533" i="6"/>
  <c r="F1533" i="6"/>
  <c r="E1533" i="6"/>
  <c r="D1533" i="6"/>
  <c r="C1533" i="6"/>
  <c r="B1533" i="6"/>
  <c r="H1532" i="6"/>
  <c r="G1532" i="6"/>
  <c r="F1532" i="6"/>
  <c r="E1532" i="6"/>
  <c r="D1532" i="6"/>
  <c r="C1532" i="6"/>
  <c r="B1532" i="6"/>
  <c r="H1531" i="6"/>
  <c r="G1531" i="6"/>
  <c r="F1531" i="6"/>
  <c r="E1531" i="6"/>
  <c r="D1531" i="6"/>
  <c r="C1531" i="6"/>
  <c r="B1531" i="6"/>
  <c r="H1530" i="6"/>
  <c r="G1530" i="6"/>
  <c r="F1530" i="6"/>
  <c r="E1530" i="6"/>
  <c r="D1530" i="6"/>
  <c r="C1530" i="6"/>
  <c r="B1530" i="6"/>
  <c r="H1529" i="6"/>
  <c r="G1529" i="6"/>
  <c r="F1529" i="6"/>
  <c r="E1529" i="6"/>
  <c r="D1529" i="6"/>
  <c r="C1529" i="6"/>
  <c r="B1529" i="6"/>
  <c r="H1528" i="6"/>
  <c r="G1528" i="6"/>
  <c r="F1528" i="6"/>
  <c r="E1528" i="6"/>
  <c r="D1528" i="6"/>
  <c r="C1528" i="6"/>
  <c r="B1528" i="6"/>
  <c r="H1527" i="6"/>
  <c r="G1527" i="6"/>
  <c r="F1527" i="6"/>
  <c r="E1527" i="6"/>
  <c r="D1527" i="6"/>
  <c r="C1527" i="6"/>
  <c r="B1527" i="6"/>
  <c r="H1526" i="6"/>
  <c r="G1526" i="6"/>
  <c r="F1526" i="6"/>
  <c r="E1526" i="6"/>
  <c r="D1526" i="6"/>
  <c r="C1526" i="6"/>
  <c r="B1526" i="6"/>
  <c r="H1525" i="6"/>
  <c r="G1525" i="6"/>
  <c r="F1525" i="6"/>
  <c r="E1525" i="6"/>
  <c r="D1525" i="6"/>
  <c r="C1525" i="6"/>
  <c r="B1525" i="6"/>
  <c r="H1524" i="6"/>
  <c r="G1524" i="6"/>
  <c r="F1524" i="6"/>
  <c r="E1524" i="6"/>
  <c r="D1524" i="6"/>
  <c r="C1524" i="6"/>
  <c r="B1524" i="6"/>
  <c r="H1523" i="6"/>
  <c r="G1523" i="6"/>
  <c r="F1523" i="6"/>
  <c r="E1523" i="6"/>
  <c r="D1523" i="6"/>
  <c r="C1523" i="6"/>
  <c r="B1523" i="6"/>
  <c r="H1522" i="6"/>
  <c r="G1522" i="6"/>
  <c r="F1522" i="6"/>
  <c r="E1522" i="6"/>
  <c r="D1522" i="6"/>
  <c r="C1522" i="6"/>
  <c r="B1522" i="6"/>
  <c r="H1521" i="6"/>
  <c r="G1521" i="6"/>
  <c r="F1521" i="6"/>
  <c r="E1521" i="6"/>
  <c r="D1521" i="6"/>
  <c r="C1521" i="6"/>
  <c r="B1521" i="6"/>
  <c r="H1520" i="6"/>
  <c r="G1520" i="6"/>
  <c r="F1520" i="6"/>
  <c r="E1520" i="6"/>
  <c r="D1520" i="6"/>
  <c r="C1520" i="6"/>
  <c r="B1520" i="6"/>
  <c r="H1519" i="6"/>
  <c r="G1519" i="6"/>
  <c r="F1519" i="6"/>
  <c r="E1519" i="6"/>
  <c r="D1519" i="6"/>
  <c r="C1519" i="6"/>
  <c r="B1519" i="6"/>
  <c r="H1518" i="6"/>
  <c r="G1518" i="6"/>
  <c r="F1518" i="6"/>
  <c r="E1518" i="6"/>
  <c r="D1518" i="6"/>
  <c r="C1518" i="6"/>
  <c r="B1518" i="6"/>
  <c r="H1517" i="6"/>
  <c r="G1517" i="6"/>
  <c r="F1517" i="6"/>
  <c r="E1517" i="6"/>
  <c r="D1517" i="6"/>
  <c r="C1517" i="6"/>
  <c r="B1517" i="6"/>
  <c r="H1516" i="6"/>
  <c r="G1516" i="6"/>
  <c r="F1516" i="6"/>
  <c r="E1516" i="6"/>
  <c r="D1516" i="6"/>
  <c r="C1516" i="6"/>
  <c r="B1516" i="6"/>
  <c r="H1515" i="6"/>
  <c r="G1515" i="6"/>
  <c r="F1515" i="6"/>
  <c r="E1515" i="6"/>
  <c r="D1515" i="6"/>
  <c r="C1515" i="6"/>
  <c r="B1515" i="6"/>
  <c r="H1514" i="6"/>
  <c r="G1514" i="6"/>
  <c r="F1514" i="6"/>
  <c r="E1514" i="6"/>
  <c r="D1514" i="6"/>
  <c r="C1514" i="6"/>
  <c r="B1514" i="6"/>
  <c r="H1513" i="6"/>
  <c r="G1513" i="6"/>
  <c r="F1513" i="6"/>
  <c r="E1513" i="6"/>
  <c r="D1513" i="6"/>
  <c r="C1513" i="6"/>
  <c r="B1513" i="6"/>
  <c r="H1512" i="6"/>
  <c r="G1512" i="6"/>
  <c r="F1512" i="6"/>
  <c r="E1512" i="6"/>
  <c r="D1512" i="6"/>
  <c r="C1512" i="6"/>
  <c r="B1512" i="6"/>
  <c r="H1511" i="6"/>
  <c r="G1511" i="6"/>
  <c r="F1511" i="6"/>
  <c r="E1511" i="6"/>
  <c r="D1511" i="6"/>
  <c r="C1511" i="6"/>
  <c r="B1511" i="6"/>
  <c r="H1510" i="6"/>
  <c r="G1510" i="6"/>
  <c r="F1510" i="6"/>
  <c r="E1510" i="6"/>
  <c r="D1510" i="6"/>
  <c r="C1510" i="6"/>
  <c r="B1510" i="6"/>
  <c r="H1509" i="6"/>
  <c r="G1509" i="6"/>
  <c r="F1509" i="6"/>
  <c r="E1509" i="6"/>
  <c r="D1509" i="6"/>
  <c r="C1509" i="6"/>
  <c r="B1509" i="6"/>
  <c r="H1508" i="6"/>
  <c r="G1508" i="6"/>
  <c r="F1508" i="6"/>
  <c r="E1508" i="6"/>
  <c r="D1508" i="6"/>
  <c r="C1508" i="6"/>
  <c r="B1508" i="6"/>
  <c r="H1507" i="6"/>
  <c r="G1507" i="6"/>
  <c r="F1507" i="6"/>
  <c r="E1507" i="6"/>
  <c r="D1507" i="6"/>
  <c r="C1507" i="6"/>
  <c r="B1507" i="6"/>
  <c r="H1506" i="6"/>
  <c r="G1506" i="6"/>
  <c r="F1506" i="6"/>
  <c r="E1506" i="6"/>
  <c r="D1506" i="6"/>
  <c r="C1506" i="6"/>
  <c r="B1506" i="6"/>
  <c r="H1505" i="6"/>
  <c r="G1505" i="6"/>
  <c r="F1505" i="6"/>
  <c r="E1505" i="6"/>
  <c r="D1505" i="6"/>
  <c r="C1505" i="6"/>
  <c r="B1505" i="6"/>
  <c r="H1504" i="6"/>
  <c r="G1504" i="6"/>
  <c r="F1504" i="6"/>
  <c r="E1504" i="6"/>
  <c r="D1504" i="6"/>
  <c r="C1504" i="6"/>
  <c r="B1504" i="6"/>
  <c r="H1503" i="6"/>
  <c r="G1503" i="6"/>
  <c r="F1503" i="6"/>
  <c r="E1503" i="6"/>
  <c r="D1503" i="6"/>
  <c r="C1503" i="6"/>
  <c r="B1503" i="6"/>
  <c r="H1502" i="6"/>
  <c r="G1502" i="6"/>
  <c r="F1502" i="6"/>
  <c r="E1502" i="6"/>
  <c r="D1502" i="6"/>
  <c r="C1502" i="6"/>
  <c r="B1502" i="6"/>
  <c r="H1501" i="6"/>
  <c r="G1501" i="6"/>
  <c r="F1501" i="6"/>
  <c r="E1501" i="6"/>
  <c r="D1501" i="6"/>
  <c r="C1501" i="6"/>
  <c r="B1501" i="6"/>
  <c r="H1500" i="6"/>
  <c r="G1500" i="6"/>
  <c r="F1500" i="6"/>
  <c r="E1500" i="6"/>
  <c r="D1500" i="6"/>
  <c r="C1500" i="6"/>
  <c r="B1500" i="6"/>
  <c r="H1499" i="6"/>
  <c r="G1499" i="6"/>
  <c r="F1499" i="6"/>
  <c r="E1499" i="6"/>
  <c r="D1499" i="6"/>
  <c r="C1499" i="6"/>
  <c r="B1499" i="6"/>
  <c r="H1498" i="6"/>
  <c r="G1498" i="6"/>
  <c r="F1498" i="6"/>
  <c r="E1498" i="6"/>
  <c r="D1498" i="6"/>
  <c r="C1498" i="6"/>
  <c r="B1498" i="6"/>
  <c r="H1497" i="6"/>
  <c r="G1497" i="6"/>
  <c r="F1497" i="6"/>
  <c r="E1497" i="6"/>
  <c r="D1497" i="6"/>
  <c r="C1497" i="6"/>
  <c r="B1497" i="6"/>
  <c r="H1496" i="6"/>
  <c r="G1496" i="6"/>
  <c r="F1496" i="6"/>
  <c r="E1496" i="6"/>
  <c r="D1496" i="6"/>
  <c r="C1496" i="6"/>
  <c r="B1496" i="6"/>
  <c r="H1495" i="6"/>
  <c r="G1495" i="6"/>
  <c r="F1495" i="6"/>
  <c r="E1495" i="6"/>
  <c r="D1495" i="6"/>
  <c r="C1495" i="6"/>
  <c r="B1495" i="6"/>
  <c r="H1494" i="6"/>
  <c r="G1494" i="6"/>
  <c r="F1494" i="6"/>
  <c r="E1494" i="6"/>
  <c r="D1494" i="6"/>
  <c r="C1494" i="6"/>
  <c r="B1494" i="6"/>
  <c r="H1493" i="6"/>
  <c r="G1493" i="6"/>
  <c r="F1493" i="6"/>
  <c r="E1493" i="6"/>
  <c r="D1493" i="6"/>
  <c r="C1493" i="6"/>
  <c r="B1493" i="6"/>
  <c r="H1492" i="6"/>
  <c r="G1492" i="6"/>
  <c r="F1492" i="6"/>
  <c r="E1492" i="6"/>
  <c r="D1492" i="6"/>
  <c r="C1492" i="6"/>
  <c r="B1492" i="6"/>
  <c r="H1491" i="6"/>
  <c r="G1491" i="6"/>
  <c r="F1491" i="6"/>
  <c r="E1491" i="6"/>
  <c r="D1491" i="6"/>
  <c r="C1491" i="6"/>
  <c r="B1491" i="6"/>
  <c r="H1490" i="6"/>
  <c r="G1490" i="6"/>
  <c r="F1490" i="6"/>
  <c r="E1490" i="6"/>
  <c r="D1490" i="6"/>
  <c r="C1490" i="6"/>
  <c r="B1490" i="6"/>
  <c r="H1489" i="6"/>
  <c r="G1489" i="6"/>
  <c r="F1489" i="6"/>
  <c r="E1489" i="6"/>
  <c r="D1489" i="6"/>
  <c r="C1489" i="6"/>
  <c r="B1489" i="6"/>
  <c r="H1488" i="6"/>
  <c r="G1488" i="6"/>
  <c r="F1488" i="6"/>
  <c r="E1488" i="6"/>
  <c r="D1488" i="6"/>
  <c r="C1488" i="6"/>
  <c r="B1488" i="6"/>
  <c r="H1487" i="6"/>
  <c r="G1487" i="6"/>
  <c r="F1487" i="6"/>
  <c r="E1487" i="6"/>
  <c r="D1487" i="6"/>
  <c r="C1487" i="6"/>
  <c r="B1487" i="6"/>
  <c r="H1486" i="6"/>
  <c r="G1486" i="6"/>
  <c r="F1486" i="6"/>
  <c r="E1486" i="6"/>
  <c r="D1486" i="6"/>
  <c r="C1486" i="6"/>
  <c r="B1486" i="6"/>
  <c r="H1485" i="6"/>
  <c r="G1485" i="6"/>
  <c r="F1485" i="6"/>
  <c r="E1485" i="6"/>
  <c r="D1485" i="6"/>
  <c r="C1485" i="6"/>
  <c r="B1485" i="6"/>
  <c r="H1484" i="6"/>
  <c r="G1484" i="6"/>
  <c r="F1484" i="6"/>
  <c r="E1484" i="6"/>
  <c r="D1484" i="6"/>
  <c r="C1484" i="6"/>
  <c r="B1484" i="6"/>
  <c r="H1483" i="6"/>
  <c r="G1483" i="6"/>
  <c r="F1483" i="6"/>
  <c r="E1483" i="6"/>
  <c r="D1483" i="6"/>
  <c r="C1483" i="6"/>
  <c r="B1483" i="6"/>
  <c r="H1482" i="6"/>
  <c r="G1482" i="6"/>
  <c r="F1482" i="6"/>
  <c r="E1482" i="6"/>
  <c r="D1482" i="6"/>
  <c r="C1482" i="6"/>
  <c r="B1482" i="6"/>
  <c r="H1481" i="6"/>
  <c r="G1481" i="6"/>
  <c r="F1481" i="6"/>
  <c r="E1481" i="6"/>
  <c r="D1481" i="6"/>
  <c r="C1481" i="6"/>
  <c r="B1481" i="6"/>
  <c r="H1480" i="6"/>
  <c r="G1480" i="6"/>
  <c r="F1480" i="6"/>
  <c r="E1480" i="6"/>
  <c r="D1480" i="6"/>
  <c r="C1480" i="6"/>
  <c r="B1480" i="6"/>
  <c r="H1479" i="6"/>
  <c r="G1479" i="6"/>
  <c r="F1479" i="6"/>
  <c r="E1479" i="6"/>
  <c r="D1479" i="6"/>
  <c r="C1479" i="6"/>
  <c r="B1479" i="6"/>
  <c r="H1478" i="6"/>
  <c r="G1478" i="6"/>
  <c r="F1478" i="6"/>
  <c r="E1478" i="6"/>
  <c r="D1478" i="6"/>
  <c r="C1478" i="6"/>
  <c r="B1478" i="6"/>
  <c r="H1477" i="6"/>
  <c r="G1477" i="6"/>
  <c r="F1477" i="6"/>
  <c r="E1477" i="6"/>
  <c r="D1477" i="6"/>
  <c r="C1477" i="6"/>
  <c r="B1477" i="6"/>
  <c r="H1476" i="6"/>
  <c r="G1476" i="6"/>
  <c r="F1476" i="6"/>
  <c r="E1476" i="6"/>
  <c r="D1476" i="6"/>
  <c r="C1476" i="6"/>
  <c r="B1476" i="6"/>
  <c r="H1475" i="6"/>
  <c r="G1475" i="6"/>
  <c r="F1475" i="6"/>
  <c r="E1475" i="6"/>
  <c r="D1475" i="6"/>
  <c r="C1475" i="6"/>
  <c r="B1475" i="6"/>
  <c r="H1474" i="6"/>
  <c r="G1474" i="6"/>
  <c r="F1474" i="6"/>
  <c r="E1474" i="6"/>
  <c r="D1474" i="6"/>
  <c r="C1474" i="6"/>
  <c r="B1474" i="6"/>
  <c r="H1473" i="6"/>
  <c r="G1473" i="6"/>
  <c r="F1473" i="6"/>
  <c r="E1473" i="6"/>
  <c r="D1473" i="6"/>
  <c r="C1473" i="6"/>
  <c r="B1473" i="6"/>
  <c r="H1472" i="6"/>
  <c r="G1472" i="6"/>
  <c r="F1472" i="6"/>
  <c r="E1472" i="6"/>
  <c r="D1472" i="6"/>
  <c r="C1472" i="6"/>
  <c r="B1472" i="6"/>
  <c r="H1471" i="6"/>
  <c r="G1471" i="6"/>
  <c r="F1471" i="6"/>
  <c r="E1471" i="6"/>
  <c r="D1471" i="6"/>
  <c r="C1471" i="6"/>
  <c r="B1471" i="6"/>
  <c r="H1470" i="6"/>
  <c r="G1470" i="6"/>
  <c r="F1470" i="6"/>
  <c r="E1470" i="6"/>
  <c r="D1470" i="6"/>
  <c r="C1470" i="6"/>
  <c r="B1470" i="6"/>
  <c r="H1469" i="6"/>
  <c r="G1469" i="6"/>
  <c r="F1469" i="6"/>
  <c r="E1469" i="6"/>
  <c r="D1469" i="6"/>
  <c r="C1469" i="6"/>
  <c r="B1469" i="6"/>
  <c r="H1468" i="6"/>
  <c r="G1468" i="6"/>
  <c r="F1468" i="6"/>
  <c r="E1468" i="6"/>
  <c r="D1468" i="6"/>
  <c r="C1468" i="6"/>
  <c r="B1468" i="6"/>
  <c r="H1467" i="6"/>
  <c r="G1467" i="6"/>
  <c r="F1467" i="6"/>
  <c r="E1467" i="6"/>
  <c r="D1467" i="6"/>
  <c r="C1467" i="6"/>
  <c r="B1467" i="6"/>
  <c r="H1466" i="6"/>
  <c r="G1466" i="6"/>
  <c r="F1466" i="6"/>
  <c r="E1466" i="6"/>
  <c r="D1466" i="6"/>
  <c r="C1466" i="6"/>
  <c r="B1466" i="6"/>
  <c r="H1465" i="6"/>
  <c r="G1465" i="6"/>
  <c r="F1465" i="6"/>
  <c r="E1465" i="6"/>
  <c r="D1465" i="6"/>
  <c r="C1465" i="6"/>
  <c r="B1465" i="6"/>
  <c r="H1464" i="6"/>
  <c r="G1464" i="6"/>
  <c r="F1464" i="6"/>
  <c r="E1464" i="6"/>
  <c r="D1464" i="6"/>
  <c r="C1464" i="6"/>
  <c r="B1464" i="6"/>
  <c r="H1463" i="6"/>
  <c r="G1463" i="6"/>
  <c r="F1463" i="6"/>
  <c r="E1463" i="6"/>
  <c r="D1463" i="6"/>
  <c r="C1463" i="6"/>
  <c r="B1463" i="6"/>
  <c r="H1462" i="6"/>
  <c r="G1462" i="6"/>
  <c r="F1462" i="6"/>
  <c r="E1462" i="6"/>
  <c r="D1462" i="6"/>
  <c r="C1462" i="6"/>
  <c r="B1462" i="6"/>
  <c r="H1461" i="6"/>
  <c r="G1461" i="6"/>
  <c r="F1461" i="6"/>
  <c r="E1461" i="6"/>
  <c r="D1461" i="6"/>
  <c r="C1461" i="6"/>
  <c r="B1461" i="6"/>
  <c r="H1460" i="6"/>
  <c r="G1460" i="6"/>
  <c r="F1460" i="6"/>
  <c r="E1460" i="6"/>
  <c r="D1460" i="6"/>
  <c r="C1460" i="6"/>
  <c r="B1460" i="6"/>
  <c r="H1459" i="6"/>
  <c r="G1459" i="6"/>
  <c r="F1459" i="6"/>
  <c r="E1459" i="6"/>
  <c r="D1459" i="6"/>
  <c r="C1459" i="6"/>
  <c r="B1459" i="6"/>
  <c r="H1458" i="6"/>
  <c r="G1458" i="6"/>
  <c r="F1458" i="6"/>
  <c r="E1458" i="6"/>
  <c r="D1458" i="6"/>
  <c r="C1458" i="6"/>
  <c r="B1458" i="6"/>
  <c r="H1457" i="6"/>
  <c r="G1457" i="6"/>
  <c r="F1457" i="6"/>
  <c r="E1457" i="6"/>
  <c r="D1457" i="6"/>
  <c r="C1457" i="6"/>
  <c r="B1457" i="6"/>
  <c r="H1456" i="6"/>
  <c r="G1456" i="6"/>
  <c r="F1456" i="6"/>
  <c r="E1456" i="6"/>
  <c r="D1456" i="6"/>
  <c r="C1456" i="6"/>
  <c r="B1456" i="6"/>
  <c r="H1455" i="6"/>
  <c r="G1455" i="6"/>
  <c r="F1455" i="6"/>
  <c r="E1455" i="6"/>
  <c r="D1455" i="6"/>
  <c r="C1455" i="6"/>
  <c r="B1455" i="6"/>
  <c r="H1454" i="6"/>
  <c r="G1454" i="6"/>
  <c r="F1454" i="6"/>
  <c r="E1454" i="6"/>
  <c r="D1454" i="6"/>
  <c r="C1454" i="6"/>
  <c r="B1454" i="6"/>
  <c r="H1453" i="6"/>
  <c r="G1453" i="6"/>
  <c r="F1453" i="6"/>
  <c r="E1453" i="6"/>
  <c r="D1453" i="6"/>
  <c r="C1453" i="6"/>
  <c r="B1453" i="6"/>
  <c r="H1452" i="6"/>
  <c r="G1452" i="6"/>
  <c r="F1452" i="6"/>
  <c r="E1452" i="6"/>
  <c r="D1452" i="6"/>
  <c r="C1452" i="6"/>
  <c r="B1452" i="6"/>
  <c r="H1451" i="6"/>
  <c r="G1451" i="6"/>
  <c r="F1451" i="6"/>
  <c r="E1451" i="6"/>
  <c r="D1451" i="6"/>
  <c r="C1451" i="6"/>
  <c r="B1451" i="6"/>
  <c r="H1450" i="6"/>
  <c r="G1450" i="6"/>
  <c r="F1450" i="6"/>
  <c r="E1450" i="6"/>
  <c r="D1450" i="6"/>
  <c r="C1450" i="6"/>
  <c r="B1450" i="6"/>
  <c r="H1449" i="6"/>
  <c r="G1449" i="6"/>
  <c r="F1449" i="6"/>
  <c r="E1449" i="6"/>
  <c r="D1449" i="6"/>
  <c r="C1449" i="6"/>
  <c r="B1449" i="6"/>
  <c r="H1448" i="6"/>
  <c r="G1448" i="6"/>
  <c r="F1448" i="6"/>
  <c r="E1448" i="6"/>
  <c r="D1448" i="6"/>
  <c r="C1448" i="6"/>
  <c r="B1448" i="6"/>
  <c r="H1447" i="6"/>
  <c r="G1447" i="6"/>
  <c r="F1447" i="6"/>
  <c r="E1447" i="6"/>
  <c r="D1447" i="6"/>
  <c r="C1447" i="6"/>
  <c r="B1447" i="6"/>
  <c r="H1446" i="6"/>
  <c r="G1446" i="6"/>
  <c r="F1446" i="6"/>
  <c r="E1446" i="6"/>
  <c r="D1446" i="6"/>
  <c r="C1446" i="6"/>
  <c r="B1446" i="6"/>
  <c r="H1445" i="6"/>
  <c r="G1445" i="6"/>
  <c r="F1445" i="6"/>
  <c r="E1445" i="6"/>
  <c r="D1445" i="6"/>
  <c r="C1445" i="6"/>
  <c r="B1445" i="6"/>
  <c r="H1444" i="6"/>
  <c r="G1444" i="6"/>
  <c r="F1444" i="6"/>
  <c r="E1444" i="6"/>
  <c r="D1444" i="6"/>
  <c r="C1444" i="6"/>
  <c r="B1444" i="6"/>
  <c r="H1443" i="6"/>
  <c r="G1443" i="6"/>
  <c r="F1443" i="6"/>
  <c r="E1443" i="6"/>
  <c r="D1443" i="6"/>
  <c r="C1443" i="6"/>
  <c r="B1443" i="6"/>
  <c r="H1442" i="6"/>
  <c r="G1442" i="6"/>
  <c r="F1442" i="6"/>
  <c r="E1442" i="6"/>
  <c r="D1442" i="6"/>
  <c r="C1442" i="6"/>
  <c r="B1442" i="6"/>
  <c r="H1441" i="6"/>
  <c r="G1441" i="6"/>
  <c r="F1441" i="6"/>
  <c r="E1441" i="6"/>
  <c r="D1441" i="6"/>
  <c r="C1441" i="6"/>
  <c r="B1441" i="6"/>
  <c r="H1440" i="6"/>
  <c r="G1440" i="6"/>
  <c r="F1440" i="6"/>
  <c r="E1440" i="6"/>
  <c r="D1440" i="6"/>
  <c r="C1440" i="6"/>
  <c r="B1440" i="6"/>
  <c r="H1439" i="6"/>
  <c r="G1439" i="6"/>
  <c r="F1439" i="6"/>
  <c r="E1439" i="6"/>
  <c r="D1439" i="6"/>
  <c r="C1439" i="6"/>
  <c r="B1439" i="6"/>
  <c r="H1438" i="6"/>
  <c r="G1438" i="6"/>
  <c r="F1438" i="6"/>
  <c r="E1438" i="6"/>
  <c r="D1438" i="6"/>
  <c r="C1438" i="6"/>
  <c r="B1438" i="6"/>
  <c r="H1437" i="6"/>
  <c r="G1437" i="6"/>
  <c r="F1437" i="6"/>
  <c r="E1437" i="6"/>
  <c r="D1437" i="6"/>
  <c r="C1437" i="6"/>
  <c r="B1437" i="6"/>
  <c r="H1436" i="6"/>
  <c r="G1436" i="6"/>
  <c r="F1436" i="6"/>
  <c r="E1436" i="6"/>
  <c r="D1436" i="6"/>
  <c r="C1436" i="6"/>
  <c r="B1436" i="6"/>
  <c r="H1435" i="6"/>
  <c r="G1435" i="6"/>
  <c r="F1435" i="6"/>
  <c r="E1435" i="6"/>
  <c r="D1435" i="6"/>
  <c r="C1435" i="6"/>
  <c r="B1435" i="6"/>
  <c r="H1434" i="6"/>
  <c r="G1434" i="6"/>
  <c r="F1434" i="6"/>
  <c r="E1434" i="6"/>
  <c r="D1434" i="6"/>
  <c r="C1434" i="6"/>
  <c r="B1434" i="6"/>
  <c r="H1433" i="6"/>
  <c r="G1433" i="6"/>
  <c r="F1433" i="6"/>
  <c r="E1433" i="6"/>
  <c r="D1433" i="6"/>
  <c r="C1433" i="6"/>
  <c r="B1433" i="6"/>
  <c r="H1432" i="6"/>
  <c r="G1432" i="6"/>
  <c r="F1432" i="6"/>
  <c r="E1432" i="6"/>
  <c r="D1432" i="6"/>
  <c r="C1432" i="6"/>
  <c r="B1432" i="6"/>
  <c r="H1431" i="6"/>
  <c r="G1431" i="6"/>
  <c r="F1431" i="6"/>
  <c r="E1431" i="6"/>
  <c r="D1431" i="6"/>
  <c r="C1431" i="6"/>
  <c r="B1431" i="6"/>
  <c r="H1430" i="6"/>
  <c r="G1430" i="6"/>
  <c r="F1430" i="6"/>
  <c r="E1430" i="6"/>
  <c r="D1430" i="6"/>
  <c r="C1430" i="6"/>
  <c r="B1430" i="6"/>
  <c r="H1429" i="6"/>
  <c r="G1429" i="6"/>
  <c r="F1429" i="6"/>
  <c r="E1429" i="6"/>
  <c r="D1429" i="6"/>
  <c r="C1429" i="6"/>
  <c r="B1429" i="6"/>
  <c r="H1428" i="6"/>
  <c r="G1428" i="6"/>
  <c r="F1428" i="6"/>
  <c r="E1428" i="6"/>
  <c r="D1428" i="6"/>
  <c r="C1428" i="6"/>
  <c r="B1428" i="6"/>
  <c r="H1427" i="6"/>
  <c r="G1427" i="6"/>
  <c r="F1427" i="6"/>
  <c r="E1427" i="6"/>
  <c r="D1427" i="6"/>
  <c r="C1427" i="6"/>
  <c r="B1427" i="6"/>
  <c r="H1426" i="6"/>
  <c r="G1426" i="6"/>
  <c r="F1426" i="6"/>
  <c r="E1426" i="6"/>
  <c r="D1426" i="6"/>
  <c r="C1426" i="6"/>
  <c r="B1426" i="6"/>
  <c r="H1425" i="6"/>
  <c r="G1425" i="6"/>
  <c r="F1425" i="6"/>
  <c r="E1425" i="6"/>
  <c r="D1425" i="6"/>
  <c r="C1425" i="6"/>
  <c r="B1425" i="6"/>
  <c r="H1424" i="6"/>
  <c r="G1424" i="6"/>
  <c r="F1424" i="6"/>
  <c r="E1424" i="6"/>
  <c r="D1424" i="6"/>
  <c r="C1424" i="6"/>
  <c r="B1424" i="6"/>
  <c r="H1423" i="6"/>
  <c r="G1423" i="6"/>
  <c r="F1423" i="6"/>
  <c r="E1423" i="6"/>
  <c r="D1423" i="6"/>
  <c r="C1423" i="6"/>
  <c r="B1423" i="6"/>
  <c r="H1422" i="6"/>
  <c r="G1422" i="6"/>
  <c r="F1422" i="6"/>
  <c r="E1422" i="6"/>
  <c r="D1422" i="6"/>
  <c r="C1422" i="6"/>
  <c r="B1422" i="6"/>
  <c r="H1421" i="6"/>
  <c r="G1421" i="6"/>
  <c r="F1421" i="6"/>
  <c r="E1421" i="6"/>
  <c r="D1421" i="6"/>
  <c r="C1421" i="6"/>
  <c r="B1421" i="6"/>
  <c r="H1420" i="6"/>
  <c r="G1420" i="6"/>
  <c r="F1420" i="6"/>
  <c r="E1420" i="6"/>
  <c r="D1420" i="6"/>
  <c r="C1420" i="6"/>
  <c r="B1420" i="6"/>
  <c r="H1419" i="6"/>
  <c r="G1419" i="6"/>
  <c r="F1419" i="6"/>
  <c r="E1419" i="6"/>
  <c r="D1419" i="6"/>
  <c r="C1419" i="6"/>
  <c r="B1419" i="6"/>
  <c r="H1418" i="6"/>
  <c r="G1418" i="6"/>
  <c r="F1418" i="6"/>
  <c r="E1418" i="6"/>
  <c r="D1418" i="6"/>
  <c r="C1418" i="6"/>
  <c r="B1418" i="6"/>
  <c r="H1417" i="6"/>
  <c r="G1417" i="6"/>
  <c r="F1417" i="6"/>
  <c r="E1417" i="6"/>
  <c r="D1417" i="6"/>
  <c r="C1417" i="6"/>
  <c r="B1417" i="6"/>
  <c r="H1416" i="6"/>
  <c r="G1416" i="6"/>
  <c r="F1416" i="6"/>
  <c r="E1416" i="6"/>
  <c r="D1416" i="6"/>
  <c r="C1416" i="6"/>
  <c r="B1416" i="6"/>
  <c r="H1415" i="6"/>
  <c r="G1415" i="6"/>
  <c r="F1415" i="6"/>
  <c r="E1415" i="6"/>
  <c r="D1415" i="6"/>
  <c r="C1415" i="6"/>
  <c r="B1415" i="6"/>
  <c r="H1414" i="6"/>
  <c r="G1414" i="6"/>
  <c r="F1414" i="6"/>
  <c r="E1414" i="6"/>
  <c r="D1414" i="6"/>
  <c r="C1414" i="6"/>
  <c r="B1414" i="6"/>
  <c r="H1413" i="6"/>
  <c r="G1413" i="6"/>
  <c r="F1413" i="6"/>
  <c r="E1413" i="6"/>
  <c r="D1413" i="6"/>
  <c r="C1413" i="6"/>
  <c r="B1413" i="6"/>
  <c r="H1412" i="6"/>
  <c r="G1412" i="6"/>
  <c r="F1412" i="6"/>
  <c r="E1412" i="6"/>
  <c r="D1412" i="6"/>
  <c r="C1412" i="6"/>
  <c r="B1412" i="6"/>
  <c r="H1411" i="6"/>
  <c r="G1411" i="6"/>
  <c r="F1411" i="6"/>
  <c r="E1411" i="6"/>
  <c r="D1411" i="6"/>
  <c r="C1411" i="6"/>
  <c r="B1411" i="6"/>
  <c r="H1410" i="6"/>
  <c r="G1410" i="6"/>
  <c r="F1410" i="6"/>
  <c r="E1410" i="6"/>
  <c r="D1410" i="6"/>
  <c r="C1410" i="6"/>
  <c r="B1410" i="6"/>
  <c r="H1409" i="6"/>
  <c r="G1409" i="6"/>
  <c r="F1409" i="6"/>
  <c r="E1409" i="6"/>
  <c r="D1409" i="6"/>
  <c r="C1409" i="6"/>
  <c r="B1409" i="6"/>
  <c r="H1408" i="6"/>
  <c r="G1408" i="6"/>
  <c r="F1408" i="6"/>
  <c r="E1408" i="6"/>
  <c r="D1408" i="6"/>
  <c r="C1408" i="6"/>
  <c r="B1408" i="6"/>
  <c r="H1407" i="6"/>
  <c r="G1407" i="6"/>
  <c r="F1407" i="6"/>
  <c r="E1407" i="6"/>
  <c r="D1407" i="6"/>
  <c r="C1407" i="6"/>
  <c r="B1407" i="6"/>
  <c r="H1406" i="6"/>
  <c r="G1406" i="6"/>
  <c r="F1406" i="6"/>
  <c r="E1406" i="6"/>
  <c r="D1406" i="6"/>
  <c r="C1406" i="6"/>
  <c r="B1406" i="6"/>
  <c r="H1405" i="6"/>
  <c r="G1405" i="6"/>
  <c r="F1405" i="6"/>
  <c r="E1405" i="6"/>
  <c r="D1405" i="6"/>
  <c r="C1405" i="6"/>
  <c r="B1405" i="6"/>
  <c r="H1404" i="6"/>
  <c r="G1404" i="6"/>
  <c r="F1404" i="6"/>
  <c r="E1404" i="6"/>
  <c r="D1404" i="6"/>
  <c r="C1404" i="6"/>
  <c r="B1404" i="6"/>
  <c r="H1403" i="6"/>
  <c r="G1403" i="6"/>
  <c r="F1403" i="6"/>
  <c r="E1403" i="6"/>
  <c r="D1403" i="6"/>
  <c r="C1403" i="6"/>
  <c r="B1403" i="6"/>
  <c r="H1402" i="6"/>
  <c r="G1402" i="6"/>
  <c r="F1402" i="6"/>
  <c r="E1402" i="6"/>
  <c r="D1402" i="6"/>
  <c r="C1402" i="6"/>
  <c r="B1402" i="6"/>
  <c r="H1401" i="6"/>
  <c r="G1401" i="6"/>
  <c r="F1401" i="6"/>
  <c r="E1401" i="6"/>
  <c r="D1401" i="6"/>
  <c r="C1401" i="6"/>
  <c r="B1401" i="6"/>
  <c r="H1400" i="6"/>
  <c r="G1400" i="6"/>
  <c r="F1400" i="6"/>
  <c r="E1400" i="6"/>
  <c r="D1400" i="6"/>
  <c r="C1400" i="6"/>
  <c r="B1400" i="6"/>
  <c r="H1399" i="6"/>
  <c r="G1399" i="6"/>
  <c r="F1399" i="6"/>
  <c r="E1399" i="6"/>
  <c r="D1399" i="6"/>
  <c r="C1399" i="6"/>
  <c r="B1399" i="6"/>
  <c r="H1398" i="6"/>
  <c r="G1398" i="6"/>
  <c r="F1398" i="6"/>
  <c r="E1398" i="6"/>
  <c r="D1398" i="6"/>
  <c r="C1398" i="6"/>
  <c r="B1398" i="6"/>
  <c r="H1397" i="6"/>
  <c r="G1397" i="6"/>
  <c r="F1397" i="6"/>
  <c r="E1397" i="6"/>
  <c r="D1397" i="6"/>
  <c r="C1397" i="6"/>
  <c r="B1397" i="6"/>
  <c r="H1396" i="6"/>
  <c r="G1396" i="6"/>
  <c r="F1396" i="6"/>
  <c r="E1396" i="6"/>
  <c r="D1396" i="6"/>
  <c r="C1396" i="6"/>
  <c r="B1396" i="6"/>
  <c r="H1395" i="6"/>
  <c r="G1395" i="6"/>
  <c r="F1395" i="6"/>
  <c r="E1395" i="6"/>
  <c r="D1395" i="6"/>
  <c r="C1395" i="6"/>
  <c r="B1395" i="6"/>
  <c r="H1394" i="6"/>
  <c r="G1394" i="6"/>
  <c r="F1394" i="6"/>
  <c r="E1394" i="6"/>
  <c r="D1394" i="6"/>
  <c r="C1394" i="6"/>
  <c r="B1394" i="6"/>
  <c r="H1393" i="6"/>
  <c r="G1393" i="6"/>
  <c r="F1393" i="6"/>
  <c r="E1393" i="6"/>
  <c r="D1393" i="6"/>
  <c r="C1393" i="6"/>
  <c r="B1393" i="6"/>
  <c r="H1392" i="6"/>
  <c r="G1392" i="6"/>
  <c r="F1392" i="6"/>
  <c r="E1392" i="6"/>
  <c r="D1392" i="6"/>
  <c r="C1392" i="6"/>
  <c r="B1392" i="6"/>
  <c r="H1391" i="6"/>
  <c r="G1391" i="6"/>
  <c r="F1391" i="6"/>
  <c r="E1391" i="6"/>
  <c r="D1391" i="6"/>
  <c r="C1391" i="6"/>
  <c r="B1391" i="6"/>
  <c r="H1390" i="6"/>
  <c r="G1390" i="6"/>
  <c r="F1390" i="6"/>
  <c r="E1390" i="6"/>
  <c r="D1390" i="6"/>
  <c r="C1390" i="6"/>
  <c r="B1390" i="6"/>
  <c r="H1389" i="6"/>
  <c r="G1389" i="6"/>
  <c r="F1389" i="6"/>
  <c r="E1389" i="6"/>
  <c r="D1389" i="6"/>
  <c r="C1389" i="6"/>
  <c r="B1389" i="6"/>
  <c r="H1388" i="6"/>
  <c r="G1388" i="6"/>
  <c r="F1388" i="6"/>
  <c r="E1388" i="6"/>
  <c r="D1388" i="6"/>
  <c r="C1388" i="6"/>
  <c r="B1388" i="6"/>
  <c r="H1387" i="6"/>
  <c r="G1387" i="6"/>
  <c r="F1387" i="6"/>
  <c r="E1387" i="6"/>
  <c r="D1387" i="6"/>
  <c r="C1387" i="6"/>
  <c r="B1387" i="6"/>
  <c r="H1386" i="6"/>
  <c r="G1386" i="6"/>
  <c r="F1386" i="6"/>
  <c r="E1386" i="6"/>
  <c r="D1386" i="6"/>
  <c r="C1386" i="6"/>
  <c r="B1386" i="6"/>
  <c r="H1385" i="6"/>
  <c r="G1385" i="6"/>
  <c r="F1385" i="6"/>
  <c r="E1385" i="6"/>
  <c r="D1385" i="6"/>
  <c r="C1385" i="6"/>
  <c r="B1385" i="6"/>
  <c r="H1384" i="6"/>
  <c r="G1384" i="6"/>
  <c r="F1384" i="6"/>
  <c r="E1384" i="6"/>
  <c r="D1384" i="6"/>
  <c r="C1384" i="6"/>
  <c r="B1384" i="6"/>
  <c r="H1383" i="6"/>
  <c r="G1383" i="6"/>
  <c r="F1383" i="6"/>
  <c r="E1383" i="6"/>
  <c r="D1383" i="6"/>
  <c r="C1383" i="6"/>
  <c r="B1383" i="6"/>
  <c r="H1382" i="6"/>
  <c r="G1382" i="6"/>
  <c r="F1382" i="6"/>
  <c r="E1382" i="6"/>
  <c r="D1382" i="6"/>
  <c r="C1382" i="6"/>
  <c r="B1382" i="6"/>
  <c r="H1381" i="6"/>
  <c r="G1381" i="6"/>
  <c r="F1381" i="6"/>
  <c r="E1381" i="6"/>
  <c r="D1381" i="6"/>
  <c r="C1381" i="6"/>
  <c r="B1381" i="6"/>
  <c r="H1380" i="6"/>
  <c r="G1380" i="6"/>
  <c r="F1380" i="6"/>
  <c r="E1380" i="6"/>
  <c r="D1380" i="6"/>
  <c r="C1380" i="6"/>
  <c r="B1380" i="6"/>
  <c r="H1379" i="6"/>
  <c r="G1379" i="6"/>
  <c r="F1379" i="6"/>
  <c r="E1379" i="6"/>
  <c r="D1379" i="6"/>
  <c r="C1379" i="6"/>
  <c r="B1379" i="6"/>
  <c r="H1378" i="6"/>
  <c r="G1378" i="6"/>
  <c r="F1378" i="6"/>
  <c r="E1378" i="6"/>
  <c r="D1378" i="6"/>
  <c r="C1378" i="6"/>
  <c r="B1378" i="6"/>
  <c r="H1377" i="6"/>
  <c r="G1377" i="6"/>
  <c r="F1377" i="6"/>
  <c r="E1377" i="6"/>
  <c r="D1377" i="6"/>
  <c r="C1377" i="6"/>
  <c r="B1377" i="6"/>
  <c r="H1376" i="6"/>
  <c r="G1376" i="6"/>
  <c r="F1376" i="6"/>
  <c r="E1376" i="6"/>
  <c r="D1376" i="6"/>
  <c r="C1376" i="6"/>
  <c r="B1376" i="6"/>
  <c r="H1375" i="6"/>
  <c r="G1375" i="6"/>
  <c r="F1375" i="6"/>
  <c r="E1375" i="6"/>
  <c r="D1375" i="6"/>
  <c r="C1375" i="6"/>
  <c r="B1375" i="6"/>
  <c r="H1374" i="6"/>
  <c r="G1374" i="6"/>
  <c r="F1374" i="6"/>
  <c r="E1374" i="6"/>
  <c r="D1374" i="6"/>
  <c r="C1374" i="6"/>
  <c r="B1374" i="6"/>
  <c r="H1373" i="6"/>
  <c r="G1373" i="6"/>
  <c r="F1373" i="6"/>
  <c r="E1373" i="6"/>
  <c r="D1373" i="6"/>
  <c r="C1373" i="6"/>
  <c r="B1373" i="6"/>
  <c r="H1372" i="6"/>
  <c r="G1372" i="6"/>
  <c r="F1372" i="6"/>
  <c r="E1372" i="6"/>
  <c r="D1372" i="6"/>
  <c r="C1372" i="6"/>
  <c r="B1372" i="6"/>
  <c r="H1371" i="6"/>
  <c r="G1371" i="6"/>
  <c r="F1371" i="6"/>
  <c r="E1371" i="6"/>
  <c r="D1371" i="6"/>
  <c r="C1371" i="6"/>
  <c r="B1371" i="6"/>
  <c r="H1370" i="6"/>
  <c r="G1370" i="6"/>
  <c r="F1370" i="6"/>
  <c r="E1370" i="6"/>
  <c r="D1370" i="6"/>
  <c r="C1370" i="6"/>
  <c r="B1370" i="6"/>
  <c r="H1369" i="6"/>
  <c r="G1369" i="6"/>
  <c r="F1369" i="6"/>
  <c r="E1369" i="6"/>
  <c r="D1369" i="6"/>
  <c r="C1369" i="6"/>
  <c r="B1369" i="6"/>
  <c r="H1368" i="6"/>
  <c r="G1368" i="6"/>
  <c r="F1368" i="6"/>
  <c r="E1368" i="6"/>
  <c r="D1368" i="6"/>
  <c r="C1368" i="6"/>
  <c r="B1368" i="6"/>
  <c r="H1367" i="6"/>
  <c r="G1367" i="6"/>
  <c r="F1367" i="6"/>
  <c r="E1367" i="6"/>
  <c r="D1367" i="6"/>
  <c r="C1367" i="6"/>
  <c r="B1367" i="6"/>
  <c r="H1366" i="6"/>
  <c r="G1366" i="6"/>
  <c r="F1366" i="6"/>
  <c r="E1366" i="6"/>
  <c r="D1366" i="6"/>
  <c r="C1366" i="6"/>
  <c r="B1366" i="6"/>
  <c r="H1365" i="6"/>
  <c r="G1365" i="6"/>
  <c r="F1365" i="6"/>
  <c r="E1365" i="6"/>
  <c r="D1365" i="6"/>
  <c r="C1365" i="6"/>
  <c r="B1365" i="6"/>
  <c r="H1364" i="6"/>
  <c r="G1364" i="6"/>
  <c r="F1364" i="6"/>
  <c r="E1364" i="6"/>
  <c r="D1364" i="6"/>
  <c r="C1364" i="6"/>
  <c r="B1364" i="6"/>
  <c r="H1363" i="6"/>
  <c r="G1363" i="6"/>
  <c r="F1363" i="6"/>
  <c r="E1363" i="6"/>
  <c r="D1363" i="6"/>
  <c r="C1363" i="6"/>
  <c r="B1363" i="6"/>
  <c r="H1362" i="6"/>
  <c r="G1362" i="6"/>
  <c r="F1362" i="6"/>
  <c r="E1362" i="6"/>
  <c r="D1362" i="6"/>
  <c r="C1362" i="6"/>
  <c r="B1362" i="6"/>
  <c r="H1361" i="6"/>
  <c r="G1361" i="6"/>
  <c r="F1361" i="6"/>
  <c r="E1361" i="6"/>
  <c r="D1361" i="6"/>
  <c r="C1361" i="6"/>
  <c r="B1361" i="6"/>
  <c r="H1360" i="6"/>
  <c r="G1360" i="6"/>
  <c r="F1360" i="6"/>
  <c r="E1360" i="6"/>
  <c r="D1360" i="6"/>
  <c r="C1360" i="6"/>
  <c r="B1360" i="6"/>
  <c r="H1359" i="6"/>
  <c r="G1359" i="6"/>
  <c r="F1359" i="6"/>
  <c r="E1359" i="6"/>
  <c r="D1359" i="6"/>
  <c r="C1359" i="6"/>
  <c r="B1359" i="6"/>
  <c r="H1358" i="6"/>
  <c r="G1358" i="6"/>
  <c r="F1358" i="6"/>
  <c r="E1358" i="6"/>
  <c r="D1358" i="6"/>
  <c r="C1358" i="6"/>
  <c r="B1358" i="6"/>
  <c r="H1357" i="6"/>
  <c r="G1357" i="6"/>
  <c r="F1357" i="6"/>
  <c r="E1357" i="6"/>
  <c r="D1357" i="6"/>
  <c r="C1357" i="6"/>
  <c r="B1357" i="6"/>
  <c r="H1356" i="6"/>
  <c r="G1356" i="6"/>
  <c r="F1356" i="6"/>
  <c r="E1356" i="6"/>
  <c r="D1356" i="6"/>
  <c r="C1356" i="6"/>
  <c r="B1356" i="6"/>
  <c r="H1355" i="6"/>
  <c r="G1355" i="6"/>
  <c r="F1355" i="6"/>
  <c r="E1355" i="6"/>
  <c r="D1355" i="6"/>
  <c r="C1355" i="6"/>
  <c r="B1355" i="6"/>
  <c r="H1354" i="6"/>
  <c r="G1354" i="6"/>
  <c r="F1354" i="6"/>
  <c r="E1354" i="6"/>
  <c r="D1354" i="6"/>
  <c r="C1354" i="6"/>
  <c r="B1354" i="6"/>
  <c r="H1353" i="6"/>
  <c r="G1353" i="6"/>
  <c r="F1353" i="6"/>
  <c r="E1353" i="6"/>
  <c r="D1353" i="6"/>
  <c r="C1353" i="6"/>
  <c r="B1353" i="6"/>
  <c r="H1352" i="6"/>
  <c r="G1352" i="6"/>
  <c r="F1352" i="6"/>
  <c r="E1352" i="6"/>
  <c r="D1352" i="6"/>
  <c r="C1352" i="6"/>
  <c r="B1352" i="6"/>
  <c r="H1351" i="6"/>
  <c r="G1351" i="6"/>
  <c r="F1351" i="6"/>
  <c r="E1351" i="6"/>
  <c r="D1351" i="6"/>
  <c r="C1351" i="6"/>
  <c r="B1351" i="6"/>
  <c r="H1350" i="6"/>
  <c r="G1350" i="6"/>
  <c r="F1350" i="6"/>
  <c r="E1350" i="6"/>
  <c r="D1350" i="6"/>
  <c r="C1350" i="6"/>
  <c r="B1350" i="6"/>
  <c r="H1349" i="6"/>
  <c r="G1349" i="6"/>
  <c r="F1349" i="6"/>
  <c r="E1349" i="6"/>
  <c r="D1349" i="6"/>
  <c r="C1349" i="6"/>
  <c r="B1349" i="6"/>
  <c r="H1348" i="6"/>
  <c r="G1348" i="6"/>
  <c r="F1348" i="6"/>
  <c r="E1348" i="6"/>
  <c r="D1348" i="6"/>
  <c r="C1348" i="6"/>
  <c r="B1348" i="6"/>
  <c r="H1347" i="6"/>
  <c r="G1347" i="6"/>
  <c r="F1347" i="6"/>
  <c r="E1347" i="6"/>
  <c r="D1347" i="6"/>
  <c r="C1347" i="6"/>
  <c r="B1347" i="6"/>
  <c r="H1346" i="6"/>
  <c r="G1346" i="6"/>
  <c r="F1346" i="6"/>
  <c r="E1346" i="6"/>
  <c r="D1346" i="6"/>
  <c r="C1346" i="6"/>
  <c r="B1346" i="6"/>
  <c r="H1345" i="6"/>
  <c r="G1345" i="6"/>
  <c r="F1345" i="6"/>
  <c r="E1345" i="6"/>
  <c r="D1345" i="6"/>
  <c r="C1345" i="6"/>
  <c r="B1345" i="6"/>
  <c r="H1344" i="6"/>
  <c r="G1344" i="6"/>
  <c r="F1344" i="6"/>
  <c r="E1344" i="6"/>
  <c r="D1344" i="6"/>
  <c r="C1344" i="6"/>
  <c r="B1344" i="6"/>
  <c r="H1343" i="6"/>
  <c r="G1343" i="6"/>
  <c r="F1343" i="6"/>
  <c r="E1343" i="6"/>
  <c r="D1343" i="6"/>
  <c r="C1343" i="6"/>
  <c r="B1343" i="6"/>
  <c r="H1342" i="6"/>
  <c r="G1342" i="6"/>
  <c r="F1342" i="6"/>
  <c r="E1342" i="6"/>
  <c r="D1342" i="6"/>
  <c r="C1342" i="6"/>
  <c r="B1342" i="6"/>
  <c r="H1341" i="6"/>
  <c r="G1341" i="6"/>
  <c r="F1341" i="6"/>
  <c r="E1341" i="6"/>
  <c r="D1341" i="6"/>
  <c r="C1341" i="6"/>
  <c r="B1341" i="6"/>
  <c r="H1340" i="6"/>
  <c r="G1340" i="6"/>
  <c r="F1340" i="6"/>
  <c r="E1340" i="6"/>
  <c r="D1340" i="6"/>
  <c r="C1340" i="6"/>
  <c r="B1340" i="6"/>
  <c r="H1339" i="6"/>
  <c r="G1339" i="6"/>
  <c r="F1339" i="6"/>
  <c r="E1339" i="6"/>
  <c r="D1339" i="6"/>
  <c r="C1339" i="6"/>
  <c r="B1339" i="6"/>
  <c r="H1338" i="6"/>
  <c r="G1338" i="6"/>
  <c r="F1338" i="6"/>
  <c r="E1338" i="6"/>
  <c r="D1338" i="6"/>
  <c r="C1338" i="6"/>
  <c r="B1338" i="6"/>
  <c r="H1337" i="6"/>
  <c r="G1337" i="6"/>
  <c r="F1337" i="6"/>
  <c r="E1337" i="6"/>
  <c r="D1337" i="6"/>
  <c r="C1337" i="6"/>
  <c r="B1337" i="6"/>
  <c r="H1336" i="6"/>
  <c r="G1336" i="6"/>
  <c r="F1336" i="6"/>
  <c r="E1336" i="6"/>
  <c r="D1336" i="6"/>
  <c r="C1336" i="6"/>
  <c r="B1336" i="6"/>
  <c r="H1335" i="6"/>
  <c r="G1335" i="6"/>
  <c r="F1335" i="6"/>
  <c r="E1335" i="6"/>
  <c r="D1335" i="6"/>
  <c r="C1335" i="6"/>
  <c r="B1335" i="6"/>
  <c r="H1334" i="6"/>
  <c r="G1334" i="6"/>
  <c r="F1334" i="6"/>
  <c r="E1334" i="6"/>
  <c r="D1334" i="6"/>
  <c r="C1334" i="6"/>
  <c r="B1334" i="6"/>
  <c r="H1333" i="6"/>
  <c r="G1333" i="6"/>
  <c r="F1333" i="6"/>
  <c r="E1333" i="6"/>
  <c r="D1333" i="6"/>
  <c r="C1333" i="6"/>
  <c r="B1333" i="6"/>
  <c r="H1332" i="6"/>
  <c r="G1332" i="6"/>
  <c r="F1332" i="6"/>
  <c r="E1332" i="6"/>
  <c r="D1332" i="6"/>
  <c r="C1332" i="6"/>
  <c r="B1332" i="6"/>
  <c r="H1331" i="6"/>
  <c r="G1331" i="6"/>
  <c r="F1331" i="6"/>
  <c r="E1331" i="6"/>
  <c r="D1331" i="6"/>
  <c r="C1331" i="6"/>
  <c r="B1331" i="6"/>
  <c r="H1330" i="6"/>
  <c r="G1330" i="6"/>
  <c r="F1330" i="6"/>
  <c r="E1330" i="6"/>
  <c r="D1330" i="6"/>
  <c r="C1330" i="6"/>
  <c r="B1330" i="6"/>
  <c r="H1329" i="6"/>
  <c r="G1329" i="6"/>
  <c r="F1329" i="6"/>
  <c r="E1329" i="6"/>
  <c r="D1329" i="6"/>
  <c r="C1329" i="6"/>
  <c r="B1329" i="6"/>
  <c r="H1328" i="6"/>
  <c r="G1328" i="6"/>
  <c r="F1328" i="6"/>
  <c r="E1328" i="6"/>
  <c r="D1328" i="6"/>
  <c r="C1328" i="6"/>
  <c r="B1328" i="6"/>
  <c r="H1327" i="6"/>
  <c r="G1327" i="6"/>
  <c r="F1327" i="6"/>
  <c r="E1327" i="6"/>
  <c r="D1327" i="6"/>
  <c r="C1327" i="6"/>
  <c r="B1327" i="6"/>
  <c r="H1326" i="6"/>
  <c r="G1326" i="6"/>
  <c r="F1326" i="6"/>
  <c r="E1326" i="6"/>
  <c r="D1326" i="6"/>
  <c r="C1326" i="6"/>
  <c r="B1326" i="6"/>
  <c r="H1325" i="6"/>
  <c r="G1325" i="6"/>
  <c r="F1325" i="6"/>
  <c r="E1325" i="6"/>
  <c r="D1325" i="6"/>
  <c r="C1325" i="6"/>
  <c r="B1325" i="6"/>
  <c r="H1324" i="6"/>
  <c r="G1324" i="6"/>
  <c r="F1324" i="6"/>
  <c r="E1324" i="6"/>
  <c r="D1324" i="6"/>
  <c r="C1324" i="6"/>
  <c r="B1324" i="6"/>
  <c r="H1323" i="6"/>
  <c r="G1323" i="6"/>
  <c r="F1323" i="6"/>
  <c r="E1323" i="6"/>
  <c r="D1323" i="6"/>
  <c r="C1323" i="6"/>
  <c r="B1323" i="6"/>
  <c r="H1322" i="6"/>
  <c r="G1322" i="6"/>
  <c r="F1322" i="6"/>
  <c r="E1322" i="6"/>
  <c r="D1322" i="6"/>
  <c r="C1322" i="6"/>
  <c r="B1322" i="6"/>
  <c r="H1321" i="6"/>
  <c r="G1321" i="6"/>
  <c r="F1321" i="6"/>
  <c r="E1321" i="6"/>
  <c r="D1321" i="6"/>
  <c r="C1321" i="6"/>
  <c r="B1321" i="6"/>
  <c r="H1320" i="6"/>
  <c r="G1320" i="6"/>
  <c r="F1320" i="6"/>
  <c r="E1320" i="6"/>
  <c r="D1320" i="6"/>
  <c r="C1320" i="6"/>
  <c r="B1320" i="6"/>
  <c r="H1319" i="6"/>
  <c r="G1319" i="6"/>
  <c r="F1319" i="6"/>
  <c r="E1319" i="6"/>
  <c r="D1319" i="6"/>
  <c r="C1319" i="6"/>
  <c r="B1319" i="6"/>
  <c r="H1318" i="6"/>
  <c r="G1318" i="6"/>
  <c r="F1318" i="6"/>
  <c r="E1318" i="6"/>
  <c r="D1318" i="6"/>
  <c r="C1318" i="6"/>
  <c r="B1318" i="6"/>
  <c r="H1317" i="6"/>
  <c r="G1317" i="6"/>
  <c r="F1317" i="6"/>
  <c r="E1317" i="6"/>
  <c r="D1317" i="6"/>
  <c r="C1317" i="6"/>
  <c r="B1317" i="6"/>
  <c r="H1316" i="6"/>
  <c r="G1316" i="6"/>
  <c r="F1316" i="6"/>
  <c r="E1316" i="6"/>
  <c r="D1316" i="6"/>
  <c r="C1316" i="6"/>
  <c r="B1316" i="6"/>
  <c r="H1315" i="6"/>
  <c r="G1315" i="6"/>
  <c r="F1315" i="6"/>
  <c r="E1315" i="6"/>
  <c r="D1315" i="6"/>
  <c r="C1315" i="6"/>
  <c r="B1315" i="6"/>
  <c r="H1314" i="6"/>
  <c r="G1314" i="6"/>
  <c r="F1314" i="6"/>
  <c r="E1314" i="6"/>
  <c r="D1314" i="6"/>
  <c r="C1314" i="6"/>
  <c r="B1314" i="6"/>
  <c r="H1313" i="6"/>
  <c r="G1313" i="6"/>
  <c r="F1313" i="6"/>
  <c r="E1313" i="6"/>
  <c r="D1313" i="6"/>
  <c r="C1313" i="6"/>
  <c r="B1313" i="6"/>
  <c r="H1312" i="6"/>
  <c r="G1312" i="6"/>
  <c r="F1312" i="6"/>
  <c r="E1312" i="6"/>
  <c r="D1312" i="6"/>
  <c r="C1312" i="6"/>
  <c r="B1312" i="6"/>
  <c r="H1311" i="6"/>
  <c r="G1311" i="6"/>
  <c r="F1311" i="6"/>
  <c r="E1311" i="6"/>
  <c r="D1311" i="6"/>
  <c r="C1311" i="6"/>
  <c r="B1311" i="6"/>
  <c r="H1310" i="6"/>
  <c r="G1310" i="6"/>
  <c r="F1310" i="6"/>
  <c r="E1310" i="6"/>
  <c r="D1310" i="6"/>
  <c r="C1310" i="6"/>
  <c r="B1310" i="6"/>
  <c r="H1309" i="6"/>
  <c r="G1309" i="6"/>
  <c r="F1309" i="6"/>
  <c r="E1309" i="6"/>
  <c r="D1309" i="6"/>
  <c r="C1309" i="6"/>
  <c r="B1309" i="6"/>
  <c r="H1308" i="6"/>
  <c r="G1308" i="6"/>
  <c r="F1308" i="6"/>
  <c r="E1308" i="6"/>
  <c r="D1308" i="6"/>
  <c r="C1308" i="6"/>
  <c r="B1308" i="6"/>
  <c r="H1307" i="6"/>
  <c r="G1307" i="6"/>
  <c r="F1307" i="6"/>
  <c r="E1307" i="6"/>
  <c r="D1307" i="6"/>
  <c r="C1307" i="6"/>
  <c r="B1307" i="6"/>
  <c r="H1306" i="6"/>
  <c r="G1306" i="6"/>
  <c r="F1306" i="6"/>
  <c r="E1306" i="6"/>
  <c r="D1306" i="6"/>
  <c r="C1306" i="6"/>
  <c r="B1306" i="6"/>
  <c r="H1305" i="6"/>
  <c r="G1305" i="6"/>
  <c r="F1305" i="6"/>
  <c r="E1305" i="6"/>
  <c r="D1305" i="6"/>
  <c r="C1305" i="6"/>
  <c r="B1305" i="6"/>
  <c r="H1304" i="6"/>
  <c r="G1304" i="6"/>
  <c r="F1304" i="6"/>
  <c r="E1304" i="6"/>
  <c r="D1304" i="6"/>
  <c r="C1304" i="6"/>
  <c r="B1304" i="6"/>
  <c r="H1303" i="6"/>
  <c r="G1303" i="6"/>
  <c r="F1303" i="6"/>
  <c r="E1303" i="6"/>
  <c r="D1303" i="6"/>
  <c r="C1303" i="6"/>
  <c r="B1303" i="6"/>
  <c r="H1302" i="6"/>
  <c r="G1302" i="6"/>
  <c r="F1302" i="6"/>
  <c r="E1302" i="6"/>
  <c r="D1302" i="6"/>
  <c r="C1302" i="6"/>
  <c r="B1302" i="6"/>
  <c r="H1301" i="6"/>
  <c r="G1301" i="6"/>
  <c r="F1301" i="6"/>
  <c r="E1301" i="6"/>
  <c r="D1301" i="6"/>
  <c r="C1301" i="6"/>
  <c r="B1301" i="6"/>
  <c r="H1300" i="6"/>
  <c r="G1300" i="6"/>
  <c r="F1300" i="6"/>
  <c r="E1300" i="6"/>
  <c r="D1300" i="6"/>
  <c r="C1300" i="6"/>
  <c r="B1300" i="6"/>
  <c r="H1299" i="6"/>
  <c r="G1299" i="6"/>
  <c r="F1299" i="6"/>
  <c r="E1299" i="6"/>
  <c r="D1299" i="6"/>
  <c r="C1299" i="6"/>
  <c r="B1299" i="6"/>
  <c r="H1298" i="6"/>
  <c r="G1298" i="6"/>
  <c r="F1298" i="6"/>
  <c r="E1298" i="6"/>
  <c r="D1298" i="6"/>
  <c r="C1298" i="6"/>
  <c r="B1298" i="6"/>
  <c r="H1297" i="6"/>
  <c r="G1297" i="6"/>
  <c r="F1297" i="6"/>
  <c r="E1297" i="6"/>
  <c r="D1297" i="6"/>
  <c r="C1297" i="6"/>
  <c r="B1297" i="6"/>
  <c r="H1296" i="6"/>
  <c r="G1296" i="6"/>
  <c r="F1296" i="6"/>
  <c r="E1296" i="6"/>
  <c r="D1296" i="6"/>
  <c r="C1296" i="6"/>
  <c r="B1296" i="6"/>
  <c r="H1295" i="6"/>
  <c r="G1295" i="6"/>
  <c r="F1295" i="6"/>
  <c r="E1295" i="6"/>
  <c r="D1295" i="6"/>
  <c r="C1295" i="6"/>
  <c r="B1295" i="6"/>
  <c r="H1294" i="6"/>
  <c r="G1294" i="6"/>
  <c r="F1294" i="6"/>
  <c r="E1294" i="6"/>
  <c r="D1294" i="6"/>
  <c r="C1294" i="6"/>
  <c r="B1294" i="6"/>
  <c r="H1293" i="6"/>
  <c r="G1293" i="6"/>
  <c r="F1293" i="6"/>
  <c r="E1293" i="6"/>
  <c r="D1293" i="6"/>
  <c r="C1293" i="6"/>
  <c r="B1293" i="6"/>
  <c r="H1292" i="6"/>
  <c r="G1292" i="6"/>
  <c r="F1292" i="6"/>
  <c r="E1292" i="6"/>
  <c r="D1292" i="6"/>
  <c r="C1292" i="6"/>
  <c r="B1292" i="6"/>
  <c r="H1291" i="6"/>
  <c r="G1291" i="6"/>
  <c r="F1291" i="6"/>
  <c r="E1291" i="6"/>
  <c r="D1291" i="6"/>
  <c r="C1291" i="6"/>
  <c r="B1291" i="6"/>
  <c r="H1290" i="6"/>
  <c r="G1290" i="6"/>
  <c r="F1290" i="6"/>
  <c r="E1290" i="6"/>
  <c r="D1290" i="6"/>
  <c r="C1290" i="6"/>
  <c r="B1290" i="6"/>
  <c r="H1289" i="6"/>
  <c r="G1289" i="6"/>
  <c r="F1289" i="6"/>
  <c r="E1289" i="6"/>
  <c r="D1289" i="6"/>
  <c r="C1289" i="6"/>
  <c r="B1289" i="6"/>
  <c r="H1288" i="6"/>
  <c r="G1288" i="6"/>
  <c r="F1288" i="6"/>
  <c r="E1288" i="6"/>
  <c r="D1288" i="6"/>
  <c r="C1288" i="6"/>
  <c r="B1288" i="6"/>
  <c r="H1287" i="6"/>
  <c r="G1287" i="6"/>
  <c r="F1287" i="6"/>
  <c r="E1287" i="6"/>
  <c r="D1287" i="6"/>
  <c r="C1287" i="6"/>
  <c r="B1287" i="6"/>
  <c r="H1286" i="6"/>
  <c r="G1286" i="6"/>
  <c r="F1286" i="6"/>
  <c r="E1286" i="6"/>
  <c r="D1286" i="6"/>
  <c r="C1286" i="6"/>
  <c r="B1286" i="6"/>
  <c r="H1285" i="6"/>
  <c r="G1285" i="6"/>
  <c r="F1285" i="6"/>
  <c r="E1285" i="6"/>
  <c r="D1285" i="6"/>
  <c r="C1285" i="6"/>
  <c r="B1285" i="6"/>
  <c r="H1284" i="6"/>
  <c r="G1284" i="6"/>
  <c r="F1284" i="6"/>
  <c r="E1284" i="6"/>
  <c r="D1284" i="6"/>
  <c r="C1284" i="6"/>
  <c r="B1284" i="6"/>
  <c r="H1283" i="6"/>
  <c r="G1283" i="6"/>
  <c r="F1283" i="6"/>
  <c r="E1283" i="6"/>
  <c r="D1283" i="6"/>
  <c r="C1283" i="6"/>
  <c r="B1283" i="6"/>
  <c r="H1282" i="6"/>
  <c r="G1282" i="6"/>
  <c r="F1282" i="6"/>
  <c r="E1282" i="6"/>
  <c r="D1282" i="6"/>
  <c r="C1282" i="6"/>
  <c r="B1282" i="6"/>
  <c r="H1281" i="6"/>
  <c r="G1281" i="6"/>
  <c r="F1281" i="6"/>
  <c r="E1281" i="6"/>
  <c r="D1281" i="6"/>
  <c r="C1281" i="6"/>
  <c r="B1281" i="6"/>
  <c r="H1280" i="6"/>
  <c r="G1280" i="6"/>
  <c r="F1280" i="6"/>
  <c r="E1280" i="6"/>
  <c r="D1280" i="6"/>
  <c r="C1280" i="6"/>
  <c r="B1280" i="6"/>
  <c r="H1279" i="6"/>
  <c r="G1279" i="6"/>
  <c r="F1279" i="6"/>
  <c r="E1279" i="6"/>
  <c r="D1279" i="6"/>
  <c r="C1279" i="6"/>
  <c r="B1279" i="6"/>
  <c r="H1278" i="6"/>
  <c r="G1278" i="6"/>
  <c r="F1278" i="6"/>
  <c r="E1278" i="6"/>
  <c r="D1278" i="6"/>
  <c r="C1278" i="6"/>
  <c r="B1278" i="6"/>
  <c r="H1277" i="6"/>
  <c r="G1277" i="6"/>
  <c r="F1277" i="6"/>
  <c r="E1277" i="6"/>
  <c r="D1277" i="6"/>
  <c r="C1277" i="6"/>
  <c r="B1277" i="6"/>
  <c r="H1276" i="6"/>
  <c r="G1276" i="6"/>
  <c r="F1276" i="6"/>
  <c r="E1276" i="6"/>
  <c r="D1276" i="6"/>
  <c r="C1276" i="6"/>
  <c r="B1276" i="6"/>
  <c r="H1275" i="6"/>
  <c r="G1275" i="6"/>
  <c r="F1275" i="6"/>
  <c r="E1275" i="6"/>
  <c r="D1275" i="6"/>
  <c r="C1275" i="6"/>
  <c r="B1275" i="6"/>
  <c r="H1274" i="6"/>
  <c r="G1274" i="6"/>
  <c r="F1274" i="6"/>
  <c r="E1274" i="6"/>
  <c r="D1274" i="6"/>
  <c r="C1274" i="6"/>
  <c r="B1274" i="6"/>
  <c r="H1273" i="6"/>
  <c r="G1273" i="6"/>
  <c r="F1273" i="6"/>
  <c r="E1273" i="6"/>
  <c r="D1273" i="6"/>
  <c r="C1273" i="6"/>
  <c r="B1273" i="6"/>
  <c r="H1272" i="6"/>
  <c r="G1272" i="6"/>
  <c r="F1272" i="6"/>
  <c r="E1272" i="6"/>
  <c r="D1272" i="6"/>
  <c r="C1272" i="6"/>
  <c r="B1272" i="6"/>
  <c r="H1271" i="6"/>
  <c r="G1271" i="6"/>
  <c r="F1271" i="6"/>
  <c r="E1271" i="6"/>
  <c r="D1271" i="6"/>
  <c r="C1271" i="6"/>
  <c r="B1271" i="6"/>
  <c r="H1270" i="6"/>
  <c r="G1270" i="6"/>
  <c r="F1270" i="6"/>
  <c r="E1270" i="6"/>
  <c r="D1270" i="6"/>
  <c r="C1270" i="6"/>
  <c r="B1270" i="6"/>
  <c r="H1269" i="6"/>
  <c r="G1269" i="6"/>
  <c r="F1269" i="6"/>
  <c r="E1269" i="6"/>
  <c r="D1269" i="6"/>
  <c r="C1269" i="6"/>
  <c r="B1269" i="6"/>
  <c r="H1268" i="6"/>
  <c r="G1268" i="6"/>
  <c r="F1268" i="6"/>
  <c r="E1268" i="6"/>
  <c r="D1268" i="6"/>
  <c r="C1268" i="6"/>
  <c r="B1268" i="6"/>
  <c r="H1267" i="6"/>
  <c r="G1267" i="6"/>
  <c r="F1267" i="6"/>
  <c r="E1267" i="6"/>
  <c r="D1267" i="6"/>
  <c r="C1267" i="6"/>
  <c r="B1267" i="6"/>
  <c r="H1266" i="6"/>
  <c r="G1266" i="6"/>
  <c r="F1266" i="6"/>
  <c r="E1266" i="6"/>
  <c r="D1266" i="6"/>
  <c r="C1266" i="6"/>
  <c r="B1266" i="6"/>
  <c r="H1265" i="6"/>
  <c r="G1265" i="6"/>
  <c r="F1265" i="6"/>
  <c r="E1265" i="6"/>
  <c r="D1265" i="6"/>
  <c r="C1265" i="6"/>
  <c r="B1265" i="6"/>
  <c r="H1264" i="6"/>
  <c r="G1264" i="6"/>
  <c r="F1264" i="6"/>
  <c r="E1264" i="6"/>
  <c r="D1264" i="6"/>
  <c r="C1264" i="6"/>
  <c r="B1264" i="6"/>
  <c r="H1263" i="6"/>
  <c r="G1263" i="6"/>
  <c r="F1263" i="6"/>
  <c r="E1263" i="6"/>
  <c r="D1263" i="6"/>
  <c r="C1263" i="6"/>
  <c r="B1263" i="6"/>
  <c r="H1262" i="6"/>
  <c r="G1262" i="6"/>
  <c r="F1262" i="6"/>
  <c r="E1262" i="6"/>
  <c r="D1262" i="6"/>
  <c r="C1262" i="6"/>
  <c r="B1262" i="6"/>
  <c r="H1261" i="6"/>
  <c r="G1261" i="6"/>
  <c r="F1261" i="6"/>
  <c r="E1261" i="6"/>
  <c r="D1261" i="6"/>
  <c r="C1261" i="6"/>
  <c r="B1261" i="6"/>
  <c r="H1260" i="6"/>
  <c r="G1260" i="6"/>
  <c r="F1260" i="6"/>
  <c r="E1260" i="6"/>
  <c r="D1260" i="6"/>
  <c r="C1260" i="6"/>
  <c r="B1260" i="6"/>
  <c r="H1259" i="6"/>
  <c r="G1259" i="6"/>
  <c r="F1259" i="6"/>
  <c r="E1259" i="6"/>
  <c r="D1259" i="6"/>
  <c r="C1259" i="6"/>
  <c r="B1259" i="6"/>
  <c r="H1258" i="6"/>
  <c r="G1258" i="6"/>
  <c r="F1258" i="6"/>
  <c r="E1258" i="6"/>
  <c r="D1258" i="6"/>
  <c r="C1258" i="6"/>
  <c r="B1258" i="6"/>
  <c r="H1257" i="6"/>
  <c r="G1257" i="6"/>
  <c r="F1257" i="6"/>
  <c r="E1257" i="6"/>
  <c r="D1257" i="6"/>
  <c r="C1257" i="6"/>
  <c r="B1257" i="6"/>
  <c r="H1256" i="6"/>
  <c r="G1256" i="6"/>
  <c r="F1256" i="6"/>
  <c r="E1256" i="6"/>
  <c r="D1256" i="6"/>
  <c r="C1256" i="6"/>
  <c r="B1256" i="6"/>
  <c r="H1255" i="6"/>
  <c r="G1255" i="6"/>
  <c r="F1255" i="6"/>
  <c r="E1255" i="6"/>
  <c r="D1255" i="6"/>
  <c r="C1255" i="6"/>
  <c r="B1255" i="6"/>
  <c r="H1254" i="6"/>
  <c r="G1254" i="6"/>
  <c r="F1254" i="6"/>
  <c r="E1254" i="6"/>
  <c r="D1254" i="6"/>
  <c r="C1254" i="6"/>
  <c r="B1254" i="6"/>
  <c r="H1253" i="6"/>
  <c r="G1253" i="6"/>
  <c r="F1253" i="6"/>
  <c r="E1253" i="6"/>
  <c r="D1253" i="6"/>
  <c r="C1253" i="6"/>
  <c r="B1253" i="6"/>
  <c r="H1252" i="6"/>
  <c r="G1252" i="6"/>
  <c r="F1252" i="6"/>
  <c r="E1252" i="6"/>
  <c r="D1252" i="6"/>
  <c r="C1252" i="6"/>
  <c r="B1252" i="6"/>
  <c r="H1251" i="6"/>
  <c r="G1251" i="6"/>
  <c r="F1251" i="6"/>
  <c r="E1251" i="6"/>
  <c r="D1251" i="6"/>
  <c r="C1251" i="6"/>
  <c r="B1251" i="6"/>
  <c r="H1250" i="6"/>
  <c r="G1250" i="6"/>
  <c r="F1250" i="6"/>
  <c r="E1250" i="6"/>
  <c r="D1250" i="6"/>
  <c r="C1250" i="6"/>
  <c r="B1250" i="6"/>
  <c r="H1249" i="6"/>
  <c r="G1249" i="6"/>
  <c r="F1249" i="6"/>
  <c r="E1249" i="6"/>
  <c r="D1249" i="6"/>
  <c r="C1249" i="6"/>
  <c r="B1249" i="6"/>
  <c r="H1248" i="6"/>
  <c r="G1248" i="6"/>
  <c r="F1248" i="6"/>
  <c r="E1248" i="6"/>
  <c r="D1248" i="6"/>
  <c r="C1248" i="6"/>
  <c r="B1248" i="6"/>
  <c r="H1247" i="6"/>
  <c r="G1247" i="6"/>
  <c r="F1247" i="6"/>
  <c r="E1247" i="6"/>
  <c r="D1247" i="6"/>
  <c r="C1247" i="6"/>
  <c r="B1247" i="6"/>
  <c r="H1246" i="6"/>
  <c r="G1246" i="6"/>
  <c r="F1246" i="6"/>
  <c r="E1246" i="6"/>
  <c r="D1246" i="6"/>
  <c r="C1246" i="6"/>
  <c r="B1246" i="6"/>
  <c r="H1245" i="6"/>
  <c r="G1245" i="6"/>
  <c r="F1245" i="6"/>
  <c r="E1245" i="6"/>
  <c r="D1245" i="6"/>
  <c r="C1245" i="6"/>
  <c r="B1245" i="6"/>
  <c r="H1244" i="6"/>
  <c r="G1244" i="6"/>
  <c r="F1244" i="6"/>
  <c r="E1244" i="6"/>
  <c r="D1244" i="6"/>
  <c r="C1244" i="6"/>
  <c r="B1244" i="6"/>
  <c r="H1243" i="6"/>
  <c r="G1243" i="6"/>
  <c r="F1243" i="6"/>
  <c r="E1243" i="6"/>
  <c r="D1243" i="6"/>
  <c r="C1243" i="6"/>
  <c r="B1243" i="6"/>
  <c r="H1242" i="6"/>
  <c r="G1242" i="6"/>
  <c r="F1242" i="6"/>
  <c r="E1242" i="6"/>
  <c r="D1242" i="6"/>
  <c r="C1242" i="6"/>
  <c r="B1242" i="6"/>
  <c r="H1241" i="6"/>
  <c r="G1241" i="6"/>
  <c r="F1241" i="6"/>
  <c r="E1241" i="6"/>
  <c r="D1241" i="6"/>
  <c r="C1241" i="6"/>
  <c r="B1241" i="6"/>
  <c r="H1240" i="6"/>
  <c r="G1240" i="6"/>
  <c r="F1240" i="6"/>
  <c r="E1240" i="6"/>
  <c r="D1240" i="6"/>
  <c r="C1240" i="6"/>
  <c r="B1240" i="6"/>
  <c r="H1239" i="6"/>
  <c r="G1239" i="6"/>
  <c r="F1239" i="6"/>
  <c r="E1239" i="6"/>
  <c r="D1239" i="6"/>
  <c r="C1239" i="6"/>
  <c r="B1239" i="6"/>
  <c r="H1238" i="6"/>
  <c r="G1238" i="6"/>
  <c r="F1238" i="6"/>
  <c r="E1238" i="6"/>
  <c r="D1238" i="6"/>
  <c r="C1238" i="6"/>
  <c r="B1238" i="6"/>
  <c r="H1237" i="6"/>
  <c r="G1237" i="6"/>
  <c r="F1237" i="6"/>
  <c r="E1237" i="6"/>
  <c r="D1237" i="6"/>
  <c r="C1237" i="6"/>
  <c r="B1237" i="6"/>
  <c r="H1236" i="6"/>
  <c r="G1236" i="6"/>
  <c r="F1236" i="6"/>
  <c r="E1236" i="6"/>
  <c r="D1236" i="6"/>
  <c r="C1236" i="6"/>
  <c r="B1236" i="6"/>
  <c r="H1235" i="6"/>
  <c r="G1235" i="6"/>
  <c r="F1235" i="6"/>
  <c r="E1235" i="6"/>
  <c r="D1235" i="6"/>
  <c r="C1235" i="6"/>
  <c r="B1235" i="6"/>
  <c r="H1234" i="6"/>
  <c r="G1234" i="6"/>
  <c r="F1234" i="6"/>
  <c r="E1234" i="6"/>
  <c r="D1234" i="6"/>
  <c r="C1234" i="6"/>
  <c r="B1234" i="6"/>
  <c r="H1233" i="6"/>
  <c r="G1233" i="6"/>
  <c r="F1233" i="6"/>
  <c r="E1233" i="6"/>
  <c r="D1233" i="6"/>
  <c r="C1233" i="6"/>
  <c r="B1233" i="6"/>
  <c r="H1232" i="6"/>
  <c r="G1232" i="6"/>
  <c r="F1232" i="6"/>
  <c r="E1232" i="6"/>
  <c r="D1232" i="6"/>
  <c r="C1232" i="6"/>
  <c r="B1232" i="6"/>
  <c r="H1231" i="6"/>
  <c r="G1231" i="6"/>
  <c r="F1231" i="6"/>
  <c r="E1231" i="6"/>
  <c r="D1231" i="6"/>
  <c r="C1231" i="6"/>
  <c r="B1231" i="6"/>
  <c r="H1230" i="6"/>
  <c r="G1230" i="6"/>
  <c r="F1230" i="6"/>
  <c r="E1230" i="6"/>
  <c r="D1230" i="6"/>
  <c r="C1230" i="6"/>
  <c r="B1230" i="6"/>
  <c r="H1229" i="6"/>
  <c r="G1229" i="6"/>
  <c r="F1229" i="6"/>
  <c r="E1229" i="6"/>
  <c r="D1229" i="6"/>
  <c r="C1229" i="6"/>
  <c r="B1229" i="6"/>
  <c r="H1228" i="6"/>
  <c r="G1228" i="6"/>
  <c r="F1228" i="6"/>
  <c r="E1228" i="6"/>
  <c r="D1228" i="6"/>
  <c r="C1228" i="6"/>
  <c r="B1228" i="6"/>
  <c r="H1227" i="6"/>
  <c r="G1227" i="6"/>
  <c r="F1227" i="6"/>
  <c r="E1227" i="6"/>
  <c r="D1227" i="6"/>
  <c r="C1227" i="6"/>
  <c r="B1227" i="6"/>
  <c r="H1226" i="6"/>
  <c r="G1226" i="6"/>
  <c r="F1226" i="6"/>
  <c r="E1226" i="6"/>
  <c r="D1226" i="6"/>
  <c r="C1226" i="6"/>
  <c r="B1226" i="6"/>
  <c r="H1225" i="6"/>
  <c r="G1225" i="6"/>
  <c r="F1225" i="6"/>
  <c r="E1225" i="6"/>
  <c r="D1225" i="6"/>
  <c r="C1225" i="6"/>
  <c r="B1225" i="6"/>
  <c r="H1224" i="6"/>
  <c r="G1224" i="6"/>
  <c r="F1224" i="6"/>
  <c r="E1224" i="6"/>
  <c r="D1224" i="6"/>
  <c r="C1224" i="6"/>
  <c r="B1224" i="6"/>
  <c r="H1223" i="6"/>
  <c r="G1223" i="6"/>
  <c r="F1223" i="6"/>
  <c r="E1223" i="6"/>
  <c r="D1223" i="6"/>
  <c r="C1223" i="6"/>
  <c r="B1223" i="6"/>
  <c r="H1222" i="6"/>
  <c r="G1222" i="6"/>
  <c r="F1222" i="6"/>
  <c r="E1222" i="6"/>
  <c r="D1222" i="6"/>
  <c r="C1222" i="6"/>
  <c r="B1222" i="6"/>
  <c r="H1221" i="6"/>
  <c r="G1221" i="6"/>
  <c r="F1221" i="6"/>
  <c r="E1221" i="6"/>
  <c r="D1221" i="6"/>
  <c r="C1221" i="6"/>
  <c r="B1221" i="6"/>
  <c r="H1220" i="6"/>
  <c r="G1220" i="6"/>
  <c r="F1220" i="6"/>
  <c r="E1220" i="6"/>
  <c r="D1220" i="6"/>
  <c r="C1220" i="6"/>
  <c r="B1220" i="6"/>
  <c r="H1219" i="6"/>
  <c r="G1219" i="6"/>
  <c r="F1219" i="6"/>
  <c r="E1219" i="6"/>
  <c r="D1219" i="6"/>
  <c r="C1219" i="6"/>
  <c r="B1219" i="6"/>
  <c r="H1218" i="6"/>
  <c r="G1218" i="6"/>
  <c r="F1218" i="6"/>
  <c r="E1218" i="6"/>
  <c r="D1218" i="6"/>
  <c r="C1218" i="6"/>
  <c r="B1218" i="6"/>
  <c r="H1217" i="6"/>
  <c r="G1217" i="6"/>
  <c r="F1217" i="6"/>
  <c r="E1217" i="6"/>
  <c r="D1217" i="6"/>
  <c r="C1217" i="6"/>
  <c r="B1217" i="6"/>
  <c r="H1216" i="6"/>
  <c r="G1216" i="6"/>
  <c r="F1216" i="6"/>
  <c r="E1216" i="6"/>
  <c r="D1216" i="6"/>
  <c r="C1216" i="6"/>
  <c r="B1216" i="6"/>
  <c r="H1215" i="6"/>
  <c r="G1215" i="6"/>
  <c r="F1215" i="6"/>
  <c r="E1215" i="6"/>
  <c r="D1215" i="6"/>
  <c r="C1215" i="6"/>
  <c r="B1215" i="6"/>
  <c r="H1214" i="6"/>
  <c r="G1214" i="6"/>
  <c r="F1214" i="6"/>
  <c r="E1214" i="6"/>
  <c r="D1214" i="6"/>
  <c r="C1214" i="6"/>
  <c r="B1214" i="6"/>
  <c r="H1213" i="6"/>
  <c r="G1213" i="6"/>
  <c r="F1213" i="6"/>
  <c r="E1213" i="6"/>
  <c r="D1213" i="6"/>
  <c r="C1213" i="6"/>
  <c r="B1213" i="6"/>
  <c r="H1212" i="6"/>
  <c r="G1212" i="6"/>
  <c r="F1212" i="6"/>
  <c r="E1212" i="6"/>
  <c r="D1212" i="6"/>
  <c r="C1212" i="6"/>
  <c r="B1212" i="6"/>
  <c r="H1211" i="6"/>
  <c r="G1211" i="6"/>
  <c r="F1211" i="6"/>
  <c r="E1211" i="6"/>
  <c r="D1211" i="6"/>
  <c r="C1211" i="6"/>
  <c r="B1211" i="6"/>
  <c r="H1210" i="6"/>
  <c r="G1210" i="6"/>
  <c r="F1210" i="6"/>
  <c r="E1210" i="6"/>
  <c r="D1210" i="6"/>
  <c r="C1210" i="6"/>
  <c r="B1210" i="6"/>
  <c r="H1209" i="6"/>
  <c r="G1209" i="6"/>
  <c r="F1209" i="6"/>
  <c r="E1209" i="6"/>
  <c r="D1209" i="6"/>
  <c r="C1209" i="6"/>
  <c r="B1209" i="6"/>
  <c r="H1208" i="6"/>
  <c r="G1208" i="6"/>
  <c r="F1208" i="6"/>
  <c r="E1208" i="6"/>
  <c r="D1208" i="6"/>
  <c r="C1208" i="6"/>
  <c r="B1208" i="6"/>
  <c r="H1207" i="6"/>
  <c r="G1207" i="6"/>
  <c r="F1207" i="6"/>
  <c r="E1207" i="6"/>
  <c r="D1207" i="6"/>
  <c r="C1207" i="6"/>
  <c r="B1207" i="6"/>
  <c r="H1206" i="6"/>
  <c r="G1206" i="6"/>
  <c r="F1206" i="6"/>
  <c r="E1206" i="6"/>
  <c r="D1206" i="6"/>
  <c r="C1206" i="6"/>
  <c r="B1206" i="6"/>
  <c r="H1205" i="6"/>
  <c r="G1205" i="6"/>
  <c r="F1205" i="6"/>
  <c r="E1205" i="6"/>
  <c r="D1205" i="6"/>
  <c r="C1205" i="6"/>
  <c r="B1205" i="6"/>
  <c r="H1204" i="6"/>
  <c r="G1204" i="6"/>
  <c r="F1204" i="6"/>
  <c r="E1204" i="6"/>
  <c r="D1204" i="6"/>
  <c r="C1204" i="6"/>
  <c r="B1204" i="6"/>
  <c r="H1203" i="6"/>
  <c r="G1203" i="6"/>
  <c r="F1203" i="6"/>
  <c r="E1203" i="6"/>
  <c r="D1203" i="6"/>
  <c r="C1203" i="6"/>
  <c r="B1203" i="6"/>
  <c r="H1202" i="6"/>
  <c r="G1202" i="6"/>
  <c r="F1202" i="6"/>
  <c r="E1202" i="6"/>
  <c r="D1202" i="6"/>
  <c r="C1202" i="6"/>
  <c r="B1202" i="6"/>
  <c r="H1201" i="6"/>
  <c r="G1201" i="6"/>
  <c r="F1201" i="6"/>
  <c r="E1201" i="6"/>
  <c r="D1201" i="6"/>
  <c r="C1201" i="6"/>
  <c r="B1201" i="6"/>
  <c r="H1200" i="6"/>
  <c r="G1200" i="6"/>
  <c r="F1200" i="6"/>
  <c r="E1200" i="6"/>
  <c r="D1200" i="6"/>
  <c r="C1200" i="6"/>
  <c r="B1200" i="6"/>
  <c r="H1199" i="6"/>
  <c r="G1199" i="6"/>
  <c r="F1199" i="6"/>
  <c r="E1199" i="6"/>
  <c r="D1199" i="6"/>
  <c r="C1199" i="6"/>
  <c r="B1199" i="6"/>
  <c r="H1198" i="6"/>
  <c r="G1198" i="6"/>
  <c r="F1198" i="6"/>
  <c r="E1198" i="6"/>
  <c r="D1198" i="6"/>
  <c r="C1198" i="6"/>
  <c r="B1198" i="6"/>
  <c r="H1197" i="6"/>
  <c r="G1197" i="6"/>
  <c r="F1197" i="6"/>
  <c r="E1197" i="6"/>
  <c r="D1197" i="6"/>
  <c r="C1197" i="6"/>
  <c r="B1197" i="6"/>
  <c r="H1196" i="6"/>
  <c r="G1196" i="6"/>
  <c r="F1196" i="6"/>
  <c r="E1196" i="6"/>
  <c r="D1196" i="6"/>
  <c r="C1196" i="6"/>
  <c r="B1196" i="6"/>
  <c r="H1195" i="6"/>
  <c r="G1195" i="6"/>
  <c r="F1195" i="6"/>
  <c r="E1195" i="6"/>
  <c r="D1195" i="6"/>
  <c r="C1195" i="6"/>
  <c r="B1195" i="6"/>
  <c r="H1194" i="6"/>
  <c r="G1194" i="6"/>
  <c r="F1194" i="6"/>
  <c r="E1194" i="6"/>
  <c r="D1194" i="6"/>
  <c r="C1194" i="6"/>
  <c r="B1194" i="6"/>
  <c r="H1193" i="6"/>
  <c r="G1193" i="6"/>
  <c r="F1193" i="6"/>
  <c r="E1193" i="6"/>
  <c r="D1193" i="6"/>
  <c r="C1193" i="6"/>
  <c r="B1193" i="6"/>
  <c r="H1192" i="6"/>
  <c r="G1192" i="6"/>
  <c r="F1192" i="6"/>
  <c r="E1192" i="6"/>
  <c r="D1192" i="6"/>
  <c r="C1192" i="6"/>
  <c r="B1192" i="6"/>
  <c r="H1191" i="6"/>
  <c r="G1191" i="6"/>
  <c r="F1191" i="6"/>
  <c r="E1191" i="6"/>
  <c r="D1191" i="6"/>
  <c r="C1191" i="6"/>
  <c r="B1191" i="6"/>
  <c r="H1190" i="6"/>
  <c r="G1190" i="6"/>
  <c r="F1190" i="6"/>
  <c r="E1190" i="6"/>
  <c r="D1190" i="6"/>
  <c r="C1190" i="6"/>
  <c r="B1190" i="6"/>
  <c r="H1189" i="6"/>
  <c r="G1189" i="6"/>
  <c r="F1189" i="6"/>
  <c r="E1189" i="6"/>
  <c r="D1189" i="6"/>
  <c r="C1189" i="6"/>
  <c r="B1189" i="6"/>
  <c r="H1188" i="6"/>
  <c r="G1188" i="6"/>
  <c r="F1188" i="6"/>
  <c r="E1188" i="6"/>
  <c r="D1188" i="6"/>
  <c r="C1188" i="6"/>
  <c r="B1188" i="6"/>
  <c r="H1187" i="6"/>
  <c r="G1187" i="6"/>
  <c r="F1187" i="6"/>
  <c r="E1187" i="6"/>
  <c r="D1187" i="6"/>
  <c r="C1187" i="6"/>
  <c r="B1187" i="6"/>
  <c r="H1186" i="6"/>
  <c r="G1186" i="6"/>
  <c r="F1186" i="6"/>
  <c r="E1186" i="6"/>
  <c r="D1186" i="6"/>
  <c r="C1186" i="6"/>
  <c r="B1186" i="6"/>
  <c r="H1185" i="6"/>
  <c r="G1185" i="6"/>
  <c r="F1185" i="6"/>
  <c r="E1185" i="6"/>
  <c r="D1185" i="6"/>
  <c r="C1185" i="6"/>
  <c r="B1185" i="6"/>
  <c r="H1184" i="6"/>
  <c r="G1184" i="6"/>
  <c r="F1184" i="6"/>
  <c r="E1184" i="6"/>
  <c r="D1184" i="6"/>
  <c r="C1184" i="6"/>
  <c r="B1184" i="6"/>
  <c r="H1183" i="6"/>
  <c r="G1183" i="6"/>
  <c r="F1183" i="6"/>
  <c r="E1183" i="6"/>
  <c r="D1183" i="6"/>
  <c r="C1183" i="6"/>
  <c r="B1183" i="6"/>
  <c r="H1182" i="6"/>
  <c r="G1182" i="6"/>
  <c r="F1182" i="6"/>
  <c r="E1182" i="6"/>
  <c r="D1182" i="6"/>
  <c r="C1182" i="6"/>
  <c r="B1182" i="6"/>
  <c r="H1181" i="6"/>
  <c r="G1181" i="6"/>
  <c r="F1181" i="6"/>
  <c r="E1181" i="6"/>
  <c r="D1181" i="6"/>
  <c r="C1181" i="6"/>
  <c r="B1181" i="6"/>
  <c r="H1180" i="6"/>
  <c r="G1180" i="6"/>
  <c r="F1180" i="6"/>
  <c r="E1180" i="6"/>
  <c r="D1180" i="6"/>
  <c r="C1180" i="6"/>
  <c r="B1180" i="6"/>
  <c r="H1179" i="6"/>
  <c r="G1179" i="6"/>
  <c r="F1179" i="6"/>
  <c r="E1179" i="6"/>
  <c r="D1179" i="6"/>
  <c r="C1179" i="6"/>
  <c r="B1179" i="6"/>
  <c r="H1178" i="6"/>
  <c r="G1178" i="6"/>
  <c r="F1178" i="6"/>
  <c r="E1178" i="6"/>
  <c r="D1178" i="6"/>
  <c r="C1178" i="6"/>
  <c r="B1178" i="6"/>
  <c r="H1177" i="6"/>
  <c r="G1177" i="6"/>
  <c r="F1177" i="6"/>
  <c r="E1177" i="6"/>
  <c r="D1177" i="6"/>
  <c r="C1177" i="6"/>
  <c r="B1177" i="6"/>
  <c r="H1176" i="6"/>
  <c r="G1176" i="6"/>
  <c r="F1176" i="6"/>
  <c r="E1176" i="6"/>
  <c r="D1176" i="6"/>
  <c r="C1176" i="6"/>
  <c r="B1176" i="6"/>
  <c r="H1175" i="6"/>
  <c r="G1175" i="6"/>
  <c r="F1175" i="6"/>
  <c r="E1175" i="6"/>
  <c r="D1175" i="6"/>
  <c r="C1175" i="6"/>
  <c r="B1175" i="6"/>
  <c r="H1174" i="6"/>
  <c r="G1174" i="6"/>
  <c r="F1174" i="6"/>
  <c r="E1174" i="6"/>
  <c r="D1174" i="6"/>
  <c r="C1174" i="6"/>
  <c r="B1174" i="6"/>
  <c r="H1173" i="6"/>
  <c r="G1173" i="6"/>
  <c r="F1173" i="6"/>
  <c r="E1173" i="6"/>
  <c r="D1173" i="6"/>
  <c r="C1173" i="6"/>
  <c r="B1173" i="6"/>
  <c r="H1172" i="6"/>
  <c r="G1172" i="6"/>
  <c r="F1172" i="6"/>
  <c r="E1172" i="6"/>
  <c r="D1172" i="6"/>
  <c r="C1172" i="6"/>
  <c r="B1172" i="6"/>
  <c r="H1171" i="6"/>
  <c r="G1171" i="6"/>
  <c r="F1171" i="6"/>
  <c r="E1171" i="6"/>
  <c r="D1171" i="6"/>
  <c r="C1171" i="6"/>
  <c r="B1171" i="6"/>
  <c r="H1170" i="6"/>
  <c r="G1170" i="6"/>
  <c r="F1170" i="6"/>
  <c r="E1170" i="6"/>
  <c r="D1170" i="6"/>
  <c r="C1170" i="6"/>
  <c r="B1170" i="6"/>
  <c r="H1169" i="6"/>
  <c r="G1169" i="6"/>
  <c r="F1169" i="6"/>
  <c r="E1169" i="6"/>
  <c r="D1169" i="6"/>
  <c r="C1169" i="6"/>
  <c r="B1169" i="6"/>
  <c r="H1168" i="6"/>
  <c r="G1168" i="6"/>
  <c r="F1168" i="6"/>
  <c r="E1168" i="6"/>
  <c r="D1168" i="6"/>
  <c r="C1168" i="6"/>
  <c r="B1168" i="6"/>
  <c r="H1167" i="6"/>
  <c r="G1167" i="6"/>
  <c r="F1167" i="6"/>
  <c r="E1167" i="6"/>
  <c r="D1167" i="6"/>
  <c r="C1167" i="6"/>
  <c r="B1167" i="6"/>
  <c r="H1166" i="6"/>
  <c r="G1166" i="6"/>
  <c r="F1166" i="6"/>
  <c r="E1166" i="6"/>
  <c r="D1166" i="6"/>
  <c r="C1166" i="6"/>
  <c r="B1166" i="6"/>
  <c r="H1165" i="6"/>
  <c r="G1165" i="6"/>
  <c r="F1165" i="6"/>
  <c r="E1165" i="6"/>
  <c r="D1165" i="6"/>
  <c r="C1165" i="6"/>
  <c r="B1165" i="6"/>
  <c r="H1164" i="6"/>
  <c r="G1164" i="6"/>
  <c r="F1164" i="6"/>
  <c r="E1164" i="6"/>
  <c r="D1164" i="6"/>
  <c r="C1164" i="6"/>
  <c r="B1164" i="6"/>
  <c r="H1163" i="6"/>
  <c r="G1163" i="6"/>
  <c r="F1163" i="6"/>
  <c r="E1163" i="6"/>
  <c r="D1163" i="6"/>
  <c r="C1163" i="6"/>
  <c r="B1163" i="6"/>
  <c r="H1162" i="6"/>
  <c r="G1162" i="6"/>
  <c r="F1162" i="6"/>
  <c r="E1162" i="6"/>
  <c r="D1162" i="6"/>
  <c r="C1162" i="6"/>
  <c r="B1162" i="6"/>
  <c r="H1161" i="6"/>
  <c r="G1161" i="6"/>
  <c r="F1161" i="6"/>
  <c r="E1161" i="6"/>
  <c r="D1161" i="6"/>
  <c r="C1161" i="6"/>
  <c r="B1161" i="6"/>
  <c r="H1160" i="6"/>
  <c r="G1160" i="6"/>
  <c r="F1160" i="6"/>
  <c r="E1160" i="6"/>
  <c r="D1160" i="6"/>
  <c r="C1160" i="6"/>
  <c r="B1160" i="6"/>
  <c r="H1159" i="6"/>
  <c r="G1159" i="6"/>
  <c r="F1159" i="6"/>
  <c r="E1159" i="6"/>
  <c r="D1159" i="6"/>
  <c r="C1159" i="6"/>
  <c r="B1159" i="6"/>
  <c r="H1158" i="6"/>
  <c r="G1158" i="6"/>
  <c r="F1158" i="6"/>
  <c r="E1158" i="6"/>
  <c r="D1158" i="6"/>
  <c r="C1158" i="6"/>
  <c r="B1158" i="6"/>
  <c r="H1157" i="6"/>
  <c r="G1157" i="6"/>
  <c r="F1157" i="6"/>
  <c r="E1157" i="6"/>
  <c r="D1157" i="6"/>
  <c r="C1157" i="6"/>
  <c r="B1157" i="6"/>
  <c r="H1156" i="6"/>
  <c r="G1156" i="6"/>
  <c r="F1156" i="6"/>
  <c r="E1156" i="6"/>
  <c r="D1156" i="6"/>
  <c r="C1156" i="6"/>
  <c r="B1156" i="6"/>
  <c r="H1155" i="6"/>
  <c r="G1155" i="6"/>
  <c r="F1155" i="6"/>
  <c r="E1155" i="6"/>
  <c r="D1155" i="6"/>
  <c r="C1155" i="6"/>
  <c r="B1155" i="6"/>
  <c r="H1154" i="6"/>
  <c r="G1154" i="6"/>
  <c r="F1154" i="6"/>
  <c r="E1154" i="6"/>
  <c r="D1154" i="6"/>
  <c r="C1154" i="6"/>
  <c r="B1154" i="6"/>
  <c r="H1153" i="6"/>
  <c r="G1153" i="6"/>
  <c r="F1153" i="6"/>
  <c r="E1153" i="6"/>
  <c r="D1153" i="6"/>
  <c r="C1153" i="6"/>
  <c r="B1153" i="6"/>
  <c r="H1152" i="6"/>
  <c r="G1152" i="6"/>
  <c r="F1152" i="6"/>
  <c r="E1152" i="6"/>
  <c r="D1152" i="6"/>
  <c r="C1152" i="6"/>
  <c r="B1152" i="6"/>
  <c r="H1151" i="6"/>
  <c r="G1151" i="6"/>
  <c r="F1151" i="6"/>
  <c r="E1151" i="6"/>
  <c r="D1151" i="6"/>
  <c r="C1151" i="6"/>
  <c r="B1151" i="6"/>
  <c r="H1150" i="6"/>
  <c r="G1150" i="6"/>
  <c r="F1150" i="6"/>
  <c r="E1150" i="6"/>
  <c r="D1150" i="6"/>
  <c r="C1150" i="6"/>
  <c r="B1150" i="6"/>
  <c r="H1149" i="6"/>
  <c r="G1149" i="6"/>
  <c r="F1149" i="6"/>
  <c r="E1149" i="6"/>
  <c r="D1149" i="6"/>
  <c r="C1149" i="6"/>
  <c r="B1149" i="6"/>
  <c r="H1148" i="6"/>
  <c r="G1148" i="6"/>
  <c r="F1148" i="6"/>
  <c r="E1148" i="6"/>
  <c r="D1148" i="6"/>
  <c r="C1148" i="6"/>
  <c r="B1148" i="6"/>
  <c r="H1147" i="6"/>
  <c r="G1147" i="6"/>
  <c r="F1147" i="6"/>
  <c r="E1147" i="6"/>
  <c r="D1147" i="6"/>
  <c r="C1147" i="6"/>
  <c r="B1147" i="6"/>
  <c r="H1146" i="6"/>
  <c r="G1146" i="6"/>
  <c r="F1146" i="6"/>
  <c r="E1146" i="6"/>
  <c r="D1146" i="6"/>
  <c r="C1146" i="6"/>
  <c r="B1146" i="6"/>
  <c r="H1145" i="6"/>
  <c r="G1145" i="6"/>
  <c r="F1145" i="6"/>
  <c r="E1145" i="6"/>
  <c r="D1145" i="6"/>
  <c r="C1145" i="6"/>
  <c r="B1145" i="6"/>
  <c r="H1144" i="6"/>
  <c r="G1144" i="6"/>
  <c r="F1144" i="6"/>
  <c r="E1144" i="6"/>
  <c r="D1144" i="6"/>
  <c r="C1144" i="6"/>
  <c r="B1144" i="6"/>
  <c r="H1143" i="6"/>
  <c r="G1143" i="6"/>
  <c r="F1143" i="6"/>
  <c r="E1143" i="6"/>
  <c r="D1143" i="6"/>
  <c r="C1143" i="6"/>
  <c r="B1143" i="6"/>
  <c r="H1142" i="6"/>
  <c r="G1142" i="6"/>
  <c r="F1142" i="6"/>
  <c r="E1142" i="6"/>
  <c r="D1142" i="6"/>
  <c r="C1142" i="6"/>
  <c r="B1142" i="6"/>
  <c r="H1141" i="6"/>
  <c r="G1141" i="6"/>
  <c r="F1141" i="6"/>
  <c r="E1141" i="6"/>
  <c r="D1141" i="6"/>
  <c r="C1141" i="6"/>
  <c r="B1141" i="6"/>
  <c r="H1140" i="6"/>
  <c r="G1140" i="6"/>
  <c r="F1140" i="6"/>
  <c r="E1140" i="6"/>
  <c r="D1140" i="6"/>
  <c r="C1140" i="6"/>
  <c r="B1140" i="6"/>
  <c r="H1139" i="6"/>
  <c r="G1139" i="6"/>
  <c r="F1139" i="6"/>
  <c r="E1139" i="6"/>
  <c r="D1139" i="6"/>
  <c r="C1139" i="6"/>
  <c r="B1139" i="6"/>
  <c r="H1138" i="6"/>
  <c r="G1138" i="6"/>
  <c r="F1138" i="6"/>
  <c r="E1138" i="6"/>
  <c r="D1138" i="6"/>
  <c r="C1138" i="6"/>
  <c r="B1138" i="6"/>
  <c r="H1137" i="6"/>
  <c r="G1137" i="6"/>
  <c r="F1137" i="6"/>
  <c r="E1137" i="6"/>
  <c r="D1137" i="6"/>
  <c r="C1137" i="6"/>
  <c r="B1137" i="6"/>
  <c r="H1136" i="6"/>
  <c r="G1136" i="6"/>
  <c r="F1136" i="6"/>
  <c r="E1136" i="6"/>
  <c r="D1136" i="6"/>
  <c r="C1136" i="6"/>
  <c r="B1136" i="6"/>
  <c r="H1135" i="6"/>
  <c r="G1135" i="6"/>
  <c r="F1135" i="6"/>
  <c r="E1135" i="6"/>
  <c r="D1135" i="6"/>
  <c r="C1135" i="6"/>
  <c r="B1135" i="6"/>
  <c r="H1134" i="6"/>
  <c r="G1134" i="6"/>
  <c r="F1134" i="6"/>
  <c r="E1134" i="6"/>
  <c r="D1134" i="6"/>
  <c r="C1134" i="6"/>
  <c r="B1134" i="6"/>
  <c r="H1133" i="6"/>
  <c r="G1133" i="6"/>
  <c r="F1133" i="6"/>
  <c r="E1133" i="6"/>
  <c r="D1133" i="6"/>
  <c r="C1133" i="6"/>
  <c r="B1133" i="6"/>
  <c r="H1132" i="6"/>
  <c r="G1132" i="6"/>
  <c r="F1132" i="6"/>
  <c r="E1132" i="6"/>
  <c r="D1132" i="6"/>
  <c r="C1132" i="6"/>
  <c r="B1132" i="6"/>
  <c r="H1131" i="6"/>
  <c r="G1131" i="6"/>
  <c r="F1131" i="6"/>
  <c r="E1131" i="6"/>
  <c r="D1131" i="6"/>
  <c r="C1131" i="6"/>
  <c r="B1131" i="6"/>
  <c r="H1130" i="6"/>
  <c r="G1130" i="6"/>
  <c r="F1130" i="6"/>
  <c r="E1130" i="6"/>
  <c r="D1130" i="6"/>
  <c r="C1130" i="6"/>
  <c r="B1130" i="6"/>
  <c r="H1129" i="6"/>
  <c r="G1129" i="6"/>
  <c r="F1129" i="6"/>
  <c r="E1129" i="6"/>
  <c r="D1129" i="6"/>
  <c r="C1129" i="6"/>
  <c r="B1129" i="6"/>
  <c r="H1128" i="6"/>
  <c r="G1128" i="6"/>
  <c r="F1128" i="6"/>
  <c r="E1128" i="6"/>
  <c r="D1128" i="6"/>
  <c r="C1128" i="6"/>
  <c r="B1128" i="6"/>
  <c r="H1127" i="6"/>
  <c r="G1127" i="6"/>
  <c r="F1127" i="6"/>
  <c r="E1127" i="6"/>
  <c r="D1127" i="6"/>
  <c r="C1127" i="6"/>
  <c r="B1127" i="6"/>
  <c r="H1126" i="6"/>
  <c r="G1126" i="6"/>
  <c r="F1126" i="6"/>
  <c r="E1126" i="6"/>
  <c r="D1126" i="6"/>
  <c r="C1126" i="6"/>
  <c r="B1126" i="6"/>
  <c r="H1125" i="6"/>
  <c r="G1125" i="6"/>
  <c r="F1125" i="6"/>
  <c r="E1125" i="6"/>
  <c r="D1125" i="6"/>
  <c r="C1125" i="6"/>
  <c r="B1125" i="6"/>
  <c r="H1124" i="6"/>
  <c r="G1124" i="6"/>
  <c r="F1124" i="6"/>
  <c r="E1124" i="6"/>
  <c r="D1124" i="6"/>
  <c r="C1124" i="6"/>
  <c r="B1124" i="6"/>
  <c r="H1123" i="6"/>
  <c r="G1123" i="6"/>
  <c r="F1123" i="6"/>
  <c r="E1123" i="6"/>
  <c r="D1123" i="6"/>
  <c r="C1123" i="6"/>
  <c r="B1123" i="6"/>
  <c r="H1122" i="6"/>
  <c r="G1122" i="6"/>
  <c r="F1122" i="6"/>
  <c r="E1122" i="6"/>
  <c r="D1122" i="6"/>
  <c r="C1122" i="6"/>
  <c r="B1122" i="6"/>
  <c r="H1121" i="6"/>
  <c r="G1121" i="6"/>
  <c r="F1121" i="6"/>
  <c r="E1121" i="6"/>
  <c r="D1121" i="6"/>
  <c r="C1121" i="6"/>
  <c r="B1121" i="6"/>
  <c r="H1120" i="6"/>
  <c r="G1120" i="6"/>
  <c r="F1120" i="6"/>
  <c r="E1120" i="6"/>
  <c r="D1120" i="6"/>
  <c r="C1120" i="6"/>
  <c r="B1120" i="6"/>
  <c r="H1119" i="6"/>
  <c r="G1119" i="6"/>
  <c r="F1119" i="6"/>
  <c r="E1119" i="6"/>
  <c r="D1119" i="6"/>
  <c r="C1119" i="6"/>
  <c r="B1119" i="6"/>
  <c r="H1118" i="6"/>
  <c r="G1118" i="6"/>
  <c r="F1118" i="6"/>
  <c r="E1118" i="6"/>
  <c r="D1118" i="6"/>
  <c r="C1118" i="6"/>
  <c r="B1118" i="6"/>
  <c r="H1117" i="6"/>
  <c r="G1117" i="6"/>
  <c r="F1117" i="6"/>
  <c r="E1117" i="6"/>
  <c r="D1117" i="6"/>
  <c r="C1117" i="6"/>
  <c r="B1117" i="6"/>
  <c r="H1116" i="6"/>
  <c r="G1116" i="6"/>
  <c r="F1116" i="6"/>
  <c r="E1116" i="6"/>
  <c r="D1116" i="6"/>
  <c r="C1116" i="6"/>
  <c r="B1116" i="6"/>
  <c r="H1115" i="6"/>
  <c r="G1115" i="6"/>
  <c r="F1115" i="6"/>
  <c r="E1115" i="6"/>
  <c r="D1115" i="6"/>
  <c r="C1115" i="6"/>
  <c r="B1115" i="6"/>
  <c r="H1114" i="6"/>
  <c r="G1114" i="6"/>
  <c r="F1114" i="6"/>
  <c r="E1114" i="6"/>
  <c r="D1114" i="6"/>
  <c r="C1114" i="6"/>
  <c r="B1114" i="6"/>
  <c r="H1113" i="6"/>
  <c r="G1113" i="6"/>
  <c r="F1113" i="6"/>
  <c r="E1113" i="6"/>
  <c r="D1113" i="6"/>
  <c r="C1113" i="6"/>
  <c r="B1113" i="6"/>
  <c r="H1112" i="6"/>
  <c r="G1112" i="6"/>
  <c r="F1112" i="6"/>
  <c r="E1112" i="6"/>
  <c r="D1112" i="6"/>
  <c r="C1112" i="6"/>
  <c r="B1112" i="6"/>
  <c r="H1111" i="6"/>
  <c r="G1111" i="6"/>
  <c r="F1111" i="6"/>
  <c r="E1111" i="6"/>
  <c r="D1111" i="6"/>
  <c r="C1111" i="6"/>
  <c r="B1111" i="6"/>
  <c r="H1110" i="6"/>
  <c r="G1110" i="6"/>
  <c r="F1110" i="6"/>
  <c r="E1110" i="6"/>
  <c r="D1110" i="6"/>
  <c r="C1110" i="6"/>
  <c r="B1110" i="6"/>
  <c r="H1109" i="6"/>
  <c r="G1109" i="6"/>
  <c r="F1109" i="6"/>
  <c r="E1109" i="6"/>
  <c r="D1109" i="6"/>
  <c r="C1109" i="6"/>
  <c r="B1109" i="6"/>
  <c r="H1108" i="6"/>
  <c r="G1108" i="6"/>
  <c r="F1108" i="6"/>
  <c r="E1108" i="6"/>
  <c r="D1108" i="6"/>
  <c r="C1108" i="6"/>
  <c r="B1108" i="6"/>
  <c r="H1107" i="6"/>
  <c r="G1107" i="6"/>
  <c r="F1107" i="6"/>
  <c r="E1107" i="6"/>
  <c r="D1107" i="6"/>
  <c r="C1107" i="6"/>
  <c r="B1107" i="6"/>
  <c r="H1106" i="6"/>
  <c r="G1106" i="6"/>
  <c r="F1106" i="6"/>
  <c r="E1106" i="6"/>
  <c r="D1106" i="6"/>
  <c r="C1106" i="6"/>
  <c r="B1106" i="6"/>
  <c r="H1105" i="6"/>
  <c r="G1105" i="6"/>
  <c r="F1105" i="6"/>
  <c r="E1105" i="6"/>
  <c r="D1105" i="6"/>
  <c r="C1105" i="6"/>
  <c r="B1105" i="6"/>
  <c r="H1104" i="6"/>
  <c r="G1104" i="6"/>
  <c r="F1104" i="6"/>
  <c r="E1104" i="6"/>
  <c r="D1104" i="6"/>
  <c r="C1104" i="6"/>
  <c r="B1104" i="6"/>
  <c r="H1103" i="6"/>
  <c r="G1103" i="6"/>
  <c r="F1103" i="6"/>
  <c r="E1103" i="6"/>
  <c r="D1103" i="6"/>
  <c r="C1103" i="6"/>
  <c r="B1103" i="6"/>
  <c r="H1102" i="6"/>
  <c r="G1102" i="6"/>
  <c r="F1102" i="6"/>
  <c r="E1102" i="6"/>
  <c r="D1102" i="6"/>
  <c r="C1102" i="6"/>
  <c r="B1102" i="6"/>
  <c r="H1101" i="6"/>
  <c r="G1101" i="6"/>
  <c r="F1101" i="6"/>
  <c r="E1101" i="6"/>
  <c r="D1101" i="6"/>
  <c r="C1101" i="6"/>
  <c r="B1101" i="6"/>
  <c r="H1100" i="6"/>
  <c r="G1100" i="6"/>
  <c r="F1100" i="6"/>
  <c r="E1100" i="6"/>
  <c r="D1100" i="6"/>
  <c r="C1100" i="6"/>
  <c r="B1100" i="6"/>
  <c r="H1099" i="6"/>
  <c r="G1099" i="6"/>
  <c r="F1099" i="6"/>
  <c r="E1099" i="6"/>
  <c r="D1099" i="6"/>
  <c r="C1099" i="6"/>
  <c r="B1099" i="6"/>
  <c r="H1098" i="6"/>
  <c r="G1098" i="6"/>
  <c r="F1098" i="6"/>
  <c r="E1098" i="6"/>
  <c r="D1098" i="6"/>
  <c r="C1098" i="6"/>
  <c r="B1098" i="6"/>
  <c r="H1097" i="6"/>
  <c r="G1097" i="6"/>
  <c r="F1097" i="6"/>
  <c r="E1097" i="6"/>
  <c r="D1097" i="6"/>
  <c r="C1097" i="6"/>
  <c r="B1097" i="6"/>
  <c r="H1096" i="6"/>
  <c r="G1096" i="6"/>
  <c r="F1096" i="6"/>
  <c r="E1096" i="6"/>
  <c r="D1096" i="6"/>
  <c r="C1096" i="6"/>
  <c r="B1096" i="6"/>
  <c r="H1095" i="6"/>
  <c r="G1095" i="6"/>
  <c r="F1095" i="6"/>
  <c r="E1095" i="6"/>
  <c r="D1095" i="6"/>
  <c r="C1095" i="6"/>
  <c r="B1095" i="6"/>
  <c r="H1094" i="6"/>
  <c r="G1094" i="6"/>
  <c r="F1094" i="6"/>
  <c r="E1094" i="6"/>
  <c r="D1094" i="6"/>
  <c r="C1094" i="6"/>
  <c r="B1094" i="6"/>
  <c r="H1093" i="6"/>
  <c r="G1093" i="6"/>
  <c r="F1093" i="6"/>
  <c r="E1093" i="6"/>
  <c r="D1093" i="6"/>
  <c r="C1093" i="6"/>
  <c r="B1093" i="6"/>
  <c r="H1092" i="6"/>
  <c r="G1092" i="6"/>
  <c r="F1092" i="6"/>
  <c r="E1092" i="6"/>
  <c r="D1092" i="6"/>
  <c r="C1092" i="6"/>
  <c r="B1092" i="6"/>
  <c r="H1091" i="6"/>
  <c r="G1091" i="6"/>
  <c r="F1091" i="6"/>
  <c r="E1091" i="6"/>
  <c r="D1091" i="6"/>
  <c r="C1091" i="6"/>
  <c r="B1091" i="6"/>
  <c r="H1090" i="6"/>
  <c r="G1090" i="6"/>
  <c r="F1090" i="6"/>
  <c r="E1090" i="6"/>
  <c r="D1090" i="6"/>
  <c r="C1090" i="6"/>
  <c r="B1090" i="6"/>
  <c r="H1089" i="6"/>
  <c r="G1089" i="6"/>
  <c r="F1089" i="6"/>
  <c r="E1089" i="6"/>
  <c r="D1089" i="6"/>
  <c r="C1089" i="6"/>
  <c r="B1089" i="6"/>
  <c r="H1088" i="6"/>
  <c r="G1088" i="6"/>
  <c r="F1088" i="6"/>
  <c r="E1088" i="6"/>
  <c r="D1088" i="6"/>
  <c r="C1088" i="6"/>
  <c r="B1088" i="6"/>
  <c r="H1087" i="6"/>
  <c r="G1087" i="6"/>
  <c r="F1087" i="6"/>
  <c r="E1087" i="6"/>
  <c r="D1087" i="6"/>
  <c r="C1087" i="6"/>
  <c r="B1087" i="6"/>
  <c r="H1086" i="6"/>
  <c r="G1086" i="6"/>
  <c r="F1086" i="6"/>
  <c r="E1086" i="6"/>
  <c r="D1086" i="6"/>
  <c r="C1086" i="6"/>
  <c r="B1086" i="6"/>
  <c r="H1085" i="6"/>
  <c r="G1085" i="6"/>
  <c r="F1085" i="6"/>
  <c r="E1085" i="6"/>
  <c r="D1085" i="6"/>
  <c r="C1085" i="6"/>
  <c r="B1085" i="6"/>
  <c r="H1084" i="6"/>
  <c r="G1084" i="6"/>
  <c r="F1084" i="6"/>
  <c r="E1084" i="6"/>
  <c r="D1084" i="6"/>
  <c r="C1084" i="6"/>
  <c r="B1084" i="6"/>
  <c r="H1083" i="6"/>
  <c r="G1083" i="6"/>
  <c r="F1083" i="6"/>
  <c r="E1083" i="6"/>
  <c r="D1083" i="6"/>
  <c r="C1083" i="6"/>
  <c r="B1083" i="6"/>
  <c r="H1082" i="6"/>
  <c r="G1082" i="6"/>
  <c r="F1082" i="6"/>
  <c r="E1082" i="6"/>
  <c r="D1082" i="6"/>
  <c r="C1082" i="6"/>
  <c r="B1082" i="6"/>
  <c r="H1081" i="6"/>
  <c r="G1081" i="6"/>
  <c r="F1081" i="6"/>
  <c r="E1081" i="6"/>
  <c r="D1081" i="6"/>
  <c r="C1081" i="6"/>
  <c r="B1081" i="6"/>
  <c r="H1080" i="6"/>
  <c r="G1080" i="6"/>
  <c r="F1080" i="6"/>
  <c r="E1080" i="6"/>
  <c r="D1080" i="6"/>
  <c r="C1080" i="6"/>
  <c r="B1080" i="6"/>
  <c r="H1079" i="6"/>
  <c r="G1079" i="6"/>
  <c r="F1079" i="6"/>
  <c r="E1079" i="6"/>
  <c r="D1079" i="6"/>
  <c r="C1079" i="6"/>
  <c r="B1079" i="6"/>
  <c r="H1078" i="6"/>
  <c r="G1078" i="6"/>
  <c r="F1078" i="6"/>
  <c r="E1078" i="6"/>
  <c r="D1078" i="6"/>
  <c r="C1078" i="6"/>
  <c r="B1078" i="6"/>
  <c r="H1077" i="6"/>
  <c r="G1077" i="6"/>
  <c r="F1077" i="6"/>
  <c r="E1077" i="6"/>
  <c r="D1077" i="6"/>
  <c r="C1077" i="6"/>
  <c r="B1077" i="6"/>
  <c r="H1076" i="6"/>
  <c r="G1076" i="6"/>
  <c r="F1076" i="6"/>
  <c r="E1076" i="6"/>
  <c r="D1076" i="6"/>
  <c r="C1076" i="6"/>
  <c r="B1076" i="6"/>
  <c r="H1075" i="6"/>
  <c r="G1075" i="6"/>
  <c r="F1075" i="6"/>
  <c r="E1075" i="6"/>
  <c r="D1075" i="6"/>
  <c r="C1075" i="6"/>
  <c r="B1075" i="6"/>
  <c r="H1074" i="6"/>
  <c r="G1074" i="6"/>
  <c r="F1074" i="6"/>
  <c r="E1074" i="6"/>
  <c r="D1074" i="6"/>
  <c r="C1074" i="6"/>
  <c r="B1074" i="6"/>
  <c r="H1073" i="6"/>
  <c r="G1073" i="6"/>
  <c r="F1073" i="6"/>
  <c r="E1073" i="6"/>
  <c r="D1073" i="6"/>
  <c r="C1073" i="6"/>
  <c r="B1073" i="6"/>
  <c r="H1072" i="6"/>
  <c r="G1072" i="6"/>
  <c r="F1072" i="6"/>
  <c r="E1072" i="6"/>
  <c r="D1072" i="6"/>
  <c r="C1072" i="6"/>
  <c r="B1072" i="6"/>
  <c r="H1071" i="6"/>
  <c r="G1071" i="6"/>
  <c r="F1071" i="6"/>
  <c r="E1071" i="6"/>
  <c r="D1071" i="6"/>
  <c r="C1071" i="6"/>
  <c r="B1071" i="6"/>
  <c r="H1070" i="6"/>
  <c r="G1070" i="6"/>
  <c r="F1070" i="6"/>
  <c r="E1070" i="6"/>
  <c r="D1070" i="6"/>
  <c r="C1070" i="6"/>
  <c r="B1070" i="6"/>
  <c r="H1069" i="6"/>
  <c r="G1069" i="6"/>
  <c r="F1069" i="6"/>
  <c r="E1069" i="6"/>
  <c r="D1069" i="6"/>
  <c r="C1069" i="6"/>
  <c r="B1069" i="6"/>
  <c r="H1068" i="6"/>
  <c r="G1068" i="6"/>
  <c r="F1068" i="6"/>
  <c r="E1068" i="6"/>
  <c r="D1068" i="6"/>
  <c r="C1068" i="6"/>
  <c r="B1068" i="6"/>
  <c r="H1067" i="6"/>
  <c r="G1067" i="6"/>
  <c r="F1067" i="6"/>
  <c r="E1067" i="6"/>
  <c r="D1067" i="6"/>
  <c r="C1067" i="6"/>
  <c r="B1067" i="6"/>
  <c r="H1066" i="6"/>
  <c r="G1066" i="6"/>
  <c r="F1066" i="6"/>
  <c r="E1066" i="6"/>
  <c r="D1066" i="6"/>
  <c r="C1066" i="6"/>
  <c r="B1066" i="6"/>
  <c r="H1065" i="6"/>
  <c r="G1065" i="6"/>
  <c r="F1065" i="6"/>
  <c r="E1065" i="6"/>
  <c r="D1065" i="6"/>
  <c r="C1065" i="6"/>
  <c r="B1065" i="6"/>
  <c r="H1064" i="6"/>
  <c r="G1064" i="6"/>
  <c r="F1064" i="6"/>
  <c r="E1064" i="6"/>
  <c r="D1064" i="6"/>
  <c r="C1064" i="6"/>
  <c r="B1064" i="6"/>
  <c r="H1063" i="6"/>
  <c r="G1063" i="6"/>
  <c r="F1063" i="6"/>
  <c r="E1063" i="6"/>
  <c r="D1063" i="6"/>
  <c r="C1063" i="6"/>
  <c r="B1063" i="6"/>
  <c r="H1062" i="6"/>
  <c r="G1062" i="6"/>
  <c r="F1062" i="6"/>
  <c r="E1062" i="6"/>
  <c r="D1062" i="6"/>
  <c r="C1062" i="6"/>
  <c r="B1062" i="6"/>
  <c r="H1061" i="6"/>
  <c r="G1061" i="6"/>
  <c r="F1061" i="6"/>
  <c r="E1061" i="6"/>
  <c r="D1061" i="6"/>
  <c r="C1061" i="6"/>
  <c r="B1061" i="6"/>
  <c r="H1060" i="6"/>
  <c r="G1060" i="6"/>
  <c r="F1060" i="6"/>
  <c r="E1060" i="6"/>
  <c r="D1060" i="6"/>
  <c r="C1060" i="6"/>
  <c r="B1060" i="6"/>
  <c r="H1059" i="6"/>
  <c r="G1059" i="6"/>
  <c r="F1059" i="6"/>
  <c r="E1059" i="6"/>
  <c r="D1059" i="6"/>
  <c r="C1059" i="6"/>
  <c r="B1059" i="6"/>
  <c r="H1058" i="6"/>
  <c r="G1058" i="6"/>
  <c r="F1058" i="6"/>
  <c r="E1058" i="6"/>
  <c r="D1058" i="6"/>
  <c r="C1058" i="6"/>
  <c r="B1058" i="6"/>
  <c r="H1057" i="6"/>
  <c r="G1057" i="6"/>
  <c r="F1057" i="6"/>
  <c r="E1057" i="6"/>
  <c r="D1057" i="6"/>
  <c r="C1057" i="6"/>
  <c r="B1057" i="6"/>
  <c r="H1056" i="6"/>
  <c r="G1056" i="6"/>
  <c r="F1056" i="6"/>
  <c r="E1056" i="6"/>
  <c r="D1056" i="6"/>
  <c r="C1056" i="6"/>
  <c r="B1056" i="6"/>
  <c r="H1055" i="6"/>
  <c r="G1055" i="6"/>
  <c r="F1055" i="6"/>
  <c r="E1055" i="6"/>
  <c r="D1055" i="6"/>
  <c r="C1055" i="6"/>
  <c r="B1055" i="6"/>
  <c r="H1054" i="6"/>
  <c r="G1054" i="6"/>
  <c r="F1054" i="6"/>
  <c r="E1054" i="6"/>
  <c r="D1054" i="6"/>
  <c r="C1054" i="6"/>
  <c r="B1054" i="6"/>
  <c r="H1053" i="6"/>
  <c r="G1053" i="6"/>
  <c r="F1053" i="6"/>
  <c r="E1053" i="6"/>
  <c r="D1053" i="6"/>
  <c r="C1053" i="6"/>
  <c r="B1053" i="6"/>
  <c r="H1052" i="6"/>
  <c r="G1052" i="6"/>
  <c r="F1052" i="6"/>
  <c r="E1052" i="6"/>
  <c r="D1052" i="6"/>
  <c r="C1052" i="6"/>
  <c r="B1052" i="6"/>
  <c r="H1051" i="6"/>
  <c r="G1051" i="6"/>
  <c r="F1051" i="6"/>
  <c r="E1051" i="6"/>
  <c r="D1051" i="6"/>
  <c r="C1051" i="6"/>
  <c r="B1051" i="6"/>
  <c r="H1050" i="6"/>
  <c r="G1050" i="6"/>
  <c r="F1050" i="6"/>
  <c r="E1050" i="6"/>
  <c r="D1050" i="6"/>
  <c r="C1050" i="6"/>
  <c r="B1050" i="6"/>
  <c r="H1049" i="6"/>
  <c r="G1049" i="6"/>
  <c r="F1049" i="6"/>
  <c r="E1049" i="6"/>
  <c r="D1049" i="6"/>
  <c r="C1049" i="6"/>
  <c r="B1049" i="6"/>
  <c r="H1048" i="6"/>
  <c r="G1048" i="6"/>
  <c r="F1048" i="6"/>
  <c r="E1048" i="6"/>
  <c r="D1048" i="6"/>
  <c r="C1048" i="6"/>
  <c r="B1048" i="6"/>
  <c r="H1047" i="6"/>
  <c r="G1047" i="6"/>
  <c r="F1047" i="6"/>
  <c r="E1047" i="6"/>
  <c r="D1047" i="6"/>
  <c r="C1047" i="6"/>
  <c r="B1047" i="6"/>
  <c r="H1046" i="6"/>
  <c r="G1046" i="6"/>
  <c r="F1046" i="6"/>
  <c r="E1046" i="6"/>
  <c r="D1046" i="6"/>
  <c r="C1046" i="6"/>
  <c r="B1046" i="6"/>
  <c r="H1045" i="6"/>
  <c r="G1045" i="6"/>
  <c r="F1045" i="6"/>
  <c r="E1045" i="6"/>
  <c r="D1045" i="6"/>
  <c r="C1045" i="6"/>
  <c r="B1045" i="6"/>
  <c r="H1044" i="6"/>
  <c r="G1044" i="6"/>
  <c r="F1044" i="6"/>
  <c r="E1044" i="6"/>
  <c r="D1044" i="6"/>
  <c r="C1044" i="6"/>
  <c r="B1044" i="6"/>
  <c r="H1043" i="6"/>
  <c r="G1043" i="6"/>
  <c r="F1043" i="6"/>
  <c r="E1043" i="6"/>
  <c r="D1043" i="6"/>
  <c r="C1043" i="6"/>
  <c r="B1043" i="6"/>
  <c r="H1042" i="6"/>
  <c r="G1042" i="6"/>
  <c r="F1042" i="6"/>
  <c r="E1042" i="6"/>
  <c r="D1042" i="6"/>
  <c r="C1042" i="6"/>
  <c r="B1042" i="6"/>
  <c r="H1041" i="6"/>
  <c r="G1041" i="6"/>
  <c r="F1041" i="6"/>
  <c r="E1041" i="6"/>
  <c r="D1041" i="6"/>
  <c r="C1041" i="6"/>
  <c r="B1041" i="6"/>
  <c r="H1040" i="6"/>
  <c r="G1040" i="6"/>
  <c r="F1040" i="6"/>
  <c r="E1040" i="6"/>
  <c r="D1040" i="6"/>
  <c r="C1040" i="6"/>
  <c r="B1040" i="6"/>
  <c r="H1039" i="6"/>
  <c r="G1039" i="6"/>
  <c r="F1039" i="6"/>
  <c r="E1039" i="6"/>
  <c r="D1039" i="6"/>
  <c r="C1039" i="6"/>
  <c r="B1039" i="6"/>
  <c r="H1038" i="6"/>
  <c r="G1038" i="6"/>
  <c r="F1038" i="6"/>
  <c r="E1038" i="6"/>
  <c r="D1038" i="6"/>
  <c r="C1038" i="6"/>
  <c r="B1038" i="6"/>
  <c r="H1037" i="6"/>
  <c r="G1037" i="6"/>
  <c r="F1037" i="6"/>
  <c r="E1037" i="6"/>
  <c r="D1037" i="6"/>
  <c r="C1037" i="6"/>
  <c r="B1037" i="6"/>
  <c r="H1036" i="6"/>
  <c r="G1036" i="6"/>
  <c r="F1036" i="6"/>
  <c r="E1036" i="6"/>
  <c r="D1036" i="6"/>
  <c r="C1036" i="6"/>
  <c r="B1036" i="6"/>
  <c r="H1035" i="6"/>
  <c r="G1035" i="6"/>
  <c r="F1035" i="6"/>
  <c r="E1035" i="6"/>
  <c r="D1035" i="6"/>
  <c r="C1035" i="6"/>
  <c r="B1035" i="6"/>
  <c r="H1034" i="6"/>
  <c r="G1034" i="6"/>
  <c r="F1034" i="6"/>
  <c r="E1034" i="6"/>
  <c r="D1034" i="6"/>
  <c r="C1034" i="6"/>
  <c r="B1034" i="6"/>
  <c r="H1033" i="6"/>
  <c r="G1033" i="6"/>
  <c r="F1033" i="6"/>
  <c r="E1033" i="6"/>
  <c r="D1033" i="6"/>
  <c r="C1033" i="6"/>
  <c r="B1033" i="6"/>
  <c r="H1032" i="6"/>
  <c r="G1032" i="6"/>
  <c r="F1032" i="6"/>
  <c r="E1032" i="6"/>
  <c r="D1032" i="6"/>
  <c r="C1032" i="6"/>
  <c r="B1032" i="6"/>
  <c r="H1031" i="6"/>
  <c r="G1031" i="6"/>
  <c r="F1031" i="6"/>
  <c r="E1031" i="6"/>
  <c r="D1031" i="6"/>
  <c r="C1031" i="6"/>
  <c r="B1031" i="6"/>
  <c r="H1030" i="6"/>
  <c r="G1030" i="6"/>
  <c r="F1030" i="6"/>
  <c r="E1030" i="6"/>
  <c r="D1030" i="6"/>
  <c r="C1030" i="6"/>
  <c r="B1030" i="6"/>
  <c r="H1029" i="6"/>
  <c r="G1029" i="6"/>
  <c r="F1029" i="6"/>
  <c r="E1029" i="6"/>
  <c r="D1029" i="6"/>
  <c r="C1029" i="6"/>
  <c r="B1029" i="6"/>
  <c r="H1028" i="6"/>
  <c r="G1028" i="6"/>
  <c r="F1028" i="6"/>
  <c r="E1028" i="6"/>
  <c r="D1028" i="6"/>
  <c r="C1028" i="6"/>
  <c r="B1028" i="6"/>
  <c r="H1027" i="6"/>
  <c r="G1027" i="6"/>
  <c r="F1027" i="6"/>
  <c r="E1027" i="6"/>
  <c r="D1027" i="6"/>
  <c r="C1027" i="6"/>
  <c r="B1027" i="6"/>
  <c r="H1026" i="6"/>
  <c r="G1026" i="6"/>
  <c r="F1026" i="6"/>
  <c r="E1026" i="6"/>
  <c r="D1026" i="6"/>
  <c r="C1026" i="6"/>
  <c r="B1026" i="6"/>
  <c r="H1025" i="6"/>
  <c r="G1025" i="6"/>
  <c r="F1025" i="6"/>
  <c r="E1025" i="6"/>
  <c r="D1025" i="6"/>
  <c r="C1025" i="6"/>
  <c r="B1025" i="6"/>
  <c r="H1024" i="6"/>
  <c r="G1024" i="6"/>
  <c r="F1024" i="6"/>
  <c r="E1024" i="6"/>
  <c r="D1024" i="6"/>
  <c r="C1024" i="6"/>
  <c r="B1024" i="6"/>
  <c r="H1023" i="6"/>
  <c r="G1023" i="6"/>
  <c r="F1023" i="6"/>
  <c r="E1023" i="6"/>
  <c r="D1023" i="6"/>
  <c r="C1023" i="6"/>
  <c r="B1023" i="6"/>
  <c r="H1022" i="6"/>
  <c r="G1022" i="6"/>
  <c r="F1022" i="6"/>
  <c r="E1022" i="6"/>
  <c r="D1022" i="6"/>
  <c r="C1022" i="6"/>
  <c r="B1022" i="6"/>
  <c r="H1021" i="6"/>
  <c r="G1021" i="6"/>
  <c r="F1021" i="6"/>
  <c r="E1021" i="6"/>
  <c r="D1021" i="6"/>
  <c r="C1021" i="6"/>
  <c r="B1021" i="6"/>
  <c r="H1020" i="6"/>
  <c r="G1020" i="6"/>
  <c r="F1020" i="6"/>
  <c r="E1020" i="6"/>
  <c r="D1020" i="6"/>
  <c r="C1020" i="6"/>
  <c r="B1020" i="6"/>
  <c r="H1019" i="6"/>
  <c r="G1019" i="6"/>
  <c r="F1019" i="6"/>
  <c r="E1019" i="6"/>
  <c r="D1019" i="6"/>
  <c r="C1019" i="6"/>
  <c r="B1019" i="6"/>
  <c r="H1018" i="6"/>
  <c r="G1018" i="6"/>
  <c r="F1018" i="6"/>
  <c r="E1018" i="6"/>
  <c r="D1018" i="6"/>
  <c r="C1018" i="6"/>
  <c r="B1018" i="6"/>
  <c r="H1017" i="6"/>
  <c r="G1017" i="6"/>
  <c r="F1017" i="6"/>
  <c r="E1017" i="6"/>
  <c r="D1017" i="6"/>
  <c r="C1017" i="6"/>
  <c r="B1017" i="6"/>
  <c r="H1016" i="6"/>
  <c r="G1016" i="6"/>
  <c r="F1016" i="6"/>
  <c r="E1016" i="6"/>
  <c r="D1016" i="6"/>
  <c r="C1016" i="6"/>
  <c r="B1016" i="6"/>
  <c r="H1015" i="6"/>
  <c r="G1015" i="6"/>
  <c r="F1015" i="6"/>
  <c r="E1015" i="6"/>
  <c r="D1015" i="6"/>
  <c r="C1015" i="6"/>
  <c r="B1015" i="6"/>
  <c r="H1014" i="6"/>
  <c r="G1014" i="6"/>
  <c r="F1014" i="6"/>
  <c r="E1014" i="6"/>
  <c r="D1014" i="6"/>
  <c r="C1014" i="6"/>
  <c r="B1014" i="6"/>
  <c r="H1013" i="6"/>
  <c r="G1013" i="6"/>
  <c r="F1013" i="6"/>
  <c r="E1013" i="6"/>
  <c r="D1013" i="6"/>
  <c r="C1013" i="6"/>
  <c r="B1013" i="6"/>
  <c r="H1012" i="6"/>
  <c r="G1012" i="6"/>
  <c r="F1012" i="6"/>
  <c r="E1012" i="6"/>
  <c r="D1012" i="6"/>
  <c r="C1012" i="6"/>
  <c r="B1012" i="6"/>
  <c r="H1011" i="6"/>
  <c r="G1011" i="6"/>
  <c r="F1011" i="6"/>
  <c r="E1011" i="6"/>
  <c r="D1011" i="6"/>
  <c r="C1011" i="6"/>
  <c r="B1011" i="6"/>
  <c r="H1010" i="6"/>
  <c r="G1010" i="6"/>
  <c r="F1010" i="6"/>
  <c r="E1010" i="6"/>
  <c r="D1010" i="6"/>
  <c r="C1010" i="6"/>
  <c r="B1010" i="6"/>
  <c r="H1009" i="6"/>
  <c r="G1009" i="6"/>
  <c r="F1009" i="6"/>
  <c r="E1009" i="6"/>
  <c r="D1009" i="6"/>
  <c r="C1009" i="6"/>
  <c r="B1009" i="6"/>
  <c r="H1008" i="6"/>
  <c r="G1008" i="6"/>
  <c r="F1008" i="6"/>
  <c r="E1008" i="6"/>
  <c r="D1008" i="6"/>
  <c r="C1008" i="6"/>
  <c r="B1008" i="6"/>
  <c r="H1007" i="6"/>
  <c r="G1007" i="6"/>
  <c r="F1007" i="6"/>
  <c r="E1007" i="6"/>
  <c r="D1007" i="6"/>
  <c r="C1007" i="6"/>
  <c r="B1007" i="6"/>
  <c r="H1006" i="6"/>
  <c r="G1006" i="6"/>
  <c r="F1006" i="6"/>
  <c r="E1006" i="6"/>
  <c r="D1006" i="6"/>
  <c r="C1006" i="6"/>
  <c r="B1006" i="6"/>
  <c r="H1005" i="6"/>
  <c r="G1005" i="6"/>
  <c r="F1005" i="6"/>
  <c r="E1005" i="6"/>
  <c r="D1005" i="6"/>
  <c r="C1005" i="6"/>
  <c r="B1005" i="6"/>
  <c r="H1004" i="6"/>
  <c r="G1004" i="6"/>
  <c r="F1004" i="6"/>
  <c r="E1004" i="6"/>
  <c r="D1004" i="6"/>
  <c r="C1004" i="6"/>
  <c r="B1004" i="6"/>
  <c r="H1003" i="6"/>
  <c r="G1003" i="6"/>
  <c r="F1003" i="6"/>
  <c r="E1003" i="6"/>
  <c r="D1003" i="6"/>
  <c r="C1003" i="6"/>
  <c r="B1003" i="6"/>
  <c r="H1002" i="6"/>
  <c r="G1002" i="6"/>
  <c r="F1002" i="6"/>
  <c r="E1002" i="6"/>
  <c r="D1002" i="6"/>
  <c r="C1002" i="6"/>
  <c r="B1002" i="6"/>
  <c r="H1001" i="6"/>
  <c r="G1001" i="6"/>
  <c r="F1001" i="6"/>
  <c r="E1001" i="6"/>
  <c r="D1001" i="6"/>
  <c r="C1001" i="6"/>
  <c r="B1001" i="6"/>
  <c r="H1000" i="6"/>
  <c r="G1000" i="6"/>
  <c r="F1000" i="6"/>
  <c r="E1000" i="6"/>
  <c r="D1000" i="6"/>
  <c r="C1000" i="6"/>
  <c r="B1000" i="6"/>
  <c r="H999" i="6"/>
  <c r="G999" i="6"/>
  <c r="F999" i="6"/>
  <c r="E999" i="6"/>
  <c r="D999" i="6"/>
  <c r="C999" i="6"/>
  <c r="B999" i="6"/>
  <c r="H998" i="6"/>
  <c r="G998" i="6"/>
  <c r="F998" i="6"/>
  <c r="E998" i="6"/>
  <c r="D998" i="6"/>
  <c r="C998" i="6"/>
  <c r="B998" i="6"/>
  <c r="H997" i="6"/>
  <c r="G997" i="6"/>
  <c r="F997" i="6"/>
  <c r="E997" i="6"/>
  <c r="D997" i="6"/>
  <c r="C997" i="6"/>
  <c r="B997" i="6"/>
  <c r="H996" i="6"/>
  <c r="G996" i="6"/>
  <c r="F996" i="6"/>
  <c r="E996" i="6"/>
  <c r="D996" i="6"/>
  <c r="C996" i="6"/>
  <c r="B996" i="6"/>
  <c r="H995" i="6"/>
  <c r="G995" i="6"/>
  <c r="F995" i="6"/>
  <c r="E995" i="6"/>
  <c r="D995" i="6"/>
  <c r="C995" i="6"/>
  <c r="B995" i="6"/>
  <c r="H994" i="6"/>
  <c r="G994" i="6"/>
  <c r="F994" i="6"/>
  <c r="E994" i="6"/>
  <c r="D994" i="6"/>
  <c r="C994" i="6"/>
  <c r="B994" i="6"/>
  <c r="H993" i="6"/>
  <c r="G993" i="6"/>
  <c r="F993" i="6"/>
  <c r="E993" i="6"/>
  <c r="D993" i="6"/>
  <c r="C993" i="6"/>
  <c r="B993" i="6"/>
  <c r="H992" i="6"/>
  <c r="G992" i="6"/>
  <c r="F992" i="6"/>
  <c r="E992" i="6"/>
  <c r="D992" i="6"/>
  <c r="C992" i="6"/>
  <c r="B992" i="6"/>
  <c r="H991" i="6"/>
  <c r="G991" i="6"/>
  <c r="F991" i="6"/>
  <c r="E991" i="6"/>
  <c r="D991" i="6"/>
  <c r="C991" i="6"/>
  <c r="B991" i="6"/>
  <c r="H990" i="6"/>
  <c r="G990" i="6"/>
  <c r="F990" i="6"/>
  <c r="E990" i="6"/>
  <c r="D990" i="6"/>
  <c r="C990" i="6"/>
  <c r="B990" i="6"/>
  <c r="H989" i="6"/>
  <c r="G989" i="6"/>
  <c r="F989" i="6"/>
  <c r="E989" i="6"/>
  <c r="D989" i="6"/>
  <c r="C989" i="6"/>
  <c r="B989" i="6"/>
  <c r="H988" i="6"/>
  <c r="G988" i="6"/>
  <c r="F988" i="6"/>
  <c r="E988" i="6"/>
  <c r="D988" i="6"/>
  <c r="C988" i="6"/>
  <c r="B988" i="6"/>
  <c r="H987" i="6"/>
  <c r="G987" i="6"/>
  <c r="F987" i="6"/>
  <c r="E987" i="6"/>
  <c r="D987" i="6"/>
  <c r="C987" i="6"/>
  <c r="B987" i="6"/>
  <c r="H986" i="6"/>
  <c r="G986" i="6"/>
  <c r="F986" i="6"/>
  <c r="E986" i="6"/>
  <c r="D986" i="6"/>
  <c r="C986" i="6"/>
  <c r="B986" i="6"/>
  <c r="H985" i="6"/>
  <c r="G985" i="6"/>
  <c r="F985" i="6"/>
  <c r="E985" i="6"/>
  <c r="D985" i="6"/>
  <c r="C985" i="6"/>
  <c r="B985" i="6"/>
  <c r="H984" i="6"/>
  <c r="G984" i="6"/>
  <c r="F984" i="6"/>
  <c r="E984" i="6"/>
  <c r="D984" i="6"/>
  <c r="C984" i="6"/>
  <c r="B984" i="6"/>
  <c r="H983" i="6"/>
  <c r="G983" i="6"/>
  <c r="F983" i="6"/>
  <c r="E983" i="6"/>
  <c r="D983" i="6"/>
  <c r="C983" i="6"/>
  <c r="B983" i="6"/>
  <c r="H982" i="6"/>
  <c r="G982" i="6"/>
  <c r="F982" i="6"/>
  <c r="E982" i="6"/>
  <c r="D982" i="6"/>
  <c r="C982" i="6"/>
  <c r="B982" i="6"/>
  <c r="H981" i="6"/>
  <c r="G981" i="6"/>
  <c r="F981" i="6"/>
  <c r="E981" i="6"/>
  <c r="D981" i="6"/>
  <c r="C981" i="6"/>
  <c r="B981" i="6"/>
  <c r="H980" i="6"/>
  <c r="G980" i="6"/>
  <c r="F980" i="6"/>
  <c r="E980" i="6"/>
  <c r="D980" i="6"/>
  <c r="C980" i="6"/>
  <c r="B980" i="6"/>
  <c r="H979" i="6"/>
  <c r="G979" i="6"/>
  <c r="F979" i="6"/>
  <c r="E979" i="6"/>
  <c r="D979" i="6"/>
  <c r="C979" i="6"/>
  <c r="B979" i="6"/>
  <c r="H978" i="6"/>
  <c r="G978" i="6"/>
  <c r="F978" i="6"/>
  <c r="E978" i="6"/>
  <c r="D978" i="6"/>
  <c r="C978" i="6"/>
  <c r="B978" i="6"/>
  <c r="H977" i="6"/>
  <c r="G977" i="6"/>
  <c r="F977" i="6"/>
  <c r="E977" i="6"/>
  <c r="D977" i="6"/>
  <c r="C977" i="6"/>
  <c r="B977" i="6"/>
  <c r="H976" i="6"/>
  <c r="G976" i="6"/>
  <c r="F976" i="6"/>
  <c r="E976" i="6"/>
  <c r="D976" i="6"/>
  <c r="C976" i="6"/>
  <c r="B976" i="6"/>
  <c r="H975" i="6"/>
  <c r="G975" i="6"/>
  <c r="F975" i="6"/>
  <c r="E975" i="6"/>
  <c r="D975" i="6"/>
  <c r="C975" i="6"/>
  <c r="B975" i="6"/>
  <c r="H974" i="6"/>
  <c r="G974" i="6"/>
  <c r="F974" i="6"/>
  <c r="E974" i="6"/>
  <c r="D974" i="6"/>
  <c r="C974" i="6"/>
  <c r="B974" i="6"/>
  <c r="H973" i="6"/>
  <c r="G973" i="6"/>
  <c r="F973" i="6"/>
  <c r="E973" i="6"/>
  <c r="D973" i="6"/>
  <c r="C973" i="6"/>
  <c r="B973" i="6"/>
  <c r="H972" i="6"/>
  <c r="G972" i="6"/>
  <c r="F972" i="6"/>
  <c r="E972" i="6"/>
  <c r="D972" i="6"/>
  <c r="C972" i="6"/>
  <c r="B972" i="6"/>
  <c r="H971" i="6"/>
  <c r="G971" i="6"/>
  <c r="F971" i="6"/>
  <c r="E971" i="6"/>
  <c r="D971" i="6"/>
  <c r="C971" i="6"/>
  <c r="B971" i="6"/>
  <c r="H970" i="6"/>
  <c r="G970" i="6"/>
  <c r="F970" i="6"/>
  <c r="E970" i="6"/>
  <c r="D970" i="6"/>
  <c r="C970" i="6"/>
  <c r="B970" i="6"/>
  <c r="H969" i="6"/>
  <c r="G969" i="6"/>
  <c r="F969" i="6"/>
  <c r="E969" i="6"/>
  <c r="D969" i="6"/>
  <c r="C969" i="6"/>
  <c r="B969" i="6"/>
  <c r="H968" i="6"/>
  <c r="G968" i="6"/>
  <c r="F968" i="6"/>
  <c r="E968" i="6"/>
  <c r="D968" i="6"/>
  <c r="C968" i="6"/>
  <c r="B968" i="6"/>
  <c r="H967" i="6"/>
  <c r="G967" i="6"/>
  <c r="F967" i="6"/>
  <c r="E967" i="6"/>
  <c r="D967" i="6"/>
  <c r="C967" i="6"/>
  <c r="B967" i="6"/>
  <c r="H966" i="6"/>
  <c r="G966" i="6"/>
  <c r="F966" i="6"/>
  <c r="E966" i="6"/>
  <c r="D966" i="6"/>
  <c r="C966" i="6"/>
  <c r="B966" i="6"/>
  <c r="H965" i="6"/>
  <c r="G965" i="6"/>
  <c r="F965" i="6"/>
  <c r="E965" i="6"/>
  <c r="D965" i="6"/>
  <c r="C965" i="6"/>
  <c r="B965" i="6"/>
  <c r="H964" i="6"/>
  <c r="G964" i="6"/>
  <c r="F964" i="6"/>
  <c r="E964" i="6"/>
  <c r="D964" i="6"/>
  <c r="C964" i="6"/>
  <c r="B964" i="6"/>
  <c r="H963" i="6"/>
  <c r="G963" i="6"/>
  <c r="F963" i="6"/>
  <c r="E963" i="6"/>
  <c r="D963" i="6"/>
  <c r="C963" i="6"/>
  <c r="B963" i="6"/>
  <c r="H962" i="6"/>
  <c r="G962" i="6"/>
  <c r="F962" i="6"/>
  <c r="E962" i="6"/>
  <c r="D962" i="6"/>
  <c r="C962" i="6"/>
  <c r="B962" i="6"/>
  <c r="H961" i="6"/>
  <c r="G961" i="6"/>
  <c r="F961" i="6"/>
  <c r="E961" i="6"/>
  <c r="D961" i="6"/>
  <c r="C961" i="6"/>
  <c r="B961" i="6"/>
  <c r="H960" i="6"/>
  <c r="G960" i="6"/>
  <c r="F960" i="6"/>
  <c r="E960" i="6"/>
  <c r="D960" i="6"/>
  <c r="C960" i="6"/>
  <c r="B960" i="6"/>
  <c r="H959" i="6"/>
  <c r="G959" i="6"/>
  <c r="F959" i="6"/>
  <c r="E959" i="6"/>
  <c r="D959" i="6"/>
  <c r="C959" i="6"/>
  <c r="B959" i="6"/>
  <c r="H958" i="6"/>
  <c r="G958" i="6"/>
  <c r="F958" i="6"/>
  <c r="E958" i="6"/>
  <c r="D958" i="6"/>
  <c r="C958" i="6"/>
  <c r="B958" i="6"/>
  <c r="H957" i="6"/>
  <c r="G957" i="6"/>
  <c r="F957" i="6"/>
  <c r="E957" i="6"/>
  <c r="D957" i="6"/>
  <c r="C957" i="6"/>
  <c r="B957" i="6"/>
  <c r="H956" i="6"/>
  <c r="G956" i="6"/>
  <c r="F956" i="6"/>
  <c r="E956" i="6"/>
  <c r="D956" i="6"/>
  <c r="C956" i="6"/>
  <c r="B956" i="6"/>
  <c r="H955" i="6"/>
  <c r="G955" i="6"/>
  <c r="F955" i="6"/>
  <c r="E955" i="6"/>
  <c r="D955" i="6"/>
  <c r="C955" i="6"/>
  <c r="B955" i="6"/>
  <c r="H954" i="6"/>
  <c r="G954" i="6"/>
  <c r="F954" i="6"/>
  <c r="E954" i="6"/>
  <c r="D954" i="6"/>
  <c r="C954" i="6"/>
  <c r="B954" i="6"/>
  <c r="H953" i="6"/>
  <c r="G953" i="6"/>
  <c r="F953" i="6"/>
  <c r="E953" i="6"/>
  <c r="D953" i="6"/>
  <c r="C953" i="6"/>
  <c r="B953" i="6"/>
  <c r="H952" i="6"/>
  <c r="G952" i="6"/>
  <c r="F952" i="6"/>
  <c r="E952" i="6"/>
  <c r="D952" i="6"/>
  <c r="C952" i="6"/>
  <c r="B952" i="6"/>
  <c r="H951" i="6"/>
  <c r="G951" i="6"/>
  <c r="F951" i="6"/>
  <c r="E951" i="6"/>
  <c r="D951" i="6"/>
  <c r="C951" i="6"/>
  <c r="B951" i="6"/>
  <c r="H950" i="6"/>
  <c r="G950" i="6"/>
  <c r="F950" i="6"/>
  <c r="E950" i="6"/>
  <c r="D950" i="6"/>
  <c r="C950" i="6"/>
  <c r="B950" i="6"/>
  <c r="H949" i="6"/>
  <c r="G949" i="6"/>
  <c r="F949" i="6"/>
  <c r="E949" i="6"/>
  <c r="D949" i="6"/>
  <c r="C949" i="6"/>
  <c r="B949" i="6"/>
  <c r="H948" i="6"/>
  <c r="G948" i="6"/>
  <c r="F948" i="6"/>
  <c r="E948" i="6"/>
  <c r="D948" i="6"/>
  <c r="C948" i="6"/>
  <c r="B948" i="6"/>
  <c r="H947" i="6"/>
  <c r="G947" i="6"/>
  <c r="F947" i="6"/>
  <c r="E947" i="6"/>
  <c r="D947" i="6"/>
  <c r="C947" i="6"/>
  <c r="B947" i="6"/>
  <c r="H946" i="6"/>
  <c r="G946" i="6"/>
  <c r="F946" i="6"/>
  <c r="E946" i="6"/>
  <c r="D946" i="6"/>
  <c r="C946" i="6"/>
  <c r="B946" i="6"/>
  <c r="H945" i="6"/>
  <c r="G945" i="6"/>
  <c r="F945" i="6"/>
  <c r="E945" i="6"/>
  <c r="D945" i="6"/>
  <c r="C945" i="6"/>
  <c r="B945" i="6"/>
  <c r="H944" i="6"/>
  <c r="G944" i="6"/>
  <c r="F944" i="6"/>
  <c r="E944" i="6"/>
  <c r="D944" i="6"/>
  <c r="C944" i="6"/>
  <c r="B944" i="6"/>
  <c r="H943" i="6"/>
  <c r="G943" i="6"/>
  <c r="F943" i="6"/>
  <c r="E943" i="6"/>
  <c r="D943" i="6"/>
  <c r="C943" i="6"/>
  <c r="B943" i="6"/>
  <c r="H942" i="6"/>
  <c r="G942" i="6"/>
  <c r="F942" i="6"/>
  <c r="E942" i="6"/>
  <c r="D942" i="6"/>
  <c r="C942" i="6"/>
  <c r="B942" i="6"/>
  <c r="H941" i="6"/>
  <c r="G941" i="6"/>
  <c r="F941" i="6"/>
  <c r="E941" i="6"/>
  <c r="D941" i="6"/>
  <c r="C941" i="6"/>
  <c r="B941" i="6"/>
  <c r="H940" i="6"/>
  <c r="G940" i="6"/>
  <c r="F940" i="6"/>
  <c r="E940" i="6"/>
  <c r="D940" i="6"/>
  <c r="C940" i="6"/>
  <c r="B940" i="6"/>
  <c r="H939" i="6"/>
  <c r="G939" i="6"/>
  <c r="F939" i="6"/>
  <c r="E939" i="6"/>
  <c r="D939" i="6"/>
  <c r="C939" i="6"/>
  <c r="B939" i="6"/>
  <c r="H938" i="6"/>
  <c r="G938" i="6"/>
  <c r="F938" i="6"/>
  <c r="E938" i="6"/>
  <c r="D938" i="6"/>
  <c r="C938" i="6"/>
  <c r="B938" i="6"/>
  <c r="H937" i="6"/>
  <c r="G937" i="6"/>
  <c r="F937" i="6"/>
  <c r="E937" i="6"/>
  <c r="D937" i="6"/>
  <c r="C937" i="6"/>
  <c r="B937" i="6"/>
  <c r="H936" i="6"/>
  <c r="G936" i="6"/>
  <c r="F936" i="6"/>
  <c r="E936" i="6"/>
  <c r="D936" i="6"/>
  <c r="C936" i="6"/>
  <c r="B936" i="6"/>
  <c r="H935" i="6"/>
  <c r="G935" i="6"/>
  <c r="F935" i="6"/>
  <c r="E935" i="6"/>
  <c r="D935" i="6"/>
  <c r="C935" i="6"/>
  <c r="B935" i="6"/>
  <c r="H934" i="6"/>
  <c r="G934" i="6"/>
  <c r="F934" i="6"/>
  <c r="E934" i="6"/>
  <c r="D934" i="6"/>
  <c r="C934" i="6"/>
  <c r="B934" i="6"/>
  <c r="H933" i="6"/>
  <c r="G933" i="6"/>
  <c r="F933" i="6"/>
  <c r="E933" i="6"/>
  <c r="D933" i="6"/>
  <c r="C933" i="6"/>
  <c r="B933" i="6"/>
  <c r="H932" i="6"/>
  <c r="G932" i="6"/>
  <c r="F932" i="6"/>
  <c r="E932" i="6"/>
  <c r="D932" i="6"/>
  <c r="C932" i="6"/>
  <c r="B932" i="6"/>
  <c r="H931" i="6"/>
  <c r="G931" i="6"/>
  <c r="F931" i="6"/>
  <c r="E931" i="6"/>
  <c r="D931" i="6"/>
  <c r="C931" i="6"/>
  <c r="B931" i="6"/>
  <c r="H930" i="6"/>
  <c r="G930" i="6"/>
  <c r="F930" i="6"/>
  <c r="E930" i="6"/>
  <c r="D930" i="6"/>
  <c r="C930" i="6"/>
  <c r="B930" i="6"/>
  <c r="H929" i="6"/>
  <c r="G929" i="6"/>
  <c r="F929" i="6"/>
  <c r="E929" i="6"/>
  <c r="D929" i="6"/>
  <c r="C929" i="6"/>
  <c r="B929" i="6"/>
  <c r="H928" i="6"/>
  <c r="G928" i="6"/>
  <c r="F928" i="6"/>
  <c r="E928" i="6"/>
  <c r="D928" i="6"/>
  <c r="C928" i="6"/>
  <c r="B928" i="6"/>
  <c r="H927" i="6"/>
  <c r="G927" i="6"/>
  <c r="F927" i="6"/>
  <c r="E927" i="6"/>
  <c r="D927" i="6"/>
  <c r="C927" i="6"/>
  <c r="B927" i="6"/>
  <c r="H926" i="6"/>
  <c r="G926" i="6"/>
  <c r="F926" i="6"/>
  <c r="E926" i="6"/>
  <c r="D926" i="6"/>
  <c r="C926" i="6"/>
  <c r="B926" i="6"/>
  <c r="H925" i="6"/>
  <c r="G925" i="6"/>
  <c r="F925" i="6"/>
  <c r="E925" i="6"/>
  <c r="D925" i="6"/>
  <c r="C925" i="6"/>
  <c r="B925" i="6"/>
  <c r="H924" i="6"/>
  <c r="G924" i="6"/>
  <c r="F924" i="6"/>
  <c r="E924" i="6"/>
  <c r="D924" i="6"/>
  <c r="C924" i="6"/>
  <c r="B924" i="6"/>
  <c r="H923" i="6"/>
  <c r="G923" i="6"/>
  <c r="F923" i="6"/>
  <c r="E923" i="6"/>
  <c r="D923" i="6"/>
  <c r="C923" i="6"/>
  <c r="B923" i="6"/>
  <c r="H922" i="6"/>
  <c r="G922" i="6"/>
  <c r="F922" i="6"/>
  <c r="E922" i="6"/>
  <c r="D922" i="6"/>
  <c r="C922" i="6"/>
  <c r="B922" i="6"/>
  <c r="H921" i="6"/>
  <c r="G921" i="6"/>
  <c r="F921" i="6"/>
  <c r="E921" i="6"/>
  <c r="D921" i="6"/>
  <c r="C921" i="6"/>
  <c r="B921" i="6"/>
  <c r="H920" i="6"/>
  <c r="G920" i="6"/>
  <c r="F920" i="6"/>
  <c r="E920" i="6"/>
  <c r="D920" i="6"/>
  <c r="C920" i="6"/>
  <c r="B920" i="6"/>
  <c r="H919" i="6"/>
  <c r="G919" i="6"/>
  <c r="F919" i="6"/>
  <c r="E919" i="6"/>
  <c r="D919" i="6"/>
  <c r="C919" i="6"/>
  <c r="B919" i="6"/>
  <c r="H918" i="6"/>
  <c r="G918" i="6"/>
  <c r="F918" i="6"/>
  <c r="E918" i="6"/>
  <c r="D918" i="6"/>
  <c r="C918" i="6"/>
  <c r="B918" i="6"/>
  <c r="H917" i="6"/>
  <c r="G917" i="6"/>
  <c r="F917" i="6"/>
  <c r="E917" i="6"/>
  <c r="D917" i="6"/>
  <c r="C917" i="6"/>
  <c r="B917" i="6"/>
  <c r="H916" i="6"/>
  <c r="G916" i="6"/>
  <c r="F916" i="6"/>
  <c r="E916" i="6"/>
  <c r="D916" i="6"/>
  <c r="C916" i="6"/>
  <c r="B916" i="6"/>
  <c r="H915" i="6"/>
  <c r="G915" i="6"/>
  <c r="F915" i="6"/>
  <c r="E915" i="6"/>
  <c r="D915" i="6"/>
  <c r="C915" i="6"/>
  <c r="B915" i="6"/>
  <c r="H914" i="6"/>
  <c r="G914" i="6"/>
  <c r="F914" i="6"/>
  <c r="E914" i="6"/>
  <c r="D914" i="6"/>
  <c r="C914" i="6"/>
  <c r="B914" i="6"/>
  <c r="H913" i="6"/>
  <c r="G913" i="6"/>
  <c r="F913" i="6"/>
  <c r="E913" i="6"/>
  <c r="D913" i="6"/>
  <c r="C913" i="6"/>
  <c r="B913" i="6"/>
  <c r="H912" i="6"/>
  <c r="G912" i="6"/>
  <c r="F912" i="6"/>
  <c r="E912" i="6"/>
  <c r="D912" i="6"/>
  <c r="C912" i="6"/>
  <c r="B912" i="6"/>
  <c r="H911" i="6"/>
  <c r="G911" i="6"/>
  <c r="F911" i="6"/>
  <c r="E911" i="6"/>
  <c r="D911" i="6"/>
  <c r="C911" i="6"/>
  <c r="B911" i="6"/>
  <c r="H910" i="6"/>
  <c r="G910" i="6"/>
  <c r="F910" i="6"/>
  <c r="E910" i="6"/>
  <c r="D910" i="6"/>
  <c r="C910" i="6"/>
  <c r="B910" i="6"/>
  <c r="H909" i="6"/>
  <c r="G909" i="6"/>
  <c r="F909" i="6"/>
  <c r="E909" i="6"/>
  <c r="D909" i="6"/>
  <c r="C909" i="6"/>
  <c r="B909" i="6"/>
  <c r="H908" i="6"/>
  <c r="G908" i="6"/>
  <c r="F908" i="6"/>
  <c r="E908" i="6"/>
  <c r="D908" i="6"/>
  <c r="C908" i="6"/>
  <c r="B908" i="6"/>
  <c r="H907" i="6"/>
  <c r="G907" i="6"/>
  <c r="F907" i="6"/>
  <c r="E907" i="6"/>
  <c r="D907" i="6"/>
  <c r="C907" i="6"/>
  <c r="B907" i="6"/>
  <c r="H906" i="6"/>
  <c r="G906" i="6"/>
  <c r="F906" i="6"/>
  <c r="E906" i="6"/>
  <c r="D906" i="6"/>
  <c r="C906" i="6"/>
  <c r="B906" i="6"/>
  <c r="H905" i="6"/>
  <c r="G905" i="6"/>
  <c r="F905" i="6"/>
  <c r="E905" i="6"/>
  <c r="D905" i="6"/>
  <c r="C905" i="6"/>
  <c r="B905" i="6"/>
  <c r="H904" i="6"/>
  <c r="G904" i="6"/>
  <c r="F904" i="6"/>
  <c r="E904" i="6"/>
  <c r="D904" i="6"/>
  <c r="C904" i="6"/>
  <c r="B904" i="6"/>
  <c r="H903" i="6"/>
  <c r="G903" i="6"/>
  <c r="F903" i="6"/>
  <c r="E903" i="6"/>
  <c r="D903" i="6"/>
  <c r="C903" i="6"/>
  <c r="B903" i="6"/>
  <c r="H902" i="6"/>
  <c r="G902" i="6"/>
  <c r="F902" i="6"/>
  <c r="E902" i="6"/>
  <c r="D902" i="6"/>
  <c r="C902" i="6"/>
  <c r="B902" i="6"/>
  <c r="H901" i="6"/>
  <c r="G901" i="6"/>
  <c r="F901" i="6"/>
  <c r="E901" i="6"/>
  <c r="D901" i="6"/>
  <c r="C901" i="6"/>
  <c r="B901" i="6"/>
  <c r="H900" i="6"/>
  <c r="G900" i="6"/>
  <c r="F900" i="6"/>
  <c r="E900" i="6"/>
  <c r="D900" i="6"/>
  <c r="C900" i="6"/>
  <c r="B900" i="6"/>
  <c r="H899" i="6"/>
  <c r="G899" i="6"/>
  <c r="F899" i="6"/>
  <c r="E899" i="6"/>
  <c r="D899" i="6"/>
  <c r="C899" i="6"/>
  <c r="B899" i="6"/>
  <c r="H898" i="6"/>
  <c r="G898" i="6"/>
  <c r="F898" i="6"/>
  <c r="E898" i="6"/>
  <c r="D898" i="6"/>
  <c r="C898" i="6"/>
  <c r="B898" i="6"/>
  <c r="H897" i="6"/>
  <c r="G897" i="6"/>
  <c r="F897" i="6"/>
  <c r="E897" i="6"/>
  <c r="D897" i="6"/>
  <c r="C897" i="6"/>
  <c r="B897" i="6"/>
  <c r="H896" i="6"/>
  <c r="G896" i="6"/>
  <c r="F896" i="6"/>
  <c r="E896" i="6"/>
  <c r="D896" i="6"/>
  <c r="C896" i="6"/>
  <c r="B896" i="6"/>
  <c r="H895" i="6"/>
  <c r="G895" i="6"/>
  <c r="F895" i="6"/>
  <c r="E895" i="6"/>
  <c r="D895" i="6"/>
  <c r="C895" i="6"/>
  <c r="B895" i="6"/>
  <c r="H894" i="6"/>
  <c r="G894" i="6"/>
  <c r="F894" i="6"/>
  <c r="E894" i="6"/>
  <c r="D894" i="6"/>
  <c r="C894" i="6"/>
  <c r="B894" i="6"/>
  <c r="H893" i="6"/>
  <c r="G893" i="6"/>
  <c r="F893" i="6"/>
  <c r="E893" i="6"/>
  <c r="D893" i="6"/>
  <c r="C893" i="6"/>
  <c r="B893" i="6"/>
  <c r="H892" i="6"/>
  <c r="G892" i="6"/>
  <c r="F892" i="6"/>
  <c r="E892" i="6"/>
  <c r="D892" i="6"/>
  <c r="C892" i="6"/>
  <c r="B892" i="6"/>
  <c r="H891" i="6"/>
  <c r="G891" i="6"/>
  <c r="F891" i="6"/>
  <c r="E891" i="6"/>
  <c r="D891" i="6"/>
  <c r="C891" i="6"/>
  <c r="B891" i="6"/>
  <c r="H890" i="6"/>
  <c r="G890" i="6"/>
  <c r="F890" i="6"/>
  <c r="E890" i="6"/>
  <c r="D890" i="6"/>
  <c r="C890" i="6"/>
  <c r="B890" i="6"/>
  <c r="H889" i="6"/>
  <c r="G889" i="6"/>
  <c r="F889" i="6"/>
  <c r="E889" i="6"/>
  <c r="D889" i="6"/>
  <c r="C889" i="6"/>
  <c r="B889" i="6"/>
  <c r="H888" i="6"/>
  <c r="G888" i="6"/>
  <c r="F888" i="6"/>
  <c r="E888" i="6"/>
  <c r="D888" i="6"/>
  <c r="C888" i="6"/>
  <c r="B888" i="6"/>
  <c r="H887" i="6"/>
  <c r="G887" i="6"/>
  <c r="F887" i="6"/>
  <c r="E887" i="6"/>
  <c r="D887" i="6"/>
  <c r="C887" i="6"/>
  <c r="B887" i="6"/>
  <c r="H886" i="6"/>
  <c r="G886" i="6"/>
  <c r="F886" i="6"/>
  <c r="E886" i="6"/>
  <c r="D886" i="6"/>
  <c r="C886" i="6"/>
  <c r="B886" i="6"/>
  <c r="H885" i="6"/>
  <c r="G885" i="6"/>
  <c r="F885" i="6"/>
  <c r="E885" i="6"/>
  <c r="D885" i="6"/>
  <c r="C885" i="6"/>
  <c r="B885" i="6"/>
  <c r="H884" i="6"/>
  <c r="G884" i="6"/>
  <c r="F884" i="6"/>
  <c r="E884" i="6"/>
  <c r="D884" i="6"/>
  <c r="C884" i="6"/>
  <c r="B884" i="6"/>
  <c r="H883" i="6"/>
  <c r="G883" i="6"/>
  <c r="F883" i="6"/>
  <c r="E883" i="6"/>
  <c r="D883" i="6"/>
  <c r="C883" i="6"/>
  <c r="B883" i="6"/>
  <c r="H882" i="6"/>
  <c r="G882" i="6"/>
  <c r="F882" i="6"/>
  <c r="E882" i="6"/>
  <c r="D882" i="6"/>
  <c r="C882" i="6"/>
  <c r="B882" i="6"/>
  <c r="H881" i="6"/>
  <c r="G881" i="6"/>
  <c r="F881" i="6"/>
  <c r="E881" i="6"/>
  <c r="D881" i="6"/>
  <c r="C881" i="6"/>
  <c r="B881" i="6"/>
  <c r="H880" i="6"/>
  <c r="G880" i="6"/>
  <c r="F880" i="6"/>
  <c r="E880" i="6"/>
  <c r="D880" i="6"/>
  <c r="C880" i="6"/>
  <c r="B880" i="6"/>
  <c r="H879" i="6"/>
  <c r="G879" i="6"/>
  <c r="F879" i="6"/>
  <c r="E879" i="6"/>
  <c r="D879" i="6"/>
  <c r="C879" i="6"/>
  <c r="B879" i="6"/>
  <c r="H878" i="6"/>
  <c r="G878" i="6"/>
  <c r="F878" i="6"/>
  <c r="E878" i="6"/>
  <c r="D878" i="6"/>
  <c r="C878" i="6"/>
  <c r="B878" i="6"/>
  <c r="H877" i="6"/>
  <c r="G877" i="6"/>
  <c r="F877" i="6"/>
  <c r="E877" i="6"/>
  <c r="D877" i="6"/>
  <c r="C877" i="6"/>
  <c r="B877" i="6"/>
  <c r="H876" i="6"/>
  <c r="G876" i="6"/>
  <c r="F876" i="6"/>
  <c r="E876" i="6"/>
  <c r="D876" i="6"/>
  <c r="C876" i="6"/>
  <c r="B876" i="6"/>
  <c r="H875" i="6"/>
  <c r="G875" i="6"/>
  <c r="F875" i="6"/>
  <c r="E875" i="6"/>
  <c r="D875" i="6"/>
  <c r="C875" i="6"/>
  <c r="B875" i="6"/>
  <c r="H874" i="6"/>
  <c r="G874" i="6"/>
  <c r="F874" i="6"/>
  <c r="E874" i="6"/>
  <c r="D874" i="6"/>
  <c r="C874" i="6"/>
  <c r="B874" i="6"/>
  <c r="H873" i="6"/>
  <c r="G873" i="6"/>
  <c r="F873" i="6"/>
  <c r="E873" i="6"/>
  <c r="D873" i="6"/>
  <c r="C873" i="6"/>
  <c r="B873" i="6"/>
  <c r="H872" i="6"/>
  <c r="G872" i="6"/>
  <c r="F872" i="6"/>
  <c r="E872" i="6"/>
  <c r="D872" i="6"/>
  <c r="C872" i="6"/>
  <c r="B872" i="6"/>
  <c r="H871" i="6"/>
  <c r="G871" i="6"/>
  <c r="F871" i="6"/>
  <c r="E871" i="6"/>
  <c r="D871" i="6"/>
  <c r="C871" i="6"/>
  <c r="B871" i="6"/>
  <c r="H870" i="6"/>
  <c r="G870" i="6"/>
  <c r="F870" i="6"/>
  <c r="E870" i="6"/>
  <c r="D870" i="6"/>
  <c r="C870" i="6"/>
  <c r="B870" i="6"/>
  <c r="H869" i="6"/>
  <c r="G869" i="6"/>
  <c r="F869" i="6"/>
  <c r="E869" i="6"/>
  <c r="D869" i="6"/>
  <c r="C869" i="6"/>
  <c r="B869" i="6"/>
  <c r="H868" i="6"/>
  <c r="G868" i="6"/>
  <c r="F868" i="6"/>
  <c r="E868" i="6"/>
  <c r="D868" i="6"/>
  <c r="C868" i="6"/>
  <c r="B868" i="6"/>
  <c r="H867" i="6"/>
  <c r="G867" i="6"/>
  <c r="F867" i="6"/>
  <c r="E867" i="6"/>
  <c r="D867" i="6"/>
  <c r="C867" i="6"/>
  <c r="B867" i="6"/>
  <c r="H866" i="6"/>
  <c r="G866" i="6"/>
  <c r="F866" i="6"/>
  <c r="E866" i="6"/>
  <c r="D866" i="6"/>
  <c r="C866" i="6"/>
  <c r="B866" i="6"/>
  <c r="H865" i="6"/>
  <c r="G865" i="6"/>
  <c r="F865" i="6"/>
  <c r="E865" i="6"/>
  <c r="D865" i="6"/>
  <c r="C865" i="6"/>
  <c r="B865" i="6"/>
  <c r="H864" i="6"/>
  <c r="G864" i="6"/>
  <c r="F864" i="6"/>
  <c r="E864" i="6"/>
  <c r="D864" i="6"/>
  <c r="C864" i="6"/>
  <c r="B864" i="6"/>
  <c r="H863" i="6"/>
  <c r="G863" i="6"/>
  <c r="F863" i="6"/>
  <c r="E863" i="6"/>
  <c r="D863" i="6"/>
  <c r="C863" i="6"/>
  <c r="B863" i="6"/>
  <c r="H862" i="6"/>
  <c r="G862" i="6"/>
  <c r="F862" i="6"/>
  <c r="E862" i="6"/>
  <c r="D862" i="6"/>
  <c r="C862" i="6"/>
  <c r="B862" i="6"/>
  <c r="H861" i="6"/>
  <c r="G861" i="6"/>
  <c r="F861" i="6"/>
  <c r="E861" i="6"/>
  <c r="D861" i="6"/>
  <c r="C861" i="6"/>
  <c r="B861" i="6"/>
  <c r="H860" i="6"/>
  <c r="G860" i="6"/>
  <c r="F860" i="6"/>
  <c r="E860" i="6"/>
  <c r="D860" i="6"/>
  <c r="C860" i="6"/>
  <c r="B860" i="6"/>
  <c r="H859" i="6"/>
  <c r="G859" i="6"/>
  <c r="F859" i="6"/>
  <c r="E859" i="6"/>
  <c r="D859" i="6"/>
  <c r="C859" i="6"/>
  <c r="B859" i="6"/>
  <c r="H858" i="6"/>
  <c r="G858" i="6"/>
  <c r="F858" i="6"/>
  <c r="E858" i="6"/>
  <c r="D858" i="6"/>
  <c r="C858" i="6"/>
  <c r="B858" i="6"/>
  <c r="H857" i="6"/>
  <c r="G857" i="6"/>
  <c r="F857" i="6"/>
  <c r="E857" i="6"/>
  <c r="D857" i="6"/>
  <c r="C857" i="6"/>
  <c r="B857" i="6"/>
  <c r="H856" i="6"/>
  <c r="G856" i="6"/>
  <c r="F856" i="6"/>
  <c r="E856" i="6"/>
  <c r="D856" i="6"/>
  <c r="C856" i="6"/>
  <c r="B856" i="6"/>
  <c r="H855" i="6"/>
  <c r="G855" i="6"/>
  <c r="F855" i="6"/>
  <c r="E855" i="6"/>
  <c r="D855" i="6"/>
  <c r="C855" i="6"/>
  <c r="B855" i="6"/>
  <c r="H854" i="6"/>
  <c r="G854" i="6"/>
  <c r="F854" i="6"/>
  <c r="E854" i="6"/>
  <c r="D854" i="6"/>
  <c r="C854" i="6"/>
  <c r="B854" i="6"/>
  <c r="H853" i="6"/>
  <c r="G853" i="6"/>
  <c r="F853" i="6"/>
  <c r="E853" i="6"/>
  <c r="D853" i="6"/>
  <c r="C853" i="6"/>
  <c r="B853" i="6"/>
  <c r="H852" i="6"/>
  <c r="G852" i="6"/>
  <c r="F852" i="6"/>
  <c r="E852" i="6"/>
  <c r="D852" i="6"/>
  <c r="C852" i="6"/>
  <c r="B852" i="6"/>
  <c r="H851" i="6"/>
  <c r="G851" i="6"/>
  <c r="F851" i="6"/>
  <c r="E851" i="6"/>
  <c r="D851" i="6"/>
  <c r="C851" i="6"/>
  <c r="B851" i="6"/>
  <c r="H850" i="6"/>
  <c r="G850" i="6"/>
  <c r="F850" i="6"/>
  <c r="E850" i="6"/>
  <c r="D850" i="6"/>
  <c r="C850" i="6"/>
  <c r="B850" i="6"/>
  <c r="H849" i="6"/>
  <c r="G849" i="6"/>
  <c r="F849" i="6"/>
  <c r="E849" i="6"/>
  <c r="D849" i="6"/>
  <c r="C849" i="6"/>
  <c r="B849" i="6"/>
  <c r="H848" i="6"/>
  <c r="G848" i="6"/>
  <c r="F848" i="6"/>
  <c r="E848" i="6"/>
  <c r="D848" i="6"/>
  <c r="C848" i="6"/>
  <c r="B848" i="6"/>
  <c r="H847" i="6"/>
  <c r="G847" i="6"/>
  <c r="F847" i="6"/>
  <c r="E847" i="6"/>
  <c r="D847" i="6"/>
  <c r="C847" i="6"/>
  <c r="B847" i="6"/>
  <c r="H846" i="6"/>
  <c r="G846" i="6"/>
  <c r="F846" i="6"/>
  <c r="E846" i="6"/>
  <c r="D846" i="6"/>
  <c r="C846" i="6"/>
  <c r="B846" i="6"/>
  <c r="H845" i="6"/>
  <c r="G845" i="6"/>
  <c r="F845" i="6"/>
  <c r="E845" i="6"/>
  <c r="D845" i="6"/>
  <c r="C845" i="6"/>
  <c r="B845" i="6"/>
  <c r="H844" i="6"/>
  <c r="G844" i="6"/>
  <c r="F844" i="6"/>
  <c r="E844" i="6"/>
  <c r="D844" i="6"/>
  <c r="C844" i="6"/>
  <c r="B844" i="6"/>
  <c r="H843" i="6"/>
  <c r="G843" i="6"/>
  <c r="F843" i="6"/>
  <c r="E843" i="6"/>
  <c r="D843" i="6"/>
  <c r="C843" i="6"/>
  <c r="B843" i="6"/>
  <c r="H842" i="6"/>
  <c r="G842" i="6"/>
  <c r="F842" i="6"/>
  <c r="E842" i="6"/>
  <c r="D842" i="6"/>
  <c r="C842" i="6"/>
  <c r="B842" i="6"/>
  <c r="H841" i="6"/>
  <c r="G841" i="6"/>
  <c r="F841" i="6"/>
  <c r="E841" i="6"/>
  <c r="D841" i="6"/>
  <c r="C841" i="6"/>
  <c r="B841" i="6"/>
  <c r="H840" i="6"/>
  <c r="G840" i="6"/>
  <c r="F840" i="6"/>
  <c r="E840" i="6"/>
  <c r="D840" i="6"/>
  <c r="C840" i="6"/>
  <c r="B840" i="6"/>
  <c r="H839" i="6"/>
  <c r="G839" i="6"/>
  <c r="F839" i="6"/>
  <c r="E839" i="6"/>
  <c r="D839" i="6"/>
  <c r="C839" i="6"/>
  <c r="B839" i="6"/>
  <c r="H838" i="6"/>
  <c r="G838" i="6"/>
  <c r="F838" i="6"/>
  <c r="E838" i="6"/>
  <c r="D838" i="6"/>
  <c r="C838" i="6"/>
  <c r="B838" i="6"/>
  <c r="H837" i="6"/>
  <c r="G837" i="6"/>
  <c r="F837" i="6"/>
  <c r="E837" i="6"/>
  <c r="D837" i="6"/>
  <c r="C837" i="6"/>
  <c r="B837" i="6"/>
  <c r="H836" i="6"/>
  <c r="G836" i="6"/>
  <c r="F836" i="6"/>
  <c r="E836" i="6"/>
  <c r="D836" i="6"/>
  <c r="C836" i="6"/>
  <c r="B836" i="6"/>
  <c r="H835" i="6"/>
  <c r="G835" i="6"/>
  <c r="F835" i="6"/>
  <c r="E835" i="6"/>
  <c r="D835" i="6"/>
  <c r="C835" i="6"/>
  <c r="B835" i="6"/>
  <c r="H834" i="6"/>
  <c r="G834" i="6"/>
  <c r="F834" i="6"/>
  <c r="E834" i="6"/>
  <c r="D834" i="6"/>
  <c r="C834" i="6"/>
  <c r="B834" i="6"/>
  <c r="H833" i="6"/>
  <c r="G833" i="6"/>
  <c r="F833" i="6"/>
  <c r="E833" i="6"/>
  <c r="D833" i="6"/>
  <c r="C833" i="6"/>
  <c r="B833" i="6"/>
  <c r="H832" i="6"/>
  <c r="G832" i="6"/>
  <c r="F832" i="6"/>
  <c r="E832" i="6"/>
  <c r="D832" i="6"/>
  <c r="C832" i="6"/>
  <c r="B832" i="6"/>
  <c r="H831" i="6"/>
  <c r="G831" i="6"/>
  <c r="F831" i="6"/>
  <c r="E831" i="6"/>
  <c r="D831" i="6"/>
  <c r="C831" i="6"/>
  <c r="B831" i="6"/>
  <c r="H830" i="6"/>
  <c r="G830" i="6"/>
  <c r="F830" i="6"/>
  <c r="E830" i="6"/>
  <c r="D830" i="6"/>
  <c r="C830" i="6"/>
  <c r="B830" i="6"/>
  <c r="H829" i="6"/>
  <c r="G829" i="6"/>
  <c r="F829" i="6"/>
  <c r="E829" i="6"/>
  <c r="D829" i="6"/>
  <c r="C829" i="6"/>
  <c r="B829" i="6"/>
  <c r="H828" i="6"/>
  <c r="G828" i="6"/>
  <c r="F828" i="6"/>
  <c r="E828" i="6"/>
  <c r="D828" i="6"/>
  <c r="C828" i="6"/>
  <c r="B828" i="6"/>
  <c r="H827" i="6"/>
  <c r="G827" i="6"/>
  <c r="F827" i="6"/>
  <c r="E827" i="6"/>
  <c r="D827" i="6"/>
  <c r="C827" i="6"/>
  <c r="B827" i="6"/>
  <c r="H826" i="6"/>
  <c r="G826" i="6"/>
  <c r="F826" i="6"/>
  <c r="E826" i="6"/>
  <c r="D826" i="6"/>
  <c r="C826" i="6"/>
  <c r="B826" i="6"/>
  <c r="H825" i="6"/>
  <c r="G825" i="6"/>
  <c r="F825" i="6"/>
  <c r="E825" i="6"/>
  <c r="D825" i="6"/>
  <c r="C825" i="6"/>
  <c r="B825" i="6"/>
  <c r="H824" i="6"/>
  <c r="G824" i="6"/>
  <c r="F824" i="6"/>
  <c r="E824" i="6"/>
  <c r="D824" i="6"/>
  <c r="C824" i="6"/>
  <c r="B824" i="6"/>
  <c r="H823" i="6"/>
  <c r="G823" i="6"/>
  <c r="F823" i="6"/>
  <c r="E823" i="6"/>
  <c r="D823" i="6"/>
  <c r="C823" i="6"/>
  <c r="B823" i="6"/>
  <c r="H822" i="6"/>
  <c r="G822" i="6"/>
  <c r="F822" i="6"/>
  <c r="E822" i="6"/>
  <c r="D822" i="6"/>
  <c r="C822" i="6"/>
  <c r="B822" i="6"/>
  <c r="H821" i="6"/>
  <c r="G821" i="6"/>
  <c r="F821" i="6"/>
  <c r="E821" i="6"/>
  <c r="D821" i="6"/>
  <c r="C821" i="6"/>
  <c r="B821" i="6"/>
  <c r="H820" i="6"/>
  <c r="G820" i="6"/>
  <c r="F820" i="6"/>
  <c r="E820" i="6"/>
  <c r="D820" i="6"/>
  <c r="C820" i="6"/>
  <c r="B820" i="6"/>
  <c r="H819" i="6"/>
  <c r="G819" i="6"/>
  <c r="F819" i="6"/>
  <c r="E819" i="6"/>
  <c r="D819" i="6"/>
  <c r="C819" i="6"/>
  <c r="B819" i="6"/>
  <c r="H818" i="6"/>
  <c r="G818" i="6"/>
  <c r="F818" i="6"/>
  <c r="E818" i="6"/>
  <c r="D818" i="6"/>
  <c r="C818" i="6"/>
  <c r="B818" i="6"/>
  <c r="H817" i="6"/>
  <c r="G817" i="6"/>
  <c r="F817" i="6"/>
  <c r="E817" i="6"/>
  <c r="D817" i="6"/>
  <c r="C817" i="6"/>
  <c r="B817" i="6"/>
  <c r="H816" i="6"/>
  <c r="G816" i="6"/>
  <c r="F816" i="6"/>
  <c r="E816" i="6"/>
  <c r="D816" i="6"/>
  <c r="C816" i="6"/>
  <c r="B816" i="6"/>
  <c r="H815" i="6"/>
  <c r="G815" i="6"/>
  <c r="F815" i="6"/>
  <c r="E815" i="6"/>
  <c r="D815" i="6"/>
  <c r="C815" i="6"/>
  <c r="B815" i="6"/>
  <c r="H814" i="6"/>
  <c r="G814" i="6"/>
  <c r="F814" i="6"/>
  <c r="E814" i="6"/>
  <c r="D814" i="6"/>
  <c r="C814" i="6"/>
  <c r="B814" i="6"/>
  <c r="H813" i="6"/>
  <c r="G813" i="6"/>
  <c r="F813" i="6"/>
  <c r="E813" i="6"/>
  <c r="D813" i="6"/>
  <c r="C813" i="6"/>
  <c r="B813" i="6"/>
  <c r="H812" i="6"/>
  <c r="G812" i="6"/>
  <c r="F812" i="6"/>
  <c r="E812" i="6"/>
  <c r="D812" i="6"/>
  <c r="C812" i="6"/>
  <c r="B812" i="6"/>
  <c r="H811" i="6"/>
  <c r="G811" i="6"/>
  <c r="F811" i="6"/>
  <c r="E811" i="6"/>
  <c r="D811" i="6"/>
  <c r="C811" i="6"/>
  <c r="B811" i="6"/>
  <c r="H810" i="6"/>
  <c r="G810" i="6"/>
  <c r="F810" i="6"/>
  <c r="E810" i="6"/>
  <c r="D810" i="6"/>
  <c r="C810" i="6"/>
  <c r="B810" i="6"/>
  <c r="H809" i="6"/>
  <c r="G809" i="6"/>
  <c r="F809" i="6"/>
  <c r="E809" i="6"/>
  <c r="D809" i="6"/>
  <c r="C809" i="6"/>
  <c r="B809" i="6"/>
  <c r="H808" i="6"/>
  <c r="G808" i="6"/>
  <c r="F808" i="6"/>
  <c r="E808" i="6"/>
  <c r="D808" i="6"/>
  <c r="C808" i="6"/>
  <c r="B808" i="6"/>
  <c r="H807" i="6"/>
  <c r="G807" i="6"/>
  <c r="F807" i="6"/>
  <c r="E807" i="6"/>
  <c r="D807" i="6"/>
  <c r="C807" i="6"/>
  <c r="B807" i="6"/>
  <c r="H806" i="6"/>
  <c r="G806" i="6"/>
  <c r="F806" i="6"/>
  <c r="E806" i="6"/>
  <c r="D806" i="6"/>
  <c r="C806" i="6"/>
  <c r="B806" i="6"/>
  <c r="H805" i="6"/>
  <c r="G805" i="6"/>
  <c r="F805" i="6"/>
  <c r="E805" i="6"/>
  <c r="D805" i="6"/>
  <c r="C805" i="6"/>
  <c r="B805" i="6"/>
  <c r="H804" i="6"/>
  <c r="G804" i="6"/>
  <c r="F804" i="6"/>
  <c r="E804" i="6"/>
  <c r="D804" i="6"/>
  <c r="C804" i="6"/>
  <c r="B804" i="6"/>
  <c r="H803" i="6"/>
  <c r="G803" i="6"/>
  <c r="F803" i="6"/>
  <c r="E803" i="6"/>
  <c r="D803" i="6"/>
  <c r="C803" i="6"/>
  <c r="B803" i="6"/>
  <c r="H802" i="6"/>
  <c r="G802" i="6"/>
  <c r="F802" i="6"/>
  <c r="E802" i="6"/>
  <c r="D802" i="6"/>
  <c r="C802" i="6"/>
  <c r="B802" i="6"/>
  <c r="H801" i="6"/>
  <c r="G801" i="6"/>
  <c r="F801" i="6"/>
  <c r="E801" i="6"/>
  <c r="D801" i="6"/>
  <c r="C801" i="6"/>
  <c r="B801" i="6"/>
  <c r="H800" i="6"/>
  <c r="G800" i="6"/>
  <c r="F800" i="6"/>
  <c r="E800" i="6"/>
  <c r="D800" i="6"/>
  <c r="C800" i="6"/>
  <c r="B800" i="6"/>
  <c r="H799" i="6"/>
  <c r="G799" i="6"/>
  <c r="F799" i="6"/>
  <c r="E799" i="6"/>
  <c r="D799" i="6"/>
  <c r="C799" i="6"/>
  <c r="B799" i="6"/>
  <c r="H798" i="6"/>
  <c r="G798" i="6"/>
  <c r="F798" i="6"/>
  <c r="E798" i="6"/>
  <c r="D798" i="6"/>
  <c r="C798" i="6"/>
  <c r="B798" i="6"/>
  <c r="H797" i="6"/>
  <c r="G797" i="6"/>
  <c r="F797" i="6"/>
  <c r="E797" i="6"/>
  <c r="D797" i="6"/>
  <c r="C797" i="6"/>
  <c r="B797" i="6"/>
  <c r="H796" i="6"/>
  <c r="G796" i="6"/>
  <c r="F796" i="6"/>
  <c r="E796" i="6"/>
  <c r="D796" i="6"/>
  <c r="C796" i="6"/>
  <c r="B796" i="6"/>
  <c r="H795" i="6"/>
  <c r="G795" i="6"/>
  <c r="F795" i="6"/>
  <c r="E795" i="6"/>
  <c r="D795" i="6"/>
  <c r="C795" i="6"/>
  <c r="B795" i="6"/>
  <c r="H794" i="6"/>
  <c r="G794" i="6"/>
  <c r="F794" i="6"/>
  <c r="E794" i="6"/>
  <c r="D794" i="6"/>
  <c r="C794" i="6"/>
  <c r="B794" i="6"/>
  <c r="H793" i="6"/>
  <c r="G793" i="6"/>
  <c r="F793" i="6"/>
  <c r="E793" i="6"/>
  <c r="D793" i="6"/>
  <c r="C793" i="6"/>
  <c r="B793" i="6"/>
  <c r="H792" i="6"/>
  <c r="G792" i="6"/>
  <c r="F792" i="6"/>
  <c r="E792" i="6"/>
  <c r="D792" i="6"/>
  <c r="C792" i="6"/>
  <c r="B792" i="6"/>
  <c r="H791" i="6"/>
  <c r="G791" i="6"/>
  <c r="F791" i="6"/>
  <c r="E791" i="6"/>
  <c r="D791" i="6"/>
  <c r="C791" i="6"/>
  <c r="B791" i="6"/>
  <c r="H790" i="6"/>
  <c r="G790" i="6"/>
  <c r="F790" i="6"/>
  <c r="E790" i="6"/>
  <c r="D790" i="6"/>
  <c r="C790" i="6"/>
  <c r="B790" i="6"/>
  <c r="H789" i="6"/>
  <c r="G789" i="6"/>
  <c r="F789" i="6"/>
  <c r="E789" i="6"/>
  <c r="D789" i="6"/>
  <c r="C789" i="6"/>
  <c r="B789" i="6"/>
  <c r="H788" i="6"/>
  <c r="G788" i="6"/>
  <c r="F788" i="6"/>
  <c r="E788" i="6"/>
  <c r="D788" i="6"/>
  <c r="C788" i="6"/>
  <c r="B788" i="6"/>
  <c r="H787" i="6"/>
  <c r="G787" i="6"/>
  <c r="F787" i="6"/>
  <c r="E787" i="6"/>
  <c r="D787" i="6"/>
  <c r="C787" i="6"/>
  <c r="B787" i="6"/>
  <c r="H786" i="6"/>
  <c r="G786" i="6"/>
  <c r="F786" i="6"/>
  <c r="E786" i="6"/>
  <c r="D786" i="6"/>
  <c r="C786" i="6"/>
  <c r="B786" i="6"/>
  <c r="H785" i="6"/>
  <c r="G785" i="6"/>
  <c r="F785" i="6"/>
  <c r="E785" i="6"/>
  <c r="D785" i="6"/>
  <c r="C785" i="6"/>
  <c r="B785" i="6"/>
  <c r="H784" i="6"/>
  <c r="G784" i="6"/>
  <c r="F784" i="6"/>
  <c r="E784" i="6"/>
  <c r="D784" i="6"/>
  <c r="C784" i="6"/>
  <c r="B784" i="6"/>
  <c r="H783" i="6"/>
  <c r="G783" i="6"/>
  <c r="F783" i="6"/>
  <c r="E783" i="6"/>
  <c r="D783" i="6"/>
  <c r="C783" i="6"/>
  <c r="B783" i="6"/>
  <c r="H782" i="6"/>
  <c r="G782" i="6"/>
  <c r="F782" i="6"/>
  <c r="E782" i="6"/>
  <c r="D782" i="6"/>
  <c r="C782" i="6"/>
  <c r="B782" i="6"/>
  <c r="H781" i="6"/>
  <c r="G781" i="6"/>
  <c r="F781" i="6"/>
  <c r="E781" i="6"/>
  <c r="D781" i="6"/>
  <c r="C781" i="6"/>
  <c r="B781" i="6"/>
  <c r="H780" i="6"/>
  <c r="G780" i="6"/>
  <c r="F780" i="6"/>
  <c r="E780" i="6"/>
  <c r="D780" i="6"/>
  <c r="C780" i="6"/>
  <c r="B780" i="6"/>
  <c r="H779" i="6"/>
  <c r="G779" i="6"/>
  <c r="F779" i="6"/>
  <c r="E779" i="6"/>
  <c r="D779" i="6"/>
  <c r="C779" i="6"/>
  <c r="B779" i="6"/>
  <c r="H778" i="6"/>
  <c r="G778" i="6"/>
  <c r="F778" i="6"/>
  <c r="E778" i="6"/>
  <c r="D778" i="6"/>
  <c r="C778" i="6"/>
  <c r="B778" i="6"/>
  <c r="H777" i="6"/>
  <c r="G777" i="6"/>
  <c r="F777" i="6"/>
  <c r="E777" i="6"/>
  <c r="D777" i="6"/>
  <c r="C777" i="6"/>
  <c r="B777" i="6"/>
  <c r="H776" i="6"/>
  <c r="G776" i="6"/>
  <c r="F776" i="6"/>
  <c r="E776" i="6"/>
  <c r="D776" i="6"/>
  <c r="C776" i="6"/>
  <c r="B776" i="6"/>
  <c r="H775" i="6"/>
  <c r="G775" i="6"/>
  <c r="F775" i="6"/>
  <c r="E775" i="6"/>
  <c r="D775" i="6"/>
  <c r="C775" i="6"/>
  <c r="B775" i="6"/>
  <c r="H774" i="6"/>
  <c r="G774" i="6"/>
  <c r="F774" i="6"/>
  <c r="E774" i="6"/>
  <c r="D774" i="6"/>
  <c r="C774" i="6"/>
  <c r="B774" i="6"/>
  <c r="H773" i="6"/>
  <c r="G773" i="6"/>
  <c r="F773" i="6"/>
  <c r="E773" i="6"/>
  <c r="D773" i="6"/>
  <c r="C773" i="6"/>
  <c r="B773" i="6"/>
  <c r="H772" i="6"/>
  <c r="G772" i="6"/>
  <c r="F772" i="6"/>
  <c r="E772" i="6"/>
  <c r="D772" i="6"/>
  <c r="C772" i="6"/>
  <c r="B772" i="6"/>
  <c r="H771" i="6"/>
  <c r="G771" i="6"/>
  <c r="F771" i="6"/>
  <c r="E771" i="6"/>
  <c r="D771" i="6"/>
  <c r="C771" i="6"/>
  <c r="B771" i="6"/>
  <c r="H770" i="6"/>
  <c r="G770" i="6"/>
  <c r="F770" i="6"/>
  <c r="E770" i="6"/>
  <c r="D770" i="6"/>
  <c r="C770" i="6"/>
  <c r="B770" i="6"/>
  <c r="H769" i="6"/>
  <c r="G769" i="6"/>
  <c r="F769" i="6"/>
  <c r="E769" i="6"/>
  <c r="D769" i="6"/>
  <c r="C769" i="6"/>
  <c r="B769" i="6"/>
  <c r="H768" i="6"/>
  <c r="G768" i="6"/>
  <c r="F768" i="6"/>
  <c r="E768" i="6"/>
  <c r="D768" i="6"/>
  <c r="C768" i="6"/>
  <c r="B768" i="6"/>
  <c r="H767" i="6"/>
  <c r="G767" i="6"/>
  <c r="F767" i="6"/>
  <c r="E767" i="6"/>
  <c r="D767" i="6"/>
  <c r="C767" i="6"/>
  <c r="B767" i="6"/>
  <c r="H766" i="6"/>
  <c r="G766" i="6"/>
  <c r="F766" i="6"/>
  <c r="E766" i="6"/>
  <c r="D766" i="6"/>
  <c r="C766" i="6"/>
  <c r="B766" i="6"/>
  <c r="H765" i="6"/>
  <c r="G765" i="6"/>
  <c r="F765" i="6"/>
  <c r="E765" i="6"/>
  <c r="D765" i="6"/>
  <c r="C765" i="6"/>
  <c r="B765" i="6"/>
  <c r="H764" i="6"/>
  <c r="G764" i="6"/>
  <c r="F764" i="6"/>
  <c r="E764" i="6"/>
  <c r="D764" i="6"/>
  <c r="C764" i="6"/>
  <c r="B764" i="6"/>
  <c r="H763" i="6"/>
  <c r="G763" i="6"/>
  <c r="F763" i="6"/>
  <c r="E763" i="6"/>
  <c r="D763" i="6"/>
  <c r="C763" i="6"/>
  <c r="B763" i="6"/>
  <c r="H762" i="6"/>
  <c r="G762" i="6"/>
  <c r="F762" i="6"/>
  <c r="E762" i="6"/>
  <c r="D762" i="6"/>
  <c r="C762" i="6"/>
  <c r="B762" i="6"/>
  <c r="H761" i="6"/>
  <c r="G761" i="6"/>
  <c r="F761" i="6"/>
  <c r="E761" i="6"/>
  <c r="D761" i="6"/>
  <c r="C761" i="6"/>
  <c r="B761" i="6"/>
  <c r="H760" i="6"/>
  <c r="G760" i="6"/>
  <c r="F760" i="6"/>
  <c r="E760" i="6"/>
  <c r="D760" i="6"/>
  <c r="C760" i="6"/>
  <c r="B760" i="6"/>
  <c r="H759" i="6"/>
  <c r="G759" i="6"/>
  <c r="F759" i="6"/>
  <c r="E759" i="6"/>
  <c r="D759" i="6"/>
  <c r="C759" i="6"/>
  <c r="B759" i="6"/>
  <c r="H758" i="6"/>
  <c r="G758" i="6"/>
  <c r="F758" i="6"/>
  <c r="E758" i="6"/>
  <c r="D758" i="6"/>
  <c r="C758" i="6"/>
  <c r="B758" i="6"/>
  <c r="H757" i="6"/>
  <c r="G757" i="6"/>
  <c r="F757" i="6"/>
  <c r="E757" i="6"/>
  <c r="D757" i="6"/>
  <c r="C757" i="6"/>
  <c r="B757" i="6"/>
  <c r="H756" i="6"/>
  <c r="G756" i="6"/>
  <c r="F756" i="6"/>
  <c r="E756" i="6"/>
  <c r="D756" i="6"/>
  <c r="C756" i="6"/>
  <c r="B756" i="6"/>
  <c r="H755" i="6"/>
  <c r="G755" i="6"/>
  <c r="F755" i="6"/>
  <c r="E755" i="6"/>
  <c r="D755" i="6"/>
  <c r="C755" i="6"/>
  <c r="B755" i="6"/>
  <c r="H754" i="6"/>
  <c r="G754" i="6"/>
  <c r="F754" i="6"/>
  <c r="E754" i="6"/>
  <c r="D754" i="6"/>
  <c r="C754" i="6"/>
  <c r="B754" i="6"/>
  <c r="H753" i="6"/>
  <c r="G753" i="6"/>
  <c r="F753" i="6"/>
  <c r="E753" i="6"/>
  <c r="D753" i="6"/>
  <c r="C753" i="6"/>
  <c r="B753" i="6"/>
  <c r="H752" i="6"/>
  <c r="G752" i="6"/>
  <c r="F752" i="6"/>
  <c r="E752" i="6"/>
  <c r="D752" i="6"/>
  <c r="C752" i="6"/>
  <c r="B752" i="6"/>
  <c r="H751" i="6"/>
  <c r="G751" i="6"/>
  <c r="F751" i="6"/>
  <c r="E751" i="6"/>
  <c r="D751" i="6"/>
  <c r="C751" i="6"/>
  <c r="B751" i="6"/>
  <c r="H750" i="6"/>
  <c r="G750" i="6"/>
  <c r="F750" i="6"/>
  <c r="E750" i="6"/>
  <c r="D750" i="6"/>
  <c r="C750" i="6"/>
  <c r="B750" i="6"/>
  <c r="H749" i="6"/>
  <c r="G749" i="6"/>
  <c r="F749" i="6"/>
  <c r="E749" i="6"/>
  <c r="D749" i="6"/>
  <c r="C749" i="6"/>
  <c r="B749" i="6"/>
  <c r="H748" i="6"/>
  <c r="G748" i="6"/>
  <c r="F748" i="6"/>
  <c r="E748" i="6"/>
  <c r="D748" i="6"/>
  <c r="C748" i="6"/>
  <c r="B748" i="6"/>
  <c r="H747" i="6"/>
  <c r="G747" i="6"/>
  <c r="F747" i="6"/>
  <c r="E747" i="6"/>
  <c r="D747" i="6"/>
  <c r="C747" i="6"/>
  <c r="B747" i="6"/>
  <c r="H746" i="6"/>
  <c r="G746" i="6"/>
  <c r="F746" i="6"/>
  <c r="E746" i="6"/>
  <c r="D746" i="6"/>
  <c r="C746" i="6"/>
  <c r="B746" i="6"/>
  <c r="H745" i="6"/>
  <c r="G745" i="6"/>
  <c r="F745" i="6"/>
  <c r="E745" i="6"/>
  <c r="D745" i="6"/>
  <c r="C745" i="6"/>
  <c r="B745" i="6"/>
  <c r="H744" i="6"/>
  <c r="G744" i="6"/>
  <c r="F744" i="6"/>
  <c r="E744" i="6"/>
  <c r="D744" i="6"/>
  <c r="C744" i="6"/>
  <c r="B744" i="6"/>
  <c r="H743" i="6"/>
  <c r="G743" i="6"/>
  <c r="F743" i="6"/>
  <c r="E743" i="6"/>
  <c r="D743" i="6"/>
  <c r="C743" i="6"/>
  <c r="B743" i="6"/>
  <c r="H742" i="6"/>
  <c r="G742" i="6"/>
  <c r="F742" i="6"/>
  <c r="E742" i="6"/>
  <c r="D742" i="6"/>
  <c r="C742" i="6"/>
  <c r="B742" i="6"/>
  <c r="H741" i="6"/>
  <c r="G741" i="6"/>
  <c r="F741" i="6"/>
  <c r="E741" i="6"/>
  <c r="D741" i="6"/>
  <c r="C741" i="6"/>
  <c r="B741" i="6"/>
  <c r="H740" i="6"/>
  <c r="G740" i="6"/>
  <c r="F740" i="6"/>
  <c r="E740" i="6"/>
  <c r="D740" i="6"/>
  <c r="C740" i="6"/>
  <c r="B740" i="6"/>
  <c r="H739" i="6"/>
  <c r="G739" i="6"/>
  <c r="F739" i="6"/>
  <c r="E739" i="6"/>
  <c r="D739" i="6"/>
  <c r="C739" i="6"/>
  <c r="B739" i="6"/>
  <c r="H738" i="6"/>
  <c r="G738" i="6"/>
  <c r="F738" i="6"/>
  <c r="E738" i="6"/>
  <c r="D738" i="6"/>
  <c r="C738" i="6"/>
  <c r="B738" i="6"/>
  <c r="H737" i="6"/>
  <c r="G737" i="6"/>
  <c r="F737" i="6"/>
  <c r="E737" i="6"/>
  <c r="D737" i="6"/>
  <c r="C737" i="6"/>
  <c r="B737" i="6"/>
  <c r="H736" i="6"/>
  <c r="G736" i="6"/>
  <c r="F736" i="6"/>
  <c r="E736" i="6"/>
  <c r="D736" i="6"/>
  <c r="C736" i="6"/>
  <c r="B736" i="6"/>
  <c r="H735" i="6"/>
  <c r="G735" i="6"/>
  <c r="F735" i="6"/>
  <c r="E735" i="6"/>
  <c r="D735" i="6"/>
  <c r="C735" i="6"/>
  <c r="B735" i="6"/>
  <c r="H734" i="6"/>
  <c r="G734" i="6"/>
  <c r="F734" i="6"/>
  <c r="E734" i="6"/>
  <c r="D734" i="6"/>
  <c r="C734" i="6"/>
  <c r="B734" i="6"/>
  <c r="H733" i="6"/>
  <c r="G733" i="6"/>
  <c r="F733" i="6"/>
  <c r="E733" i="6"/>
  <c r="D733" i="6"/>
  <c r="C733" i="6"/>
  <c r="B733" i="6"/>
  <c r="H732" i="6"/>
  <c r="G732" i="6"/>
  <c r="F732" i="6"/>
  <c r="E732" i="6"/>
  <c r="D732" i="6"/>
  <c r="C732" i="6"/>
  <c r="B732" i="6"/>
  <c r="H731" i="6"/>
  <c r="G731" i="6"/>
  <c r="F731" i="6"/>
  <c r="E731" i="6"/>
  <c r="D731" i="6"/>
  <c r="C731" i="6"/>
  <c r="B731" i="6"/>
  <c r="H730" i="6"/>
  <c r="G730" i="6"/>
  <c r="F730" i="6"/>
  <c r="E730" i="6"/>
  <c r="D730" i="6"/>
  <c r="C730" i="6"/>
  <c r="B730" i="6"/>
  <c r="H729" i="6"/>
  <c r="G729" i="6"/>
  <c r="F729" i="6"/>
  <c r="E729" i="6"/>
  <c r="D729" i="6"/>
  <c r="C729" i="6"/>
  <c r="B729" i="6"/>
  <c r="H728" i="6"/>
  <c r="G728" i="6"/>
  <c r="F728" i="6"/>
  <c r="E728" i="6"/>
  <c r="D728" i="6"/>
  <c r="C728" i="6"/>
  <c r="B728" i="6"/>
  <c r="H727" i="6"/>
  <c r="G727" i="6"/>
  <c r="F727" i="6"/>
  <c r="E727" i="6"/>
  <c r="D727" i="6"/>
  <c r="C727" i="6"/>
  <c r="B727" i="6"/>
  <c r="H726" i="6"/>
  <c r="G726" i="6"/>
  <c r="F726" i="6"/>
  <c r="E726" i="6"/>
  <c r="D726" i="6"/>
  <c r="C726" i="6"/>
  <c r="B726" i="6"/>
  <c r="H725" i="6"/>
  <c r="G725" i="6"/>
  <c r="F725" i="6"/>
  <c r="E725" i="6"/>
  <c r="D725" i="6"/>
  <c r="C725" i="6"/>
  <c r="B725" i="6"/>
  <c r="H724" i="6"/>
  <c r="G724" i="6"/>
  <c r="F724" i="6"/>
  <c r="E724" i="6"/>
  <c r="D724" i="6"/>
  <c r="C724" i="6"/>
  <c r="B724" i="6"/>
  <c r="H723" i="6"/>
  <c r="G723" i="6"/>
  <c r="F723" i="6"/>
  <c r="E723" i="6"/>
  <c r="D723" i="6"/>
  <c r="C723" i="6"/>
  <c r="B723" i="6"/>
  <c r="H722" i="6"/>
  <c r="G722" i="6"/>
  <c r="F722" i="6"/>
  <c r="E722" i="6"/>
  <c r="D722" i="6"/>
  <c r="C722" i="6"/>
  <c r="B722" i="6"/>
  <c r="H721" i="6"/>
  <c r="G721" i="6"/>
  <c r="F721" i="6"/>
  <c r="E721" i="6"/>
  <c r="D721" i="6"/>
  <c r="C721" i="6"/>
  <c r="B721" i="6"/>
  <c r="H720" i="6"/>
  <c r="G720" i="6"/>
  <c r="F720" i="6"/>
  <c r="E720" i="6"/>
  <c r="D720" i="6"/>
  <c r="C720" i="6"/>
  <c r="B720" i="6"/>
  <c r="H719" i="6"/>
  <c r="G719" i="6"/>
  <c r="F719" i="6"/>
  <c r="E719" i="6"/>
  <c r="D719" i="6"/>
  <c r="C719" i="6"/>
  <c r="B719" i="6"/>
  <c r="H718" i="6"/>
  <c r="G718" i="6"/>
  <c r="F718" i="6"/>
  <c r="E718" i="6"/>
  <c r="D718" i="6"/>
  <c r="C718" i="6"/>
  <c r="B718" i="6"/>
  <c r="H717" i="6"/>
  <c r="G717" i="6"/>
  <c r="F717" i="6"/>
  <c r="E717" i="6"/>
  <c r="D717" i="6"/>
  <c r="C717" i="6"/>
  <c r="B717" i="6"/>
  <c r="H716" i="6"/>
  <c r="G716" i="6"/>
  <c r="F716" i="6"/>
  <c r="E716" i="6"/>
  <c r="D716" i="6"/>
  <c r="C716" i="6"/>
  <c r="B716" i="6"/>
  <c r="H715" i="6"/>
  <c r="G715" i="6"/>
  <c r="F715" i="6"/>
  <c r="E715" i="6"/>
  <c r="D715" i="6"/>
  <c r="C715" i="6"/>
  <c r="B715" i="6"/>
  <c r="H714" i="6"/>
  <c r="G714" i="6"/>
  <c r="F714" i="6"/>
  <c r="E714" i="6"/>
  <c r="D714" i="6"/>
  <c r="C714" i="6"/>
  <c r="B714" i="6"/>
  <c r="H713" i="6"/>
  <c r="G713" i="6"/>
  <c r="F713" i="6"/>
  <c r="E713" i="6"/>
  <c r="D713" i="6"/>
  <c r="C713" i="6"/>
  <c r="B713" i="6"/>
  <c r="H712" i="6"/>
  <c r="G712" i="6"/>
  <c r="F712" i="6"/>
  <c r="E712" i="6"/>
  <c r="D712" i="6"/>
  <c r="C712" i="6"/>
  <c r="B712" i="6"/>
  <c r="H711" i="6"/>
  <c r="G711" i="6"/>
  <c r="F711" i="6"/>
  <c r="E711" i="6"/>
  <c r="D711" i="6"/>
  <c r="C711" i="6"/>
  <c r="B711" i="6"/>
  <c r="H710" i="6"/>
  <c r="G710" i="6"/>
  <c r="F710" i="6"/>
  <c r="E710" i="6"/>
  <c r="D710" i="6"/>
  <c r="C710" i="6"/>
  <c r="B710" i="6"/>
  <c r="H709" i="6"/>
  <c r="G709" i="6"/>
  <c r="F709" i="6"/>
  <c r="E709" i="6"/>
  <c r="D709" i="6"/>
  <c r="C709" i="6"/>
  <c r="B709" i="6"/>
  <c r="H708" i="6"/>
  <c r="G708" i="6"/>
  <c r="F708" i="6"/>
  <c r="E708" i="6"/>
  <c r="D708" i="6"/>
  <c r="C708" i="6"/>
  <c r="B708" i="6"/>
  <c r="H707" i="6"/>
  <c r="G707" i="6"/>
  <c r="F707" i="6"/>
  <c r="E707" i="6"/>
  <c r="D707" i="6"/>
  <c r="C707" i="6"/>
  <c r="B707" i="6"/>
  <c r="H706" i="6"/>
  <c r="G706" i="6"/>
  <c r="F706" i="6"/>
  <c r="E706" i="6"/>
  <c r="D706" i="6"/>
  <c r="C706" i="6"/>
  <c r="B706" i="6"/>
  <c r="H705" i="6"/>
  <c r="G705" i="6"/>
  <c r="F705" i="6"/>
  <c r="E705" i="6"/>
  <c r="D705" i="6"/>
  <c r="C705" i="6"/>
  <c r="B705" i="6"/>
  <c r="H704" i="6"/>
  <c r="G704" i="6"/>
  <c r="F704" i="6"/>
  <c r="E704" i="6"/>
  <c r="D704" i="6"/>
  <c r="C704" i="6"/>
  <c r="B704" i="6"/>
  <c r="H703" i="6"/>
  <c r="G703" i="6"/>
  <c r="F703" i="6"/>
  <c r="E703" i="6"/>
  <c r="D703" i="6"/>
  <c r="C703" i="6"/>
  <c r="B703" i="6"/>
  <c r="H702" i="6"/>
  <c r="G702" i="6"/>
  <c r="F702" i="6"/>
  <c r="E702" i="6"/>
  <c r="D702" i="6"/>
  <c r="C702" i="6"/>
  <c r="B702" i="6"/>
  <c r="H701" i="6"/>
  <c r="G701" i="6"/>
  <c r="F701" i="6"/>
  <c r="E701" i="6"/>
  <c r="D701" i="6"/>
  <c r="C701" i="6"/>
  <c r="B701" i="6"/>
  <c r="H700" i="6"/>
  <c r="G700" i="6"/>
  <c r="F700" i="6"/>
  <c r="E700" i="6"/>
  <c r="D700" i="6"/>
  <c r="C700" i="6"/>
  <c r="B700" i="6"/>
  <c r="H699" i="6"/>
  <c r="G699" i="6"/>
  <c r="F699" i="6"/>
  <c r="E699" i="6"/>
  <c r="D699" i="6"/>
  <c r="C699" i="6"/>
  <c r="B699" i="6"/>
  <c r="H698" i="6"/>
  <c r="G698" i="6"/>
  <c r="F698" i="6"/>
  <c r="E698" i="6"/>
  <c r="D698" i="6"/>
  <c r="C698" i="6"/>
  <c r="B698" i="6"/>
  <c r="H697" i="6"/>
  <c r="G697" i="6"/>
  <c r="F697" i="6"/>
  <c r="E697" i="6"/>
  <c r="D697" i="6"/>
  <c r="C697" i="6"/>
  <c r="B697" i="6"/>
  <c r="H696" i="6"/>
  <c r="G696" i="6"/>
  <c r="F696" i="6"/>
  <c r="E696" i="6"/>
  <c r="D696" i="6"/>
  <c r="C696" i="6"/>
  <c r="B696" i="6"/>
  <c r="H695" i="6"/>
  <c r="G695" i="6"/>
  <c r="F695" i="6"/>
  <c r="E695" i="6"/>
  <c r="D695" i="6"/>
  <c r="C695" i="6"/>
  <c r="B695" i="6"/>
  <c r="H694" i="6"/>
  <c r="G694" i="6"/>
  <c r="F694" i="6"/>
  <c r="E694" i="6"/>
  <c r="D694" i="6"/>
  <c r="C694" i="6"/>
  <c r="B694" i="6"/>
  <c r="H693" i="6"/>
  <c r="G693" i="6"/>
  <c r="F693" i="6"/>
  <c r="E693" i="6"/>
  <c r="D693" i="6"/>
  <c r="C693" i="6"/>
  <c r="B693" i="6"/>
  <c r="H692" i="6"/>
  <c r="G692" i="6"/>
  <c r="F692" i="6"/>
  <c r="E692" i="6"/>
  <c r="D692" i="6"/>
  <c r="C692" i="6"/>
  <c r="B692" i="6"/>
  <c r="H691" i="6"/>
  <c r="G691" i="6"/>
  <c r="F691" i="6"/>
  <c r="E691" i="6"/>
  <c r="D691" i="6"/>
  <c r="C691" i="6"/>
  <c r="B691" i="6"/>
  <c r="H690" i="6"/>
  <c r="G690" i="6"/>
  <c r="F690" i="6"/>
  <c r="E690" i="6"/>
  <c r="D690" i="6"/>
  <c r="C690" i="6"/>
  <c r="B690" i="6"/>
  <c r="H689" i="6"/>
  <c r="G689" i="6"/>
  <c r="F689" i="6"/>
  <c r="E689" i="6"/>
  <c r="D689" i="6"/>
  <c r="C689" i="6"/>
  <c r="B689" i="6"/>
  <c r="H688" i="6"/>
  <c r="G688" i="6"/>
  <c r="F688" i="6"/>
  <c r="E688" i="6"/>
  <c r="D688" i="6"/>
  <c r="C688" i="6"/>
  <c r="B688" i="6"/>
  <c r="H687" i="6"/>
  <c r="G687" i="6"/>
  <c r="F687" i="6"/>
  <c r="E687" i="6"/>
  <c r="D687" i="6"/>
  <c r="C687" i="6"/>
  <c r="B687" i="6"/>
  <c r="H686" i="6"/>
  <c r="G686" i="6"/>
  <c r="F686" i="6"/>
  <c r="E686" i="6"/>
  <c r="D686" i="6"/>
  <c r="C686" i="6"/>
  <c r="B686" i="6"/>
  <c r="H685" i="6"/>
  <c r="G685" i="6"/>
  <c r="F685" i="6"/>
  <c r="E685" i="6"/>
  <c r="D685" i="6"/>
  <c r="C685" i="6"/>
  <c r="B685" i="6"/>
  <c r="H684" i="6"/>
  <c r="G684" i="6"/>
  <c r="F684" i="6"/>
  <c r="E684" i="6"/>
  <c r="D684" i="6"/>
  <c r="C684" i="6"/>
  <c r="B684" i="6"/>
  <c r="H683" i="6"/>
  <c r="G683" i="6"/>
  <c r="F683" i="6"/>
  <c r="E683" i="6"/>
  <c r="D683" i="6"/>
  <c r="C683" i="6"/>
  <c r="B683" i="6"/>
  <c r="H682" i="6"/>
  <c r="G682" i="6"/>
  <c r="F682" i="6"/>
  <c r="E682" i="6"/>
  <c r="D682" i="6"/>
  <c r="C682" i="6"/>
  <c r="B682" i="6"/>
  <c r="H681" i="6"/>
  <c r="G681" i="6"/>
  <c r="F681" i="6"/>
  <c r="E681" i="6"/>
  <c r="D681" i="6"/>
  <c r="C681" i="6"/>
  <c r="B681" i="6"/>
  <c r="H680" i="6"/>
  <c r="G680" i="6"/>
  <c r="F680" i="6"/>
  <c r="E680" i="6"/>
  <c r="D680" i="6"/>
  <c r="C680" i="6"/>
  <c r="B680" i="6"/>
  <c r="H679" i="6"/>
  <c r="G679" i="6"/>
  <c r="F679" i="6"/>
  <c r="E679" i="6"/>
  <c r="D679" i="6"/>
  <c r="C679" i="6"/>
  <c r="B679" i="6"/>
  <c r="H678" i="6"/>
  <c r="G678" i="6"/>
  <c r="F678" i="6"/>
  <c r="E678" i="6"/>
  <c r="D678" i="6"/>
  <c r="C678" i="6"/>
  <c r="B678" i="6"/>
  <c r="H677" i="6"/>
  <c r="G677" i="6"/>
  <c r="F677" i="6"/>
  <c r="E677" i="6"/>
  <c r="D677" i="6"/>
  <c r="C677" i="6"/>
  <c r="B677" i="6"/>
  <c r="H676" i="6"/>
  <c r="G676" i="6"/>
  <c r="F676" i="6"/>
  <c r="E676" i="6"/>
  <c r="D676" i="6"/>
  <c r="C676" i="6"/>
  <c r="B676" i="6"/>
  <c r="H675" i="6"/>
  <c r="G675" i="6"/>
  <c r="F675" i="6"/>
  <c r="E675" i="6"/>
  <c r="D675" i="6"/>
  <c r="C675" i="6"/>
  <c r="B675" i="6"/>
  <c r="H674" i="6"/>
  <c r="G674" i="6"/>
  <c r="F674" i="6"/>
  <c r="E674" i="6"/>
  <c r="D674" i="6"/>
  <c r="C674" i="6"/>
  <c r="B674" i="6"/>
  <c r="H673" i="6"/>
  <c r="G673" i="6"/>
  <c r="F673" i="6"/>
  <c r="E673" i="6"/>
  <c r="D673" i="6"/>
  <c r="C673" i="6"/>
  <c r="B673" i="6"/>
  <c r="H672" i="6"/>
  <c r="G672" i="6"/>
  <c r="F672" i="6"/>
  <c r="E672" i="6"/>
  <c r="D672" i="6"/>
  <c r="C672" i="6"/>
  <c r="B672" i="6"/>
  <c r="H671" i="6"/>
  <c r="G671" i="6"/>
  <c r="F671" i="6"/>
  <c r="E671" i="6"/>
  <c r="D671" i="6"/>
  <c r="C671" i="6"/>
  <c r="B671" i="6"/>
  <c r="H670" i="6"/>
  <c r="G670" i="6"/>
  <c r="F670" i="6"/>
  <c r="E670" i="6"/>
  <c r="D670" i="6"/>
  <c r="C670" i="6"/>
  <c r="B670" i="6"/>
  <c r="H669" i="6"/>
  <c r="G669" i="6"/>
  <c r="F669" i="6"/>
  <c r="E669" i="6"/>
  <c r="D669" i="6"/>
  <c r="C669" i="6"/>
  <c r="B669" i="6"/>
  <c r="H668" i="6"/>
  <c r="G668" i="6"/>
  <c r="F668" i="6"/>
  <c r="E668" i="6"/>
  <c r="D668" i="6"/>
  <c r="C668" i="6"/>
  <c r="B668" i="6"/>
  <c r="H667" i="6"/>
  <c r="G667" i="6"/>
  <c r="F667" i="6"/>
  <c r="E667" i="6"/>
  <c r="D667" i="6"/>
  <c r="C667" i="6"/>
  <c r="B667" i="6"/>
  <c r="H666" i="6"/>
  <c r="G666" i="6"/>
  <c r="F666" i="6"/>
  <c r="E666" i="6"/>
  <c r="D666" i="6"/>
  <c r="C666" i="6"/>
  <c r="B666" i="6"/>
  <c r="H665" i="6"/>
  <c r="G665" i="6"/>
  <c r="F665" i="6"/>
  <c r="E665" i="6"/>
  <c r="D665" i="6"/>
  <c r="C665" i="6"/>
  <c r="B665" i="6"/>
  <c r="H664" i="6"/>
  <c r="G664" i="6"/>
  <c r="F664" i="6"/>
  <c r="E664" i="6"/>
  <c r="D664" i="6"/>
  <c r="C664" i="6"/>
  <c r="B664" i="6"/>
  <c r="H663" i="6"/>
  <c r="G663" i="6"/>
  <c r="F663" i="6"/>
  <c r="E663" i="6"/>
  <c r="D663" i="6"/>
  <c r="C663" i="6"/>
  <c r="B663" i="6"/>
  <c r="H662" i="6"/>
  <c r="G662" i="6"/>
  <c r="F662" i="6"/>
  <c r="E662" i="6"/>
  <c r="D662" i="6"/>
  <c r="C662" i="6"/>
  <c r="B662" i="6"/>
  <c r="H661" i="6"/>
  <c r="G661" i="6"/>
  <c r="F661" i="6"/>
  <c r="E661" i="6"/>
  <c r="D661" i="6"/>
  <c r="C661" i="6"/>
  <c r="B661" i="6"/>
  <c r="H660" i="6"/>
  <c r="G660" i="6"/>
  <c r="F660" i="6"/>
  <c r="E660" i="6"/>
  <c r="D660" i="6"/>
  <c r="C660" i="6"/>
  <c r="B660" i="6"/>
  <c r="H659" i="6"/>
  <c r="G659" i="6"/>
  <c r="F659" i="6"/>
  <c r="E659" i="6"/>
  <c r="D659" i="6"/>
  <c r="C659" i="6"/>
  <c r="B659" i="6"/>
  <c r="H658" i="6"/>
  <c r="G658" i="6"/>
  <c r="F658" i="6"/>
  <c r="E658" i="6"/>
  <c r="D658" i="6"/>
  <c r="C658" i="6"/>
  <c r="B658" i="6"/>
  <c r="H657" i="6"/>
  <c r="G657" i="6"/>
  <c r="F657" i="6"/>
  <c r="E657" i="6"/>
  <c r="D657" i="6"/>
  <c r="C657" i="6"/>
  <c r="B657" i="6"/>
  <c r="H656" i="6"/>
  <c r="G656" i="6"/>
  <c r="F656" i="6"/>
  <c r="E656" i="6"/>
  <c r="D656" i="6"/>
  <c r="C656" i="6"/>
  <c r="B656" i="6"/>
  <c r="H655" i="6"/>
  <c r="G655" i="6"/>
  <c r="F655" i="6"/>
  <c r="E655" i="6"/>
  <c r="D655" i="6"/>
  <c r="C655" i="6"/>
  <c r="B655" i="6"/>
  <c r="H654" i="6"/>
  <c r="G654" i="6"/>
  <c r="F654" i="6"/>
  <c r="E654" i="6"/>
  <c r="D654" i="6"/>
  <c r="C654" i="6"/>
  <c r="B654" i="6"/>
  <c r="H653" i="6"/>
  <c r="G653" i="6"/>
  <c r="F653" i="6"/>
  <c r="E653" i="6"/>
  <c r="D653" i="6"/>
  <c r="C653" i="6"/>
  <c r="B653" i="6"/>
  <c r="H652" i="6"/>
  <c r="G652" i="6"/>
  <c r="F652" i="6"/>
  <c r="E652" i="6"/>
  <c r="D652" i="6"/>
  <c r="C652" i="6"/>
  <c r="B652" i="6"/>
  <c r="H651" i="6"/>
  <c r="G651" i="6"/>
  <c r="F651" i="6"/>
  <c r="E651" i="6"/>
  <c r="D651" i="6"/>
  <c r="C651" i="6"/>
  <c r="B651" i="6"/>
  <c r="H650" i="6"/>
  <c r="G650" i="6"/>
  <c r="F650" i="6"/>
  <c r="E650" i="6"/>
  <c r="D650" i="6"/>
  <c r="C650" i="6"/>
  <c r="B650" i="6"/>
  <c r="H649" i="6"/>
  <c r="G649" i="6"/>
  <c r="F649" i="6"/>
  <c r="E649" i="6"/>
  <c r="D649" i="6"/>
  <c r="C649" i="6"/>
  <c r="B649" i="6"/>
  <c r="H648" i="6"/>
  <c r="G648" i="6"/>
  <c r="F648" i="6"/>
  <c r="E648" i="6"/>
  <c r="D648" i="6"/>
  <c r="C648" i="6"/>
  <c r="B648" i="6"/>
  <c r="H647" i="6"/>
  <c r="G647" i="6"/>
  <c r="F647" i="6"/>
  <c r="E647" i="6"/>
  <c r="D647" i="6"/>
  <c r="C647" i="6"/>
  <c r="B647" i="6"/>
  <c r="H646" i="6"/>
  <c r="G646" i="6"/>
  <c r="F646" i="6"/>
  <c r="E646" i="6"/>
  <c r="D646" i="6"/>
  <c r="C646" i="6"/>
  <c r="B646" i="6"/>
  <c r="H645" i="6"/>
  <c r="G645" i="6"/>
  <c r="F645" i="6"/>
  <c r="E645" i="6"/>
  <c r="D645" i="6"/>
  <c r="C645" i="6"/>
  <c r="B645" i="6"/>
  <c r="H644" i="6"/>
  <c r="G644" i="6"/>
  <c r="F644" i="6"/>
  <c r="E644" i="6"/>
  <c r="D644" i="6"/>
  <c r="C644" i="6"/>
  <c r="B644" i="6"/>
  <c r="H643" i="6"/>
  <c r="G643" i="6"/>
  <c r="F643" i="6"/>
  <c r="E643" i="6"/>
  <c r="D643" i="6"/>
  <c r="C643" i="6"/>
  <c r="B643" i="6"/>
  <c r="H642" i="6"/>
  <c r="G642" i="6"/>
  <c r="F642" i="6"/>
  <c r="E642" i="6"/>
  <c r="D642" i="6"/>
  <c r="C642" i="6"/>
  <c r="B642" i="6"/>
  <c r="H641" i="6"/>
  <c r="G641" i="6"/>
  <c r="F641" i="6"/>
  <c r="E641" i="6"/>
  <c r="D641" i="6"/>
  <c r="C641" i="6"/>
  <c r="B641" i="6"/>
  <c r="H640" i="6"/>
  <c r="G640" i="6"/>
  <c r="F640" i="6"/>
  <c r="E640" i="6"/>
  <c r="D640" i="6"/>
  <c r="C640" i="6"/>
  <c r="B640" i="6"/>
  <c r="H639" i="6"/>
  <c r="G639" i="6"/>
  <c r="F639" i="6"/>
  <c r="E639" i="6"/>
  <c r="D639" i="6"/>
  <c r="C639" i="6"/>
  <c r="B639" i="6"/>
  <c r="H638" i="6"/>
  <c r="G638" i="6"/>
  <c r="F638" i="6"/>
  <c r="E638" i="6"/>
  <c r="D638" i="6"/>
  <c r="C638" i="6"/>
  <c r="B638" i="6"/>
  <c r="H637" i="6"/>
  <c r="G637" i="6"/>
  <c r="F637" i="6"/>
  <c r="E637" i="6"/>
  <c r="D637" i="6"/>
  <c r="C637" i="6"/>
  <c r="B637" i="6"/>
  <c r="H636" i="6"/>
  <c r="G636" i="6"/>
  <c r="F636" i="6"/>
  <c r="E636" i="6"/>
  <c r="D636" i="6"/>
  <c r="C636" i="6"/>
  <c r="B636" i="6"/>
  <c r="H635" i="6"/>
  <c r="G635" i="6"/>
  <c r="F635" i="6"/>
  <c r="E635" i="6"/>
  <c r="D635" i="6"/>
  <c r="C635" i="6"/>
  <c r="B635" i="6"/>
  <c r="H634" i="6"/>
  <c r="G634" i="6"/>
  <c r="F634" i="6"/>
  <c r="E634" i="6"/>
  <c r="D634" i="6"/>
  <c r="C634" i="6"/>
  <c r="B634" i="6"/>
  <c r="H633" i="6"/>
  <c r="G633" i="6"/>
  <c r="F633" i="6"/>
  <c r="E633" i="6"/>
  <c r="D633" i="6"/>
  <c r="C633" i="6"/>
  <c r="B633" i="6"/>
  <c r="H632" i="6"/>
  <c r="G632" i="6"/>
  <c r="F632" i="6"/>
  <c r="E632" i="6"/>
  <c r="D632" i="6"/>
  <c r="C632" i="6"/>
  <c r="B632" i="6"/>
  <c r="H631" i="6"/>
  <c r="G631" i="6"/>
  <c r="F631" i="6"/>
  <c r="E631" i="6"/>
  <c r="D631" i="6"/>
  <c r="C631" i="6"/>
  <c r="B631" i="6"/>
  <c r="H630" i="6"/>
  <c r="G630" i="6"/>
  <c r="F630" i="6"/>
  <c r="E630" i="6"/>
  <c r="D630" i="6"/>
  <c r="C630" i="6"/>
  <c r="B630" i="6"/>
  <c r="H629" i="6"/>
  <c r="G629" i="6"/>
  <c r="F629" i="6"/>
  <c r="E629" i="6"/>
  <c r="D629" i="6"/>
  <c r="C629" i="6"/>
  <c r="B629" i="6"/>
  <c r="H628" i="6"/>
  <c r="G628" i="6"/>
  <c r="F628" i="6"/>
  <c r="E628" i="6"/>
  <c r="D628" i="6"/>
  <c r="C628" i="6"/>
  <c r="B628" i="6"/>
  <c r="H627" i="6"/>
  <c r="G627" i="6"/>
  <c r="F627" i="6"/>
  <c r="E627" i="6"/>
  <c r="D627" i="6"/>
  <c r="C627" i="6"/>
  <c r="B627" i="6"/>
  <c r="H626" i="6"/>
  <c r="G626" i="6"/>
  <c r="F626" i="6"/>
  <c r="E626" i="6"/>
  <c r="D626" i="6"/>
  <c r="C626" i="6"/>
  <c r="B626" i="6"/>
  <c r="H625" i="6"/>
  <c r="G625" i="6"/>
  <c r="F625" i="6"/>
  <c r="E625" i="6"/>
  <c r="D625" i="6"/>
  <c r="C625" i="6"/>
  <c r="B625" i="6"/>
  <c r="H624" i="6"/>
  <c r="G624" i="6"/>
  <c r="F624" i="6"/>
  <c r="E624" i="6"/>
  <c r="D624" i="6"/>
  <c r="C624" i="6"/>
  <c r="B624" i="6"/>
  <c r="H623" i="6"/>
  <c r="G623" i="6"/>
  <c r="F623" i="6"/>
  <c r="E623" i="6"/>
  <c r="D623" i="6"/>
  <c r="C623" i="6"/>
  <c r="B623" i="6"/>
  <c r="H622" i="6"/>
  <c r="G622" i="6"/>
  <c r="F622" i="6"/>
  <c r="E622" i="6"/>
  <c r="D622" i="6"/>
  <c r="C622" i="6"/>
  <c r="B622" i="6"/>
  <c r="H621" i="6"/>
  <c r="G621" i="6"/>
  <c r="F621" i="6"/>
  <c r="E621" i="6"/>
  <c r="D621" i="6"/>
  <c r="C621" i="6"/>
  <c r="B621" i="6"/>
  <c r="H620" i="6"/>
  <c r="G620" i="6"/>
  <c r="F620" i="6"/>
  <c r="E620" i="6"/>
  <c r="D620" i="6"/>
  <c r="C620" i="6"/>
  <c r="B620" i="6"/>
  <c r="H619" i="6"/>
  <c r="G619" i="6"/>
  <c r="F619" i="6"/>
  <c r="E619" i="6"/>
  <c r="D619" i="6"/>
  <c r="C619" i="6"/>
  <c r="B619" i="6"/>
  <c r="H618" i="6"/>
  <c r="G618" i="6"/>
  <c r="F618" i="6"/>
  <c r="E618" i="6"/>
  <c r="D618" i="6"/>
  <c r="C618" i="6"/>
  <c r="B618" i="6"/>
  <c r="H617" i="6"/>
  <c r="G617" i="6"/>
  <c r="F617" i="6"/>
  <c r="E617" i="6"/>
  <c r="D617" i="6"/>
  <c r="C617" i="6"/>
  <c r="B617" i="6"/>
  <c r="H616" i="6"/>
  <c r="G616" i="6"/>
  <c r="F616" i="6"/>
  <c r="E616" i="6"/>
  <c r="D616" i="6"/>
  <c r="C616" i="6"/>
  <c r="B616" i="6"/>
  <c r="H615" i="6"/>
  <c r="G615" i="6"/>
  <c r="F615" i="6"/>
  <c r="E615" i="6"/>
  <c r="D615" i="6"/>
  <c r="C615" i="6"/>
  <c r="B615" i="6"/>
  <c r="H614" i="6"/>
  <c r="G614" i="6"/>
  <c r="F614" i="6"/>
  <c r="E614" i="6"/>
  <c r="D614" i="6"/>
  <c r="C614" i="6"/>
  <c r="B614" i="6"/>
  <c r="H613" i="6"/>
  <c r="G613" i="6"/>
  <c r="F613" i="6"/>
  <c r="E613" i="6"/>
  <c r="D613" i="6"/>
  <c r="C613" i="6"/>
  <c r="B613" i="6"/>
  <c r="H612" i="6"/>
  <c r="G612" i="6"/>
  <c r="F612" i="6"/>
  <c r="E612" i="6"/>
  <c r="D612" i="6"/>
  <c r="C612" i="6"/>
  <c r="B612" i="6"/>
  <c r="H611" i="6"/>
  <c r="G611" i="6"/>
  <c r="F611" i="6"/>
  <c r="E611" i="6"/>
  <c r="D611" i="6"/>
  <c r="C611" i="6"/>
  <c r="B611" i="6"/>
  <c r="H610" i="6"/>
  <c r="G610" i="6"/>
  <c r="F610" i="6"/>
  <c r="E610" i="6"/>
  <c r="D610" i="6"/>
  <c r="C610" i="6"/>
  <c r="B610" i="6"/>
  <c r="H609" i="6"/>
  <c r="G609" i="6"/>
  <c r="F609" i="6"/>
  <c r="E609" i="6"/>
  <c r="D609" i="6"/>
  <c r="C609" i="6"/>
  <c r="B609" i="6"/>
  <c r="H608" i="6"/>
  <c r="G608" i="6"/>
  <c r="F608" i="6"/>
  <c r="E608" i="6"/>
  <c r="D608" i="6"/>
  <c r="C608" i="6"/>
  <c r="B608" i="6"/>
  <c r="H607" i="6"/>
  <c r="G607" i="6"/>
  <c r="F607" i="6"/>
  <c r="E607" i="6"/>
  <c r="D607" i="6"/>
  <c r="C607" i="6"/>
  <c r="B607" i="6"/>
  <c r="H606" i="6"/>
  <c r="G606" i="6"/>
  <c r="F606" i="6"/>
  <c r="E606" i="6"/>
  <c r="D606" i="6"/>
  <c r="C606" i="6"/>
  <c r="B606" i="6"/>
  <c r="H605" i="6"/>
  <c r="G605" i="6"/>
  <c r="F605" i="6"/>
  <c r="E605" i="6"/>
  <c r="D605" i="6"/>
  <c r="C605" i="6"/>
  <c r="B605" i="6"/>
  <c r="H604" i="6"/>
  <c r="G604" i="6"/>
  <c r="F604" i="6"/>
  <c r="E604" i="6"/>
  <c r="D604" i="6"/>
  <c r="C604" i="6"/>
  <c r="B604" i="6"/>
  <c r="H603" i="6"/>
  <c r="G603" i="6"/>
  <c r="F603" i="6"/>
  <c r="E603" i="6"/>
  <c r="D603" i="6"/>
  <c r="C603" i="6"/>
  <c r="B603" i="6"/>
  <c r="H602" i="6"/>
  <c r="G602" i="6"/>
  <c r="F602" i="6"/>
  <c r="E602" i="6"/>
  <c r="D602" i="6"/>
  <c r="C602" i="6"/>
  <c r="B602" i="6"/>
  <c r="H601" i="6"/>
  <c r="G601" i="6"/>
  <c r="F601" i="6"/>
  <c r="E601" i="6"/>
  <c r="D601" i="6"/>
  <c r="C601" i="6"/>
  <c r="B601" i="6"/>
  <c r="H600" i="6"/>
  <c r="G600" i="6"/>
  <c r="F600" i="6"/>
  <c r="E600" i="6"/>
  <c r="D600" i="6"/>
  <c r="C600" i="6"/>
  <c r="B600" i="6"/>
  <c r="H599" i="6"/>
  <c r="G599" i="6"/>
  <c r="F599" i="6"/>
  <c r="E599" i="6"/>
  <c r="D599" i="6"/>
  <c r="C599" i="6"/>
  <c r="B599" i="6"/>
  <c r="H598" i="6"/>
  <c r="G598" i="6"/>
  <c r="F598" i="6"/>
  <c r="E598" i="6"/>
  <c r="D598" i="6"/>
  <c r="C598" i="6"/>
  <c r="B598" i="6"/>
  <c r="H597" i="6"/>
  <c r="G597" i="6"/>
  <c r="F597" i="6"/>
  <c r="E597" i="6"/>
  <c r="D597" i="6"/>
  <c r="C597" i="6"/>
  <c r="B597" i="6"/>
  <c r="H596" i="6"/>
  <c r="G596" i="6"/>
  <c r="F596" i="6"/>
  <c r="E596" i="6"/>
  <c r="D596" i="6"/>
  <c r="C596" i="6"/>
  <c r="B596" i="6"/>
  <c r="H595" i="6"/>
  <c r="G595" i="6"/>
  <c r="F595" i="6"/>
  <c r="E595" i="6"/>
  <c r="D595" i="6"/>
  <c r="C595" i="6"/>
  <c r="B595" i="6"/>
  <c r="H594" i="6"/>
  <c r="G594" i="6"/>
  <c r="F594" i="6"/>
  <c r="E594" i="6"/>
  <c r="D594" i="6"/>
  <c r="C594" i="6"/>
  <c r="B594" i="6"/>
  <c r="H593" i="6"/>
  <c r="G593" i="6"/>
  <c r="F593" i="6"/>
  <c r="E593" i="6"/>
  <c r="D593" i="6"/>
  <c r="C593" i="6"/>
  <c r="B593" i="6"/>
  <c r="H592" i="6"/>
  <c r="G592" i="6"/>
  <c r="F592" i="6"/>
  <c r="E592" i="6"/>
  <c r="D592" i="6"/>
  <c r="C592" i="6"/>
  <c r="B592" i="6"/>
  <c r="H591" i="6"/>
  <c r="G591" i="6"/>
  <c r="F591" i="6"/>
  <c r="E591" i="6"/>
  <c r="D591" i="6"/>
  <c r="C591" i="6"/>
  <c r="B591" i="6"/>
  <c r="H590" i="6"/>
  <c r="G590" i="6"/>
  <c r="F590" i="6"/>
  <c r="E590" i="6"/>
  <c r="D590" i="6"/>
  <c r="C590" i="6"/>
  <c r="B590" i="6"/>
  <c r="H589" i="6"/>
  <c r="G589" i="6"/>
  <c r="F589" i="6"/>
  <c r="E589" i="6"/>
  <c r="D589" i="6"/>
  <c r="C589" i="6"/>
  <c r="B589" i="6"/>
  <c r="H588" i="6"/>
  <c r="G588" i="6"/>
  <c r="F588" i="6"/>
  <c r="E588" i="6"/>
  <c r="D588" i="6"/>
  <c r="C588" i="6"/>
  <c r="B588" i="6"/>
  <c r="H587" i="6"/>
  <c r="G587" i="6"/>
  <c r="F587" i="6"/>
  <c r="E587" i="6"/>
  <c r="D587" i="6"/>
  <c r="C587" i="6"/>
  <c r="B587" i="6"/>
  <c r="H586" i="6"/>
  <c r="G586" i="6"/>
  <c r="F586" i="6"/>
  <c r="E586" i="6"/>
  <c r="D586" i="6"/>
  <c r="C586" i="6"/>
  <c r="B586" i="6"/>
  <c r="H585" i="6"/>
  <c r="G585" i="6"/>
  <c r="F585" i="6"/>
  <c r="E585" i="6"/>
  <c r="D585" i="6"/>
  <c r="C585" i="6"/>
  <c r="B585" i="6"/>
  <c r="H584" i="6"/>
  <c r="G584" i="6"/>
  <c r="F584" i="6"/>
  <c r="E584" i="6"/>
  <c r="D584" i="6"/>
  <c r="C584" i="6"/>
  <c r="B584" i="6"/>
  <c r="H583" i="6"/>
  <c r="G583" i="6"/>
  <c r="F583" i="6"/>
  <c r="E583" i="6"/>
  <c r="D583" i="6"/>
  <c r="C583" i="6"/>
  <c r="B583" i="6"/>
  <c r="H582" i="6"/>
  <c r="G582" i="6"/>
  <c r="F582" i="6"/>
  <c r="E582" i="6"/>
  <c r="D582" i="6"/>
  <c r="C582" i="6"/>
  <c r="B582" i="6"/>
  <c r="H581" i="6"/>
  <c r="G581" i="6"/>
  <c r="F581" i="6"/>
  <c r="E581" i="6"/>
  <c r="D581" i="6"/>
  <c r="C581" i="6"/>
  <c r="B581" i="6"/>
  <c r="H580" i="6"/>
  <c r="G580" i="6"/>
  <c r="F580" i="6"/>
  <c r="E580" i="6"/>
  <c r="D580" i="6"/>
  <c r="C580" i="6"/>
  <c r="B580" i="6"/>
  <c r="H579" i="6"/>
  <c r="G579" i="6"/>
  <c r="F579" i="6"/>
  <c r="E579" i="6"/>
  <c r="D579" i="6"/>
  <c r="C579" i="6"/>
  <c r="B579" i="6"/>
  <c r="H578" i="6"/>
  <c r="G578" i="6"/>
  <c r="F578" i="6"/>
  <c r="E578" i="6"/>
  <c r="D578" i="6"/>
  <c r="C578" i="6"/>
  <c r="B578" i="6"/>
  <c r="H577" i="6"/>
  <c r="G577" i="6"/>
  <c r="F577" i="6"/>
  <c r="E577" i="6"/>
  <c r="D577" i="6"/>
  <c r="C577" i="6"/>
  <c r="B577" i="6"/>
  <c r="H576" i="6"/>
  <c r="G576" i="6"/>
  <c r="F576" i="6"/>
  <c r="E576" i="6"/>
  <c r="D576" i="6"/>
  <c r="C576" i="6"/>
  <c r="B576" i="6"/>
  <c r="H575" i="6"/>
  <c r="G575" i="6"/>
  <c r="F575" i="6"/>
  <c r="E575" i="6"/>
  <c r="D575" i="6"/>
  <c r="C575" i="6"/>
  <c r="B575" i="6"/>
  <c r="H574" i="6"/>
  <c r="G574" i="6"/>
  <c r="F574" i="6"/>
  <c r="E574" i="6"/>
  <c r="D574" i="6"/>
  <c r="C574" i="6"/>
  <c r="B574" i="6"/>
  <c r="H573" i="6"/>
  <c r="G573" i="6"/>
  <c r="F573" i="6"/>
  <c r="E573" i="6"/>
  <c r="D573" i="6"/>
  <c r="C573" i="6"/>
  <c r="B573" i="6"/>
  <c r="H572" i="6"/>
  <c r="G572" i="6"/>
  <c r="F572" i="6"/>
  <c r="E572" i="6"/>
  <c r="D572" i="6"/>
  <c r="C572" i="6"/>
  <c r="B572" i="6"/>
  <c r="H571" i="6"/>
  <c r="G571" i="6"/>
  <c r="F571" i="6"/>
  <c r="E571" i="6"/>
  <c r="D571" i="6"/>
  <c r="C571" i="6"/>
  <c r="B571" i="6"/>
  <c r="H570" i="6"/>
  <c r="G570" i="6"/>
  <c r="F570" i="6"/>
  <c r="E570" i="6"/>
  <c r="D570" i="6"/>
  <c r="C570" i="6"/>
  <c r="B570" i="6"/>
  <c r="H569" i="6"/>
  <c r="G569" i="6"/>
  <c r="F569" i="6"/>
  <c r="E569" i="6"/>
  <c r="D569" i="6"/>
  <c r="C569" i="6"/>
  <c r="B569" i="6"/>
  <c r="H568" i="6"/>
  <c r="G568" i="6"/>
  <c r="F568" i="6"/>
  <c r="E568" i="6"/>
  <c r="D568" i="6"/>
  <c r="C568" i="6"/>
  <c r="B568" i="6"/>
  <c r="H567" i="6"/>
  <c r="G567" i="6"/>
  <c r="F567" i="6"/>
  <c r="E567" i="6"/>
  <c r="D567" i="6"/>
  <c r="C567" i="6"/>
  <c r="B567" i="6"/>
  <c r="H566" i="6"/>
  <c r="G566" i="6"/>
  <c r="F566" i="6"/>
  <c r="E566" i="6"/>
  <c r="D566" i="6"/>
  <c r="C566" i="6"/>
  <c r="B566" i="6"/>
  <c r="H565" i="6"/>
  <c r="G565" i="6"/>
  <c r="F565" i="6"/>
  <c r="E565" i="6"/>
  <c r="D565" i="6"/>
  <c r="C565" i="6"/>
  <c r="B565" i="6"/>
  <c r="H564" i="6"/>
  <c r="G564" i="6"/>
  <c r="F564" i="6"/>
  <c r="E564" i="6"/>
  <c r="D564" i="6"/>
  <c r="C564" i="6"/>
  <c r="B564" i="6"/>
  <c r="H563" i="6"/>
  <c r="G563" i="6"/>
  <c r="F563" i="6"/>
  <c r="E563" i="6"/>
  <c r="D563" i="6"/>
  <c r="C563" i="6"/>
  <c r="B563" i="6"/>
  <c r="H562" i="6"/>
  <c r="G562" i="6"/>
  <c r="F562" i="6"/>
  <c r="E562" i="6"/>
  <c r="D562" i="6"/>
  <c r="C562" i="6"/>
  <c r="B562" i="6"/>
  <c r="H561" i="6"/>
  <c r="G561" i="6"/>
  <c r="F561" i="6"/>
  <c r="E561" i="6"/>
  <c r="D561" i="6"/>
  <c r="C561" i="6"/>
  <c r="B561" i="6"/>
  <c r="H560" i="6"/>
  <c r="G560" i="6"/>
  <c r="F560" i="6"/>
  <c r="E560" i="6"/>
  <c r="D560" i="6"/>
  <c r="C560" i="6"/>
  <c r="B560" i="6"/>
  <c r="H559" i="6"/>
  <c r="G559" i="6"/>
  <c r="F559" i="6"/>
  <c r="E559" i="6"/>
  <c r="D559" i="6"/>
  <c r="C559" i="6"/>
  <c r="B559" i="6"/>
  <c r="H558" i="6"/>
  <c r="G558" i="6"/>
  <c r="F558" i="6"/>
  <c r="E558" i="6"/>
  <c r="D558" i="6"/>
  <c r="C558" i="6"/>
  <c r="B558" i="6"/>
  <c r="H557" i="6"/>
  <c r="G557" i="6"/>
  <c r="F557" i="6"/>
  <c r="E557" i="6"/>
  <c r="D557" i="6"/>
  <c r="C557" i="6"/>
  <c r="B557" i="6"/>
  <c r="H556" i="6"/>
  <c r="G556" i="6"/>
  <c r="F556" i="6"/>
  <c r="E556" i="6"/>
  <c r="D556" i="6"/>
  <c r="C556" i="6"/>
  <c r="B556" i="6"/>
  <c r="H555" i="6"/>
  <c r="G555" i="6"/>
  <c r="F555" i="6"/>
  <c r="E555" i="6"/>
  <c r="D555" i="6"/>
  <c r="C555" i="6"/>
  <c r="B555" i="6"/>
  <c r="H554" i="6"/>
  <c r="G554" i="6"/>
  <c r="F554" i="6"/>
  <c r="E554" i="6"/>
  <c r="D554" i="6"/>
  <c r="C554" i="6"/>
  <c r="B554" i="6"/>
  <c r="H553" i="6"/>
  <c r="G553" i="6"/>
  <c r="F553" i="6"/>
  <c r="E553" i="6"/>
  <c r="D553" i="6"/>
  <c r="C553" i="6"/>
  <c r="B553" i="6"/>
  <c r="H552" i="6"/>
  <c r="G552" i="6"/>
  <c r="F552" i="6"/>
  <c r="E552" i="6"/>
  <c r="D552" i="6"/>
  <c r="C552" i="6"/>
  <c r="B552" i="6"/>
  <c r="H551" i="6"/>
  <c r="G551" i="6"/>
  <c r="F551" i="6"/>
  <c r="E551" i="6"/>
  <c r="D551" i="6"/>
  <c r="C551" i="6"/>
  <c r="B551" i="6"/>
  <c r="H550" i="6"/>
  <c r="G550" i="6"/>
  <c r="F550" i="6"/>
  <c r="E550" i="6"/>
  <c r="D550" i="6"/>
  <c r="C550" i="6"/>
  <c r="B550" i="6"/>
  <c r="H549" i="6"/>
  <c r="G549" i="6"/>
  <c r="F549" i="6"/>
  <c r="E549" i="6"/>
  <c r="D549" i="6"/>
  <c r="C549" i="6"/>
  <c r="B549" i="6"/>
  <c r="H548" i="6"/>
  <c r="G548" i="6"/>
  <c r="F548" i="6"/>
  <c r="E548" i="6"/>
  <c r="D548" i="6"/>
  <c r="C548" i="6"/>
  <c r="B548" i="6"/>
  <c r="H547" i="6"/>
  <c r="G547" i="6"/>
  <c r="F547" i="6"/>
  <c r="E547" i="6"/>
  <c r="D547" i="6"/>
  <c r="C547" i="6"/>
  <c r="B547" i="6"/>
  <c r="H546" i="6"/>
  <c r="G546" i="6"/>
  <c r="F546" i="6"/>
  <c r="E546" i="6"/>
  <c r="D546" i="6"/>
  <c r="C546" i="6"/>
  <c r="B546" i="6"/>
  <c r="H545" i="6"/>
  <c r="G545" i="6"/>
  <c r="F545" i="6"/>
  <c r="E545" i="6"/>
  <c r="D545" i="6"/>
  <c r="C545" i="6"/>
  <c r="B545" i="6"/>
  <c r="H544" i="6"/>
  <c r="G544" i="6"/>
  <c r="F544" i="6"/>
  <c r="E544" i="6"/>
  <c r="D544" i="6"/>
  <c r="C544" i="6"/>
  <c r="B544" i="6"/>
  <c r="H543" i="6"/>
  <c r="G543" i="6"/>
  <c r="F543" i="6"/>
  <c r="E543" i="6"/>
  <c r="D543" i="6"/>
  <c r="C543" i="6"/>
  <c r="B543" i="6"/>
  <c r="H542" i="6"/>
  <c r="G542" i="6"/>
  <c r="F542" i="6"/>
  <c r="E542" i="6"/>
  <c r="D542" i="6"/>
  <c r="C542" i="6"/>
  <c r="B542" i="6"/>
  <c r="H541" i="6"/>
  <c r="G541" i="6"/>
  <c r="F541" i="6"/>
  <c r="E541" i="6"/>
  <c r="D541" i="6"/>
  <c r="C541" i="6"/>
  <c r="B541" i="6"/>
  <c r="H540" i="6"/>
  <c r="G540" i="6"/>
  <c r="F540" i="6"/>
  <c r="E540" i="6"/>
  <c r="D540" i="6"/>
  <c r="C540" i="6"/>
  <c r="B540" i="6"/>
  <c r="H539" i="6"/>
  <c r="G539" i="6"/>
  <c r="F539" i="6"/>
  <c r="E539" i="6"/>
  <c r="D539" i="6"/>
  <c r="C539" i="6"/>
  <c r="B539" i="6"/>
  <c r="H538" i="6"/>
  <c r="G538" i="6"/>
  <c r="F538" i="6"/>
  <c r="E538" i="6"/>
  <c r="D538" i="6"/>
  <c r="C538" i="6"/>
  <c r="B538" i="6"/>
  <c r="H537" i="6"/>
  <c r="G537" i="6"/>
  <c r="F537" i="6"/>
  <c r="E537" i="6"/>
  <c r="D537" i="6"/>
  <c r="C537" i="6"/>
  <c r="B537" i="6"/>
  <c r="H536" i="6"/>
  <c r="G536" i="6"/>
  <c r="F536" i="6"/>
  <c r="E536" i="6"/>
  <c r="D536" i="6"/>
  <c r="C536" i="6"/>
  <c r="B536" i="6"/>
  <c r="H535" i="6"/>
  <c r="G535" i="6"/>
  <c r="F535" i="6"/>
  <c r="E535" i="6"/>
  <c r="D535" i="6"/>
  <c r="C535" i="6"/>
  <c r="B535" i="6"/>
  <c r="H534" i="6"/>
  <c r="G534" i="6"/>
  <c r="F534" i="6"/>
  <c r="E534" i="6"/>
  <c r="D534" i="6"/>
  <c r="C534" i="6"/>
  <c r="B534" i="6"/>
  <c r="H533" i="6"/>
  <c r="G533" i="6"/>
  <c r="F533" i="6"/>
  <c r="E533" i="6"/>
  <c r="D533" i="6"/>
  <c r="C533" i="6"/>
  <c r="B533" i="6"/>
  <c r="H532" i="6"/>
  <c r="G532" i="6"/>
  <c r="F532" i="6"/>
  <c r="E532" i="6"/>
  <c r="D532" i="6"/>
  <c r="C532" i="6"/>
  <c r="B532" i="6"/>
  <c r="H531" i="6"/>
  <c r="G531" i="6"/>
  <c r="F531" i="6"/>
  <c r="E531" i="6"/>
  <c r="D531" i="6"/>
  <c r="C531" i="6"/>
  <c r="B531" i="6"/>
  <c r="H530" i="6"/>
  <c r="G530" i="6"/>
  <c r="F530" i="6"/>
  <c r="E530" i="6"/>
  <c r="D530" i="6"/>
  <c r="C530" i="6"/>
  <c r="B530" i="6"/>
  <c r="H529" i="6"/>
  <c r="G529" i="6"/>
  <c r="F529" i="6"/>
  <c r="E529" i="6"/>
  <c r="D529" i="6"/>
  <c r="C529" i="6"/>
  <c r="B529" i="6"/>
  <c r="H528" i="6"/>
  <c r="G528" i="6"/>
  <c r="F528" i="6"/>
  <c r="E528" i="6"/>
  <c r="D528" i="6"/>
  <c r="C528" i="6"/>
  <c r="B528" i="6"/>
  <c r="H527" i="6"/>
  <c r="G527" i="6"/>
  <c r="F527" i="6"/>
  <c r="E527" i="6"/>
  <c r="D527" i="6"/>
  <c r="C527" i="6"/>
  <c r="B527" i="6"/>
  <c r="H526" i="6"/>
  <c r="G526" i="6"/>
  <c r="F526" i="6"/>
  <c r="E526" i="6"/>
  <c r="D526" i="6"/>
  <c r="C526" i="6"/>
  <c r="B526" i="6"/>
  <c r="H525" i="6"/>
  <c r="G525" i="6"/>
  <c r="F525" i="6"/>
  <c r="E525" i="6"/>
  <c r="D525" i="6"/>
  <c r="C525" i="6"/>
  <c r="B525" i="6"/>
  <c r="H524" i="6"/>
  <c r="G524" i="6"/>
  <c r="F524" i="6"/>
  <c r="E524" i="6"/>
  <c r="D524" i="6"/>
  <c r="C524" i="6"/>
  <c r="B524" i="6"/>
  <c r="H523" i="6"/>
  <c r="G523" i="6"/>
  <c r="F523" i="6"/>
  <c r="E523" i="6"/>
  <c r="D523" i="6"/>
  <c r="C523" i="6"/>
  <c r="B523" i="6"/>
  <c r="H522" i="6"/>
  <c r="G522" i="6"/>
  <c r="F522" i="6"/>
  <c r="E522" i="6"/>
  <c r="D522" i="6"/>
  <c r="C522" i="6"/>
  <c r="B522" i="6"/>
  <c r="H521" i="6"/>
  <c r="G521" i="6"/>
  <c r="F521" i="6"/>
  <c r="E521" i="6"/>
  <c r="D521" i="6"/>
  <c r="C521" i="6"/>
  <c r="B521" i="6"/>
  <c r="H520" i="6"/>
  <c r="G520" i="6"/>
  <c r="F520" i="6"/>
  <c r="E520" i="6"/>
  <c r="D520" i="6"/>
  <c r="C520" i="6"/>
  <c r="B520" i="6"/>
  <c r="H519" i="6"/>
  <c r="G519" i="6"/>
  <c r="F519" i="6"/>
  <c r="E519" i="6"/>
  <c r="D519" i="6"/>
  <c r="C519" i="6"/>
  <c r="B519" i="6"/>
  <c r="H518" i="6"/>
  <c r="G518" i="6"/>
  <c r="F518" i="6"/>
  <c r="E518" i="6"/>
  <c r="D518" i="6"/>
  <c r="C518" i="6"/>
  <c r="B518" i="6"/>
  <c r="H517" i="6"/>
  <c r="G517" i="6"/>
  <c r="F517" i="6"/>
  <c r="E517" i="6"/>
  <c r="D517" i="6"/>
  <c r="C517" i="6"/>
  <c r="B517" i="6"/>
  <c r="H516" i="6"/>
  <c r="G516" i="6"/>
  <c r="F516" i="6"/>
  <c r="E516" i="6"/>
  <c r="D516" i="6"/>
  <c r="C516" i="6"/>
  <c r="B516" i="6"/>
  <c r="H515" i="6"/>
  <c r="G515" i="6"/>
  <c r="F515" i="6"/>
  <c r="E515" i="6"/>
  <c r="D515" i="6"/>
  <c r="C515" i="6"/>
  <c r="B515" i="6"/>
  <c r="H514" i="6"/>
  <c r="G514" i="6"/>
  <c r="F514" i="6"/>
  <c r="E514" i="6"/>
  <c r="D514" i="6"/>
  <c r="C514" i="6"/>
  <c r="B514" i="6"/>
  <c r="H513" i="6"/>
  <c r="G513" i="6"/>
  <c r="F513" i="6"/>
  <c r="E513" i="6"/>
  <c r="D513" i="6"/>
  <c r="C513" i="6"/>
  <c r="B513" i="6"/>
  <c r="H512" i="6"/>
  <c r="G512" i="6"/>
  <c r="F512" i="6"/>
  <c r="E512" i="6"/>
  <c r="D512" i="6"/>
  <c r="C512" i="6"/>
  <c r="B512" i="6"/>
  <c r="H511" i="6"/>
  <c r="G511" i="6"/>
  <c r="F511" i="6"/>
  <c r="E511" i="6"/>
  <c r="D511" i="6"/>
  <c r="C511" i="6"/>
  <c r="B511" i="6"/>
  <c r="H510" i="6"/>
  <c r="G510" i="6"/>
  <c r="F510" i="6"/>
  <c r="E510" i="6"/>
  <c r="D510" i="6"/>
  <c r="C510" i="6"/>
  <c r="B510" i="6"/>
  <c r="H509" i="6"/>
  <c r="G509" i="6"/>
  <c r="F509" i="6"/>
  <c r="E509" i="6"/>
  <c r="D509" i="6"/>
  <c r="C509" i="6"/>
  <c r="B509" i="6"/>
  <c r="H508" i="6"/>
  <c r="G508" i="6"/>
  <c r="F508" i="6"/>
  <c r="E508" i="6"/>
  <c r="D508" i="6"/>
  <c r="C508" i="6"/>
  <c r="B508" i="6"/>
  <c r="H507" i="6"/>
  <c r="G507" i="6"/>
  <c r="F507" i="6"/>
  <c r="E507" i="6"/>
  <c r="D507" i="6"/>
  <c r="C507" i="6"/>
  <c r="B507" i="6"/>
  <c r="H506" i="6"/>
  <c r="G506" i="6"/>
  <c r="F506" i="6"/>
  <c r="E506" i="6"/>
  <c r="D506" i="6"/>
  <c r="C506" i="6"/>
  <c r="B506" i="6"/>
  <c r="H505" i="6"/>
  <c r="G505" i="6"/>
  <c r="F505" i="6"/>
  <c r="E505" i="6"/>
  <c r="D505" i="6"/>
  <c r="C505" i="6"/>
  <c r="B505" i="6"/>
  <c r="H504" i="6"/>
  <c r="G504" i="6"/>
  <c r="F504" i="6"/>
  <c r="E504" i="6"/>
  <c r="D504" i="6"/>
  <c r="C504" i="6"/>
  <c r="B504" i="6"/>
  <c r="H503" i="6"/>
  <c r="G503" i="6"/>
  <c r="F503" i="6"/>
  <c r="E503" i="6"/>
  <c r="D503" i="6"/>
  <c r="C503" i="6"/>
  <c r="B503" i="6"/>
  <c r="H502" i="6"/>
  <c r="G502" i="6"/>
  <c r="F502" i="6"/>
  <c r="E502" i="6"/>
  <c r="D502" i="6"/>
  <c r="C502" i="6"/>
  <c r="B502" i="6"/>
  <c r="H501" i="6"/>
  <c r="G501" i="6"/>
  <c r="F501" i="6"/>
  <c r="E501" i="6"/>
  <c r="D501" i="6"/>
  <c r="C501" i="6"/>
  <c r="B501" i="6"/>
  <c r="H500" i="6"/>
  <c r="G500" i="6"/>
  <c r="F500" i="6"/>
  <c r="E500" i="6"/>
  <c r="D500" i="6"/>
  <c r="C500" i="6"/>
  <c r="B500" i="6"/>
  <c r="H499" i="6"/>
  <c r="G499" i="6"/>
  <c r="F499" i="6"/>
  <c r="E499" i="6"/>
  <c r="D499" i="6"/>
  <c r="C499" i="6"/>
  <c r="B499" i="6"/>
  <c r="H498" i="6"/>
  <c r="G498" i="6"/>
  <c r="F498" i="6"/>
  <c r="E498" i="6"/>
  <c r="D498" i="6"/>
  <c r="C498" i="6"/>
  <c r="B498" i="6"/>
  <c r="H497" i="6"/>
  <c r="G497" i="6"/>
  <c r="F497" i="6"/>
  <c r="E497" i="6"/>
  <c r="D497" i="6"/>
  <c r="C497" i="6"/>
  <c r="B497" i="6"/>
  <c r="H496" i="6"/>
  <c r="G496" i="6"/>
  <c r="F496" i="6"/>
  <c r="E496" i="6"/>
  <c r="D496" i="6"/>
  <c r="C496" i="6"/>
  <c r="B496" i="6"/>
  <c r="H495" i="6"/>
  <c r="G495" i="6"/>
  <c r="F495" i="6"/>
  <c r="E495" i="6"/>
  <c r="D495" i="6"/>
  <c r="C495" i="6"/>
  <c r="B495" i="6"/>
  <c r="H494" i="6"/>
  <c r="G494" i="6"/>
  <c r="F494" i="6"/>
  <c r="E494" i="6"/>
  <c r="D494" i="6"/>
  <c r="C494" i="6"/>
  <c r="B494" i="6"/>
  <c r="H493" i="6"/>
  <c r="G493" i="6"/>
  <c r="F493" i="6"/>
  <c r="E493" i="6"/>
  <c r="D493" i="6"/>
  <c r="C493" i="6"/>
  <c r="B493" i="6"/>
  <c r="H492" i="6"/>
  <c r="G492" i="6"/>
  <c r="F492" i="6"/>
  <c r="E492" i="6"/>
  <c r="D492" i="6"/>
  <c r="C492" i="6"/>
  <c r="B492" i="6"/>
  <c r="H491" i="6"/>
  <c r="G491" i="6"/>
  <c r="F491" i="6"/>
  <c r="E491" i="6"/>
  <c r="D491" i="6"/>
  <c r="C491" i="6"/>
  <c r="B491" i="6"/>
  <c r="H490" i="6"/>
  <c r="G490" i="6"/>
  <c r="F490" i="6"/>
  <c r="E490" i="6"/>
  <c r="D490" i="6"/>
  <c r="C490" i="6"/>
  <c r="B490" i="6"/>
  <c r="H489" i="6"/>
  <c r="G489" i="6"/>
  <c r="F489" i="6"/>
  <c r="E489" i="6"/>
  <c r="D489" i="6"/>
  <c r="C489" i="6"/>
  <c r="B489" i="6"/>
  <c r="H488" i="6"/>
  <c r="G488" i="6"/>
  <c r="F488" i="6"/>
  <c r="E488" i="6"/>
  <c r="D488" i="6"/>
  <c r="C488" i="6"/>
  <c r="B488" i="6"/>
  <c r="H487" i="6"/>
  <c r="G487" i="6"/>
  <c r="F487" i="6"/>
  <c r="E487" i="6"/>
  <c r="D487" i="6"/>
  <c r="C487" i="6"/>
  <c r="B487" i="6"/>
  <c r="H486" i="6"/>
  <c r="G486" i="6"/>
  <c r="F486" i="6"/>
  <c r="E486" i="6"/>
  <c r="D486" i="6"/>
  <c r="C486" i="6"/>
  <c r="B486" i="6"/>
  <c r="H485" i="6"/>
  <c r="G485" i="6"/>
  <c r="F485" i="6"/>
  <c r="E485" i="6"/>
  <c r="D485" i="6"/>
  <c r="C485" i="6"/>
  <c r="B485" i="6"/>
  <c r="H484" i="6"/>
  <c r="G484" i="6"/>
  <c r="F484" i="6"/>
  <c r="E484" i="6"/>
  <c r="D484" i="6"/>
  <c r="C484" i="6"/>
  <c r="B484" i="6"/>
  <c r="H483" i="6"/>
  <c r="G483" i="6"/>
  <c r="F483" i="6"/>
  <c r="E483" i="6"/>
  <c r="D483" i="6"/>
  <c r="C483" i="6"/>
  <c r="B483" i="6"/>
  <c r="H482" i="6"/>
  <c r="G482" i="6"/>
  <c r="F482" i="6"/>
  <c r="E482" i="6"/>
  <c r="D482" i="6"/>
  <c r="C482" i="6"/>
  <c r="B482" i="6"/>
  <c r="H481" i="6"/>
  <c r="G481" i="6"/>
  <c r="F481" i="6"/>
  <c r="E481" i="6"/>
  <c r="D481" i="6"/>
  <c r="C481" i="6"/>
  <c r="B481" i="6"/>
  <c r="H480" i="6"/>
  <c r="G480" i="6"/>
  <c r="F480" i="6"/>
  <c r="E480" i="6"/>
  <c r="D480" i="6"/>
  <c r="C480" i="6"/>
  <c r="B480" i="6"/>
  <c r="H479" i="6"/>
  <c r="G479" i="6"/>
  <c r="F479" i="6"/>
  <c r="E479" i="6"/>
  <c r="D479" i="6"/>
  <c r="C479" i="6"/>
  <c r="B479" i="6"/>
  <c r="H478" i="6"/>
  <c r="G478" i="6"/>
  <c r="F478" i="6"/>
  <c r="E478" i="6"/>
  <c r="D478" i="6"/>
  <c r="C478" i="6"/>
  <c r="B478" i="6"/>
  <c r="H477" i="6"/>
  <c r="G477" i="6"/>
  <c r="F477" i="6"/>
  <c r="E477" i="6"/>
  <c r="D477" i="6"/>
  <c r="C477" i="6"/>
  <c r="B477" i="6"/>
  <c r="H476" i="6"/>
  <c r="G476" i="6"/>
  <c r="F476" i="6"/>
  <c r="E476" i="6"/>
  <c r="D476" i="6"/>
  <c r="C476" i="6"/>
  <c r="B476" i="6"/>
  <c r="H475" i="6"/>
  <c r="G475" i="6"/>
  <c r="F475" i="6"/>
  <c r="E475" i="6"/>
  <c r="D475" i="6"/>
  <c r="C475" i="6"/>
  <c r="B475" i="6"/>
  <c r="H474" i="6"/>
  <c r="G474" i="6"/>
  <c r="F474" i="6"/>
  <c r="E474" i="6"/>
  <c r="D474" i="6"/>
  <c r="C474" i="6"/>
  <c r="B474" i="6"/>
  <c r="H473" i="6"/>
  <c r="G473" i="6"/>
  <c r="F473" i="6"/>
  <c r="E473" i="6"/>
  <c r="D473" i="6"/>
  <c r="C473" i="6"/>
  <c r="B473" i="6"/>
  <c r="H472" i="6"/>
  <c r="G472" i="6"/>
  <c r="F472" i="6"/>
  <c r="E472" i="6"/>
  <c r="D472" i="6"/>
  <c r="C472" i="6"/>
  <c r="B472" i="6"/>
  <c r="H471" i="6"/>
  <c r="G471" i="6"/>
  <c r="F471" i="6"/>
  <c r="E471" i="6"/>
  <c r="D471" i="6"/>
  <c r="C471" i="6"/>
  <c r="B471" i="6"/>
  <c r="H470" i="6"/>
  <c r="G470" i="6"/>
  <c r="F470" i="6"/>
  <c r="E470" i="6"/>
  <c r="D470" i="6"/>
  <c r="C470" i="6"/>
  <c r="B470" i="6"/>
  <c r="H469" i="6"/>
  <c r="G469" i="6"/>
  <c r="F469" i="6"/>
  <c r="E469" i="6"/>
  <c r="D469" i="6"/>
  <c r="C469" i="6"/>
  <c r="B469" i="6"/>
  <c r="H468" i="6"/>
  <c r="G468" i="6"/>
  <c r="F468" i="6"/>
  <c r="E468" i="6"/>
  <c r="D468" i="6"/>
  <c r="C468" i="6"/>
  <c r="B468" i="6"/>
  <c r="H467" i="6"/>
  <c r="G467" i="6"/>
  <c r="F467" i="6"/>
  <c r="E467" i="6"/>
  <c r="D467" i="6"/>
  <c r="C467" i="6"/>
  <c r="B467" i="6"/>
  <c r="H466" i="6"/>
  <c r="G466" i="6"/>
  <c r="F466" i="6"/>
  <c r="E466" i="6"/>
  <c r="D466" i="6"/>
  <c r="C466" i="6"/>
  <c r="B466" i="6"/>
  <c r="H465" i="6"/>
  <c r="G465" i="6"/>
  <c r="F465" i="6"/>
  <c r="E465" i="6"/>
  <c r="D465" i="6"/>
  <c r="C465" i="6"/>
  <c r="B465" i="6"/>
  <c r="H464" i="6"/>
  <c r="G464" i="6"/>
  <c r="F464" i="6"/>
  <c r="E464" i="6"/>
  <c r="D464" i="6"/>
  <c r="C464" i="6"/>
  <c r="B464" i="6"/>
  <c r="H463" i="6"/>
  <c r="G463" i="6"/>
  <c r="F463" i="6"/>
  <c r="E463" i="6"/>
  <c r="D463" i="6"/>
  <c r="C463" i="6"/>
  <c r="B463" i="6"/>
  <c r="H462" i="6"/>
  <c r="G462" i="6"/>
  <c r="F462" i="6"/>
  <c r="E462" i="6"/>
  <c r="D462" i="6"/>
  <c r="C462" i="6"/>
  <c r="B462" i="6"/>
  <c r="H461" i="6"/>
  <c r="G461" i="6"/>
  <c r="F461" i="6"/>
  <c r="E461" i="6"/>
  <c r="D461" i="6"/>
  <c r="C461" i="6"/>
  <c r="B461" i="6"/>
  <c r="H460" i="6"/>
  <c r="G460" i="6"/>
  <c r="F460" i="6"/>
  <c r="E460" i="6"/>
  <c r="D460" i="6"/>
  <c r="C460" i="6"/>
  <c r="B460" i="6"/>
  <c r="H459" i="6"/>
  <c r="G459" i="6"/>
  <c r="F459" i="6"/>
  <c r="E459" i="6"/>
  <c r="D459" i="6"/>
  <c r="C459" i="6"/>
  <c r="B459" i="6"/>
  <c r="H458" i="6"/>
  <c r="G458" i="6"/>
  <c r="F458" i="6"/>
  <c r="E458" i="6"/>
  <c r="D458" i="6"/>
  <c r="C458" i="6"/>
  <c r="B458" i="6"/>
  <c r="H457" i="6"/>
  <c r="G457" i="6"/>
  <c r="F457" i="6"/>
  <c r="E457" i="6"/>
  <c r="D457" i="6"/>
  <c r="C457" i="6"/>
  <c r="B457" i="6"/>
  <c r="H456" i="6"/>
  <c r="G456" i="6"/>
  <c r="F456" i="6"/>
  <c r="E456" i="6"/>
  <c r="D456" i="6"/>
  <c r="C456" i="6"/>
  <c r="B456" i="6"/>
  <c r="H455" i="6"/>
  <c r="G455" i="6"/>
  <c r="F455" i="6"/>
  <c r="E455" i="6"/>
  <c r="D455" i="6"/>
  <c r="C455" i="6"/>
  <c r="B455" i="6"/>
  <c r="H454" i="6"/>
  <c r="G454" i="6"/>
  <c r="F454" i="6"/>
  <c r="E454" i="6"/>
  <c r="D454" i="6"/>
  <c r="C454" i="6"/>
  <c r="B454" i="6"/>
  <c r="H453" i="6"/>
  <c r="G453" i="6"/>
  <c r="F453" i="6"/>
  <c r="E453" i="6"/>
  <c r="D453" i="6"/>
  <c r="C453" i="6"/>
  <c r="B453" i="6"/>
  <c r="H452" i="6"/>
  <c r="G452" i="6"/>
  <c r="F452" i="6"/>
  <c r="E452" i="6"/>
  <c r="D452" i="6"/>
  <c r="C452" i="6"/>
  <c r="B452" i="6"/>
  <c r="H451" i="6"/>
  <c r="G451" i="6"/>
  <c r="F451" i="6"/>
  <c r="E451" i="6"/>
  <c r="D451" i="6"/>
  <c r="C451" i="6"/>
  <c r="B451" i="6"/>
  <c r="H450" i="6"/>
  <c r="G450" i="6"/>
  <c r="F450" i="6"/>
  <c r="E450" i="6"/>
  <c r="D450" i="6"/>
  <c r="C450" i="6"/>
  <c r="B450" i="6"/>
  <c r="H449" i="6"/>
  <c r="G449" i="6"/>
  <c r="F449" i="6"/>
  <c r="E449" i="6"/>
  <c r="D449" i="6"/>
  <c r="C449" i="6"/>
  <c r="B449" i="6"/>
  <c r="H448" i="6"/>
  <c r="G448" i="6"/>
  <c r="F448" i="6"/>
  <c r="E448" i="6"/>
  <c r="D448" i="6"/>
  <c r="C448" i="6"/>
  <c r="B448" i="6"/>
  <c r="H447" i="6"/>
  <c r="G447" i="6"/>
  <c r="F447" i="6"/>
  <c r="E447" i="6"/>
  <c r="D447" i="6"/>
  <c r="C447" i="6"/>
  <c r="B447" i="6"/>
  <c r="H446" i="6"/>
  <c r="G446" i="6"/>
  <c r="F446" i="6"/>
  <c r="E446" i="6"/>
  <c r="D446" i="6"/>
  <c r="C446" i="6"/>
  <c r="B446" i="6"/>
  <c r="H445" i="6"/>
  <c r="G445" i="6"/>
  <c r="F445" i="6"/>
  <c r="E445" i="6"/>
  <c r="D445" i="6"/>
  <c r="C445" i="6"/>
  <c r="B445" i="6"/>
  <c r="H444" i="6"/>
  <c r="G444" i="6"/>
  <c r="F444" i="6"/>
  <c r="E444" i="6"/>
  <c r="D444" i="6"/>
  <c r="C444" i="6"/>
  <c r="B444" i="6"/>
  <c r="H443" i="6"/>
  <c r="G443" i="6"/>
  <c r="F443" i="6"/>
  <c r="E443" i="6"/>
  <c r="D443" i="6"/>
  <c r="C443" i="6"/>
  <c r="B443" i="6"/>
  <c r="H442" i="6"/>
  <c r="G442" i="6"/>
  <c r="F442" i="6"/>
  <c r="E442" i="6"/>
  <c r="D442" i="6"/>
  <c r="C442" i="6"/>
  <c r="B442" i="6"/>
  <c r="H441" i="6"/>
  <c r="G441" i="6"/>
  <c r="F441" i="6"/>
  <c r="E441" i="6"/>
  <c r="D441" i="6"/>
  <c r="C441" i="6"/>
  <c r="B441" i="6"/>
  <c r="H440" i="6"/>
  <c r="G440" i="6"/>
  <c r="F440" i="6"/>
  <c r="E440" i="6"/>
  <c r="D440" i="6"/>
  <c r="C440" i="6"/>
  <c r="B440" i="6"/>
  <c r="H439" i="6"/>
  <c r="G439" i="6"/>
  <c r="F439" i="6"/>
  <c r="E439" i="6"/>
  <c r="D439" i="6"/>
  <c r="C439" i="6"/>
  <c r="B439" i="6"/>
  <c r="H438" i="6"/>
  <c r="G438" i="6"/>
  <c r="F438" i="6"/>
  <c r="E438" i="6"/>
  <c r="D438" i="6"/>
  <c r="C438" i="6"/>
  <c r="B438" i="6"/>
  <c r="H437" i="6"/>
  <c r="G437" i="6"/>
  <c r="F437" i="6"/>
  <c r="E437" i="6"/>
  <c r="D437" i="6"/>
  <c r="C437" i="6"/>
  <c r="B437" i="6"/>
  <c r="H436" i="6"/>
  <c r="G436" i="6"/>
  <c r="F436" i="6"/>
  <c r="E436" i="6"/>
  <c r="D436" i="6"/>
  <c r="C436" i="6"/>
  <c r="B436" i="6"/>
  <c r="H435" i="6"/>
  <c r="G435" i="6"/>
  <c r="F435" i="6"/>
  <c r="E435" i="6"/>
  <c r="D435" i="6"/>
  <c r="C435" i="6"/>
  <c r="B435" i="6"/>
  <c r="H434" i="6"/>
  <c r="G434" i="6"/>
  <c r="F434" i="6"/>
  <c r="E434" i="6"/>
  <c r="D434" i="6"/>
  <c r="C434" i="6"/>
  <c r="B434" i="6"/>
  <c r="H433" i="6"/>
  <c r="G433" i="6"/>
  <c r="F433" i="6"/>
  <c r="E433" i="6"/>
  <c r="D433" i="6"/>
  <c r="C433" i="6"/>
  <c r="B433" i="6"/>
  <c r="H432" i="6"/>
  <c r="G432" i="6"/>
  <c r="F432" i="6"/>
  <c r="E432" i="6"/>
  <c r="D432" i="6"/>
  <c r="C432" i="6"/>
  <c r="B432" i="6"/>
  <c r="H431" i="6"/>
  <c r="G431" i="6"/>
  <c r="F431" i="6"/>
  <c r="E431" i="6"/>
  <c r="D431" i="6"/>
  <c r="C431" i="6"/>
  <c r="B431" i="6"/>
  <c r="H430" i="6"/>
  <c r="G430" i="6"/>
  <c r="F430" i="6"/>
  <c r="E430" i="6"/>
  <c r="D430" i="6"/>
  <c r="C430" i="6"/>
  <c r="B430" i="6"/>
  <c r="H429" i="6"/>
  <c r="G429" i="6"/>
  <c r="F429" i="6"/>
  <c r="E429" i="6"/>
  <c r="D429" i="6"/>
  <c r="C429" i="6"/>
  <c r="B429" i="6"/>
  <c r="H428" i="6"/>
  <c r="G428" i="6"/>
  <c r="F428" i="6"/>
  <c r="E428" i="6"/>
  <c r="D428" i="6"/>
  <c r="C428" i="6"/>
  <c r="B428" i="6"/>
  <c r="H427" i="6"/>
  <c r="G427" i="6"/>
  <c r="F427" i="6"/>
  <c r="E427" i="6"/>
  <c r="D427" i="6"/>
  <c r="C427" i="6"/>
  <c r="B427" i="6"/>
  <c r="H426" i="6"/>
  <c r="G426" i="6"/>
  <c r="F426" i="6"/>
  <c r="E426" i="6"/>
  <c r="D426" i="6"/>
  <c r="C426" i="6"/>
  <c r="B426" i="6"/>
  <c r="H425" i="6"/>
  <c r="G425" i="6"/>
  <c r="F425" i="6"/>
  <c r="E425" i="6"/>
  <c r="D425" i="6"/>
  <c r="C425" i="6"/>
  <c r="B425" i="6"/>
  <c r="H424" i="6"/>
  <c r="G424" i="6"/>
  <c r="F424" i="6"/>
  <c r="E424" i="6"/>
  <c r="D424" i="6"/>
  <c r="C424" i="6"/>
  <c r="B424" i="6"/>
  <c r="H423" i="6"/>
  <c r="G423" i="6"/>
  <c r="F423" i="6"/>
  <c r="E423" i="6"/>
  <c r="D423" i="6"/>
  <c r="C423" i="6"/>
  <c r="B423" i="6"/>
  <c r="H422" i="6"/>
  <c r="G422" i="6"/>
  <c r="F422" i="6"/>
  <c r="E422" i="6"/>
  <c r="D422" i="6"/>
  <c r="C422" i="6"/>
  <c r="B422" i="6"/>
  <c r="H421" i="6"/>
  <c r="G421" i="6"/>
  <c r="F421" i="6"/>
  <c r="E421" i="6"/>
  <c r="D421" i="6"/>
  <c r="C421" i="6"/>
  <c r="B421" i="6"/>
  <c r="H420" i="6"/>
  <c r="G420" i="6"/>
  <c r="F420" i="6"/>
  <c r="E420" i="6"/>
  <c r="D420" i="6"/>
  <c r="C420" i="6"/>
  <c r="B420" i="6"/>
  <c r="H419" i="6"/>
  <c r="G419" i="6"/>
  <c r="F419" i="6"/>
  <c r="E419" i="6"/>
  <c r="D419" i="6"/>
  <c r="C419" i="6"/>
  <c r="B419" i="6"/>
  <c r="H418" i="6"/>
  <c r="G418" i="6"/>
  <c r="F418" i="6"/>
  <c r="E418" i="6"/>
  <c r="D418" i="6"/>
  <c r="C418" i="6"/>
  <c r="B418" i="6"/>
  <c r="H417" i="6"/>
  <c r="G417" i="6"/>
  <c r="F417" i="6"/>
  <c r="E417" i="6"/>
  <c r="D417" i="6"/>
  <c r="C417" i="6"/>
  <c r="B417" i="6"/>
  <c r="H416" i="6"/>
  <c r="G416" i="6"/>
  <c r="F416" i="6"/>
  <c r="E416" i="6"/>
  <c r="D416" i="6"/>
  <c r="C416" i="6"/>
  <c r="B416" i="6"/>
  <c r="H415" i="6"/>
  <c r="G415" i="6"/>
  <c r="F415" i="6"/>
  <c r="E415" i="6"/>
  <c r="D415" i="6"/>
  <c r="C415" i="6"/>
  <c r="B415" i="6"/>
  <c r="H414" i="6"/>
  <c r="G414" i="6"/>
  <c r="F414" i="6"/>
  <c r="E414" i="6"/>
  <c r="D414" i="6"/>
  <c r="C414" i="6"/>
  <c r="B414" i="6"/>
  <c r="H413" i="6"/>
  <c r="G413" i="6"/>
  <c r="F413" i="6"/>
  <c r="E413" i="6"/>
  <c r="D413" i="6"/>
  <c r="C413" i="6"/>
  <c r="B413" i="6"/>
  <c r="H412" i="6"/>
  <c r="G412" i="6"/>
  <c r="F412" i="6"/>
  <c r="E412" i="6"/>
  <c r="D412" i="6"/>
  <c r="C412" i="6"/>
  <c r="B412" i="6"/>
  <c r="H411" i="6"/>
  <c r="G411" i="6"/>
  <c r="F411" i="6"/>
  <c r="E411" i="6"/>
  <c r="D411" i="6"/>
  <c r="C411" i="6"/>
  <c r="B411" i="6"/>
  <c r="H410" i="6"/>
  <c r="G410" i="6"/>
  <c r="F410" i="6"/>
  <c r="E410" i="6"/>
  <c r="D410" i="6"/>
  <c r="C410" i="6"/>
  <c r="B410" i="6"/>
  <c r="H409" i="6"/>
  <c r="G409" i="6"/>
  <c r="F409" i="6"/>
  <c r="E409" i="6"/>
  <c r="D409" i="6"/>
  <c r="C409" i="6"/>
  <c r="B409" i="6"/>
  <c r="H408" i="6"/>
  <c r="G408" i="6"/>
  <c r="F408" i="6"/>
  <c r="E408" i="6"/>
  <c r="D408" i="6"/>
  <c r="C408" i="6"/>
  <c r="B408" i="6"/>
  <c r="H407" i="6"/>
  <c r="G407" i="6"/>
  <c r="F407" i="6"/>
  <c r="E407" i="6"/>
  <c r="D407" i="6"/>
  <c r="C407" i="6"/>
  <c r="B407" i="6"/>
  <c r="H406" i="6"/>
  <c r="G406" i="6"/>
  <c r="F406" i="6"/>
  <c r="E406" i="6"/>
  <c r="D406" i="6"/>
  <c r="C406" i="6"/>
  <c r="B406" i="6"/>
  <c r="H405" i="6"/>
  <c r="G405" i="6"/>
  <c r="F405" i="6"/>
  <c r="E405" i="6"/>
  <c r="D405" i="6"/>
  <c r="C405" i="6"/>
  <c r="B405" i="6"/>
  <c r="H404" i="6"/>
  <c r="G404" i="6"/>
  <c r="F404" i="6"/>
  <c r="E404" i="6"/>
  <c r="D404" i="6"/>
  <c r="C404" i="6"/>
  <c r="B404" i="6"/>
  <c r="H403" i="6"/>
  <c r="G403" i="6"/>
  <c r="F403" i="6"/>
  <c r="E403" i="6"/>
  <c r="D403" i="6"/>
  <c r="C403" i="6"/>
  <c r="B403" i="6"/>
  <c r="H402" i="6"/>
  <c r="G402" i="6"/>
  <c r="F402" i="6"/>
  <c r="E402" i="6"/>
  <c r="D402" i="6"/>
  <c r="C402" i="6"/>
  <c r="B402" i="6"/>
  <c r="H401" i="6"/>
  <c r="G401" i="6"/>
  <c r="F401" i="6"/>
  <c r="E401" i="6"/>
  <c r="D401" i="6"/>
  <c r="C401" i="6"/>
  <c r="B401" i="6"/>
  <c r="H400" i="6"/>
  <c r="G400" i="6"/>
  <c r="F400" i="6"/>
  <c r="E400" i="6"/>
  <c r="D400" i="6"/>
  <c r="C400" i="6"/>
  <c r="B400" i="6"/>
  <c r="H399" i="6"/>
  <c r="G399" i="6"/>
  <c r="F399" i="6"/>
  <c r="E399" i="6"/>
  <c r="D399" i="6"/>
  <c r="C399" i="6"/>
  <c r="B399" i="6"/>
  <c r="H398" i="6"/>
  <c r="G398" i="6"/>
  <c r="F398" i="6"/>
  <c r="E398" i="6"/>
  <c r="D398" i="6"/>
  <c r="C398" i="6"/>
  <c r="B398" i="6"/>
  <c r="H397" i="6"/>
  <c r="G397" i="6"/>
  <c r="F397" i="6"/>
  <c r="E397" i="6"/>
  <c r="D397" i="6"/>
  <c r="C397" i="6"/>
  <c r="B397" i="6"/>
  <c r="H396" i="6"/>
  <c r="G396" i="6"/>
  <c r="F396" i="6"/>
  <c r="E396" i="6"/>
  <c r="D396" i="6"/>
  <c r="C396" i="6"/>
  <c r="B396" i="6"/>
  <c r="H395" i="6"/>
  <c r="G395" i="6"/>
  <c r="F395" i="6"/>
  <c r="E395" i="6"/>
  <c r="D395" i="6"/>
  <c r="C395" i="6"/>
  <c r="B395" i="6"/>
  <c r="H394" i="6"/>
  <c r="G394" i="6"/>
  <c r="F394" i="6"/>
  <c r="E394" i="6"/>
  <c r="D394" i="6"/>
  <c r="C394" i="6"/>
  <c r="B394" i="6"/>
  <c r="H393" i="6"/>
  <c r="G393" i="6"/>
  <c r="F393" i="6"/>
  <c r="E393" i="6"/>
  <c r="D393" i="6"/>
  <c r="C393" i="6"/>
  <c r="B393" i="6"/>
  <c r="H392" i="6"/>
  <c r="G392" i="6"/>
  <c r="F392" i="6"/>
  <c r="E392" i="6"/>
  <c r="D392" i="6"/>
  <c r="C392" i="6"/>
  <c r="B392" i="6"/>
  <c r="H391" i="6"/>
  <c r="G391" i="6"/>
  <c r="F391" i="6"/>
  <c r="E391" i="6"/>
  <c r="D391" i="6"/>
  <c r="C391" i="6"/>
  <c r="B391" i="6"/>
  <c r="H390" i="6"/>
  <c r="G390" i="6"/>
  <c r="F390" i="6"/>
  <c r="E390" i="6"/>
  <c r="D390" i="6"/>
  <c r="C390" i="6"/>
  <c r="B390" i="6"/>
  <c r="H389" i="6"/>
  <c r="G389" i="6"/>
  <c r="F389" i="6"/>
  <c r="E389" i="6"/>
  <c r="D389" i="6"/>
  <c r="C389" i="6"/>
  <c r="B389" i="6"/>
  <c r="H388" i="6"/>
  <c r="G388" i="6"/>
  <c r="F388" i="6"/>
  <c r="E388" i="6"/>
  <c r="D388" i="6"/>
  <c r="C388" i="6"/>
  <c r="B388" i="6"/>
  <c r="H387" i="6"/>
  <c r="G387" i="6"/>
  <c r="F387" i="6"/>
  <c r="E387" i="6"/>
  <c r="D387" i="6"/>
  <c r="C387" i="6"/>
  <c r="B387" i="6"/>
  <c r="H386" i="6"/>
  <c r="G386" i="6"/>
  <c r="F386" i="6"/>
  <c r="E386" i="6"/>
  <c r="D386" i="6"/>
  <c r="C386" i="6"/>
  <c r="B386" i="6"/>
  <c r="H385" i="6"/>
  <c r="G385" i="6"/>
  <c r="F385" i="6"/>
  <c r="E385" i="6"/>
  <c r="D385" i="6"/>
  <c r="C385" i="6"/>
  <c r="B385" i="6"/>
  <c r="H384" i="6"/>
  <c r="G384" i="6"/>
  <c r="F384" i="6"/>
  <c r="E384" i="6"/>
  <c r="D384" i="6"/>
  <c r="C384" i="6"/>
  <c r="B384" i="6"/>
  <c r="H383" i="6"/>
  <c r="G383" i="6"/>
  <c r="F383" i="6"/>
  <c r="E383" i="6"/>
  <c r="D383" i="6"/>
  <c r="C383" i="6"/>
  <c r="B383" i="6"/>
  <c r="H382" i="6"/>
  <c r="G382" i="6"/>
  <c r="F382" i="6"/>
  <c r="E382" i="6"/>
  <c r="D382" i="6"/>
  <c r="C382" i="6"/>
  <c r="B382" i="6"/>
  <c r="H381" i="6"/>
  <c r="G381" i="6"/>
  <c r="F381" i="6"/>
  <c r="E381" i="6"/>
  <c r="D381" i="6"/>
  <c r="C381" i="6"/>
  <c r="B381" i="6"/>
  <c r="H380" i="6"/>
  <c r="G380" i="6"/>
  <c r="F380" i="6"/>
  <c r="E380" i="6"/>
  <c r="D380" i="6"/>
  <c r="C380" i="6"/>
  <c r="B380" i="6"/>
  <c r="H379" i="6"/>
  <c r="G379" i="6"/>
  <c r="F379" i="6"/>
  <c r="E379" i="6"/>
  <c r="D379" i="6"/>
  <c r="C379" i="6"/>
  <c r="B379" i="6"/>
  <c r="H378" i="6"/>
  <c r="G378" i="6"/>
  <c r="F378" i="6"/>
  <c r="E378" i="6"/>
  <c r="D378" i="6"/>
  <c r="C378" i="6"/>
  <c r="B378" i="6"/>
  <c r="H377" i="6"/>
  <c r="G377" i="6"/>
  <c r="F377" i="6"/>
  <c r="E377" i="6"/>
  <c r="D377" i="6"/>
  <c r="C377" i="6"/>
  <c r="B377" i="6"/>
  <c r="H376" i="6"/>
  <c r="G376" i="6"/>
  <c r="F376" i="6"/>
  <c r="E376" i="6"/>
  <c r="D376" i="6"/>
  <c r="C376" i="6"/>
  <c r="B376" i="6"/>
  <c r="H375" i="6"/>
  <c r="G375" i="6"/>
  <c r="F375" i="6"/>
  <c r="E375" i="6"/>
  <c r="D375" i="6"/>
  <c r="C375" i="6"/>
  <c r="B375" i="6"/>
  <c r="H374" i="6"/>
  <c r="G374" i="6"/>
  <c r="F374" i="6"/>
  <c r="E374" i="6"/>
  <c r="D374" i="6"/>
  <c r="C374" i="6"/>
  <c r="B374" i="6"/>
  <c r="H373" i="6"/>
  <c r="G373" i="6"/>
  <c r="F373" i="6"/>
  <c r="E373" i="6"/>
  <c r="D373" i="6"/>
  <c r="C373" i="6"/>
  <c r="B373" i="6"/>
  <c r="H372" i="6"/>
  <c r="G372" i="6"/>
  <c r="F372" i="6"/>
  <c r="E372" i="6"/>
  <c r="D372" i="6"/>
  <c r="C372" i="6"/>
  <c r="B372" i="6"/>
  <c r="H371" i="6"/>
  <c r="G371" i="6"/>
  <c r="F371" i="6"/>
  <c r="E371" i="6"/>
  <c r="D371" i="6"/>
  <c r="C371" i="6"/>
  <c r="B371" i="6"/>
  <c r="H370" i="6"/>
  <c r="G370" i="6"/>
  <c r="F370" i="6"/>
  <c r="E370" i="6"/>
  <c r="D370" i="6"/>
  <c r="C370" i="6"/>
  <c r="B370" i="6"/>
  <c r="H369" i="6"/>
  <c r="G369" i="6"/>
  <c r="F369" i="6"/>
  <c r="E369" i="6"/>
  <c r="D369" i="6"/>
  <c r="C369" i="6"/>
  <c r="B369" i="6"/>
  <c r="H368" i="6"/>
  <c r="G368" i="6"/>
  <c r="F368" i="6"/>
  <c r="E368" i="6"/>
  <c r="D368" i="6"/>
  <c r="C368" i="6"/>
  <c r="B368" i="6"/>
  <c r="H367" i="6"/>
  <c r="G367" i="6"/>
  <c r="F367" i="6"/>
  <c r="E367" i="6"/>
  <c r="D367" i="6"/>
  <c r="C367" i="6"/>
  <c r="B367" i="6"/>
  <c r="H366" i="6"/>
  <c r="G366" i="6"/>
  <c r="F366" i="6"/>
  <c r="E366" i="6"/>
  <c r="D366" i="6"/>
  <c r="C366" i="6"/>
  <c r="B366" i="6"/>
  <c r="H365" i="6"/>
  <c r="G365" i="6"/>
  <c r="F365" i="6"/>
  <c r="E365" i="6"/>
  <c r="D365" i="6"/>
  <c r="C365" i="6"/>
  <c r="B365" i="6"/>
  <c r="H364" i="6"/>
  <c r="G364" i="6"/>
  <c r="F364" i="6"/>
  <c r="E364" i="6"/>
  <c r="D364" i="6"/>
  <c r="C364" i="6"/>
  <c r="B364" i="6"/>
  <c r="H363" i="6"/>
  <c r="G363" i="6"/>
  <c r="F363" i="6"/>
  <c r="E363" i="6"/>
  <c r="D363" i="6"/>
  <c r="C363" i="6"/>
  <c r="B363" i="6"/>
  <c r="H362" i="6"/>
  <c r="G362" i="6"/>
  <c r="F362" i="6"/>
  <c r="E362" i="6"/>
  <c r="D362" i="6"/>
  <c r="C362" i="6"/>
  <c r="B362" i="6"/>
  <c r="H361" i="6"/>
  <c r="G361" i="6"/>
  <c r="F361" i="6"/>
  <c r="E361" i="6"/>
  <c r="D361" i="6"/>
  <c r="C361" i="6"/>
  <c r="B361" i="6"/>
  <c r="H360" i="6"/>
  <c r="G360" i="6"/>
  <c r="F360" i="6"/>
  <c r="E360" i="6"/>
  <c r="D360" i="6"/>
  <c r="C360" i="6"/>
  <c r="B360" i="6"/>
  <c r="H359" i="6"/>
  <c r="G359" i="6"/>
  <c r="F359" i="6"/>
  <c r="E359" i="6"/>
  <c r="D359" i="6"/>
  <c r="C359" i="6"/>
  <c r="B359" i="6"/>
  <c r="H358" i="6"/>
  <c r="G358" i="6"/>
  <c r="F358" i="6"/>
  <c r="E358" i="6"/>
  <c r="D358" i="6"/>
  <c r="C358" i="6"/>
  <c r="B358" i="6"/>
  <c r="H357" i="6"/>
  <c r="G357" i="6"/>
  <c r="F357" i="6"/>
  <c r="E357" i="6"/>
  <c r="D357" i="6"/>
  <c r="C357" i="6"/>
  <c r="B357" i="6"/>
  <c r="H356" i="6"/>
  <c r="G356" i="6"/>
  <c r="F356" i="6"/>
  <c r="E356" i="6"/>
  <c r="D356" i="6"/>
  <c r="C356" i="6"/>
  <c r="B356" i="6"/>
  <c r="H355" i="6"/>
  <c r="G355" i="6"/>
  <c r="F355" i="6"/>
  <c r="E355" i="6"/>
  <c r="D355" i="6"/>
  <c r="C355" i="6"/>
  <c r="B355" i="6"/>
  <c r="H354" i="6"/>
  <c r="G354" i="6"/>
  <c r="F354" i="6"/>
  <c r="E354" i="6"/>
  <c r="D354" i="6"/>
  <c r="C354" i="6"/>
  <c r="B354" i="6"/>
  <c r="H353" i="6"/>
  <c r="G353" i="6"/>
  <c r="F353" i="6"/>
  <c r="E353" i="6"/>
  <c r="D353" i="6"/>
  <c r="C353" i="6"/>
  <c r="B353" i="6"/>
  <c r="H352" i="6"/>
  <c r="G352" i="6"/>
  <c r="F352" i="6"/>
  <c r="E352" i="6"/>
  <c r="D352" i="6"/>
  <c r="C352" i="6"/>
  <c r="B352" i="6"/>
  <c r="H351" i="6"/>
  <c r="G351" i="6"/>
  <c r="F351" i="6"/>
  <c r="E351" i="6"/>
  <c r="D351" i="6"/>
  <c r="C351" i="6"/>
  <c r="B351" i="6"/>
  <c r="H350" i="6"/>
  <c r="G350" i="6"/>
  <c r="F350" i="6"/>
  <c r="E350" i="6"/>
  <c r="D350" i="6"/>
  <c r="C350" i="6"/>
  <c r="B350" i="6"/>
  <c r="H349" i="6"/>
  <c r="G349" i="6"/>
  <c r="F349" i="6"/>
  <c r="E349" i="6"/>
  <c r="D349" i="6"/>
  <c r="C349" i="6"/>
  <c r="B349" i="6"/>
  <c r="H348" i="6"/>
  <c r="G348" i="6"/>
  <c r="F348" i="6"/>
  <c r="E348" i="6"/>
  <c r="D348" i="6"/>
  <c r="C348" i="6"/>
  <c r="B348" i="6"/>
  <c r="H347" i="6"/>
  <c r="G347" i="6"/>
  <c r="F347" i="6"/>
  <c r="E347" i="6"/>
  <c r="D347" i="6"/>
  <c r="C347" i="6"/>
  <c r="B347" i="6"/>
  <c r="H346" i="6"/>
  <c r="G346" i="6"/>
  <c r="F346" i="6"/>
  <c r="E346" i="6"/>
  <c r="D346" i="6"/>
  <c r="C346" i="6"/>
  <c r="B346" i="6"/>
  <c r="H345" i="6"/>
  <c r="G345" i="6"/>
  <c r="F345" i="6"/>
  <c r="E345" i="6"/>
  <c r="D345" i="6"/>
  <c r="C345" i="6"/>
  <c r="B345" i="6"/>
  <c r="H344" i="6"/>
  <c r="G344" i="6"/>
  <c r="F344" i="6"/>
  <c r="E344" i="6"/>
  <c r="D344" i="6"/>
  <c r="C344" i="6"/>
  <c r="B344" i="6"/>
  <c r="H343" i="6"/>
  <c r="G343" i="6"/>
  <c r="F343" i="6"/>
  <c r="E343" i="6"/>
  <c r="D343" i="6"/>
  <c r="C343" i="6"/>
  <c r="B343" i="6"/>
  <c r="H342" i="6"/>
  <c r="G342" i="6"/>
  <c r="F342" i="6"/>
  <c r="E342" i="6"/>
  <c r="D342" i="6"/>
  <c r="C342" i="6"/>
  <c r="B342" i="6"/>
  <c r="H341" i="6"/>
  <c r="G341" i="6"/>
  <c r="F341" i="6"/>
  <c r="E341" i="6"/>
  <c r="D341" i="6"/>
  <c r="C341" i="6"/>
  <c r="B341" i="6"/>
  <c r="H340" i="6"/>
  <c r="G340" i="6"/>
  <c r="F340" i="6"/>
  <c r="E340" i="6"/>
  <c r="D340" i="6"/>
  <c r="C340" i="6"/>
  <c r="B340" i="6"/>
  <c r="H339" i="6"/>
  <c r="G339" i="6"/>
  <c r="F339" i="6"/>
  <c r="E339" i="6"/>
  <c r="D339" i="6"/>
  <c r="C339" i="6"/>
  <c r="B339" i="6"/>
  <c r="H338" i="6"/>
  <c r="G338" i="6"/>
  <c r="F338" i="6"/>
  <c r="E338" i="6"/>
  <c r="D338" i="6"/>
  <c r="C338" i="6"/>
  <c r="B338" i="6"/>
  <c r="H337" i="6"/>
  <c r="G337" i="6"/>
  <c r="F337" i="6"/>
  <c r="E337" i="6"/>
  <c r="D337" i="6"/>
  <c r="C337" i="6"/>
  <c r="B337" i="6"/>
  <c r="H336" i="6"/>
  <c r="G336" i="6"/>
  <c r="F336" i="6"/>
  <c r="E336" i="6"/>
  <c r="D336" i="6"/>
  <c r="C336" i="6"/>
  <c r="B336" i="6"/>
  <c r="H335" i="6"/>
  <c r="G335" i="6"/>
  <c r="F335" i="6"/>
  <c r="E335" i="6"/>
  <c r="D335" i="6"/>
  <c r="C335" i="6"/>
  <c r="B335" i="6"/>
  <c r="H334" i="6"/>
  <c r="G334" i="6"/>
  <c r="F334" i="6"/>
  <c r="E334" i="6"/>
  <c r="D334" i="6"/>
  <c r="C334" i="6"/>
  <c r="B334" i="6"/>
  <c r="H333" i="6"/>
  <c r="G333" i="6"/>
  <c r="F333" i="6"/>
  <c r="E333" i="6"/>
  <c r="D333" i="6"/>
  <c r="C333" i="6"/>
  <c r="B333" i="6"/>
  <c r="H332" i="6"/>
  <c r="G332" i="6"/>
  <c r="F332" i="6"/>
  <c r="E332" i="6"/>
  <c r="D332" i="6"/>
  <c r="C332" i="6"/>
  <c r="B332" i="6"/>
  <c r="H331" i="6"/>
  <c r="G331" i="6"/>
  <c r="F331" i="6"/>
  <c r="E331" i="6"/>
  <c r="D331" i="6"/>
  <c r="C331" i="6"/>
  <c r="B331" i="6"/>
  <c r="H330" i="6"/>
  <c r="G330" i="6"/>
  <c r="F330" i="6"/>
  <c r="E330" i="6"/>
  <c r="D330" i="6"/>
  <c r="C330" i="6"/>
  <c r="B330" i="6"/>
  <c r="H329" i="6"/>
  <c r="G329" i="6"/>
  <c r="F329" i="6"/>
  <c r="E329" i="6"/>
  <c r="D329" i="6"/>
  <c r="C329" i="6"/>
  <c r="B329" i="6"/>
  <c r="H328" i="6"/>
  <c r="G328" i="6"/>
  <c r="F328" i="6"/>
  <c r="E328" i="6"/>
  <c r="D328" i="6"/>
  <c r="C328" i="6"/>
  <c r="B328" i="6"/>
  <c r="H327" i="6"/>
  <c r="G327" i="6"/>
  <c r="F327" i="6"/>
  <c r="E327" i="6"/>
  <c r="D327" i="6"/>
  <c r="C327" i="6"/>
  <c r="B327" i="6"/>
  <c r="H326" i="6"/>
  <c r="G326" i="6"/>
  <c r="F326" i="6"/>
  <c r="E326" i="6"/>
  <c r="D326" i="6"/>
  <c r="C326" i="6"/>
  <c r="B326" i="6"/>
  <c r="H325" i="6"/>
  <c r="G325" i="6"/>
  <c r="F325" i="6"/>
  <c r="E325" i="6"/>
  <c r="D325" i="6"/>
  <c r="C325" i="6"/>
  <c r="B325" i="6"/>
  <c r="H324" i="6"/>
  <c r="G324" i="6"/>
  <c r="F324" i="6"/>
  <c r="E324" i="6"/>
  <c r="D324" i="6"/>
  <c r="C324" i="6"/>
  <c r="B324" i="6"/>
  <c r="H323" i="6"/>
  <c r="G323" i="6"/>
  <c r="F323" i="6"/>
  <c r="E323" i="6"/>
  <c r="D323" i="6"/>
  <c r="C323" i="6"/>
  <c r="B323" i="6"/>
  <c r="H322" i="6"/>
  <c r="G322" i="6"/>
  <c r="F322" i="6"/>
  <c r="E322" i="6"/>
  <c r="D322" i="6"/>
  <c r="C322" i="6"/>
  <c r="B322" i="6"/>
  <c r="H321" i="6"/>
  <c r="G321" i="6"/>
  <c r="F321" i="6"/>
  <c r="E321" i="6"/>
  <c r="D321" i="6"/>
  <c r="C321" i="6"/>
  <c r="B321" i="6"/>
  <c r="H320" i="6"/>
  <c r="G320" i="6"/>
  <c r="F320" i="6"/>
  <c r="E320" i="6"/>
  <c r="D320" i="6"/>
  <c r="C320" i="6"/>
  <c r="B320" i="6"/>
  <c r="H319" i="6"/>
  <c r="G319" i="6"/>
  <c r="F319" i="6"/>
  <c r="E319" i="6"/>
  <c r="D319" i="6"/>
  <c r="C319" i="6"/>
  <c r="B319" i="6"/>
  <c r="H318" i="6"/>
  <c r="G318" i="6"/>
  <c r="F318" i="6"/>
  <c r="E318" i="6"/>
  <c r="D318" i="6"/>
  <c r="C318" i="6"/>
  <c r="B318" i="6"/>
  <c r="H317" i="6"/>
  <c r="G317" i="6"/>
  <c r="F317" i="6"/>
  <c r="E317" i="6"/>
  <c r="D317" i="6"/>
  <c r="C317" i="6"/>
  <c r="B317" i="6"/>
  <c r="H316" i="6"/>
  <c r="G316" i="6"/>
  <c r="F316" i="6"/>
  <c r="E316" i="6"/>
  <c r="D316" i="6"/>
  <c r="C316" i="6"/>
  <c r="B316" i="6"/>
  <c r="H315" i="6"/>
  <c r="G315" i="6"/>
  <c r="F315" i="6"/>
  <c r="E315" i="6"/>
  <c r="D315" i="6"/>
  <c r="C315" i="6"/>
  <c r="B315" i="6"/>
  <c r="H314" i="6"/>
  <c r="G314" i="6"/>
  <c r="F314" i="6"/>
  <c r="E314" i="6"/>
  <c r="D314" i="6"/>
  <c r="C314" i="6"/>
  <c r="B314" i="6"/>
  <c r="H313" i="6"/>
  <c r="G313" i="6"/>
  <c r="F313" i="6"/>
  <c r="E313" i="6"/>
  <c r="D313" i="6"/>
  <c r="C313" i="6"/>
  <c r="B313" i="6"/>
  <c r="H312" i="6"/>
  <c r="G312" i="6"/>
  <c r="F312" i="6"/>
  <c r="E312" i="6"/>
  <c r="D312" i="6"/>
  <c r="C312" i="6"/>
  <c r="B312" i="6"/>
  <c r="H311" i="6"/>
  <c r="G311" i="6"/>
  <c r="F311" i="6"/>
  <c r="E311" i="6"/>
  <c r="D311" i="6"/>
  <c r="C311" i="6"/>
  <c r="B311" i="6"/>
  <c r="H310" i="6"/>
  <c r="G310" i="6"/>
  <c r="F310" i="6"/>
  <c r="E310" i="6"/>
  <c r="D310" i="6"/>
  <c r="C310" i="6"/>
  <c r="B310" i="6"/>
  <c r="H309" i="6"/>
  <c r="G309" i="6"/>
  <c r="F309" i="6"/>
  <c r="E309" i="6"/>
  <c r="D309" i="6"/>
  <c r="C309" i="6"/>
  <c r="B309" i="6"/>
  <c r="H308" i="6"/>
  <c r="G308" i="6"/>
  <c r="F308" i="6"/>
  <c r="E308" i="6"/>
  <c r="D308" i="6"/>
  <c r="C308" i="6"/>
  <c r="B308" i="6"/>
  <c r="H307" i="6"/>
  <c r="G307" i="6"/>
  <c r="F307" i="6"/>
  <c r="E307" i="6"/>
  <c r="D307" i="6"/>
  <c r="C307" i="6"/>
  <c r="B307" i="6"/>
  <c r="H306" i="6"/>
  <c r="G306" i="6"/>
  <c r="F306" i="6"/>
  <c r="E306" i="6"/>
  <c r="D306" i="6"/>
  <c r="C306" i="6"/>
  <c r="B306" i="6"/>
  <c r="H305" i="6"/>
  <c r="G305" i="6"/>
  <c r="F305" i="6"/>
  <c r="E305" i="6"/>
  <c r="D305" i="6"/>
  <c r="C305" i="6"/>
  <c r="B305" i="6"/>
  <c r="H304" i="6"/>
  <c r="G304" i="6"/>
  <c r="F304" i="6"/>
  <c r="E304" i="6"/>
  <c r="D304" i="6"/>
  <c r="C304" i="6"/>
  <c r="B304" i="6"/>
  <c r="H303" i="6"/>
  <c r="G303" i="6"/>
  <c r="F303" i="6"/>
  <c r="E303" i="6"/>
  <c r="D303" i="6"/>
  <c r="C303" i="6"/>
  <c r="B303" i="6"/>
  <c r="H302" i="6"/>
  <c r="G302" i="6"/>
  <c r="F302" i="6"/>
  <c r="E302" i="6"/>
  <c r="D302" i="6"/>
  <c r="C302" i="6"/>
  <c r="B302" i="6"/>
  <c r="H301" i="6"/>
  <c r="G301" i="6"/>
  <c r="F301" i="6"/>
  <c r="E301" i="6"/>
  <c r="D301" i="6"/>
  <c r="C301" i="6"/>
  <c r="B301" i="6"/>
  <c r="H300" i="6"/>
  <c r="G300" i="6"/>
  <c r="F300" i="6"/>
  <c r="E300" i="6"/>
  <c r="D300" i="6"/>
  <c r="C300" i="6"/>
  <c r="B300" i="6"/>
  <c r="H299" i="6"/>
  <c r="G299" i="6"/>
  <c r="F299" i="6"/>
  <c r="E299" i="6"/>
  <c r="D299" i="6"/>
  <c r="C299" i="6"/>
  <c r="B299" i="6"/>
  <c r="H298" i="6"/>
  <c r="G298" i="6"/>
  <c r="F298" i="6"/>
  <c r="E298" i="6"/>
  <c r="D298" i="6"/>
  <c r="C298" i="6"/>
  <c r="B298" i="6"/>
  <c r="H297" i="6"/>
  <c r="G297" i="6"/>
  <c r="F297" i="6"/>
  <c r="E297" i="6"/>
  <c r="D297" i="6"/>
  <c r="C297" i="6"/>
  <c r="B297" i="6"/>
  <c r="H296" i="6"/>
  <c r="G296" i="6"/>
  <c r="F296" i="6"/>
  <c r="E296" i="6"/>
  <c r="D296" i="6"/>
  <c r="C296" i="6"/>
  <c r="B296" i="6"/>
  <c r="H295" i="6"/>
  <c r="G295" i="6"/>
  <c r="F295" i="6"/>
  <c r="E295" i="6"/>
  <c r="D295" i="6"/>
  <c r="C295" i="6"/>
  <c r="B295" i="6"/>
  <c r="H294" i="6"/>
  <c r="G294" i="6"/>
  <c r="F294" i="6"/>
  <c r="E294" i="6"/>
  <c r="D294" i="6"/>
  <c r="C294" i="6"/>
  <c r="B294" i="6"/>
  <c r="H293" i="6"/>
  <c r="G293" i="6"/>
  <c r="F293" i="6"/>
  <c r="E293" i="6"/>
  <c r="D293" i="6"/>
  <c r="C293" i="6"/>
  <c r="B293" i="6"/>
  <c r="H292" i="6"/>
  <c r="G292" i="6"/>
  <c r="F292" i="6"/>
  <c r="E292" i="6"/>
  <c r="D292" i="6"/>
  <c r="C292" i="6"/>
  <c r="B292" i="6"/>
  <c r="H291" i="6"/>
  <c r="G291" i="6"/>
  <c r="F291" i="6"/>
  <c r="E291" i="6"/>
  <c r="D291" i="6"/>
  <c r="C291" i="6"/>
  <c r="B291" i="6"/>
  <c r="H290" i="6"/>
  <c r="G290" i="6"/>
  <c r="F290" i="6"/>
  <c r="E290" i="6"/>
  <c r="D290" i="6"/>
  <c r="C290" i="6"/>
  <c r="B290" i="6"/>
  <c r="H289" i="6"/>
  <c r="G289" i="6"/>
  <c r="F289" i="6"/>
  <c r="E289" i="6"/>
  <c r="D289" i="6"/>
  <c r="C289" i="6"/>
  <c r="B289" i="6"/>
  <c r="H288" i="6"/>
  <c r="G288" i="6"/>
  <c r="F288" i="6"/>
  <c r="E288" i="6"/>
  <c r="D288" i="6"/>
  <c r="C288" i="6"/>
  <c r="B288" i="6"/>
  <c r="H287" i="6"/>
  <c r="G287" i="6"/>
  <c r="F287" i="6"/>
  <c r="E287" i="6"/>
  <c r="D287" i="6"/>
  <c r="C287" i="6"/>
  <c r="B287" i="6"/>
  <c r="H286" i="6"/>
  <c r="G286" i="6"/>
  <c r="F286" i="6"/>
  <c r="E286" i="6"/>
  <c r="D286" i="6"/>
  <c r="C286" i="6"/>
  <c r="B286" i="6"/>
  <c r="H285" i="6"/>
  <c r="G285" i="6"/>
  <c r="F285" i="6"/>
  <c r="E285" i="6"/>
  <c r="D285" i="6"/>
  <c r="C285" i="6"/>
  <c r="B285" i="6"/>
  <c r="H284" i="6"/>
  <c r="G284" i="6"/>
  <c r="F284" i="6"/>
  <c r="E284" i="6"/>
  <c r="D284" i="6"/>
  <c r="C284" i="6"/>
  <c r="B284" i="6"/>
  <c r="H283" i="6"/>
  <c r="G283" i="6"/>
  <c r="F283" i="6"/>
  <c r="E283" i="6"/>
  <c r="D283" i="6"/>
  <c r="C283" i="6"/>
  <c r="B283" i="6"/>
  <c r="H282" i="6"/>
  <c r="G282" i="6"/>
  <c r="F282" i="6"/>
  <c r="E282" i="6"/>
  <c r="D282" i="6"/>
  <c r="C282" i="6"/>
  <c r="B282" i="6"/>
  <c r="H281" i="6"/>
  <c r="G281" i="6"/>
  <c r="F281" i="6"/>
  <c r="E281" i="6"/>
  <c r="D281" i="6"/>
  <c r="C281" i="6"/>
  <c r="B281" i="6"/>
  <c r="H280" i="6"/>
  <c r="G280" i="6"/>
  <c r="F280" i="6"/>
  <c r="E280" i="6"/>
  <c r="D280" i="6"/>
  <c r="C280" i="6"/>
  <c r="B280" i="6"/>
  <c r="H279" i="6"/>
  <c r="G279" i="6"/>
  <c r="F279" i="6"/>
  <c r="E279" i="6"/>
  <c r="D279" i="6"/>
  <c r="C279" i="6"/>
  <c r="B279" i="6"/>
  <c r="H278" i="6"/>
  <c r="G278" i="6"/>
  <c r="F278" i="6"/>
  <c r="E278" i="6"/>
  <c r="D278" i="6"/>
  <c r="C278" i="6"/>
  <c r="B278" i="6"/>
  <c r="H277" i="6"/>
  <c r="G277" i="6"/>
  <c r="F277" i="6"/>
  <c r="E277" i="6"/>
  <c r="D277" i="6"/>
  <c r="C277" i="6"/>
  <c r="B277" i="6"/>
  <c r="H276" i="6"/>
  <c r="G276" i="6"/>
  <c r="F276" i="6"/>
  <c r="E276" i="6"/>
  <c r="D276" i="6"/>
  <c r="C276" i="6"/>
  <c r="B276" i="6"/>
  <c r="H275" i="6"/>
  <c r="G275" i="6"/>
  <c r="F275" i="6"/>
  <c r="E275" i="6"/>
  <c r="D275" i="6"/>
  <c r="C275" i="6"/>
  <c r="B275" i="6"/>
  <c r="H274" i="6"/>
  <c r="G274" i="6"/>
  <c r="F274" i="6"/>
  <c r="E274" i="6"/>
  <c r="D274" i="6"/>
  <c r="C274" i="6"/>
  <c r="B274" i="6"/>
  <c r="H273" i="6"/>
  <c r="G273" i="6"/>
  <c r="F273" i="6"/>
  <c r="E273" i="6"/>
  <c r="D273" i="6"/>
  <c r="C273" i="6"/>
  <c r="B273" i="6"/>
  <c r="H272" i="6"/>
  <c r="G272" i="6"/>
  <c r="F272" i="6"/>
  <c r="E272" i="6"/>
  <c r="D272" i="6"/>
  <c r="C272" i="6"/>
  <c r="B272" i="6"/>
  <c r="H271" i="6"/>
  <c r="G271" i="6"/>
  <c r="F271" i="6"/>
  <c r="E271" i="6"/>
  <c r="D271" i="6"/>
  <c r="C271" i="6"/>
  <c r="B271" i="6"/>
  <c r="H270" i="6"/>
  <c r="G270" i="6"/>
  <c r="F270" i="6"/>
  <c r="E270" i="6"/>
  <c r="D270" i="6"/>
  <c r="C270" i="6"/>
  <c r="B270" i="6"/>
  <c r="H269" i="6"/>
  <c r="G269" i="6"/>
  <c r="F269" i="6"/>
  <c r="E269" i="6"/>
  <c r="D269" i="6"/>
  <c r="C269" i="6"/>
  <c r="B269" i="6"/>
  <c r="H268" i="6"/>
  <c r="G268" i="6"/>
  <c r="F268" i="6"/>
  <c r="E268" i="6"/>
  <c r="D268" i="6"/>
  <c r="C268" i="6"/>
  <c r="B268" i="6"/>
  <c r="H267" i="6"/>
  <c r="G267" i="6"/>
  <c r="F267" i="6"/>
  <c r="E267" i="6"/>
  <c r="D267" i="6"/>
  <c r="C267" i="6"/>
  <c r="B267" i="6"/>
  <c r="H266" i="6"/>
  <c r="G266" i="6"/>
  <c r="F266" i="6"/>
  <c r="E266" i="6"/>
  <c r="D266" i="6"/>
  <c r="C266" i="6"/>
  <c r="B266" i="6"/>
  <c r="H265" i="6"/>
  <c r="G265" i="6"/>
  <c r="F265" i="6"/>
  <c r="E265" i="6"/>
  <c r="D265" i="6"/>
  <c r="C265" i="6"/>
  <c r="B265" i="6"/>
  <c r="H264" i="6"/>
  <c r="G264" i="6"/>
  <c r="F264" i="6"/>
  <c r="E264" i="6"/>
  <c r="D264" i="6"/>
  <c r="C264" i="6"/>
  <c r="B264" i="6"/>
  <c r="H263" i="6"/>
  <c r="G263" i="6"/>
  <c r="F263" i="6"/>
  <c r="E263" i="6"/>
  <c r="D263" i="6"/>
  <c r="C263" i="6"/>
  <c r="B263" i="6"/>
  <c r="H262" i="6"/>
  <c r="G262" i="6"/>
  <c r="F262" i="6"/>
  <c r="E262" i="6"/>
  <c r="D262" i="6"/>
  <c r="C262" i="6"/>
  <c r="B262" i="6"/>
  <c r="H261" i="6"/>
  <c r="G261" i="6"/>
  <c r="F261" i="6"/>
  <c r="E261" i="6"/>
  <c r="D261" i="6"/>
  <c r="C261" i="6"/>
  <c r="B261" i="6"/>
  <c r="H260" i="6"/>
  <c r="G260" i="6"/>
  <c r="F260" i="6"/>
  <c r="E260" i="6"/>
  <c r="D260" i="6"/>
  <c r="C260" i="6"/>
  <c r="B260" i="6"/>
  <c r="H259" i="6"/>
  <c r="G259" i="6"/>
  <c r="F259" i="6"/>
  <c r="E259" i="6"/>
  <c r="D259" i="6"/>
  <c r="C259" i="6"/>
  <c r="B259" i="6"/>
  <c r="H258" i="6"/>
  <c r="G258" i="6"/>
  <c r="F258" i="6"/>
  <c r="E258" i="6"/>
  <c r="D258" i="6"/>
  <c r="C258" i="6"/>
  <c r="B258" i="6"/>
  <c r="H257" i="6"/>
  <c r="G257" i="6"/>
  <c r="F257" i="6"/>
  <c r="E257" i="6"/>
  <c r="D257" i="6"/>
  <c r="C257" i="6"/>
  <c r="B257" i="6"/>
  <c r="H256" i="6"/>
  <c r="G256" i="6"/>
  <c r="F256" i="6"/>
  <c r="E256" i="6"/>
  <c r="D256" i="6"/>
  <c r="C256" i="6"/>
  <c r="B256" i="6"/>
  <c r="H255" i="6"/>
  <c r="G255" i="6"/>
  <c r="F255" i="6"/>
  <c r="E255" i="6"/>
  <c r="D255" i="6"/>
  <c r="C255" i="6"/>
  <c r="B255" i="6"/>
  <c r="H254" i="6"/>
  <c r="G254" i="6"/>
  <c r="F254" i="6"/>
  <c r="E254" i="6"/>
  <c r="D254" i="6"/>
  <c r="C254" i="6"/>
  <c r="B254" i="6"/>
  <c r="H253" i="6"/>
  <c r="G253" i="6"/>
  <c r="F253" i="6"/>
  <c r="E253" i="6"/>
  <c r="D253" i="6"/>
  <c r="C253" i="6"/>
  <c r="B253" i="6"/>
  <c r="H252" i="6"/>
  <c r="G252" i="6"/>
  <c r="F252" i="6"/>
  <c r="E252" i="6"/>
  <c r="D252" i="6"/>
  <c r="C252" i="6"/>
  <c r="B252" i="6"/>
  <c r="H251" i="6"/>
  <c r="G251" i="6"/>
  <c r="F251" i="6"/>
  <c r="E251" i="6"/>
  <c r="D251" i="6"/>
  <c r="C251" i="6"/>
  <c r="B251" i="6"/>
  <c r="H250" i="6"/>
  <c r="G250" i="6"/>
  <c r="F250" i="6"/>
  <c r="E250" i="6"/>
  <c r="D250" i="6"/>
  <c r="C250" i="6"/>
  <c r="B250" i="6"/>
  <c r="H249" i="6"/>
  <c r="G249" i="6"/>
  <c r="F249" i="6"/>
  <c r="E249" i="6"/>
  <c r="D249" i="6"/>
  <c r="C249" i="6"/>
  <c r="B249" i="6"/>
  <c r="H248" i="6"/>
  <c r="G248" i="6"/>
  <c r="F248" i="6"/>
  <c r="E248" i="6"/>
  <c r="D248" i="6"/>
  <c r="C248" i="6"/>
  <c r="B248" i="6"/>
  <c r="H247" i="6"/>
  <c r="G247" i="6"/>
  <c r="F247" i="6"/>
  <c r="E247" i="6"/>
  <c r="D247" i="6"/>
  <c r="C247" i="6"/>
  <c r="B247" i="6"/>
  <c r="H246" i="6"/>
  <c r="G246" i="6"/>
  <c r="F246" i="6"/>
  <c r="E246" i="6"/>
  <c r="D246" i="6"/>
  <c r="C246" i="6"/>
  <c r="B246" i="6"/>
  <c r="H245" i="6"/>
  <c r="G245" i="6"/>
  <c r="F245" i="6"/>
  <c r="E245" i="6"/>
  <c r="D245" i="6"/>
  <c r="C245" i="6"/>
  <c r="B245" i="6"/>
  <c r="H244" i="6"/>
  <c r="G244" i="6"/>
  <c r="F244" i="6"/>
  <c r="E244" i="6"/>
  <c r="D244" i="6"/>
  <c r="C244" i="6"/>
  <c r="B244" i="6"/>
  <c r="H243" i="6"/>
  <c r="G243" i="6"/>
  <c r="F243" i="6"/>
  <c r="E243" i="6"/>
  <c r="D243" i="6"/>
  <c r="C243" i="6"/>
  <c r="B243" i="6"/>
  <c r="H242" i="6"/>
  <c r="G242" i="6"/>
  <c r="F242" i="6"/>
  <c r="E242" i="6"/>
  <c r="D242" i="6"/>
  <c r="C242" i="6"/>
  <c r="B242" i="6"/>
  <c r="H241" i="6"/>
  <c r="G241" i="6"/>
  <c r="F241" i="6"/>
  <c r="E241" i="6"/>
  <c r="D241" i="6"/>
  <c r="C241" i="6"/>
  <c r="B241" i="6"/>
  <c r="H240" i="6"/>
  <c r="G240" i="6"/>
  <c r="F240" i="6"/>
  <c r="E240" i="6"/>
  <c r="D240" i="6"/>
  <c r="C240" i="6"/>
  <c r="B240" i="6"/>
  <c r="H239" i="6"/>
  <c r="G239" i="6"/>
  <c r="F239" i="6"/>
  <c r="E239" i="6"/>
  <c r="D239" i="6"/>
  <c r="C239" i="6"/>
  <c r="B239" i="6"/>
  <c r="H238" i="6"/>
  <c r="G238" i="6"/>
  <c r="F238" i="6"/>
  <c r="E238" i="6"/>
  <c r="D238" i="6"/>
  <c r="C238" i="6"/>
  <c r="B238" i="6"/>
  <c r="H237" i="6"/>
  <c r="G237" i="6"/>
  <c r="F237" i="6"/>
  <c r="E237" i="6"/>
  <c r="D237" i="6"/>
  <c r="C237" i="6"/>
  <c r="B237" i="6"/>
  <c r="H236" i="6"/>
  <c r="G236" i="6"/>
  <c r="F236" i="6"/>
  <c r="E236" i="6"/>
  <c r="D236" i="6"/>
  <c r="C236" i="6"/>
  <c r="B236" i="6"/>
  <c r="H235" i="6"/>
  <c r="G235" i="6"/>
  <c r="F235" i="6"/>
  <c r="E235" i="6"/>
  <c r="D235" i="6"/>
  <c r="C235" i="6"/>
  <c r="B235" i="6"/>
  <c r="H234" i="6"/>
  <c r="G234" i="6"/>
  <c r="F234" i="6"/>
  <c r="E234" i="6"/>
  <c r="D234" i="6"/>
  <c r="C234" i="6"/>
  <c r="B234" i="6"/>
  <c r="H233" i="6"/>
  <c r="G233" i="6"/>
  <c r="F233" i="6"/>
  <c r="E233" i="6"/>
  <c r="D233" i="6"/>
  <c r="C233" i="6"/>
  <c r="B233" i="6"/>
  <c r="H232" i="6"/>
  <c r="G232" i="6"/>
  <c r="F232" i="6"/>
  <c r="E232" i="6"/>
  <c r="D232" i="6"/>
  <c r="C232" i="6"/>
  <c r="B232" i="6"/>
  <c r="H231" i="6"/>
  <c r="G231" i="6"/>
  <c r="F231" i="6"/>
  <c r="E231" i="6"/>
  <c r="D231" i="6"/>
  <c r="C231" i="6"/>
  <c r="B231" i="6"/>
  <c r="H230" i="6"/>
  <c r="G230" i="6"/>
  <c r="F230" i="6"/>
  <c r="E230" i="6"/>
  <c r="D230" i="6"/>
  <c r="C230" i="6"/>
  <c r="B230" i="6"/>
  <c r="H229" i="6"/>
  <c r="G229" i="6"/>
  <c r="F229" i="6"/>
  <c r="E229" i="6"/>
  <c r="D229" i="6"/>
  <c r="C229" i="6"/>
  <c r="B229" i="6"/>
  <c r="H228" i="6"/>
  <c r="G228" i="6"/>
  <c r="F228" i="6"/>
  <c r="E228" i="6"/>
  <c r="D228" i="6"/>
  <c r="C228" i="6"/>
  <c r="B228" i="6"/>
  <c r="H227" i="6"/>
  <c r="G227" i="6"/>
  <c r="F227" i="6"/>
  <c r="E227" i="6"/>
  <c r="D227" i="6"/>
  <c r="C227" i="6"/>
  <c r="B227" i="6"/>
  <c r="H226" i="6"/>
  <c r="G226" i="6"/>
  <c r="F226" i="6"/>
  <c r="E226" i="6"/>
  <c r="D226" i="6"/>
  <c r="C226" i="6"/>
  <c r="B226" i="6"/>
  <c r="H225" i="6"/>
  <c r="G225" i="6"/>
  <c r="F225" i="6"/>
  <c r="E225" i="6"/>
  <c r="D225" i="6"/>
  <c r="C225" i="6"/>
  <c r="B225" i="6"/>
  <c r="H224" i="6"/>
  <c r="G224" i="6"/>
  <c r="F224" i="6"/>
  <c r="E224" i="6"/>
  <c r="D224" i="6"/>
  <c r="C224" i="6"/>
  <c r="B224" i="6"/>
  <c r="H223" i="6"/>
  <c r="G223" i="6"/>
  <c r="F223" i="6"/>
  <c r="E223" i="6"/>
  <c r="D223" i="6"/>
  <c r="C223" i="6"/>
  <c r="B223" i="6"/>
  <c r="H222" i="6"/>
  <c r="G222" i="6"/>
  <c r="F222" i="6"/>
  <c r="E222" i="6"/>
  <c r="D222" i="6"/>
  <c r="C222" i="6"/>
  <c r="B222" i="6"/>
  <c r="H221" i="6"/>
  <c r="G221" i="6"/>
  <c r="F221" i="6"/>
  <c r="E221" i="6"/>
  <c r="D221" i="6"/>
  <c r="C221" i="6"/>
  <c r="B221" i="6"/>
  <c r="H220" i="6"/>
  <c r="G220" i="6"/>
  <c r="F220" i="6"/>
  <c r="E220" i="6"/>
  <c r="D220" i="6"/>
  <c r="C220" i="6"/>
  <c r="B220" i="6"/>
  <c r="H219" i="6"/>
  <c r="G219" i="6"/>
  <c r="F219" i="6"/>
  <c r="E219" i="6"/>
  <c r="D219" i="6"/>
  <c r="C219" i="6"/>
  <c r="B219" i="6"/>
  <c r="H218" i="6"/>
  <c r="G218" i="6"/>
  <c r="F218" i="6"/>
  <c r="E218" i="6"/>
  <c r="D218" i="6"/>
  <c r="C218" i="6"/>
  <c r="B218" i="6"/>
  <c r="H217" i="6"/>
  <c r="G217" i="6"/>
  <c r="F217" i="6"/>
  <c r="E217" i="6"/>
  <c r="D217" i="6"/>
  <c r="C217" i="6"/>
  <c r="B217" i="6"/>
  <c r="H216" i="6"/>
  <c r="G216" i="6"/>
  <c r="F216" i="6"/>
  <c r="E216" i="6"/>
  <c r="D216" i="6"/>
  <c r="C216" i="6"/>
  <c r="B216" i="6"/>
  <c r="H215" i="6"/>
  <c r="G215" i="6"/>
  <c r="F215" i="6"/>
  <c r="E215" i="6"/>
  <c r="D215" i="6"/>
  <c r="C215" i="6"/>
  <c r="B215" i="6"/>
  <c r="H214" i="6"/>
  <c r="G214" i="6"/>
  <c r="F214" i="6"/>
  <c r="E214" i="6"/>
  <c r="D214" i="6"/>
  <c r="C214" i="6"/>
  <c r="B214" i="6"/>
  <c r="H213" i="6"/>
  <c r="G213" i="6"/>
  <c r="F213" i="6"/>
  <c r="E213" i="6"/>
  <c r="D213" i="6"/>
  <c r="C213" i="6"/>
  <c r="B213" i="6"/>
  <c r="H212" i="6"/>
  <c r="G212" i="6"/>
  <c r="F212" i="6"/>
  <c r="E212" i="6"/>
  <c r="D212" i="6"/>
  <c r="C212" i="6"/>
  <c r="B212" i="6"/>
  <c r="H211" i="6"/>
  <c r="G211" i="6"/>
  <c r="F211" i="6"/>
  <c r="E211" i="6"/>
  <c r="D211" i="6"/>
  <c r="C211" i="6"/>
  <c r="B211" i="6"/>
  <c r="H210" i="6"/>
  <c r="G210" i="6"/>
  <c r="F210" i="6"/>
  <c r="E210" i="6"/>
  <c r="D210" i="6"/>
  <c r="C210" i="6"/>
  <c r="B210" i="6"/>
  <c r="H209" i="6"/>
  <c r="G209" i="6"/>
  <c r="F209" i="6"/>
  <c r="E209" i="6"/>
  <c r="D209" i="6"/>
  <c r="C209" i="6"/>
  <c r="B209" i="6"/>
  <c r="H208" i="6"/>
  <c r="G208" i="6"/>
  <c r="F208" i="6"/>
  <c r="E208" i="6"/>
  <c r="D208" i="6"/>
  <c r="C208" i="6"/>
  <c r="B208" i="6"/>
  <c r="H207" i="6"/>
  <c r="G207" i="6"/>
  <c r="F207" i="6"/>
  <c r="E207" i="6"/>
  <c r="D207" i="6"/>
  <c r="C207" i="6"/>
  <c r="B207" i="6"/>
  <c r="H206" i="6"/>
  <c r="G206" i="6"/>
  <c r="F206" i="6"/>
  <c r="E206" i="6"/>
  <c r="D206" i="6"/>
  <c r="C206" i="6"/>
  <c r="B206" i="6"/>
  <c r="H205" i="6"/>
  <c r="G205" i="6"/>
  <c r="F205" i="6"/>
  <c r="E205" i="6"/>
  <c r="D205" i="6"/>
  <c r="C205" i="6"/>
  <c r="B205" i="6"/>
  <c r="H204" i="6"/>
  <c r="G204" i="6"/>
  <c r="F204" i="6"/>
  <c r="E204" i="6"/>
  <c r="D204" i="6"/>
  <c r="C204" i="6"/>
  <c r="B204" i="6"/>
  <c r="H203" i="6"/>
  <c r="G203" i="6"/>
  <c r="F203" i="6"/>
  <c r="E203" i="6"/>
  <c r="D203" i="6"/>
  <c r="C203" i="6"/>
  <c r="B203" i="6"/>
  <c r="H202" i="6"/>
  <c r="G202" i="6"/>
  <c r="F202" i="6"/>
  <c r="E202" i="6"/>
  <c r="D202" i="6"/>
  <c r="C202" i="6"/>
  <c r="B202" i="6"/>
  <c r="H201" i="6"/>
  <c r="G201" i="6"/>
  <c r="F201" i="6"/>
  <c r="E201" i="6"/>
  <c r="D201" i="6"/>
  <c r="C201" i="6"/>
  <c r="B201" i="6"/>
  <c r="H200" i="6"/>
  <c r="G200" i="6"/>
  <c r="F200" i="6"/>
  <c r="E200" i="6"/>
  <c r="D200" i="6"/>
  <c r="C200" i="6"/>
  <c r="B200" i="6"/>
  <c r="H199" i="6"/>
  <c r="G199" i="6"/>
  <c r="F199" i="6"/>
  <c r="E199" i="6"/>
  <c r="D199" i="6"/>
  <c r="C199" i="6"/>
  <c r="B199" i="6"/>
  <c r="H198" i="6"/>
  <c r="G198" i="6"/>
  <c r="F198" i="6"/>
  <c r="E198" i="6"/>
  <c r="D198" i="6"/>
  <c r="C198" i="6"/>
  <c r="B198" i="6"/>
  <c r="H197" i="6"/>
  <c r="G197" i="6"/>
  <c r="F197" i="6"/>
  <c r="E197" i="6"/>
  <c r="D197" i="6"/>
  <c r="C197" i="6"/>
  <c r="B197" i="6"/>
  <c r="H196" i="6"/>
  <c r="G196" i="6"/>
  <c r="F196" i="6"/>
  <c r="E196" i="6"/>
  <c r="D196" i="6"/>
  <c r="C196" i="6"/>
  <c r="B196" i="6"/>
  <c r="H195" i="6"/>
  <c r="G195" i="6"/>
  <c r="F195" i="6"/>
  <c r="E195" i="6"/>
  <c r="D195" i="6"/>
  <c r="C195" i="6"/>
  <c r="B195" i="6"/>
  <c r="H194" i="6"/>
  <c r="G194" i="6"/>
  <c r="F194" i="6"/>
  <c r="E194" i="6"/>
  <c r="D194" i="6"/>
  <c r="C194" i="6"/>
  <c r="B194" i="6"/>
  <c r="H193" i="6"/>
  <c r="G193" i="6"/>
  <c r="F193" i="6"/>
  <c r="E193" i="6"/>
  <c r="D193" i="6"/>
  <c r="C193" i="6"/>
  <c r="B193" i="6"/>
  <c r="H192" i="6"/>
  <c r="G192" i="6"/>
  <c r="F192" i="6"/>
  <c r="E192" i="6"/>
  <c r="D192" i="6"/>
  <c r="C192" i="6"/>
  <c r="B192" i="6"/>
  <c r="H191" i="6"/>
  <c r="G191" i="6"/>
  <c r="F191" i="6"/>
  <c r="E191" i="6"/>
  <c r="D191" i="6"/>
  <c r="C191" i="6"/>
  <c r="B191" i="6"/>
  <c r="H190" i="6"/>
  <c r="G190" i="6"/>
  <c r="F190" i="6"/>
  <c r="E190" i="6"/>
  <c r="D190" i="6"/>
  <c r="C190" i="6"/>
  <c r="B190" i="6"/>
  <c r="H189" i="6"/>
  <c r="G189" i="6"/>
  <c r="F189" i="6"/>
  <c r="E189" i="6"/>
  <c r="D189" i="6"/>
  <c r="C189" i="6"/>
  <c r="B189" i="6"/>
  <c r="H188" i="6"/>
  <c r="G188" i="6"/>
  <c r="F188" i="6"/>
  <c r="E188" i="6"/>
  <c r="D188" i="6"/>
  <c r="C188" i="6"/>
  <c r="B188" i="6"/>
  <c r="H187" i="6"/>
  <c r="G187" i="6"/>
  <c r="F187" i="6"/>
  <c r="E187" i="6"/>
  <c r="D187" i="6"/>
  <c r="C187" i="6"/>
  <c r="B187" i="6"/>
  <c r="H186" i="6"/>
  <c r="G186" i="6"/>
  <c r="F186" i="6"/>
  <c r="E186" i="6"/>
  <c r="D186" i="6"/>
  <c r="C186" i="6"/>
  <c r="B186" i="6"/>
  <c r="H185" i="6"/>
  <c r="G185" i="6"/>
  <c r="F185" i="6"/>
  <c r="E185" i="6"/>
  <c r="D185" i="6"/>
  <c r="C185" i="6"/>
  <c r="B185" i="6"/>
  <c r="H184" i="6"/>
  <c r="G184" i="6"/>
  <c r="F184" i="6"/>
  <c r="E184" i="6"/>
  <c r="D184" i="6"/>
  <c r="C184" i="6"/>
  <c r="B184" i="6"/>
  <c r="H183" i="6"/>
  <c r="G183" i="6"/>
  <c r="F183" i="6"/>
  <c r="E183" i="6"/>
  <c r="D183" i="6"/>
  <c r="C183" i="6"/>
  <c r="B183" i="6"/>
  <c r="H182" i="6"/>
  <c r="G182" i="6"/>
  <c r="F182" i="6"/>
  <c r="E182" i="6"/>
  <c r="D182" i="6"/>
  <c r="C182" i="6"/>
  <c r="B182" i="6"/>
  <c r="H181" i="6"/>
  <c r="G181" i="6"/>
  <c r="F181" i="6"/>
  <c r="E181" i="6"/>
  <c r="D181" i="6"/>
  <c r="C181" i="6"/>
  <c r="B181" i="6"/>
  <c r="H180" i="6"/>
  <c r="G180" i="6"/>
  <c r="F180" i="6"/>
  <c r="E180" i="6"/>
  <c r="D180" i="6"/>
  <c r="C180" i="6"/>
  <c r="B180" i="6"/>
  <c r="H179" i="6"/>
  <c r="G179" i="6"/>
  <c r="F179" i="6"/>
  <c r="E179" i="6"/>
  <c r="D179" i="6"/>
  <c r="C179" i="6"/>
  <c r="B179" i="6"/>
  <c r="H178" i="6"/>
  <c r="G178" i="6"/>
  <c r="F178" i="6"/>
  <c r="E178" i="6"/>
  <c r="D178" i="6"/>
  <c r="C178" i="6"/>
  <c r="B178" i="6"/>
  <c r="H177" i="6"/>
  <c r="G177" i="6"/>
  <c r="F177" i="6"/>
  <c r="E177" i="6"/>
  <c r="D177" i="6"/>
  <c r="C177" i="6"/>
  <c r="B177" i="6"/>
  <c r="H176" i="6"/>
  <c r="G176" i="6"/>
  <c r="F176" i="6"/>
  <c r="E176" i="6"/>
  <c r="D176" i="6"/>
  <c r="C176" i="6"/>
  <c r="B176" i="6"/>
  <c r="H175" i="6"/>
  <c r="G175" i="6"/>
  <c r="F175" i="6"/>
  <c r="E175" i="6"/>
  <c r="D175" i="6"/>
  <c r="C175" i="6"/>
  <c r="B175" i="6"/>
  <c r="H174" i="6"/>
  <c r="G174" i="6"/>
  <c r="F174" i="6"/>
  <c r="E174" i="6"/>
  <c r="D174" i="6"/>
  <c r="C174" i="6"/>
  <c r="B174" i="6"/>
  <c r="H173" i="6"/>
  <c r="G173" i="6"/>
  <c r="F173" i="6"/>
  <c r="E173" i="6"/>
  <c r="D173" i="6"/>
  <c r="C173" i="6"/>
  <c r="B173" i="6"/>
  <c r="H172" i="6"/>
  <c r="G172" i="6"/>
  <c r="F172" i="6"/>
  <c r="E172" i="6"/>
  <c r="D172" i="6"/>
  <c r="C172" i="6"/>
  <c r="B172" i="6"/>
  <c r="H171" i="6"/>
  <c r="G171" i="6"/>
  <c r="F171" i="6"/>
  <c r="E171" i="6"/>
  <c r="D171" i="6"/>
  <c r="C171" i="6"/>
  <c r="B171" i="6"/>
  <c r="H170" i="6"/>
  <c r="G170" i="6"/>
  <c r="F170" i="6"/>
  <c r="E170" i="6"/>
  <c r="D170" i="6"/>
  <c r="C170" i="6"/>
  <c r="B170" i="6"/>
  <c r="H169" i="6"/>
  <c r="G169" i="6"/>
  <c r="F169" i="6"/>
  <c r="E169" i="6"/>
  <c r="D169" i="6"/>
  <c r="C169" i="6"/>
  <c r="B169" i="6"/>
  <c r="H168" i="6"/>
  <c r="G168" i="6"/>
  <c r="F168" i="6"/>
  <c r="E168" i="6"/>
  <c r="D168" i="6"/>
  <c r="C168" i="6"/>
  <c r="B168" i="6"/>
  <c r="H167" i="6"/>
  <c r="G167" i="6"/>
  <c r="F167" i="6"/>
  <c r="E167" i="6"/>
  <c r="D167" i="6"/>
  <c r="C167" i="6"/>
  <c r="B167" i="6"/>
  <c r="H166" i="6"/>
  <c r="G166" i="6"/>
  <c r="F166" i="6"/>
  <c r="E166" i="6"/>
  <c r="D166" i="6"/>
  <c r="C166" i="6"/>
  <c r="B166" i="6"/>
  <c r="H165" i="6"/>
  <c r="G165" i="6"/>
  <c r="F165" i="6"/>
  <c r="E165" i="6"/>
  <c r="D165" i="6"/>
  <c r="C165" i="6"/>
  <c r="B165" i="6"/>
  <c r="H164" i="6"/>
  <c r="G164" i="6"/>
  <c r="F164" i="6"/>
  <c r="E164" i="6"/>
  <c r="D164" i="6"/>
  <c r="C164" i="6"/>
  <c r="B164" i="6"/>
  <c r="H163" i="6"/>
  <c r="G163" i="6"/>
  <c r="F163" i="6"/>
  <c r="E163" i="6"/>
  <c r="D163" i="6"/>
  <c r="C163" i="6"/>
  <c r="B163" i="6"/>
  <c r="H162" i="6"/>
  <c r="G162" i="6"/>
  <c r="F162" i="6"/>
  <c r="E162" i="6"/>
  <c r="D162" i="6"/>
  <c r="C162" i="6"/>
  <c r="B162" i="6"/>
  <c r="H161" i="6"/>
  <c r="G161" i="6"/>
  <c r="F161" i="6"/>
  <c r="E161" i="6"/>
  <c r="D161" i="6"/>
  <c r="C161" i="6"/>
  <c r="B161" i="6"/>
  <c r="H160" i="6"/>
  <c r="G160" i="6"/>
  <c r="F160" i="6"/>
  <c r="E160" i="6"/>
  <c r="D160" i="6"/>
  <c r="C160" i="6"/>
  <c r="B160" i="6"/>
  <c r="H159" i="6"/>
  <c r="G159" i="6"/>
  <c r="F159" i="6"/>
  <c r="E159" i="6"/>
  <c r="D159" i="6"/>
  <c r="C159" i="6"/>
  <c r="B159" i="6"/>
  <c r="H158" i="6"/>
  <c r="G158" i="6"/>
  <c r="F158" i="6"/>
  <c r="E158" i="6"/>
  <c r="D158" i="6"/>
  <c r="C158" i="6"/>
  <c r="B158" i="6"/>
  <c r="H157" i="6"/>
  <c r="G157" i="6"/>
  <c r="F157" i="6"/>
  <c r="E157" i="6"/>
  <c r="D157" i="6"/>
  <c r="C157" i="6"/>
  <c r="B157" i="6"/>
  <c r="H156" i="6"/>
  <c r="G156" i="6"/>
  <c r="F156" i="6"/>
  <c r="E156" i="6"/>
  <c r="D156" i="6"/>
  <c r="C156" i="6"/>
  <c r="B156" i="6"/>
  <c r="H155" i="6"/>
  <c r="G155" i="6"/>
  <c r="F155" i="6"/>
  <c r="E155" i="6"/>
  <c r="D155" i="6"/>
  <c r="C155" i="6"/>
  <c r="B155" i="6"/>
  <c r="H154" i="6"/>
  <c r="G154" i="6"/>
  <c r="F154" i="6"/>
  <c r="E154" i="6"/>
  <c r="D154" i="6"/>
  <c r="C154" i="6"/>
  <c r="B154" i="6"/>
  <c r="H153" i="6"/>
  <c r="G153" i="6"/>
  <c r="F153" i="6"/>
  <c r="E153" i="6"/>
  <c r="D153" i="6"/>
  <c r="C153" i="6"/>
  <c r="B153" i="6"/>
  <c r="H152" i="6"/>
  <c r="G152" i="6"/>
  <c r="F152" i="6"/>
  <c r="E152" i="6"/>
  <c r="D152" i="6"/>
  <c r="C152" i="6"/>
  <c r="B152" i="6"/>
  <c r="H151" i="6"/>
  <c r="G151" i="6"/>
  <c r="F151" i="6"/>
  <c r="E151" i="6"/>
  <c r="D151" i="6"/>
  <c r="C151" i="6"/>
  <c r="B151" i="6"/>
  <c r="H150" i="6"/>
  <c r="G150" i="6"/>
  <c r="F150" i="6"/>
  <c r="E150" i="6"/>
  <c r="D150" i="6"/>
  <c r="C150" i="6"/>
  <c r="B150" i="6"/>
  <c r="H149" i="6"/>
  <c r="G149" i="6"/>
  <c r="F149" i="6"/>
  <c r="E149" i="6"/>
  <c r="D149" i="6"/>
  <c r="C149" i="6"/>
  <c r="B149" i="6"/>
  <c r="H148" i="6"/>
  <c r="G148" i="6"/>
  <c r="F148" i="6"/>
  <c r="E148" i="6"/>
  <c r="D148" i="6"/>
  <c r="C148" i="6"/>
  <c r="B148" i="6"/>
  <c r="H147" i="6"/>
  <c r="G147" i="6"/>
  <c r="F147" i="6"/>
  <c r="E147" i="6"/>
  <c r="D147" i="6"/>
  <c r="C147" i="6"/>
  <c r="B147" i="6"/>
  <c r="H146" i="6"/>
  <c r="G146" i="6"/>
  <c r="F146" i="6"/>
  <c r="E146" i="6"/>
  <c r="D146" i="6"/>
  <c r="C146" i="6"/>
  <c r="B146" i="6"/>
  <c r="H145" i="6"/>
  <c r="G145" i="6"/>
  <c r="F145" i="6"/>
  <c r="E145" i="6"/>
  <c r="D145" i="6"/>
  <c r="C145" i="6"/>
  <c r="B145" i="6"/>
  <c r="H144" i="6"/>
  <c r="G144" i="6"/>
  <c r="F144" i="6"/>
  <c r="E144" i="6"/>
  <c r="D144" i="6"/>
  <c r="C144" i="6"/>
  <c r="B144" i="6"/>
  <c r="H143" i="6"/>
  <c r="G143" i="6"/>
  <c r="F143" i="6"/>
  <c r="E143" i="6"/>
  <c r="D143" i="6"/>
  <c r="C143" i="6"/>
  <c r="B143" i="6"/>
  <c r="H142" i="6"/>
  <c r="G142" i="6"/>
  <c r="F142" i="6"/>
  <c r="E142" i="6"/>
  <c r="D142" i="6"/>
  <c r="C142" i="6"/>
  <c r="B142" i="6"/>
  <c r="H141" i="6"/>
  <c r="G141" i="6"/>
  <c r="F141" i="6"/>
  <c r="E141" i="6"/>
  <c r="D141" i="6"/>
  <c r="C141" i="6"/>
  <c r="B141" i="6"/>
  <c r="H140" i="6"/>
  <c r="G140" i="6"/>
  <c r="F140" i="6"/>
  <c r="E140" i="6"/>
  <c r="D140" i="6"/>
  <c r="C140" i="6"/>
  <c r="B140" i="6"/>
  <c r="H139" i="6"/>
  <c r="G139" i="6"/>
  <c r="F139" i="6"/>
  <c r="E139" i="6"/>
  <c r="D139" i="6"/>
  <c r="C139" i="6"/>
  <c r="B139" i="6"/>
  <c r="H138" i="6"/>
  <c r="G138" i="6"/>
  <c r="F138" i="6"/>
  <c r="E138" i="6"/>
  <c r="D138" i="6"/>
  <c r="C138" i="6"/>
  <c r="B138" i="6"/>
  <c r="H137" i="6"/>
  <c r="G137" i="6"/>
  <c r="F137" i="6"/>
  <c r="E137" i="6"/>
  <c r="D137" i="6"/>
  <c r="C137" i="6"/>
  <c r="B137" i="6"/>
  <c r="H136" i="6"/>
  <c r="G136" i="6"/>
  <c r="F136" i="6"/>
  <c r="E136" i="6"/>
  <c r="D136" i="6"/>
  <c r="C136" i="6"/>
  <c r="B136" i="6"/>
  <c r="H135" i="6"/>
  <c r="G135" i="6"/>
  <c r="F135" i="6"/>
  <c r="E135" i="6"/>
  <c r="D135" i="6"/>
  <c r="C135" i="6"/>
  <c r="B135" i="6"/>
  <c r="H134" i="6"/>
  <c r="G134" i="6"/>
  <c r="F134" i="6"/>
  <c r="E134" i="6"/>
  <c r="D134" i="6"/>
  <c r="C134" i="6"/>
  <c r="B134" i="6"/>
  <c r="H133" i="6"/>
  <c r="G133" i="6"/>
  <c r="F133" i="6"/>
  <c r="E133" i="6"/>
  <c r="D133" i="6"/>
  <c r="C133" i="6"/>
  <c r="B133" i="6"/>
  <c r="H132" i="6"/>
  <c r="G132" i="6"/>
  <c r="F132" i="6"/>
  <c r="E132" i="6"/>
  <c r="D132" i="6"/>
  <c r="C132" i="6"/>
  <c r="B132" i="6"/>
  <c r="H131" i="6"/>
  <c r="G131" i="6"/>
  <c r="F131" i="6"/>
  <c r="E131" i="6"/>
  <c r="D131" i="6"/>
  <c r="C131" i="6"/>
  <c r="B131" i="6"/>
  <c r="H130" i="6"/>
  <c r="G130" i="6"/>
  <c r="F130" i="6"/>
  <c r="E130" i="6"/>
  <c r="D130" i="6"/>
  <c r="C130" i="6"/>
  <c r="B130" i="6"/>
  <c r="H129" i="6"/>
  <c r="G129" i="6"/>
  <c r="F129" i="6"/>
  <c r="E129" i="6"/>
  <c r="D129" i="6"/>
  <c r="C129" i="6"/>
  <c r="B129" i="6"/>
  <c r="H128" i="6"/>
  <c r="G128" i="6"/>
  <c r="F128" i="6"/>
  <c r="E128" i="6"/>
  <c r="D128" i="6"/>
  <c r="C128" i="6"/>
  <c r="B128" i="6"/>
  <c r="H127" i="6"/>
  <c r="G127" i="6"/>
  <c r="F127" i="6"/>
  <c r="E127" i="6"/>
  <c r="D127" i="6"/>
  <c r="C127" i="6"/>
  <c r="B127" i="6"/>
  <c r="H126" i="6"/>
  <c r="G126" i="6"/>
  <c r="F126" i="6"/>
  <c r="E126" i="6"/>
  <c r="D126" i="6"/>
  <c r="C126" i="6"/>
  <c r="B126" i="6"/>
  <c r="H125" i="6"/>
  <c r="G125" i="6"/>
  <c r="F125" i="6"/>
  <c r="E125" i="6"/>
  <c r="D125" i="6"/>
  <c r="C125" i="6"/>
  <c r="B125" i="6"/>
  <c r="H124" i="6"/>
  <c r="G124" i="6"/>
  <c r="F124" i="6"/>
  <c r="E124" i="6"/>
  <c r="D124" i="6"/>
  <c r="C124" i="6"/>
  <c r="B124" i="6"/>
  <c r="H123" i="6"/>
  <c r="G123" i="6"/>
  <c r="F123" i="6"/>
  <c r="E123" i="6"/>
  <c r="D123" i="6"/>
  <c r="C123" i="6"/>
  <c r="B123" i="6"/>
  <c r="H122" i="6"/>
  <c r="G122" i="6"/>
  <c r="F122" i="6"/>
  <c r="E122" i="6"/>
  <c r="D122" i="6"/>
  <c r="C122" i="6"/>
  <c r="B122" i="6"/>
  <c r="H121" i="6"/>
  <c r="G121" i="6"/>
  <c r="F121" i="6"/>
  <c r="E121" i="6"/>
  <c r="D121" i="6"/>
  <c r="C121" i="6"/>
  <c r="B121" i="6"/>
  <c r="H120" i="6"/>
  <c r="G120" i="6"/>
  <c r="F120" i="6"/>
  <c r="E120" i="6"/>
  <c r="D120" i="6"/>
  <c r="C120" i="6"/>
  <c r="B120" i="6"/>
  <c r="H119" i="6"/>
  <c r="G119" i="6"/>
  <c r="F119" i="6"/>
  <c r="E119" i="6"/>
  <c r="D119" i="6"/>
  <c r="C119" i="6"/>
  <c r="B119" i="6"/>
  <c r="H118" i="6"/>
  <c r="G118" i="6"/>
  <c r="F118" i="6"/>
  <c r="E118" i="6"/>
  <c r="D118" i="6"/>
  <c r="C118" i="6"/>
  <c r="B118" i="6"/>
  <c r="H117" i="6"/>
  <c r="G117" i="6"/>
  <c r="F117" i="6"/>
  <c r="E117" i="6"/>
  <c r="D117" i="6"/>
  <c r="C117" i="6"/>
  <c r="B117" i="6"/>
  <c r="H116" i="6"/>
  <c r="G116" i="6"/>
  <c r="F116" i="6"/>
  <c r="E116" i="6"/>
  <c r="D116" i="6"/>
  <c r="C116" i="6"/>
  <c r="B116" i="6"/>
  <c r="H115" i="6"/>
  <c r="G115" i="6"/>
  <c r="F115" i="6"/>
  <c r="E115" i="6"/>
  <c r="D115" i="6"/>
  <c r="C115" i="6"/>
  <c r="B115" i="6"/>
  <c r="H114" i="6"/>
  <c r="G114" i="6"/>
  <c r="F114" i="6"/>
  <c r="E114" i="6"/>
  <c r="D114" i="6"/>
  <c r="C114" i="6"/>
  <c r="B114" i="6"/>
  <c r="H113" i="6"/>
  <c r="G113" i="6"/>
  <c r="F113" i="6"/>
  <c r="E113" i="6"/>
  <c r="D113" i="6"/>
  <c r="C113" i="6"/>
  <c r="B113" i="6"/>
  <c r="H112" i="6"/>
  <c r="G112" i="6"/>
  <c r="F112" i="6"/>
  <c r="E112" i="6"/>
  <c r="D112" i="6"/>
  <c r="C112" i="6"/>
  <c r="B112" i="6"/>
  <c r="H111" i="6"/>
  <c r="G111" i="6"/>
  <c r="F111" i="6"/>
  <c r="E111" i="6"/>
  <c r="D111" i="6"/>
  <c r="C111" i="6"/>
  <c r="B111" i="6"/>
  <c r="H110" i="6"/>
  <c r="G110" i="6"/>
  <c r="F110" i="6"/>
  <c r="E110" i="6"/>
  <c r="D110" i="6"/>
  <c r="C110" i="6"/>
  <c r="B110" i="6"/>
  <c r="H109" i="6"/>
  <c r="G109" i="6"/>
  <c r="F109" i="6"/>
  <c r="E109" i="6"/>
  <c r="D109" i="6"/>
  <c r="C109" i="6"/>
  <c r="B109" i="6"/>
  <c r="H108" i="6"/>
  <c r="G108" i="6"/>
  <c r="F108" i="6"/>
  <c r="E108" i="6"/>
  <c r="D108" i="6"/>
  <c r="C108" i="6"/>
  <c r="B108" i="6"/>
  <c r="H107" i="6"/>
  <c r="G107" i="6"/>
  <c r="F107" i="6"/>
  <c r="E107" i="6"/>
  <c r="D107" i="6"/>
  <c r="C107" i="6"/>
  <c r="B107" i="6"/>
  <c r="H106" i="6"/>
  <c r="G106" i="6"/>
  <c r="F106" i="6"/>
  <c r="E106" i="6"/>
  <c r="D106" i="6"/>
  <c r="C106" i="6"/>
  <c r="B106" i="6"/>
  <c r="H105" i="6"/>
  <c r="G105" i="6"/>
  <c r="F105" i="6"/>
  <c r="E105" i="6"/>
  <c r="D105" i="6"/>
  <c r="C105" i="6"/>
  <c r="B105" i="6"/>
  <c r="H104" i="6"/>
  <c r="G104" i="6"/>
  <c r="F104" i="6"/>
  <c r="E104" i="6"/>
  <c r="D104" i="6"/>
  <c r="C104" i="6"/>
  <c r="B104" i="6"/>
  <c r="H103" i="6"/>
  <c r="G103" i="6"/>
  <c r="F103" i="6"/>
  <c r="E103" i="6"/>
  <c r="D103" i="6"/>
  <c r="C103" i="6"/>
  <c r="B103" i="6"/>
  <c r="H102" i="6"/>
  <c r="G102" i="6"/>
  <c r="F102" i="6"/>
  <c r="E102" i="6"/>
  <c r="D102" i="6"/>
  <c r="C102" i="6"/>
  <c r="B102" i="6"/>
  <c r="H101" i="6"/>
  <c r="G101" i="6"/>
  <c r="F101" i="6"/>
  <c r="E101" i="6"/>
  <c r="D101" i="6"/>
  <c r="C101" i="6"/>
  <c r="B101" i="6"/>
  <c r="H100" i="6"/>
  <c r="G100" i="6"/>
  <c r="F100" i="6"/>
  <c r="E100" i="6"/>
  <c r="D100" i="6"/>
  <c r="C100" i="6"/>
  <c r="B100" i="6"/>
  <c r="H99" i="6"/>
  <c r="G99" i="6"/>
  <c r="F99" i="6"/>
  <c r="E99" i="6"/>
  <c r="D99" i="6"/>
  <c r="C99" i="6"/>
  <c r="B99" i="6"/>
  <c r="H98" i="6"/>
  <c r="G98" i="6"/>
  <c r="F98" i="6"/>
  <c r="E98" i="6"/>
  <c r="D98" i="6"/>
  <c r="C98" i="6"/>
  <c r="B98" i="6"/>
  <c r="H97" i="6"/>
  <c r="G97" i="6"/>
  <c r="F97" i="6"/>
  <c r="E97" i="6"/>
  <c r="D97" i="6"/>
  <c r="C97" i="6"/>
  <c r="B97" i="6"/>
  <c r="H96" i="6"/>
  <c r="G96" i="6"/>
  <c r="F96" i="6"/>
  <c r="E96" i="6"/>
  <c r="D96" i="6"/>
  <c r="C96" i="6"/>
  <c r="B96" i="6"/>
  <c r="H95" i="6"/>
  <c r="G95" i="6"/>
  <c r="F95" i="6"/>
  <c r="E95" i="6"/>
  <c r="D95" i="6"/>
  <c r="C95" i="6"/>
  <c r="B95" i="6"/>
  <c r="H94" i="6"/>
  <c r="G94" i="6"/>
  <c r="F94" i="6"/>
  <c r="E94" i="6"/>
  <c r="D94" i="6"/>
  <c r="C94" i="6"/>
  <c r="B94" i="6"/>
  <c r="H93" i="6"/>
  <c r="G93" i="6"/>
  <c r="F93" i="6"/>
  <c r="E93" i="6"/>
  <c r="D93" i="6"/>
  <c r="C93" i="6"/>
  <c r="B93" i="6"/>
  <c r="H92" i="6"/>
  <c r="G92" i="6"/>
  <c r="F92" i="6"/>
  <c r="E92" i="6"/>
  <c r="D92" i="6"/>
  <c r="C92" i="6"/>
  <c r="B92" i="6"/>
  <c r="H91" i="6"/>
  <c r="G91" i="6"/>
  <c r="F91" i="6"/>
  <c r="E91" i="6"/>
  <c r="D91" i="6"/>
  <c r="C91" i="6"/>
  <c r="B91" i="6"/>
  <c r="H90" i="6"/>
  <c r="G90" i="6"/>
  <c r="F90" i="6"/>
  <c r="E90" i="6"/>
  <c r="D90" i="6"/>
  <c r="C90" i="6"/>
  <c r="B90" i="6"/>
  <c r="H89" i="6"/>
  <c r="G89" i="6"/>
  <c r="F89" i="6"/>
  <c r="E89" i="6"/>
  <c r="D89" i="6"/>
  <c r="C89" i="6"/>
  <c r="B89" i="6"/>
  <c r="H88" i="6"/>
  <c r="G88" i="6"/>
  <c r="F88" i="6"/>
  <c r="E88" i="6"/>
  <c r="D88" i="6"/>
  <c r="C88" i="6"/>
  <c r="B88" i="6"/>
  <c r="H87" i="6"/>
  <c r="G87" i="6"/>
  <c r="F87" i="6"/>
  <c r="E87" i="6"/>
  <c r="D87" i="6"/>
  <c r="C87" i="6"/>
  <c r="B87" i="6"/>
  <c r="H86" i="6"/>
  <c r="G86" i="6"/>
  <c r="F86" i="6"/>
  <c r="E86" i="6"/>
  <c r="D86" i="6"/>
  <c r="C86" i="6"/>
  <c r="B86" i="6"/>
  <c r="H85" i="6"/>
  <c r="G85" i="6"/>
  <c r="F85" i="6"/>
  <c r="E85" i="6"/>
  <c r="D85" i="6"/>
  <c r="C85" i="6"/>
  <c r="B85" i="6"/>
  <c r="H84" i="6"/>
  <c r="G84" i="6"/>
  <c r="F84" i="6"/>
  <c r="E84" i="6"/>
  <c r="D84" i="6"/>
  <c r="C84" i="6"/>
  <c r="B84" i="6"/>
  <c r="H83" i="6"/>
  <c r="G83" i="6"/>
  <c r="F83" i="6"/>
  <c r="E83" i="6"/>
  <c r="D83" i="6"/>
  <c r="C83" i="6"/>
  <c r="B83" i="6"/>
  <c r="H82" i="6"/>
  <c r="G82" i="6"/>
  <c r="F82" i="6"/>
  <c r="E82" i="6"/>
  <c r="D82" i="6"/>
  <c r="C82" i="6"/>
  <c r="B82" i="6"/>
  <c r="H81" i="6"/>
  <c r="G81" i="6"/>
  <c r="F81" i="6"/>
  <c r="E81" i="6"/>
  <c r="D81" i="6"/>
  <c r="C81" i="6"/>
  <c r="B81" i="6"/>
  <c r="H80" i="6"/>
  <c r="G80" i="6"/>
  <c r="F80" i="6"/>
  <c r="E80" i="6"/>
  <c r="D80" i="6"/>
  <c r="C80" i="6"/>
  <c r="B80" i="6"/>
  <c r="H79" i="6"/>
  <c r="G79" i="6"/>
  <c r="F79" i="6"/>
  <c r="E79" i="6"/>
  <c r="D79" i="6"/>
  <c r="C79" i="6"/>
  <c r="B79" i="6"/>
  <c r="H78" i="6"/>
  <c r="G78" i="6"/>
  <c r="F78" i="6"/>
  <c r="E78" i="6"/>
  <c r="D78" i="6"/>
  <c r="C78" i="6"/>
  <c r="B78" i="6"/>
  <c r="H77" i="6"/>
  <c r="G77" i="6"/>
  <c r="F77" i="6"/>
  <c r="E77" i="6"/>
  <c r="D77" i="6"/>
  <c r="C77" i="6"/>
  <c r="B77" i="6"/>
  <c r="H76" i="6"/>
  <c r="G76" i="6"/>
  <c r="F76" i="6"/>
  <c r="E76" i="6"/>
  <c r="D76" i="6"/>
  <c r="C76" i="6"/>
  <c r="B76" i="6"/>
  <c r="H75" i="6"/>
  <c r="G75" i="6"/>
  <c r="F75" i="6"/>
  <c r="E75" i="6"/>
  <c r="D75" i="6"/>
  <c r="C75" i="6"/>
  <c r="B75" i="6"/>
  <c r="H74" i="6"/>
  <c r="G74" i="6"/>
  <c r="F74" i="6"/>
  <c r="E74" i="6"/>
  <c r="D74" i="6"/>
  <c r="C74" i="6"/>
  <c r="B74" i="6"/>
  <c r="H73" i="6"/>
  <c r="G73" i="6"/>
  <c r="F73" i="6"/>
  <c r="E73" i="6"/>
  <c r="D73" i="6"/>
  <c r="C73" i="6"/>
  <c r="B73" i="6"/>
  <c r="H72" i="6"/>
  <c r="G72" i="6"/>
  <c r="F72" i="6"/>
  <c r="E72" i="6"/>
  <c r="D72" i="6"/>
  <c r="C72" i="6"/>
  <c r="B72" i="6"/>
  <c r="H71" i="6"/>
  <c r="G71" i="6"/>
  <c r="F71" i="6"/>
  <c r="E71" i="6"/>
  <c r="D71" i="6"/>
  <c r="C71" i="6"/>
  <c r="B71" i="6"/>
  <c r="H70" i="6"/>
  <c r="G70" i="6"/>
  <c r="F70" i="6"/>
  <c r="E70" i="6"/>
  <c r="D70" i="6"/>
  <c r="C70" i="6"/>
  <c r="B70" i="6"/>
  <c r="H69" i="6"/>
  <c r="G69" i="6"/>
  <c r="F69" i="6"/>
  <c r="E69" i="6"/>
  <c r="D69" i="6"/>
  <c r="C69" i="6"/>
  <c r="B69" i="6"/>
  <c r="H68" i="6"/>
  <c r="G68" i="6"/>
  <c r="F68" i="6"/>
  <c r="E68" i="6"/>
  <c r="D68" i="6"/>
  <c r="C68" i="6"/>
  <c r="B68" i="6"/>
  <c r="H67" i="6"/>
  <c r="G67" i="6"/>
  <c r="F67" i="6"/>
  <c r="E67" i="6"/>
  <c r="D67" i="6"/>
  <c r="C67" i="6"/>
  <c r="B67" i="6"/>
  <c r="H66" i="6"/>
  <c r="G66" i="6"/>
  <c r="F66" i="6"/>
  <c r="E66" i="6"/>
  <c r="D66" i="6"/>
  <c r="C66" i="6"/>
  <c r="B66" i="6"/>
  <c r="H65" i="6"/>
  <c r="G65" i="6"/>
  <c r="F65" i="6"/>
  <c r="E65" i="6"/>
  <c r="D65" i="6"/>
  <c r="C65" i="6"/>
  <c r="B65" i="6"/>
  <c r="H64" i="6"/>
  <c r="G64" i="6"/>
  <c r="F64" i="6"/>
  <c r="E64" i="6"/>
  <c r="D64" i="6"/>
  <c r="C64" i="6"/>
  <c r="B64" i="6"/>
  <c r="H63" i="6"/>
  <c r="G63" i="6"/>
  <c r="F63" i="6"/>
  <c r="E63" i="6"/>
  <c r="D63" i="6"/>
  <c r="C63" i="6"/>
  <c r="B63" i="6"/>
  <c r="H62" i="6"/>
  <c r="G62" i="6"/>
  <c r="F62" i="6"/>
  <c r="E62" i="6"/>
  <c r="D62" i="6"/>
  <c r="C62" i="6"/>
  <c r="B62" i="6"/>
  <c r="H61" i="6"/>
  <c r="G61" i="6"/>
  <c r="F61" i="6"/>
  <c r="E61" i="6"/>
  <c r="D61" i="6"/>
  <c r="C61" i="6"/>
  <c r="B61" i="6"/>
  <c r="H60" i="6"/>
  <c r="G60" i="6"/>
  <c r="F60" i="6"/>
  <c r="E60" i="6"/>
  <c r="D60" i="6"/>
  <c r="C60" i="6"/>
  <c r="B60" i="6"/>
  <c r="H59" i="6"/>
  <c r="G59" i="6"/>
  <c r="F59" i="6"/>
  <c r="E59" i="6"/>
  <c r="D59" i="6"/>
  <c r="C59" i="6"/>
  <c r="B59" i="6"/>
  <c r="H58" i="6"/>
  <c r="G58" i="6"/>
  <c r="F58" i="6"/>
  <c r="E58" i="6"/>
  <c r="D58" i="6"/>
  <c r="C58" i="6"/>
  <c r="B58" i="6"/>
  <c r="H57" i="6"/>
  <c r="G57" i="6"/>
  <c r="F57" i="6"/>
  <c r="E57" i="6"/>
  <c r="D57" i="6"/>
  <c r="C57" i="6"/>
  <c r="B57" i="6"/>
  <c r="H56" i="6"/>
  <c r="G56" i="6"/>
  <c r="F56" i="6"/>
  <c r="E56" i="6"/>
  <c r="D56" i="6"/>
  <c r="C56" i="6"/>
  <c r="B56" i="6"/>
  <c r="H55" i="6"/>
  <c r="G55" i="6"/>
  <c r="F55" i="6"/>
  <c r="E55" i="6"/>
  <c r="D55" i="6"/>
  <c r="C55" i="6"/>
  <c r="B55" i="6"/>
  <c r="H54" i="6"/>
  <c r="G54" i="6"/>
  <c r="F54" i="6"/>
  <c r="E54" i="6"/>
  <c r="D54" i="6"/>
  <c r="C54" i="6"/>
  <c r="B54" i="6"/>
  <c r="H53" i="6"/>
  <c r="G53" i="6"/>
  <c r="F53" i="6"/>
  <c r="E53" i="6"/>
  <c r="D53" i="6"/>
  <c r="C53" i="6"/>
  <c r="B53" i="6"/>
  <c r="H52" i="6"/>
  <c r="G52" i="6"/>
  <c r="F52" i="6"/>
  <c r="E52" i="6"/>
  <c r="D52" i="6"/>
  <c r="C52" i="6"/>
  <c r="B52" i="6"/>
  <c r="H51" i="6"/>
  <c r="G51" i="6"/>
  <c r="F51" i="6"/>
  <c r="E51" i="6"/>
  <c r="D51" i="6"/>
  <c r="C51" i="6"/>
  <c r="B51" i="6"/>
  <c r="H50" i="6"/>
  <c r="G50" i="6"/>
  <c r="F50" i="6"/>
  <c r="E50" i="6"/>
  <c r="D50" i="6"/>
  <c r="C50" i="6"/>
  <c r="B50" i="6"/>
  <c r="H49" i="6"/>
  <c r="G49" i="6"/>
  <c r="F49" i="6"/>
  <c r="E49" i="6"/>
  <c r="D49" i="6"/>
  <c r="C49" i="6"/>
  <c r="B49" i="6"/>
  <c r="H48" i="6"/>
  <c r="G48" i="6"/>
  <c r="F48" i="6"/>
  <c r="E48" i="6"/>
  <c r="D48" i="6"/>
  <c r="C48" i="6"/>
  <c r="B48" i="6"/>
  <c r="H47" i="6"/>
  <c r="G47" i="6"/>
  <c r="F47" i="6"/>
  <c r="E47" i="6"/>
  <c r="D47" i="6"/>
  <c r="C47" i="6"/>
  <c r="B47" i="6"/>
  <c r="H46" i="6"/>
  <c r="G46" i="6"/>
  <c r="F46" i="6"/>
  <c r="E46" i="6"/>
  <c r="D46" i="6"/>
  <c r="C46" i="6"/>
  <c r="B46" i="6"/>
  <c r="H45" i="6"/>
  <c r="G45" i="6"/>
  <c r="F45" i="6"/>
  <c r="E45" i="6"/>
  <c r="D45" i="6"/>
  <c r="C45" i="6"/>
  <c r="B45" i="6"/>
  <c r="H44" i="6"/>
  <c r="G44" i="6"/>
  <c r="F44" i="6"/>
  <c r="E44" i="6"/>
  <c r="D44" i="6"/>
  <c r="C44" i="6"/>
  <c r="B44" i="6"/>
  <c r="H43" i="6"/>
  <c r="G43" i="6"/>
  <c r="F43" i="6"/>
  <c r="E43" i="6"/>
  <c r="D43" i="6"/>
  <c r="C43" i="6"/>
  <c r="B43" i="6"/>
  <c r="H42" i="6"/>
  <c r="G42" i="6"/>
  <c r="F42" i="6"/>
  <c r="E42" i="6"/>
  <c r="D42" i="6"/>
  <c r="C42" i="6"/>
  <c r="B42" i="6"/>
  <c r="H41" i="6"/>
  <c r="G41" i="6"/>
  <c r="F41" i="6"/>
  <c r="E41" i="6"/>
  <c r="D41" i="6"/>
  <c r="C41" i="6"/>
  <c r="B41" i="6"/>
  <c r="H40" i="6"/>
  <c r="G40" i="6"/>
  <c r="F40" i="6"/>
  <c r="E40" i="6"/>
  <c r="D40" i="6"/>
  <c r="C40" i="6"/>
  <c r="B40" i="6"/>
  <c r="H39" i="6"/>
  <c r="G39" i="6"/>
  <c r="F39" i="6"/>
  <c r="E39" i="6"/>
  <c r="D39" i="6"/>
  <c r="C39" i="6"/>
  <c r="B39" i="6"/>
  <c r="H38" i="6"/>
  <c r="G38" i="6"/>
  <c r="F38" i="6"/>
  <c r="E38" i="6"/>
  <c r="D38" i="6"/>
  <c r="C38" i="6"/>
  <c r="B38" i="6"/>
  <c r="H37" i="6"/>
  <c r="G37" i="6"/>
  <c r="F37" i="6"/>
  <c r="E37" i="6"/>
  <c r="D37" i="6"/>
  <c r="C37" i="6"/>
  <c r="B37" i="6"/>
  <c r="H36" i="6"/>
  <c r="G36" i="6"/>
  <c r="F36" i="6"/>
  <c r="E36" i="6"/>
  <c r="D36" i="6"/>
  <c r="C36" i="6"/>
  <c r="B36" i="6"/>
  <c r="H35" i="6"/>
  <c r="G35" i="6"/>
  <c r="F35" i="6"/>
  <c r="E35" i="6"/>
  <c r="D35" i="6"/>
  <c r="C35" i="6"/>
  <c r="B35" i="6"/>
  <c r="H34" i="6"/>
  <c r="G34" i="6"/>
  <c r="F34" i="6"/>
  <c r="E34" i="6"/>
  <c r="D34" i="6"/>
  <c r="C34" i="6"/>
  <c r="B34" i="6"/>
  <c r="H33" i="6"/>
  <c r="G33" i="6"/>
  <c r="F33" i="6"/>
  <c r="E33" i="6"/>
  <c r="D33" i="6"/>
  <c r="C33" i="6"/>
  <c r="B33" i="6"/>
  <c r="H32" i="6"/>
  <c r="G32" i="6"/>
  <c r="F32" i="6"/>
  <c r="E32" i="6"/>
  <c r="D32" i="6"/>
  <c r="C32" i="6"/>
  <c r="B32" i="6"/>
  <c r="H31" i="6"/>
  <c r="G31" i="6"/>
  <c r="F31" i="6"/>
  <c r="E31" i="6"/>
  <c r="D31" i="6"/>
  <c r="C31" i="6"/>
  <c r="B31" i="6"/>
  <c r="H30" i="6"/>
  <c r="G30" i="6"/>
  <c r="F30" i="6"/>
  <c r="E30" i="6"/>
  <c r="D30" i="6"/>
  <c r="C30" i="6"/>
  <c r="B30" i="6"/>
  <c r="H29" i="6"/>
  <c r="G29" i="6"/>
  <c r="F29" i="6"/>
  <c r="E29" i="6"/>
  <c r="D29" i="6"/>
  <c r="C29" i="6"/>
  <c r="B29" i="6"/>
  <c r="H28" i="6"/>
  <c r="G28" i="6"/>
  <c r="F28" i="6"/>
  <c r="E28" i="6"/>
  <c r="D28" i="6"/>
  <c r="C28" i="6"/>
  <c r="B28" i="6"/>
  <c r="H27" i="6"/>
  <c r="G27" i="6"/>
  <c r="F27" i="6"/>
  <c r="E27" i="6"/>
  <c r="D27" i="6"/>
  <c r="C27" i="6"/>
  <c r="B27" i="6"/>
  <c r="H26" i="6"/>
  <c r="G26" i="6"/>
  <c r="F26" i="6"/>
  <c r="E26" i="6"/>
  <c r="D26" i="6"/>
  <c r="C26" i="6"/>
  <c r="B26" i="6"/>
  <c r="H25" i="6"/>
  <c r="G25" i="6"/>
  <c r="F25" i="6"/>
  <c r="E25" i="6"/>
  <c r="D25" i="6"/>
  <c r="C25" i="6"/>
  <c r="B25" i="6"/>
  <c r="H24" i="6"/>
  <c r="G24" i="6"/>
  <c r="F24" i="6"/>
  <c r="E24" i="6"/>
  <c r="D24" i="6"/>
  <c r="C24" i="6"/>
  <c r="B24" i="6"/>
  <c r="H23" i="6"/>
  <c r="G23" i="6"/>
  <c r="F23" i="6"/>
  <c r="E23" i="6"/>
  <c r="D23" i="6"/>
  <c r="C23" i="6"/>
  <c r="B23" i="6"/>
  <c r="H22" i="6"/>
  <c r="G22" i="6"/>
  <c r="F22" i="6"/>
  <c r="E22" i="6"/>
  <c r="D22" i="6"/>
  <c r="C22" i="6"/>
  <c r="B22" i="6"/>
  <c r="H21" i="6"/>
  <c r="G21" i="6"/>
  <c r="F21" i="6"/>
  <c r="E21" i="6"/>
  <c r="D21" i="6"/>
  <c r="C21" i="6"/>
  <c r="B21" i="6"/>
  <c r="H20" i="6"/>
  <c r="G20" i="6"/>
  <c r="F20" i="6"/>
  <c r="E20" i="6"/>
  <c r="D20" i="6"/>
  <c r="C20" i="6"/>
  <c r="B20" i="6"/>
  <c r="H19" i="6"/>
  <c r="G19" i="6"/>
  <c r="F19" i="6"/>
  <c r="E19" i="6"/>
  <c r="D19" i="6"/>
  <c r="C19" i="6"/>
  <c r="B19" i="6"/>
  <c r="H18" i="6"/>
  <c r="G18" i="6"/>
  <c r="F18" i="6"/>
  <c r="E18" i="6"/>
  <c r="D18" i="6"/>
  <c r="C18" i="6"/>
  <c r="B18" i="6"/>
  <c r="H17" i="6"/>
  <c r="G17" i="6"/>
  <c r="F17" i="6"/>
  <c r="E17" i="6"/>
  <c r="D17" i="6"/>
  <c r="C17" i="6"/>
  <c r="B17" i="6"/>
  <c r="H16" i="6"/>
  <c r="G16" i="6"/>
  <c r="F16" i="6"/>
  <c r="E16" i="6"/>
  <c r="D16" i="6"/>
  <c r="C16" i="6"/>
  <c r="B16" i="6"/>
  <c r="H15" i="6"/>
  <c r="G15" i="6"/>
  <c r="F15" i="6"/>
  <c r="E15" i="6"/>
  <c r="D15" i="6"/>
  <c r="C15" i="6"/>
  <c r="B15" i="6"/>
  <c r="H14" i="6"/>
  <c r="G14" i="6"/>
  <c r="F14" i="6"/>
  <c r="E14" i="6"/>
  <c r="D14" i="6"/>
  <c r="C14" i="6"/>
  <c r="B14" i="6"/>
  <c r="H13" i="6"/>
  <c r="G13" i="6"/>
  <c r="F13" i="6"/>
  <c r="E13" i="6"/>
  <c r="D13" i="6"/>
  <c r="C13" i="6"/>
  <c r="B13" i="6"/>
  <c r="H12" i="6"/>
  <c r="G12" i="6"/>
  <c r="F12" i="6"/>
  <c r="E12" i="6"/>
  <c r="D12" i="6"/>
  <c r="C12" i="6"/>
  <c r="B12" i="6"/>
  <c r="H11" i="6"/>
  <c r="G11" i="6"/>
  <c r="F11" i="6"/>
  <c r="E11" i="6"/>
  <c r="D11" i="6"/>
  <c r="C11" i="6"/>
  <c r="B11" i="6"/>
  <c r="H10" i="6"/>
  <c r="G10" i="6"/>
  <c r="F10" i="6"/>
  <c r="E10" i="6"/>
  <c r="D10" i="6"/>
  <c r="C10" i="6"/>
  <c r="B10" i="6"/>
  <c r="H9" i="6"/>
  <c r="G9" i="6"/>
  <c r="F9" i="6"/>
  <c r="E9" i="6"/>
  <c r="D9" i="6"/>
  <c r="C9" i="6"/>
  <c r="B9" i="6"/>
  <c r="H8" i="6"/>
  <c r="G8" i="6"/>
  <c r="F8" i="6"/>
  <c r="E8" i="6"/>
  <c r="D8" i="6"/>
  <c r="C8" i="6"/>
  <c r="B8" i="6"/>
  <c r="H7" i="6"/>
  <c r="G7" i="6"/>
  <c r="F7" i="6"/>
  <c r="E7" i="6"/>
  <c r="D7" i="6"/>
  <c r="C7" i="6"/>
  <c r="B7" i="6"/>
  <c r="H6" i="6"/>
  <c r="G6" i="6"/>
  <c r="F6" i="6"/>
  <c r="E6" i="6"/>
  <c r="D6" i="6"/>
  <c r="C6" i="6"/>
  <c r="B6" i="6"/>
  <c r="H5" i="6"/>
  <c r="G5" i="6"/>
  <c r="F5" i="6"/>
  <c r="E5" i="6"/>
  <c r="D5" i="6"/>
  <c r="C5" i="6"/>
  <c r="B5" i="6"/>
  <c r="H4" i="6"/>
  <c r="G4" i="6"/>
  <c r="F4" i="6"/>
  <c r="E4" i="6"/>
  <c r="D4" i="6"/>
  <c r="C4" i="6"/>
  <c r="B4" i="6"/>
  <c r="H3" i="6"/>
  <c r="G3" i="6"/>
  <c r="F3" i="6"/>
  <c r="E3" i="6"/>
  <c r="D3" i="6"/>
  <c r="C3" i="6"/>
  <c r="B3" i="6"/>
  <c r="H2" i="6"/>
  <c r="G2" i="6"/>
  <c r="F2" i="6"/>
  <c r="E2" i="6"/>
  <c r="D2" i="6"/>
  <c r="C2" i="6"/>
  <c r="B2" i="6"/>
  <c r="P597" i="3"/>
  <c r="Q597" i="3" s="1"/>
  <c r="O597" i="3"/>
  <c r="N597" i="3"/>
  <c r="E597" i="3"/>
  <c r="B597" i="3"/>
  <c r="P596" i="3"/>
  <c r="Q596" i="3" s="1"/>
  <c r="O596" i="3"/>
  <c r="N596" i="3"/>
  <c r="E596" i="3"/>
  <c r="B596" i="3"/>
  <c r="P595" i="3"/>
  <c r="Q595" i="3" s="1"/>
  <c r="O595" i="3"/>
  <c r="N595" i="3"/>
  <c r="E595" i="3"/>
  <c r="B595" i="3"/>
  <c r="P594" i="3"/>
  <c r="Q594" i="3" s="1"/>
  <c r="O594" i="3"/>
  <c r="N594" i="3"/>
  <c r="E594" i="3"/>
  <c r="B594" i="3"/>
  <c r="P593" i="3"/>
  <c r="Q593" i="3" s="1"/>
  <c r="O593" i="3"/>
  <c r="N593" i="3"/>
  <c r="E593" i="3"/>
  <c r="B593" i="3"/>
  <c r="P592" i="3"/>
  <c r="Q592" i="3" s="1"/>
  <c r="O592" i="3"/>
  <c r="N592" i="3"/>
  <c r="E592" i="3"/>
  <c r="B592" i="3"/>
  <c r="P591" i="3"/>
  <c r="Q591" i="3" s="1"/>
  <c r="O591" i="3"/>
  <c r="N591" i="3"/>
  <c r="E591" i="3"/>
  <c r="B591" i="3"/>
  <c r="P590" i="3"/>
  <c r="Q590" i="3" s="1"/>
  <c r="O590" i="3"/>
  <c r="N590" i="3"/>
  <c r="E590" i="3"/>
  <c r="B590" i="3"/>
  <c r="P589" i="3"/>
  <c r="Q589" i="3" s="1"/>
  <c r="O589" i="3"/>
  <c r="N589" i="3"/>
  <c r="E589" i="3"/>
  <c r="B589" i="3"/>
  <c r="P588" i="3"/>
  <c r="Q588" i="3" s="1"/>
  <c r="O588" i="3"/>
  <c r="N588" i="3"/>
  <c r="E588" i="3"/>
  <c r="B588" i="3"/>
  <c r="P587" i="3"/>
  <c r="Q587" i="3" s="1"/>
  <c r="O587" i="3"/>
  <c r="N587" i="3"/>
  <c r="E587" i="3"/>
  <c r="B587" i="3"/>
  <c r="P586" i="3"/>
  <c r="Q586" i="3" s="1"/>
  <c r="O586" i="3"/>
  <c r="N586" i="3"/>
  <c r="E586" i="3"/>
  <c r="B586" i="3"/>
  <c r="P585" i="3"/>
  <c r="Q585" i="3" s="1"/>
  <c r="O585" i="3"/>
  <c r="N585" i="3"/>
  <c r="E585" i="3"/>
  <c r="B585" i="3"/>
  <c r="P584" i="3"/>
  <c r="Q584" i="3" s="1"/>
  <c r="O584" i="3"/>
  <c r="N584" i="3"/>
  <c r="E584" i="3"/>
  <c r="B584" i="3"/>
  <c r="P583" i="3"/>
  <c r="Q583" i="3" s="1"/>
  <c r="O583" i="3"/>
  <c r="N583" i="3"/>
  <c r="E583" i="3"/>
  <c r="B583" i="3"/>
  <c r="P582" i="3"/>
  <c r="Q582" i="3" s="1"/>
  <c r="O582" i="3"/>
  <c r="N582" i="3"/>
  <c r="E582" i="3"/>
  <c r="B582" i="3"/>
  <c r="P581" i="3"/>
  <c r="Q581" i="3" s="1"/>
  <c r="O581" i="3"/>
  <c r="N581" i="3"/>
  <c r="E581" i="3"/>
  <c r="B581" i="3"/>
  <c r="P580" i="3"/>
  <c r="Q580" i="3" s="1"/>
  <c r="O580" i="3"/>
  <c r="N580" i="3"/>
  <c r="E580" i="3"/>
  <c r="B580" i="3"/>
  <c r="P579" i="3"/>
  <c r="Q579" i="3" s="1"/>
  <c r="O579" i="3"/>
  <c r="N579" i="3"/>
  <c r="E579" i="3"/>
  <c r="B579" i="3"/>
  <c r="P578" i="3"/>
  <c r="Q578" i="3" s="1"/>
  <c r="O578" i="3"/>
  <c r="N578" i="3"/>
  <c r="E578" i="3"/>
  <c r="B578" i="3"/>
  <c r="P577" i="3"/>
  <c r="Q577" i="3" s="1"/>
  <c r="O577" i="3"/>
  <c r="N577" i="3"/>
  <c r="E577" i="3"/>
  <c r="B577" i="3"/>
  <c r="P576" i="3"/>
  <c r="Q576" i="3" s="1"/>
  <c r="O576" i="3"/>
  <c r="N576" i="3"/>
  <c r="E576" i="3"/>
  <c r="B576" i="3"/>
  <c r="P575" i="3"/>
  <c r="Q575" i="3" s="1"/>
  <c r="O575" i="3"/>
  <c r="N575" i="3"/>
  <c r="E575" i="3"/>
  <c r="B575" i="3"/>
  <c r="P574" i="3"/>
  <c r="Q574" i="3" s="1"/>
  <c r="O574" i="3"/>
  <c r="N574" i="3"/>
  <c r="E574" i="3"/>
  <c r="B574" i="3"/>
  <c r="P573" i="3"/>
  <c r="Q573" i="3" s="1"/>
  <c r="O573" i="3"/>
  <c r="N573" i="3"/>
  <c r="E573" i="3"/>
  <c r="B573" i="3"/>
  <c r="P572" i="3"/>
  <c r="Q572" i="3" s="1"/>
  <c r="O572" i="3"/>
  <c r="N572" i="3"/>
  <c r="E572" i="3"/>
  <c r="B572" i="3"/>
  <c r="P571" i="3"/>
  <c r="Q571" i="3" s="1"/>
  <c r="O571" i="3"/>
  <c r="N571" i="3"/>
  <c r="E571" i="3"/>
  <c r="B571" i="3"/>
  <c r="P570" i="3"/>
  <c r="Q570" i="3" s="1"/>
  <c r="O570" i="3"/>
  <c r="N570" i="3"/>
  <c r="E570" i="3"/>
  <c r="B570" i="3"/>
  <c r="P569" i="3"/>
  <c r="Q569" i="3" s="1"/>
  <c r="O569" i="3"/>
  <c r="N569" i="3"/>
  <c r="E569" i="3"/>
  <c r="B569" i="3"/>
  <c r="P568" i="3"/>
  <c r="Q568" i="3" s="1"/>
  <c r="O568" i="3"/>
  <c r="N568" i="3"/>
  <c r="E568" i="3"/>
  <c r="B568" i="3"/>
  <c r="P567" i="3"/>
  <c r="Q567" i="3" s="1"/>
  <c r="O567" i="3"/>
  <c r="N567" i="3"/>
  <c r="E567" i="3"/>
  <c r="B567" i="3"/>
  <c r="P566" i="3"/>
  <c r="Q566" i="3" s="1"/>
  <c r="O566" i="3"/>
  <c r="N566" i="3"/>
  <c r="E566" i="3"/>
  <c r="B566" i="3"/>
  <c r="P565" i="3"/>
  <c r="Q565" i="3" s="1"/>
  <c r="O565" i="3"/>
  <c r="N565" i="3"/>
  <c r="E565" i="3"/>
  <c r="B565" i="3"/>
  <c r="P564" i="3"/>
  <c r="Q564" i="3" s="1"/>
  <c r="O564" i="3"/>
  <c r="N564" i="3"/>
  <c r="E564" i="3"/>
  <c r="B564" i="3"/>
  <c r="P563" i="3"/>
  <c r="Q563" i="3" s="1"/>
  <c r="O563" i="3"/>
  <c r="N563" i="3"/>
  <c r="E563" i="3"/>
  <c r="B563" i="3"/>
  <c r="P562" i="3"/>
  <c r="Q562" i="3" s="1"/>
  <c r="O562" i="3"/>
  <c r="N562" i="3"/>
  <c r="E562" i="3"/>
  <c r="B562" i="3"/>
  <c r="P561" i="3"/>
  <c r="Q561" i="3" s="1"/>
  <c r="O561" i="3"/>
  <c r="N561" i="3"/>
  <c r="E561" i="3"/>
  <c r="B561" i="3"/>
  <c r="P560" i="3"/>
  <c r="Q560" i="3" s="1"/>
  <c r="O560" i="3"/>
  <c r="N560" i="3"/>
  <c r="E560" i="3"/>
  <c r="B560" i="3"/>
  <c r="P559" i="3"/>
  <c r="Q559" i="3" s="1"/>
  <c r="O559" i="3"/>
  <c r="N559" i="3"/>
  <c r="E559" i="3"/>
  <c r="B559" i="3"/>
  <c r="P558" i="3"/>
  <c r="Q558" i="3" s="1"/>
  <c r="O558" i="3"/>
  <c r="N558" i="3"/>
  <c r="E558" i="3"/>
  <c r="B558" i="3"/>
  <c r="P557" i="3"/>
  <c r="Q557" i="3" s="1"/>
  <c r="O557" i="3"/>
  <c r="N557" i="3"/>
  <c r="E557" i="3"/>
  <c r="B557" i="3"/>
  <c r="P556" i="3"/>
  <c r="Q556" i="3" s="1"/>
  <c r="O556" i="3"/>
  <c r="N556" i="3"/>
  <c r="E556" i="3"/>
  <c r="B556" i="3"/>
  <c r="P555" i="3"/>
  <c r="Q555" i="3" s="1"/>
  <c r="O555" i="3"/>
  <c r="N555" i="3"/>
  <c r="E555" i="3"/>
  <c r="B555" i="3"/>
  <c r="P554" i="3"/>
  <c r="Q554" i="3" s="1"/>
  <c r="O554" i="3"/>
  <c r="N554" i="3"/>
  <c r="E554" i="3"/>
  <c r="B554" i="3"/>
  <c r="P553" i="3"/>
  <c r="Q553" i="3" s="1"/>
  <c r="O553" i="3"/>
  <c r="N553" i="3"/>
  <c r="E553" i="3"/>
  <c r="B553" i="3"/>
  <c r="P552" i="3"/>
  <c r="Q552" i="3" s="1"/>
  <c r="O552" i="3"/>
  <c r="N552" i="3"/>
  <c r="E552" i="3"/>
  <c r="B552" i="3"/>
  <c r="P551" i="3"/>
  <c r="Q551" i="3" s="1"/>
  <c r="O551" i="3"/>
  <c r="N551" i="3"/>
  <c r="E551" i="3"/>
  <c r="B551" i="3"/>
  <c r="P550" i="3"/>
  <c r="Q550" i="3" s="1"/>
  <c r="O550" i="3"/>
  <c r="N550" i="3"/>
  <c r="E550" i="3"/>
  <c r="B550" i="3"/>
  <c r="P549" i="3"/>
  <c r="Q549" i="3" s="1"/>
  <c r="O549" i="3"/>
  <c r="N549" i="3"/>
  <c r="E549" i="3"/>
  <c r="B549" i="3"/>
  <c r="P548" i="3"/>
  <c r="Q548" i="3" s="1"/>
  <c r="O548" i="3"/>
  <c r="N548" i="3"/>
  <c r="E548" i="3"/>
  <c r="B548" i="3"/>
  <c r="P547" i="3"/>
  <c r="Q547" i="3" s="1"/>
  <c r="O547" i="3"/>
  <c r="N547" i="3"/>
  <c r="E547" i="3"/>
  <c r="B547" i="3"/>
  <c r="P546" i="3"/>
  <c r="Q546" i="3" s="1"/>
  <c r="O546" i="3"/>
  <c r="N546" i="3"/>
  <c r="E546" i="3"/>
  <c r="B546" i="3"/>
  <c r="P545" i="3"/>
  <c r="Q545" i="3" s="1"/>
  <c r="O545" i="3"/>
  <c r="N545" i="3"/>
  <c r="E545" i="3"/>
  <c r="B545" i="3"/>
  <c r="P544" i="3"/>
  <c r="Q544" i="3" s="1"/>
  <c r="O544" i="3"/>
  <c r="N544" i="3"/>
  <c r="E544" i="3"/>
  <c r="B544" i="3"/>
  <c r="P543" i="3"/>
  <c r="Q543" i="3" s="1"/>
  <c r="O543" i="3"/>
  <c r="N543" i="3"/>
  <c r="E543" i="3"/>
  <c r="B543" i="3"/>
  <c r="P542" i="3"/>
  <c r="Q542" i="3" s="1"/>
  <c r="O542" i="3"/>
  <c r="N542" i="3"/>
  <c r="E542" i="3"/>
  <c r="B542" i="3"/>
  <c r="P541" i="3"/>
  <c r="Q541" i="3" s="1"/>
  <c r="O541" i="3"/>
  <c r="N541" i="3"/>
  <c r="E541" i="3"/>
  <c r="B541" i="3"/>
  <c r="P540" i="3"/>
  <c r="Q540" i="3" s="1"/>
  <c r="O540" i="3"/>
  <c r="N540" i="3"/>
  <c r="E540" i="3"/>
  <c r="B540" i="3"/>
  <c r="P539" i="3"/>
  <c r="Q539" i="3" s="1"/>
  <c r="O539" i="3"/>
  <c r="N539" i="3"/>
  <c r="E539" i="3"/>
  <c r="B539" i="3"/>
  <c r="P538" i="3"/>
  <c r="Q538" i="3" s="1"/>
  <c r="O538" i="3"/>
  <c r="N538" i="3"/>
  <c r="E538" i="3"/>
  <c r="B538" i="3"/>
  <c r="P537" i="3"/>
  <c r="Q537" i="3" s="1"/>
  <c r="O537" i="3"/>
  <c r="N537" i="3"/>
  <c r="E537" i="3"/>
  <c r="B537" i="3"/>
  <c r="P536" i="3"/>
  <c r="Q536" i="3" s="1"/>
  <c r="O536" i="3"/>
  <c r="N536" i="3"/>
  <c r="E536" i="3"/>
  <c r="B536" i="3"/>
  <c r="P535" i="3"/>
  <c r="Q535" i="3" s="1"/>
  <c r="O535" i="3"/>
  <c r="N535" i="3"/>
  <c r="E535" i="3"/>
  <c r="B535" i="3"/>
  <c r="P534" i="3"/>
  <c r="Q534" i="3" s="1"/>
  <c r="O534" i="3"/>
  <c r="N534" i="3"/>
  <c r="E534" i="3"/>
  <c r="B534" i="3"/>
  <c r="P533" i="3"/>
  <c r="Q533" i="3" s="1"/>
  <c r="O533" i="3"/>
  <c r="N533" i="3"/>
  <c r="E533" i="3"/>
  <c r="B533" i="3"/>
  <c r="P532" i="3"/>
  <c r="Q532" i="3" s="1"/>
  <c r="O532" i="3"/>
  <c r="N532" i="3"/>
  <c r="E532" i="3"/>
  <c r="B532" i="3"/>
  <c r="P531" i="3"/>
  <c r="Q531" i="3" s="1"/>
  <c r="O531" i="3"/>
  <c r="N531" i="3"/>
  <c r="E531" i="3"/>
  <c r="B531" i="3"/>
  <c r="P530" i="3"/>
  <c r="Q530" i="3" s="1"/>
  <c r="O530" i="3"/>
  <c r="N530" i="3"/>
  <c r="E530" i="3"/>
  <c r="B530" i="3"/>
  <c r="P529" i="3"/>
  <c r="Q529" i="3" s="1"/>
  <c r="O529" i="3"/>
  <c r="N529" i="3"/>
  <c r="E529" i="3"/>
  <c r="B529" i="3"/>
  <c r="P528" i="3"/>
  <c r="Q528" i="3" s="1"/>
  <c r="O528" i="3"/>
  <c r="N528" i="3"/>
  <c r="E528" i="3"/>
  <c r="B528" i="3"/>
  <c r="P527" i="3"/>
  <c r="Q527" i="3" s="1"/>
  <c r="O527" i="3"/>
  <c r="N527" i="3"/>
  <c r="E527" i="3"/>
  <c r="B527" i="3"/>
  <c r="P526" i="3"/>
  <c r="Q526" i="3" s="1"/>
  <c r="O526" i="3"/>
  <c r="N526" i="3"/>
  <c r="E526" i="3"/>
  <c r="B526" i="3"/>
  <c r="P525" i="3"/>
  <c r="Q525" i="3" s="1"/>
  <c r="O525" i="3"/>
  <c r="N525" i="3"/>
  <c r="E525" i="3"/>
  <c r="B525" i="3"/>
  <c r="P524" i="3"/>
  <c r="Q524" i="3" s="1"/>
  <c r="O524" i="3"/>
  <c r="N524" i="3"/>
  <c r="E524" i="3"/>
  <c r="B524" i="3"/>
  <c r="P523" i="3"/>
  <c r="Q523" i="3" s="1"/>
  <c r="O523" i="3"/>
  <c r="N523" i="3"/>
  <c r="E523" i="3"/>
  <c r="B523" i="3"/>
  <c r="P522" i="3"/>
  <c r="Q522" i="3" s="1"/>
  <c r="O522" i="3"/>
  <c r="N522" i="3"/>
  <c r="E522" i="3"/>
  <c r="B522" i="3"/>
  <c r="P521" i="3"/>
  <c r="Q521" i="3" s="1"/>
  <c r="O521" i="3"/>
  <c r="N521" i="3"/>
  <c r="E521" i="3"/>
  <c r="B521" i="3"/>
  <c r="P520" i="3"/>
  <c r="Q520" i="3" s="1"/>
  <c r="O520" i="3"/>
  <c r="N520" i="3"/>
  <c r="E520" i="3"/>
  <c r="B520" i="3"/>
  <c r="P519" i="3"/>
  <c r="Q519" i="3" s="1"/>
  <c r="O519" i="3"/>
  <c r="N519" i="3"/>
  <c r="E519" i="3"/>
  <c r="B519" i="3"/>
  <c r="P518" i="3"/>
  <c r="Q518" i="3" s="1"/>
  <c r="O518" i="3"/>
  <c r="N518" i="3"/>
  <c r="E518" i="3"/>
  <c r="B518" i="3"/>
  <c r="P517" i="3"/>
  <c r="Q517" i="3" s="1"/>
  <c r="O517" i="3"/>
  <c r="N517" i="3"/>
  <c r="E517" i="3"/>
  <c r="B517" i="3"/>
  <c r="P516" i="3"/>
  <c r="Q516" i="3" s="1"/>
  <c r="O516" i="3"/>
  <c r="N516" i="3"/>
  <c r="E516" i="3"/>
  <c r="B516" i="3"/>
  <c r="P515" i="3"/>
  <c r="Q515" i="3" s="1"/>
  <c r="O515" i="3"/>
  <c r="N515" i="3"/>
  <c r="E515" i="3"/>
  <c r="B515" i="3"/>
  <c r="P514" i="3"/>
  <c r="Q514" i="3" s="1"/>
  <c r="O514" i="3"/>
  <c r="N514" i="3"/>
  <c r="E514" i="3"/>
  <c r="B514" i="3"/>
  <c r="P513" i="3"/>
  <c r="Q513" i="3" s="1"/>
  <c r="O513" i="3"/>
  <c r="N513" i="3"/>
  <c r="E513" i="3"/>
  <c r="B513" i="3"/>
  <c r="P512" i="3"/>
  <c r="Q512" i="3" s="1"/>
  <c r="O512" i="3"/>
  <c r="N512" i="3"/>
  <c r="E512" i="3"/>
  <c r="B512" i="3"/>
  <c r="P511" i="3"/>
  <c r="Q511" i="3" s="1"/>
  <c r="O511" i="3"/>
  <c r="N511" i="3"/>
  <c r="E511" i="3"/>
  <c r="B511" i="3"/>
  <c r="P510" i="3"/>
  <c r="Q510" i="3" s="1"/>
  <c r="O510" i="3"/>
  <c r="N510" i="3"/>
  <c r="E510" i="3"/>
  <c r="B510" i="3"/>
  <c r="P509" i="3"/>
  <c r="Q509" i="3" s="1"/>
  <c r="O509" i="3"/>
  <c r="N509" i="3"/>
  <c r="E509" i="3"/>
  <c r="B509" i="3"/>
  <c r="P508" i="3"/>
  <c r="Q508" i="3" s="1"/>
  <c r="O508" i="3"/>
  <c r="N508" i="3"/>
  <c r="E508" i="3"/>
  <c r="B508" i="3"/>
  <c r="P507" i="3"/>
  <c r="Q507" i="3" s="1"/>
  <c r="O507" i="3"/>
  <c r="N507" i="3"/>
  <c r="E507" i="3"/>
  <c r="B507" i="3"/>
  <c r="P506" i="3"/>
  <c r="Q506" i="3" s="1"/>
  <c r="O506" i="3"/>
  <c r="N506" i="3"/>
  <c r="E506" i="3"/>
  <c r="B506" i="3"/>
  <c r="P505" i="3"/>
  <c r="Q505" i="3" s="1"/>
  <c r="O505" i="3"/>
  <c r="N505" i="3"/>
  <c r="E505" i="3"/>
  <c r="B505" i="3"/>
  <c r="P504" i="3"/>
  <c r="Q504" i="3" s="1"/>
  <c r="O504" i="3"/>
  <c r="N504" i="3"/>
  <c r="E504" i="3"/>
  <c r="B504" i="3"/>
  <c r="P503" i="3"/>
  <c r="Q503" i="3" s="1"/>
  <c r="O503" i="3"/>
  <c r="N503" i="3"/>
  <c r="E503" i="3"/>
  <c r="B503" i="3"/>
  <c r="P502" i="3"/>
  <c r="Q502" i="3" s="1"/>
  <c r="O502" i="3"/>
  <c r="N502" i="3"/>
  <c r="E502" i="3"/>
  <c r="B502" i="3"/>
  <c r="P501" i="3"/>
  <c r="Q501" i="3" s="1"/>
  <c r="O501" i="3"/>
  <c r="N501" i="3"/>
  <c r="E501" i="3"/>
  <c r="B501" i="3"/>
  <c r="P500" i="3"/>
  <c r="Q500" i="3" s="1"/>
  <c r="O500" i="3"/>
  <c r="N500" i="3"/>
  <c r="E500" i="3"/>
  <c r="B500" i="3"/>
  <c r="P499" i="3"/>
  <c r="Q499" i="3" s="1"/>
  <c r="O499" i="3"/>
  <c r="N499" i="3"/>
  <c r="E499" i="3"/>
  <c r="B499" i="3"/>
  <c r="P498" i="3"/>
  <c r="Q498" i="3" s="1"/>
  <c r="O498" i="3"/>
  <c r="N498" i="3"/>
  <c r="E498" i="3"/>
  <c r="B498" i="3"/>
  <c r="P497" i="3"/>
  <c r="Q497" i="3" s="1"/>
  <c r="O497" i="3"/>
  <c r="N497" i="3"/>
  <c r="E497" i="3"/>
  <c r="B497" i="3"/>
  <c r="P496" i="3"/>
  <c r="Q496" i="3" s="1"/>
  <c r="O496" i="3"/>
  <c r="N496" i="3"/>
  <c r="E496" i="3"/>
  <c r="B496" i="3"/>
  <c r="P495" i="3"/>
  <c r="Q495" i="3" s="1"/>
  <c r="O495" i="3"/>
  <c r="N495" i="3"/>
  <c r="E495" i="3"/>
  <c r="B495" i="3"/>
  <c r="P494" i="3"/>
  <c r="Q494" i="3" s="1"/>
  <c r="O494" i="3"/>
  <c r="N494" i="3"/>
  <c r="E494" i="3"/>
  <c r="B494" i="3"/>
  <c r="P493" i="3"/>
  <c r="Q493" i="3" s="1"/>
  <c r="O493" i="3"/>
  <c r="N493" i="3"/>
  <c r="E493" i="3"/>
  <c r="B493" i="3"/>
  <c r="P492" i="3"/>
  <c r="Q492" i="3" s="1"/>
  <c r="O492" i="3"/>
  <c r="N492" i="3"/>
  <c r="E492" i="3"/>
  <c r="B492" i="3"/>
  <c r="P491" i="3"/>
  <c r="Q491" i="3" s="1"/>
  <c r="O491" i="3"/>
  <c r="N491" i="3"/>
  <c r="E491" i="3"/>
  <c r="B491" i="3"/>
  <c r="P490" i="3"/>
  <c r="Q490" i="3" s="1"/>
  <c r="O490" i="3"/>
  <c r="N490" i="3"/>
  <c r="E490" i="3"/>
  <c r="B490" i="3"/>
  <c r="P489" i="3"/>
  <c r="Q489" i="3" s="1"/>
  <c r="O489" i="3"/>
  <c r="N489" i="3"/>
  <c r="E489" i="3"/>
  <c r="B489" i="3"/>
  <c r="P488" i="3"/>
  <c r="Q488" i="3" s="1"/>
  <c r="O488" i="3"/>
  <c r="N488" i="3"/>
  <c r="E488" i="3"/>
  <c r="B488" i="3"/>
  <c r="P487" i="3"/>
  <c r="Q487" i="3" s="1"/>
  <c r="O487" i="3"/>
  <c r="N487" i="3"/>
  <c r="E487" i="3"/>
  <c r="B487" i="3"/>
  <c r="P486" i="3"/>
  <c r="Q486" i="3" s="1"/>
  <c r="O486" i="3"/>
  <c r="N486" i="3"/>
  <c r="E486" i="3"/>
  <c r="B486" i="3"/>
  <c r="P485" i="3"/>
  <c r="Q485" i="3" s="1"/>
  <c r="O485" i="3"/>
  <c r="N485" i="3"/>
  <c r="E485" i="3"/>
  <c r="B485" i="3"/>
  <c r="P484" i="3"/>
  <c r="Q484" i="3" s="1"/>
  <c r="O484" i="3"/>
  <c r="N484" i="3"/>
  <c r="E484" i="3"/>
  <c r="B484" i="3"/>
  <c r="P483" i="3"/>
  <c r="Q483" i="3" s="1"/>
  <c r="O483" i="3"/>
  <c r="N483" i="3"/>
  <c r="E483" i="3"/>
  <c r="B483" i="3"/>
  <c r="P482" i="3"/>
  <c r="Q482" i="3" s="1"/>
  <c r="O482" i="3"/>
  <c r="N482" i="3"/>
  <c r="E482" i="3"/>
  <c r="B482" i="3"/>
  <c r="P481" i="3"/>
  <c r="Q481" i="3" s="1"/>
  <c r="O481" i="3"/>
  <c r="N481" i="3"/>
  <c r="E481" i="3"/>
  <c r="B481" i="3"/>
  <c r="P480" i="3"/>
  <c r="Q480" i="3" s="1"/>
  <c r="O480" i="3"/>
  <c r="N480" i="3"/>
  <c r="E480" i="3"/>
  <c r="B480" i="3"/>
  <c r="P479" i="3"/>
  <c r="Q479" i="3" s="1"/>
  <c r="O479" i="3"/>
  <c r="N479" i="3"/>
  <c r="E479" i="3"/>
  <c r="B479" i="3"/>
  <c r="P478" i="3"/>
  <c r="Q478" i="3" s="1"/>
  <c r="O478" i="3"/>
  <c r="N478" i="3"/>
  <c r="E478" i="3"/>
  <c r="B478" i="3"/>
  <c r="P477" i="3"/>
  <c r="Q477" i="3" s="1"/>
  <c r="O477" i="3"/>
  <c r="N477" i="3"/>
  <c r="E477" i="3"/>
  <c r="B477" i="3"/>
  <c r="P476" i="3"/>
  <c r="Q476" i="3" s="1"/>
  <c r="O476" i="3"/>
  <c r="N476" i="3"/>
  <c r="E476" i="3"/>
  <c r="B476" i="3"/>
  <c r="P475" i="3"/>
  <c r="Q475" i="3" s="1"/>
  <c r="O475" i="3"/>
  <c r="N475" i="3"/>
  <c r="E475" i="3"/>
  <c r="B475" i="3"/>
  <c r="P474" i="3"/>
  <c r="Q474" i="3" s="1"/>
  <c r="O474" i="3"/>
  <c r="N474" i="3"/>
  <c r="E474" i="3"/>
  <c r="B474" i="3"/>
  <c r="P473" i="3"/>
  <c r="Q473" i="3" s="1"/>
  <c r="O473" i="3"/>
  <c r="N473" i="3"/>
  <c r="E473" i="3"/>
  <c r="B473" i="3"/>
  <c r="P472" i="3"/>
  <c r="Q472" i="3" s="1"/>
  <c r="O472" i="3"/>
  <c r="N472" i="3"/>
  <c r="E472" i="3"/>
  <c r="B472" i="3"/>
  <c r="P471" i="3"/>
  <c r="Q471" i="3" s="1"/>
  <c r="O471" i="3"/>
  <c r="N471" i="3"/>
  <c r="E471" i="3"/>
  <c r="B471" i="3"/>
  <c r="P470" i="3"/>
  <c r="Q470" i="3" s="1"/>
  <c r="O470" i="3"/>
  <c r="N470" i="3"/>
  <c r="E470" i="3"/>
  <c r="B470" i="3"/>
  <c r="P469" i="3"/>
  <c r="Q469" i="3" s="1"/>
  <c r="O469" i="3"/>
  <c r="N469" i="3"/>
  <c r="E469" i="3"/>
  <c r="B469" i="3"/>
  <c r="P468" i="3"/>
  <c r="Q468" i="3" s="1"/>
  <c r="O468" i="3"/>
  <c r="N468" i="3"/>
  <c r="E468" i="3"/>
  <c r="B468" i="3"/>
  <c r="P467" i="3"/>
  <c r="Q467" i="3" s="1"/>
  <c r="O467" i="3"/>
  <c r="N467" i="3"/>
  <c r="E467" i="3"/>
  <c r="B467" i="3"/>
  <c r="P466" i="3"/>
  <c r="Q466" i="3" s="1"/>
  <c r="O466" i="3"/>
  <c r="N466" i="3"/>
  <c r="E466" i="3"/>
  <c r="B466" i="3"/>
  <c r="P465" i="3"/>
  <c r="Q465" i="3" s="1"/>
  <c r="O465" i="3"/>
  <c r="N465" i="3"/>
  <c r="E465" i="3"/>
  <c r="B465" i="3"/>
  <c r="P464" i="3"/>
  <c r="Q464" i="3" s="1"/>
  <c r="O464" i="3"/>
  <c r="N464" i="3"/>
  <c r="E464" i="3"/>
  <c r="B464" i="3"/>
  <c r="P463" i="3"/>
  <c r="Q463" i="3" s="1"/>
  <c r="O463" i="3"/>
  <c r="N463" i="3"/>
  <c r="E463" i="3"/>
  <c r="B463" i="3"/>
  <c r="P462" i="3"/>
  <c r="Q462" i="3" s="1"/>
  <c r="O462" i="3"/>
  <c r="N462" i="3"/>
  <c r="E462" i="3"/>
  <c r="B462" i="3"/>
  <c r="P461" i="3"/>
  <c r="Q461" i="3" s="1"/>
  <c r="O461" i="3"/>
  <c r="N461" i="3"/>
  <c r="E461" i="3"/>
  <c r="B461" i="3"/>
  <c r="P460" i="3"/>
  <c r="Q460" i="3" s="1"/>
  <c r="O460" i="3"/>
  <c r="N460" i="3"/>
  <c r="E460" i="3"/>
  <c r="B460" i="3"/>
  <c r="P459" i="3"/>
  <c r="Q459" i="3" s="1"/>
  <c r="O459" i="3"/>
  <c r="N459" i="3"/>
  <c r="E459" i="3"/>
  <c r="B459" i="3"/>
  <c r="P458" i="3"/>
  <c r="Q458" i="3" s="1"/>
  <c r="O458" i="3"/>
  <c r="N458" i="3"/>
  <c r="E458" i="3"/>
  <c r="B458" i="3"/>
  <c r="P457" i="3"/>
  <c r="Q457" i="3" s="1"/>
  <c r="O457" i="3"/>
  <c r="N457" i="3"/>
  <c r="E457" i="3"/>
  <c r="B457" i="3"/>
  <c r="P456" i="3"/>
  <c r="Q456" i="3" s="1"/>
  <c r="O456" i="3"/>
  <c r="N456" i="3"/>
  <c r="E456" i="3"/>
  <c r="B456" i="3"/>
  <c r="P455" i="3"/>
  <c r="Q455" i="3" s="1"/>
  <c r="O455" i="3"/>
  <c r="N455" i="3"/>
  <c r="E455" i="3"/>
  <c r="B455" i="3"/>
  <c r="P454" i="3"/>
  <c r="Q454" i="3" s="1"/>
  <c r="O454" i="3"/>
  <c r="N454" i="3"/>
  <c r="E454" i="3"/>
  <c r="B454" i="3"/>
  <c r="P453" i="3"/>
  <c r="Q453" i="3" s="1"/>
  <c r="O453" i="3"/>
  <c r="N453" i="3"/>
  <c r="E453" i="3"/>
  <c r="B453" i="3"/>
  <c r="P452" i="3"/>
  <c r="Q452" i="3" s="1"/>
  <c r="O452" i="3"/>
  <c r="N452" i="3"/>
  <c r="E452" i="3"/>
  <c r="B452" i="3"/>
  <c r="P451" i="3"/>
  <c r="Q451" i="3" s="1"/>
  <c r="O451" i="3"/>
  <c r="N451" i="3"/>
  <c r="E451" i="3"/>
  <c r="B451" i="3"/>
  <c r="P450" i="3"/>
  <c r="Q450" i="3" s="1"/>
  <c r="O450" i="3"/>
  <c r="N450" i="3"/>
  <c r="E450" i="3"/>
  <c r="B450" i="3"/>
  <c r="P449" i="3"/>
  <c r="Q449" i="3" s="1"/>
  <c r="O449" i="3"/>
  <c r="N449" i="3"/>
  <c r="E449" i="3"/>
  <c r="B449" i="3"/>
  <c r="P448" i="3"/>
  <c r="Q448" i="3" s="1"/>
  <c r="O448" i="3"/>
  <c r="N448" i="3"/>
  <c r="E448" i="3"/>
  <c r="B448" i="3"/>
  <c r="P447" i="3"/>
  <c r="Q447" i="3" s="1"/>
  <c r="O447" i="3"/>
  <c r="N447" i="3"/>
  <c r="E447" i="3"/>
  <c r="B447" i="3"/>
  <c r="P446" i="3"/>
  <c r="Q446" i="3" s="1"/>
  <c r="O446" i="3"/>
  <c r="N446" i="3"/>
  <c r="E446" i="3"/>
  <c r="B446" i="3"/>
  <c r="P445" i="3"/>
  <c r="Q445" i="3" s="1"/>
  <c r="O445" i="3"/>
  <c r="N445" i="3"/>
  <c r="E445" i="3"/>
  <c r="B445" i="3"/>
  <c r="P444" i="3"/>
  <c r="Q444" i="3" s="1"/>
  <c r="O444" i="3"/>
  <c r="N444" i="3"/>
  <c r="E444" i="3"/>
  <c r="B444" i="3"/>
  <c r="P443" i="3"/>
  <c r="Q443" i="3" s="1"/>
  <c r="O443" i="3"/>
  <c r="N443" i="3"/>
  <c r="E443" i="3"/>
  <c r="B443" i="3"/>
  <c r="P442" i="3"/>
  <c r="Q442" i="3" s="1"/>
  <c r="O442" i="3"/>
  <c r="N442" i="3"/>
  <c r="E442" i="3"/>
  <c r="B442" i="3"/>
  <c r="P441" i="3"/>
  <c r="Q441" i="3" s="1"/>
  <c r="O441" i="3"/>
  <c r="N441" i="3"/>
  <c r="E441" i="3"/>
  <c r="B441" i="3"/>
  <c r="P440" i="3"/>
  <c r="Q440" i="3" s="1"/>
  <c r="O440" i="3"/>
  <c r="N440" i="3"/>
  <c r="E440" i="3"/>
  <c r="B440" i="3"/>
  <c r="P439" i="3"/>
  <c r="Q439" i="3" s="1"/>
  <c r="O439" i="3"/>
  <c r="N439" i="3"/>
  <c r="E439" i="3"/>
  <c r="B439" i="3"/>
  <c r="P438" i="3"/>
  <c r="Q438" i="3" s="1"/>
  <c r="O438" i="3"/>
  <c r="N438" i="3"/>
  <c r="E438" i="3"/>
  <c r="B438" i="3"/>
  <c r="P437" i="3"/>
  <c r="Q437" i="3" s="1"/>
  <c r="O437" i="3"/>
  <c r="N437" i="3"/>
  <c r="E437" i="3"/>
  <c r="B437" i="3"/>
  <c r="P436" i="3"/>
  <c r="Q436" i="3" s="1"/>
  <c r="O436" i="3"/>
  <c r="N436" i="3"/>
  <c r="E436" i="3"/>
  <c r="B436" i="3"/>
  <c r="P435" i="3"/>
  <c r="Q435" i="3" s="1"/>
  <c r="O435" i="3"/>
  <c r="N435" i="3"/>
  <c r="E435" i="3"/>
  <c r="B435" i="3"/>
  <c r="P434" i="3"/>
  <c r="Q434" i="3" s="1"/>
  <c r="O434" i="3"/>
  <c r="N434" i="3"/>
  <c r="E434" i="3"/>
  <c r="B434" i="3"/>
  <c r="P433" i="3"/>
  <c r="Q433" i="3" s="1"/>
  <c r="O433" i="3"/>
  <c r="N433" i="3"/>
  <c r="E433" i="3"/>
  <c r="B433" i="3"/>
  <c r="P432" i="3"/>
  <c r="Q432" i="3" s="1"/>
  <c r="O432" i="3"/>
  <c r="N432" i="3"/>
  <c r="E432" i="3"/>
  <c r="B432" i="3"/>
  <c r="P431" i="3"/>
  <c r="Q431" i="3" s="1"/>
  <c r="O431" i="3"/>
  <c r="N431" i="3"/>
  <c r="E431" i="3"/>
  <c r="B431" i="3"/>
  <c r="P430" i="3"/>
  <c r="Q430" i="3" s="1"/>
  <c r="O430" i="3"/>
  <c r="N430" i="3"/>
  <c r="E430" i="3"/>
  <c r="B430" i="3"/>
  <c r="P429" i="3"/>
  <c r="Q429" i="3" s="1"/>
  <c r="O429" i="3"/>
  <c r="N429" i="3"/>
  <c r="E429" i="3"/>
  <c r="B429" i="3"/>
  <c r="P428" i="3"/>
  <c r="Q428" i="3" s="1"/>
  <c r="O428" i="3"/>
  <c r="N428" i="3"/>
  <c r="E428" i="3"/>
  <c r="B428" i="3"/>
  <c r="P427" i="3"/>
  <c r="Q427" i="3" s="1"/>
  <c r="O427" i="3"/>
  <c r="N427" i="3"/>
  <c r="E427" i="3"/>
  <c r="B427" i="3"/>
  <c r="P426" i="3"/>
  <c r="Q426" i="3" s="1"/>
  <c r="O426" i="3"/>
  <c r="N426" i="3"/>
  <c r="E426" i="3"/>
  <c r="B426" i="3"/>
  <c r="P425" i="3"/>
  <c r="Q425" i="3" s="1"/>
  <c r="O425" i="3"/>
  <c r="N425" i="3"/>
  <c r="E425" i="3"/>
  <c r="B425" i="3"/>
  <c r="P424" i="3"/>
  <c r="Q424" i="3" s="1"/>
  <c r="O424" i="3"/>
  <c r="N424" i="3"/>
  <c r="E424" i="3"/>
  <c r="B424" i="3"/>
  <c r="P423" i="3"/>
  <c r="Q423" i="3" s="1"/>
  <c r="O423" i="3"/>
  <c r="N423" i="3"/>
  <c r="E423" i="3"/>
  <c r="B423" i="3"/>
  <c r="P422" i="3"/>
  <c r="Q422" i="3" s="1"/>
  <c r="O422" i="3"/>
  <c r="N422" i="3"/>
  <c r="E422" i="3"/>
  <c r="B422" i="3"/>
  <c r="P421" i="3"/>
  <c r="Q421" i="3" s="1"/>
  <c r="O421" i="3"/>
  <c r="N421" i="3"/>
  <c r="E421" i="3"/>
  <c r="B421" i="3"/>
  <c r="P420" i="3"/>
  <c r="Q420" i="3" s="1"/>
  <c r="O420" i="3"/>
  <c r="N420" i="3"/>
  <c r="E420" i="3"/>
  <c r="B420" i="3"/>
  <c r="P419" i="3"/>
  <c r="Q419" i="3" s="1"/>
  <c r="O419" i="3"/>
  <c r="N419" i="3"/>
  <c r="E419" i="3"/>
  <c r="B419" i="3"/>
  <c r="P418" i="3"/>
  <c r="Q418" i="3" s="1"/>
  <c r="O418" i="3"/>
  <c r="N418" i="3"/>
  <c r="E418" i="3"/>
  <c r="B418" i="3"/>
  <c r="P417" i="3"/>
  <c r="Q417" i="3" s="1"/>
  <c r="O417" i="3"/>
  <c r="N417" i="3"/>
  <c r="E417" i="3"/>
  <c r="B417" i="3"/>
  <c r="P416" i="3"/>
  <c r="Q416" i="3" s="1"/>
  <c r="O416" i="3"/>
  <c r="N416" i="3"/>
  <c r="E416" i="3"/>
  <c r="B416" i="3"/>
  <c r="P415" i="3"/>
  <c r="Q415" i="3" s="1"/>
  <c r="O415" i="3"/>
  <c r="N415" i="3"/>
  <c r="E415" i="3"/>
  <c r="B415" i="3"/>
  <c r="P414" i="3"/>
  <c r="Q414" i="3" s="1"/>
  <c r="O414" i="3"/>
  <c r="N414" i="3"/>
  <c r="E414" i="3"/>
  <c r="B414" i="3"/>
  <c r="P413" i="3"/>
  <c r="Q413" i="3" s="1"/>
  <c r="O413" i="3"/>
  <c r="N413" i="3"/>
  <c r="E413" i="3"/>
  <c r="B413" i="3"/>
  <c r="P412" i="3"/>
  <c r="Q412" i="3" s="1"/>
  <c r="O412" i="3"/>
  <c r="N412" i="3"/>
  <c r="E412" i="3"/>
  <c r="B412" i="3"/>
  <c r="P411" i="3"/>
  <c r="Q411" i="3" s="1"/>
  <c r="O411" i="3"/>
  <c r="N411" i="3"/>
  <c r="E411" i="3"/>
  <c r="B411" i="3"/>
  <c r="P410" i="3"/>
  <c r="Q410" i="3" s="1"/>
  <c r="O410" i="3"/>
  <c r="N410" i="3"/>
  <c r="E410" i="3"/>
  <c r="B410" i="3"/>
  <c r="P409" i="3"/>
  <c r="Q409" i="3" s="1"/>
  <c r="O409" i="3"/>
  <c r="N409" i="3"/>
  <c r="E409" i="3"/>
  <c r="B409" i="3"/>
  <c r="P408" i="3"/>
  <c r="Q408" i="3" s="1"/>
  <c r="O408" i="3"/>
  <c r="N408" i="3"/>
  <c r="E408" i="3"/>
  <c r="B408" i="3"/>
  <c r="P407" i="3"/>
  <c r="Q407" i="3" s="1"/>
  <c r="O407" i="3"/>
  <c r="N407" i="3"/>
  <c r="E407" i="3"/>
  <c r="B407" i="3"/>
  <c r="P406" i="3"/>
  <c r="Q406" i="3" s="1"/>
  <c r="O406" i="3"/>
  <c r="N406" i="3"/>
  <c r="E406" i="3"/>
  <c r="B406" i="3"/>
  <c r="P405" i="3"/>
  <c r="Q405" i="3" s="1"/>
  <c r="O405" i="3"/>
  <c r="N405" i="3"/>
  <c r="E405" i="3"/>
  <c r="B405" i="3"/>
  <c r="P404" i="3"/>
  <c r="Q404" i="3" s="1"/>
  <c r="O404" i="3"/>
  <c r="N404" i="3"/>
  <c r="E404" i="3"/>
  <c r="B404" i="3"/>
  <c r="P403" i="3"/>
  <c r="Q403" i="3" s="1"/>
  <c r="O403" i="3"/>
  <c r="N403" i="3"/>
  <c r="E403" i="3"/>
  <c r="B403" i="3"/>
  <c r="P402" i="3"/>
  <c r="Q402" i="3" s="1"/>
  <c r="O402" i="3"/>
  <c r="N402" i="3"/>
  <c r="E402" i="3"/>
  <c r="B402" i="3"/>
  <c r="P401" i="3"/>
  <c r="Q401" i="3" s="1"/>
  <c r="O401" i="3"/>
  <c r="N401" i="3"/>
  <c r="E401" i="3"/>
  <c r="B401" i="3"/>
  <c r="P400" i="3"/>
  <c r="Q400" i="3" s="1"/>
  <c r="O400" i="3"/>
  <c r="N400" i="3"/>
  <c r="E400" i="3"/>
  <c r="B400" i="3"/>
  <c r="P399" i="3"/>
  <c r="Q399" i="3" s="1"/>
  <c r="O399" i="3"/>
  <c r="N399" i="3"/>
  <c r="E399" i="3"/>
  <c r="B399" i="3"/>
  <c r="P398" i="3"/>
  <c r="Q398" i="3" s="1"/>
  <c r="O398" i="3"/>
  <c r="N398" i="3"/>
  <c r="E398" i="3"/>
  <c r="B398" i="3"/>
  <c r="P397" i="3"/>
  <c r="Q397" i="3" s="1"/>
  <c r="O397" i="3"/>
  <c r="N397" i="3"/>
  <c r="E397" i="3"/>
  <c r="B397" i="3"/>
  <c r="P396" i="3"/>
  <c r="Q396" i="3" s="1"/>
  <c r="O396" i="3"/>
  <c r="N396" i="3"/>
  <c r="E396" i="3"/>
  <c r="B396" i="3"/>
  <c r="P395" i="3"/>
  <c r="Q395" i="3" s="1"/>
  <c r="O395" i="3"/>
  <c r="N395" i="3"/>
  <c r="E395" i="3"/>
  <c r="B395" i="3"/>
  <c r="P394" i="3"/>
  <c r="Q394" i="3" s="1"/>
  <c r="O394" i="3"/>
  <c r="N394" i="3"/>
  <c r="E394" i="3"/>
  <c r="B394" i="3"/>
  <c r="P393" i="3"/>
  <c r="Q393" i="3" s="1"/>
  <c r="O393" i="3"/>
  <c r="N393" i="3"/>
  <c r="E393" i="3"/>
  <c r="B393" i="3"/>
  <c r="P392" i="3"/>
  <c r="Q392" i="3" s="1"/>
  <c r="O392" i="3"/>
  <c r="N392" i="3"/>
  <c r="E392" i="3"/>
  <c r="B392" i="3"/>
  <c r="P391" i="3"/>
  <c r="Q391" i="3" s="1"/>
  <c r="O391" i="3"/>
  <c r="N391" i="3"/>
  <c r="E391" i="3"/>
  <c r="B391" i="3"/>
  <c r="P390" i="3"/>
  <c r="Q390" i="3" s="1"/>
  <c r="O390" i="3"/>
  <c r="N390" i="3"/>
  <c r="E390" i="3"/>
  <c r="B390" i="3"/>
  <c r="P389" i="3"/>
  <c r="Q389" i="3" s="1"/>
  <c r="O389" i="3"/>
  <c r="N389" i="3"/>
  <c r="E389" i="3"/>
  <c r="B389" i="3"/>
  <c r="P388" i="3"/>
  <c r="Q388" i="3" s="1"/>
  <c r="O388" i="3"/>
  <c r="N388" i="3"/>
  <c r="E388" i="3"/>
  <c r="B388" i="3"/>
  <c r="P387" i="3"/>
  <c r="Q387" i="3" s="1"/>
  <c r="O387" i="3"/>
  <c r="N387" i="3"/>
  <c r="E387" i="3"/>
  <c r="B387" i="3"/>
  <c r="P386" i="3"/>
  <c r="Q386" i="3" s="1"/>
  <c r="O386" i="3"/>
  <c r="N386" i="3"/>
  <c r="E386" i="3"/>
  <c r="B386" i="3"/>
  <c r="P385" i="3"/>
  <c r="Q385" i="3" s="1"/>
  <c r="O385" i="3"/>
  <c r="N385" i="3"/>
  <c r="E385" i="3"/>
  <c r="B385" i="3"/>
  <c r="P384" i="3"/>
  <c r="Q384" i="3" s="1"/>
  <c r="O384" i="3"/>
  <c r="N384" i="3"/>
  <c r="E384" i="3"/>
  <c r="B384" i="3"/>
  <c r="P383" i="3"/>
  <c r="Q383" i="3" s="1"/>
  <c r="O383" i="3"/>
  <c r="N383" i="3"/>
  <c r="E383" i="3"/>
  <c r="B383" i="3"/>
  <c r="P382" i="3"/>
  <c r="Q382" i="3" s="1"/>
  <c r="O382" i="3"/>
  <c r="N382" i="3"/>
  <c r="E382" i="3"/>
  <c r="B382" i="3"/>
  <c r="P381" i="3"/>
  <c r="Q381" i="3" s="1"/>
  <c r="O381" i="3"/>
  <c r="N381" i="3"/>
  <c r="E381" i="3"/>
  <c r="B381" i="3"/>
  <c r="P380" i="3"/>
  <c r="Q380" i="3" s="1"/>
  <c r="O380" i="3"/>
  <c r="N380" i="3"/>
  <c r="E380" i="3"/>
  <c r="B380" i="3"/>
  <c r="P379" i="3"/>
  <c r="Q379" i="3" s="1"/>
  <c r="O379" i="3"/>
  <c r="N379" i="3"/>
  <c r="E379" i="3"/>
  <c r="B379" i="3"/>
  <c r="P378" i="3"/>
  <c r="Q378" i="3" s="1"/>
  <c r="O378" i="3"/>
  <c r="N378" i="3"/>
  <c r="E378" i="3"/>
  <c r="B378" i="3"/>
  <c r="P377" i="3"/>
  <c r="Q377" i="3" s="1"/>
  <c r="O377" i="3"/>
  <c r="N377" i="3"/>
  <c r="E377" i="3"/>
  <c r="B377" i="3"/>
  <c r="P376" i="3"/>
  <c r="Q376" i="3" s="1"/>
  <c r="O376" i="3"/>
  <c r="N376" i="3"/>
  <c r="E376" i="3"/>
  <c r="B376" i="3"/>
  <c r="P375" i="3"/>
  <c r="Q375" i="3" s="1"/>
  <c r="O375" i="3"/>
  <c r="N375" i="3"/>
  <c r="E375" i="3"/>
  <c r="B375" i="3"/>
  <c r="P374" i="3"/>
  <c r="Q374" i="3" s="1"/>
  <c r="O374" i="3"/>
  <c r="N374" i="3"/>
  <c r="E374" i="3"/>
  <c r="B374" i="3"/>
  <c r="P373" i="3"/>
  <c r="Q373" i="3" s="1"/>
  <c r="O373" i="3"/>
  <c r="N373" i="3"/>
  <c r="E373" i="3"/>
  <c r="B373" i="3"/>
  <c r="P372" i="3"/>
  <c r="Q372" i="3" s="1"/>
  <c r="O372" i="3"/>
  <c r="N372" i="3"/>
  <c r="E372" i="3"/>
  <c r="B372" i="3"/>
  <c r="P371" i="3"/>
  <c r="Q371" i="3" s="1"/>
  <c r="O371" i="3"/>
  <c r="N371" i="3"/>
  <c r="E371" i="3"/>
  <c r="B371" i="3"/>
  <c r="P370" i="3"/>
  <c r="Q370" i="3" s="1"/>
  <c r="O370" i="3"/>
  <c r="N370" i="3"/>
  <c r="E370" i="3"/>
  <c r="B370" i="3"/>
  <c r="P369" i="3"/>
  <c r="Q369" i="3" s="1"/>
  <c r="O369" i="3"/>
  <c r="N369" i="3"/>
  <c r="E369" i="3"/>
  <c r="B369" i="3"/>
  <c r="P368" i="3"/>
  <c r="Q368" i="3" s="1"/>
  <c r="O368" i="3"/>
  <c r="N368" i="3"/>
  <c r="E368" i="3"/>
  <c r="B368" i="3"/>
  <c r="P367" i="3"/>
  <c r="Q367" i="3" s="1"/>
  <c r="O367" i="3"/>
  <c r="N367" i="3"/>
  <c r="E367" i="3"/>
  <c r="B367" i="3"/>
  <c r="P366" i="3"/>
  <c r="Q366" i="3" s="1"/>
  <c r="O366" i="3"/>
  <c r="N366" i="3"/>
  <c r="E366" i="3"/>
  <c r="B366" i="3"/>
  <c r="P365" i="3"/>
  <c r="Q365" i="3" s="1"/>
  <c r="O365" i="3"/>
  <c r="N365" i="3"/>
  <c r="E365" i="3"/>
  <c r="B365" i="3"/>
  <c r="P364" i="3"/>
  <c r="Q364" i="3" s="1"/>
  <c r="O364" i="3"/>
  <c r="N364" i="3"/>
  <c r="E364" i="3"/>
  <c r="B364" i="3"/>
  <c r="P363" i="3"/>
  <c r="Q363" i="3" s="1"/>
  <c r="O363" i="3"/>
  <c r="N363" i="3"/>
  <c r="E363" i="3"/>
  <c r="B363" i="3"/>
  <c r="P362" i="3"/>
  <c r="Q362" i="3" s="1"/>
  <c r="O362" i="3"/>
  <c r="N362" i="3"/>
  <c r="E362" i="3"/>
  <c r="B362" i="3"/>
  <c r="P361" i="3"/>
  <c r="Q361" i="3" s="1"/>
  <c r="O361" i="3"/>
  <c r="N361" i="3"/>
  <c r="E361" i="3"/>
  <c r="B361" i="3"/>
  <c r="P360" i="3"/>
  <c r="Q360" i="3" s="1"/>
  <c r="O360" i="3"/>
  <c r="N360" i="3"/>
  <c r="E360" i="3"/>
  <c r="B360" i="3"/>
  <c r="P359" i="3"/>
  <c r="Q359" i="3" s="1"/>
  <c r="O359" i="3"/>
  <c r="N359" i="3"/>
  <c r="E359" i="3"/>
  <c r="B359" i="3"/>
  <c r="P358" i="3"/>
  <c r="Q358" i="3" s="1"/>
  <c r="O358" i="3"/>
  <c r="N358" i="3"/>
  <c r="E358" i="3"/>
  <c r="B358" i="3"/>
  <c r="P357" i="3"/>
  <c r="Q357" i="3" s="1"/>
  <c r="O357" i="3"/>
  <c r="N357" i="3"/>
  <c r="E357" i="3"/>
  <c r="B357" i="3"/>
  <c r="P356" i="3"/>
  <c r="Q356" i="3" s="1"/>
  <c r="O356" i="3"/>
  <c r="N356" i="3"/>
  <c r="E356" i="3"/>
  <c r="B356" i="3"/>
  <c r="P355" i="3"/>
  <c r="Q355" i="3" s="1"/>
  <c r="O355" i="3"/>
  <c r="N355" i="3"/>
  <c r="E355" i="3"/>
  <c r="B355" i="3"/>
  <c r="P354" i="3"/>
  <c r="Q354" i="3" s="1"/>
  <c r="O354" i="3"/>
  <c r="N354" i="3"/>
  <c r="E354" i="3"/>
  <c r="B354" i="3"/>
  <c r="P353" i="3"/>
  <c r="Q353" i="3" s="1"/>
  <c r="O353" i="3"/>
  <c r="N353" i="3"/>
  <c r="E353" i="3"/>
  <c r="B353" i="3"/>
  <c r="P352" i="3"/>
  <c r="Q352" i="3" s="1"/>
  <c r="O352" i="3"/>
  <c r="N352" i="3"/>
  <c r="E352" i="3"/>
  <c r="B352" i="3"/>
  <c r="P351" i="3"/>
  <c r="Q351" i="3" s="1"/>
  <c r="O351" i="3"/>
  <c r="N351" i="3"/>
  <c r="E351" i="3"/>
  <c r="B351" i="3"/>
  <c r="P350" i="3"/>
  <c r="Q350" i="3" s="1"/>
  <c r="O350" i="3"/>
  <c r="N350" i="3"/>
  <c r="E350" i="3"/>
  <c r="B350" i="3"/>
  <c r="P349" i="3"/>
  <c r="Q349" i="3" s="1"/>
  <c r="O349" i="3"/>
  <c r="N349" i="3"/>
  <c r="E349" i="3"/>
  <c r="B349" i="3"/>
  <c r="P348" i="3"/>
  <c r="Q348" i="3" s="1"/>
  <c r="O348" i="3"/>
  <c r="N348" i="3"/>
  <c r="E348" i="3"/>
  <c r="B348" i="3"/>
  <c r="P347" i="3"/>
  <c r="Q347" i="3" s="1"/>
  <c r="O347" i="3"/>
  <c r="N347" i="3"/>
  <c r="E347" i="3"/>
  <c r="B347" i="3"/>
  <c r="P346" i="3"/>
  <c r="Q346" i="3" s="1"/>
  <c r="O346" i="3"/>
  <c r="N346" i="3"/>
  <c r="E346" i="3"/>
  <c r="B346" i="3"/>
  <c r="P345" i="3"/>
  <c r="Q345" i="3" s="1"/>
  <c r="O345" i="3"/>
  <c r="N345" i="3"/>
  <c r="E345" i="3"/>
  <c r="B345" i="3"/>
  <c r="P344" i="3"/>
  <c r="Q344" i="3" s="1"/>
  <c r="O344" i="3"/>
  <c r="N344" i="3"/>
  <c r="E344" i="3"/>
  <c r="B344" i="3"/>
  <c r="P343" i="3"/>
  <c r="Q343" i="3" s="1"/>
  <c r="O343" i="3"/>
  <c r="N343" i="3"/>
  <c r="E343" i="3"/>
  <c r="B343" i="3"/>
  <c r="P342" i="3"/>
  <c r="Q342" i="3" s="1"/>
  <c r="O342" i="3"/>
  <c r="N342" i="3"/>
  <c r="E342" i="3"/>
  <c r="B342" i="3"/>
  <c r="P341" i="3"/>
  <c r="Q341" i="3" s="1"/>
  <c r="O341" i="3"/>
  <c r="N341" i="3"/>
  <c r="E341" i="3"/>
  <c r="B341" i="3"/>
  <c r="P340" i="3"/>
  <c r="Q340" i="3" s="1"/>
  <c r="O340" i="3"/>
  <c r="N340" i="3"/>
  <c r="E340" i="3"/>
  <c r="B340" i="3"/>
  <c r="P339" i="3"/>
  <c r="Q339" i="3" s="1"/>
  <c r="O339" i="3"/>
  <c r="N339" i="3"/>
  <c r="E339" i="3"/>
  <c r="B339" i="3"/>
  <c r="P338" i="3"/>
  <c r="Q338" i="3" s="1"/>
  <c r="O338" i="3"/>
  <c r="N338" i="3"/>
  <c r="E338" i="3"/>
  <c r="B338" i="3"/>
  <c r="P337" i="3"/>
  <c r="Q337" i="3" s="1"/>
  <c r="O337" i="3"/>
  <c r="N337" i="3"/>
  <c r="E337" i="3"/>
  <c r="B337" i="3"/>
  <c r="P336" i="3"/>
  <c r="Q336" i="3" s="1"/>
  <c r="O336" i="3"/>
  <c r="N336" i="3"/>
  <c r="E336" i="3"/>
  <c r="B336" i="3"/>
  <c r="P335" i="3"/>
  <c r="Q335" i="3" s="1"/>
  <c r="O335" i="3"/>
  <c r="N335" i="3"/>
  <c r="E335" i="3"/>
  <c r="B335" i="3"/>
  <c r="P334" i="3"/>
  <c r="Q334" i="3" s="1"/>
  <c r="O334" i="3"/>
  <c r="N334" i="3"/>
  <c r="E334" i="3"/>
  <c r="B334" i="3"/>
  <c r="P333" i="3"/>
  <c r="Q333" i="3" s="1"/>
  <c r="O333" i="3"/>
  <c r="N333" i="3"/>
  <c r="E333" i="3"/>
  <c r="B333" i="3"/>
  <c r="P332" i="3"/>
  <c r="Q332" i="3" s="1"/>
  <c r="O332" i="3"/>
  <c r="N332" i="3"/>
  <c r="E332" i="3"/>
  <c r="B332" i="3"/>
  <c r="P331" i="3"/>
  <c r="Q331" i="3" s="1"/>
  <c r="O331" i="3"/>
  <c r="N331" i="3"/>
  <c r="E331" i="3"/>
  <c r="B331" i="3"/>
  <c r="P330" i="3"/>
  <c r="Q330" i="3" s="1"/>
  <c r="O330" i="3"/>
  <c r="N330" i="3"/>
  <c r="E330" i="3"/>
  <c r="B330" i="3"/>
  <c r="P329" i="3"/>
  <c r="Q329" i="3" s="1"/>
  <c r="O329" i="3"/>
  <c r="N329" i="3"/>
  <c r="E329" i="3"/>
  <c r="B329" i="3"/>
  <c r="P328" i="3"/>
  <c r="Q328" i="3" s="1"/>
  <c r="O328" i="3"/>
  <c r="N328" i="3"/>
  <c r="E328" i="3"/>
  <c r="B328" i="3"/>
  <c r="P327" i="3"/>
  <c r="Q327" i="3" s="1"/>
  <c r="O327" i="3"/>
  <c r="N327" i="3"/>
  <c r="E327" i="3"/>
  <c r="B327" i="3"/>
  <c r="P326" i="3"/>
  <c r="Q326" i="3" s="1"/>
  <c r="O326" i="3"/>
  <c r="N326" i="3"/>
  <c r="E326" i="3"/>
  <c r="B326" i="3"/>
  <c r="P325" i="3"/>
  <c r="Q325" i="3" s="1"/>
  <c r="O325" i="3"/>
  <c r="N325" i="3"/>
  <c r="E325" i="3"/>
  <c r="B325" i="3"/>
  <c r="P324" i="3"/>
  <c r="Q324" i="3" s="1"/>
  <c r="O324" i="3"/>
  <c r="N324" i="3"/>
  <c r="E324" i="3"/>
  <c r="B324" i="3"/>
  <c r="P323" i="3"/>
  <c r="Q323" i="3" s="1"/>
  <c r="O323" i="3"/>
  <c r="N323" i="3"/>
  <c r="E323" i="3"/>
  <c r="B323" i="3"/>
  <c r="P322" i="3"/>
  <c r="Q322" i="3" s="1"/>
  <c r="O322" i="3"/>
  <c r="N322" i="3"/>
  <c r="E322" i="3"/>
  <c r="B322" i="3"/>
  <c r="P321" i="3"/>
  <c r="Q321" i="3" s="1"/>
  <c r="O321" i="3"/>
  <c r="N321" i="3"/>
  <c r="E321" i="3"/>
  <c r="B321" i="3"/>
  <c r="P320" i="3"/>
  <c r="Q320" i="3" s="1"/>
  <c r="O320" i="3"/>
  <c r="N320" i="3"/>
  <c r="E320" i="3"/>
  <c r="B320" i="3"/>
  <c r="P319" i="3"/>
  <c r="Q319" i="3" s="1"/>
  <c r="O319" i="3"/>
  <c r="N319" i="3"/>
  <c r="E319" i="3"/>
  <c r="B319" i="3"/>
  <c r="P318" i="3"/>
  <c r="Q318" i="3" s="1"/>
  <c r="O318" i="3"/>
  <c r="N318" i="3"/>
  <c r="E318" i="3"/>
  <c r="B318" i="3"/>
  <c r="P317" i="3"/>
  <c r="Q317" i="3" s="1"/>
  <c r="O317" i="3"/>
  <c r="N317" i="3"/>
  <c r="E317" i="3"/>
  <c r="B317" i="3"/>
  <c r="P316" i="3"/>
  <c r="Q316" i="3" s="1"/>
  <c r="O316" i="3"/>
  <c r="N316" i="3"/>
  <c r="E316" i="3"/>
  <c r="B316" i="3"/>
  <c r="P315" i="3"/>
  <c r="Q315" i="3" s="1"/>
  <c r="O315" i="3"/>
  <c r="N315" i="3"/>
  <c r="E315" i="3"/>
  <c r="B315" i="3"/>
  <c r="P314" i="3"/>
  <c r="Q314" i="3" s="1"/>
  <c r="O314" i="3"/>
  <c r="N314" i="3"/>
  <c r="E314" i="3"/>
  <c r="B314" i="3"/>
  <c r="P313" i="3"/>
  <c r="Q313" i="3" s="1"/>
  <c r="O313" i="3"/>
  <c r="N313" i="3"/>
  <c r="E313" i="3"/>
  <c r="B313" i="3"/>
  <c r="P312" i="3"/>
  <c r="Q312" i="3" s="1"/>
  <c r="O312" i="3"/>
  <c r="N312" i="3"/>
  <c r="E312" i="3"/>
  <c r="B312" i="3"/>
  <c r="P311" i="3"/>
  <c r="Q311" i="3" s="1"/>
  <c r="O311" i="3"/>
  <c r="N311" i="3"/>
  <c r="E311" i="3"/>
  <c r="B311" i="3"/>
  <c r="P310" i="3"/>
  <c r="Q310" i="3" s="1"/>
  <c r="O310" i="3"/>
  <c r="N310" i="3"/>
  <c r="E310" i="3"/>
  <c r="B310" i="3"/>
  <c r="P309" i="3"/>
  <c r="Q309" i="3" s="1"/>
  <c r="O309" i="3"/>
  <c r="N309" i="3"/>
  <c r="E309" i="3"/>
  <c r="B309" i="3"/>
  <c r="P308" i="3"/>
  <c r="Q308" i="3" s="1"/>
  <c r="O308" i="3"/>
  <c r="N308" i="3"/>
  <c r="E308" i="3"/>
  <c r="B308" i="3"/>
  <c r="P307" i="3"/>
  <c r="Q307" i="3" s="1"/>
  <c r="O307" i="3"/>
  <c r="N307" i="3"/>
  <c r="E307" i="3"/>
  <c r="B307" i="3"/>
  <c r="P306" i="3"/>
  <c r="Q306" i="3" s="1"/>
  <c r="O306" i="3"/>
  <c r="N306" i="3"/>
  <c r="E306" i="3"/>
  <c r="C306" i="3"/>
  <c r="B306" i="3"/>
  <c r="P305" i="3"/>
  <c r="Q305" i="3" s="1"/>
  <c r="O305" i="3"/>
  <c r="N305" i="3"/>
  <c r="E305" i="3"/>
  <c r="B305" i="3"/>
  <c r="P304" i="3"/>
  <c r="Q304" i="3" s="1"/>
  <c r="O304" i="3"/>
  <c r="N304" i="3"/>
  <c r="E304" i="3"/>
  <c r="B304" i="3"/>
  <c r="P303" i="3"/>
  <c r="Q303" i="3" s="1"/>
  <c r="O303" i="3"/>
  <c r="N303" i="3"/>
  <c r="E303" i="3"/>
  <c r="B303" i="3"/>
  <c r="P302" i="3"/>
  <c r="Q302" i="3" s="1"/>
  <c r="O302" i="3"/>
  <c r="N302" i="3"/>
  <c r="E302" i="3"/>
  <c r="B302" i="3"/>
  <c r="P301" i="3"/>
  <c r="Q301" i="3" s="1"/>
  <c r="O301" i="3"/>
  <c r="N301" i="3"/>
  <c r="E301" i="3"/>
  <c r="B301" i="3"/>
  <c r="P300" i="3"/>
  <c r="Q300" i="3" s="1"/>
  <c r="O300" i="3"/>
  <c r="N300" i="3"/>
  <c r="E300" i="3"/>
  <c r="B300" i="3"/>
  <c r="P299" i="3"/>
  <c r="Q299" i="3" s="1"/>
  <c r="O299" i="3"/>
  <c r="N299" i="3"/>
  <c r="E299" i="3"/>
  <c r="B299" i="3"/>
  <c r="P298" i="3"/>
  <c r="Q298" i="3" s="1"/>
  <c r="O298" i="3"/>
  <c r="N298" i="3"/>
  <c r="E298" i="3"/>
  <c r="B298" i="3"/>
  <c r="P297" i="3"/>
  <c r="Q297" i="3" s="1"/>
  <c r="O297" i="3"/>
  <c r="N297" i="3"/>
  <c r="E297" i="3"/>
  <c r="B297" i="3"/>
  <c r="P296" i="3"/>
  <c r="Q296" i="3" s="1"/>
  <c r="O296" i="3"/>
  <c r="N296" i="3"/>
  <c r="E296" i="3"/>
  <c r="B296" i="3"/>
  <c r="P295" i="3"/>
  <c r="Q295" i="3" s="1"/>
  <c r="O295" i="3"/>
  <c r="N295" i="3"/>
  <c r="E295" i="3"/>
  <c r="B295" i="3"/>
  <c r="P294" i="3"/>
  <c r="Q294" i="3" s="1"/>
  <c r="O294" i="3"/>
  <c r="N294" i="3"/>
  <c r="E294" i="3"/>
  <c r="B294" i="3"/>
  <c r="P293" i="3"/>
  <c r="Q293" i="3" s="1"/>
  <c r="O293" i="3"/>
  <c r="N293" i="3"/>
  <c r="E293" i="3"/>
  <c r="B293" i="3"/>
  <c r="P292" i="3"/>
  <c r="Q292" i="3" s="1"/>
  <c r="O292" i="3"/>
  <c r="N292" i="3"/>
  <c r="E292" i="3"/>
  <c r="B292" i="3"/>
  <c r="P291" i="3"/>
  <c r="Q291" i="3" s="1"/>
  <c r="O291" i="3"/>
  <c r="N291" i="3"/>
  <c r="E291" i="3"/>
  <c r="B291" i="3"/>
  <c r="P290" i="3"/>
  <c r="Q290" i="3" s="1"/>
  <c r="O290" i="3"/>
  <c r="N290" i="3"/>
  <c r="E290" i="3"/>
  <c r="B290" i="3"/>
  <c r="P289" i="3"/>
  <c r="Q289" i="3" s="1"/>
  <c r="O289" i="3"/>
  <c r="N289" i="3"/>
  <c r="E289" i="3"/>
  <c r="B289" i="3"/>
  <c r="P288" i="3"/>
  <c r="Q288" i="3" s="1"/>
  <c r="O288" i="3"/>
  <c r="N288" i="3"/>
  <c r="E288" i="3"/>
  <c r="B288" i="3"/>
  <c r="P287" i="3"/>
  <c r="Q287" i="3" s="1"/>
  <c r="O287" i="3"/>
  <c r="N287" i="3"/>
  <c r="E287" i="3"/>
  <c r="B287" i="3"/>
  <c r="P286" i="3"/>
  <c r="Q286" i="3" s="1"/>
  <c r="O286" i="3"/>
  <c r="N286" i="3"/>
  <c r="E286" i="3"/>
  <c r="B286" i="3"/>
  <c r="P285" i="3"/>
  <c r="Q285" i="3" s="1"/>
  <c r="O285" i="3"/>
  <c r="N285" i="3"/>
  <c r="E285" i="3"/>
  <c r="B285" i="3"/>
  <c r="P284" i="3"/>
  <c r="Q284" i="3" s="1"/>
  <c r="O284" i="3"/>
  <c r="N284" i="3"/>
  <c r="E284" i="3"/>
  <c r="B284" i="3"/>
  <c r="P283" i="3"/>
  <c r="Q283" i="3" s="1"/>
  <c r="O283" i="3"/>
  <c r="N283" i="3"/>
  <c r="E283" i="3"/>
  <c r="B283" i="3"/>
  <c r="P282" i="3"/>
  <c r="Q282" i="3" s="1"/>
  <c r="O282" i="3"/>
  <c r="N282" i="3"/>
  <c r="E282" i="3"/>
  <c r="B282" i="3"/>
  <c r="P281" i="3"/>
  <c r="Q281" i="3" s="1"/>
  <c r="O281" i="3"/>
  <c r="N281" i="3"/>
  <c r="E281" i="3"/>
  <c r="B281" i="3"/>
  <c r="P280" i="3"/>
  <c r="Q280" i="3" s="1"/>
  <c r="O280" i="3"/>
  <c r="N280" i="3"/>
  <c r="E280" i="3"/>
  <c r="B280" i="3"/>
  <c r="P279" i="3"/>
  <c r="Q279" i="3" s="1"/>
  <c r="O279" i="3"/>
  <c r="N279" i="3"/>
  <c r="E279" i="3"/>
  <c r="B279" i="3"/>
  <c r="P278" i="3"/>
  <c r="Q278" i="3" s="1"/>
  <c r="O278" i="3"/>
  <c r="N278" i="3"/>
  <c r="E278" i="3"/>
  <c r="B278" i="3"/>
  <c r="P277" i="3"/>
  <c r="Q277" i="3" s="1"/>
  <c r="O277" i="3"/>
  <c r="N277" i="3"/>
  <c r="E277" i="3"/>
  <c r="B277" i="3"/>
  <c r="P276" i="3"/>
  <c r="Q276" i="3" s="1"/>
  <c r="O276" i="3"/>
  <c r="N276" i="3"/>
  <c r="E276" i="3"/>
  <c r="B276" i="3"/>
  <c r="P275" i="3"/>
  <c r="Q275" i="3" s="1"/>
  <c r="O275" i="3"/>
  <c r="N275" i="3"/>
  <c r="E275" i="3"/>
  <c r="B275" i="3"/>
  <c r="P274" i="3"/>
  <c r="Q274" i="3" s="1"/>
  <c r="O274" i="3"/>
  <c r="N274" i="3"/>
  <c r="E274" i="3"/>
  <c r="B274" i="3"/>
  <c r="P273" i="3"/>
  <c r="Q273" i="3" s="1"/>
  <c r="O273" i="3"/>
  <c r="N273" i="3"/>
  <c r="E273" i="3"/>
  <c r="B273" i="3"/>
  <c r="P272" i="3"/>
  <c r="Q272" i="3" s="1"/>
  <c r="O272" i="3"/>
  <c r="N272" i="3"/>
  <c r="E272" i="3"/>
  <c r="B272" i="3"/>
  <c r="P271" i="3"/>
  <c r="Q271" i="3" s="1"/>
  <c r="O271" i="3"/>
  <c r="N271" i="3"/>
  <c r="E271" i="3"/>
  <c r="B271" i="3"/>
  <c r="P270" i="3"/>
  <c r="Q270" i="3" s="1"/>
  <c r="O270" i="3"/>
  <c r="N270" i="3"/>
  <c r="E270" i="3"/>
  <c r="B270" i="3"/>
  <c r="P269" i="3"/>
  <c r="Q269" i="3" s="1"/>
  <c r="O269" i="3"/>
  <c r="N269" i="3"/>
  <c r="E269" i="3"/>
  <c r="B269" i="3"/>
  <c r="P268" i="3"/>
  <c r="Q268" i="3" s="1"/>
  <c r="O268" i="3"/>
  <c r="N268" i="3"/>
  <c r="E268" i="3"/>
  <c r="B268" i="3"/>
  <c r="P267" i="3"/>
  <c r="Q267" i="3" s="1"/>
  <c r="O267" i="3"/>
  <c r="N267" i="3"/>
  <c r="E267" i="3"/>
  <c r="B267" i="3"/>
  <c r="P266" i="3"/>
  <c r="Q266" i="3" s="1"/>
  <c r="O266" i="3"/>
  <c r="N266" i="3"/>
  <c r="E266" i="3"/>
  <c r="B266" i="3"/>
  <c r="P265" i="3"/>
  <c r="Q265" i="3" s="1"/>
  <c r="O265" i="3"/>
  <c r="N265" i="3"/>
  <c r="E265" i="3"/>
  <c r="B265" i="3"/>
  <c r="P264" i="3"/>
  <c r="Q264" i="3" s="1"/>
  <c r="O264" i="3"/>
  <c r="N264" i="3"/>
  <c r="E264" i="3"/>
  <c r="B264" i="3"/>
  <c r="P263" i="3"/>
  <c r="Q263" i="3" s="1"/>
  <c r="O263" i="3"/>
  <c r="N263" i="3"/>
  <c r="E263" i="3"/>
  <c r="B263" i="3"/>
  <c r="P262" i="3"/>
  <c r="Q262" i="3" s="1"/>
  <c r="O262" i="3"/>
  <c r="N262" i="3"/>
  <c r="E262" i="3"/>
  <c r="B262" i="3"/>
  <c r="P261" i="3"/>
  <c r="Q261" i="3" s="1"/>
  <c r="O261" i="3"/>
  <c r="N261" i="3"/>
  <c r="E261" i="3"/>
  <c r="B261" i="3"/>
  <c r="P260" i="3"/>
  <c r="Q260" i="3" s="1"/>
  <c r="O260" i="3"/>
  <c r="N260" i="3"/>
  <c r="E260" i="3"/>
  <c r="B260" i="3"/>
  <c r="P259" i="3"/>
  <c r="Q259" i="3" s="1"/>
  <c r="O259" i="3"/>
  <c r="N259" i="3"/>
  <c r="E259" i="3"/>
  <c r="B259" i="3"/>
  <c r="P258" i="3"/>
  <c r="Q258" i="3" s="1"/>
  <c r="O258" i="3"/>
  <c r="N258" i="3"/>
  <c r="E258" i="3"/>
  <c r="B258" i="3"/>
  <c r="P257" i="3"/>
  <c r="Q257" i="3" s="1"/>
  <c r="O257" i="3"/>
  <c r="N257" i="3"/>
  <c r="E257" i="3"/>
  <c r="B257" i="3"/>
  <c r="P256" i="3"/>
  <c r="Q256" i="3" s="1"/>
  <c r="O256" i="3"/>
  <c r="N256" i="3"/>
  <c r="E256" i="3"/>
  <c r="B256" i="3"/>
  <c r="P255" i="3"/>
  <c r="Q255" i="3" s="1"/>
  <c r="O255" i="3"/>
  <c r="N255" i="3"/>
  <c r="E255" i="3"/>
  <c r="B255" i="3"/>
  <c r="P254" i="3"/>
  <c r="Q254" i="3" s="1"/>
  <c r="O254" i="3"/>
  <c r="N254" i="3"/>
  <c r="E254" i="3"/>
  <c r="B254" i="3"/>
  <c r="P253" i="3"/>
  <c r="Q253" i="3" s="1"/>
  <c r="O253" i="3"/>
  <c r="N253" i="3"/>
  <c r="E253" i="3"/>
  <c r="B253" i="3"/>
  <c r="P252" i="3"/>
  <c r="Q252" i="3" s="1"/>
  <c r="O252" i="3"/>
  <c r="N252" i="3"/>
  <c r="E252" i="3"/>
  <c r="B252" i="3"/>
  <c r="P251" i="3"/>
  <c r="Q251" i="3" s="1"/>
  <c r="O251" i="3"/>
  <c r="N251" i="3"/>
  <c r="E251" i="3"/>
  <c r="B251" i="3"/>
  <c r="P250" i="3"/>
  <c r="Q250" i="3" s="1"/>
  <c r="O250" i="3"/>
  <c r="N250" i="3"/>
  <c r="E250" i="3"/>
  <c r="B250" i="3"/>
  <c r="P249" i="3"/>
  <c r="Q249" i="3" s="1"/>
  <c r="O249" i="3"/>
  <c r="N249" i="3"/>
  <c r="E249" i="3"/>
  <c r="B249" i="3"/>
  <c r="P248" i="3"/>
  <c r="Q248" i="3" s="1"/>
  <c r="O248" i="3"/>
  <c r="N248" i="3"/>
  <c r="E248" i="3"/>
  <c r="B248" i="3"/>
  <c r="P247" i="3"/>
  <c r="Q247" i="3" s="1"/>
  <c r="O247" i="3"/>
  <c r="N247" i="3"/>
  <c r="E247" i="3"/>
  <c r="B247" i="3"/>
  <c r="P246" i="3"/>
  <c r="Q246" i="3" s="1"/>
  <c r="O246" i="3"/>
  <c r="N246" i="3"/>
  <c r="E246" i="3"/>
  <c r="B246" i="3"/>
  <c r="P245" i="3"/>
  <c r="Q245" i="3" s="1"/>
  <c r="O245" i="3"/>
  <c r="N245" i="3"/>
  <c r="E245" i="3"/>
  <c r="B245" i="3"/>
  <c r="P244" i="3"/>
  <c r="Q244" i="3" s="1"/>
  <c r="O244" i="3"/>
  <c r="N244" i="3"/>
  <c r="E244" i="3"/>
  <c r="B244" i="3"/>
  <c r="P243" i="3"/>
  <c r="Q243" i="3" s="1"/>
  <c r="O243" i="3"/>
  <c r="N243" i="3"/>
  <c r="E243" i="3"/>
  <c r="B243" i="3"/>
  <c r="P242" i="3"/>
  <c r="Q242" i="3" s="1"/>
  <c r="O242" i="3"/>
  <c r="N242" i="3"/>
  <c r="E242" i="3"/>
  <c r="B242" i="3"/>
  <c r="P241" i="3"/>
  <c r="Q241" i="3" s="1"/>
  <c r="O241" i="3"/>
  <c r="N241" i="3"/>
  <c r="E241" i="3"/>
  <c r="B241" i="3"/>
  <c r="P240" i="3"/>
  <c r="Q240" i="3" s="1"/>
  <c r="O240" i="3"/>
  <c r="N240" i="3"/>
  <c r="E240" i="3"/>
  <c r="B240" i="3"/>
  <c r="P239" i="3"/>
  <c r="Q239" i="3" s="1"/>
  <c r="O239" i="3"/>
  <c r="N239" i="3"/>
  <c r="E239" i="3"/>
  <c r="B239" i="3"/>
  <c r="P238" i="3"/>
  <c r="Q238" i="3" s="1"/>
  <c r="O238" i="3"/>
  <c r="N238" i="3"/>
  <c r="E238" i="3"/>
  <c r="B238" i="3"/>
  <c r="P237" i="3"/>
  <c r="Q237" i="3" s="1"/>
  <c r="O237" i="3"/>
  <c r="N237" i="3"/>
  <c r="E237" i="3"/>
  <c r="B237" i="3"/>
  <c r="P236" i="3"/>
  <c r="Q236" i="3" s="1"/>
  <c r="O236" i="3"/>
  <c r="N236" i="3"/>
  <c r="E236" i="3"/>
  <c r="B236" i="3"/>
  <c r="P235" i="3"/>
  <c r="Q235" i="3" s="1"/>
  <c r="O235" i="3"/>
  <c r="N235" i="3"/>
  <c r="E235" i="3"/>
  <c r="B235" i="3"/>
  <c r="P234" i="3"/>
  <c r="Q234" i="3" s="1"/>
  <c r="O234" i="3"/>
  <c r="N234" i="3"/>
  <c r="E234" i="3"/>
  <c r="B234" i="3"/>
  <c r="P233" i="3"/>
  <c r="Q233" i="3" s="1"/>
  <c r="O233" i="3"/>
  <c r="N233" i="3"/>
  <c r="E233" i="3"/>
  <c r="B233" i="3"/>
  <c r="P232" i="3"/>
  <c r="Q232" i="3" s="1"/>
  <c r="O232" i="3"/>
  <c r="N232" i="3"/>
  <c r="E232" i="3"/>
  <c r="B232" i="3"/>
  <c r="P231" i="3"/>
  <c r="Q231" i="3" s="1"/>
  <c r="O231" i="3"/>
  <c r="N231" i="3"/>
  <c r="E231" i="3"/>
  <c r="B231" i="3"/>
  <c r="P230" i="3"/>
  <c r="Q230" i="3" s="1"/>
  <c r="O230" i="3"/>
  <c r="N230" i="3"/>
  <c r="E230" i="3"/>
  <c r="B230" i="3"/>
  <c r="P229" i="3"/>
  <c r="Q229" i="3" s="1"/>
  <c r="O229" i="3"/>
  <c r="N229" i="3"/>
  <c r="E229" i="3"/>
  <c r="B229" i="3"/>
  <c r="P228" i="3"/>
  <c r="Q228" i="3" s="1"/>
  <c r="O228" i="3"/>
  <c r="N228" i="3"/>
  <c r="E228" i="3"/>
  <c r="B228" i="3"/>
  <c r="P227" i="3"/>
  <c r="Q227" i="3" s="1"/>
  <c r="O227" i="3"/>
  <c r="N227" i="3"/>
  <c r="E227" i="3"/>
  <c r="B227" i="3"/>
  <c r="P226" i="3"/>
  <c r="Q226" i="3" s="1"/>
  <c r="O226" i="3"/>
  <c r="N226" i="3"/>
  <c r="E226" i="3"/>
  <c r="B226" i="3"/>
  <c r="P225" i="3"/>
  <c r="Q225" i="3" s="1"/>
  <c r="O225" i="3"/>
  <c r="N225" i="3"/>
  <c r="E225" i="3"/>
  <c r="B225" i="3"/>
  <c r="P224" i="3"/>
  <c r="Q224" i="3" s="1"/>
  <c r="O224" i="3"/>
  <c r="N224" i="3"/>
  <c r="E224" i="3"/>
  <c r="B224" i="3"/>
  <c r="P223" i="3"/>
  <c r="Q223" i="3" s="1"/>
  <c r="O223" i="3"/>
  <c r="N223" i="3"/>
  <c r="E223" i="3"/>
  <c r="B223" i="3"/>
  <c r="P222" i="3"/>
  <c r="Q222" i="3" s="1"/>
  <c r="O222" i="3"/>
  <c r="N222" i="3"/>
  <c r="E222" i="3"/>
  <c r="B222" i="3"/>
  <c r="P221" i="3"/>
  <c r="Q221" i="3" s="1"/>
  <c r="O221" i="3"/>
  <c r="N221" i="3"/>
  <c r="E221" i="3"/>
  <c r="B221" i="3"/>
  <c r="P220" i="3"/>
  <c r="Q220" i="3" s="1"/>
  <c r="O220" i="3"/>
  <c r="N220" i="3"/>
  <c r="E220" i="3"/>
  <c r="B220" i="3"/>
  <c r="P219" i="3"/>
  <c r="Q219" i="3" s="1"/>
  <c r="O219" i="3"/>
  <c r="N219" i="3"/>
  <c r="E219" i="3"/>
  <c r="B219" i="3"/>
  <c r="P218" i="3"/>
  <c r="Q218" i="3" s="1"/>
  <c r="O218" i="3"/>
  <c r="N218" i="3"/>
  <c r="E218" i="3"/>
  <c r="B218" i="3"/>
  <c r="P217" i="3"/>
  <c r="Q217" i="3" s="1"/>
  <c r="O217" i="3"/>
  <c r="N217" i="3"/>
  <c r="E217" i="3"/>
  <c r="B217" i="3"/>
  <c r="P216" i="3"/>
  <c r="Q216" i="3" s="1"/>
  <c r="O216" i="3"/>
  <c r="N216" i="3"/>
  <c r="E216" i="3"/>
  <c r="B216" i="3"/>
  <c r="P215" i="3"/>
  <c r="Q215" i="3" s="1"/>
  <c r="O215" i="3"/>
  <c r="N215" i="3"/>
  <c r="E215" i="3"/>
  <c r="B215" i="3"/>
  <c r="P214" i="3"/>
  <c r="Q214" i="3" s="1"/>
  <c r="O214" i="3"/>
  <c r="N214" i="3"/>
  <c r="E214" i="3"/>
  <c r="B214" i="3"/>
  <c r="P213" i="3"/>
  <c r="Q213" i="3" s="1"/>
  <c r="O213" i="3"/>
  <c r="N213" i="3"/>
  <c r="E213" i="3"/>
  <c r="B213" i="3"/>
  <c r="P212" i="3"/>
  <c r="Q212" i="3" s="1"/>
  <c r="O212" i="3"/>
  <c r="N212" i="3"/>
  <c r="E212" i="3"/>
  <c r="B212" i="3"/>
  <c r="P211" i="3"/>
  <c r="Q211" i="3" s="1"/>
  <c r="O211" i="3"/>
  <c r="N211" i="3"/>
  <c r="E211" i="3"/>
  <c r="B211" i="3"/>
  <c r="P210" i="3"/>
  <c r="Q210" i="3" s="1"/>
  <c r="O210" i="3"/>
  <c r="N210" i="3"/>
  <c r="E210" i="3"/>
  <c r="B210" i="3"/>
  <c r="P209" i="3"/>
  <c r="Q209" i="3" s="1"/>
  <c r="O209" i="3"/>
  <c r="N209" i="3"/>
  <c r="E209" i="3"/>
  <c r="B209" i="3"/>
  <c r="P208" i="3"/>
  <c r="Q208" i="3" s="1"/>
  <c r="O208" i="3"/>
  <c r="N208" i="3"/>
  <c r="E208" i="3"/>
  <c r="B208" i="3"/>
  <c r="P207" i="3"/>
  <c r="Q207" i="3" s="1"/>
  <c r="O207" i="3"/>
  <c r="N207" i="3"/>
  <c r="E207" i="3"/>
  <c r="B207" i="3"/>
  <c r="P206" i="3"/>
  <c r="Q206" i="3" s="1"/>
  <c r="O206" i="3"/>
  <c r="N206" i="3"/>
  <c r="E206" i="3"/>
  <c r="B206" i="3"/>
  <c r="P205" i="3"/>
  <c r="Q205" i="3" s="1"/>
  <c r="O205" i="3"/>
  <c r="N205" i="3"/>
  <c r="E205" i="3"/>
  <c r="B205" i="3"/>
  <c r="P204" i="3"/>
  <c r="Q204" i="3" s="1"/>
  <c r="O204" i="3"/>
  <c r="N204" i="3"/>
  <c r="E204" i="3"/>
  <c r="B204" i="3"/>
  <c r="P203" i="3"/>
  <c r="Q203" i="3" s="1"/>
  <c r="O203" i="3"/>
  <c r="N203" i="3"/>
  <c r="E203" i="3"/>
  <c r="B203" i="3"/>
  <c r="P202" i="3"/>
  <c r="Q202" i="3" s="1"/>
  <c r="O202" i="3"/>
  <c r="N202" i="3"/>
  <c r="E202" i="3"/>
  <c r="B202" i="3"/>
  <c r="P201" i="3"/>
  <c r="Q201" i="3" s="1"/>
  <c r="O201" i="3"/>
  <c r="N201" i="3"/>
  <c r="E201" i="3"/>
  <c r="B201" i="3"/>
  <c r="P200" i="3"/>
  <c r="Q200" i="3" s="1"/>
  <c r="O200" i="3"/>
  <c r="N200" i="3"/>
  <c r="E200" i="3"/>
  <c r="B200" i="3"/>
  <c r="P199" i="3"/>
  <c r="Q199" i="3" s="1"/>
  <c r="O199" i="3"/>
  <c r="N199" i="3"/>
  <c r="E199" i="3"/>
  <c r="B199" i="3"/>
  <c r="P198" i="3"/>
  <c r="Q198" i="3" s="1"/>
  <c r="O198" i="3"/>
  <c r="N198" i="3"/>
  <c r="E198" i="3"/>
  <c r="B198" i="3"/>
  <c r="P197" i="3"/>
  <c r="Q197" i="3" s="1"/>
  <c r="O197" i="3"/>
  <c r="N197" i="3"/>
  <c r="E197" i="3"/>
  <c r="B197" i="3"/>
  <c r="P196" i="3"/>
  <c r="Q196" i="3" s="1"/>
  <c r="O196" i="3"/>
  <c r="N196" i="3"/>
  <c r="E196" i="3"/>
  <c r="B196" i="3"/>
  <c r="P195" i="3"/>
  <c r="Q195" i="3" s="1"/>
  <c r="O195" i="3"/>
  <c r="N195" i="3"/>
  <c r="E195" i="3"/>
  <c r="B195" i="3"/>
  <c r="P194" i="3"/>
  <c r="Q194" i="3" s="1"/>
  <c r="O194" i="3"/>
  <c r="N194" i="3"/>
  <c r="E194" i="3"/>
  <c r="B194" i="3"/>
  <c r="P193" i="3"/>
  <c r="Q193" i="3" s="1"/>
  <c r="O193" i="3"/>
  <c r="N193" i="3"/>
  <c r="E193" i="3"/>
  <c r="B193" i="3"/>
  <c r="P192" i="3"/>
  <c r="Q192" i="3" s="1"/>
  <c r="O192" i="3"/>
  <c r="N192" i="3"/>
  <c r="E192" i="3"/>
  <c r="B192" i="3"/>
  <c r="P191" i="3"/>
  <c r="Q191" i="3" s="1"/>
  <c r="O191" i="3"/>
  <c r="N191" i="3"/>
  <c r="E191" i="3"/>
  <c r="B191" i="3"/>
  <c r="P190" i="3"/>
  <c r="Q190" i="3" s="1"/>
  <c r="O190" i="3"/>
  <c r="N190" i="3"/>
  <c r="E190" i="3"/>
  <c r="B190" i="3"/>
  <c r="P189" i="3"/>
  <c r="Q189" i="3" s="1"/>
  <c r="O189" i="3"/>
  <c r="N189" i="3"/>
  <c r="E189" i="3"/>
  <c r="B189" i="3"/>
  <c r="P188" i="3"/>
  <c r="Q188" i="3" s="1"/>
  <c r="O188" i="3"/>
  <c r="N188" i="3"/>
  <c r="E188" i="3"/>
  <c r="B188" i="3"/>
  <c r="P187" i="3"/>
  <c r="Q187" i="3" s="1"/>
  <c r="O187" i="3"/>
  <c r="N187" i="3"/>
  <c r="E187" i="3"/>
  <c r="B187" i="3"/>
  <c r="P186" i="3"/>
  <c r="Q186" i="3" s="1"/>
  <c r="O186" i="3"/>
  <c r="N186" i="3"/>
  <c r="E186" i="3"/>
  <c r="B186" i="3"/>
  <c r="P185" i="3"/>
  <c r="Q185" i="3" s="1"/>
  <c r="O185" i="3"/>
  <c r="N185" i="3"/>
  <c r="E185" i="3"/>
  <c r="B185" i="3"/>
  <c r="P184" i="3"/>
  <c r="Q184" i="3" s="1"/>
  <c r="O184" i="3"/>
  <c r="N184" i="3"/>
  <c r="E184" i="3"/>
  <c r="B184" i="3"/>
  <c r="P183" i="3"/>
  <c r="Q183" i="3" s="1"/>
  <c r="O183" i="3"/>
  <c r="N183" i="3"/>
  <c r="E183" i="3"/>
  <c r="B183" i="3"/>
  <c r="P182" i="3"/>
  <c r="Q182" i="3" s="1"/>
  <c r="O182" i="3"/>
  <c r="N182" i="3"/>
  <c r="E182" i="3"/>
  <c r="B182" i="3"/>
  <c r="P181" i="3"/>
  <c r="Q181" i="3" s="1"/>
  <c r="O181" i="3"/>
  <c r="N181" i="3"/>
  <c r="E181" i="3"/>
  <c r="B181" i="3"/>
  <c r="P180" i="3"/>
  <c r="Q180" i="3" s="1"/>
  <c r="O180" i="3"/>
  <c r="N180" i="3"/>
  <c r="E180" i="3"/>
  <c r="B180" i="3"/>
  <c r="P179" i="3"/>
  <c r="Q179" i="3" s="1"/>
  <c r="O179" i="3"/>
  <c r="N179" i="3"/>
  <c r="E179" i="3"/>
  <c r="B179" i="3"/>
  <c r="P178" i="3"/>
  <c r="Q178" i="3" s="1"/>
  <c r="O178" i="3"/>
  <c r="N178" i="3"/>
  <c r="E178" i="3"/>
  <c r="B178" i="3"/>
  <c r="P177" i="3"/>
  <c r="Q177" i="3" s="1"/>
  <c r="O177" i="3"/>
  <c r="N177" i="3"/>
  <c r="E177" i="3"/>
  <c r="B177" i="3"/>
  <c r="P176" i="3"/>
  <c r="Q176" i="3" s="1"/>
  <c r="O176" i="3"/>
  <c r="N176" i="3"/>
  <c r="E176" i="3"/>
  <c r="B176" i="3"/>
  <c r="P175" i="3"/>
  <c r="Q175" i="3" s="1"/>
  <c r="O175" i="3"/>
  <c r="N175" i="3"/>
  <c r="E175" i="3"/>
  <c r="B175" i="3"/>
  <c r="P174" i="3"/>
  <c r="Q174" i="3" s="1"/>
  <c r="O174" i="3"/>
  <c r="N174" i="3"/>
  <c r="E174" i="3"/>
  <c r="B174" i="3"/>
  <c r="P173" i="3"/>
  <c r="Q173" i="3" s="1"/>
  <c r="O173" i="3"/>
  <c r="N173" i="3"/>
  <c r="E173" i="3"/>
  <c r="B173" i="3"/>
  <c r="P172" i="3"/>
  <c r="Q172" i="3" s="1"/>
  <c r="O172" i="3"/>
  <c r="N172" i="3"/>
  <c r="E172" i="3"/>
  <c r="B172" i="3"/>
  <c r="P171" i="3"/>
  <c r="Q171" i="3" s="1"/>
  <c r="O171" i="3"/>
  <c r="N171" i="3"/>
  <c r="E171" i="3"/>
  <c r="B171" i="3"/>
  <c r="P170" i="3"/>
  <c r="Q170" i="3" s="1"/>
  <c r="O170" i="3"/>
  <c r="N170" i="3"/>
  <c r="E170" i="3"/>
  <c r="B170" i="3"/>
  <c r="P169" i="3"/>
  <c r="Q169" i="3" s="1"/>
  <c r="O169" i="3"/>
  <c r="N169" i="3"/>
  <c r="E169" i="3"/>
  <c r="B169" i="3"/>
  <c r="P168" i="3"/>
  <c r="Q168" i="3" s="1"/>
  <c r="O168" i="3"/>
  <c r="N168" i="3"/>
  <c r="E168" i="3"/>
  <c r="B168" i="3"/>
  <c r="P167" i="3"/>
  <c r="Q167" i="3" s="1"/>
  <c r="O167" i="3"/>
  <c r="N167" i="3"/>
  <c r="E167" i="3"/>
  <c r="B167" i="3"/>
  <c r="P166" i="3"/>
  <c r="Q166" i="3" s="1"/>
  <c r="O166" i="3"/>
  <c r="N166" i="3"/>
  <c r="E166" i="3"/>
  <c r="B166" i="3"/>
  <c r="P165" i="3"/>
  <c r="Q165" i="3" s="1"/>
  <c r="O165" i="3"/>
  <c r="N165" i="3"/>
  <c r="E165" i="3"/>
  <c r="B165" i="3"/>
  <c r="P164" i="3"/>
  <c r="Q164" i="3" s="1"/>
  <c r="O164" i="3"/>
  <c r="N164" i="3"/>
  <c r="E164" i="3"/>
  <c r="B164" i="3"/>
  <c r="P163" i="3"/>
  <c r="Q163" i="3" s="1"/>
  <c r="O163" i="3"/>
  <c r="N163" i="3"/>
  <c r="E163" i="3"/>
  <c r="B163" i="3"/>
  <c r="P162" i="3"/>
  <c r="Q162" i="3" s="1"/>
  <c r="O162" i="3"/>
  <c r="N162" i="3"/>
  <c r="E162" i="3"/>
  <c r="B162" i="3"/>
  <c r="P161" i="3"/>
  <c r="Q161" i="3" s="1"/>
  <c r="O161" i="3"/>
  <c r="N161" i="3"/>
  <c r="E161" i="3"/>
  <c r="B161" i="3"/>
  <c r="P160" i="3"/>
  <c r="Q160" i="3" s="1"/>
  <c r="O160" i="3"/>
  <c r="N160" i="3"/>
  <c r="E160" i="3"/>
  <c r="B160" i="3"/>
  <c r="P159" i="3"/>
  <c r="Q159" i="3" s="1"/>
  <c r="O159" i="3"/>
  <c r="N159" i="3"/>
  <c r="E159" i="3"/>
  <c r="B159" i="3"/>
  <c r="P158" i="3"/>
  <c r="Q158" i="3" s="1"/>
  <c r="O158" i="3"/>
  <c r="N158" i="3"/>
  <c r="E158" i="3"/>
  <c r="B158" i="3"/>
  <c r="P157" i="3"/>
  <c r="Q157" i="3" s="1"/>
  <c r="O157" i="3"/>
  <c r="N157" i="3"/>
  <c r="E157" i="3"/>
  <c r="B157" i="3"/>
  <c r="P156" i="3"/>
  <c r="Q156" i="3" s="1"/>
  <c r="O156" i="3"/>
  <c r="N156" i="3"/>
  <c r="E156" i="3"/>
  <c r="B156" i="3"/>
  <c r="P155" i="3"/>
  <c r="Q155" i="3" s="1"/>
  <c r="O155" i="3"/>
  <c r="N155" i="3"/>
  <c r="E155" i="3"/>
  <c r="B155" i="3"/>
  <c r="P154" i="3"/>
  <c r="Q154" i="3" s="1"/>
  <c r="O154" i="3"/>
  <c r="N154" i="3"/>
  <c r="E154" i="3"/>
  <c r="B154" i="3"/>
  <c r="P153" i="3"/>
  <c r="Q153" i="3" s="1"/>
  <c r="O153" i="3"/>
  <c r="N153" i="3"/>
  <c r="E153" i="3"/>
  <c r="B153" i="3"/>
  <c r="P152" i="3"/>
  <c r="Q152" i="3" s="1"/>
  <c r="O152" i="3"/>
  <c r="N152" i="3"/>
  <c r="E152" i="3"/>
  <c r="B152" i="3"/>
  <c r="P151" i="3"/>
  <c r="Q151" i="3" s="1"/>
  <c r="O151" i="3"/>
  <c r="N151" i="3"/>
  <c r="E151" i="3"/>
  <c r="B151" i="3"/>
  <c r="P150" i="3"/>
  <c r="Q150" i="3" s="1"/>
  <c r="O150" i="3"/>
  <c r="N150" i="3"/>
  <c r="E150" i="3"/>
  <c r="B150" i="3"/>
  <c r="P149" i="3"/>
  <c r="Q149" i="3" s="1"/>
  <c r="O149" i="3"/>
  <c r="N149" i="3"/>
  <c r="E149" i="3"/>
  <c r="B149" i="3"/>
  <c r="P148" i="3"/>
  <c r="Q148" i="3" s="1"/>
  <c r="O148" i="3"/>
  <c r="N148" i="3"/>
  <c r="E148" i="3"/>
  <c r="B148" i="3"/>
  <c r="P147" i="3"/>
  <c r="Q147" i="3" s="1"/>
  <c r="O147" i="3"/>
  <c r="N147" i="3"/>
  <c r="E147" i="3"/>
  <c r="B147" i="3"/>
  <c r="P146" i="3"/>
  <c r="Q146" i="3" s="1"/>
  <c r="O146" i="3"/>
  <c r="N146" i="3"/>
  <c r="E146" i="3"/>
  <c r="B146" i="3"/>
  <c r="P145" i="3"/>
  <c r="Q145" i="3" s="1"/>
  <c r="O145" i="3"/>
  <c r="N145" i="3"/>
  <c r="E145" i="3"/>
  <c r="B145" i="3"/>
  <c r="P144" i="3"/>
  <c r="Q144" i="3" s="1"/>
  <c r="O144" i="3"/>
  <c r="N144" i="3"/>
  <c r="E144" i="3"/>
  <c r="B144" i="3"/>
  <c r="P143" i="3"/>
  <c r="Q143" i="3" s="1"/>
  <c r="O143" i="3"/>
  <c r="N143" i="3"/>
  <c r="E143" i="3"/>
  <c r="B143" i="3"/>
  <c r="P142" i="3"/>
  <c r="Q142" i="3" s="1"/>
  <c r="O142" i="3"/>
  <c r="N142" i="3"/>
  <c r="E142" i="3"/>
  <c r="B142" i="3"/>
  <c r="P141" i="3"/>
  <c r="Q141" i="3" s="1"/>
  <c r="O141" i="3"/>
  <c r="N141" i="3"/>
  <c r="E141" i="3"/>
  <c r="B141" i="3"/>
  <c r="P140" i="3"/>
  <c r="Q140" i="3" s="1"/>
  <c r="O140" i="3"/>
  <c r="N140" i="3"/>
  <c r="E140" i="3"/>
  <c r="B140" i="3"/>
  <c r="P139" i="3"/>
  <c r="Q139" i="3" s="1"/>
  <c r="O139" i="3"/>
  <c r="N139" i="3"/>
  <c r="E139" i="3"/>
  <c r="B139" i="3"/>
  <c r="P138" i="3"/>
  <c r="Q138" i="3" s="1"/>
  <c r="O138" i="3"/>
  <c r="N138" i="3"/>
  <c r="E138" i="3"/>
  <c r="B138" i="3"/>
  <c r="P137" i="3"/>
  <c r="Q137" i="3" s="1"/>
  <c r="O137" i="3"/>
  <c r="N137" i="3"/>
  <c r="E137" i="3"/>
  <c r="B137" i="3"/>
  <c r="P136" i="3"/>
  <c r="Q136" i="3" s="1"/>
  <c r="O136" i="3"/>
  <c r="N136" i="3"/>
  <c r="E136" i="3"/>
  <c r="B136" i="3"/>
  <c r="P135" i="3"/>
  <c r="Q135" i="3" s="1"/>
  <c r="O135" i="3"/>
  <c r="N135" i="3"/>
  <c r="E135" i="3"/>
  <c r="B135" i="3"/>
  <c r="P134" i="3"/>
  <c r="Q134" i="3" s="1"/>
  <c r="O134" i="3"/>
  <c r="N134" i="3"/>
  <c r="E134" i="3"/>
  <c r="B134" i="3"/>
  <c r="P133" i="3"/>
  <c r="Q133" i="3" s="1"/>
  <c r="O133" i="3"/>
  <c r="N133" i="3"/>
  <c r="E133" i="3"/>
  <c r="B133" i="3"/>
  <c r="P132" i="3"/>
  <c r="Q132" i="3" s="1"/>
  <c r="O132" i="3"/>
  <c r="N132" i="3"/>
  <c r="E132" i="3"/>
  <c r="B132" i="3"/>
  <c r="P131" i="3"/>
  <c r="Q131" i="3" s="1"/>
  <c r="O131" i="3"/>
  <c r="N131" i="3"/>
  <c r="E131" i="3"/>
  <c r="B131" i="3"/>
  <c r="P130" i="3"/>
  <c r="Q130" i="3" s="1"/>
  <c r="O130" i="3"/>
  <c r="N130" i="3"/>
  <c r="E130" i="3"/>
  <c r="B130" i="3"/>
  <c r="P129" i="3"/>
  <c r="Q129" i="3" s="1"/>
  <c r="O129" i="3"/>
  <c r="N129" i="3"/>
  <c r="E129" i="3"/>
  <c r="B129" i="3"/>
  <c r="P128" i="3"/>
  <c r="Q128" i="3" s="1"/>
  <c r="O128" i="3"/>
  <c r="N128" i="3"/>
  <c r="E128" i="3"/>
  <c r="B128" i="3"/>
  <c r="P127" i="3"/>
  <c r="Q127" i="3" s="1"/>
  <c r="O127" i="3"/>
  <c r="N127" i="3"/>
  <c r="E127" i="3"/>
  <c r="B127" i="3"/>
  <c r="P126" i="3"/>
  <c r="Q126" i="3" s="1"/>
  <c r="O126" i="3"/>
  <c r="N126" i="3"/>
  <c r="E126" i="3"/>
  <c r="B126" i="3"/>
  <c r="P125" i="3"/>
  <c r="Q125" i="3" s="1"/>
  <c r="O125" i="3"/>
  <c r="N125" i="3"/>
  <c r="E125" i="3"/>
  <c r="B125" i="3"/>
  <c r="P124" i="3"/>
  <c r="Q124" i="3" s="1"/>
  <c r="O124" i="3"/>
  <c r="N124" i="3"/>
  <c r="E124" i="3"/>
  <c r="B124" i="3"/>
  <c r="P123" i="3"/>
  <c r="Q123" i="3" s="1"/>
  <c r="O123" i="3"/>
  <c r="N123" i="3"/>
  <c r="E123" i="3"/>
  <c r="B123" i="3"/>
  <c r="P122" i="3"/>
  <c r="Q122" i="3" s="1"/>
  <c r="O122" i="3"/>
  <c r="N122" i="3"/>
  <c r="E122" i="3"/>
  <c r="B122" i="3"/>
  <c r="P121" i="3"/>
  <c r="Q121" i="3" s="1"/>
  <c r="O121" i="3"/>
  <c r="N121" i="3"/>
  <c r="E121" i="3"/>
  <c r="B121" i="3"/>
  <c r="P120" i="3"/>
  <c r="Q120" i="3" s="1"/>
  <c r="O120" i="3"/>
  <c r="N120" i="3"/>
  <c r="E120" i="3"/>
  <c r="B120" i="3"/>
  <c r="P119" i="3"/>
  <c r="Q119" i="3" s="1"/>
  <c r="O119" i="3"/>
  <c r="N119" i="3"/>
  <c r="E119" i="3"/>
  <c r="B119" i="3"/>
  <c r="P118" i="3"/>
  <c r="Q118" i="3" s="1"/>
  <c r="O118" i="3"/>
  <c r="N118" i="3"/>
  <c r="E118" i="3"/>
  <c r="B118" i="3"/>
  <c r="P117" i="3"/>
  <c r="Q117" i="3" s="1"/>
  <c r="O117" i="3"/>
  <c r="N117" i="3"/>
  <c r="E117" i="3"/>
  <c r="B117" i="3"/>
  <c r="P116" i="3"/>
  <c r="Q116" i="3" s="1"/>
  <c r="O116" i="3"/>
  <c r="N116" i="3"/>
  <c r="E116" i="3"/>
  <c r="B116" i="3"/>
  <c r="P115" i="3"/>
  <c r="Q115" i="3" s="1"/>
  <c r="O115" i="3"/>
  <c r="N115" i="3"/>
  <c r="E115" i="3"/>
  <c r="B115" i="3"/>
  <c r="P114" i="3"/>
  <c r="Q114" i="3" s="1"/>
  <c r="O114" i="3"/>
  <c r="N114" i="3"/>
  <c r="E114" i="3"/>
  <c r="B114" i="3"/>
  <c r="P113" i="3"/>
  <c r="Q113" i="3" s="1"/>
  <c r="O113" i="3"/>
  <c r="N113" i="3"/>
  <c r="E113" i="3"/>
  <c r="B113" i="3"/>
  <c r="P112" i="3"/>
  <c r="Q112" i="3" s="1"/>
  <c r="O112" i="3"/>
  <c r="N112" i="3"/>
  <c r="E112" i="3"/>
  <c r="B112" i="3"/>
  <c r="P111" i="3"/>
  <c r="Q111" i="3" s="1"/>
  <c r="O111" i="3"/>
  <c r="N111" i="3"/>
  <c r="E111" i="3"/>
  <c r="B111" i="3"/>
  <c r="P110" i="3"/>
  <c r="Q110" i="3" s="1"/>
  <c r="O110" i="3"/>
  <c r="N110" i="3"/>
  <c r="E110" i="3"/>
  <c r="B110" i="3"/>
  <c r="P109" i="3"/>
  <c r="Q109" i="3" s="1"/>
  <c r="O109" i="3"/>
  <c r="N109" i="3"/>
  <c r="E109" i="3"/>
  <c r="B109" i="3"/>
  <c r="P108" i="3"/>
  <c r="Q108" i="3" s="1"/>
  <c r="O108" i="3"/>
  <c r="N108" i="3"/>
  <c r="E108" i="3"/>
  <c r="B108" i="3"/>
  <c r="P107" i="3"/>
  <c r="Q107" i="3" s="1"/>
  <c r="O107" i="3"/>
  <c r="N107" i="3"/>
  <c r="E107" i="3"/>
  <c r="B107" i="3"/>
  <c r="P106" i="3"/>
  <c r="Q106" i="3" s="1"/>
  <c r="O106" i="3"/>
  <c r="N106" i="3"/>
  <c r="E106" i="3"/>
  <c r="B106" i="3"/>
  <c r="P105" i="3"/>
  <c r="Q105" i="3" s="1"/>
  <c r="O105" i="3"/>
  <c r="N105" i="3"/>
  <c r="E105" i="3"/>
  <c r="B105" i="3"/>
  <c r="P104" i="3"/>
  <c r="Q104" i="3" s="1"/>
  <c r="O104" i="3"/>
  <c r="N104" i="3"/>
  <c r="E104" i="3"/>
  <c r="B104" i="3"/>
  <c r="P103" i="3"/>
  <c r="Q103" i="3" s="1"/>
  <c r="O103" i="3"/>
  <c r="N103" i="3"/>
  <c r="E103" i="3"/>
  <c r="B103" i="3"/>
  <c r="P102" i="3"/>
  <c r="Q102" i="3" s="1"/>
  <c r="O102" i="3"/>
  <c r="N102" i="3"/>
  <c r="E102" i="3"/>
  <c r="B102" i="3"/>
  <c r="P101" i="3"/>
  <c r="Q101" i="3" s="1"/>
  <c r="O101" i="3"/>
  <c r="N101" i="3"/>
  <c r="E101" i="3"/>
  <c r="B101" i="3"/>
  <c r="P100" i="3"/>
  <c r="Q100" i="3" s="1"/>
  <c r="O100" i="3"/>
  <c r="N100" i="3"/>
  <c r="E100" i="3"/>
  <c r="B100" i="3"/>
  <c r="P99" i="3"/>
  <c r="Q99" i="3" s="1"/>
  <c r="O99" i="3"/>
  <c r="N99" i="3"/>
  <c r="E99" i="3"/>
  <c r="B99" i="3"/>
  <c r="P98" i="3"/>
  <c r="Q98" i="3" s="1"/>
  <c r="O98" i="3"/>
  <c r="N98" i="3"/>
  <c r="E98" i="3"/>
  <c r="B98" i="3"/>
  <c r="P97" i="3"/>
  <c r="Q97" i="3" s="1"/>
  <c r="O97" i="3"/>
  <c r="N97" i="3"/>
  <c r="E97" i="3"/>
  <c r="B97" i="3"/>
  <c r="P96" i="3"/>
  <c r="Q96" i="3" s="1"/>
  <c r="O96" i="3"/>
  <c r="N96" i="3"/>
  <c r="E96" i="3"/>
  <c r="C96" i="3"/>
  <c r="B96" i="3"/>
  <c r="P95" i="3"/>
  <c r="Q95" i="3" s="1"/>
  <c r="O95" i="3"/>
  <c r="N95" i="3"/>
  <c r="E95" i="3"/>
  <c r="B95" i="3"/>
  <c r="P94" i="3"/>
  <c r="Q94" i="3" s="1"/>
  <c r="O94" i="3"/>
  <c r="N94" i="3"/>
  <c r="E94" i="3"/>
  <c r="B94" i="3"/>
  <c r="P93" i="3"/>
  <c r="Q93" i="3" s="1"/>
  <c r="O93" i="3"/>
  <c r="N93" i="3"/>
  <c r="E93" i="3"/>
  <c r="B93" i="3"/>
  <c r="P92" i="3"/>
  <c r="Q92" i="3" s="1"/>
  <c r="O92" i="3"/>
  <c r="N92" i="3"/>
  <c r="E92" i="3"/>
  <c r="B92" i="3"/>
  <c r="P91" i="3"/>
  <c r="Q91" i="3" s="1"/>
  <c r="O91" i="3"/>
  <c r="N91" i="3"/>
  <c r="E91" i="3"/>
  <c r="B91" i="3"/>
  <c r="P90" i="3"/>
  <c r="Q90" i="3" s="1"/>
  <c r="O90" i="3"/>
  <c r="N90" i="3"/>
  <c r="E90" i="3"/>
  <c r="B90" i="3"/>
  <c r="P89" i="3"/>
  <c r="Q89" i="3" s="1"/>
  <c r="O89" i="3"/>
  <c r="N89" i="3"/>
  <c r="E89" i="3"/>
  <c r="B89" i="3"/>
  <c r="P88" i="3"/>
  <c r="Q88" i="3" s="1"/>
  <c r="O88" i="3"/>
  <c r="N88" i="3"/>
  <c r="E88" i="3"/>
  <c r="B88" i="3"/>
  <c r="P87" i="3"/>
  <c r="Q87" i="3" s="1"/>
  <c r="O87" i="3"/>
  <c r="N87" i="3"/>
  <c r="E87" i="3"/>
  <c r="B87" i="3"/>
  <c r="P86" i="3"/>
  <c r="Q86" i="3" s="1"/>
  <c r="O86" i="3"/>
  <c r="N86" i="3"/>
  <c r="E86" i="3"/>
  <c r="B86" i="3"/>
  <c r="P85" i="3"/>
  <c r="Q85" i="3" s="1"/>
  <c r="O85" i="3"/>
  <c r="N85" i="3"/>
  <c r="E85" i="3"/>
  <c r="B85" i="3"/>
  <c r="P84" i="3"/>
  <c r="Q84" i="3" s="1"/>
  <c r="O84" i="3"/>
  <c r="N84" i="3"/>
  <c r="E84" i="3"/>
  <c r="B84" i="3"/>
  <c r="P83" i="3"/>
  <c r="Q83" i="3" s="1"/>
  <c r="O83" i="3"/>
  <c r="N83" i="3"/>
  <c r="E83" i="3"/>
  <c r="B83" i="3"/>
  <c r="P82" i="3"/>
  <c r="Q82" i="3" s="1"/>
  <c r="O82" i="3"/>
  <c r="N82" i="3"/>
  <c r="E82" i="3"/>
  <c r="B82" i="3"/>
  <c r="P81" i="3"/>
  <c r="Q81" i="3" s="1"/>
  <c r="O81" i="3"/>
  <c r="N81" i="3"/>
  <c r="E81" i="3"/>
  <c r="B81" i="3"/>
  <c r="P80" i="3"/>
  <c r="Q80" i="3" s="1"/>
  <c r="O80" i="3"/>
  <c r="N80" i="3"/>
  <c r="E80" i="3"/>
  <c r="B80" i="3"/>
  <c r="P79" i="3"/>
  <c r="Q79" i="3" s="1"/>
  <c r="O79" i="3"/>
  <c r="N79" i="3"/>
  <c r="E79" i="3"/>
  <c r="B79" i="3"/>
  <c r="P78" i="3"/>
  <c r="Q78" i="3" s="1"/>
  <c r="O78" i="3"/>
  <c r="N78" i="3"/>
  <c r="E78" i="3"/>
  <c r="B78" i="3"/>
  <c r="P77" i="3"/>
  <c r="Q77" i="3" s="1"/>
  <c r="O77" i="3"/>
  <c r="N77" i="3"/>
  <c r="E77" i="3"/>
  <c r="B77" i="3"/>
  <c r="P76" i="3"/>
  <c r="Q76" i="3" s="1"/>
  <c r="O76" i="3"/>
  <c r="N76" i="3"/>
  <c r="E76" i="3"/>
  <c r="B76" i="3"/>
  <c r="P75" i="3"/>
  <c r="Q75" i="3" s="1"/>
  <c r="O75" i="3"/>
  <c r="N75" i="3"/>
  <c r="E75" i="3"/>
  <c r="B75" i="3"/>
  <c r="P74" i="3"/>
  <c r="Q74" i="3" s="1"/>
  <c r="O74" i="3"/>
  <c r="N74" i="3"/>
  <c r="E74" i="3"/>
  <c r="B74" i="3"/>
  <c r="P73" i="3"/>
  <c r="Q73" i="3" s="1"/>
  <c r="O73" i="3"/>
  <c r="N73" i="3"/>
  <c r="E73" i="3"/>
  <c r="B73" i="3"/>
  <c r="P72" i="3"/>
  <c r="Q72" i="3" s="1"/>
  <c r="O72" i="3"/>
  <c r="N72" i="3"/>
  <c r="E72" i="3"/>
  <c r="B72" i="3"/>
  <c r="P71" i="3"/>
  <c r="Q71" i="3" s="1"/>
  <c r="O71" i="3"/>
  <c r="N71" i="3"/>
  <c r="E71" i="3"/>
  <c r="B71" i="3"/>
  <c r="P70" i="3"/>
  <c r="Q70" i="3" s="1"/>
  <c r="O70" i="3"/>
  <c r="N70" i="3"/>
  <c r="E70" i="3"/>
  <c r="B70" i="3"/>
  <c r="P69" i="3"/>
  <c r="Q69" i="3" s="1"/>
  <c r="O69" i="3"/>
  <c r="N69" i="3"/>
  <c r="E69" i="3"/>
  <c r="B69" i="3"/>
  <c r="P68" i="3"/>
  <c r="Q68" i="3" s="1"/>
  <c r="O68" i="3"/>
  <c r="N68" i="3"/>
  <c r="E68" i="3"/>
  <c r="B68" i="3"/>
  <c r="P67" i="3"/>
  <c r="Q67" i="3" s="1"/>
  <c r="O67" i="3"/>
  <c r="N67" i="3"/>
  <c r="E67" i="3"/>
  <c r="B67" i="3"/>
  <c r="P66" i="3"/>
  <c r="Q66" i="3" s="1"/>
  <c r="O66" i="3"/>
  <c r="N66" i="3"/>
  <c r="E66" i="3"/>
  <c r="B66" i="3"/>
  <c r="P65" i="3"/>
  <c r="Q65" i="3" s="1"/>
  <c r="O65" i="3"/>
  <c r="N65" i="3"/>
  <c r="E65" i="3"/>
  <c r="B65" i="3"/>
  <c r="P64" i="3"/>
  <c r="Q64" i="3" s="1"/>
  <c r="O64" i="3"/>
  <c r="N64" i="3"/>
  <c r="E64" i="3"/>
  <c r="B64" i="3"/>
  <c r="P63" i="3"/>
  <c r="Q63" i="3" s="1"/>
  <c r="O63" i="3"/>
  <c r="N63" i="3"/>
  <c r="E63" i="3"/>
  <c r="B63" i="3"/>
  <c r="P62" i="3"/>
  <c r="Q62" i="3" s="1"/>
  <c r="O62" i="3"/>
  <c r="N62" i="3"/>
  <c r="E62" i="3"/>
  <c r="B62" i="3"/>
  <c r="P61" i="3"/>
  <c r="Q61" i="3" s="1"/>
  <c r="O61" i="3"/>
  <c r="N61" i="3"/>
  <c r="E61" i="3"/>
  <c r="B61" i="3"/>
  <c r="P60" i="3"/>
  <c r="Q60" i="3" s="1"/>
  <c r="O60" i="3"/>
  <c r="N60" i="3"/>
  <c r="E60" i="3"/>
  <c r="B60" i="3"/>
  <c r="P59" i="3"/>
  <c r="Q59" i="3" s="1"/>
  <c r="O59" i="3"/>
  <c r="N59" i="3"/>
  <c r="E59" i="3"/>
  <c r="B59" i="3"/>
  <c r="P58" i="3"/>
  <c r="Q58" i="3" s="1"/>
  <c r="O58" i="3"/>
  <c r="N58" i="3"/>
  <c r="E58" i="3"/>
  <c r="B58" i="3"/>
  <c r="P57" i="3"/>
  <c r="Q57" i="3" s="1"/>
  <c r="O57" i="3"/>
  <c r="N57" i="3"/>
  <c r="E57" i="3"/>
  <c r="B57" i="3"/>
  <c r="P56" i="3"/>
  <c r="Q56" i="3" s="1"/>
  <c r="O56" i="3"/>
  <c r="N56" i="3"/>
  <c r="E56" i="3"/>
  <c r="B56" i="3"/>
  <c r="P55" i="3"/>
  <c r="Q55" i="3" s="1"/>
  <c r="O55" i="3"/>
  <c r="N55" i="3"/>
  <c r="E55" i="3"/>
  <c r="B55" i="3"/>
  <c r="P54" i="3"/>
  <c r="Q54" i="3" s="1"/>
  <c r="O54" i="3"/>
  <c r="N54" i="3"/>
  <c r="E54" i="3"/>
  <c r="B54" i="3"/>
  <c r="P53" i="3"/>
  <c r="Q53" i="3" s="1"/>
  <c r="O53" i="3"/>
  <c r="N53" i="3"/>
  <c r="E53" i="3"/>
  <c r="B53" i="3"/>
  <c r="P52" i="3"/>
  <c r="Q52" i="3" s="1"/>
  <c r="O52" i="3"/>
  <c r="N52" i="3"/>
  <c r="E52" i="3"/>
  <c r="B52" i="3"/>
  <c r="P51" i="3"/>
  <c r="Q51" i="3" s="1"/>
  <c r="O51" i="3"/>
  <c r="N51" i="3"/>
  <c r="E51" i="3"/>
  <c r="B51" i="3"/>
  <c r="P50" i="3"/>
  <c r="Q50" i="3" s="1"/>
  <c r="O50" i="3"/>
  <c r="N50" i="3"/>
  <c r="E50" i="3"/>
  <c r="B50" i="3"/>
  <c r="P49" i="3"/>
  <c r="Q49" i="3" s="1"/>
  <c r="O49" i="3"/>
  <c r="N49" i="3"/>
  <c r="E49" i="3"/>
  <c r="B49" i="3"/>
  <c r="P48" i="3"/>
  <c r="Q48" i="3" s="1"/>
  <c r="O48" i="3"/>
  <c r="N48" i="3"/>
  <c r="E48" i="3"/>
  <c r="B48" i="3"/>
  <c r="P47" i="3"/>
  <c r="Q47" i="3" s="1"/>
  <c r="O47" i="3"/>
  <c r="N47" i="3"/>
  <c r="E47" i="3"/>
  <c r="B47" i="3"/>
  <c r="P46" i="3"/>
  <c r="Q46" i="3" s="1"/>
  <c r="O46" i="3"/>
  <c r="N46" i="3"/>
  <c r="E46" i="3"/>
  <c r="B46" i="3"/>
  <c r="P45" i="3"/>
  <c r="Q45" i="3" s="1"/>
  <c r="O45" i="3"/>
  <c r="N45" i="3"/>
  <c r="E45" i="3"/>
  <c r="B45" i="3"/>
  <c r="P44" i="3"/>
  <c r="Q44" i="3" s="1"/>
  <c r="O44" i="3"/>
  <c r="N44" i="3"/>
  <c r="E44" i="3"/>
  <c r="B44" i="3"/>
  <c r="P43" i="3"/>
  <c r="Q43" i="3" s="1"/>
  <c r="O43" i="3"/>
  <c r="N43" i="3"/>
  <c r="E43" i="3"/>
  <c r="B43" i="3"/>
  <c r="P42" i="3"/>
  <c r="Q42" i="3" s="1"/>
  <c r="O42" i="3"/>
  <c r="N42" i="3"/>
  <c r="E42" i="3"/>
  <c r="B42" i="3"/>
  <c r="P41" i="3"/>
  <c r="Q41" i="3" s="1"/>
  <c r="O41" i="3"/>
  <c r="N41" i="3"/>
  <c r="E41" i="3"/>
  <c r="B41" i="3"/>
  <c r="P40" i="3"/>
  <c r="Q40" i="3" s="1"/>
  <c r="O40" i="3"/>
  <c r="N40" i="3"/>
  <c r="E40" i="3"/>
  <c r="B40" i="3"/>
  <c r="P39" i="3"/>
  <c r="Q39" i="3" s="1"/>
  <c r="O39" i="3"/>
  <c r="N39" i="3"/>
  <c r="E39" i="3"/>
  <c r="B39" i="3"/>
  <c r="P38" i="3"/>
  <c r="Q38" i="3" s="1"/>
  <c r="O38" i="3"/>
  <c r="N38" i="3"/>
  <c r="E38" i="3"/>
  <c r="B38" i="3"/>
  <c r="P37" i="3"/>
  <c r="Q37" i="3" s="1"/>
  <c r="O37" i="3"/>
  <c r="N37" i="3"/>
  <c r="E37" i="3"/>
  <c r="B37" i="3"/>
  <c r="P36" i="3"/>
  <c r="Q36" i="3" s="1"/>
  <c r="O36" i="3"/>
  <c r="N36" i="3"/>
  <c r="E36" i="3"/>
  <c r="B36" i="3"/>
  <c r="P35" i="3"/>
  <c r="Q35" i="3" s="1"/>
  <c r="O35" i="3"/>
  <c r="N35" i="3"/>
  <c r="E35" i="3"/>
  <c r="B35" i="3"/>
  <c r="P34" i="3"/>
  <c r="Q34" i="3" s="1"/>
  <c r="O34" i="3"/>
  <c r="N34" i="3"/>
  <c r="E34" i="3"/>
  <c r="B34" i="3"/>
  <c r="P33" i="3"/>
  <c r="Q33" i="3" s="1"/>
  <c r="O33" i="3"/>
  <c r="N33" i="3"/>
  <c r="E33" i="3"/>
  <c r="B33" i="3"/>
  <c r="P32" i="3"/>
  <c r="Q32" i="3" s="1"/>
  <c r="O32" i="3"/>
  <c r="N32" i="3"/>
  <c r="E32" i="3"/>
  <c r="B32" i="3"/>
  <c r="P31" i="3"/>
  <c r="Q31" i="3" s="1"/>
  <c r="O31" i="3"/>
  <c r="N31" i="3"/>
  <c r="E31" i="3"/>
  <c r="B31" i="3"/>
  <c r="P30" i="3"/>
  <c r="Q30" i="3" s="1"/>
  <c r="O30" i="3"/>
  <c r="N30" i="3"/>
  <c r="E30" i="3"/>
  <c r="B30" i="3"/>
  <c r="P29" i="3"/>
  <c r="Q29" i="3" s="1"/>
  <c r="O29" i="3"/>
  <c r="N29" i="3"/>
  <c r="E29" i="3"/>
  <c r="B29" i="3"/>
  <c r="P28" i="3"/>
  <c r="Q28" i="3" s="1"/>
  <c r="O28" i="3"/>
  <c r="N28" i="3"/>
  <c r="E28" i="3"/>
  <c r="B28" i="3"/>
  <c r="P27" i="3"/>
  <c r="Q27" i="3" s="1"/>
  <c r="O27" i="3"/>
  <c r="N27" i="3"/>
  <c r="E27" i="3"/>
  <c r="B27" i="3"/>
  <c r="P26" i="3"/>
  <c r="Q26" i="3" s="1"/>
  <c r="O26" i="3"/>
  <c r="N26" i="3"/>
  <c r="E26" i="3"/>
  <c r="B26" i="3"/>
  <c r="P25" i="3"/>
  <c r="Q25" i="3" s="1"/>
  <c r="O25" i="3"/>
  <c r="N25" i="3"/>
  <c r="E25" i="3"/>
  <c r="B25" i="3"/>
  <c r="P24" i="3"/>
  <c r="Q24" i="3" s="1"/>
  <c r="O24" i="3"/>
  <c r="N24" i="3"/>
  <c r="E24" i="3"/>
  <c r="B24" i="3"/>
  <c r="P23" i="3"/>
  <c r="Q23" i="3" s="1"/>
  <c r="O23" i="3"/>
  <c r="N23" i="3"/>
  <c r="E23" i="3"/>
  <c r="B23" i="3"/>
  <c r="P22" i="3"/>
  <c r="Q22" i="3" s="1"/>
  <c r="O22" i="3"/>
  <c r="N22" i="3"/>
  <c r="E22" i="3"/>
  <c r="B22" i="3"/>
  <c r="P21" i="3"/>
  <c r="Q21" i="3" s="1"/>
  <c r="O21" i="3"/>
  <c r="N21" i="3"/>
  <c r="E21" i="3"/>
  <c r="B21" i="3"/>
  <c r="P20" i="3"/>
  <c r="Q20" i="3" s="1"/>
  <c r="O20" i="3"/>
  <c r="N20" i="3"/>
  <c r="E20" i="3"/>
  <c r="B20" i="3"/>
  <c r="P19" i="3"/>
  <c r="Q19" i="3" s="1"/>
  <c r="O19" i="3"/>
  <c r="N19" i="3"/>
  <c r="E19" i="3"/>
  <c r="B19" i="3"/>
  <c r="P18" i="3"/>
  <c r="Q18" i="3" s="1"/>
  <c r="O18" i="3"/>
  <c r="N18" i="3"/>
  <c r="E18" i="3"/>
  <c r="B18" i="3"/>
  <c r="P17" i="3"/>
  <c r="Q17" i="3" s="1"/>
  <c r="O17" i="3"/>
  <c r="N17" i="3"/>
  <c r="E17" i="3"/>
  <c r="B17" i="3"/>
  <c r="P16" i="3"/>
  <c r="Q16" i="3" s="1"/>
  <c r="O16" i="3"/>
  <c r="N16" i="3"/>
  <c r="E16" i="3"/>
  <c r="B16" i="3"/>
  <c r="P15" i="3"/>
  <c r="Q15" i="3" s="1"/>
  <c r="O15" i="3"/>
  <c r="N15" i="3"/>
  <c r="E15" i="3"/>
  <c r="B15" i="3"/>
  <c r="P14" i="3"/>
  <c r="Q14" i="3" s="1"/>
  <c r="O14" i="3"/>
  <c r="N14" i="3"/>
  <c r="E14" i="3"/>
  <c r="B14" i="3"/>
  <c r="P13" i="3"/>
  <c r="Q13" i="3" s="1"/>
  <c r="O13" i="3"/>
  <c r="N13" i="3"/>
  <c r="E13" i="3"/>
  <c r="B13" i="3"/>
  <c r="P12" i="3"/>
  <c r="Q12" i="3" s="1"/>
  <c r="O12" i="3"/>
  <c r="N12" i="3"/>
  <c r="E12" i="3"/>
  <c r="B12" i="3"/>
  <c r="P11" i="3"/>
  <c r="Q11" i="3" s="1"/>
  <c r="O11" i="3"/>
  <c r="N11" i="3"/>
  <c r="E11" i="3"/>
  <c r="B11" i="3"/>
  <c r="P10" i="3"/>
  <c r="Q10" i="3" s="1"/>
  <c r="O10" i="3"/>
  <c r="N10" i="3"/>
  <c r="E10" i="3"/>
  <c r="B10" i="3"/>
  <c r="P9" i="3"/>
  <c r="Q9" i="3" s="1"/>
  <c r="O9" i="3"/>
  <c r="N9" i="3"/>
  <c r="E9" i="3"/>
  <c r="B9" i="3"/>
  <c r="P8" i="3"/>
  <c r="Q8" i="3" s="1"/>
  <c r="O8" i="3"/>
  <c r="N8" i="3"/>
  <c r="E8" i="3"/>
  <c r="B8" i="3"/>
  <c r="P7" i="3"/>
  <c r="Q7" i="3" s="1"/>
  <c r="O7" i="3"/>
  <c r="N7" i="3"/>
  <c r="E7" i="3"/>
  <c r="B7" i="3"/>
  <c r="P6" i="3"/>
  <c r="Q6" i="3" s="1"/>
  <c r="O6" i="3"/>
  <c r="N6" i="3"/>
  <c r="E6" i="3"/>
  <c r="B6" i="3"/>
  <c r="P5" i="3"/>
  <c r="Q5" i="3" s="1"/>
  <c r="O5" i="3"/>
  <c r="N5" i="3"/>
  <c r="E5" i="3"/>
  <c r="B5" i="3"/>
  <c r="P4" i="3"/>
  <c r="Q4" i="3" s="1"/>
  <c r="O4" i="3"/>
  <c r="N4" i="3"/>
  <c r="E4" i="3"/>
  <c r="B4" i="3"/>
  <c r="P3" i="3"/>
  <c r="Q3" i="3" s="1"/>
  <c r="O3" i="3"/>
  <c r="N3" i="3"/>
  <c r="E3" i="3"/>
  <c r="B3" i="3"/>
  <c r="P2" i="3"/>
  <c r="Q2" i="3" s="1"/>
  <c r="O2" i="3"/>
  <c r="N2" i="3"/>
  <c r="E2" i="3"/>
  <c r="B2" i="3"/>
  <c r="E420" i="2"/>
  <c r="C420" i="2"/>
  <c r="B420" i="2"/>
  <c r="E419" i="2"/>
  <c r="C419" i="2"/>
  <c r="B419" i="2"/>
  <c r="E418" i="2"/>
  <c r="C418" i="2"/>
  <c r="B418" i="2"/>
  <c r="E417" i="2"/>
  <c r="C417" i="2"/>
  <c r="B417" i="2"/>
  <c r="E416" i="2"/>
  <c r="C416" i="2"/>
  <c r="B416" i="2"/>
  <c r="E415" i="2"/>
  <c r="C415" i="2"/>
  <c r="B415" i="2"/>
  <c r="E414" i="2"/>
  <c r="C414" i="2"/>
  <c r="B414" i="2"/>
  <c r="E413" i="2"/>
  <c r="C413" i="2"/>
  <c r="B413" i="2"/>
  <c r="E412" i="2"/>
  <c r="C412" i="2"/>
  <c r="B412" i="2"/>
  <c r="E411" i="2"/>
  <c r="C411" i="2"/>
  <c r="B411" i="2"/>
  <c r="E410" i="2"/>
  <c r="C410" i="2"/>
  <c r="B410" i="2"/>
  <c r="E409" i="2"/>
  <c r="C409" i="2"/>
  <c r="B409" i="2"/>
  <c r="E408" i="2"/>
  <c r="C408" i="2"/>
  <c r="B408" i="2"/>
  <c r="E407" i="2"/>
  <c r="C407" i="2"/>
  <c r="B407" i="2"/>
  <c r="E406" i="2"/>
  <c r="C406" i="2"/>
  <c r="B406" i="2"/>
  <c r="E405" i="2"/>
  <c r="C405" i="2"/>
  <c r="B405" i="2"/>
  <c r="E404" i="2"/>
  <c r="C404" i="2"/>
  <c r="B404" i="2"/>
  <c r="E403" i="2"/>
  <c r="C403" i="2"/>
  <c r="B403" i="2"/>
  <c r="E402" i="2"/>
  <c r="C402" i="2"/>
  <c r="B402" i="2"/>
  <c r="E401" i="2"/>
  <c r="C401" i="2"/>
  <c r="B401" i="2"/>
  <c r="E400" i="2"/>
  <c r="C400" i="2"/>
  <c r="B400" i="2"/>
  <c r="E399" i="2"/>
  <c r="C399" i="2"/>
  <c r="B399" i="2"/>
  <c r="E398" i="2"/>
  <c r="C398" i="2"/>
  <c r="B398" i="2"/>
  <c r="E397" i="2"/>
  <c r="C397" i="2"/>
  <c r="B397" i="2"/>
  <c r="E396" i="2"/>
  <c r="C396" i="2"/>
  <c r="B396" i="2"/>
  <c r="E395" i="2"/>
  <c r="C395" i="2"/>
  <c r="B395" i="2"/>
  <c r="E394" i="2"/>
  <c r="C394" i="2"/>
  <c r="B394" i="2"/>
  <c r="E393" i="2"/>
  <c r="C393" i="2"/>
  <c r="B393" i="2"/>
  <c r="E392" i="2"/>
  <c r="C392" i="2"/>
  <c r="B392" i="2"/>
  <c r="E391" i="2"/>
  <c r="C391" i="2"/>
  <c r="B391" i="2"/>
  <c r="E390" i="2"/>
  <c r="C390" i="2"/>
  <c r="B390" i="2"/>
  <c r="E389" i="2"/>
  <c r="C389" i="2"/>
  <c r="B389" i="2"/>
  <c r="E388" i="2"/>
  <c r="C388" i="2"/>
  <c r="B388" i="2"/>
  <c r="E387" i="2"/>
  <c r="C387" i="2"/>
  <c r="B387" i="2"/>
  <c r="E386" i="2"/>
  <c r="C386" i="2"/>
  <c r="B386" i="2"/>
  <c r="E385" i="2"/>
  <c r="C385" i="2"/>
  <c r="B385" i="2"/>
  <c r="E384" i="2"/>
  <c r="C384" i="2"/>
  <c r="B384" i="2"/>
  <c r="E383" i="2"/>
  <c r="C383" i="2"/>
  <c r="B383" i="2"/>
  <c r="E382" i="2"/>
  <c r="C382" i="2"/>
  <c r="B382" i="2"/>
  <c r="E381" i="2"/>
  <c r="C381" i="2"/>
  <c r="B381" i="2"/>
  <c r="E380" i="2"/>
  <c r="C380" i="2"/>
  <c r="B380" i="2"/>
  <c r="E379" i="2"/>
  <c r="C379" i="2"/>
  <c r="B379" i="2"/>
  <c r="E378" i="2"/>
  <c r="C378" i="2"/>
  <c r="B378" i="2"/>
  <c r="E377" i="2"/>
  <c r="C377" i="2"/>
  <c r="B377" i="2"/>
  <c r="E376" i="2"/>
  <c r="C376" i="2"/>
  <c r="B376" i="2"/>
  <c r="E375" i="2"/>
  <c r="C375" i="2"/>
  <c r="B375" i="2"/>
  <c r="E374" i="2"/>
  <c r="C374" i="2"/>
  <c r="B374" i="2"/>
  <c r="E373" i="2"/>
  <c r="C373" i="2"/>
  <c r="B373" i="2"/>
  <c r="E372" i="2"/>
  <c r="C372" i="2"/>
  <c r="B372" i="2"/>
  <c r="E371" i="2"/>
  <c r="C371" i="2"/>
  <c r="B371" i="2"/>
  <c r="E370" i="2"/>
  <c r="C370" i="2"/>
  <c r="B370" i="2"/>
  <c r="E369" i="2"/>
  <c r="C369" i="2"/>
  <c r="B369" i="2"/>
  <c r="E368" i="2"/>
  <c r="C368" i="2"/>
  <c r="B368" i="2"/>
  <c r="E367" i="2"/>
  <c r="C367" i="2"/>
  <c r="B367" i="2"/>
  <c r="E366" i="2"/>
  <c r="C366" i="2"/>
  <c r="B366" i="2"/>
  <c r="E365" i="2"/>
  <c r="C365" i="2"/>
  <c r="B365" i="2"/>
  <c r="E364" i="2"/>
  <c r="C364" i="2"/>
  <c r="B364" i="2"/>
  <c r="E363" i="2"/>
  <c r="C363" i="2"/>
  <c r="B363" i="2"/>
  <c r="E362" i="2"/>
  <c r="C362" i="2"/>
  <c r="B362" i="2"/>
  <c r="E361" i="2"/>
  <c r="C361" i="2"/>
  <c r="B361" i="2"/>
  <c r="E360" i="2"/>
  <c r="C360" i="2"/>
  <c r="B360" i="2"/>
  <c r="E359" i="2"/>
  <c r="C359" i="2"/>
  <c r="B359" i="2"/>
  <c r="E358" i="2"/>
  <c r="C358" i="2"/>
  <c r="B358" i="2"/>
  <c r="E357" i="2"/>
  <c r="C357" i="2"/>
  <c r="B357" i="2"/>
  <c r="E356" i="2"/>
  <c r="C356" i="2"/>
  <c r="B356" i="2"/>
  <c r="E355" i="2"/>
  <c r="C355" i="2"/>
  <c r="B355" i="2"/>
  <c r="E354" i="2"/>
  <c r="C354" i="2"/>
  <c r="B354" i="2"/>
  <c r="E353" i="2"/>
  <c r="C353" i="2"/>
  <c r="B353" i="2"/>
  <c r="E352" i="2"/>
  <c r="C352" i="2"/>
  <c r="B352" i="2"/>
  <c r="E351" i="2"/>
  <c r="C351" i="2"/>
  <c r="B351" i="2"/>
  <c r="E350" i="2"/>
  <c r="C350" i="2"/>
  <c r="B350" i="2"/>
  <c r="E349" i="2"/>
  <c r="C349" i="2"/>
  <c r="B349" i="2"/>
  <c r="E348" i="2"/>
  <c r="C348" i="2"/>
  <c r="B348" i="2"/>
  <c r="E347" i="2"/>
  <c r="C347" i="2"/>
  <c r="B347" i="2"/>
  <c r="E346" i="2"/>
  <c r="C346" i="2"/>
  <c r="B346" i="2"/>
  <c r="E345" i="2"/>
  <c r="C345" i="2"/>
  <c r="B345" i="2"/>
  <c r="E344" i="2"/>
  <c r="C344" i="2"/>
  <c r="B344" i="2"/>
  <c r="E343" i="2"/>
  <c r="C343" i="2"/>
  <c r="B343" i="2"/>
  <c r="E342" i="2"/>
  <c r="C342" i="2"/>
  <c r="B342" i="2"/>
  <c r="E341" i="2"/>
  <c r="C341" i="2"/>
  <c r="B341" i="2"/>
  <c r="E340" i="2"/>
  <c r="C340" i="2"/>
  <c r="B340" i="2"/>
  <c r="E339" i="2"/>
  <c r="C339" i="2"/>
  <c r="B339" i="2"/>
  <c r="E338" i="2"/>
  <c r="C338" i="2"/>
  <c r="B338" i="2"/>
  <c r="E337" i="2"/>
  <c r="C337" i="2"/>
  <c r="B337" i="2"/>
  <c r="E336" i="2"/>
  <c r="C336" i="2"/>
  <c r="B336" i="2"/>
  <c r="E335" i="2"/>
  <c r="C335" i="2"/>
  <c r="B335" i="2"/>
  <c r="E334" i="2"/>
  <c r="C334" i="2"/>
  <c r="B334" i="2"/>
  <c r="E333" i="2"/>
  <c r="C333" i="2"/>
  <c r="B333" i="2"/>
  <c r="E332" i="2"/>
  <c r="C332" i="2"/>
  <c r="B332" i="2"/>
  <c r="E331" i="2"/>
  <c r="C331" i="2"/>
  <c r="B331" i="2"/>
  <c r="E330" i="2"/>
  <c r="C330" i="2"/>
  <c r="B330" i="2"/>
  <c r="E329" i="2"/>
  <c r="C329" i="2"/>
  <c r="B329" i="2"/>
  <c r="E328" i="2"/>
  <c r="C328" i="2"/>
  <c r="B328" i="2"/>
  <c r="E327" i="2"/>
  <c r="C327" i="2"/>
  <c r="B327" i="2"/>
  <c r="E326" i="2"/>
  <c r="C326" i="2"/>
  <c r="B326" i="2"/>
  <c r="E325" i="2"/>
  <c r="C325" i="2"/>
  <c r="B325" i="2"/>
  <c r="E324" i="2"/>
  <c r="C324" i="2"/>
  <c r="B324" i="2"/>
  <c r="E323" i="2"/>
  <c r="C323" i="2"/>
  <c r="B323" i="2"/>
  <c r="E322" i="2"/>
  <c r="C322" i="2"/>
  <c r="B322" i="2"/>
  <c r="E321" i="2"/>
  <c r="C321" i="2"/>
  <c r="B321" i="2"/>
  <c r="E320" i="2"/>
  <c r="C320" i="2"/>
  <c r="B320" i="2"/>
  <c r="E319" i="2"/>
  <c r="C319" i="2"/>
  <c r="B319" i="2"/>
  <c r="E318" i="2"/>
  <c r="C318" i="2"/>
  <c r="B318" i="2"/>
  <c r="E317" i="2"/>
  <c r="C317" i="2"/>
  <c r="B317" i="2"/>
  <c r="E316" i="2"/>
  <c r="C316" i="2"/>
  <c r="B316" i="2"/>
  <c r="E315" i="2"/>
  <c r="C315" i="2"/>
  <c r="B315" i="2"/>
  <c r="E314" i="2"/>
  <c r="C314" i="2"/>
  <c r="B314" i="2"/>
  <c r="E313" i="2"/>
  <c r="C313" i="2"/>
  <c r="B313" i="2"/>
  <c r="E312" i="2"/>
  <c r="C312" i="2"/>
  <c r="B312" i="2"/>
  <c r="E311" i="2"/>
  <c r="C311" i="2"/>
  <c r="B311" i="2"/>
  <c r="E310" i="2"/>
  <c r="C310" i="2"/>
  <c r="B310" i="2"/>
  <c r="E309" i="2"/>
  <c r="C309" i="2"/>
  <c r="B309" i="2"/>
  <c r="E308" i="2"/>
  <c r="C308" i="2"/>
  <c r="B308" i="2"/>
  <c r="E307" i="2"/>
  <c r="C307" i="2"/>
  <c r="B307" i="2"/>
  <c r="E306" i="2"/>
  <c r="C306" i="2"/>
  <c r="B306" i="2"/>
  <c r="E305" i="2"/>
  <c r="C305" i="2"/>
  <c r="B305" i="2"/>
  <c r="E304" i="2"/>
  <c r="C304" i="2"/>
  <c r="B304" i="2"/>
  <c r="E303" i="2"/>
  <c r="C303" i="2"/>
  <c r="B303" i="2"/>
  <c r="E302" i="2"/>
  <c r="C302" i="2"/>
  <c r="B302" i="2"/>
  <c r="E301" i="2"/>
  <c r="C301" i="2"/>
  <c r="B301" i="2"/>
  <c r="E300" i="2"/>
  <c r="C300" i="2"/>
  <c r="B300" i="2"/>
  <c r="E299" i="2"/>
  <c r="C299" i="2"/>
  <c r="B299" i="2"/>
  <c r="E298" i="2"/>
  <c r="C298" i="2"/>
  <c r="B298" i="2"/>
  <c r="E297" i="2"/>
  <c r="C297" i="2"/>
  <c r="B297" i="2"/>
  <c r="E296" i="2"/>
  <c r="C296" i="2"/>
  <c r="B296" i="2"/>
  <c r="E295" i="2"/>
  <c r="C295" i="2"/>
  <c r="B295" i="2"/>
  <c r="E294" i="2"/>
  <c r="C294" i="2"/>
  <c r="B294" i="2"/>
  <c r="E293" i="2"/>
  <c r="C293" i="2"/>
  <c r="B293" i="2"/>
  <c r="E292" i="2"/>
  <c r="C292" i="2"/>
  <c r="B292" i="2"/>
  <c r="E291" i="2"/>
  <c r="C291" i="2"/>
  <c r="B291" i="2"/>
  <c r="E290" i="2"/>
  <c r="C290" i="2"/>
  <c r="B290" i="2"/>
  <c r="E289" i="2"/>
  <c r="C289" i="2"/>
  <c r="B289" i="2"/>
  <c r="E288" i="2"/>
  <c r="C288" i="2"/>
  <c r="B288" i="2"/>
  <c r="E287" i="2"/>
  <c r="C287" i="2"/>
  <c r="B287" i="2"/>
  <c r="E286" i="2"/>
  <c r="C286" i="2"/>
  <c r="B286" i="2"/>
  <c r="E285" i="2"/>
  <c r="C285" i="2"/>
  <c r="B285" i="2"/>
  <c r="E284" i="2"/>
  <c r="C284" i="2"/>
  <c r="B284" i="2"/>
  <c r="E283" i="2"/>
  <c r="C283" i="2"/>
  <c r="B283" i="2"/>
  <c r="E282" i="2"/>
  <c r="C282" i="2"/>
  <c r="B282" i="2"/>
  <c r="E281" i="2"/>
  <c r="C281" i="2"/>
  <c r="B281" i="2"/>
  <c r="E280" i="2"/>
  <c r="C280" i="2"/>
  <c r="B280" i="2"/>
  <c r="E279" i="2"/>
  <c r="C279" i="2"/>
  <c r="B279" i="2"/>
  <c r="E278" i="2"/>
  <c r="C278" i="2"/>
  <c r="B278" i="2"/>
  <c r="E277" i="2"/>
  <c r="C277" i="2"/>
  <c r="B277" i="2"/>
  <c r="E276" i="2"/>
  <c r="C276" i="2"/>
  <c r="B276" i="2"/>
  <c r="E275" i="2"/>
  <c r="C275" i="2"/>
  <c r="B275" i="2"/>
  <c r="E274" i="2"/>
  <c r="C274" i="2"/>
  <c r="B274" i="2"/>
  <c r="E273" i="2"/>
  <c r="C273" i="2"/>
  <c r="B273" i="2"/>
  <c r="E272" i="2"/>
  <c r="C272" i="2"/>
  <c r="B272" i="2"/>
  <c r="E271" i="2"/>
  <c r="C271" i="2"/>
  <c r="B271" i="2"/>
  <c r="E270" i="2"/>
  <c r="C270" i="2"/>
  <c r="B270" i="2"/>
  <c r="E269" i="2"/>
  <c r="C269" i="2"/>
  <c r="B269" i="2"/>
  <c r="E268" i="2"/>
  <c r="C268" i="2"/>
  <c r="B268" i="2"/>
  <c r="E267" i="2"/>
  <c r="C267" i="2"/>
  <c r="B267" i="2"/>
  <c r="E266" i="2"/>
  <c r="C266" i="2"/>
  <c r="B266" i="2"/>
  <c r="E265" i="2"/>
  <c r="C265" i="2"/>
  <c r="B265" i="2"/>
  <c r="E264" i="2"/>
  <c r="C264" i="2"/>
  <c r="B264" i="2"/>
  <c r="E263" i="2"/>
  <c r="C263" i="2"/>
  <c r="B263" i="2"/>
  <c r="E262" i="2"/>
  <c r="C262" i="2"/>
  <c r="B262" i="2"/>
  <c r="E261" i="2"/>
  <c r="C261" i="2"/>
  <c r="B261" i="2"/>
  <c r="E260" i="2"/>
  <c r="C260" i="2"/>
  <c r="B260" i="2"/>
  <c r="E259" i="2"/>
  <c r="C259" i="2"/>
  <c r="B259" i="2"/>
  <c r="E258" i="2"/>
  <c r="C258" i="2"/>
  <c r="B258" i="2"/>
  <c r="E257" i="2"/>
  <c r="C257" i="2"/>
  <c r="B257" i="2"/>
  <c r="E256" i="2"/>
  <c r="C256" i="2"/>
  <c r="B256" i="2"/>
  <c r="E255" i="2"/>
  <c r="C255" i="2"/>
  <c r="B255" i="2"/>
  <c r="E254" i="2"/>
  <c r="C254" i="2"/>
  <c r="B254" i="2"/>
  <c r="E253" i="2"/>
  <c r="C253" i="2"/>
  <c r="B253" i="2"/>
  <c r="E252" i="2"/>
  <c r="C252" i="2"/>
  <c r="B252" i="2"/>
  <c r="E251" i="2"/>
  <c r="C251" i="2"/>
  <c r="B251" i="2"/>
  <c r="E250" i="2"/>
  <c r="C250" i="2"/>
  <c r="B250" i="2"/>
  <c r="E249" i="2"/>
  <c r="C249" i="2"/>
  <c r="B249" i="2"/>
  <c r="E248" i="2"/>
  <c r="C248" i="2"/>
  <c r="B248" i="2"/>
  <c r="E247" i="2"/>
  <c r="C247" i="2"/>
  <c r="B247" i="2"/>
  <c r="E246" i="2"/>
  <c r="C246" i="2"/>
  <c r="B246" i="2"/>
  <c r="E245" i="2"/>
  <c r="C245" i="2"/>
  <c r="B245" i="2"/>
  <c r="E244" i="2"/>
  <c r="C244" i="2"/>
  <c r="B244" i="2"/>
  <c r="E243" i="2"/>
  <c r="C243" i="2"/>
  <c r="B243" i="2"/>
  <c r="E242" i="2"/>
  <c r="C242" i="2"/>
  <c r="B242" i="2"/>
  <c r="E241" i="2"/>
  <c r="C241" i="2"/>
  <c r="B241" i="2"/>
  <c r="E240" i="2"/>
  <c r="C240" i="2"/>
  <c r="B240" i="2"/>
  <c r="E239" i="2"/>
  <c r="C239" i="2"/>
  <c r="B239" i="2"/>
  <c r="E238" i="2"/>
  <c r="C238" i="2"/>
  <c r="B238" i="2"/>
  <c r="E237" i="2"/>
  <c r="C237" i="2"/>
  <c r="B237" i="2"/>
  <c r="E236" i="2"/>
  <c r="C236" i="2"/>
  <c r="B236" i="2"/>
  <c r="E235" i="2"/>
  <c r="C235" i="2"/>
  <c r="B235" i="2"/>
  <c r="E234" i="2"/>
  <c r="C234" i="2"/>
  <c r="B234" i="2"/>
  <c r="E233" i="2"/>
  <c r="C233" i="2"/>
  <c r="B233" i="2"/>
  <c r="E232" i="2"/>
  <c r="C232" i="2"/>
  <c r="B232" i="2"/>
  <c r="E231" i="2"/>
  <c r="C231" i="2"/>
  <c r="B231" i="2"/>
  <c r="E230" i="2"/>
  <c r="C230" i="2"/>
  <c r="B230" i="2"/>
  <c r="E229" i="2"/>
  <c r="C229" i="2"/>
  <c r="B229" i="2"/>
  <c r="E228" i="2"/>
  <c r="C228" i="2"/>
  <c r="B228" i="2"/>
  <c r="E227" i="2"/>
  <c r="C227" i="2"/>
  <c r="B227" i="2"/>
  <c r="E226" i="2"/>
  <c r="C226" i="2"/>
  <c r="B226" i="2"/>
  <c r="E225" i="2"/>
  <c r="C225" i="2"/>
  <c r="B225" i="2"/>
  <c r="E224" i="2"/>
  <c r="C224" i="2"/>
  <c r="B224" i="2"/>
  <c r="E223" i="2"/>
  <c r="C223" i="2"/>
  <c r="B223" i="2"/>
  <c r="E222" i="2"/>
  <c r="C222" i="2"/>
  <c r="B222" i="2"/>
  <c r="E221" i="2"/>
  <c r="C221" i="2"/>
  <c r="B221" i="2"/>
  <c r="E220" i="2"/>
  <c r="C220" i="2"/>
  <c r="B220" i="2"/>
  <c r="E219" i="2"/>
  <c r="C219" i="2"/>
  <c r="B219" i="2"/>
  <c r="E218" i="2"/>
  <c r="C218" i="2"/>
  <c r="B218" i="2"/>
  <c r="E217" i="2"/>
  <c r="C217" i="2"/>
  <c r="B217" i="2"/>
  <c r="E216" i="2"/>
  <c r="C216" i="2"/>
  <c r="B216" i="2"/>
  <c r="E215" i="2"/>
  <c r="C215" i="2"/>
  <c r="B215" i="2"/>
  <c r="E214" i="2"/>
  <c r="C214" i="2"/>
  <c r="B214" i="2"/>
  <c r="E213" i="2"/>
  <c r="C213" i="2"/>
  <c r="B213" i="2"/>
  <c r="E212" i="2"/>
  <c r="C212" i="2"/>
  <c r="B212" i="2"/>
  <c r="E211" i="2"/>
  <c r="C211" i="2"/>
  <c r="B211" i="2"/>
  <c r="E210" i="2"/>
  <c r="C210" i="2"/>
  <c r="B210" i="2"/>
  <c r="E209" i="2"/>
  <c r="C209" i="2"/>
  <c r="B209" i="2"/>
  <c r="E208" i="2"/>
  <c r="C208" i="2"/>
  <c r="B208" i="2"/>
  <c r="E207" i="2"/>
  <c r="C207" i="2"/>
  <c r="B207" i="2"/>
  <c r="E206" i="2"/>
  <c r="C206" i="2"/>
  <c r="B206" i="2"/>
  <c r="E205" i="2"/>
  <c r="C205" i="2"/>
  <c r="B205" i="2"/>
  <c r="E204" i="2"/>
  <c r="C204" i="2"/>
  <c r="B204" i="2"/>
  <c r="E203" i="2"/>
  <c r="C203" i="2"/>
  <c r="B203" i="2"/>
  <c r="E202" i="2"/>
  <c r="C202" i="2"/>
  <c r="B202" i="2"/>
  <c r="E201" i="2"/>
  <c r="C201" i="2"/>
  <c r="B201" i="2"/>
  <c r="E200" i="2"/>
  <c r="C200" i="2"/>
  <c r="B200" i="2"/>
  <c r="E199" i="2"/>
  <c r="C199" i="2"/>
  <c r="B199" i="2"/>
  <c r="E198" i="2"/>
  <c r="C198" i="2"/>
  <c r="B198" i="2"/>
  <c r="E197" i="2"/>
  <c r="C197" i="2"/>
  <c r="B197" i="2"/>
  <c r="E196" i="2"/>
  <c r="C196" i="2"/>
  <c r="B196" i="2"/>
  <c r="E195" i="2"/>
  <c r="C195" i="2"/>
  <c r="B195" i="2"/>
  <c r="E194" i="2"/>
  <c r="C194" i="2"/>
  <c r="B194" i="2"/>
  <c r="E193" i="2"/>
  <c r="C193" i="2"/>
  <c r="B193" i="2"/>
  <c r="E192" i="2"/>
  <c r="C192" i="2"/>
  <c r="B192" i="2"/>
  <c r="E191" i="2"/>
  <c r="C191" i="2"/>
  <c r="B191" i="2"/>
  <c r="E190" i="2"/>
  <c r="C190" i="2"/>
  <c r="B190" i="2"/>
  <c r="E189" i="2"/>
  <c r="C189" i="2"/>
  <c r="B189" i="2"/>
  <c r="E188" i="2"/>
  <c r="C188" i="2"/>
  <c r="B188" i="2"/>
  <c r="E187" i="2"/>
  <c r="C187" i="2"/>
  <c r="B187" i="2"/>
  <c r="E186" i="2"/>
  <c r="C186" i="2"/>
  <c r="B186" i="2"/>
  <c r="E185" i="2"/>
  <c r="C185" i="2"/>
  <c r="B185" i="2"/>
  <c r="E184" i="2"/>
  <c r="C184" i="2"/>
  <c r="B184" i="2"/>
  <c r="E183" i="2"/>
  <c r="C183" i="2"/>
  <c r="B183" i="2"/>
  <c r="E182" i="2"/>
  <c r="C182" i="2"/>
  <c r="B182" i="2"/>
  <c r="E181" i="2"/>
  <c r="C181" i="2"/>
  <c r="B181" i="2"/>
  <c r="E180" i="2"/>
  <c r="C180" i="2"/>
  <c r="B180" i="2"/>
  <c r="E179" i="2"/>
  <c r="C179" i="2"/>
  <c r="B179" i="2"/>
  <c r="E178" i="2"/>
  <c r="C178" i="2"/>
  <c r="B178" i="2"/>
  <c r="E177" i="2"/>
  <c r="C177" i="2"/>
  <c r="B177" i="2"/>
  <c r="E176" i="2"/>
  <c r="C176" i="2"/>
  <c r="B176" i="2"/>
  <c r="E175" i="2"/>
  <c r="C175" i="2"/>
  <c r="B175" i="2"/>
  <c r="E174" i="2"/>
  <c r="C174" i="2"/>
  <c r="B174" i="2"/>
  <c r="E173" i="2"/>
  <c r="C173" i="2"/>
  <c r="B173" i="2"/>
  <c r="E172" i="2"/>
  <c r="C172" i="2"/>
  <c r="B172" i="2"/>
  <c r="E171" i="2"/>
  <c r="C171" i="2"/>
  <c r="B171" i="2"/>
  <c r="E170" i="2"/>
  <c r="C170" i="2"/>
  <c r="B170" i="2"/>
  <c r="E169" i="2"/>
  <c r="C169" i="2"/>
  <c r="B169" i="2"/>
  <c r="E168" i="2"/>
  <c r="C168" i="2"/>
  <c r="B168" i="2"/>
  <c r="E167" i="2"/>
  <c r="C167" i="2"/>
  <c r="B167" i="2"/>
  <c r="E166" i="2"/>
  <c r="C166" i="2"/>
  <c r="B166" i="2"/>
  <c r="E165" i="2"/>
  <c r="C165" i="2"/>
  <c r="B165" i="2"/>
  <c r="E164" i="2"/>
  <c r="C164" i="2"/>
  <c r="B164" i="2"/>
  <c r="E163" i="2"/>
  <c r="C163" i="2"/>
  <c r="B163" i="2"/>
  <c r="E162" i="2"/>
  <c r="C162" i="2"/>
  <c r="B162" i="2"/>
  <c r="E161" i="2"/>
  <c r="C161" i="2"/>
  <c r="B161" i="2"/>
  <c r="E160" i="2"/>
  <c r="C160" i="2"/>
  <c r="B160" i="2"/>
  <c r="E159" i="2"/>
  <c r="C159" i="2"/>
  <c r="B159" i="2"/>
  <c r="E158" i="2"/>
  <c r="C158" i="2"/>
  <c r="B158" i="2"/>
  <c r="E157" i="2"/>
  <c r="C157" i="2"/>
  <c r="B157" i="2"/>
  <c r="E156" i="2"/>
  <c r="C156" i="2"/>
  <c r="B156" i="2"/>
  <c r="E155" i="2"/>
  <c r="C155" i="2"/>
  <c r="B155" i="2"/>
  <c r="E154" i="2"/>
  <c r="C154" i="2"/>
  <c r="B154" i="2"/>
  <c r="E153" i="2"/>
  <c r="C153" i="2"/>
  <c r="B153" i="2"/>
  <c r="E152" i="2"/>
  <c r="C152" i="2"/>
  <c r="B152" i="2"/>
  <c r="E151" i="2"/>
  <c r="C151" i="2"/>
  <c r="B151" i="2"/>
  <c r="E150" i="2"/>
  <c r="C150" i="2"/>
  <c r="B150" i="2"/>
  <c r="E149" i="2"/>
  <c r="C149" i="2"/>
  <c r="B149" i="2"/>
  <c r="E148" i="2"/>
  <c r="C148" i="2"/>
  <c r="B148" i="2"/>
  <c r="E147" i="2"/>
  <c r="C147" i="2"/>
  <c r="B147" i="2"/>
  <c r="E146" i="2"/>
  <c r="C146" i="2"/>
  <c r="B146" i="2"/>
  <c r="E145" i="2"/>
  <c r="C145" i="2"/>
  <c r="B145" i="2"/>
  <c r="E144" i="2"/>
  <c r="C144" i="2"/>
  <c r="B144" i="2"/>
  <c r="E143" i="2"/>
  <c r="C143" i="2"/>
  <c r="B143" i="2"/>
  <c r="E142" i="2"/>
  <c r="C142" i="2"/>
  <c r="B142" i="2"/>
  <c r="E141" i="2"/>
  <c r="C141" i="2"/>
  <c r="B141" i="2"/>
  <c r="E140" i="2"/>
  <c r="C140" i="2"/>
  <c r="B140" i="2"/>
  <c r="E139" i="2"/>
  <c r="C139" i="2"/>
  <c r="B139" i="2"/>
  <c r="E138" i="2"/>
  <c r="C138" i="2"/>
  <c r="B138" i="2"/>
  <c r="E137" i="2"/>
  <c r="C137" i="2"/>
  <c r="B137" i="2"/>
  <c r="E136" i="2"/>
  <c r="C136" i="2"/>
  <c r="B136" i="2"/>
  <c r="E135" i="2"/>
  <c r="C135" i="2"/>
  <c r="B135" i="2"/>
  <c r="E134" i="2"/>
  <c r="C134" i="2"/>
  <c r="B134" i="2"/>
  <c r="E133" i="2"/>
  <c r="C133" i="2"/>
  <c r="B133" i="2"/>
  <c r="E132" i="2"/>
  <c r="C132" i="2"/>
  <c r="B132" i="2"/>
  <c r="E131" i="2"/>
  <c r="C131" i="2"/>
  <c r="B131" i="2"/>
  <c r="E130" i="2"/>
  <c r="C130" i="2"/>
  <c r="B130" i="2"/>
  <c r="E129" i="2"/>
  <c r="C129" i="2"/>
  <c r="B129" i="2"/>
  <c r="E128" i="2"/>
  <c r="C128" i="2"/>
  <c r="B128" i="2"/>
  <c r="E127" i="2"/>
  <c r="C127" i="2"/>
  <c r="B127" i="2"/>
  <c r="E126" i="2"/>
  <c r="C126" i="2"/>
  <c r="B126" i="2"/>
  <c r="E125" i="2"/>
  <c r="C125" i="2"/>
  <c r="B125" i="2"/>
  <c r="E124" i="2"/>
  <c r="C124" i="2"/>
  <c r="B124" i="2"/>
  <c r="E123" i="2"/>
  <c r="C123" i="2"/>
  <c r="B123" i="2"/>
  <c r="E122" i="2"/>
  <c r="C122" i="2"/>
  <c r="B122" i="2"/>
  <c r="E121" i="2"/>
  <c r="C121" i="2"/>
  <c r="B121" i="2"/>
  <c r="E120" i="2"/>
  <c r="C120" i="2"/>
  <c r="B120" i="2"/>
  <c r="E119" i="2"/>
  <c r="C119" i="2"/>
  <c r="B119" i="2"/>
  <c r="E118" i="2"/>
  <c r="C118" i="2"/>
  <c r="B118" i="2"/>
  <c r="E117" i="2"/>
  <c r="C117" i="2"/>
  <c r="B117" i="2"/>
  <c r="E116" i="2"/>
  <c r="C116" i="2"/>
  <c r="B116" i="2"/>
  <c r="E115" i="2"/>
  <c r="C115" i="2"/>
  <c r="B115" i="2"/>
  <c r="E114" i="2"/>
  <c r="C114" i="2"/>
  <c r="B114" i="2"/>
  <c r="E113" i="2"/>
  <c r="C113" i="2"/>
  <c r="B113" i="2"/>
  <c r="E112" i="2"/>
  <c r="C112" i="2"/>
  <c r="B112" i="2"/>
  <c r="E111" i="2"/>
  <c r="C111" i="2"/>
  <c r="B111" i="2"/>
  <c r="E110" i="2"/>
  <c r="C110" i="2"/>
  <c r="B110" i="2"/>
  <c r="E109" i="2"/>
  <c r="C109" i="2"/>
  <c r="B109" i="2"/>
  <c r="E108" i="2"/>
  <c r="C108" i="2"/>
  <c r="B108" i="2"/>
  <c r="E107" i="2"/>
  <c r="C107" i="2"/>
  <c r="B107" i="2"/>
  <c r="E106" i="2"/>
  <c r="C106" i="2"/>
  <c r="B106" i="2"/>
  <c r="E105" i="2"/>
  <c r="C105" i="2"/>
  <c r="B105" i="2"/>
  <c r="E104" i="2"/>
  <c r="C104" i="2"/>
  <c r="B104" i="2"/>
  <c r="E103" i="2"/>
  <c r="C103" i="2"/>
  <c r="B103" i="2"/>
  <c r="E102" i="2"/>
  <c r="C102" i="2"/>
  <c r="B102" i="2"/>
  <c r="E101" i="2"/>
  <c r="C101" i="2"/>
  <c r="B101" i="2"/>
  <c r="E100" i="2"/>
  <c r="C100" i="2"/>
  <c r="B100" i="2"/>
  <c r="E99" i="2"/>
  <c r="C99" i="2"/>
  <c r="B99" i="2"/>
  <c r="E98" i="2"/>
  <c r="C98" i="2"/>
  <c r="B98" i="2"/>
  <c r="E97" i="2"/>
  <c r="C97" i="2"/>
  <c r="B97" i="2"/>
  <c r="E96" i="2"/>
  <c r="C96" i="2"/>
  <c r="B96" i="2"/>
  <c r="E95" i="2"/>
  <c r="C95" i="2"/>
  <c r="B95" i="2"/>
  <c r="E94" i="2"/>
  <c r="C94" i="2"/>
  <c r="B94" i="2"/>
  <c r="E93" i="2"/>
  <c r="C93" i="2"/>
  <c r="B93" i="2"/>
  <c r="E92" i="2"/>
  <c r="C92" i="2"/>
  <c r="B92" i="2"/>
  <c r="E91" i="2"/>
  <c r="C91" i="2"/>
  <c r="B91" i="2"/>
  <c r="E90" i="2"/>
  <c r="C90" i="2"/>
  <c r="B90" i="2"/>
  <c r="E89" i="2"/>
  <c r="C89" i="2"/>
  <c r="B89" i="2"/>
  <c r="E88" i="2"/>
  <c r="C88" i="2"/>
  <c r="B88" i="2"/>
  <c r="E87" i="2"/>
  <c r="C87" i="2"/>
  <c r="B87" i="2"/>
  <c r="E86" i="2"/>
  <c r="C86" i="2"/>
  <c r="B86" i="2"/>
  <c r="E85" i="2"/>
  <c r="C85" i="2"/>
  <c r="B85" i="2"/>
  <c r="E84" i="2"/>
  <c r="C84" i="2"/>
  <c r="B84" i="2"/>
  <c r="E83" i="2"/>
  <c r="C83" i="2"/>
  <c r="B83" i="2"/>
  <c r="E82" i="2"/>
  <c r="C82" i="2"/>
  <c r="B82" i="2"/>
  <c r="E81" i="2"/>
  <c r="C81" i="2"/>
  <c r="B81" i="2"/>
  <c r="E80" i="2"/>
  <c r="C80" i="2"/>
  <c r="B80" i="2"/>
  <c r="E79" i="2"/>
  <c r="C79" i="2"/>
  <c r="B79" i="2"/>
  <c r="E78" i="2"/>
  <c r="C78" i="2"/>
  <c r="B78" i="2"/>
  <c r="E77" i="2"/>
  <c r="C77" i="2"/>
  <c r="B77" i="2"/>
  <c r="E76" i="2"/>
  <c r="C76" i="2"/>
  <c r="B76" i="2"/>
  <c r="E75" i="2"/>
  <c r="C75" i="2"/>
  <c r="B75" i="2"/>
  <c r="E74" i="2"/>
  <c r="C74" i="2"/>
  <c r="B74" i="2"/>
  <c r="E73" i="2"/>
  <c r="C73" i="2"/>
  <c r="B73" i="2"/>
  <c r="E72" i="2"/>
  <c r="C72" i="2"/>
  <c r="B72" i="2"/>
  <c r="E71" i="2"/>
  <c r="C71" i="2"/>
  <c r="B71" i="2"/>
  <c r="E70" i="2"/>
  <c r="C70" i="2"/>
  <c r="B70" i="2"/>
  <c r="E69" i="2"/>
  <c r="C69" i="2"/>
  <c r="B69" i="2"/>
  <c r="E68" i="2"/>
  <c r="C68" i="2"/>
  <c r="B68" i="2"/>
  <c r="E67" i="2"/>
  <c r="C67" i="2"/>
  <c r="B67" i="2"/>
  <c r="E66" i="2"/>
  <c r="C66" i="2"/>
  <c r="B66" i="2"/>
  <c r="E65" i="2"/>
  <c r="C65" i="2"/>
  <c r="B65" i="2"/>
  <c r="E64" i="2"/>
  <c r="C64" i="2"/>
  <c r="B64" i="2"/>
  <c r="E63" i="2"/>
  <c r="C63" i="2"/>
  <c r="B63" i="2"/>
  <c r="E62" i="2"/>
  <c r="C62" i="2"/>
  <c r="B62" i="2"/>
  <c r="E61" i="2"/>
  <c r="C61" i="2"/>
  <c r="B61" i="2"/>
  <c r="E60" i="2"/>
  <c r="C60" i="2"/>
  <c r="B60" i="2"/>
  <c r="E59" i="2"/>
  <c r="C59" i="2"/>
  <c r="B59" i="2"/>
  <c r="E58" i="2"/>
  <c r="C58" i="2"/>
  <c r="B58" i="2"/>
  <c r="E57" i="2"/>
  <c r="C57" i="2"/>
  <c r="B57" i="2"/>
  <c r="E56" i="2"/>
  <c r="C56" i="2"/>
  <c r="B56" i="2"/>
  <c r="E55" i="2"/>
  <c r="C55" i="2"/>
  <c r="B55" i="2"/>
  <c r="E54" i="2"/>
  <c r="C54" i="2"/>
  <c r="B54" i="2"/>
  <c r="E53" i="2"/>
  <c r="C53" i="2"/>
  <c r="B53" i="2"/>
  <c r="E52" i="2"/>
  <c r="C52" i="2"/>
  <c r="B52" i="2"/>
  <c r="E51" i="2"/>
  <c r="C51" i="2"/>
  <c r="B51" i="2"/>
  <c r="E50" i="2"/>
  <c r="C50" i="2"/>
  <c r="B50" i="2"/>
  <c r="E49" i="2"/>
  <c r="C49" i="2"/>
  <c r="B49" i="2"/>
  <c r="E48" i="2"/>
  <c r="C48" i="2"/>
  <c r="B48" i="2"/>
  <c r="E47" i="2"/>
  <c r="C47" i="2"/>
  <c r="B47" i="2"/>
  <c r="E46" i="2"/>
  <c r="C46" i="2"/>
  <c r="B46" i="2"/>
  <c r="E45" i="2"/>
  <c r="C45" i="2"/>
  <c r="B45" i="2"/>
  <c r="E44" i="2"/>
  <c r="C44" i="2"/>
  <c r="B44" i="2"/>
  <c r="E43" i="2"/>
  <c r="C43" i="2"/>
  <c r="B43" i="2"/>
  <c r="E42" i="2"/>
  <c r="C42" i="2"/>
  <c r="B42" i="2"/>
  <c r="E41" i="2"/>
  <c r="C41" i="2"/>
  <c r="B41" i="2"/>
  <c r="E40" i="2"/>
  <c r="C40" i="2"/>
  <c r="B40" i="2"/>
  <c r="E39" i="2"/>
  <c r="C39" i="2"/>
  <c r="B39" i="2"/>
  <c r="E38" i="2"/>
  <c r="C38" i="2"/>
  <c r="B38" i="2"/>
  <c r="E37" i="2"/>
  <c r="C37" i="2"/>
  <c r="B37" i="2"/>
  <c r="E36" i="2"/>
  <c r="C36" i="2"/>
  <c r="B36" i="2"/>
  <c r="E35" i="2"/>
  <c r="C35" i="2"/>
  <c r="B35" i="2"/>
  <c r="E34" i="2"/>
  <c r="C34" i="2"/>
  <c r="B34" i="2"/>
  <c r="E33" i="2"/>
  <c r="C33" i="2"/>
  <c r="B33" i="2"/>
  <c r="E32" i="2"/>
  <c r="C32" i="2"/>
  <c r="B32" i="2"/>
  <c r="E31" i="2"/>
  <c r="C31" i="2"/>
  <c r="B31" i="2"/>
  <c r="E30" i="2"/>
  <c r="C30" i="2"/>
  <c r="B30" i="2"/>
  <c r="E29" i="2"/>
  <c r="C29" i="2"/>
  <c r="B29" i="2"/>
  <c r="E28" i="2"/>
  <c r="C28" i="2"/>
  <c r="B28" i="2"/>
  <c r="E27" i="2"/>
  <c r="C27" i="2"/>
  <c r="B27" i="2"/>
  <c r="E26" i="2"/>
  <c r="C26" i="2"/>
  <c r="B26" i="2"/>
  <c r="E25" i="2"/>
  <c r="C25" i="2"/>
  <c r="B25" i="2"/>
  <c r="E24" i="2"/>
  <c r="C24" i="2"/>
  <c r="B24" i="2"/>
  <c r="E23" i="2"/>
  <c r="C23" i="2"/>
  <c r="B23" i="2"/>
  <c r="E22" i="2"/>
  <c r="C22" i="2"/>
  <c r="B22" i="2"/>
  <c r="E21" i="2"/>
  <c r="C21" i="2"/>
  <c r="B21" i="2"/>
  <c r="E20" i="2"/>
  <c r="C20" i="2"/>
  <c r="B20" i="2"/>
  <c r="E19" i="2"/>
  <c r="C19" i="2"/>
  <c r="B19" i="2"/>
  <c r="E18" i="2"/>
  <c r="C18" i="2"/>
  <c r="B18" i="2"/>
  <c r="E17" i="2"/>
  <c r="C17" i="2"/>
  <c r="B17" i="2"/>
  <c r="E16" i="2"/>
  <c r="C16" i="2"/>
  <c r="B16" i="2"/>
  <c r="E15" i="2"/>
  <c r="C15" i="2"/>
  <c r="B15" i="2"/>
  <c r="E14" i="2"/>
  <c r="C14" i="2"/>
  <c r="B14" i="2"/>
  <c r="E13" i="2"/>
  <c r="C13" i="2"/>
  <c r="B13" i="2"/>
  <c r="E12" i="2"/>
  <c r="C12" i="2"/>
  <c r="B12" i="2"/>
  <c r="E11" i="2"/>
  <c r="C11" i="2"/>
  <c r="B11" i="2"/>
  <c r="E10" i="2"/>
  <c r="C10" i="2"/>
  <c r="B10" i="2"/>
  <c r="E9" i="2"/>
  <c r="C9" i="2"/>
  <c r="B9" i="2"/>
  <c r="E8" i="2"/>
  <c r="C8" i="2"/>
  <c r="B8" i="2"/>
  <c r="E7" i="2"/>
  <c r="C7" i="2"/>
  <c r="B7" i="2"/>
  <c r="E6" i="2"/>
  <c r="C6" i="2"/>
  <c r="B6" i="2"/>
  <c r="E5" i="2"/>
  <c r="C5" i="2"/>
  <c r="B5" i="2"/>
  <c r="E4" i="2"/>
  <c r="C4" i="2"/>
  <c r="B4" i="2"/>
  <c r="E3" i="2"/>
  <c r="C3" i="2"/>
  <c r="B3" i="2"/>
  <c r="E2" i="2"/>
  <c r="C2" i="2"/>
  <c r="B2" i="2"/>
  <c r="H14" i="55" l="1"/>
  <c r="F5" i="57"/>
  <c r="H5" i="57" s="1"/>
  <c r="E7" i="60"/>
  <c r="E15" i="60"/>
  <c r="E23" i="60"/>
  <c r="E31" i="60"/>
  <c r="E39" i="60"/>
  <c r="E47" i="60"/>
  <c r="G224" i="3"/>
  <c r="G121" i="3"/>
  <c r="G169" i="3"/>
  <c r="G270" i="3"/>
  <c r="G325" i="3"/>
  <c r="G176" i="3"/>
  <c r="G343" i="3"/>
  <c r="G11" i="3"/>
  <c r="G25" i="3"/>
  <c r="G37" i="3"/>
  <c r="G47" i="3"/>
  <c r="G62" i="3"/>
  <c r="G311" i="3"/>
  <c r="G93" i="3"/>
  <c r="E3" i="60"/>
  <c r="E11" i="60"/>
  <c r="E19" i="60"/>
  <c r="E27" i="60"/>
  <c r="E35" i="60"/>
  <c r="E43" i="60"/>
  <c r="G204" i="3"/>
  <c r="G107" i="3"/>
  <c r="G142" i="3"/>
  <c r="G293" i="3"/>
  <c r="F6" i="57"/>
  <c r="H6" i="57" s="1"/>
  <c r="G189" i="3"/>
  <c r="G252" i="3"/>
  <c r="G162" i="3"/>
  <c r="G304" i="3"/>
  <c r="B90" i="57"/>
  <c r="B91" i="57" s="1"/>
  <c r="G238" i="3"/>
  <c r="G263" i="3"/>
  <c r="G156" i="3"/>
  <c r="G456" i="3"/>
  <c r="G211" i="3"/>
  <c r="G76" i="3"/>
  <c r="G134" i="3"/>
  <c r="H13" i="55"/>
  <c r="F7" i="57"/>
  <c r="H7" i="57" s="1"/>
  <c r="E5" i="60"/>
  <c r="E13" i="60"/>
  <c r="E21" i="60"/>
  <c r="E29" i="60"/>
  <c r="E37" i="60"/>
  <c r="E45" i="60"/>
  <c r="H11" i="55"/>
  <c r="E8" i="60"/>
  <c r="E16" i="60"/>
  <c r="E24" i="60"/>
  <c r="E32" i="60"/>
  <c r="E40" i="60"/>
  <c r="E48" i="60"/>
  <c r="H12" i="55"/>
  <c r="E6" i="60"/>
  <c r="E14" i="60"/>
  <c r="E22" i="60"/>
  <c r="E30" i="60"/>
  <c r="E38" i="60"/>
  <c r="E46" i="60"/>
  <c r="E9" i="60"/>
  <c r="E17" i="60"/>
  <c r="E25" i="60"/>
  <c r="E33" i="60"/>
  <c r="E41" i="60"/>
  <c r="E49" i="60"/>
  <c r="G447" i="3"/>
  <c r="G448" i="3"/>
  <c r="G449" i="3"/>
  <c r="G450" i="3"/>
  <c r="G451" i="3"/>
  <c r="G452" i="3"/>
  <c r="G453" i="3"/>
  <c r="G454" i="3"/>
  <c r="G455" i="3"/>
  <c r="F8" i="57"/>
  <c r="H8" i="57" s="1"/>
  <c r="E4" i="60"/>
  <c r="E12" i="60"/>
  <c r="E20" i="60"/>
  <c r="E28" i="60"/>
  <c r="E36" i="60"/>
  <c r="E44" i="60"/>
  <c r="E10" i="60"/>
  <c r="E18" i="60"/>
  <c r="E26" i="60"/>
  <c r="E34" i="60"/>
  <c r="E42" i="60"/>
  <c r="E50" i="60"/>
  <c r="G2" i="3"/>
  <c r="G10" i="3"/>
  <c r="G18" i="3"/>
  <c r="G23" i="3"/>
  <c r="G31" i="3"/>
  <c r="G39" i="3"/>
  <c r="G45" i="3"/>
  <c r="G52" i="3"/>
  <c r="G58" i="3"/>
  <c r="G66" i="3"/>
  <c r="G72" i="3"/>
  <c r="G80" i="3"/>
  <c r="G82" i="3"/>
  <c r="G89" i="3"/>
  <c r="G97" i="3"/>
  <c r="G104" i="3"/>
  <c r="G110" i="3"/>
  <c r="G118" i="3"/>
  <c r="G125" i="3"/>
  <c r="G132" i="3"/>
  <c r="G138" i="3"/>
  <c r="G146" i="3"/>
  <c r="G153" i="3"/>
  <c r="G159" i="3"/>
  <c r="G168" i="3"/>
  <c r="G174" i="3"/>
  <c r="G182" i="3"/>
  <c r="G188" i="3"/>
  <c r="G196" i="3"/>
  <c r="G203" i="3"/>
  <c r="G209" i="3"/>
  <c r="G216" i="3"/>
  <c r="G223" i="3"/>
  <c r="G230" i="3"/>
  <c r="G237" i="3"/>
  <c r="G244" i="3"/>
  <c r="G251" i="3"/>
  <c r="G258" i="3"/>
  <c r="G262" i="3"/>
  <c r="G269" i="3"/>
  <c r="G276" i="3"/>
  <c r="G285" i="3"/>
  <c r="G292" i="3"/>
  <c r="G301" i="3"/>
  <c r="G305" i="3"/>
  <c r="G312" i="3"/>
  <c r="G319" i="3"/>
  <c r="G326" i="3"/>
  <c r="G333" i="3"/>
  <c r="G338" i="3"/>
  <c r="G529" i="3"/>
  <c r="G523" i="3"/>
  <c r="G532" i="3"/>
  <c r="G526" i="3"/>
  <c r="G531" i="3"/>
  <c r="G527" i="3"/>
  <c r="G528" i="3"/>
  <c r="G524" i="3"/>
  <c r="G530" i="3"/>
  <c r="G525" i="3"/>
  <c r="G422" i="3"/>
  <c r="G417" i="3"/>
  <c r="G418" i="3"/>
  <c r="G419" i="3"/>
  <c r="G420" i="3"/>
  <c r="G421" i="3"/>
  <c r="G416" i="3"/>
  <c r="G7" i="3"/>
  <c r="G15" i="3"/>
  <c r="G22" i="3"/>
  <c r="G28" i="3"/>
  <c r="G35" i="3"/>
  <c r="G43" i="3"/>
  <c r="G49" i="3"/>
  <c r="G57" i="3"/>
  <c r="G63" i="3"/>
  <c r="G70" i="3"/>
  <c r="G78" i="3"/>
  <c r="G87" i="3"/>
  <c r="G95" i="3"/>
  <c r="G101" i="3"/>
  <c r="G109" i="3"/>
  <c r="G115" i="3"/>
  <c r="G123" i="3"/>
  <c r="G129" i="3"/>
  <c r="G137" i="3"/>
  <c r="G144" i="3"/>
  <c r="G151" i="3"/>
  <c r="G158" i="3"/>
  <c r="G165" i="3"/>
  <c r="G172" i="3"/>
  <c r="G179" i="3"/>
  <c r="G186" i="3"/>
  <c r="G193" i="3"/>
  <c r="G200" i="3"/>
  <c r="G207" i="3"/>
  <c r="G214" i="3"/>
  <c r="G221" i="3"/>
  <c r="G228" i="3"/>
  <c r="G235" i="3"/>
  <c r="G241" i="3"/>
  <c r="G249" i="3"/>
  <c r="G255" i="3"/>
  <c r="G265" i="3"/>
  <c r="G271" i="3"/>
  <c r="G278" i="3"/>
  <c r="G283" i="3"/>
  <c r="G290" i="3"/>
  <c r="G298" i="3"/>
  <c r="G306" i="3"/>
  <c r="G314" i="3"/>
  <c r="G321" i="3"/>
  <c r="G329" i="3"/>
  <c r="G335" i="3"/>
  <c r="G578" i="3"/>
  <c r="G518" i="3"/>
  <c r="G513" i="3"/>
  <c r="G509" i="3"/>
  <c r="G505" i="3"/>
  <c r="G500" i="3"/>
  <c r="G522" i="3"/>
  <c r="G516" i="3"/>
  <c r="G501" i="3"/>
  <c r="G521" i="3"/>
  <c r="G517" i="3"/>
  <c r="G511" i="3"/>
  <c r="G507" i="3"/>
  <c r="G503" i="3"/>
  <c r="G519" i="3"/>
  <c r="G514" i="3"/>
  <c r="G510" i="3"/>
  <c r="G506" i="3"/>
  <c r="G502" i="3"/>
  <c r="G520" i="3"/>
  <c r="G515" i="3"/>
  <c r="G512" i="3"/>
  <c r="G508" i="3"/>
  <c r="G504" i="3"/>
  <c r="G379" i="3"/>
  <c r="G375" i="3"/>
  <c r="G374" i="3"/>
  <c r="G376" i="3"/>
  <c r="G380" i="3"/>
  <c r="G373" i="3"/>
  <c r="G378" i="3"/>
  <c r="G377" i="3"/>
  <c r="G358" i="3"/>
  <c r="G351" i="3"/>
  <c r="G344" i="3"/>
  <c r="G361" i="3"/>
  <c r="G357" i="3"/>
  <c r="G350" i="3"/>
  <c r="G360" i="3"/>
  <c r="G355" i="3"/>
  <c r="G349" i="3"/>
  <c r="G354" i="3"/>
  <c r="G348" i="3"/>
  <c r="G359" i="3"/>
  <c r="G356" i="3"/>
  <c r="G347" i="3"/>
  <c r="G352" i="3"/>
  <c r="G345" i="3"/>
  <c r="G353" i="3"/>
  <c r="G346" i="3"/>
  <c r="G412" i="3"/>
  <c r="G406" i="3"/>
  <c r="G400" i="3"/>
  <c r="G414" i="3"/>
  <c r="G409" i="3"/>
  <c r="G401" i="3"/>
  <c r="G413" i="3"/>
  <c r="G408" i="3"/>
  <c r="G402" i="3"/>
  <c r="G415" i="3"/>
  <c r="G410" i="3"/>
  <c r="G403" i="3"/>
  <c r="G404" i="3"/>
  <c r="G407" i="3"/>
  <c r="G411" i="3"/>
  <c r="G405" i="3"/>
  <c r="G551" i="3"/>
  <c r="G547" i="3"/>
  <c r="G552" i="3"/>
  <c r="G548" i="3"/>
  <c r="G557" i="3"/>
  <c r="G556" i="3"/>
  <c r="G555" i="3"/>
  <c r="G554" i="3"/>
  <c r="G553" i="3"/>
  <c r="G549" i="3"/>
  <c r="G545" i="3"/>
  <c r="G550" i="3"/>
  <c r="G546" i="3"/>
  <c r="G572" i="3"/>
  <c r="G571" i="3"/>
  <c r="G570" i="3"/>
  <c r="G8" i="3"/>
  <c r="G14" i="3"/>
  <c r="G21" i="3"/>
  <c r="G29" i="3"/>
  <c r="G36" i="3"/>
  <c r="G42" i="3"/>
  <c r="G50" i="3"/>
  <c r="G56" i="3"/>
  <c r="G64" i="3"/>
  <c r="G71" i="3"/>
  <c r="G77" i="3"/>
  <c r="G88" i="3"/>
  <c r="G94" i="3"/>
  <c r="G102" i="3"/>
  <c r="G108" i="3"/>
  <c r="G116" i="3"/>
  <c r="G122" i="3"/>
  <c r="G130" i="3"/>
  <c r="G136" i="3"/>
  <c r="G143" i="3"/>
  <c r="G150" i="3"/>
  <c r="G157" i="3"/>
  <c r="G164" i="3"/>
  <c r="G171" i="3"/>
  <c r="G178" i="3"/>
  <c r="G185" i="3"/>
  <c r="G192" i="3"/>
  <c r="G199" i="3"/>
  <c r="G206" i="3"/>
  <c r="G213" i="3"/>
  <c r="G220" i="3"/>
  <c r="G227" i="3"/>
  <c r="G234" i="3"/>
  <c r="G242" i="3"/>
  <c r="G248" i="3"/>
  <c r="G256" i="3"/>
  <c r="G264" i="3"/>
  <c r="G272" i="3"/>
  <c r="G277" i="3"/>
  <c r="G284" i="3"/>
  <c r="G291" i="3"/>
  <c r="G297" i="3"/>
  <c r="G307" i="3"/>
  <c r="G315" i="3"/>
  <c r="G322" i="3"/>
  <c r="G328" i="3"/>
  <c r="G336" i="3"/>
  <c r="G597" i="3"/>
  <c r="G432" i="3"/>
  <c r="G427" i="3"/>
  <c r="G433" i="3"/>
  <c r="G428" i="3"/>
  <c r="G424" i="3"/>
  <c r="G434" i="3"/>
  <c r="G429" i="3"/>
  <c r="G423" i="3"/>
  <c r="G435" i="3"/>
  <c r="G430" i="3"/>
  <c r="G425" i="3"/>
  <c r="G436" i="3"/>
  <c r="G431" i="3"/>
  <c r="G426" i="3"/>
  <c r="G372" i="3"/>
  <c r="G365" i="3"/>
  <c r="G368" i="3"/>
  <c r="G367" i="3"/>
  <c r="G369" i="3"/>
  <c r="G362" i="3"/>
  <c r="G366" i="3"/>
  <c r="G370" i="3"/>
  <c r="G363" i="3"/>
  <c r="G371" i="3"/>
  <c r="G364" i="3"/>
  <c r="G6" i="3"/>
  <c r="G13" i="3"/>
  <c r="G20" i="3"/>
  <c r="G24" i="3"/>
  <c r="G34" i="3"/>
  <c r="G41" i="3"/>
  <c r="G48" i="3"/>
  <c r="G55" i="3"/>
  <c r="G60" i="3"/>
  <c r="G67" i="3"/>
  <c r="G74" i="3"/>
  <c r="G81" i="3"/>
  <c r="G84" i="3"/>
  <c r="G91" i="3"/>
  <c r="G98" i="3"/>
  <c r="G105" i="3"/>
  <c r="G112" i="3"/>
  <c r="G119" i="3"/>
  <c r="G126" i="3"/>
  <c r="G133" i="3"/>
  <c r="G140" i="3"/>
  <c r="G147" i="3"/>
  <c r="G154" i="3"/>
  <c r="G161" i="3"/>
  <c r="G166" i="3"/>
  <c r="G173" i="3"/>
  <c r="G180" i="3"/>
  <c r="G187" i="3"/>
  <c r="G194" i="3"/>
  <c r="G201" i="3"/>
  <c r="G208" i="3"/>
  <c r="G215" i="3"/>
  <c r="G222" i="3"/>
  <c r="G229" i="3"/>
  <c r="G236" i="3"/>
  <c r="G243" i="3"/>
  <c r="G250" i="3"/>
  <c r="G257" i="3"/>
  <c r="G266" i="3"/>
  <c r="G273" i="3"/>
  <c r="G280" i="3"/>
  <c r="G287" i="3"/>
  <c r="G294" i="3"/>
  <c r="G300" i="3"/>
  <c r="G308" i="3"/>
  <c r="G313" i="3"/>
  <c r="G320" i="3"/>
  <c r="G327" i="3"/>
  <c r="G334" i="3"/>
  <c r="G339" i="3"/>
  <c r="G485" i="3"/>
  <c r="G479" i="3"/>
  <c r="G486" i="3"/>
  <c r="G481" i="3"/>
  <c r="G476" i="3"/>
  <c r="G488" i="3"/>
  <c r="G483" i="3"/>
  <c r="G478" i="3"/>
  <c r="G489" i="3"/>
  <c r="G484" i="3"/>
  <c r="G480" i="3"/>
  <c r="G487" i="3"/>
  <c r="G482" i="3"/>
  <c r="G477" i="3"/>
  <c r="G386" i="3"/>
  <c r="G388" i="3"/>
  <c r="G382" i="3"/>
  <c r="G387" i="3"/>
  <c r="G381" i="3"/>
  <c r="G389" i="3"/>
  <c r="G383" i="3"/>
  <c r="G385" i="3"/>
  <c r="G384" i="3"/>
  <c r="G543" i="3"/>
  <c r="G539" i="3"/>
  <c r="G536" i="3"/>
  <c r="G544" i="3"/>
  <c r="G540" i="3"/>
  <c r="G535" i="3"/>
  <c r="G541" i="3"/>
  <c r="G537" i="3"/>
  <c r="G533" i="3"/>
  <c r="G542" i="3"/>
  <c r="G538" i="3"/>
  <c r="G534" i="3"/>
  <c r="G5" i="3"/>
  <c r="G9" i="3"/>
  <c r="G17" i="3"/>
  <c r="G26" i="3"/>
  <c r="G30" i="3"/>
  <c r="G38" i="3"/>
  <c r="G44" i="3"/>
  <c r="G51" i="3"/>
  <c r="G59" i="3"/>
  <c r="G65" i="3"/>
  <c r="G73" i="3"/>
  <c r="G79" i="3"/>
  <c r="G83" i="3"/>
  <c r="G90" i="3"/>
  <c r="G96" i="3"/>
  <c r="G103" i="3"/>
  <c r="G111" i="3"/>
  <c r="G117" i="3"/>
  <c r="G124" i="3"/>
  <c r="G131" i="3"/>
  <c r="G139" i="3"/>
  <c r="G145" i="3"/>
  <c r="G152" i="3"/>
  <c r="G160" i="3"/>
  <c r="G167" i="3"/>
  <c r="G175" i="3"/>
  <c r="G181" i="3"/>
  <c r="G190" i="3"/>
  <c r="G195" i="3"/>
  <c r="G202" i="3"/>
  <c r="G210" i="3"/>
  <c r="G218" i="3"/>
  <c r="G225" i="3"/>
  <c r="G232" i="3"/>
  <c r="G239" i="3"/>
  <c r="G246" i="3"/>
  <c r="G253" i="3"/>
  <c r="G260" i="3"/>
  <c r="G267" i="3"/>
  <c r="G274" i="3"/>
  <c r="G281" i="3"/>
  <c r="G288" i="3"/>
  <c r="G295" i="3"/>
  <c r="G302" i="3"/>
  <c r="G309" i="3"/>
  <c r="G316" i="3"/>
  <c r="G323" i="3"/>
  <c r="G330" i="3"/>
  <c r="G337" i="3"/>
  <c r="G342" i="3"/>
  <c r="G442" i="3"/>
  <c r="G437" i="3"/>
  <c r="G446" i="3"/>
  <c r="G443" i="3"/>
  <c r="G438" i="3"/>
  <c r="G444" i="3"/>
  <c r="G439" i="3"/>
  <c r="G445" i="3"/>
  <c r="G440" i="3"/>
  <c r="G441" i="3"/>
  <c r="G495" i="3"/>
  <c r="G490" i="3"/>
  <c r="G496" i="3"/>
  <c r="G491" i="3"/>
  <c r="G497" i="3"/>
  <c r="G492" i="3"/>
  <c r="G498" i="3"/>
  <c r="G494" i="3"/>
  <c r="G499" i="3"/>
  <c r="G493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474" i="3"/>
  <c r="G469" i="3"/>
  <c r="G464" i="3"/>
  <c r="G458" i="3"/>
  <c r="G471" i="3"/>
  <c r="G466" i="3"/>
  <c r="G461" i="3"/>
  <c r="G473" i="3"/>
  <c r="G468" i="3"/>
  <c r="G463" i="3"/>
  <c r="G459" i="3"/>
  <c r="G475" i="3"/>
  <c r="G470" i="3"/>
  <c r="G465" i="3"/>
  <c r="G460" i="3"/>
  <c r="G472" i="3"/>
  <c r="G467" i="3"/>
  <c r="G462" i="3"/>
  <c r="G457" i="3"/>
  <c r="G393" i="3"/>
  <c r="G395" i="3"/>
  <c r="G394" i="3"/>
  <c r="G396" i="3"/>
  <c r="G397" i="3"/>
  <c r="G390" i="3"/>
  <c r="G399" i="3"/>
  <c r="G392" i="3"/>
  <c r="G398" i="3"/>
  <c r="G391" i="3"/>
  <c r="G3" i="3"/>
  <c r="G12" i="3"/>
  <c r="G16" i="3"/>
  <c r="G27" i="3"/>
  <c r="G32" i="3"/>
  <c r="G40" i="3"/>
  <c r="G46" i="3"/>
  <c r="G54" i="3"/>
  <c r="G61" i="3"/>
  <c r="G69" i="3"/>
  <c r="G75" i="3"/>
  <c r="G86" i="3"/>
  <c r="G92" i="3"/>
  <c r="G100" i="3"/>
  <c r="G106" i="3"/>
  <c r="G114" i="3"/>
  <c r="G120" i="3"/>
  <c r="G127" i="3"/>
  <c r="G135" i="3"/>
  <c r="G141" i="3"/>
  <c r="G149" i="3"/>
  <c r="G155" i="3"/>
  <c r="G163" i="3"/>
  <c r="G170" i="3"/>
  <c r="G177" i="3"/>
  <c r="G184" i="3"/>
  <c r="G191" i="3"/>
  <c r="G198" i="3"/>
  <c r="G205" i="3"/>
  <c r="G212" i="3"/>
  <c r="G219" i="3"/>
  <c r="G226" i="3"/>
  <c r="G233" i="3"/>
  <c r="G240" i="3"/>
  <c r="G247" i="3"/>
  <c r="G254" i="3"/>
  <c r="G261" i="3"/>
  <c r="G268" i="3"/>
  <c r="G275" i="3"/>
  <c r="G282" i="3"/>
  <c r="G289" i="3"/>
  <c r="G296" i="3"/>
  <c r="G303" i="3"/>
  <c r="G310" i="3"/>
  <c r="G317" i="3"/>
  <c r="G324" i="3"/>
  <c r="G331" i="3"/>
  <c r="G341" i="3"/>
  <c r="G583" i="3"/>
  <c r="G4" i="3"/>
  <c r="G19" i="3"/>
  <c r="G33" i="3"/>
  <c r="G53" i="3"/>
  <c r="G68" i="3"/>
  <c r="G85" i="3"/>
  <c r="G99" i="3"/>
  <c r="G113" i="3"/>
  <c r="G128" i="3"/>
  <c r="G148" i="3"/>
  <c r="G183" i="3"/>
  <c r="G197" i="3"/>
  <c r="G217" i="3"/>
  <c r="G231" i="3"/>
  <c r="G245" i="3"/>
  <c r="G259" i="3"/>
  <c r="G279" i="3"/>
  <c r="G286" i="3"/>
  <c r="G299" i="3"/>
  <c r="G318" i="3"/>
  <c r="G332" i="3"/>
  <c r="G340" i="3"/>
  <c r="G573" i="3"/>
  <c r="G574" i="3"/>
  <c r="G575" i="3"/>
  <c r="G576" i="3"/>
  <c r="G577" i="3"/>
  <c r="G579" i="3"/>
  <c r="G580" i="3"/>
  <c r="G581" i="3"/>
  <c r="G582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</calcChain>
</file>

<file path=xl/sharedStrings.xml><?xml version="1.0" encoding="utf-8"?>
<sst xmlns="http://schemas.openxmlformats.org/spreadsheetml/2006/main" count="107090" uniqueCount="8655">
  <si>
    <t>UnvanID</t>
  </si>
  <si>
    <t>Unvan</t>
  </si>
  <si>
    <t>U001</t>
  </si>
  <si>
    <t>ARAÇ FİLO SORUMLUSU</t>
  </si>
  <si>
    <t>U002</t>
  </si>
  <si>
    <t>BAKLİYAT</t>
  </si>
  <si>
    <t>U003</t>
  </si>
  <si>
    <t>BEKÇİ</t>
  </si>
  <si>
    <t>U004</t>
  </si>
  <si>
    <t>BÖLGE MÜDÜRÜ</t>
  </si>
  <si>
    <t>U005</t>
  </si>
  <si>
    <t>BİLGİ İŞLEM</t>
  </si>
  <si>
    <t>U006</t>
  </si>
  <si>
    <t>DANIŞMA</t>
  </si>
  <si>
    <t>U007</t>
  </si>
  <si>
    <t>DESTEK PERSONELİ</t>
  </si>
  <si>
    <t>U008</t>
  </si>
  <si>
    <t>DEPO MÜDÜRÜ</t>
  </si>
  <si>
    <t>U009</t>
  </si>
  <si>
    <t>FİNANS</t>
  </si>
  <si>
    <t>U010</t>
  </si>
  <si>
    <t>GENEL MUHASEBE</t>
  </si>
  <si>
    <t>U011</t>
  </si>
  <si>
    <t>GENEL MÜDÜR YARDIMCISI</t>
  </si>
  <si>
    <t>U012</t>
  </si>
  <si>
    <t>GRAFİKER</t>
  </si>
  <si>
    <t>U013</t>
  </si>
  <si>
    <t>KASAP</t>
  </si>
  <si>
    <t>U014</t>
  </si>
  <si>
    <t>KASAP YARDIMCISI</t>
  </si>
  <si>
    <t>U015</t>
  </si>
  <si>
    <t>KASİYER</t>
  </si>
  <si>
    <t>U016</t>
  </si>
  <si>
    <t>KATEGORİ MÜDÜRÜ</t>
  </si>
  <si>
    <t>U017</t>
  </si>
  <si>
    <t>MANAV</t>
  </si>
  <si>
    <t>U018</t>
  </si>
  <si>
    <t>MANAV TERAZİ</t>
  </si>
  <si>
    <t>U019</t>
  </si>
  <si>
    <t>MANAV YARDIMCISI</t>
  </si>
  <si>
    <t>U020</t>
  </si>
  <si>
    <t>MUHASEBE ELEMANI</t>
  </si>
  <si>
    <t>U021</t>
  </si>
  <si>
    <t>KATİP</t>
  </si>
  <si>
    <t>U022</t>
  </si>
  <si>
    <t>MUHASEBE MÜDÜRÜ</t>
  </si>
  <si>
    <t>U023</t>
  </si>
  <si>
    <t>ONLİNE TOPLAYICI</t>
  </si>
  <si>
    <t>U024</t>
  </si>
  <si>
    <t>ONLİNE ŞOFÖR</t>
  </si>
  <si>
    <t>U025</t>
  </si>
  <si>
    <t>MUTFAK</t>
  </si>
  <si>
    <t>U026</t>
  </si>
  <si>
    <t>REYON GÖREVLİSİ</t>
  </si>
  <si>
    <t>U027</t>
  </si>
  <si>
    <t>SATIN ALMA DİREKTÖRÜ</t>
  </si>
  <si>
    <t>U028</t>
  </si>
  <si>
    <t>SATIN ALMA GÖREVLİSİ</t>
  </si>
  <si>
    <t>U029</t>
  </si>
  <si>
    <t>SATINALMA YÖNETİCİSİ</t>
  </si>
  <si>
    <t>U030</t>
  </si>
  <si>
    <t>SATIŞ DİREKTÖRÜ</t>
  </si>
  <si>
    <t>U031</t>
  </si>
  <si>
    <t>SÜREÇ YÖNETİCİSİ</t>
  </si>
  <si>
    <t>U032</t>
  </si>
  <si>
    <t>TEKNİK ELEMAN</t>
  </si>
  <si>
    <t>U033</t>
  </si>
  <si>
    <t>TEMİZLİK PERSONELİ</t>
  </si>
  <si>
    <t>U034</t>
  </si>
  <si>
    <t>UNLU MAMÜLLER</t>
  </si>
  <si>
    <t>U035</t>
  </si>
  <si>
    <t>YAZILIM GELIŞTIRME &amp; SISTEM YÖNETICISI</t>
  </si>
  <si>
    <t>U036</t>
  </si>
  <si>
    <t>YÖNETİCİ</t>
  </si>
  <si>
    <t>U037</t>
  </si>
  <si>
    <t>YÖNETİCİ ASİSTANI</t>
  </si>
  <si>
    <t>U038</t>
  </si>
  <si>
    <t>YÖNETİCİ YARDIMCISI</t>
  </si>
  <si>
    <t>U039</t>
  </si>
  <si>
    <t>İNSAN KAYNAKLARI ASİSTANI</t>
  </si>
  <si>
    <t>U040</t>
  </si>
  <si>
    <t>İNSAN KAYNAKLARI DİREKTÖRÜ</t>
  </si>
  <si>
    <t>U041</t>
  </si>
  <si>
    <t>İŞ GELİŞTİRME UZMANI</t>
  </si>
  <si>
    <t>U042</t>
  </si>
  <si>
    <t>ŞARKÜTERİ</t>
  </si>
  <si>
    <t>U043</t>
  </si>
  <si>
    <t>ŞARKÜTERİ YARDIMCISI</t>
  </si>
  <si>
    <t>U044</t>
  </si>
  <si>
    <t>ŞOFÖR</t>
  </si>
  <si>
    <t>U045</t>
  </si>
  <si>
    <t>DEPO ELEMANI</t>
  </si>
  <si>
    <t>U046</t>
  </si>
  <si>
    <t>ET DEPO ELEMANI</t>
  </si>
  <si>
    <t>U047</t>
  </si>
  <si>
    <t>HAL DEPO ELEMANI</t>
  </si>
  <si>
    <t>U048</t>
  </si>
  <si>
    <t>ÇİFTLİK ELEMANI</t>
  </si>
  <si>
    <t>U049</t>
  </si>
  <si>
    <t>UZMAN YÖNETİCİ</t>
  </si>
  <si>
    <t>U050</t>
  </si>
  <si>
    <t>UZMAN ŞARKÜTERİ</t>
  </si>
  <si>
    <t>U051</t>
  </si>
  <si>
    <t>UZMAN MANAV</t>
  </si>
  <si>
    <t>U052</t>
  </si>
  <si>
    <t>ELİT YÖNETİCİ</t>
  </si>
  <si>
    <t>U053</t>
  </si>
  <si>
    <t>UZMAN KASAP</t>
  </si>
  <si>
    <t>U054</t>
  </si>
  <si>
    <t>ELİT KASAP</t>
  </si>
  <si>
    <t>U055</t>
  </si>
  <si>
    <t>ELİT MANAV</t>
  </si>
  <si>
    <t>U056</t>
  </si>
  <si>
    <t>E-TİCARET MÜDÜRÜ</t>
  </si>
  <si>
    <t>U057</t>
  </si>
  <si>
    <t>GIDA MÜHENDİSİ</t>
  </si>
  <si>
    <t>U058</t>
  </si>
  <si>
    <t>TAZE GIDA STOK VE SİPARİŞ YÖNETİCİSİ</t>
  </si>
  <si>
    <t>U059</t>
  </si>
  <si>
    <t>PART TİME</t>
  </si>
  <si>
    <t>U060</t>
  </si>
  <si>
    <t>ANAHTARCI</t>
  </si>
  <si>
    <t>MağazaID</t>
  </si>
  <si>
    <t>Mağaza</t>
  </si>
  <si>
    <t>Adres</t>
  </si>
  <si>
    <t>Enlem</t>
  </si>
  <si>
    <t>Boylam</t>
  </si>
  <si>
    <t>Veri Durumu</t>
  </si>
  <si>
    <t>M001</t>
  </si>
  <si>
    <t>AKEVLER</t>
  </si>
  <si>
    <t xml:space="preserve">VATAN MAH. FARUK AKAR KARASU CAD. NO:66-70 KARABAĞLAR /İZMİR </t>
  </si>
  <si>
    <t>Gerçek - Google Places</t>
  </si>
  <si>
    <t>M002</t>
  </si>
  <si>
    <t>AYDIN EFELER</t>
  </si>
  <si>
    <t>EFELER MAH.MEVLANA CAD.NO:18/B-18 EFELER/AYDIN</t>
  </si>
  <si>
    <t>M003</t>
  </si>
  <si>
    <t>AYDIN EFELER-2</t>
  </si>
  <si>
    <t>EFELER MAH.</t>
  </si>
  <si>
    <t>M004</t>
  </si>
  <si>
    <t>AYDIN FATİH</t>
  </si>
  <si>
    <t>FATİH MAH.ÇİNE CAD NO:42/44 AYDIN/FATİH</t>
  </si>
  <si>
    <t>M005</t>
  </si>
  <si>
    <t>AYDIN FATİH-2</t>
  </si>
  <si>
    <t>FATİH MAH. AYDIN SOKAK NO:69/A FATİH/AYDIN</t>
  </si>
  <si>
    <t>M006</t>
  </si>
  <si>
    <t>AYDIN GİRNE</t>
  </si>
  <si>
    <t>GİRNE MAH. TURGUT ÖZAL BULVARI NO:17/13 EFELER/AYDIN</t>
  </si>
  <si>
    <t>M007</t>
  </si>
  <si>
    <t>AYDIN MİMARSİNAN</t>
  </si>
  <si>
    <t>MİMARSİNAN MAH.ALİ İHSAN PAŞA BULV. NO:19/A EFELER/AYDIN</t>
  </si>
  <si>
    <t>M008</t>
  </si>
  <si>
    <t>AYRANCILAR</t>
  </si>
  <si>
    <t>FEVZİ ÇAKMAK MAH.BARIŞ MANÇO CAD.NO:26/22   AYRANCILAR/İZMİR</t>
  </si>
  <si>
    <t>M009</t>
  </si>
  <si>
    <t>BALÇOVA</t>
  </si>
  <si>
    <t>FEVZİ ÇAKMAK MAH.SAKARYA CAD.NO:12  BALÇOVA/İZMİR</t>
  </si>
  <si>
    <t>M010</t>
  </si>
  <si>
    <t>BAYRAKLI</t>
  </si>
  <si>
    <t>SOĞUKKUYU MAH. 1846 SOK. NO:8/B BAYRAKLI/ İZMİR</t>
  </si>
  <si>
    <t>M011</t>
  </si>
  <si>
    <t>BOZYAKA</t>
  </si>
  <si>
    <t>BAHÇELİEVLER MH.SAİM ÇIKRIKÇI CD.NO:120 / A-B   KARABAĞLAR / İZMİR</t>
  </si>
  <si>
    <t>M012</t>
  </si>
  <si>
    <t xml:space="preserve">BUCA </t>
  </si>
  <si>
    <t>FIRAT MAH.647/16 SOK.NO:6/A  BUCA/İZMİR</t>
  </si>
  <si>
    <t>M013</t>
  </si>
  <si>
    <t>DEDEBAŞI</t>
  </si>
  <si>
    <t>DEDEBAŞI MH.ALİ ALP BÖKE CD NO:215/ A KARŞIYAKA / İZMİR</t>
  </si>
  <si>
    <t>M014</t>
  </si>
  <si>
    <t>ESKİİZMİR</t>
  </si>
  <si>
    <t>UMUT MAH. ESKİİZMİR CAD. NO:590  ESKİİZMİR/İZMİR</t>
  </si>
  <si>
    <t>M015</t>
  </si>
  <si>
    <t>GAZİEMİR-1</t>
  </si>
  <si>
    <t>GAZİ MAH.KEMAL REİS CAD.NO:29/A  GAZİEMİR/İZMİR</t>
  </si>
  <si>
    <t>M016</t>
  </si>
  <si>
    <t>GAZİEMİR-2</t>
  </si>
  <si>
    <t>ATIF BEY MAH.PROF.DR.TÜRKAN SAYLAN CAD.NO:10/A  GAZİEMİR/İZMİR</t>
  </si>
  <si>
    <t>M017</t>
  </si>
  <si>
    <t>GAZİEMİR-3</t>
  </si>
  <si>
    <t>IRMAK MAH.38 SOK. NO:34/A  GAZİEMİR/İZMİR</t>
  </si>
  <si>
    <t>M018</t>
  </si>
  <si>
    <t>GAZİEMİR-4</t>
  </si>
  <si>
    <t>GAZİ MAH.16 SK.NO:14/A  GAZİEMİR/İZMİR</t>
  </si>
  <si>
    <t>M019</t>
  </si>
  <si>
    <t>GAZİEMİR-5</t>
  </si>
  <si>
    <t>IRMAK MAH. 38 SOK. NO:126/A GAZİEMİR/İZMİR</t>
  </si>
  <si>
    <t>M020</t>
  </si>
  <si>
    <t>GAZİEMİR-6</t>
  </si>
  <si>
    <t>ATIF BEY MAH.ABDULHAMİTYAVUZ CAD.NO:51/A  GAZİEMİR/İZMİR</t>
  </si>
  <si>
    <t>M021</t>
  </si>
  <si>
    <t>GAZİEMİR-7</t>
  </si>
  <si>
    <t>ATIFBEY MH.PROF.DR.TÜRKAN SAYLAN CD.NO:34/A GAZİEMİR / İZMİR</t>
  </si>
  <si>
    <t>M022</t>
  </si>
  <si>
    <t>GEDİZ</t>
  </si>
  <si>
    <t>ÇAMLIPINAR MAHALLESİ GAZETECİ YAZAR İSMAİL SİVRİ BULVARINO:273/A</t>
  </si>
  <si>
    <t>M023</t>
  </si>
  <si>
    <t>GÖZTEPE</t>
  </si>
  <si>
    <t>GÖZTEPE MH.MİTHAT PAŞA CD.NO:868/A KONAK / İZMİR</t>
  </si>
  <si>
    <t>M024</t>
  </si>
  <si>
    <t>GÜMÜŞPALA</t>
  </si>
  <si>
    <t>GÜMÜŞPALA MH.7020 SK NO:40/1 BAYRAKLI / İZMİR</t>
  </si>
  <si>
    <t>M025</t>
  </si>
  <si>
    <t>HAL DEPO</t>
  </si>
  <si>
    <t>Dummy - Adres bilgisi yok, elle girilmeli</t>
  </si>
  <si>
    <t>M026</t>
  </si>
  <si>
    <t>HARMANDALI</t>
  </si>
  <si>
    <t>BALATÇIK MAH. 8790/5 SOK. NO:4 ÇİĞLİ/İZMİR</t>
  </si>
  <si>
    <t>M027</t>
  </si>
  <si>
    <t>HATAY</t>
  </si>
  <si>
    <t>BASIN SİTESİ MAH. İNÖNÜ CAD. NO:403/A KARABAGLAR</t>
  </si>
  <si>
    <t>M028</t>
  </si>
  <si>
    <t>KARŞIYAKA-1</t>
  </si>
  <si>
    <t>BAHÇELİEVLER MAH.RÜŞTÜ ŞARDAĞ CAD.NO:22/1A   KARŞIYAKA/İZMİR</t>
  </si>
  <si>
    <t>M029</t>
  </si>
  <si>
    <t>KARŞIYAKA-2</t>
  </si>
  <si>
    <t>İMBATLI MAH.6076 SOK.NO:14/A  KARŞIYAKA/İZMİR</t>
  </si>
  <si>
    <t>M030</t>
  </si>
  <si>
    <t>MANAVKUYU</t>
  </si>
  <si>
    <t>MANAVKUYU MAH.ŞEHİT PİLOT ÜST.TÜRKER AYDIN SOK.NO:123/A  BAYRAKLI/İZMİR</t>
  </si>
  <si>
    <t>Gerçek - Google Places (Başdaş Market Manavkuyu, No:123/A eşleşti)</t>
  </si>
  <si>
    <t>M031</t>
  </si>
  <si>
    <t>MENDERES</t>
  </si>
  <si>
    <t>KASIMPAŞA MAH.250 SK. NO.13 MENDERES /İZMİR</t>
  </si>
  <si>
    <t>M032</t>
  </si>
  <si>
    <t>MENDERES DEPO</t>
  </si>
  <si>
    <t>M033</t>
  </si>
  <si>
    <t>MERKEZ</t>
  </si>
  <si>
    <t>M034</t>
  </si>
  <si>
    <t>NARLIDERE</t>
  </si>
  <si>
    <t>NARLI MAH.İSMET İNÖNÜ CAD. NO:30/A NARLIDERE/İZMİR</t>
  </si>
  <si>
    <t>M035</t>
  </si>
  <si>
    <t>OSMANGAZİ</t>
  </si>
  <si>
    <t>OSMANGAZİ MAH.DUMLUPINAR CAD.NO:67/C  BAYRAKLI/İZMİR</t>
  </si>
  <si>
    <t>M036</t>
  </si>
  <si>
    <t>POLİGON</t>
  </si>
  <si>
    <t>MUAMMER AKAR MH.İNÖNÜ CD.NO:817/A  KARABAĞLAR / İZMİR</t>
  </si>
  <si>
    <t>M037</t>
  </si>
  <si>
    <t>SEFERİHİSAR</t>
  </si>
  <si>
    <t>CAMİKEBİR MH.ATATÜRK CD NO:63/A SEFERİHİSAR / İZMİR</t>
  </si>
  <si>
    <t>M038</t>
  </si>
  <si>
    <t>TORBALI 1</t>
  </si>
  <si>
    <t>ERTUĞRUL MAH.KAZIM DİRİK CAD.NO:78  TORBALI/İZMİR</t>
  </si>
  <si>
    <t>M039</t>
  </si>
  <si>
    <t>TORBALI 2</t>
  </si>
  <si>
    <t xml:space="preserve">ALPKENT MAH. CEMALİ TUNCER BUL. NO:24/23 TORBALI/İZMİR </t>
  </si>
  <si>
    <t>M040</t>
  </si>
  <si>
    <t>TORBALI 3</t>
  </si>
  <si>
    <t>MURATBEY MAH.İBRAHİM KESİCİ CAD.NO:6/1A  TORBALI/İZMİR</t>
  </si>
  <si>
    <t>M041</t>
  </si>
  <si>
    <t>TORBALI 4</t>
  </si>
  <si>
    <t>MURAT BEY MAH. DOĞAN BURSALIOĞLU CAD. NO:5/A TORBALI-İZMİR</t>
  </si>
  <si>
    <t>M042</t>
  </si>
  <si>
    <t>TORBALI 5</t>
  </si>
  <si>
    <t>TORBALI MAH. 5046 SOK. NO:1/A A BLOK 21 NO.LU DÜKKAN TORBALI-İZMİR</t>
  </si>
  <si>
    <t>M043</t>
  </si>
  <si>
    <t>YAPICIOĞLU</t>
  </si>
  <si>
    <t>DOLAPLIKUYU MAH.RAKIM ERKUTLU CAD.NO:157  YAPICIOĞLU-KONAK/İZMİR</t>
  </si>
  <si>
    <t>M044</t>
  </si>
  <si>
    <t>YEŞİLOVA</t>
  </si>
  <si>
    <t>YEŞİLOVA MAH. 4053 SOK. NO:94/A BORNOVA/İZMİR</t>
  </si>
  <si>
    <t>M045</t>
  </si>
  <si>
    <t>Z1  ET DEPO</t>
  </si>
  <si>
    <t>M046</t>
  </si>
  <si>
    <t>ÇAMDİBİ</t>
  </si>
  <si>
    <t>RAFET PAŞA MAH.5329 SK NO:45/A BORNOVA/İZMİR</t>
  </si>
  <si>
    <t>M047</t>
  </si>
  <si>
    <t>ÇİFTLİK</t>
  </si>
  <si>
    <t>M048</t>
  </si>
  <si>
    <t>ÇİĞLİ</t>
  </si>
  <si>
    <t>ATAŞEHİR  MAH. ESKİ HAVAALANI CAD.  NO:69/A ÇİĞLİ-İZMİR</t>
  </si>
  <si>
    <t>M049</t>
  </si>
  <si>
    <t>ÖZDERE</t>
  </si>
  <si>
    <t>ÇUKURALTI MAH. MUSTAFA KEMAL PAŞA BULVARI NO:237/C ÖZDERE/İZMİR</t>
  </si>
  <si>
    <t>M050</t>
  </si>
  <si>
    <t>İZMİRSPOR</t>
  </si>
  <si>
    <t>BAHÇELİEVLER MH.490 SK.NO:2/1  KARABAĞLAR / İZMİR</t>
  </si>
  <si>
    <t>M051</t>
  </si>
  <si>
    <t>ŞİRİNYER</t>
  </si>
  <si>
    <t>GÜVEN MAH.ONAT CAD.NO:104  ŞİRİNYER-BUCA/İZMİR</t>
  </si>
  <si>
    <t>M052</t>
  </si>
  <si>
    <t>ŞİRİNYER 2</t>
  </si>
  <si>
    <t>EFELER MH.KOŞUYOLU CD NO 17/ A BUCA / İZMİR</t>
  </si>
  <si>
    <t>Gerçek - Google Places (Koşu Yolu Cd No:17, Buca eşleşti)</t>
  </si>
  <si>
    <t>M057</t>
  </si>
  <si>
    <t>BUCA2</t>
  </si>
  <si>
    <t>HÜRRİYET MH. MENDERES CD NO:285 BUCA / İZMİR</t>
  </si>
  <si>
    <t>Bölge Sorumlusu</t>
  </si>
  <si>
    <t>Norm Kadro</t>
  </si>
  <si>
    <t>Departman</t>
  </si>
  <si>
    <t>Norm fazlası Norm eksiği</t>
  </si>
  <si>
    <t>Açıklama</t>
  </si>
  <si>
    <t>İsim Soyisim</t>
  </si>
  <si>
    <t>İşe Giriş</t>
  </si>
  <si>
    <t>İşten Çıkış</t>
  </si>
  <si>
    <t>Çıkış Kodu</t>
  </si>
  <si>
    <t>CikisNedeniID</t>
  </si>
  <si>
    <t>Çıkış Nedeni</t>
  </si>
  <si>
    <t>Durum</t>
  </si>
  <si>
    <t>Kıdem (Gün)</t>
  </si>
  <si>
    <t>Kıdem (Yıl)</t>
  </si>
  <si>
    <t>10.08.2026 ayrılacak yerine jbsdlkjgsdh kljsdhkçjh evrak hazırlıyor.</t>
  </si>
  <si>
    <t>ŞEYMA ASLAN</t>
  </si>
  <si>
    <t>KEVSER ARSLAN</t>
  </si>
  <si>
    <t>BİLGE AKŞİT</t>
  </si>
  <si>
    <t>EVİN MEN</t>
  </si>
  <si>
    <t>AYBEK SAPAYEV</t>
  </si>
  <si>
    <t>SHIHNAZAR DURDYBAYEV</t>
  </si>
  <si>
    <t>HİLAL SEVİNÇ</t>
  </si>
  <si>
    <t>GÜLER DURMAZ</t>
  </si>
  <si>
    <t>HÜSEYİN EMİR KARAYILAN</t>
  </si>
  <si>
    <t>ALİ KALIN</t>
  </si>
  <si>
    <t>ABDÜLHAMİT ÖZDEMİR</t>
  </si>
  <si>
    <t>HANDE DURUKAN</t>
  </si>
  <si>
    <t>HEDİYE ASLAN</t>
  </si>
  <si>
    <t>ESRA SOY</t>
  </si>
  <si>
    <t>DİLAN YILMAZ</t>
  </si>
  <si>
    <t>HÜMEYRA TAŞCAN</t>
  </si>
  <si>
    <t>YUNUS EMRE ERÖZKAN</t>
  </si>
  <si>
    <t>İSMAİL SEVEN</t>
  </si>
  <si>
    <t>GUNCHA ATAJANOVA</t>
  </si>
  <si>
    <t>MAYSA IYAMBERDYYEVA</t>
  </si>
  <si>
    <t>SEMRA AŞÇI</t>
  </si>
  <si>
    <t>SAADET GÜLER</t>
  </si>
  <si>
    <t>NAFİZE ÇALIŞKAN</t>
  </si>
  <si>
    <t>SÜLEYMAN DENKÇİ</t>
  </si>
  <si>
    <t>SAİM ÖZMÜŞ</t>
  </si>
  <si>
    <t>KEMAL AYKAL</t>
  </si>
  <si>
    <t>SHAKIRJAN ROMANOV</t>
  </si>
  <si>
    <t>TEKİN GÖKMEN</t>
  </si>
  <si>
    <t>SELDA GÜLER KIRMIZI</t>
  </si>
  <si>
    <t>AHMET ORAK</t>
  </si>
  <si>
    <t>GONCA GÖKAY</t>
  </si>
  <si>
    <t>AYKUT ÇELİK</t>
  </si>
  <si>
    <t>MÜGE İŞCAN</t>
  </si>
  <si>
    <t>DILRABO ROZYMURADOVA</t>
  </si>
  <si>
    <t>SHAHIDA ALTBAYEVA</t>
  </si>
  <si>
    <t>SHEKER SEYIDOVA</t>
  </si>
  <si>
    <t>ŞERİFE UNAT</t>
  </si>
  <si>
    <t>İSMAİL TANRIVERDİ</t>
  </si>
  <si>
    <t>MEHMET  KALIN</t>
  </si>
  <si>
    <t>MYRAT REJEPOV</t>
  </si>
  <si>
    <t>GAMZE ASLAN</t>
  </si>
  <si>
    <t>MERVE AKSUCU</t>
  </si>
  <si>
    <t>RUMEYSA BİLİK</t>
  </si>
  <si>
    <t>İLKNUR ULUAĞAÇ</t>
  </si>
  <si>
    <t>MAHYM JUMAGELDIYEVA</t>
  </si>
  <si>
    <t>SENEVER KULYYEVA</t>
  </si>
  <si>
    <t>EYLÜL ESİN ŞENGİT</t>
  </si>
  <si>
    <t>HALİSE KOCAGÖL</t>
  </si>
  <si>
    <t>YUSUF DAĞ</t>
  </si>
  <si>
    <t>MEHMET KURT</t>
  </si>
  <si>
    <t>İBRAHİM ENES BONCUK</t>
  </si>
  <si>
    <t>TOLGA DURUKAN</t>
  </si>
  <si>
    <t>MELİSA TÜRKMEN</t>
  </si>
  <si>
    <t>YAREN ULUHANLI</t>
  </si>
  <si>
    <t>ELİF NUR ERBUDAK</t>
  </si>
  <si>
    <t>FATİME KANDEMİR</t>
  </si>
  <si>
    <t>GULESER YANYBAYEVA</t>
  </si>
  <si>
    <t>ROZYKULYYWA ABADAN</t>
  </si>
  <si>
    <t>SENEM DAŞDEMİR</t>
  </si>
  <si>
    <t>HATİCE TAĞ</t>
  </si>
  <si>
    <t>TURGAY ÇAĞRITEKİN</t>
  </si>
  <si>
    <t>SİNAN OLCAN</t>
  </si>
  <si>
    <t>ABDULĞAFUR DAĞ</t>
  </si>
  <si>
    <t>MEHMET ÇETİN</t>
  </si>
  <si>
    <t>ZÜHTÜ İNAN</t>
  </si>
  <si>
    <t>ŞULE ŞEBNEM SERTEL</t>
  </si>
  <si>
    <t>NEWROZ BÜYÜKMASKAN</t>
  </si>
  <si>
    <t>HURİYE DİLSİZ</t>
  </si>
  <si>
    <t>ELİF ZENGİN</t>
  </si>
  <si>
    <t>İLKER ÖZVURAL</t>
  </si>
  <si>
    <t>YUSUF ÖZDEN</t>
  </si>
  <si>
    <t>ELANUR TUTAR</t>
  </si>
  <si>
    <t>SUNA TÜREN</t>
  </si>
  <si>
    <t>BİRBEN TANRIKULU</t>
  </si>
  <si>
    <t>MEHMET KILIÇ</t>
  </si>
  <si>
    <t>MEHMET ALİ TEKİN</t>
  </si>
  <si>
    <t>MUHAMMET ŞÜKÜR BAKIRTAŞ</t>
  </si>
  <si>
    <t>BERAT AZİZOĞLU</t>
  </si>
  <si>
    <t>EMRE ALTINTAŞ</t>
  </si>
  <si>
    <t>RAMAZAN KARAGÜZEL</t>
  </si>
  <si>
    <t>NEŞET ÖZTÜRK</t>
  </si>
  <si>
    <t>HATİCE ÇOBAN</t>
  </si>
  <si>
    <t>MERVE KAHRAMAN</t>
  </si>
  <si>
    <t>GÜLSÜM DEMİR</t>
  </si>
  <si>
    <t>SAMET AKKUŞ</t>
  </si>
  <si>
    <t>SONA TEMIROVA</t>
  </si>
  <si>
    <t>ASYANUR HARDAL</t>
  </si>
  <si>
    <t>GOVHER ABDYLLAYEVA</t>
  </si>
  <si>
    <t>SADAP MUHAMMEDOVA</t>
  </si>
  <si>
    <t>CHEMEN ANNAYEVA</t>
  </si>
  <si>
    <t>NİL OZAN ÇAN</t>
  </si>
  <si>
    <t>AKİL HABEŞOĞLU</t>
  </si>
  <si>
    <t>HAKAN BAYBO</t>
  </si>
  <si>
    <t>YASİN ÖZDEM</t>
  </si>
  <si>
    <t>FAHRİYE DRAGONAVA</t>
  </si>
  <si>
    <t>SONGÜL AY</t>
  </si>
  <si>
    <t>MERVE NERGİZ</t>
  </si>
  <si>
    <t>MERVE DENLİ</t>
  </si>
  <si>
    <t>PENBE ECE BOSTANCI</t>
  </si>
  <si>
    <t>ULUHAN ÇAKIR</t>
  </si>
  <si>
    <t>JEMAL HEMRAYEVA</t>
  </si>
  <si>
    <t>ZUBEYDA ROVSHENOVA</t>
  </si>
  <si>
    <t>HÜLYA ÖĞLÜ</t>
  </si>
  <si>
    <t>SERVET SEZGİN</t>
  </si>
  <si>
    <t>ALİ AYDIN</t>
  </si>
  <si>
    <t>MURAT JUMAYEV</t>
  </si>
  <si>
    <t>RIZA ALTUNÇ</t>
  </si>
  <si>
    <t>VEPA BAYLYYEV</t>
  </si>
  <si>
    <t>EBRU ŞAŞMAZ</t>
  </si>
  <si>
    <t>RAMAZAN ALTUĞ</t>
  </si>
  <si>
    <t>İSMAİL KAAN KABA</t>
  </si>
  <si>
    <t>TERİM UYGUL</t>
  </si>
  <si>
    <t>KÜBRA AKPINAR</t>
  </si>
  <si>
    <t>FATMA SEVGEN</t>
  </si>
  <si>
    <t>HALİSE BİLGE LİMON</t>
  </si>
  <si>
    <t>MYNASYP CHOLLIYEVA</t>
  </si>
  <si>
    <t>BARNA KUTLYMURADOVA</t>
  </si>
  <si>
    <t>DOZEL AYBEKOVA</t>
  </si>
  <si>
    <t>YAĞMUR YILDIZ</t>
  </si>
  <si>
    <t>BEDİA GÜNAYDIN</t>
  </si>
  <si>
    <t>NOVRUZBEK YADYGAROV</t>
  </si>
  <si>
    <t>ERHAN TONTAŞ</t>
  </si>
  <si>
    <t>GUVANCH NURMAMEDOV</t>
  </si>
  <si>
    <t>ORÇUN DOĞANOĞULLARI</t>
  </si>
  <si>
    <t>MEDİNE İRTE</t>
  </si>
  <si>
    <t>MERVE UZUN</t>
  </si>
  <si>
    <t>YAĞMUR YARDIM</t>
  </si>
  <si>
    <t>MERT ALİ GÜNGÖR</t>
  </si>
  <si>
    <t>TUNÇ İMAMOĞLU</t>
  </si>
  <si>
    <t>SÜMEYRA ÖĞ</t>
  </si>
  <si>
    <t>TUĞBA AKYURT</t>
  </si>
  <si>
    <t>TAYYAR ÇANKAYA</t>
  </si>
  <si>
    <t>HASAN YILDIRIM</t>
  </si>
  <si>
    <t>YUSUF ZENGİN</t>
  </si>
  <si>
    <t>PINAR KESKİN</t>
  </si>
  <si>
    <t>BURAK PERPELEK</t>
  </si>
  <si>
    <t>ZEYNEP DÖNMEZ</t>
  </si>
  <si>
    <t>ŞAHİZER GÜLBEN DAĞDELEN</t>
  </si>
  <si>
    <t>ÖMER KANDEMİR</t>
  </si>
  <si>
    <t>HURSHIDA OVEZOVA</t>
  </si>
  <si>
    <t>SERAP ÖZMEN</t>
  </si>
  <si>
    <t>RABİA KAYMAZ</t>
  </si>
  <si>
    <t>ABDULGANİ DAŞ</t>
  </si>
  <si>
    <t>RAMAZAN GÜLDÜŞ</t>
  </si>
  <si>
    <t>MUHAMMET FATİH ERSÖZ</t>
  </si>
  <si>
    <t>BURÇİN SOYSAL</t>
  </si>
  <si>
    <t>EMİNE HAN</t>
  </si>
  <si>
    <t>İREM SEZER</t>
  </si>
  <si>
    <t>HASAN GÜMÜŞ</t>
  </si>
  <si>
    <t>MERT YUNUS SARIBAŞ</t>
  </si>
  <si>
    <t>EYLEM ÇAKMAK</t>
  </si>
  <si>
    <t>TOLGA DAĞLI</t>
  </si>
  <si>
    <t>BİLAL AKTÜRK</t>
  </si>
  <si>
    <t>MUZAFFER ÜLKER</t>
  </si>
  <si>
    <t>ADİL MEYRALI</t>
  </si>
  <si>
    <t>CEM BAKİ KONDU</t>
  </si>
  <si>
    <t>GAMZE DURMAZ</t>
  </si>
  <si>
    <t>YASEMİN SEVMEZLER</t>
  </si>
  <si>
    <t>HÜLYA GÜLŞEN</t>
  </si>
  <si>
    <t>YAĞMUR BOZKURT</t>
  </si>
  <si>
    <t>MUHAMMET ÇÖPÜR</t>
  </si>
  <si>
    <t>SHOHLE BABAYEVA</t>
  </si>
  <si>
    <t>MAYSA SULTANMURADOVA</t>
  </si>
  <si>
    <t>TÜRKER AKGÜN</t>
  </si>
  <si>
    <t>NECAT BORA</t>
  </si>
  <si>
    <t>BEZİRGEN ALTBAYEV</t>
  </si>
  <si>
    <t>EMİNE NARİN</t>
  </si>
  <si>
    <t>FİGEN SAVAŞ</t>
  </si>
  <si>
    <t>ZEYNEP SÜMMEYYE CANDEMİR</t>
  </si>
  <si>
    <t>EYSEL AKSOY</t>
  </si>
  <si>
    <t>BERAT ALÇİN</t>
  </si>
  <si>
    <t>JORABEK MUHUTDINOV</t>
  </si>
  <si>
    <t>SÜMEYRA BOZYEL</t>
  </si>
  <si>
    <t>ÖZGE PUNAR</t>
  </si>
  <si>
    <t>YASEMİN YÜKSEL</t>
  </si>
  <si>
    <t>SENA KILIÇ</t>
  </si>
  <si>
    <t>BEYZA GÖZCÜ</t>
  </si>
  <si>
    <t>BEYZA  TAMARIK</t>
  </si>
  <si>
    <t>HAVVA SERDAŞ</t>
  </si>
  <si>
    <t>TURAN ÇİÇEK</t>
  </si>
  <si>
    <t>AZİZ ÇİÇEK</t>
  </si>
  <si>
    <t>SİBEL IRMAK</t>
  </si>
  <si>
    <t>ARZU ÜLKÜ</t>
  </si>
  <si>
    <t>UĞUR ASLAN</t>
  </si>
  <si>
    <t>BÜŞRA AŞICI</t>
  </si>
  <si>
    <t>GÜLÇİN TAŞKIR</t>
  </si>
  <si>
    <t>MERVE ÖZCAN</t>
  </si>
  <si>
    <t>MEHMET İSA SARIYILDIZ</t>
  </si>
  <si>
    <t>HAVVA TAKKALI</t>
  </si>
  <si>
    <t>SEDA MAHİZAR ÇELİK</t>
  </si>
  <si>
    <t>LÜTFİ GÜLENÇ</t>
  </si>
  <si>
    <t>SEYHAN ÖZKAN</t>
  </si>
  <si>
    <t>KAMİL ŞİMŞEK</t>
  </si>
  <si>
    <t>GÜNEŞ TURGUT</t>
  </si>
  <si>
    <t>ZELİHA ÖNAL</t>
  </si>
  <si>
    <t>DEVRAN HAN</t>
  </si>
  <si>
    <t>TUĞÇE ALAÇAKMAK</t>
  </si>
  <si>
    <t>MUHAMMET AZİZ CAMIZ</t>
  </si>
  <si>
    <t>EBRU BAYKIZ</t>
  </si>
  <si>
    <t>SEVİM KARAKUŞ</t>
  </si>
  <si>
    <t>ALPER DOĞAN</t>
  </si>
  <si>
    <t>NESİM İNAN</t>
  </si>
  <si>
    <t>MERT BOZKURT</t>
  </si>
  <si>
    <t>ERDAL ÖNEMLİ</t>
  </si>
  <si>
    <t>SELAHATTİN MENTEŞ</t>
  </si>
  <si>
    <t>MİRAY MORALI</t>
  </si>
  <si>
    <t>AYŞE ÜLKÜ ÇELİK</t>
  </si>
  <si>
    <t>ARDA ÖZDEMİR</t>
  </si>
  <si>
    <t>MEHMET KASIM TUZ</t>
  </si>
  <si>
    <t>PINAR KOCABAŞOĞLU</t>
  </si>
  <si>
    <t>DUYGU ÖZDEMİR</t>
  </si>
  <si>
    <t>İSMAİL KAYA</t>
  </si>
  <si>
    <t>ABDÜLKERİM SERBES</t>
  </si>
  <si>
    <t>BURAK YILDIZ</t>
  </si>
  <si>
    <t>ZÜBEYDE KAVRUK</t>
  </si>
  <si>
    <t>SELAMİ EREN</t>
  </si>
  <si>
    <t>İREM PARA</t>
  </si>
  <si>
    <t>ZEYNEP ÇELİK</t>
  </si>
  <si>
    <t>MUHAMMET DURMAZ</t>
  </si>
  <si>
    <t>MELİKŞAH ÖZKAN</t>
  </si>
  <si>
    <t>SEMİHA KUTLU</t>
  </si>
  <si>
    <t>FİRDEVS YENİ</t>
  </si>
  <si>
    <t>MEHMET TAKKALI</t>
  </si>
  <si>
    <t>RAMAZAN TURGUT</t>
  </si>
  <si>
    <t>KENAN ÖZKAN</t>
  </si>
  <si>
    <t>SÜLEYMAN KALIM</t>
  </si>
  <si>
    <t>HALİL YAMAN</t>
  </si>
  <si>
    <t>BÜŞRA EREL</t>
  </si>
  <si>
    <t>BUSE TAYYAR</t>
  </si>
  <si>
    <t>GÜRSEL KAYABAŞ</t>
  </si>
  <si>
    <t>NİLÜFER DENKER TEKCAN</t>
  </si>
  <si>
    <t>EZGİ NUR COŞKUN</t>
  </si>
  <si>
    <t>SEVGİ ŞİMŞEK</t>
  </si>
  <si>
    <t>YUSUF ARDA AYNAS</t>
  </si>
  <si>
    <t>GÜLSÜM GÜLDALI</t>
  </si>
  <si>
    <t>YUSUF ALPERAN ALDAĞ</t>
  </si>
  <si>
    <t>MUHAMMET ALİ CENGİZ</t>
  </si>
  <si>
    <t>SERKAN ÇİFTÇİ</t>
  </si>
  <si>
    <t>SAİT ARSLAN</t>
  </si>
  <si>
    <t>ŞÜKRAN KIRATLI</t>
  </si>
  <si>
    <t>FATMA BIÇAK</t>
  </si>
  <si>
    <t>BUSE NAFİZE DEMİRCİ</t>
  </si>
  <si>
    <t>NESLİHAN KAVRUK</t>
  </si>
  <si>
    <t>ASLI KOCABAŞ</t>
  </si>
  <si>
    <t>EMRE GÖR</t>
  </si>
  <si>
    <t>MUSTAFA AKTAŞ</t>
  </si>
  <si>
    <t>SALİHA YETİM</t>
  </si>
  <si>
    <t>FATMA CEYLAN</t>
  </si>
  <si>
    <t>OKAN UĞURLU</t>
  </si>
  <si>
    <t>ABDÜLKERİM CENGİZ</t>
  </si>
  <si>
    <t>MUSA GÖVEBAKAN</t>
  </si>
  <si>
    <t>NEŞE FİDAN</t>
  </si>
  <si>
    <t>MEVLÜDE ÖZSOY</t>
  </si>
  <si>
    <t>CEREN AZBOY</t>
  </si>
  <si>
    <t>ŞEVVAL NİL DOYGUN</t>
  </si>
  <si>
    <t>EFE FİDAN</t>
  </si>
  <si>
    <t>ENES ÖZEN</t>
  </si>
  <si>
    <t>SELENAY VURUŞKANLAR</t>
  </si>
  <si>
    <t>NURAN KARADABAN</t>
  </si>
  <si>
    <t>SULTAN DİLLİER</t>
  </si>
  <si>
    <t>SERDAR ÖZTÜRK</t>
  </si>
  <si>
    <t>ALAADDİN AKMAN</t>
  </si>
  <si>
    <t>KAYHAN TÜRKKOLU</t>
  </si>
  <si>
    <t>ÖZLEM DÜZEL</t>
  </si>
  <si>
    <t>ESMA NUR AYAZ</t>
  </si>
  <si>
    <t>ŞERİFE ÖZDEMİR</t>
  </si>
  <si>
    <t>BUSE PAKER</t>
  </si>
  <si>
    <t>YASİN BÜYÜKKESİM</t>
  </si>
  <si>
    <t>BAHA YURTSEVEN</t>
  </si>
  <si>
    <t>HAMİDE TAŞ</t>
  </si>
  <si>
    <t>NURSİMA SAYGILI</t>
  </si>
  <si>
    <t>NURİTTİN YENER</t>
  </si>
  <si>
    <t>VEYSİ BUDAK</t>
  </si>
  <si>
    <t>MURAT SEVEN</t>
  </si>
  <si>
    <t>NEJLA KARACA</t>
  </si>
  <si>
    <t>ABDÜLKERİM BAL</t>
  </si>
  <si>
    <t>YASEMİN YANIK</t>
  </si>
  <si>
    <t>AYLİN EROL</t>
  </si>
  <si>
    <t>İKRANUR DİNÇ</t>
  </si>
  <si>
    <t>FİLİZ TÜRKMEN</t>
  </si>
  <si>
    <t>BUSE GÖRMÜŞ</t>
  </si>
  <si>
    <t>ZAFER AKIN</t>
  </si>
  <si>
    <t>ATLAS BOĞAKURT</t>
  </si>
  <si>
    <t>EREN ASLAN</t>
  </si>
  <si>
    <t>AYŞE SARIYER</t>
  </si>
  <si>
    <t>SELVER BALCI</t>
  </si>
  <si>
    <t>SEDA DEMİREL</t>
  </si>
  <si>
    <t>ALİŞAN ULAŞ</t>
  </si>
  <si>
    <t>ŞEYHMUS DİLLİER</t>
  </si>
  <si>
    <t>HASAN KESKİN</t>
  </si>
  <si>
    <t>ALİ KORKMAZ</t>
  </si>
  <si>
    <t>ORHAN ARSLAN</t>
  </si>
  <si>
    <t>DENİZ ÜNSAL</t>
  </si>
  <si>
    <t>HELİN AYDEMİR</t>
  </si>
  <si>
    <t>SAKİN YANARDAĞ</t>
  </si>
  <si>
    <t>SONGÜL ENEZ</t>
  </si>
  <si>
    <t>AYŞE GÜL ER</t>
  </si>
  <si>
    <t>YAĞMUR KARAKAŞ</t>
  </si>
  <si>
    <t>YUSUF ELMASCI</t>
  </si>
  <si>
    <t>FARUK DEMİR</t>
  </si>
  <si>
    <t>MEHMET KIZILARSLAN</t>
  </si>
  <si>
    <t>YUSUF ÇANKAYA</t>
  </si>
  <si>
    <t>ŞERİF ÖKSÜZ</t>
  </si>
  <si>
    <t>ÇEÇAN ENEZ</t>
  </si>
  <si>
    <t>AYŞENUR ÖZKAYA</t>
  </si>
  <si>
    <t>GAMZE NUR GÜR</t>
  </si>
  <si>
    <t>SAMİRA ÇAKIR</t>
  </si>
  <si>
    <t>SILA DAL</t>
  </si>
  <si>
    <t>MUHAMMED YILDIZ</t>
  </si>
  <si>
    <t>SÜMEYYE ÇOBAN</t>
  </si>
  <si>
    <t>ÖZGE YILDIRIM</t>
  </si>
  <si>
    <t>CELAL KARAYILAN</t>
  </si>
  <si>
    <t>NAİL CANIM</t>
  </si>
  <si>
    <t>ABDULLAH ARPACİ</t>
  </si>
  <si>
    <t>ZAFER ÖNÜR</t>
  </si>
  <si>
    <t>FATİH ÇELEBİ</t>
  </si>
  <si>
    <t>EMİNE TEK TEK</t>
  </si>
  <si>
    <t>AZRA SAFİYE YILMAZ</t>
  </si>
  <si>
    <t>ÜLKÜ PEKMEZ</t>
  </si>
  <si>
    <t>ASLI BAL</t>
  </si>
  <si>
    <t>ARDA ALDEMİR</t>
  </si>
  <si>
    <t>EMİRHAN TORUN</t>
  </si>
  <si>
    <t>MİRAÇ KICIR</t>
  </si>
  <si>
    <t>KADER ÇAKIR</t>
  </si>
  <si>
    <t>KÜRŞAT SAĞLAM</t>
  </si>
  <si>
    <t>DİNÇER YILDIZ</t>
  </si>
  <si>
    <t>AYBERK AKDUMAN</t>
  </si>
  <si>
    <t>ECE ÖZLEM KARADOĞAN</t>
  </si>
  <si>
    <t>YEŞİM KAVŞUT</t>
  </si>
  <si>
    <t>DOĞUKAN KAYA</t>
  </si>
  <si>
    <t>KORKUT KORKMAZ</t>
  </si>
  <si>
    <t>VOLKAN MERCAN</t>
  </si>
  <si>
    <t>ADEM EROĞLU</t>
  </si>
  <si>
    <t>ELİF ŞENÇELEN</t>
  </si>
  <si>
    <t>MELİKE PINAR</t>
  </si>
  <si>
    <t>BİLAL YANKIN</t>
  </si>
  <si>
    <t>SELİM EMLİK</t>
  </si>
  <si>
    <t>FUNDA KUNT</t>
  </si>
  <si>
    <t>MELİSA YILDIZ</t>
  </si>
  <si>
    <t>SEMİH YALAMAÇ</t>
  </si>
  <si>
    <t>YILMAZ OĞUZ</t>
  </si>
  <si>
    <t>RIDVAN BAYRAK</t>
  </si>
  <si>
    <t>MUHAMMET KARAMAN</t>
  </si>
  <si>
    <t>ELİF GÜNDEM</t>
  </si>
  <si>
    <t>RIDVAN TAŞDEMİR</t>
  </si>
  <si>
    <t>DİLAN SALAR</t>
  </si>
  <si>
    <t>LEYLA BARAN</t>
  </si>
  <si>
    <t>ZEYNEP İBİŞ</t>
  </si>
  <si>
    <t>ALP DENİZ KAYA</t>
  </si>
  <si>
    <t>ILYAS  SAPAROV</t>
  </si>
  <si>
    <t>ABDULLAH ÇALIŞ</t>
  </si>
  <si>
    <t>HOSHGELDI HOJASHOV</t>
  </si>
  <si>
    <t>MÜZEYYEN BAKIR</t>
  </si>
  <si>
    <t>ÖMER METE</t>
  </si>
  <si>
    <t>CEYLİN TATBAK</t>
  </si>
  <si>
    <t>NECDET ÖZBALADUR</t>
  </si>
  <si>
    <t>İHSAN İNMEZ</t>
  </si>
  <si>
    <t>KUTBİDDİN ALTUN</t>
  </si>
  <si>
    <t>VEYSİ SEVİNÇ</t>
  </si>
  <si>
    <t>SONGÜL UYGUN</t>
  </si>
  <si>
    <t>GÜLSÜM YAVUZ</t>
  </si>
  <si>
    <t>ÇİĞDEM EKİZ YAMAN</t>
  </si>
  <si>
    <t>KEVSER KURT</t>
  </si>
  <si>
    <t>AYSEL ÜNVERDİ</t>
  </si>
  <si>
    <t>YELİZ MARAŞ</t>
  </si>
  <si>
    <t>İSMAİL GÜZEY</t>
  </si>
  <si>
    <t>ABDULLAH AKDENİZ</t>
  </si>
  <si>
    <t>CANSU YILDIRIM</t>
  </si>
  <si>
    <t>ASLIHAN KARAASLAN</t>
  </si>
  <si>
    <t>ORHAN KARABACAK</t>
  </si>
  <si>
    <t>NADİR BATUR</t>
  </si>
  <si>
    <t>EZGİ ÜNAL KÖKSAL</t>
  </si>
  <si>
    <t>BENGİSU KARTALMIŞ</t>
  </si>
  <si>
    <t>ZEYNEP TANIR</t>
  </si>
  <si>
    <t>NAZLICAN ÇİÇEK</t>
  </si>
  <si>
    <t>NİLSU ELİF KARADAŞ</t>
  </si>
  <si>
    <t>ECE PARMANBEK</t>
  </si>
  <si>
    <t>NİHAT GÜLAKMAN</t>
  </si>
  <si>
    <t>MUSTAFA KUBAT</t>
  </si>
  <si>
    <t>MENDUH KOLUMAN</t>
  </si>
  <si>
    <t>DİLARA ASLANMİRZA</t>
  </si>
  <si>
    <t>SERPİL ÖZEN</t>
  </si>
  <si>
    <t>YAĞMUR ÖZKAN</t>
  </si>
  <si>
    <t>AYÇA AKYÜZ</t>
  </si>
  <si>
    <t>MUSTAFA UÇAR</t>
  </si>
  <si>
    <t>CEYLAN SEVEN</t>
  </si>
  <si>
    <t>ATİLA ÖZDEMİR</t>
  </si>
  <si>
    <t>AHMET BAŞOL</t>
  </si>
  <si>
    <t>FATİH TEKÇE</t>
  </si>
  <si>
    <t>BURCU  BAŞARAN</t>
  </si>
  <si>
    <t>ALEYNA ADIGÜZEL</t>
  </si>
  <si>
    <t>SÜMEYYE NUR SAMSA</t>
  </si>
  <si>
    <t>MUHAMMET ALİ MARANGOZ</t>
  </si>
  <si>
    <t>MESUT TÜRK</t>
  </si>
  <si>
    <t>TEMEL KARAN</t>
  </si>
  <si>
    <t>SEZAİ DİREN</t>
  </si>
  <si>
    <t>MÜNİR  BARAN</t>
  </si>
  <si>
    <t>MEHMET ZEKİ YILMAZ</t>
  </si>
  <si>
    <t>BEHİYE ŞUNLU</t>
  </si>
  <si>
    <t>BERNA GÖL</t>
  </si>
  <si>
    <t>NİLÜFER SAYGILI</t>
  </si>
  <si>
    <t>ŞEYMA ŞAHİN</t>
  </si>
  <si>
    <t>ZELİHA ÇINAR</t>
  </si>
  <si>
    <t>YAKUP İLGEN</t>
  </si>
  <si>
    <t>MEHMET ÇÖLAŞIRAN</t>
  </si>
  <si>
    <t>HALİL KAYA</t>
  </si>
  <si>
    <t>GÖRKEM UYSAL</t>
  </si>
  <si>
    <t>SEYİT KAYNAK</t>
  </si>
  <si>
    <t>RIDVAN AVCI</t>
  </si>
  <si>
    <t>MEHMET ÖZER</t>
  </si>
  <si>
    <t>ENGİN ÇIRABACAK</t>
  </si>
  <si>
    <t>OĞUZHAN AVŞAR</t>
  </si>
  <si>
    <t>MEHMET AKYÜZ</t>
  </si>
  <si>
    <t>BUSE YILMAZ</t>
  </si>
  <si>
    <t>AHMET OK</t>
  </si>
  <si>
    <t>HAZAL BAŞARAN</t>
  </si>
  <si>
    <t>YASEMİN GÜL</t>
  </si>
  <si>
    <t>BAHAR KARADAĞ</t>
  </si>
  <si>
    <t>MELEK SALMAN</t>
  </si>
  <si>
    <t>RAMAZAN SELAKİ</t>
  </si>
  <si>
    <t>RAMAZAN BOZKURT</t>
  </si>
  <si>
    <t>GÜLÇİN BAYIR</t>
  </si>
  <si>
    <t>İBRAHİM TOKDAĞ</t>
  </si>
  <si>
    <t>NUR TEMİZSÜTLÜ</t>
  </si>
  <si>
    <t>ZEYNEP DEMİR</t>
  </si>
  <si>
    <t>SELİNAY MERT</t>
  </si>
  <si>
    <t>NİLAY SEVİNÇ</t>
  </si>
  <si>
    <t>MÜSLÜM GÜL</t>
  </si>
  <si>
    <t>NAZİFE TOKMAK</t>
  </si>
  <si>
    <t>GÜLSÜM GÖBELEK</t>
  </si>
  <si>
    <t>HÜLYA ERYILMAZ</t>
  </si>
  <si>
    <t>HASAN BUDAK</t>
  </si>
  <si>
    <t>ENES GÜN</t>
  </si>
  <si>
    <t>ABİT SABUTEKİN</t>
  </si>
  <si>
    <t>MURAT AKGÜL</t>
  </si>
  <si>
    <t>OSMAN FIRAT</t>
  </si>
  <si>
    <t>MUSTAFA KORKMAZ</t>
  </si>
  <si>
    <t>SUDENAZ CİVLEZ</t>
  </si>
  <si>
    <t>ÖZNUR BAŞBEYAZ</t>
  </si>
  <si>
    <t>BAYRAM ERDOĞAN</t>
  </si>
  <si>
    <t>SEVDA KAROĞLU</t>
  </si>
  <si>
    <t>VEDAT DEMİR</t>
  </si>
  <si>
    <t>ŞİNASİ ARISOY</t>
  </si>
  <si>
    <t>İHSAN KARANFİL</t>
  </si>
  <si>
    <t>MUSTAFA CAN</t>
  </si>
  <si>
    <t>AHMET ARSU</t>
  </si>
  <si>
    <t>SEVİL TOSUN</t>
  </si>
  <si>
    <t>CEREN YOLCU</t>
  </si>
  <si>
    <t>SERAP KIZILKAYA</t>
  </si>
  <si>
    <t>BARTU ÖZMERGEN</t>
  </si>
  <si>
    <t>ULAŞ DENİZ DURSUN</t>
  </si>
  <si>
    <t>TUĞBA ÖZTANK</t>
  </si>
  <si>
    <t>SUPHİ ABLAK</t>
  </si>
  <si>
    <t>ŞÜKRÜ ADIBELLİ</t>
  </si>
  <si>
    <t>BARAN FİDAN</t>
  </si>
  <si>
    <t>YAKUP ARAZ</t>
  </si>
  <si>
    <t>BETÜL AKPINAR</t>
  </si>
  <si>
    <t>YUSUF JONTÜRK</t>
  </si>
  <si>
    <t>SILAM OLĞAÇ</t>
  </si>
  <si>
    <t>ELİF ÖZDEMİR</t>
  </si>
  <si>
    <t>TUTKU MUĞLU</t>
  </si>
  <si>
    <t>TUANA GEDİK</t>
  </si>
  <si>
    <t>CANSU ALTAN</t>
  </si>
  <si>
    <t>SİBEL ÇAVUŞDERE</t>
  </si>
  <si>
    <t>ÜMİT DAŞTAN</t>
  </si>
  <si>
    <t>İSMET ÖZYILMAZ</t>
  </si>
  <si>
    <t>MUHAMMET EMİN ÖZGÜNEYLİ</t>
  </si>
  <si>
    <t>SİMAY YÜKSEL</t>
  </si>
  <si>
    <t>ÖNOL BAYRİL</t>
  </si>
  <si>
    <t>ALİ TUNCA</t>
  </si>
  <si>
    <t>YENER SOYLU</t>
  </si>
  <si>
    <t>GÖKHAN FUL</t>
  </si>
  <si>
    <t>REMZİ ÜNAL</t>
  </si>
  <si>
    <t>ÇELEN HALLI</t>
  </si>
  <si>
    <t>HASAN KILIÇTAŞ</t>
  </si>
  <si>
    <t>REMZİ BEYTAŞ</t>
  </si>
  <si>
    <t>FADİME ÇİĞSE KUYUCAK</t>
  </si>
  <si>
    <t>SILA TAHAN</t>
  </si>
  <si>
    <t>EBRU TUNCER</t>
  </si>
  <si>
    <t>HÜLYA ÇETİN</t>
  </si>
  <si>
    <t>MURAT AKSOY</t>
  </si>
  <si>
    <t>nanxvczzxvxzb</t>
  </si>
  <si>
    <t>ALİ İMRAN BAĞLAMIŞ</t>
  </si>
  <si>
    <t>DİCLE ÖZCAN</t>
  </si>
  <si>
    <t>ESME TAŞ</t>
  </si>
  <si>
    <t>CUMHUR ÖZBAY</t>
  </si>
  <si>
    <t>MEHMET SELÇUK</t>
  </si>
  <si>
    <t>SADULLAH ÇOBAN</t>
  </si>
  <si>
    <t>MEHTAP KOŞAR</t>
  </si>
  <si>
    <t>İLAYDA ÇELİK</t>
  </si>
  <si>
    <t>PERİHAN CANSU BURGU</t>
  </si>
  <si>
    <t>CEYLİN RANA AYHAN</t>
  </si>
  <si>
    <t>ZEKİYE NUR ÜNAL</t>
  </si>
  <si>
    <t>İHSAN ALPEREN TURNALI</t>
  </si>
  <si>
    <t>EMRE ARSLAN</t>
  </si>
  <si>
    <t>AHMET DEMİR</t>
  </si>
  <si>
    <t>MELİH SERTKAYA</t>
  </si>
  <si>
    <t>İRFAN MANTAOĞLU</t>
  </si>
  <si>
    <t>MUSTAFA BOZKUŞ</t>
  </si>
  <si>
    <t>ERCAN SARI</t>
  </si>
  <si>
    <t>BARAN KARATAŞ</t>
  </si>
  <si>
    <t>BARIŞ GÜLDEZ</t>
  </si>
  <si>
    <t>ŞEVVAL SAYILIR</t>
  </si>
  <si>
    <t>IRMAK KUŞ</t>
  </si>
  <si>
    <t>ZEWYNEP YILDIRIM</t>
  </si>
  <si>
    <t>ZÜMRE ÖZTÜRK</t>
  </si>
  <si>
    <t>AYGUL HYDYROVA</t>
  </si>
  <si>
    <t>JENNET VELIYEVA</t>
  </si>
  <si>
    <t>EZIZ RAHMANKULOV</t>
  </si>
  <si>
    <t>TUĞBA ÇALIŞKAN</t>
  </si>
  <si>
    <t>MURAT DİBEK</t>
  </si>
  <si>
    <t>MUHİTTİN ÇAPRAK</t>
  </si>
  <si>
    <t>NESRİN ÇAM</t>
  </si>
  <si>
    <t>AHMET ALLAMURADOV</t>
  </si>
  <si>
    <t>RIDVAN ASLAN</t>
  </si>
  <si>
    <t>MEHMET ÖNDER</t>
  </si>
  <si>
    <t>DOĞAN GÜRBÜZ</t>
  </si>
  <si>
    <t>OKTAY DURKUT</t>
  </si>
  <si>
    <t>BURAK AKDUMAN</t>
  </si>
  <si>
    <t>YAĞMUR AKDEMİR</t>
  </si>
  <si>
    <t>SERAP ASLAN</t>
  </si>
  <si>
    <t>HÜSEYİN VOLKAN FESÇİ</t>
  </si>
  <si>
    <t>DUYGU KILIÇ</t>
  </si>
  <si>
    <t>MELİS ÜNSAL</t>
  </si>
  <si>
    <t>SEVİL ERCAN</t>
  </si>
  <si>
    <t>FATMA ÇETİN</t>
  </si>
  <si>
    <t>YASİN BEKMEZCİ</t>
  </si>
  <si>
    <t>OGULSURAY JUMMIYEVA</t>
  </si>
  <si>
    <t>HACER GÜRKAŞ</t>
  </si>
  <si>
    <t>HALİT ARASİN</t>
  </si>
  <si>
    <t>CAN ECEVİT</t>
  </si>
  <si>
    <t>MUSTAFA ÖLKER</t>
  </si>
  <si>
    <t>VOLKAN ÖZDEMİR</t>
  </si>
  <si>
    <t>SEVİM MELİSA YÜCE</t>
  </si>
  <si>
    <t>ŞEBNEM DEMİR</t>
  </si>
  <si>
    <t>İREM ECRİN ÖRNEK</t>
  </si>
  <si>
    <t>MUKADDER TANDOĞAN</t>
  </si>
  <si>
    <t>ANIL DEMİRSOY</t>
  </si>
  <si>
    <t>KORAY KARACA</t>
  </si>
  <si>
    <t>MELİH SELÇUK SABA</t>
  </si>
  <si>
    <t>ŞÜKRAN AKAN</t>
  </si>
  <si>
    <t>OSMAN YALÇIN</t>
  </si>
  <si>
    <t>OZAN TURGUT</t>
  </si>
  <si>
    <t>YUSUF GÜLEŞ</t>
  </si>
  <si>
    <t>YASEMİN DEMİREL</t>
  </si>
  <si>
    <t>ÖZLEM TÜL</t>
  </si>
  <si>
    <t>ZEYNEP KORKMAZ</t>
  </si>
  <si>
    <t>BERFİN ÖNCEL</t>
  </si>
  <si>
    <t>ZİLŞAH DUYGU</t>
  </si>
  <si>
    <t>AHMET TURŞAK</t>
  </si>
  <si>
    <t>ANIL ZORLU</t>
  </si>
  <si>
    <t>MUSTAFA EMRE AKTAŞ</t>
  </si>
  <si>
    <t>SELVİNAZ TOSUN</t>
  </si>
  <si>
    <t>GAMZE EKİNCİ</t>
  </si>
  <si>
    <t>MEHMET KIRIŞ</t>
  </si>
  <si>
    <t>MEHMET DAĞ</t>
  </si>
  <si>
    <t>SEYFETTİN DAŞ</t>
  </si>
  <si>
    <t>HAKAN KANMETİN</t>
  </si>
  <si>
    <t>MERVE AKAN</t>
  </si>
  <si>
    <t>BERRİN AKTOĞ</t>
  </si>
  <si>
    <t>AMŞE ÇERİ</t>
  </si>
  <si>
    <t>ŞEYHMUS KURT</t>
  </si>
  <si>
    <t>SALİH AKAD</t>
  </si>
  <si>
    <t>AYNUR AKDOĞAN</t>
  </si>
  <si>
    <t>FİDAN KAYMAZ</t>
  </si>
  <si>
    <t>ALİ METE</t>
  </si>
  <si>
    <t>MEHMET ÖZEN</t>
  </si>
  <si>
    <t>AHMET GÜNCÜ</t>
  </si>
  <si>
    <t>SEYMEN TONG</t>
  </si>
  <si>
    <t>ALİ GÜNEŞ</t>
  </si>
  <si>
    <t>HÜSNA GÜL</t>
  </si>
  <si>
    <t>BERRİN KARACA</t>
  </si>
  <si>
    <t>ALEYNA KAYA</t>
  </si>
  <si>
    <t>ŞÜKRAN DENİZ</t>
  </si>
  <si>
    <t>RAHŞAN SİMGE ALSAÇ</t>
  </si>
  <si>
    <t>MEHMET ŞAFAK</t>
  </si>
  <si>
    <t>BAHRİ TUNÇ</t>
  </si>
  <si>
    <t>MUHAMMED MUTAA UĞUR</t>
  </si>
  <si>
    <t>SALİH YILMAZ</t>
  </si>
  <si>
    <t>MURAT OTLU</t>
  </si>
  <si>
    <t>ÖZGE ERDOĞAN</t>
  </si>
  <si>
    <t>İLAYDA İLDENUR ATİK</t>
  </si>
  <si>
    <t>RABİA AKCAN</t>
  </si>
  <si>
    <t>AYBÜKE EBRAR KARATAŞ</t>
  </si>
  <si>
    <t>AYSUN BATUR</t>
  </si>
  <si>
    <t>LACHYN JORAYEVA</t>
  </si>
  <si>
    <t>MAHRI JUMANAZORAVA</t>
  </si>
  <si>
    <t>BAHAR YLLAYEVA</t>
  </si>
  <si>
    <t>DUNYA GOZEL PYGAMOVA</t>
  </si>
  <si>
    <t>LEYLA MUHYYEVA</t>
  </si>
  <si>
    <t>ALİ KARAASLAN</t>
  </si>
  <si>
    <t>İBRAHİM TAŞKIRAN</t>
  </si>
  <si>
    <t>DİLEK ÜLKER</t>
  </si>
  <si>
    <t>OSMAN ALTUN</t>
  </si>
  <si>
    <t>CÜNEYT CAN</t>
  </si>
  <si>
    <t>MEHMET EMİN ÖZDEMİR</t>
  </si>
  <si>
    <t>MİKAİL DOĞMUŞ</t>
  </si>
  <si>
    <t>İstifa</t>
  </si>
  <si>
    <t>ERTAN TEKİ</t>
  </si>
  <si>
    <t>CÜNEYT ÇIKRIKÇI - AYŞE AVCU</t>
  </si>
  <si>
    <t>DERYA YARDIMCI</t>
  </si>
  <si>
    <t>BUCA</t>
  </si>
  <si>
    <t>ALİ ÇELİK</t>
  </si>
  <si>
    <t>HALİT BAŞDAŞ</t>
  </si>
  <si>
    <t>AYHAN DAŞDEMİR</t>
  </si>
  <si>
    <t>GENEL MÜDÜR</t>
  </si>
  <si>
    <t>FARUK MALKOÇ</t>
  </si>
  <si>
    <t>CEBRAİL ÇİÇEK</t>
  </si>
  <si>
    <t>Tarih</t>
  </si>
  <si>
    <t>Yıl</t>
  </si>
  <si>
    <t>Ay No</t>
  </si>
  <si>
    <t>Ay Adı</t>
  </si>
  <si>
    <t>Çeyrek</t>
  </si>
  <si>
    <t>Hafta No</t>
  </si>
  <si>
    <t>Hafta Günü No</t>
  </si>
  <si>
    <t>Hafta Günü Adı</t>
  </si>
  <si>
    <t>NORM KADRO ÇARPANLARI</t>
  </si>
  <si>
    <t>Kriter</t>
  </si>
  <si>
    <t>Ağırlık</t>
  </si>
  <si>
    <t>Ne İçin Kullanılır</t>
  </si>
  <si>
    <t>Normalizasyon</t>
  </si>
  <si>
    <t>Fiş Adedi</t>
  </si>
  <si>
    <t>Müşteri trafiği ve kasa işlem yükü</t>
  </si>
  <si>
    <t>Günlük fiş / en yüksek günlük fiş</t>
  </si>
  <si>
    <t>Ciro</t>
  </si>
  <si>
    <t>Ticari hacim ve reyon hareketliliği</t>
  </si>
  <si>
    <t>Günlük ciro / en yüksek günlük ciro</t>
  </si>
  <si>
    <t>Satış Alanı m²</t>
  </si>
  <si>
    <t>Raf, temizlik, reyon ve saha yayılımı</t>
  </si>
  <si>
    <t>m² / en yüksek m²</t>
  </si>
  <si>
    <t>Kasa Sayısı</t>
  </si>
  <si>
    <t>Açık kasa ve vardiya ihtiyacı</t>
  </si>
  <si>
    <t>Kasa / en yüksek kasa</t>
  </si>
  <si>
    <t>Departman Sayısı</t>
  </si>
  <si>
    <t>Kasap, şarküteri, unlu, manav gibi servis yükleri</t>
  </si>
  <si>
    <t>Departman / en yüksek departman</t>
  </si>
  <si>
    <t>Mal Kabul</t>
  </si>
  <si>
    <t>Günlük ürün kabul ve yerleştirme yükü</t>
  </si>
  <si>
    <t>Mal kabul / en yüksek mal kabul</t>
  </si>
  <si>
    <t>İK Risk</t>
  </si>
  <si>
    <t>Devamsızlık, çıkış, mesai ve bağlılık riski</t>
  </si>
  <si>
    <t>Risk skoru / 100</t>
  </si>
  <si>
    <t>Toplam</t>
  </si>
  <si>
    <t>Ağırlık kontrolü</t>
  </si>
  <si>
    <t>1 olmalı</t>
  </si>
  <si>
    <t>SENARYO GİRDİLERİ</t>
  </si>
  <si>
    <t>Parametre</t>
  </si>
  <si>
    <t>Değer</t>
  </si>
  <si>
    <t>Ciro Artış %</t>
  </si>
  <si>
    <t>Ciro %10 artarsa norm etkisini ölçmek için</t>
  </si>
  <si>
    <t>Fiş Artış %</t>
  </si>
  <si>
    <t>Müşteri trafiği artış senaryosu</t>
  </si>
  <si>
    <t>Online Artış %</t>
  </si>
  <si>
    <t>Sanal market büyümesi</t>
  </si>
  <si>
    <t>Devamsızlık Risk Payı</t>
  </si>
  <si>
    <t>Fiili iş gücü kaybı payı</t>
  </si>
  <si>
    <t>İzin/Yedek Kadro Payı</t>
  </si>
  <si>
    <t>Yıllık izin ve haftalık izin payı</t>
  </si>
  <si>
    <t>Yoğun Sezon Katsayısı</t>
  </si>
  <si>
    <t>Bayram/yaz/kampanya dönemi katsayısı</t>
  </si>
  <si>
    <t>Verimlilik İyileşme %</t>
  </si>
  <si>
    <t>Süreç iyileştirmeyle norm azaltma etkisi</t>
  </si>
  <si>
    <t>MAĞAZA OPERASYONEL ÖZELLİKLERİ</t>
  </si>
  <si>
    <t>MagazaID</t>
  </si>
  <si>
    <t>Bölge</t>
  </si>
  <si>
    <t>Tip</t>
  </si>
  <si>
    <t>Depo Alanı m²</t>
  </si>
  <si>
    <t>Kasap</t>
  </si>
  <si>
    <t>Şarküteri</t>
  </si>
  <si>
    <t>Unlu Mamuller</t>
  </si>
  <si>
    <t>Manav</t>
  </si>
  <si>
    <t>Günlük Açık Saat</t>
  </si>
  <si>
    <t>Var</t>
  </si>
  <si>
    <t>Yok</t>
  </si>
  <si>
    <t>Depo</t>
  </si>
  <si>
    <t>Merkez</t>
  </si>
  <si>
    <t>Çiftlik</t>
  </si>
  <si>
    <t>DEPARTMAN MATRİSİ</t>
  </si>
  <si>
    <t>Günlük Hacim</t>
  </si>
  <si>
    <t>Öneri Katsayısı</t>
  </si>
  <si>
    <t>Depo/Mal Kabul</t>
  </si>
  <si>
    <t>Online</t>
  </si>
  <si>
    <t>GÜNLÜK OPERASYON</t>
  </si>
  <si>
    <t>Ortalama Sepet</t>
  </si>
  <si>
    <t>Müşteri Sayısı</t>
  </si>
  <si>
    <t>SAATLİK YOĞUNLUK</t>
  </si>
  <si>
    <t>Saat</t>
  </si>
  <si>
    <t>Yoğunluk Skoru</t>
  </si>
  <si>
    <t>Önerilen Açık Kasa</t>
  </si>
  <si>
    <t>KASA KULLANIMI</t>
  </si>
  <si>
    <t>Kasa</t>
  </si>
  <si>
    <t>Günlük Fiş</t>
  </si>
  <si>
    <t>Günlük Ciro</t>
  </si>
  <si>
    <t>Kullanım Oranı %</t>
  </si>
  <si>
    <t>Kasa 1</t>
  </si>
  <si>
    <t>Kasa 2</t>
  </si>
  <si>
    <t>Kasa 3</t>
  </si>
  <si>
    <t>Kasa 4</t>
  </si>
  <si>
    <t>Kasa 5</t>
  </si>
  <si>
    <t>Kasa 6</t>
  </si>
  <si>
    <t>Kasa 7</t>
  </si>
  <si>
    <t>Kasa 8</t>
  </si>
  <si>
    <t>Kasa 9</t>
  </si>
  <si>
    <t>Kasa 10</t>
  </si>
  <si>
    <t>Kasa 11</t>
  </si>
  <si>
    <t>Kasa 12</t>
  </si>
  <si>
    <t>ONLINE SİPARİŞ</t>
  </si>
  <si>
    <t>Günlük Sipariş</t>
  </si>
  <si>
    <t>Online Ciro</t>
  </si>
  <si>
    <t>Kurye/Toplayıcı İhtiyacı</t>
  </si>
  <si>
    <t>Norm Etkisi</t>
  </si>
  <si>
    <t>Deger</t>
  </si>
  <si>
    <t>Aciklama</t>
  </si>
  <si>
    <t>aylik_isveren_maliyeti_fte</t>
  </si>
  <si>
    <t>Bir çalışanın aylık toplam işveren maliyeti</t>
  </si>
  <si>
    <t>aylik_tahmini_katki_fte</t>
  </si>
  <si>
    <t>Bir kişilik ek kapasitenin aylık tahmini katkısı</t>
  </si>
  <si>
    <t>yillik_ay_sayisi</t>
  </si>
  <si>
    <t>Yıllık hesaplama ay sayısı</t>
  </si>
  <si>
    <t>minimum_guven_skoru</t>
  </si>
  <si>
    <t>Güven skorunun alt sınırı</t>
  </si>
  <si>
    <t>maksimum_guven_skoru</t>
  </si>
  <si>
    <t>Güven skorunun üst sınırı</t>
  </si>
  <si>
    <t>MAL KABUL</t>
  </si>
  <si>
    <t>Günlük Mal Kabul</t>
  </si>
  <si>
    <t>Koli/Palet</t>
  </si>
  <si>
    <t>Hata Sayısı</t>
  </si>
  <si>
    <t>SEVKİYAT</t>
  </si>
  <si>
    <t>Günlük Sevkiyat</t>
  </si>
  <si>
    <t>İade Sevkiyat</t>
  </si>
  <si>
    <t>Acil Sevkiyat</t>
  </si>
  <si>
    <t>Operasyon Katsayısı</t>
  </si>
  <si>
    <t>FİRE VE İADE</t>
  </si>
  <si>
    <t>Fire Oranı %</t>
  </si>
  <si>
    <t>Günlük İade İşlem</t>
  </si>
  <si>
    <t>İmha İşlem</t>
  </si>
  <si>
    <t>İş Yükü Etkisi</t>
  </si>
  <si>
    <t>CikisNedeni</t>
  </si>
  <si>
    <t>CikisGrubu</t>
  </si>
  <si>
    <t>AnalizKategorisi</t>
  </si>
  <si>
    <t>Yönetici ile anlaşamama</t>
  </si>
  <si>
    <t>Çalışan deneyimi</t>
  </si>
  <si>
    <t>Çalışma arkadaşları ile anlaşamama</t>
  </si>
  <si>
    <t>Ekip uyumu</t>
  </si>
  <si>
    <t>Ücret yetersizliği</t>
  </si>
  <si>
    <t>Ücret</t>
  </si>
  <si>
    <t>Yan haklardan memnun olmama</t>
  </si>
  <si>
    <t>Yan haklar</t>
  </si>
  <si>
    <t>Vardiya düzeninden memnun olmama</t>
  </si>
  <si>
    <t>Çalışma düzeni</t>
  </si>
  <si>
    <t>Çalışma saatlerinin uzun olması</t>
  </si>
  <si>
    <t>İş yükünün fazla olması</t>
  </si>
  <si>
    <t>İş yükü</t>
  </si>
  <si>
    <t>Görev dağılımı adaletsizliği</t>
  </si>
  <si>
    <t>Yönetim</t>
  </si>
  <si>
    <t>Kariyer / terfi beklentisinin karşılanmaması</t>
  </si>
  <si>
    <t>Kariyer</t>
  </si>
  <si>
    <t>Ulaşım problemi</t>
  </si>
  <si>
    <t>Lokasyon</t>
  </si>
  <si>
    <t>Sağlık nedeni</t>
  </si>
  <si>
    <t>Kişisel</t>
  </si>
  <si>
    <t>Ailevi nedenler</t>
  </si>
  <si>
    <t>Eğitim nedeniyle ayrılma</t>
  </si>
  <si>
    <t>Şehir değişikliği / taşınma</t>
  </si>
  <si>
    <t>Başka iş teklifi</t>
  </si>
  <si>
    <t>Piyasa</t>
  </si>
  <si>
    <t>Sektör değiştirme</t>
  </si>
  <si>
    <t>İş ortamından memnun olmama</t>
  </si>
  <si>
    <t>Performans yetersizliği</t>
  </si>
  <si>
    <t>İşveren feshi</t>
  </si>
  <si>
    <t>Performans</t>
  </si>
  <si>
    <t>Devamsızlık</t>
  </si>
  <si>
    <t>Disiplin</t>
  </si>
  <si>
    <t>Deneme sürecinde ayrılma</t>
  </si>
  <si>
    <t>Karşılıklı/Deneme</t>
  </si>
  <si>
    <t>Uyum</t>
  </si>
  <si>
    <t>İşe uyum sağlayamama</t>
  </si>
  <si>
    <t>Disiplin süreci</t>
  </si>
  <si>
    <t>Emeklilik</t>
  </si>
  <si>
    <t>Diğer</t>
  </si>
  <si>
    <t>Yasal</t>
  </si>
  <si>
    <t>Askerlik</t>
  </si>
  <si>
    <t>Evlilik</t>
  </si>
  <si>
    <t>Doğum / çocuk bakımı</t>
  </si>
  <si>
    <t>İşten çıkarma / işveren feshi</t>
  </si>
  <si>
    <t>Belirli süreli işin sona ermesi</t>
  </si>
  <si>
    <t>Sözleşme</t>
  </si>
  <si>
    <t>Sezonluk / geçici çalışma bitişi</t>
  </si>
  <si>
    <t>MÜŞTERİ ŞİKAYETLERİ</t>
  </si>
  <si>
    <t>Şikayet Adedi</t>
  </si>
  <si>
    <t>Kasa Şikayeti</t>
  </si>
  <si>
    <t>Reyon Şikayeti</t>
  </si>
  <si>
    <t>Memnuniyet Skoru</t>
  </si>
  <si>
    <t>FAZLA MESAİ</t>
  </si>
  <si>
    <t>Ay</t>
  </si>
  <si>
    <t>Fazla Mesai Saat</t>
  </si>
  <si>
    <t>Fazla Mesai Maliyet</t>
  </si>
  <si>
    <t>Yoğunluk Seviyesi</t>
  </si>
  <si>
    <t>2026-01</t>
  </si>
  <si>
    <t>Düşük</t>
  </si>
  <si>
    <t>2026-02</t>
  </si>
  <si>
    <t>Orta</t>
  </si>
  <si>
    <t>2026-03</t>
  </si>
  <si>
    <t>2026-04</t>
  </si>
  <si>
    <t>Yüksek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</si>
  <si>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</si>
  <si>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</si>
  <si>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</si>
  <si>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</si>
  <si>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</si>
  <si>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</si>
  <si>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</si>
  <si>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</si>
  <si>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DEVAMSIZLIK</t>
  </si>
  <si>
    <t>Devamsızlık Gün</t>
  </si>
  <si>
    <t>Rapor Gün</t>
  </si>
  <si>
    <t>Fiili Kayıp FTE</t>
  </si>
  <si>
    <t>EĞİTİM</t>
  </si>
  <si>
    <t>Eğitim Saat</t>
  </si>
  <si>
    <t>Katılımcı</t>
  </si>
  <si>
    <t>Eğitim Etki</t>
  </si>
  <si>
    <t>İyi</t>
  </si>
  <si>
    <t>Zayıf</t>
  </si>
  <si>
    <t>İZİN</t>
  </si>
  <si>
    <t>Yıllık İzin Gün</t>
  </si>
  <si>
    <t>Ücretsiz İzin Gün</t>
  </si>
  <si>
    <t>Mazeret İzin Gün</t>
  </si>
  <si>
    <t>PERFORMANS</t>
  </si>
  <si>
    <t>Operasyon Puanı</t>
  </si>
  <si>
    <t>Yönetici Puanı</t>
  </si>
  <si>
    <t>Müşteri Deneyimi</t>
  </si>
  <si>
    <t>PERSONEL MALİYETİ</t>
  </si>
  <si>
    <t>Personel Maliyeti</t>
  </si>
  <si>
    <t>Mesai Maliyeti</t>
  </si>
  <si>
    <t>Prim/Kesinti</t>
  </si>
  <si>
    <t>DEVİR RİSKİ</t>
  </si>
  <si>
    <t>Giriş</t>
  </si>
  <si>
    <t>Çıkış</t>
  </si>
  <si>
    <t>Devir Oranı %</t>
  </si>
  <si>
    <t>Risk Skoru</t>
  </si>
  <si>
    <t>AYLIK OPERASYON KPI</t>
  </si>
  <si>
    <t>Aylık Fiş</t>
  </si>
  <si>
    <t>Aylık Ciro</t>
  </si>
  <si>
    <t>Ort. Sepet</t>
  </si>
  <si>
    <t>Online Sipariş</t>
  </si>
  <si>
    <t>İŞ YÜKÜ ENDEKSİ</t>
  </si>
  <si>
    <t>Fiş Puan</t>
  </si>
  <si>
    <t>Ciro Puan</t>
  </si>
  <si>
    <t>m² Puan</t>
  </si>
  <si>
    <t>Risk Puan</t>
  </si>
  <si>
    <t>İş Yükü Endeksi</t>
  </si>
  <si>
    <t>Seviye</t>
  </si>
  <si>
    <t>Normal</t>
  </si>
  <si>
    <t>Kritik</t>
  </si>
  <si>
    <t>Kontrol Alanı</t>
  </si>
  <si>
    <t>Sonuç</t>
  </si>
  <si>
    <t>Bulgu / Düzeltme</t>
  </si>
  <si>
    <t>Tablo</t>
  </si>
  <si>
    <t>Satır / Aralık</t>
  </si>
  <si>
    <t>Not</t>
  </si>
  <si>
    <t>Norm Eksiği Kontrol</t>
  </si>
  <si>
    <t>Norm Fazlası Kontrol</t>
  </si>
  <si>
    <t>Kontrol Mağaza</t>
  </si>
  <si>
    <t>Kontrol Unvan</t>
  </si>
  <si>
    <t>Resmi Toplam Eksik</t>
  </si>
  <si>
    <t>Resmi Toplam Fazla</t>
  </si>
  <si>
    <t>UnvanID referansı</t>
  </si>
  <si>
    <t>DÜZELTİLDİ</t>
  </si>
  <si>
    <t>Eksik Dim_Unvan kayıtları eklendi</t>
  </si>
  <si>
    <t>Dim_Unvan</t>
  </si>
  <si>
    <t>A48:B50</t>
  </si>
  <si>
    <t>U046, U047, U048</t>
  </si>
  <si>
    <t>UnvanID eşleşmesi</t>
  </si>
  <si>
    <t>HAL DEPO ELEMANI satırları U047 yapıldı</t>
  </si>
  <si>
    <t>Fact_Mevcut</t>
  </si>
  <si>
    <t>E596:E599</t>
  </si>
  <si>
    <t>Önceden U009/U032 vardı</t>
  </si>
  <si>
    <t>DEPO ELEMANI satırları U045 yapıldı</t>
  </si>
  <si>
    <t>E600:E603; E605:E607</t>
  </si>
  <si>
    <t>Önceden U054/U048 vardı</t>
  </si>
  <si>
    <t>Fact_Norm</t>
  </si>
  <si>
    <t>UYGUN</t>
  </si>
  <si>
    <t>Fact_Norm içindeki MağazaID ve UnvanID değerleri dimension tablolarıyla eşleşir</t>
  </si>
  <si>
    <t>A:F</t>
  </si>
  <si>
    <t>Kontrol edildi</t>
  </si>
  <si>
    <t>Fact_Mevcut içindeki MağazaID ve UnvanID değerleri dimension tablolarıyla eşleşir</t>
  </si>
  <si>
    <t>A:Q</t>
  </si>
  <si>
    <t>Power BI Star Schema</t>
  </si>
  <si>
    <t>Fact tabloları ID üzerinden Dim_Magaza ve Dim_Unvan’a bağlanabilir</t>
  </si>
  <si>
    <t>Model</t>
  </si>
  <si>
    <t>1-*</t>
  </si>
  <si>
    <t>Dimension tarafı tekil ID olmalı</t>
  </si>
  <si>
    <t>Önerilen ilişki</t>
  </si>
  <si>
    <t>BİLGİ</t>
  </si>
  <si>
    <t>Dim_Magaza[MağazaID] 1 → * Fact tabloları; Dim_Unvan[UnvanID] 1 → * Fact tabloları</t>
  </si>
  <si>
    <t>Power BI</t>
  </si>
  <si>
    <t>Model görünümü</t>
  </si>
  <si>
    <t>Çift yönlü filtre önermem</t>
  </si>
  <si>
    <t>TORBALI-2</t>
  </si>
  <si>
    <t>TORBALI-5</t>
  </si>
  <si>
    <t>PARTTİME</t>
  </si>
  <si>
    <t>GAZİEMİR 1</t>
  </si>
  <si>
    <t>TORBALI-4</t>
  </si>
  <si>
    <t>Anahtar Alan</t>
  </si>
  <si>
    <t>Power BI İlişki</t>
  </si>
  <si>
    <t>Kullanım</t>
  </si>
  <si>
    <t>Dim_Magaza</t>
  </si>
  <si>
    <t>Dimension</t>
  </si>
  <si>
    <t>1 → * Fact_Norm[MağazaID]</t>
  </si>
  <si>
    <t>Mağaza, bölge sorumlusu, mağaza kırılımı</t>
  </si>
  <si>
    <t>Uygun</t>
  </si>
  <si>
    <t>1 → * Fact_Mevcut[MağazaID]</t>
  </si>
  <si>
    <t>Aktif personel, mağaza bazlı mevcut</t>
  </si>
  <si>
    <t>1 → * Fact_Norm[UnvanID]</t>
  </si>
  <si>
    <t>Norm kadro unvan kırılımı</t>
  </si>
  <si>
    <t>1 → * Fact_Mevcut[UnvanID]</t>
  </si>
  <si>
    <t>Mevcut personel unvan kırılımı</t>
  </si>
  <si>
    <t>Dim_Tarih</t>
  </si>
  <si>
    <t>Tarih / DateKey</t>
  </si>
  <si>
    <t>1 → * tarihli fact alanları</t>
  </si>
  <si>
    <t>Ay, yıl, dönem analizi</t>
  </si>
  <si>
    <t>Kullanılabilir</t>
  </si>
  <si>
    <t>Dim_CikisNedeni</t>
  </si>
  <si>
    <t>1 → * Fact_Mevcut[CikisNedeniID]</t>
  </si>
  <si>
    <t>Çıkış nedeni analizi</t>
  </si>
  <si>
    <t>Kontrol önerilir</t>
  </si>
  <si>
    <t>Fact</t>
  </si>
  <si>
    <t>MağazaID + UnvanID</t>
  </si>
  <si>
    <t>* tarafı</t>
  </si>
  <si>
    <t>Norm kadro ölçüleri</t>
  </si>
  <si>
    <t>PersonelID</t>
  </si>
  <si>
    <t>Aktif mevcut, çıkış, kıdem, unvan analizi</t>
  </si>
  <si>
    <t>Operasyon KPI sayfaları</t>
  </si>
  <si>
    <t>Fact / destek</t>
  </si>
  <si>
    <t>MağazaID + Tarih</t>
  </si>
  <si>
    <t>Ciro, fiş, sepet, iş yükü, yoğunluk</t>
  </si>
  <si>
    <t>Kademeli bağlanmalı</t>
  </si>
  <si>
    <t>Girdiler / Çarpanlar</t>
  </si>
  <si>
    <t>-</t>
  </si>
  <si>
    <t>İlişki gerekmez</t>
  </si>
  <si>
    <t>Senaryo ve norm öneri parametreleri</t>
  </si>
  <si>
    <t>Ayrı tutulmalı</t>
  </si>
  <si>
    <t>BAŞDAŞ AI İŞ GÜCÜ &amp; KAPASİTE OPTİMİZASYONU – GİRDİ REHBERİ</t>
  </si>
  <si>
    <t>Sayfa</t>
  </si>
  <si>
    <t>Amaç</t>
  </si>
  <si>
    <t>Kullanıcı Girişi</t>
  </si>
  <si>
    <t>Dummy Durumu</t>
  </si>
  <si>
    <t>Güncelleme Sıklığı</t>
  </si>
  <si>
    <t>Standart_Sure_Kutuphanesi</t>
  </si>
  <si>
    <t>İş aktivitelerini standart dakikaya çevirir.</t>
  </si>
  <si>
    <t>Standart süre, kaynak, geçerlilik</t>
  </si>
  <si>
    <t>Başlangıç süreleri dummy</t>
  </si>
  <si>
    <t>Zaman etüdü sonrası</t>
  </si>
  <si>
    <t>Süreleri saha ölçümüyle değiştirin.</t>
  </si>
  <si>
    <t>Gunluk_Aktivite_Hacmi</t>
  </si>
  <si>
    <t>Mağaza ve aktivite bazında günlük hacmi tutar.</t>
  </si>
  <si>
    <t>Miktar ve veri kaynağı</t>
  </si>
  <si>
    <t>Bazı miktarlar türetilmiş dummy</t>
  </si>
  <si>
    <t>Günlük</t>
  </si>
  <si>
    <t>OBEYS/PDKS/online entegrasyonu yapılabilir.</t>
  </si>
  <si>
    <t>Kapasite_Parametreleri</t>
  </si>
  <si>
    <t>Bir çalışanın net üretken dakikasını hesaplar.</t>
  </si>
  <si>
    <t>Vardiya, mola, kayıp ve verimlilik</t>
  </si>
  <si>
    <t>Başlangıç varsayımları dummy</t>
  </si>
  <si>
    <t>Aylık/çeyreklik</t>
  </si>
  <si>
    <t>Unvan bazında saha doğrulaması gerekir.</t>
  </si>
  <si>
    <t>Kalibrasyon</t>
  </si>
  <si>
    <t>Standart ve gözlenen süre farkını izler.</t>
  </si>
  <si>
    <t>Gözlenen süre ve gözlem sayısı</t>
  </si>
  <si>
    <t>Dummy katsayılar</t>
  </si>
  <si>
    <t>Aylık</t>
  </si>
  <si>
    <t>AI önerisi yönetici onayından geçmelidir.</t>
  </si>
  <si>
    <t>Minimum_Kadro_Kurallari</t>
  </si>
  <si>
    <t>İş yükü düşük olsa da zorunlu minimum kadroyu korur.</t>
  </si>
  <si>
    <t>Minimum kişi ve gerekçe</t>
  </si>
  <si>
    <t>İlk kurallar dummy</t>
  </si>
  <si>
    <t>İhtiyaç halinde</t>
  </si>
  <si>
    <t>İSG, operasyon ve yetkinlik kısıtları.</t>
  </si>
  <si>
    <t>Vardiya_Pik_Saat</t>
  </si>
  <si>
    <t>Pik saat ek ihtiyaç katsayısını belirler.</t>
  </si>
  <si>
    <t>Yoğunluk ve pik katsayısı</t>
  </si>
  <si>
    <t>Dummy</t>
  </si>
  <si>
    <t>Günlük/haftalık</t>
  </si>
  <si>
    <t>Saatlik yoğunluk verisiyle beslenebilir.</t>
  </si>
  <si>
    <t>AI_Norm_Sonuclari</t>
  </si>
  <si>
    <t>Norm, mevcut, iş yükü normu ve AI önerisini karşılaştırır.</t>
  </si>
  <si>
    <t>Formül sonuçları</t>
  </si>
  <si>
    <t>Formül tabanlı test çıktısı</t>
  </si>
  <si>
    <t>Her çalıştırmada</t>
  </si>
  <si>
    <t>PDF rapor motorunun ana veri kaynağıdır.</t>
  </si>
  <si>
    <t>Rapor_Parametreleri</t>
  </si>
  <si>
    <t>PDF yönetim raporunun kapsamını yönetir.</t>
  </si>
  <si>
    <t>Dönem, eşikler, bölüm seçimleri</t>
  </si>
  <si>
    <t>Hayır</t>
  </si>
  <si>
    <t>Rapor öncesi</t>
  </si>
  <si>
    <t>Evet/Hayır alanları değiştirilebilir.</t>
  </si>
  <si>
    <t>Veri_Kalitesi_Log</t>
  </si>
  <si>
    <t>Eksik, dummy ve hatalı verileri izler.</t>
  </si>
  <si>
    <t>Durum ve aksiyon</t>
  </si>
  <si>
    <t>Örnek kayıtlar</t>
  </si>
  <si>
    <t>PDF metodoloji bölümüne aktarılabilir.</t>
  </si>
  <si>
    <t>AktiviteID</t>
  </si>
  <si>
    <t>Aktivite</t>
  </si>
  <si>
    <t>Ölçü Birimi</t>
  </si>
  <si>
    <t>İş Yükü Tipi</t>
  </si>
  <si>
    <t>Frekans</t>
  </si>
  <si>
    <t>Standart Süre (Dk)</t>
  </si>
  <si>
    <t>Hazırlık Süresi (Dk)</t>
  </si>
  <si>
    <t>Kaynak</t>
  </si>
  <si>
    <t>Geçerlilik Başlangıcı</t>
  </si>
  <si>
    <t>Aktif Mi</t>
  </si>
  <si>
    <t>A001</t>
  </si>
  <si>
    <t>Fiş işlemi</t>
  </si>
  <si>
    <t>Fiş</t>
  </si>
  <si>
    <t>Değişken</t>
  </si>
  <si>
    <t>İşlem Bazlı</t>
  </si>
  <si>
    <t>Saha Etüdü Bekleniyor</t>
  </si>
  <si>
    <t>Evet</t>
  </si>
  <si>
    <t>A002</t>
  </si>
  <si>
    <t>Kasa açılışı</t>
  </si>
  <si>
    <t>Sabit</t>
  </si>
  <si>
    <t>A003</t>
  </si>
  <si>
    <t>Kasa kapanışı</t>
  </si>
  <si>
    <t>A004</t>
  </si>
  <si>
    <t>İade işlemi</t>
  </si>
  <si>
    <t>İşlem</t>
  </si>
  <si>
    <t>A005</t>
  </si>
  <si>
    <t>Koli raf yerleştirme</t>
  </si>
  <si>
    <t>Koli</t>
  </si>
  <si>
    <t>A006</t>
  </si>
  <si>
    <t>Palet boşaltma</t>
  </si>
  <si>
    <t>Palet</t>
  </si>
  <si>
    <t>A007</t>
  </si>
  <si>
    <t>Etiket değiştirme</t>
  </si>
  <si>
    <t>Etiket</t>
  </si>
  <si>
    <t>A008</t>
  </si>
  <si>
    <t>SKT kontrolü</t>
  </si>
  <si>
    <t>Ürün</t>
  </si>
  <si>
    <t>Periyodik</t>
  </si>
  <si>
    <t>A009</t>
  </si>
  <si>
    <t>Müşteri servis süresi</t>
  </si>
  <si>
    <t>Müşteri</t>
  </si>
  <si>
    <t>A010</t>
  </si>
  <si>
    <t>Günlük temizlik</t>
  </si>
  <si>
    <t>Gün</t>
  </si>
  <si>
    <t>A011</t>
  </si>
  <si>
    <t>Ürün hazırlama</t>
  </si>
  <si>
    <t>Kg</t>
  </si>
  <si>
    <t>A012</t>
  </si>
  <si>
    <t>Teşhir hazırlığı</t>
  </si>
  <si>
    <t>A013</t>
  </si>
  <si>
    <t>Parçalama</t>
  </si>
  <si>
    <t>A014</t>
  </si>
  <si>
    <t>Paketleme</t>
  </si>
  <si>
    <t>Paket</t>
  </si>
  <si>
    <t>A015</t>
  </si>
  <si>
    <t>A016</t>
  </si>
  <si>
    <t>Ayıklama</t>
  </si>
  <si>
    <t>A017</t>
  </si>
  <si>
    <t>Fire ayrıştırma</t>
  </si>
  <si>
    <t>A018</t>
  </si>
  <si>
    <t>Sipariş toplama</t>
  </si>
  <si>
    <t>Sipariş</t>
  </si>
  <si>
    <t>A019</t>
  </si>
  <si>
    <t>Sipariş teslimatı</t>
  </si>
  <si>
    <t>A020</t>
  </si>
  <si>
    <t>Ürün dolumu</t>
  </si>
  <si>
    <t>A021</t>
  </si>
  <si>
    <t>Ürün hazırlama/pişirme</t>
  </si>
  <si>
    <t>Parti</t>
  </si>
  <si>
    <t>Brüt Vardiya (Dk)</t>
  </si>
  <si>
    <t>Mola (Dk)</t>
  </si>
  <si>
    <t>Zorunlu Kayıp (Dk)</t>
  </si>
  <si>
    <t>Verimlilik Oranı</t>
  </si>
  <si>
    <t>Net Üretken Dakika</t>
  </si>
  <si>
    <t>FTE Katsayısı</t>
  </si>
  <si>
    <t>Aktivite Miktarı</t>
  </si>
  <si>
    <t>Kalibrasyon Katsayısı</t>
  </si>
  <si>
    <t>İş Yükü (Dk)</t>
  </si>
  <si>
    <t>Veri Kaynağı</t>
  </si>
  <si>
    <t>Günlük Operasyon - Gerçek</t>
  </si>
  <si>
    <t>Gerçek/Mevcut Kaynak</t>
  </si>
  <si>
    <t>Türetilmiş Saha Etüdü Bekleniyor</t>
  </si>
  <si>
    <t>Mal Kabul (Aylık Operasyon KPI) - Türetilmiş</t>
  </si>
  <si>
    <t>Gerçek/Türetilmiş</t>
  </si>
  <si>
    <t>Sabit Aktivite</t>
  </si>
  <si>
    <t>Online Sipariş - Gerçek</t>
  </si>
  <si>
    <t>Aktivite Kapsamı</t>
  </si>
  <si>
    <t>Standart Süre</t>
  </si>
  <si>
    <t>Gözlenen Süre</t>
  </si>
  <si>
    <t>Gözlem Sayısı</t>
  </si>
  <si>
    <t>Güven Skoru</t>
  </si>
  <si>
    <t>Onay Durumu</t>
  </si>
  <si>
    <t>TÜM AKTİVİTELER</t>
  </si>
  <si>
    <t>Sistem Önerisi</t>
  </si>
  <si>
    <t>Saha Etüdü Bekleniyor kalibrasyon</t>
  </si>
  <si>
    <t>Minimum Kişi</t>
  </si>
  <si>
    <t>Gerekçe</t>
  </si>
  <si>
    <t>Kural Türü</t>
  </si>
  <si>
    <t>Mağaza açık olduğu sürece kasa sürekliliği</t>
  </si>
  <si>
    <t>Operasyon</t>
  </si>
  <si>
    <t>Raf, fiyat ve müşteri desteği sürekliliği</t>
  </si>
  <si>
    <t>Hizmet ve hijyen sürekliliği</t>
  </si>
  <si>
    <t>Gıda Güvenliği</t>
  </si>
  <si>
    <t>Yetkinlik ve gıda güvenliği gerekliliği</t>
  </si>
  <si>
    <t>Teşhir ve fire kontrol sürekliliği</t>
  </si>
  <si>
    <t>Online sipariş hizmet seviyesi</t>
  </si>
  <si>
    <t>Teslimat sürekliliği</t>
  </si>
  <si>
    <t>Dolum ve stok sürekliliği</t>
  </si>
  <si>
    <t>Üretim ve hizmet sürekliliği</t>
  </si>
  <si>
    <t>Pik Saat Aralığı</t>
  </si>
  <si>
    <t>Pik Hacim Payı</t>
  </si>
  <si>
    <t>Pik Katsayısı</t>
  </si>
  <si>
    <t>17:00-20:00</t>
  </si>
  <si>
    <t>Saatlik Yoğunluk / Saha Etüdü Bekleniyor</t>
  </si>
  <si>
    <t>Aktif</t>
  </si>
  <si>
    <t>Yönetim Normu</t>
  </si>
  <si>
    <t>Aktif Mevcut</t>
  </si>
  <si>
    <t>Toplam İş Yükü (Dk)</t>
  </si>
  <si>
    <t>Net Üretken Dk</t>
  </si>
  <si>
    <t>İş Yükü FTE</t>
  </si>
  <si>
    <t>Minimum Kadro</t>
  </si>
  <si>
    <t>AI Önerilen Norm</t>
  </si>
  <si>
    <t>AI-Mevcut Fark</t>
  </si>
  <si>
    <t>Kapasite Açığı/Fazlası (Dk)</t>
  </si>
  <si>
    <t>İşe Alım Öncelik Puanı</t>
  </si>
  <si>
    <t>Öncelik Seviyesi</t>
  </si>
  <si>
    <t>Tahmini 90 Günlük Açık</t>
  </si>
  <si>
    <t>Transferle Kapatılabilir Açık</t>
  </si>
  <si>
    <t>İşe Alım Gerektiren Açık</t>
  </si>
  <si>
    <t>Aylık Ek Maliyet</t>
  </si>
  <si>
    <t>Boş Kadro Maliyeti</t>
  </si>
  <si>
    <t>Net Finansal Etki</t>
  </si>
  <si>
    <t>Önerilen Aksiyon</t>
  </si>
  <si>
    <t>Yönetici Açıklaması</t>
  </si>
  <si>
    <t>Formül</t>
  </si>
  <si>
    <t>Doğrudan işe alım başlatılmalı</t>
  </si>
  <si>
    <t>Mağaza: AKEVLER | Unvan: KASİYER | Yönetim normu: 3 | Mevcut: 3 | AI normu: 7 | 90 günlük tahmini açık: 5 | Öneri: Doğrudan işe alım başlatılmalı</t>
  </si>
  <si>
    <t>Mevcut yapı korunmalı</t>
  </si>
  <si>
    <t>Mağaza: AKEVLER | Unvan: REYON GÖREVLİSİ | Yönetim normu: 2 | Mevcut: 3 | AI normu: 1 | 90 günlük tahmini açık: 0 | Öneri: Mevcut yapı korunmalı</t>
  </si>
  <si>
    <t>Mağaza: AKEVLER | Unvan: ŞARKÜTERİ | Yönetim normu: 1 | Mevcut: 1 | AI normu: 2 | 90 günlük tahmini açık: 2 | Öneri: Doğrudan işe alım başlatılmalı</t>
  </si>
  <si>
    <t>Mağaza: AKEVLER | Unvan: KASAP | Yönetim normu: 1 | Mevcut: 0 | AI normu: 1 | 90 günlük tahmini açık: 1 | Öneri: Doğrudan işe alım başlatılmalı</t>
  </si>
  <si>
    <t>Transfer ile kapatılmalı</t>
  </si>
  <si>
    <t>Mağaza: AKEVLER | Unvan: MANAV | Yönetim normu: 2 | Mevcut: 0 | AI normu: 1 | 90 günlük tahmini açık: 1 | Öneri: Transfer ile kapatılmalı</t>
  </si>
  <si>
    <t>Mağaza: AKEVLER | Unvan: ONLİNE TOPLAYICI | Yönetim normu: 1 | Mevcut: 1 | AI normu: 3 | 90 günlük tahmini açık: 3 | Öneri: Doğrudan işe alım başlatılmalı</t>
  </si>
  <si>
    <t>Mağaza: AKEVLER | Unvan: ONLİNE ŞOFÖR | Yönetim normu: 1 | Mevcut: 0 | AI normu: 5 | 90 günlük tahmini açık: 5 | Öneri: Doğrudan işe alım başlatılmalı</t>
  </si>
  <si>
    <t>Mağaza: AKEVLER | Unvan: BAKLİYAT | Yönetim normu: 1 | Mevcut: 1 | AI normu: 1 | 90 günlük tahmini açık: 1 | Öneri: Doğrudan işe alım başlatılmalı</t>
  </si>
  <si>
    <t>Mağaza: AKEVLER | Unvan: UNLU MAMÜLLER | Yönetim normu: 0 | Mevcut: 0 | AI normu: 1 | 90 günlük tahmini açık: 1 | Öneri: Doğrudan işe alım başlatılmalı</t>
  </si>
  <si>
    <t>Mağaza: AYDIN EFELER | Unvan: KASİYER | Yönetim normu: 2 | Mevcut: 2 | AI normu: 11 | 90 günlük tahmini açık: 10 | Öneri: Doğrudan işe alım başlatılmalı</t>
  </si>
  <si>
    <t>Mağaza: AYDIN EFELER | Unvan: REYON GÖREVLİSİ | Yönetim normu: 2 | Mevcut: 2 | AI normu: 3 | 90 günlük tahmini açık: 2 | Öneri: Transfer ile kapatılmalı</t>
  </si>
  <si>
    <t>Mağaza: AYDIN EFELER | Unvan: ŞARKÜTERİ | Yönetim normu: 1 | Mevcut: 0 | AI normu: 3 | 90 günlük tahmini açık: 3 | Öneri: Doğrudan işe alım başlatılmalı</t>
  </si>
  <si>
    <t>Mağaza: AYDIN EFELER | Unvan: KASAP | Yönetim normu: 1 | Mevcut: 0 | AI normu: 1 | 90 günlük tahmini açık: 1 | Öneri: Doğrudan işe alım başlatılmalı</t>
  </si>
  <si>
    <t>Mağaza: AYDIN EFELER | Unvan: MANAV | Yönetim normu: 2 | Mevcut: 1 | AI normu: 1 | 90 günlük tahmini açık: 1 | Öneri: Transfer ile kapatılmalı</t>
  </si>
  <si>
    <t>Mağaza: AYDIN EFELER | Unvan: ONLİNE TOPLAYICI | Yönetim normu: 0 | Mevcut: 0 | AI normu: 1 | 90 günlük tahmini açık: 1 | Öneri: Doğrudan işe alım başlatılmalı</t>
  </si>
  <si>
    <t>Mağaza: AYDIN EFELER | Unvan: ONLİNE ŞOFÖR | Yönetim normu: 0 | Mevcut: 0 | AI normu: 1 | 90 günlük tahmini açık: 1 | Öneri: Doğrudan işe alım başlatılmalı</t>
  </si>
  <si>
    <t>Mağaza: AYDIN EFELER | Unvan: BAKLİYAT | Yönetim normu: 1 | Mevcut: 1 | AI normu: 1 | 90 günlük tahmini açık: 1 | Öneri: Doğrudan işe alım başlatılmalı</t>
  </si>
  <si>
    <t>Mağaza: AYDIN EFELER | Unvan: UNLU MAMÜLLER | Yönetim normu: 0 | Mevcut: 0 | AI normu: 1 | 90 günlük tahmini açık: 1 | Öneri: Doğrudan işe alım başlatılmalı</t>
  </si>
  <si>
    <t>Mağaza: AYDIN EFELER-2 | Unvan: KASİYER | Yönetim normu: 3 | Mevcut: 0 | AI normu: 7 | 90 günlük tahmini açık: 7 | Öneri: Doğrudan işe alım başlatılmalı</t>
  </si>
  <si>
    <t>Mağaza: AYDIN EFELER-2 | Unvan: REYON GÖREVLİSİ | Yönetim normu: 3 | Mevcut: 0 | AI normu: 2 | 90 günlük tahmini açık: 2 | Öneri: Transfer ile kapatılmalı</t>
  </si>
  <si>
    <t>Mağaza: AYDIN EFELER-2 | Unvan: ŞARKÜTERİ | Yönetim normu: 1 | Mevcut: 0 | AI normu: 2 | 90 günlük tahmini açık: 2 | Öneri: Doğrudan işe alım başlatılmalı</t>
  </si>
  <si>
    <t>Mağaza: AYDIN EFELER-2 | Unvan: KASAP | Yönetim normu: 1 | Mevcut: 0 | AI normu: 2 | 90 günlük tahmini açık: 2 | Öneri: Doğrudan işe alım başlatılmalı</t>
  </si>
  <si>
    <t>Mağaza: AYDIN EFELER-2 | Unvan: MANAV | Yönetim normu: 2 | Mevcut: 0 | AI normu: 2 | 90 günlük tahmini açık: 2 | Öneri: Transfer ile kapatılmalı</t>
  </si>
  <si>
    <t>Mağaza: AYDIN EFELER-2 | Unvan: ONLİNE TOPLAYICI | Yönetim normu: 0 | Mevcut: 0 | AI normu: 3 | 90 günlük tahmini açık: 3 | Öneri: Doğrudan işe alım başlatılmalı</t>
  </si>
  <si>
    <t>Mağaza: AYDIN EFELER-2 | Unvan: ONLİNE ŞOFÖR | Yönetim normu: 0 | Mevcut: 0 | AI normu: 5 | 90 günlük tahmini açık: 5 | Öneri: Doğrudan işe alım başlatılmalı</t>
  </si>
  <si>
    <t>Mağaza: AYDIN EFELER-2 | Unvan: BAKLİYAT | Yönetim normu: 0 | Mevcut: 0 | AI normu: 2 | 90 günlük tahmini açık: 2 | Öneri: Doğrudan işe alım başlatılmalı</t>
  </si>
  <si>
    <t>Mağaza: AYDIN EFELER-2 | Unvan: UNLU MAMÜLLER | Yönetim normu: 1 | Mevcut: 0 | AI normu: 2 | 90 günlük tahmini açık: 2 | Öneri: Doğrudan işe alım başlatılmalı</t>
  </si>
  <si>
    <t>Mağaza: AYDIN FATİH | Unvan: KASİYER | Yönetim normu: 2 | Mevcut: 2 | AI normu: 6 | 90 günlük tahmini açık: 5 | Öneri: Doğrudan işe alım başlatılmalı</t>
  </si>
  <si>
    <t>Mağaza: AYDIN FATİH | Unvan: REYON GÖREVLİSİ | Yönetim normu: 2 | Mevcut: 2 | AI normu: 3 | 90 günlük tahmini açık: 2 | Öneri: Transfer ile kapatılmalı</t>
  </si>
  <si>
    <t>Mağaza: AYDIN FATİH | Unvan: ŞARKÜTERİ | Yönetim normu: 1 | Mevcut: 1 | AI normu: 2 | 90 günlük tahmini açık: 2 | Öneri: Doğrudan işe alım başlatılmalı</t>
  </si>
  <si>
    <t>Mağaza: AYDIN FATİH | Unvan: KASAP | Yönetim normu: 1 | Mevcut: 0 | AI normu: 2 | 90 günlük tahmini açık: 2 | Öneri: Doğrudan işe alım başlatılmalı</t>
  </si>
  <si>
    <t>Mağaza: AYDIN FATİH | Unvan: MANAV | Yönetim normu: 2 | Mevcut: 0 | AI normu: 2 | 90 günlük tahmini açık: 2 | Öneri: Transfer ile kapatılmalı</t>
  </si>
  <si>
    <t>Mağaza: AYDIN FATİH | Unvan: ONLİNE TOPLAYICI | Yönetim normu: 0 | Mevcut: 0 | AI normu: 2 | 90 günlük tahmini açık: 2 | Öneri: Doğrudan işe alım başlatılmalı</t>
  </si>
  <si>
    <t>Mağaza: AYDIN FATİH | Unvan: ONLİNE ŞOFÖR | Yönetim normu: 0 | Mevcut: 0 | AI normu: 2 | 90 günlük tahmini açık: 2 | Öneri: Doğrudan işe alım başlatılmalı</t>
  </si>
  <si>
    <t>Mağaza: AYDIN FATİH | Unvan: BAKLİYAT | Yönetim normu: 1 | Mevcut: 1 | AI normu: 2 | 90 günlük tahmini açık: 2 | Öneri: Doğrudan işe alım başlatılmalı</t>
  </si>
  <si>
    <t>Mağaza: AYDIN FATİH | Unvan: UNLU MAMÜLLER | Yönetim normu: 0 | Mevcut: 0 | AI normu: 2 | 90 günlük tahmini açık: 2 | Öneri: Doğrudan işe alım başlatılmalı</t>
  </si>
  <si>
    <t>Mağaza: AYDIN FATİH-2 | Unvan: KASİYER | Yönetim normu: 2 | Mevcut: 2 | AI normu: 7 | 90 günlük tahmini açık: 6 | Öneri: Doğrudan işe alım başlatılmalı</t>
  </si>
  <si>
    <t>Mağaza: AYDIN FATİH-2 | Unvan: REYON GÖREVLİSİ | Yönetim normu: 2 | Mevcut: 2 | AI normu: 2 | 90 günlük tahmini açık: 1 | Öneri: Transfer ile kapatılmalı</t>
  </si>
  <si>
    <t>Mağaza: AYDIN FATİH-2 | Unvan: ŞARKÜTERİ | Yönetim normu: 1 | Mevcut: 0 | AI normu: 2 | 90 günlük tahmini açık: 2 | Öneri: Doğrudan işe alım başlatılmalı</t>
  </si>
  <si>
    <t>Mağaza: AYDIN FATİH-2 | Unvan: KASAP | Yönetim normu: 1 | Mevcut: 0 | AI normu: 2 | 90 günlük tahmini açık: 2 | Öneri: Doğrudan işe alım başlatılmalı</t>
  </si>
  <si>
    <t>Mağaza: AYDIN FATİH-2 | Unvan: MANAV | Yönetim normu: 1 | Mevcut: 0 | AI normu: 2 | 90 günlük tahmini açık: 2 | Öneri: Transfer ile kapatılmalı</t>
  </si>
  <si>
    <t>Mağaza: AYDIN FATİH-2 | Unvan: ONLİNE TOPLAYICI | Yönetim normu: 0 | Mevcut: 0 | AI normu: 2 | 90 günlük tahmini açık: 2 | Öneri: Doğrudan işe alım başlatılmalı</t>
  </si>
  <si>
    <t>Mağaza: AYDIN FATİH-2 | Unvan: ONLİNE ŞOFÖR | Yönetim normu: 0 | Mevcut: 0 | AI normu: 3 | 90 günlük tahmini açık: 3 | Öneri: Doğrudan işe alım başlatılmalı</t>
  </si>
  <si>
    <t>Mağaza: AYDIN FATİH-2 | Unvan: BAKLİYAT | Yönetim normu: 1 | Mevcut: 0 | AI normu: 2 | 90 günlük tahmini açık: 2 | Öneri: Doğrudan işe alım başlatılmalı</t>
  </si>
  <si>
    <t>Mağaza: AYDIN FATİH-2 | Unvan: UNLU MAMÜLLER | Yönetim normu: 0 | Mevcut: 0 | AI normu: 2 | 90 günlük tahmini açık: 2 | Öneri: Doğrudan işe alım başlatılmalı</t>
  </si>
  <si>
    <t>Mağaza: AYDIN GİRNE | Unvan: KASİYER | Yönetim normu: 2 | Mevcut: 2 | AI normu: 7 | 90 günlük tahmini açık: 6 | Öneri: Doğrudan işe alım başlatılmalı</t>
  </si>
  <si>
    <t>Mağaza: AYDIN GİRNE | Unvan: REYON GÖREVLİSİ | Yönetim normu: 2 | Mevcut: 2 | AI normu: 3 | 90 günlük tahmini açık: 2 | Öneri: Transfer ile kapatılmalı</t>
  </si>
  <si>
    <t>Mağaza: AYDIN GİRNE | Unvan: ŞARKÜTERİ | Yönetim normu: 1 | Mevcut: 0 | AI normu: 2 | 90 günlük tahmini açık: 2 | Öneri: Doğrudan işe alım başlatılmalı</t>
  </si>
  <si>
    <t>Mağaza: AYDIN GİRNE | Unvan: KASAP | Yönetim normu: 1 | Mevcut: 0 | AI normu: 2 | 90 günlük tahmini açık: 2 | Öneri: Doğrudan işe alım başlatılmalı</t>
  </si>
  <si>
    <t>Mağaza: AYDIN GİRNE | Unvan: MANAV | Yönetim normu: 2 | Mevcut: 0 | AI normu: 2 | 90 günlük tahmini açık: 2 | Öneri: Transfer ile kapatılmalı</t>
  </si>
  <si>
    <t>Mağaza: AYDIN GİRNE | Unvan: ONLİNE TOPLAYICI | Yönetim normu: 0 | Mevcut: 0 | AI normu: 2 | 90 günlük tahmini açık: 2 | Öneri: Doğrudan işe alım başlatılmalı</t>
  </si>
  <si>
    <t>Mağaza: AYDIN GİRNE | Unvan: ONLİNE ŞOFÖR | Yönetim normu: 0 | Mevcut: 0 | AI normu: 3 | 90 günlük tahmini açık: 3 | Öneri: Doğrudan işe alım başlatılmalı</t>
  </si>
  <si>
    <t>Mağaza: AYDIN GİRNE | Unvan: BAKLİYAT | Yönetim normu: 1 | Mevcut: 0 | AI normu: 2 | 90 günlük tahmini açık: 2 | Öneri: Doğrudan işe alım başlatılmalı</t>
  </si>
  <si>
    <t>Mağaza: AYDIN GİRNE | Unvan: UNLU MAMÜLLER | Yönetim normu: 0 | Mevcut: 0 | AI normu: 2 | 90 günlük tahmini açık: 2 | Öneri: Doğrudan işe alım başlatılmalı</t>
  </si>
  <si>
    <t>Mağaza: AYDIN MİMARSİNAN | Unvan: KASİYER | Yönetim normu: 2 | Mevcut: 0 | AI normu: 24 | 90 günlük tahmini açık: 24 | Öneri: Doğrudan işe alım başlatılmalı</t>
  </si>
  <si>
    <t>Mağaza: AYDIN MİMARSİNAN | Unvan: REYON GÖREVLİSİ | Yönetim normu: 2 | Mevcut: 0 | AI normu: 2 | 90 günlük tahmini açık: 2 | Öneri: Transfer ile kapatılmalı</t>
  </si>
  <si>
    <t>Mağaza: AYDIN MİMARSİNAN | Unvan: ŞARKÜTERİ | Yönetim normu: 1 | Mevcut: 0 | AI normu: 6 | 90 günlük tahmini açık: 6 | Öneri: Doğrudan işe alım başlatılmalı</t>
  </si>
  <si>
    <t>Mağaza: AYDIN MİMARSİNAN | Unvan: KASAP | Yönetim normu: 1 | Mevcut: 0 | AI normu: 2 | 90 günlük tahmini açık: 2 | Öneri: Doğrudan işe alım başlatılmalı</t>
  </si>
  <si>
    <t>Mağaza: AYDIN MİMARSİNAN | Unvan: MANAV | Yönetim normu: 2 | Mevcut: 0 | AI normu: 2 | 90 günlük tahmini açık: 2 | Öneri: Transfer ile kapatılmalı</t>
  </si>
  <si>
    <t>Mağaza: AYDIN MİMARSİNAN | Unvan: ONLİNE TOPLAYICI | Yönetim normu: 0 | Mevcut: 0 | AI normu: 3 | 90 günlük tahmini açık: 3 | Öneri: Doğrudan işe alım başlatılmalı</t>
  </si>
  <si>
    <t>Mağaza: AYDIN MİMARSİNAN | Unvan: ONLİNE ŞOFÖR | Yönetim normu: 0 | Mevcut: 0 | AI normu: 5 | 90 günlük tahmini açık: 5 | Öneri: Doğrudan işe alım başlatılmalı</t>
  </si>
  <si>
    <t>Mağaza: AYDIN MİMARSİNAN | Unvan: BAKLİYAT | Yönetim normu: 1 | Mevcut: 0 | AI normu: 2 | 90 günlük tahmini açık: 2 | Öneri: Doğrudan işe alım başlatılmalı</t>
  </si>
  <si>
    <t>Mağaza: AYDIN MİMARSİNAN | Unvan: UNLU MAMÜLLER | Yönetim normu: 0 | Mevcut: 0 | AI normu: 2 | 90 günlük tahmini açık: 2 | Öneri: Doğrudan işe alım başlatılmalı</t>
  </si>
  <si>
    <t>Mağaza: AYRANCILAR | Unvan: KASİYER | Yönetim normu: 3 | Mevcut: 4 | AI normu: 21 | 90 günlük tahmini açık: 18 | Öneri: Doğrudan işe alım başlatılmalı</t>
  </si>
  <si>
    <t>Mağaza: AYRANCILAR | Unvan: REYON GÖREVLİSİ | Yönetim normu: 3 | Mevcut: 2 | AI normu: 4 | 90 günlük tahmini açık: 3 | Öneri: Transfer ile kapatılmalı</t>
  </si>
  <si>
    <t>Mağaza: AYRANCILAR | Unvan: ŞARKÜTERİ | Yönetim normu: 1 | Mevcut: 0 | AI normu: 5 | 90 günlük tahmini açık: 5 | Öneri: Doğrudan işe alım başlatılmalı</t>
  </si>
  <si>
    <t>Mağaza: AYRANCILAR | Unvan: KASAP | Yönetim normu: 1 | Mevcut: 0 | AI normu: 2 | 90 günlük tahmini açık: 2 | Öneri: Doğrudan işe alım başlatılmalı</t>
  </si>
  <si>
    <t>Mağaza: AYRANCILAR | Unvan: MANAV | Yönetim normu: 2 | Mevcut: 2 | AI normu: 2 | 90 günlük tahmini açık: 1 | Öneri: Transfer ile kapatılmalı</t>
  </si>
  <si>
    <t>Mağaza: AYRANCILAR | Unvan: ONLİNE TOPLAYICI | Yönetim normu: 1 | Mevcut: 1 | AI normu: 2 | 90 günlük tahmini açık: 2 | Öneri: Doğrudan işe alım başlatılmalı</t>
  </si>
  <si>
    <t>Mağaza: AYRANCILAR | Unvan: ONLİNE ŞOFÖR | Yönetim normu: 1 | Mevcut: 1 | AI normu: 3 | 90 günlük tahmini açık: 3 | Öneri: Doğrudan işe alım başlatılmalı</t>
  </si>
  <si>
    <t>Mağaza: AYRANCILAR | Unvan: BAKLİYAT | Yönetim normu: 1 | Mevcut: 1 | AI normu: 2 | 90 günlük tahmini açık: 2 | Öneri: Doğrudan işe alım başlatılmalı</t>
  </si>
  <si>
    <t>Mağaza: AYRANCILAR | Unvan: UNLU MAMÜLLER | Yönetim normu: 0 | Mevcut: 1 | AI normu: 2 | 90 günlük tahmini açık: 2 | Öneri: Doğrudan işe alım başlatılmalı</t>
  </si>
  <si>
    <t>Mağaza: BALÇOVA | Unvan: KASİYER | Yönetim normu: 4 | Mevcut: 4 | AI normu: 20 | 90 günlük tahmini açık: 17 | Öneri: Doğrudan işe alım başlatılmalı</t>
  </si>
  <si>
    <t>Mağaza: BALÇOVA | Unvan: REYON GÖREVLİSİ | Yönetim normu: 3 | Mevcut: 3 | AI normu: 3 | 90 günlük tahmini açık: 1 | Öneri: Transfer ile kapatılmalı</t>
  </si>
  <si>
    <t>Mağaza: BALÇOVA | Unvan: ŞARKÜTERİ | Yönetim normu: 1 | Mevcut: 0 | AI normu: 5 | 90 günlük tahmini açık: 5 | Öneri: Doğrudan işe alım başlatılmalı</t>
  </si>
  <si>
    <t>Mağaza: BALÇOVA | Unvan: KASAP | Yönetim normu: 1 | Mevcut: 0 | AI normu: 2 | 90 günlük tahmini açık: 2 | Öneri: Doğrudan işe alım başlatılmalı</t>
  </si>
  <si>
    <t>Mağaza: BALÇOVA | Unvan: MANAV | Yönetim normu: 2 | Mevcut: 2 | AI normu: 2 | 90 günlük tahmini açık: 1 | Öneri: Transfer ile kapatılmalı</t>
  </si>
  <si>
    <t>Mağaza: BALÇOVA | Unvan: ONLİNE TOPLAYICI | Yönetim normu: 1 | Mevcut: 1 | AI normu: 3 | 90 günlük tahmini açık: 3 | Öneri: Doğrudan işe alım başlatılmalı</t>
  </si>
  <si>
    <t>Mağaza: BALÇOVA | Unvan: ONLİNE ŞOFÖR | Yönetim normu: 1 | Mevcut: 1 | AI normu: 5 | 90 günlük tahmini açık: 5 | Öneri: Doğrudan işe alım başlatılmalı</t>
  </si>
  <si>
    <t>Mağaza: BALÇOVA | Unvan: BAKLİYAT | Yönetim normu: 1 | Mevcut: 1 | AI normu: 2 | 90 günlük tahmini açık: 2 | Öneri: Doğrudan işe alım başlatılmalı</t>
  </si>
  <si>
    <t>Mağaza: BALÇOVA | Unvan: UNLU MAMÜLLER | Yönetim normu: 0 | Mevcut: 0 | AI normu: 2 | 90 günlük tahmini açık: 2 | Öneri: Doğrudan işe alım başlatılmalı</t>
  </si>
  <si>
    <t>Mağaza: BAYRAKLI | Unvan: KASİYER | Yönetim normu: 2 | Mevcut: 2 | AI normu: 14 | 90 günlük tahmini açık: 13 | Öneri: Doğrudan işe alım başlatılmalı</t>
  </si>
  <si>
    <t>Mağaza: BAYRAKLI | Unvan: REYON GÖREVLİSİ | Yönetim normu: 2 | Mevcut: 2 | AI normu: 1 | 90 günlük tahmini açık: 0 | Öneri: Mevcut yapı korunmalı</t>
  </si>
  <si>
    <t>Mağaza: BAYRAKLI | Unvan: ŞARKÜTERİ | Yönetim normu: 1 | Mevcut: 0 | AI normu: 4 | 90 günlük tahmini açık: 4 | Öneri: Doğrudan işe alım başlatılmalı</t>
  </si>
  <si>
    <t>Mağaza: BAYRAKLI | Unvan: KASAP | Yönetim normu: 1 | Mevcut: 0 | AI normu: 1 | 90 günlük tahmini açık: 1 | Öneri: Doğrudan işe alım başlatılmalı</t>
  </si>
  <si>
    <t>Mağaza: BAYRAKLI | Unvan: MANAV | Yönetim normu: 2 | Mevcut: 2 | AI normu: 1 | 90 günlük tahmini açık: 0 | Öneri: Mevcut yapı korunmalı</t>
  </si>
  <si>
    <t>Mağaza: BAYRAKLI | Unvan: ONLİNE TOPLAYICI | Yönetim normu: 0 | Mevcut: 0 | AI normu: 3 | 90 günlük tahmini açık: 3 | Öneri: Doğrudan işe alım başlatılmalı</t>
  </si>
  <si>
    <t>Mağaza: BAYRAKLI | Unvan: ONLİNE ŞOFÖR | Yönetim normu: 0 | Mevcut: 0 | AI normu: 5 | 90 günlük tahmini açık: 5 | Öneri: Doğrudan işe alım başlatılmalı</t>
  </si>
  <si>
    <t>Mağaza: BAYRAKLI | Unvan: BAKLİYAT | Yönetim normu: 1 | Mevcut: 1 | AI normu: 1 | 90 günlük tahmini açık: 1 | Öneri: Doğrudan işe alım başlatılmalı</t>
  </si>
  <si>
    <t>Mağaza: BAYRAKLI | Unvan: UNLU MAMÜLLER | Yönetim normu: 0 | Mevcut: 0 | AI normu: 1 | 90 günlük tahmini açık: 1 | Öneri: Doğrudan işe alım başlatılmalı</t>
  </si>
  <si>
    <t>Mağaza: BOZYAKA | Unvan: KASİYER | Yönetim normu: 2 | Mevcut: 2 | AI normu: 12 | 90 günlük tahmini açık: 11 | Öneri: Doğrudan işe alım başlatılmalı</t>
  </si>
  <si>
    <t>Mağaza: BOZYAKA | Unvan: REYON GÖREVLİSİ | Yönetim normu: 2 | Mevcut: 2 | AI normu: 3 | 90 günlük tahmini açık: 2 | Öneri: Transfer ile kapatılmalı</t>
  </si>
  <si>
    <t>Mağaza: BOZYAKA | Unvan: ŞARKÜTERİ | Yönetim normu: 1 | Mevcut: 0 | AI normu: 3 | 90 günlük tahmini açık: 3 | Öneri: Doğrudan işe alım başlatılmalı</t>
  </si>
  <si>
    <t>Mağaza: BOZYAKA | Unvan: KASAP | Yönetim normu: 1 | Mevcut: 1 | AI normu: 1 | 90 günlük tahmini açık: 1 | Öneri: Doğrudan işe alım başlatılmalı</t>
  </si>
  <si>
    <t>Mağaza: BOZYAKA | Unvan: MANAV | Yönetim normu: 2 | Mevcut: 2 | AI normu: 1 | 90 günlük tahmini açık: 0 | Öneri: Mevcut yapı korunmalı</t>
  </si>
  <si>
    <t>Mağaza: BOZYAKA | Unvan: ONLİNE TOPLAYICI | Yönetim normu: 0 | Mevcut: 0 | AI normu: 4 | 90 günlük tahmini açık: 4 | Öneri: Doğrudan işe alım başlatılmalı</t>
  </si>
  <si>
    <t>Mağaza: BOZYAKA | Unvan: ONLİNE ŞOFÖR | Yönetim normu: 0 | Mevcut: 0 | AI normu: 6 | 90 günlük tahmini açık: 6 | Öneri: Doğrudan işe alım başlatılmalı</t>
  </si>
  <si>
    <t>Mağaza: BOZYAKA | Unvan: BAKLİYAT | Yönetim normu: 0 | Mevcut: 0 | AI normu: 1 | 90 günlük tahmini açık: 1 | Öneri: Doğrudan işe alım başlatılmalı</t>
  </si>
  <si>
    <t>Mağaza: BOZYAKA | Unvan: UNLU MAMÜLLER | Yönetim normu: 0 | Mevcut: 0 | AI normu: 1 | 90 günlük tahmini açık: 1 | Öneri: Doğrudan işe alım başlatılmalı</t>
  </si>
  <si>
    <t>Mağaza: BUCA | Unvan: KASİYER | Yönetim normu: 2 | Mevcut: 2 | AI normu: 7 | 90 günlük tahmini açık: 6 | Öneri: Doğrudan işe alım başlatılmalı</t>
  </si>
  <si>
    <t>Mağaza: BUCA | Unvan: REYON GÖREVLİSİ | Yönetim normu: 2 | Mevcut: 2 | AI normu: 3 | 90 günlük tahmini açık: 2 | Öneri: Transfer ile kapatılmalı</t>
  </si>
  <si>
    <t>Mağaza: BUCA | Unvan: ŞARKÜTERİ | Yönetim normu: 1 | Mevcut: 0 | AI normu: 2 | 90 günlük tahmini açık: 2 | Öneri: Doğrudan işe alım başlatılmalı</t>
  </si>
  <si>
    <t>Mağaza: BUCA | Unvan: KASAP | Yönetim normu: 1 | Mevcut: 1 | AI normu: 2 | 90 günlük tahmini açık: 2 | Öneri: Doğrudan işe alım başlatılmalı</t>
  </si>
  <si>
    <t>Mağaza: BUCA | Unvan: MANAV | Yönetim normu: 2 | Mevcut: 1 | AI normu: 2 | 90 günlük tahmini açık: 2 | Öneri: Transfer ile kapatılmalı</t>
  </si>
  <si>
    <t>Mağaza: BUCA | Unvan: ONLİNE TOPLAYICI | Yönetim normu: 0 | Mevcut: 0 | AI normu: 2 | 90 günlük tahmini açık: 2 | Öneri: Doğrudan işe alım başlatılmalı</t>
  </si>
  <si>
    <t>Mağaza: BUCA | Unvan: ONLİNE ŞOFÖR | Yönetim normu: 0 | Mevcut: 0 | AI normu: 2 | 90 günlük tahmini açık: 2 | Öneri: Doğrudan işe alım başlatılmalı</t>
  </si>
  <si>
    <t>Mağaza: BUCA | Unvan: BAKLİYAT | Yönetim normu: 1 | Mevcut: 1 | AI normu: 2 | 90 günlük tahmini açık: 2 | Öneri: Doğrudan işe alım başlatılmalı</t>
  </si>
  <si>
    <t>Mağaza: BUCA | Unvan: UNLU MAMÜLLER | Yönetim normu: 0 | Mevcut: 0 | AI normu: 2 | 90 günlük tahmini açık: 2 | Öneri: Doğrudan işe alım başlatılmalı</t>
  </si>
  <si>
    <t>Mağaza: DEDEBAŞI | Unvan: KASİYER | Yönetim normu: 2 | Mevcut: 3 | AI normu: 18 | 90 günlük tahmini açık: 16 | Öneri: Doğrudan işe alım başlatılmalı</t>
  </si>
  <si>
    <t>Mağaza: DEDEBAŞI | Unvan: REYON GÖREVLİSİ | Yönetim normu: 2 | Mevcut: 2 | AI normu: 3 | 90 günlük tahmini açık: 2 | Öneri: Transfer ile kapatılmalı</t>
  </si>
  <si>
    <t>Mağaza: DEDEBAŞI | Unvan: ŞARKÜTERİ | Yönetim normu: 1 | Mevcut: 0 | AI normu: 4 | 90 günlük tahmini açık: 4 | Öneri: Doğrudan işe alım başlatılmalı</t>
  </si>
  <si>
    <t>Mağaza: DEDEBAŞI | Unvan: KASAP | Yönetim normu: 0 | Mevcut: 0 | AI normu: 2 | 90 günlük tahmini açık: 2 | Öneri: Doğrudan işe alım başlatılmalı</t>
  </si>
  <si>
    <t>Mağaza: DEDEBAŞI | Unvan: MANAV | Yönetim normu: 2 | Mevcut: 0 | AI normu: 2 | 90 günlük tahmini açık: 2 | Öneri: Transfer ile kapatılmalı</t>
  </si>
  <si>
    <t>Mağaza: DEDEBAŞI | Unvan: ONLİNE TOPLAYICI | Yönetim normu: 0 | Mevcut: 0 | AI normu: 4 | 90 günlük tahmini açık: 4 | Öneri: Doğrudan işe alım başlatılmalı</t>
  </si>
  <si>
    <t>Mağaza: DEDEBAŞI | Unvan: ONLİNE ŞOFÖR | Yönetim normu: 0 | Mevcut: 0 | AI normu: 6 | 90 günlük tahmini açık: 6 | Öneri: Doğrudan işe alım başlatılmalı</t>
  </si>
  <si>
    <t>Mağaza: DEDEBAŞI | Unvan: BAKLİYAT | Yönetim normu: 0 | Mevcut: 0 | AI normu: 2 | 90 günlük tahmini açık: 2 | Öneri: Doğrudan işe alım başlatılmalı</t>
  </si>
  <si>
    <t>Mağaza: DEDEBAŞI | Unvan: UNLU MAMÜLLER | Yönetim normu: 0 | Mevcut: 0 | AI normu: 2 | 90 günlük tahmini açık: 2 | Öneri: Doğrudan işe alım başlatılmalı</t>
  </si>
  <si>
    <t>Mağaza: ESKİİZMİR | Unvan: KASİYER | Yönetim normu: 2 | Mevcut: 2 | AI normu: 14 | 90 günlük tahmini açık: 13 | Öneri: Doğrudan işe alım başlatılmalı</t>
  </si>
  <si>
    <t>Mağaza: ESKİİZMİR | Unvan: REYON GÖREVLİSİ | Yönetim normu: 2 | Mevcut: 2 | AI normu: 3 | 90 günlük tahmini açık: 2 | Öneri: Transfer ile kapatılmalı</t>
  </si>
  <si>
    <t>Mağaza: ESKİİZMİR | Unvan: ŞARKÜTERİ | Yönetim normu: 2 | Mevcut: 1 | AI normu: 4 | 90 günlük tahmini açık: 4 | Öneri: Doğrudan işe alım başlatılmalı</t>
  </si>
  <si>
    <t>Mağaza: ESKİİZMİR | Unvan: KASAP | Yönetim normu: 1 | Mevcut: 0 | AI normu: 2 | 90 günlük tahmini açık: 2 | Öneri: Doğrudan işe alım başlatılmalı</t>
  </si>
  <si>
    <t>Mağaza: ESKİİZMİR | Unvan: MANAV | Yönetim normu: 2 | Mevcut: 0 | AI normu: 2 | 90 günlük tahmini açık: 2 | Öneri: Transfer ile kapatılmalı</t>
  </si>
  <si>
    <t>Mağaza: ESKİİZMİR | Unvan: ONLİNE TOPLAYICI | Yönetim normu: 0 | Mevcut: 0 | AI normu: 2 | 90 günlük tahmini açık: 2 | Öneri: Doğrudan işe alım başlatılmalı</t>
  </si>
  <si>
    <t>Mağaza: ESKİİZMİR | Unvan: ONLİNE ŞOFÖR | Yönetim normu: 0 | Mevcut: 0 | AI normu: 2 | 90 günlük tahmini açık: 2 | Öneri: Doğrudan işe alım başlatılmalı</t>
  </si>
  <si>
    <t>Mağaza: ESKİİZMİR | Unvan: BAKLİYAT | Yönetim normu: 1 | Mevcut: 1 | AI normu: 2 | 90 günlük tahmini açık: 2 | Öneri: Doğrudan işe alım başlatılmalı</t>
  </si>
  <si>
    <t>Mağaza: ESKİİZMİR | Unvan: UNLU MAMÜLLER | Yönetim normu: 0 | Mevcut: 0 | AI normu: 2 | 90 günlük tahmini açık: 2 | Öneri: Doğrudan işe alım başlatılmalı</t>
  </si>
  <si>
    <t>Mağaza: GAZİEMİR-1 | Unvan: KASİYER | Yönetim normu: 3 | Mevcut: 4 | AI normu: 10 | 90 günlük tahmini açık: 7 | Öneri: Doğrudan işe alım başlatılmalı</t>
  </si>
  <si>
    <t>Mağaza: GAZİEMİR-1 | Unvan: REYON GÖREVLİSİ | Yönetim normu: 3 | Mevcut: 3 | AI normu: 2 | 90 günlük tahmini açık: 0 | Öneri: Mevcut yapı korunmalı</t>
  </si>
  <si>
    <t>Mağaza: GAZİEMİR-1 | Unvan: ŞARKÜTERİ | Yönetim normu: 1 | Mevcut: 0 | AI normu: 3 | 90 günlük tahmini açık: 3 | Öneri: Doğrudan işe alım başlatılmalı</t>
  </si>
  <si>
    <t>Mağaza: GAZİEMİR-1 | Unvan: KASAP | Yönetim normu: 1 | Mevcut: 0 | AI normu: 2 | 90 günlük tahmini açık: 2 | Öneri: Doğrudan işe alım başlatılmalı</t>
  </si>
  <si>
    <t>Mağaza: GAZİEMİR-1 | Unvan: MANAV | Yönetim normu: 2 | Mevcut: 1 | AI normu: 2 | 90 günlük tahmini açık: 2 | Öneri: Transfer ile kapatılmalı</t>
  </si>
  <si>
    <t>Mağaza: GAZİEMİR-1 | Unvan: ONLİNE TOPLAYICI | Yönetim normu: 1 | Mevcut: 1 | AI normu: 2 | 90 günlük tahmini açık: 2 | Öneri: Doğrudan işe alım başlatılmalı</t>
  </si>
  <si>
    <t>Mağaza: GAZİEMİR-1 | Unvan: ONLİNE ŞOFÖR | Yönetim normu: 1 | Mevcut: 1 | AI normu: 3 | 90 günlük tahmini açık: 3 | Öneri: Doğrudan işe alım başlatılmalı</t>
  </si>
  <si>
    <t>Mağaza: GAZİEMİR-1 | Unvan: BAKLİYAT | Yönetim normu: 1 | Mevcut: 1 | AI normu: 2 | 90 günlük tahmini açık: 2 | Öneri: Doğrudan işe alım başlatılmalı</t>
  </si>
  <si>
    <t>Mağaza: GAZİEMİR-1 | Unvan: UNLU MAMÜLLER | Yönetim normu: 0 | Mevcut: 0 | AI normu: 2 | 90 günlük tahmini açık: 2 | Öneri: Doğrudan işe alım başlatılmalı</t>
  </si>
  <si>
    <t>Mağaza: GAZİEMİR-2 | Unvan: KASİYER | Yönetim normu: 2 | Mevcut: 2 | AI normu: 17 | 90 günlük tahmini açık: 16 | Öneri: Doğrudan işe alım başlatılmalı</t>
  </si>
  <si>
    <t>Mağaza: GAZİEMİR-2 | Unvan: REYON GÖREVLİSİ | Yönetim normu: 2 | Mevcut: 2 | AI normu: 4 | 90 günlük tahmini açık: 3 | Öneri: Transfer ile kapatılmalı</t>
  </si>
  <si>
    <t>Mağaza: GAZİEMİR-2 | Unvan: ŞARKÜTERİ | Yönetim normu: 1 | Mevcut: 0 | AI normu: 5 | 90 günlük tahmini açık: 5 | Öneri: Doğrudan işe alım başlatılmalı</t>
  </si>
  <si>
    <t>Mağaza: GAZİEMİR-2 | Unvan: KASAP | Yönetim normu: 1 | Mevcut: 0 | AI normu: 2 | 90 günlük tahmini açık: 2 | Öneri: Doğrudan işe alım başlatılmalı</t>
  </si>
  <si>
    <t>Mağaza: GAZİEMİR-2 | Unvan: MANAV | Yönetim normu: 2 | Mevcut: 0 | AI normu: 2 | 90 günlük tahmini açık: 2 | Öneri: Transfer ile kapatılmalı</t>
  </si>
  <si>
    <t>Mağaza: GAZİEMİR-2 | Unvan: ONLİNE TOPLAYICI | Yönetim normu: 0 | Mevcut: 0 | AI normu: 4 | 90 günlük tahmini açık: 4 | Öneri: Doğrudan işe alım başlatılmalı</t>
  </si>
  <si>
    <t>Mağaza: GAZİEMİR-2 | Unvan: ONLİNE ŞOFÖR | Yönetim normu: 0 | Mevcut: 0 | AI normu: 7 | 90 günlük tahmini açık: 7 | Öneri: Doğrudan işe alım başlatılmalı</t>
  </si>
  <si>
    <t>Mağaza: GAZİEMİR-2 | Unvan: BAKLİYAT | Yönetim normu: 1 | Mevcut: 1 | AI normu: 2 | 90 günlük tahmini açık: 2 | Öneri: Doğrudan işe alım başlatılmalı</t>
  </si>
  <si>
    <t>Mağaza: GAZİEMİR-2 | Unvan: UNLU MAMÜLLER | Yönetim normu: 0 | Mevcut: 0 | AI normu: 2 | 90 günlük tahmini açık: 2 | Öneri: Doğrudan işe alım başlatılmalı</t>
  </si>
  <si>
    <t>Mağaza: GAZİEMİR-3 | Unvan: KASİYER | Yönetim normu: 2 | Mevcut: 2 | AI normu: 12 | 90 günlük tahmini açık: 11 | Öneri: Doğrudan işe alım başlatılmalı</t>
  </si>
  <si>
    <t>Mağaza: GAZİEMİR-3 | Unvan: REYON GÖREVLİSİ | Yönetim normu: 2 | Mevcut: 2 | AI normu: 2 | 90 günlük tahmini açık: 1 | Öneri: Transfer ile kapatılmalı</t>
  </si>
  <si>
    <t>Mağaza: GAZİEMİR-3 | Unvan: ŞARKÜTERİ | Yönetim normu: 1 | Mevcut: 1 | AI normu: 3 | 90 günlük tahmini açık: 3 | Öneri: Doğrudan işe alım başlatılmalı</t>
  </si>
  <si>
    <t>Mağaza: GAZİEMİR-3 | Unvan: KASAP | Yönetim normu: 1 | Mevcut: 1 | AI normu: 2 | 90 günlük tahmini açık: 2 | Öneri: Doğrudan işe alım başlatılmalı</t>
  </si>
  <si>
    <t>Mağaza: GAZİEMİR-3 | Unvan: MANAV | Yönetim normu: 2 | Mevcut: 1 | AI normu: 2 | 90 günlük tahmini açık: 2 | Öneri: Transfer ile kapatılmalı</t>
  </si>
  <si>
    <t>Mağaza: GAZİEMİR-3 | Unvan: ONLİNE TOPLAYICI | Yönetim normu: 0 | Mevcut: 0 | AI normu: 2 | 90 günlük tahmini açık: 2 | Öneri: Doğrudan işe alım başlatılmalı</t>
  </si>
  <si>
    <t>Mağaza: GAZİEMİR-3 | Unvan: ONLİNE ŞOFÖR | Yönetim normu: 0 | Mevcut: 0 | AI normu: 2 | 90 günlük tahmini açık: 2 | Öneri: Doğrudan işe alım başlatılmalı</t>
  </si>
  <si>
    <t>Mağaza: GAZİEMİR-3 | Unvan: BAKLİYAT | Yönetim normu: 1 | Mevcut: 1 | AI normu: 2 | 90 günlük tahmini açık: 2 | Öneri: Doğrudan işe alım başlatılmalı</t>
  </si>
  <si>
    <t>Mağaza: GAZİEMİR-3 | Unvan: UNLU MAMÜLLER | Yönetim normu: 0 | Mevcut: 0 | AI normu: 2 | 90 günlük tahmini açık: 2 | Öneri: Doğrudan işe alım başlatılmalı</t>
  </si>
  <si>
    <t>Mağaza: GAZİEMİR-4 | Unvan: KASİYER | Yönetim normu: 2 | Mevcut: 2 | AI normu: 14 | 90 günlük tahmini açık: 13 | Öneri: Doğrudan işe alım başlatılmalı</t>
  </si>
  <si>
    <t>Mağaza: GAZİEMİR-4 | Unvan: REYON GÖREVLİSİ | Yönetim normu: 2 | Mevcut: 2 | AI normu: 3 | 90 günlük tahmini açık: 2 | Öneri: Transfer ile kapatılmalı</t>
  </si>
  <si>
    <t>Mağaza: GAZİEMİR-4 | Unvan: ŞARKÜTERİ | Yönetim normu: 1 | Mevcut: 2 | AI normu: 4 | 90 günlük tahmini açık: 3 | Öneri: Doğrudan işe alım başlatılmalı</t>
  </si>
  <si>
    <t>Mağaza: GAZİEMİR-4 | Unvan: KASAP | Yönetim normu: 1 | Mevcut: 0 | AI normu: 2 | 90 günlük tahmini açık: 2 | Öneri: Doğrudan işe alım başlatılmalı</t>
  </si>
  <si>
    <t>Mağaza: GAZİEMİR-4 | Unvan: MANAV | Yönetim normu: 2 | Mevcut: 0 | AI normu: 2 | 90 günlük tahmini açık: 2 | Öneri: Transfer ile kapatılmalı</t>
  </si>
  <si>
    <t>Mağaza: GAZİEMİR-4 | Unvan: ONLİNE TOPLAYICI | Yönetim normu: 0 | Mevcut: 0 | AI normu: 3 | 90 günlük tahmini açık: 3 | Öneri: Doğrudan işe alım başlatılmalı</t>
  </si>
  <si>
    <t>Mağaza: GAZİEMİR-4 | Unvan: ONLİNE ŞOFÖR | Yönetim normu: 0 | Mevcut: 0 | AI normu: 5 | 90 günlük tahmini açık: 5 | Öneri: Doğrudan işe alım başlatılmalı</t>
  </si>
  <si>
    <t>Mağaza: GAZİEMİR-4 | Unvan: BAKLİYAT | Yönetim normu: 1 | Mevcut: 1 | AI normu: 2 | 90 günlük tahmini açık: 2 | Öneri: Doğrudan işe alım başlatılmalı</t>
  </si>
  <si>
    <t>Mağaza: GAZİEMİR-4 | Unvan: UNLU MAMÜLLER | Yönetim normu: 0 | Mevcut: 0 | AI normu: 2 | 90 günlük tahmini açık: 2 | Öneri: Doğrudan işe alım başlatılmalı</t>
  </si>
  <si>
    <t>Mağaza: GAZİEMİR-5 | Unvan: KASİYER | Yönetim normu: 2 | Mevcut: 3 | AI normu: 14 | 90 günlük tahmini açık: 12 | Öneri: Doğrudan işe alım başlatılmalı</t>
  </si>
  <si>
    <t>Mağaza: GAZİEMİR-5 | Unvan: REYON GÖREVLİSİ | Yönetim normu: 2 | Mevcut: 3 | AI normu: 2 | 90 günlük tahmini açık: 0 | Öneri: Mevcut yapı korunmalı</t>
  </si>
  <si>
    <t>Mağaza: GAZİEMİR-5 | Unvan: ŞARKÜTERİ | Yönetim normu: 1 | Mevcut: 1 | AI normu: 4 | 90 günlük tahmini açık: 4 | Öneri: Doğrudan işe alım başlatılmalı</t>
  </si>
  <si>
    <t>Mağaza: GAZİEMİR-5 | Unvan: KASAP | Yönetim normu: 1 | Mevcut: 0 | AI normu: 2 | 90 günlük tahmini açık: 2 | Öneri: Doğrudan işe alım başlatılmalı</t>
  </si>
  <si>
    <t>Mağaza: GAZİEMİR-5 | Unvan: MANAV | Yönetim normu: 2 | Mevcut: 1 | AI normu: 2 | 90 günlük tahmini açık: 2 | Öneri: Transfer ile kapatılmalı</t>
  </si>
  <si>
    <t>Mağaza: GAZİEMİR-5 | Unvan: ONLİNE TOPLAYICI | Yönetim normu: 0 | Mevcut: 0 | AI normu: 2 | 90 günlük tahmini açık: 2 | Öneri: Doğrudan işe alım başlatılmalı</t>
  </si>
  <si>
    <t>Mağaza: GAZİEMİR-5 | Unvan: ONLİNE ŞOFÖR | Yönetim normu: 0 | Mevcut: 0 | AI normu: 3 | 90 günlük tahmini açık: 3 | Öneri: Doğrudan işe alım başlatılmalı</t>
  </si>
  <si>
    <t>Mağaza: GAZİEMİR-5 | Unvan: BAKLİYAT | Yönetim normu: 1 | Mevcut: 1 | AI normu: 2 | 90 günlük tahmini açık: 2 | Öneri: Doğrudan işe alım başlatılmalı</t>
  </si>
  <si>
    <t>Mağaza: GAZİEMİR-5 | Unvan: UNLU MAMÜLLER | Yönetim normu: 0 | Mevcut: 0 | AI normu: 2 | 90 günlük tahmini açık: 2 | Öneri: Doğrudan işe alım başlatılmalı</t>
  </si>
  <si>
    <t>Mağaza: GAZİEMİR-6 | Unvan: KASİYER | Yönetim normu: 2 | Mevcut: 2 | AI normu: 4 | 90 günlük tahmini açık: 3 | Öneri: Doğrudan işe alım başlatılmalı</t>
  </si>
  <si>
    <t>Mağaza: GAZİEMİR-6 | Unvan: REYON GÖREVLİSİ | Yönetim normu: 2 | Mevcut: 1 | AI normu: 3 | 90 günlük tahmini açık: 3 | Öneri: Transfer ile kapatılmalı</t>
  </si>
  <si>
    <t>Mağaza: GAZİEMİR-6 | Unvan: ŞARKÜTERİ | Yönetim normu: 1 | Mevcut: 0 | AI normu: 2 | 90 günlük tahmini açık: 2 | Öneri: Doğrudan işe alım başlatılmalı</t>
  </si>
  <si>
    <t>Mağaza: GAZİEMİR-6 | Unvan: KASAP | Yönetim normu: 1 | Mevcut: 1 | AI normu: 1 | 90 günlük tahmini açık: 1 | Öneri: Doğrudan işe alım başlatılmalı</t>
  </si>
  <si>
    <t>Mağaza: GAZİEMİR-6 | Unvan: MANAV | Yönetim normu: 2 | Mevcut: 1 | AI normu: 1 | 90 günlük tahmini açık: 1 | Öneri: Transfer ile kapatılmalı</t>
  </si>
  <si>
    <t>Mağaza: GAZİEMİR-6 | Unvan: ONLİNE TOPLAYICI | Yönetim normu: 0 | Mevcut: 0 | AI normu: 2 | 90 günlük tahmini açık: 2 | Öneri: Doğrudan işe alım başlatılmalı</t>
  </si>
  <si>
    <t>Mağaza: GAZİEMİR-6 | Unvan: ONLİNE ŞOFÖR | Yönetim normu: 0 | Mevcut: 0 | AI normu: 4 | 90 günlük tahmini açık: 4 | Öneri: Doğrudan işe alım başlatılmalı</t>
  </si>
  <si>
    <t>Mağaza: GAZİEMİR-6 | Unvan: BAKLİYAT | Yönetim normu: 1 | Mevcut: 1 | AI normu: 1 | 90 günlük tahmini açık: 1 | Öneri: Doğrudan işe alım başlatılmalı</t>
  </si>
  <si>
    <t>Mağaza: GAZİEMİR-6 | Unvan: UNLU MAMÜLLER | Yönetim normu: 0 | Mevcut: 0 | AI normu: 1 | 90 günlük tahmini açık: 1 | Öneri: Doğrudan işe alım başlatılmalı</t>
  </si>
  <si>
    <t>Mağaza: GAZİEMİR-7 | Unvan: KASİYER | Yönetim normu: 2 | Mevcut: 2 | AI normu: 19 | 90 günlük tahmini açık: 18 | Öneri: Doğrudan işe alım başlatılmalı</t>
  </si>
  <si>
    <t>Mağaza: GAZİEMİR-7 | Unvan: REYON GÖREVLİSİ | Yönetim normu: 2 | Mevcut: 2 | AI normu: 2 | 90 günlük tahmini açık: 1 | Öneri: Transfer ile kapatılmalı</t>
  </si>
  <si>
    <t>Mağaza: GAZİEMİR-7 | Unvan: ŞARKÜTERİ | Yönetim normu: 1 | Mevcut: 0 | AI normu: 5 | 90 günlük tahmini açık: 5 | Öneri: Doğrudan işe alım başlatılmalı</t>
  </si>
  <si>
    <t>Mağaza: GAZİEMİR-7 | Unvan: KASAP | Yönetim normu: 1 | Mevcut: 0 | AI normu: 2 | 90 günlük tahmini açık: 2 | Öneri: Doğrudan işe alım başlatılmalı</t>
  </si>
  <si>
    <t>Mağaza: GAZİEMİR-7 | Unvan: MANAV | Yönetim normu: 1 | Mevcut: 0 | AI normu: 2 | 90 günlük tahmini açık: 2 | Öneri: Transfer ile kapatılmalı</t>
  </si>
  <si>
    <t>Mağaza: GAZİEMİR-7 | Unvan: ONLİNE TOPLAYICI | Yönetim normu: 0 | Mevcut: 0 | AI normu: 2 | 90 günlük tahmini açık: 2 | Öneri: Doğrudan işe alım başlatılmalı</t>
  </si>
  <si>
    <t>Mağaza: GAZİEMİR-7 | Unvan: ONLİNE ŞOFÖR | Yönetim normu: 0 | Mevcut: 0 | AI normu: 2 | 90 günlük tahmini açık: 2 | Öneri: Doğrudan işe alım başlatılmalı</t>
  </si>
  <si>
    <t>Mağaza: GAZİEMİR-7 | Unvan: BAKLİYAT | Yönetim normu: 0 | Mevcut: 0 | AI normu: 2 | 90 günlük tahmini açık: 2 | Öneri: Doğrudan işe alım başlatılmalı</t>
  </si>
  <si>
    <t>Mağaza: GAZİEMİR-7 | Unvan: UNLU MAMÜLLER | Yönetim normu: 0 | Mevcut: 0 | AI normu: 2 | 90 günlük tahmini açık: 2 | Öneri: Doğrudan işe alım başlatılmalı</t>
  </si>
  <si>
    <t>Mağaza: GEDİZ | Unvan: KASİYER | Yönetim normu: 3 | Mevcut: 3 | AI normu: 7 | 90 günlük tahmini açık: 5 | Öneri: Doğrudan işe alım başlatılmalı</t>
  </si>
  <si>
    <t>Mağaza: GEDİZ | Unvan: REYON GÖREVLİSİ | Yönetim normu: 2 | Mevcut: 4 | AI normu: 2 | 90 günlük tahmini açık: 0 | Öneri: Mevcut yapı korunmalı</t>
  </si>
  <si>
    <t>Mağaza: GEDİZ | Unvan: ŞARKÜTERİ | Yönetim normu: 1 | Mevcut: 0 | AI normu: 2 | 90 günlük tahmini açık: 2 | Öneri: Doğrudan işe alım başlatılmalı</t>
  </si>
  <si>
    <t>Mağaza: GEDİZ | Unvan: KASAP | Yönetim normu: 1 | Mevcut: 0 | AI normu: 2 | 90 günlük tahmini açık: 2 | Öneri: Doğrudan işe alım başlatılmalı</t>
  </si>
  <si>
    <t>Mağaza: GEDİZ | Unvan: MANAV | Yönetim normu: 2 | Mevcut: 1 | AI normu: 2 | 90 günlük tahmini açık: 2 | Öneri: Transfer ile kapatılmalı</t>
  </si>
  <si>
    <t>Mağaza: GEDİZ | Unvan: ONLİNE TOPLAYICI | Yönetim normu: 1 | Mevcut: 1 | AI normu: 3 | 90 günlük tahmini açık: 3 | Öneri: Doğrudan işe alım başlatılmalı</t>
  </si>
  <si>
    <t>Mağaza: GEDİZ | Unvan: ONLİNE ŞOFÖR | Yönetim normu: 1 | Mevcut: 1 | AI normu: 5 | 90 günlük tahmini açık: 5 | Öneri: Doğrudan işe alım başlatılmalı</t>
  </si>
  <si>
    <t>Mağaza: GEDİZ | Unvan: BAKLİYAT | Yönetim normu: 1 | Mevcut: 1 | AI normu: 2 | 90 günlük tahmini açık: 2 | Öneri: Doğrudan işe alım başlatılmalı</t>
  </si>
  <si>
    <t>Mağaza: GEDİZ | Unvan: UNLU MAMÜLLER | Yönetim normu: 0 | Mevcut: 0 | AI normu: 2 | 90 günlük tahmini açık: 2 | Öneri: Doğrudan işe alım başlatılmalı</t>
  </si>
  <si>
    <t>Mağaza: GÖZTEPE | Unvan: KASİYER | Yönetim normu: 2 | Mevcut: 2 | AI normu: 21 | 90 günlük tahmini açık: 20 | Öneri: Doğrudan işe alım başlatılmalı</t>
  </si>
  <si>
    <t>Mağaza: GÖZTEPE | Unvan: REYON GÖREVLİSİ | Yönetim normu: 2 | Mevcut: 1 | AI normu: 4 | 90 günlük tahmini açık: 4 | Öneri: Transfer ile kapatılmalı</t>
  </si>
  <si>
    <t>Mağaza: GÖZTEPE | Unvan: ŞARKÜTERİ | Yönetim normu: 1 | Mevcut: 1 | AI normu: 5 | 90 günlük tahmini açık: 5 | Öneri: Doğrudan işe alım başlatılmalı</t>
  </si>
  <si>
    <t>Mağaza: GÖZTEPE | Unvan: KASAP | Yönetim normu: 1 | Mevcut: 0 | AI normu: 2 | 90 günlük tahmini açık: 2 | Öneri: Doğrudan işe alım başlatılmalı</t>
  </si>
  <si>
    <t>Mağaza: GÖZTEPE | Unvan: MANAV | Yönetim normu: 2 | Mevcut: 2 | AI normu: 2 | 90 günlük tahmini açık: 1 | Öneri: Transfer ile kapatılmalı</t>
  </si>
  <si>
    <t>Mağaza: GÖZTEPE | Unvan: ONLİNE TOPLAYICI | Yönetim normu: 0 | Mevcut: 0 | AI normu: 3 | 90 günlük tahmini açık: 3 | Öneri: Doğrudan işe alım başlatılmalı</t>
  </si>
  <si>
    <t>Mağaza: GÖZTEPE | Unvan: ONLİNE ŞOFÖR | Yönetim normu: 0 | Mevcut: 0 | AI normu: 4 | 90 günlük tahmini açık: 4 | Öneri: Doğrudan işe alım başlatılmalı</t>
  </si>
  <si>
    <t>Mağaza: GÖZTEPE | Unvan: BAKLİYAT | Yönetim normu: 0 | Mevcut: 0 | AI normu: 2 | 90 günlük tahmini açık: 2 | Öneri: Doğrudan işe alım başlatılmalı</t>
  </si>
  <si>
    <t>Mağaza: GÖZTEPE | Unvan: UNLU MAMÜLLER | Yönetim normu: 0 | Mevcut: 0 | AI normu: 2 | 90 günlük tahmini açık: 2 | Öneri: Doğrudan işe alım başlatılmalı</t>
  </si>
  <si>
    <t>Mağaza: GÜMÜŞPALA | Unvan: KASİYER | Yönetim normu: 2 | Mevcut: 2 | AI normu: 25 | 90 günlük tahmini açık: 24 | Öneri: Doğrudan işe alım başlatılmalı</t>
  </si>
  <si>
    <t>Mağaza: GÜMÜŞPALA | Unvan: REYON GÖREVLİSİ | Yönetim normu: 2 | Mevcut: 2 | AI normu: 2 | 90 günlük tahmini açık: 1 | Öneri: Transfer ile kapatılmalı</t>
  </si>
  <si>
    <t>Mağaza: GÜMÜŞPALA | Unvan: ŞARKÜTERİ | Yönetim normu: 1 | Mevcut: 1 | AI normu: 6 | 90 günlük tahmini açık: 6 | Öneri: Doğrudan işe alım başlatılmalı</t>
  </si>
  <si>
    <t>Mağaza: GÜMÜŞPALA | Unvan: KASAP | Yönetim normu: 1 | Mevcut: 1 | AI normu: 2 | 90 günlük tahmini açık: 2 | Öneri: Doğrudan işe alım başlatılmalı</t>
  </si>
  <si>
    <t>Mağaza: GÜMÜŞPALA | Unvan: MANAV | Yönetim normu: 2 | Mevcut: 1 | AI normu: 2 | 90 günlük tahmini açık: 2 | Öneri: Transfer ile kapatılmalı</t>
  </si>
  <si>
    <t>Mağaza: GÜMÜŞPALA | Unvan: ONLİNE TOPLAYICI | Yönetim normu: 0 | Mevcut: 0 | AI normu: 2 | 90 günlük tahmini açık: 2 | Öneri: Doğrudan işe alım başlatılmalı</t>
  </si>
  <si>
    <t>Mağaza: GÜMÜŞPALA | Unvan: ONLİNE ŞOFÖR | Yönetim normu: 0 | Mevcut: 0 | AI normu: 2 | 90 günlük tahmini açık: 2 | Öneri: Doğrudan işe alım başlatılmalı</t>
  </si>
  <si>
    <t>Mağaza: GÜMÜŞPALA | Unvan: BAKLİYAT | Yönetim normu: 0 | Mevcut: 0 | AI normu: 2 | 90 günlük tahmini açık: 2 | Öneri: Doğrudan işe alım başlatılmalı</t>
  </si>
  <si>
    <t>Mağaza: GÜMÜŞPALA | Unvan: UNLU MAMÜLLER | Yönetim normu: 0 | Mevcut: 0 | AI normu: 2 | 90 günlük tahmini açık: 2 | Öneri: Doğrudan işe alım başlatılmalı</t>
  </si>
  <si>
    <t>Mağaza: HAL DEPO | Unvan: KASİYER | Yönetim normu: 0 | Mevcut: 0 | AI normu: 6 | 90 günlük tahmini açık: 6 | Öneri: Doğrudan işe alım başlatılmalı</t>
  </si>
  <si>
    <t>Mağaza: HAL DEPO | Unvan: REYON GÖREVLİSİ | Yönetim normu: 0 | Mevcut: 0 | AI normu: 4 | 90 günlük tahmini açık: 4 | Öneri: Transfer ile kapatılmalı</t>
  </si>
  <si>
    <t>Mağaza: HAL DEPO | Unvan: ŞARKÜTERİ | Yönetim normu: 0 | Mevcut: 0 | AI normu: 2 | 90 günlük tahmini açık: 2 | Öneri: Doğrudan işe alım başlatılmalı</t>
  </si>
  <si>
    <t>Mağaza: HAL DEPO | Unvan: KASAP | Yönetim normu: 0 | Mevcut: 0 | AI normu: 2 | 90 günlük tahmini açık: 2 | Öneri: Doğrudan işe alım başlatılmalı</t>
  </si>
  <si>
    <t>Mağaza: HAL DEPO | Unvan: MANAV | Yönetim normu: 0 | Mevcut: 0 | AI normu: 2 | 90 günlük tahmini açık: 2 | Öneri: Transfer ile kapatılmalı</t>
  </si>
  <si>
    <t>Mağaza: HAL DEPO | Unvan: ONLİNE TOPLAYICI | Yönetim normu: 0 | Mevcut: 0 | AI normu: 2 | 90 günlük tahmini açık: 2 | Öneri: Doğrudan işe alım başlatılmalı</t>
  </si>
  <si>
    <t>Mağaza: HAL DEPO | Unvan: ONLİNE ŞOFÖR | Yönetim normu: 0 | Mevcut: 0 | AI normu: 2 | 90 günlük tahmini açık: 2 | Öneri: Doğrudan işe alım başlatılmalı</t>
  </si>
  <si>
    <t>Mağaza: HAL DEPO | Unvan: BAKLİYAT | Yönetim normu: 0 | Mevcut: 0 | AI normu: 2 | 90 günlük tahmini açık: 2 | Öneri: Doğrudan işe alım başlatılmalı</t>
  </si>
  <si>
    <t>Mağaza: HAL DEPO | Unvan: UNLU MAMÜLLER | Yönetim normu: 0 | Mevcut: 0 | AI normu: 2 | 90 günlük tahmini açık: 2 | Öneri: Doğrudan işe alım başlatılmalı</t>
  </si>
  <si>
    <t>Mağaza: HARMANDALI | Unvan: KASİYER | Yönetim normu: 4 | Mevcut: 4 | AI normu: 19 | 90 günlük tahmini açık: 16 | Öneri: Doğrudan işe alım başlatılmalı</t>
  </si>
  <si>
    <t>Mağaza: HARMANDALI | Unvan: REYON GÖREVLİSİ | Yönetim normu: 3 | Mevcut: 2 | AI normu: 2 | 90 günlük tahmini açık: 1 | Öneri: Transfer ile kapatılmalı</t>
  </si>
  <si>
    <t>Mağaza: HARMANDALI | Unvan: ŞARKÜTERİ | Yönetim normu: 1 | Mevcut: 0 | AI normu: 5 | 90 günlük tahmini açık: 5 | Öneri: Doğrudan işe alım başlatılmalı</t>
  </si>
  <si>
    <t>Mağaza: HARMANDALI | Unvan: KASAP | Yönetim normu: 1 | Mevcut: 0 | AI normu: 2 | 90 günlük tahmini açık: 2 | Öneri: Doğrudan işe alım başlatılmalı</t>
  </si>
  <si>
    <t>Mağaza: HARMANDALI | Unvan: MANAV | Yönetim normu: 2 | Mevcut: 3 | AI normu: 2 | 90 günlük tahmini açık: 0 | Öneri: Mevcut yapı korunmalı</t>
  </si>
  <si>
    <t>Mağaza: HARMANDALI | Unvan: ONLİNE TOPLAYICI | Yönetim normu: 0 | Mevcut: 0 | AI normu: 2 | 90 günlük tahmini açık: 2 | Öneri: Doğrudan işe alım başlatılmalı</t>
  </si>
  <si>
    <t>Mağaza: HARMANDALI | Unvan: ONLİNE ŞOFÖR | Yönetim normu: 0 | Mevcut: 0 | AI normu: 2 | 90 günlük tahmini açık: 2 | Öneri: Doğrudan işe alım başlatılmalı</t>
  </si>
  <si>
    <t>Mağaza: HARMANDALI | Unvan: BAKLİYAT | Yönetim normu: 1 | Mevcut: 1 | AI normu: 2 | 90 günlük tahmini açık: 2 | Öneri: Doğrudan işe alım başlatılmalı</t>
  </si>
  <si>
    <t>Mağaza: HARMANDALI | Unvan: UNLU MAMÜLLER | Yönetim normu: 0 | Mevcut: 0 | AI normu: 2 | 90 günlük tahmini açık: 2 | Öneri: Doğrudan işe alım başlatılmalı</t>
  </si>
  <si>
    <t>Mağaza: HATAY | Unvan: KASİYER | Yönetim normu: 3 | Mevcut: 3 | AI normu: 29 | 90 günlük tahmini açık: 27 | Öneri: Doğrudan işe alım başlatılmalı</t>
  </si>
  <si>
    <t>Mağaza: HATAY | Unvan: REYON GÖREVLİSİ | Yönetim normu: 2 | Mevcut: 3 | AI normu: 4 | 90 günlük tahmini açık: 2 | Öneri: Transfer ile kapatılmalı</t>
  </si>
  <si>
    <t>Mağaza: HATAY | Unvan: ŞARKÜTERİ | Yönetim normu: 1 | Mevcut: 1 | AI normu: 7 | 90 günlük tahmini açık: 7 | Öneri: Doğrudan işe alım başlatılmalı</t>
  </si>
  <si>
    <t>Mağaza: HATAY | Unvan: KASAP | Yönetim normu: 1 | Mevcut: 0 | AI normu: 2 | 90 günlük tahmini açık: 2 | Öneri: Doğrudan işe alım başlatılmalı</t>
  </si>
  <si>
    <t>Mağaza: HATAY | Unvan: MANAV | Yönetim normu: 2 | Mevcut: 2 | AI normu: 2 | 90 günlük tahmini açık: 1 | Öneri: Transfer ile kapatılmalı</t>
  </si>
  <si>
    <t>Mağaza: HATAY | Unvan: ONLİNE TOPLAYICI | Yönetim normu: 0 | Mevcut: 0 | AI normu: 2 | 90 günlük tahmini açık: 2 | Öneri: Doğrudan işe alım başlatılmalı</t>
  </si>
  <si>
    <t>Mağaza: HATAY | Unvan: ONLİNE ŞOFÖR | Yönetim normu: 0 | Mevcut: 0 | AI normu: 3 | 90 günlük tahmini açık: 3 | Öneri: Doğrudan işe alım başlatılmalı</t>
  </si>
  <si>
    <t>Mağaza: HATAY | Unvan: BAKLİYAT | Yönetim normu: 1 | Mevcut: 1 | AI normu: 2 | 90 günlük tahmini açık: 2 | Öneri: Doğrudan işe alım başlatılmalı</t>
  </si>
  <si>
    <t>Mağaza: HATAY | Unvan: UNLU MAMÜLLER | Yönetim normu: 0 | Mevcut: 0 | AI normu: 2 | 90 günlük tahmini açık: 2 | Öneri: Doğrudan işe alım başlatılmalı</t>
  </si>
  <si>
    <t>Mağaza: KARŞIYAKA-1 | Unvan: KASİYER | Yönetim normu: 2 | Mevcut: 2 | AI normu: 15 | 90 günlük tahmini açık: 14 | Öneri: Doğrudan işe alım başlatılmalı</t>
  </si>
  <si>
    <t>Mağaza: KARŞIYAKA-1 | Unvan: REYON GÖREVLİSİ | Yönetim normu: 2 | Mevcut: 2 | AI normu: 3 | 90 günlük tahmini açık: 2 | Öneri: Transfer ile kapatılmalı</t>
  </si>
  <si>
    <t>Mağaza: KARŞIYAKA-1 | Unvan: ŞARKÜTERİ | Yönetim normu: 1 | Mevcut: 0 | AI normu: 4 | 90 günlük tahmini açık: 4 | Öneri: Doğrudan işe alım başlatılmalı</t>
  </si>
  <si>
    <t>Mağaza: KARŞIYAKA-1 | Unvan: KASAP | Yönetim normu: 1 | Mevcut: 0 | AI normu: 2 | 90 günlük tahmini açık: 2 | Öneri: Doğrudan işe alım başlatılmalı</t>
  </si>
  <si>
    <t>Mağaza: KARŞIYAKA-1 | Unvan: MANAV | Yönetim normu: 2 | Mevcut: 1 | AI normu: 2 | 90 günlük tahmini açık: 2 | Öneri: Transfer ile kapatılmalı</t>
  </si>
  <si>
    <t>Mağaza: KARŞIYAKA-1 | Unvan: ONLİNE TOPLAYICI | Yönetim normu: 0 | Mevcut: 0 | AI normu: 4 | 90 günlük tahmini açık: 4 | Öneri: Doğrudan işe alım başlatılmalı</t>
  </si>
  <si>
    <t>Mağaza: KARŞIYAKA-1 | Unvan: ONLİNE ŞOFÖR | Yönetim normu: 0 | Mevcut: 0 | AI normu: 7 | 90 günlük tahmini açık: 7 | Öneri: Doğrudan işe alım başlatılmalı</t>
  </si>
  <si>
    <t>Mağaza: KARŞIYAKA-1 | Unvan: BAKLİYAT | Yönetim normu: 1 | Mevcut: 0 | AI normu: 2 | 90 günlük tahmini açık: 2 | Öneri: Doğrudan işe alım başlatılmalı</t>
  </si>
  <si>
    <t>Mağaza: KARŞIYAKA-1 | Unvan: UNLU MAMÜLLER | Yönetim normu: 0 | Mevcut: 0 | AI normu: 2 | 90 günlük tahmini açık: 2 | Öneri: Doğrudan işe alım başlatılmalı</t>
  </si>
  <si>
    <t>Mağaza: KARŞIYAKA-2 | Unvan: KASİYER | Yönetim normu: 3 | Mevcut: 2 | AI normu: 8 | 90 günlük tahmini açık: 7 | Öneri: Doğrudan işe alım başlatılmalı</t>
  </si>
  <si>
    <t>Mağaza: KARŞIYAKA-2 | Unvan: REYON GÖREVLİSİ | Yönetim normu: 2 | Mevcut: 2 | AI normu: 4 | 90 günlük tahmini açık: 3 | Öneri: Transfer ile kapatılmalı</t>
  </si>
  <si>
    <t>Mağaza: KARŞIYAKA-2 | Unvan: ŞARKÜTERİ | Yönetim normu: 1 | Mevcut: 0 | AI normu: 2 | 90 günlük tahmini açık: 2 | Öneri: Doğrudan işe alım başlatılmalı</t>
  </si>
  <si>
    <t>Mağaza: KARŞIYAKA-2 | Unvan: KASAP | Yönetim normu: 1 | Mevcut: 0 | AI normu: 2 | 90 günlük tahmini açık: 2 | Öneri: Doğrudan işe alım başlatılmalı</t>
  </si>
  <si>
    <t>Mağaza: KARŞIYAKA-2 | Unvan: MANAV | Yönetim normu: 2 | Mevcut: 3 | AI normu: 2 | 90 günlük tahmini açık: 0 | Öneri: Mevcut yapı korunmalı</t>
  </si>
  <si>
    <t>Mağaza: KARŞIYAKA-2 | Unvan: ONLİNE TOPLAYICI | Yönetim normu: 0 | Mevcut: 0 | AI normu: 3 | 90 günlük tahmini açık: 3 | Öneri: Doğrudan işe alım başlatılmalı</t>
  </si>
  <si>
    <t>Mağaza: KARŞIYAKA-2 | Unvan: ONLİNE ŞOFÖR | Yönetim normu: 0 | Mevcut: 0 | AI normu: 6 | 90 günlük tahmini açık: 6 | Öneri: Doğrudan işe alım başlatılmalı</t>
  </si>
  <si>
    <t>Mağaza: KARŞIYAKA-2 | Unvan: BAKLİYAT | Yönetim normu: 1 | Mevcut: 1 | AI normu: 2 | 90 günlük tahmini açık: 2 | Öneri: Doğrudan işe alım başlatılmalı</t>
  </si>
  <si>
    <t>Mağaza: KARŞIYAKA-2 | Unvan: UNLU MAMÜLLER | Yönetim normu: 0 | Mevcut: 0 | AI normu: 2 | 90 günlük tahmini açık: 2 | Öneri: Doğrudan işe alım başlatılmalı</t>
  </si>
  <si>
    <t>Mağaza: MANAVKUYU | Unvan: KASİYER | Yönetim normu: 3 | Mevcut: 3 | AI normu: 11 | 90 günlük tahmini açık: 9 | Öneri: Doğrudan işe alım başlatılmalı</t>
  </si>
  <si>
    <t>Mağaza: MANAVKUYU | Unvan: REYON GÖREVLİSİ | Yönetim normu: 2 | Mevcut: 2 | AI normu: 2 | 90 günlük tahmini açık: 1 | Öneri: Transfer ile kapatılmalı</t>
  </si>
  <si>
    <t>Mağaza: MANAVKUYU | Unvan: ŞARKÜTERİ | Yönetim normu: 1 | Mevcut: 0 | AI normu: 3 | 90 günlük tahmini açık: 3 | Öneri: Doğrudan işe alım başlatılmalı</t>
  </si>
  <si>
    <t>Mağaza: MANAVKUYU | Unvan: KASAP | Yönetim normu: 1 | Mevcut: 2 | AI normu: 2 | 90 günlük tahmini açık: 1 | Öneri: Doğrudan işe alım başlatılmalı</t>
  </si>
  <si>
    <t>Mağaza: MANAVKUYU | Unvan: MANAV | Yönetim normu: 2 | Mevcut: 0 | AI normu: 2 | 90 günlük tahmini açık: 2 | Öneri: Transfer ile kapatılmalı</t>
  </si>
  <si>
    <t>Mağaza: MANAVKUYU | Unvan: ONLİNE TOPLAYICI | Yönetim normu: 1 | Mevcut: 1 | AI normu: 3 | 90 günlük tahmini açık: 3 | Öneri: Doğrudan işe alım başlatılmalı</t>
  </si>
  <si>
    <t>Mağaza: MANAVKUYU | Unvan: ONLİNE ŞOFÖR | Yönetim normu: 1 | Mevcut: 1 | AI normu: 5 | 90 günlük tahmini açık: 5 | Öneri: Doğrudan işe alım başlatılmalı</t>
  </si>
  <si>
    <t>Mağaza: MANAVKUYU | Unvan: BAKLİYAT | Yönetim normu: 1 | Mevcut: 1 | AI normu: 2 | 90 günlük tahmini açık: 2 | Öneri: Doğrudan işe alım başlatılmalı</t>
  </si>
  <si>
    <t>Mağaza: MANAVKUYU | Unvan: UNLU MAMÜLLER | Yönetim normu: 0 | Mevcut: 0 | AI normu: 2 | 90 günlük tahmini açık: 2 | Öneri: Doğrudan işe alım başlatılmalı</t>
  </si>
  <si>
    <t>Mağaza: MENDERES | Unvan: KASİYER | Yönetim normu: 2 | Mevcut: 2 | AI normu: 18 | 90 günlük tahmini açık: 17 | Öneri: Doğrudan işe alım başlatılmalı</t>
  </si>
  <si>
    <t>Mağaza: MENDERES | Unvan: REYON GÖREVLİSİ | Yönetim normu: 2 | Mevcut: 3 | AI normu: 2 | 90 günlük tahmini açık: 0 | Öneri: Mevcut yapı korunmalı</t>
  </si>
  <si>
    <t>Mağaza: MENDERES | Unvan: ŞARKÜTERİ | Yönetim normu: 1 | Mevcut: 0 | AI normu: 4 | 90 günlük tahmini açık: 4 | Öneri: Doğrudan işe alım başlatılmalı</t>
  </si>
  <si>
    <t>Mağaza: MENDERES | Unvan: KASAP | Yönetim normu: 1 | Mevcut: 0 | AI normu: 2 | 90 günlük tahmini açık: 2 | Öneri: Doğrudan işe alım başlatılmalı</t>
  </si>
  <si>
    <t>Mağaza: MENDERES | Unvan: MANAV | Yönetim normu: 2 | Mevcut: 0 | AI normu: 2 | 90 günlük tahmini açık: 2 | Öneri: Transfer ile kapatılmalı</t>
  </si>
  <si>
    <t>Mağaza: MENDERES | Unvan: ONLİNE TOPLAYICI | Yönetim normu: 0 | Mevcut: 0 | AI normu: 2 | 90 günlük tahmini açık: 2 | Öneri: Doğrudan işe alım başlatılmalı</t>
  </si>
  <si>
    <t>Mağaza: MENDERES | Unvan: ONLİNE ŞOFÖR | Yönetim normu: 0 | Mevcut: 0 | AI normu: 2 | 90 günlük tahmini açık: 2 | Öneri: Doğrudan işe alım başlatılmalı</t>
  </si>
  <si>
    <t>Mağaza: MENDERES | Unvan: BAKLİYAT | Yönetim normu: 0 | Mevcut: 0 | AI normu: 2 | 90 günlük tahmini açık: 2 | Öneri: Doğrudan işe alım başlatılmalı</t>
  </si>
  <si>
    <t>Mağaza: MENDERES | Unvan: UNLU MAMÜLLER | Yönetim normu: 0 | Mevcut: 0 | AI normu: 2 | 90 günlük tahmini açık: 2 | Öneri: Doğrudan işe alım başlatılmalı</t>
  </si>
  <si>
    <t>Mağaza: MENDERES DEPO | Unvan: KASİYER | Yönetim normu: 0 | Mevcut: 0 | AI normu: 6 | 90 günlük tahmini açık: 6 | Öneri: Doğrudan işe alım başlatılmalı</t>
  </si>
  <si>
    <t>Mağaza: MENDERES DEPO | Unvan: REYON GÖREVLİSİ | Yönetim normu: 0 | Mevcut: 0 | AI normu: 4 | 90 günlük tahmini açık: 4 | Öneri: Transfer ile kapatılmalı</t>
  </si>
  <si>
    <t>Mağaza: MENDERES DEPO | Unvan: ŞARKÜTERİ | Yönetim normu: 0 | Mevcut: 0 | AI normu: 2 | 90 günlük tahmini açık: 2 | Öneri: Doğrudan işe alım başlatılmalı</t>
  </si>
  <si>
    <t>Mağaza: MENDERES DEPO | Unvan: KASAP | Yönetim normu: 0 | Mevcut: 0 | AI normu: 2 | 90 günlük tahmini açık: 2 | Öneri: Doğrudan işe alım başlatılmalı</t>
  </si>
  <si>
    <t>Mağaza: MENDERES DEPO | Unvan: MANAV | Yönetim normu: 0 | Mevcut: 0 | AI normu: 2 | 90 günlük tahmini açık: 2 | Öneri: Transfer ile kapatılmalı</t>
  </si>
  <si>
    <t>Mağaza: MENDERES DEPO | Unvan: ONLİNE TOPLAYICI | Yönetim normu: 0 | Mevcut: 0 | AI normu: 2 | 90 günlük tahmini açık: 2 | Öneri: Doğrudan işe alım başlatılmalı</t>
  </si>
  <si>
    <t>Mağaza: MENDERES DEPO | Unvan: ONLİNE ŞOFÖR | Yönetim normu: 0 | Mevcut: 0 | AI normu: 2 | 90 günlük tahmini açık: 2 | Öneri: Doğrudan işe alım başlatılmalı</t>
  </si>
  <si>
    <t>Mağaza: MENDERES DEPO | Unvan: BAKLİYAT | Yönetim normu: 0 | Mevcut: 0 | AI normu: 2 | 90 günlük tahmini açık: 2 | Öneri: Doğrudan işe alım başlatılmalı</t>
  </si>
  <si>
    <t>Mağaza: MENDERES DEPO | Unvan: UNLU MAMÜLLER | Yönetim normu: 0 | Mevcut: 0 | AI normu: 2 | 90 günlük tahmini açık: 2 | Öneri: Doğrudan işe alım başlatılmalı</t>
  </si>
  <si>
    <t>Mağaza: MERKEZ | Unvan: KASİYER | Yönetim normu: 0 | Mevcut: 0 | AI normu: 6 | 90 günlük tahmini açık: 6 | Öneri: Doğrudan işe alım başlatılmalı</t>
  </si>
  <si>
    <t>Mağaza: MERKEZ | Unvan: REYON GÖREVLİSİ | Yönetim normu: 0 | Mevcut: 0 | AI normu: 3 | 90 günlük tahmini açık: 3 | Öneri: Transfer ile kapatılmalı</t>
  </si>
  <si>
    <t>Mağaza: MERKEZ | Unvan: ŞARKÜTERİ | Yönetim normu: 0 | Mevcut: 0 | AI normu: 2 | 90 günlük tahmini açık: 2 | Öneri: Doğrudan işe alım başlatılmalı</t>
  </si>
  <si>
    <t>Mağaza: MERKEZ | Unvan: KASAP | Yönetim normu: 0 | Mevcut: 0 | AI normu: 2 | 90 günlük tahmini açık: 2 | Öneri: Doğrudan işe alım başlatılmalı</t>
  </si>
  <si>
    <t>Mağaza: MERKEZ | Unvan: MANAV | Yönetim normu: 0 | Mevcut: 0 | AI normu: 2 | 90 günlük tahmini açık: 2 | Öneri: Transfer ile kapatılmalı</t>
  </si>
  <si>
    <t>Mağaza: MERKEZ | Unvan: ONLİNE TOPLAYICI | Yönetim normu: 0 | Mevcut: 0 | AI normu: 2 | 90 günlük tahmini açık: 2 | Öneri: Doğrudan işe alım başlatılmalı</t>
  </si>
  <si>
    <t>Mağaza: MERKEZ | Unvan: ONLİNE ŞOFÖR | Yönetim normu: 0 | Mevcut: 0 | AI normu: 2 | 90 günlük tahmini açık: 2 | Öneri: Doğrudan işe alım başlatılmalı</t>
  </si>
  <si>
    <t>Mağaza: MERKEZ | Unvan: BAKLİYAT | Yönetim normu: 0 | Mevcut: 0 | AI normu: 2 | 90 günlük tahmini açık: 2 | Öneri: Doğrudan işe alım başlatılmalı</t>
  </si>
  <si>
    <t>Mağaza: MERKEZ | Unvan: UNLU MAMÜLLER | Yönetim normu: 0 | Mevcut: 0 | AI normu: 2 | 90 günlük tahmini açık: 2 | Öneri: Doğrudan işe alım başlatılmalı</t>
  </si>
  <si>
    <t>Mağaza: NARLIDERE | Unvan: KASİYER | Yönetim normu: 2 | Mevcut: 2 | AI normu: 20 | 90 günlük tahmini açık: 19 | Öneri: Doğrudan işe alım başlatılmalı</t>
  </si>
  <si>
    <t>Mağaza: NARLIDERE | Unvan: REYON GÖREVLİSİ | Yönetim normu: 2 | Mevcut: 2 | AI normu: 2 | 90 günlük tahmini açık: 1 | Öneri: Transfer ile kapatılmalı</t>
  </si>
  <si>
    <t>Mağaza: NARLIDERE | Unvan: ŞARKÜTERİ | Yönetim normu: 1 | Mevcut: 0 | AI normu: 5 | 90 günlük tahmini açık: 5 | Öneri: Doğrudan işe alım başlatılmalı</t>
  </si>
  <si>
    <t>Mağaza: NARLIDERE | Unvan: KASAP | Yönetim normu: 1 | Mevcut: 0 | AI normu: 2 | 90 günlük tahmini açık: 2 | Öneri: Doğrudan işe alım başlatılmalı</t>
  </si>
  <si>
    <t>Mağaza: NARLIDERE | Unvan: MANAV | Yönetim normu: 2 | Mevcut: 0 | AI normu: 2 | 90 günlük tahmini açık: 2 | Öneri: Transfer ile kapatılmalı</t>
  </si>
  <si>
    <t>Mağaza: NARLIDERE | Unvan: ONLİNE TOPLAYICI | Yönetim normu: 0 | Mevcut: 0 | AI normu: 4 | 90 günlük tahmini açık: 4 | Öneri: Doğrudan işe alım başlatılmalı</t>
  </si>
  <si>
    <t>Mağaza: NARLIDERE | Unvan: ONLİNE ŞOFÖR | Yönetim normu: 0 | Mevcut: 0 | AI normu: 7 | 90 günlük tahmini açık: 7 | Öneri: Doğrudan işe alım başlatılmalı</t>
  </si>
  <si>
    <t>Mağaza: NARLIDERE | Unvan: BAKLİYAT | Yönetim normu: 1 | Mevcut: 0 | AI normu: 2 | 90 günlük tahmini açık: 2 | Öneri: Doğrudan işe alım başlatılmalı</t>
  </si>
  <si>
    <t>Mağaza: NARLIDERE | Unvan: UNLU MAMÜLLER | Yönetim normu: 0 | Mevcut: 0 | AI normu: 2 | 90 günlük tahmini açık: 2 | Öneri: Doğrudan işe alım başlatılmalı</t>
  </si>
  <si>
    <t>Mağaza: OSMANGAZİ | Unvan: KASİYER | Yönetim normu: 2 | Mevcut: 1 | AI normu: 23 | 90 günlük tahmini açık: 23 | Öneri: Doğrudan işe alım başlatılmalı</t>
  </si>
  <si>
    <t>Mağaza: OSMANGAZİ | Unvan: REYON GÖREVLİSİ | Yönetim normu: 2 | Mevcut: 2 | AI normu: 4 | 90 günlük tahmini açık: 3 | Öneri: Transfer ile kapatılmalı</t>
  </si>
  <si>
    <t>Mağaza: OSMANGAZİ | Unvan: ŞARKÜTERİ | Yönetim normu: 1 | Mevcut: 0 | AI normu: 6 | 90 günlük tahmini açık: 6 | Öneri: Doğrudan işe alım başlatılmalı</t>
  </si>
  <si>
    <t>Mağaza: OSMANGAZİ | Unvan: KASAP | Yönetim normu: 1 | Mevcut: 0 | AI normu: 2 | 90 günlük tahmini açık: 2 | Öneri: Doğrudan işe alım başlatılmalı</t>
  </si>
  <si>
    <t>Mağaza: OSMANGAZİ | Unvan: MANAV | Yönetim normu: 2 | Mevcut: 1 | AI normu: 2 | 90 günlük tahmini açık: 2 | Öneri: Transfer ile kapatılmalı</t>
  </si>
  <si>
    <t>Mağaza: OSMANGAZİ | Unvan: ONLİNE TOPLAYICI | Yönetim normu: 0 | Mevcut: 0 | AI normu: 2 | 90 günlük tahmini açık: 2 | Öneri: Doğrudan işe alım başlatılmalı</t>
  </si>
  <si>
    <t>Mağaza: OSMANGAZİ | Unvan: ONLİNE ŞOFÖR | Yönetim normu: 0 | Mevcut: 0 | AI normu: 2 | 90 günlük tahmini açık: 2 | Öneri: Doğrudan işe alım başlatılmalı</t>
  </si>
  <si>
    <t>Mağaza: OSMANGAZİ | Unvan: BAKLİYAT | Yönetim normu: 1 | Mevcut: 1 | AI normu: 2 | 90 günlük tahmini açık: 2 | Öneri: Doğrudan işe alım başlatılmalı</t>
  </si>
  <si>
    <t>Mağaza: OSMANGAZİ | Unvan: UNLU MAMÜLLER | Yönetim normu: 0 | Mevcut: 0 | AI normu: 2 | 90 günlük tahmini açık: 2 | Öneri: Doğrudan işe alım başlatılmalı</t>
  </si>
  <si>
    <t>Mağaza: POLİGON | Unvan: KASİYER | Yönetim normu: 3 | Mevcut: 3 | AI normu: 11 | 90 günlük tahmini açık: 9 | Öneri: Doğrudan işe alım başlatılmalı</t>
  </si>
  <si>
    <t>Mağaza: POLİGON | Unvan: REYON GÖREVLİSİ | Yönetim normu: 2 | Mevcut: 2 | AI normu: 2 | 90 günlük tahmini açık: 1 | Öneri: Transfer ile kapatılmalı</t>
  </si>
  <si>
    <t>Mağaza: POLİGON | Unvan: ŞARKÜTERİ | Yönetim normu: 1 | Mevcut: 0 | AI normu: 3 | 90 günlük tahmini açık: 3 | Öneri: Doğrudan işe alım başlatılmalı</t>
  </si>
  <si>
    <t>Mağaza: POLİGON | Unvan: KASAP | Yönetim normu: 1 | Mevcut: 0 | AI normu: 2 | 90 günlük tahmini açık: 2 | Öneri: Doğrudan işe alım başlatılmalı</t>
  </si>
  <si>
    <t>Mağaza: POLİGON | Unvan: MANAV | Yönetim normu: 2 | Mevcut: 0 | AI normu: 2 | 90 günlük tahmini açık: 2 | Öneri: Transfer ile kapatılmalı</t>
  </si>
  <si>
    <t>Mağaza: POLİGON | Unvan: ONLİNE TOPLAYICI | Yönetim normu: 0 | Mevcut: 0 | AI normu: 4 | 90 günlük tahmini açık: 4 | Öneri: Doğrudan işe alım başlatılmalı</t>
  </si>
  <si>
    <t>Mağaza: POLİGON | Unvan: ONLİNE ŞOFÖR | Yönetim normu: 0 | Mevcut: 0 | AI normu: 6 | 90 günlük tahmini açık: 6 | Öneri: Doğrudan işe alım başlatılmalı</t>
  </si>
  <si>
    <t>Mağaza: POLİGON | Unvan: BAKLİYAT | Yönetim normu: 0 | Mevcut: 0 | AI normu: 2 | 90 günlük tahmini açık: 2 | Öneri: Doğrudan işe alım başlatılmalı</t>
  </si>
  <si>
    <t>Mağaza: POLİGON | Unvan: UNLU MAMÜLLER | Yönetim normu: 0 | Mevcut: 0 | AI normu: 2 | 90 günlük tahmini açık: 2 | Öneri: Doğrudan işe alım başlatılmalı</t>
  </si>
  <si>
    <t>Mağaza: SEFERİHİSAR | Unvan: KASİYER | Yönetim normu: 3 | Mevcut: 4 | AI normu: 23 | 90 günlük tahmini açık: 20 | Öneri: Doğrudan işe alım başlatılmalı</t>
  </si>
  <si>
    <t>Mağaza: SEFERİHİSAR | Unvan: REYON GÖREVLİSİ | Yönetim normu: 4 | Mevcut: 1 | AI normu: 2 | 90 günlük tahmini açık: 2 | Öneri: Transfer ile kapatılmalı</t>
  </si>
  <si>
    <t>Mağaza: SEFERİHİSAR | Unvan: ŞARKÜTERİ | Yönetim normu: 1 | Mevcut: 1 | AI normu: 6 | 90 günlük tahmini açık: 6 | Öneri: Doğrudan işe alım başlatılmalı</t>
  </si>
  <si>
    <t>Mağaza: SEFERİHİSAR | Unvan: KASAP | Yönetim normu: 1 | Mevcut: 0 | AI normu: 2 | 90 günlük tahmini açık: 2 | Öneri: Doğrudan işe alım başlatılmalı</t>
  </si>
  <si>
    <t>Mağaza: SEFERİHİSAR | Unvan: MANAV | Yönetim normu: 2 | Mevcut: 2 | AI normu: 2 | 90 günlük tahmini açık: 1 | Öneri: Transfer ile kapatılmalı</t>
  </si>
  <si>
    <t>Mağaza: SEFERİHİSAR | Unvan: ONLİNE TOPLAYICI | Yönetim normu: 0 | Mevcut: 0 | AI normu: 2 | 90 günlük tahmini açık: 2 | Öneri: Doğrudan işe alım başlatılmalı</t>
  </si>
  <si>
    <t>Mağaza: SEFERİHİSAR | Unvan: ONLİNE ŞOFÖR | Yönetim normu: 0 | Mevcut: 0 | AI normu: 2 | 90 günlük tahmini açık: 2 | Öneri: Doğrudan işe alım başlatılmalı</t>
  </si>
  <si>
    <t>Mağaza: SEFERİHİSAR | Unvan: BAKLİYAT | Yönetim normu: 0 | Mevcut: 0 | AI normu: 2 | 90 günlük tahmini açık: 2 | Öneri: Doğrudan işe alım başlatılmalı</t>
  </si>
  <si>
    <t>Mağaza: SEFERİHİSAR | Unvan: UNLU MAMÜLLER | Yönetim normu: 1 | Mevcut: 1 | AI normu: 2 | 90 günlük tahmini açık: 2 | Öneri: Doğrudan işe alım başlatılmalı</t>
  </si>
  <si>
    <t>Mağaza: TORBALI 1 | Unvan: KASİYER | Yönetim normu: 3 | Mevcut: 3 | AI normu: 11 | 90 günlük tahmini açık: 9 | Öneri: Doğrudan işe alım başlatılmalı</t>
  </si>
  <si>
    <t>Mağaza: TORBALI 1 | Unvan: REYON GÖREVLİSİ | Yönetim normu: 2 | Mevcut: 2 | AI normu: 3 | 90 günlük tahmini açık: 2 | Öneri: Transfer ile kapatılmalı</t>
  </si>
  <si>
    <t>Mağaza: TORBALI 1 | Unvan: ŞARKÜTERİ | Yönetim normu: 1 | Mevcut: 0 | AI normu: 3 | 90 günlük tahmini açık: 3 | Öneri: Doğrudan işe alım başlatılmalı</t>
  </si>
  <si>
    <t>Mağaza: TORBALI 1 | Unvan: KASAP | Yönetim normu: 1 | Mevcut: 0 | AI normu: 2 | 90 günlük tahmini açık: 2 | Öneri: Doğrudan işe alım başlatılmalı</t>
  </si>
  <si>
    <t>Mağaza: TORBALI 1 | Unvan: MANAV | Yönetim normu: 2 | Mevcut: 0 | AI normu: 2 | 90 günlük tahmini açık: 2 | Öneri: Transfer ile kapatılmalı</t>
  </si>
  <si>
    <t>Mağaza: TORBALI 1 | Unvan: ONLİNE TOPLAYICI | Yönetim normu: 0 | Mevcut: 0 | AI normu: 2 | 90 günlük tahmini açık: 2 | Öneri: Doğrudan işe alım başlatılmalı</t>
  </si>
  <si>
    <t>Mağaza: TORBALI 1 | Unvan: ONLİNE ŞOFÖR | Yönetim normu: 0 | Mevcut: 0 | AI normu: 2 | 90 günlük tahmini açık: 2 | Öneri: Doğrudan işe alım başlatılmalı</t>
  </si>
  <si>
    <t>Mağaza: TORBALI 1 | Unvan: BAKLİYAT | Yönetim normu: 1 | Mevcut: 2 | AI normu: 2 | 90 günlük tahmini açık: 1 | Öneri: Doğrudan işe alım başlatılmalı</t>
  </si>
  <si>
    <t>Mağaza: TORBALI 1 | Unvan: UNLU MAMÜLLER | Yönetim normu: 0 | Mevcut: 0 | AI normu: 2 | 90 günlük tahmini açık: 2 | Öneri: Doğrudan işe alım başlatılmalı</t>
  </si>
  <si>
    <t>Mağaza: TORBALI 2 | Unvan: KASİYER | Yönetim normu: 3 | Mevcut: 6 | AI normu: 16 | 90 günlük tahmini açık: 11 | Öneri: Doğrudan işe alım başlatılmalı</t>
  </si>
  <si>
    <t>Mağaza: TORBALI 2 | Unvan: REYON GÖREVLİSİ | Yönetim normu: 3 | Mevcut: 3 | AI normu: 4 | 90 günlük tahmini açık: 2 | Öneri: Transfer ile kapatılmalı</t>
  </si>
  <si>
    <t>Mağaza: TORBALI 2 | Unvan: ŞARKÜTERİ | Yönetim normu: 1 | Mevcut: 0 | AI normu: 4 | 90 günlük tahmini açık: 4 | Öneri: Doğrudan işe alım başlatılmalı</t>
  </si>
  <si>
    <t>Mağaza: TORBALI 2 | Unvan: KASAP | Yönetim normu: 1 | Mevcut: 0 | AI normu: 2 | 90 günlük tahmini açık: 2 | Öneri: Doğrudan işe alım başlatılmalı</t>
  </si>
  <si>
    <t>Mağaza: TORBALI 2 | Unvan: MANAV | Yönetim normu: 2 | Mevcut: 0 | AI normu: 2 | 90 günlük tahmini açık: 2 | Öneri: Transfer ile kapatılmalı</t>
  </si>
  <si>
    <t>Mağaza: TORBALI 2 | Unvan: ONLİNE TOPLAYICI | Yönetim normu: 1 | Mevcut: 1 | AI normu: 3 | 90 günlük tahmini açık: 3 | Öneri: Doğrudan işe alım başlatılmalı</t>
  </si>
  <si>
    <t>Mağaza: TORBALI 2 | Unvan: ONLİNE ŞOFÖR | Yönetim normu: 1 | Mevcut: 2 | AI normu: 5 | 90 günlük tahmini açık: 4 | Öneri: Doğrudan işe alım başlatılmalı</t>
  </si>
  <si>
    <t>Mağaza: TORBALI 2 | Unvan: BAKLİYAT | Yönetim normu: 1 | Mevcut: 1 | AI normu: 2 | 90 günlük tahmini açık: 2 | Öneri: Doğrudan işe alım başlatılmalı</t>
  </si>
  <si>
    <t>Mağaza: TORBALI 2 | Unvan: UNLU MAMÜLLER | Yönetim normu: 0 | Mevcut: 0 | AI normu: 2 | 90 günlük tahmini açık: 2 | Öneri: Doğrudan işe alım başlatılmalı</t>
  </si>
  <si>
    <t>Mağaza: TORBALI 3 | Unvan: KASİYER | Yönetim normu: 3 | Mevcut: 0 | AI normu: 16 | 90 günlük tahmini açık: 16 | Öneri: Doğrudan işe alım başlatılmalı</t>
  </si>
  <si>
    <t>Mağaza: TORBALI 3 | Unvan: REYON GÖREVLİSİ | Yönetim normu: 2 | Mevcut: 2 | AI normu: 2 | 90 günlük tahmini açık: 1 | Öneri: Transfer ile kapatılmalı</t>
  </si>
  <si>
    <t>Mağaza: TORBALI 3 | Unvan: ŞARKÜTERİ | Yönetim normu: 1 | Mevcut: 0 | AI normu: 4 | 90 günlük tahmini açık: 4 | Öneri: Doğrudan işe alım başlatılmalı</t>
  </si>
  <si>
    <t>Mağaza: TORBALI 3 | Unvan: KASAP | Yönetim normu: 1 | Mevcut: 0 | AI normu: 2 | 90 günlük tahmini açık: 2 | Öneri: Doğrudan işe alım başlatılmalı</t>
  </si>
  <si>
    <t>Mağaza: TORBALI 3 | Unvan: MANAV | Yönetim normu: 2 | Mevcut: 0 | AI normu: 2 | 90 günlük tahmini açık: 2 | Öneri: Transfer ile kapatılmalı</t>
  </si>
  <si>
    <t>Mağaza: TORBALI 3 | Unvan: ONLİNE TOPLAYICI | Yönetim normu: 0 | Mevcut: 0 | AI normu: 2 | 90 günlük tahmini açık: 2 | Öneri: Doğrudan işe alım başlatılmalı</t>
  </si>
  <si>
    <t>Mağaza: TORBALI 3 | Unvan: ONLİNE ŞOFÖR | Yönetim normu: 0 | Mevcut: 0 | AI normu: 2 | 90 günlük tahmini açık: 2 | Öneri: Doğrudan işe alım başlatılmalı</t>
  </si>
  <si>
    <t>Mağaza: TORBALI 3 | Unvan: BAKLİYAT | Yönetim normu: 1 | Mevcut: 0 | AI normu: 2 | 90 günlük tahmini açık: 2 | Öneri: Doğrudan işe alım başlatılmalı</t>
  </si>
  <si>
    <t>Mağaza: TORBALI 3 | Unvan: UNLU MAMÜLLER | Yönetim normu: 0 | Mevcut: 0 | AI normu: 2 | 90 günlük tahmini açık: 2 | Öneri: Doğrudan işe alım başlatılmalı</t>
  </si>
  <si>
    <t>Mağaza: TORBALI 4 | Unvan: KASİYER | Yönetim normu: 2 | Mevcut: 0 | AI normu: 18 | 90 günlük tahmini açık: 18 | Öneri: Doğrudan işe alım başlatılmalı</t>
  </si>
  <si>
    <t>Mağaza: TORBALI 4 | Unvan: REYON GÖREVLİSİ | Yönetim normu: 2 | Mevcut: 2 | AI normu: 2 | 90 günlük tahmini açık: 1 | Öneri: Transfer ile kapatılmalı</t>
  </si>
  <si>
    <t>Mağaza: TORBALI 4 | Unvan: ŞARKÜTERİ | Yönetim normu: 1 | Mevcut: 0 | AI normu: 5 | 90 günlük tahmini açık: 5 | Öneri: Doğrudan işe alım başlatılmalı</t>
  </si>
  <si>
    <t>Mağaza: TORBALI 4 | Unvan: KASAP | Yönetim normu: 1 | Mevcut: 0 | AI normu: 2 | 90 günlük tahmini açık: 2 | Öneri: Doğrudan işe alım başlatılmalı</t>
  </si>
  <si>
    <t>Mağaza: TORBALI 4 | Unvan: MANAV | Yönetim normu: 2 | Mevcut: 0 | AI normu: 2 | 90 günlük tahmini açık: 2 | Öneri: Transfer ile kapatılmalı</t>
  </si>
  <si>
    <t>Mağaza: TORBALI 4 | Unvan: ONLİNE TOPLAYICI | Yönetim normu: 0 | Mevcut: 0 | AI normu: 2 | 90 günlük tahmini açık: 2 | Öneri: Doğrudan işe alım başlatılmalı</t>
  </si>
  <si>
    <t>Mağaza: TORBALI 4 | Unvan: ONLİNE ŞOFÖR | Yönetim normu: 0 | Mevcut: 0 | AI normu: 3 | 90 günlük tahmini açık: 3 | Öneri: Doğrudan işe alım başlatılmalı</t>
  </si>
  <si>
    <t>Mağaza: TORBALI 4 | Unvan: BAKLİYAT | Yönetim normu: 1 | Mevcut: 0 | AI normu: 2 | 90 günlük tahmini açık: 2 | Öneri: Doğrudan işe alım başlatılmalı</t>
  </si>
  <si>
    <t>Mağaza: TORBALI 4 | Unvan: UNLU MAMÜLLER | Yönetim normu: 0 | Mevcut: 0 | AI normu: 2 | 90 günlük tahmini açık: 2 | Öneri: Doğrudan işe alım başlatılmalı</t>
  </si>
  <si>
    <t>Mağaza: TORBALI 5 | Unvan: KASİYER | Yönetim normu: 2 | Mevcut: 4 | AI normu: 29 | 90 günlük tahmini açık: 26 | Öneri: Doğrudan işe alım başlatılmalı</t>
  </si>
  <si>
    <t>Mağaza: TORBALI 5 | Unvan: REYON GÖREVLİSİ | Yönetim normu: 2 | Mevcut: 2 | AI normu: 2 | 90 günlük tahmini açık: 1 | Öneri: Transfer ile kapatılmalı</t>
  </si>
  <si>
    <t>Mağaza: TORBALI 5 | Unvan: ŞARKÜTERİ | Yönetim normu: 1 | Mevcut: 1 | AI normu: 6 | 90 günlük tahmini açık: 6 | Öneri: Doğrudan işe alım başlatılmalı</t>
  </si>
  <si>
    <t>Mağaza: TORBALI 5 | Unvan: KASAP | Yönetim normu: 1 | Mevcut: 0 | AI normu: 2 | 90 günlük tahmini açık: 2 | Öneri: Doğrudan işe alım başlatılmalı</t>
  </si>
  <si>
    <t>Mağaza: TORBALI 5 | Unvan: MANAV | Yönetim normu: 2 | Mevcut: 0 | AI normu: 2 | 90 günlük tahmini açık: 2 | Öneri: Transfer ile kapatılmalı</t>
  </si>
  <si>
    <t>Mağaza: TORBALI 5 | Unvan: ONLİNE TOPLAYICI | Yönetim normu: 0 | Mevcut: 0 | AI normu: 2 | 90 günlük tahmini açık: 2 | Öneri: Doğrudan işe alım başlatılmalı</t>
  </si>
  <si>
    <t>Mağaza: TORBALI 5 | Unvan: ONLİNE ŞOFÖR | Yönetim normu: 0 | Mevcut: 0 | AI normu: 3 | 90 günlük tahmini açık: 3 | Öneri: Doğrudan işe alım başlatılmalı</t>
  </si>
  <si>
    <t>Mağaza: TORBALI 5 | Unvan: BAKLİYAT | Yönetim normu: 1 | Mevcut: 1 | AI normu: 2 | 90 günlük tahmini açık: 2 | Öneri: Doğrudan işe alım başlatılmalı</t>
  </si>
  <si>
    <t>Mağaza: TORBALI 5 | Unvan: UNLU MAMÜLLER | Yönetim normu: 0 | Mevcut: 0 | AI normu: 2 | 90 günlük tahmini açık: 2 | Öneri: Doğrudan işe alım başlatılmalı</t>
  </si>
  <si>
    <t>Mağaza: YAPICIOĞLU | Unvan: KASİYER | Yönetim normu: 2 | Mevcut: 2 | AI normu: 10 | 90 günlük tahmini açık: 9 | Öneri: Doğrudan işe alım başlatılmalı</t>
  </si>
  <si>
    <t>Mağaza: YAPICIOĞLU | Unvan: REYON GÖREVLİSİ | Yönetim normu: 2 | Mevcut: 2 | AI normu: 4 | 90 günlük tahmini açık: 3 | Öneri: Transfer ile kapatılmalı</t>
  </si>
  <si>
    <t>Mağaza: YAPICIOĞLU | Unvan: ŞARKÜTERİ | Yönetim normu: 1 | Mevcut: 0 | AI normu: 3 | 90 günlük tahmini açık: 3 | Öneri: Doğrudan işe alım başlatılmalı</t>
  </si>
  <si>
    <t>Mağaza: YAPICIOĞLU | Unvan: KASAP | Yönetim normu: 1 | Mevcut: 1 | AI normu: 2 | 90 günlük tahmini açık: 2 | Öneri: Doğrudan işe alım başlatılmalı</t>
  </si>
  <si>
    <t>Mağaza: YAPICIOĞLU | Unvan: MANAV | Yönetim normu: 3 | Mevcut: 1 | AI normu: 2 | 90 günlük tahmini açık: 2 | Öneri: Transfer ile kapatılmalı</t>
  </si>
  <si>
    <t>Mağaza: YAPICIOĞLU | Unvan: ONLİNE TOPLAYICI | Yönetim normu: 0 | Mevcut: 0 | AI normu: 2 | 90 günlük tahmini açık: 2 | Öneri: Doğrudan işe alım başlatılmalı</t>
  </si>
  <si>
    <t>Mağaza: YAPICIOĞLU | Unvan: ONLİNE ŞOFÖR | Yönetim normu: 0 | Mevcut: 0 | AI normu: 4 | 90 günlük tahmini açık: 4 | Öneri: Doğrudan işe alım başlatılmalı</t>
  </si>
  <si>
    <t>Mağaza: YAPICIOĞLU | Unvan: BAKLİYAT | Yönetim normu: 1 | Mevcut: 1 | AI normu: 2 | 90 günlük tahmini açık: 2 | Öneri: Doğrudan işe alım başlatılmalı</t>
  </si>
  <si>
    <t>Mağaza: YAPICIOĞLU | Unvan: UNLU MAMÜLLER | Yönetim normu: 0 | Mevcut: 0 | AI normu: 2 | 90 günlük tahmini açık: 2 | Öneri: Doğrudan işe alım başlatılmalı</t>
  </si>
  <si>
    <t>Mağaza: YEŞİLOVA | Unvan: KASİYER | Yönetim normu: 3 | Mevcut: 4 | AI normu: 5 | 90 günlük tahmini açık: 2 | Öneri: Doğrudan işe alım başlatılmalı</t>
  </si>
  <si>
    <t>Mağaza: YEŞİLOVA | Unvan: REYON GÖREVLİSİ | Yönetim normu: 3 | Mevcut: 2 | AI normu: 3 | 90 günlük tahmini açık: 2 | Öneri: Transfer ile kapatılmalı</t>
  </si>
  <si>
    <t>Mağaza: YEŞİLOVA | Unvan: ŞARKÜTERİ | Yönetim normu: 1 | Mevcut: 0 | AI normu: 2 | 90 günlük tahmini açık: 2 | Öneri: Doğrudan işe alım başlatılmalı</t>
  </si>
  <si>
    <t>Mağaza: YEŞİLOVA | Unvan: KASAP | Yönetim normu: 1 | Mevcut: 0 | AI normu: 2 | 90 günlük tahmini açık: 2 | Öneri: Doğrudan işe alım başlatılmalı</t>
  </si>
  <si>
    <t>Mağaza: YEŞİLOVA | Unvan: MANAV | Yönetim normu: 2 | Mevcut: 1 | AI normu: 2 | 90 günlük tahmini açık: 2 | Öneri: Transfer ile kapatılmalı</t>
  </si>
  <si>
    <t>Mağaza: YEŞİLOVA | Unvan: ONLİNE TOPLAYICI | Yönetim normu: 0 | Mevcut: 0 | AI normu: 3 | 90 günlük tahmini açık: 3 | Öneri: Doğrudan işe alım başlatılmalı</t>
  </si>
  <si>
    <t>Mağaza: YEŞİLOVA | Unvan: ONLİNE ŞOFÖR | Yönetim normu: 0 | Mevcut: 0 | AI normu: 5 | 90 günlük tahmini açık: 5 | Öneri: Doğrudan işe alım başlatılmalı</t>
  </si>
  <si>
    <t>Mağaza: YEŞİLOVA | Unvan: BAKLİYAT | Yönetim normu: 1 | Mevcut: 1 | AI normu: 2 | 90 günlük tahmini açık: 2 | Öneri: Doğrudan işe alım başlatılmalı</t>
  </si>
  <si>
    <t>Mağaza: YEŞİLOVA | Unvan: UNLU MAMÜLLER | Yönetim normu: 0 | Mevcut: 0 | AI normu: 2 | 90 günlük tahmini açık: 2 | Öneri: Doğrudan işe alım başlatılmalı</t>
  </si>
  <si>
    <t>Mağaza: Z1  ET DEPO | Unvan: KASİYER | Yönetim normu: 0 | Mevcut: 0 | AI normu: 6 | 90 günlük tahmini açık: 6 | Öneri: Doğrudan işe alım başlatılmalı</t>
  </si>
  <si>
    <t>Mağaza: Z1  ET DEPO | Unvan: REYON GÖREVLİSİ | Yönetim normu: 0 | Mevcut: 0 | AI normu: 2 | 90 günlük tahmini açık: 2 | Öneri: Transfer ile kapatılmalı</t>
  </si>
  <si>
    <t>Mağaza: Z1  ET DEPO | Unvan: ŞARKÜTERİ | Yönetim normu: 0 | Mevcut: 0 | AI normu: 2 | 90 günlük tahmini açık: 2 | Öneri: Doğrudan işe alım başlatılmalı</t>
  </si>
  <si>
    <t>Mağaza: Z1  ET DEPO | Unvan: KASAP | Yönetim normu: 0 | Mevcut: 0 | AI normu: 2 | 90 günlük tahmini açık: 2 | Öneri: Doğrudan işe alım başlatılmalı</t>
  </si>
  <si>
    <t>Mağaza: Z1  ET DEPO | Unvan: MANAV | Yönetim normu: 0 | Mevcut: 0 | AI normu: 2 | 90 günlük tahmini açık: 2 | Öneri: Transfer ile kapatılmalı</t>
  </si>
  <si>
    <t>Mağaza: Z1  ET DEPO | Unvan: ONLİNE TOPLAYICI | Yönetim normu: 0 | Mevcut: 0 | AI normu: 2 | 90 günlük tahmini açık: 2 | Öneri: Doğrudan işe alım başlatılmalı</t>
  </si>
  <si>
    <t>Mağaza: Z1  ET DEPO | Unvan: ONLİNE ŞOFÖR | Yönetim normu: 0 | Mevcut: 0 | AI normu: 2 | 90 günlük tahmini açık: 2 | Öneri: Doğrudan işe alım başlatılmalı</t>
  </si>
  <si>
    <t>Mağaza: Z1  ET DEPO | Unvan: BAKLİYAT | Yönetim normu: 0 | Mevcut: 0 | AI normu: 2 | 90 günlük tahmini açık: 2 | Öneri: Doğrudan işe alım başlatılmalı</t>
  </si>
  <si>
    <t>Mağaza: Z1  ET DEPO | Unvan: UNLU MAMÜLLER | Yönetim normu: 0 | Mevcut: 0 | AI normu: 2 | 90 günlük tahmini açık: 2 | Öneri: Doğrudan işe alım başlatılmalı</t>
  </si>
  <si>
    <t>Mağaza: ÇAMDİBİ | Unvan: KASİYER | Yönetim normu: 2 | Mevcut: 2 | AI normu: 21 | 90 günlük tahmini açık: 20 | Öneri: Doğrudan işe alım başlatılmalı</t>
  </si>
  <si>
    <t>Mağaza: ÇAMDİBİ | Unvan: REYON GÖREVLİSİ | Yönetim normu: 2 | Mevcut: 1 | AI normu: 3 | 90 günlük tahmini açık: 3 | Öneri: Transfer ile kapatılmalı</t>
  </si>
  <si>
    <t>Mağaza: ÇAMDİBİ | Unvan: ŞARKÜTERİ | Yönetim normu: 1 | Mevcut: 0 | AI normu: 5 | 90 günlük tahmini açık: 5 | Öneri: Doğrudan işe alım başlatılmalı</t>
  </si>
  <si>
    <t>Mağaza: ÇAMDİBİ | Unvan: KASAP | Yönetim normu: 1 | Mevcut: 0 | AI normu: 2 | 90 günlük tahmini açık: 2 | Öneri: Doğrudan işe alım başlatılmalı</t>
  </si>
  <si>
    <t>Mağaza: ÇAMDİBİ | Unvan: MANAV | Yönetim normu: 2 | Mevcut: 2 | AI normu: 2 | 90 günlük tahmini açık: 1 | Öneri: Transfer ile kapatılmalı</t>
  </si>
  <si>
    <t>Mağaza: ÇAMDİBİ | Unvan: ONLİNE TOPLAYICI | Yönetim normu: 0 | Mevcut: 0 | AI normu: 3 | 90 günlük tahmini açık: 3 | Öneri: Doğrudan işe alım başlatılmalı</t>
  </si>
  <si>
    <t>Mağaza: ÇAMDİBİ | Unvan: ONLİNE ŞOFÖR | Yönetim normu: 0 | Mevcut: 0 | AI normu: 5 | 90 günlük tahmini açık: 5 | Öneri: Doğrudan işe alım başlatılmalı</t>
  </si>
  <si>
    <t>Mağaza: ÇAMDİBİ | Unvan: BAKLİYAT | Yönetim normu: 1 | Mevcut: 1 | AI normu: 2 | 90 günlük tahmini açık: 2 | Öneri: Doğrudan işe alım başlatılmalı</t>
  </si>
  <si>
    <t>Mağaza: ÇAMDİBİ | Unvan: UNLU MAMÜLLER | Yönetim normu: 0 | Mevcut: 0 | AI normu: 2 | 90 günlük tahmini açık: 2 | Öneri: Doğrudan işe alım başlatılmalı</t>
  </si>
  <si>
    <t>Mağaza: ÇİFTLİK | Unvan: KASİYER | Yönetim normu: 0 | Mevcut: 0 | AI normu: 6 | 90 günlük tahmini açık: 6 | Öneri: Doğrudan işe alım başlatılmalı</t>
  </si>
  <si>
    <t>Mağaza: ÇİFTLİK | Unvan: REYON GÖREVLİSİ | Yönetim normu: 0 | Mevcut: 0 | AI normu: 4 | 90 günlük tahmini açık: 4 | Öneri: Transfer ile kapatılmalı</t>
  </si>
  <si>
    <t>Mağaza: ÇİFTLİK | Unvan: ŞARKÜTERİ | Yönetim normu: 0 | Mevcut: 0 | AI normu: 2 | 90 günlük tahmini açık: 2 | Öneri: Doğrudan işe alım başlatılmalı</t>
  </si>
  <si>
    <t>Mağaza: ÇİFTLİK | Unvan: KASAP | Yönetim normu: 0 | Mevcut: 0 | AI normu: 2 | 90 günlük tahmini açık: 2 | Öneri: Doğrudan işe alım başlatılmalı</t>
  </si>
  <si>
    <t>Mağaza: ÇİFTLİK | Unvan: MANAV | Yönetim normu: 0 | Mevcut: 0 | AI normu: 2 | 90 günlük tahmini açık: 2 | Öneri: Transfer ile kapatılmalı</t>
  </si>
  <si>
    <t>Mağaza: ÇİFTLİK | Unvan: ONLİNE TOPLAYICI | Yönetim normu: 0 | Mevcut: 0 | AI normu: 2 | 90 günlük tahmini açık: 2 | Öneri: Doğrudan işe alım başlatılmalı</t>
  </si>
  <si>
    <t>Mağaza: ÇİFTLİK | Unvan: ONLİNE ŞOFÖR | Yönetim normu: 0 | Mevcut: 0 | AI normu: 2 | 90 günlük tahmini açık: 2 | Öneri: Doğrudan işe alım başlatılmalı</t>
  </si>
  <si>
    <t>Mağaza: ÇİFTLİK | Unvan: BAKLİYAT | Yönetim normu: 0 | Mevcut: 0 | AI normu: 2 | 90 günlük tahmini açık: 2 | Öneri: Doğrudan işe alım başlatılmalı</t>
  </si>
  <si>
    <t>Mağaza: ÇİFTLİK | Unvan: UNLU MAMÜLLER | Yönetim normu: 0 | Mevcut: 0 | AI normu: 2 | 90 günlük tahmini açık: 2 | Öneri: Doğrudan işe alım başlatılmalı</t>
  </si>
  <si>
    <t>Mağaza: ÇİĞLİ | Unvan: KASİYER | Yönetim normu: 3 | Mevcut: 3 | AI normu: 15 | 90 günlük tahmini açık: 13 | Öneri: Doğrudan işe alım başlatılmalı</t>
  </si>
  <si>
    <t>Mağaza: ÇİĞLİ | Unvan: REYON GÖREVLİSİ | Yönetim normu: 2 | Mevcut: 5 | AI normu: 2 | 90 günlük tahmini açık: 0 | Öneri: Mevcut yapı korunmalı</t>
  </si>
  <si>
    <t>Mağaza: ÇİĞLİ | Unvan: ŞARKÜTERİ | Yönetim normu: 1 | Mevcut: 1 | AI normu: 4 | 90 günlük tahmini açık: 4 | Öneri: Doğrudan işe alım başlatılmalı</t>
  </si>
  <si>
    <t>Mağaza: ÇİĞLİ | Unvan: KASAP | Yönetim normu: 1 | Mevcut: 0 | AI normu: 2 | 90 günlük tahmini açık: 2 | Öneri: Doğrudan işe alım başlatılmalı</t>
  </si>
  <si>
    <t>Mağaza: ÇİĞLİ | Unvan: MANAV | Yönetim normu: 2 | Mevcut: 2 | AI normu: 2 | 90 günlük tahmini açık: 1 | Öneri: Transfer ile kapatılmalı</t>
  </si>
  <si>
    <t>Mağaza: ÇİĞLİ | Unvan: ONLİNE TOPLAYICI | Yönetim normu: 1 | Mevcut: 1 | AI normu: 2 | 90 günlük tahmini açık: 2 | Öneri: Doğrudan işe alım başlatılmalı</t>
  </si>
  <si>
    <t>Mağaza: ÇİĞLİ | Unvan: ONLİNE ŞOFÖR | Yönetim normu: 1 | Mevcut: 2 | AI normu: 2 | 90 günlük tahmini açık: 1 | Öneri: Doğrudan işe alım başlatılmalı</t>
  </si>
  <si>
    <t>Mağaza: ÇİĞLİ | Unvan: BAKLİYAT | Yönetim normu: 1 | Mevcut: 1 | AI normu: 2 | 90 günlük tahmini açık: 2 | Öneri: Doğrudan işe alım başlatılmalı</t>
  </si>
  <si>
    <t>Mağaza: ÇİĞLİ | Unvan: UNLU MAMÜLLER | Yönetim normu: 0 | Mevcut: 0 | AI normu: 2 | 90 günlük tahmini açık: 2 | Öneri: Doğrudan işe alım başlatılmalı</t>
  </si>
  <si>
    <t>Mağaza: ÖZDERE | Unvan: KASİYER | Yönetim normu: 2 | Mevcut: 2 | AI normu: 4 | 90 günlük tahmini açık: 3 | Öneri: Doğrudan işe alım başlatılmalı</t>
  </si>
  <si>
    <t>Mağaza: ÖZDERE | Unvan: REYON GÖREVLİSİ | Yönetim normu: 2 | Mevcut: 3 | AI normu: 2 | 90 günlük tahmini açık: 0 | Öneri: Mevcut yapı korunmalı</t>
  </si>
  <si>
    <t>Mağaza: ÖZDERE | Unvan: ŞARKÜTERİ | Yönetim normu: 1 | Mevcut: 0 | AI normu: 2 | 90 günlük tahmini açık: 2 | Öneri: Doğrudan işe alım başlatılmalı</t>
  </si>
  <si>
    <t>Mağaza: ÖZDERE | Unvan: KASAP | Yönetim normu: 1 | Mevcut: 0 | AI normu: 1 | 90 günlük tahmini açık: 1 | Öneri: Doğrudan işe alım başlatılmalı</t>
  </si>
  <si>
    <t>Mağaza: ÖZDERE | Unvan: MANAV | Yönetim normu: 2 | Mevcut: 2 | AI normu: 1 | 90 günlük tahmini açık: 0 | Öneri: Mevcut yapı korunmalı</t>
  </si>
  <si>
    <t>Mağaza: ÖZDERE | Unvan: ONLİNE TOPLAYICI | Yönetim normu: 0 | Mevcut: 0 | AI normu: 3 | 90 günlük tahmini açık: 3 | Öneri: Doğrudan işe alım başlatılmalı</t>
  </si>
  <si>
    <t>Mağaza: ÖZDERE | Unvan: ONLİNE ŞOFÖR | Yönetim normu: 0 | Mevcut: 0 | AI normu: 6 | 90 günlük tahmini açık: 6 | Öneri: Doğrudan işe alım başlatılmalı</t>
  </si>
  <si>
    <t>Mağaza: ÖZDERE | Unvan: BAKLİYAT | Yönetim normu: 0 | Mevcut: 0 | AI normu: 1 | 90 günlük tahmini açık: 1 | Öneri: Doğrudan işe alım başlatılmalı</t>
  </si>
  <si>
    <t>Mağaza: ÖZDERE | Unvan: UNLU MAMÜLLER | Yönetim normu: 0 | Mevcut: 0 | AI normu: 1 | 90 günlük tahmini açık: 1 | Öneri: Doğrudan işe alım başlatılmalı</t>
  </si>
  <si>
    <t>Mağaza: İZMİRSPOR | Unvan: KASİYER | Yönetim normu: 6 | Mevcut: 6 | AI normu: 24 | 90 günlük tahmini açık: 19 | Öneri: Doğrudan işe alım başlatılmalı</t>
  </si>
  <si>
    <t>Mağaza: İZMİRSPOR | Unvan: REYON GÖREVLİSİ | Yönetim normu: 4 | Mevcut: 6 | AI normu: 4 | 90 günlük tahmini açık: 0 | Öneri: Mevcut yapı korunmalı</t>
  </si>
  <si>
    <t>Mağaza: İZMİRSPOR | Unvan: ŞARKÜTERİ | Yönetim normu: 2 | Mevcut: 0 | AI normu: 6 | 90 günlük tahmini açık: 6 | Öneri: Doğrudan işe alım başlatılmalı</t>
  </si>
  <si>
    <t>Mağaza: İZMİRSPOR | Unvan: KASAP | Yönetim normu: 1 | Mevcut: 0 | AI normu: 2 | 90 günlük tahmini açık: 2 | Öneri: Doğrudan işe alım başlatılmalı</t>
  </si>
  <si>
    <t>Mağaza: İZMİRSPOR | Unvan: MANAV | Yönetim normu: 3 | Mevcut: 0 | AI normu: 2 | 90 günlük tahmini açık: 2 | Öneri: Transfer ile kapatılmalı</t>
  </si>
  <si>
    <t>Mağaza: İZMİRSPOR | Unvan: ONLİNE TOPLAYICI | Yönetim normu: 0 | Mevcut: 0 | AI normu: 3 | 90 günlük tahmini açık: 3 | Öneri: Doğrudan işe alım başlatılmalı</t>
  </si>
  <si>
    <t>Mağaza: İZMİRSPOR | Unvan: ONLİNE ŞOFÖR | Yönetim normu: 0 | Mevcut: 0 | AI normu: 5 | 90 günlük tahmini açık: 5 | Öneri: Doğrudan işe alım başlatılmalı</t>
  </si>
  <si>
    <t>Mağaza: İZMİRSPOR | Unvan: BAKLİYAT | Yönetim normu: 1 | Mevcut: 1 | AI normu: 2 | 90 günlük tahmini açık: 2 | Öneri: Doğrudan işe alım başlatılmalı</t>
  </si>
  <si>
    <t>Mağaza: İZMİRSPOR | Unvan: UNLU MAMÜLLER | Yönetim normu: 1 | Mevcut: 1 | AI normu: 2 | 90 günlük tahmini açık: 2 | Öneri: Doğrudan işe alım başlatılmalı</t>
  </si>
  <si>
    <t>Mağaza: ŞİRİNYER | Unvan: KASİYER | Yönetim normu: 3 | Mevcut: 3 | AI normu: 5 | 90 günlük tahmini açık: 3 | Öneri: Doğrudan işe alım başlatılmalı</t>
  </si>
  <si>
    <t>Mağaza: ŞİRİNYER | Unvan: REYON GÖREVLİSİ | Yönetim normu: 2 | Mevcut: 3 | AI normu: 2 | 90 günlük tahmini açık: 0 | Öneri: Mevcut yapı korunmalı</t>
  </si>
  <si>
    <t>Mağaza: ŞİRİNYER | Unvan: ŞARKÜTERİ | Yönetim normu: 1 | Mevcut: 0 | AI normu: 2 | 90 günlük tahmini açık: 2 | Öneri: Doğrudan işe alım başlatılmalı</t>
  </si>
  <si>
    <t>Mağaza: ŞİRİNYER | Unvan: KASAP | Yönetim normu: 1 | Mevcut: 0 | AI normu: 2 | 90 günlük tahmini açık: 2 | Öneri: Doğrudan işe alım başlatılmalı</t>
  </si>
  <si>
    <t>Mağaza: ŞİRİNYER | Unvan: MANAV | Yönetim normu: 2 | Mevcut: 0 | AI normu: 2 | 90 günlük tahmini açık: 2 | Öneri: Transfer ile kapatılmalı</t>
  </si>
  <si>
    <t>Mağaza: ŞİRİNYER | Unvan: ONLİNE TOPLAYICI | Yönetim normu: 0 | Mevcut: 0 | AI normu: 2 | 90 günlük tahmini açık: 2 | Öneri: Doğrudan işe alım başlatılmalı</t>
  </si>
  <si>
    <t>Mağaza: ŞİRİNYER | Unvan: ONLİNE ŞOFÖR | Yönetim normu: 0 | Mevcut: 0 | AI normu: 3 | 90 günlük tahmini açık: 3 | Öneri: Doğrudan işe alım başlatılmalı</t>
  </si>
  <si>
    <t>Mağaza: ŞİRİNYER | Unvan: BAKLİYAT | Yönetim normu: 1 | Mevcut: 1 | AI normu: 2 | 90 günlük tahmini açık: 2 | Öneri: Doğrudan işe alım başlatılmalı</t>
  </si>
  <si>
    <t>Mağaza: ŞİRİNYER | Unvan: UNLU MAMÜLLER | Yönetim normu: 0 | Mevcut: 0 | AI normu: 2 | 90 günlük tahmini açık: 2 | Öneri: Doğrudan işe alım başlatılmalı</t>
  </si>
  <si>
    <t>Mağaza: ŞİRİNYER 2 | Unvan: KASİYER | Yönetim normu: 2 | Mevcut: 2 | AI normu: 10 | 90 günlük tahmini açık: 9 | Öneri: Doğrudan işe alım başlatılmalı</t>
  </si>
  <si>
    <t>Mağaza: ŞİRİNYER 2 | Unvan: REYON GÖREVLİSİ | Yönetim normu: 2 | Mevcut: 2 | AI normu: 4 | 90 günlük tahmini açık: 3 | Öneri: Transfer ile kapatılmalı</t>
  </si>
  <si>
    <t>Mağaza: ŞİRİNYER 2 | Unvan: ŞARKÜTERİ | Yönetim normu: 1 | Mevcut: 1 | AI normu: 3 | 90 günlük tahmini açık: 3 | Öneri: Doğrudan işe alım başlatılmalı</t>
  </si>
  <si>
    <t>Mağaza: ŞİRİNYER 2 | Unvan: KASAP | Yönetim normu: 1 | Mevcut: 0 | AI normu: 2 | 90 günlük tahmini açık: 2 | Öneri: Doğrudan işe alım başlatılmalı</t>
  </si>
  <si>
    <t>Mağaza: ŞİRİNYER 2 | Unvan: MANAV | Yönetim normu: 2 | Mevcut: 1 | AI normu: 2 | 90 günlük tahmini açık: 2 | Öneri: Transfer ile kapatılmalı</t>
  </si>
  <si>
    <t>Mağaza: ŞİRİNYER 2 | Unvan: ONLİNE TOPLAYICI | Yönetim normu: 0 | Mevcut: 0 | AI normu: 2 | 90 günlük tahmini açık: 2 | Öneri: Doğrudan işe alım başlatılmalı</t>
  </si>
  <si>
    <t>Mağaza: ŞİRİNYER 2 | Unvan: ONLİNE ŞOFÖR | Yönetim normu: 0 | Mevcut: 0 | AI normu: 2 | 90 günlük tahmini açık: 2 | Öneri: Doğrudan işe alım başlatılmalı</t>
  </si>
  <si>
    <t>Mağaza: ŞİRİNYER 2 | Unvan: BAKLİYAT | Yönetim normu: 0 | Mevcut: 0 | AI normu: 2 | 90 günlük tahmini açık: 2 | Öneri: Doğrudan işe alım başlatılmalı</t>
  </si>
  <si>
    <t>Mağaza: ŞİRİNYER 2 | Unvan: UNLU MAMÜLLER | Yönetim normu: 0 | Mevcut: 0 | AI normu: 2 | 90 günlük tahmini açık: 2 | Öneri: Doğrudan işe alım başlatılmalı</t>
  </si>
  <si>
    <t>Mağaza: MENDERES DEPO | Unvan: REYON GÖREVLİSİ | Yönetim normu: 0 | Mevcut: 0 | AI normu: 3 | 90 günlük tahmini açık: 3 | Öneri: Transfer ile kapatılmalı</t>
  </si>
  <si>
    <t>Mağaza: Z1  ET DEPO | Unvan: REYON GÖREVLİSİ | Yönetim normu: 0 | Mevcut: 0 | AI normu: 3 | 90 günlük tahmini açık: 3 | Öneri: Transfer ile kapatılmalı</t>
  </si>
  <si>
    <t>Mağaza: ÇİFTLİK | Unvan: REYON GÖREVLİSİ | Yönetim normu: 0 | Mevcut: 0 | AI normu: 2 | 90 günlük tahmini açık: 2 | Öneri: Transfer ile kapatılmalı</t>
  </si>
  <si>
    <t>Mağaza: MERKEZ | Unvan: KASİYER | Yönetim normu: 0 | Mevcut: 4 | AI normu: 7 | 90 günlük tahmini açık: 4 | Öneri: Doğrudan işe alım başlatılmalı</t>
  </si>
  <si>
    <t>Mağaza: MERKEZ | Unvan: REYON GÖREVLİSİ | Yönetim normu: 0 | Mevcut: 2 | AI normu: 3 | 90 günlük tahmini açık: 2 | Öneri: Transfer ile kapatılmalı</t>
  </si>
  <si>
    <t>Mağaza: MERKEZ | Unvan: ŞARKÜTERİ | Yönetim normu: 0 | Mevcut: 1 | AI normu: 2 | 90 günlük tahmini açık: 2 | Öneri: Doğrudan işe alım başlatılmalı</t>
  </si>
  <si>
    <t>Veri Tipi</t>
  </si>
  <si>
    <t>Rapor Başlığı</t>
  </si>
  <si>
    <t>BAŞDAŞ AI İŞ GÜCÜ VE KAPASİTE OPTİMİZASYON RAPORU</t>
  </si>
  <si>
    <t>Metin</t>
  </si>
  <si>
    <t>Rapor Dönemi Başlangıç</t>
  </si>
  <si>
    <t>Rapor Dönemi Bitiş</t>
  </si>
  <si>
    <t>Yönetici Özeti</t>
  </si>
  <si>
    <t>Evet/Hayır</t>
  </si>
  <si>
    <t>Şube Bazlı Personel Listesi</t>
  </si>
  <si>
    <t>Norm Eksiği Olan Şubeler</t>
  </si>
  <si>
    <t>Norm Fazlası Olan Şubeler</t>
  </si>
  <si>
    <t>AI Norm Önerisi Gerekçesi</t>
  </si>
  <si>
    <t>Transfer Önerileri</t>
  </si>
  <si>
    <t>Metodoloji ve Veri Kalitesi</t>
  </si>
  <si>
    <t>Kritik Açık Eşiği (Kişi)</t>
  </si>
  <si>
    <t>Sayı</t>
  </si>
  <si>
    <t>Kritik Güven Alt Sınırı</t>
  </si>
  <si>
    <t>Oran</t>
  </si>
  <si>
    <t>PDF Dosya Adı</t>
  </si>
  <si>
    <t>Basdas_AI_Is_Gucu_Kapasite_Raporu.pdf</t>
  </si>
  <si>
    <t>Kontrol Tarihi</t>
  </si>
  <si>
    <t>Alan</t>
  </si>
  <si>
    <t>Bulgu</t>
  </si>
  <si>
    <t>Uyarı</t>
  </si>
  <si>
    <t>Başlangıç süreleri dummy olarak tanımlandı.</t>
  </si>
  <si>
    <t>Saha zaman etüdü yapılmalı.</t>
  </si>
  <si>
    <t>Açık</t>
  </si>
  <si>
    <t>Fiş, online ve mal kabul dışındaki hacimler türetilmiş dummy veridir.</t>
  </si>
  <si>
    <t>Kaynak sistem entegrasyonu yapılmalı.</t>
  </si>
  <si>
    <t>Verimlilik ve zorunlu kayıp süreleri varsayımsaldır.</t>
  </si>
  <si>
    <t>Unvan bazında gözlemle kalibre edilmeli.</t>
  </si>
  <si>
    <t>Dummy katsayılar test amacıyla üretildi.</t>
  </si>
  <si>
    <t>Gerçek gözlem verisiyle değiştirilmelidir.</t>
  </si>
  <si>
    <t>Bilgi</t>
  </si>
  <si>
    <t>Sonuçlar yeni girdilere bağlı formüllerle hesaplanır.</t>
  </si>
  <si>
    <t>PDF motoru bu sayfayı okuyabilir.</t>
  </si>
  <si>
    <t>İzleniyor</t>
  </si>
  <si>
    <t>Senaryo_Parametreleri</t>
  </si>
  <si>
    <t>Tüm mağaza-unvan kombinasyonları</t>
  </si>
  <si>
    <t>513 dummy senaryo kaydı oluşturuldu.</t>
  </si>
  <si>
    <t>Gerçek yönetim senaryolarıyla değiştirilmelidir.</t>
  </si>
  <si>
    <t>Transfer_Kisitlari</t>
  </si>
  <si>
    <t>Transfer önerileri</t>
  </si>
  <si>
    <t>513 dummy kaynak-hedef eşleşmesi oluşturuldu.</t>
  </si>
  <si>
    <t>Gerçek mesafe, personel ve onay verileriyle doğrulanmalıdır.</t>
  </si>
  <si>
    <t>Tahmin_Parametreleri</t>
  </si>
  <si>
    <t>Mağaza tahminleri</t>
  </si>
  <si>
    <t>57 mağaza için dummy 90 günlük tahmin verisi üretildi.</t>
  </si>
  <si>
    <t>Gerçek giriş-çıkış trendleriyle kalibre edilmelidir.</t>
  </si>
  <si>
    <t>Maliyet_Parametreleri</t>
  </si>
  <si>
    <t>Tüm unvanlar</t>
  </si>
  <si>
    <t>49 unvan için dummy maliyet parametreleri oluşturuldu.</t>
  </si>
  <si>
    <t>Bordro ve finans verileriyle değiştirilmelidir.</t>
  </si>
  <si>
    <t>MağazaID+UnvanID</t>
  </si>
  <si>
    <t>YAPICIOĞLU-MANAV, ESKİİZMİR-ŞARKÜTERİ, İZMİRSPOR-ŞARKÜTERİ satırları yanlışlıkla 2 kez girilmişti (toplam norm 3 birim şişmişti).</t>
  </si>
  <si>
    <t>Kopya satırlar silindi.</t>
  </si>
  <si>
    <t>Kapatıldı</t>
  </si>
  <si>
    <t>UnvanID / Unvan</t>
  </si>
  <si>
    <t>BUCA2 (M057) mağazasına ait 7 satırda hem UnvanID hem Unvan metni tamamen boş; bu satırlardaki 11 birimlik norm hedefi hangi unvana ait olduğu belirsiz.</t>
  </si>
  <si>
    <t>Geçici olarak U999 (TANIMSIZ) ile işaretlendi, toplama dahil edildi. İK bu 7 satırın gerçek unvanını (BUCA2 mağazasının hangi pozisyonları) belirleyip düzeltmeli.</t>
  </si>
  <si>
    <t>Tolga Durukan, Melisa Türkmen, Neşe Fidan, Kayhan Türkkolu, Sakin Yanardağ, Mehmet Kızılarslan, Ömer Mete, Murat Akgül (8 kişi) Yönetici/Manav/Kasap/Şarküteri ailesinde yanlış Departman ile kayıtlıydı (örn. gerçek Yönetici iken Kasiyer/Yardımcı görünüyordu).</t>
  </si>
  <si>
    <t>Referans dosyayla karşılaştırılıp düzeltildi.</t>
  </si>
  <si>
    <t>Personel_Adresleri sayfası Fact_Mevcut ile senkron değildi (728 satır, 615 kişiye karşılık) — hem eksik hem tekrar eden kayıtlar vardı.</t>
  </si>
  <si>
    <t>Personel_Adresleri, Fact_Mevcut ile 1:1 eşleşecek şekilde temizlendi (148 eksik eklendi, 113 fazla/tekrar silindi).</t>
  </si>
  <si>
    <t>Buse Paker (Karşıyaka-2), Melike Pınar (Osmangazi), Rümeysa Bilik ve İlknur Uluağaç (Torbalı 4) dış referans dosyada Kasiyer olarak görünüyor ama Fact_Mevcut'a hiç işlenmemişti.</t>
  </si>
  <si>
    <t>Fact_Mevcut'a eklendi.</t>
  </si>
  <si>
    <t>Abit Sabuktekin (Poligon, Manav), Adem Eroğlu (Yeşilova, Şarküteri Yardımcısı), Mahym Jumageldiyeva (Torbalı 4, Reyon Görevlisi) dış referansta var ama Fact_Mevcut'ta yok veya isim çakışması riski nedeniyle eklenemedi. [29.07.2026: Abit Sabutekin (Uzman Manav) ve Mahym Jumageldiyeva zaten sistemdeydi, yanlış Departman etiketliydi, düzeltildi. Adem Eroğlu eklendi.]</t>
  </si>
  <si>
    <t>Departman düzeltildi (Mahym: Reyon Görevlisi, Abit: Manav-Uzman) ve Adem Eroğlu (P0617) eklendi.</t>
  </si>
  <si>
    <t>Personel_Adresleri</t>
  </si>
  <si>
    <t>Ev Enlem / Ev Boylam</t>
  </si>
  <si>
    <t>615 kişiden 310'unun gerçek adres koordinatı Google Places ile bulundu; kalan 305 kişi dummy/tahmini koordinatta (148'inde adres metni hiç yok, geri kalanı adres var ama henüz geocode edilmedi).</t>
  </si>
  <si>
    <t>Kalan personelin gerçek ev adresleri toplanıp geocode edilmeli.</t>
  </si>
  <si>
    <t>Norm_Durumu (yeni sayfa)</t>
  </si>
  <si>
    <t>Norm Eksiği</t>
  </si>
  <si>
    <t>Yeni kurulan Excel formül tabanlı Norm_Durumu sayfası ile Python motoru arasında ~1 birimlik ihmal edilebilir uç durum farkı var (48 vs 49).</t>
  </si>
  <si>
    <t>Kritik değil, izlenmeye devam edilebilir.</t>
  </si>
  <si>
    <t>Standart Süre (Dk) / Kaynak</t>
  </si>
  <si>
    <t>DOĞRULAMA: Kasiyer "Fiş işlemi" aktivite HACMİ (1285/gün) Aylık Operasyon KPI'daki gerçek Fiş verisiyle (günlük ort. 1231) %4,4 farkla tutarlı — bu kısım güvenilir. Ancak aktivitenin SÜRESİ (2 dk/fiş) ve kütüphanedeki TÜM 21 aktivitenin standart süresi "Dummy - saha etüdü bekliyor" kaynaklı; hiçbiri gerçek zaman ölçümüne dayanmıyor. AI'nin önerdiği toplam norm (~1359) resmi normun (603) çok üzerinde çıkmasının ana nedeni budur — hacim değil, varsayılan süreler.</t>
  </si>
  <si>
    <t>Operasyon ekibi en azından Kasiyer (Fiş işlemi, Kasa açılış/kapanış, İade) için gerçek saha zaman etüdü yapmalı; bu 4 aktivite toplam iş yükünün büyük kısmını oluşturuyor.</t>
  </si>
  <si>
    <t>SenaryoID</t>
  </si>
  <si>
    <t>Eklenecek/Azaltılacak Kişi</t>
  </si>
  <si>
    <t>Beklenen Verimlilik Değişimi</t>
  </si>
  <si>
    <t>Başlangıç Tarihi</t>
  </si>
  <si>
    <t>Beklenen Kapasite Değişimi (Dk)</t>
  </si>
  <si>
    <t>Senaryo Açıklaması</t>
  </si>
  <si>
    <t>S0001</t>
  </si>
  <si>
    <t>AKEVLER mağazasında BAKLİYAT kadrosu -1 kişi değiştirilirse etki simülasyonu</t>
  </si>
  <si>
    <t>Taslak</t>
  </si>
  <si>
    <t>S0002</t>
  </si>
  <si>
    <t>AKEVLER mağazasında KASAP kadrosu -1 kişi değiştirilirse etki simülasyonu</t>
  </si>
  <si>
    <t>S0003</t>
  </si>
  <si>
    <t>AKEVLER mağazasında KASİYER kadrosu +1 kişi değiştirilirse etki simülasyonu</t>
  </si>
  <si>
    <t>S0004</t>
  </si>
  <si>
    <t>AKEVLER mağazasında MANAV kadrosu +1 kişi değiştirilirse etki simülasyonu</t>
  </si>
  <si>
    <t>S0005</t>
  </si>
  <si>
    <t>AKEVLER mağazasında ONLİNE TOPLAYICI kadrosu +0 kişi değiştirilirse etki simülasyonu</t>
  </si>
  <si>
    <t>S0006</t>
  </si>
  <si>
    <t>AKEVLER mağazasında ONLİNE ŞOFÖR kadrosu +0 kişi değiştirilirse etki simülasyonu</t>
  </si>
  <si>
    <t>S0007</t>
  </si>
  <si>
    <t>AKEVLER mağazasında REYON GÖREVLİSİ kadrosu +1 kişi değiştirilirse etki simülasyonu</t>
  </si>
  <si>
    <t>S0008</t>
  </si>
  <si>
    <t>AKEVLER mağazasında UNLU MAMÜLLER kadrosu +2 kişi değiştirilirse etki simülasyonu</t>
  </si>
  <si>
    <t>S0009</t>
  </si>
  <si>
    <t>AKEVLER mağazasında ŞARKÜTERİ kadrosu +2 kişi değiştirilirse etki simülasyonu</t>
  </si>
  <si>
    <t>S0010</t>
  </si>
  <si>
    <t>AYDIN EFELER mağazasında BAKLİYAT kadrosu +0 kişi değiştirilirse etki simülasyonu</t>
  </si>
  <si>
    <t>S0011</t>
  </si>
  <si>
    <t>AYDIN EFELER mağazasında KASAP kadrosu +1 kişi değiştirilirse etki simülasyonu</t>
  </si>
  <si>
    <t>S0012</t>
  </si>
  <si>
    <t>AYDIN EFELER mağazasında KASİYER kadrosu -1 kişi değiştirilirse etki simülasyonu</t>
  </si>
  <si>
    <t>S0013</t>
  </si>
  <si>
    <t>AYDIN EFELER mağazasında MANAV kadrosu +2 kişi değiştirilirse etki simülasyonu</t>
  </si>
  <si>
    <t>S0014</t>
  </si>
  <si>
    <t>AYDIN EFELER mağazasında ONLİNE TOPLAYICI kadrosu +0 kişi değiştirilirse etki simülasyonu</t>
  </si>
  <si>
    <t>S0015</t>
  </si>
  <si>
    <t>AYDIN EFELER mağazasında ONLİNE ŞOFÖR kadrosu +0 kişi değiştirilirse etki simülasyonu</t>
  </si>
  <si>
    <t>S0016</t>
  </si>
  <si>
    <t>AYDIN EFELER mağazasında REYON GÖREVLİSİ kadrosu +2 kişi değiştirilirse etki simülasyonu</t>
  </si>
  <si>
    <t>S0017</t>
  </si>
  <si>
    <t>AYDIN EFELER mağazasında UNLU MAMÜLLER kadrosu +1 kişi değiştirilirse etki simülasyonu</t>
  </si>
  <si>
    <t>S0018</t>
  </si>
  <si>
    <t>AYDIN EFELER mağazasında ŞARKÜTERİ kadrosu +0 kişi değiştirilirse etki simülasyonu</t>
  </si>
  <si>
    <t>S0019</t>
  </si>
  <si>
    <t>AYDIN EFELER-2 mağazasında BAKLİYAT kadrosu +0 kişi değiştirilirse etki simülasyonu</t>
  </si>
  <si>
    <t>S0020</t>
  </si>
  <si>
    <t>AYDIN EFELER-2 mağazasında KASAP kadrosu +0 kişi değiştirilirse etki simülasyonu</t>
  </si>
  <si>
    <t>S0021</t>
  </si>
  <si>
    <t>AYDIN EFELER-2 mağazasında KASİYER kadrosu +1 kişi değiştirilirse etki simülasyonu</t>
  </si>
  <si>
    <t>S0022</t>
  </si>
  <si>
    <t>AYDIN EFELER-2 mağazasında MANAV kadrosu +2 kişi değiştirilirse etki simülasyonu</t>
  </si>
  <si>
    <t>S0023</t>
  </si>
  <si>
    <t>AYDIN EFELER-2 mağazasında ONLİNE TOPLAYICI kadrosu +1 kişi değiştirilirse etki simülasyonu</t>
  </si>
  <si>
    <t>S0024</t>
  </si>
  <si>
    <t>AYDIN EFELER-2 mağazasında ONLİNE ŞOFÖR kadrosu -1 kişi değiştirilirse etki simülasyonu</t>
  </si>
  <si>
    <t>S0025</t>
  </si>
  <si>
    <t>AYDIN EFELER-2 mağazasında REYON GÖREVLİSİ kadrosu +1 kişi değiştirilirse etki simülasyonu</t>
  </si>
  <si>
    <t>S0026</t>
  </si>
  <si>
    <t>AYDIN EFELER-2 mağazasında UNLU MAMÜLLER kadrosu +1 kişi değiştirilirse etki simülasyonu</t>
  </si>
  <si>
    <t>S0027</t>
  </si>
  <si>
    <t>AYDIN EFELER-2 mağazasında ŞARKÜTERİ kadrosu -1 kişi değiştirilirse etki simülasyonu</t>
  </si>
  <si>
    <t>S0028</t>
  </si>
  <si>
    <t>AYDIN FATİH mağazasında BAKLİYAT kadrosu +1 kişi değiştirilirse etki simülasyonu</t>
  </si>
  <si>
    <t>S0029</t>
  </si>
  <si>
    <t>AYDIN FATİH mağazasında KASAP kadrosu +0 kişi değiştirilirse etki simülasyonu</t>
  </si>
  <si>
    <t>S0030</t>
  </si>
  <si>
    <t>AYDIN FATİH mağazasında KASİYER kadrosu +1 kişi değiştirilirse etki simülasyonu</t>
  </si>
  <si>
    <t>S0031</t>
  </si>
  <si>
    <t>AYDIN FATİH mağazasında MANAV kadrosu -1 kişi değiştirilirse etki simülasyonu</t>
  </si>
  <si>
    <t>S0032</t>
  </si>
  <si>
    <t>AYDIN FATİH mağazasında ONLİNE TOPLAYICI kadrosu +2 kişi değiştirilirse etki simülasyonu</t>
  </si>
  <si>
    <t>S0033</t>
  </si>
  <si>
    <t>AYDIN FATİH mağazasında ONLİNE ŞOFÖR kadrosu +1 kişi değiştirilirse etki simülasyonu</t>
  </si>
  <si>
    <t>S0034</t>
  </si>
  <si>
    <t>AYDIN FATİH mağazasında REYON GÖREVLİSİ kadrosu +1 kişi değiştirilirse etki simülasyonu</t>
  </si>
  <si>
    <t>S0035</t>
  </si>
  <si>
    <t>AYDIN FATİH mağazasında UNLU MAMÜLLER kadrosu +1 kişi değiştirilirse etki simülasyonu</t>
  </si>
  <si>
    <t>S0036</t>
  </si>
  <si>
    <t>AYDIN FATİH mağazasında ŞARKÜTERİ kadrosu +2 kişi değiştirilirse etki simülasyonu</t>
  </si>
  <si>
    <t>S0037</t>
  </si>
  <si>
    <t>AYDIN FATİH-2 mağazasında BAKLİYAT kadrosu -1 kişi değiştirilirse etki simülasyonu</t>
  </si>
  <si>
    <t>S0038</t>
  </si>
  <si>
    <t>AYDIN FATİH-2 mağazasında KASAP kadrosu +0 kişi değiştirilirse etki simülasyonu</t>
  </si>
  <si>
    <t>S0039</t>
  </si>
  <si>
    <t>AYDIN FATİH-2 mağazasında KASİYER kadrosu +2 kişi değiştirilirse etki simülasyonu</t>
  </si>
  <si>
    <t>S0040</t>
  </si>
  <si>
    <t>AYDIN FATİH-2 mağazasında MANAV kadrosu +1 kişi değiştirilirse etki simülasyonu</t>
  </si>
  <si>
    <t>S0041</t>
  </si>
  <si>
    <t>AYDIN FATİH-2 mağazasında ONLİNE TOPLAYICI kadrosu +2 kişi değiştirilirse etki simülasyonu</t>
  </si>
  <si>
    <t>S0042</t>
  </si>
  <si>
    <t>AYDIN FATİH-2 mağazasında ONLİNE ŞOFÖR kadrosu +2 kişi değiştirilirse etki simülasyonu</t>
  </si>
  <si>
    <t>S0043</t>
  </si>
  <si>
    <t>AYDIN FATİH-2 mağazasında REYON GÖREVLİSİ kadrosu +1 kişi değiştirilirse etki simülasyonu</t>
  </si>
  <si>
    <t>S0044</t>
  </si>
  <si>
    <t>AYDIN FATİH-2 mağazasında UNLU MAMÜLLER kadrosu +1 kişi değiştirilirse etki simülasyonu</t>
  </si>
  <si>
    <t>S0045</t>
  </si>
  <si>
    <t>AYDIN FATİH-2 mağazasında ŞARKÜTERİ kadrosu +0 kişi değiştirilirse etki simülasyonu</t>
  </si>
  <si>
    <t>S0046</t>
  </si>
  <si>
    <t>AYDIN GİRNE mağazasında BAKLİYAT kadrosu +0 kişi değiştirilirse etki simülasyonu</t>
  </si>
  <si>
    <t>S0047</t>
  </si>
  <si>
    <t>AYDIN GİRNE mağazasında KASAP kadrosu +0 kişi değiştirilirse etki simülasyonu</t>
  </si>
  <si>
    <t>S0048</t>
  </si>
  <si>
    <t>AYDIN GİRNE mağazasında KASİYER kadrosu -1 kişi değiştirilirse etki simülasyonu</t>
  </si>
  <si>
    <t>S0049</t>
  </si>
  <si>
    <t>AYDIN GİRNE mağazasında MANAV kadrosu -1 kişi değiştirilirse etki simülasyonu</t>
  </si>
  <si>
    <t>S0050</t>
  </si>
  <si>
    <t>AYDIN GİRNE mağazasında ONLİNE TOPLAYICI kadrosu -1 kişi değiştirilirse etki simülasyonu</t>
  </si>
  <si>
    <t>S0051</t>
  </si>
  <si>
    <t>AYDIN GİRNE mağazasında ONLİNE ŞOFÖR kadrosu +2 kişi değiştirilirse etki simülasyonu</t>
  </si>
  <si>
    <t>S0052</t>
  </si>
  <si>
    <t>AYDIN GİRNE mağazasında REYON GÖREVLİSİ kadrosu +1 kişi değiştirilirse etki simülasyonu</t>
  </si>
  <si>
    <t>S0053</t>
  </si>
  <si>
    <t>AYDIN GİRNE mağazasında UNLU MAMÜLLER kadrosu +0 kişi değiştirilirse etki simülasyonu</t>
  </si>
  <si>
    <t>S0054</t>
  </si>
  <si>
    <t>AYDIN GİRNE mağazasında ŞARKÜTERİ kadrosu +1 kişi değiştirilirse etki simülasyonu</t>
  </si>
  <si>
    <t>S0055</t>
  </si>
  <si>
    <t>AYDIN MİMARSİNAN mağazasında BAKLİYAT kadrosu +1 kişi değiştirilirse etki simülasyonu</t>
  </si>
  <si>
    <t>S0056</t>
  </si>
  <si>
    <t>AYDIN MİMARSİNAN mağazasında KASAP kadrosu -1 kişi değiştirilirse etki simülasyonu</t>
  </si>
  <si>
    <t>S0057</t>
  </si>
  <si>
    <t>AYDIN MİMARSİNAN mağazasında KASİYER kadrosu +0 kişi değiştirilirse etki simülasyonu</t>
  </si>
  <si>
    <t>S0058</t>
  </si>
  <si>
    <t>AYDIN MİMARSİNAN mağazasında MANAV kadrosu +2 kişi değiştirilirse etki simülasyonu</t>
  </si>
  <si>
    <t>S0059</t>
  </si>
  <si>
    <t>AYDIN MİMARSİNAN mağazasında ONLİNE TOPLAYICI kadrosu +1 kişi değiştirilirse etki simülasyonu</t>
  </si>
  <si>
    <t>S0060</t>
  </si>
  <si>
    <t>AYDIN MİMARSİNAN mağazasında ONLİNE ŞOFÖR kadrosu +0 kişi değiştirilirse etki simülasyonu</t>
  </si>
  <si>
    <t>S0061</t>
  </si>
  <si>
    <t>AYDIN MİMARSİNAN mağazasında REYON GÖREVLİSİ kadrosu -1 kişi değiştirilirse etki simülasyonu</t>
  </si>
  <si>
    <t>S0062</t>
  </si>
  <si>
    <t>AYDIN MİMARSİNAN mağazasında UNLU MAMÜLLER kadrosu +2 kişi değiştirilirse etki simülasyonu</t>
  </si>
  <si>
    <t>S0063</t>
  </si>
  <si>
    <t>AYDIN MİMARSİNAN mağazasında ŞARKÜTERİ kadrosu +1 kişi değiştirilirse etki simülasyonu</t>
  </si>
  <si>
    <t>S0064</t>
  </si>
  <si>
    <t>AYRANCILAR mağazasında BAKLİYAT kadrosu +0 kişi değiştirilirse etki simülasyonu</t>
  </si>
  <si>
    <t>S0065</t>
  </si>
  <si>
    <t>AYRANCILAR mağazasında KASAP kadrosu +1 kişi değiştirilirse etki simülasyonu</t>
  </si>
  <si>
    <t>S0066</t>
  </si>
  <si>
    <t>AYRANCILAR mağazasında KASİYER kadrosu +0 kişi değiştirilirse etki simülasyonu</t>
  </si>
  <si>
    <t>S0067</t>
  </si>
  <si>
    <t>AYRANCILAR mağazasında MANAV kadrosu +2 kişi değiştirilirse etki simülasyonu</t>
  </si>
  <si>
    <t>S0068</t>
  </si>
  <si>
    <t>AYRANCILAR mağazasında ONLİNE TOPLAYICI kadrosu +1 kişi değiştirilirse etki simülasyonu</t>
  </si>
  <si>
    <t>S0069</t>
  </si>
  <si>
    <t>AYRANCILAR mağazasında ONLİNE ŞOFÖR kadrosu +2 kişi değiştirilirse etki simülasyonu</t>
  </si>
  <si>
    <t>S0070</t>
  </si>
  <si>
    <t>AYRANCILAR mağazasında REYON GÖREVLİSİ kadrosu +0 kişi değiştirilirse etki simülasyonu</t>
  </si>
  <si>
    <t>S0071</t>
  </si>
  <si>
    <t>AYRANCILAR mağazasında UNLU MAMÜLLER kadrosu +2 kişi değiştirilirse etki simülasyonu</t>
  </si>
  <si>
    <t>S0072</t>
  </si>
  <si>
    <t>AYRANCILAR mağazasında ŞARKÜTERİ kadrosu +1 kişi değiştirilirse etki simülasyonu</t>
  </si>
  <si>
    <t>S0073</t>
  </si>
  <si>
    <t>BALÇOVA mağazasında BAKLİYAT kadrosu +0 kişi değiştirilirse etki simülasyonu</t>
  </si>
  <si>
    <t>S0074</t>
  </si>
  <si>
    <t>BALÇOVA mağazasında KASAP kadrosu +2 kişi değiştirilirse etki simülasyonu</t>
  </si>
  <si>
    <t>S0075</t>
  </si>
  <si>
    <t>BALÇOVA mağazasında KASİYER kadrosu +2 kişi değiştirilirse etki simülasyonu</t>
  </si>
  <si>
    <t>S0076</t>
  </si>
  <si>
    <t>BALÇOVA mağazasında MANAV kadrosu +0 kişi değiştirilirse etki simülasyonu</t>
  </si>
  <si>
    <t>S0077</t>
  </si>
  <si>
    <t>BALÇOVA mağazasında ONLİNE TOPLAYICI kadrosu +1 kişi değiştirilirse etki simülasyonu</t>
  </si>
  <si>
    <t>S0078</t>
  </si>
  <si>
    <t>BALÇOVA mağazasında ONLİNE ŞOFÖR kadrosu +2 kişi değiştirilirse etki simülasyonu</t>
  </si>
  <si>
    <t>S0079</t>
  </si>
  <si>
    <t>BALÇOVA mağazasında REYON GÖREVLİSİ kadrosu +2 kişi değiştirilirse etki simülasyonu</t>
  </si>
  <si>
    <t>S0080</t>
  </si>
  <si>
    <t>BALÇOVA mağazasında UNLU MAMÜLLER kadrosu +2 kişi değiştirilirse etki simülasyonu</t>
  </si>
  <si>
    <t>S0081</t>
  </si>
  <si>
    <t>BALÇOVA mağazasında ŞARKÜTERİ kadrosu +2 kişi değiştirilirse etki simülasyonu</t>
  </si>
  <si>
    <t>S0082</t>
  </si>
  <si>
    <t>BAYRAKLI mağazasında BAKLİYAT kadrosu -1 kişi değiştirilirse etki simülasyonu</t>
  </si>
  <si>
    <t>S0083</t>
  </si>
  <si>
    <t>BAYRAKLI mağazasında KASAP kadrosu +1 kişi değiştirilirse etki simülasyonu</t>
  </si>
  <si>
    <t>S0084</t>
  </si>
  <si>
    <t>BAYRAKLI mağazasında KASİYER kadrosu -1 kişi değiştirilirse etki simülasyonu</t>
  </si>
  <si>
    <t>S0085</t>
  </si>
  <si>
    <t>BAYRAKLI mağazasında MANAV kadrosu +1 kişi değiştirilirse etki simülasyonu</t>
  </si>
  <si>
    <t>S0086</t>
  </si>
  <si>
    <t>BAYRAKLI mağazasında ONLİNE TOPLAYICI kadrosu +1 kişi değiştirilirse etki simülasyonu</t>
  </si>
  <si>
    <t>S0087</t>
  </si>
  <si>
    <t>BAYRAKLI mağazasında ONLİNE ŞOFÖR kadrosu +0 kişi değiştirilirse etki simülasyonu</t>
  </si>
  <si>
    <t>S0088</t>
  </si>
  <si>
    <t>BAYRAKLI mağazasında REYON GÖREVLİSİ kadrosu +0 kişi değiştirilirse etki simülasyonu</t>
  </si>
  <si>
    <t>S0089</t>
  </si>
  <si>
    <t>BAYRAKLI mağazasında UNLU MAMÜLLER kadrosu +0 kişi değiştirilirse etki simülasyonu</t>
  </si>
  <si>
    <t>S0090</t>
  </si>
  <si>
    <t>BAYRAKLI mağazasında ŞARKÜTERİ kadrosu -1 kişi değiştirilirse etki simülasyonu</t>
  </si>
  <si>
    <t>S0091</t>
  </si>
  <si>
    <t>BOZYAKA mağazasında BAKLİYAT kadrosu +2 kişi değiştirilirse etki simülasyonu</t>
  </si>
  <si>
    <t>S0092</t>
  </si>
  <si>
    <t>BOZYAKA mağazasında KASAP kadrosu +0 kişi değiştirilirse etki simülasyonu</t>
  </si>
  <si>
    <t>S0093</t>
  </si>
  <si>
    <t>BOZYAKA mağazasında KASİYER kadrosu +0 kişi değiştirilirse etki simülasyonu</t>
  </si>
  <si>
    <t>S0094</t>
  </si>
  <si>
    <t>BOZYAKA mağazasında MANAV kadrosu +2 kişi değiştirilirse etki simülasyonu</t>
  </si>
  <si>
    <t>S0095</t>
  </si>
  <si>
    <t>BOZYAKA mağazasında ONLİNE TOPLAYICI kadrosu -1 kişi değiştirilirse etki simülasyonu</t>
  </si>
  <si>
    <t>S0096</t>
  </si>
  <si>
    <t>BOZYAKA mağazasında ONLİNE ŞOFÖR kadrosu +1 kişi değiştirilirse etki simülasyonu</t>
  </si>
  <si>
    <t>S0097</t>
  </si>
  <si>
    <t>BOZYAKA mağazasında REYON GÖREVLİSİ kadrosu +1 kişi değiştirilirse etki simülasyonu</t>
  </si>
  <si>
    <t>S0098</t>
  </si>
  <si>
    <t>BOZYAKA mağazasında UNLU MAMÜLLER kadrosu +0 kişi değiştirilirse etki simülasyonu</t>
  </si>
  <si>
    <t>S0099</t>
  </si>
  <si>
    <t>BOZYAKA mağazasında ŞARKÜTERİ kadrosu +1 kişi değiştirilirse etki simülasyonu</t>
  </si>
  <si>
    <t>S0100</t>
  </si>
  <si>
    <t>BUCA mağazasında BAKLİYAT kadrosu +1 kişi değiştirilirse etki simülasyonu</t>
  </si>
  <si>
    <t>S0101</t>
  </si>
  <si>
    <t>BUCA mağazasında KASAP kadrosu +1 kişi değiştirilirse etki simülasyonu</t>
  </si>
  <si>
    <t>S0102</t>
  </si>
  <si>
    <t>BUCA mağazasında KASİYER kadrosu -1 kişi değiştirilirse etki simülasyonu</t>
  </si>
  <si>
    <t>S0103</t>
  </si>
  <si>
    <t>BUCA mağazasında MANAV kadrosu +2 kişi değiştirilirse etki simülasyonu</t>
  </si>
  <si>
    <t>S0104</t>
  </si>
  <si>
    <t>BUCA mağazasında ONLİNE TOPLAYICI kadrosu +1 kişi değiştirilirse etki simülasyonu</t>
  </si>
  <si>
    <t>S0105</t>
  </si>
  <si>
    <t>BUCA mağazasında ONLİNE ŞOFÖR kadrosu +0 kişi değiştirilirse etki simülasyonu</t>
  </si>
  <si>
    <t>S0106</t>
  </si>
  <si>
    <t>BUCA mağazasında REYON GÖREVLİSİ kadrosu +2 kişi değiştirilirse etki simülasyonu</t>
  </si>
  <si>
    <t>S0107</t>
  </si>
  <si>
    <t>BUCA mağazasında UNLU MAMÜLLER kadrosu -1 kişi değiştirilirse etki simülasyonu</t>
  </si>
  <si>
    <t>S0108</t>
  </si>
  <si>
    <t>BUCA mağazasında ŞARKÜTERİ kadrosu -1 kişi değiştirilirse etki simülasyonu</t>
  </si>
  <si>
    <t>S0109</t>
  </si>
  <si>
    <t>DEDEBAŞI mağazasında BAKLİYAT kadrosu +1 kişi değiştirilirse etki simülasyonu</t>
  </si>
  <si>
    <t>S0110</t>
  </si>
  <si>
    <t>DEDEBAŞI mağazasında KASAP kadrosu +1 kişi değiştirilirse etki simülasyonu</t>
  </si>
  <si>
    <t>S0111</t>
  </si>
  <si>
    <t>DEDEBAŞI mağazasında KASİYER kadrosu +1 kişi değiştirilirse etki simülasyonu</t>
  </si>
  <si>
    <t>S0112</t>
  </si>
  <si>
    <t>DEDEBAŞI mağazasında MANAV kadrosu +1 kişi değiştirilirse etki simülasyonu</t>
  </si>
  <si>
    <t>S0113</t>
  </si>
  <si>
    <t>DEDEBAŞI mağazasında ONLİNE TOPLAYICI kadrosu +1 kişi değiştirilirse etki simülasyonu</t>
  </si>
  <si>
    <t>S0114</t>
  </si>
  <si>
    <t>DEDEBAŞI mağazasında ONLİNE ŞOFÖR kadrosu +2 kişi değiştirilirse etki simülasyonu</t>
  </si>
  <si>
    <t>S0115</t>
  </si>
  <si>
    <t>DEDEBAŞI mağazasında REYON GÖREVLİSİ kadrosu -1 kişi değiştirilirse etki simülasyonu</t>
  </si>
  <si>
    <t>S0116</t>
  </si>
  <si>
    <t>DEDEBAŞI mağazasında UNLU MAMÜLLER kadrosu +2 kişi değiştirilirse etki simülasyonu</t>
  </si>
  <si>
    <t>S0117</t>
  </si>
  <si>
    <t>DEDEBAŞI mağazasında ŞARKÜTERİ kadrosu -1 kişi değiştirilirse etki simülasyonu</t>
  </si>
  <si>
    <t>S0118</t>
  </si>
  <si>
    <t>ESKİİZMİR mağazasında BAKLİYAT kadrosu +2 kişi değiştirilirse etki simülasyonu</t>
  </si>
  <si>
    <t>S0119</t>
  </si>
  <si>
    <t>ESKİİZMİR mağazasında KASAP kadrosu +1 kişi değiştirilirse etki simülasyonu</t>
  </si>
  <si>
    <t>S0120</t>
  </si>
  <si>
    <t>ESKİİZMİR mağazasında KASİYER kadrosu +2 kişi değiştirilirse etki simülasyonu</t>
  </si>
  <si>
    <t>S0121</t>
  </si>
  <si>
    <t>ESKİİZMİR mağazasında MANAV kadrosu +2 kişi değiştirilirse etki simülasyonu</t>
  </si>
  <si>
    <t>S0122</t>
  </si>
  <si>
    <t>ESKİİZMİR mağazasında ONLİNE TOPLAYICI kadrosu -1 kişi değiştirilirse etki simülasyonu</t>
  </si>
  <si>
    <t>S0123</t>
  </si>
  <si>
    <t>ESKİİZMİR mağazasında ONLİNE ŞOFÖR kadrosu +2 kişi değiştirilirse etki simülasyonu</t>
  </si>
  <si>
    <t>S0124</t>
  </si>
  <si>
    <t>ESKİİZMİR mağazasında REYON GÖREVLİSİ kadrosu +1 kişi değiştirilirse etki simülasyonu</t>
  </si>
  <si>
    <t>S0125</t>
  </si>
  <si>
    <t>ESKİİZMİR mağazasında UNLU MAMÜLLER kadrosu +2 kişi değiştirilirse etki simülasyonu</t>
  </si>
  <si>
    <t>S0126</t>
  </si>
  <si>
    <t>ESKİİZMİR mağazasında ŞARKÜTERİ kadrosu +1 kişi değiştirilirse etki simülasyonu</t>
  </si>
  <si>
    <t>S0127</t>
  </si>
  <si>
    <t>GAZİEMİR-1 mağazasında BAKLİYAT kadrosu +1 kişi değiştirilirse etki simülasyonu</t>
  </si>
  <si>
    <t>S0128</t>
  </si>
  <si>
    <t>GAZİEMİR-1 mağazasında KASAP kadrosu +1 kişi değiştirilirse etki simülasyonu</t>
  </si>
  <si>
    <t>S0129</t>
  </si>
  <si>
    <t>GAZİEMİR-1 mağazasında KASİYER kadrosu +1 kişi değiştirilirse etki simülasyonu</t>
  </si>
  <si>
    <t>S0130</t>
  </si>
  <si>
    <t>GAZİEMİR-1 mağazasında MANAV kadrosu -1 kişi değiştirilirse etki simülasyonu</t>
  </si>
  <si>
    <t>S0131</t>
  </si>
  <si>
    <t>GAZİEMİR-1 mağazasında ONLİNE TOPLAYICI kadrosu +2 kişi değiştirilirse etki simülasyonu</t>
  </si>
  <si>
    <t>S0132</t>
  </si>
  <si>
    <t>GAZİEMİR-1 mağazasında ONLİNE ŞOFÖR kadrosu +1 kişi değiştirilirse etki simülasyonu</t>
  </si>
  <si>
    <t>S0133</t>
  </si>
  <si>
    <t>GAZİEMİR-1 mağazasında REYON GÖREVLİSİ kadrosu +2 kişi değiştirilirse etki simülasyonu</t>
  </si>
  <si>
    <t>S0134</t>
  </si>
  <si>
    <t>GAZİEMİR-1 mağazasında UNLU MAMÜLLER kadrosu +1 kişi değiştirilirse etki simülasyonu</t>
  </si>
  <si>
    <t>S0135</t>
  </si>
  <si>
    <t>GAZİEMİR-1 mağazasında ŞARKÜTERİ kadrosu +2 kişi değiştirilirse etki simülasyonu</t>
  </si>
  <si>
    <t>S0136</t>
  </si>
  <si>
    <t>GAZİEMİR-2 mağazasında BAKLİYAT kadrosu +1 kişi değiştirilirse etki simülasyonu</t>
  </si>
  <si>
    <t>S0137</t>
  </si>
  <si>
    <t>GAZİEMİR-2 mağazasında KASAP kadrosu +0 kişi değiştirilirse etki simülasyonu</t>
  </si>
  <si>
    <t>S0138</t>
  </si>
  <si>
    <t>GAZİEMİR-2 mağazasında KASİYER kadrosu +2 kişi değiştirilirse etki simülasyonu</t>
  </si>
  <si>
    <t>S0139</t>
  </si>
  <si>
    <t>GAZİEMİR-2 mağazasında MANAV kadrosu +1 kişi değiştirilirse etki simülasyonu</t>
  </si>
  <si>
    <t>S0140</t>
  </si>
  <si>
    <t>GAZİEMİR-2 mağazasında ONLİNE TOPLAYICI kadrosu +0 kişi değiştirilirse etki simülasyonu</t>
  </si>
  <si>
    <t>S0141</t>
  </si>
  <si>
    <t>GAZİEMİR-2 mağazasında ONLİNE ŞOFÖR kadrosu +0 kişi değiştirilirse etki simülasyonu</t>
  </si>
  <si>
    <t>S0142</t>
  </si>
  <si>
    <t>GAZİEMİR-2 mağazasında REYON GÖREVLİSİ kadrosu +0 kişi değiştirilirse etki simülasyonu</t>
  </si>
  <si>
    <t>S0143</t>
  </si>
  <si>
    <t>GAZİEMİR-2 mağazasında UNLU MAMÜLLER kadrosu +2 kişi değiştirilirse etki simülasyonu</t>
  </si>
  <si>
    <t>S0144</t>
  </si>
  <si>
    <t>GAZİEMİR-2 mağazasında ŞARKÜTERİ kadrosu +1 kişi değiştirilirse etki simülasyonu</t>
  </si>
  <si>
    <t>S0145</t>
  </si>
  <si>
    <t>GAZİEMİR-3 mağazasında BAKLİYAT kadrosu +1 kişi değiştirilirse etki simülasyonu</t>
  </si>
  <si>
    <t>S0146</t>
  </si>
  <si>
    <t>GAZİEMİR-3 mağazasında KASAP kadrosu +1 kişi değiştirilirse etki simülasyonu</t>
  </si>
  <si>
    <t>S0147</t>
  </si>
  <si>
    <t>GAZİEMİR-3 mağazasında KASİYER kadrosu +1 kişi değiştirilirse etki simülasyonu</t>
  </si>
  <si>
    <t>S0148</t>
  </si>
  <si>
    <t>GAZİEMİR-3 mağazasında MANAV kadrosu +1 kişi değiştirilirse etki simülasyonu</t>
  </si>
  <si>
    <t>S0149</t>
  </si>
  <si>
    <t>GAZİEMİR-3 mağazasında ONLİNE TOPLAYICI kadrosu +1 kişi değiştirilirse etki simülasyonu</t>
  </si>
  <si>
    <t>S0150</t>
  </si>
  <si>
    <t>GAZİEMİR-3 mağazasında ONLİNE ŞOFÖR kadrosu +1 kişi değiştirilirse etki simülasyonu</t>
  </si>
  <si>
    <t>S0151</t>
  </si>
  <si>
    <t>GAZİEMİR-3 mağazasında REYON GÖREVLİSİ kadrosu +1 kişi değiştirilirse etki simülasyonu</t>
  </si>
  <si>
    <t>S0152</t>
  </si>
  <si>
    <t>GAZİEMİR-3 mağazasında UNLU MAMÜLLER kadrosu -1 kişi değiştirilirse etki simülasyonu</t>
  </si>
  <si>
    <t>S0153</t>
  </si>
  <si>
    <t>GAZİEMİR-3 mağazasında ŞARKÜTERİ kadrosu +1 kişi değiştirilirse etki simülasyonu</t>
  </si>
  <si>
    <t>S0154</t>
  </si>
  <si>
    <t>GAZİEMİR-4 mağazasında BAKLİYAT kadrosu +1 kişi değiştirilirse etki simülasyonu</t>
  </si>
  <si>
    <t>S0155</t>
  </si>
  <si>
    <t>GAZİEMİR-4 mağazasında KASAP kadrosu +1 kişi değiştirilirse etki simülasyonu</t>
  </si>
  <si>
    <t>S0156</t>
  </si>
  <si>
    <t>GAZİEMİR-4 mağazasında KASİYER kadrosu +1 kişi değiştirilirse etki simülasyonu</t>
  </si>
  <si>
    <t>S0157</t>
  </si>
  <si>
    <t>GAZİEMİR-4 mağazasında MANAV kadrosu +1 kişi değiştirilirse etki simülasyonu</t>
  </si>
  <si>
    <t>S0158</t>
  </si>
  <si>
    <t>GAZİEMİR-4 mağazasında ONLİNE TOPLAYICI kadrosu +1 kişi değiştirilirse etki simülasyonu</t>
  </si>
  <si>
    <t>S0159</t>
  </si>
  <si>
    <t>GAZİEMİR-4 mağazasında ONLİNE ŞOFÖR kadrosu +1 kişi değiştirilirse etki simülasyonu</t>
  </si>
  <si>
    <t>S0160</t>
  </si>
  <si>
    <t>GAZİEMİR-4 mağazasında REYON GÖREVLİSİ kadrosu +1 kişi değiştirilirse etki simülasyonu</t>
  </si>
  <si>
    <t>S0161</t>
  </si>
  <si>
    <t>GAZİEMİR-4 mağazasında UNLU MAMÜLLER kadrosu +1 kişi değiştirilirse etki simülasyonu</t>
  </si>
  <si>
    <t>S0162</t>
  </si>
  <si>
    <t>GAZİEMİR-4 mağazasında ŞARKÜTERİ kadrosu +2 kişi değiştirilirse etki simülasyonu</t>
  </si>
  <si>
    <t>S0163</t>
  </si>
  <si>
    <t>GAZİEMİR-5 mağazasında BAKLİYAT kadrosu +1 kişi değiştirilirse etki simülasyonu</t>
  </si>
  <si>
    <t>S0164</t>
  </si>
  <si>
    <t>GAZİEMİR-5 mağazasında KASAP kadrosu -1 kişi değiştirilirse etki simülasyonu</t>
  </si>
  <si>
    <t>S0165</t>
  </si>
  <si>
    <t>GAZİEMİR-5 mağazasında KASİYER kadrosu +1 kişi değiştirilirse etki simülasyonu</t>
  </si>
  <si>
    <t>S0166</t>
  </si>
  <si>
    <t>GAZİEMİR-5 mağazasında MANAV kadrosu -1 kişi değiştirilirse etki simülasyonu</t>
  </si>
  <si>
    <t>S0167</t>
  </si>
  <si>
    <t>GAZİEMİR-5 mağazasında ONLİNE TOPLAYICI kadrosu +1 kişi değiştirilirse etki simülasyonu</t>
  </si>
  <si>
    <t>S0168</t>
  </si>
  <si>
    <t>GAZİEMİR-5 mağazasında ONLİNE ŞOFÖR kadrosu +2 kişi değiştirilirse etki simülasyonu</t>
  </si>
  <si>
    <t>S0169</t>
  </si>
  <si>
    <t>GAZİEMİR-5 mağazasında REYON GÖREVLİSİ kadrosu +2 kişi değiştirilirse etki simülasyonu</t>
  </si>
  <si>
    <t>S0170</t>
  </si>
  <si>
    <t>GAZİEMİR-5 mağazasında UNLU MAMÜLLER kadrosu +2 kişi değiştirilirse etki simülasyonu</t>
  </si>
  <si>
    <t>S0171</t>
  </si>
  <si>
    <t>GAZİEMİR-5 mağazasında ŞARKÜTERİ kadrosu +1 kişi değiştirilirse etki simülasyonu</t>
  </si>
  <si>
    <t>S0172</t>
  </si>
  <si>
    <t>GAZİEMİR-6 mağazasında BAKLİYAT kadrosu +1 kişi değiştirilirse etki simülasyonu</t>
  </si>
  <si>
    <t>S0173</t>
  </si>
  <si>
    <t>GAZİEMİR-6 mağazasında KASAP kadrosu +1 kişi değiştirilirse etki simülasyonu</t>
  </si>
  <si>
    <t>S0174</t>
  </si>
  <si>
    <t>GAZİEMİR-6 mağazasında KASİYER kadrosu +1 kişi değiştirilirse etki simülasyonu</t>
  </si>
  <si>
    <t>S0175</t>
  </si>
  <si>
    <t>GAZİEMİR-6 mağazasında MANAV kadrosu +2 kişi değiştirilirse etki simülasyonu</t>
  </si>
  <si>
    <t>S0176</t>
  </si>
  <si>
    <t>GAZİEMİR-6 mağazasında ONLİNE TOPLAYICI kadrosu +2 kişi değiştirilirse etki simülasyonu</t>
  </si>
  <si>
    <t>S0177</t>
  </si>
  <si>
    <t>GAZİEMİR-6 mağazasında ONLİNE ŞOFÖR kadrosu +1 kişi değiştirilirse etki simülasyonu</t>
  </si>
  <si>
    <t>S0178</t>
  </si>
  <si>
    <t>GAZİEMİR-6 mağazasında REYON GÖREVLİSİ kadrosu +1 kişi değiştirilirse etki simülasyonu</t>
  </si>
  <si>
    <t>S0179</t>
  </si>
  <si>
    <t>GAZİEMİR-6 mağazasında UNLU MAMÜLLER kadrosu -1 kişi değiştirilirse etki simülasyonu</t>
  </si>
  <si>
    <t>S0180</t>
  </si>
  <si>
    <t>GAZİEMİR-6 mağazasında ŞARKÜTERİ kadrosu +0 kişi değiştirilirse etki simülasyonu</t>
  </si>
  <si>
    <t>S0181</t>
  </si>
  <si>
    <t>GAZİEMİR-7 mağazasında BAKLİYAT kadrosu -1 kişi değiştirilirse etki simülasyonu</t>
  </si>
  <si>
    <t>S0182</t>
  </si>
  <si>
    <t>GAZİEMİR-7 mağazasında KASAP kadrosu +2 kişi değiştirilirse etki simülasyonu</t>
  </si>
  <si>
    <t>S0183</t>
  </si>
  <si>
    <t>GAZİEMİR-7 mağazasında KASİYER kadrosu +2 kişi değiştirilirse etki simülasyonu</t>
  </si>
  <si>
    <t>S0184</t>
  </si>
  <si>
    <t>GAZİEMİR-7 mağazasında MANAV kadrosu +1 kişi değiştirilirse etki simülasyonu</t>
  </si>
  <si>
    <t>S0185</t>
  </si>
  <si>
    <t>GAZİEMİR-7 mağazasında ONLİNE TOPLAYICI kadrosu -1 kişi değiştirilirse etki simülasyonu</t>
  </si>
  <si>
    <t>S0186</t>
  </si>
  <si>
    <t>GAZİEMİR-7 mağazasında ONLİNE ŞOFÖR kadrosu +2 kişi değiştirilirse etki simülasyonu</t>
  </si>
  <si>
    <t>S0187</t>
  </si>
  <si>
    <t>GAZİEMİR-7 mağazasında REYON GÖREVLİSİ kadrosu -1 kişi değiştirilirse etki simülasyonu</t>
  </si>
  <si>
    <t>S0188</t>
  </si>
  <si>
    <t>GAZİEMİR-7 mağazasında UNLU MAMÜLLER kadrosu +1 kişi değiştirilirse etki simülasyonu</t>
  </si>
  <si>
    <t>S0189</t>
  </si>
  <si>
    <t>GAZİEMİR-7 mağazasında ŞARKÜTERİ kadrosu -1 kişi değiştirilirse etki simülasyonu</t>
  </si>
  <si>
    <t>S0190</t>
  </si>
  <si>
    <t>GEDİZ mağazasında BAKLİYAT kadrosu +2 kişi değiştirilirse etki simülasyonu</t>
  </si>
  <si>
    <t>S0191</t>
  </si>
  <si>
    <t>GEDİZ mağazasında KASAP kadrosu -1 kişi değiştirilirse etki simülasyonu</t>
  </si>
  <si>
    <t>S0192</t>
  </si>
  <si>
    <t>GEDİZ mağazasında KASİYER kadrosu +0 kişi değiştirilirse etki simülasyonu</t>
  </si>
  <si>
    <t>S0193</t>
  </si>
  <si>
    <t>GEDİZ mağazasında MANAV kadrosu +0 kişi değiştirilirse etki simülasyonu</t>
  </si>
  <si>
    <t>S0194</t>
  </si>
  <si>
    <t>GEDİZ mağazasında ONLİNE TOPLAYICI kadrosu +2 kişi değiştirilirse etki simülasyonu</t>
  </si>
  <si>
    <t>S0195</t>
  </si>
  <si>
    <t>GEDİZ mağazasında ONLİNE ŞOFÖR kadrosu +2 kişi değiştirilirse etki simülasyonu</t>
  </si>
  <si>
    <t>S0196</t>
  </si>
  <si>
    <t>GEDİZ mağazasında REYON GÖREVLİSİ kadrosu +1 kişi değiştirilirse etki simülasyonu</t>
  </si>
  <si>
    <t>S0197</t>
  </si>
  <si>
    <t>GEDİZ mağazasında UNLU MAMÜLLER kadrosu -1 kişi değiştirilirse etki simülasyonu</t>
  </si>
  <si>
    <t>S0198</t>
  </si>
  <si>
    <t>GEDİZ mağazasında ŞARKÜTERİ kadrosu +0 kişi değiştirilirse etki simülasyonu</t>
  </si>
  <si>
    <t>S0199</t>
  </si>
  <si>
    <t>GÖZTEPE mağazasında BAKLİYAT kadrosu +1 kişi değiştirilirse etki simülasyonu</t>
  </si>
  <si>
    <t>S0200</t>
  </si>
  <si>
    <t>GÖZTEPE mağazasında KASAP kadrosu +2 kişi değiştirilirse etki simülasyonu</t>
  </si>
  <si>
    <t>S0201</t>
  </si>
  <si>
    <t>GÖZTEPE mağazasında KASİYER kadrosu +1 kişi değiştirilirse etki simülasyonu</t>
  </si>
  <si>
    <t>S0202</t>
  </si>
  <si>
    <t>GÖZTEPE mağazasında MANAV kadrosu +0 kişi değiştirilirse etki simülasyonu</t>
  </si>
  <si>
    <t>S0203</t>
  </si>
  <si>
    <t>GÖZTEPE mağazasında ONLİNE TOPLAYICI kadrosu +2 kişi değiştirilirse etki simülasyonu</t>
  </si>
  <si>
    <t>S0204</t>
  </si>
  <si>
    <t>GÖZTEPE mağazasında ONLİNE ŞOFÖR kadrosu -1 kişi değiştirilirse etki simülasyonu</t>
  </si>
  <si>
    <t>S0205</t>
  </si>
  <si>
    <t>GÖZTEPE mağazasında REYON GÖREVLİSİ kadrosu -1 kişi değiştirilirse etki simülasyonu</t>
  </si>
  <si>
    <t>S0206</t>
  </si>
  <si>
    <t>GÖZTEPE mağazasında UNLU MAMÜLLER kadrosu +2 kişi değiştirilirse etki simülasyonu</t>
  </si>
  <si>
    <t>S0207</t>
  </si>
  <si>
    <t>GÖZTEPE mağazasında ŞARKÜTERİ kadrosu +2 kişi değiştirilirse etki simülasyonu</t>
  </si>
  <si>
    <t>S0208</t>
  </si>
  <si>
    <t>GÜMÜŞPALA mağazasında BAKLİYAT kadrosu +0 kişi değiştirilirse etki simülasyonu</t>
  </si>
  <si>
    <t>S0209</t>
  </si>
  <si>
    <t>GÜMÜŞPALA mağazasında KASAP kadrosu +0 kişi değiştirilirse etki simülasyonu</t>
  </si>
  <si>
    <t>S0210</t>
  </si>
  <si>
    <t>GÜMÜŞPALA mağazasında KASİYER kadrosu -1 kişi değiştirilirse etki simülasyonu</t>
  </si>
  <si>
    <t>S0211</t>
  </si>
  <si>
    <t>GÜMÜŞPALA mağazasında MANAV kadrosu +1 kişi değiştirilirse etki simülasyonu</t>
  </si>
  <si>
    <t>S0212</t>
  </si>
  <si>
    <t>GÜMÜŞPALA mağazasında ONLİNE TOPLAYICI kadrosu +1 kişi değiştirilirse etki simülasyonu</t>
  </si>
  <si>
    <t>S0213</t>
  </si>
  <si>
    <t>GÜMÜŞPALA mağazasında ONLİNE ŞOFÖR kadrosu +2 kişi değiştirilirse etki simülasyonu</t>
  </si>
  <si>
    <t>S0214</t>
  </si>
  <si>
    <t>GÜMÜŞPALA mağazasında REYON GÖREVLİSİ kadrosu -1 kişi değiştirilirse etki simülasyonu</t>
  </si>
  <si>
    <t>S0215</t>
  </si>
  <si>
    <t>GÜMÜŞPALA mağazasında UNLU MAMÜLLER kadrosu +2 kişi değiştirilirse etki simülasyonu</t>
  </si>
  <si>
    <t>S0216</t>
  </si>
  <si>
    <t>GÜMÜŞPALA mağazasında ŞARKÜTERİ kadrosu -1 kişi değiştirilirse etki simülasyonu</t>
  </si>
  <si>
    <t>S0217</t>
  </si>
  <si>
    <t>HAL DEPO mağazasında BAKLİYAT kadrosu -1 kişi değiştirilirse etki simülasyonu</t>
  </si>
  <si>
    <t>S0218</t>
  </si>
  <si>
    <t>HAL DEPO mağazasında KASAP kadrosu -1 kişi değiştirilirse etki simülasyonu</t>
  </si>
  <si>
    <t>S0219</t>
  </si>
  <si>
    <t>HAL DEPO mağazasında KASİYER kadrosu +1 kişi değiştirilirse etki simülasyonu</t>
  </si>
  <si>
    <t>S0220</t>
  </si>
  <si>
    <t>HAL DEPO mağazasında MANAV kadrosu +1 kişi değiştirilirse etki simülasyonu</t>
  </si>
  <si>
    <t>S0221</t>
  </si>
  <si>
    <t>HAL DEPO mağazasında ONLİNE TOPLAYICI kadrosu +2 kişi değiştirilirse etki simülasyonu</t>
  </si>
  <si>
    <t>S0222</t>
  </si>
  <si>
    <t>HAL DEPO mağazasında ONLİNE ŞOFÖR kadrosu -1 kişi değiştirilirse etki simülasyonu</t>
  </si>
  <si>
    <t>S0223</t>
  </si>
  <si>
    <t>HAL DEPO mağazasında REYON GÖREVLİSİ kadrosu +0 kişi değiştirilirse etki simülasyonu</t>
  </si>
  <si>
    <t>S0224</t>
  </si>
  <si>
    <t>HAL DEPO mağazasında UNLU MAMÜLLER kadrosu +0 kişi değiştirilirse etki simülasyonu</t>
  </si>
  <si>
    <t>S0225</t>
  </si>
  <si>
    <t>HAL DEPO mağazasında ŞARKÜTERİ kadrosu +1 kişi değiştirilirse etki simülasyonu</t>
  </si>
  <si>
    <t>S0226</t>
  </si>
  <si>
    <t>HARMANDALI mağazasında BAKLİYAT kadrosu +2 kişi değiştirilirse etki simülasyonu</t>
  </si>
  <si>
    <t>S0227</t>
  </si>
  <si>
    <t>HARMANDALI mağazasında KASAP kadrosu +1 kişi değiştirilirse etki simülasyonu</t>
  </si>
  <si>
    <t>S0228</t>
  </si>
  <si>
    <t>HARMANDALI mağazasında KASİYER kadrosu +0 kişi değiştirilirse etki simülasyonu</t>
  </si>
  <si>
    <t>S0229</t>
  </si>
  <si>
    <t>HARMANDALI mağazasında MANAV kadrosu -1 kişi değiştirilirse etki simülasyonu</t>
  </si>
  <si>
    <t>S0230</t>
  </si>
  <si>
    <t>HARMANDALI mağazasında ONLİNE TOPLAYICI kadrosu +2 kişi değiştirilirse etki simülasyonu</t>
  </si>
  <si>
    <t>S0231</t>
  </si>
  <si>
    <t>HARMANDALI mağazasında ONLİNE ŞOFÖR kadrosu -1 kişi değiştirilirse etki simülasyonu</t>
  </si>
  <si>
    <t>S0232</t>
  </si>
  <si>
    <t>HARMANDALI mağazasında REYON GÖREVLİSİ kadrosu +0 kişi değiştirilirse etki simülasyonu</t>
  </si>
  <si>
    <t>S0233</t>
  </si>
  <si>
    <t>HARMANDALI mağazasında UNLU MAMÜLLER kadrosu +2 kişi değiştirilirse etki simülasyonu</t>
  </si>
  <si>
    <t>S0234</t>
  </si>
  <si>
    <t>HARMANDALI mağazasında ŞARKÜTERİ kadrosu +1 kişi değiştirilirse etki simülasyonu</t>
  </si>
  <si>
    <t>S0235</t>
  </si>
  <si>
    <t>HATAY mağazasında BAKLİYAT kadrosu +2 kişi değiştirilirse etki simülasyonu</t>
  </si>
  <si>
    <t>S0236</t>
  </si>
  <si>
    <t>HATAY mağazasında KASAP kadrosu -1 kişi değiştirilirse etki simülasyonu</t>
  </si>
  <si>
    <t>S0237</t>
  </si>
  <si>
    <t>HATAY mağazasında KASİYER kadrosu +2 kişi değiştirilirse etki simülasyonu</t>
  </si>
  <si>
    <t>S0238</t>
  </si>
  <si>
    <t>HATAY mağazasında MANAV kadrosu +1 kişi değiştirilirse etki simülasyonu</t>
  </si>
  <si>
    <t>S0239</t>
  </si>
  <si>
    <t>HATAY mağazasında ONLİNE TOPLAYICI kadrosu -1 kişi değiştirilirse etki simülasyonu</t>
  </si>
  <si>
    <t>S0240</t>
  </si>
  <si>
    <t>HATAY mağazasında ONLİNE ŞOFÖR kadrosu +2 kişi değiştirilirse etki simülasyonu</t>
  </si>
  <si>
    <t>S0241</t>
  </si>
  <si>
    <t>HATAY mağazasında REYON GÖREVLİSİ kadrosu -1 kişi değiştirilirse etki simülasyonu</t>
  </si>
  <si>
    <t>S0242</t>
  </si>
  <si>
    <t>HATAY mağazasında UNLU MAMÜLLER kadrosu +0 kişi değiştirilirse etki simülasyonu</t>
  </si>
  <si>
    <t>S0243</t>
  </si>
  <si>
    <t>HATAY mağazasında ŞARKÜTERİ kadrosu +1 kişi değiştirilirse etki simülasyonu</t>
  </si>
  <si>
    <t>S0244</t>
  </si>
  <si>
    <t>KARŞIYAKA-1 mağazasında BAKLİYAT kadrosu +1 kişi değiştirilirse etki simülasyonu</t>
  </si>
  <si>
    <t>S0245</t>
  </si>
  <si>
    <t>KARŞIYAKA-1 mağazasında KASAP kadrosu +2 kişi değiştirilirse etki simülasyonu</t>
  </si>
  <si>
    <t>S0246</t>
  </si>
  <si>
    <t>KARŞIYAKA-1 mağazasında KASİYER kadrosu +2 kişi değiştirilirse etki simülasyonu</t>
  </si>
  <si>
    <t>S0247</t>
  </si>
  <si>
    <t>KARŞIYAKA-1 mağazasında MANAV kadrosu +0 kişi değiştirilirse etki simülasyonu</t>
  </si>
  <si>
    <t>S0248</t>
  </si>
  <si>
    <t>KARŞIYAKA-1 mağazasında ONLİNE TOPLAYICI kadrosu +1 kişi değiştirilirse etki simülasyonu</t>
  </si>
  <si>
    <t>S0249</t>
  </si>
  <si>
    <t>KARŞIYAKA-1 mağazasında ONLİNE ŞOFÖR kadrosu +0 kişi değiştirilirse etki simülasyonu</t>
  </si>
  <si>
    <t>S0250</t>
  </si>
  <si>
    <t>KARŞIYAKA-1 mağazasında REYON GÖREVLİSİ kadrosu -1 kişi değiştirilirse etki simülasyonu</t>
  </si>
  <si>
    <t>S0251</t>
  </si>
  <si>
    <t>KARŞIYAKA-1 mağazasında UNLU MAMÜLLER kadrosu +1 kişi değiştirilirse etki simülasyonu</t>
  </si>
  <si>
    <t>S0252</t>
  </si>
  <si>
    <t>KARŞIYAKA-1 mağazasında ŞARKÜTERİ kadrosu +0 kişi değiştirilirse etki simülasyonu</t>
  </si>
  <si>
    <t>S0253</t>
  </si>
  <si>
    <t>KARŞIYAKA-2 mağazasında BAKLİYAT kadrosu +1 kişi değiştirilirse etki simülasyonu</t>
  </si>
  <si>
    <t>S0254</t>
  </si>
  <si>
    <t>KARŞIYAKA-2 mağazasında KASAP kadrosu +1 kişi değiştirilirse etki simülasyonu</t>
  </si>
  <si>
    <t>S0255</t>
  </si>
  <si>
    <t>KARŞIYAKA-2 mağazasında KASİYER kadrosu +2 kişi değiştirilirse etki simülasyonu</t>
  </si>
  <si>
    <t>S0256</t>
  </si>
  <si>
    <t>KARŞIYAKA-2 mağazasında MANAV kadrosu +1 kişi değiştirilirse etki simülasyonu</t>
  </si>
  <si>
    <t>S0257</t>
  </si>
  <si>
    <t>KARŞIYAKA-2 mağazasında ONLİNE TOPLAYICI kadrosu +2 kişi değiştirilirse etki simülasyonu</t>
  </si>
  <si>
    <t>S0258</t>
  </si>
  <si>
    <t>KARŞIYAKA-2 mağazasında ONLİNE ŞOFÖR kadrosu +0 kişi değiştirilirse etki simülasyonu</t>
  </si>
  <si>
    <t>S0259</t>
  </si>
  <si>
    <t>KARŞIYAKA-2 mağazasında REYON GÖREVLİSİ kadrosu +1 kişi değiştirilirse etki simülasyonu</t>
  </si>
  <si>
    <t>S0260</t>
  </si>
  <si>
    <t>KARŞIYAKA-2 mağazasında UNLU MAMÜLLER kadrosu -1 kişi değiştirilirse etki simülasyonu</t>
  </si>
  <si>
    <t>S0261</t>
  </si>
  <si>
    <t>KARŞIYAKA-2 mağazasında ŞARKÜTERİ kadrosu +1 kişi değiştirilirse etki simülasyonu</t>
  </si>
  <si>
    <t>S0262</t>
  </si>
  <si>
    <t>MANAVKUYU mağazasında BAKLİYAT kadrosu +1 kişi değiştirilirse etki simülasyonu</t>
  </si>
  <si>
    <t>S0263</t>
  </si>
  <si>
    <t>MANAVKUYU mağazasında KASAP kadrosu +1 kişi değiştirilirse etki simülasyonu</t>
  </si>
  <si>
    <t>S0264</t>
  </si>
  <si>
    <t>MANAVKUYU mağazasında KASİYER kadrosu +2 kişi değiştirilirse etki simülasyonu</t>
  </si>
  <si>
    <t>S0265</t>
  </si>
  <si>
    <t>MANAVKUYU mağazasında MANAV kadrosu +1 kişi değiştirilirse etki simülasyonu</t>
  </si>
  <si>
    <t>S0266</t>
  </si>
  <si>
    <t>MANAVKUYU mağazasında ONLİNE TOPLAYICI kadrosu +0 kişi değiştirilirse etki simülasyonu</t>
  </si>
  <si>
    <t>S0267</t>
  </si>
  <si>
    <t>MANAVKUYU mağazasında ONLİNE ŞOFÖR kadrosu +1 kişi değiştirilirse etki simülasyonu</t>
  </si>
  <si>
    <t>S0268</t>
  </si>
  <si>
    <t>MANAVKUYU mağazasında REYON GÖREVLİSİ kadrosu -1 kişi değiştirilirse etki simülasyonu</t>
  </si>
  <si>
    <t>S0269</t>
  </si>
  <si>
    <t>MANAVKUYU mağazasında UNLU MAMÜLLER kadrosu -1 kişi değiştirilirse etki simülasyonu</t>
  </si>
  <si>
    <t>S0270</t>
  </si>
  <si>
    <t>MANAVKUYU mağazasında ŞARKÜTERİ kadrosu +2 kişi değiştirilirse etki simülasyonu</t>
  </si>
  <si>
    <t>S0271</t>
  </si>
  <si>
    <t>MENDERES mağazasında BAKLİYAT kadrosu +1 kişi değiştirilirse etki simülasyonu</t>
  </si>
  <si>
    <t>S0272</t>
  </si>
  <si>
    <t>MENDERES mağazasında KASAP kadrosu +1 kişi değiştirilirse etki simülasyonu</t>
  </si>
  <si>
    <t>S0273</t>
  </si>
  <si>
    <t>MENDERES mağazasında KASİYER kadrosu -1 kişi değiştirilirse etki simülasyonu</t>
  </si>
  <si>
    <t>S0274</t>
  </si>
  <si>
    <t>MENDERES mağazasında MANAV kadrosu -1 kişi değiştirilirse etki simülasyonu</t>
  </si>
  <si>
    <t>S0275</t>
  </si>
  <si>
    <t>MENDERES mağazasında ONLİNE TOPLAYICI kadrosu +1 kişi değiştirilirse etki simülasyonu</t>
  </si>
  <si>
    <t>S0276</t>
  </si>
  <si>
    <t>MENDERES mağazasında ONLİNE ŞOFÖR kadrosu +0 kişi değiştirilirse etki simülasyonu</t>
  </si>
  <si>
    <t>S0277</t>
  </si>
  <si>
    <t>MENDERES mağazasında REYON GÖREVLİSİ kadrosu -1 kişi değiştirilirse etki simülasyonu</t>
  </si>
  <si>
    <t>S0278</t>
  </si>
  <si>
    <t>MENDERES mağazasında UNLU MAMÜLLER kadrosu -1 kişi değiştirilirse etki simülasyonu</t>
  </si>
  <si>
    <t>S0279</t>
  </si>
  <si>
    <t>MENDERES mağazasında ŞARKÜTERİ kadrosu +1 kişi değiştirilirse etki simülasyonu</t>
  </si>
  <si>
    <t>S0280</t>
  </si>
  <si>
    <t>MENDERES DEPO mağazasında BAKLİYAT kadrosu +1 kişi değiştirilirse etki simülasyonu</t>
  </si>
  <si>
    <t>S0281</t>
  </si>
  <si>
    <t>MENDERES DEPO mağazasında KASAP kadrosu +1 kişi değiştirilirse etki simülasyonu</t>
  </si>
  <si>
    <t>S0282</t>
  </si>
  <si>
    <t>MENDERES DEPO mağazasında KASİYER kadrosu -1 kişi değiştirilirse etki simülasyonu</t>
  </si>
  <si>
    <t>S0283</t>
  </si>
  <si>
    <t>MENDERES DEPO mağazasında MANAV kadrosu +1 kişi değiştirilirse etki simülasyonu</t>
  </si>
  <si>
    <t>S0284</t>
  </si>
  <si>
    <t>MENDERES DEPO mağazasında ONLİNE TOPLAYICI kadrosu +1 kişi değiştirilirse etki simülasyonu</t>
  </si>
  <si>
    <t>S0285</t>
  </si>
  <si>
    <t>MENDERES DEPO mağazasında ONLİNE ŞOFÖR kadrosu +1 kişi değiştirilirse etki simülasyonu</t>
  </si>
  <si>
    <t>S0286</t>
  </si>
  <si>
    <t>MENDERES DEPO mağazasında REYON GÖREVLİSİ kadrosu -1 kişi değiştirilirse etki simülasyonu</t>
  </si>
  <si>
    <t>S0287</t>
  </si>
  <si>
    <t>MENDERES DEPO mağazasında UNLU MAMÜLLER kadrosu +1 kişi değiştirilirse etki simülasyonu</t>
  </si>
  <si>
    <t>S0288</t>
  </si>
  <si>
    <t>MENDERES DEPO mağazasında ŞARKÜTERİ kadrosu +1 kişi değiştirilirse etki simülasyonu</t>
  </si>
  <si>
    <t>S0289</t>
  </si>
  <si>
    <t>MERKEZ mağazasında BAKLİYAT kadrosu +1 kişi değiştirilirse etki simülasyonu</t>
  </si>
  <si>
    <t>S0290</t>
  </si>
  <si>
    <t>MERKEZ mağazasında KASAP kadrosu +2 kişi değiştirilirse etki simülasyonu</t>
  </si>
  <si>
    <t>S0291</t>
  </si>
  <si>
    <t>MERKEZ mağazasında KASİYER kadrosu +2 kişi değiştirilirse etki simülasyonu</t>
  </si>
  <si>
    <t>S0292</t>
  </si>
  <si>
    <t>MERKEZ mağazasında MANAV kadrosu -1 kişi değiştirilirse etki simülasyonu</t>
  </si>
  <si>
    <t>S0293</t>
  </si>
  <si>
    <t>MERKEZ mağazasında ONLİNE TOPLAYICI kadrosu +1 kişi değiştirilirse etki simülasyonu</t>
  </si>
  <si>
    <t>S0294</t>
  </si>
  <si>
    <t>MERKEZ mağazasında ONLİNE ŞOFÖR kadrosu +1 kişi değiştirilirse etki simülasyonu</t>
  </si>
  <si>
    <t>S0295</t>
  </si>
  <si>
    <t>MERKEZ mağazasında REYON GÖREVLİSİ kadrosu +1 kişi değiştirilirse etki simülasyonu</t>
  </si>
  <si>
    <t>S0296</t>
  </si>
  <si>
    <t>MERKEZ mağazasında UNLU MAMÜLLER kadrosu +1 kişi değiştirilirse etki simülasyonu</t>
  </si>
  <si>
    <t>S0297</t>
  </si>
  <si>
    <t>MERKEZ mağazasında ŞARKÜTERİ kadrosu -1 kişi değiştirilirse etki simülasyonu</t>
  </si>
  <si>
    <t>S0298</t>
  </si>
  <si>
    <t>NARLIDERE mağazasında BAKLİYAT kadrosu +0 kişi değiştirilirse etki simülasyonu</t>
  </si>
  <si>
    <t>S0299</t>
  </si>
  <si>
    <t>NARLIDERE mağazasında KASAP kadrosu +1 kişi değiştirilirse etki simülasyonu</t>
  </si>
  <si>
    <t>S0300</t>
  </si>
  <si>
    <t>NARLIDERE mağazasında KASİYER kadrosu +0 kişi değiştirilirse etki simülasyonu</t>
  </si>
  <si>
    <t>S0301</t>
  </si>
  <si>
    <t>NARLIDERE mağazasında MANAV kadrosu +1 kişi değiştirilirse etki simülasyonu</t>
  </si>
  <si>
    <t>S0302</t>
  </si>
  <si>
    <t>NARLIDERE mağazasında ONLİNE TOPLAYICI kadrosu +1 kişi değiştirilirse etki simülasyonu</t>
  </si>
  <si>
    <t>S0303</t>
  </si>
  <si>
    <t>NARLIDERE mağazasında ONLİNE ŞOFÖR kadrosu +1 kişi değiştirilirse etki simülasyonu</t>
  </si>
  <si>
    <t>S0304</t>
  </si>
  <si>
    <t>NARLIDERE mağazasında REYON GÖREVLİSİ kadrosu +1 kişi değiştirilirse etki simülasyonu</t>
  </si>
  <si>
    <t>S0305</t>
  </si>
  <si>
    <t>NARLIDERE mağazasında UNLU MAMÜLLER kadrosu +1 kişi değiştirilirse etki simülasyonu</t>
  </si>
  <si>
    <t>S0306</t>
  </si>
  <si>
    <t>NARLIDERE mağazasında ŞARKÜTERİ kadrosu +1 kişi değiştirilirse etki simülasyonu</t>
  </si>
  <si>
    <t>S0307</t>
  </si>
  <si>
    <t>OSMANGAZİ mağazasında BAKLİYAT kadrosu +1 kişi değiştirilirse etki simülasyonu</t>
  </si>
  <si>
    <t>S0308</t>
  </si>
  <si>
    <t>OSMANGAZİ mağazasında KASAP kadrosu +0 kişi değiştirilirse etki simülasyonu</t>
  </si>
  <si>
    <t>S0309</t>
  </si>
  <si>
    <t>OSMANGAZİ mağazasında KASİYER kadrosu +2 kişi değiştirilirse etki simülasyonu</t>
  </si>
  <si>
    <t>S0310</t>
  </si>
  <si>
    <t>OSMANGAZİ mağazasında MANAV kadrosu +1 kişi değiştirilirse etki simülasyonu</t>
  </si>
  <si>
    <t>S0311</t>
  </si>
  <si>
    <t>OSMANGAZİ mağazasında ONLİNE TOPLAYICI kadrosu +1 kişi değiştirilirse etki simülasyonu</t>
  </si>
  <si>
    <t>S0312</t>
  </si>
  <si>
    <t>OSMANGAZİ mağazasında ONLİNE ŞOFÖR kadrosu +2 kişi değiştirilirse etki simülasyonu</t>
  </si>
  <si>
    <t>S0313</t>
  </si>
  <si>
    <t>OSMANGAZİ mağazasında REYON GÖREVLİSİ kadrosu +1 kişi değiştirilirse etki simülasyonu</t>
  </si>
  <si>
    <t>S0314</t>
  </si>
  <si>
    <t>OSMANGAZİ mağazasında UNLU MAMÜLLER kadrosu +2 kişi değiştirilirse etki simülasyonu</t>
  </si>
  <si>
    <t>S0315</t>
  </si>
  <si>
    <t>OSMANGAZİ mağazasında ŞARKÜTERİ kadrosu -1 kişi değiştirilirse etki simülasyonu</t>
  </si>
  <si>
    <t>S0316</t>
  </si>
  <si>
    <t>POLİGON mağazasında BAKLİYAT kadrosu +1 kişi değiştirilirse etki simülasyonu</t>
  </si>
  <si>
    <t>S0317</t>
  </si>
  <si>
    <t>POLİGON mağazasında KASAP kadrosu +0 kişi değiştirilirse etki simülasyonu</t>
  </si>
  <si>
    <t>S0318</t>
  </si>
  <si>
    <t>POLİGON mağazasında KASİYER kadrosu +1 kişi değiştirilirse etki simülasyonu</t>
  </si>
  <si>
    <t>S0319</t>
  </si>
  <si>
    <t>POLİGON mağazasında MANAV kadrosu +1 kişi değiştirilirse etki simülasyonu</t>
  </si>
  <si>
    <t>S0320</t>
  </si>
  <si>
    <t>POLİGON mağazasında ONLİNE TOPLAYICI kadrosu +1 kişi değiştirilirse etki simülasyonu</t>
  </si>
  <si>
    <t>S0321</t>
  </si>
  <si>
    <t>POLİGON mağazasında ONLİNE ŞOFÖR kadrosu +1 kişi değiştirilirse etki simülasyonu</t>
  </si>
  <si>
    <t>S0322</t>
  </si>
  <si>
    <t>POLİGON mağazasında REYON GÖREVLİSİ kadrosu +1 kişi değiştirilirse etki simülasyonu</t>
  </si>
  <si>
    <t>S0323</t>
  </si>
  <si>
    <t>POLİGON mağazasında UNLU MAMÜLLER kadrosu +1 kişi değiştirilirse etki simülasyonu</t>
  </si>
  <si>
    <t>S0324</t>
  </si>
  <si>
    <t>POLİGON mağazasında ŞARKÜTERİ kadrosu +1 kişi değiştirilirse etki simülasyonu</t>
  </si>
  <si>
    <t>S0325</t>
  </si>
  <si>
    <t>SEFERİHİSAR mağazasında BAKLİYAT kadrosu -1 kişi değiştirilirse etki simülasyonu</t>
  </si>
  <si>
    <t>S0326</t>
  </si>
  <si>
    <t>SEFERİHİSAR mağazasında KASAP kadrosu +1 kişi değiştirilirse etki simülasyonu</t>
  </si>
  <si>
    <t>S0327</t>
  </si>
  <si>
    <t>SEFERİHİSAR mağazasında KASİYER kadrosu +1 kişi değiştirilirse etki simülasyonu</t>
  </si>
  <si>
    <t>S0328</t>
  </si>
  <si>
    <t>SEFERİHİSAR mağazasında MANAV kadrosu +0 kişi değiştirilirse etki simülasyonu</t>
  </si>
  <si>
    <t>S0329</t>
  </si>
  <si>
    <t>SEFERİHİSAR mağazasında ONLİNE TOPLAYICI kadrosu +0 kişi değiştirilirse etki simülasyonu</t>
  </si>
  <si>
    <t>S0330</t>
  </si>
  <si>
    <t>SEFERİHİSAR mağazasında ONLİNE ŞOFÖR kadrosu +1 kişi değiştirilirse etki simülasyonu</t>
  </si>
  <si>
    <t>S0331</t>
  </si>
  <si>
    <t>SEFERİHİSAR mağazasında REYON GÖREVLİSİ kadrosu +2 kişi değiştirilirse etki simülasyonu</t>
  </si>
  <si>
    <t>S0332</t>
  </si>
  <si>
    <t>SEFERİHİSAR mağazasında UNLU MAMÜLLER kadrosu +0 kişi değiştirilirse etki simülasyonu</t>
  </si>
  <si>
    <t>S0333</t>
  </si>
  <si>
    <t>SEFERİHİSAR mağazasında ŞARKÜTERİ kadrosu +0 kişi değiştirilirse etki simülasyonu</t>
  </si>
  <si>
    <t>S0334</t>
  </si>
  <si>
    <t>TORBALI 1 mağazasında BAKLİYAT kadrosu +0 kişi değiştirilirse etki simülasyonu</t>
  </si>
  <si>
    <t>S0335</t>
  </si>
  <si>
    <t>TORBALI 1 mağazasında KASAP kadrosu +1 kişi değiştirilirse etki simülasyonu</t>
  </si>
  <si>
    <t>S0336</t>
  </si>
  <si>
    <t>TORBALI 1 mağazasında KASİYER kadrosu +1 kişi değiştirilirse etki simülasyonu</t>
  </si>
  <si>
    <t>S0337</t>
  </si>
  <si>
    <t>TORBALI 1 mağazasında MANAV kadrosu +2 kişi değiştirilirse etki simülasyonu</t>
  </si>
  <si>
    <t>S0338</t>
  </si>
  <si>
    <t>TORBALI 1 mağazasında ONLİNE TOPLAYICI kadrosu +2 kişi değiştirilirse etki simülasyonu</t>
  </si>
  <si>
    <t>S0339</t>
  </si>
  <si>
    <t>TORBALI 1 mağazasında ONLİNE ŞOFÖR kadrosu +1 kişi değiştirilirse etki simülasyonu</t>
  </si>
  <si>
    <t>S0340</t>
  </si>
  <si>
    <t>TORBALI 1 mağazasında REYON GÖREVLİSİ kadrosu +1 kişi değiştirilirse etki simülasyonu</t>
  </si>
  <si>
    <t>S0341</t>
  </si>
  <si>
    <t>TORBALI 1 mağazasında UNLU MAMÜLLER kadrosu +2 kişi değiştirilirse etki simülasyonu</t>
  </si>
  <si>
    <t>S0342</t>
  </si>
  <si>
    <t>TORBALI 1 mağazasında ŞARKÜTERİ kadrosu +2 kişi değiştirilirse etki simülasyonu</t>
  </si>
  <si>
    <t>S0343</t>
  </si>
  <si>
    <t>TORBALI 2 mağazasında BAKLİYAT kadrosu +1 kişi değiştirilirse etki simülasyonu</t>
  </si>
  <si>
    <t>S0344</t>
  </si>
  <si>
    <t>TORBALI 2 mağazasında KASAP kadrosu +1 kişi değiştirilirse etki simülasyonu</t>
  </si>
  <si>
    <t>S0345</t>
  </si>
  <si>
    <t>TORBALI 2 mağazasında KASİYER kadrosu +1 kişi değiştirilirse etki simülasyonu</t>
  </si>
  <si>
    <t>S0346</t>
  </si>
  <si>
    <t>TORBALI 2 mağazasında MANAV kadrosu +1 kişi değiştirilirse etki simülasyonu</t>
  </si>
  <si>
    <t>S0347</t>
  </si>
  <si>
    <t>TORBALI 2 mağazasında ONLİNE TOPLAYICI kadrosu -1 kişi değiştirilirse etki simülasyonu</t>
  </si>
  <si>
    <t>S0348</t>
  </si>
  <si>
    <t>TORBALI 2 mağazasında ONLİNE ŞOFÖR kadrosu +1 kişi değiştirilirse etki simülasyonu</t>
  </si>
  <si>
    <t>S0349</t>
  </si>
  <si>
    <t>TORBALI 2 mağazasında REYON GÖREVLİSİ kadrosu -1 kişi değiştirilirse etki simülasyonu</t>
  </si>
  <si>
    <t>S0350</t>
  </si>
  <si>
    <t>TORBALI 2 mağazasında UNLU MAMÜLLER kadrosu +1 kişi değiştirilirse etki simülasyonu</t>
  </si>
  <si>
    <t>S0351</t>
  </si>
  <si>
    <t>TORBALI 2 mağazasında ŞARKÜTERİ kadrosu +2 kişi değiştirilirse etki simülasyonu</t>
  </si>
  <si>
    <t>S0352</t>
  </si>
  <si>
    <t>TORBALI 3 mağazasında BAKLİYAT kadrosu +0 kişi değiştirilirse etki simülasyonu</t>
  </si>
  <si>
    <t>S0353</t>
  </si>
  <si>
    <t>TORBALI 3 mağazasında KASAP kadrosu +1 kişi değiştirilirse etki simülasyonu</t>
  </si>
  <si>
    <t>S0354</t>
  </si>
  <si>
    <t>TORBALI 3 mağazasında KASİYER kadrosu +1 kişi değiştirilirse etki simülasyonu</t>
  </si>
  <si>
    <t>S0355</t>
  </si>
  <si>
    <t>TORBALI 3 mağazasında MANAV kadrosu -1 kişi değiştirilirse etki simülasyonu</t>
  </si>
  <si>
    <t>S0356</t>
  </si>
  <si>
    <t>TORBALI 3 mağazasında ONLİNE TOPLAYICI kadrosu +2 kişi değiştirilirse etki simülasyonu</t>
  </si>
  <si>
    <t>S0357</t>
  </si>
  <si>
    <t>TORBALI 3 mağazasında ONLİNE ŞOFÖR kadrosu +1 kişi değiştirilirse etki simülasyonu</t>
  </si>
  <si>
    <t>S0358</t>
  </si>
  <si>
    <t>TORBALI 3 mağazasında REYON GÖREVLİSİ kadrosu +2 kişi değiştirilirse etki simülasyonu</t>
  </si>
  <si>
    <t>S0359</t>
  </si>
  <si>
    <t>TORBALI 3 mağazasında UNLU MAMÜLLER kadrosu -1 kişi değiştirilirse etki simülasyonu</t>
  </si>
  <si>
    <t>S0360</t>
  </si>
  <si>
    <t>TORBALI 3 mağazasında ŞARKÜTERİ kadrosu +0 kişi değiştirilirse etki simülasyonu</t>
  </si>
  <si>
    <t>S0361</t>
  </si>
  <si>
    <t>TORBALI 4 mağazasında BAKLİYAT kadrosu +1 kişi değiştirilirse etki simülasyonu</t>
  </si>
  <si>
    <t>S0362</t>
  </si>
  <si>
    <t>TORBALI 4 mağazasında KASAP kadrosu -1 kişi değiştirilirse etki simülasyonu</t>
  </si>
  <si>
    <t>S0363</t>
  </si>
  <si>
    <t>TORBALI 4 mağazasında KASİYER kadrosu +2 kişi değiştirilirse etki simülasyonu</t>
  </si>
  <si>
    <t>S0364</t>
  </si>
  <si>
    <t>TORBALI 4 mağazasında MANAV kadrosu +1 kişi değiştirilirse etki simülasyonu</t>
  </si>
  <si>
    <t>S0365</t>
  </si>
  <si>
    <t>TORBALI 4 mağazasında ONLİNE TOPLAYICI kadrosu -1 kişi değiştirilirse etki simülasyonu</t>
  </si>
  <si>
    <t>S0366</t>
  </si>
  <si>
    <t>TORBALI 4 mağazasında ONLİNE ŞOFÖR kadrosu +1 kişi değiştirilirse etki simülasyonu</t>
  </si>
  <si>
    <t>S0367</t>
  </si>
  <si>
    <t>TORBALI 4 mağazasında REYON GÖREVLİSİ kadrosu +1 kişi değiştirilirse etki simülasyonu</t>
  </si>
  <si>
    <t>S0368</t>
  </si>
  <si>
    <t>TORBALI 4 mağazasında UNLU MAMÜLLER kadrosu +1 kişi değiştirilirse etki simülasyonu</t>
  </si>
  <si>
    <t>S0369</t>
  </si>
  <si>
    <t>TORBALI 4 mağazasında ŞARKÜTERİ kadrosu +1 kişi değiştirilirse etki simülasyonu</t>
  </si>
  <si>
    <t>S0370</t>
  </si>
  <si>
    <t>TORBALI 5 mağazasında BAKLİYAT kadrosu -1 kişi değiştirilirse etki simülasyonu</t>
  </si>
  <si>
    <t>S0371</t>
  </si>
  <si>
    <t>TORBALI 5 mağazasında KASAP kadrosu -1 kişi değiştirilirse etki simülasyonu</t>
  </si>
  <si>
    <t>S0372</t>
  </si>
  <si>
    <t>TORBALI 5 mağazasında KASİYER kadrosu +0 kişi değiştirilirse etki simülasyonu</t>
  </si>
  <si>
    <t>S0373</t>
  </si>
  <si>
    <t>TORBALI 5 mağazasında MANAV kadrosu +1 kişi değiştirilirse etki simülasyonu</t>
  </si>
  <si>
    <t>S0374</t>
  </si>
  <si>
    <t>TORBALI 5 mağazasında ONLİNE TOPLAYICI kadrosu +2 kişi değiştirilirse etki simülasyonu</t>
  </si>
  <si>
    <t>S0375</t>
  </si>
  <si>
    <t>TORBALI 5 mağazasında ONLİNE ŞOFÖR kadrosu +1 kişi değiştirilirse etki simülasyonu</t>
  </si>
  <si>
    <t>S0376</t>
  </si>
  <si>
    <t>TORBALI 5 mağazasında REYON GÖREVLİSİ kadrosu +2 kişi değiştirilirse etki simülasyonu</t>
  </si>
  <si>
    <t>S0377</t>
  </si>
  <si>
    <t>TORBALI 5 mağazasında UNLU MAMÜLLER kadrosu -1 kişi değiştirilirse etki simülasyonu</t>
  </si>
  <si>
    <t>S0378</t>
  </si>
  <si>
    <t>TORBALI 5 mağazasında ŞARKÜTERİ kadrosu +0 kişi değiştirilirse etki simülasyonu</t>
  </si>
  <si>
    <t>S0379</t>
  </si>
  <si>
    <t>YAPICIOĞLU mağazasında BAKLİYAT kadrosu +0 kişi değiştirilirse etki simülasyonu</t>
  </si>
  <si>
    <t>S0380</t>
  </si>
  <si>
    <t>YAPICIOĞLU mağazasında KASAP kadrosu +2 kişi değiştirilirse etki simülasyonu</t>
  </si>
  <si>
    <t>S0381</t>
  </si>
  <si>
    <t>YAPICIOĞLU mağazasında KASİYER kadrosu +1 kişi değiştirilirse etki simülasyonu</t>
  </si>
  <si>
    <t>S0382</t>
  </si>
  <si>
    <t>YAPICIOĞLU mağazasında MANAV kadrosu +1 kişi değiştirilirse etki simülasyonu</t>
  </si>
  <si>
    <t>S0383</t>
  </si>
  <si>
    <t>YAPICIOĞLU mağazasında ONLİNE TOPLAYICI kadrosu +1 kişi değiştirilirse etki simülasyonu</t>
  </si>
  <si>
    <t>S0384</t>
  </si>
  <si>
    <t>YAPICIOĞLU mağazasında ONLİNE ŞOFÖR kadrosu +2 kişi değiştirilirse etki simülasyonu</t>
  </si>
  <si>
    <t>S0385</t>
  </si>
  <si>
    <t>YAPICIOĞLU mağazasında REYON GÖREVLİSİ kadrosu +0 kişi değiştirilirse etki simülasyonu</t>
  </si>
  <si>
    <t>S0386</t>
  </si>
  <si>
    <t>YAPICIOĞLU mağazasında UNLU MAMÜLLER kadrosu +2 kişi değiştirilirse etki simülasyonu</t>
  </si>
  <si>
    <t>S0387</t>
  </si>
  <si>
    <t>YAPICIOĞLU mağazasında ŞARKÜTERİ kadrosu +0 kişi değiştirilirse etki simülasyonu</t>
  </si>
  <si>
    <t>S0388</t>
  </si>
  <si>
    <t>YEŞİLOVA mağazasında BAKLİYAT kadrosu +2 kişi değiştirilirse etki simülasyonu</t>
  </si>
  <si>
    <t>S0389</t>
  </si>
  <si>
    <t>YEŞİLOVA mağazasında KASAP kadrosu +0 kişi değiştirilirse etki simülasyonu</t>
  </si>
  <si>
    <t>S0390</t>
  </si>
  <si>
    <t>YEŞİLOVA mağazasında KASİYER kadrosu +0 kişi değiştirilirse etki simülasyonu</t>
  </si>
  <si>
    <t>S0391</t>
  </si>
  <si>
    <t>YEŞİLOVA mağazasında MANAV kadrosu +1 kişi değiştirilirse etki simülasyonu</t>
  </si>
  <si>
    <t>S0392</t>
  </si>
  <si>
    <t>YEŞİLOVA mağazasında ONLİNE TOPLAYICI kadrosu -1 kişi değiştirilirse etki simülasyonu</t>
  </si>
  <si>
    <t>S0393</t>
  </si>
  <si>
    <t>YEŞİLOVA mağazasında ONLİNE ŞOFÖR kadrosu -1 kişi değiştirilirse etki simülasyonu</t>
  </si>
  <si>
    <t>S0394</t>
  </si>
  <si>
    <t>YEŞİLOVA mağazasında REYON GÖREVLİSİ kadrosu +0 kişi değiştirilirse etki simülasyonu</t>
  </si>
  <si>
    <t>S0395</t>
  </si>
  <si>
    <t>YEŞİLOVA mağazasında UNLU MAMÜLLER kadrosu +2 kişi değiştirilirse etki simülasyonu</t>
  </si>
  <si>
    <t>S0396</t>
  </si>
  <si>
    <t>YEŞİLOVA mağazasında ŞARKÜTERİ kadrosu +1 kişi değiştirilirse etki simülasyonu</t>
  </si>
  <si>
    <t>S0397</t>
  </si>
  <si>
    <t>Z1  ET DEPO mağazasında BAKLİYAT kadrosu -1 kişi değiştirilirse etki simülasyonu</t>
  </si>
  <si>
    <t>S0398</t>
  </si>
  <si>
    <t>Z1  ET DEPO mağazasında KASAP kadrosu +1 kişi değiştirilirse etki simülasyonu</t>
  </si>
  <si>
    <t>S0399</t>
  </si>
  <si>
    <t>Z1  ET DEPO mağazasında KASİYER kadrosu +1 kişi değiştirilirse etki simülasyonu</t>
  </si>
  <si>
    <t>S0400</t>
  </si>
  <si>
    <t>Z1  ET DEPO mağazasında MANAV kadrosu +1 kişi değiştirilirse etki simülasyonu</t>
  </si>
  <si>
    <t>S0401</t>
  </si>
  <si>
    <t>Z1  ET DEPO mağazasında ONLİNE TOPLAYICI kadrosu -1 kişi değiştirilirse etki simülasyonu</t>
  </si>
  <si>
    <t>S0402</t>
  </si>
  <si>
    <t>Z1  ET DEPO mağazasında ONLİNE ŞOFÖR kadrosu +2 kişi değiştirilirse etki simülasyonu</t>
  </si>
  <si>
    <t>S0403</t>
  </si>
  <si>
    <t>Z1  ET DEPO mağazasında REYON GÖREVLİSİ kadrosu +0 kişi değiştirilirse etki simülasyonu</t>
  </si>
  <si>
    <t>S0404</t>
  </si>
  <si>
    <t>Z1  ET DEPO mağazasında UNLU MAMÜLLER kadrosu +0 kişi değiştirilirse etki simülasyonu</t>
  </si>
  <si>
    <t>S0405</t>
  </si>
  <si>
    <t>Z1  ET DEPO mağazasında ŞARKÜTERİ kadrosu +2 kişi değiştirilirse etki simülasyonu</t>
  </si>
  <si>
    <t>S0406</t>
  </si>
  <si>
    <t>ÇAMDİBİ mağazasında BAKLİYAT kadrosu +0 kişi değiştirilirse etki simülasyonu</t>
  </si>
  <si>
    <t>S0407</t>
  </si>
  <si>
    <t>ÇAMDİBİ mağazasında KASAP kadrosu +1 kişi değiştirilirse etki simülasyonu</t>
  </si>
  <si>
    <t>S0408</t>
  </si>
  <si>
    <t>ÇAMDİBİ mağazasında KASİYER kadrosu +1 kişi değiştirilirse etki simülasyonu</t>
  </si>
  <si>
    <t>S0409</t>
  </si>
  <si>
    <t>ÇAMDİBİ mağazasında MANAV kadrosu +1 kişi değiştirilirse etki simülasyonu</t>
  </si>
  <si>
    <t>S0410</t>
  </si>
  <si>
    <t>ÇAMDİBİ mağazasında ONLİNE TOPLAYICI kadrosu -1 kişi değiştirilirse etki simülasyonu</t>
  </si>
  <si>
    <t>S0411</t>
  </si>
  <si>
    <t>ÇAMDİBİ mağazasında ONLİNE ŞOFÖR kadrosu +1 kişi değiştirilirse etki simülasyonu</t>
  </si>
  <si>
    <t>S0412</t>
  </si>
  <si>
    <t>ÇAMDİBİ mağazasında REYON GÖREVLİSİ kadrosu +0 kişi değiştirilirse etki simülasyonu</t>
  </si>
  <si>
    <t>S0413</t>
  </si>
  <si>
    <t>ÇAMDİBİ mağazasında UNLU MAMÜLLER kadrosu -1 kişi değiştirilirse etki simülasyonu</t>
  </si>
  <si>
    <t>S0414</t>
  </si>
  <si>
    <t>ÇAMDİBİ mağazasında ŞARKÜTERİ kadrosu +2 kişi değiştirilirse etki simülasyonu</t>
  </si>
  <si>
    <t>S0415</t>
  </si>
  <si>
    <t>ÇİFTLİK mağazasında BAKLİYAT kadrosu +1 kişi değiştirilirse etki simülasyonu</t>
  </si>
  <si>
    <t>S0416</t>
  </si>
  <si>
    <t>ÇİFTLİK mağazasında KASAP kadrosu +0 kişi değiştirilirse etki simülasyonu</t>
  </si>
  <si>
    <t>S0417</t>
  </si>
  <si>
    <t>ÇİFTLİK mağazasında KASİYER kadrosu +1 kişi değiştirilirse etki simülasyonu</t>
  </si>
  <si>
    <t>S0418</t>
  </si>
  <si>
    <t>ÇİFTLİK mağazasında MANAV kadrosu +1 kişi değiştirilirse etki simülasyonu</t>
  </si>
  <si>
    <t>S0419</t>
  </si>
  <si>
    <t>ÇİFTLİK mağazasında ONLİNE TOPLAYICI kadrosu +1 kişi değiştirilirse etki simülasyonu</t>
  </si>
  <si>
    <t>S0420</t>
  </si>
  <si>
    <t>ÇİFTLİK mağazasında ONLİNE ŞOFÖR kadrosu +2 kişi değiştirilirse etki simülasyonu</t>
  </si>
  <si>
    <t>S0421</t>
  </si>
  <si>
    <t>ÇİFTLİK mağazasında REYON GÖREVLİSİ kadrosu +1 kişi değiştirilirse etki simülasyonu</t>
  </si>
  <si>
    <t>S0422</t>
  </si>
  <si>
    <t>ÇİFTLİK mağazasında UNLU MAMÜLLER kadrosu +1 kişi değiştirilirse etki simülasyonu</t>
  </si>
  <si>
    <t>S0423</t>
  </si>
  <si>
    <t>ÇİFTLİK mağazasında ŞARKÜTERİ kadrosu +2 kişi değiştirilirse etki simülasyonu</t>
  </si>
  <si>
    <t>S0424</t>
  </si>
  <si>
    <t>ÇİĞLİ mağazasında BAKLİYAT kadrosu +1 kişi değiştirilirse etki simülasyonu</t>
  </si>
  <si>
    <t>S0425</t>
  </si>
  <si>
    <t>ÇİĞLİ mağazasında KASAP kadrosu +1 kişi değiştirilirse etki simülasyonu</t>
  </si>
  <si>
    <t>S0426</t>
  </si>
  <si>
    <t>ÇİĞLİ mağazasında KASİYER kadrosu +1 kişi değiştirilirse etki simülasyonu</t>
  </si>
  <si>
    <t>S0427</t>
  </si>
  <si>
    <t>ÇİĞLİ mağazasında MANAV kadrosu +2 kişi değiştirilirse etki simülasyonu</t>
  </si>
  <si>
    <t>S0428</t>
  </si>
  <si>
    <t>ÇİĞLİ mağazasında ONLİNE TOPLAYICI kadrosu +0 kişi değiştirilirse etki simülasyonu</t>
  </si>
  <si>
    <t>S0429</t>
  </si>
  <si>
    <t>ÇİĞLİ mağazasında ONLİNE ŞOFÖR kadrosu +1 kişi değiştirilirse etki simülasyonu</t>
  </si>
  <si>
    <t>S0430</t>
  </si>
  <si>
    <t>ÇİĞLİ mağazasında REYON GÖREVLİSİ kadrosu +0 kişi değiştirilirse etki simülasyonu</t>
  </si>
  <si>
    <t>S0431</t>
  </si>
  <si>
    <t>ÇİĞLİ mağazasında UNLU MAMÜLLER kadrosu +1 kişi değiştirilirse etki simülasyonu</t>
  </si>
  <si>
    <t>S0432</t>
  </si>
  <si>
    <t>ÇİĞLİ mağazasında ŞARKÜTERİ kadrosu +0 kişi değiştirilirse etki simülasyonu</t>
  </si>
  <si>
    <t>S0433</t>
  </si>
  <si>
    <t>ÖZDERE mağazasında BAKLİYAT kadrosu +1 kişi değiştirilirse etki simülasyonu</t>
  </si>
  <si>
    <t>S0434</t>
  </si>
  <si>
    <t>ÖZDERE mağazasında KASAP kadrosu -1 kişi değiştirilirse etki simülasyonu</t>
  </si>
  <si>
    <t>S0435</t>
  </si>
  <si>
    <t>ÖZDERE mağazasında KASİYER kadrosu +0 kişi değiştirilirse etki simülasyonu</t>
  </si>
  <si>
    <t>S0436</t>
  </si>
  <si>
    <t>ÖZDERE mağazasında MANAV kadrosu +1 kişi değiştirilirse etki simülasyonu</t>
  </si>
  <si>
    <t>S0437</t>
  </si>
  <si>
    <t>ÖZDERE mağazasında ONLİNE TOPLAYICI kadrosu -1 kişi değiştirilirse etki simülasyonu</t>
  </si>
  <si>
    <t>S0438</t>
  </si>
  <si>
    <t>ÖZDERE mağazasında ONLİNE ŞOFÖR kadrosu +1 kişi değiştirilirse etki simülasyonu</t>
  </si>
  <si>
    <t>S0439</t>
  </si>
  <si>
    <t>ÖZDERE mağazasında REYON GÖREVLİSİ kadrosu -1 kişi değiştirilirse etki simülasyonu</t>
  </si>
  <si>
    <t>S0440</t>
  </si>
  <si>
    <t>ÖZDERE mağazasında UNLU MAMÜLLER kadrosu -1 kişi değiştirilirse etki simülasyonu</t>
  </si>
  <si>
    <t>S0441</t>
  </si>
  <si>
    <t>ÖZDERE mağazasında ŞARKÜTERİ kadrosu +0 kişi değiştirilirse etki simülasyonu</t>
  </si>
  <si>
    <t>S0442</t>
  </si>
  <si>
    <t>İZMİRSPOR mağazasında BAKLİYAT kadrosu -1 kişi değiştirilirse etki simülasyonu</t>
  </si>
  <si>
    <t>S0443</t>
  </si>
  <si>
    <t>İZMİRSPOR mağazasında KASAP kadrosu +1 kişi değiştirilirse etki simülasyonu</t>
  </si>
  <si>
    <t>S0444</t>
  </si>
  <si>
    <t>İZMİRSPOR mağazasında KASİYER kadrosu +0 kişi değiştirilirse etki simülasyonu</t>
  </si>
  <si>
    <t>S0445</t>
  </si>
  <si>
    <t>İZMİRSPOR mağazasında MANAV kadrosu +1 kişi değiştirilirse etki simülasyonu</t>
  </si>
  <si>
    <t>S0446</t>
  </si>
  <si>
    <t>İZMİRSPOR mağazasında ONLİNE TOPLAYICI kadrosu +0 kişi değiştirilirse etki simülasyonu</t>
  </si>
  <si>
    <t>S0447</t>
  </si>
  <si>
    <t>İZMİRSPOR mağazasında ONLİNE ŞOFÖR kadrosu +0 kişi değiştirilirse etki simülasyonu</t>
  </si>
  <si>
    <t>S0448</t>
  </si>
  <si>
    <t>İZMİRSPOR mağazasında REYON GÖREVLİSİ kadrosu +2 kişi değiştirilirse etki simülasyonu</t>
  </si>
  <si>
    <t>S0449</t>
  </si>
  <si>
    <t>İZMİRSPOR mağazasında UNLU MAMÜLLER kadrosu +1 kişi değiştirilirse etki simülasyonu</t>
  </si>
  <si>
    <t>S0450</t>
  </si>
  <si>
    <t>İZMİRSPOR mağazasında ŞARKÜTERİ kadrosu +0 kişi değiştirilirse etki simülasyonu</t>
  </si>
  <si>
    <t>S0451</t>
  </si>
  <si>
    <t>ŞİRİNYER mağazasında BAKLİYAT kadrosu +0 kişi değiştirilirse etki simülasyonu</t>
  </si>
  <si>
    <t>S0452</t>
  </si>
  <si>
    <t>ŞİRİNYER mağazasında KASAP kadrosu +1 kişi değiştirilirse etki simülasyonu</t>
  </si>
  <si>
    <t>S0453</t>
  </si>
  <si>
    <t>ŞİRİNYER mağazasında KASİYER kadrosu +1 kişi değiştirilirse etki simülasyonu</t>
  </si>
  <si>
    <t>S0454</t>
  </si>
  <si>
    <t>ŞİRİNYER mağazasında MANAV kadrosu +1 kişi değiştirilirse etki simülasyonu</t>
  </si>
  <si>
    <t>S0455</t>
  </si>
  <si>
    <t>ŞİRİNYER mağazasında ONLİNE TOPLAYICI kadrosu +1 kişi değiştirilirse etki simülasyonu</t>
  </si>
  <si>
    <t>S0456</t>
  </si>
  <si>
    <t>ŞİRİNYER mağazasında ONLİNE ŞOFÖR kadrosu -1 kişi değiştirilirse etki simülasyonu</t>
  </si>
  <si>
    <t>S0457</t>
  </si>
  <si>
    <t>ŞİRİNYER mağazasında REYON GÖREVLİSİ kadrosu +2 kişi değiştirilirse etki simülasyonu</t>
  </si>
  <si>
    <t>S0458</t>
  </si>
  <si>
    <t>ŞİRİNYER mağazasında UNLU MAMÜLLER kadrosu +1 kişi değiştirilirse etki simülasyonu</t>
  </si>
  <si>
    <t>S0459</t>
  </si>
  <si>
    <t>ŞİRİNYER mağazasında ŞARKÜTERİ kadrosu +0 kişi değiştirilirse etki simülasyonu</t>
  </si>
  <si>
    <t>S0460</t>
  </si>
  <si>
    <t>ŞİRİNYER 2 mağazasında BAKLİYAT kadrosu +1 kişi değiştirilirse etki simülasyonu</t>
  </si>
  <si>
    <t>S0461</t>
  </si>
  <si>
    <t>ŞİRİNYER 2 mağazasında KASAP kadrosu +1 kişi değiştirilirse etki simülasyonu</t>
  </si>
  <si>
    <t>S0462</t>
  </si>
  <si>
    <t>ŞİRİNYER 2 mağazasında KASİYER kadrosu +1 kişi değiştirilirse etki simülasyonu</t>
  </si>
  <si>
    <t>S0463</t>
  </si>
  <si>
    <t>ŞİRİNYER 2 mağazasında MANAV kadrosu -1 kişi değiştirilirse etki simülasyonu</t>
  </si>
  <si>
    <t>S0464</t>
  </si>
  <si>
    <t>ŞİRİNYER 2 mağazasında ONLİNE TOPLAYICI kadrosu +0 kişi değiştirilirse etki simülasyonu</t>
  </si>
  <si>
    <t>S0465</t>
  </si>
  <si>
    <t>ŞİRİNYER 2 mağazasında ONLİNE ŞOFÖR kadrosu +1 kişi değiştirilirse etki simülasyonu</t>
  </si>
  <si>
    <t>S0466</t>
  </si>
  <si>
    <t>ŞİRİNYER 2 mağazasında REYON GÖREVLİSİ kadrosu -1 kişi değiştirilirse etki simülasyonu</t>
  </si>
  <si>
    <t>S0467</t>
  </si>
  <si>
    <t>ŞİRİNYER 2 mağazasında UNLU MAMÜLLER kadrosu +1 kişi değiştirilirse etki simülasyonu</t>
  </si>
  <si>
    <t>S0468</t>
  </si>
  <si>
    <t>ŞİRİNYER 2 mağazasında ŞARKÜTERİ kadrosu +0 kişi değiştirilirse etki simülasyonu</t>
  </si>
  <si>
    <t>S0469</t>
  </si>
  <si>
    <t>MENDERES DEPO mağazasında BAKLİYAT kadrosu -1 kişi değiştirilirse etki simülasyonu</t>
  </si>
  <si>
    <t>S0470</t>
  </si>
  <si>
    <t>MENDERES DEPO mağazasında KASAP kadrosu +0 kişi değiştirilirse etki simülasyonu</t>
  </si>
  <si>
    <t>S0471</t>
  </si>
  <si>
    <t>MENDERES DEPO mağazasında KASİYER kadrosu +0 kişi değiştirilirse etki simülasyonu</t>
  </si>
  <si>
    <t>S0472</t>
  </si>
  <si>
    <t>MENDERES DEPO mağazasında MANAV kadrosu +2 kişi değiştirilirse etki simülasyonu</t>
  </si>
  <si>
    <t>S0473</t>
  </si>
  <si>
    <t>MENDERES DEPO mağazasında ONLİNE TOPLAYICI kadrosu +2 kişi değiştirilirse etki simülasyonu</t>
  </si>
  <si>
    <t>S0474</t>
  </si>
  <si>
    <t>MENDERES DEPO mağazasında ONLİNE ŞOFÖR kadrosu +0 kişi değiştirilirse etki simülasyonu</t>
  </si>
  <si>
    <t>S0475</t>
  </si>
  <si>
    <t>S0476</t>
  </si>
  <si>
    <t>MENDERES DEPO mağazasında UNLU MAMÜLLER kadrosu +0 kişi değiştirilirse etki simülasyonu</t>
  </si>
  <si>
    <t>S0477</t>
  </si>
  <si>
    <t>S0478</t>
  </si>
  <si>
    <t>S0479</t>
  </si>
  <si>
    <t>S0480</t>
  </si>
  <si>
    <t>Z1  ET DEPO mağazasında KASİYER kadrosu +0 kişi değiştirilirse etki simülasyonu</t>
  </si>
  <si>
    <t>S0481</t>
  </si>
  <si>
    <t>Z1  ET DEPO mağazasında MANAV kadrosu -1 kişi değiştirilirse etki simülasyonu</t>
  </si>
  <si>
    <t>S0482</t>
  </si>
  <si>
    <t>Z1  ET DEPO mağazasında ONLİNE TOPLAYICI kadrosu +2 kişi değiştirilirse etki simülasyonu</t>
  </si>
  <si>
    <t>S0483</t>
  </si>
  <si>
    <t>Z1  ET DEPO mağazasında ONLİNE ŞOFÖR kadrosu +1 kişi değiştirilirse etki simülasyonu</t>
  </si>
  <si>
    <t>S0484</t>
  </si>
  <si>
    <t>Z1  ET DEPO mağazasında REYON GÖREVLİSİ kadrosu +1 kişi değiştirilirse etki simülasyonu</t>
  </si>
  <si>
    <t>S0485</t>
  </si>
  <si>
    <t>Z1  ET DEPO mağazasında UNLU MAMÜLLER kadrosu +2 kişi değiştirilirse etki simülasyonu</t>
  </si>
  <si>
    <t>S0486</t>
  </si>
  <si>
    <t>Z1  ET DEPO mağazasında ŞARKÜTERİ kadrosu +1 kişi değiştirilirse etki simülasyonu</t>
  </si>
  <si>
    <t>S0487</t>
  </si>
  <si>
    <t>S0488</t>
  </si>
  <si>
    <t>S0489</t>
  </si>
  <si>
    <t>HAL DEPO mağazasında KASİYER kadrosu -1 kişi değiştirilirse etki simülasyonu</t>
  </si>
  <si>
    <t>S0490</t>
  </si>
  <si>
    <t>S0491</t>
  </si>
  <si>
    <t>S0492</t>
  </si>
  <si>
    <t>HAL DEPO mağazasında ONLİNE ŞOFÖR kadrosu +1 kişi değiştirilirse etki simülasyonu</t>
  </si>
  <si>
    <t>S0493</t>
  </si>
  <si>
    <t>HAL DEPO mağazasında REYON GÖREVLİSİ kadrosu +1 kişi değiştirilirse etki simülasyonu</t>
  </si>
  <si>
    <t>S0494</t>
  </si>
  <si>
    <t>HAL DEPO mağazasında UNLU MAMÜLLER kadrosu +2 kişi değiştirilirse etki simülasyonu</t>
  </si>
  <si>
    <t>S0495</t>
  </si>
  <si>
    <t>HAL DEPO mağazasında ŞARKÜTERİ kadrosu +2 kişi değiştirilirse etki simülasyonu</t>
  </si>
  <si>
    <t>S0496</t>
  </si>
  <si>
    <t>S0497</t>
  </si>
  <si>
    <t>S0498</t>
  </si>
  <si>
    <t>ÇİFTLİK mağazasında KASİYER kadrosu +0 kişi değiştirilirse etki simülasyonu</t>
  </si>
  <si>
    <t>S0499</t>
  </si>
  <si>
    <t>S0500</t>
  </si>
  <si>
    <t>ÇİFTLİK mağazasında ONLİNE TOPLAYICI kadrosu +2 kişi değiştirilirse etki simülasyonu</t>
  </si>
  <si>
    <t>S0501</t>
  </si>
  <si>
    <t>ÇİFTLİK mağazasında ONLİNE ŞOFÖR kadrosu +1 kişi değiştirilirse etki simülasyonu</t>
  </si>
  <si>
    <t>S0502</t>
  </si>
  <si>
    <t>ÇİFTLİK mağazasında REYON GÖREVLİSİ kadrosu -1 kişi değiştirilirse etki simülasyonu</t>
  </si>
  <si>
    <t>S0503</t>
  </si>
  <si>
    <t>ÇİFTLİK mağazasında UNLU MAMÜLLER kadrosu +2 kişi değiştirilirse etki simülasyonu</t>
  </si>
  <si>
    <t>S0504</t>
  </si>
  <si>
    <t>ÇİFTLİK mağazasında ŞARKÜTERİ kadrosu +0 kişi değiştirilirse etki simülasyonu</t>
  </si>
  <si>
    <t>S0505</t>
  </si>
  <si>
    <t>S0506</t>
  </si>
  <si>
    <t>MERKEZ mağazasında KASAP kadrosu -1 kişi değiştirilirse etki simülasyonu</t>
  </si>
  <si>
    <t>S0507</t>
  </si>
  <si>
    <t>MERKEZ mağazasında KASİYER kadrosu +1 kişi değiştirilirse etki simülasyonu</t>
  </si>
  <si>
    <t>S0508</t>
  </si>
  <si>
    <t>MERKEZ mağazasında MANAV kadrosu +1 kişi değiştirilirse etki simülasyonu</t>
  </si>
  <si>
    <t>S0509</t>
  </si>
  <si>
    <t>MERKEZ mağazasında ONLİNE TOPLAYICI kadrosu +0 kişi değiştirilirse etki simülasyonu</t>
  </si>
  <si>
    <t>S0510</t>
  </si>
  <si>
    <t>S0511</t>
  </si>
  <si>
    <t>S0512</t>
  </si>
  <si>
    <t>S0513</t>
  </si>
  <si>
    <t>MERKEZ mağazasında ŞARKÜTERİ kadrosu +2 kişi değiştirilirse etki simülasyonu</t>
  </si>
  <si>
    <t>KuralID</t>
  </si>
  <si>
    <t>Kaynak MağazaID</t>
  </si>
  <si>
    <t>Kaynak Mağaza</t>
  </si>
  <si>
    <t>Hedef MağazaID</t>
  </si>
  <si>
    <t>Hedef Mağaza</t>
  </si>
  <si>
    <t>Maksimum Mesafe (Km)</t>
  </si>
  <si>
    <t>Tahmini Mesafe (Km)</t>
  </si>
  <si>
    <t>Vardiya Uyumu</t>
  </si>
  <si>
    <t>Bölge Dışı Uygun</t>
  </si>
  <si>
    <t>Çalışan Onayı</t>
  </si>
  <si>
    <t>Kaynak Fazla</t>
  </si>
  <si>
    <t>Hedef Açık</t>
  </si>
  <si>
    <t>Transfer Sonrası Kaynak</t>
  </si>
  <si>
    <t>Transfer Sonrası Hedef</t>
  </si>
  <si>
    <t>Yetkinlik Kuralı</t>
  </si>
  <si>
    <t>Öneri Durumu</t>
  </si>
  <si>
    <t>T0001</t>
  </si>
  <si>
    <t>Aynı Bölge</t>
  </si>
  <si>
    <t>Belirsiz</t>
  </si>
  <si>
    <t>Aynı unvan ve gerekli yetkinlik</t>
  </si>
  <si>
    <t>Düşük Öncelik</t>
  </si>
  <si>
    <t>Gerçek mesafe (Google Places) - Fazla/Açık Fact_Mevcut/Fact_Norm'dan; Vardiya/Onay Saha Etüdü Bekleniyor</t>
  </si>
  <si>
    <t>T0002</t>
  </si>
  <si>
    <t>Koşullu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</si>
  <si>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</si>
  <si>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</si>
  <si>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</si>
  <si>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</si>
  <si>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</si>
  <si>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</si>
  <si>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</si>
  <si>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</si>
  <si>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</si>
  <si>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</si>
  <si>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Önerilir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</si>
  <si>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</si>
  <si>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</si>
  <si>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</si>
  <si>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</si>
  <si>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</si>
  <si>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</si>
  <si>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</si>
  <si>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</si>
  <si>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</si>
  <si>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</si>
  <si>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</si>
  <si>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</si>
  <si>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</si>
  <si>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</si>
  <si>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</si>
  <si>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</si>
  <si>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</si>
  <si>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</si>
  <si>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</si>
  <si>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</si>
  <si>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</si>
  <si>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</si>
  <si>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</si>
  <si>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</si>
  <si>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</si>
  <si>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</si>
  <si>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</si>
  <si>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</si>
  <si>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</si>
  <si>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</si>
  <si>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</si>
  <si>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</si>
  <si>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</si>
  <si>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</si>
  <si>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</si>
  <si>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</si>
  <si>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</si>
  <si>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</si>
  <si>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</si>
  <si>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</si>
  <si>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</si>
  <si>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</si>
  <si>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</si>
  <si>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</si>
  <si>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</si>
  <si>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</si>
  <si>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</si>
  <si>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</si>
  <si>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</si>
  <si>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</si>
  <si>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</si>
  <si>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</si>
  <si>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</si>
  <si>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</si>
  <si>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</si>
  <si>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</si>
  <si>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</si>
  <si>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</si>
  <si>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</si>
  <si>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</si>
  <si>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</si>
  <si>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</si>
  <si>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</si>
  <si>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</si>
  <si>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</si>
  <si>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</si>
  <si>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</si>
  <si>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</si>
  <si>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</si>
  <si>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</si>
  <si>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</si>
  <si>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</si>
  <si>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</si>
  <si>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</si>
  <si>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</si>
  <si>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</si>
  <si>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</si>
  <si>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</si>
  <si>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</si>
  <si>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</si>
  <si>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</si>
  <si>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</si>
  <si>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</si>
  <si>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</si>
  <si>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</si>
  <si>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</si>
  <si>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</si>
  <si>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</si>
  <si>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</si>
  <si>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</si>
  <si>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</si>
  <si>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</si>
  <si>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</si>
  <si>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</si>
  <si>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</si>
  <si>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</si>
  <si>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</si>
  <si>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</si>
  <si>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</si>
  <si>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</si>
  <si>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</si>
  <si>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</si>
  <si>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</si>
  <si>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</si>
  <si>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</si>
  <si>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</si>
  <si>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</si>
  <si>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</si>
  <si>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</si>
  <si>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</si>
  <si>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</si>
  <si>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</si>
  <si>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</si>
  <si>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</si>
  <si>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</si>
  <si>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</si>
  <si>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</si>
  <si>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</si>
  <si>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</si>
  <si>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</si>
  <si>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</si>
  <si>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</si>
  <si>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</si>
  <si>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</si>
  <si>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</si>
  <si>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</si>
  <si>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</si>
  <si>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</si>
  <si>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</si>
  <si>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</si>
  <si>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</si>
  <si>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</si>
  <si>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</si>
  <si>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</si>
  <si>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</si>
  <si>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</si>
  <si>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</si>
  <si>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</si>
  <si>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</si>
  <si>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</si>
  <si>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</si>
  <si>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</si>
  <si>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</si>
  <si>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</si>
  <si>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</si>
  <si>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</si>
  <si>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</si>
  <si>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</si>
  <si>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</si>
  <si>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</si>
  <si>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</si>
  <si>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</si>
  <si>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</si>
  <si>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</si>
  <si>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</si>
  <si>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</si>
  <si>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</si>
  <si>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</si>
  <si>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</si>
  <si>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</si>
  <si>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</si>
  <si>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</si>
  <si>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</si>
  <si>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</si>
  <si>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</si>
  <si>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</si>
  <si>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</si>
  <si>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</si>
  <si>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</si>
  <si>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</si>
  <si>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</si>
  <si>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</si>
  <si>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</si>
  <si>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</si>
  <si>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</si>
  <si>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</si>
  <si>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</si>
  <si>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</si>
  <si>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</si>
  <si>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</si>
  <si>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</si>
  <si>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</si>
  <si>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</si>
  <si>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</si>
  <si>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</si>
  <si>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</si>
  <si>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</si>
  <si>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</si>
  <si>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</si>
  <si>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</si>
  <si>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</si>
  <si>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</si>
  <si>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</si>
  <si>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</si>
  <si>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</si>
  <si>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</si>
  <si>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</si>
  <si>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</si>
  <si>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</si>
  <si>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</si>
  <si>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</si>
  <si>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</si>
  <si>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</si>
  <si>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</si>
  <si>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</si>
  <si>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</si>
  <si>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</si>
  <si>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</si>
  <si>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</si>
  <si>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</si>
  <si>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</si>
  <si>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</si>
  <si>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</si>
  <si>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</si>
  <si>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</si>
  <si>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</si>
  <si>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</si>
  <si>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</si>
  <si>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</si>
  <si>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</si>
  <si>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</si>
  <si>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</si>
  <si>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</si>
  <si>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</si>
  <si>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</si>
  <si>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</si>
  <si>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</si>
  <si>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</si>
  <si>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</si>
  <si>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</si>
  <si>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</si>
  <si>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</si>
  <si>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</si>
  <si>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</si>
  <si>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</si>
  <si>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</si>
  <si>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</si>
  <si>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</si>
  <si>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</si>
  <si>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</si>
  <si>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</si>
  <si>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</si>
  <si>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</si>
  <si>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</si>
  <si>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</si>
  <si>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</si>
  <si>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</si>
  <si>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</si>
  <si>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</si>
  <si>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</si>
  <si>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</si>
  <si>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</si>
  <si>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</si>
  <si>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</si>
  <si>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</si>
  <si>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</si>
  <si>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</si>
  <si>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</si>
  <si>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</si>
  <si>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</si>
  <si>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</si>
  <si>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</si>
  <si>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</si>
  <si>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</si>
  <si>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</si>
  <si>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</si>
  <si>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</si>
  <si>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</si>
  <si>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</si>
  <si>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</si>
  <si>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</si>
  <si>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</si>
  <si>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</si>
  <si>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</si>
  <si>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</si>
  <si>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</si>
  <si>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</si>
  <si>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</si>
  <si>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</si>
  <si>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</si>
  <si>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</si>
  <si>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</si>
  <si>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</si>
  <si>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</si>
  <si>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</si>
  <si>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</si>
  <si>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</si>
  <si>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</si>
  <si>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</si>
  <si>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</si>
  <si>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</si>
  <si>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</si>
  <si>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</si>
  <si>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</si>
  <si>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</si>
  <si>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</si>
  <si>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</si>
  <si>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</si>
  <si>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</si>
  <si>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</si>
  <si>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</si>
  <si>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</si>
  <si>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</si>
  <si>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</si>
  <si>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</si>
  <si>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</si>
  <si>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</si>
  <si>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</si>
  <si>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</si>
  <si>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</si>
  <si>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</si>
  <si>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</si>
  <si>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</si>
  <si>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</si>
  <si>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</si>
  <si>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</si>
  <si>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</si>
  <si>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</si>
  <si>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</si>
  <si>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</si>
  <si>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</si>
  <si>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</si>
  <si>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</si>
  <si>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</si>
  <si>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</si>
  <si>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</si>
  <si>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</si>
  <si>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</si>
  <si>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</si>
  <si>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</si>
  <si>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</si>
  <si>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</si>
  <si>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</si>
  <si>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</si>
  <si>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</si>
  <si>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</si>
  <si>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</si>
  <si>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</si>
  <si>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</si>
  <si>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</si>
  <si>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</si>
  <si>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</si>
  <si>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</si>
  <si>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</si>
  <si>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</si>
  <si>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</si>
  <si>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</si>
  <si>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</si>
  <si>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</si>
  <si>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</si>
  <si>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</si>
  <si>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</si>
  <si>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</si>
  <si>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</si>
  <si>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</si>
  <si>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</si>
  <si>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</si>
  <si>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</si>
  <si>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</si>
  <si>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</si>
  <si>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</si>
  <si>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</si>
  <si>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</si>
  <si>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</si>
  <si>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</si>
  <si>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</si>
  <si>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</si>
  <si>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</si>
  <si>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</si>
  <si>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</si>
  <si>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</si>
  <si>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</si>
  <si>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</si>
  <si>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</si>
  <si>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</si>
  <si>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</si>
  <si>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</si>
  <si>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</si>
  <si>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</si>
  <si>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</si>
  <si>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</si>
  <si>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</si>
  <si>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</si>
  <si>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</si>
  <si>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</si>
  <si>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</si>
  <si>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</si>
  <si>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</si>
  <si>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</si>
  <si>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</si>
  <si>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</si>
  <si>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</si>
  <si>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</si>
  <si>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</si>
  <si>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</si>
  <si>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</si>
  <si>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</si>
  <si>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</si>
  <si>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</si>
  <si>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</si>
  <si>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</si>
  <si>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</si>
  <si>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</si>
  <si>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</si>
  <si>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</si>
  <si>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</si>
  <si>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</si>
  <si>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</si>
  <si>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</si>
  <si>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</si>
  <si>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</si>
  <si>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</si>
  <si>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</si>
  <si>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</si>
  <si>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</si>
  <si>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</si>
  <si>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</si>
  <si>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</si>
  <si>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</si>
  <si>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</si>
  <si>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</si>
  <si>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</si>
  <si>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</si>
  <si>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</si>
  <si>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</si>
  <si>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</si>
  <si>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</si>
  <si>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</si>
  <si>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</si>
  <si>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</si>
  <si>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</si>
  <si>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</si>
  <si>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</si>
  <si>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</si>
  <si>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</si>
  <si>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</si>
  <si>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</si>
  <si>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</si>
  <si>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</si>
  <si>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</si>
  <si>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</si>
  <si>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</si>
  <si>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</si>
  <si>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</si>
  <si>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</si>
  <si>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</si>
  <si>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</si>
  <si>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</si>
  <si>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</si>
  <si>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</si>
  <si>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</si>
  <si>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</si>
  <si>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</si>
  <si>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</si>
  <si>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</si>
  <si>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</si>
  <si>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</si>
  <si>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</si>
  <si>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</si>
  <si>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</si>
  <si>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</si>
  <si>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</si>
  <si>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</si>
  <si>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</si>
  <si>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</si>
  <si>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</si>
  <si>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</si>
  <si>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</si>
  <si>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</si>
  <si>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</si>
  <si>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</si>
  <si>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</si>
  <si>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</si>
  <si>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</si>
  <si>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</si>
  <si>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</si>
  <si>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</si>
  <si>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</si>
  <si>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</si>
  <si>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</si>
  <si>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</si>
  <si>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</si>
  <si>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</si>
  <si>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</si>
  <si>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</si>
  <si>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</si>
  <si>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</si>
  <si>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</si>
  <si>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</si>
  <si>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</si>
  <si>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</si>
  <si>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</si>
  <si>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</si>
  <si>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</si>
  <si>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</si>
  <si>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</si>
  <si>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</si>
  <si>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</si>
  <si>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</si>
  <si>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</si>
  <si>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</si>
  <si>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</si>
  <si>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</si>
  <si>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</si>
  <si>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</si>
  <si>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</si>
  <si>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</si>
  <si>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</si>
  <si>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</si>
  <si>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</si>
  <si>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</si>
  <si>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</si>
  <si>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</si>
  <si>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</si>
  <si>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</si>
  <si>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</si>
  <si>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</si>
  <si>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</si>
  <si>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</si>
  <si>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</si>
  <si>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</si>
  <si>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</si>
  <si>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</si>
  <si>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</si>
  <si>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</si>
  <si>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</si>
  <si>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</si>
  <si>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</si>
  <si>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</si>
  <si>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</si>
  <si>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</si>
  <si>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</si>
  <si>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</si>
  <si>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</si>
  <si>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</si>
  <si>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</si>
  <si>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</si>
  <si>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</si>
  <si>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</si>
  <si>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</si>
  <si>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</si>
  <si>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</si>
  <si>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</si>
  <si>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</si>
  <si>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</si>
  <si>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</si>
  <si>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</si>
  <si>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</si>
  <si>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</si>
  <si>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</si>
  <si>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</si>
  <si>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</si>
  <si>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</si>
  <si>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</si>
  <si>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</si>
  <si>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</si>
  <si>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</si>
  <si>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</si>
  <si>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</si>
  <si>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</si>
  <si>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</si>
  <si>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</si>
  <si>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</si>
  <si>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</si>
  <si>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</si>
  <si>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</si>
  <si>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</si>
  <si>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</si>
  <si>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</si>
  <si>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</si>
  <si>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</si>
  <si>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</si>
  <si>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</si>
  <si>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</si>
  <si>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</si>
  <si>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</si>
  <si>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</si>
  <si>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</si>
  <si>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</si>
  <si>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</si>
  <si>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</si>
  <si>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</si>
  <si>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</si>
  <si>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</si>
  <si>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</si>
  <si>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</si>
  <si>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</si>
  <si>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</si>
  <si>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</si>
  <si>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</si>
  <si>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</si>
  <si>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</si>
  <si>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</si>
  <si>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</si>
  <si>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</si>
  <si>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</si>
  <si>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</si>
  <si>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</si>
  <si>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</si>
  <si>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</si>
  <si>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</si>
  <si>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</si>
  <si>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</si>
  <si>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</si>
  <si>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</si>
  <si>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</si>
  <si>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</si>
  <si>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</si>
  <si>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</si>
  <si>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</si>
  <si>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</si>
  <si>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</si>
  <si>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</si>
  <si>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</si>
  <si>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</si>
  <si>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</si>
  <si>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</si>
  <si>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</si>
  <si>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</si>
  <si>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</si>
  <si>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</si>
  <si>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</si>
  <si>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</si>
  <si>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</si>
  <si>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</si>
  <si>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</si>
  <si>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</si>
  <si>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</si>
  <si>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</si>
  <si>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</si>
  <si>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</si>
  <si>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</si>
  <si>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</si>
  <si>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</si>
  <si>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</si>
  <si>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</si>
  <si>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</si>
  <si>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</si>
  <si>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</si>
  <si>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</si>
  <si>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</si>
  <si>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</si>
  <si>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</si>
  <si>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</si>
  <si>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</si>
  <si>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</si>
  <si>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</si>
  <si>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</si>
  <si>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</si>
  <si>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</si>
  <si>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</si>
  <si>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</si>
  <si>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</si>
  <si>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</si>
  <si>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</si>
  <si>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</si>
  <si>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</si>
  <si>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</si>
  <si>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</si>
  <si>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</si>
  <si>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</si>
  <si>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</si>
  <si>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</si>
  <si>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</si>
  <si>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</si>
  <si>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</si>
  <si>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</si>
  <si>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</si>
  <si>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</si>
  <si>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</si>
  <si>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</si>
  <si>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</si>
  <si>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</si>
  <si>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</si>
  <si>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</si>
  <si>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</si>
  <si>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</si>
  <si>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</si>
  <si>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</si>
  <si>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</si>
  <si>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</si>
  <si>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</si>
  <si>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</si>
  <si>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</si>
  <si>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</si>
  <si>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</si>
  <si>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</si>
  <si>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</si>
  <si>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</si>
  <si>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</si>
  <si>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</si>
  <si>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</si>
  <si>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</si>
  <si>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</si>
  <si>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</si>
  <si>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</si>
  <si>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</si>
  <si>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</si>
  <si>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</si>
  <si>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</si>
  <si>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</si>
  <si>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</si>
  <si>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</si>
  <si>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</si>
  <si>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</si>
  <si>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</si>
  <si>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</si>
  <si>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</si>
  <si>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</si>
  <si>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</si>
  <si>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</si>
  <si>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</si>
  <si>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</si>
  <si>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</si>
  <si>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</si>
  <si>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</si>
  <si>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</si>
  <si>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</si>
  <si>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</si>
  <si>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</si>
  <si>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</si>
  <si>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</si>
  <si>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</si>
  <si>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</si>
  <si>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</si>
  <si>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</si>
  <si>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</si>
  <si>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</si>
  <si>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</si>
  <si>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</si>
  <si>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</si>
  <si>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</si>
  <si>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</si>
  <si>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</si>
  <si>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</si>
  <si>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</si>
  <si>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</si>
  <si>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</si>
  <si>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</si>
  <si>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</si>
  <si>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</si>
  <si>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</si>
  <si>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</si>
  <si>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</si>
  <si>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</si>
  <si>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</si>
  <si>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</si>
  <si>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</si>
  <si>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</si>
  <si>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</si>
  <si>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</si>
  <si>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</si>
  <si>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</si>
  <si>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</si>
  <si>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</si>
  <si>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</si>
  <si>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</si>
  <si>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</si>
  <si>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</si>
  <si>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</si>
  <si>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</si>
  <si>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</si>
  <si>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</si>
  <si>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</si>
  <si>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</si>
  <si>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</si>
  <si>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</si>
  <si>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</si>
  <si>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</si>
  <si>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</si>
  <si>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</si>
  <si>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</si>
  <si>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</si>
  <si>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</si>
  <si>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</si>
  <si>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</si>
  <si>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</si>
  <si>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</si>
  <si>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</si>
  <si>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</si>
  <si>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</si>
  <si>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</si>
  <si>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</si>
  <si>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</si>
  <si>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</si>
  <si>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</si>
  <si>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</si>
  <si>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</si>
  <si>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</si>
  <si>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</si>
  <si>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</si>
  <si>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</si>
  <si>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</si>
  <si>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</si>
  <si>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</si>
  <si>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</si>
  <si>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</si>
  <si>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</si>
  <si>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</si>
  <si>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</si>
  <si>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</si>
  <si>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</si>
  <si>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</si>
  <si>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</si>
  <si>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</si>
  <si>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</si>
  <si>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</si>
  <si>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</si>
  <si>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</si>
  <si>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</si>
  <si>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</si>
  <si>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</si>
  <si>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</si>
  <si>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</si>
  <si>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</si>
  <si>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</si>
  <si>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</si>
  <si>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</si>
  <si>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</si>
  <si>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</si>
  <si>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</si>
  <si>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</si>
  <si>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</si>
  <si>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</si>
  <si>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</si>
  <si>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</si>
  <si>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</si>
  <si>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</si>
  <si>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</si>
  <si>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</si>
  <si>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</si>
  <si>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</si>
  <si>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</si>
  <si>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</si>
  <si>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</si>
  <si>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</si>
  <si>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</si>
  <si>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</si>
  <si>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</si>
  <si>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</si>
  <si>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</si>
  <si>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</si>
  <si>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</si>
  <si>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</si>
  <si>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</si>
  <si>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</si>
  <si>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</si>
  <si>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</si>
  <si>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</si>
  <si>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</si>
  <si>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</si>
  <si>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</si>
  <si>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</si>
  <si>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</si>
  <si>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</si>
  <si>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</si>
  <si>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</si>
  <si>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</si>
  <si>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</si>
  <si>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</si>
  <si>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</si>
  <si>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</si>
  <si>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</si>
  <si>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</si>
  <si>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</si>
  <si>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</si>
  <si>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</si>
  <si>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</si>
  <si>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</si>
  <si>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</si>
  <si>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</si>
  <si>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</si>
  <si>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</si>
  <si>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</si>
  <si>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</si>
  <si>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</si>
  <si>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</si>
  <si>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</si>
  <si>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</si>
  <si>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</si>
  <si>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</si>
  <si>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</si>
  <si>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</si>
  <si>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</si>
  <si>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</si>
  <si>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</si>
  <si>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</si>
  <si>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</si>
  <si>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</si>
  <si>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</si>
  <si>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</si>
  <si>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</si>
  <si>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</si>
  <si>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</si>
  <si>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</si>
  <si>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</si>
  <si>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</si>
  <si>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</si>
  <si>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</si>
  <si>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</si>
  <si>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</si>
  <si>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</si>
  <si>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</si>
  <si>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</si>
  <si>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</si>
  <si>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</si>
  <si>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</si>
  <si>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</si>
  <si>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</si>
  <si>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</si>
  <si>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</si>
  <si>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</si>
  <si>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</si>
  <si>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</si>
  <si>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</si>
  <si>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</si>
  <si>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</si>
  <si>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</si>
  <si>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</si>
  <si>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</si>
  <si>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</si>
  <si>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</si>
  <si>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</si>
  <si>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</si>
  <si>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</si>
  <si>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</si>
  <si>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</si>
  <si>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</si>
  <si>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</si>
  <si>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</si>
  <si>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</si>
  <si>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</si>
  <si>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</si>
  <si>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</si>
  <si>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</si>
  <si>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</si>
  <si>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</si>
  <si>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</si>
  <si>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</si>
  <si>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</si>
  <si>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</si>
  <si>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</si>
  <si>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</si>
  <si>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</si>
  <si>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</si>
  <si>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</si>
  <si>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</si>
  <si>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</si>
  <si>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</si>
  <si>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</si>
  <si>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</si>
  <si>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</si>
  <si>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</si>
  <si>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</si>
  <si>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</si>
  <si>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</si>
  <si>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</si>
  <si>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</si>
  <si>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</si>
  <si>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</si>
  <si>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</si>
  <si>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</si>
  <si>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</si>
  <si>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</si>
  <si>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</si>
  <si>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</si>
  <si>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</si>
  <si>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</si>
  <si>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</si>
  <si>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</si>
  <si>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</si>
  <si>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</si>
  <si>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</si>
  <si>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</si>
  <si>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</si>
  <si>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</si>
  <si>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</si>
  <si>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</si>
  <si>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</si>
  <si>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</si>
  <si>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</si>
  <si>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</si>
  <si>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</si>
  <si>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</si>
  <si>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</si>
  <si>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</si>
  <si>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</si>
  <si>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</si>
  <si>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</si>
  <si>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</si>
  <si>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</si>
  <si>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</si>
  <si>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</si>
  <si>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</si>
  <si>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</si>
  <si>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</si>
  <si>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</si>
  <si>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</si>
  <si>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</si>
  <si>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</si>
  <si>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</si>
  <si>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</si>
  <si>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</si>
  <si>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</si>
  <si>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</si>
  <si>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</si>
  <si>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</si>
  <si>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</si>
  <si>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</si>
  <si>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</si>
  <si>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</si>
  <si>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</si>
  <si>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</si>
  <si>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</si>
  <si>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</si>
  <si>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</si>
  <si>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</si>
  <si>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</si>
  <si>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Tahmin Ufku (Gün)</t>
  </si>
  <si>
    <t>90 günlük iş gücü açığı tahmini</t>
  </si>
  <si>
    <t>Son 30 Gün Ağırlığı</t>
  </si>
  <si>
    <t>En güncel döneme yüksek ağırlık</t>
  </si>
  <si>
    <t>Son 60 Gün Ağırlığı</t>
  </si>
  <si>
    <t>Orta dönem etkisi</t>
  </si>
  <si>
    <t>Son 90 Gün Ağırlığı</t>
  </si>
  <si>
    <t>Uzun dönem etkisi</t>
  </si>
  <si>
    <t>Beklenen Turnover Oranı</t>
  </si>
  <si>
    <t>Dummy - gerçek oranla değiştirilmeli</t>
  </si>
  <si>
    <t>Ortalama İşe Alım Süresi (Gün)</t>
  </si>
  <si>
    <t>Pozisyon kapanış süresi</t>
  </si>
  <si>
    <t>Sezon Katsayısı</t>
  </si>
  <si>
    <t>Katsayı</t>
  </si>
  <si>
    <t>Yoğun dönem etkisi</t>
  </si>
  <si>
    <t>Kampanya Katsayısı</t>
  </si>
  <si>
    <t>Kampanya iş yükü etkisi</t>
  </si>
  <si>
    <t>Yeni Mağaza Etkisi</t>
  </si>
  <si>
    <t>Yeni açılış yoksa 1</t>
  </si>
  <si>
    <t>Turnover Tahmini</t>
  </si>
  <si>
    <t>90 Günlük Giriş Tahmini</t>
  </si>
  <si>
    <t>90 Günlük Çıkış Tahmini</t>
  </si>
  <si>
    <t>Net Personel Değişimi</t>
  </si>
  <si>
    <t>Aylık Brüt Maliyet</t>
  </si>
  <si>
    <t>Aylık İşveren Maliyeti</t>
  </si>
  <si>
    <t>Fazla Mesai Saat Maliyeti</t>
  </si>
  <si>
    <t>İşe Alım Maliyeti</t>
  </si>
  <si>
    <t>Oryantasyon Maliyeti</t>
  </si>
  <si>
    <t>Boş Pozisyon Günlük Maliyeti</t>
  </si>
  <si>
    <t>Transfer Maliyeti</t>
  </si>
  <si>
    <t>Tahmini Verimlilik Kaybı</t>
  </si>
  <si>
    <t>Beklenen Ciro Koruma Etkisi</t>
  </si>
  <si>
    <t>Saha Etüdü Bekleniyor - eklendi</t>
  </si>
  <si>
    <t>Sorumlu</t>
  </si>
  <si>
    <t>E-posta</t>
  </si>
  <si>
    <t>Gönderim Tipi</t>
  </si>
  <si>
    <t>PDF Ekle</t>
  </si>
  <si>
    <t>Excel Ekle</t>
  </si>
  <si>
    <t>WhatsApp</t>
  </si>
  <si>
    <t>SMS Aktif</t>
  </si>
  <si>
    <t>Web Kullanıcı</t>
  </si>
  <si>
    <t>Web Şifre</t>
  </si>
  <si>
    <t>Rol</t>
  </si>
  <si>
    <t>Yetki Kapsamı</t>
  </si>
  <si>
    <t>Onay Seviyesi</t>
  </si>
  <si>
    <t>TÜMÜ</t>
  </si>
  <si>
    <t>İnsan Kaynakları Direktörlüğü</t>
  </si>
  <si>
    <t>insankaynaklari@basdasmarket.com</t>
  </si>
  <si>
    <t>TEST</t>
  </si>
  <si>
    <t>İlk test: Yönetici PDF, Executive Excel ve tüm bölge PDF'leri bu adrese gönderilir.</t>
  </si>
  <si>
    <t>5550604850</t>
  </si>
  <si>
    <t>admin</t>
  </si>
  <si>
    <t>Admin1</t>
  </si>
  <si>
    <t>HR_DIRECTOR</t>
  </si>
  <si>
    <t>ALL</t>
  </si>
  <si>
    <t>ikasistan@basdasmarket.com</t>
  </si>
  <si>
    <t>Canlı kullanımda ilgili alıcı ve kapsam bilgileri düzenlenebilir.</t>
  </si>
  <si>
    <t>ik2</t>
  </si>
  <si>
    <t>Ikiki2</t>
  </si>
  <si>
    <t>ikd@basdasmarket.com</t>
  </si>
  <si>
    <t>ik3</t>
  </si>
  <si>
    <t>Ikuc3</t>
  </si>
  <si>
    <t>omer.arasin@basdasmarket.com</t>
  </si>
  <si>
    <t>ik1</t>
  </si>
  <si>
    <t>Ikbir1</t>
  </si>
  <si>
    <t>ertan.teki@dummy.com</t>
  </si>
  <si>
    <t>BÖLGE</t>
  </si>
  <si>
    <t>Dummy bilgi; gerçek e-posta, telefon ve şifre ile değiştirilmelidir.</t>
  </si>
  <si>
    <t>+905550000005</t>
  </si>
  <si>
    <t>ertan</t>
  </si>
  <si>
    <t>Ertan1</t>
  </si>
  <si>
    <t>REGION</t>
  </si>
  <si>
    <t>cuneyt.cikrikci@dummy.com; ayse.avcu@dummy.com</t>
  </si>
  <si>
    <t>+905550000006</t>
  </si>
  <si>
    <t>cuneyt</t>
  </si>
  <si>
    <t>Cuneyt1</t>
  </si>
  <si>
    <t>derya.yardimci@dummy.com</t>
  </si>
  <si>
    <t>+905550000007</t>
  </si>
  <si>
    <t>derya</t>
  </si>
  <si>
    <t>Derya1</t>
  </si>
  <si>
    <t>halit.basdas@dummy.com</t>
  </si>
  <si>
    <t>+905550000008</t>
  </si>
  <si>
    <t>halit</t>
  </si>
  <si>
    <t>Halit1</t>
  </si>
  <si>
    <t>ayhandasdemir@dummy.basdas.local</t>
  </si>
  <si>
    <t>+905550000009</t>
  </si>
  <si>
    <t>ayhan</t>
  </si>
  <si>
    <t>Ayhan1</t>
  </si>
  <si>
    <t>CEO</t>
  </si>
  <si>
    <t>ceo@dummy.basdas.local</t>
  </si>
  <si>
    <t>+905550000010</t>
  </si>
  <si>
    <t>ceo</t>
  </si>
  <si>
    <t>Ceo01</t>
  </si>
  <si>
    <t>faruk.malkoc@dummy.com</t>
  </si>
  <si>
    <t>+905550000011</t>
  </si>
  <si>
    <t>faruk</t>
  </si>
  <si>
    <t>Faruk1</t>
  </si>
  <si>
    <t>cebrailcicek@dummy.basdas.local</t>
  </si>
  <si>
    <t>+905550000012</t>
  </si>
  <si>
    <t>cebrail</t>
  </si>
  <si>
    <t>Cebra1</t>
  </si>
  <si>
    <t>Talep No</t>
  </si>
  <si>
    <t>Talep Tarihi</t>
  </si>
  <si>
    <t>Personel ID</t>
  </si>
  <si>
    <t>Personel</t>
  </si>
  <si>
    <t>Hedef Unvan</t>
  </si>
  <si>
    <t>Bölge Müdürü</t>
  </si>
  <si>
    <t>Kaynak Bölge</t>
  </si>
  <si>
    <t>Hedef Bölge</t>
  </si>
  <si>
    <t>İK Onayı</t>
  </si>
  <si>
    <t>İK Notu</t>
  </si>
  <si>
    <t>Onay Tarihi</t>
  </si>
  <si>
    <t>Fact_Mevcut Durumu</t>
  </si>
  <si>
    <t>Fact_Mevcut Kontrol Tarihi</t>
  </si>
  <si>
    <t>Tamamlanma Tarihi</t>
  </si>
  <si>
    <t>Outlook Gönderildi mi</t>
  </si>
  <si>
    <t>Outlook Gönderim Tarihi</t>
  </si>
  <si>
    <t>Son Güncelleme</t>
  </si>
  <si>
    <t>Mağaza E-posta</t>
  </si>
  <si>
    <t>Alıcı Adı</t>
  </si>
  <si>
    <t>Günlük Gönderim</t>
  </si>
  <si>
    <t>akevler@basdasmarket.com</t>
  </si>
  <si>
    <t>Akevler Şubesi</t>
  </si>
  <si>
    <t>ayrancilar@basdasmarket.com</t>
  </si>
  <si>
    <t>Ayrancılar Şubesi</t>
  </si>
  <si>
    <t>balcova@basdasmarket.com</t>
  </si>
  <si>
    <t>Balçova Şubesi</t>
  </si>
  <si>
    <t>bayrakli@basdasmarket.com</t>
  </si>
  <si>
    <t>Bayraklı Şubesi</t>
  </si>
  <si>
    <t>bozyaka@kibaroglumarket.com</t>
  </si>
  <si>
    <t>Bozyaka Şubesi</t>
  </si>
  <si>
    <t>buca1@basdasmarket.com</t>
  </si>
  <si>
    <t>Buca1 Şubesi</t>
  </si>
  <si>
    <t>bucamenderes@basdasmarket.com</t>
  </si>
  <si>
    <t>Buca2 Şubesi</t>
  </si>
  <si>
    <t>camdibi@basdasmarket.com</t>
  </si>
  <si>
    <t>Çamdibi Şubesi</t>
  </si>
  <si>
    <t>cigli@basdasmarket.com</t>
  </si>
  <si>
    <t>Çiğli Şubesi</t>
  </si>
  <si>
    <t>dedebasi@basdasmarket.com</t>
  </si>
  <si>
    <t>Dedebaşı Şubesi</t>
  </si>
  <si>
    <t>efeler@basdasmarket.com</t>
  </si>
  <si>
    <t>Efeler Şubesi</t>
  </si>
  <si>
    <t>efeler2@basdasmarket.com</t>
  </si>
  <si>
    <t>Efeler2 Şubesi</t>
  </si>
  <si>
    <t>eskiizmir@basdasmarket.com</t>
  </si>
  <si>
    <t>Eskiizmir Şubesi</t>
  </si>
  <si>
    <t>fatih@basdasmarket.com</t>
  </si>
  <si>
    <t>Fatih Şubesi</t>
  </si>
  <si>
    <t>fatih2@basdasmarket.com</t>
  </si>
  <si>
    <t>Fatih2 Şubesi</t>
  </si>
  <si>
    <t>gaziemir@basdasmarket.com</t>
  </si>
  <si>
    <t>Gaziemir Şubesi</t>
  </si>
  <si>
    <t>gaziemir2@basdasmarket.com</t>
  </si>
  <si>
    <t>Gaziemir2 Şubesi</t>
  </si>
  <si>
    <t>gaziemir3@basdasmarket.com</t>
  </si>
  <si>
    <t>Gaziemir3 Şubesi</t>
  </si>
  <si>
    <t>gaziemir4@basdasmarket.com</t>
  </si>
  <si>
    <t>Gaziemir4 Şubesi</t>
  </si>
  <si>
    <t>gaziemir5@basdasmarket.com</t>
  </si>
  <si>
    <t>Gaziemir5 Şubesi</t>
  </si>
  <si>
    <t>gaziemir6@basdasmarket.com</t>
  </si>
  <si>
    <t>Gaziemir6 Şubesi</t>
  </si>
  <si>
    <t>gaziemir7@basdasmarket.com</t>
  </si>
  <si>
    <t>Gaziemir7 Şubesi</t>
  </si>
  <si>
    <t>gediz@basdasmarket.com</t>
  </si>
  <si>
    <t>Gediz Şubesi</t>
  </si>
  <si>
    <t>girne@basdasmarket.com</t>
  </si>
  <si>
    <t>Girne Şubesi</t>
  </si>
  <si>
    <t>goztepe@basdasmarket.com</t>
  </si>
  <si>
    <t>Göztepe Şubesi</t>
  </si>
  <si>
    <t>gumuspala@basdasmarket.com</t>
  </si>
  <si>
    <t>Gümüşpala Şubesi</t>
  </si>
  <si>
    <t>harmandali@basdasmarket.com</t>
  </si>
  <si>
    <t>Harmandalı Şubesi</t>
  </si>
  <si>
    <t>hatay@basdasmarket.com</t>
  </si>
  <si>
    <t>Hatay Şubesi</t>
  </si>
  <si>
    <t>izmirspor@basdasmarket.com</t>
  </si>
  <si>
    <t>İzmirspor Şubesi</t>
  </si>
  <si>
    <t>karsiyaka@basdasmarket.com</t>
  </si>
  <si>
    <t>Karşıyaka Şubesi</t>
  </si>
  <si>
    <t>karsiyaka2@basdasmarket.com</t>
  </si>
  <si>
    <t>Karşıyaka2 Şubesi</t>
  </si>
  <si>
    <t>manavkuyu@basdasmarket.com</t>
  </si>
  <si>
    <t>Manavkuyu Şubesi</t>
  </si>
  <si>
    <t>menderes@basdasmarket.com</t>
  </si>
  <si>
    <t>Menderes Şubesi</t>
  </si>
  <si>
    <t>mimarsinan@basdasmarket.com</t>
  </si>
  <si>
    <t>Mimarsinan Şubesi</t>
  </si>
  <si>
    <t>narlidere@basdasmarket.com</t>
  </si>
  <si>
    <t>Narlıdere Şubesi</t>
  </si>
  <si>
    <t>osmangazi@basdasmarket.com</t>
  </si>
  <si>
    <t>Osmangazi Şubesi</t>
  </si>
  <si>
    <t>ozdere@basdasmarket.com</t>
  </si>
  <si>
    <t>Özdere Şubesi</t>
  </si>
  <si>
    <t>poligon@kibaroglumarket.com</t>
  </si>
  <si>
    <t>Poligon Şubesi</t>
  </si>
  <si>
    <t>seferihisar@basdasmarket.com</t>
  </si>
  <si>
    <t>Seferihisar Şubesi</t>
  </si>
  <si>
    <t>sirinyer@basdasmarket.com</t>
  </si>
  <si>
    <t>Şirinyer Şubesi</t>
  </si>
  <si>
    <t>sirinyer2@basdasmarket.com</t>
  </si>
  <si>
    <t>Şirinyer2 Şubesi</t>
  </si>
  <si>
    <t>torbali@basdasmarket.com</t>
  </si>
  <si>
    <t>Torbalı Şubesi</t>
  </si>
  <si>
    <t>torbali2@basdasmarket.com</t>
  </si>
  <si>
    <t>Torbalı2 Şubesi</t>
  </si>
  <si>
    <t>torbali3@basdasmarket.com</t>
  </si>
  <si>
    <t>Torbalı3 Şubesi</t>
  </si>
  <si>
    <t>torbali4@basdasmarket.com</t>
  </si>
  <si>
    <t>Torbalı4 Şubesi</t>
  </si>
  <si>
    <t>torbali5@basdasmarket.com</t>
  </si>
  <si>
    <t>Torbalı5 Şubesi</t>
  </si>
  <si>
    <t>yapicioglu@basdasmarket.com</t>
  </si>
  <si>
    <t>Yapıcıoğlu Şubesi</t>
  </si>
  <si>
    <t>yesilova@basdasmarket.com</t>
  </si>
  <si>
    <t>Yeşilova Şubesi</t>
  </si>
  <si>
    <t>Ad Soyad / Birim</t>
  </si>
  <si>
    <t>Grup</t>
  </si>
  <si>
    <t>Günlük Şube Maili</t>
  </si>
  <si>
    <t>Arzu İlkbahar</t>
  </si>
  <si>
    <t>arzu.ilkbahar@dumy.com</t>
  </si>
  <si>
    <t>Kişi</t>
  </si>
  <si>
    <t>Ayşe Avcu</t>
  </si>
  <si>
    <t>ayse.avcu@dumy.com</t>
  </si>
  <si>
    <t>Bölge Yönetimi</t>
  </si>
  <si>
    <t>Ayşegül Öngelen</t>
  </si>
  <si>
    <t>aysegul.ongelen@dumy.com</t>
  </si>
  <si>
    <t>Batuhan Tankut</t>
  </si>
  <si>
    <t>batuhan.tankut@dumy.com</t>
  </si>
  <si>
    <t>Betül Onay</t>
  </si>
  <si>
    <t>ikd@dumy.com</t>
  </si>
  <si>
    <t>İnsan Kaynakları</t>
  </si>
  <si>
    <t>Cüneyt Çıkrıkçı</t>
  </si>
  <si>
    <t>cuneyt.cikrikci@dumy.com</t>
  </si>
  <si>
    <t>Derya Yardımcı</t>
  </si>
  <si>
    <t>derya.yardimci@dumy.com</t>
  </si>
  <si>
    <t>Dilara Sandıkçı</t>
  </si>
  <si>
    <t>baskan.asistan@dumy.com</t>
  </si>
  <si>
    <t>Duygu Kılıç</t>
  </si>
  <si>
    <t>onmuhasebe@dumy.com</t>
  </si>
  <si>
    <t>Muhasebe</t>
  </si>
  <si>
    <t>Elçin Alkoç</t>
  </si>
  <si>
    <t>danisma@dumy.com</t>
  </si>
  <si>
    <t>Emine Aksarı</t>
  </si>
  <si>
    <t>insankaynaklari@dumy.com</t>
  </si>
  <si>
    <t>Ertan Teki</t>
  </si>
  <si>
    <t>ertan.teki@dumy.com</t>
  </si>
  <si>
    <t>Fadime Başdaş</t>
  </si>
  <si>
    <t>fadime.basdas@dumy.com</t>
  </si>
  <si>
    <t>Faruk Malkoç</t>
  </si>
  <si>
    <t>faruk.malkoc@dumy.com</t>
  </si>
  <si>
    <t>Fırat Atam</t>
  </si>
  <si>
    <t>firat.atam@dumy.com</t>
  </si>
  <si>
    <t>Fikriye Başdaş</t>
  </si>
  <si>
    <t>fikriye.basdas@dumy.com</t>
  </si>
  <si>
    <t>Görkem Yekenkunrul</t>
  </si>
  <si>
    <t>gorkem.yekenkunrul@dumy.com</t>
  </si>
  <si>
    <t>Halit Başdaş</t>
  </si>
  <si>
    <t>halit.basdas@dumy.com</t>
  </si>
  <si>
    <t>Harun Reşit Demirtaş</t>
  </si>
  <si>
    <t>harun.demirtas@dumyt.com</t>
  </si>
  <si>
    <t>Hasan Karaman</t>
  </si>
  <si>
    <t>hasan.karaman@dumy.com</t>
  </si>
  <si>
    <t>Melek Ünal</t>
  </si>
  <si>
    <t>melek.unal@dumy.com</t>
  </si>
  <si>
    <t>Menderes Depo</t>
  </si>
  <si>
    <t>depo@dumy.com</t>
  </si>
  <si>
    <t>Muhasebe Departmanı</t>
  </si>
  <si>
    <t>muhasebe@dumy.com</t>
  </si>
  <si>
    <t>Murat Başdaş</t>
  </si>
  <si>
    <t>murat.basdas@dumy.com</t>
  </si>
  <si>
    <t>Murat Ölçer</t>
  </si>
  <si>
    <t>murat.olcer@dumy.com</t>
  </si>
  <si>
    <t>Mustafa Ünlü</t>
  </si>
  <si>
    <t>mustafa.unlu@dumy.com</t>
  </si>
  <si>
    <t>Onur Demir</t>
  </si>
  <si>
    <t>onur.demir@dumy.com</t>
  </si>
  <si>
    <t>Orkun Özdemir</t>
  </si>
  <si>
    <t>orkun.ozdemir@dumy.com</t>
  </si>
  <si>
    <t>Ömer Arasin</t>
  </si>
  <si>
    <t>omer.arasin@dumy.com</t>
  </si>
  <si>
    <t>Üst Yönetim</t>
  </si>
  <si>
    <t>Ömer Bağuç</t>
  </si>
  <si>
    <t>omer.baguc@dumy.com</t>
  </si>
  <si>
    <t>Özlem Gürbüz</t>
  </si>
  <si>
    <t>ozlem.gurbuz@dumy.com</t>
  </si>
  <si>
    <t>Özüm Dağlı</t>
  </si>
  <si>
    <t>ozum.dagli@dumy.com</t>
  </si>
  <si>
    <t>Pınar Başdaş</t>
  </si>
  <si>
    <t>pinar.basdas@dumy.com</t>
  </si>
  <si>
    <t>Rabia Başdaş</t>
  </si>
  <si>
    <t>rabia.basdas@dumy.com</t>
  </si>
  <si>
    <t>Reyhan Doğan</t>
  </si>
  <si>
    <t>ikasistan@dumy.com</t>
  </si>
  <si>
    <t>Songül Akdağ</t>
  </si>
  <si>
    <t>songul.akdag@dumy.com</t>
  </si>
  <si>
    <t>Tuğba Başdaş</t>
  </si>
  <si>
    <t>tugba.basdas@dumy.com</t>
  </si>
  <si>
    <t>Tunahan Zengin</t>
  </si>
  <si>
    <t>tunahan.zengin@dumy.com</t>
  </si>
  <si>
    <t>Vahid Khodayar</t>
  </si>
  <si>
    <t>vahid.khodayar@dumy.com</t>
  </si>
  <si>
    <t>Mevcut MağazaID</t>
  </si>
  <si>
    <t>Mevcut Mağaza</t>
  </si>
  <si>
    <t>İl</t>
  </si>
  <si>
    <t>İlçe</t>
  </si>
  <si>
    <t>Personel Adresi</t>
  </si>
  <si>
    <t>Ev Enlem</t>
  </si>
  <si>
    <t>Ev Boylam</t>
  </si>
  <si>
    <t>Ulaşım Şekli</t>
  </si>
  <si>
    <t>Maksimum Tek Yön Yol (dk)</t>
  </si>
  <si>
    <t>Transfer Onayı</t>
  </si>
  <si>
    <t>Tercih Edilen Mağazalar</t>
  </si>
  <si>
    <t>Adres Güncelleme Tarihi</t>
  </si>
  <si>
    <t>Ev-Mevcut Mağaza Mesafesi (km)</t>
  </si>
  <si>
    <t>Evine En Yakın Mağaza</t>
  </si>
  <si>
    <t>Evine En Yakın Mağaza Mesafesi (km)</t>
  </si>
  <si>
    <t>Mevcut Mağaza Evine En Yakın Mı</t>
  </si>
  <si>
    <t>Ev-Mevcut Mağaza Google Maps Rota</t>
  </si>
  <si>
    <t>Evine En Yakın Mağaza 1</t>
  </si>
  <si>
    <t>Evine En Yakın Mağaza 1 Mesafesi (km)</t>
  </si>
  <si>
    <t>Evine En Yakın Mağaza 1 Google Maps Rota</t>
  </si>
  <si>
    <t>Evine En Yakın Mağaza 2</t>
  </si>
  <si>
    <t>Evine En Yakın Mağaza 2 Mesafesi (km)</t>
  </si>
  <si>
    <t>Evine En Yakın Mağaza 2 Google Maps Rota</t>
  </si>
  <si>
    <t>Evine En Yakın Mağaza 3</t>
  </si>
  <si>
    <t>Evine En Yakın Mağaza 3 Mesafesi (km)</t>
  </si>
  <si>
    <t>Evine En Yakın Mağaza 3 Google Maps Rota</t>
  </si>
  <si>
    <t>İzmir</t>
  </si>
  <si>
    <t>TORBALI 1 çevresi</t>
  </si>
  <si>
    <t>Toplu Taşıma</t>
  </si>
  <si>
    <t>Değerlendirilebilir</t>
  </si>
  <si>
    <t>Dummy - değiştiriniz</t>
  </si>
  <si>
    <t>Açık adres yalnız İK/admin tarafından görülmelidir; raporlara taşınmaz.</t>
  </si>
  <si>
    <t>https://www.google.com/maps/dir/?api=1&amp;origin=38.484%2C27.158&amp;destination=38.154917%2C27.36151&amp;travelmode=driving</t>
  </si>
  <si>
    <t>https://www.google.com/maps/dir/?api=1&amp;origin=38.484%2C27.158&amp;destination=38.496%2C27.136&amp;travelmode=driving</t>
  </si>
  <si>
    <t>https://www.google.com/maps/dir/?api=1&amp;origin=38.484%2C27.158&amp;destination=38.469293%2C27.136971&amp;travelmode=driving</t>
  </si>
  <si>
    <t>https://www.google.com/maps/dir/?api=1&amp;origin=38.484%2C27.158&amp;destination=38.4625711%2C27.1824038&amp;travelmode=driving</t>
  </si>
  <si>
    <t>ERTUĞRUL MAH. 3035 SK. ÜNAL NO:20-1 İÇ KAPI NO:2</t>
  </si>
  <si>
    <t>Gerçek - Google Places (Cengiz Topel Ortaokulu (yakin, zayif eslesme))</t>
  </si>
  <si>
    <t>https://www.google.com/maps/dir/?api=1&amp;origin=38.153203%2C27.362219&amp;destination=38.154917%2C27.36151&amp;travelmode=driving</t>
  </si>
  <si>
    <t>https://www.google.com/maps/dir/?api=1&amp;origin=38.153203%2C27.362219&amp;destination=38.14881%2C27.356671&amp;travelmode=driving</t>
  </si>
  <si>
    <t>https://www.google.com/maps/dir/?api=1&amp;origin=38.153203%2C27.362219&amp;destination=38.151657%2C27.353193&amp;travelmode=driving</t>
  </si>
  <si>
    <t>DİLARA KAYA</t>
  </si>
  <si>
    <t>YEDİ EYLÜL MAH 5608 SOK NO:18 İÇ KAPI NO:1</t>
  </si>
  <si>
    <t>Gerçek - Google Places, mahalle merkezi yaklaşık (Yedi Eylül Mah merkezi (yaklaşık))</t>
  </si>
  <si>
    <t>https://www.google.com/maps/dir/?api=1&amp;origin=38.182558%2C27.367523&amp;destination=38.154917%2C27.36151&amp;travelmode=driving</t>
  </si>
  <si>
    <t>https://www.google.com/maps/dir/?api=1&amp;origin=38.182558%2C27.367523&amp;destination=38.171353%2C27.349829&amp;travelmode=driving</t>
  </si>
  <si>
    <t>https://www.google.com/maps/dir/?api=1&amp;origin=38.182558%2C27.367523&amp;destination=38.164664%2C27.356116&amp;travelmode=driving</t>
  </si>
  <si>
    <t>https://www.google.com/maps/dir/?api=1&amp;origin=38.467%2C27.174&amp;destination=38.154917%2C27.36151&amp;travelmode=driving</t>
  </si>
  <si>
    <t>https://www.google.com/maps/dir/?api=1&amp;origin=38.467%2C27.174&amp;destination=38.4625711%2C27.1824038&amp;travelmode=driving</t>
  </si>
  <si>
    <t>https://www.google.com/maps/dir/?api=1&amp;origin=38.467%2C27.174&amp;destination=38.464877%2C27.194834&amp;travelmode=driving</t>
  </si>
  <si>
    <t>https://www.google.com/maps/dir/?api=1&amp;origin=38.467%2C27.174&amp;destination=38.469293%2C27.136971&amp;travelmode=driving</t>
  </si>
  <si>
    <t>https://www.google.com/maps/dir/?api=1&amp;origin=38.482%2C27.158&amp;destination=38.154917%2C27.36151&amp;travelmode=driving</t>
  </si>
  <si>
    <t>https://www.google.com/maps/dir/?api=1&amp;origin=38.482%2C27.158&amp;destination=38.469293%2C27.136971&amp;travelmode=driving</t>
  </si>
  <si>
    <t>https://www.google.com/maps/dir/?api=1&amp;origin=38.482%2C27.158&amp;destination=38.496%2C27.136&amp;travelmode=driving</t>
  </si>
  <si>
    <t>https://www.google.com/maps/dir/?api=1&amp;origin=38.482%2C27.158&amp;destination=38.4625711%2C27.1824038&amp;travelmode=driving</t>
  </si>
  <si>
    <t>MURATBEY MAH 3596 SK NO:2 İÇ KAPI NO:2</t>
  </si>
  <si>
    <t>Gerçek - Google Places (3596. Sk. No:2)</t>
  </si>
  <si>
    <t>https://www.google.com/maps/dir/?api=1&amp;origin=38.148057%2C27.355544&amp;destination=38.154917%2C27.36151&amp;travelmode=driving</t>
  </si>
  <si>
    <t>https://www.google.com/maps/dir/?api=1&amp;origin=38.148057%2C27.355544&amp;destination=38.14881%2C27.356671&amp;travelmode=driving</t>
  </si>
  <si>
    <t>https://www.google.com/maps/dir/?api=1&amp;origin=38.148057%2C27.355544&amp;destination=38.151657%2C27.353193&amp;travelmode=driving</t>
  </si>
  <si>
    <t xml:space="preserve">CUMHURİYET MAH. 2026.SK NO:4D İÇ KAPI NO:12 </t>
  </si>
  <si>
    <t>Gerçek - Google Places (2026. Sk. No:4)</t>
  </si>
  <si>
    <t>https://www.google.com/maps/dir/?api=1&amp;origin=38.163834%2C27.347938&amp;destination=38.154917%2C27.36151&amp;travelmode=driving</t>
  </si>
  <si>
    <t>https://www.google.com/maps/dir/?api=1&amp;origin=38.163834%2C27.347938&amp;destination=38.164664%2C27.356116&amp;travelmode=driving</t>
  </si>
  <si>
    <t>https://www.google.com/maps/dir/?api=1&amp;origin=38.163834%2C27.347938&amp;destination=38.171353%2C27.349829&amp;travelmode=driving</t>
  </si>
  <si>
    <t>https://www.google.com/maps/dir/?api=1&amp;origin=38.163834%2C27.347938&amp;destination=38.151657%2C27.353193&amp;travelmode=driving</t>
  </si>
  <si>
    <t>FEVZİ ÇAKMAK MAH 20 SOK NO:57 İÇ KAPI NO:5</t>
  </si>
  <si>
    <t>Gerçek - Google Places (20. Sk. No:57 (zayif eslesme))</t>
  </si>
  <si>
    <t>https://www.google.com/maps/dir/?api=1&amp;origin=38.240465%2C27.285873&amp;destination=38.154917%2C27.36151&amp;travelmode=driving</t>
  </si>
  <si>
    <t>https://www.google.com/maps/dir/?api=1&amp;origin=38.240465%2C27.285873&amp;destination=38.240289%2C27.281412&amp;travelmode=driving</t>
  </si>
  <si>
    <t>https://www.google.com/maps/dir/?api=1&amp;origin=38.240465%2C27.285873&amp;destination=38.171353%2C27.349829&amp;travelmode=driving</t>
  </si>
  <si>
    <t>https://www.google.com/maps/dir/?api=1&amp;origin=38.240465%2C27.285873&amp;destination=38.164664%2C27.356116&amp;travelmode=driving</t>
  </si>
  <si>
    <t>ERTUĞRUL MAH.CUMHURİYET CAD.NO:27 İÇ KAPI NO:3 TORBALI İZMİR</t>
  </si>
  <si>
    <t>Gerçek - Google Places (Cumhuriyet Cd. No:27)</t>
  </si>
  <si>
    <t>https://www.google.com/maps/dir/?api=1&amp;origin=38.154206%2C27.358677&amp;destination=38.154917%2C27.36151&amp;travelmode=driving</t>
  </si>
  <si>
    <t>https://www.google.com/maps/dir/?api=1&amp;origin=38.154206%2C27.358677&amp;destination=38.151657%2C27.353193&amp;travelmode=driving</t>
  </si>
  <si>
    <t>https://www.google.com/maps/dir/?api=1&amp;origin=38.154206%2C27.358677&amp;destination=38.14881%2C27.356671&amp;travelmode=driving</t>
  </si>
  <si>
    <t>https://www.google.com/maps/dir/?api=1&amp;origin=38.466%2C27.172&amp;destination=38.154917%2C27.36151&amp;travelmode=driving</t>
  </si>
  <si>
    <t>https://www.google.com/maps/dir/?api=1&amp;origin=38.466%2C27.172&amp;destination=38.4625711%2C27.1824038&amp;travelmode=driving</t>
  </si>
  <si>
    <t>https://www.google.com/maps/dir/?api=1&amp;origin=38.466%2C27.172&amp;destination=38.464877%2C27.194834&amp;travelmode=driving</t>
  </si>
  <si>
    <t>https://www.google.com/maps/dir/?api=1&amp;origin=38.466%2C27.172&amp;destination=38.469293%2C27.136971&amp;travelmode=driving</t>
  </si>
  <si>
    <t>TORBALI 2 çevresi</t>
  </si>
  <si>
    <t>GÜZELHİSAR MAH.  41 SOK. NO:25 K:3  EFELER/AYDIN</t>
  </si>
  <si>
    <t>Gerçek - Google Places (41. Sk. No:25)</t>
  </si>
  <si>
    <t>https://www.google.com/maps/dir/?api=1&amp;origin=37.845082%2C27.846296&amp;destination=38.154917%2C27.36151&amp;travelmode=driving</t>
  </si>
  <si>
    <t>https://www.google.com/maps/dir/?api=1&amp;origin=37.845082%2C27.846296&amp;destination=37.839908%2C27.845862&amp;travelmode=driving</t>
  </si>
  <si>
    <t>https://www.google.com/maps/dir/?api=1&amp;origin=37.845082%2C27.846296&amp;destination=37.834436%2C27.837138&amp;travelmode=driving</t>
  </si>
  <si>
    <t>https://www.google.com/maps/dir/?api=1&amp;origin=37.845082%2C27.846296&amp;destination=37.842863%2C27.828212&amp;travelmode=driving</t>
  </si>
  <si>
    <t>ERTUĞRUL MAH. 3008 SK. NO:13 İÇ KAPI NO:6</t>
  </si>
  <si>
    <t>Gerçek - Google Places (3008. Sk. No:13)</t>
  </si>
  <si>
    <t>https://www.google.com/maps/dir/?api=1&amp;origin=38.16309%2C27.355028&amp;destination=38.164664%2C27.356116&amp;travelmode=driving</t>
  </si>
  <si>
    <t>https://www.google.com/maps/dir/?api=1&amp;origin=38.16309%2C27.355028&amp;destination=38.171353%2C27.349829&amp;travelmode=driving</t>
  </si>
  <si>
    <t>https://www.google.com/maps/dir/?api=1&amp;origin=38.16309%2C27.355028&amp;destination=38.154917%2C27.36151&amp;travelmode=driving</t>
  </si>
  <si>
    <t>ÇAPAK MAH. 2576  SOK. NO:33</t>
  </si>
  <si>
    <t>Gerçek - Google Places (2576. Sk. No:33)</t>
  </si>
  <si>
    <t>https://www.google.com/maps/dir/?api=1&amp;origin=38.20884%2C27.345219&amp;destination=38.164664%2C27.356116&amp;travelmode=driving</t>
  </si>
  <si>
    <t>https://www.google.com/maps/dir/?api=1&amp;origin=38.20884%2C27.345219&amp;destination=38.171353%2C27.349829&amp;travelmode=driving</t>
  </si>
  <si>
    <t>https://www.google.com/maps/dir/?api=1&amp;origin=38.20884%2C27.345219&amp;destination=38.154917%2C27.36151&amp;travelmode=driving</t>
  </si>
  <si>
    <t>https://www.google.com/maps/dir/?api=1&amp;origin=38.462%2C27.204&amp;destination=38.164664%2C27.356116&amp;travelmode=driving</t>
  </si>
  <si>
    <t>https://www.google.com/maps/dir/?api=1&amp;origin=38.462%2C27.204&amp;destination=38.464877%2C27.194834&amp;travelmode=driving</t>
  </si>
  <si>
    <t>https://www.google.com/maps/dir/?api=1&amp;origin=38.462%2C27.204&amp;destination=38.4625711%2C27.1824038&amp;travelmode=driving</t>
  </si>
  <si>
    <t>https://www.google.com/maps/dir/?api=1&amp;origin=38.462%2C27.204&amp;destination=38.438109%2C27.19608&amp;travelmode=driving</t>
  </si>
  <si>
    <t>KADER CENGİZ</t>
  </si>
  <si>
    <t>ALPKENT MAH. 1035 SK. ALPKENT SİTESİ NO:11 İÇ KAPI NO:6 TORBALI/İZMİR</t>
  </si>
  <si>
    <t>Gerçek - Google Places (Alpkent Sitesi)</t>
  </si>
  <si>
    <t>https://www.google.com/maps/dir/?api=1&amp;origin=38.170515%2C27.35333&amp;destination=38.164664%2C27.356116&amp;travelmode=driving</t>
  </si>
  <si>
    <t>https://www.google.com/maps/dir/?api=1&amp;origin=38.170515%2C27.35333&amp;destination=38.171353%2C27.349829&amp;travelmode=driving</t>
  </si>
  <si>
    <t>https://www.google.com/maps/dir/?api=1&amp;origin=38.170515%2C27.35333&amp;destination=38.154917%2C27.36151&amp;travelmode=driving</t>
  </si>
  <si>
    <t>TORBALI MH. 5053 SK. N:14 TORBALI İZMİR</t>
  </si>
  <si>
    <t>Gerçek - Google Places (5053. Sk. No:14)</t>
  </si>
  <si>
    <t>https://www.google.com/maps/dir/?api=1&amp;origin=38.175622%2C27.347278&amp;destination=38.164664%2C27.356116&amp;travelmode=driving</t>
  </si>
  <si>
    <t>https://www.google.com/maps/dir/?api=1&amp;origin=38.175622%2C27.347278&amp;destination=38.171353%2C27.349829&amp;travelmode=driving</t>
  </si>
  <si>
    <t>https://www.google.com/maps/dir/?api=1&amp;origin=38.175622%2C27.347278&amp;destination=38.154917%2C27.36151&amp;travelmode=driving</t>
  </si>
  <si>
    <t>Hürriyet mahallesi 1064 sokak no 39 kat 3</t>
  </si>
  <si>
    <t>Gerçek - Google Places (Yemislik civari (zayif))</t>
  </si>
  <si>
    <t>https://www.google.com/maps/dir/?api=1&amp;origin=38.146944%2C27.366837&amp;destination=38.164664%2C27.356116&amp;travelmode=driving</t>
  </si>
  <si>
    <t>https://www.google.com/maps/dir/?api=1&amp;origin=38.146944%2C27.366837&amp;destination=38.14881%2C27.356671&amp;travelmode=driving</t>
  </si>
  <si>
    <t>https://www.google.com/maps/dir/?api=1&amp;origin=38.146944%2C27.366837&amp;destination=38.154917%2C27.36151&amp;travelmode=driving</t>
  </si>
  <si>
    <t>https://www.google.com/maps/dir/?api=1&amp;origin=38.146944%2C27.366837&amp;destination=38.151657%2C27.353193&amp;travelmode=driving</t>
  </si>
  <si>
    <t>MURATBEY MAH 3595 SK D BLOK NO:29/3 İÇ KAPI NO:6</t>
  </si>
  <si>
    <t>Gerçek - Google Places (3595. Sk civari)</t>
  </si>
  <si>
    <t>https://www.google.com/maps/dir/?api=1&amp;origin=38.149321%2C27.357879&amp;destination=38.164664%2C27.356116&amp;travelmode=driving</t>
  </si>
  <si>
    <t>https://www.google.com/maps/dir/?api=1&amp;origin=38.149321%2C27.357879&amp;destination=38.14881%2C27.356671&amp;travelmode=driving</t>
  </si>
  <si>
    <t>https://www.google.com/maps/dir/?api=1&amp;origin=38.149321%2C27.357879&amp;destination=38.151657%2C27.353193&amp;travelmode=driving</t>
  </si>
  <si>
    <t>https://www.google.com/maps/dir/?api=1&amp;origin=38.149321%2C27.357879&amp;destination=38.154917%2C27.36151&amp;travelmode=driving</t>
  </si>
  <si>
    <t>CUMHURİYET MAH. 2009 SK. TORAYTAŞ SİTESİ NO:2B İÇ KAPI NO: 3</t>
  </si>
  <si>
    <t>Gerçek - Google Places (Toraytas Sitesi)</t>
  </si>
  <si>
    <t>https://www.google.com/maps/dir/?api=1&amp;origin=38.16583%2C27.348419&amp;destination=38.164664%2C27.356116&amp;travelmode=driving</t>
  </si>
  <si>
    <t>https://www.google.com/maps/dir/?api=1&amp;origin=38.16583%2C27.348419&amp;destination=38.171353%2C27.349829&amp;travelmode=driving</t>
  </si>
  <si>
    <t>https://www.google.com/maps/dir/?api=1&amp;origin=38.16583%2C27.348419&amp;destination=38.151657%2C27.353193&amp;travelmode=driving</t>
  </si>
  <si>
    <t>TORBALI MAH 5075 SK NO:4 İÇ KAPI NO:3</t>
  </si>
  <si>
    <t>Gerçek - Google Places (5075. Sk. No:4)</t>
  </si>
  <si>
    <t>https://www.google.com/maps/dir/?api=1&amp;origin=38.172464%2C27.346296&amp;destination=38.164664%2C27.356116&amp;travelmode=driving</t>
  </si>
  <si>
    <t>https://www.google.com/maps/dir/?api=1&amp;origin=38.172464%2C27.346296&amp;destination=38.171353%2C27.349829&amp;travelmode=driving</t>
  </si>
  <si>
    <t>https://www.google.com/maps/dir/?api=1&amp;origin=38.172464%2C27.346296&amp;destination=38.154917%2C27.36151&amp;travelmode=driving</t>
  </si>
  <si>
    <t>ÇAPAK MAH.2582 SOK.NO.15 D.2 TORBALI</t>
  </si>
  <si>
    <t>Gerçek - Google Places (2582. Sk. No:15)</t>
  </si>
  <si>
    <t>https://www.google.com/maps/dir/?api=1&amp;origin=38.208883%2C27.343014&amp;destination=38.164664%2C27.356116&amp;travelmode=driving</t>
  </si>
  <si>
    <t>https://www.google.com/maps/dir/?api=1&amp;origin=38.208883%2C27.343014&amp;destination=38.171353%2C27.349829&amp;travelmode=driving</t>
  </si>
  <si>
    <t>https://www.google.com/maps/dir/?api=1&amp;origin=38.208883%2C27.343014&amp;destination=38.154917%2C27.36151&amp;travelmode=driving</t>
  </si>
  <si>
    <t xml:space="preserve">ALPKENT MAH. NACİ TUNCEL CAD. YEŞİLYUVA SİTESİ B BLOK NO:47B İÇ KAPI NO:19 </t>
  </si>
  <si>
    <t>Gerçek - Google Places (Yesil Yuva Sitesi)</t>
  </si>
  <si>
    <t>https://www.google.com/maps/dir/?api=1&amp;origin=38.166176%2C27.359605&amp;destination=38.164664%2C27.356116&amp;travelmode=driving</t>
  </si>
  <si>
    <t>https://www.google.com/maps/dir/?api=1&amp;origin=38.166176%2C27.359605&amp;destination=38.171353%2C27.349829&amp;travelmode=driving</t>
  </si>
  <si>
    <t>https://www.google.com/maps/dir/?api=1&amp;origin=38.166176%2C27.359605&amp;destination=38.154917%2C27.36151&amp;travelmode=driving</t>
  </si>
  <si>
    <t>https://www.google.com/maps/dir/?api=1&amp;origin=38.456%2C27.187&amp;destination=38.164664%2C27.356116&amp;travelmode=driving</t>
  </si>
  <si>
    <t>https://www.google.com/maps/dir/?api=1&amp;origin=38.456%2C27.187&amp;destination=38.4625711%2C27.1824038&amp;travelmode=driving</t>
  </si>
  <si>
    <t>https://www.google.com/maps/dir/?api=1&amp;origin=38.456%2C27.187&amp;destination=38.464877%2C27.194834&amp;travelmode=driving</t>
  </si>
  <si>
    <t>https://www.google.com/maps/dir/?api=1&amp;origin=38.456%2C27.187&amp;destination=38.438109%2C27.19608&amp;travelmode=driving</t>
  </si>
  <si>
    <t>YEŞİLBAĞLAR MAH.647/29 SK.NO:13 İÇ KAPI NO:1 BUCA/İZMİR</t>
  </si>
  <si>
    <t>Gerçek - Google Places (647/29. Sk. No:13)</t>
  </si>
  <si>
    <t>https://www.google.com/maps/dir/?api=1&amp;origin=38.366914%2C27.153432&amp;destination=38.164664%2C27.356116&amp;travelmode=driving</t>
  </si>
  <si>
    <t>https://www.google.com/maps/dir/?api=1&amp;origin=38.366914%2C27.153432&amp;destination=38.37066%2C27.159618&amp;travelmode=driving</t>
  </si>
  <si>
    <t>https://www.google.com/maps/dir/?api=1&amp;origin=38.366914%2C27.153432&amp;destination=38.373039%2C27.150591&amp;travelmode=driving</t>
  </si>
  <si>
    <t>https://www.google.com/maps/dir/?api=1&amp;origin=38.366914%2C27.153432&amp;destination=38.3911321%2C27.1511743&amp;travelmode=driving</t>
  </si>
  <si>
    <t>TORBALI 3 çevresi</t>
  </si>
  <si>
    <t>https://www.google.com/maps/dir/?api=1&amp;origin=38.472%2C27.234&amp;destination=38.164664%2C27.356116&amp;travelmode=driving</t>
  </si>
  <si>
    <t>https://www.google.com/maps/dir/?api=1&amp;origin=38.472%2C27.234&amp;destination=38.464877%2C27.194834&amp;travelmode=driving</t>
  </si>
  <si>
    <t>https://www.google.com/maps/dir/?api=1&amp;origin=38.472%2C27.234&amp;destination=38.4625711%2C27.1824038&amp;travelmode=driving</t>
  </si>
  <si>
    <t>https://www.google.com/maps/dir/?api=1&amp;origin=38.472%2C27.234&amp;destination=38.436005%2C27.206807&amp;travelmode=driving</t>
  </si>
  <si>
    <t>https://www.google.com/maps/dir/?api=1&amp;origin=38.456%2C27.219&amp;destination=38.164664%2C27.356116&amp;travelmode=driving</t>
  </si>
  <si>
    <t>https://www.google.com/maps/dir/?api=1&amp;origin=38.456%2C27.219&amp;destination=38.464877%2C27.194834&amp;travelmode=driving</t>
  </si>
  <si>
    <t>https://www.google.com/maps/dir/?api=1&amp;origin=38.456%2C27.219&amp;destination=38.436005%2C27.206807&amp;travelmode=driving</t>
  </si>
  <si>
    <t>https://www.google.com/maps/dir/?api=1&amp;origin=38.456%2C27.219&amp;destination=38.438109%2C27.19608&amp;travelmode=driving</t>
  </si>
  <si>
    <t>https://www.google.com/maps/dir/?api=1&amp;origin=38.475%2C27.223&amp;destination=38.14881%2C27.356671&amp;travelmode=driving</t>
  </si>
  <si>
    <t>https://www.google.com/maps/dir/?api=1&amp;origin=38.475%2C27.223&amp;destination=38.464877%2C27.194834&amp;travelmode=driving</t>
  </si>
  <si>
    <t>https://www.google.com/maps/dir/?api=1&amp;origin=38.475%2C27.223&amp;destination=38.4625711%2C27.1824038&amp;travelmode=driving</t>
  </si>
  <si>
    <t>https://www.google.com/maps/dir/?api=1&amp;origin=38.475%2C27.223&amp;destination=38.436005%2C27.206807&amp;travelmode=driving</t>
  </si>
  <si>
    <t>TORBALI MAH.METROPOLİS BULVARI TORBAKENT SİTESİ F BLOK NO.128/1 D.19</t>
  </si>
  <si>
    <t>Gerçek - Google Places (Torbakent Sitesi)</t>
  </si>
  <si>
    <t>https://www.google.com/maps/dir/?api=1&amp;origin=38.181761%2C27.353481&amp;destination=38.14881%2C27.356671&amp;travelmode=driving</t>
  </si>
  <si>
    <t>https://www.google.com/maps/dir/?api=1&amp;origin=38.181761%2C27.353481&amp;destination=38.171353%2C27.349829&amp;travelmode=driving</t>
  </si>
  <si>
    <t>https://www.google.com/maps/dir/?api=1&amp;origin=38.181761%2C27.353481&amp;destination=38.164664%2C27.356116&amp;travelmode=driving</t>
  </si>
  <si>
    <t>https://www.google.com/maps/dir/?api=1&amp;origin=38.181761%2C27.353481&amp;destination=38.154917%2C27.36151&amp;travelmode=driving</t>
  </si>
  <si>
    <t>YENİKÖY MAH. BAYRAK CAD. NO:20 D:1 TORBALI-İZMİR</t>
  </si>
  <si>
    <t>Gerçek - Google Places (Bayrak Cd. No:20)</t>
  </si>
  <si>
    <t>https://www.google.com/maps/dir/?api=1&amp;origin=38.12361%2C27.335621&amp;destination=38.14881%2C27.356671&amp;travelmode=driving</t>
  </si>
  <si>
    <t>https://www.google.com/maps/dir/?api=1&amp;origin=38.12361%2C27.335621&amp;destination=38.151657%2C27.353193&amp;travelmode=driving</t>
  </si>
  <si>
    <t>https://www.google.com/maps/dir/?api=1&amp;origin=38.12361%2C27.335621&amp;destination=38.154917%2C27.36151&amp;travelmode=driving</t>
  </si>
  <si>
    <t xml:space="preserve">AYRANCILAR MAH. 76 SK. NO:10 İÇ KAPI NO:17 </t>
  </si>
  <si>
    <t>Gerçek - Google Places (76. Sk. No:10)</t>
  </si>
  <si>
    <t>https://www.google.com/maps/dir/?api=1&amp;origin=38.243706%2C27.281619&amp;destination=38.14881%2C27.356671&amp;travelmode=driving</t>
  </si>
  <si>
    <t>https://www.google.com/maps/dir/?api=1&amp;origin=38.243706%2C27.281619&amp;destination=38.240289%2C27.281412&amp;travelmode=driving</t>
  </si>
  <si>
    <t>https://www.google.com/maps/dir/?api=1&amp;origin=38.243706%2C27.281619&amp;destination=38.171353%2C27.349829&amp;travelmode=driving</t>
  </si>
  <si>
    <t>https://www.google.com/maps/dir/?api=1&amp;origin=38.243706%2C27.281619&amp;destination=38.164664%2C27.356116&amp;travelmode=driving</t>
  </si>
  <si>
    <t>TORBALI 4 çevresi</t>
  </si>
  <si>
    <t>ERTUĞRUL MAH.3066 SK.NO:7 İÇ KAPI NO:3 TORBALI/İZMİR</t>
  </si>
  <si>
    <t>Gerçek - Google Places (3066. Sk. No:7)</t>
  </si>
  <si>
    <t>https://www.google.com/maps/dir/?api=1&amp;origin=38.153282%2C27.360438&amp;destination=38.14881%2C27.356671&amp;travelmode=driving</t>
  </si>
  <si>
    <t>https://www.google.com/maps/dir/?api=1&amp;origin=38.153282%2C27.360438&amp;destination=38.154917%2C27.36151&amp;travelmode=driving</t>
  </si>
  <si>
    <t>https://www.google.com/maps/dir/?api=1&amp;origin=38.153282%2C27.360438&amp;destination=38.151657%2C27.353193&amp;travelmode=driving</t>
  </si>
  <si>
    <t>MURATBEY MH. 3639 SK. NO:46 DAİRE:5 TORBALI/İZMİR</t>
  </si>
  <si>
    <t>Gerçek - Google Places (3639. Sk. No:46)</t>
  </si>
  <si>
    <t>https://www.google.com/maps/dir/?api=1&amp;origin=38.146576%2C27.3542&amp;destination=38.14881%2C27.356671&amp;travelmode=driving</t>
  </si>
  <si>
    <t>https://www.google.com/maps/dir/?api=1&amp;origin=38.146576%2C27.3542&amp;destination=38.151657%2C27.353193&amp;travelmode=driving</t>
  </si>
  <si>
    <t>https://www.google.com/maps/dir/?api=1&amp;origin=38.146576%2C27.3542&amp;destination=38.154917%2C27.36151&amp;travelmode=driving</t>
  </si>
  <si>
    <t>ERTUĞRUL MAH. 3008 SK.NO:15 İÇ KAPI NO:1</t>
  </si>
  <si>
    <t>Gerçek - Google Places (3008. Sk. No:15)</t>
  </si>
  <si>
    <t>https://www.google.com/maps/dir/?api=1&amp;origin=38.163011%2C27.355025&amp;destination=38.14881%2C27.356671&amp;travelmode=driving</t>
  </si>
  <si>
    <t>https://www.google.com/maps/dir/?api=1&amp;origin=38.163011%2C27.355025&amp;destination=38.164664%2C27.356116&amp;travelmode=driving</t>
  </si>
  <si>
    <t>https://www.google.com/maps/dir/?api=1&amp;origin=38.163011%2C27.355025&amp;destination=38.171353%2C27.349829&amp;travelmode=driving</t>
  </si>
  <si>
    <t>https://www.google.com/maps/dir/?api=1&amp;origin=38.163011%2C27.355025&amp;destination=38.154917%2C27.36151&amp;travelmode=driving</t>
  </si>
  <si>
    <t>https://www.google.com/maps/dir/?api=1&amp;origin=38.462%2C27.271&amp;destination=38.14881%2C27.356671&amp;travelmode=driving</t>
  </si>
  <si>
    <t>https://www.google.com/maps/dir/?api=1&amp;origin=38.462%2C27.271&amp;destination=38.438%2C27.328&amp;travelmode=driving</t>
  </si>
  <si>
    <t>https://www.google.com/maps/dir/?api=1&amp;origin=38.462%2C27.271&amp;destination=38.436005%2C27.206807&amp;travelmode=driving</t>
  </si>
  <si>
    <t>https://www.google.com/maps/dir/?api=1&amp;origin=38.462%2C27.271&amp;destination=38.464877%2C27.194834&amp;travelmode=driving</t>
  </si>
  <si>
    <t>https://www.google.com/maps/dir/?api=1&amp;origin=38.474%2C27.255&amp;destination=38.14881%2C27.356671&amp;travelmode=driving</t>
  </si>
  <si>
    <t>https://www.google.com/maps/dir/?api=1&amp;origin=38.474%2C27.255&amp;destination=38.464877%2C27.194834&amp;travelmode=driving</t>
  </si>
  <si>
    <t>https://www.google.com/maps/dir/?api=1&amp;origin=38.474%2C27.255&amp;destination=38.436005%2C27.206807&amp;travelmode=driving</t>
  </si>
  <si>
    <t>https://www.google.com/maps/dir/?api=1&amp;origin=38.474%2C27.255&amp;destination=38.4625711%2C27.1824038&amp;travelmode=driving</t>
  </si>
  <si>
    <t>MURATBEY MAH. 3592 SK. A BLOK NO:1 İÇ KAPI :2 TORBALI İZMİR</t>
  </si>
  <si>
    <t>Gerçek - Google Places (3594. Sk civari)</t>
  </si>
  <si>
    <t>https://www.google.com/maps/dir/?api=1&amp;origin=38.146621%2C27.356819&amp;destination=38.14881%2C27.356671&amp;travelmode=driving</t>
  </si>
  <si>
    <t>https://www.google.com/maps/dir/?api=1&amp;origin=38.146621%2C27.356819&amp;destination=38.151657%2C27.353193&amp;travelmode=driving</t>
  </si>
  <si>
    <t>https://www.google.com/maps/dir/?api=1&amp;origin=38.146621%2C27.356819&amp;destination=38.154917%2C27.36151&amp;travelmode=driving</t>
  </si>
  <si>
    <t xml:space="preserve">GÜLBAHÇE MAH. 13099 SK. NO:3 </t>
  </si>
  <si>
    <t>Gerçek - Google Places (Muratbey civari (zayif))</t>
  </si>
  <si>
    <t>https://www.google.com/maps/dir/?api=1&amp;origin=38.155899%2C27.355218&amp;destination=38.14881%2C27.356671&amp;travelmode=driving</t>
  </si>
  <si>
    <t>https://www.google.com/maps/dir/?api=1&amp;origin=38.155899%2C27.355218&amp;destination=38.151657%2C27.353193&amp;travelmode=driving</t>
  </si>
  <si>
    <t>https://www.google.com/maps/dir/?api=1&amp;origin=38.155899%2C27.355218&amp;destination=38.154917%2C27.36151&amp;travelmode=driving</t>
  </si>
  <si>
    <t xml:space="preserve">Alpkent Mah.1021 Sk Alpkent Sitesi No:4 İç Kapı No:6 Torbalı İzmir </t>
  </si>
  <si>
    <t>https://www.google.com/maps/dir/?api=1&amp;origin=38.170515%2C27.35333&amp;destination=38.151657%2C27.353193&amp;travelmode=driving</t>
  </si>
  <si>
    <t>SAYIM ÖZMÜŞ</t>
  </si>
  <si>
    <t>KARŞIYAKA MAH. 7307 SK.SYM5EAJT BELGE NOLU YAPI KAYIT BELGELİ YAPI NO:26</t>
  </si>
  <si>
    <t>Gerçek - Google Places (7307. Sk. No:26)</t>
  </si>
  <si>
    <t>https://www.google.com/maps/dir/?api=1&amp;origin=38.154238%2C27.380536&amp;destination=38.151657%2C27.353193&amp;travelmode=driving</t>
  </si>
  <si>
    <t>https://www.google.com/maps/dir/?api=1&amp;origin=38.154238%2C27.380536&amp;destination=38.154917%2C27.36151&amp;travelmode=driving</t>
  </si>
  <si>
    <t>https://www.google.com/maps/dir/?api=1&amp;origin=38.154238%2C27.380536&amp;destination=38.14881%2C27.356671&amp;travelmode=driving</t>
  </si>
  <si>
    <t>TORBALI 5 çevresi</t>
  </si>
  <si>
    <t>ERTUĞRUL MAH.3003 SK.NO:5 İÇ KAPI NO:3 TORBALI İZMİR</t>
  </si>
  <si>
    <t>Gerçek - Google Places (3003. Sk. No:5)</t>
  </si>
  <si>
    <t>https://www.google.com/maps/dir/?api=1&amp;origin=38.162658%2C27.353531&amp;destination=38.151657%2C27.353193&amp;travelmode=driving</t>
  </si>
  <si>
    <t>https://www.google.com/maps/dir/?api=1&amp;origin=38.162658%2C27.353531&amp;destination=38.164664%2C27.356116&amp;travelmode=driving</t>
  </si>
  <si>
    <t>https://www.google.com/maps/dir/?api=1&amp;origin=38.162658%2C27.353531&amp;destination=38.171353%2C27.349829&amp;travelmode=driving</t>
  </si>
  <si>
    <t>https://www.google.com/maps/dir/?api=1&amp;origin=38.162658%2C27.353531&amp;destination=38.154917%2C27.36151&amp;travelmode=driving</t>
  </si>
  <si>
    <t xml:space="preserve">HOCA AHMET YESEVİ MAH. ŞEHİT ENGİN GÜL SK. NO:45 </t>
  </si>
  <si>
    <t>Gerçek - Google Places (Hoca Ahmet Yesevi Sk (zayif))</t>
  </si>
  <si>
    <t>https://www.google.com/maps/dir/?api=1&amp;origin=38.200442%2C27.231671&amp;destination=38.151657%2C27.353193&amp;travelmode=driving</t>
  </si>
  <si>
    <t>https://www.google.com/maps/dir/?api=1&amp;origin=38.200442%2C27.231671&amp;destination=38.240289%2C27.281412&amp;travelmode=driving</t>
  </si>
  <si>
    <t>https://www.google.com/maps/dir/?api=1&amp;origin=38.200442%2C27.231671&amp;destination=38.171353%2C27.349829&amp;travelmode=driving</t>
  </si>
  <si>
    <t>https://www.google.com/maps/dir/?api=1&amp;origin=38.200442%2C27.231671&amp;destination=38.260463%2C27.125587&amp;travelmode=driving</t>
  </si>
  <si>
    <t>CUMHURİYET MAH.HALUK ALPSÜ BUL.BARIŞYAPI SİTESİ DBLOK NO:43/11 İÇ KAPI NO:4</t>
  </si>
  <si>
    <t>Gerçek - Google Places (Baris Yapi Sitesi)</t>
  </si>
  <si>
    <t>https://www.google.com/maps/dir/?api=1&amp;origin=38.161535%2C27.352109&amp;destination=38.151657%2C27.353193&amp;travelmode=driving</t>
  </si>
  <si>
    <t>https://www.google.com/maps/dir/?api=1&amp;origin=38.161535%2C27.352109&amp;destination=38.164664%2C27.356116&amp;travelmode=driving</t>
  </si>
  <si>
    <t>https://www.google.com/maps/dir/?api=1&amp;origin=38.161535%2C27.352109&amp;destination=38.154917%2C27.36151&amp;travelmode=driving</t>
  </si>
  <si>
    <t xml:space="preserve">TORBALI MAH. METROPOLİS BUL. TORBAKENT SİTESİ NO:124 İÇ KAPI NO: 7 </t>
  </si>
  <si>
    <t>https://www.google.com/maps/dir/?api=1&amp;origin=38.181761%2C27.353481&amp;destination=38.151657%2C27.353193&amp;travelmode=driving</t>
  </si>
  <si>
    <t>https://www.google.com/maps/dir/?api=1&amp;origin=38.456%2C27.301&amp;destination=38.151657%2C27.353193&amp;travelmode=driving</t>
  </si>
  <si>
    <t>https://www.google.com/maps/dir/?api=1&amp;origin=38.456%2C27.301&amp;destination=38.438%2C27.328&amp;travelmode=driving</t>
  </si>
  <si>
    <t>https://www.google.com/maps/dir/?api=1&amp;origin=38.456%2C27.301&amp;destination=38.436005%2C27.206807&amp;travelmode=driving</t>
  </si>
  <si>
    <t>https://www.google.com/maps/dir/?api=1&amp;origin=38.456%2C27.301&amp;destination=38.464877%2C27.194834&amp;travelmode=driving</t>
  </si>
  <si>
    <t>https://www.google.com/maps/dir/?api=1&amp;origin=38.465%2C27.285&amp;destination=38.151657%2C27.353193&amp;travelmode=driving</t>
  </si>
  <si>
    <t>https://www.google.com/maps/dir/?api=1&amp;origin=38.465%2C27.285&amp;destination=38.438%2C27.328&amp;travelmode=driving</t>
  </si>
  <si>
    <t>https://www.google.com/maps/dir/?api=1&amp;origin=38.465%2C27.285&amp;destination=38.436005%2C27.206807&amp;travelmode=driving</t>
  </si>
  <si>
    <t>https://www.google.com/maps/dir/?api=1&amp;origin=38.465%2C27.285&amp;destination=38.464877%2C27.194834&amp;travelmode=driving</t>
  </si>
  <si>
    <t>ERTUĞRUL MAH.3078 SK.NO:48 İÇ KAPI NO:1 TORBALI İZMİR</t>
  </si>
  <si>
    <t>Gerçek - Google Places (3078. Sk. No:48)</t>
  </si>
  <si>
    <t>https://www.google.com/maps/dir/?api=1&amp;origin=38.162976%2C27.359687&amp;destination=38.151657%2C27.353193&amp;travelmode=driving</t>
  </si>
  <si>
    <t>https://www.google.com/maps/dir/?api=1&amp;origin=38.162976%2C27.359687&amp;destination=38.164664%2C27.356116&amp;travelmode=driving</t>
  </si>
  <si>
    <t>https://www.google.com/maps/dir/?api=1&amp;origin=38.162976%2C27.359687&amp;destination=38.154917%2C27.36151&amp;travelmode=driving</t>
  </si>
  <si>
    <t>https://www.google.com/maps/dir/?api=1&amp;origin=38.162976%2C27.359687&amp;destination=38.171353%2C27.349829&amp;travelmode=driving</t>
  </si>
  <si>
    <t>ARIKBAŞI MAH.YEŞİL ÇAM SK.NO:18 BAYINDIR İZMİR</t>
  </si>
  <si>
    <t>Gerçek - Google Places (Yesilcam Sk. No:18)</t>
  </si>
  <si>
    <t>https://www.google.com/maps/dir/?api=1&amp;origin=38.183999%2C27.492655&amp;destination=38.151657%2C27.353193&amp;travelmode=driving</t>
  </si>
  <si>
    <t>https://www.google.com/maps/dir/?api=1&amp;origin=38.183999%2C27.492655&amp;destination=38.154917%2C27.36151&amp;travelmode=driving</t>
  </si>
  <si>
    <t>https://www.google.com/maps/dir/?api=1&amp;origin=38.183999%2C27.492655&amp;destination=38.164664%2C27.356116&amp;travelmode=driving</t>
  </si>
  <si>
    <t>https://www.google.com/maps/dir/?api=1&amp;origin=38.183999%2C27.492655&amp;destination=38.14881%2C27.356671&amp;travelmode=driving</t>
  </si>
  <si>
    <t>TORBALI MAH. 5034 SK. NO:15 İÇ KAPI NO:1</t>
  </si>
  <si>
    <t>Gerçek - Google Places (5034. Sk. No:15)</t>
  </si>
  <si>
    <t>https://www.google.com/maps/dir/?api=1&amp;origin=38.173145%2C27.353668&amp;destination=38.171353%2C27.349829&amp;travelmode=driving</t>
  </si>
  <si>
    <t>https://www.google.com/maps/dir/?api=1&amp;origin=38.173145%2C27.353668&amp;destination=38.164664%2C27.356116&amp;travelmode=driving</t>
  </si>
  <si>
    <t>https://www.google.com/maps/dir/?api=1&amp;origin=38.173145%2C27.353668&amp;destination=38.154917%2C27.36151&amp;travelmode=driving</t>
  </si>
  <si>
    <t>https://www.google.com/maps/dir/?api=1&amp;origin=38.45%2C27.299&amp;destination=38.171353%2C27.349829&amp;travelmode=driving</t>
  </si>
  <si>
    <t>https://www.google.com/maps/dir/?api=1&amp;origin=38.45%2C27.299&amp;destination=38.438%2C27.328&amp;travelmode=driving</t>
  </si>
  <si>
    <t>https://www.google.com/maps/dir/?api=1&amp;origin=38.45%2C27.299&amp;destination=38.436005%2C27.206807&amp;travelmode=driving</t>
  </si>
  <si>
    <t>https://www.google.com/maps/dir/?api=1&amp;origin=38.45%2C27.299&amp;destination=38.438109%2C27.19608&amp;travelmode=driving</t>
  </si>
  <si>
    <t>AYRANCILAR çevresi</t>
  </si>
  <si>
    <t>GÖLCÜKLER MAH. KARDELEN SOK. NO:11 D:3 MENDERES-İZMİR</t>
  </si>
  <si>
    <t>Gerçek - Google Places (Kardelen Sk. No:11)</t>
  </si>
  <si>
    <t>https://www.google.com/maps/dir/?api=1&amp;origin=38.2569%2C27.142554&amp;destination=38.171353%2C27.349829&amp;travelmode=driving</t>
  </si>
  <si>
    <t>https://www.google.com/maps/dir/?api=1&amp;origin=38.2569%2C27.142554&amp;destination=38.260463%2C27.125587&amp;travelmode=driving</t>
  </si>
  <si>
    <t>https://www.google.com/maps/dir/?api=1&amp;origin=38.2569%2C27.142554&amp;destination=38.317546%2C27.133478&amp;travelmode=driving</t>
  </si>
  <si>
    <t>https://www.google.com/maps/dir/?api=1&amp;origin=38.2569%2C27.142554&amp;destination=38.317553%2C27.130542&amp;travelmode=driving</t>
  </si>
  <si>
    <t>MESUDİYE MAH 1633 SK NO:11 İÇ KAPI NO:4</t>
  </si>
  <si>
    <t>Gerçek - Google Places (Torbali civari (zayif))</t>
  </si>
  <si>
    <t>https://www.google.com/maps/dir/?api=1&amp;origin=38.109941%2C27.420134&amp;destination=38.171353%2C27.349829&amp;travelmode=driving</t>
  </si>
  <si>
    <t>https://www.google.com/maps/dir/?api=1&amp;origin=38.109941%2C27.420134&amp;destination=38.14881%2C27.356671&amp;travelmode=driving</t>
  </si>
  <si>
    <t>https://www.google.com/maps/dir/?api=1&amp;origin=38.109941%2C27.420134&amp;destination=38.154917%2C27.36151&amp;travelmode=driving</t>
  </si>
  <si>
    <t>https://www.google.com/maps/dir/?api=1&amp;origin=38.109941%2C27.420134&amp;destination=38.151657%2C27.353193&amp;travelmode=driving</t>
  </si>
  <si>
    <t>NİDANUR GÜÇ</t>
  </si>
  <si>
    <t>FEVZİ ÇAKMAK MAH.20 SK. NO:57 İÇ KAPI NO:10</t>
  </si>
  <si>
    <t>Gerçek - Google Places (20. Sk. No:57)</t>
  </si>
  <si>
    <t xml:space="preserve">FEVZİ ÇAKMAK MAH. KAZIM KARABEKİR PAŞA CAD. A BLOK NO:34 İÇ KAPI NO:7 </t>
  </si>
  <si>
    <t>Gerçek - Google Places (Kazim Karabekir Pasa Cd. No:34)</t>
  </si>
  <si>
    <t>https://www.google.com/maps/dir/?api=1&amp;origin=38.240398%2C27.28312&amp;destination=38.171353%2C27.349829&amp;travelmode=driving</t>
  </si>
  <si>
    <t>https://www.google.com/maps/dir/?api=1&amp;origin=38.240398%2C27.28312&amp;destination=38.240289%2C27.281412&amp;travelmode=driving</t>
  </si>
  <si>
    <t>https://www.google.com/maps/dir/?api=1&amp;origin=38.240398%2C27.28312&amp;destination=38.164664%2C27.356116&amp;travelmode=driving</t>
  </si>
  <si>
    <t>MURAT BEY MAH. 3505 SOK. NO:5 D:12 TORBALI-İZMİR</t>
  </si>
  <si>
    <t>Gerçek - Google Places (3505. Sk. No:5)</t>
  </si>
  <si>
    <t>https://www.google.com/maps/dir/?api=1&amp;origin=38.154579%2C27.351227&amp;destination=38.171353%2C27.349829&amp;travelmode=driving</t>
  </si>
  <si>
    <t>https://www.google.com/maps/dir/?api=1&amp;origin=38.154579%2C27.351227&amp;destination=38.151657%2C27.353193&amp;travelmode=driving</t>
  </si>
  <si>
    <t>https://www.google.com/maps/dir/?api=1&amp;origin=38.154579%2C27.351227&amp;destination=38.14881%2C27.356671&amp;travelmode=driving</t>
  </si>
  <si>
    <t>https://www.google.com/maps/dir/?api=1&amp;origin=38.154579%2C27.351227&amp;destination=38.154917%2C27.36151&amp;travelmode=driving</t>
  </si>
  <si>
    <t>FEVZİ ÇAKMAK MAH. 8156 SK. NO:7 İÇ KAPI NO:1 TORBALI/İZMİR</t>
  </si>
  <si>
    <t>Gerçek - Google Places (8156. Sk No:7)</t>
  </si>
  <si>
    <t>https://www.google.com/maps/dir/?api=1&amp;origin=38.238412%2C27.293427&amp;destination=38.171353%2C27.349829&amp;travelmode=driving</t>
  </si>
  <si>
    <t>https://www.google.com/maps/dir/?api=1&amp;origin=38.238412%2C27.293427&amp;destination=38.240289%2C27.281412&amp;travelmode=driving</t>
  </si>
  <si>
    <t>https://www.google.com/maps/dir/?api=1&amp;origin=38.238412%2C27.293427&amp;destination=38.164664%2C27.356116&amp;travelmode=driving</t>
  </si>
  <si>
    <t>İNÖNÜ MH.155 SK.NO:1 İÇ KAPI NO:1</t>
  </si>
  <si>
    <t>Gerçek - Google Places (Inonu civari (zayif))</t>
  </si>
  <si>
    <t>https://www.google.com/maps/dir/?api=1&amp;origin=38.223393%2C27.264117&amp;destination=38.171353%2C27.349829&amp;travelmode=driving</t>
  </si>
  <si>
    <t>https://www.google.com/maps/dir/?api=1&amp;origin=38.223393%2C27.264117&amp;destination=38.240289%2C27.281412&amp;travelmode=driving</t>
  </si>
  <si>
    <t>https://www.google.com/maps/dir/?api=1&amp;origin=38.223393%2C27.264117&amp;destination=38.164664%2C27.356116&amp;travelmode=driving</t>
  </si>
  <si>
    <t>AYRANCILAR MAH. 82 SK. N:5 SANCAR APT. D:9 TORBALI İZMİR</t>
  </si>
  <si>
    <t>Gerçek - Google Places (82. Sk. No:5)</t>
  </si>
  <si>
    <t>https://www.google.com/maps/dir/?api=1&amp;origin=38.244195%2C27.282125&amp;destination=38.171353%2C27.349829&amp;travelmode=driving</t>
  </si>
  <si>
    <t>https://www.google.com/maps/dir/?api=1&amp;origin=38.244195%2C27.282125&amp;destination=38.240289%2C27.281412&amp;travelmode=driving</t>
  </si>
  <si>
    <t>https://www.google.com/maps/dir/?api=1&amp;origin=38.244195%2C27.282125&amp;destination=38.164664%2C27.356116&amp;travelmode=driving</t>
  </si>
  <si>
    <t>FEVZİ ÇAKMAK MH.AYRANCILAR/İZMİR</t>
  </si>
  <si>
    <t>Gerçek - Google Places (Ayrancilar merkezi (zayif))</t>
  </si>
  <si>
    <t>https://www.google.com/maps/dir/?api=1&amp;origin=38.242951%2C27.276555&amp;destination=38.171353%2C27.349829&amp;travelmode=driving</t>
  </si>
  <si>
    <t>https://www.google.com/maps/dir/?api=1&amp;origin=38.242951%2C27.276555&amp;destination=38.240289%2C27.281412&amp;travelmode=driving</t>
  </si>
  <si>
    <t>https://www.google.com/maps/dir/?api=1&amp;origin=38.242951%2C27.276555&amp;destination=38.164664%2C27.356116&amp;travelmode=driving</t>
  </si>
  <si>
    <t>https://www.google.com/maps/dir/?api=1&amp;origin=38.364%2C27.249&amp;destination=38.171353%2C27.349829&amp;travelmode=driving</t>
  </si>
  <si>
    <t>https://www.google.com/maps/dir/?api=1&amp;origin=38.364%2C27.249&amp;destination=38.37066%2C27.159618&amp;travelmode=driving</t>
  </si>
  <si>
    <t>https://www.google.com/maps/dir/?api=1&amp;origin=38.364%2C27.249&amp;destination=38.373039%2C27.150591&amp;travelmode=driving</t>
  </si>
  <si>
    <t>https://www.google.com/maps/dir/?api=1&amp;origin=38.364%2C27.249&amp;destination=38.436005%2C27.206807&amp;travelmode=driving</t>
  </si>
  <si>
    <t>AYRANCILAR MAH 71 SK NO:4 İÇ KAPI NO:14</t>
  </si>
  <si>
    <t>Gerçek - Google Places (71. Sk. No:4)</t>
  </si>
  <si>
    <t>https://www.google.com/maps/dir/?api=1&amp;origin=38.239012%2C27.278564&amp;destination=38.240289%2C27.281412&amp;travelmode=driving</t>
  </si>
  <si>
    <t>https://www.google.com/maps/dir/?api=1&amp;origin=38.239012%2C27.278564&amp;destination=38.171353%2C27.349829&amp;travelmode=driving</t>
  </si>
  <si>
    <t>https://www.google.com/maps/dir/?api=1&amp;origin=38.239012%2C27.278564&amp;destination=38.164664%2C27.356116&amp;travelmode=driving</t>
  </si>
  <si>
    <t>FEVZİ ÇAKMAK MAH. 8106 SOK. NO:87 K:2 D:3 AYRANCILAR/TORBALI-İZMİR</t>
  </si>
  <si>
    <t>Gerçek - Google Places (8106. Sk. No:87)</t>
  </si>
  <si>
    <t>https://www.google.com/maps/dir/?api=1&amp;origin=38.23991%2C27.286002&amp;destination=38.240289%2C27.281412&amp;travelmode=driving</t>
  </si>
  <si>
    <t>https://www.google.com/maps/dir/?api=1&amp;origin=38.23991%2C27.286002&amp;destination=38.171353%2C27.349829&amp;travelmode=driving</t>
  </si>
  <si>
    <t>https://www.google.com/maps/dir/?api=1&amp;origin=38.23991%2C27.286002&amp;destination=38.164664%2C27.356116&amp;travelmode=driving</t>
  </si>
  <si>
    <t>ALPKENT MAH.1030 SK. NO:8 D:1 TORBALI/İZMİR</t>
  </si>
  <si>
    <t>Gerçek - Google Places (1030. Sk. No:8)</t>
  </si>
  <si>
    <t>https://www.google.com/maps/dir/?api=1&amp;origin=38.164628%2C27.357632&amp;destination=38.240289%2C27.281412&amp;travelmode=driving</t>
  </si>
  <si>
    <t>https://www.google.com/maps/dir/?api=1&amp;origin=38.164628%2C27.357632&amp;destination=38.164664%2C27.356116&amp;travelmode=driving</t>
  </si>
  <si>
    <t>https://www.google.com/maps/dir/?api=1&amp;origin=38.164628%2C27.357632&amp;destination=38.171353%2C27.349829&amp;travelmode=driving</t>
  </si>
  <si>
    <t>https://www.google.com/maps/dir/?api=1&amp;origin=38.164628%2C27.357632&amp;destination=38.154917%2C27.36151&amp;travelmode=driving</t>
  </si>
  <si>
    <t>FEVZİ ÇAKMAK MAH KAZIM KARABEKİR PAŞA CAD A BLOK NO:32/2 İÇ KAPI NO:4</t>
  </si>
  <si>
    <t>Gerçek - Google Places (Kazim Karabekir Pasa Cd. No:32)</t>
  </si>
  <si>
    <t>https://www.google.com/maps/dir/?api=1&amp;origin=38.240077%2C27.283041&amp;destination=38.240289%2C27.281412&amp;travelmode=driving</t>
  </si>
  <si>
    <t>https://www.google.com/maps/dir/?api=1&amp;origin=38.240077%2C27.283041&amp;destination=38.171353%2C27.349829&amp;travelmode=driving</t>
  </si>
  <si>
    <t>https://www.google.com/maps/dir/?api=1&amp;origin=38.240077%2C27.283041&amp;destination=38.164664%2C27.356116&amp;travelmode=driving</t>
  </si>
  <si>
    <t>TÜRKMENKÖY MAH. 209 SK. NO:65 İÇ KAPI NO:2</t>
  </si>
  <si>
    <t>Gerçek - Google Places (209. Sk. No:65)</t>
  </si>
  <si>
    <t>https://www.google.com/maps/dir/?api=1&amp;origin=38.245418%2C27.259708&amp;destination=38.395182%2C27.075087&amp;travelmode=driving</t>
  </si>
  <si>
    <t>https://www.google.com/maps/dir/?api=1&amp;origin=38.245418%2C27.259708&amp;destination=38.240289%2C27.281412&amp;travelmode=driving</t>
  </si>
  <si>
    <t>https://www.google.com/maps/dir/?api=1&amp;origin=38.245418%2C27.259708&amp;destination=38.171353%2C27.349829&amp;travelmode=driving</t>
  </si>
  <si>
    <t>https://www.google.com/maps/dir/?api=1&amp;origin=38.245418%2C27.259708&amp;destination=38.260463%2C27.125587&amp;travelmode=driving</t>
  </si>
  <si>
    <t>ÖZDERE çevresi</t>
  </si>
  <si>
    <t>GÜMÜLDÜR FEVZİ ÇAKMAK MAH İSTİKLAL CAD NO 19 İÇ KAPI 2</t>
  </si>
  <si>
    <t>Gerçek - Google Places (İstiklal Cd No:19)</t>
  </si>
  <si>
    <t>https://www.google.com/maps/dir/?api=1&amp;origin=38.07574%2C27.017982&amp;destination=38.240289%2C27.281412&amp;travelmode=driving</t>
  </si>
  <si>
    <t>https://www.google.com/maps/dir/?api=1&amp;origin=38.07574%2C27.017982&amp;destination=38.021894%2C27.092563&amp;travelmode=driving</t>
  </si>
  <si>
    <t>https://www.google.com/maps/dir/?api=1&amp;origin=38.07574%2C27.017982&amp;destination=38.194921%2C26.835212&amp;travelmode=driving</t>
  </si>
  <si>
    <t>https://www.google.com/maps/dir/?api=1&amp;origin=38.07574%2C27.017982&amp;destination=38.260463%2C27.125587&amp;travelmode=driving</t>
  </si>
  <si>
    <t>https://www.google.com/maps/dir/?api=1&amp;origin=38.487%2C27.212&amp;destination=38.240289%2C27.281412&amp;travelmode=driving</t>
  </si>
  <si>
    <t>https://www.google.com/maps/dir/?api=1&amp;origin=38.487%2C27.212&amp;destination=38.464877%2C27.194834&amp;travelmode=driving</t>
  </si>
  <si>
    <t>https://www.google.com/maps/dir/?api=1&amp;origin=38.487%2C27.212&amp;destination=38.4625711%2C27.1824038&amp;travelmode=driving</t>
  </si>
  <si>
    <t>https://www.google.com/maps/dir/?api=1&amp;origin=38.487%2C27.212&amp;destination=38.438109%2C27.19608&amp;travelmode=driving</t>
  </si>
  <si>
    <t>https://www.google.com/maps/dir/?api=1&amp;origin=38.503%2C27.196&amp;destination=38.240289%2C27.281412&amp;travelmode=driving</t>
  </si>
  <si>
    <t>https://www.google.com/maps/dir/?api=1&amp;origin=38.503%2C27.196&amp;destination=38.464877%2C27.194834&amp;travelmode=driving</t>
  </si>
  <si>
    <t>https://www.google.com/maps/dir/?api=1&amp;origin=38.503%2C27.196&amp;destination=38.4625711%2C27.1824038&amp;travelmode=driving</t>
  </si>
  <si>
    <t>https://www.google.com/maps/dir/?api=1&amp;origin=38.503%2C27.196&amp;destination=38.496%2C27.136&amp;travelmode=driving</t>
  </si>
  <si>
    <t>https://www.google.com/maps/dir/?api=1&amp;origin=38.488%2C27.212&amp;destination=38.240289%2C27.281412&amp;travelmode=driving</t>
  </si>
  <si>
    <t>https://www.google.com/maps/dir/?api=1&amp;origin=38.488%2C27.212&amp;destination=38.464877%2C27.194834&amp;travelmode=driving</t>
  </si>
  <si>
    <t>https://www.google.com/maps/dir/?api=1&amp;origin=38.488%2C27.212&amp;destination=38.4625711%2C27.1824038&amp;travelmode=driving</t>
  </si>
  <si>
    <t>https://www.google.com/maps/dir/?api=1&amp;origin=38.488%2C27.212&amp;destination=38.438109%2C27.19608&amp;travelmode=driving</t>
  </si>
  <si>
    <t>AHMETNEYLİ MH. 4050 SK. N:53 MENDERES</t>
  </si>
  <si>
    <t>Gerçek - Google Places (4050. Sk. No:53)</t>
  </si>
  <si>
    <t>https://www.google.com/maps/dir/?api=1&amp;origin=38.026159%2C27.187194&amp;destination=38.240289%2C27.281412&amp;travelmode=driving</t>
  </si>
  <si>
    <t>https://www.google.com/maps/dir/?api=1&amp;origin=38.026159%2C27.187194&amp;destination=38.021894%2C27.092563&amp;travelmode=driving</t>
  </si>
  <si>
    <t>https://www.google.com/maps/dir/?api=1&amp;origin=38.026159%2C27.187194&amp;destination=38.151657%2C27.353193&amp;travelmode=driving</t>
  </si>
  <si>
    <t>https://www.google.com/maps/dir/?api=1&amp;origin=38.026159%2C27.187194&amp;destination=38.14881%2C27.356671&amp;travelmode=driving</t>
  </si>
  <si>
    <t>ORTA MH. 8040 SK. N:1 D:1 MENDERES ÖZDERE</t>
  </si>
  <si>
    <t>Gerçek - Google Places, mahalle merkezi yaklaşık (Özdere Mah merkezi (yaklaşık))</t>
  </si>
  <si>
    <t>https://www.google.com/maps/dir/?api=1&amp;origin=38.014974%2C27.127643&amp;destination=38.240289%2C27.281412&amp;travelmode=driving</t>
  </si>
  <si>
    <t>https://www.google.com/maps/dir/?api=1&amp;origin=38.014974%2C27.127643&amp;destination=38.021894%2C27.092563&amp;travelmode=driving</t>
  </si>
  <si>
    <t>https://www.google.com/maps/dir/?api=1&amp;origin=38.014974%2C27.127643&amp;destination=38.151657%2C27.353193&amp;travelmode=driving</t>
  </si>
  <si>
    <t>https://www.google.com/maps/dir/?api=1&amp;origin=38.014974%2C27.127643&amp;destination=38.14881%2C27.356671&amp;travelmode=driving</t>
  </si>
  <si>
    <t xml:space="preserve">ORTA MAH. MUSTAFA KEMAL PAŞA BUL.PALMİYE NO:415 İÇ KAPI NO:6 MENDERES </t>
  </si>
  <si>
    <t>Gerçek - Google Places (Palmiye Sitesi)</t>
  </si>
  <si>
    <t>https://www.google.com/maps/dir/?api=1&amp;origin=38.257196%2C27.133096&amp;destination=38.240289%2C27.281412&amp;travelmode=driving</t>
  </si>
  <si>
    <t>https://www.google.com/maps/dir/?api=1&amp;origin=38.257196%2C27.133096&amp;destination=38.260463%2C27.125587&amp;travelmode=driving</t>
  </si>
  <si>
    <t>https://www.google.com/maps/dir/?api=1&amp;origin=38.257196%2C27.133096&amp;destination=38.317546%2C27.133478&amp;travelmode=driving</t>
  </si>
  <si>
    <t>https://www.google.com/maps/dir/?api=1&amp;origin=38.257196%2C27.133096&amp;destination=38.317553%2C27.130542&amp;travelmode=driving</t>
  </si>
  <si>
    <t>GAZİEMİR-1 çevresi</t>
  </si>
  <si>
    <t>https://www.google.com/maps/dir/?api=1&amp;origin=38.389%2C27.18&amp;destination=38.240289%2C27.281412&amp;travelmode=driving</t>
  </si>
  <si>
    <t>https://www.google.com/maps/dir/?api=1&amp;origin=38.389%2C27.18&amp;destination=38.399377%2C27.155469&amp;travelmode=driving</t>
  </si>
  <si>
    <t>https://www.google.com/maps/dir/?api=1&amp;origin=38.389%2C27.18&amp;destination=38.3911321%2C27.1511743&amp;travelmode=driving</t>
  </si>
  <si>
    <t>https://www.google.com/maps/dir/?api=1&amp;origin=38.389%2C27.18&amp;destination=38.37066%2C27.159618&amp;travelmode=driving</t>
  </si>
  <si>
    <t>5083 SOK. NO:22 DAİRE:3 KAT:3 PEKER MAHALLESİ KARABAĞLAR İZMİR</t>
  </si>
  <si>
    <t>Gerçek - Google Places (5083. Sk. No:22)</t>
  </si>
  <si>
    <t>https://www.google.com/maps/dir/?api=1&amp;origin=38.363222%2C27.124085&amp;destination=38.240289%2C27.281412&amp;travelmode=driving</t>
  </si>
  <si>
    <t>https://www.google.com/maps/dir/?api=1&amp;origin=38.363222%2C27.124085&amp;destination=38.374534%2C27.107659&amp;travelmode=driving</t>
  </si>
  <si>
    <t>https://www.google.com/maps/dir/?api=1&amp;origin=38.363222%2C27.124085&amp;destination=38.373039%2C27.150591&amp;travelmode=driving</t>
  </si>
  <si>
    <t>https://www.google.com/maps/dir/?api=1&amp;origin=38.363222%2C27.124085&amp;destination=38.37066%2C27.159618&amp;travelmode=driving</t>
  </si>
  <si>
    <t>KONAK MAH.1014 SK.NO:44A SİLVAN</t>
  </si>
  <si>
    <t>https://www.google.com/maps/dir/?api=1&amp;origin=38.39%2C27.18&amp;destination=38.240289%2C27.281412&amp;travelmode=driving</t>
  </si>
  <si>
    <t>https://www.google.com/maps/dir/?api=1&amp;origin=38.39%2C27.18&amp;destination=38.399377%2C27.155469&amp;travelmode=driving</t>
  </si>
  <si>
    <t>https://www.google.com/maps/dir/?api=1&amp;origin=38.39%2C27.18&amp;destination=38.3911321%2C27.1511743&amp;travelmode=driving</t>
  </si>
  <si>
    <t>https://www.google.com/maps/dir/?api=1&amp;origin=38.39%2C27.18&amp;destination=38.412%2C27.168&amp;travelmode=driving</t>
  </si>
  <si>
    <t>İNÖNÜ MAH 676/7 SOK NO:3 İÇ KAPI NO:2</t>
  </si>
  <si>
    <t>Gerçek - Google Places, mahalle merkezi yaklaşık (İnönü Mah merkezi (yaklaşık))</t>
  </si>
  <si>
    <t>https://www.google.com/maps/dir/?api=1&amp;origin=38.225735%2C27.27349&amp;destination=38.240289%2C27.281412&amp;travelmode=driving</t>
  </si>
  <si>
    <t>https://www.google.com/maps/dir/?api=1&amp;origin=38.225735%2C27.27349&amp;destination=38.171353%2C27.349829&amp;travelmode=driving</t>
  </si>
  <si>
    <t>https://www.google.com/maps/dir/?api=1&amp;origin=38.225735%2C27.27349&amp;destination=38.164664%2C27.356116&amp;travelmode=driving</t>
  </si>
  <si>
    <t>BİNBAŞI REŞATBEY MAH 376 SK NO:12 İÇ KAPI NO:1</t>
  </si>
  <si>
    <t>Gerçek - Google Places (376. Sk. No:12)</t>
  </si>
  <si>
    <t>https://www.google.com/maps/dir/?api=1&amp;origin=38.350531%2C27.135782&amp;destination=38.240289%2C27.281412&amp;travelmode=driving</t>
  </si>
  <si>
    <t>https://www.google.com/maps/dir/?api=1&amp;origin=38.350531%2C27.135782&amp;destination=38.32574%2C27.131725&amp;travelmode=driving</t>
  </si>
  <si>
    <t>https://www.google.com/maps/dir/?api=1&amp;origin=38.350531%2C27.135782&amp;destination=38.373039%2C27.150591&amp;travelmode=driving</t>
  </si>
  <si>
    <t>https://www.google.com/maps/dir/?api=1&amp;origin=38.350531%2C27.135782&amp;destination=38.3283%2C27.11964&amp;travelmode=driving</t>
  </si>
  <si>
    <t>https://www.google.com/maps/dir/?api=1&amp;origin=38.385%2C27.157&amp;destination=38.240289%2C27.281412&amp;travelmode=driving</t>
  </si>
  <si>
    <t>https://www.google.com/maps/dir/?api=1&amp;origin=38.385%2C27.157&amp;destination=38.3911321%2C27.1511743&amp;travelmode=driving</t>
  </si>
  <si>
    <t>https://www.google.com/maps/dir/?api=1&amp;origin=38.385%2C27.157&amp;destination=38.394722%2C27.148207&amp;travelmode=driving</t>
  </si>
  <si>
    <t>https://www.google.com/maps/dir/?api=1&amp;origin=38.385%2C27.157&amp;destination=38.373039%2C27.150591&amp;travelmode=driving</t>
  </si>
  <si>
    <t>ALTINTEPE MAH.ÖZTÜRKLER SK.NO:88 MENDERES/İZMİR</t>
  </si>
  <si>
    <t>Gerçek - Google Places (Ozturkler Sk. No:88)</t>
  </si>
  <si>
    <t>https://www.google.com/maps/dir/?api=1&amp;origin=38.234855%2C27.157783&amp;destination=38.240289%2C27.281412&amp;travelmode=driving</t>
  </si>
  <si>
    <t>https://www.google.com/maps/dir/?api=1&amp;origin=38.234855%2C27.157783&amp;destination=38.260463%2C27.125587&amp;travelmode=driving</t>
  </si>
  <si>
    <t>https://www.google.com/maps/dir/?api=1&amp;origin=38.234855%2C27.157783&amp;destination=38.317546%2C27.133478&amp;travelmode=driving</t>
  </si>
  <si>
    <t>https://www.google.com/maps/dir/?api=1&amp;origin=38.234855%2C27.157783&amp;destination=38.317553%2C27.130542&amp;travelmode=driving</t>
  </si>
  <si>
    <t xml:space="preserve">LALELİ MAH.405 SK.NO:2 İÇ KAPI NO:3 </t>
  </si>
  <si>
    <t>Gerçek - Google Places, mahalle merkezi yaklaşık (Laleli Mah merkezi (yaklaşık))</t>
  </si>
  <si>
    <t>https://www.google.com/maps/dir/?api=1&amp;origin=38.39879%2C27.15074&amp;destination=38.021894%2C27.092563&amp;travelmode=driving</t>
  </si>
  <si>
    <t>https://www.google.com/maps/dir/?api=1&amp;origin=38.39879%2C27.15074&amp;destination=38.399377%2C27.155469&amp;travelmode=driving</t>
  </si>
  <si>
    <t>https://www.google.com/maps/dir/?api=1&amp;origin=38.39879%2C27.15074&amp;destination=38.394722%2C27.148207&amp;travelmode=driving</t>
  </si>
  <si>
    <t>https://www.google.com/maps/dir/?api=1&amp;origin=38.39879%2C27.15074&amp;destination=38.3911321%2C27.1511743&amp;travelmode=driving</t>
  </si>
  <si>
    <t>IRMAK MAH. 93 SOKAK NO:20 D:5 GAZİEMİR-İZMİR</t>
  </si>
  <si>
    <t>Gerçek - Google Places (93. Sk No:20)</t>
  </si>
  <si>
    <t>https://www.google.com/maps/dir/?api=1&amp;origin=38.327287%2C27.124366&amp;destination=38.021894%2C27.092563&amp;travelmode=driving</t>
  </si>
  <si>
    <t>https://www.google.com/maps/dir/?api=1&amp;origin=38.327287%2C27.124366&amp;destination=38.32406%2C27.121958&amp;travelmode=driving</t>
  </si>
  <si>
    <t>https://www.google.com/maps/dir/?api=1&amp;origin=38.327287%2C27.124366&amp;destination=38.3283%2C27.11964&amp;travelmode=driving</t>
  </si>
  <si>
    <t>https://www.google.com/maps/dir/?api=1&amp;origin=38.327287%2C27.124366&amp;destination=38.323481%2C27.129036&amp;travelmode=driving</t>
  </si>
  <si>
    <t>https://www.google.com/maps/dir/?api=1&amp;origin=38.384%2C27.157&amp;destination=38.021894%2C27.092563&amp;travelmode=driving</t>
  </si>
  <si>
    <t>https://www.google.com/maps/dir/?api=1&amp;origin=38.384%2C27.157&amp;destination=38.3911321%2C27.1511743&amp;travelmode=driving</t>
  </si>
  <si>
    <t>https://www.google.com/maps/dir/?api=1&amp;origin=38.384%2C27.157&amp;destination=38.373039%2C27.150591&amp;travelmode=driving</t>
  </si>
  <si>
    <t>https://www.google.com/maps/dir/?api=1&amp;origin=38.384%2C27.157&amp;destination=38.394722%2C27.148207&amp;travelmode=driving</t>
  </si>
  <si>
    <t>https://www.google.com/maps/dir/?api=1&amp;origin=38.397%2C27.172&amp;destination=38.021894%2C27.092563&amp;travelmode=driving</t>
  </si>
  <si>
    <t>https://www.google.com/maps/dir/?api=1&amp;origin=38.397%2C27.172&amp;destination=38.399377%2C27.155469&amp;travelmode=driving</t>
  </si>
  <si>
    <t>https://www.google.com/maps/dir/?api=1&amp;origin=38.397%2C27.172&amp;destination=38.412%2C27.168&amp;travelmode=driving</t>
  </si>
  <si>
    <t>https://www.google.com/maps/dir/?api=1&amp;origin=38.397%2C27.172&amp;destination=38.3911321%2C27.1511743&amp;travelmode=driving</t>
  </si>
  <si>
    <t>HÜRRİYET MAH 1060 SK NO:30 D:1</t>
  </si>
  <si>
    <t>Gerçek - Google Places (1060. Sk No:30)</t>
  </si>
  <si>
    <t>https://www.google.com/maps/dir/?api=1&amp;origin=38.300173%2C27.177342&amp;destination=38.021894%2C27.092563&amp;travelmode=driving</t>
  </si>
  <si>
    <t>https://www.google.com/maps/dir/?api=1&amp;origin=38.300173%2C27.177342&amp;destination=38.317546%2C27.133478&amp;travelmode=driving</t>
  </si>
  <si>
    <t>https://www.google.com/maps/dir/?api=1&amp;origin=38.300173%2C27.177342&amp;destination=38.317553%2C27.130542&amp;travelmode=driving</t>
  </si>
  <si>
    <t>https://www.google.com/maps/dir/?api=1&amp;origin=38.300173%2C27.177342&amp;destination=38.322099%2C27.131037&amp;travelmode=driving</t>
  </si>
  <si>
    <t>3698 SK. N:77 K:1 D:2 KARABAĞLAR</t>
  </si>
  <si>
    <t>Gerçek - Google Places (3698. Sk No:77)</t>
  </si>
  <si>
    <t>https://www.google.com/maps/dir/?api=1&amp;origin=38.367111%2C27.118648&amp;destination=38.021894%2C27.092563&amp;travelmode=driving</t>
  </si>
  <si>
    <t>https://www.google.com/maps/dir/?api=1&amp;origin=38.367111%2C27.118648&amp;destination=38.374534%2C27.107659&amp;travelmode=driving</t>
  </si>
  <si>
    <t>https://www.google.com/maps/dir/?api=1&amp;origin=38.367111%2C27.118648&amp;destination=38.373039%2C27.150591&amp;travelmode=driving</t>
  </si>
  <si>
    <t>https://www.google.com/maps/dir/?api=1&amp;origin=38.367111%2C27.118648&amp;destination=38.394301%2C27.105194&amp;travelmode=driving</t>
  </si>
  <si>
    <t>BOZYAKA MAH 3107 SOK NO:33İÇ KAPI NO:3</t>
  </si>
  <si>
    <t>Gerçek - Google Places (3107. Sk No:33)</t>
  </si>
  <si>
    <t>https://www.google.com/maps/dir/?api=1&amp;origin=38.387519%2C27.1224&amp;destination=38.021894%2C27.092563&amp;travelmode=driving</t>
  </si>
  <si>
    <t>https://www.google.com/maps/dir/?api=1&amp;origin=38.387519%2C27.1224&amp;destination=38.397598%2C27.122202&amp;travelmode=driving</t>
  </si>
  <si>
    <t>https://www.google.com/maps/dir/?api=1&amp;origin=38.387519%2C27.1224&amp;destination=38.394301%2C27.105194&amp;travelmode=driving</t>
  </si>
  <si>
    <t>https://www.google.com/maps/dir/?api=1&amp;origin=38.387519%2C27.1224&amp;destination=38.403691%2C27.119105&amp;travelmode=driving</t>
  </si>
  <si>
    <t>ZAFER MH. 800 SK. SİNEM NO:67 İÇ KAPI NO:6</t>
  </si>
  <si>
    <t>Gerçek - Google Places (800. Sk No:67)</t>
  </si>
  <si>
    <t>https://www.google.com/maps/dir/?api=1&amp;origin=38.337403%2C27.104069&amp;destination=38.021894%2C27.092563&amp;travelmode=driving</t>
  </si>
  <si>
    <t>https://www.google.com/maps/dir/?api=1&amp;origin=38.337403%2C27.104069&amp;destination=38.3283%2C27.11964&amp;travelmode=driving</t>
  </si>
  <si>
    <t>https://www.google.com/maps/dir/?api=1&amp;origin=38.337403%2C27.104069&amp;destination=38.32406%2C27.121958&amp;travelmode=driving</t>
  </si>
  <si>
    <t>https://www.google.com/maps/dir/?api=1&amp;origin=38.337403%2C27.104069&amp;destination=38.323481%2C27.129036&amp;travelmode=driving</t>
  </si>
  <si>
    <t>GAZİEMİR-2 çevresi</t>
  </si>
  <si>
    <t>https://www.google.com/maps/dir/?api=1&amp;origin=38.377%2C27.185&amp;destination=38.32574%2C27.131725&amp;travelmode=driving</t>
  </si>
  <si>
    <t>https://www.google.com/maps/dir/?api=1&amp;origin=38.377%2C27.185&amp;destination=38.37066%2C27.159618&amp;travelmode=driving</t>
  </si>
  <si>
    <t>https://www.google.com/maps/dir/?api=1&amp;origin=38.377%2C27.185&amp;destination=38.373039%2C27.150591&amp;travelmode=driving</t>
  </si>
  <si>
    <t>https://www.google.com/maps/dir/?api=1&amp;origin=38.377%2C27.185&amp;destination=38.3911321%2C27.1511743&amp;travelmode=driving</t>
  </si>
  <si>
    <t>AKTEPE MAH.153 SK. NO:6 İÇ KAPI NO:1</t>
  </si>
  <si>
    <t>Gerçek - Google Places (153. Sk No:6)</t>
  </si>
  <si>
    <t>https://www.google.com/maps/dir/?api=1&amp;origin=38.351772%2C27.12447&amp;destination=38.32574%2C27.131725&amp;travelmode=driving</t>
  </si>
  <si>
    <t>https://www.google.com/maps/dir/?api=1&amp;origin=38.351772%2C27.12447&amp;destination=38.3283%2C27.11964&amp;travelmode=driving</t>
  </si>
  <si>
    <t>https://www.google.com/maps/dir/?api=1&amp;origin=38.351772%2C27.12447&amp;destination=38.374534%2C27.107659&amp;travelmode=driving</t>
  </si>
  <si>
    <t>https://www.google.com/maps/dir/?api=1&amp;origin=38.376%2C27.185&amp;destination=38.32574%2C27.131725&amp;travelmode=driving</t>
  </si>
  <si>
    <t>https://www.google.com/maps/dir/?api=1&amp;origin=38.376%2C27.185&amp;destination=38.37066%2C27.159618&amp;travelmode=driving</t>
  </si>
  <si>
    <t>https://www.google.com/maps/dir/?api=1&amp;origin=38.376%2C27.185&amp;destination=38.373039%2C27.150591&amp;travelmode=driving</t>
  </si>
  <si>
    <t>https://www.google.com/maps/dir/?api=1&amp;origin=38.376%2C27.185&amp;destination=38.3911321%2C27.1511743&amp;travelmode=driving</t>
  </si>
  <si>
    <t>https://www.google.com/maps/dir/?api=1&amp;origin=38.386%2C27.2&amp;destination=38.32574%2C27.131725&amp;travelmode=driving</t>
  </si>
  <si>
    <t>https://www.google.com/maps/dir/?api=1&amp;origin=38.386%2C27.2&amp;destination=38.37066%2C27.159618&amp;travelmode=driving</t>
  </si>
  <si>
    <t>https://www.google.com/maps/dir/?api=1&amp;origin=38.386%2C27.2&amp;destination=38.412%2C27.168&amp;travelmode=driving</t>
  </si>
  <si>
    <t>https://www.google.com/maps/dir/?api=1&amp;origin=38.386%2C27.2&amp;destination=38.399377%2C27.155469&amp;travelmode=driving</t>
  </si>
  <si>
    <t>https://www.google.com/maps/dir/?api=1&amp;origin=38.371%2C27.185&amp;destination=38.32574%2C27.131725&amp;travelmode=driving</t>
  </si>
  <si>
    <t>https://www.google.com/maps/dir/?api=1&amp;origin=38.371%2C27.185&amp;destination=38.37066%2C27.159618&amp;travelmode=driving</t>
  </si>
  <si>
    <t>https://www.google.com/maps/dir/?api=1&amp;origin=38.371%2C27.185&amp;destination=38.373039%2C27.150591&amp;travelmode=driving</t>
  </si>
  <si>
    <t>https://www.google.com/maps/dir/?api=1&amp;origin=38.371%2C27.185&amp;destination=38.3911321%2C27.1511743&amp;travelmode=driving</t>
  </si>
  <si>
    <t>ATIFBEY MAH KEMAL REİS CAD NO:2 İÇ KAPI NO:1</t>
  </si>
  <si>
    <t>Gerçek - Google Places (Kemal Reis Cd No:2)</t>
  </si>
  <si>
    <t>https://www.google.com/maps/dir/?api=1&amp;origin=38.322501%2C27.133934&amp;destination=38.32574%2C27.131725&amp;travelmode=driving</t>
  </si>
  <si>
    <t>https://www.google.com/maps/dir/?api=1&amp;origin=38.322501%2C27.133934&amp;destination=38.322099%2C27.131037&amp;travelmode=driving</t>
  </si>
  <si>
    <t>https://www.google.com/maps/dir/?api=1&amp;origin=38.322501%2C27.133934&amp;destination=38.323481%2C27.129036&amp;travelmode=driving</t>
  </si>
  <si>
    <t>https://www.google.com/maps/dir/?api=1&amp;origin=38.375%2C27.185&amp;destination=38.32574%2C27.131725&amp;travelmode=driving</t>
  </si>
  <si>
    <t>https://www.google.com/maps/dir/?api=1&amp;origin=38.375%2C27.185&amp;destination=38.37066%2C27.159618&amp;travelmode=driving</t>
  </si>
  <si>
    <t>https://www.google.com/maps/dir/?api=1&amp;origin=38.375%2C27.185&amp;destination=38.373039%2C27.150591&amp;travelmode=driving</t>
  </si>
  <si>
    <t>https://www.google.com/maps/dir/?api=1&amp;origin=38.375%2C27.185&amp;destination=38.3911321%2C27.1511743&amp;travelmode=driving</t>
  </si>
  <si>
    <t>ORÇUNDOĞANOĞULLARI</t>
  </si>
  <si>
    <t>GAZİEMİR-3 çevresi</t>
  </si>
  <si>
    <t>https://www.google.com/maps/dir/?api=1&amp;origin=38.375%2C27.224&amp;destination=38.32574%2C27.131725&amp;travelmode=driving</t>
  </si>
  <si>
    <t>https://www.google.com/maps/dir/?api=1&amp;origin=38.375%2C27.224&amp;destination=38.37066%2C27.159618&amp;travelmode=driving</t>
  </si>
  <si>
    <t>https://www.google.com/maps/dir/?api=1&amp;origin=38.375%2C27.224&amp;destination=38.412%2C27.168&amp;travelmode=driving</t>
  </si>
  <si>
    <t>https://www.google.com/maps/dir/?api=1&amp;origin=38.375%2C27.224&amp;destination=38.373039%2C27.150591&amp;travelmode=driving</t>
  </si>
  <si>
    <t>ATIFBEY MAH. ÇOLAK MOLLA MÜMİN HOCA SOKAK DAİRE:10 GAZİEMİR/İZMİR</t>
  </si>
  <si>
    <t>Gerçek - Google Places (Çolak Molla Mümin Hoca Sk)</t>
  </si>
  <si>
    <t>https://www.google.com/maps/dir/?api=1&amp;origin=38.321556%2C27.129369&amp;destination=38.32574%2C27.131725&amp;travelmode=driving</t>
  </si>
  <si>
    <t>https://www.google.com/maps/dir/?api=1&amp;origin=38.321556%2C27.129369&amp;destination=38.322099%2C27.131037&amp;travelmode=driving</t>
  </si>
  <si>
    <t>https://www.google.com/maps/dir/?api=1&amp;origin=38.321556%2C27.129369&amp;destination=38.323481%2C27.129036&amp;travelmode=driving</t>
  </si>
  <si>
    <t>https://www.google.com/maps/dir/?api=1&amp;origin=38.321556%2C27.129369&amp;destination=38.317553%2C27.130542&amp;travelmode=driving</t>
  </si>
  <si>
    <t>EFELER MAH 315 SOK NO:30 İÇ KAPI NO:1</t>
  </si>
  <si>
    <t>Gerçek - Google Places (1045/1 Sk civarı)</t>
  </si>
  <si>
    <t>https://www.google.com/maps/dir/?api=1&amp;origin=38.294071%2C27.173913&amp;destination=38.32574%2C27.131725&amp;travelmode=driving</t>
  </si>
  <si>
    <t>https://www.google.com/maps/dir/?api=1&amp;origin=38.294071%2C27.173913&amp;destination=38.317546%2C27.133478&amp;travelmode=driving</t>
  </si>
  <si>
    <t>https://www.google.com/maps/dir/?api=1&amp;origin=38.294071%2C27.173913&amp;destination=38.317553%2C27.130542&amp;travelmode=driving</t>
  </si>
  <si>
    <t>https://www.google.com/maps/dir/?api=1&amp;origin=38.294071%2C27.173913&amp;destination=38.322099%2C27.131037&amp;travelmode=driving</t>
  </si>
  <si>
    <t>ATATÜRK MAH. 1051 SK. NO:7 GAZİEMİR/İZMİR</t>
  </si>
  <si>
    <t>Gerçek - Google Places (1051. Sk civarı (zayıf))</t>
  </si>
  <si>
    <t>https://www.google.com/maps/dir/?api=1&amp;origin=38.373898%2C27.147211&amp;destination=38.32574%2C27.131725&amp;travelmode=driving</t>
  </si>
  <si>
    <t>https://www.google.com/maps/dir/?api=1&amp;origin=38.373898%2C27.147211&amp;destination=38.373039%2C27.150591&amp;travelmode=driving</t>
  </si>
  <si>
    <t>https://www.google.com/maps/dir/?api=1&amp;origin=38.373898%2C27.147211&amp;destination=38.37066%2C27.159618&amp;travelmode=driving</t>
  </si>
  <si>
    <t>https://www.google.com/maps/dir/?api=1&amp;origin=38.373898%2C27.147211&amp;destination=38.3911321%2C27.1511743&amp;travelmode=driving</t>
  </si>
  <si>
    <t>https://www.google.com/maps/dir/?api=1&amp;origin=38.377%2C27.217&amp;destination=38.32574%2C27.131725&amp;travelmode=driving</t>
  </si>
  <si>
    <t>https://www.google.com/maps/dir/?api=1&amp;origin=38.377%2C27.217&amp;destination=38.37066%2C27.159618&amp;travelmode=driving</t>
  </si>
  <si>
    <t>https://www.google.com/maps/dir/?api=1&amp;origin=38.377%2C27.217&amp;destination=38.412%2C27.168&amp;travelmode=driving</t>
  </si>
  <si>
    <t>https://www.google.com/maps/dir/?api=1&amp;origin=38.377%2C27.217&amp;destination=38.373039%2C27.150591&amp;travelmode=driving</t>
  </si>
  <si>
    <t>FIRAT MAH 288/19 SOK NO:4 İÇ KAPI NO:2</t>
  </si>
  <si>
    <t>Gerçek - Google Places (288/19. Sk No:4)</t>
  </si>
  <si>
    <t>ALİ FUAT CEBESOY MAH.9125/19 SK.NO:10 İÇ KAPI NO:3</t>
  </si>
  <si>
    <t>Gerçek - Google Places (9125/19. Sk No:10)</t>
  </si>
  <si>
    <t>https://www.google.com/maps/dir/?api=1&amp;origin=38.383682%2C27.112984&amp;destination=38.32574%2C27.131725&amp;travelmode=driving</t>
  </si>
  <si>
    <t>https://www.google.com/maps/dir/?api=1&amp;origin=38.383682%2C27.112984&amp;destination=38.374534%2C27.107659&amp;travelmode=driving</t>
  </si>
  <si>
    <t>https://www.google.com/maps/dir/?api=1&amp;origin=38.383682%2C27.112984&amp;destination=38.394301%2C27.105194&amp;travelmode=driving</t>
  </si>
  <si>
    <t>https://www.google.com/maps/dir/?api=1&amp;origin=38.383682%2C27.112984&amp;destination=38.397598%2C27.122202&amp;travelmode=driving</t>
  </si>
  <si>
    <t>782 5/A ALTAY KONAK</t>
  </si>
  <si>
    <t>https://www.google.com/maps/dir/?api=1&amp;origin=38.392%2C27.241&amp;destination=38.32574%2C27.131725&amp;travelmode=driving</t>
  </si>
  <si>
    <t>https://www.google.com/maps/dir/?api=1&amp;origin=38.392%2C27.241&amp;destination=38.436005%2C27.206807&amp;travelmode=driving</t>
  </si>
  <si>
    <t>https://www.google.com/maps/dir/?api=1&amp;origin=38.392%2C27.241&amp;destination=38.438109%2C27.19608&amp;travelmode=driving</t>
  </si>
  <si>
    <t>https://www.google.com/maps/dir/?api=1&amp;origin=38.392%2C27.241&amp;destination=38.412%2C27.168&amp;travelmode=driving</t>
  </si>
  <si>
    <t>ZAFER MH. 812 SK.GAZİ NO:1 İÇ KAPI NO:5</t>
  </si>
  <si>
    <t>Gerçek - Google Places (812. Sk No:1)</t>
  </si>
  <si>
    <t>https://www.google.com/maps/dir/?api=1&amp;origin=38.336622%2C27.103622&amp;destination=38.32574%2C27.131725&amp;travelmode=driving</t>
  </si>
  <si>
    <t>https://www.google.com/maps/dir/?api=1&amp;origin=38.336622%2C27.103622&amp;destination=38.3283%2C27.11964&amp;travelmode=driving</t>
  </si>
  <si>
    <t>https://www.google.com/maps/dir/?api=1&amp;origin=38.336622%2C27.103622&amp;destination=38.32406%2C27.121958&amp;travelmode=driving</t>
  </si>
  <si>
    <t>https://www.google.com/maps/dir/?api=1&amp;origin=38.336622%2C27.103622&amp;destination=38.323481%2C27.129036&amp;travelmode=driving</t>
  </si>
  <si>
    <t>GAZİEMİR-4 çevresi</t>
  </si>
  <si>
    <t>ATATÜRK MAH DADAŞ SOK NO:5 İÇ KAPI NO:2</t>
  </si>
  <si>
    <t>Gerçek - Google Places, mahalle merkezi yaklaşık (Atatürk Mah merkezi (yaklaşık))</t>
  </si>
  <si>
    <t>https://www.google.com/maps/dir/?api=1&amp;origin=38.283266%2C27.170591&amp;destination=38.32574%2C27.131725&amp;travelmode=driving</t>
  </si>
  <si>
    <t>https://www.google.com/maps/dir/?api=1&amp;origin=38.283266%2C27.170591&amp;destination=38.260463%2C27.125587&amp;travelmode=driving</t>
  </si>
  <si>
    <t>https://www.google.com/maps/dir/?api=1&amp;origin=38.283266%2C27.170591&amp;destination=38.317546%2C27.133478&amp;travelmode=driving</t>
  </si>
  <si>
    <t>https://www.google.com/maps/dir/?api=1&amp;origin=38.283266%2C27.170591&amp;destination=38.317553%2C27.130542&amp;travelmode=driving</t>
  </si>
  <si>
    <t>EFELER MAHALLESİ 310 SOKAK ECE NO:13 D.14BUCA</t>
  </si>
  <si>
    <t>Gerçek - Google Places (310. Sk No:13)</t>
  </si>
  <si>
    <t>https://www.google.com/maps/dir/?api=1&amp;origin=38.387118%2C27.157752&amp;destination=38.317546%2C27.133478&amp;travelmode=driving</t>
  </si>
  <si>
    <t>https://www.google.com/maps/dir/?api=1&amp;origin=38.387118%2C27.157752&amp;destination=38.3911321%2C27.1511743&amp;travelmode=driving</t>
  </si>
  <si>
    <t>https://www.google.com/maps/dir/?api=1&amp;origin=38.387118%2C27.157752&amp;destination=38.394722%2C27.148207&amp;travelmode=driving</t>
  </si>
  <si>
    <t>https://www.google.com/maps/dir/?api=1&amp;origin=38.387118%2C27.157752&amp;destination=38.399377%2C27.155469&amp;travelmode=driving</t>
  </si>
  <si>
    <t>GÖKSU MAH.679/17 SOK.NO.12D.3</t>
  </si>
  <si>
    <t>Gerçek - Google Places, mahalle merkezi yaklaşık (Göksu Mah merkezi (yaklaşık))</t>
  </si>
  <si>
    <t>https://www.google.com/maps/dir/?api=1&amp;origin=38.366495%2C27.145593&amp;destination=38.317546%2C27.133478&amp;travelmode=driving</t>
  </si>
  <si>
    <t>https://www.google.com/maps/dir/?api=1&amp;origin=38.366495%2C27.145593&amp;destination=38.373039%2C27.150591&amp;travelmode=driving</t>
  </si>
  <si>
    <t>https://www.google.com/maps/dir/?api=1&amp;origin=38.366495%2C27.145593&amp;destination=38.37066%2C27.159618&amp;travelmode=driving</t>
  </si>
  <si>
    <t>https://www.google.com/maps/dir/?api=1&amp;origin=38.366495%2C27.145593&amp;destination=38.3911321%2C27.1511743&amp;travelmode=driving</t>
  </si>
  <si>
    <t>YURDOĞLU MAH. 3945 SK. NO:5 İÇ KAPI NO:2</t>
  </si>
  <si>
    <t>Gerçek - Google Places, mahalle merkezi yaklaşık (Yurdoğlu Mah merkezi (yaklaşık))</t>
  </si>
  <si>
    <t>https://www.google.com/maps/dir/?api=1&amp;origin=38.3625%2C27.098333&amp;destination=38.317546%2C27.133478&amp;travelmode=driving</t>
  </si>
  <si>
    <t>https://www.google.com/maps/dir/?api=1&amp;origin=38.3625%2C27.098333&amp;destination=38.374534%2C27.107659&amp;travelmode=driving</t>
  </si>
  <si>
    <t>https://www.google.com/maps/dir/?api=1&amp;origin=38.3625%2C27.098333&amp;destination=38.394301%2C27.105194&amp;travelmode=driving</t>
  </si>
  <si>
    <t>https://www.google.com/maps/dir/?api=1&amp;origin=38.3625%2C27.098333&amp;destination=38.395182%2C27.075087&amp;travelmode=driving</t>
  </si>
  <si>
    <t>GAZİ MAH. 15 SOKAK N:10 İÇ KAPI NO :1 GAZİEMİR İZMİR</t>
  </si>
  <si>
    <t>Gerçek - Google Places (15. Sk No:10)</t>
  </si>
  <si>
    <t>https://www.google.com/maps/dir/?api=1&amp;origin=38.322752%2C27.128188&amp;destination=38.317546%2C27.133478&amp;travelmode=driving</t>
  </si>
  <si>
    <t>https://www.google.com/maps/dir/?api=1&amp;origin=38.322752%2C27.128188&amp;destination=38.323481%2C27.129036&amp;travelmode=driving</t>
  </si>
  <si>
    <t>https://www.google.com/maps/dir/?api=1&amp;origin=38.322752%2C27.128188&amp;destination=38.322099%2C27.131037&amp;travelmode=driving</t>
  </si>
  <si>
    <t>https://www.google.com/maps/dir/?api=1&amp;origin=38.322752%2C27.128188&amp;destination=38.32574%2C27.131725&amp;travelmode=driving</t>
  </si>
  <si>
    <t>https://www.google.com/maps/dir/?api=1&amp;origin=38.38%2C27.251&amp;destination=38.317546%2C27.133478&amp;travelmode=driving</t>
  </si>
  <si>
    <t>https://www.google.com/maps/dir/?api=1&amp;origin=38.38%2C27.251&amp;destination=38.436005%2C27.206807&amp;travelmode=driving</t>
  </si>
  <si>
    <t>https://www.google.com/maps/dir/?api=1&amp;origin=38.38%2C27.251&amp;destination=38.37066%2C27.159618&amp;travelmode=driving</t>
  </si>
  <si>
    <t>https://www.google.com/maps/dir/?api=1&amp;origin=38.38%2C27.251&amp;destination=38.438109%2C27.19608&amp;travelmode=driving</t>
  </si>
  <si>
    <t>9 EYLÜL MH. 322 SOK. N:5 D:2 GAZİEMİR İZMİR</t>
  </si>
  <si>
    <t>Gerçek - Google Places (322. Sk No:5)</t>
  </si>
  <si>
    <t>https://www.google.com/maps/dir/?api=1&amp;origin=38.328095%2C27.142779&amp;destination=38.317546%2C27.133478&amp;travelmode=driving</t>
  </si>
  <si>
    <t>https://www.google.com/maps/dir/?api=1&amp;origin=38.328095%2C27.142779&amp;destination=38.32574%2C27.131725&amp;travelmode=driving</t>
  </si>
  <si>
    <t>https://www.google.com/maps/dir/?api=1&amp;origin=38.328095%2C27.142779&amp;destination=38.322099%2C27.131037&amp;travelmode=driving</t>
  </si>
  <si>
    <t>https://www.google.com/maps/dir/?api=1&amp;origin=38.328095%2C27.142779&amp;destination=38.323481%2C27.129036&amp;travelmode=driving</t>
  </si>
  <si>
    <t>İHSAN ALYANAK MAH. 4972 SOK. NO:7 KARABAĞLAR-İZMİR</t>
  </si>
  <si>
    <t>Gerçek - Google Places (4972. Sk No:7)</t>
  </si>
  <si>
    <t>https://www.google.com/maps/dir/?api=1&amp;origin=38.364602%2C27.120935&amp;destination=38.317546%2C27.133478&amp;travelmode=driving</t>
  </si>
  <si>
    <t>https://www.google.com/maps/dir/?api=1&amp;origin=38.364602%2C27.120935&amp;destination=38.374534%2C27.107659&amp;travelmode=driving</t>
  </si>
  <si>
    <t>https://www.google.com/maps/dir/?api=1&amp;origin=38.364602%2C27.120935&amp;destination=38.373039%2C27.150591&amp;travelmode=driving</t>
  </si>
  <si>
    <t>https://www.google.com/maps/dir/?api=1&amp;origin=38.364602%2C27.120935&amp;destination=38.37066%2C27.159618&amp;travelmode=driving</t>
  </si>
  <si>
    <t>KADİFEKALE MAH. 1015 SOK. NO:56 KONAK-İZMİR</t>
  </si>
  <si>
    <t>Gerçek - Google Places (1015. Sk No:56)</t>
  </si>
  <si>
    <t>https://www.google.com/maps/dir/?api=1&amp;origin=38.415852%2C27.147553&amp;destination=38.317546%2C27.133478&amp;travelmode=driving</t>
  </si>
  <si>
    <t>https://www.google.com/maps/dir/?api=1&amp;origin=38.415852%2C27.147553&amp;destination=38.41192%2C27.135689&amp;travelmode=driving</t>
  </si>
  <si>
    <t>https://www.google.com/maps/dir/?api=1&amp;origin=38.415852%2C27.147553&amp;destination=38.412%2C27.168&amp;travelmode=driving</t>
  </si>
  <si>
    <t>https://www.google.com/maps/dir/?api=1&amp;origin=38.415852%2C27.147553&amp;destination=38.399377%2C27.155469&amp;travelmode=driving</t>
  </si>
  <si>
    <t>https://www.google.com/maps/dir/?api=1&amp;origin=38.4%2C27.261&amp;destination=38.317546%2C27.133478&amp;travelmode=driving</t>
  </si>
  <si>
    <t>https://www.google.com/maps/dir/?api=1&amp;origin=38.4%2C27.261&amp;destination=38.436005%2C27.206807&amp;travelmode=driving</t>
  </si>
  <si>
    <t>https://www.google.com/maps/dir/?api=1&amp;origin=38.4%2C27.261&amp;destination=38.438109%2C27.19608&amp;travelmode=driving</t>
  </si>
  <si>
    <t>https://www.google.com/maps/dir/?api=1&amp;origin=38.4%2C27.261&amp;destination=38.438%2C27.328&amp;travelmode=driving</t>
  </si>
  <si>
    <t>GAZİEMİR-5 çevresi</t>
  </si>
  <si>
    <t>https://www.google.com/maps/dir/?api=1&amp;origin=38.393%2C27.293&amp;destination=38.317546%2C27.133478&amp;travelmode=driving</t>
  </si>
  <si>
    <t>https://www.google.com/maps/dir/?api=1&amp;origin=38.393%2C27.293&amp;destination=38.438%2C27.328&amp;travelmode=driving</t>
  </si>
  <si>
    <t>https://www.google.com/maps/dir/?api=1&amp;origin=38.393%2C27.293&amp;destination=38.436005%2C27.206807&amp;travelmode=driving</t>
  </si>
  <si>
    <t>https://www.google.com/maps/dir/?api=1&amp;origin=38.393%2C27.293&amp;destination=38.438109%2C27.19608&amp;travelmode=driving</t>
  </si>
  <si>
    <t>ATIFBEY MAH.2 SK. NO:31 İÇ KAPI NO:8 GAZİEMİR/İZMİR</t>
  </si>
  <si>
    <t>Gerçek - Google Places (2. Sk No:31)</t>
  </si>
  <si>
    <t>https://www.google.com/maps/dir/?api=1&amp;origin=38.322274%2C27.133361&amp;destination=38.32406%2C27.121958&amp;travelmode=driving</t>
  </si>
  <si>
    <t>https://www.google.com/maps/dir/?api=1&amp;origin=38.322274%2C27.133361&amp;destination=38.322099%2C27.131037&amp;travelmode=driving</t>
  </si>
  <si>
    <t>https://www.google.com/maps/dir/?api=1&amp;origin=38.322274%2C27.133361&amp;destination=38.323481%2C27.129036&amp;travelmode=driving</t>
  </si>
  <si>
    <t>https://www.google.com/maps/dir/?api=1&amp;origin=38.322274%2C27.133361&amp;destination=38.32574%2C27.131725&amp;travelmode=driving</t>
  </si>
  <si>
    <t xml:space="preserve">FIRAT MAH. 287/1 SK. NO:26 İÇ KAPI NO:3 </t>
  </si>
  <si>
    <t>Gerçek - Google Places (287/1. Sk No:26)</t>
  </si>
  <si>
    <t>https://www.google.com/maps/dir/?api=1&amp;origin=38.376504%2C27.146213&amp;destination=38.32406%2C27.121958&amp;travelmode=driving</t>
  </si>
  <si>
    <t>https://www.google.com/maps/dir/?api=1&amp;origin=38.376504%2C27.146213&amp;destination=38.373039%2C27.150591&amp;travelmode=driving</t>
  </si>
  <si>
    <t>https://www.google.com/maps/dir/?api=1&amp;origin=38.376504%2C27.146213&amp;destination=38.37066%2C27.159618&amp;travelmode=driving</t>
  </si>
  <si>
    <t>https://www.google.com/maps/dir/?api=1&amp;origin=38.376504%2C27.146213&amp;destination=38.3911321%2C27.1511743&amp;travelmode=driving</t>
  </si>
  <si>
    <t>DURU POLAT</t>
  </si>
  <si>
    <t xml:space="preserve">Gazi Mah. Kubilay Cad. No:14 İç Kapı No:4 </t>
  </si>
  <si>
    <t>Gerçek - Google Places (Kubilay Cd No:14)</t>
  </si>
  <si>
    <t>https://www.google.com/maps/dir/?api=1&amp;origin=38.322381%2C27.128239&amp;destination=38.32406%2C27.121958&amp;travelmode=driving</t>
  </si>
  <si>
    <t>https://www.google.com/maps/dir/?api=1&amp;origin=38.322381%2C27.128239&amp;destination=38.323481%2C27.129036&amp;travelmode=driving</t>
  </si>
  <si>
    <t>https://www.google.com/maps/dir/?api=1&amp;origin=38.322381%2C27.128239&amp;destination=38.322099%2C27.131037&amp;travelmode=driving</t>
  </si>
  <si>
    <t>https://www.google.com/maps/dir/?api=1&amp;origin=38.322381%2C27.128239&amp;destination=38.32574%2C27.131725&amp;travelmode=driving</t>
  </si>
  <si>
    <t>ATIFBEY MAH. MERTERLER CAD DEKOR SİTESİ NO:20 İÇ KAPI:7 GAZİEMİR</t>
  </si>
  <si>
    <t>Gerçek - Google Places (Dekor Sitesi)</t>
  </si>
  <si>
    <t>https://www.google.com/maps/dir/?api=1&amp;origin=38.322468%2C27.135805&amp;destination=38.32406%2C27.121958&amp;travelmode=driving</t>
  </si>
  <si>
    <t>https://www.google.com/maps/dir/?api=1&amp;origin=38.322468%2C27.135805&amp;destination=38.322099%2C27.131037&amp;travelmode=driving</t>
  </si>
  <si>
    <t>https://www.google.com/maps/dir/?api=1&amp;origin=38.322468%2C27.135805&amp;destination=38.32574%2C27.131725&amp;travelmode=driving</t>
  </si>
  <si>
    <t>https://www.google.com/maps/dir/?api=1&amp;origin=38.322468%2C27.135805&amp;destination=38.317546%2C27.133478&amp;travelmode=driving</t>
  </si>
  <si>
    <t>BARBAROS MH. 355 SK. NO:1 İÇ KAPI NO:5 MENDERES / İZMİR</t>
  </si>
  <si>
    <t>Gerçek - Google Places (355. Sk No:1)</t>
  </si>
  <si>
    <t>https://www.google.com/maps/dir/?api=1&amp;origin=38.25022%2C27.129353&amp;destination=38.32406%2C27.121958&amp;travelmode=driving</t>
  </si>
  <si>
    <t>https://www.google.com/maps/dir/?api=1&amp;origin=38.25022%2C27.129353&amp;destination=38.260463%2C27.125587&amp;travelmode=driving</t>
  </si>
  <si>
    <t>https://www.google.com/maps/dir/?api=1&amp;origin=38.25022%2C27.129353&amp;destination=38.317553%2C27.130542&amp;travelmode=driving</t>
  </si>
  <si>
    <t>https://www.google.com/maps/dir/?api=1&amp;origin=38.25022%2C27.129353&amp;destination=38.317546%2C27.133478&amp;travelmode=driving</t>
  </si>
  <si>
    <t>Gazi Mah.28/9 Sk. No:17 İç Kapı No: 3 Gaziemir/İZMİR</t>
  </si>
  <si>
    <t>Gerçek - Google Places (Mertler Cd civarı (zayıf))</t>
  </si>
  <si>
    <t>https://www.google.com/maps/dir/?api=1&amp;origin=38.322616%2C27.135497&amp;destination=38.32406%2C27.121958&amp;travelmode=driving</t>
  </si>
  <si>
    <t>https://www.google.com/maps/dir/?api=1&amp;origin=38.322616%2C27.135497&amp;destination=38.322099%2C27.131037&amp;travelmode=driving</t>
  </si>
  <si>
    <t>https://www.google.com/maps/dir/?api=1&amp;origin=38.322616%2C27.135497&amp;destination=38.32574%2C27.131725&amp;travelmode=driving</t>
  </si>
  <si>
    <t>https://www.google.com/maps/dir/?api=1&amp;origin=38.322616%2C27.135497&amp;destination=38.323481%2C27.129036&amp;travelmode=driving</t>
  </si>
  <si>
    <t xml:space="preserve">52/42 SOK. NO:8 D:5 KÜLTÜR APT.KARABAĞLAR İZMİR </t>
  </si>
  <si>
    <t>Gerçek - Google Places, mahalle merkezi yaklaşık (Kültür/Bozyaka civarı (yaklaşık))</t>
  </si>
  <si>
    <t>https://www.google.com/maps/dir/?api=1&amp;origin=38.386816%2C27.123409&amp;destination=38.32406%2C27.121958&amp;travelmode=driving</t>
  </si>
  <si>
    <t>https://www.google.com/maps/dir/?api=1&amp;origin=38.386816%2C27.123409&amp;destination=38.397598%2C27.122202&amp;travelmode=driving</t>
  </si>
  <si>
    <t>https://www.google.com/maps/dir/?api=1&amp;origin=38.386816%2C27.123409&amp;destination=38.394301%2C27.105194&amp;travelmode=driving</t>
  </si>
  <si>
    <t>https://www.google.com/maps/dir/?api=1&amp;origin=38.386816%2C27.123409&amp;destination=38.403691%2C27.119105&amp;travelmode=driving</t>
  </si>
  <si>
    <t>MECİDİYE MAH. 34 SK. NADİR GAZİ AP.NO:20 İÇ KAPI NO:3</t>
  </si>
  <si>
    <t>Gerçek - Google Places (342. Sk civarı (zayıf))</t>
  </si>
  <si>
    <t>https://www.google.com/maps/dir/?api=1&amp;origin=38.333828%2C27.135917&amp;destination=38.32406%2C27.121958&amp;travelmode=driving</t>
  </si>
  <si>
    <t>https://www.google.com/maps/dir/?api=1&amp;origin=38.333828%2C27.135917&amp;destination=38.32574%2C27.131725&amp;travelmode=driving</t>
  </si>
  <si>
    <t>https://www.google.com/maps/dir/?api=1&amp;origin=38.333828%2C27.135917&amp;destination=38.323481%2C27.129036&amp;travelmode=driving</t>
  </si>
  <si>
    <t>https://www.google.com/maps/dir/?api=1&amp;origin=38.333828%2C27.135917&amp;destination=38.322099%2C27.131037&amp;travelmode=driving</t>
  </si>
  <si>
    <t>HÜRRİYET MAH. ZİYA GÖKALP CAD. NO:17/15 MENDERES/İZMİR</t>
  </si>
  <si>
    <t>Gerçek - Google Places (Ziya Gökalp Cd No:17)</t>
  </si>
  <si>
    <t>https://www.google.com/maps/dir/?api=1&amp;origin=38.287509%2C27.124416&amp;destination=38.32406%2C27.121958&amp;travelmode=driving</t>
  </si>
  <si>
    <t>https://www.google.com/maps/dir/?api=1&amp;origin=38.287509%2C27.124416&amp;destination=38.260463%2C27.125587&amp;travelmode=driving</t>
  </si>
  <si>
    <t>https://www.google.com/maps/dir/?api=1&amp;origin=38.287509%2C27.124416&amp;destination=38.317553%2C27.130542&amp;travelmode=driving</t>
  </si>
  <si>
    <t>https://www.google.com/maps/dir/?api=1&amp;origin=38.287509%2C27.124416&amp;destination=38.317546%2C27.133478&amp;travelmode=driving</t>
  </si>
  <si>
    <t>GAZİEMİR-6 çevresi</t>
  </si>
  <si>
    <t xml:space="preserve">9 Eylül Mahallesi  319 Sk No :45 Kat :2 Daire :2 Gaziemir İzmir </t>
  </si>
  <si>
    <t>Gerçek - Google Places (319. Sk No:45)</t>
  </si>
  <si>
    <t>https://www.google.com/maps/dir/?api=1&amp;origin=38.322167%2C27.142049&amp;destination=38.323481%2C27.129036&amp;travelmode=driving</t>
  </si>
  <si>
    <t>https://www.google.com/maps/dir/?api=1&amp;origin=38.322167%2C27.142049&amp;destination=38.317546%2C27.133478&amp;travelmode=driving</t>
  </si>
  <si>
    <t>https://www.google.com/maps/dir/?api=1&amp;origin=38.322167%2C27.142049&amp;destination=38.322099%2C27.131037&amp;travelmode=driving</t>
  </si>
  <si>
    <t>https://www.google.com/maps/dir/?api=1&amp;origin=38.322167%2C27.142049&amp;destination=38.32574%2C27.131725&amp;travelmode=driving</t>
  </si>
  <si>
    <t>ATIFBEY MAH 11/1 SOK Z.ÜNAL NO:18 İÇ KAPI NO:4</t>
  </si>
  <si>
    <t>Gerçek - Google Places (11/1. Sk No:18)</t>
  </si>
  <si>
    <t>https://www.google.com/maps/dir/?api=1&amp;origin=38.318441%2C27.132099&amp;destination=38.323481%2C27.129036&amp;travelmode=driving</t>
  </si>
  <si>
    <t>https://www.google.com/maps/dir/?api=1&amp;origin=38.318441%2C27.132099&amp;destination=38.317546%2C27.133478&amp;travelmode=driving</t>
  </si>
  <si>
    <t>https://www.google.com/maps/dir/?api=1&amp;origin=38.318441%2C27.132099&amp;destination=38.317553%2C27.130542&amp;travelmode=driving</t>
  </si>
  <si>
    <t>https://www.google.com/maps/dir/?api=1&amp;origin=38.318441%2C27.132099&amp;destination=38.322099%2C27.131037&amp;travelmode=driving</t>
  </si>
  <si>
    <t>637/35 No:14d:4 Buca-Yeşilbağlar /izmir</t>
  </si>
  <si>
    <t>Gerçek - Google Places (637/35 Sk No:14)</t>
  </si>
  <si>
    <t>https://www.google.com/maps/dir/?api=1&amp;origin=38.370608%2C27.146867&amp;destination=38.323481%2C27.129036&amp;travelmode=driving</t>
  </si>
  <si>
    <t>https://www.google.com/maps/dir/?api=1&amp;origin=38.370608%2C27.146867&amp;destination=38.373039%2C27.150591&amp;travelmode=driving</t>
  </si>
  <si>
    <t>https://www.google.com/maps/dir/?api=1&amp;origin=38.370608%2C27.146867&amp;destination=38.37066%2C27.159618&amp;travelmode=driving</t>
  </si>
  <si>
    <t>https://www.google.com/maps/dir/?api=1&amp;origin=38.370608%2C27.146867&amp;destination=38.3911321%2C27.1511743&amp;travelmode=driving</t>
  </si>
  <si>
    <t>https://www.google.com/maps/dir/?api=1&amp;origin=38.396%2C27.333&amp;destination=38.323481%2C27.129036&amp;travelmode=driving</t>
  </si>
  <si>
    <t>https://www.google.com/maps/dir/?api=1&amp;origin=38.396%2C27.333&amp;destination=38.438%2C27.328&amp;travelmode=driving</t>
  </si>
  <si>
    <t>https://www.google.com/maps/dir/?api=1&amp;origin=38.396%2C27.333&amp;destination=38.436005%2C27.206807&amp;travelmode=driving</t>
  </si>
  <si>
    <t>https://www.google.com/maps/dir/?api=1&amp;origin=38.396%2C27.333&amp;destination=38.438109%2C27.19608&amp;travelmode=driving</t>
  </si>
  <si>
    <t>HÜRRİYET MAH 1061 SK</t>
  </si>
  <si>
    <t>Gerçek - Google Places (1061 Sk)</t>
  </si>
  <si>
    <t>https://www.google.com/maps/dir/?api=1&amp;origin=38.300682%2C27.177341&amp;destination=38.323481%2C27.129036&amp;travelmode=driving</t>
  </si>
  <si>
    <t>https://www.google.com/maps/dir/?api=1&amp;origin=38.300682%2C27.177341&amp;destination=38.317546%2C27.133478&amp;travelmode=driving</t>
  </si>
  <si>
    <t>https://www.google.com/maps/dir/?api=1&amp;origin=38.300682%2C27.177341&amp;destination=38.317553%2C27.130542&amp;travelmode=driving</t>
  </si>
  <si>
    <t>https://www.google.com/maps/dir/?api=1&amp;origin=38.300682%2C27.177341&amp;destination=38.322099%2C27.131037&amp;travelmode=driving</t>
  </si>
  <si>
    <t>Hürriyet Mah 1060 Sk D:1</t>
  </si>
  <si>
    <t>Gerçek - Google Places (1060 Sk)</t>
  </si>
  <si>
    <t>https://www.google.com/maps/dir/?api=1&amp;origin=38.300144%2C27.177173&amp;destination=38.323481%2C27.129036&amp;travelmode=driving</t>
  </si>
  <si>
    <t>https://www.google.com/maps/dir/?api=1&amp;origin=38.300144%2C27.177173&amp;destination=38.317546%2C27.133478&amp;travelmode=driving</t>
  </si>
  <si>
    <t>https://www.google.com/maps/dir/?api=1&amp;origin=38.300144%2C27.177173&amp;destination=38.317553%2C27.130542&amp;travelmode=driving</t>
  </si>
  <si>
    <t>https://www.google.com/maps/dir/?api=1&amp;origin=38.300144%2C27.177173&amp;destination=38.322099%2C27.131037&amp;travelmode=driving</t>
  </si>
  <si>
    <t>1253 SOK. NO:7 D:3 EVKA 1 BUCA-İZMİR</t>
  </si>
  <si>
    <t>Gerçek - Google Places (Evka 1 Buca civarı)</t>
  </si>
  <si>
    <t>https://www.google.com/maps/dir/?api=1&amp;origin=38.400881%2C27.195023&amp;destination=38.3283%2C27.11964&amp;travelmode=driving</t>
  </si>
  <si>
    <t>https://www.google.com/maps/dir/?api=1&amp;origin=38.400881%2C27.195023&amp;destination=38.412%2C27.168&amp;travelmode=driving</t>
  </si>
  <si>
    <t>https://www.google.com/maps/dir/?api=1&amp;origin=38.400881%2C27.195023&amp;destination=38.399377%2C27.155469&amp;travelmode=driving</t>
  </si>
  <si>
    <t>https://www.google.com/maps/dir/?api=1&amp;origin=38.400881%2C27.195023&amp;destination=38.3911321%2C27.1511743&amp;travelmode=driving</t>
  </si>
  <si>
    <t>9 Eylül Mh.334 Sk No:8/1 Gaziemir /izmir</t>
  </si>
  <si>
    <t>Gerçek - Google Places (334 Sk No:8)</t>
  </si>
  <si>
    <t>https://www.google.com/maps/dir/?api=1&amp;origin=38.329684%2C27.137241&amp;destination=38.3283%2C27.11964&amp;travelmode=driving</t>
  </si>
  <si>
    <t>https://www.google.com/maps/dir/?api=1&amp;origin=38.329684%2C27.137241&amp;destination=38.32574%2C27.131725&amp;travelmode=driving</t>
  </si>
  <si>
    <t>https://www.google.com/maps/dir/?api=1&amp;origin=38.329684%2C27.137241&amp;destination=38.323481%2C27.129036&amp;travelmode=driving</t>
  </si>
  <si>
    <t>https://www.google.com/maps/dir/?api=1&amp;origin=38.329684%2C27.137241&amp;destination=38.322099%2C27.131037&amp;travelmode=driving</t>
  </si>
  <si>
    <t>GAZİEMİR-7 çevresi</t>
  </si>
  <si>
    <t xml:space="preserve">MENDERES MAH.1012 SOK. NO:901 GAZİEMİR SARNIÇ </t>
  </si>
  <si>
    <t>Gerçek - Google Places, mahalle merkezi yaklaşık (Sarnıç civarı (yaklaşık))</t>
  </si>
  <si>
    <t>https://www.google.com/maps/dir/?api=1&amp;origin=38.31194%2C27.14472&amp;destination=38.3283%2C27.11964&amp;travelmode=driving</t>
  </si>
  <si>
    <t>https://www.google.com/maps/dir/?api=1&amp;origin=38.31194%2C27.14472&amp;destination=38.317546%2C27.133478&amp;travelmode=driving</t>
  </si>
  <si>
    <t>https://www.google.com/maps/dir/?api=1&amp;origin=38.31194%2C27.14472&amp;destination=38.317553%2C27.130542&amp;travelmode=driving</t>
  </si>
  <si>
    <t>https://www.google.com/maps/dir/?api=1&amp;origin=38.31194%2C27.14472&amp;destination=38.322099%2C27.131037&amp;travelmode=driving</t>
  </si>
  <si>
    <t>YEŞİL MAH.61/1 SK. AÇELYA NO:6 İÇ KAPI NO:5 GAZİEMİR/İZMİR</t>
  </si>
  <si>
    <t>Gerçek - Google Places (61/1 Sk No:6)</t>
  </si>
  <si>
    <t>https://www.google.com/maps/dir/?api=1&amp;origin=38.316724%2C27.129641&amp;destination=38.3283%2C27.11964&amp;travelmode=driving</t>
  </si>
  <si>
    <t>https://www.google.com/maps/dir/?api=1&amp;origin=38.316724%2C27.129641&amp;destination=38.317553%2C27.130542&amp;travelmode=driving</t>
  </si>
  <si>
    <t>https://www.google.com/maps/dir/?api=1&amp;origin=38.316724%2C27.129641&amp;destination=38.317546%2C27.133478&amp;travelmode=driving</t>
  </si>
  <si>
    <t>https://www.google.com/maps/dir/?api=1&amp;origin=38.316724%2C27.129641&amp;destination=38.322099%2C27.131037&amp;travelmode=driving</t>
  </si>
  <si>
    <t>https://www.google.com/maps/dir/?api=1&amp;origin=38.411%2C27.032&amp;destination=38.3283%2C27.11964&amp;travelmode=driving</t>
  </si>
  <si>
    <t>https://www.google.com/maps/dir/?api=1&amp;origin=38.411%2C27.032&amp;destination=38.392816%2C27.006006&amp;travelmode=driving</t>
  </si>
  <si>
    <t>https://www.google.com/maps/dir/?api=1&amp;origin=38.411%2C27.032&amp;destination=38.385072%2C27.057448&amp;travelmode=driving</t>
  </si>
  <si>
    <t>https://www.google.com/maps/dir/?api=1&amp;origin=38.411%2C27.032&amp;destination=38.395182%2C27.075087&amp;travelmode=driving</t>
  </si>
  <si>
    <t xml:space="preserve">MUSTAFA KEMAL MH. 686/8 SK NO:23 İÇ KAPI NO:1 </t>
  </si>
  <si>
    <t>https://www.google.com/maps/dir/?api=1&amp;origin=38.426%2C27.047&amp;destination=38.3283%2C27.11964&amp;travelmode=driving</t>
  </si>
  <si>
    <t>https://www.google.com/maps/dir/?api=1&amp;origin=38.426%2C27.047&amp;destination=38.441%2C27.072&amp;travelmode=driving</t>
  </si>
  <si>
    <t>https://www.google.com/maps/dir/?api=1&amp;origin=38.426%2C27.047&amp;destination=38.395182%2C27.075087&amp;travelmode=driving</t>
  </si>
  <si>
    <t>https://www.google.com/maps/dir/?api=1&amp;origin=38.426%2C27.047&amp;destination=38.385072%2C27.057448&amp;travelmode=driving</t>
  </si>
  <si>
    <t>PEKER MAHALLESİ 5151 SOKAK ULUS NO:15 D.2 KARABAĞLAR</t>
  </si>
  <si>
    <t>Gerçek - Google Places (5151 Sk No:15)</t>
  </si>
  <si>
    <t>https://www.google.com/maps/dir/?api=1&amp;origin=38.359267%2C27.126407&amp;destination=38.3283%2C27.11964&amp;travelmode=driving</t>
  </si>
  <si>
    <t>https://www.google.com/maps/dir/?api=1&amp;origin=38.359267%2C27.126407&amp;destination=38.374534%2C27.107659&amp;travelmode=driving</t>
  </si>
  <si>
    <t>https://www.google.com/maps/dir/?api=1&amp;origin=38.359267%2C27.126407&amp;destination=38.373039%2C27.150591&amp;travelmode=driving</t>
  </si>
  <si>
    <t>https://www.google.com/maps/dir/?api=1&amp;origin=38.359267%2C27.126407&amp;destination=38.37066%2C27.159618&amp;travelmode=driving</t>
  </si>
  <si>
    <t>ATİFBEY MAH 8/1 SK NO:3 İÇ KAPI NO:9</t>
  </si>
  <si>
    <t>Gerçek - Google Places (8/1 Sk No:3)</t>
  </si>
  <si>
    <t>https://www.google.com/maps/dir/?api=1&amp;origin=38.320796%2C27.129261&amp;destination=38.3283%2C27.11964&amp;travelmode=driving</t>
  </si>
  <si>
    <t>https://www.google.com/maps/dir/?api=1&amp;origin=38.320796%2C27.129261&amp;destination=38.322099%2C27.131037&amp;travelmode=driving</t>
  </si>
  <si>
    <t>https://www.google.com/maps/dir/?api=1&amp;origin=38.320796%2C27.129261&amp;destination=38.323481%2C27.129036&amp;travelmode=driving</t>
  </si>
  <si>
    <t>https://www.google.com/maps/dir/?api=1&amp;origin=38.320796%2C27.129261&amp;destination=38.317553%2C27.130542&amp;travelmode=driving</t>
  </si>
  <si>
    <t>BARBAROS MAH 322 SK NO:3 İÇ KAPI NO:10</t>
  </si>
  <si>
    <t>Gerçek - Google Places, mahalle merkezi yaklaşık (Barbaros Mah merkezi (yaklaşık))</t>
  </si>
  <si>
    <t>https://www.google.com/maps/dir/?api=1&amp;origin=38.243748%2C27.127946&amp;destination=38.3283%2C27.11964&amp;travelmode=driving</t>
  </si>
  <si>
    <t>https://www.google.com/maps/dir/?api=1&amp;origin=38.243748%2C27.127946&amp;destination=38.260463%2C27.125587&amp;travelmode=driving</t>
  </si>
  <si>
    <t>https://www.google.com/maps/dir/?api=1&amp;origin=38.243748%2C27.127946&amp;destination=38.317553%2C27.130542&amp;travelmode=driving</t>
  </si>
  <si>
    <t>https://www.google.com/maps/dir/?api=1&amp;origin=38.243748%2C27.127946&amp;destination=38.317546%2C27.133478&amp;travelmode=driving</t>
  </si>
  <si>
    <t>MENDERES çevresi</t>
  </si>
  <si>
    <t>MİTHATPAŞA MAH CUMAOVASI CAD A NO:14/2 İÇ KAPI NO:17</t>
  </si>
  <si>
    <t>Gerçek - Google Places (Cumaovası Cd No:14)</t>
  </si>
  <si>
    <t>https://www.google.com/maps/dir/?api=1&amp;origin=38.252355%2C27.136101&amp;destination=38.3283%2C27.11964&amp;travelmode=driving</t>
  </si>
  <si>
    <t>https://www.google.com/maps/dir/?api=1&amp;origin=38.252355%2C27.136101&amp;destination=38.260463%2C27.125587&amp;travelmode=driving</t>
  </si>
  <si>
    <t>https://www.google.com/maps/dir/?api=1&amp;origin=38.252355%2C27.136101&amp;destination=38.317546%2C27.133478&amp;travelmode=driving</t>
  </si>
  <si>
    <t>https://www.google.com/maps/dir/?api=1&amp;origin=38.252355%2C27.136101&amp;destination=38.317553%2C27.130542&amp;travelmode=driving</t>
  </si>
  <si>
    <t>https://www.google.com/maps/dir/?api=1&amp;origin=38.435%2C27.032&amp;destination=38.3283%2C27.11964&amp;travelmode=driving</t>
  </si>
  <si>
    <t>https://www.google.com/maps/dir/?api=1&amp;origin=38.435%2C27.032&amp;destination=38.441%2C27.072&amp;travelmode=driving</t>
  </si>
  <si>
    <t>https://www.google.com/maps/dir/?api=1&amp;origin=38.435%2C27.032&amp;destination=38.392816%2C27.006006&amp;travelmode=driving</t>
  </si>
  <si>
    <t>https://www.google.com/maps/dir/?api=1&amp;origin=38.435%2C27.032&amp;destination=38.395182%2C27.075087&amp;travelmode=driving</t>
  </si>
  <si>
    <t>https://www.google.com/maps/dir/?api=1&amp;origin=38.45%2C27.047&amp;destination=38.317553%2C27.130542&amp;travelmode=driving</t>
  </si>
  <si>
    <t>https://www.google.com/maps/dir/?api=1&amp;origin=38.45%2C27.047&amp;destination=38.441%2C27.072&amp;travelmode=driving</t>
  </si>
  <si>
    <t>https://www.google.com/maps/dir/?api=1&amp;origin=38.45%2C27.047&amp;destination=38.493071%2C27.054551&amp;travelmode=driving</t>
  </si>
  <si>
    <t>https://www.google.com/maps/dir/?api=1&amp;origin=38.45%2C27.047&amp;destination=38.49%2C27.072&amp;travelmode=driving</t>
  </si>
  <si>
    <t>AZAM IBADULLAYEV</t>
  </si>
  <si>
    <t>https://www.google.com/maps/dir/?api=1&amp;origin=38.436%2C27.036&amp;destination=38.317553%2C27.130542&amp;travelmode=driving</t>
  </si>
  <si>
    <t>https://www.google.com/maps/dir/?api=1&amp;origin=38.436%2C27.036&amp;destination=38.441%2C27.072&amp;travelmode=driving</t>
  </si>
  <si>
    <t>https://www.google.com/maps/dir/?api=1&amp;origin=38.436%2C27.036&amp;destination=38.392816%2C27.006006&amp;travelmode=driving</t>
  </si>
  <si>
    <t>https://www.google.com/maps/dir/?api=1&amp;origin=38.436%2C27.036&amp;destination=38.395182%2C27.075087&amp;travelmode=driving</t>
  </si>
  <si>
    <t>https://www.google.com/maps/dir/?api=1&amp;origin=38.423%2C27.027&amp;destination=37.857618%2C27.823128&amp;travelmode=driving</t>
  </si>
  <si>
    <t>https://www.google.com/maps/dir/?api=1&amp;origin=38.423%2C27.027&amp;destination=38.392816%2C27.006006&amp;travelmode=driving</t>
  </si>
  <si>
    <t>https://www.google.com/maps/dir/?api=1&amp;origin=38.423%2C27.027&amp;destination=38.441%2C27.072&amp;travelmode=driving</t>
  </si>
  <si>
    <t>https://www.google.com/maps/dir/?api=1&amp;origin=38.423%2C27.027&amp;destination=38.385072%2C27.057448&amp;travelmode=driving</t>
  </si>
  <si>
    <t>İZMİR MENDERES ÇAMÖNÜ</t>
  </si>
  <si>
    <t>Gerçek - Google Places, mahalle merkezi yaklaşık (Çamönü civarı (yaklaşık))</t>
  </si>
  <si>
    <t>https://www.google.com/maps/dir/?api=1&amp;origin=38.104%2C27.1509&amp;destination=38.317553%2C27.130542&amp;travelmode=driving</t>
  </si>
  <si>
    <t>https://www.google.com/maps/dir/?api=1&amp;origin=38.104%2C27.1509&amp;destination=38.021894%2C27.092563&amp;travelmode=driving</t>
  </si>
  <si>
    <t>https://www.google.com/maps/dir/?api=1&amp;origin=38.104%2C27.1509&amp;destination=38.260463%2C27.125587&amp;travelmode=driving</t>
  </si>
  <si>
    <t>https://www.google.com/maps/dir/?api=1&amp;origin=38.104%2C27.1509&amp;destination=38.151657%2C27.353193&amp;travelmode=driving</t>
  </si>
  <si>
    <t>KEMALPAŞA MAH.118 SK. NO:4 İÇ KAPI NO:2 MENDERES/İZMİR</t>
  </si>
  <si>
    <t>Gerçek - Google Places (118 Sk)</t>
  </si>
  <si>
    <t>https://www.google.com/maps/dir/?api=1&amp;origin=38.254191%2C27.136482&amp;destination=38.317553%2C27.130542&amp;travelmode=driving</t>
  </si>
  <si>
    <t>https://www.google.com/maps/dir/?api=1&amp;origin=38.254191%2C27.136482&amp;destination=38.260463%2C27.125587&amp;travelmode=driving</t>
  </si>
  <si>
    <t>https://www.google.com/maps/dir/?api=1&amp;origin=38.254191%2C27.136482&amp;destination=38.317546%2C27.133478&amp;travelmode=driving</t>
  </si>
  <si>
    <t>Aydın</t>
  </si>
  <si>
    <t>AYDIN EFELER çevresi</t>
  </si>
  <si>
    <t xml:space="preserve">7 EYLÜL MAH. 1043 SOK. NO:20 </t>
  </si>
  <si>
    <t>https://www.google.com/maps/dir/?api=1&amp;origin=37.819%2C27.848&amp;destination=38.317553%2C27.130542&amp;travelmode=driving</t>
  </si>
  <si>
    <t>https://www.google.com/maps/dir/?api=1&amp;origin=37.819%2C27.848&amp;destination=37.834436%2C27.837138&amp;travelmode=driving</t>
  </si>
  <si>
    <t>https://www.google.com/maps/dir/?api=1&amp;origin=37.819%2C27.848&amp;destination=37.839908%2C27.845862&amp;travelmode=driving</t>
  </si>
  <si>
    <t>https://www.google.com/maps/dir/?api=1&amp;origin=37.819%2C27.848&amp;destination=37.838459%2C27.823758&amp;travelmode=driving</t>
  </si>
  <si>
    <t>SAĞLIK MAH. MERKEZ SOK. NO:74/1 D:1 ÇİNE/AYDIN</t>
  </si>
  <si>
    <t>Gerçek - Google Places (Çine Aile Sağlık Mrk civarı (zayıf))</t>
  </si>
  <si>
    <t>https://www.google.com/maps/dir/?api=1&amp;origin=37.60584%2C28.057316&amp;destination=38.317553%2C27.130542&amp;travelmode=driving</t>
  </si>
  <si>
    <t>https://www.google.com/maps/dir/?api=1&amp;origin=37.60584%2C28.057316&amp;destination=37.834436%2C27.837138&amp;travelmode=driving</t>
  </si>
  <si>
    <t>https://www.google.com/maps/dir/?api=1&amp;origin=37.60584%2C28.057316&amp;destination=37.839908%2C27.845862&amp;travelmode=driving</t>
  </si>
  <si>
    <t>https://www.google.com/maps/dir/?api=1&amp;origin=37.60584%2C28.057316&amp;destination=37.838459%2C27.823758&amp;travelmode=driving</t>
  </si>
  <si>
    <t>https://www.google.com/maps/dir/?api=1&amp;origin=37.818%2C27.848&amp;destination=38.317553%2C27.130542&amp;travelmode=driving</t>
  </si>
  <si>
    <t>https://www.google.com/maps/dir/?api=1&amp;origin=37.818%2C27.848&amp;destination=37.834436%2C27.837138&amp;travelmode=driving</t>
  </si>
  <si>
    <t>https://www.google.com/maps/dir/?api=1&amp;origin=37.818%2C27.848&amp;destination=37.839908%2C27.845862&amp;travelmode=driving</t>
  </si>
  <si>
    <t>https://www.google.com/maps/dir/?api=1&amp;origin=37.818%2C27.848&amp;destination=37.838459%2C27.823758&amp;travelmode=driving</t>
  </si>
  <si>
    <t>KURTULUŞ MAH.2019SK. ÖZLEM APT.NO:21 İÇ KAPI NO:2</t>
  </si>
  <si>
    <t>Gerçek - Google Places (2019 Sk No:21)</t>
  </si>
  <si>
    <t>https://www.google.com/maps/dir/?api=1&amp;origin=37.843826%2C27.842837&amp;destination=38.317553%2C27.130542&amp;travelmode=driving</t>
  </si>
  <si>
    <t>https://www.google.com/maps/dir/?api=1&amp;origin=37.843826%2C27.842837&amp;destination=37.839908%2C27.845862&amp;travelmode=driving</t>
  </si>
  <si>
    <t>https://www.google.com/maps/dir/?api=1&amp;origin=37.843826%2C27.842837&amp;destination=37.834436%2C27.837138&amp;travelmode=driving</t>
  </si>
  <si>
    <t>https://www.google.com/maps/dir/?api=1&amp;origin=37.843826%2C27.842837&amp;destination=37.842863%2C27.828212&amp;travelmode=driving</t>
  </si>
  <si>
    <t>MEŞRUTİYET MAH.2060 SK.NO:28 İÇ KAPI NO:10 EFELER İZMİR</t>
  </si>
  <si>
    <t>Gerçek - Google Places (2060 Sk No:28)</t>
  </si>
  <si>
    <t>https://www.google.com/maps/dir/?api=1&amp;origin=37.851306%2C27.833247&amp;destination=38.317553%2C27.130542&amp;travelmode=driving</t>
  </si>
  <si>
    <t>https://www.google.com/maps/dir/?api=1&amp;origin=37.851306%2C27.833247&amp;destination=37.842863%2C27.828212&amp;travelmode=driving</t>
  </si>
  <si>
    <t>https://www.google.com/maps/dir/?api=1&amp;origin=37.851306%2C27.833247&amp;destination=37.857618%2C27.823128&amp;travelmode=driving</t>
  </si>
  <si>
    <t>https://www.google.com/maps/dir/?api=1&amp;origin=37.851306%2C27.833247&amp;destination=37.851048%2C27.817409&amp;travelmode=driving</t>
  </si>
  <si>
    <t>GİRNE MAH.ORMANCI CD. NO:17 DAİRE:3 EYLÜL APT. EFELER/AYDIN</t>
  </si>
  <si>
    <t>Gerçek - Google Places (Ormancı Cd No:17)</t>
  </si>
  <si>
    <t>https://www.google.com/maps/dir/?api=1&amp;origin=37.855848%2C27.824941&amp;destination=38.322099%2C27.131037&amp;travelmode=driving</t>
  </si>
  <si>
    <t>https://www.google.com/maps/dir/?api=1&amp;origin=37.855848%2C27.824941&amp;destination=37.857618%2C27.823128&amp;travelmode=driving</t>
  </si>
  <si>
    <t>https://www.google.com/maps/dir/?api=1&amp;origin=37.855848%2C27.824941&amp;destination=37.851048%2C27.817409&amp;travelmode=driving</t>
  </si>
  <si>
    <t>https://www.google.com/maps/dir/?api=1&amp;origin=37.855848%2C27.824941&amp;destination=37.842863%2C27.828212&amp;travelmode=driving</t>
  </si>
  <si>
    <t>GİRNE MAH. 2202 SK. ELİFKENT(649/25) SİTESİ ELİF KENT 18.BLOK NO:3F/1</t>
  </si>
  <si>
    <t>Gerçek - Google Places (Elifkent Sitesi)</t>
  </si>
  <si>
    <t>https://www.google.com/maps/dir/?api=1&amp;origin=37.856481%2C27.821023&amp;destination=38.322099%2C27.131037&amp;travelmode=driving</t>
  </si>
  <si>
    <t>https://www.google.com/maps/dir/?api=1&amp;origin=37.856481%2C27.821023&amp;destination=37.857618%2C27.823128&amp;travelmode=driving</t>
  </si>
  <si>
    <t>https://www.google.com/maps/dir/?api=1&amp;origin=37.856481%2C27.821023&amp;destination=37.851048%2C27.817409&amp;travelmode=driving</t>
  </si>
  <si>
    <t>https://www.google.com/maps/dir/?api=1&amp;origin=37.856481%2C27.821023&amp;destination=37.842863%2C27.828212&amp;travelmode=driving</t>
  </si>
  <si>
    <t>https://www.google.com/maps/dir/?api=1&amp;origin=37.825%2C27.85&amp;destination=38.322099%2C27.131037&amp;travelmode=driving</t>
  </si>
  <si>
    <t>https://www.google.com/maps/dir/?api=1&amp;origin=37.825%2C27.85&amp;destination=37.834436%2C27.837138&amp;travelmode=driving</t>
  </si>
  <si>
    <t>https://www.google.com/maps/dir/?api=1&amp;origin=37.825%2C27.85&amp;destination=37.839908%2C27.845862&amp;travelmode=driving</t>
  </si>
  <si>
    <t>https://www.google.com/maps/dir/?api=1&amp;origin=37.825%2C27.85&amp;destination=37.838459%2C27.823758&amp;travelmode=driving</t>
  </si>
  <si>
    <t>AYDIN FATİH-2 çevresi</t>
  </si>
  <si>
    <t>FATİH MAH. 1101 SOK. NO:4 D:18 EFELER/AYDIN</t>
  </si>
  <si>
    <t>Gerçek - Google Places (1101 Sk No:4)</t>
  </si>
  <si>
    <t>https://www.google.com/maps/dir/?api=1&amp;origin=37.840679%2C27.833419&amp;destination=38.260463%2C27.125587&amp;travelmode=driving</t>
  </si>
  <si>
    <t>https://www.google.com/maps/dir/?api=1&amp;origin=37.840679%2C27.833419&amp;destination=37.842863%2C27.828212&amp;travelmode=driving</t>
  </si>
  <si>
    <t>https://www.google.com/maps/dir/?api=1&amp;origin=37.840679%2C27.833419&amp;destination=37.834436%2C27.837138&amp;travelmode=driving</t>
  </si>
  <si>
    <t>https://www.google.com/maps/dir/?api=1&amp;origin=37.840679%2C27.833419&amp;destination=37.838459%2C27.823758&amp;travelmode=driving</t>
  </si>
  <si>
    <t>GİRNE MH. 2114 SK. OFİS PAR 1 B BLOK K:2 D:2 AYDIN</t>
  </si>
  <si>
    <t>Gerçek - Google Places, mahalle merkezi yaklaşık (Girne Mah merkezi (yaklaşık))</t>
  </si>
  <si>
    <t>https://www.google.com/maps/dir/?api=1&amp;origin=37.854167%2C27.822351&amp;destination=38.260463%2C27.125587&amp;travelmode=driving</t>
  </si>
  <si>
    <t>https://www.google.com/maps/dir/?api=1&amp;origin=37.854167%2C27.822351&amp;destination=37.857618%2C27.823128&amp;travelmode=driving</t>
  </si>
  <si>
    <t>https://www.google.com/maps/dir/?api=1&amp;origin=37.854167%2C27.822351&amp;destination=37.851048%2C27.817409&amp;travelmode=driving</t>
  </si>
  <si>
    <t>https://www.google.com/maps/dir/?api=1&amp;origin=37.854167%2C27.822351&amp;destination=37.842863%2C27.828212&amp;travelmode=driving</t>
  </si>
  <si>
    <t>GİRNE MAH 2196 SK AY KONUT SİTESİ ABLOK NO:2A İÇ KAPI NO:3</t>
  </si>
  <si>
    <t>ZEYBEK MAH. ZEYBEKLER BULV. NO:95 D:13 EFELER/ AYDIN</t>
  </si>
  <si>
    <t>Gerçek - Google Places (Zeybekler Blv No:95)</t>
  </si>
  <si>
    <t>https://www.google.com/maps/dir/?api=1&amp;origin=37.839696%2C27.8159&amp;destination=38.260463%2C27.125587&amp;travelmode=driving</t>
  </si>
  <si>
    <t>https://www.google.com/maps/dir/?api=1&amp;origin=37.839696%2C27.8159&amp;destination=37.838459%2C27.823758&amp;travelmode=driving</t>
  </si>
  <si>
    <t>https://www.google.com/maps/dir/?api=1&amp;origin=37.839696%2C27.8159&amp;destination=37.842863%2C27.828212&amp;travelmode=driving</t>
  </si>
  <si>
    <t>https://www.google.com/maps/dir/?api=1&amp;origin=37.839696%2C27.8159&amp;destination=37.851048%2C27.817409&amp;travelmode=driving</t>
  </si>
  <si>
    <t>https://www.google.com/maps/dir/?api=1&amp;origin=37.833%2C27.937&amp;destination=38.260463%2C27.125587&amp;travelmode=driving</t>
  </si>
  <si>
    <t>https://www.google.com/maps/dir/?api=1&amp;origin=37.833%2C27.937&amp;destination=37.839908%2C27.845862&amp;travelmode=driving</t>
  </si>
  <si>
    <t>https://www.google.com/maps/dir/?api=1&amp;origin=37.833%2C27.937&amp;destination=37.834436%2C27.837138&amp;travelmode=driving</t>
  </si>
  <si>
    <t>https://www.google.com/maps/dir/?api=1&amp;origin=37.833%2C27.937&amp;destination=37.842863%2C27.828212&amp;travelmode=driving</t>
  </si>
  <si>
    <t>OSMAN YOZGATLI MAH. 1310 SK. NO:3</t>
  </si>
  <si>
    <t>Gerçek - Google Places (1310 Sk)</t>
  </si>
  <si>
    <t>https://www.google.com/maps/dir/?api=1&amp;origin=37.828566%2C27.82614&amp;destination=38.260463%2C27.125587&amp;travelmode=driving</t>
  </si>
  <si>
    <t>https://www.google.com/maps/dir/?api=1&amp;origin=37.828566%2C27.82614&amp;destination=37.838459%2C27.823758&amp;travelmode=driving</t>
  </si>
  <si>
    <t>https://www.google.com/maps/dir/?api=1&amp;origin=37.828566%2C27.82614&amp;destination=37.834436%2C27.837138&amp;travelmode=driving</t>
  </si>
  <si>
    <t>https://www.google.com/maps/dir/?api=1&amp;origin=37.828566%2C27.82614&amp;destination=37.842863%2C27.828212&amp;travelmode=driving</t>
  </si>
  <si>
    <t xml:space="preserve">AKÇAABAT MAH. 1694 SK.NO:6 </t>
  </si>
  <si>
    <t>https://www.google.com/maps/dir/?api=1&amp;origin=37.834%2C27.937&amp;destination=38.260463%2C27.125587&amp;travelmode=driving</t>
  </si>
  <si>
    <t>https://www.google.com/maps/dir/?api=1&amp;origin=37.834%2C27.937&amp;destination=37.839908%2C27.845862&amp;travelmode=driving</t>
  </si>
  <si>
    <t>https://www.google.com/maps/dir/?api=1&amp;origin=37.834%2C27.937&amp;destination=37.834436%2C27.837138&amp;travelmode=driving</t>
  </si>
  <si>
    <t>https://www.google.com/maps/dir/?api=1&amp;origin=37.834%2C27.937&amp;destination=37.842863%2C27.828212&amp;travelmode=driving</t>
  </si>
  <si>
    <t>OVAEYMİR MAH. 3287 SK. SÜREYYA BAYRAM APT NO:5 İÇ KAPI NO:1</t>
  </si>
  <si>
    <t>Gerçek - Google Places (Ovaeymir civarı (zayıf))</t>
  </si>
  <si>
    <t>https://www.google.com/maps/dir/?api=1&amp;origin=37.821746%2C27.83853&amp;destination=38.260463%2C27.125587&amp;travelmode=driving</t>
  </si>
  <si>
    <t>https://www.google.com/maps/dir/?api=1&amp;origin=37.821746%2C27.83853&amp;destination=37.834436%2C27.837138&amp;travelmode=driving</t>
  </si>
  <si>
    <t>https://www.google.com/maps/dir/?api=1&amp;origin=37.821746%2C27.83853&amp;destination=37.839908%2C27.845862&amp;travelmode=driving</t>
  </si>
  <si>
    <t>https://www.google.com/maps/dir/?api=1&amp;origin=37.821746%2C27.83853&amp;destination=37.838459%2C27.823758&amp;travelmode=driving</t>
  </si>
  <si>
    <t>KARDEŞKÖY MAH. 5033 SK. POLAT EVLERİ NO:46 EFELER AYDIN</t>
  </si>
  <si>
    <t>Gerçek - Google Places, mahalle merkezi yaklaşık (Kardeşköy merkezi (yaklaşık))</t>
  </si>
  <si>
    <t>https://www.google.com/maps/dir/?api=1&amp;origin=37.845463%2C27.769963&amp;destination=37.838459%2C27.823758&amp;travelmode=driving</t>
  </si>
  <si>
    <t>https://www.google.com/maps/dir/?api=1&amp;origin=37.845463%2C27.769963&amp;destination=37.851048%2C27.817409&amp;travelmode=driving</t>
  </si>
  <si>
    <t>https://www.google.com/maps/dir/?api=1&amp;origin=37.845463%2C27.769963&amp;destination=37.857618%2C27.823128&amp;travelmode=driving</t>
  </si>
  <si>
    <t>AYDIN FATİH çevresi</t>
  </si>
  <si>
    <t>CUMHURİYET MAH 1953 SK KÜÇÜKLER APT NO:7 İÇ KAPI NO:2</t>
  </si>
  <si>
    <t>Gerçek - Google Places (1953 Sk No:7)</t>
  </si>
  <si>
    <t>https://www.google.com/maps/dir/?api=1&amp;origin=37.846614%2C27.842716&amp;destination=37.838459%2C27.823758&amp;travelmode=driving</t>
  </si>
  <si>
    <t>https://www.google.com/maps/dir/?api=1&amp;origin=37.846614%2C27.842716&amp;destination=37.839908%2C27.845862&amp;travelmode=driving</t>
  </si>
  <si>
    <t>https://www.google.com/maps/dir/?api=1&amp;origin=37.846614%2C27.842716&amp;destination=37.842863%2C27.828212&amp;travelmode=driving</t>
  </si>
  <si>
    <t>https://www.google.com/maps/dir/?api=1&amp;origin=37.846614%2C27.842716&amp;destination=37.834436%2C27.837138&amp;travelmode=driving</t>
  </si>
  <si>
    <t>EFELER MH. FİDANLIK CD. N:8 K:2 D:4 EFELER</t>
  </si>
  <si>
    <t>Gerçek - Google Places (Fidanlık Cd No:8)</t>
  </si>
  <si>
    <t>https://www.google.com/maps/dir/?api=1&amp;origin=37.839234%2C27.828098&amp;destination=37.838459%2C27.823758&amp;travelmode=driving</t>
  </si>
  <si>
    <t>https://www.google.com/maps/dir/?api=1&amp;origin=37.839234%2C27.828098&amp;destination=37.842863%2C27.828212&amp;travelmode=driving</t>
  </si>
  <si>
    <t>https://www.google.com/maps/dir/?api=1&amp;origin=37.839234%2C27.828098&amp;destination=37.834436%2C27.837138&amp;travelmode=driving</t>
  </si>
  <si>
    <t>YEDİ EYLÜL MAH. 1008 SK.ÖZVERİ SİTESİ B BLOK NO:26 İÇ KAPI NO:3</t>
  </si>
  <si>
    <t>Gerçek - Google Places, mahalle merkezi yaklaşık (Yedi Eylül Mah merkezi (yaklaşık, Aydın))</t>
  </si>
  <si>
    <t>https://www.google.com/maps/dir/?api=1&amp;origin=37.835812%2C27.8414&amp;destination=37.838459%2C27.823758&amp;travelmode=driving</t>
  </si>
  <si>
    <t>https://www.google.com/maps/dir/?api=1&amp;origin=37.835812%2C27.8414&amp;destination=37.834436%2C27.837138&amp;travelmode=driving</t>
  </si>
  <si>
    <t>https://www.google.com/maps/dir/?api=1&amp;origin=37.835812%2C27.8414&amp;destination=37.839908%2C27.845862&amp;travelmode=driving</t>
  </si>
  <si>
    <t>https://www.google.com/maps/dir/?api=1&amp;origin=37.835812%2C27.8414&amp;destination=37.842863%2C27.828212&amp;travelmode=driving</t>
  </si>
  <si>
    <t>ZEYBEK MAH ZEYBEKLER BUL TOKİ EVLERİ B1 BLOK 7 SİTESİ TOKİ NO:6/6 İÇ NO:10</t>
  </si>
  <si>
    <t>Gerçek - Google Places, mahalle merkezi yaklaşık (Zeybek Mah merkezi (yaklaşık))</t>
  </si>
  <si>
    <t>https://www.google.com/maps/dir/?api=1&amp;origin=37.836053%2C27.816489&amp;destination=37.838459%2C27.823758&amp;travelmode=driving</t>
  </si>
  <si>
    <t>https://www.google.com/maps/dir/?api=1&amp;origin=37.836053%2C27.816489&amp;destination=37.842863%2C27.828212&amp;travelmode=driving</t>
  </si>
  <si>
    <t>https://www.google.com/maps/dir/?api=1&amp;origin=37.836053%2C27.816489&amp;destination=37.851048%2C27.817409&amp;travelmode=driving</t>
  </si>
  <si>
    <t>https://www.google.com/maps/dir/?api=1&amp;origin=37.831%2C27.907&amp;destination=37.838459%2C27.823758&amp;travelmode=driving</t>
  </si>
  <si>
    <t>https://www.google.com/maps/dir/?api=1&amp;origin=37.831%2C27.907&amp;destination=37.839908%2C27.845862&amp;travelmode=driving</t>
  </si>
  <si>
    <t>https://www.google.com/maps/dir/?api=1&amp;origin=37.831%2C27.907&amp;destination=37.834436%2C27.837138&amp;travelmode=driving</t>
  </si>
  <si>
    <t>https://www.google.com/maps/dir/?api=1&amp;origin=37.831%2C27.907&amp;destination=37.842863%2C27.828212&amp;travelmode=driving</t>
  </si>
  <si>
    <t>KEMER MAH. HAYRAT CAD. NO:35 İÇ KAPI NO:4 EFELER/AYDIN</t>
  </si>
  <si>
    <t>Gerçek - Google Places (Hayrat Cd No:35)</t>
  </si>
  <si>
    <t>https://www.google.com/maps/dir/?api=1&amp;origin=37.861011%2C27.82141&amp;destination=37.838459%2C27.823758&amp;travelmode=driving</t>
  </si>
  <si>
    <t>https://www.google.com/maps/dir/?api=1&amp;origin=37.861011%2C27.82141&amp;destination=37.857618%2C27.823128&amp;travelmode=driving</t>
  </si>
  <si>
    <t>https://www.google.com/maps/dir/?api=1&amp;origin=37.861011%2C27.82141&amp;destination=37.851048%2C27.817409&amp;travelmode=driving</t>
  </si>
  <si>
    <t>https://www.google.com/maps/dir/?api=1&amp;origin=37.861011%2C27.82141&amp;destination=37.842863%2C27.828212&amp;travelmode=driving</t>
  </si>
  <si>
    <t>CUMHURİYET MAH.ŞEHİT ASTEĞMEN SÜLEYMAN ÇAMLICA BUL.ELIF VAROL APT.NO:115 İÇ</t>
  </si>
  <si>
    <t>Gerçek - Google Places, mahalle merkezi yaklaşık (Cumhuriyet Mah merkezi (yaklaşık))</t>
  </si>
  <si>
    <t>https://www.google.com/maps/dir/?api=1&amp;origin=37.844666%2C27.835539&amp;destination=37.838459%2C27.823758&amp;travelmode=driving</t>
  </si>
  <si>
    <t>https://www.google.com/maps/dir/?api=1&amp;origin=37.844666%2C27.835539&amp;destination=37.842863%2C27.828212&amp;travelmode=driving</t>
  </si>
  <si>
    <t>https://www.google.com/maps/dir/?api=1&amp;origin=37.844666%2C27.835539&amp;destination=37.839908%2C27.845862&amp;travelmode=driving</t>
  </si>
  <si>
    <t>https://www.google.com/maps/dir/?api=1&amp;origin=37.844666%2C27.835539&amp;destination=37.834436%2C27.837138&amp;travelmode=driving</t>
  </si>
  <si>
    <t>OSMAN YOZGATLI MH 1241 SK. N:7</t>
  </si>
  <si>
    <t>Gerçek - Google Places (1241 Sk No:7)</t>
  </si>
  <si>
    <t>https://www.google.com/maps/dir/?api=1&amp;origin=37.82887%2C27.832656&amp;destination=37.838459%2C27.823758&amp;travelmode=driving</t>
  </si>
  <si>
    <t>https://www.google.com/maps/dir/?api=1&amp;origin=37.82887%2C27.832656&amp;destination=37.834436%2C27.837138&amp;travelmode=driving</t>
  </si>
  <si>
    <t>https://www.google.com/maps/dir/?api=1&amp;origin=37.82887%2C27.832656&amp;destination=37.842863%2C27.828212&amp;travelmode=driving</t>
  </si>
  <si>
    <t>Akçaköy Mah. 878 Sk. No:75 İç Apı No: 2 KÖŞK/AYDIN</t>
  </si>
  <si>
    <t>Gerçek - Google Places, mahalle merkezi yaklaşık (Akçaköy merkezi (yaklaşık))</t>
  </si>
  <si>
    <t>https://www.google.com/maps/dir/?api=1&amp;origin=37.962285%2C28.021256&amp;destination=37.838459%2C27.823758&amp;travelmode=driving</t>
  </si>
  <si>
    <t>https://www.google.com/maps/dir/?api=1&amp;origin=37.962285%2C28.021256&amp;destination=37.839908%2C27.845862&amp;travelmode=driving</t>
  </si>
  <si>
    <t>https://www.google.com/maps/dir/?api=1&amp;origin=37.962285%2C28.021256&amp;destination=37.857618%2C27.823128&amp;travelmode=driving</t>
  </si>
  <si>
    <t>https://www.google.com/maps/dir/?api=1&amp;origin=37.962285%2C28.021256&amp;destination=37.834436%2C27.837138&amp;travelmode=driving</t>
  </si>
  <si>
    <t>AYDIN GİRNE çevresi</t>
  </si>
  <si>
    <t>MİMARSİNAN MAH. 2309 SOK.  AYTEKS SİTESİ J BLOK NO:2 D:5 EFELER AYDIN</t>
  </si>
  <si>
    <t>Gerçek - Google Places, mahalle merkezi yaklaşık (Mimar Sinan Mah merkezi (yaklaşık))</t>
  </si>
  <si>
    <t>https://www.google.com/maps/dir/?api=1&amp;origin=37.854845%2C27.781315&amp;destination=37.839908%2C27.845862&amp;travelmode=driving</t>
  </si>
  <si>
    <t>https://www.google.com/maps/dir/?api=1&amp;origin=37.854845%2C27.781315&amp;destination=37.851048%2C27.817409&amp;travelmode=driving</t>
  </si>
  <si>
    <t>https://www.google.com/maps/dir/?api=1&amp;origin=37.854845%2C27.781315&amp;destination=37.857618%2C27.823128&amp;travelmode=driving</t>
  </si>
  <si>
    <t>https://www.google.com/maps/dir/?api=1&amp;origin=37.854845%2C27.781315&amp;destination=37.838459%2C27.823758&amp;travelmode=driving</t>
  </si>
  <si>
    <t xml:space="preserve">KEMER MAH.1826 SK.NO:16İÇ KAPI NO:2 </t>
  </si>
  <si>
    <t>Gerçek - Google Places (Kemer civarı (zayıf))</t>
  </si>
  <si>
    <t>https://www.google.com/maps/dir/?api=1&amp;origin=37.859994%2C27.827451&amp;destination=37.839908%2C27.845862&amp;travelmode=driving</t>
  </si>
  <si>
    <t>https://www.google.com/maps/dir/?api=1&amp;origin=37.859994%2C27.827451&amp;destination=37.857618%2C27.823128&amp;travelmode=driving</t>
  </si>
  <si>
    <t>https://www.google.com/maps/dir/?api=1&amp;origin=37.859994%2C27.827451&amp;destination=37.851048%2C27.817409&amp;travelmode=driving</t>
  </si>
  <si>
    <t>https://www.google.com/maps/dir/?api=1&amp;origin=37.859994%2C27.827451&amp;destination=37.842863%2C27.828212&amp;travelmode=driving</t>
  </si>
  <si>
    <t>BEGÜM ÇEVİREN</t>
  </si>
  <si>
    <t>FATİH MH.1125SK.EMEĞİM KENT SİTESİ K BLOK NO:19/2İÇKAPINO:4</t>
  </si>
  <si>
    <t>Gerçek - Google Places (Emeğim Kent Sitesi)</t>
  </si>
  <si>
    <t>https://www.google.com/maps/dir/?api=1&amp;origin=37.835007%2C27.835184&amp;destination=37.839908%2C27.845862&amp;travelmode=driving</t>
  </si>
  <si>
    <t>https://www.google.com/maps/dir/?api=1&amp;origin=37.835007%2C27.835184&amp;destination=37.834436%2C27.837138&amp;travelmode=driving</t>
  </si>
  <si>
    <t>https://www.google.com/maps/dir/?api=1&amp;origin=37.835007%2C27.835184&amp;destination=37.842863%2C27.828212&amp;travelmode=driving</t>
  </si>
  <si>
    <t>https://www.google.com/maps/dir/?api=1&amp;origin=37.835007%2C27.835184&amp;destination=37.838459%2C27.823758&amp;travelmode=driving</t>
  </si>
  <si>
    <t>OVAEYMİR MAH.3274 SK.NO:7 İÇ KAPI NO:1</t>
  </si>
  <si>
    <t>Gerçek - Google Places, mahalle merkezi yaklaşık (Ovaeymir Mah merkezi (yaklaşık))</t>
  </si>
  <si>
    <t>https://www.google.com/maps/dir/?api=1&amp;origin=37.81194%2C27.834073&amp;destination=37.839908%2C27.845862&amp;travelmode=driving</t>
  </si>
  <si>
    <t>https://www.google.com/maps/dir/?api=1&amp;origin=37.81194%2C27.834073&amp;destination=37.834436%2C27.837138&amp;travelmode=driving</t>
  </si>
  <si>
    <t>https://www.google.com/maps/dir/?api=1&amp;origin=37.81194%2C27.834073&amp;destination=37.838459%2C27.823758&amp;travelmode=driving</t>
  </si>
  <si>
    <t>https://www.google.com/maps/dir/?api=1&amp;origin=37.834%2C27.993&amp;destination=37.839908%2C27.845862&amp;travelmode=driving</t>
  </si>
  <si>
    <t>https://www.google.com/maps/dir/?api=1&amp;origin=37.834%2C27.993&amp;destination=37.834436%2C27.837138&amp;travelmode=driving</t>
  </si>
  <si>
    <t>https://www.google.com/maps/dir/?api=1&amp;origin=37.834%2C27.993&amp;destination=37.842863%2C27.828212&amp;travelmode=driving</t>
  </si>
  <si>
    <t>https://www.google.com/maps/dir/?api=1&amp;origin=37.841%2C27.993&amp;destination=37.839908%2C27.845862&amp;travelmode=driving</t>
  </si>
  <si>
    <t>https://www.google.com/maps/dir/?api=1&amp;origin=37.841%2C27.993&amp;destination=37.834436%2C27.837138&amp;travelmode=driving</t>
  </si>
  <si>
    <t>https://www.google.com/maps/dir/?api=1&amp;origin=37.841%2C27.993&amp;destination=37.842863%2C27.828212&amp;travelmode=driving</t>
  </si>
  <si>
    <t>GİRNE MAH. ELİFKENT SİTESİ 2202 SK. EFELER</t>
  </si>
  <si>
    <t>Gerçek - Google Places (Elifkent Sitesi 2197 Sk civarı)</t>
  </si>
  <si>
    <t>https://www.google.com/maps/dir/?api=1&amp;origin=37.856481%2C27.821023&amp;destination=37.834436%2C27.837138&amp;travelmode=driving</t>
  </si>
  <si>
    <t>https://www.google.com/maps/dir/?api=1&amp;origin=37.817%2C27.974&amp;destination=37.834436%2C27.837138&amp;travelmode=driving</t>
  </si>
  <si>
    <t>https://www.google.com/maps/dir/?api=1&amp;origin=37.817%2C27.974&amp;destination=37.839908%2C27.845862&amp;travelmode=driving</t>
  </si>
  <si>
    <t>https://www.google.com/maps/dir/?api=1&amp;origin=37.817%2C27.974&amp;destination=37.842863%2C27.828212&amp;travelmode=driving</t>
  </si>
  <si>
    <t>SÜLEYMAN KALIN</t>
  </si>
  <si>
    <t>https://www.google.com/maps/dir/?api=1&amp;origin=37.833%2C27.989&amp;destination=37.834436%2C27.837138&amp;travelmode=driving</t>
  </si>
  <si>
    <t>https://www.google.com/maps/dir/?api=1&amp;origin=37.833%2C27.989&amp;destination=37.839908%2C27.845862&amp;travelmode=driving</t>
  </si>
  <si>
    <t>https://www.google.com/maps/dir/?api=1&amp;origin=37.833%2C27.989&amp;destination=37.842863%2C27.828212&amp;travelmode=driving</t>
  </si>
  <si>
    <t>KEMER MAH.ÇAKIRLAR 8 SOK. NO:3 EFELER AYDIN</t>
  </si>
  <si>
    <t>Gerçek - Google Places (Çakırlar 8 Sk No:3)</t>
  </si>
  <si>
    <t>https://www.google.com/maps/dir/?api=1&amp;origin=37.865182%2C27.825587&amp;destination=37.834436%2C27.837138&amp;travelmode=driving</t>
  </si>
  <si>
    <t>https://www.google.com/maps/dir/?api=1&amp;origin=37.865182%2C27.825587&amp;destination=37.857618%2C27.823128&amp;travelmode=driving</t>
  </si>
  <si>
    <t>https://www.google.com/maps/dir/?api=1&amp;origin=37.865182%2C27.825587&amp;destination=37.851048%2C27.817409&amp;travelmode=driving</t>
  </si>
  <si>
    <t>https://www.google.com/maps/dir/?api=1&amp;origin=37.865182%2C27.825587&amp;destination=37.842863%2C27.828212&amp;travelmode=driving</t>
  </si>
  <si>
    <t>BAYRAKLI çevresi</t>
  </si>
  <si>
    <t>FİKRİ ALTAY MAH. 6228 SK. NO:4 İÇ KAPI NO:1 KARŞIYAKA/İZMİR</t>
  </si>
  <si>
    <t>Gerçek - Google Places (6228 Sk No:4)</t>
  </si>
  <si>
    <t>https://www.google.com/maps/dir/?api=1&amp;origin=38.47466%2C27.100475&amp;destination=37.834436%2C27.837138&amp;travelmode=driving</t>
  </si>
  <si>
    <t>https://www.google.com/maps/dir/?api=1&amp;origin=38.47466%2C27.100475&amp;destination=38.470404%2C27.108413&amp;travelmode=driving</t>
  </si>
  <si>
    <t>https://www.google.com/maps/dir/?api=1&amp;origin=38.47466%2C27.100475&amp;destination=38.474585%2C27.113885&amp;travelmode=driving</t>
  </si>
  <si>
    <t>https://www.google.com/maps/dir/?api=1&amp;origin=38.47466%2C27.100475&amp;destination=38.465171%2C27.111266&amp;travelmode=driving</t>
  </si>
  <si>
    <t>7457 SK. NO:6 ÖRNEKKÖY KARŞIYAKA İZMİR</t>
  </si>
  <si>
    <t>Gerçek - Google Places (7457 Sk No:6)</t>
  </si>
  <si>
    <t>https://www.google.com/maps/dir/?api=1&amp;origin=38.477682%2C27.112039&amp;destination=37.834436%2C27.837138&amp;travelmode=driving</t>
  </si>
  <si>
    <t>https://www.google.com/maps/dir/?api=1&amp;origin=38.477682%2C27.112039&amp;destination=38.474585%2C27.113885&amp;travelmode=driving</t>
  </si>
  <si>
    <t>https://www.google.com/maps/dir/?api=1&amp;origin=38.477682%2C27.112039&amp;destination=38.471686%2C27.11778&amp;travelmode=driving</t>
  </si>
  <si>
    <t>https://www.google.com/maps/dir/?api=1&amp;origin=38.477682%2C27.112039&amp;destination=38.470404%2C27.108413&amp;travelmode=driving</t>
  </si>
  <si>
    <t>ONUR MAH 7369 SK NO:6</t>
  </si>
  <si>
    <t>Gerçek - Google Places (Onur Mah civarı)</t>
  </si>
  <si>
    <t>https://www.google.com/maps/dir/?api=1&amp;origin=38.4961%2C27.1403&amp;destination=37.857618%2C27.823128&amp;travelmode=driving</t>
  </si>
  <si>
    <t>https://www.google.com/maps/dir/?api=1&amp;origin=38.4961%2C27.1403&amp;destination=38.496%2C27.136&amp;travelmode=driving</t>
  </si>
  <si>
    <t>https://www.google.com/maps/dir/?api=1&amp;origin=38.4961%2C27.1403&amp;destination=38.469293%2C27.136971&amp;travelmode=driving</t>
  </si>
  <si>
    <t>https://www.google.com/maps/dir/?api=1&amp;origin=38.4961%2C27.1403&amp;destination=38.474585%2C27.113885&amp;travelmode=driving</t>
  </si>
  <si>
    <t>ELİF SEVEN</t>
  </si>
  <si>
    <t>SOĞUKKUYU MAH AKIN KIVANÇ SOK YILDIZ NO:40 İÇ KAPI NO:17</t>
  </si>
  <si>
    <t>Gerçek - Google Places (Akın Kıvanç Sk No:40)</t>
  </si>
  <si>
    <t>https://www.google.com/maps/dir/?api=1&amp;origin=38.476529%2C27.12211&amp;destination=37.857618%2C27.823128&amp;travelmode=driving</t>
  </si>
  <si>
    <t>https://www.google.com/maps/dir/?api=1&amp;origin=38.476529%2C27.12211&amp;destination=38.471686%2C27.11778&amp;travelmode=driving</t>
  </si>
  <si>
    <t>https://www.google.com/maps/dir/?api=1&amp;origin=38.476529%2C27.12211&amp;destination=38.474585%2C27.113885&amp;travelmode=driving</t>
  </si>
  <si>
    <t>https://www.google.com/maps/dir/?api=1&amp;origin=38.476529%2C27.12211&amp;destination=38.470404%2C27.108413&amp;travelmode=driving</t>
  </si>
  <si>
    <t>DOĞANÇAY MAH 7194/2 SOK NO:50 İÇ KAPI NO:1</t>
  </si>
  <si>
    <t>Gerçek - Google Places (7194/2 Sk No:50)</t>
  </si>
  <si>
    <t>https://www.google.com/maps/dir/?api=1&amp;origin=38.492988%2C27.156367&amp;destination=37.857618%2C27.823128&amp;travelmode=driving</t>
  </si>
  <si>
    <t>https://www.google.com/maps/dir/?api=1&amp;origin=38.492988%2C27.156367&amp;destination=38.496%2C27.136&amp;travelmode=driving</t>
  </si>
  <si>
    <t>https://www.google.com/maps/dir/?api=1&amp;origin=38.492988%2C27.156367&amp;destination=38.469293%2C27.136971&amp;travelmode=driving</t>
  </si>
  <si>
    <t>https://www.google.com/maps/dir/?api=1&amp;origin=38.492988%2C27.156367&amp;destination=38.4625711%2C27.1824038&amp;travelmode=driving</t>
  </si>
  <si>
    <t>TEPEKULE MAH.2108/9 SK. NO:48 İÇ KAPI NO:3</t>
  </si>
  <si>
    <t>Gerçek - Google Places (2108/9 Sk No:48)</t>
  </si>
  <si>
    <t>https://www.google.com/maps/dir/?api=1&amp;origin=38.467411%2C27.177525&amp;destination=37.857618%2C27.823128&amp;travelmode=driving</t>
  </si>
  <si>
    <t>https://www.google.com/maps/dir/?api=1&amp;origin=38.467411%2C27.177525&amp;destination=38.4625711%2C27.1824038&amp;travelmode=driving</t>
  </si>
  <si>
    <t>https://www.google.com/maps/dir/?api=1&amp;origin=38.467411%2C27.177525&amp;destination=38.464877%2C27.194834&amp;travelmode=driving</t>
  </si>
  <si>
    <t>https://www.google.com/maps/dir/?api=1&amp;origin=38.467411%2C27.177525&amp;destination=38.469293%2C27.136971&amp;travelmode=driving</t>
  </si>
  <si>
    <t>EMEK MAH. 7225 SK. 10/1 BAYRAKLI İZMİR</t>
  </si>
  <si>
    <t>Gerçek - Google Places (7225 Sk No:10)</t>
  </si>
  <si>
    <t>https://www.google.com/maps/dir/?api=1&amp;origin=38.469455%2C27.125073&amp;destination=37.857618%2C27.823128&amp;travelmode=driving</t>
  </si>
  <si>
    <t>https://www.google.com/maps/dir/?api=1&amp;origin=38.469455%2C27.125073&amp;destination=38.471686%2C27.11778&amp;travelmode=driving</t>
  </si>
  <si>
    <t>https://www.google.com/maps/dir/?api=1&amp;origin=38.469455%2C27.125073&amp;destination=38.469293%2C27.136971&amp;travelmode=driving</t>
  </si>
  <si>
    <t>https://www.google.com/maps/dir/?api=1&amp;origin=38.469455%2C27.125073&amp;destination=38.474585%2C27.113885&amp;travelmode=driving</t>
  </si>
  <si>
    <t>EMEK MAH.7286 SK.NO:2BAYRAKLI/İZMİR</t>
  </si>
  <si>
    <t>Gerçek - Google Places (7286 Sk No:2)</t>
  </si>
  <si>
    <t>https://www.google.com/maps/dir/?api=1&amp;origin=38.471565%2C27.122637&amp;destination=37.857618%2C27.823128&amp;travelmode=driving</t>
  </si>
  <si>
    <t>https://www.google.com/maps/dir/?api=1&amp;origin=38.471565%2C27.122637&amp;destination=38.471686%2C27.11778&amp;travelmode=driving</t>
  </si>
  <si>
    <t>https://www.google.com/maps/dir/?api=1&amp;origin=38.471565%2C27.122637&amp;destination=38.474585%2C27.113885&amp;travelmode=driving</t>
  </si>
  <si>
    <t>https://www.google.com/maps/dir/?api=1&amp;origin=38.471565%2C27.122637&amp;destination=38.465171%2C27.111266&amp;travelmode=driving</t>
  </si>
  <si>
    <t>ORG.NAFİZ GÜRMAN MAH.7119 SK. NO:52</t>
  </si>
  <si>
    <t>Gerçek - Google Places (7119 Sk No:52)</t>
  </si>
  <si>
    <t>https://www.google.com/maps/dir/?api=1&amp;origin=38.476949%2C27.137505&amp;destination=37.857618%2C27.823128&amp;travelmode=driving</t>
  </si>
  <si>
    <t>https://www.google.com/maps/dir/?api=1&amp;origin=38.476949%2C27.137505&amp;destination=38.469293%2C27.136971&amp;travelmode=driving</t>
  </si>
  <si>
    <t>https://www.google.com/maps/dir/?api=1&amp;origin=38.476949%2C27.137505&amp;destination=38.471686%2C27.11778&amp;travelmode=driving</t>
  </si>
  <si>
    <t>https://www.google.com/maps/dir/?api=1&amp;origin=38.476949%2C27.137505&amp;destination=38.474585%2C27.113885&amp;travelmode=driving</t>
  </si>
  <si>
    <t>KARŞIYAKA-2 çevresi</t>
  </si>
  <si>
    <t>8014 SOK NO:72 K:1 D:1 EMEK APARTMANI</t>
  </si>
  <si>
    <t>Gerçek - Google Places (8014 Sk No:72 (zayıf, ilçe farklı çıktı))</t>
  </si>
  <si>
    <t>https://www.google.com/maps/dir/?api=1&amp;origin=38.486044%2C27.064338&amp;destination=37.857618%2C27.823128&amp;travelmode=driving</t>
  </si>
  <si>
    <t>https://www.google.com/maps/dir/?api=1&amp;origin=38.486044%2C27.064338&amp;destination=38.49%2C27.072&amp;travelmode=driving</t>
  </si>
  <si>
    <t>https://www.google.com/maps/dir/?api=1&amp;origin=38.486044%2C27.064338&amp;destination=38.493071%2C27.054551&amp;travelmode=driving</t>
  </si>
  <si>
    <t>https://www.google.com/maps/dir/?api=1&amp;origin=38.486044%2C27.064338&amp;destination=38.470404%2C27.108413&amp;travelmode=driving</t>
  </si>
  <si>
    <t>7126 SOK. 6/B D:3 ORGANİZE NAFİZ GÜRMAN MAH. BAYRAKLI /İZMİR</t>
  </si>
  <si>
    <t>Gerçek - Google Places (7126 Sk No:6)</t>
  </si>
  <si>
    <t>https://www.google.com/maps/dir/?api=1&amp;origin=38.475974%2C27.141786&amp;destination=37.857618%2C27.823128&amp;travelmode=driving</t>
  </si>
  <si>
    <t>https://www.google.com/maps/dir/?api=1&amp;origin=38.475974%2C27.141786&amp;destination=38.469293%2C27.136971&amp;travelmode=driving</t>
  </si>
  <si>
    <t>https://www.google.com/maps/dir/?api=1&amp;origin=38.475974%2C27.141786&amp;destination=38.471686%2C27.11778&amp;travelmode=driving</t>
  </si>
  <si>
    <t>https://www.google.com/maps/dir/?api=1&amp;origin=38.475974%2C27.141786&amp;destination=38.496%2C27.136&amp;travelmode=driving</t>
  </si>
  <si>
    <t>ÖRNEKKÖY MAH 1847/3 SOK NO:43 İÇ KAPI NO:3</t>
  </si>
  <si>
    <t>Gerçek - Google Places (1847/3 Sk No:43)</t>
  </si>
  <si>
    <t>https://www.google.com/maps/dir/?api=1&amp;origin=38.476521%2C27.114157&amp;destination=37.842863%2C27.828212&amp;travelmode=driving</t>
  </si>
  <si>
    <t>https://www.google.com/maps/dir/?api=1&amp;origin=38.476521%2C27.114157&amp;destination=38.474585%2C27.113885&amp;travelmode=driving</t>
  </si>
  <si>
    <t>https://www.google.com/maps/dir/?api=1&amp;origin=38.476521%2C27.114157&amp;destination=38.471686%2C27.11778&amp;travelmode=driving</t>
  </si>
  <si>
    <t>https://www.google.com/maps/dir/?api=1&amp;origin=38.476521%2C27.114157&amp;destination=38.470404%2C27.108413&amp;travelmode=driving</t>
  </si>
  <si>
    <t>EMEK MAH 7290/6 SK NO:2A</t>
  </si>
  <si>
    <t>Gerçek - Google Places (7290/4 Sk No:2)</t>
  </si>
  <si>
    <t>https://www.google.com/maps/dir/?api=1&amp;origin=38.471039%2C27.123912&amp;destination=37.842863%2C27.828212&amp;travelmode=driving</t>
  </si>
  <si>
    <t>https://www.google.com/maps/dir/?api=1&amp;origin=38.471039%2C27.123912&amp;destination=38.471686%2C27.11778&amp;travelmode=driving</t>
  </si>
  <si>
    <t>https://www.google.com/maps/dir/?api=1&amp;origin=38.471039%2C27.123912&amp;destination=38.474585%2C27.113885&amp;travelmode=driving</t>
  </si>
  <si>
    <t>https://www.google.com/maps/dir/?api=1&amp;origin=38.471039%2C27.123912&amp;destination=38.469293%2C27.136971&amp;travelmode=driving</t>
  </si>
  <si>
    <t>https://www.google.com/maps/dir/?api=1&amp;origin=38.416%2C27.296&amp;destination=37.842863%2C27.828212&amp;travelmode=driving</t>
  </si>
  <si>
    <t>https://www.google.com/maps/dir/?api=1&amp;origin=38.416%2C27.296&amp;destination=38.438%2C27.328&amp;travelmode=driving</t>
  </si>
  <si>
    <t>https://www.google.com/maps/dir/?api=1&amp;origin=38.416%2C27.296&amp;destination=38.436005%2C27.206807&amp;travelmode=driving</t>
  </si>
  <si>
    <t>https://www.google.com/maps/dir/?api=1&amp;origin=38.416%2C27.296&amp;destination=38.438109%2C27.19608&amp;travelmode=driving</t>
  </si>
  <si>
    <t>ÖRNEKKÖY MH. 6065/2SK. NO:5 İÇ KAPI NO:1</t>
  </si>
  <si>
    <t>Gerçek - Google Places (6065/2 Sk No:5)</t>
  </si>
  <si>
    <t>https://www.google.com/maps/dir/?api=1&amp;origin=38.476073%2C27.113401&amp;destination=37.842863%2C27.828212&amp;travelmode=driving</t>
  </si>
  <si>
    <t>https://www.google.com/maps/dir/?api=1&amp;origin=38.476073%2C27.113401&amp;destination=38.474585%2C27.113885&amp;travelmode=driving</t>
  </si>
  <si>
    <t>https://www.google.com/maps/dir/?api=1&amp;origin=38.476073%2C27.113401&amp;destination=38.471686%2C27.11778&amp;travelmode=driving</t>
  </si>
  <si>
    <t>https://www.google.com/maps/dir/?api=1&amp;origin=38.476073%2C27.113401&amp;destination=38.470404%2C27.108413&amp;travelmode=driving</t>
  </si>
  <si>
    <t>İNÖNÜ MAH. 6743 SOK. NO:5 KARŞIYAKA-İZMİR</t>
  </si>
  <si>
    <t>Gerçek - Google Places (6743 Sk No:5)</t>
  </si>
  <si>
    <t>https://www.google.com/maps/dir/?api=1&amp;origin=38.48619%2C27.09992&amp;destination=37.842863%2C27.828212&amp;travelmode=driving</t>
  </si>
  <si>
    <t>https://www.google.com/maps/dir/?api=1&amp;origin=38.48619%2C27.09992&amp;destination=38.474585%2C27.113885&amp;travelmode=driving</t>
  </si>
  <si>
    <t>https://www.google.com/maps/dir/?api=1&amp;origin=38.48619%2C27.09992&amp;destination=38.470404%2C27.108413&amp;travelmode=driving</t>
  </si>
  <si>
    <t>https://www.google.com/maps/dir/?api=1&amp;origin=38.48619%2C27.09992&amp;destination=38.471686%2C27.11778&amp;travelmode=driving</t>
  </si>
  <si>
    <t>ORG. NAFİZ GÜRMAN MAH. 7158 SK. NO:2/1 A BAYRAKLI İZMİR</t>
  </si>
  <si>
    <t>Gerçek - Google Places (7158 Sk No:2)</t>
  </si>
  <si>
    <t>https://www.google.com/maps/dir/?api=1&amp;origin=38.475917%2C27.132688&amp;destination=37.842863%2C27.828212&amp;travelmode=driving</t>
  </si>
  <si>
    <t>https://www.google.com/maps/dir/?api=1&amp;origin=38.475917%2C27.132688&amp;destination=38.469293%2C27.136971&amp;travelmode=driving</t>
  </si>
  <si>
    <t>https://www.google.com/maps/dir/?api=1&amp;origin=38.475917%2C27.132688&amp;destination=38.471686%2C27.11778&amp;travelmode=driving</t>
  </si>
  <si>
    <t>https://www.google.com/maps/dir/?api=1&amp;origin=38.475917%2C27.132688&amp;destination=38.474585%2C27.113885&amp;travelmode=driving</t>
  </si>
  <si>
    <t>YAKAKENT MAH 8087/11 SK AKASYA NO:43 İÇ KAPI NO:4</t>
  </si>
  <si>
    <t>Gerçek - Google Places (8087/11 Sk No:43)</t>
  </si>
  <si>
    <t>https://www.google.com/maps/dir/?api=1&amp;origin=38.503914%2C27.074971&amp;destination=37.842863%2C27.828212&amp;travelmode=driving</t>
  </si>
  <si>
    <t>https://www.google.com/maps/dir/?api=1&amp;origin=38.503914%2C27.074971&amp;destination=38.49%2C27.072&amp;travelmode=driving</t>
  </si>
  <si>
    <t>https://www.google.com/maps/dir/?api=1&amp;origin=38.503914%2C27.074971&amp;destination=38.493071%2C27.054551&amp;travelmode=driving</t>
  </si>
  <si>
    <t>https://www.google.com/maps/dir/?api=1&amp;origin=38.503914%2C27.074971&amp;destination=38.519644%2C27.041157&amp;travelmode=driving</t>
  </si>
  <si>
    <t>HARMANDALI çevresi</t>
  </si>
  <si>
    <t>https://www.google.com/maps/dir/?api=1&amp;origin=38.429%2C27.194&amp;destination=37.842863%2C27.828212&amp;travelmode=driving</t>
  </si>
  <si>
    <t>https://www.google.com/maps/dir/?api=1&amp;origin=38.429%2C27.194&amp;destination=38.438109%2C27.19608&amp;travelmode=driving</t>
  </si>
  <si>
    <t>https://www.google.com/maps/dir/?api=1&amp;origin=38.429%2C27.194&amp;destination=38.436005%2C27.206807&amp;travelmode=driving</t>
  </si>
  <si>
    <t>https://www.google.com/maps/dir/?api=1&amp;origin=38.429%2C27.194&amp;destination=38.412%2C27.168&amp;travelmode=driving</t>
  </si>
  <si>
    <t>AHMET EFENDİ MAH 8921 SK NO:6 İÇ KAPI NO:2</t>
  </si>
  <si>
    <t>Gerçek - Google Places (8921 Sk No:6)</t>
  </si>
  <si>
    <t>https://www.google.com/maps/dir/?api=1&amp;origin=38.520426%2C27.03604&amp;destination=37.842863%2C27.828212&amp;travelmode=driving</t>
  </si>
  <si>
    <t>https://www.google.com/maps/dir/?api=1&amp;origin=38.520426%2C27.03604&amp;destination=38.519644%2C27.041157&amp;travelmode=driving</t>
  </si>
  <si>
    <t>https://www.google.com/maps/dir/?api=1&amp;origin=38.520426%2C27.03604&amp;destination=38.493071%2C27.054551&amp;travelmode=driving</t>
  </si>
  <si>
    <t>https://www.google.com/maps/dir/?api=1&amp;origin=38.520426%2C27.03604&amp;destination=38.49%2C27.072&amp;travelmode=driving</t>
  </si>
  <si>
    <t>BALATÇIK MAH. 8795/8 SK.NO:1 İÇ KAPI NO: 4 ÇÜĞLİ/İZMİR</t>
  </si>
  <si>
    <t>Gerçek - Google Places (8795/8 Sk No:1)</t>
  </si>
  <si>
    <t>https://www.google.com/maps/dir/?api=1&amp;origin=38.519553%2C27.041221&amp;destination=37.851048%2C27.817409&amp;travelmode=driving</t>
  </si>
  <si>
    <t>https://www.google.com/maps/dir/?api=1&amp;origin=38.519553%2C27.041221&amp;destination=38.519644%2C27.041157&amp;travelmode=driving</t>
  </si>
  <si>
    <t>https://www.google.com/maps/dir/?api=1&amp;origin=38.519553%2C27.041221&amp;destination=38.493071%2C27.054551&amp;travelmode=driving</t>
  </si>
  <si>
    <t>https://www.google.com/maps/dir/?api=1&amp;origin=38.519553%2C27.041221&amp;destination=38.49%2C27.072&amp;travelmode=driving</t>
  </si>
  <si>
    <t>KARSAVRAN MAH. KARSAVRAN KÜME EVLERİ NO:48</t>
  </si>
  <si>
    <t>https://www.google.com/maps/dir/?api=1&amp;origin=38.416%2C27.21&amp;destination=37.851048%2C27.817409&amp;travelmode=driving</t>
  </si>
  <si>
    <t>https://www.google.com/maps/dir/?api=1&amp;origin=38.416%2C27.21&amp;destination=38.436005%2C27.206807&amp;travelmode=driving</t>
  </si>
  <si>
    <t>https://www.google.com/maps/dir/?api=1&amp;origin=38.416%2C27.21&amp;destination=38.438109%2C27.19608&amp;travelmode=driving</t>
  </si>
  <si>
    <t>https://www.google.com/maps/dir/?api=1&amp;origin=38.416%2C27.21&amp;destination=38.412%2C27.168&amp;travelmode=driving</t>
  </si>
  <si>
    <t>AHMET EFENDİ MAH 8979/1 SK B NO:7 İÇ KAPI NO:14</t>
  </si>
  <si>
    <t>Gerçek - Google Places (8979/1 Sk No:7)</t>
  </si>
  <si>
    <t>https://www.google.com/maps/dir/?api=1&amp;origin=38.522044%2C27.040021&amp;destination=37.851048%2C27.817409&amp;travelmode=driving</t>
  </si>
  <si>
    <t>https://www.google.com/maps/dir/?api=1&amp;origin=38.522044%2C27.040021&amp;destination=38.519644%2C27.041157&amp;travelmode=driving</t>
  </si>
  <si>
    <t>https://www.google.com/maps/dir/?api=1&amp;origin=38.522044%2C27.040021&amp;destination=38.493071%2C27.054551&amp;travelmode=driving</t>
  </si>
  <si>
    <t>https://www.google.com/maps/dir/?api=1&amp;origin=38.522044%2C27.040021&amp;destination=38.49%2C27.072&amp;travelmode=driving</t>
  </si>
  <si>
    <t>KÜÇÜK ÇİĞLİ MAH 8710 SK NO:81 İÇ KAPI NO:13</t>
  </si>
  <si>
    <t>Gerçek - Google Places (8710 Sk No:81)</t>
  </si>
  <si>
    <t>https://www.google.com/maps/dir/?api=1&amp;origin=38.500447%2C27.057048&amp;destination=37.851048%2C27.817409&amp;travelmode=driving</t>
  </si>
  <si>
    <t>https://www.google.com/maps/dir/?api=1&amp;origin=38.500447%2C27.057048&amp;destination=38.493071%2C27.054551&amp;travelmode=driving</t>
  </si>
  <si>
    <t>https://www.google.com/maps/dir/?api=1&amp;origin=38.500447%2C27.057048&amp;destination=38.49%2C27.072&amp;travelmode=driving</t>
  </si>
  <si>
    <t>https://www.google.com/maps/dir/?api=1&amp;origin=38.500447%2C27.057048&amp;destination=38.519644%2C27.041157&amp;travelmode=driving</t>
  </si>
  <si>
    <t xml:space="preserve">ÖZDERE CUMHURİYET MAH.3063 SK. NO:11 İÇ KAPI NO:2 </t>
  </si>
  <si>
    <t>Gerçek - Google Places (3063 Sk No:11)</t>
  </si>
  <si>
    <t>https://www.google.com/maps/dir/?api=1&amp;origin=38.01673%2C27.129056&amp;destination=37.851048%2C27.817409&amp;travelmode=driving</t>
  </si>
  <si>
    <t>https://www.google.com/maps/dir/?api=1&amp;origin=38.01673%2C27.129056&amp;destination=38.021894%2C27.092563&amp;travelmode=driving</t>
  </si>
  <si>
    <t>https://www.google.com/maps/dir/?api=1&amp;origin=38.01673%2C27.129056&amp;destination=38.151657%2C27.353193&amp;travelmode=driving</t>
  </si>
  <si>
    <t>https://www.google.com/maps/dir/?api=1&amp;origin=38.01673%2C27.129056&amp;destination=38.14881%2C27.356671&amp;travelmode=driving</t>
  </si>
  <si>
    <t>ÖRNEKKÖY MH. 1847/5 SK. NO:45 İÇ KAPI NO:3</t>
  </si>
  <si>
    <t>Gerçek - Google Places (1847/5 Sk civarı)</t>
  </si>
  <si>
    <t>https://www.google.com/maps/dir/?api=1&amp;origin=38.476961%2C27.114798&amp;destination=37.851048%2C27.817409&amp;travelmode=driving</t>
  </si>
  <si>
    <t>https://www.google.com/maps/dir/?api=1&amp;origin=38.476961%2C27.114798&amp;destination=38.474585%2C27.113885&amp;travelmode=driving</t>
  </si>
  <si>
    <t>https://www.google.com/maps/dir/?api=1&amp;origin=38.476961%2C27.114798&amp;destination=38.471686%2C27.11778&amp;travelmode=driving</t>
  </si>
  <si>
    <t>https://www.google.com/maps/dir/?api=1&amp;origin=38.476961%2C27.114798&amp;destination=38.470404%2C27.108413&amp;travelmode=driving</t>
  </si>
  <si>
    <t>ATATÜRK MAH.8809/10SK.YASEMİN SİTESİ AKASYA NO:4 İÇ KAPI NO:21 ÇİĞLİ</t>
  </si>
  <si>
    <t>Gerçek - Google Places (Yasemin Sitesi)</t>
  </si>
  <si>
    <t>https://www.google.com/maps/dir/?api=1&amp;origin=38.520741%2C27.059181&amp;destination=37.851048%2C27.817409&amp;travelmode=driving</t>
  </si>
  <si>
    <t>https://www.google.com/maps/dir/?api=1&amp;origin=38.520741%2C27.059181&amp;destination=38.519644%2C27.041157&amp;travelmode=driving</t>
  </si>
  <si>
    <t>https://www.google.com/maps/dir/?api=1&amp;origin=38.520741%2C27.059181&amp;destination=38.493071%2C27.054551&amp;travelmode=driving</t>
  </si>
  <si>
    <t>https://www.google.com/maps/dir/?api=1&amp;origin=38.520741%2C27.059181&amp;destination=38.49%2C27.072&amp;travelmode=driving</t>
  </si>
  <si>
    <t>EMEK MAH. 7286 SK. NO:23A İÇ KAPI NO:2 BAYRAKLI İZMİR</t>
  </si>
  <si>
    <t>Gerçek - Google Places (7286 Sk No:23)</t>
  </si>
  <si>
    <t>https://www.google.com/maps/dir/?api=1&amp;origin=38.472621%2C27.122606&amp;destination=37.851048%2C27.817409&amp;travelmode=driving</t>
  </si>
  <si>
    <t>https://www.google.com/maps/dir/?api=1&amp;origin=38.472621%2C27.122606&amp;destination=38.471686%2C27.11778&amp;travelmode=driving</t>
  </si>
  <si>
    <t>https://www.google.com/maps/dir/?api=1&amp;origin=38.472621%2C27.122606&amp;destination=38.474585%2C27.113885&amp;travelmode=driving</t>
  </si>
  <si>
    <t>https://www.google.com/maps/dir/?api=1&amp;origin=38.472621%2C27.122606&amp;destination=38.470404%2C27.108413&amp;travelmode=driving</t>
  </si>
  <si>
    <t>CUMHURİYET MAH. YÖRÜK ALİ CAD. HUZUR BLOK NO:2/1 D:29 ÇİĞLİ-İZMİR</t>
  </si>
  <si>
    <t>Gerçek - Google Places (Yörük Ali Cd civarı (zayıf))</t>
  </si>
  <si>
    <t>https://www.google.com/maps/dir/?api=1&amp;origin=38.539436%2C27.056493&amp;destination=37.851048%2C27.817409&amp;travelmode=driving</t>
  </si>
  <si>
    <t>https://www.google.com/maps/dir/?api=1&amp;origin=38.539436%2C27.056493&amp;destination=38.519644%2C27.041157&amp;travelmode=driving</t>
  </si>
  <si>
    <t>https://www.google.com/maps/dir/?api=1&amp;origin=38.539436%2C27.056493&amp;destination=38.493071%2C27.054551&amp;travelmode=driving</t>
  </si>
  <si>
    <t>https://www.google.com/maps/dir/?api=1&amp;origin=38.539436%2C27.056493&amp;destination=38.49%2C27.072&amp;travelmode=driving</t>
  </si>
  <si>
    <t>https://www.google.com/maps/dir/?api=1&amp;origin=38.413%2C27.208&amp;destination=37.851048%2C27.817409&amp;travelmode=driving</t>
  </si>
  <si>
    <t>https://www.google.com/maps/dir/?api=1&amp;origin=38.413%2C27.208&amp;destination=38.436005%2C27.206807&amp;travelmode=driving</t>
  </si>
  <si>
    <t>https://www.google.com/maps/dir/?api=1&amp;origin=38.413%2C27.208&amp;destination=38.438109%2C27.19608&amp;travelmode=driving</t>
  </si>
  <si>
    <t>https://www.google.com/maps/dir/?api=1&amp;origin=38.413%2C27.208&amp;destination=38.412%2C27.168&amp;travelmode=driving</t>
  </si>
  <si>
    <t>AHMET EFENDİ MAH. 1108 SK.NO:16 İÇ KAPI NO:1</t>
  </si>
  <si>
    <t>Gerçek - Google Places (1108 Sk No:16)</t>
  </si>
  <si>
    <t>https://www.google.com/maps/dir/?api=1&amp;origin=38.520747%2C27.040309&amp;destination=37.851048%2C27.817409&amp;travelmode=driving</t>
  </si>
  <si>
    <t>https://www.google.com/maps/dir/?api=1&amp;origin=38.520747%2C27.040309&amp;destination=38.519644%2C27.041157&amp;travelmode=driving</t>
  </si>
  <si>
    <t>https://www.google.com/maps/dir/?api=1&amp;origin=38.520747%2C27.040309&amp;destination=38.493071%2C27.054551&amp;travelmode=driving</t>
  </si>
  <si>
    <t>https://www.google.com/maps/dir/?api=1&amp;origin=38.520747%2C27.040309&amp;destination=38.49%2C27.072&amp;travelmode=driving</t>
  </si>
  <si>
    <t>GÖLCÜK MAH 445 SOK NO:10 İÇ KAPI NO:1</t>
  </si>
  <si>
    <t>https://www.google.com/maps/dir/?api=1&amp;origin=38.415%2C27.208&amp;destination=38.471686%2C27.11778&amp;travelmode=driving</t>
  </si>
  <si>
    <t>https://www.google.com/maps/dir/?api=1&amp;origin=38.415%2C27.208&amp;destination=38.436005%2C27.206807&amp;travelmode=driving</t>
  </si>
  <si>
    <t>https://www.google.com/maps/dir/?api=1&amp;origin=38.415%2C27.208&amp;destination=38.438109%2C27.19608&amp;travelmode=driving</t>
  </si>
  <si>
    <t>https://www.google.com/maps/dir/?api=1&amp;origin=38.415%2C27.208&amp;destination=38.412%2C27.168&amp;travelmode=driving</t>
  </si>
  <si>
    <t>KARŞIYAKA-1 çevresi</t>
  </si>
  <si>
    <t>30 AĞUSTOS MAH 7124 SK EMEK 1 SİTESİ NO:4G İÇ KAPI NO:8</t>
  </si>
  <si>
    <t>Gerçek - Google Places (7124 Sk &amp; Emek Bir Sitesi)</t>
  </si>
  <si>
    <t>https://www.google.com/maps/dir/?api=1&amp;origin=38.55287%2C27.049475&amp;destination=38.471686%2C27.11778&amp;travelmode=driving</t>
  </si>
  <si>
    <t>https://www.google.com/maps/dir/?api=1&amp;origin=38.55287%2C27.049475&amp;destination=38.519644%2C27.041157&amp;travelmode=driving</t>
  </si>
  <si>
    <t>https://www.google.com/maps/dir/?api=1&amp;origin=38.55287%2C27.049475&amp;destination=38.493071%2C27.054551&amp;travelmode=driving</t>
  </si>
  <si>
    <t>https://www.google.com/maps/dir/?api=1&amp;origin=38.55287%2C27.049475&amp;destination=38.49%2C27.072&amp;travelmode=driving</t>
  </si>
  <si>
    <t>7600 SK. N:63 CENTAŞ APT. D:18 POSTACILAR MH. BAYRAKLI İZMİR</t>
  </si>
  <si>
    <t>Gerçek - Google Places (7600 Sk No:63)</t>
  </si>
  <si>
    <t>https://www.google.com/maps/dir/?api=1&amp;origin=38.483469%2C27.118549&amp;destination=38.471686%2C27.11778&amp;travelmode=driving</t>
  </si>
  <si>
    <t>https://www.google.com/maps/dir/?api=1&amp;origin=38.483469%2C27.118549&amp;destination=38.474585%2C27.113885&amp;travelmode=driving</t>
  </si>
  <si>
    <t>https://www.google.com/maps/dir/?api=1&amp;origin=38.483469%2C27.118549&amp;destination=38.470404%2C27.108413&amp;travelmode=driving</t>
  </si>
  <si>
    <t>ÖRNEKKÖY MAH 1847/5 SK NO:25 İÇ KAPI NO:2</t>
  </si>
  <si>
    <t>Gerçek - Google Places (1847/5 Sk No:55 civarı)</t>
  </si>
  <si>
    <t>ONUR MAH. 7399 SK. 16 BAYRAKLI/İZMİR</t>
  </si>
  <si>
    <t>Gerçek - Google Places (7399 Sk No:16)</t>
  </si>
  <si>
    <t>https://www.google.com/maps/dir/?api=1&amp;origin=38.488475%2C27.137265&amp;destination=38.471686%2C27.11778&amp;travelmode=driving</t>
  </si>
  <si>
    <t>https://www.google.com/maps/dir/?api=1&amp;origin=38.488475%2C27.137265&amp;destination=38.496%2C27.136&amp;travelmode=driving</t>
  </si>
  <si>
    <t>https://www.google.com/maps/dir/?api=1&amp;origin=38.488475%2C27.137265&amp;destination=38.469293%2C27.136971&amp;travelmode=driving</t>
  </si>
  <si>
    <t xml:space="preserve">GÜZELTEPE MH. 8156 SK. NO:105 </t>
  </si>
  <si>
    <t>Gerçek - Google Places (8156 Sk No:105)</t>
  </si>
  <si>
    <t>https://www.google.com/maps/dir/?api=1&amp;origin=38.49853%2C27.071422&amp;destination=38.471686%2C27.11778&amp;travelmode=driving</t>
  </si>
  <si>
    <t>https://www.google.com/maps/dir/?api=1&amp;origin=38.49853%2C27.071422&amp;destination=38.49%2C27.072&amp;travelmode=driving</t>
  </si>
  <si>
    <t>https://www.google.com/maps/dir/?api=1&amp;origin=38.49853%2C27.071422&amp;destination=38.493071%2C27.054551&amp;travelmode=driving</t>
  </si>
  <si>
    <t>https://www.google.com/maps/dir/?api=1&amp;origin=38.49853%2C27.071422&amp;destination=38.519644%2C27.041157&amp;travelmode=driving</t>
  </si>
  <si>
    <t>ŞİRİNTEPE MAH 8412 SOK NO:20 İÇ KAPI NO:2</t>
  </si>
  <si>
    <t>Gerçek - Google Places (8412 Sk No:20)</t>
  </si>
  <si>
    <t>https://www.google.com/maps/dir/?api=1&amp;origin=38.495722%2C27.071356&amp;destination=38.471686%2C27.11778&amp;travelmode=driving</t>
  </si>
  <si>
    <t>https://www.google.com/maps/dir/?api=1&amp;origin=38.495722%2C27.071356&amp;destination=38.49%2C27.072&amp;travelmode=driving</t>
  </si>
  <si>
    <t>https://www.google.com/maps/dir/?api=1&amp;origin=38.495722%2C27.071356&amp;destination=38.493071%2C27.054551&amp;travelmode=driving</t>
  </si>
  <si>
    <t>https://www.google.com/maps/dir/?api=1&amp;origin=38.495722%2C27.071356&amp;destination=38.519644%2C27.041157&amp;travelmode=driving</t>
  </si>
  <si>
    <t>1847/5 SOK. NO:6 D:1 KARŞIYAKA-İZMİR</t>
  </si>
  <si>
    <t>Gerçek - Google Places (1847/5 Sk No:6)</t>
  </si>
  <si>
    <t>https://www.google.com/maps/dir/?api=1&amp;origin=38.475004%2C27.114231&amp;destination=38.471686%2C27.11778&amp;travelmode=driving</t>
  </si>
  <si>
    <t>https://www.google.com/maps/dir/?api=1&amp;origin=38.475004%2C27.114231&amp;destination=38.474585%2C27.113885&amp;travelmode=driving</t>
  </si>
  <si>
    <t>https://www.google.com/maps/dir/?api=1&amp;origin=38.475004%2C27.114231&amp;destination=38.470404%2C27.108413&amp;travelmode=driving</t>
  </si>
  <si>
    <t>CENGİZHAN MAH 1620/28 SOK NO:4 İÇ KAPI NO:18</t>
  </si>
  <si>
    <t>Gerçek - Google Places (1620/28 Sk No:4)</t>
  </si>
  <si>
    <t>https://www.google.com/maps/dir/?api=1&amp;origin=38.47301%2C27.164733&amp;destination=38.471686%2C27.11778&amp;travelmode=driving</t>
  </si>
  <si>
    <t>https://www.google.com/maps/dir/?api=1&amp;origin=38.47301%2C27.164733&amp;destination=38.4625711%2C27.1824038&amp;travelmode=driving</t>
  </si>
  <si>
    <t>https://www.google.com/maps/dir/?api=1&amp;origin=38.47301%2C27.164733&amp;destination=38.469293%2C27.136971&amp;travelmode=driving</t>
  </si>
  <si>
    <t>https://www.google.com/maps/dir/?api=1&amp;origin=38.47301%2C27.164733&amp;destination=38.464877%2C27.194834&amp;travelmode=driving</t>
  </si>
  <si>
    <t>ORG NAFİZ GÜRMAN MAH. 7096 SK. NO:52 İÇ KAPI:2 BAYRAKLI İZMİR</t>
  </si>
  <si>
    <t>Gerçek - Google Places (7096 Sk No:52)</t>
  </si>
  <si>
    <t>https://www.google.com/maps/dir/?api=1&amp;origin=38.475086%2C27.135041&amp;destination=38.474585%2C27.113885&amp;travelmode=driving</t>
  </si>
  <si>
    <t>https://www.google.com/maps/dir/?api=1&amp;origin=38.475086%2C27.135041&amp;destination=38.469293%2C27.136971&amp;travelmode=driving</t>
  </si>
  <si>
    <t>https://www.google.com/maps/dir/?api=1&amp;origin=38.475086%2C27.135041&amp;destination=38.471686%2C27.11778&amp;travelmode=driving</t>
  </si>
  <si>
    <t>ÇAMDİBİ çevresi</t>
  </si>
  <si>
    <t>https://www.google.com/maps/dir/?api=1&amp;origin=38.478%2C27.11&amp;destination=38.474585%2C27.113885&amp;travelmode=driving</t>
  </si>
  <si>
    <t>https://www.google.com/maps/dir/?api=1&amp;origin=38.478%2C27.11&amp;destination=38.470404%2C27.108413&amp;travelmode=driving</t>
  </si>
  <si>
    <t>https://www.google.com/maps/dir/?api=1&amp;origin=38.478%2C27.11&amp;destination=38.471686%2C27.11778&amp;travelmode=driving</t>
  </si>
  <si>
    <t>RAFET PAŞA MAH. 5147SK. NO:16/1 İÇ KAPI NO:1 BORNOVA İZMİR</t>
  </si>
  <si>
    <t>Gerçek - Google Places (5147 Sk No:16)</t>
  </si>
  <si>
    <t>https://www.google.com/maps/dir/?api=1&amp;origin=38.438865%2C27.191714&amp;destination=38.474585%2C27.113885&amp;travelmode=driving</t>
  </si>
  <si>
    <t>https://www.google.com/maps/dir/?api=1&amp;origin=38.438865%2C27.191714&amp;destination=38.438109%2C27.19608&amp;travelmode=driving</t>
  </si>
  <si>
    <t>https://www.google.com/maps/dir/?api=1&amp;origin=38.438865%2C27.191714&amp;destination=38.436005%2C27.206807&amp;travelmode=driving</t>
  </si>
  <si>
    <t>https://www.google.com/maps/dir/?api=1&amp;origin=38.438865%2C27.191714&amp;destination=38.4625711%2C27.1824038&amp;travelmode=driving</t>
  </si>
  <si>
    <t>https://www.google.com/maps/dir/?api=1&amp;origin=38.508%2C27.109&amp;destination=38.474585%2C27.113885&amp;travelmode=driving</t>
  </si>
  <si>
    <t>https://www.google.com/maps/dir/?api=1&amp;origin=38.508%2C27.109&amp;destination=38.496%2C27.136&amp;travelmode=driving</t>
  </si>
  <si>
    <t>https://www.google.com/maps/dir/?api=1&amp;origin=38.508%2C27.109&amp;destination=38.49%2C27.072&amp;travelmode=driving</t>
  </si>
  <si>
    <t>RAFET PAŞA MH. 5170 SK. NO:5 İÇ KAPI NO:2</t>
  </si>
  <si>
    <t>Gerçek - Google Places (5170 Sk No:5)</t>
  </si>
  <si>
    <t>https://www.google.com/maps/dir/?api=1&amp;origin=38.44038%2C27.197441&amp;destination=38.474585%2C27.113885&amp;travelmode=driving</t>
  </si>
  <si>
    <t>https://www.google.com/maps/dir/?api=1&amp;origin=38.44038%2C27.197441&amp;destination=38.438109%2C27.19608&amp;travelmode=driving</t>
  </si>
  <si>
    <t>https://www.google.com/maps/dir/?api=1&amp;origin=38.44038%2C27.197441&amp;destination=38.436005%2C27.206807&amp;travelmode=driving</t>
  </si>
  <si>
    <t>https://www.google.com/maps/dir/?api=1&amp;origin=38.44038%2C27.197441&amp;destination=38.464877%2C27.194834&amp;travelmode=driving</t>
  </si>
  <si>
    <t>İNÖNÜ MAH 798 SK NO:9 İÇ KAPI NO:2</t>
  </si>
  <si>
    <t>Gerçek - Google Places (796 Sk No:9 (zayıf, 798 değil 796))</t>
  </si>
  <si>
    <t>https://www.google.com/maps/dir/?api=1&amp;origin=38.479506%2C27.206987&amp;destination=38.474585%2C27.113885&amp;travelmode=driving</t>
  </si>
  <si>
    <t>https://www.google.com/maps/dir/?api=1&amp;origin=38.479506%2C27.206987&amp;destination=38.464877%2C27.194834&amp;travelmode=driving</t>
  </si>
  <si>
    <t>https://www.google.com/maps/dir/?api=1&amp;origin=38.479506%2C27.206987&amp;destination=38.4625711%2C27.1824038&amp;travelmode=driving</t>
  </si>
  <si>
    <t>https://www.google.com/maps/dir/?api=1&amp;origin=38.479506%2C27.206987&amp;destination=38.438109%2C27.19608&amp;travelmode=driving</t>
  </si>
  <si>
    <t>YUKARI MAH RUHİ SU CAD NO:28</t>
  </si>
  <si>
    <t>https://www.google.com/maps/dir/?api=1&amp;origin=38.491%2C27.094&amp;destination=38.474585%2C27.113885&amp;travelmode=driving</t>
  </si>
  <si>
    <t>https://www.google.com/maps/dir/?api=1&amp;origin=38.491%2C27.094&amp;destination=38.49%2C27.072&amp;travelmode=driving</t>
  </si>
  <si>
    <t>https://www.google.com/maps/dir/?api=1&amp;origin=38.491%2C27.094&amp;destination=38.470404%2C27.108413&amp;travelmode=driving</t>
  </si>
  <si>
    <t>RAFET PAŞA MAH BURAK REİS CAD GURBET NO:179 İÇ KAPI NO:3</t>
  </si>
  <si>
    <t>Gerçek - Google Places (Burak Reis Cd No:179)</t>
  </si>
  <si>
    <t>https://www.google.com/maps/dir/?api=1&amp;origin=38.439495%2C27.196239&amp;destination=38.474585%2C27.113885&amp;travelmode=driving</t>
  </si>
  <si>
    <t>https://www.google.com/maps/dir/?api=1&amp;origin=38.439495%2C27.196239&amp;destination=38.438109%2C27.19608&amp;travelmode=driving</t>
  </si>
  <si>
    <t>https://www.google.com/maps/dir/?api=1&amp;origin=38.439495%2C27.196239&amp;destination=38.436005%2C27.206807&amp;travelmode=driving</t>
  </si>
  <si>
    <t>https://www.google.com/maps/dir/?api=1&amp;origin=38.439495%2C27.196239&amp;destination=38.464877%2C27.194834&amp;travelmode=driving</t>
  </si>
  <si>
    <t>https://www.google.com/maps/dir/?api=1&amp;origin=38.49%2C27.094&amp;destination=38.474585%2C27.113885&amp;travelmode=driving</t>
  </si>
  <si>
    <t>https://www.google.com/maps/dir/?api=1&amp;origin=38.49%2C27.094&amp;destination=38.49%2C27.072&amp;travelmode=driving</t>
  </si>
  <si>
    <t>https://www.google.com/maps/dir/?api=1&amp;origin=38.49%2C27.094&amp;destination=38.470404%2C27.108413&amp;travelmode=driving</t>
  </si>
  <si>
    <t>BARBOROS MH. BOZCAN SİTESİ D:5 K:2 ÇAMDİBİ/ İZMİR</t>
  </si>
  <si>
    <t>Gerçek - Google Places (Barbaros civarı (zayıf))</t>
  </si>
  <si>
    <t>https://www.google.com/maps/dir/?api=1&amp;origin=38.43703%2C27.183195&amp;destination=38.519644%2C27.041157&amp;travelmode=driving</t>
  </si>
  <si>
    <t>https://www.google.com/maps/dir/?api=1&amp;origin=38.43703%2C27.183195&amp;destination=38.438109%2C27.19608&amp;travelmode=driving</t>
  </si>
  <si>
    <t>https://www.google.com/maps/dir/?api=1&amp;origin=38.43703%2C27.183195&amp;destination=38.436005%2C27.206807&amp;travelmode=driving</t>
  </si>
  <si>
    <t>https://www.google.com/maps/dir/?api=1&amp;origin=38.43703%2C27.183195&amp;destination=38.4625711%2C27.1824038&amp;travelmode=driving</t>
  </si>
  <si>
    <t>ALACA MAH ALACA KÜME EVLERİ NO:51</t>
  </si>
  <si>
    <t>https://www.google.com/maps/dir/?api=1&amp;origin=38.494%2C27.104&amp;destination=38.519644%2C27.041157&amp;travelmode=driving</t>
  </si>
  <si>
    <t>https://www.google.com/maps/dir/?api=1&amp;origin=38.494%2C27.104&amp;destination=38.474585%2C27.113885&amp;travelmode=driving</t>
  </si>
  <si>
    <t>https://www.google.com/maps/dir/?api=1&amp;origin=38.494%2C27.104&amp;destination=38.470404%2C27.108413&amp;travelmode=driving</t>
  </si>
  <si>
    <t>https://www.google.com/maps/dir/?api=1&amp;origin=38.494%2C27.104&amp;destination=38.471686%2C27.11778&amp;travelmode=driving</t>
  </si>
  <si>
    <t>MANAVKUYU çevresi</t>
  </si>
  <si>
    <t>ERZENE MAH İSTANBUL CAD NO:29 İÇ KAPI NO:5</t>
  </si>
  <si>
    <t>Gerçek - Google Places (İstanbul Cd No:29)</t>
  </si>
  <si>
    <t>https://www.google.com/maps/dir/?api=1&amp;origin=38.478282%2C27.235643&amp;destination=38.519644%2C27.041157&amp;travelmode=driving</t>
  </si>
  <si>
    <t>https://www.google.com/maps/dir/?api=1&amp;origin=38.478282%2C27.235643&amp;destination=38.464877%2C27.194834&amp;travelmode=driving</t>
  </si>
  <si>
    <t>https://www.google.com/maps/dir/?api=1&amp;origin=38.478282%2C27.235643&amp;destination=38.4625711%2C27.1824038&amp;travelmode=driving</t>
  </si>
  <si>
    <t>https://www.google.com/maps/dir/?api=1&amp;origin=38.478282%2C27.235643&amp;destination=38.436005%2C27.206807&amp;travelmode=driving</t>
  </si>
  <si>
    <t>https://www.google.com/maps/dir/?api=1&amp;origin=37.893%2C28.123&amp;destination=38.519644%2C27.041157&amp;travelmode=driving</t>
  </si>
  <si>
    <t>https://www.google.com/maps/dir/?api=1&amp;origin=37.893%2C28.123&amp;destination=37.839908%2C27.845862&amp;travelmode=driving</t>
  </si>
  <si>
    <t>https://www.google.com/maps/dir/?api=1&amp;origin=37.893%2C28.123&amp;destination=37.834436%2C27.837138&amp;travelmode=driving</t>
  </si>
  <si>
    <t>https://www.google.com/maps/dir/?api=1&amp;origin=37.893%2C28.123&amp;destination=37.842863%2C27.828212&amp;travelmode=driving</t>
  </si>
  <si>
    <t>MUHİTTİN ERENER MH.2124/2 SK. NO:8B</t>
  </si>
  <si>
    <t>Gerçek - Google Places (2124/2 Sk No:8)</t>
  </si>
  <si>
    <t>https://www.google.com/maps/dir/?api=1&amp;origin=38.474522%2C27.174268&amp;destination=38.519644%2C27.041157&amp;travelmode=driving</t>
  </si>
  <si>
    <t>https://www.google.com/maps/dir/?api=1&amp;origin=38.474522%2C27.174268&amp;destination=38.4625711%2C27.1824038&amp;travelmode=driving</t>
  </si>
  <si>
    <t>https://www.google.com/maps/dir/?api=1&amp;origin=38.474522%2C27.174268&amp;destination=38.464877%2C27.194834&amp;travelmode=driving</t>
  </si>
  <si>
    <t>https://www.google.com/maps/dir/?api=1&amp;origin=38.474522%2C27.174268&amp;destination=38.469293%2C27.136971&amp;travelmode=driving</t>
  </si>
  <si>
    <t xml:space="preserve">YAĞMUR MAH. DAYIOĞLU 1. SK. A.PEKMEZ SİTESİ NO:6 </t>
  </si>
  <si>
    <t>Gerçek - Google Places (Dayıoğlu Sk civarı)</t>
  </si>
  <si>
    <t>https://www.google.com/maps/dir/?api=1&amp;origin=38.469072%2C27.165088&amp;destination=38.519644%2C27.041157&amp;travelmode=driving</t>
  </si>
  <si>
    <t>https://www.google.com/maps/dir/?api=1&amp;origin=38.469072%2C27.165088&amp;destination=38.4625711%2C27.1824038&amp;travelmode=driving</t>
  </si>
  <si>
    <t>https://www.google.com/maps/dir/?api=1&amp;origin=38.469072%2C27.165088&amp;destination=38.469293%2C27.136971&amp;travelmode=driving</t>
  </si>
  <si>
    <t>https://www.google.com/maps/dir/?api=1&amp;origin=38.469072%2C27.165088&amp;destination=38.464877%2C27.194834&amp;travelmode=driving</t>
  </si>
  <si>
    <t>MANSUROĞLU MAH. 2831/13 BAYRAKLI İZMİR</t>
  </si>
  <si>
    <t>Gerçek - Google Places, mahalle merkezi yaklaşık (Mansuroğlu Mah merkezi (yaklaşık))</t>
  </si>
  <si>
    <t>https://www.google.com/maps/dir/?api=1&amp;origin=38.455551%2C27.189705&amp;destination=38.519644%2C27.041157&amp;travelmode=driving</t>
  </si>
  <si>
    <t>https://www.google.com/maps/dir/?api=1&amp;origin=38.455551%2C27.189705&amp;destination=38.4625711%2C27.1824038&amp;travelmode=driving</t>
  </si>
  <si>
    <t>https://www.google.com/maps/dir/?api=1&amp;origin=38.455551%2C27.189705&amp;destination=38.464877%2C27.194834&amp;travelmode=driving</t>
  </si>
  <si>
    <t>https://www.google.com/maps/dir/?api=1&amp;origin=38.455551%2C27.189705&amp;destination=38.438109%2C27.19608&amp;travelmode=driving</t>
  </si>
  <si>
    <t>Yamanlar Mah. 7302 Sk. No:56 İç Kapı No:1</t>
  </si>
  <si>
    <t>Gerçek - Google Places (7302 Sk No:56)</t>
  </si>
  <si>
    <t>https://www.google.com/maps/dir/?api=1&amp;origin=38.478177%2C27.128484&amp;destination=38.519644%2C27.041157&amp;travelmode=driving</t>
  </si>
  <si>
    <t>https://www.google.com/maps/dir/?api=1&amp;origin=38.478177%2C27.128484&amp;destination=38.471686%2C27.11778&amp;travelmode=driving</t>
  </si>
  <si>
    <t>https://www.google.com/maps/dir/?api=1&amp;origin=38.478177%2C27.128484&amp;destination=38.469293%2C27.136971&amp;travelmode=driving</t>
  </si>
  <si>
    <t>https://www.google.com/maps/dir/?api=1&amp;origin=38.478177%2C27.128484&amp;destination=38.474585%2C27.113885&amp;travelmode=driving</t>
  </si>
  <si>
    <t>AKSAZ KÖYÜ AKSAZ KÜME EVLERİ NO:223 İÇ KAPI NO:1</t>
  </si>
  <si>
    <t>https://www.google.com/maps/dir/?api=1&amp;origin=37.892%2C28.121&amp;destination=38.519644%2C27.041157&amp;travelmode=driving</t>
  </si>
  <si>
    <t>https://www.google.com/maps/dir/?api=1&amp;origin=37.892%2C28.121&amp;destination=37.839908%2C27.845862&amp;travelmode=driving</t>
  </si>
  <si>
    <t>https://www.google.com/maps/dir/?api=1&amp;origin=37.892%2C28.121&amp;destination=37.834436%2C27.837138&amp;travelmode=driving</t>
  </si>
  <si>
    <t>https://www.google.com/maps/dir/?api=1&amp;origin=37.892%2C28.121&amp;destination=37.842863%2C27.828212&amp;travelmode=driving</t>
  </si>
  <si>
    <t>1593/10 SK. NO:31 KAT:3 DAİRE:3 ADALET MAHALLESİ BAYRAKLI/İZMİR</t>
  </si>
  <si>
    <t>Gerçek - Google Places (1593/10 Sk No:31)</t>
  </si>
  <si>
    <t>https://www.google.com/maps/dir/?api=1&amp;origin=38.461005%2C27.181657&amp;destination=38.519644%2C27.041157&amp;travelmode=driving</t>
  </si>
  <si>
    <t>https://www.google.com/maps/dir/?api=1&amp;origin=38.461005%2C27.181657&amp;destination=38.4625711%2C27.1824038&amp;travelmode=driving</t>
  </si>
  <si>
    <t>https://www.google.com/maps/dir/?api=1&amp;origin=38.461005%2C27.181657&amp;destination=38.464877%2C27.194834&amp;travelmode=driving</t>
  </si>
  <si>
    <t>https://www.google.com/maps/dir/?api=1&amp;origin=38.461005%2C27.181657&amp;destination=38.438109%2C27.19608&amp;travelmode=driving</t>
  </si>
  <si>
    <t>ALPARSLAN MAH. 1615/6 SOK. NO:15/A</t>
  </si>
  <si>
    <t>Gerçek - Google Places (1615/6 Sk No:15)</t>
  </si>
  <si>
    <t>https://www.google.com/maps/dir/?api=1&amp;origin=38.471703%2C27.169874&amp;destination=38.519644%2C27.041157&amp;travelmode=driving</t>
  </si>
  <si>
    <t>https://www.google.com/maps/dir/?api=1&amp;origin=38.471703%2C27.169874&amp;destination=38.4625711%2C27.1824038&amp;travelmode=driving</t>
  </si>
  <si>
    <t>https://www.google.com/maps/dir/?api=1&amp;origin=38.471703%2C27.169874&amp;destination=38.464877%2C27.194834&amp;travelmode=driving</t>
  </si>
  <si>
    <t>https://www.google.com/maps/dir/?api=1&amp;origin=38.471703%2C27.169874&amp;destination=38.469293%2C27.136971&amp;travelmode=driving</t>
  </si>
  <si>
    <t>MANSUROĞLU MAH 270/1 SOK ÜNSAL NO:15 İÇ KAPI NO:2</t>
  </si>
  <si>
    <t>Gerçek - Google Places (270/1 Sk No:15)</t>
  </si>
  <si>
    <t>https://www.google.com/maps/dir/?api=1&amp;origin=38.457223%2C27.194912&amp;destination=38.519644%2C27.041157&amp;travelmode=driving</t>
  </si>
  <si>
    <t>https://www.google.com/maps/dir/?api=1&amp;origin=38.457223%2C27.194912&amp;destination=38.464877%2C27.194834&amp;travelmode=driving</t>
  </si>
  <si>
    <t>https://www.google.com/maps/dir/?api=1&amp;origin=38.457223%2C27.194912&amp;destination=38.4625711%2C27.1824038&amp;travelmode=driving</t>
  </si>
  <si>
    <t>https://www.google.com/maps/dir/?api=1&amp;origin=38.457223%2C27.194912&amp;destination=38.438109%2C27.19608&amp;travelmode=driving</t>
  </si>
  <si>
    <t>https://www.google.com/maps/dir/?api=1&amp;origin=37.89%2C28.121&amp;destination=38.519644%2C27.041157&amp;travelmode=driving</t>
  </si>
  <si>
    <t>https://www.google.com/maps/dir/?api=1&amp;origin=37.89%2C28.121&amp;destination=37.839908%2C27.845862&amp;travelmode=driving</t>
  </si>
  <si>
    <t>https://www.google.com/maps/dir/?api=1&amp;origin=37.89%2C28.121&amp;destination=37.834436%2C27.837138&amp;travelmode=driving</t>
  </si>
  <si>
    <t>https://www.google.com/maps/dir/?api=1&amp;origin=37.89%2C28.121&amp;destination=37.842863%2C27.828212&amp;travelmode=driving</t>
  </si>
  <si>
    <t>https://www.google.com/maps/dir/?api=1&amp;origin=37.875%2C28.106&amp;destination=38.519644%2C27.041157&amp;travelmode=driving</t>
  </si>
  <si>
    <t>https://www.google.com/maps/dir/?api=1&amp;origin=37.875%2C28.106&amp;destination=37.839908%2C27.845862&amp;travelmode=driving</t>
  </si>
  <si>
    <t>https://www.google.com/maps/dir/?api=1&amp;origin=37.875%2C28.106&amp;destination=37.834436%2C27.837138&amp;travelmode=driving</t>
  </si>
  <si>
    <t>https://www.google.com/maps/dir/?api=1&amp;origin=37.875%2C28.106&amp;destination=37.842863%2C27.828212&amp;travelmode=driving</t>
  </si>
  <si>
    <t xml:space="preserve">M.KEMAL CAD.NO:147/1 MUTLU APT. DAİRE:1 </t>
  </si>
  <si>
    <t>Gerçek - Google Places (M.Kemal Cd No:147)</t>
  </si>
  <si>
    <t>https://www.google.com/maps/dir/?api=1&amp;origin=38.460232%2C27.197932&amp;destination=38.465171%2C27.111266&amp;travelmode=driving</t>
  </si>
  <si>
    <t>https://www.google.com/maps/dir/?api=1&amp;origin=38.460232%2C27.197932&amp;destination=38.464877%2C27.194834&amp;travelmode=driving</t>
  </si>
  <si>
    <t>https://www.google.com/maps/dir/?api=1&amp;origin=38.460232%2C27.197932&amp;destination=38.4625711%2C27.1824038&amp;travelmode=driving</t>
  </si>
  <si>
    <t>https://www.google.com/maps/dir/?api=1&amp;origin=38.460232%2C27.197932&amp;destination=38.438109%2C27.19608&amp;travelmode=driving</t>
  </si>
  <si>
    <t>YUNUS EMRE MAH. 7502 SK. NO:13 D:3 BORNOVA İZMİR</t>
  </si>
  <si>
    <t>Gerçek - Google Places (7502 Sk No:13)</t>
  </si>
  <si>
    <t>https://www.google.com/maps/dir/?api=1&amp;origin=38.443957%2C27.230186&amp;destination=38.465171%2C27.111266&amp;travelmode=driving</t>
  </si>
  <si>
    <t>https://www.google.com/maps/dir/?api=1&amp;origin=38.443957%2C27.230186&amp;destination=38.436005%2C27.206807&amp;travelmode=driving</t>
  </si>
  <si>
    <t>https://www.google.com/maps/dir/?api=1&amp;origin=38.443957%2C27.230186&amp;destination=38.438109%2C27.19608&amp;travelmode=driving</t>
  </si>
  <si>
    <t>https://www.google.com/maps/dir/?api=1&amp;origin=38.443957%2C27.230186&amp;destination=38.464877%2C27.194834&amp;travelmode=driving</t>
  </si>
  <si>
    <t xml:space="preserve">SAYGI MAHALLESİ BARIŞ CADDESİ NO:42 D.2 </t>
  </si>
  <si>
    <t>Gerçek - Google Places (Barış Cd No:42)</t>
  </si>
  <si>
    <t>https://www.google.com/maps/dir/?api=1&amp;origin=38.410762%2C27.176981&amp;destination=38.465171%2C27.111266&amp;travelmode=driving</t>
  </si>
  <si>
    <t>https://www.google.com/maps/dir/?api=1&amp;origin=38.410762%2C27.176981&amp;destination=38.412%2C27.168&amp;travelmode=driving</t>
  </si>
  <si>
    <t>https://www.google.com/maps/dir/?api=1&amp;origin=38.410762%2C27.176981&amp;destination=38.399377%2C27.155469&amp;travelmode=driving</t>
  </si>
  <si>
    <t>https://www.google.com/maps/dir/?api=1&amp;origin=38.410762%2C27.176981&amp;destination=38.394722%2C27.148207&amp;travelmode=driving</t>
  </si>
  <si>
    <t>OSMANGAZİ çevresi</t>
  </si>
  <si>
    <t>BAHÇELİEVLER MAH.1851 SK.DENİZ NO:93 İÇ KAPI NO:8 KARŞIYAKA İZMİR</t>
  </si>
  <si>
    <t>Gerçek - Google Places (1851 Sk No:93)</t>
  </si>
  <si>
    <t>https://www.google.com/maps/dir/?api=1&amp;origin=38.467192%2C27.121842&amp;destination=38.465171%2C27.111266&amp;travelmode=driving</t>
  </si>
  <si>
    <t>https://www.google.com/maps/dir/?api=1&amp;origin=38.467192%2C27.121842&amp;destination=38.471686%2C27.11778&amp;travelmode=driving</t>
  </si>
  <si>
    <t>https://www.google.com/maps/dir/?api=1&amp;origin=38.467192%2C27.121842&amp;destination=38.474585%2C27.113885&amp;travelmode=driving</t>
  </si>
  <si>
    <t>MANAVKUYU MH. YÜZBAŞI HAKKI CD. N:207 D:28 BAYRAKLI İZMİR</t>
  </si>
  <si>
    <t>Gerçek - Google Places (Yüzbaşı İbrahim Hakkı Cd No:207)</t>
  </si>
  <si>
    <t>https://www.google.com/maps/dir/?api=1&amp;origin=38.465969%2C27.200721&amp;destination=38.465171%2C27.111266&amp;travelmode=driving</t>
  </si>
  <si>
    <t>https://www.google.com/maps/dir/?api=1&amp;origin=38.465969%2C27.200721&amp;destination=38.464877%2C27.194834&amp;travelmode=driving</t>
  </si>
  <si>
    <t>https://www.google.com/maps/dir/?api=1&amp;origin=38.465969%2C27.200721&amp;destination=38.4625711%2C27.1824038&amp;travelmode=driving</t>
  </si>
  <si>
    <t>https://www.google.com/maps/dir/?api=1&amp;origin=38.465969%2C27.200721&amp;destination=38.438109%2C27.19608&amp;travelmode=driving</t>
  </si>
  <si>
    <t>MUHİTTİN ERENER MAH.2124/1 SK. DENİZ NO:12/2 İÇ KAPI NO:1</t>
  </si>
  <si>
    <t>Gerçek - Google Places (2124/1 Sk No:12)</t>
  </si>
  <si>
    <t>https://www.google.com/maps/dir/?api=1&amp;origin=38.473498%2C27.176702&amp;destination=38.465171%2C27.111266&amp;travelmode=driving</t>
  </si>
  <si>
    <t>https://www.google.com/maps/dir/?api=1&amp;origin=38.473498%2C27.176702&amp;destination=38.4625711%2C27.1824038&amp;travelmode=driving</t>
  </si>
  <si>
    <t>https://www.google.com/maps/dir/?api=1&amp;origin=38.473498%2C27.176702&amp;destination=38.464877%2C27.194834&amp;travelmode=driving</t>
  </si>
  <si>
    <t>https://www.google.com/maps/dir/?api=1&amp;origin=38.473498%2C27.176702&amp;destination=38.469293%2C27.136971&amp;travelmode=driving</t>
  </si>
  <si>
    <t>İNÖNÜ MAH 798 SOK NO:9 İÇ KAPI NO:3</t>
  </si>
  <si>
    <t>Gerçek - Google Places (796 Sk No:9)</t>
  </si>
  <si>
    <t>https://www.google.com/maps/dir/?api=1&amp;origin=38.479506%2C27.206987&amp;destination=38.465171%2C27.111266&amp;travelmode=driving</t>
  </si>
  <si>
    <t xml:space="preserve">ERZENE MAH.77 SOK.NO:17 K.2 D:2 BORNOVA İZMİR </t>
  </si>
  <si>
    <t>Gerçek - Google Places (77 Sk No:17)</t>
  </si>
  <si>
    <t>https://www.google.com/maps/dir/?api=1&amp;origin=38.463856%2C27.22196&amp;destination=38.465171%2C27.111266&amp;travelmode=driving</t>
  </si>
  <si>
    <t>https://www.google.com/maps/dir/?api=1&amp;origin=38.463856%2C27.22196&amp;destination=38.464877%2C27.194834&amp;travelmode=driving</t>
  </si>
  <si>
    <t>https://www.google.com/maps/dir/?api=1&amp;origin=38.463856%2C27.22196&amp;destination=38.436005%2C27.206807&amp;travelmode=driving</t>
  </si>
  <si>
    <t>https://www.google.com/maps/dir/?api=1&amp;origin=38.463856%2C27.22196&amp;destination=38.4625711%2C27.1824038&amp;travelmode=driving</t>
  </si>
  <si>
    <t>7308 SOK. YAMANLAR NO:52</t>
  </si>
  <si>
    <t>Gerçek - Google Places (7308 Sk No:52)</t>
  </si>
  <si>
    <t>https://www.google.com/maps/dir/?api=1&amp;origin=38.475997%2C27.125488&amp;destination=38.438109%2C27.19608&amp;travelmode=driving</t>
  </si>
  <si>
    <t>https://www.google.com/maps/dir/?api=1&amp;origin=38.475997%2C27.125488&amp;destination=38.471686%2C27.11778&amp;travelmode=driving</t>
  </si>
  <si>
    <t>https://www.google.com/maps/dir/?api=1&amp;origin=38.475997%2C27.125488&amp;destination=38.474585%2C27.113885&amp;travelmode=driving</t>
  </si>
  <si>
    <t>https://www.google.com/maps/dir/?api=1&amp;origin=38.475997%2C27.125488&amp;destination=38.469293%2C27.136971&amp;travelmode=driving</t>
  </si>
  <si>
    <t>1027 SK. N:7 FIRAT APT. K:2 D:2 EVKA 4 BORNOVA İZMİR</t>
  </si>
  <si>
    <t>Gerçek - Google Places (1027 Sk No:7)</t>
  </si>
  <si>
    <t>https://www.google.com/maps/dir/?api=1&amp;origin=38.490263%2C27.209305&amp;destination=38.438109%2C27.19608&amp;travelmode=driving</t>
  </si>
  <si>
    <t>https://www.google.com/maps/dir/?api=1&amp;origin=38.490263%2C27.209305&amp;destination=38.464877%2C27.194834&amp;travelmode=driving</t>
  </si>
  <si>
    <t>https://www.google.com/maps/dir/?api=1&amp;origin=38.490263%2C27.209305&amp;destination=38.4625711%2C27.1824038&amp;travelmode=driving</t>
  </si>
  <si>
    <t>GEDİZ çevresi</t>
  </si>
  <si>
    <t xml:space="preserve">YEŞİLBAĞLAR MAH. 647/18 SK NO:3 İÇ KAPI NO:1 BUCA/İİZMİR </t>
  </si>
  <si>
    <t>Gerçek - Google Places (647/18 Sk No:3)</t>
  </si>
  <si>
    <t>https://www.google.com/maps/dir/?api=1&amp;origin=38.3718%2C27.150825&amp;destination=38.438109%2C27.19608&amp;travelmode=driving</t>
  </si>
  <si>
    <t>https://www.google.com/maps/dir/?api=1&amp;origin=38.3718%2C27.150825&amp;destination=38.373039%2C27.150591&amp;travelmode=driving</t>
  </si>
  <si>
    <t>https://www.google.com/maps/dir/?api=1&amp;origin=38.3718%2C27.150825&amp;destination=38.37066%2C27.159618&amp;travelmode=driving</t>
  </si>
  <si>
    <t>https://www.google.com/maps/dir/?api=1&amp;origin=38.3718%2C27.150825&amp;destination=38.3911321%2C27.1511743&amp;travelmode=driving</t>
  </si>
  <si>
    <t>LALELİ MH. 397 SK. NO:13-19 İÇ KAPI NO:3 BUCA/İZMİR</t>
  </si>
  <si>
    <t>Gerçek - Google Places (397 Sk No:13)</t>
  </si>
  <si>
    <t>https://www.google.com/maps/dir/?api=1&amp;origin=38.396694%2C27.14958&amp;destination=38.438109%2C27.19608&amp;travelmode=driving</t>
  </si>
  <si>
    <t>https://www.google.com/maps/dir/?api=1&amp;origin=38.396694%2C27.14958&amp;destination=38.394722%2C27.148207&amp;travelmode=driving</t>
  </si>
  <si>
    <t>https://www.google.com/maps/dir/?api=1&amp;origin=38.396694%2C27.14958&amp;destination=38.399377%2C27.155469&amp;travelmode=driving</t>
  </si>
  <si>
    <t>https://www.google.com/maps/dir/?api=1&amp;origin=38.396694%2C27.14958&amp;destination=38.3911321%2C27.1511743&amp;travelmode=driving</t>
  </si>
  <si>
    <t>ÇAMLIKULE MAH. 290/8 SOK. NO:41 BUCA/İZMİR</t>
  </si>
  <si>
    <t>Gerçek - Google Places (290/8 Sk No:41)</t>
  </si>
  <si>
    <t>https://www.google.com/maps/dir/?api=1&amp;origin=38.374243%2C27.170334&amp;destination=38.438109%2C27.19608&amp;travelmode=driving</t>
  </si>
  <si>
    <t>https://www.google.com/maps/dir/?api=1&amp;origin=38.374243%2C27.170334&amp;destination=38.37066%2C27.159618&amp;travelmode=driving</t>
  </si>
  <si>
    <t>https://www.google.com/maps/dir/?api=1&amp;origin=38.374243%2C27.170334&amp;destination=38.373039%2C27.150591&amp;travelmode=driving</t>
  </si>
  <si>
    <t>https://www.google.com/maps/dir/?api=1&amp;origin=38.374243%2C27.170334&amp;destination=38.3911321%2C27.1511743&amp;travelmode=driving</t>
  </si>
  <si>
    <t>GÖKSU MH. 690/6SK. NO:20 İÇ KAPI NO:2 BUCA/İZMİR</t>
  </si>
  <si>
    <t>Gerçek - Google Places (690/6 Sk No:20)</t>
  </si>
  <si>
    <t>https://www.google.com/maps/dir/?api=1&amp;origin=38.366788%2C27.142564&amp;destination=38.438109%2C27.19608&amp;travelmode=driving</t>
  </si>
  <si>
    <t>https://www.google.com/maps/dir/?api=1&amp;origin=38.366788%2C27.142564&amp;destination=38.373039%2C27.150591&amp;travelmode=driving</t>
  </si>
  <si>
    <t>https://www.google.com/maps/dir/?api=1&amp;origin=38.366788%2C27.142564&amp;destination=38.37066%2C27.159618&amp;travelmode=driving</t>
  </si>
  <si>
    <t>https://www.google.com/maps/dir/?api=1&amp;origin=38.366788%2C27.142564&amp;destination=38.3911321%2C27.1511743&amp;travelmode=driving</t>
  </si>
  <si>
    <t>YEŞİLBAĞLAR MAH. 289/48 SK.NO:41 İÇ KAPI NO:2</t>
  </si>
  <si>
    <t>Gerçek - Google Places (289/48 Sk No:41)</t>
  </si>
  <si>
    <t>https://www.google.com/maps/dir/?api=1&amp;origin=38.37231%2C27.155353&amp;destination=38.4625711%2C27.1824038&amp;travelmode=driving</t>
  </si>
  <si>
    <t>https://www.google.com/maps/dir/?api=1&amp;origin=38.37231%2C27.155353&amp;destination=38.37066%2C27.159618&amp;travelmode=driving</t>
  </si>
  <si>
    <t>https://www.google.com/maps/dir/?api=1&amp;origin=38.37231%2C27.155353&amp;destination=38.373039%2C27.150591&amp;travelmode=driving</t>
  </si>
  <si>
    <t>https://www.google.com/maps/dir/?api=1&amp;origin=38.37231%2C27.155353&amp;destination=38.3911321%2C27.1511743&amp;travelmode=driving</t>
  </si>
  <si>
    <t>GÖKSU MH. 695/1 SK. N:32 K:3 BUCA İZMİR</t>
  </si>
  <si>
    <t>Gerçek - Google Places (695/1 Sk No:32)</t>
  </si>
  <si>
    <t>https://www.google.com/maps/dir/?api=1&amp;origin=38.365382%2C27.151432&amp;destination=38.4625711%2C27.1824038&amp;travelmode=driving</t>
  </si>
  <si>
    <t>https://www.google.com/maps/dir/?api=1&amp;origin=38.365382%2C27.151432&amp;destination=38.373039%2C27.150591&amp;travelmode=driving</t>
  </si>
  <si>
    <t>https://www.google.com/maps/dir/?api=1&amp;origin=38.365382%2C27.151432&amp;destination=38.37066%2C27.159618&amp;travelmode=driving</t>
  </si>
  <si>
    <t>https://www.google.com/maps/dir/?api=1&amp;origin=38.365382%2C27.151432&amp;destination=38.3911321%2C27.1511743&amp;travelmode=driving</t>
  </si>
  <si>
    <t>1265 SK.AYDOĞDU MAH.4B İÇ KAPI NO:20 BUCA/İZMİR</t>
  </si>
  <si>
    <t>Gerçek - Google Places (1266 Sk No:4 civarı)</t>
  </si>
  <si>
    <t>https://www.google.com/maps/dir/?api=1&amp;origin=38.399439%2C27.205228&amp;destination=38.4625711%2C27.1824038&amp;travelmode=driving</t>
  </si>
  <si>
    <t>https://www.google.com/maps/dir/?api=1&amp;origin=38.399439%2C27.205228&amp;destination=38.412%2C27.168&amp;travelmode=driving</t>
  </si>
  <si>
    <t>https://www.google.com/maps/dir/?api=1&amp;origin=38.399439%2C27.205228&amp;destination=38.436005%2C27.206807&amp;travelmode=driving</t>
  </si>
  <si>
    <t>https://www.google.com/maps/dir/?api=1&amp;origin=38.399439%2C27.205228&amp;destination=38.399377%2C27.155469&amp;travelmode=driving</t>
  </si>
  <si>
    <t>https://www.google.com/maps/dir/?api=1&amp;origin=38.42%2C27.073&amp;destination=38.4625711%2C27.1824038&amp;travelmode=driving</t>
  </si>
  <si>
    <t>https://www.google.com/maps/dir/?api=1&amp;origin=38.42%2C27.073&amp;destination=38.441%2C27.072&amp;travelmode=driving</t>
  </si>
  <si>
    <t>https://www.google.com/maps/dir/?api=1&amp;origin=38.42%2C27.073&amp;destination=38.401328%2C27.093267&amp;travelmode=driving</t>
  </si>
  <si>
    <t>https://www.google.com/maps/dir/?api=1&amp;origin=38.42%2C27.073&amp;destination=38.395182%2C27.075087&amp;travelmode=driving</t>
  </si>
  <si>
    <t>ÇAMLIPINAR MAH. 293/16 SOK. NO:3 D:2 BUCA-İZMİR</t>
  </si>
  <si>
    <t>Gerçek - Google Places (293/16 Sk No:3)</t>
  </si>
  <si>
    <t>https://www.google.com/maps/dir/?api=1&amp;origin=38.368084%2C27.162726&amp;destination=38.4625711%2C27.1824038&amp;travelmode=driving</t>
  </si>
  <si>
    <t>https://www.google.com/maps/dir/?api=1&amp;origin=38.368084%2C27.162726&amp;destination=38.37066%2C27.159618&amp;travelmode=driving</t>
  </si>
  <si>
    <t>https://www.google.com/maps/dir/?api=1&amp;origin=38.368084%2C27.162726&amp;destination=38.373039%2C27.150591&amp;travelmode=driving</t>
  </si>
  <si>
    <t>https://www.google.com/maps/dir/?api=1&amp;origin=38.368084%2C27.162726&amp;destination=38.3911321%2C27.1511743&amp;travelmode=driving</t>
  </si>
  <si>
    <t>KUBİLAY MAH. 976 SOK. NO:9 KONAK-İZMİR</t>
  </si>
  <si>
    <t>Gerçek - Google Places (976 Sk No:9)</t>
  </si>
  <si>
    <t>https://www.google.com/maps/dir/?api=1&amp;origin=38.417268%2C27.142772&amp;destination=38.4625711%2C27.1824038&amp;travelmode=driving</t>
  </si>
  <si>
    <t>https://www.google.com/maps/dir/?api=1&amp;origin=38.417268%2C27.142772&amp;destination=38.41192%2C27.135689&amp;travelmode=driving</t>
  </si>
  <si>
    <t>https://www.google.com/maps/dir/?api=1&amp;origin=38.417268%2C27.142772&amp;destination=38.412%2C27.168&amp;travelmode=driving</t>
  </si>
  <si>
    <t>https://www.google.com/maps/dir/?api=1&amp;origin=38.417268%2C27.142772&amp;destination=38.399377%2C27.155469&amp;travelmode=driving</t>
  </si>
  <si>
    <t>GÖKSU MAH 637/30 SK NO:19 İÇ KAPI NO:1</t>
  </si>
  <si>
    <t>Gerçek - Google Places (637/30 Sk No:19)</t>
  </si>
  <si>
    <t>https://www.google.com/maps/dir/?api=1&amp;origin=38.367786%2C27.147112&amp;destination=38.4625711%2C27.1824038&amp;travelmode=driving</t>
  </si>
  <si>
    <t>https://www.google.com/maps/dir/?api=1&amp;origin=38.367786%2C27.147112&amp;destination=38.373039%2C27.150591&amp;travelmode=driving</t>
  </si>
  <si>
    <t>https://www.google.com/maps/dir/?api=1&amp;origin=38.367786%2C27.147112&amp;destination=38.37066%2C27.159618&amp;travelmode=driving</t>
  </si>
  <si>
    <t>https://www.google.com/maps/dir/?api=1&amp;origin=38.367786%2C27.147112&amp;destination=38.3911321%2C27.1511743&amp;travelmode=driving</t>
  </si>
  <si>
    <t>İNKILAP MAH. 573 SOK. NO:4 D:3 BUCA-İZMİR</t>
  </si>
  <si>
    <t>Gerçek - Google Places (573 Sk No:4)</t>
  </si>
  <si>
    <t>https://www.google.com/maps/dir/?api=1&amp;origin=38.390423%2C27.140469&amp;destination=38.4625711%2C27.1824038&amp;travelmode=driving</t>
  </si>
  <si>
    <t>https://www.google.com/maps/dir/?api=1&amp;origin=38.390423%2C27.140469&amp;destination=38.394722%2C27.148207&amp;travelmode=driving</t>
  </si>
  <si>
    <t>https://www.google.com/maps/dir/?api=1&amp;origin=38.390423%2C27.140469&amp;destination=38.3911321%2C27.1511743&amp;travelmode=driving</t>
  </si>
  <si>
    <t>https://www.google.com/maps/dir/?api=1&amp;origin=38.390423%2C27.140469&amp;destination=38.399377%2C27.155469&amp;travelmode=driving</t>
  </si>
  <si>
    <t>647 /13 SK. NO:2 KAPI NO:4 YEŞİLBAĞLAR MH. BUCA/İZMİR</t>
  </si>
  <si>
    <t>Gerçek - Google Places (647 Sk No:13)</t>
  </si>
  <si>
    <t>https://www.google.com/maps/dir/?api=1&amp;origin=38.371664%2C27.151264&amp;destination=38.4625711%2C27.1824038&amp;travelmode=driving</t>
  </si>
  <si>
    <t>https://www.google.com/maps/dir/?api=1&amp;origin=38.371664%2C27.151264&amp;destination=38.373039%2C27.150591&amp;travelmode=driving</t>
  </si>
  <si>
    <t>https://www.google.com/maps/dir/?api=1&amp;origin=38.371664%2C27.151264&amp;destination=38.37066%2C27.159618&amp;travelmode=driving</t>
  </si>
  <si>
    <t>https://www.google.com/maps/dir/?api=1&amp;origin=38.371664%2C27.151264&amp;destination=38.3911321%2C27.1511743&amp;travelmode=driving</t>
  </si>
  <si>
    <t>ÇAMLIPINARA MAH. 293/63 SK. B BLOK NO:3 İÇ KAPI NO :18 BUCA / İZMİR</t>
  </si>
  <si>
    <t>Gerçek - Google Places (293/63 Sk No:3)</t>
  </si>
  <si>
    <t>https://www.google.com/maps/dir/?api=1&amp;origin=38.367945%2C27.16393&amp;destination=38.4625711%2C27.1824038&amp;travelmode=driving</t>
  </si>
  <si>
    <t>https://www.google.com/maps/dir/?api=1&amp;origin=38.367945%2C27.16393&amp;destination=38.37066%2C27.159618&amp;travelmode=driving</t>
  </si>
  <si>
    <t>https://www.google.com/maps/dir/?api=1&amp;origin=38.367945%2C27.16393&amp;destination=38.373039%2C27.150591&amp;travelmode=driving</t>
  </si>
  <si>
    <t>https://www.google.com/maps/dir/?api=1&amp;origin=38.367945%2C27.16393&amp;destination=38.3911321%2C27.1511743&amp;travelmode=driving</t>
  </si>
  <si>
    <t>GÜNEŞLİ MAH. 529/1 SOK. NO:26 D:3 KONAK/İZMİR</t>
  </si>
  <si>
    <t>Gerçek - Google Places (529/1 Sk No:26)</t>
  </si>
  <si>
    <t>https://www.google.com/maps/dir/?api=1&amp;origin=38.401423%2C27.126596&amp;destination=38.4625711%2C27.1824038&amp;travelmode=driving</t>
  </si>
  <si>
    <t>https://www.google.com/maps/dir/?api=1&amp;origin=38.401423%2C27.126596&amp;destination=38.397598%2C27.122202&amp;travelmode=driving</t>
  </si>
  <si>
    <t>https://www.google.com/maps/dir/?api=1&amp;origin=38.401423%2C27.126596&amp;destination=38.403691%2C27.119105&amp;travelmode=driving</t>
  </si>
  <si>
    <t>https://www.google.com/maps/dir/?api=1&amp;origin=38.401423%2C27.126596&amp;destination=38.41192%2C27.135689&amp;travelmode=driving</t>
  </si>
  <si>
    <t>LALELİ MAH 401 SOK NO:2-6 İÇ KAPI NO:6</t>
  </si>
  <si>
    <t>Gerçek - Google Places (401 Sk No:2)</t>
  </si>
  <si>
    <t>https://www.google.com/maps/dir/?api=1&amp;origin=38.397177%2C27.15122&amp;destination=38.4625711%2C27.1824038&amp;travelmode=driving</t>
  </si>
  <si>
    <t>https://www.google.com/maps/dir/?api=1&amp;origin=38.397177%2C27.15122&amp;destination=38.394722%2C27.148207&amp;travelmode=driving</t>
  </si>
  <si>
    <t>https://www.google.com/maps/dir/?api=1&amp;origin=38.397177%2C27.15122&amp;destination=38.399377%2C27.155469&amp;travelmode=driving</t>
  </si>
  <si>
    <t>https://www.google.com/maps/dir/?api=1&amp;origin=38.397177%2C27.15122&amp;destination=38.3911321%2C27.1511743&amp;travelmode=driving</t>
  </si>
  <si>
    <t>https://www.google.com/maps/dir/?api=1&amp;origin=38.423%2C27.075&amp;destination=38.4625711%2C27.1824038&amp;travelmode=driving</t>
  </si>
  <si>
    <t>https://www.google.com/maps/dir/?api=1&amp;origin=38.423%2C27.075&amp;destination=38.441%2C27.072&amp;travelmode=driving</t>
  </si>
  <si>
    <t>https://www.google.com/maps/dir/?api=1&amp;origin=38.423%2C27.075&amp;destination=38.401328%2C27.093267&amp;travelmode=driving</t>
  </si>
  <si>
    <t>https://www.google.com/maps/dir/?api=1&amp;origin=38.423%2C27.075&amp;destination=38.395182%2C27.075087&amp;travelmode=driving</t>
  </si>
  <si>
    <t>YEŞİLOVA çevresi</t>
  </si>
  <si>
    <t>4061 SK. N:67 K:1 YEŞİLOVA İZMİR</t>
  </si>
  <si>
    <t>Gerçek - Google Places (4061 Sk No:67)</t>
  </si>
  <si>
    <t>https://www.google.com/maps/dir/?api=1&amp;origin=38.438747%2C27.20737&amp;destination=38.4625711%2C27.1824038&amp;travelmode=driving</t>
  </si>
  <si>
    <t>https://www.google.com/maps/dir/?api=1&amp;origin=38.438747%2C27.20737&amp;destination=38.436005%2C27.206807&amp;travelmode=driving</t>
  </si>
  <si>
    <t>https://www.google.com/maps/dir/?api=1&amp;origin=38.438747%2C27.20737&amp;destination=38.438109%2C27.19608&amp;travelmode=driving</t>
  </si>
  <si>
    <t>https://www.google.com/maps/dir/?api=1&amp;origin=38.438747%2C27.20737&amp;destination=38.464877%2C27.194834&amp;travelmode=driving</t>
  </si>
  <si>
    <t>4062 SK.NO:21 KAT:2 YEŞİLOVA BORNOVA/İZMİR</t>
  </si>
  <si>
    <t>Gerçek - Google Places (4062 Sk No:21)</t>
  </si>
  <si>
    <t>https://www.google.com/maps/dir/?api=1&amp;origin=38.437804%2C27.205251&amp;destination=38.464877%2C27.194834&amp;travelmode=driving</t>
  </si>
  <si>
    <t>https://www.google.com/maps/dir/?api=1&amp;origin=38.437804%2C27.205251&amp;destination=38.436005%2C27.206807&amp;travelmode=driving</t>
  </si>
  <si>
    <t>https://www.google.com/maps/dir/?api=1&amp;origin=38.437804%2C27.205251&amp;destination=38.438109%2C27.19608&amp;travelmode=driving</t>
  </si>
  <si>
    <t>YEŞİLOVA MAH. 4057 SK. NO:8 İÇ KAPI NO:3</t>
  </si>
  <si>
    <t>Gerçek - Google Places (4057 Sk No:8)</t>
  </si>
  <si>
    <t>https://www.google.com/maps/dir/?api=1&amp;origin=38.434852%2C27.208949&amp;destination=38.464877%2C27.194834&amp;travelmode=driving</t>
  </si>
  <si>
    <t>https://www.google.com/maps/dir/?api=1&amp;origin=38.434852%2C27.208949&amp;destination=38.436005%2C27.206807&amp;travelmode=driving</t>
  </si>
  <si>
    <t>https://www.google.com/maps/dir/?api=1&amp;origin=38.434852%2C27.208949&amp;destination=38.438109%2C27.19608&amp;travelmode=driving</t>
  </si>
  <si>
    <t>ÇİGDEM EKİZ YAMAN</t>
  </si>
  <si>
    <t>https://www.google.com/maps/dir/?api=1&amp;origin=38.509%2C27.043&amp;destination=38.464877%2C27.194834&amp;travelmode=driving</t>
  </si>
  <si>
    <t>https://www.google.com/maps/dir/?api=1&amp;origin=38.509%2C27.043&amp;destination=38.519644%2C27.041157&amp;travelmode=driving</t>
  </si>
  <si>
    <t>https://www.google.com/maps/dir/?api=1&amp;origin=38.509%2C27.043&amp;destination=38.493071%2C27.054551&amp;travelmode=driving</t>
  </si>
  <si>
    <t>https://www.google.com/maps/dir/?api=1&amp;origin=38.509%2C27.043&amp;destination=38.49%2C27.072&amp;travelmode=driving</t>
  </si>
  <si>
    <t>ÇAMDİBİ MAH. 5235 SOK. NO:3/1 BORNOVA-İZMİR</t>
  </si>
  <si>
    <t>Gerçek - Google Places (5235 Sk No:3)</t>
  </si>
  <si>
    <t>https://www.google.com/maps/dir/?api=1&amp;origin=38.438068%2C27.194028&amp;destination=38.464877%2C27.194834&amp;travelmode=driving</t>
  </si>
  <si>
    <t>https://www.google.com/maps/dir/?api=1&amp;origin=38.438068%2C27.194028&amp;destination=38.438109%2C27.19608&amp;travelmode=driving</t>
  </si>
  <si>
    <t>https://www.google.com/maps/dir/?api=1&amp;origin=38.438068%2C27.194028&amp;destination=38.436005%2C27.206807&amp;travelmode=driving</t>
  </si>
  <si>
    <t>https://www.google.com/maps/dir/?api=1&amp;origin=38.438068%2C27.194028&amp;destination=38.4625711%2C27.1824038&amp;travelmode=driving</t>
  </si>
  <si>
    <t>BARBAROS MH. 50329 SK. YEŞİLKENT SİTESİ NO:4 D:6 BORNOVA</t>
  </si>
  <si>
    <t>Gerçek - Google Places (Yeşilkent Sitesi)</t>
  </si>
  <si>
    <t>https://www.google.com/maps/dir/?api=1&amp;origin=38.373219%2C27.181936&amp;destination=38.464877%2C27.194834&amp;travelmode=driving</t>
  </si>
  <si>
    <t>https://www.google.com/maps/dir/?api=1&amp;origin=38.373219%2C27.181936&amp;destination=38.37066%2C27.159618&amp;travelmode=driving</t>
  </si>
  <si>
    <t>https://www.google.com/maps/dir/?api=1&amp;origin=38.373219%2C27.181936&amp;destination=38.373039%2C27.150591&amp;travelmode=driving</t>
  </si>
  <si>
    <t>https://www.google.com/maps/dir/?api=1&amp;origin=38.373219%2C27.181936&amp;destination=38.3911321%2C27.1511743&amp;travelmode=driving</t>
  </si>
  <si>
    <t>https://www.google.com/maps/dir/?api=1&amp;origin=38.503%2C27.043&amp;destination=38.464877%2C27.194834&amp;travelmode=driving</t>
  </si>
  <si>
    <t>https://www.google.com/maps/dir/?api=1&amp;origin=38.503%2C27.043&amp;destination=38.493071%2C27.054551&amp;travelmode=driving</t>
  </si>
  <si>
    <t>https://www.google.com/maps/dir/?api=1&amp;origin=38.503%2C27.043&amp;destination=38.519644%2C27.041157&amp;travelmode=driving</t>
  </si>
  <si>
    <t>https://www.google.com/maps/dir/?api=1&amp;origin=38.503%2C27.043&amp;destination=38.49%2C27.072&amp;travelmode=driving</t>
  </si>
  <si>
    <t>https://www.google.com/maps/dir/?api=1&amp;origin=38.487%2C27.028&amp;destination=38.464877%2C27.194834&amp;travelmode=driving</t>
  </si>
  <si>
    <t>https://www.google.com/maps/dir/?api=1&amp;origin=38.487%2C27.028&amp;destination=38.493071%2C27.054551&amp;travelmode=driving</t>
  </si>
  <si>
    <t>https://www.google.com/maps/dir/?api=1&amp;origin=38.487%2C27.028&amp;destination=38.519644%2C27.041157&amp;travelmode=driving</t>
  </si>
  <si>
    <t>https://www.google.com/maps/dir/?api=1&amp;origin=38.487%2C27.028&amp;destination=38.49%2C27.072&amp;travelmode=driving</t>
  </si>
  <si>
    <t>YEŞİLOVA MAH 4051 SOK TATLI NO:59 İÇ KAPI NO:1</t>
  </si>
  <si>
    <t>Gerçek - Google Places (4051 Sk No:59)</t>
  </si>
  <si>
    <t>https://www.google.com/maps/dir/?api=1&amp;origin=38.437319%2C27.205935&amp;destination=38.464877%2C27.194834&amp;travelmode=driving</t>
  </si>
  <si>
    <t>https://www.google.com/maps/dir/?api=1&amp;origin=38.437319%2C27.205935&amp;destination=38.436005%2C27.206807&amp;travelmode=driving</t>
  </si>
  <si>
    <t>https://www.google.com/maps/dir/?api=1&amp;origin=38.437319%2C27.205935&amp;destination=38.438109%2C27.19608&amp;travelmode=driving</t>
  </si>
  <si>
    <t>BİRLİK MAH. 4208/1 SK. NO:16 ALTINDAĞ/İZMİR</t>
  </si>
  <si>
    <t>Gerçek - Google Places, mahalle merkezi yaklaşık (Birlik civarı (yaklaşık))</t>
  </si>
  <si>
    <t>https://www.google.com/maps/dir/?api=1&amp;origin=38.425632%2C27.133331&amp;destination=38.464877%2C27.194834&amp;travelmode=driving</t>
  </si>
  <si>
    <t>https://www.google.com/maps/dir/?api=1&amp;origin=38.425632%2C27.133331&amp;destination=38.41192%2C27.135689&amp;travelmode=driving</t>
  </si>
  <si>
    <t>https://www.google.com/maps/dir/?api=1&amp;origin=38.425632%2C27.133331&amp;destination=38.403691%2C27.119105&amp;travelmode=driving</t>
  </si>
  <si>
    <t>https://www.google.com/maps/dir/?api=1&amp;origin=38.425632%2C27.133331&amp;destination=38.397598%2C27.122202&amp;travelmode=driving</t>
  </si>
  <si>
    <t>İSMAİL ÇELİK</t>
  </si>
  <si>
    <t>YEŞİLOVA MAH.4038 SK NO:19 İÇ KAPI NO:2</t>
  </si>
  <si>
    <t>Gerçek - Google Places (4038 Sk No:19)</t>
  </si>
  <si>
    <t>https://www.google.com/maps/dir/?api=1&amp;origin=38.441011%2C27.204465&amp;destination=38.37066%2C27.159618&amp;travelmode=driving</t>
  </si>
  <si>
    <t>https://www.google.com/maps/dir/?api=1&amp;origin=38.441011%2C27.204465&amp;destination=38.436005%2C27.206807&amp;travelmode=driving</t>
  </si>
  <si>
    <t>https://www.google.com/maps/dir/?api=1&amp;origin=38.441011%2C27.204465&amp;destination=38.438109%2C27.19608&amp;travelmode=driving</t>
  </si>
  <si>
    <t>https://www.google.com/maps/dir/?api=1&amp;origin=38.441011%2C27.204465&amp;destination=38.464877%2C27.194834&amp;travelmode=driving</t>
  </si>
  <si>
    <t>BUCA çevresi</t>
  </si>
  <si>
    <t>https://www.google.com/maps/dir/?api=1&amp;origin=38.404%2C27.065&amp;destination=38.37066%2C27.159618&amp;travelmode=driving</t>
  </si>
  <si>
    <t>https://www.google.com/maps/dir/?api=1&amp;origin=38.404%2C27.065&amp;destination=38.395182%2C27.075087&amp;travelmode=driving</t>
  </si>
  <si>
    <t>https://www.google.com/maps/dir/?api=1&amp;origin=38.404%2C27.065&amp;destination=38.385072%2C27.057448&amp;travelmode=driving</t>
  </si>
  <si>
    <t>https://www.google.com/maps/dir/?api=1&amp;origin=38.404%2C27.065&amp;destination=38.401328%2C27.093267&amp;travelmode=driving</t>
  </si>
  <si>
    <t>FIRAT MAH 634/7 SK NO:4 İÇ KAPI NO:1</t>
  </si>
  <si>
    <t>Gerçek - Google Places (634/7 Sk No:4)</t>
  </si>
  <si>
    <t>https://www.google.com/maps/dir/?api=1&amp;origin=38.374224%2C27.144984&amp;destination=38.37066%2C27.159618&amp;travelmode=driving</t>
  </si>
  <si>
    <t>https://www.google.com/maps/dir/?api=1&amp;origin=38.374224%2C27.144984&amp;destination=38.373039%2C27.150591&amp;travelmode=driving</t>
  </si>
  <si>
    <t>https://www.google.com/maps/dir/?api=1&amp;origin=38.374224%2C27.144984&amp;destination=38.3911321%2C27.1511743&amp;travelmode=driving</t>
  </si>
  <si>
    <t>647/18 NO:5 D:4 BUCA İZMİR</t>
  </si>
  <si>
    <t>Gerçek - Google Places (647 Sk No:18)</t>
  </si>
  <si>
    <t>https://www.google.com/maps/dir/?api=1&amp;origin=38.371525%2C27.151135&amp;destination=38.37066%2C27.159618&amp;travelmode=driving</t>
  </si>
  <si>
    <t>https://www.google.com/maps/dir/?api=1&amp;origin=38.371525%2C27.151135&amp;destination=38.373039%2C27.150591&amp;travelmode=driving</t>
  </si>
  <si>
    <t>https://www.google.com/maps/dir/?api=1&amp;origin=38.371525%2C27.151135&amp;destination=38.3911321%2C27.1511743&amp;travelmode=driving</t>
  </si>
  <si>
    <t>MUSTAFA KEMAL MAH. 254/A GURUBU KÜME EVLERİ NO:106</t>
  </si>
  <si>
    <t>Gerçek - Google Places, mahalle merkezi yaklaşık (Mustafa Kemal Mah merkezi (yaklaşık))</t>
  </si>
  <si>
    <t>https://www.google.com/maps/dir/?api=1&amp;origin=38.357698%2C27.151475&amp;destination=38.37066%2C27.159618&amp;travelmode=driving</t>
  </si>
  <si>
    <t>https://www.google.com/maps/dir/?api=1&amp;origin=38.357698%2C27.151475&amp;destination=38.373039%2C27.150591&amp;travelmode=driving</t>
  </si>
  <si>
    <t>https://www.google.com/maps/dir/?api=1&amp;origin=38.357698%2C27.151475&amp;destination=38.3911321%2C27.1511743&amp;travelmode=driving</t>
  </si>
  <si>
    <t>IRMAK OCAK</t>
  </si>
  <si>
    <t>MUSTAFA KEMAL MAH. 696/1 SK. NO:52 İÇ KAPI NO:2</t>
  </si>
  <si>
    <t>Gerçek - Google Places (696/1 Sk No:52)</t>
  </si>
  <si>
    <t>https://www.google.com/maps/dir/?api=1&amp;origin=38.367262%2C27.161103&amp;destination=38.37066%2C27.159618&amp;travelmode=driving</t>
  </si>
  <si>
    <t>https://www.google.com/maps/dir/?api=1&amp;origin=38.367262%2C27.161103&amp;destination=38.373039%2C27.150591&amp;travelmode=driving</t>
  </si>
  <si>
    <t>https://www.google.com/maps/dir/?api=1&amp;origin=38.367262%2C27.161103&amp;destination=38.3911321%2C27.1511743&amp;travelmode=driving</t>
  </si>
  <si>
    <t>Gerçek - Google Places, mahalle merkezi yaklaşık (Gülbahçe Mah merkezi (yaklaşık))</t>
  </si>
  <si>
    <t>https://www.google.com/maps/dir/?api=1&amp;origin=38.332249%2C26.643439&amp;destination=38.37066%2C27.159618&amp;travelmode=driving</t>
  </si>
  <si>
    <t>https://www.google.com/maps/dir/?api=1&amp;origin=38.332249%2C26.643439&amp;destination=38.194921%2C26.835212&amp;travelmode=driving</t>
  </si>
  <si>
    <t>https://www.google.com/maps/dir/?api=1&amp;origin=38.332249%2C26.643439&amp;destination=38.392816%2C27.006006&amp;travelmode=driving</t>
  </si>
  <si>
    <t>https://www.google.com/maps/dir/?api=1&amp;origin=38.332249%2C26.643439&amp;destination=38.385072%2C27.057448&amp;travelmode=driving</t>
  </si>
  <si>
    <t>MERVE ÇAKICI</t>
  </si>
  <si>
    <t>LALELİ MAH. 419/2 SK. VURAL NO:28 İÇ KAPI NO:1</t>
  </si>
  <si>
    <t>Gerçek - Google Places (419/2 Sk No:28)</t>
  </si>
  <si>
    <t>https://www.google.com/maps/dir/?api=1&amp;origin=38.400684%2C27.151414&amp;destination=38.37066%2C27.159618&amp;travelmode=driving</t>
  </si>
  <si>
    <t>https://www.google.com/maps/dir/?api=1&amp;origin=38.400684%2C27.151414&amp;destination=38.399377%2C27.155469&amp;travelmode=driving</t>
  </si>
  <si>
    <t>https://www.google.com/maps/dir/?api=1&amp;origin=38.400684%2C27.151414&amp;destination=38.394722%2C27.148207&amp;travelmode=driving</t>
  </si>
  <si>
    <t>https://www.google.com/maps/dir/?api=1&amp;origin=38.400684%2C27.151414&amp;destination=38.3911321%2C27.1511743&amp;travelmode=driving</t>
  </si>
  <si>
    <t>FIRAT MAH 288/8 SOK NO:10 İÇ KAPI NO:1</t>
  </si>
  <si>
    <t>Gerçek - Google Places (288/8 Sk No:10)</t>
  </si>
  <si>
    <t>https://www.google.com/maps/dir/?api=1&amp;origin=38.375127%2C27.147363&amp;destination=38.37066%2C27.159618&amp;travelmode=driving</t>
  </si>
  <si>
    <t>https://www.google.com/maps/dir/?api=1&amp;origin=38.375127%2C27.147363&amp;destination=38.373039%2C27.150591&amp;travelmode=driving</t>
  </si>
  <si>
    <t>https://www.google.com/maps/dir/?api=1&amp;origin=38.375127%2C27.147363&amp;destination=38.3911321%2C27.1511743&amp;travelmode=driving</t>
  </si>
  <si>
    <t>KOŞU KAVAK MAH. 4210 SOK. NO:44 ALTINDAĞ BORNOVA-İZMİR</t>
  </si>
  <si>
    <t>Gerçek - Google Places (4210 Sk No:44)</t>
  </si>
  <si>
    <t>https://www.google.com/maps/dir/?api=1&amp;origin=38.429569%2C27.201026&amp;destination=38.37066%2C27.159618&amp;travelmode=driving</t>
  </si>
  <si>
    <t>https://www.google.com/maps/dir/?api=1&amp;origin=38.429569%2C27.201026&amp;destination=38.436005%2C27.206807&amp;travelmode=driving</t>
  </si>
  <si>
    <t>https://www.google.com/maps/dir/?api=1&amp;origin=38.429569%2C27.201026&amp;destination=38.438109%2C27.19608&amp;travelmode=driving</t>
  </si>
  <si>
    <t>https://www.google.com/maps/dir/?api=1&amp;origin=38.429569%2C27.201026&amp;destination=38.412%2C27.168&amp;travelmode=driving</t>
  </si>
  <si>
    <t>699 SOKAK NO:24 D:16 BUCA GEDİZ</t>
  </si>
  <si>
    <t>Gerçek - Google Places (699 Sk No:24 (zayıf))</t>
  </si>
  <si>
    <t>https://www.google.com/maps/dir/?api=1&amp;origin=38.406774%2C27.138617&amp;destination=38.37066%2C27.159618&amp;travelmode=driving</t>
  </si>
  <si>
    <t>https://www.google.com/maps/dir/?api=1&amp;origin=38.406774%2C27.138617&amp;destination=38.41192%2C27.135689&amp;travelmode=driving</t>
  </si>
  <si>
    <t>https://www.google.com/maps/dir/?api=1&amp;origin=38.406774%2C27.138617&amp;destination=38.394722%2C27.148207&amp;travelmode=driving</t>
  </si>
  <si>
    <t>https://www.google.com/maps/dir/?api=1&amp;origin=38.406774%2C27.138617&amp;destination=38.399377%2C27.155469&amp;travelmode=driving</t>
  </si>
  <si>
    <t>DEDEBAŞI çevresi</t>
  </si>
  <si>
    <t>Org.Nafiz Gürman Mah.7058 Sk.No:33 İç Kapı No:1</t>
  </si>
  <si>
    <t>Gerçek - Google Places (7058 Sk No:33)</t>
  </si>
  <si>
    <t>https://www.google.com/maps/dir/?api=1&amp;origin=38.476736%2C27.142475&amp;destination=38.37066%2C27.159618&amp;travelmode=driving</t>
  </si>
  <si>
    <t>https://www.google.com/maps/dir/?api=1&amp;origin=38.476736%2C27.142475&amp;destination=38.469293%2C27.136971&amp;travelmode=driving</t>
  </si>
  <si>
    <t>https://www.google.com/maps/dir/?api=1&amp;origin=38.476736%2C27.142475&amp;destination=38.496%2C27.136&amp;travelmode=driving</t>
  </si>
  <si>
    <t>https://www.google.com/maps/dir/?api=1&amp;origin=38.476736%2C27.142475&amp;destination=38.471686%2C27.11778&amp;travelmode=driving</t>
  </si>
  <si>
    <t>ZÜBEYDE HANIM MH.</t>
  </si>
  <si>
    <t>Gerçek - Google Places, mahalle merkezi yaklaşık (Zübeyde Hanım Mah merkezi (yaklaşık))</t>
  </si>
  <si>
    <t>https://www.google.com/maps/dir/?api=1&amp;origin=38.504533%2C27.105885&amp;destination=38.37066%2C27.159618&amp;travelmode=driving</t>
  </si>
  <si>
    <t>https://www.google.com/maps/dir/?api=1&amp;origin=38.504533%2C27.105885&amp;destination=38.496%2C27.136&amp;travelmode=driving</t>
  </si>
  <si>
    <t>https://www.google.com/maps/dir/?api=1&amp;origin=38.504533%2C27.105885&amp;destination=38.49%2C27.072&amp;travelmode=driving</t>
  </si>
  <si>
    <t>https://www.google.com/maps/dir/?api=1&amp;origin=38.504533%2C27.105885&amp;destination=38.474585%2C27.113885&amp;travelmode=driving</t>
  </si>
  <si>
    <t>DONANMACI MAH 1740/1 SOK SEDİR NO:10 İÇ KAPI NO:4</t>
  </si>
  <si>
    <t>Gerçek - Google Places (1740/1 Sk No:10)</t>
  </si>
  <si>
    <t>https://www.google.com/maps/dir/?api=1&amp;origin=38.452488%2C27.113227&amp;destination=38.37066%2C27.159618&amp;travelmode=driving</t>
  </si>
  <si>
    <t>https://www.google.com/maps/dir/?api=1&amp;origin=38.452488%2C27.113227&amp;destination=38.465171%2C27.111266&amp;travelmode=driving</t>
  </si>
  <si>
    <t>https://www.google.com/maps/dir/?api=1&amp;origin=38.452488%2C27.113227&amp;destination=38.470404%2C27.108413&amp;travelmode=driving</t>
  </si>
  <si>
    <t>https://www.google.com/maps/dir/?api=1&amp;origin=38.452488%2C27.113227&amp;destination=38.471686%2C27.11778&amp;travelmode=driving</t>
  </si>
  <si>
    <t>ASLANBEYÇİFTLİĞİ MAH KABAYAR KÜME EVLERİ NO:8 İÇ KAPI NO:1</t>
  </si>
  <si>
    <t>https://www.google.com/maps/dir/?api=1&amp;origin=38.395%2C27.099&amp;destination=38.37066%2C27.159618&amp;travelmode=driving</t>
  </si>
  <si>
    <t>https://www.google.com/maps/dir/?api=1&amp;origin=38.395%2C27.099&amp;destination=38.394301%2C27.105194&amp;travelmode=driving</t>
  </si>
  <si>
    <t>https://www.google.com/maps/dir/?api=1&amp;origin=38.395%2C27.099&amp;destination=38.401482%2C27.101156&amp;travelmode=driving</t>
  </si>
  <si>
    <t>https://www.google.com/maps/dir/?api=1&amp;origin=38.395%2C27.099&amp;destination=38.401328%2C27.093267&amp;travelmode=driving</t>
  </si>
  <si>
    <t>YALI MAH 6494 SK NO:13 İÇ KAPI NO:5</t>
  </si>
  <si>
    <t>Gerçek - Google Places (6494 Sk No:13)</t>
  </si>
  <si>
    <t>https://www.google.com/maps/dir/?api=1&amp;origin=38.474131%2C27.088935&amp;destination=38.37066%2C27.159618&amp;travelmode=driving</t>
  </si>
  <si>
    <t>https://www.google.com/maps/dir/?api=1&amp;origin=38.474131%2C27.088935&amp;destination=38.470404%2C27.108413&amp;travelmode=driving</t>
  </si>
  <si>
    <t>https://www.google.com/maps/dir/?api=1&amp;origin=38.474131%2C27.088935&amp;destination=38.474585%2C27.113885&amp;travelmode=driving</t>
  </si>
  <si>
    <t>https://www.google.com/maps/dir/?api=1&amp;origin=38.474131%2C27.088935&amp;destination=38.465171%2C27.111266&amp;travelmode=driving</t>
  </si>
  <si>
    <t xml:space="preserve">DEREYANI MAH.DEREYANI KÜME EVLERİ NO:172 </t>
  </si>
  <si>
    <t>https://www.google.com/maps/dir/?api=1&amp;origin=38.388%2C27.091&amp;destination=38.37066%2C27.159618&amp;travelmode=driving</t>
  </si>
  <si>
    <t>https://www.google.com/maps/dir/?api=1&amp;origin=38.388%2C27.091&amp;destination=38.394301%2C27.105194&amp;travelmode=driving</t>
  </si>
  <si>
    <t>https://www.google.com/maps/dir/?api=1&amp;origin=38.388%2C27.091&amp;destination=38.401328%2C27.093267&amp;travelmode=driving</t>
  </si>
  <si>
    <t>https://www.google.com/maps/dir/?api=1&amp;origin=38.388%2C27.091&amp;destination=38.395182%2C27.075087&amp;travelmode=driving</t>
  </si>
  <si>
    <t>ZÜBEYDE HANIM MAH.7449 SK NERGİS NO:17 İÇ KAPI NO:34</t>
  </si>
  <si>
    <t>Gerçek - Google Places (7449 Sk No:17)</t>
  </si>
  <si>
    <t>https://www.google.com/maps/dir/?api=1&amp;origin=38.496203%2C27.109195&amp;destination=38.436005%2C27.206807&amp;travelmode=driving</t>
  </si>
  <si>
    <t>https://www.google.com/maps/dir/?api=1&amp;origin=38.496203%2C27.109195&amp;destination=38.496%2C27.136&amp;travelmode=driving</t>
  </si>
  <si>
    <t>https://www.google.com/maps/dir/?api=1&amp;origin=38.496203%2C27.109195&amp;destination=38.474585%2C27.113885&amp;travelmode=driving</t>
  </si>
  <si>
    <t>https://www.google.com/maps/dir/?api=1&amp;origin=38.496203%2C27.109195&amp;destination=38.471686%2C27.11778&amp;travelmode=driving</t>
  </si>
  <si>
    <t>ŞİRİNYER 2 çevresi</t>
  </si>
  <si>
    <t>GAZİLER MAH ÖZBEKİSTAN CAD ÇELİK NO:23 İÇ KAPI NO:1</t>
  </si>
  <si>
    <t>Gerçek - Google Places (Özbekistan Cd No:23)</t>
  </si>
  <si>
    <t>https://www.google.com/maps/dir/?api=1&amp;origin=38.389577%2C27.18321&amp;destination=38.436005%2C27.206807&amp;travelmode=driving</t>
  </si>
  <si>
    <t>https://www.google.com/maps/dir/?api=1&amp;origin=38.389577%2C27.18321&amp;destination=38.399377%2C27.155469&amp;travelmode=driving</t>
  </si>
  <si>
    <t>https://www.google.com/maps/dir/?api=1&amp;origin=38.389577%2C27.18321&amp;destination=38.3911321%2C27.1511743&amp;travelmode=driving</t>
  </si>
  <si>
    <t>https://www.google.com/maps/dir/?api=1&amp;origin=38.389577%2C27.18321&amp;destination=38.412%2C27.168&amp;travelmode=driving</t>
  </si>
  <si>
    <t>https://www.google.com/maps/dir/?api=1&amp;origin=37.953%2C28.063&amp;destination=38.436005%2C27.206807&amp;travelmode=driving</t>
  </si>
  <si>
    <t>https://www.google.com/maps/dir/?api=1&amp;origin=37.953%2C28.063&amp;destination=37.839908%2C27.845862&amp;travelmode=driving</t>
  </si>
  <si>
    <t>https://www.google.com/maps/dir/?api=1&amp;origin=37.953%2C28.063&amp;destination=37.857618%2C27.823128&amp;travelmode=driving</t>
  </si>
  <si>
    <t>https://www.google.com/maps/dir/?api=1&amp;origin=37.953%2C28.063&amp;destination=37.834436%2C27.837138&amp;travelmode=driving</t>
  </si>
  <si>
    <t>ÖZGE BOZKURT</t>
  </si>
  <si>
    <t>https://www.google.com/maps/dir/?api=1&amp;origin=37.938%2C28.079&amp;destination=38.436005%2C27.206807&amp;travelmode=driving</t>
  </si>
  <si>
    <t>https://www.google.com/maps/dir/?api=1&amp;origin=37.938%2C28.079&amp;destination=37.839908%2C27.845862&amp;travelmode=driving</t>
  </si>
  <si>
    <t>https://www.google.com/maps/dir/?api=1&amp;origin=37.938%2C28.079&amp;destination=37.834436%2C27.837138&amp;travelmode=driving</t>
  </si>
  <si>
    <t>https://www.google.com/maps/dir/?api=1&amp;origin=37.938%2C28.079&amp;destination=37.857618%2C27.823128&amp;travelmode=driving</t>
  </si>
  <si>
    <t>https://www.google.com/maps/dir/?api=1&amp;origin=37.954%2C28.063&amp;destination=38.436005%2C27.206807&amp;travelmode=driving</t>
  </si>
  <si>
    <t>https://www.google.com/maps/dir/?api=1&amp;origin=37.954%2C28.063&amp;destination=37.839908%2C27.845862&amp;travelmode=driving</t>
  </si>
  <si>
    <t>https://www.google.com/maps/dir/?api=1&amp;origin=37.954%2C28.063&amp;destination=37.857618%2C27.823128&amp;travelmode=driving</t>
  </si>
  <si>
    <t>https://www.google.com/maps/dir/?api=1&amp;origin=37.954%2C28.063&amp;destination=37.834436%2C27.837138&amp;travelmode=driving</t>
  </si>
  <si>
    <t>GÖKSU MAH.695/8 SOKAK NO.35 D.2</t>
  </si>
  <si>
    <t>Gerçek - Google Places (695/8 Sk No:35)</t>
  </si>
  <si>
    <t>https://www.google.com/maps/dir/?api=1&amp;origin=38.366766%2C27.151418&amp;destination=38.436005%2C27.206807&amp;travelmode=driving</t>
  </si>
  <si>
    <t>https://www.google.com/maps/dir/?api=1&amp;origin=38.366766%2C27.151418&amp;destination=38.373039%2C27.150591&amp;travelmode=driving</t>
  </si>
  <si>
    <t>https://www.google.com/maps/dir/?api=1&amp;origin=38.366766%2C27.151418&amp;destination=38.37066%2C27.159618&amp;travelmode=driving</t>
  </si>
  <si>
    <t>https://www.google.com/maps/dir/?api=1&amp;origin=38.366766%2C27.151418&amp;destination=38.3911321%2C27.1511743&amp;travelmode=driving</t>
  </si>
  <si>
    <t>ALİ FUAT ERDEN MAH. 9797 SK NO:5 KARABAĞLAR İZMİR</t>
  </si>
  <si>
    <t>Gerçek - Google Places (9797 Sk No:5)</t>
  </si>
  <si>
    <t>https://www.google.com/maps/dir/?api=1&amp;origin=38.369833%2C27.094207&amp;destination=38.436005%2C27.206807&amp;travelmode=driving</t>
  </si>
  <si>
    <t>https://www.google.com/maps/dir/?api=1&amp;origin=38.369833%2C27.094207&amp;destination=38.374534%2C27.107659&amp;travelmode=driving</t>
  </si>
  <si>
    <t>https://www.google.com/maps/dir/?api=1&amp;origin=38.369833%2C27.094207&amp;destination=38.394301%2C27.105194&amp;travelmode=driving</t>
  </si>
  <si>
    <t>https://www.google.com/maps/dir/?api=1&amp;origin=38.369833%2C27.094207&amp;destination=38.395182%2C27.075087&amp;travelmode=driving</t>
  </si>
  <si>
    <t>ATİLLA MAH. 463 SK. NO:6 İÇ KAPI :5 KONAK İZMİR</t>
  </si>
  <si>
    <t>Gerçek - Google Places (463 Sk No:6)</t>
  </si>
  <si>
    <t>https://www.google.com/maps/dir/?api=1&amp;origin=38.40739%2C27.12741&amp;destination=38.436005%2C27.206807&amp;travelmode=driving</t>
  </si>
  <si>
    <t>https://www.google.com/maps/dir/?api=1&amp;origin=38.40739%2C27.12741&amp;destination=38.403691%2C27.119105&amp;travelmode=driving</t>
  </si>
  <si>
    <t>https://www.google.com/maps/dir/?api=1&amp;origin=38.40739%2C27.12741&amp;destination=38.41192%2C27.135689&amp;travelmode=driving</t>
  </si>
  <si>
    <t>https://www.google.com/maps/dir/?api=1&amp;origin=38.40739%2C27.12741&amp;destination=38.397598%2C27.122202&amp;travelmode=driving</t>
  </si>
  <si>
    <t>https://www.google.com/maps/dir/?api=1&amp;origin=37.942%2C28.081&amp;destination=38.436005%2C27.206807&amp;travelmode=driving</t>
  </si>
  <si>
    <t>https://www.google.com/maps/dir/?api=1&amp;origin=37.942%2C28.081&amp;destination=37.839908%2C27.845862&amp;travelmode=driving</t>
  </si>
  <si>
    <t>https://www.google.com/maps/dir/?api=1&amp;origin=37.942%2C28.081&amp;destination=37.857618%2C27.823128&amp;travelmode=driving</t>
  </si>
  <si>
    <t>https://www.google.com/maps/dir/?api=1&amp;origin=37.942%2C28.081&amp;destination=37.834436%2C27.837138&amp;travelmode=driving</t>
  </si>
  <si>
    <t>AŞIK VEYSEL MAH 5825 SK NO:60 İÇ KAPI NO:1</t>
  </si>
  <si>
    <t>Gerçek - Google Places (5825 Sk No:60)</t>
  </si>
  <si>
    <t>https://www.google.com/maps/dir/?api=1&amp;origin=38.383696%2C27.141989&amp;destination=38.436005%2C27.206807&amp;travelmode=driving</t>
  </si>
  <si>
    <t>https://www.google.com/maps/dir/?api=1&amp;origin=38.383696%2C27.141989&amp;destination=38.3911321%2C27.1511743&amp;travelmode=driving</t>
  </si>
  <si>
    <t>https://www.google.com/maps/dir/?api=1&amp;origin=38.383696%2C27.141989&amp;destination=38.394722%2C27.148207&amp;travelmode=driving</t>
  </si>
  <si>
    <t>https://www.google.com/maps/dir/?api=1&amp;origin=38.383696%2C27.141989&amp;destination=38.373039%2C27.150591&amp;travelmode=driving</t>
  </si>
  <si>
    <t>ÇİĞLİ çevresi</t>
  </si>
  <si>
    <t>2109/1 SK. N:17 K:1 D:2 BAYRAKLI İZMİR</t>
  </si>
  <si>
    <t>Gerçek - Google Places (2109/1 Sk No:17)</t>
  </si>
  <si>
    <t>https://www.google.com/maps/dir/?api=1&amp;origin=38.473601%2C27.182036&amp;destination=38.373039%2C27.150591&amp;travelmode=driving</t>
  </si>
  <si>
    <t>https://www.google.com/maps/dir/?api=1&amp;origin=38.473601%2C27.182036&amp;destination=38.4625711%2C27.1824038&amp;travelmode=driving</t>
  </si>
  <si>
    <t>https://www.google.com/maps/dir/?api=1&amp;origin=38.473601%2C27.182036&amp;destination=38.464877%2C27.194834&amp;travelmode=driving</t>
  </si>
  <si>
    <t>https://www.google.com/maps/dir/?api=1&amp;origin=38.473601%2C27.182036&amp;destination=38.469293%2C27.136971&amp;travelmode=driving</t>
  </si>
  <si>
    <t>YENİ MAHALLE MH. 8765 SK. N:22 İÇ KAPI NO: 4 ÇİĞLİ İZMİR</t>
  </si>
  <si>
    <t>Gerçek - Google Places (8765 Sk No:22)</t>
  </si>
  <si>
    <t>https://www.google.com/maps/dir/?api=1&amp;origin=38.49821%2C27.050252&amp;destination=38.373039%2C27.150591&amp;travelmode=driving</t>
  </si>
  <si>
    <t>https://www.google.com/maps/dir/?api=1&amp;origin=38.49821%2C27.050252&amp;destination=38.493071%2C27.054551&amp;travelmode=driving</t>
  </si>
  <si>
    <t>https://www.google.com/maps/dir/?api=1&amp;origin=38.49821%2C27.050252&amp;destination=38.49%2C27.072&amp;travelmode=driving</t>
  </si>
  <si>
    <t>https://www.google.com/maps/dir/?api=1&amp;origin=38.49821%2C27.050252&amp;destination=38.519644%2C27.041157&amp;travelmode=driving</t>
  </si>
  <si>
    <t>YAKAKENT MAH.8087/10 SK.ÇİÇEK NO:3 İÇ KAPI NO:6 ÇİĞLİ/İZMİR</t>
  </si>
  <si>
    <t>Gerçek - Google Places (8087/10 Sk No:3)</t>
  </si>
  <si>
    <t>https://www.google.com/maps/dir/?api=1&amp;origin=38.503329%2C27.071086&amp;destination=38.373039%2C27.150591&amp;travelmode=driving</t>
  </si>
  <si>
    <t>https://www.google.com/maps/dir/?api=1&amp;origin=38.503329%2C27.071086&amp;destination=38.49%2C27.072&amp;travelmode=driving</t>
  </si>
  <si>
    <t>https://www.google.com/maps/dir/?api=1&amp;origin=38.503329%2C27.071086&amp;destination=38.493071%2C27.054551&amp;travelmode=driving</t>
  </si>
  <si>
    <t>https://www.google.com/maps/dir/?api=1&amp;origin=38.503329%2C27.071086&amp;destination=38.519644%2C27.041157&amp;travelmode=driving</t>
  </si>
  <si>
    <t>SASALI MERKEZ MAH.4 SOKAK NO.10 ÇİĞLİ</t>
  </si>
  <si>
    <t>Gerçek - Google Places (4 Sk No:10 Sasalı)</t>
  </si>
  <si>
    <t>https://www.google.com/maps/dir/?api=1&amp;origin=38.492974%2C26.952333&amp;destination=38.373039%2C27.150591&amp;travelmode=driving</t>
  </si>
  <si>
    <t>https://www.google.com/maps/dir/?api=1&amp;origin=38.492974%2C26.952333&amp;destination=38.519644%2C27.041157&amp;travelmode=driving</t>
  </si>
  <si>
    <t>https://www.google.com/maps/dir/?api=1&amp;origin=38.492974%2C26.952333&amp;destination=38.493071%2C27.054551&amp;travelmode=driving</t>
  </si>
  <si>
    <t>https://www.google.com/maps/dir/?api=1&amp;origin=38.492974%2C26.952333&amp;destination=38.49%2C27.072&amp;travelmode=driving</t>
  </si>
  <si>
    <t>YENİ MAHALLE MAH. 8036 SK. NO:40 İÇ KAPI NO:2</t>
  </si>
  <si>
    <t>Gerçek - Google Places (8036 Sk No:40)</t>
  </si>
  <si>
    <t>https://www.google.com/maps/dir/?api=1&amp;origin=38.495436%2C27.055649&amp;destination=38.373039%2C27.150591&amp;travelmode=driving</t>
  </si>
  <si>
    <t>https://www.google.com/maps/dir/?api=1&amp;origin=38.495436%2C27.055649&amp;destination=38.493071%2C27.054551&amp;travelmode=driving</t>
  </si>
  <si>
    <t>https://www.google.com/maps/dir/?api=1&amp;origin=38.495436%2C27.055649&amp;destination=38.49%2C27.072&amp;travelmode=driving</t>
  </si>
  <si>
    <t>https://www.google.com/maps/dir/?api=1&amp;origin=38.495436%2C27.055649&amp;destination=38.519644%2C27.041157&amp;travelmode=driving</t>
  </si>
  <si>
    <t>YENİ GİRNE BULVARI N:234 K:1 D:3 SOĞUKKUYU BAYRAKLI</t>
  </si>
  <si>
    <t>Gerçek - Google Places (Girne Blv No:234 civarı)</t>
  </si>
  <si>
    <t>https://www.google.com/maps/dir/?api=1&amp;origin=38.476039%2C27.115523&amp;destination=38.373039%2C27.150591&amp;travelmode=driving</t>
  </si>
  <si>
    <t>https://www.google.com/maps/dir/?api=1&amp;origin=38.476039%2C27.115523&amp;destination=38.474585%2C27.113885&amp;travelmode=driving</t>
  </si>
  <si>
    <t>https://www.google.com/maps/dir/?api=1&amp;origin=38.476039%2C27.115523&amp;destination=38.471686%2C27.11778&amp;travelmode=driving</t>
  </si>
  <si>
    <t>https://www.google.com/maps/dir/?api=1&amp;origin=38.476039%2C27.115523&amp;destination=38.470404%2C27.108413&amp;travelmode=driving</t>
  </si>
  <si>
    <t>KÜÇÜK ÇİĞLİ MAH.8786/15 SK. NO:17 İÇ KAPI NO:5</t>
  </si>
  <si>
    <t>Gerçek - Google Places (8786/15 Sk No:17)</t>
  </si>
  <si>
    <t>https://www.google.com/maps/dir/?api=1&amp;origin=38.503034%2C27.046373&amp;destination=38.373039%2C27.150591&amp;travelmode=driving</t>
  </si>
  <si>
    <t>https://www.google.com/maps/dir/?api=1&amp;origin=38.503034%2C27.046373&amp;destination=38.493071%2C27.054551&amp;travelmode=driving</t>
  </si>
  <si>
    <t>https://www.google.com/maps/dir/?api=1&amp;origin=38.503034%2C27.046373&amp;destination=38.519644%2C27.041157&amp;travelmode=driving</t>
  </si>
  <si>
    <t>https://www.google.com/maps/dir/?api=1&amp;origin=38.503034%2C27.046373&amp;destination=38.49%2C27.072&amp;travelmode=driving</t>
  </si>
  <si>
    <t>ADALET MAH.1643/18 SK. NO:8 D: 18 BAYRAKLI İZMİR</t>
  </si>
  <si>
    <t>Gerçek - Google Places (1643/18 Sk No:8)</t>
  </si>
  <si>
    <t>https://www.google.com/maps/dir/?api=1&amp;origin=38.46029%2C27.176143&amp;destination=38.373039%2C27.150591&amp;travelmode=driving</t>
  </si>
  <si>
    <t>https://www.google.com/maps/dir/?api=1&amp;origin=38.46029%2C27.176143&amp;destination=38.4625711%2C27.1824038&amp;travelmode=driving</t>
  </si>
  <si>
    <t>https://www.google.com/maps/dir/?api=1&amp;origin=38.46029%2C27.176143&amp;destination=38.464877%2C27.194834&amp;travelmode=driving</t>
  </si>
  <si>
    <t>https://www.google.com/maps/dir/?api=1&amp;origin=38.46029%2C27.176143&amp;destination=38.438109%2C27.19608&amp;travelmode=driving</t>
  </si>
  <si>
    <t>UĞUR MUMCU MAH. 8966 SOK. NO:16 D:2 ÇİĞLİ-İZMİR</t>
  </si>
  <si>
    <t>Gerçek - Google Places (8966 Sk No:16)</t>
  </si>
  <si>
    <t>https://www.google.com/maps/dir/?api=1&amp;origin=38.522661%2C27.04419&amp;destination=38.373039%2C27.150591&amp;travelmode=driving</t>
  </si>
  <si>
    <t>https://www.google.com/maps/dir/?api=1&amp;origin=38.522661%2C27.04419&amp;destination=38.519644%2C27.041157&amp;travelmode=driving</t>
  </si>
  <si>
    <t>https://www.google.com/maps/dir/?api=1&amp;origin=38.522661%2C27.04419&amp;destination=38.493071%2C27.054551&amp;travelmode=driving</t>
  </si>
  <si>
    <t>https://www.google.com/maps/dir/?api=1&amp;origin=38.522661%2C27.04419&amp;destination=38.49%2C27.072&amp;travelmode=driving</t>
  </si>
  <si>
    <t>KÜÇÜKÇİĞLİ MAH. 8712 SOK. NO:73 -4 ÇİĞLİ/İZMİR</t>
  </si>
  <si>
    <t>Gerçek - Google Places (8712 Sk No:73)</t>
  </si>
  <si>
    <t>https://www.google.com/maps/dir/?api=1&amp;origin=38.501244%2C27.057745&amp;destination=38.373039%2C27.150591&amp;travelmode=driving</t>
  </si>
  <si>
    <t>https://www.google.com/maps/dir/?api=1&amp;origin=38.501244%2C27.057745&amp;destination=38.493071%2C27.054551&amp;travelmode=driving</t>
  </si>
  <si>
    <t>https://www.google.com/maps/dir/?api=1&amp;origin=38.501244%2C27.057745&amp;destination=38.49%2C27.072&amp;travelmode=driving</t>
  </si>
  <si>
    <t>https://www.google.com/maps/dir/?api=1&amp;origin=38.501244%2C27.057745&amp;destination=38.519644%2C27.041157&amp;travelmode=driving</t>
  </si>
  <si>
    <t>https://www.google.com/maps/dir/?api=1&amp;origin=38.48%2C27.162&amp;destination=38.470404%2C27.108413&amp;travelmode=driving</t>
  </si>
  <si>
    <t>https://www.google.com/maps/dir/?api=1&amp;origin=38.48%2C27.162&amp;destination=38.469293%2C27.136971&amp;travelmode=driving</t>
  </si>
  <si>
    <t>https://www.google.com/maps/dir/?api=1&amp;origin=38.48%2C27.162&amp;destination=38.4625711%2C27.1824038&amp;travelmode=driving</t>
  </si>
  <si>
    <t>https://www.google.com/maps/dir/?api=1&amp;origin=38.48%2C27.162&amp;destination=38.496%2C27.136&amp;travelmode=driving</t>
  </si>
  <si>
    <t>ROJİN TEKİN</t>
  </si>
  <si>
    <t>GÜMÜŞPALA çevresi</t>
  </si>
  <si>
    <t>GÜMÜŞPALA MH. 7018 SK. NO:15A</t>
  </si>
  <si>
    <t>Gerçek - Google Places (7018 Sk No:15)</t>
  </si>
  <si>
    <t>https://www.google.com/maps/dir/?api=1&amp;origin=38.468866%2C27.1355&amp;destination=38.470404%2C27.108413&amp;travelmode=driving</t>
  </si>
  <si>
    <t>https://www.google.com/maps/dir/?api=1&amp;origin=38.468866%2C27.1355&amp;destination=38.469293%2C27.136971&amp;travelmode=driving</t>
  </si>
  <si>
    <t>https://www.google.com/maps/dir/?api=1&amp;origin=38.468866%2C27.1355&amp;destination=38.471686%2C27.11778&amp;travelmode=driving</t>
  </si>
  <si>
    <t>https://www.google.com/maps/dir/?api=1&amp;origin=38.468866%2C27.1355&amp;destination=38.474585%2C27.113885&amp;travelmode=driving</t>
  </si>
  <si>
    <t>ORG.NAFİZ GÜRMAN MAH.7170 SK. NO:9 İÇ KAPI NO:3</t>
  </si>
  <si>
    <t>Gerçek - Google Places (7170 Sk No:9)</t>
  </si>
  <si>
    <t>https://www.google.com/maps/dir/?api=1&amp;origin=38.480758%2C27.136195&amp;destination=38.470404%2C27.108413&amp;travelmode=driving</t>
  </si>
  <si>
    <t>https://www.google.com/maps/dir/?api=1&amp;origin=38.480758%2C27.136195&amp;destination=38.469293%2C27.136971&amp;travelmode=driving</t>
  </si>
  <si>
    <t>https://www.google.com/maps/dir/?api=1&amp;origin=38.480758%2C27.136195&amp;destination=38.496%2C27.136&amp;travelmode=driving</t>
  </si>
  <si>
    <t>https://www.google.com/maps/dir/?api=1&amp;origin=38.480758%2C27.136195&amp;destination=38.471686%2C27.11778&amp;travelmode=driving</t>
  </si>
  <si>
    <t>GÜMÜŞPALA MAH.7054/1 SK NO:10</t>
  </si>
  <si>
    <t>Gerçek - Google Places (7054/1 Sk No:10)</t>
  </si>
  <si>
    <t>https://www.google.com/maps/dir/?api=1&amp;origin=38.472208%2C27.140639&amp;destination=38.470404%2C27.108413&amp;travelmode=driving</t>
  </si>
  <si>
    <t>https://www.google.com/maps/dir/?api=1&amp;origin=38.472208%2C27.140639&amp;destination=38.469293%2C27.136971&amp;travelmode=driving</t>
  </si>
  <si>
    <t>https://www.google.com/maps/dir/?api=1&amp;origin=38.472208%2C27.140639&amp;destination=38.471686%2C27.11778&amp;travelmode=driving</t>
  </si>
  <si>
    <t>https://www.google.com/maps/dir/?api=1&amp;origin=38.472208%2C27.140639&amp;destination=38.474585%2C27.113885&amp;travelmode=driving</t>
  </si>
  <si>
    <t>EMİNE ŞENOL</t>
  </si>
  <si>
    <t xml:space="preserve">Gümüşpala Mah.7035sk No:10 İç Kapı No:2 Bayraklı -izmir </t>
  </si>
  <si>
    <t>Gerçek - Google Places (7035 Sk No:10)</t>
  </si>
  <si>
    <t>https://www.google.com/maps/dir/?api=1&amp;origin=38.468502%2C27.137317&amp;destination=38.470404%2C27.108413&amp;travelmode=driving</t>
  </si>
  <si>
    <t>https://www.google.com/maps/dir/?api=1&amp;origin=38.468502%2C27.137317&amp;destination=38.469293%2C27.136971&amp;travelmode=driving</t>
  </si>
  <si>
    <t>https://www.google.com/maps/dir/?api=1&amp;origin=38.468502%2C27.137317&amp;destination=38.471686%2C27.11778&amp;travelmode=driving</t>
  </si>
  <si>
    <t>https://www.google.com/maps/dir/?api=1&amp;origin=38.468502%2C27.137317&amp;destination=38.474585%2C27.113885&amp;travelmode=driving</t>
  </si>
  <si>
    <t>https://www.google.com/maps/dir/?api=1&amp;origin=38.428%2C27.145&amp;destination=38.470404%2C27.108413&amp;travelmode=driving</t>
  </si>
  <si>
    <t>https://www.google.com/maps/dir/?api=1&amp;origin=38.428%2C27.145&amp;destination=38.41192%2C27.135689&amp;travelmode=driving</t>
  </si>
  <si>
    <t>https://www.google.com/maps/dir/?api=1&amp;origin=38.428%2C27.145&amp;destination=38.412%2C27.168&amp;travelmode=driving</t>
  </si>
  <si>
    <t>https://www.google.com/maps/dir/?api=1&amp;origin=38.428%2C27.145&amp;destination=38.399377%2C27.155469&amp;travelmode=driving</t>
  </si>
  <si>
    <t>POLİGON çevresi</t>
  </si>
  <si>
    <t>BAHAR MAH 2913 SK NO:17/1 İÇ KAPI NO:4</t>
  </si>
  <si>
    <t>Gerçek - Google Places (2913 Sk No:17)</t>
  </si>
  <si>
    <t>https://www.google.com/maps/dir/?api=1&amp;origin=38.396196%2C27.126314&amp;destination=38.470404%2C27.108413&amp;travelmode=driving</t>
  </si>
  <si>
    <t>https://www.google.com/maps/dir/?api=1&amp;origin=38.396196%2C27.126314&amp;destination=38.397598%2C27.122202&amp;travelmode=driving</t>
  </si>
  <si>
    <t>https://www.google.com/maps/dir/?api=1&amp;origin=38.396196%2C27.126314&amp;destination=38.403691%2C27.119105&amp;travelmode=driving</t>
  </si>
  <si>
    <t>https://www.google.com/maps/dir/?api=1&amp;origin=38.396196%2C27.126314&amp;destination=38.394301%2C27.105194&amp;travelmode=driving</t>
  </si>
  <si>
    <t>HASAN ÖZDEMİR MAH.731/8 SK.NO:9 KONAK/İZMİR</t>
  </si>
  <si>
    <t>Gerçek - Google Places (731/8 Sk No:9)</t>
  </si>
  <si>
    <t>https://www.google.com/maps/dir/?api=1&amp;origin=38.406463%2C27.140053&amp;destination=38.470404%2C27.108413&amp;travelmode=driving</t>
  </si>
  <si>
    <t>https://www.google.com/maps/dir/?api=1&amp;origin=38.406463%2C27.140053&amp;destination=38.41192%2C27.135689&amp;travelmode=driving</t>
  </si>
  <si>
    <t>https://www.google.com/maps/dir/?api=1&amp;origin=38.406463%2C27.140053&amp;destination=38.394722%2C27.148207&amp;travelmode=driving</t>
  </si>
  <si>
    <t>https://www.google.com/maps/dir/?api=1&amp;origin=38.406463%2C27.140053&amp;destination=38.399377%2C27.155469&amp;travelmode=driving</t>
  </si>
  <si>
    <t>EMİRHAN KUMRU</t>
  </si>
  <si>
    <t>REİS MAHALLESİ 9118 SOKAK FATİH NO.32 D.2</t>
  </si>
  <si>
    <t>Gerçek - Google Places (9118 Sk No:32)</t>
  </si>
  <si>
    <t>https://www.google.com/maps/dir/?api=1&amp;origin=38.397619%2C27.115733&amp;destination=38.470404%2C27.108413&amp;travelmode=driving</t>
  </si>
  <si>
    <t>https://www.google.com/maps/dir/?api=1&amp;origin=38.397619%2C27.115733&amp;destination=38.397598%2C27.122202&amp;travelmode=driving</t>
  </si>
  <si>
    <t>https://www.google.com/maps/dir/?api=1&amp;origin=38.397619%2C27.115733&amp;destination=38.403691%2C27.119105&amp;travelmode=driving</t>
  </si>
  <si>
    <t>https://www.google.com/maps/dir/?api=1&amp;origin=38.397619%2C27.115733&amp;destination=38.394301%2C27.105194&amp;travelmode=driving</t>
  </si>
  <si>
    <t xml:space="preserve">SARIYER MAH. 5673/4 SK. NO:28 İÇ KAPI NO:2 </t>
  </si>
  <si>
    <t>Gerçek - Google Places (5673/4 Sk No:28)</t>
  </si>
  <si>
    <t>https://www.google.com/maps/dir/?api=1&amp;origin=38.383876%2C27.128825&amp;destination=38.470404%2C27.108413&amp;travelmode=driving</t>
  </si>
  <si>
    <t>https://www.google.com/maps/dir/?api=1&amp;origin=38.383876%2C27.128825&amp;destination=38.397598%2C27.122202&amp;travelmode=driving</t>
  </si>
  <si>
    <t>https://www.google.com/maps/dir/?api=1&amp;origin=38.383876%2C27.128825&amp;destination=38.394722%2C27.148207&amp;travelmode=driving</t>
  </si>
  <si>
    <t>https://www.google.com/maps/dir/?api=1&amp;origin=38.383876%2C27.128825&amp;destination=38.3911321%2C27.1511743&amp;travelmode=driving</t>
  </si>
  <si>
    <t>https://www.google.com/maps/dir/?api=1&amp;origin=38.461%2C27.132&amp;destination=38.3911321%2C27.1511743&amp;travelmode=driving</t>
  </si>
  <si>
    <t>https://www.google.com/maps/dir/?api=1&amp;origin=38.461%2C27.132&amp;destination=38.469293%2C27.136971&amp;travelmode=driving</t>
  </si>
  <si>
    <t>https://www.google.com/maps/dir/?api=1&amp;origin=38.461%2C27.132&amp;destination=38.471686%2C27.11778&amp;travelmode=driving</t>
  </si>
  <si>
    <t>https://www.google.com/maps/dir/?api=1&amp;origin=38.461%2C27.132&amp;destination=38.465171%2C27.111266&amp;travelmode=driving</t>
  </si>
  <si>
    <t>LİMONTEPE MAH 9752 SOK NO:5A İÇ KAPI NO:A</t>
  </si>
  <si>
    <t>Gerçek - Google Places (9752 Sk No:5)</t>
  </si>
  <si>
    <t>https://www.google.com/maps/dir/?api=1&amp;origin=38.375226%2C27.102347&amp;destination=38.3911321%2C27.1511743&amp;travelmode=driving</t>
  </si>
  <si>
    <t>https://www.google.com/maps/dir/?api=1&amp;origin=38.375226%2C27.102347&amp;destination=38.374534%2C27.107659&amp;travelmode=driving</t>
  </si>
  <si>
    <t>https://www.google.com/maps/dir/?api=1&amp;origin=38.375226%2C27.102347&amp;destination=38.394301%2C27.105194&amp;travelmode=driving</t>
  </si>
  <si>
    <t>https://www.google.com/maps/dir/?api=1&amp;origin=38.375226%2C27.102347&amp;destination=38.401482%2C27.101156&amp;travelmode=driving</t>
  </si>
  <si>
    <t>https://www.google.com/maps/dir/?api=1&amp;origin=38.459%2C27.1&amp;destination=38.3911321%2C27.1511743&amp;travelmode=driving</t>
  </si>
  <si>
    <t>https://www.google.com/maps/dir/?api=1&amp;origin=38.459%2C27.1&amp;destination=38.465171%2C27.111266&amp;travelmode=driving</t>
  </si>
  <si>
    <t>https://www.google.com/maps/dir/?api=1&amp;origin=38.459%2C27.1&amp;destination=38.470404%2C27.108413&amp;travelmode=driving</t>
  </si>
  <si>
    <t>https://www.google.com/maps/dir/?api=1&amp;origin=38.459%2C27.1&amp;destination=38.471686%2C27.11778&amp;travelmode=driving</t>
  </si>
  <si>
    <t>YİĞİTLER MAH 357 SOK GÜRAY NO:1 İÇ KAPI NO:10</t>
  </si>
  <si>
    <t>Gerçek - Google Places, mahalle merkezi yaklaşık (Yiğitler Mah merkezi (yaklaşık))</t>
  </si>
  <si>
    <t>https://www.google.com/maps/dir/?api=1&amp;origin=38.396042%2C27.154416&amp;destination=38.3911321%2C27.1511743&amp;travelmode=driving</t>
  </si>
  <si>
    <t>https://www.google.com/maps/dir/?api=1&amp;origin=38.396042%2C27.154416&amp;destination=38.399377%2C27.155469&amp;travelmode=driving</t>
  </si>
  <si>
    <t>https://www.google.com/maps/dir/?api=1&amp;origin=38.396042%2C27.154416&amp;destination=38.394722%2C27.148207&amp;travelmode=driving</t>
  </si>
  <si>
    <t>GÖZTEPE çevresi</t>
  </si>
  <si>
    <t>2.İNÖNÜ MAH DAĞDELEN SOK MAVİSU SİTESİ 24 NO:30 İÇ KAPI NO:7</t>
  </si>
  <si>
    <t>Gerçek - Google Places (Mavisu Evleri)</t>
  </si>
  <si>
    <t>https://www.google.com/maps/dir/?api=1&amp;origin=38.3845%2C27.011523&amp;destination=38.3911321%2C27.1511743&amp;travelmode=driving</t>
  </si>
  <si>
    <t>https://www.google.com/maps/dir/?api=1&amp;origin=38.3845%2C27.011523&amp;destination=38.392816%2C27.006006&amp;travelmode=driving</t>
  </si>
  <si>
    <t>https://www.google.com/maps/dir/?api=1&amp;origin=38.3845%2C27.011523&amp;destination=38.385072%2C27.057448&amp;travelmode=driving</t>
  </si>
  <si>
    <t>https://www.google.com/maps/dir/?api=1&amp;origin=38.3845%2C27.011523&amp;destination=38.395182%2C27.075087&amp;travelmode=driving</t>
  </si>
  <si>
    <t>UFUK MAH İSTİKLAL CAD NO:17 İÇ KAPI NO:1</t>
  </si>
  <si>
    <t>Gerçek - Google Places, mahalle merkezi yaklaşık (Ufuk Mah civarı (yaklaşık))</t>
  </si>
  <si>
    <t>https://www.google.com/maps/dir/?api=1&amp;origin=38.391257%2C27.051361&amp;destination=38.3911321%2C27.1511743&amp;travelmode=driving</t>
  </si>
  <si>
    <t>https://www.google.com/maps/dir/?api=1&amp;origin=38.391257%2C27.051361&amp;destination=38.385072%2C27.057448&amp;travelmode=driving</t>
  </si>
  <si>
    <t>https://www.google.com/maps/dir/?api=1&amp;origin=38.391257%2C27.051361&amp;destination=38.395182%2C27.075087&amp;travelmode=driving</t>
  </si>
  <si>
    <t>https://www.google.com/maps/dir/?api=1&amp;origin=38.391257%2C27.051361&amp;destination=38.401328%2C27.093267&amp;travelmode=driving</t>
  </si>
  <si>
    <t>YAŞAR KEMAL MAH.6002 SK. TOKİ UZUNDERE KONUTLARI SİTESİ NO:27 İÇ KAPI NO:25</t>
  </si>
  <si>
    <t>Gerçek - Google Places (TOKİ Uzundere civarı)</t>
  </si>
  <si>
    <t>https://www.google.com/maps/dir/?api=1&amp;origin=38.353597%2C27.082049&amp;destination=38.3911321%2C27.1511743&amp;travelmode=driving</t>
  </si>
  <si>
    <t>https://www.google.com/maps/dir/?api=1&amp;origin=38.353597%2C27.082049&amp;destination=38.374534%2C27.107659&amp;travelmode=driving</t>
  </si>
  <si>
    <t>https://www.google.com/maps/dir/?api=1&amp;origin=38.353597%2C27.082049&amp;destination=38.385072%2C27.057448&amp;travelmode=driving</t>
  </si>
  <si>
    <t>https://www.google.com/maps/dir/?api=1&amp;origin=38.353597%2C27.082049&amp;destination=38.3283%2C27.11964&amp;travelmode=driving</t>
  </si>
  <si>
    <t>BAHRİYE ÜÇOK MAH 9674 SK NO:27A</t>
  </si>
  <si>
    <t>Gerçek - Google Places, mahalle merkezi yaklaşık (Bahriye Üçok Mah merkezi (yaklaşık))</t>
  </si>
  <si>
    <t>https://www.google.com/maps/dir/?api=1&amp;origin=38.460747%2C27.110297&amp;destination=38.3911321%2C27.1511743&amp;travelmode=driving</t>
  </si>
  <si>
    <t>https://www.google.com/maps/dir/?api=1&amp;origin=38.460747%2C27.110297&amp;destination=38.465171%2C27.111266&amp;travelmode=driving</t>
  </si>
  <si>
    <t>https://www.google.com/maps/dir/?api=1&amp;origin=38.460747%2C27.110297&amp;destination=38.470404%2C27.108413&amp;travelmode=driving</t>
  </si>
  <si>
    <t>https://www.google.com/maps/dir/?api=1&amp;origin=38.460747%2C27.110297&amp;destination=38.471686%2C27.11778&amp;travelmode=driving</t>
  </si>
  <si>
    <t>181. SOKAK NO:1 D:5</t>
  </si>
  <si>
    <t>https://www.google.com/maps/dir/?api=1&amp;origin=38.407%2C27.108&amp;destination=38.3911321%2C27.1511743&amp;travelmode=driving</t>
  </si>
  <si>
    <t>https://www.google.com/maps/dir/?api=1&amp;origin=38.407%2C27.108&amp;destination=38.401482%2C27.101156&amp;travelmode=driving</t>
  </si>
  <si>
    <t>https://www.google.com/maps/dir/?api=1&amp;origin=38.407%2C27.108&amp;destination=38.403691%2C27.119105&amp;travelmode=driving</t>
  </si>
  <si>
    <t>https://www.google.com/maps/dir/?api=1&amp;origin=38.407%2C27.108&amp;destination=38.401328%2C27.093267&amp;travelmode=driving</t>
  </si>
  <si>
    <t>2.İNÖNÜ MAH. BAĞIMSIZ SK. NO:31</t>
  </si>
  <si>
    <t>Gerçek - Google Places (Bağımsız Sk No:31)</t>
  </si>
  <si>
    <t>https://www.google.com/maps/dir/?api=1&amp;origin=38.387455%2C27.012134&amp;destination=38.493071%2C27.054551&amp;travelmode=driving</t>
  </si>
  <si>
    <t>https://www.google.com/maps/dir/?api=1&amp;origin=38.387455%2C27.012134&amp;destination=38.392816%2C27.006006&amp;travelmode=driving</t>
  </si>
  <si>
    <t>https://www.google.com/maps/dir/?api=1&amp;origin=38.387455%2C27.012134&amp;destination=38.385072%2C27.057448&amp;travelmode=driving</t>
  </si>
  <si>
    <t>https://www.google.com/maps/dir/?api=1&amp;origin=38.387455%2C27.012134&amp;destination=38.395182%2C27.075087&amp;travelmode=driving</t>
  </si>
  <si>
    <t xml:space="preserve">EĞİTİM MAH. ORHAN VELİ SOKAK SEDEF APT. SİTESİ NO :26 İÇ KAPI:3 BALÇOVA </t>
  </si>
  <si>
    <t>Gerçek - Google Places, mahalle merkezi yaklaşık (Eğitim Mah merkezi (yaklaşık))</t>
  </si>
  <si>
    <t>https://www.google.com/maps/dir/?api=1&amp;origin=38.391899%2C27.063226&amp;destination=38.493071%2C27.054551&amp;travelmode=driving</t>
  </si>
  <si>
    <t>https://www.google.com/maps/dir/?api=1&amp;origin=38.391899%2C27.063226&amp;destination=38.385072%2C27.057448&amp;travelmode=driving</t>
  </si>
  <si>
    <t>https://www.google.com/maps/dir/?api=1&amp;origin=38.391899%2C27.063226&amp;destination=38.395182%2C27.075087&amp;travelmode=driving</t>
  </si>
  <si>
    <t>https://www.google.com/maps/dir/?api=1&amp;origin=38.391899%2C27.063226&amp;destination=38.401328%2C27.093267&amp;travelmode=driving</t>
  </si>
  <si>
    <t>KILIÇREİS MAH 283 SK NO:2 İÇ KAPI NO:3</t>
  </si>
  <si>
    <t>Gerçek - Google Places, mahalle merkezi yaklaşık (Kılıçreis Mah merkezi (yaklaşık))</t>
  </si>
  <si>
    <t>https://www.google.com/maps/dir/?api=1&amp;origin=38.406862%2C27.118386&amp;destination=38.493071%2C27.054551&amp;travelmode=driving</t>
  </si>
  <si>
    <t>https://www.google.com/maps/dir/?api=1&amp;origin=38.406862%2C27.118386&amp;destination=38.403691%2C27.119105&amp;travelmode=driving</t>
  </si>
  <si>
    <t>https://www.google.com/maps/dir/?api=1&amp;origin=38.406862%2C27.118386&amp;destination=38.397598%2C27.122202&amp;travelmode=driving</t>
  </si>
  <si>
    <t>https://www.google.com/maps/dir/?api=1&amp;origin=38.406862%2C27.118386&amp;destination=38.41192%2C27.135689&amp;travelmode=driving</t>
  </si>
  <si>
    <t>BOZYAKA çevresi</t>
  </si>
  <si>
    <t>BAHAR MH. 2934 SK. NO:14 K:4 KARABAĞLAR/İZMİR</t>
  </si>
  <si>
    <t>Gerçek - Google Places (2934 Sk No:14)</t>
  </si>
  <si>
    <t>https://www.google.com/maps/dir/?api=1&amp;origin=38.396301%2C27.123216&amp;destination=38.493071%2C27.054551&amp;travelmode=driving</t>
  </si>
  <si>
    <t>https://www.google.com/maps/dir/?api=1&amp;origin=38.396301%2C27.123216&amp;destination=38.397598%2C27.122202&amp;travelmode=driving</t>
  </si>
  <si>
    <t>https://www.google.com/maps/dir/?api=1&amp;origin=38.396301%2C27.123216&amp;destination=38.403691%2C27.119105&amp;travelmode=driving</t>
  </si>
  <si>
    <t>https://www.google.com/maps/dir/?api=1&amp;origin=38.396301%2C27.123216&amp;destination=38.394301%2C27.105194&amp;travelmode=driving</t>
  </si>
  <si>
    <t>GÖKSU MAH 688/12 SOK NO:3 İÇ KAPI NO:3</t>
  </si>
  <si>
    <t>Gerçek - Google Places (688 Sk No:12)</t>
  </si>
  <si>
    <t>https://www.google.com/maps/dir/?api=1&amp;origin=38.362081%2C27.14324&amp;destination=38.493071%2C27.054551&amp;travelmode=driving</t>
  </si>
  <si>
    <t>https://www.google.com/maps/dir/?api=1&amp;origin=38.362081%2C27.14324&amp;destination=38.373039%2C27.150591&amp;travelmode=driving</t>
  </si>
  <si>
    <t>https://www.google.com/maps/dir/?api=1&amp;origin=38.362081%2C27.14324&amp;destination=38.37066%2C27.159618&amp;travelmode=driving</t>
  </si>
  <si>
    <t>https://www.google.com/maps/dir/?api=1&amp;origin=38.362081%2C27.14324&amp;destination=38.3911321%2C27.1511743&amp;travelmode=driving</t>
  </si>
  <si>
    <t xml:space="preserve">GÜLYAKA MAH.2971 SK. NO:15 İÇ KAPI NO:4 </t>
  </si>
  <si>
    <t>Gerçek - Google Places (2971 Sk No:15)</t>
  </si>
  <si>
    <t>https://www.google.com/maps/dir/?api=1&amp;origin=38.395503%2C27.121044&amp;destination=38.493071%2C27.054551&amp;travelmode=driving</t>
  </si>
  <si>
    <t>https://www.google.com/maps/dir/?api=1&amp;origin=38.395503%2C27.121044&amp;destination=38.397598%2C27.122202&amp;travelmode=driving</t>
  </si>
  <si>
    <t>https://www.google.com/maps/dir/?api=1&amp;origin=38.395503%2C27.121044&amp;destination=38.403691%2C27.119105&amp;travelmode=driving</t>
  </si>
  <si>
    <t>https://www.google.com/maps/dir/?api=1&amp;origin=38.395503%2C27.121044&amp;destination=38.394301%2C27.105194&amp;travelmode=driving</t>
  </si>
  <si>
    <t>BAHAR MAH.2958 SK. NO:38 İÇ KAPI NO:2</t>
  </si>
  <si>
    <t>Gerçek - Google Places (2958 Sk No:38)</t>
  </si>
  <si>
    <t>https://www.google.com/maps/dir/?api=1&amp;origin=38.394203%2C27.124545&amp;destination=38.493071%2C27.054551&amp;travelmode=driving</t>
  </si>
  <si>
    <t>https://www.google.com/maps/dir/?api=1&amp;origin=38.394203%2C27.124545&amp;destination=38.397598%2C27.122202&amp;travelmode=driving</t>
  </si>
  <si>
    <t>https://www.google.com/maps/dir/?api=1&amp;origin=38.394203%2C27.124545&amp;destination=38.403691%2C27.119105&amp;travelmode=driving</t>
  </si>
  <si>
    <t>https://www.google.com/maps/dir/?api=1&amp;origin=38.394203%2C27.124545&amp;destination=38.394301%2C27.105194&amp;travelmode=driving</t>
  </si>
  <si>
    <t>BAHAR MAH. 2904 SK. NO:14 İÇ KAPI NO:7 KARABAĞLAR/İZMİR</t>
  </si>
  <si>
    <t>Gerçek - Google Places (2904 Sk No:14)</t>
  </si>
  <si>
    <t>https://www.google.com/maps/dir/?api=1&amp;origin=38.39932%2C27.12643&amp;destination=38.493071%2C27.054551&amp;travelmode=driving</t>
  </si>
  <si>
    <t>https://www.google.com/maps/dir/?api=1&amp;origin=38.39932%2C27.12643&amp;destination=38.397598%2C27.122202&amp;travelmode=driving</t>
  </si>
  <si>
    <t>https://www.google.com/maps/dir/?api=1&amp;origin=38.39932%2C27.12643&amp;destination=38.403691%2C27.119105&amp;travelmode=driving</t>
  </si>
  <si>
    <t>https://www.google.com/maps/dir/?api=1&amp;origin=38.39932%2C27.12643&amp;destination=38.41192%2C27.135689&amp;travelmode=driving</t>
  </si>
  <si>
    <t>DUATEPE MAH 601 SOK NO:25</t>
  </si>
  <si>
    <t>Gerçek - Google Places, mahalle merkezi yaklaşık (Duatepe Mah merkezi (yaklaşık))</t>
  </si>
  <si>
    <t>https://www.google.com/maps/dir/?api=1&amp;origin=38.408107%2C27.134196&amp;destination=38.493071%2C27.054551&amp;travelmode=driving</t>
  </si>
  <si>
    <t>https://www.google.com/maps/dir/?api=1&amp;origin=38.408107%2C27.134196&amp;destination=38.41192%2C27.135689&amp;travelmode=driving</t>
  </si>
  <si>
    <t>https://www.google.com/maps/dir/?api=1&amp;origin=38.408107%2C27.134196&amp;destination=38.403691%2C27.119105&amp;travelmode=driving</t>
  </si>
  <si>
    <t>https://www.google.com/maps/dir/?api=1&amp;origin=38.408107%2C27.134196&amp;destination=38.397598%2C27.122202&amp;travelmode=driving</t>
  </si>
  <si>
    <t>GÜNEŞLİ MAH 529 SOK NO:16 İÇ KAPI NO:6</t>
  </si>
  <si>
    <t>Gerçek - Google Places (529 Sk No:16)</t>
  </si>
  <si>
    <t>https://www.google.com/maps/dir/?api=1&amp;origin=38.401222%2C27.128616&amp;destination=38.493071%2C27.054551&amp;travelmode=driving</t>
  </si>
  <si>
    <t>https://www.google.com/maps/dir/?api=1&amp;origin=38.401222%2C27.128616&amp;destination=38.397598%2C27.122202&amp;travelmode=driving</t>
  </si>
  <si>
    <t>https://www.google.com/maps/dir/?api=1&amp;origin=38.401222%2C27.128616&amp;destination=38.403691%2C27.119105&amp;travelmode=driving</t>
  </si>
  <si>
    <t>https://www.google.com/maps/dir/?api=1&amp;origin=38.401222%2C27.128616&amp;destination=38.41192%2C27.135689&amp;travelmode=driving</t>
  </si>
  <si>
    <t>UĞUR MUMCU MAH. 5777 SK. NO:69</t>
  </si>
  <si>
    <t>Gerçek - Google Places (5777 Sk No:69)</t>
  </si>
  <si>
    <t>https://www.google.com/maps/dir/?api=1&amp;origin=38.38213%2C27.128063&amp;destination=38.493071%2C27.054551&amp;travelmode=driving</t>
  </si>
  <si>
    <t>https://www.google.com/maps/dir/?api=1&amp;origin=38.38213%2C27.128063&amp;destination=38.397598%2C27.122202&amp;travelmode=driving</t>
  </si>
  <si>
    <t>https://www.google.com/maps/dir/?api=1&amp;origin=38.38213%2C27.128063&amp;destination=38.374534%2C27.107659&amp;travelmode=driving</t>
  </si>
  <si>
    <t>https://www.google.com/maps/dir/?api=1&amp;origin=38.38213%2C27.128063&amp;destination=38.373039%2C27.150591&amp;travelmode=driving</t>
  </si>
  <si>
    <t xml:space="preserve">MİTHATPAŞA MAH.207SK. NO:26 İÇ KAPI NO:1 </t>
  </si>
  <si>
    <t>Gerçek - Google Places (207 Sk No:26 (zayıf, Murat Reis))</t>
  </si>
  <si>
    <t>https://www.google.com/maps/dir/?api=1&amp;origin=38.405091%2C27.104598&amp;destination=38.493071%2C27.054551&amp;travelmode=driving</t>
  </si>
  <si>
    <t>https://www.google.com/maps/dir/?api=1&amp;origin=38.405091%2C27.104598&amp;destination=38.401482%2C27.101156&amp;travelmode=driving</t>
  </si>
  <si>
    <t>https://www.google.com/maps/dir/?api=1&amp;origin=38.405091%2C27.104598&amp;destination=38.401328%2C27.093267&amp;travelmode=driving</t>
  </si>
  <si>
    <t>https://www.google.com/maps/dir/?api=1&amp;origin=38.405091%2C27.104598&amp;destination=38.394301%2C27.105194&amp;travelmode=driving</t>
  </si>
  <si>
    <t>İZMİRSPOR çevresi</t>
  </si>
  <si>
    <t xml:space="preserve">YAŞAR KEMAL MAH. 6002SK. TOKİ UZUNDERE KONUTLARI SİTESİ NO:21 </t>
  </si>
  <si>
    <t>Gerçek - Google Places (6002 Sk)</t>
  </si>
  <si>
    <t>https://www.google.com/maps/dir/?api=1&amp;origin=38.355214%2C27.082163&amp;destination=38.493071%2C27.054551&amp;travelmode=driving</t>
  </si>
  <si>
    <t>https://www.google.com/maps/dir/?api=1&amp;origin=38.355214%2C27.082163&amp;destination=38.374534%2C27.107659&amp;travelmode=driving</t>
  </si>
  <si>
    <t>https://www.google.com/maps/dir/?api=1&amp;origin=38.355214%2C27.082163&amp;destination=38.385072%2C27.057448&amp;travelmode=driving</t>
  </si>
  <si>
    <t>https://www.google.com/maps/dir/?api=1&amp;origin=38.355214%2C27.082163&amp;destination=38.3283%2C27.11964&amp;travelmode=driving</t>
  </si>
  <si>
    <t>ATİLLA MAH. 474 SOK. NO:98 D:3 KONAK/İZMİR</t>
  </si>
  <si>
    <t>Gerçek - Google Places (474 Sk No:98)</t>
  </si>
  <si>
    <t>https://www.google.com/maps/dir/?api=1&amp;origin=38.406775%2C27.124422&amp;destination=38.493071%2C27.054551&amp;travelmode=driving</t>
  </si>
  <si>
    <t>https://www.google.com/maps/dir/?api=1&amp;origin=38.406775%2C27.124422&amp;destination=38.403691%2C27.119105&amp;travelmode=driving</t>
  </si>
  <si>
    <t>https://www.google.com/maps/dir/?api=1&amp;origin=38.406775%2C27.124422&amp;destination=38.397598%2C27.122202&amp;travelmode=driving</t>
  </si>
  <si>
    <t>https://www.google.com/maps/dir/?api=1&amp;origin=38.406775%2C27.124422&amp;destination=38.41192%2C27.135689&amp;travelmode=driving</t>
  </si>
  <si>
    <t>KÖPRÜLÜ MAH 4278 SOK NO:10 İÇ KAPI NO:1</t>
  </si>
  <si>
    <t>https://www.google.com/maps/dir/?api=1&amp;origin=38.482%2C27.219&amp;destination=38.493071%2C27.054551&amp;travelmode=driving</t>
  </si>
  <si>
    <t>https://www.google.com/maps/dir/?api=1&amp;origin=38.482%2C27.219&amp;destination=38.464877%2C27.194834&amp;travelmode=driving</t>
  </si>
  <si>
    <t>https://www.google.com/maps/dir/?api=1&amp;origin=38.482%2C27.219&amp;destination=38.4625711%2C27.1824038&amp;travelmode=driving</t>
  </si>
  <si>
    <t>https://www.google.com/maps/dir/?api=1&amp;origin=38.482%2C27.219&amp;destination=38.436005%2C27.206807&amp;travelmode=driving</t>
  </si>
  <si>
    <t>UFUK MAH.914/1 SOKAK NO.8 D.2 BUCA</t>
  </si>
  <si>
    <t>Gerçek - Google Places (914/1 Sk No:8)</t>
  </si>
  <si>
    <t>https://www.google.com/maps/dir/?api=1&amp;origin=38.402893%2C27.168881&amp;destination=38.493071%2C27.054551&amp;travelmode=driving</t>
  </si>
  <si>
    <t>https://www.google.com/maps/dir/?api=1&amp;origin=38.402893%2C27.168881&amp;destination=38.412%2C27.168&amp;travelmode=driving</t>
  </si>
  <si>
    <t>https://www.google.com/maps/dir/?api=1&amp;origin=38.402893%2C27.168881&amp;destination=38.399377%2C27.155469&amp;travelmode=driving</t>
  </si>
  <si>
    <t>https://www.google.com/maps/dir/?api=1&amp;origin=38.402893%2C27.168881&amp;destination=38.394722%2C27.148207&amp;travelmode=driving</t>
  </si>
  <si>
    <t>REİS MAH 9012 SK NO:52 İÇ KAPI NO:6</t>
  </si>
  <si>
    <t>Gerçek - Google Places (9012 Sk No:52)</t>
  </si>
  <si>
    <t>https://www.google.com/maps/dir/?api=1&amp;origin=38.394134%2C27.114412&amp;destination=38.469293%2C27.136971&amp;travelmode=driving</t>
  </si>
  <si>
    <t>https://www.google.com/maps/dir/?api=1&amp;origin=38.394134%2C27.114412&amp;destination=38.397598%2C27.122202&amp;travelmode=driving</t>
  </si>
  <si>
    <t>https://www.google.com/maps/dir/?api=1&amp;origin=38.394134%2C27.114412&amp;destination=38.394301%2C27.105194&amp;travelmode=driving</t>
  </si>
  <si>
    <t>https://www.google.com/maps/dir/?api=1&amp;origin=38.394134%2C27.114412&amp;destination=38.403691%2C27.119105&amp;travelmode=driving</t>
  </si>
  <si>
    <t>UMUT MAH 3835 SOK NO:3/1İÇ KAPI NO:1</t>
  </si>
  <si>
    <t>Gerçek - Google Places (3835 Sk No:3)</t>
  </si>
  <si>
    <t>https://www.google.com/maps/dir/?api=1&amp;origin=38.371476%2C27.101908&amp;destination=38.469293%2C27.136971&amp;travelmode=driving</t>
  </si>
  <si>
    <t>https://www.google.com/maps/dir/?api=1&amp;origin=38.371476%2C27.101908&amp;destination=38.374534%2C27.107659&amp;travelmode=driving</t>
  </si>
  <si>
    <t>https://www.google.com/maps/dir/?api=1&amp;origin=38.371476%2C27.101908&amp;destination=38.394301%2C27.105194&amp;travelmode=driving</t>
  </si>
  <si>
    <t>https://www.google.com/maps/dir/?api=1&amp;origin=38.371476%2C27.101908&amp;destination=38.401482%2C27.101156&amp;travelmode=driving</t>
  </si>
  <si>
    <t>DOĞANAY MAH YILDIZ CAD GÜNEŞ NO:6 İÇ KAPI NO:4</t>
  </si>
  <si>
    <t>Gerçek - Google Places (Yıldız Cd No:6)</t>
  </si>
  <si>
    <t>https://www.google.com/maps/dir/?api=1&amp;origin=38.393507%2C27.118145&amp;destination=38.469293%2C27.136971&amp;travelmode=driving</t>
  </si>
  <si>
    <t>https://www.google.com/maps/dir/?api=1&amp;origin=38.393507%2C27.118145&amp;destination=38.397598%2C27.122202&amp;travelmode=driving</t>
  </si>
  <si>
    <t>https://www.google.com/maps/dir/?api=1&amp;origin=38.393507%2C27.118145&amp;destination=38.394301%2C27.105194&amp;travelmode=driving</t>
  </si>
  <si>
    <t>https://www.google.com/maps/dir/?api=1&amp;origin=38.393507%2C27.118145&amp;destination=38.403691%2C27.119105&amp;travelmode=driving</t>
  </si>
  <si>
    <t>YENİGÜN MAH. 267/2 SK. NO:1 İÇ KAPI NO:9</t>
  </si>
  <si>
    <t>Gerçek - Google Places (267/2 Sk No:1)</t>
  </si>
  <si>
    <t>https://www.google.com/maps/dir/?api=1&amp;origin=38.376774%2C27.16572&amp;destination=38.469293%2C27.136971&amp;travelmode=driving</t>
  </si>
  <si>
    <t>https://www.google.com/maps/dir/?api=1&amp;origin=38.376774%2C27.16572&amp;destination=38.37066%2C27.159618&amp;travelmode=driving</t>
  </si>
  <si>
    <t>https://www.google.com/maps/dir/?api=1&amp;origin=38.376774%2C27.16572&amp;destination=38.373039%2C27.150591&amp;travelmode=driving</t>
  </si>
  <si>
    <t>https://www.google.com/maps/dir/?api=1&amp;origin=38.376774%2C27.16572&amp;destination=38.3911321%2C27.1511743&amp;travelmode=driving</t>
  </si>
  <si>
    <t xml:space="preserve">KİBAR MAH.3776 SK.NO:9 İÇ KAPI NO:3 </t>
  </si>
  <si>
    <t>Gerçek - Google Places (3776 Sk No:9)</t>
  </si>
  <si>
    <t>https://www.google.com/maps/dir/?api=1&amp;origin=38.375519%2C27.11109&amp;destination=38.469293%2C27.136971&amp;travelmode=driving</t>
  </si>
  <si>
    <t>https://www.google.com/maps/dir/?api=1&amp;origin=38.375519%2C27.11109&amp;destination=38.374534%2C27.107659&amp;travelmode=driving</t>
  </si>
  <si>
    <t>https://www.google.com/maps/dir/?api=1&amp;origin=38.375519%2C27.11109&amp;destination=38.394301%2C27.105194&amp;travelmode=driving</t>
  </si>
  <si>
    <t>https://www.google.com/maps/dir/?api=1&amp;origin=38.375519%2C27.11109&amp;destination=38.397598%2C27.122202&amp;travelmode=driving</t>
  </si>
  <si>
    <t xml:space="preserve">SARIYER MAH. 5685/1 SK. NO:22 İÇ KAPI NO:8 </t>
  </si>
  <si>
    <t>Gerçek - Google Places (5685/1 Sk No:22)</t>
  </si>
  <si>
    <t>https://www.google.com/maps/dir/?api=1&amp;origin=38.385195%2C27.128629&amp;destination=38.469293%2C27.136971&amp;travelmode=driving</t>
  </si>
  <si>
    <t>https://www.google.com/maps/dir/?api=1&amp;origin=38.385195%2C27.128629&amp;destination=38.397598%2C27.122202&amp;travelmode=driving</t>
  </si>
  <si>
    <t>https://www.google.com/maps/dir/?api=1&amp;origin=38.385195%2C27.128629&amp;destination=38.394722%2C27.148207&amp;travelmode=driving</t>
  </si>
  <si>
    <t>https://www.google.com/maps/dir/?api=1&amp;origin=38.385195%2C27.128629&amp;destination=38.3911321%2C27.1511743&amp;travelmode=driving</t>
  </si>
  <si>
    <t>https://www.google.com/maps/dir/?api=1&amp;origin=38.484%2C27.217&amp;destination=38.469293%2C27.136971&amp;travelmode=driving</t>
  </si>
  <si>
    <t>https://www.google.com/maps/dir/?api=1&amp;origin=38.484%2C27.217&amp;destination=38.464877%2C27.194834&amp;travelmode=driving</t>
  </si>
  <si>
    <t>https://www.google.com/maps/dir/?api=1&amp;origin=38.484%2C27.217&amp;destination=38.4625711%2C27.1824038&amp;travelmode=driving</t>
  </si>
  <si>
    <t>https://www.google.com/maps/dir/?api=1&amp;origin=38.484%2C27.217&amp;destination=38.436005%2C27.206807&amp;travelmode=driving</t>
  </si>
  <si>
    <t>ARMAĞAN PERSENK</t>
  </si>
  <si>
    <t>https://www.google.com/maps/dir/?api=1&amp;origin=38.499%2C27.232&amp;destination=38.469293%2C27.136971&amp;travelmode=driving</t>
  </si>
  <si>
    <t>https://www.google.com/maps/dir/?api=1&amp;origin=38.499%2C27.232&amp;destination=38.464877%2C27.194834&amp;travelmode=driving</t>
  </si>
  <si>
    <t>https://www.google.com/maps/dir/?api=1&amp;origin=38.499%2C27.232&amp;destination=38.4625711%2C27.1824038&amp;travelmode=driving</t>
  </si>
  <si>
    <t>https://www.google.com/maps/dir/?api=1&amp;origin=38.499%2C27.232&amp;destination=38.436005%2C27.206807&amp;travelmode=driving</t>
  </si>
  <si>
    <t>DÜZTEPE MAH.31 NOLU CAD. NO:9 İÇ KAPI NO:2</t>
  </si>
  <si>
    <t>https://www.google.com/maps/dir/?api=1&amp;origin=38.51%2C27.247&amp;destination=38.469293%2C27.136971&amp;travelmode=driving</t>
  </si>
  <si>
    <t>https://www.google.com/maps/dir/?api=1&amp;origin=38.51%2C27.247&amp;destination=38.464877%2C27.194834&amp;travelmode=driving</t>
  </si>
  <si>
    <t>https://www.google.com/maps/dir/?api=1&amp;origin=38.51%2C27.247&amp;destination=38.4625711%2C27.1824038&amp;travelmode=driving</t>
  </si>
  <si>
    <t>https://www.google.com/maps/dir/?api=1&amp;origin=38.51%2C27.247&amp;destination=38.436005%2C27.206807&amp;travelmode=driving</t>
  </si>
  <si>
    <t>ZAFERTEPE MAH 537 SOK NO:46 İÇ KAPI NO:3</t>
  </si>
  <si>
    <t>Gerçek - Google Places (537 Sk No:46)</t>
  </si>
  <si>
    <t>https://www.google.com/maps/dir/?api=1&amp;origin=38.403232%2C27.132182&amp;destination=38.469293%2C27.136971&amp;travelmode=driving</t>
  </si>
  <si>
    <t>https://www.google.com/maps/dir/?api=1&amp;origin=38.403232%2C27.132182&amp;destination=38.41192%2C27.135689&amp;travelmode=driving</t>
  </si>
  <si>
    <t>https://www.google.com/maps/dir/?api=1&amp;origin=38.403232%2C27.132182&amp;destination=38.397598%2C27.122202&amp;travelmode=driving</t>
  </si>
  <si>
    <t>https://www.google.com/maps/dir/?api=1&amp;origin=38.403232%2C27.132182&amp;destination=38.403691%2C27.119105&amp;travelmode=driving</t>
  </si>
  <si>
    <t>DİLEK ÖRTEN</t>
  </si>
  <si>
    <t xml:space="preserve">BAHAR MAH 2914 SOK NO:69 İÇ KAPI NO:MÜSTAKİL </t>
  </si>
  <si>
    <t>Gerçek - Google Places (2914 Sk No:69)</t>
  </si>
  <si>
    <t>https://www.google.com/maps/dir/?api=1&amp;origin=38.396881%2C27.123305&amp;destination=38.395182%2C27.075087&amp;travelmode=driving</t>
  </si>
  <si>
    <t>https://www.google.com/maps/dir/?api=1&amp;origin=38.396881%2C27.123305&amp;destination=38.397598%2C27.122202&amp;travelmode=driving</t>
  </si>
  <si>
    <t>https://www.google.com/maps/dir/?api=1&amp;origin=38.396881%2C27.123305&amp;destination=38.403691%2C27.119105&amp;travelmode=driving</t>
  </si>
  <si>
    <t>https://www.google.com/maps/dir/?api=1&amp;origin=38.396881%2C27.123305&amp;destination=38.394301%2C27.105194&amp;travelmode=driving</t>
  </si>
  <si>
    <t>DOĞANAY MAH. 9106/4 SK. NO:5 İÇ KAPI :7 KARABAĞLAR İZMİR</t>
  </si>
  <si>
    <t>Gerçek - Google Places (9106/4 Sk No:5)</t>
  </si>
  <si>
    <t>https://www.google.com/maps/dir/?api=1&amp;origin=38.397793%2C27.120732&amp;destination=38.395182%2C27.075087&amp;travelmode=driving</t>
  </si>
  <si>
    <t>https://www.google.com/maps/dir/?api=1&amp;origin=38.397793%2C27.120732&amp;destination=38.397598%2C27.122202&amp;travelmode=driving</t>
  </si>
  <si>
    <t>https://www.google.com/maps/dir/?api=1&amp;origin=38.397793%2C27.120732&amp;destination=38.403691%2C27.119105&amp;travelmode=driving</t>
  </si>
  <si>
    <t>https://www.google.com/maps/dir/?api=1&amp;origin=38.397793%2C27.120732&amp;destination=38.394301%2C27.105194&amp;travelmode=driving</t>
  </si>
  <si>
    <t>UMUT MH. 3850 SK. NO:92 İÇ KAPI NO:2</t>
  </si>
  <si>
    <t>Gerçek - Google Places (3850 Sk No:92)</t>
  </si>
  <si>
    <t>https://www.google.com/maps/dir/?api=1&amp;origin=38.373081%2C27.100804&amp;destination=38.395182%2C27.075087&amp;travelmode=driving</t>
  </si>
  <si>
    <t>https://www.google.com/maps/dir/?api=1&amp;origin=38.373081%2C27.100804&amp;destination=38.374534%2C27.107659&amp;travelmode=driving</t>
  </si>
  <si>
    <t>https://www.google.com/maps/dir/?api=1&amp;origin=38.373081%2C27.100804&amp;destination=38.394301%2C27.105194&amp;travelmode=driving</t>
  </si>
  <si>
    <t>https://www.google.com/maps/dir/?api=1&amp;origin=38.373081%2C27.100804&amp;destination=38.401482%2C27.101156&amp;travelmode=driving</t>
  </si>
  <si>
    <t>REİS MAH. 9114 SK. ZEREK NO:11 KARABAĞLAR İZMİR</t>
  </si>
  <si>
    <t>Gerçek - Google Places (9114 Sk No:11)</t>
  </si>
  <si>
    <t>https://www.google.com/maps/dir/?api=1&amp;origin=38.39577%2C27.116738&amp;destination=38.395182%2C27.075087&amp;travelmode=driving</t>
  </si>
  <si>
    <t>https://www.google.com/maps/dir/?api=1&amp;origin=38.39577%2C27.116738&amp;destination=38.397598%2C27.122202&amp;travelmode=driving</t>
  </si>
  <si>
    <t>https://www.google.com/maps/dir/?api=1&amp;origin=38.39577%2C27.116738&amp;destination=38.403691%2C27.119105&amp;travelmode=driving</t>
  </si>
  <si>
    <t>https://www.google.com/maps/dir/?api=1&amp;origin=38.39577%2C27.116738&amp;destination=38.394301%2C27.105194&amp;travelmode=driving</t>
  </si>
  <si>
    <t>KILIÇ REİS MAH ŞÜKRÜ SARAÇOĞLU CAD FULAR NO:38 İÇ KAPI NO:2</t>
  </si>
  <si>
    <t>Gerçek - Google Places (Şükrü Saraçoğlu Cd civarı)</t>
  </si>
  <si>
    <t>https://www.google.com/maps/dir/?api=1&amp;origin=38.406071%2C27.120268&amp;destination=38.395182%2C27.075087&amp;travelmode=driving</t>
  </si>
  <si>
    <t>https://www.google.com/maps/dir/?api=1&amp;origin=38.406071%2C27.120268&amp;destination=38.403691%2C27.119105&amp;travelmode=driving</t>
  </si>
  <si>
    <t>https://www.google.com/maps/dir/?api=1&amp;origin=38.406071%2C27.120268&amp;destination=38.397598%2C27.122202&amp;travelmode=driving</t>
  </si>
  <si>
    <t>https://www.google.com/maps/dir/?api=1&amp;origin=38.406071%2C27.120268&amp;destination=38.41192%2C27.135689&amp;travelmode=driving</t>
  </si>
  <si>
    <t>AKEVLER çevresi</t>
  </si>
  <si>
    <t>VATAN MAH 9087 SOK ÖZGÜR NO:41 İÇ KAPI NO:1</t>
  </si>
  <si>
    <t>Gerçek - Google Places (9087 Sk No:41)</t>
  </si>
  <si>
    <t>https://www.google.com/maps/dir/?api=1&amp;origin=38.394846%2C27.104207&amp;destination=38.395182%2C27.075087&amp;travelmode=driving</t>
  </si>
  <si>
    <t>https://www.google.com/maps/dir/?api=1&amp;origin=38.394846%2C27.104207&amp;destination=38.394301%2C27.105194&amp;travelmode=driving</t>
  </si>
  <si>
    <t>https://www.google.com/maps/dir/?api=1&amp;origin=38.394846%2C27.104207&amp;destination=38.401482%2C27.101156&amp;travelmode=driving</t>
  </si>
  <si>
    <t>https://www.google.com/maps/dir/?api=1&amp;origin=38.394846%2C27.104207&amp;destination=38.401328%2C27.093267&amp;travelmode=driving</t>
  </si>
  <si>
    <t xml:space="preserve">3967/1 SOK NO.5 K:1 UZUNDERE KARABAĞLAR </t>
  </si>
  <si>
    <t>Gerçek - Google Places (3967/1 Sk No:5)</t>
  </si>
  <si>
    <t>https://www.google.com/maps/dir/?api=1&amp;origin=38.353041%2C27.09804&amp;destination=38.395182%2C27.075087&amp;travelmode=driving</t>
  </si>
  <si>
    <t>https://www.google.com/maps/dir/?api=1&amp;origin=38.353041%2C27.09804&amp;destination=38.374534%2C27.107659&amp;travelmode=driving</t>
  </si>
  <si>
    <t>https://www.google.com/maps/dir/?api=1&amp;origin=38.353041%2C27.09804&amp;destination=38.3283%2C27.11964&amp;travelmode=driving</t>
  </si>
  <si>
    <t>https://www.google.com/maps/dir/?api=1&amp;origin=38.353041%2C27.09804&amp;destination=38.32406%2C27.121958&amp;travelmode=driving</t>
  </si>
  <si>
    <t>VATAN MAH. 9087 SK. ERGÜL NO:14-16 İÇ KAPI NO.9 KARABAĞLAR/İZMİR</t>
  </si>
  <si>
    <t>Gerçek - Google Places (9087 Sk No:14)</t>
  </si>
  <si>
    <t>https://www.google.com/maps/dir/?api=1&amp;origin=38.394698%2C27.106035&amp;destination=38.395182%2C27.075087&amp;travelmode=driving</t>
  </si>
  <si>
    <t>https://www.google.com/maps/dir/?api=1&amp;origin=38.394698%2C27.106035&amp;destination=38.394301%2C27.105194&amp;travelmode=driving</t>
  </si>
  <si>
    <t>https://www.google.com/maps/dir/?api=1&amp;origin=38.394698%2C27.106035&amp;destination=38.401482%2C27.101156&amp;travelmode=driving</t>
  </si>
  <si>
    <t>https://www.google.com/maps/dir/?api=1&amp;origin=38.394698%2C27.106035&amp;destination=38.401328%2C27.093267&amp;travelmode=driving</t>
  </si>
  <si>
    <t>https://www.google.com/maps/dir/?api=1&amp;origin=38.366%2C27.054&amp;destination=38.395182%2C27.075087&amp;travelmode=driving</t>
  </si>
  <si>
    <t>https://www.google.com/maps/dir/?api=1&amp;origin=38.366%2C27.054&amp;destination=38.385072%2C27.057448&amp;travelmode=driving</t>
  </si>
  <si>
    <t>https://www.google.com/maps/dir/?api=1&amp;origin=38.366%2C27.054&amp;destination=38.374534%2C27.107659&amp;travelmode=driving</t>
  </si>
  <si>
    <t>SALİH OMURTAK MAH. 9609 SK. NO:16A/A</t>
  </si>
  <si>
    <t>Gerçek - Google Places (9609 Sk No:16)</t>
  </si>
  <si>
    <t>https://www.google.com/maps/dir/?api=1&amp;origin=38.383866%2C27.102966&amp;destination=38.395182%2C27.075087&amp;travelmode=driving</t>
  </si>
  <si>
    <t>https://www.google.com/maps/dir/?api=1&amp;origin=38.383866%2C27.102966&amp;destination=38.374534%2C27.107659&amp;travelmode=driving</t>
  </si>
  <si>
    <t>https://www.google.com/maps/dir/?api=1&amp;origin=38.383866%2C27.102966&amp;destination=38.394301%2C27.105194&amp;travelmode=driving</t>
  </si>
  <si>
    <t>https://www.google.com/maps/dir/?api=1&amp;origin=38.383866%2C27.102966&amp;destination=38.401482%2C27.101156&amp;travelmode=driving</t>
  </si>
  <si>
    <t>TAHSİN YAZICI MAH.9168/2 SK. NO:25/1 İÇ KAPI NO:2 KARABAĞLAR/İZMİR</t>
  </si>
  <si>
    <t>Gerçek - Google Places (9168/2 Sk No:25)</t>
  </si>
  <si>
    <t>https://www.google.com/maps/dir/?api=1&amp;origin=38.390475%2C27.106649&amp;destination=38.401328%2C27.093267&amp;travelmode=driving</t>
  </si>
  <si>
    <t>https://www.google.com/maps/dir/?api=1&amp;origin=38.390475%2C27.106649&amp;destination=38.394301%2C27.105194&amp;travelmode=driving</t>
  </si>
  <si>
    <t>https://www.google.com/maps/dir/?api=1&amp;origin=38.390475%2C27.106649&amp;destination=38.401482%2C27.101156&amp;travelmode=driving</t>
  </si>
  <si>
    <t>https://www.google.com/maps/dir/?api=1&amp;origin=38.390475%2C27.106649&amp;destination=38.397598%2C27.122202&amp;travelmode=driving</t>
  </si>
  <si>
    <t>VATAN MAH 9087 SK NO:12 D:1</t>
  </si>
  <si>
    <t>Gerçek - Google Places (9087 Sk No:12)</t>
  </si>
  <si>
    <t>https://www.google.com/maps/dir/?api=1&amp;origin=38.394662%2C27.106068&amp;destination=38.401328%2C27.093267&amp;travelmode=driving</t>
  </si>
  <si>
    <t>https://www.google.com/maps/dir/?api=1&amp;origin=38.394662%2C27.106068&amp;destination=38.394301%2C27.105194&amp;travelmode=driving</t>
  </si>
  <si>
    <t>https://www.google.com/maps/dir/?api=1&amp;origin=38.394662%2C27.106068&amp;destination=38.401482%2C27.101156&amp;travelmode=driving</t>
  </si>
  <si>
    <t>ERTUĞRUL MAH 3111 SOK NO:6 İÇ KAPI NO:3</t>
  </si>
  <si>
    <t>Gerçek - Google Places (3111 Sk No:6)</t>
  </si>
  <si>
    <t>https://www.google.com/maps/dir/?api=1&amp;origin=38.163546%2C27.360166&amp;destination=38.401328%2C27.093267&amp;travelmode=driving</t>
  </si>
  <si>
    <t>https://www.google.com/maps/dir/?api=1&amp;origin=38.163546%2C27.360166&amp;destination=38.164664%2C27.356116&amp;travelmode=driving</t>
  </si>
  <si>
    <t>https://www.google.com/maps/dir/?api=1&amp;origin=38.163546%2C27.360166&amp;destination=38.154917%2C27.36151&amp;travelmode=driving</t>
  </si>
  <si>
    <t>https://www.google.com/maps/dir/?api=1&amp;origin=38.163546%2C27.360166&amp;destination=38.171353%2C27.349829&amp;travelmode=driving</t>
  </si>
  <si>
    <t>BAHÇELİEVLER MAH 506 SOK ÖVER NO:20 İÇ KAPI NO:2</t>
  </si>
  <si>
    <t>Gerçek - Google Places (506 Sk No:20)</t>
  </si>
  <si>
    <t>https://www.google.com/maps/dir/?api=1&amp;origin=38.40331%2C27.120888&amp;destination=38.401328%2C27.093267&amp;travelmode=driving</t>
  </si>
  <si>
    <t>https://www.google.com/maps/dir/?api=1&amp;origin=38.40331%2C27.120888&amp;destination=38.403691%2C27.119105&amp;travelmode=driving</t>
  </si>
  <si>
    <t>https://www.google.com/maps/dir/?api=1&amp;origin=38.40331%2C27.120888&amp;destination=38.397598%2C27.122202&amp;travelmode=driving</t>
  </si>
  <si>
    <t>https://www.google.com/maps/dir/?api=1&amp;origin=38.40331%2C27.120888&amp;destination=38.41192%2C27.135689&amp;travelmode=driving</t>
  </si>
  <si>
    <t>VATAN MAH 9105 SOK NO:31 İÇ KAPI NO:4</t>
  </si>
  <si>
    <t>Gerçek - Google Places (9105 Sk No:31)</t>
  </si>
  <si>
    <t>https://www.google.com/maps/dir/?api=1&amp;origin=38.395118%2C27.105268&amp;destination=38.401328%2C27.093267&amp;travelmode=driving</t>
  </si>
  <si>
    <t>https://www.google.com/maps/dir/?api=1&amp;origin=38.395118%2C27.105268&amp;destination=38.394301%2C27.105194&amp;travelmode=driving</t>
  </si>
  <si>
    <t>https://www.google.com/maps/dir/?api=1&amp;origin=38.395118%2C27.105268&amp;destination=38.401482%2C27.101156&amp;travelmode=driving</t>
  </si>
  <si>
    <t>ZAFERTEPE MAH 537 SK NO:35 İÇ KAPI NO:1</t>
  </si>
  <si>
    <t>Gerçek - Google Places (537 Sk No:35)</t>
  </si>
  <si>
    <t>https://www.google.com/maps/dir/?api=1&amp;origin=38.403177%2C27.132085&amp;destination=38.401328%2C27.093267&amp;travelmode=driving</t>
  </si>
  <si>
    <t>https://www.google.com/maps/dir/?api=1&amp;origin=38.403177%2C27.132085&amp;destination=38.41192%2C27.135689&amp;travelmode=driving</t>
  </si>
  <si>
    <t>https://www.google.com/maps/dir/?api=1&amp;origin=38.403177%2C27.132085&amp;destination=38.397598%2C27.122202&amp;travelmode=driving</t>
  </si>
  <si>
    <t>https://www.google.com/maps/dir/?api=1&amp;origin=38.403177%2C27.132085&amp;destination=38.403691%2C27.119105&amp;travelmode=driving</t>
  </si>
  <si>
    <t>ÇATAK MAH.ÇATAK CAD.NO:3 KAVAKLIDERE/MUĞLA</t>
  </si>
  <si>
    <t>Gerçek - Google Places, mahalle merkezi yaklaşık (Çatak merkezi (yaklaşık, Muğla))</t>
  </si>
  <si>
    <t>https://www.google.com/maps/dir/?api=1&amp;origin=37.413156%2C28.483477&amp;destination=38.401328%2C27.093267&amp;travelmode=driving</t>
  </si>
  <si>
    <t>https://www.google.com/maps/dir/?api=1&amp;origin=37.413156%2C28.483477&amp;destination=37.839908%2C27.845862&amp;travelmode=driving</t>
  </si>
  <si>
    <t>https://www.google.com/maps/dir/?api=1&amp;origin=37.413156%2C28.483477&amp;destination=37.834436%2C27.837138&amp;travelmode=driving</t>
  </si>
  <si>
    <t>https://www.google.com/maps/dir/?api=1&amp;origin=37.413156%2C28.483477&amp;destination=37.838459%2C27.823758&amp;travelmode=driving</t>
  </si>
  <si>
    <t>NARLIDERE çevresi</t>
  </si>
  <si>
    <t>ILICA MAH. ULAŞ SK.NO:6 D:2 İZMİR</t>
  </si>
  <si>
    <t>Gerçek - Google Places (Ulaş Sk No:6)</t>
  </si>
  <si>
    <t>https://www.google.com/maps/dir/?api=1&amp;origin=38.393723%2C27.021343&amp;destination=38.397598%2C27.122202&amp;travelmode=driving</t>
  </si>
  <si>
    <t>https://www.google.com/maps/dir/?api=1&amp;origin=38.393723%2C27.021343&amp;destination=38.392816%2C27.006006&amp;travelmode=driving</t>
  </si>
  <si>
    <t>https://www.google.com/maps/dir/?api=1&amp;origin=38.393723%2C27.021343&amp;destination=38.385072%2C27.057448&amp;travelmode=driving</t>
  </si>
  <si>
    <t>https://www.google.com/maps/dir/?api=1&amp;origin=38.393723%2C27.021343&amp;destination=38.395182%2C27.075087&amp;travelmode=driving</t>
  </si>
  <si>
    <t>TELEFERİK MAH. ENVERPAŞA SK. NO:7 İÇ KAPI :1 BALÇOVA İZMİR</t>
  </si>
  <si>
    <t>Gerçek - Google Places (Enver Paşa Sk civarı)</t>
  </si>
  <si>
    <t>https://www.google.com/maps/dir/?api=1&amp;origin=38.384914%2C27.055879&amp;destination=38.397598%2C27.122202&amp;travelmode=driving</t>
  </si>
  <si>
    <t>https://www.google.com/maps/dir/?api=1&amp;origin=38.384914%2C27.055879&amp;destination=38.385072%2C27.057448&amp;travelmode=driving</t>
  </si>
  <si>
    <t>https://www.google.com/maps/dir/?api=1&amp;origin=38.384914%2C27.055879&amp;destination=38.395182%2C27.075087&amp;travelmode=driving</t>
  </si>
  <si>
    <t>https://www.google.com/maps/dir/?api=1&amp;origin=38.384914%2C27.055879&amp;destination=38.401328%2C27.093267&amp;travelmode=driving</t>
  </si>
  <si>
    <t>FEVZİ ÇAKMAK MAH. ATİLLA SK. N:28-30 İÇ KAPI NO:8</t>
  </si>
  <si>
    <t>Gerçek - Google Places, mahalle merkezi yaklaşık (Fevzi Çakmak Mah merkezi (yaklaşık))</t>
  </si>
  <si>
    <t>https://www.google.com/maps/dir/?api=1&amp;origin=38.249185%2C27.297003&amp;destination=38.397598%2C27.122202&amp;travelmode=driving</t>
  </si>
  <si>
    <t>https://www.google.com/maps/dir/?api=1&amp;origin=38.249185%2C27.297003&amp;destination=38.240289%2C27.281412&amp;travelmode=driving</t>
  </si>
  <si>
    <t>https://www.google.com/maps/dir/?api=1&amp;origin=38.249185%2C27.297003&amp;destination=38.171353%2C27.349829&amp;travelmode=driving</t>
  </si>
  <si>
    <t>https://www.google.com/maps/dir/?api=1&amp;origin=38.249185%2C27.297003&amp;destination=38.164664%2C27.356116&amp;travelmode=driving</t>
  </si>
  <si>
    <t>https://www.google.com/maps/dir/?api=1&amp;origin=38.472%2C27.052&amp;destination=38.397598%2C27.122202&amp;travelmode=driving</t>
  </si>
  <si>
    <t>https://www.google.com/maps/dir/?api=1&amp;origin=38.472%2C27.052&amp;destination=38.493071%2C27.054551&amp;travelmode=driving</t>
  </si>
  <si>
    <t>https://www.google.com/maps/dir/?api=1&amp;origin=38.472%2C27.052&amp;destination=38.49%2C27.072&amp;travelmode=driving</t>
  </si>
  <si>
    <t>https://www.google.com/maps/dir/?api=1&amp;origin=38.472%2C27.052&amp;destination=38.441%2C27.072&amp;travelmode=driving</t>
  </si>
  <si>
    <t>REFET BELE MAH. 9171 SK. NO:8-1 İÇ KAPI NO:2</t>
  </si>
  <si>
    <t>Gerçek - Google Places (9171 Sk No:8)</t>
  </si>
  <si>
    <t>https://www.google.com/maps/dir/?api=1&amp;origin=38.387812%2C27.11082&amp;destination=38.397598%2C27.122202&amp;travelmode=driving</t>
  </si>
  <si>
    <t>https://www.google.com/maps/dir/?api=1&amp;origin=38.387812%2C27.11082&amp;destination=38.394301%2C27.105194&amp;travelmode=driving</t>
  </si>
  <si>
    <t>https://www.google.com/maps/dir/?api=1&amp;origin=38.387812%2C27.11082&amp;destination=38.374534%2C27.107659&amp;travelmode=driving</t>
  </si>
  <si>
    <t>MALİYECİLER MAH 9208 SOK SARAY KENT SİTESİ KATİPOĞLU NO:1 İÇ KAPI NO:1</t>
  </si>
  <si>
    <t>Gerçek - Google Places (Saray Kent Sitesi)</t>
  </si>
  <si>
    <t>https://www.google.com/maps/dir/?api=1&amp;origin=38.387135%2C27.09889&amp;destination=38.397598%2C27.122202&amp;travelmode=driving</t>
  </si>
  <si>
    <t>https://www.google.com/maps/dir/?api=1&amp;origin=38.387135%2C27.09889&amp;destination=38.394301%2C27.105194&amp;travelmode=driving</t>
  </si>
  <si>
    <t>https://www.google.com/maps/dir/?api=1&amp;origin=38.387135%2C27.09889&amp;destination=38.374534%2C27.107659&amp;travelmode=driving</t>
  </si>
  <si>
    <t>https://www.google.com/maps/dir/?api=1&amp;origin=38.387135%2C27.09889&amp;destination=38.401482%2C27.101156&amp;travelmode=driving</t>
  </si>
  <si>
    <t xml:space="preserve">HASAN TAHSİN CAD. ARAP HASAN MAH. NO:100/1 D:5 </t>
  </si>
  <si>
    <t>Gerçek - Google Places (Arap Hasan civarı)</t>
  </si>
  <si>
    <t>https://www.google.com/maps/dir/?api=1&amp;origin=38.401892%2C27.113943&amp;destination=38.397598%2C27.122202&amp;travelmode=driving</t>
  </si>
  <si>
    <t>https://www.google.com/maps/dir/?api=1&amp;origin=38.401892%2C27.113943&amp;destination=38.403691%2C27.119105&amp;travelmode=driving</t>
  </si>
  <si>
    <t>https://www.google.com/maps/dir/?api=1&amp;origin=38.401892%2C27.113943&amp;destination=38.401482%2C27.101156&amp;travelmode=driving</t>
  </si>
  <si>
    <t>MUAMMER AKAR MAH. 45 SOKAK DİĞDEM BLOK NO:22 D:7 KARABAĞLAR-İZMİR</t>
  </si>
  <si>
    <t>Gerçek - Google Places (45 Sk No:22)</t>
  </si>
  <si>
    <t>https://www.google.com/maps/dir/?api=1&amp;origin=38.3911%2C27.077473&amp;destination=38.397598%2C27.122202&amp;travelmode=driving</t>
  </si>
  <si>
    <t>https://www.google.com/maps/dir/?api=1&amp;origin=38.3911%2C27.077473&amp;destination=38.395182%2C27.075087&amp;travelmode=driving</t>
  </si>
  <si>
    <t>https://www.google.com/maps/dir/?api=1&amp;origin=38.3911%2C27.077473&amp;destination=38.401328%2C27.093267&amp;travelmode=driving</t>
  </si>
  <si>
    <t>https://www.google.com/maps/dir/?api=1&amp;origin=38.3911%2C27.077473&amp;destination=38.385072%2C27.057448&amp;travelmode=driving</t>
  </si>
  <si>
    <t>BALÇOVA çevresi</t>
  </si>
  <si>
    <t>TAHSİN YAZICI MAH ENERJİ CAD MELTEM NO:11 İÇ KAPI NO:14</t>
  </si>
  <si>
    <t>Gerçek - Google Places (Enerji Cd No:11)</t>
  </si>
  <si>
    <t>https://www.google.com/maps/dir/?api=1&amp;origin=38.387252%2C27.109405&amp;destination=38.403691%2C27.119105&amp;travelmode=driving</t>
  </si>
  <si>
    <t>https://www.google.com/maps/dir/?api=1&amp;origin=38.387252%2C27.109405&amp;destination=38.394301%2C27.105194&amp;travelmode=driving</t>
  </si>
  <si>
    <t>https://www.google.com/maps/dir/?api=1&amp;origin=38.387252%2C27.109405&amp;destination=38.374534%2C27.107659&amp;travelmode=driving</t>
  </si>
  <si>
    <t>https://www.google.com/maps/dir/?api=1&amp;origin=38.387252%2C27.109405&amp;destination=38.397598%2C27.122202&amp;travelmode=driving</t>
  </si>
  <si>
    <t>VATAN MAH 9242 SK OTAĞ SİTESİ ORKİDE NO:58 İÇ KAPI NO:1</t>
  </si>
  <si>
    <t>Gerçek - Google Places (Otağ Sitesi)</t>
  </si>
  <si>
    <t>https://www.google.com/maps/dir/?api=1&amp;origin=38.389227%2C27.102484&amp;destination=38.403691%2C27.119105&amp;travelmode=driving</t>
  </si>
  <si>
    <t>https://www.google.com/maps/dir/?api=1&amp;origin=38.389227%2C27.102484&amp;destination=38.394301%2C27.105194&amp;travelmode=driving</t>
  </si>
  <si>
    <t>https://www.google.com/maps/dir/?api=1&amp;origin=38.389227%2C27.102484&amp;destination=38.401482%2C27.101156&amp;travelmode=driving</t>
  </si>
  <si>
    <t>https://www.google.com/maps/dir/?api=1&amp;origin=38.389227%2C27.102484&amp;destination=38.401328%2C27.093267&amp;travelmode=driving</t>
  </si>
  <si>
    <t>TELEFERİK MAH KAZIM ORBAY SOK A BLOK NO:16 İÇ KAPI NO:5</t>
  </si>
  <si>
    <t>Gerçek - Google Places (Kazım Orbay Sk No:16)</t>
  </si>
  <si>
    <t>https://www.google.com/maps/dir/?api=1&amp;origin=38.383359%2C27.055998&amp;destination=38.403691%2C27.119105&amp;travelmode=driving</t>
  </si>
  <si>
    <t>https://www.google.com/maps/dir/?api=1&amp;origin=38.383359%2C27.055998&amp;destination=38.385072%2C27.057448&amp;travelmode=driving</t>
  </si>
  <si>
    <t>https://www.google.com/maps/dir/?api=1&amp;origin=38.383359%2C27.055998&amp;destination=38.395182%2C27.075087&amp;travelmode=driving</t>
  </si>
  <si>
    <t>https://www.google.com/maps/dir/?api=1&amp;origin=38.383359%2C27.055998&amp;destination=38.401328%2C27.093267&amp;travelmode=driving</t>
  </si>
  <si>
    <t>DUMLUPINAR MAH. 97 SK. AKTAŞ NO:26 İÇ KAPI NO:5</t>
  </si>
  <si>
    <t>Gerçek - Google Places (97 Sk No:26)</t>
  </si>
  <si>
    <t>https://www.google.com/maps/dir/?api=1&amp;origin=38.385166%2C27.173834&amp;destination=38.403691%2C27.119105&amp;travelmode=driving</t>
  </si>
  <si>
    <t>https://www.google.com/maps/dir/?api=1&amp;origin=38.385166%2C27.173834&amp;destination=38.37066%2C27.159618&amp;travelmode=driving</t>
  </si>
  <si>
    <t>https://www.google.com/maps/dir/?api=1&amp;origin=38.385166%2C27.173834&amp;destination=38.3911321%2C27.1511743&amp;travelmode=driving</t>
  </si>
  <si>
    <t>https://www.google.com/maps/dir/?api=1&amp;origin=38.385166%2C27.173834&amp;destination=38.399377%2C27.155469&amp;travelmode=driving</t>
  </si>
  <si>
    <t>NARLI MH. GEDİZ SK. NO:10 İÇ KAPI NO:2</t>
  </si>
  <si>
    <t>Gerçek - Google Places (Gediz Sk No:10)</t>
  </si>
  <si>
    <t>https://www.google.com/maps/dir/?api=1&amp;origin=38.389604%2C27.003522&amp;destination=38.403691%2C27.119105&amp;travelmode=driving</t>
  </si>
  <si>
    <t>https://www.google.com/maps/dir/?api=1&amp;origin=38.389604%2C27.003522&amp;destination=38.392816%2C27.006006&amp;travelmode=driving</t>
  </si>
  <si>
    <t>https://www.google.com/maps/dir/?api=1&amp;origin=38.389604%2C27.003522&amp;destination=38.385072%2C27.057448&amp;travelmode=driving</t>
  </si>
  <si>
    <t>https://www.google.com/maps/dir/?api=1&amp;origin=38.389604%2C27.003522&amp;destination=38.395182%2C27.075087&amp;travelmode=driving</t>
  </si>
  <si>
    <t>https://www.google.com/maps/dir/?api=1&amp;origin=38.37%2C27.306&amp;destination=38.403691%2C27.119105&amp;travelmode=driving</t>
  </si>
  <si>
    <t>https://www.google.com/maps/dir/?api=1&amp;origin=38.37%2C27.306&amp;destination=38.438%2C27.328&amp;travelmode=driving</t>
  </si>
  <si>
    <t>https://www.google.com/maps/dir/?api=1&amp;origin=38.37%2C27.306&amp;destination=38.436005%2C27.206807&amp;travelmode=driving</t>
  </si>
  <si>
    <t>https://www.google.com/maps/dir/?api=1&amp;origin=38.37%2C27.306&amp;destination=38.438109%2C27.19608&amp;travelmode=driving</t>
  </si>
  <si>
    <t>https://www.google.com/maps/dir/?api=1&amp;origin=38.379%2C27.288&amp;destination=38.403691%2C27.119105&amp;travelmode=driving</t>
  </si>
  <si>
    <t>https://www.google.com/maps/dir/?api=1&amp;origin=38.379%2C27.288&amp;destination=38.438%2C27.328&amp;travelmode=driving</t>
  </si>
  <si>
    <t>https://www.google.com/maps/dir/?api=1&amp;origin=38.379%2C27.288&amp;destination=38.436005%2C27.206807&amp;travelmode=driving</t>
  </si>
  <si>
    <t>https://www.google.com/maps/dir/?api=1&amp;origin=38.379%2C27.288&amp;destination=38.438109%2C27.19608&amp;travelmode=driving</t>
  </si>
  <si>
    <t>https://www.google.com/maps/dir/?api=1&amp;origin=38.364%2C27.304&amp;destination=38.403691%2C27.119105&amp;travelmode=driving</t>
  </si>
  <si>
    <t>https://www.google.com/maps/dir/?api=1&amp;origin=38.364%2C27.304&amp;destination=38.438%2C27.328&amp;travelmode=driving</t>
  </si>
  <si>
    <t>https://www.google.com/maps/dir/?api=1&amp;origin=38.364%2C27.304&amp;destination=38.436005%2C27.206807&amp;travelmode=driving</t>
  </si>
  <si>
    <t>https://www.google.com/maps/dir/?api=1&amp;origin=38.364%2C27.304&amp;destination=38.438109%2C27.19608&amp;travelmode=driving</t>
  </si>
  <si>
    <t>ÇETİN EMEÇ MAH ESRA YAŞAR SK GRUP NO:13 İÇ KAPI NO:30</t>
  </si>
  <si>
    <t>Gerçek - Google Places (Esra Yaşar Sk No:13)</t>
  </si>
  <si>
    <t>https://www.google.com/maps/dir/?api=1&amp;origin=38.381563%2C27.058939&amp;destination=38.403691%2C27.119105&amp;travelmode=driving</t>
  </si>
  <si>
    <t>https://www.google.com/maps/dir/?api=1&amp;origin=38.381563%2C27.058939&amp;destination=38.385072%2C27.057448&amp;travelmode=driving</t>
  </si>
  <si>
    <t>https://www.google.com/maps/dir/?api=1&amp;origin=38.381563%2C27.058939&amp;destination=38.395182%2C27.075087&amp;travelmode=driving</t>
  </si>
  <si>
    <t>https://www.google.com/maps/dir/?api=1&amp;origin=38.381563%2C27.058939&amp;destination=38.401328%2C27.093267&amp;travelmode=driving</t>
  </si>
  <si>
    <t>2904 SK. NO:30 D:1 BOZYAKA/İZMİR</t>
  </si>
  <si>
    <t>Gerçek - Google Places (2904 Sk No:30)</t>
  </si>
  <si>
    <t>https://www.google.com/maps/dir/?api=1&amp;origin=38.399627%2C27.125516&amp;destination=38.403691%2C27.119105&amp;travelmode=driving</t>
  </si>
  <si>
    <t>https://www.google.com/maps/dir/?api=1&amp;origin=38.399627%2C27.125516&amp;destination=38.397598%2C27.122202&amp;travelmode=driving</t>
  </si>
  <si>
    <t>https://www.google.com/maps/dir/?api=1&amp;origin=38.399627%2C27.125516&amp;destination=38.41192%2C27.135689&amp;travelmode=driving</t>
  </si>
  <si>
    <t>https://www.google.com/maps/dir/?api=1&amp;origin=38.38%2C27.288&amp;destination=38.403691%2C27.119105&amp;travelmode=driving</t>
  </si>
  <si>
    <t>https://www.google.com/maps/dir/?api=1&amp;origin=38.38%2C27.288&amp;destination=38.438%2C27.328&amp;travelmode=driving</t>
  </si>
  <si>
    <t>https://www.google.com/maps/dir/?api=1&amp;origin=38.38%2C27.288&amp;destination=38.436005%2C27.206807&amp;travelmode=driving</t>
  </si>
  <si>
    <t>https://www.google.com/maps/dir/?api=1&amp;origin=38.38%2C27.288&amp;destination=38.438109%2C27.19608&amp;travelmode=driving</t>
  </si>
  <si>
    <t>ÇETİN EMEÇ MAH. DEDE EFENDİ SOK. BURCU BLOK NO:20 D:5 BALÇOVA-İZMİR</t>
  </si>
  <si>
    <t>Gerçek - Google Places (Dede Efendi Sk No:20)</t>
  </si>
  <si>
    <t>https://www.google.com/maps/dir/?api=1&amp;origin=38.386404%2C27.060635&amp;destination=38.403691%2C27.119105&amp;travelmode=driving</t>
  </si>
  <si>
    <t>https://www.google.com/maps/dir/?api=1&amp;origin=38.386404%2C27.060635&amp;destination=38.385072%2C27.057448&amp;travelmode=driving</t>
  </si>
  <si>
    <t>https://www.google.com/maps/dir/?api=1&amp;origin=38.386404%2C27.060635&amp;destination=38.395182%2C27.075087&amp;travelmode=driving</t>
  </si>
  <si>
    <t>https://www.google.com/maps/dir/?api=1&amp;origin=38.386404%2C27.060635&amp;destination=38.401328%2C27.093267&amp;travelmode=driving</t>
  </si>
  <si>
    <t>ABDİ İPEKÇİ MAH. 3698 SOK. NO:54/2  KARABAĞLAR</t>
  </si>
  <si>
    <t>Gerçek - Google Places (3698 Sk No:54)</t>
  </si>
  <si>
    <t>https://www.google.com/maps/dir/?api=1&amp;origin=38.368204%2C27.118755&amp;destination=38.403691%2C27.119105&amp;travelmode=driving</t>
  </si>
  <si>
    <t>https://www.google.com/maps/dir/?api=1&amp;origin=38.368204%2C27.118755&amp;destination=38.374534%2C27.107659&amp;travelmode=driving</t>
  </si>
  <si>
    <t>https://www.google.com/maps/dir/?api=1&amp;origin=38.368204%2C27.118755&amp;destination=38.373039%2C27.150591&amp;travelmode=driving</t>
  </si>
  <si>
    <t>https://www.google.com/maps/dir/?api=1&amp;origin=38.368204%2C27.118755&amp;destination=38.394301%2C27.105194&amp;travelmode=driving</t>
  </si>
  <si>
    <t>2.İNÖNÜ MAH.MUHLİS AKARSU SK. NO:3/2 İÇ KAPI NO: 2 NARLIDERE-İZMİR</t>
  </si>
  <si>
    <t>Gerçek - Google Places (Muhlis Akarsu Sk No:3)</t>
  </si>
  <si>
    <t>https://www.google.com/maps/dir/?api=1&amp;origin=38.387075%2C27.014262&amp;destination=38.403691%2C27.119105&amp;travelmode=driving</t>
  </si>
  <si>
    <t>https://www.google.com/maps/dir/?api=1&amp;origin=38.387075%2C27.014262&amp;destination=38.392816%2C27.006006&amp;travelmode=driving</t>
  </si>
  <si>
    <t>https://www.google.com/maps/dir/?api=1&amp;origin=38.387075%2C27.014262&amp;destination=38.385072%2C27.057448&amp;travelmode=driving</t>
  </si>
  <si>
    <t>https://www.google.com/maps/dir/?api=1&amp;origin=38.387075%2C27.014262&amp;destination=38.395182%2C27.075087&amp;travelmode=driving</t>
  </si>
  <si>
    <t>TELEFERİK MH. ESRA YAŞAR SK. N:4 D:12 K:3 BALÇOVA İZMİR</t>
  </si>
  <si>
    <t>Gerçek - Google Places (Esra Yaşar Sk No:4)</t>
  </si>
  <si>
    <t>https://www.google.com/maps/dir/?api=1&amp;origin=38.382423%2C27.058419&amp;destination=38.403691%2C27.119105&amp;travelmode=driving</t>
  </si>
  <si>
    <t>https://www.google.com/maps/dir/?api=1&amp;origin=38.382423%2C27.058419&amp;destination=38.385072%2C27.057448&amp;travelmode=driving</t>
  </si>
  <si>
    <t>https://www.google.com/maps/dir/?api=1&amp;origin=38.382423%2C27.058419&amp;destination=38.395182%2C27.075087&amp;travelmode=driving</t>
  </si>
  <si>
    <t>https://www.google.com/maps/dir/?api=1&amp;origin=38.382423%2C27.058419&amp;destination=38.401328%2C27.093267&amp;travelmode=driving</t>
  </si>
  <si>
    <t>https://www.google.com/maps/dir/?api=1&amp;origin=38.366%2C27.304&amp;destination=38.403691%2C27.119105&amp;travelmode=driving</t>
  </si>
  <si>
    <t>https://www.google.com/maps/dir/?api=1&amp;origin=38.366%2C27.304&amp;destination=38.438%2C27.328&amp;travelmode=driving</t>
  </si>
  <si>
    <t>https://www.google.com/maps/dir/?api=1&amp;origin=38.366%2C27.304&amp;destination=38.436005%2C27.206807&amp;travelmode=driving</t>
  </si>
  <si>
    <t>https://www.google.com/maps/dir/?api=1&amp;origin=38.366%2C27.304&amp;destination=38.438109%2C27.19608&amp;travelmode=driving</t>
  </si>
  <si>
    <t>FEVZİ ÇAKMAK MAH. ÇETİNKAYA SK. NEHİR NO:5 BALÇOVA İZMİR</t>
  </si>
  <si>
    <t>Gerçek - Google Places (Çetinkaya Sk No:5)</t>
  </si>
  <si>
    <t>https://www.google.com/maps/dir/?api=1&amp;origin=38.385411%2C27.05652&amp;destination=38.403691%2C27.119105&amp;travelmode=driving</t>
  </si>
  <si>
    <t>https://www.google.com/maps/dir/?api=1&amp;origin=38.385411%2C27.05652&amp;destination=38.385072%2C27.057448&amp;travelmode=driving</t>
  </si>
  <si>
    <t>https://www.google.com/maps/dir/?api=1&amp;origin=38.385411%2C27.05652&amp;destination=38.395182%2C27.075087&amp;travelmode=driving</t>
  </si>
  <si>
    <t>https://www.google.com/maps/dir/?api=1&amp;origin=38.385411%2C27.05652&amp;destination=38.401328%2C27.093267&amp;travelmode=driving</t>
  </si>
  <si>
    <t>https://www.google.com/maps/dir/?api=1&amp;origin=38.367%2C27.304&amp;destination=38.403691%2C27.119105&amp;travelmode=driving</t>
  </si>
  <si>
    <t>https://www.google.com/maps/dir/?api=1&amp;origin=38.367%2C27.304&amp;destination=38.438%2C27.328&amp;travelmode=driving</t>
  </si>
  <si>
    <t>https://www.google.com/maps/dir/?api=1&amp;origin=38.367%2C27.304&amp;destination=38.436005%2C27.206807&amp;travelmode=driving</t>
  </si>
  <si>
    <t>https://www.google.com/maps/dir/?api=1&amp;origin=38.367%2C27.304&amp;destination=38.438109%2C27.19608&amp;travelmode=driving</t>
  </si>
  <si>
    <t>ESKİİZMİR çevresi</t>
  </si>
  <si>
    <t>MUSTAFA UYANIK SK. N:3/3 AKYAKA BEL. MUĞLA/ULA</t>
  </si>
  <si>
    <t>Gerçek - Google Places, mahalle merkezi yaklaşık (Akyaka merkezi (yaklaşık, Muğla))</t>
  </si>
  <si>
    <t>https://www.google.com/maps/dir/?api=1&amp;origin=37.055701%2C28.324206&amp;destination=38.394301%2C27.105194&amp;travelmode=driving</t>
  </si>
  <si>
    <t>https://www.google.com/maps/dir/?api=1&amp;origin=37.055701%2C28.324206&amp;destination=37.834436%2C27.837138&amp;travelmode=driving</t>
  </si>
  <si>
    <t>https://www.google.com/maps/dir/?api=1&amp;origin=37.055701%2C28.324206&amp;destination=37.839908%2C27.845862&amp;travelmode=driving</t>
  </si>
  <si>
    <t>https://www.google.com/maps/dir/?api=1&amp;origin=37.055701%2C28.324206&amp;destination=37.838459%2C27.823758&amp;travelmode=driving</t>
  </si>
  <si>
    <t>DOĞANAY MAH 9165 SOK İLBAN NO:7İÇ KAPI NO:3</t>
  </si>
  <si>
    <t>Gerçek - Google Places (9165 Sk No:7)</t>
  </si>
  <si>
    <t>https://www.google.com/maps/dir/?api=1&amp;origin=38.396003%2C27.119447&amp;destination=38.394301%2C27.105194&amp;travelmode=driving</t>
  </si>
  <si>
    <t>https://www.google.com/maps/dir/?api=1&amp;origin=38.396003%2C27.119447&amp;destination=38.397598%2C27.122202&amp;travelmode=driving</t>
  </si>
  <si>
    <t>https://www.google.com/maps/dir/?api=1&amp;origin=38.396003%2C27.119447&amp;destination=38.403691%2C27.119105&amp;travelmode=driving</t>
  </si>
  <si>
    <t>UZUNDERE MAH 6100 SK 2 NO:15B İÇ KAPI NO:74</t>
  </si>
  <si>
    <t>Gerçek - Google Places (6100 Sk No:15)</t>
  </si>
  <si>
    <t>https://www.google.com/maps/dir/?api=1&amp;origin=38.36078%2C27.120449&amp;destination=38.394301%2C27.105194&amp;travelmode=driving</t>
  </si>
  <si>
    <t>https://www.google.com/maps/dir/?api=1&amp;origin=38.36078%2C27.120449&amp;destination=38.374534%2C27.107659&amp;travelmode=driving</t>
  </si>
  <si>
    <t>https://www.google.com/maps/dir/?api=1&amp;origin=38.36078%2C27.120449&amp;destination=38.373039%2C27.150591&amp;travelmode=driving</t>
  </si>
  <si>
    <t>https://www.google.com/maps/dir/?api=1&amp;origin=38.36078%2C27.120449&amp;destination=38.37066%2C27.159618&amp;travelmode=driving</t>
  </si>
  <si>
    <t>KİBAR MAH 3796 SOK KULU NO:25 İÇ KAPI NO:1</t>
  </si>
  <si>
    <t>Gerçek - Google Places (3796 Sk No:25)</t>
  </si>
  <si>
    <t>https://www.google.com/maps/dir/?api=1&amp;origin=38.374209%2C27.108981&amp;destination=38.394301%2C27.105194&amp;travelmode=driving</t>
  </si>
  <si>
    <t>https://www.google.com/maps/dir/?api=1&amp;origin=38.374209%2C27.108981&amp;destination=38.374534%2C27.107659&amp;travelmode=driving</t>
  </si>
  <si>
    <t>https://www.google.com/maps/dir/?api=1&amp;origin=38.374209%2C27.108981&amp;destination=38.397598%2C27.122202&amp;travelmode=driving</t>
  </si>
  <si>
    <t>https://www.google.com/maps/dir/?api=1&amp;origin=38.402%2C27.126&amp;destination=38.394301%2C27.105194&amp;travelmode=driving</t>
  </si>
  <si>
    <t>https://www.google.com/maps/dir/?api=1&amp;origin=38.402%2C27.126&amp;destination=38.397598%2C27.122202&amp;travelmode=driving</t>
  </si>
  <si>
    <t>https://www.google.com/maps/dir/?api=1&amp;origin=38.402%2C27.126&amp;destination=38.403691%2C27.119105&amp;travelmode=driving</t>
  </si>
  <si>
    <t>https://www.google.com/maps/dir/?api=1&amp;origin=38.402%2C27.126&amp;destination=38.41192%2C27.135689&amp;travelmode=driving</t>
  </si>
  <si>
    <t>https://www.google.com/maps/dir/?api=1&amp;origin=38.387%2C27.142&amp;destination=38.394301%2C27.105194&amp;travelmode=driving</t>
  </si>
  <si>
    <t>https://www.google.com/maps/dir/?api=1&amp;origin=38.387%2C27.142&amp;destination=38.3911321%2C27.1511743&amp;travelmode=driving</t>
  </si>
  <si>
    <t>https://www.google.com/maps/dir/?api=1&amp;origin=38.387%2C27.142&amp;destination=38.394722%2C27.148207&amp;travelmode=driving</t>
  </si>
  <si>
    <t>https://www.google.com/maps/dir/?api=1&amp;origin=38.387%2C27.142&amp;destination=38.373039%2C27.150591&amp;travelmode=driving</t>
  </si>
  <si>
    <t>SÜMEYYE AÇIŞ</t>
  </si>
  <si>
    <t>3749/1 SK. DEVRİM MH. ATA APT. NO:2/2 KARABAĞLAR/İZMİR</t>
  </si>
  <si>
    <t>Gerçek - Google Places (3959 Sk civarı (zayıf))</t>
  </si>
  <si>
    <t>https://www.google.com/maps/dir/?api=1&amp;origin=38.361594%2C27.101665&amp;destination=38.394301%2C27.105194&amp;travelmode=driving</t>
  </si>
  <si>
    <t>https://www.google.com/maps/dir/?api=1&amp;origin=38.361594%2C27.101665&amp;destination=38.374534%2C27.107659&amp;travelmode=driving</t>
  </si>
  <si>
    <t>https://www.google.com/maps/dir/?api=1&amp;origin=38.361594%2C27.101665&amp;destination=38.3283%2C27.11964&amp;travelmode=driving</t>
  </si>
  <si>
    <t>GÖZTEPE MAH.İNÖNÜ CAD.REŞAT BEY NO:378/1 İÇ KAPI NO:25 KONAK İZMİR</t>
  </si>
  <si>
    <t>Gerçek - Google Places (İnönü Cd No:378)</t>
  </si>
  <si>
    <t>https://www.google.com/maps/dir/?api=1&amp;origin=38.401077%2C27.098577&amp;destination=38.394301%2C27.105194&amp;travelmode=driving</t>
  </si>
  <si>
    <t>https://www.google.com/maps/dir/?api=1&amp;origin=38.401077%2C27.098577&amp;destination=38.401482%2C27.101156&amp;travelmode=driving</t>
  </si>
  <si>
    <t>https://www.google.com/maps/dir/?api=1&amp;origin=38.401077%2C27.098577&amp;destination=38.401328%2C27.093267&amp;travelmode=driving</t>
  </si>
  <si>
    <t>https://www.google.com/maps/dir/?api=1&amp;origin=38.4%2C27.126&amp;destination=38.394301%2C27.105194&amp;travelmode=driving</t>
  </si>
  <si>
    <t>https://www.google.com/maps/dir/?api=1&amp;origin=38.4%2C27.126&amp;destination=38.397598%2C27.122202&amp;travelmode=driving</t>
  </si>
  <si>
    <t>https://www.google.com/maps/dir/?api=1&amp;origin=38.4%2C27.126&amp;destination=38.403691%2C27.119105&amp;travelmode=driving</t>
  </si>
  <si>
    <t>https://www.google.com/maps/dir/?api=1&amp;origin=38.4%2C27.126&amp;destination=38.41192%2C27.135689&amp;travelmode=driving</t>
  </si>
  <si>
    <t>YÜZBAŞI ŞERAFETTİN MAH 3974/1 SOK NO:3 İÇ KAPI NO:2</t>
  </si>
  <si>
    <t>Gerçek - Google Places (3974/1 Sk No:3)</t>
  </si>
  <si>
    <t>https://www.google.com/maps/dir/?api=1&amp;origin=38.368138%2C27.097048&amp;destination=38.394301%2C27.105194&amp;travelmode=driving</t>
  </si>
  <si>
    <t>https://www.google.com/maps/dir/?api=1&amp;origin=38.368138%2C27.097048&amp;destination=38.374534%2C27.107659&amp;travelmode=driving</t>
  </si>
  <si>
    <t>https://www.google.com/maps/dir/?api=1&amp;origin=38.368138%2C27.097048&amp;destination=38.395182%2C27.075087&amp;travelmode=driving</t>
  </si>
  <si>
    <t>GAZİ MAH.3880 SK.NO:25-1 KARABAĞLAR İZMİR</t>
  </si>
  <si>
    <t>Gerçek - Google Places, mahalle merkezi yaklaşık (Gazi Mah merkezi (yaklaşık))</t>
  </si>
  <si>
    <t>https://www.google.com/maps/dir/?api=1&amp;origin=38.369432%2C27.104414&amp;destination=38.394301%2C27.105194&amp;travelmode=driving</t>
  </si>
  <si>
    <t>https://www.google.com/maps/dir/?api=1&amp;origin=38.369432%2C27.104414&amp;destination=38.374534%2C27.107659&amp;travelmode=driving</t>
  </si>
  <si>
    <t>https://www.google.com/maps/dir/?api=1&amp;origin=38.369432%2C27.104414&amp;destination=38.397598%2C27.122202&amp;travelmode=driving</t>
  </si>
  <si>
    <t>HATAY çevresi</t>
  </si>
  <si>
    <t>Günaltay Mah.4907 Sk No:14 İçkapı No:1 Karabağlar İzmir</t>
  </si>
  <si>
    <t>Gerçek - Google Places (4907 Sk No:14)</t>
  </si>
  <si>
    <t>https://www.google.com/maps/dir/?api=1&amp;origin=38.3721%2C27.118059&amp;destination=38.394301%2C27.105194&amp;travelmode=driving</t>
  </si>
  <si>
    <t>https://www.google.com/maps/dir/?api=1&amp;origin=38.3721%2C27.118059&amp;destination=38.374534%2C27.107659&amp;travelmode=driving</t>
  </si>
  <si>
    <t>https://www.google.com/maps/dir/?api=1&amp;origin=38.3721%2C27.118059&amp;destination=38.373039%2C27.150591&amp;travelmode=driving</t>
  </si>
  <si>
    <t>BOZYAKA MAH 3070 SK NO:17 İÇ KAPI NO:3</t>
  </si>
  <si>
    <t>Gerçek - Google Places (3070 Sk No:17)</t>
  </si>
  <si>
    <t>https://www.google.com/maps/dir/?api=1&amp;origin=38.38666%2C27.119693&amp;destination=38.394301%2C27.105194&amp;travelmode=driving</t>
  </si>
  <si>
    <t>https://www.google.com/maps/dir/?api=1&amp;origin=38.38666%2C27.119693&amp;destination=38.397598%2C27.122202&amp;travelmode=driving</t>
  </si>
  <si>
    <t>https://www.google.com/maps/dir/?api=1&amp;origin=38.38666%2C27.119693&amp;destination=38.374534%2C27.107659&amp;travelmode=driving</t>
  </si>
  <si>
    <t>CENNETOĞLU MAH.5712 SK. NO:49 İÇ KAPI NO:2 KARABAĞLAR</t>
  </si>
  <si>
    <t>Gerçek - Google Places (5712 Sk No:49)</t>
  </si>
  <si>
    <t>https://www.google.com/maps/dir/?api=1&amp;origin=38.38924%2C27.130485&amp;destination=38.392816%2C27.006006&amp;travelmode=driving</t>
  </si>
  <si>
    <t>https://www.google.com/maps/dir/?api=1&amp;origin=38.38924%2C27.130485&amp;destination=38.397598%2C27.122202&amp;travelmode=driving</t>
  </si>
  <si>
    <t>https://www.google.com/maps/dir/?api=1&amp;origin=38.38924%2C27.130485&amp;destination=38.394722%2C27.148207&amp;travelmode=driving</t>
  </si>
  <si>
    <t>https://www.google.com/maps/dir/?api=1&amp;origin=38.38924%2C27.130485&amp;destination=38.3911321%2C27.1511743&amp;travelmode=driving</t>
  </si>
  <si>
    <t>ADNAN SÜVARİ MAH. 108/9 SK NO:11 KARABAĞLAR İZMİR</t>
  </si>
  <si>
    <t>Gerçek - Google Places (108/9 Sk No:11)</t>
  </si>
  <si>
    <t>https://www.google.com/maps/dir/?api=1&amp;origin=38.391054%2C27.095729&amp;destination=38.392816%2C27.006006&amp;travelmode=driving</t>
  </si>
  <si>
    <t>https://www.google.com/maps/dir/?api=1&amp;origin=38.391054%2C27.095729&amp;destination=38.394301%2C27.105194&amp;travelmode=driving</t>
  </si>
  <si>
    <t>https://www.google.com/maps/dir/?api=1&amp;origin=38.391054%2C27.095729&amp;destination=38.401328%2C27.093267&amp;travelmode=driving</t>
  </si>
  <si>
    <t>https://www.google.com/maps/dir/?api=1&amp;origin=38.391054%2C27.095729&amp;destination=38.401482%2C27.101156&amp;travelmode=driving</t>
  </si>
  <si>
    <t>SİDAL AKIN</t>
  </si>
  <si>
    <t>YÜZBAŞI ŞERAFETTİN MAH 3961/2 SK NO:16 İÇ KAPI NO:3</t>
  </si>
  <si>
    <t>Gerçek - Google Places (3961/2 Sk No:16)</t>
  </si>
  <si>
    <t>https://www.google.com/maps/dir/?api=1&amp;origin=38.36616%2C27.096264&amp;destination=38.392816%2C27.006006&amp;travelmode=driving</t>
  </si>
  <si>
    <t>https://www.google.com/maps/dir/?api=1&amp;origin=38.36616%2C27.096264&amp;destination=38.374534%2C27.107659&amp;travelmode=driving</t>
  </si>
  <si>
    <t>https://www.google.com/maps/dir/?api=1&amp;origin=38.36616%2C27.096264&amp;destination=38.394301%2C27.105194&amp;travelmode=driving</t>
  </si>
  <si>
    <t>https://www.google.com/maps/dir/?api=1&amp;origin=38.36616%2C27.096264&amp;destination=38.395182%2C27.075087&amp;travelmode=driving</t>
  </si>
  <si>
    <t>TUZCU MAH. 742 SOKAK NO:95 D:1 KONAK İZMİR</t>
  </si>
  <si>
    <t>Gerçek - Google Places (742 Sk No:95)</t>
  </si>
  <si>
    <t>https://www.google.com/maps/dir/?api=1&amp;origin=38.413095%2C27.136758&amp;destination=38.392816%2C27.006006&amp;travelmode=driving</t>
  </si>
  <si>
    <t>https://www.google.com/maps/dir/?api=1&amp;origin=38.413095%2C27.136758&amp;destination=38.41192%2C27.135689&amp;travelmode=driving</t>
  </si>
  <si>
    <t>https://www.google.com/maps/dir/?api=1&amp;origin=38.413095%2C27.136758&amp;destination=38.403691%2C27.119105&amp;travelmode=driving</t>
  </si>
  <si>
    <t>https://www.google.com/maps/dir/?api=1&amp;origin=38.413095%2C27.136758&amp;destination=38.397598%2C27.122202&amp;travelmode=driving</t>
  </si>
  <si>
    <t>KAZIM KARABEKİR MAH YILDIZ CAD LEMAN NO:123 İÇ KAPI NO:18</t>
  </si>
  <si>
    <t>Gerçek - Google Places (Yıldız Cd No:123)</t>
  </si>
  <si>
    <t>https://www.google.com/maps/dir/?api=1&amp;origin=38.394625%2C27.112427&amp;destination=38.392816%2C27.006006&amp;travelmode=driving</t>
  </si>
  <si>
    <t>https://www.google.com/maps/dir/?api=1&amp;origin=38.394625%2C27.112427&amp;destination=38.394301%2C27.105194&amp;travelmode=driving</t>
  </si>
  <si>
    <t>https://www.google.com/maps/dir/?api=1&amp;origin=38.394625%2C27.112427&amp;destination=38.397598%2C27.122202&amp;travelmode=driving</t>
  </si>
  <si>
    <t>https://www.google.com/maps/dir/?api=1&amp;origin=38.394625%2C27.112427&amp;destination=38.403691%2C27.119105&amp;travelmode=driving</t>
  </si>
  <si>
    <t>BASIN SİTESİ MAH. 168 SOK. NO:63/8 KARABAĞLAR-İZMİR</t>
  </si>
  <si>
    <t>Gerçek - Google Places (168 Sk No:63)</t>
  </si>
  <si>
    <t>https://www.google.com/maps/dir/?api=1&amp;origin=38.40024%2C27.102673&amp;destination=38.392816%2C27.006006&amp;travelmode=driving</t>
  </si>
  <si>
    <t>https://www.google.com/maps/dir/?api=1&amp;origin=38.40024%2C27.102673&amp;destination=38.401482%2C27.101156&amp;travelmode=driving</t>
  </si>
  <si>
    <t>https://www.google.com/maps/dir/?api=1&amp;origin=38.40024%2C27.102673&amp;destination=38.394301%2C27.105194&amp;travelmode=driving</t>
  </si>
  <si>
    <t>https://www.google.com/maps/dir/?api=1&amp;origin=38.40024%2C27.102673&amp;destination=38.401328%2C27.093267&amp;travelmode=driving</t>
  </si>
  <si>
    <t xml:space="preserve">CENNETOĞLU MAH 5695 SOK NO:21 </t>
  </si>
  <si>
    <t>Gerçek - Google Places (5695 Sk No:21)</t>
  </si>
  <si>
    <t>https://www.google.com/maps/dir/?api=1&amp;origin=38.389025%2C27.130106&amp;destination=38.392816%2C27.006006&amp;travelmode=driving</t>
  </si>
  <si>
    <t>https://www.google.com/maps/dir/?api=1&amp;origin=38.389025%2C27.130106&amp;destination=38.397598%2C27.122202&amp;travelmode=driving</t>
  </si>
  <si>
    <t>https://www.google.com/maps/dir/?api=1&amp;origin=38.389025%2C27.130106&amp;destination=38.394722%2C27.148207&amp;travelmode=driving</t>
  </si>
  <si>
    <t>https://www.google.com/maps/dir/?api=1&amp;origin=38.389025%2C27.130106&amp;destination=38.3911321%2C27.1511743&amp;travelmode=driving</t>
  </si>
  <si>
    <t>ŞİRİNYER çevresi</t>
  </si>
  <si>
    <t>DİCLE MH. 874/1 SK. N:8/10 D:2 BUCA İZMİR</t>
  </si>
  <si>
    <t>Gerçek - Google Places (874/1 Sk No:8)</t>
  </si>
  <si>
    <t>https://www.google.com/maps/dir/?api=1&amp;origin=38.399732%2C27.163044&amp;destination=38.392816%2C27.006006&amp;travelmode=driving</t>
  </si>
  <si>
    <t>https://www.google.com/maps/dir/?api=1&amp;origin=38.399732%2C27.163044&amp;destination=38.399377%2C27.155469&amp;travelmode=driving</t>
  </si>
  <si>
    <t>https://www.google.com/maps/dir/?api=1&amp;origin=38.399732%2C27.163044&amp;destination=38.394722%2C27.148207&amp;travelmode=driving</t>
  </si>
  <si>
    <t>https://www.google.com/maps/dir/?api=1&amp;origin=38.399732%2C27.163044&amp;destination=38.3911321%2C27.1511743&amp;travelmode=driving</t>
  </si>
  <si>
    <t>https://www.google.com/maps/dir/?api=1&amp;origin=38.491%2C27.262&amp;destination=38.392816%2C27.006006&amp;travelmode=driving</t>
  </si>
  <si>
    <t>https://www.google.com/maps/dir/?api=1&amp;origin=38.491%2C27.262&amp;destination=38.464877%2C27.194834&amp;travelmode=driving</t>
  </si>
  <si>
    <t>https://www.google.com/maps/dir/?api=1&amp;origin=38.491%2C27.262&amp;destination=38.4625711%2C27.1824038&amp;travelmode=driving</t>
  </si>
  <si>
    <t>https://www.google.com/maps/dir/?api=1&amp;origin=38.491%2C27.262&amp;destination=38.436005%2C27.206807&amp;travelmode=driving</t>
  </si>
  <si>
    <t>KADİFEKALE MAH.5250 SK.NO:19 KONAK/İZMİR</t>
  </si>
  <si>
    <t>Gerçek - Google Places (5250 Sk No:19)</t>
  </si>
  <si>
    <t>https://www.google.com/maps/dir/?api=1&amp;origin=38.415064%2C27.146586&amp;destination=38.392816%2C27.006006&amp;travelmode=driving</t>
  </si>
  <si>
    <t>https://www.google.com/maps/dir/?api=1&amp;origin=38.415064%2C27.146586&amp;destination=38.41192%2C27.135689&amp;travelmode=driving</t>
  </si>
  <si>
    <t>https://www.google.com/maps/dir/?api=1&amp;origin=38.415064%2C27.146586&amp;destination=38.412%2C27.168&amp;travelmode=driving</t>
  </si>
  <si>
    <t>https://www.google.com/maps/dir/?api=1&amp;origin=38.415064%2C27.146586&amp;destination=38.399377%2C27.155469&amp;travelmode=driving</t>
  </si>
  <si>
    <t>GÜVEN MAH 391 SOK YASEMİN NO:4 İÇ KAPI NO:2</t>
  </si>
  <si>
    <t>Gerçek - Google Places (391 Sk No:4)</t>
  </si>
  <si>
    <t>https://www.google.com/maps/dir/?api=1&amp;origin=38.39422%2C27.148684&amp;destination=38.385072%2C27.057448&amp;travelmode=driving</t>
  </si>
  <si>
    <t>https://www.google.com/maps/dir/?api=1&amp;origin=38.39422%2C27.148684&amp;destination=38.394722%2C27.148207&amp;travelmode=driving</t>
  </si>
  <si>
    <t>https://www.google.com/maps/dir/?api=1&amp;origin=38.39422%2C27.148684&amp;destination=38.3911321%2C27.1511743&amp;travelmode=driving</t>
  </si>
  <si>
    <t>https://www.google.com/maps/dir/?api=1&amp;origin=38.39422%2C27.148684&amp;destination=38.399377%2C27.155469&amp;travelmode=driving</t>
  </si>
  <si>
    <t>YASEMİN KARAGÖZ</t>
  </si>
  <si>
    <t>BAHARİYE MH. 1864 SK. KONUK NO:12/1 İÇ KAPI NO:7 KARŞIYAKA/İZMİR</t>
  </si>
  <si>
    <t>Gerçek - Google Places (1864 Sk No:12)</t>
  </si>
  <si>
    <t>https://www.google.com/maps/dir/?api=1&amp;origin=38.462057%2C27.121756&amp;destination=38.385072%2C27.057448&amp;travelmode=driving</t>
  </si>
  <si>
    <t>https://www.google.com/maps/dir/?api=1&amp;origin=38.462057%2C27.121756&amp;destination=38.465171%2C27.111266&amp;travelmode=driving</t>
  </si>
  <si>
    <t>https://www.google.com/maps/dir/?api=1&amp;origin=38.462057%2C27.121756&amp;destination=38.471686%2C27.11778&amp;travelmode=driving</t>
  </si>
  <si>
    <t>https://www.google.com/maps/dir/?api=1&amp;origin=38.462057%2C27.121756&amp;destination=38.470404%2C27.108413&amp;travelmode=driving</t>
  </si>
  <si>
    <t>BALLIKUYU MAH 5312 SOK NO:13A İÇ KAPI NO:A</t>
  </si>
  <si>
    <t>Gerçek - Google Places (5312 Sk No:13)</t>
  </si>
  <si>
    <t>https://www.google.com/maps/dir/?api=1&amp;origin=38.412542%2C27.152569&amp;destination=38.385072%2C27.057448&amp;travelmode=driving</t>
  </si>
  <si>
    <t>https://www.google.com/maps/dir/?api=1&amp;origin=38.412542%2C27.152569&amp;destination=38.412%2C27.168&amp;travelmode=driving</t>
  </si>
  <si>
    <t>https://www.google.com/maps/dir/?api=1&amp;origin=38.412542%2C27.152569&amp;destination=38.41192%2C27.135689&amp;travelmode=driving</t>
  </si>
  <si>
    <t>https://www.google.com/maps/dir/?api=1&amp;origin=38.412542%2C27.152569&amp;destination=38.399377%2C27.155469&amp;travelmode=driving</t>
  </si>
  <si>
    <t>TAHSİN YAZICIOĞLU MH. 9306/2 SK. NO:24 D:4</t>
  </si>
  <si>
    <t>Gerçek - Google Places (9306/2 Sk civarı)</t>
  </si>
  <si>
    <t>https://www.google.com/maps/dir/?api=1&amp;origin=38.386912%2C27.107062&amp;destination=38.385072%2C27.057448&amp;travelmode=driving</t>
  </si>
  <si>
    <t>https://www.google.com/maps/dir/?api=1&amp;origin=38.386912%2C27.107062&amp;destination=38.394301%2C27.105194&amp;travelmode=driving</t>
  </si>
  <si>
    <t>https://www.google.com/maps/dir/?api=1&amp;origin=38.386912%2C27.107062&amp;destination=38.374534%2C27.107659&amp;travelmode=driving</t>
  </si>
  <si>
    <t>https://www.google.com/maps/dir/?api=1&amp;origin=38.386912%2C27.107062&amp;destination=38.401482%2C27.101156&amp;travelmode=driving</t>
  </si>
  <si>
    <t>431/3 SK. N:6 D:3 HÜRRİYET MH.</t>
  </si>
  <si>
    <t>Gerçek - Google Places (431/3 Sk No:6)</t>
  </si>
  <si>
    <t>https://www.google.com/maps/dir/?api=1&amp;origin=38.400614%2C27.148095&amp;destination=38.385072%2C27.057448&amp;travelmode=driving</t>
  </si>
  <si>
    <t>https://www.google.com/maps/dir/?api=1&amp;origin=38.400614%2C27.148095&amp;destination=38.394722%2C27.148207&amp;travelmode=driving</t>
  </si>
  <si>
    <t>https://www.google.com/maps/dir/?api=1&amp;origin=38.400614%2C27.148095&amp;destination=38.399377%2C27.155469&amp;travelmode=driving</t>
  </si>
  <si>
    <t>https://www.google.com/maps/dir/?api=1&amp;origin=38.400614%2C27.148095&amp;destination=38.3911321%2C27.1511743&amp;travelmode=driving</t>
  </si>
  <si>
    <t>Güven Mah. 390sk. No:6 İç Kapı No:4 Buca/İZMİR</t>
  </si>
  <si>
    <t>Gerçek - Google Places (390 Sk No:6)</t>
  </si>
  <si>
    <t>https://www.google.com/maps/dir/?api=1&amp;origin=38.395724%2C27.151974&amp;destination=38.385072%2C27.057448&amp;travelmode=driving</t>
  </si>
  <si>
    <t>https://www.google.com/maps/dir/?api=1&amp;origin=38.395724%2C27.151974&amp;destination=38.394722%2C27.148207&amp;travelmode=driving</t>
  </si>
  <si>
    <t>https://www.google.com/maps/dir/?api=1&amp;origin=38.395724%2C27.151974&amp;destination=38.399377%2C27.155469&amp;travelmode=driving</t>
  </si>
  <si>
    <t>https://www.google.com/maps/dir/?api=1&amp;origin=38.395724%2C27.151974&amp;destination=38.3911321%2C27.1511743&amp;travelmode=driving</t>
  </si>
  <si>
    <t>GÜLYAKA MAH. 2975 SOKAK NO:1/3 D:2 KARABAĞLAR İZMİR</t>
  </si>
  <si>
    <t>Gerçek - Google Places (2975 Sk No:1)</t>
  </si>
  <si>
    <t>https://www.google.com/maps/dir/?api=1&amp;origin=38.394719%2C27.121755&amp;destination=38.385072%2C27.057448&amp;travelmode=driving</t>
  </si>
  <si>
    <t>https://www.google.com/maps/dir/?api=1&amp;origin=38.394719%2C27.121755&amp;destination=38.397598%2C27.122202&amp;travelmode=driving</t>
  </si>
  <si>
    <t>https://www.google.com/maps/dir/?api=1&amp;origin=38.394719%2C27.121755&amp;destination=38.403691%2C27.119105&amp;travelmode=driving</t>
  </si>
  <si>
    <t>https://www.google.com/maps/dir/?api=1&amp;origin=38.394719%2C27.121755&amp;destination=38.394301%2C27.105194&amp;travelmode=driving</t>
  </si>
  <si>
    <t>https://www.google.com/maps/dir/?api=1&amp;origin=38.476%2C27.249&amp;destination=38.385072%2C27.057448&amp;travelmode=driving</t>
  </si>
  <si>
    <t>https://www.google.com/maps/dir/?api=1&amp;origin=38.476%2C27.249&amp;destination=38.464877%2C27.194834&amp;travelmode=driving</t>
  </si>
  <si>
    <t>https://www.google.com/maps/dir/?api=1&amp;origin=38.476%2C27.249&amp;destination=38.436005%2C27.206807&amp;travelmode=driving</t>
  </si>
  <si>
    <t>https://www.google.com/maps/dir/?api=1&amp;origin=38.476%2C27.249&amp;destination=38.4625711%2C27.1824038&amp;travelmode=driving</t>
  </si>
  <si>
    <t>1015 SOK. NO:56 KADİFEKALE KONAK</t>
  </si>
  <si>
    <t>Gerçek - Google Places (1015 Sk No:56)</t>
  </si>
  <si>
    <t>https://www.google.com/maps/dir/?api=1&amp;origin=38.415852%2C27.147553&amp;destination=38.385072%2C27.057448&amp;travelmode=driving</t>
  </si>
  <si>
    <t>YAPICIOĞLU çevresi</t>
  </si>
  <si>
    <t>RAKIM ERKUTLU CAD. NO : 172 İÇ KAPI NO :3</t>
  </si>
  <si>
    <t>Gerçek - Google Places (Rakım Erkutlu Cd No:172)</t>
  </si>
  <si>
    <t>https://www.google.com/maps/dir/?api=1&amp;origin=38.411308%2C27.134855&amp;destination=38.385072%2C27.057448&amp;travelmode=driving</t>
  </si>
  <si>
    <t>https://www.google.com/maps/dir/?api=1&amp;origin=38.411308%2C27.134855&amp;destination=38.41192%2C27.135689&amp;travelmode=driving</t>
  </si>
  <si>
    <t>https://www.google.com/maps/dir/?api=1&amp;origin=38.411308%2C27.134855&amp;destination=38.403691%2C27.119105&amp;travelmode=driving</t>
  </si>
  <si>
    <t>https://www.google.com/maps/dir/?api=1&amp;origin=38.411308%2C27.134855&amp;destination=38.397598%2C27.122202&amp;travelmode=driving</t>
  </si>
  <si>
    <t>TUZCU MAH. 742 SOK. NO:95 KONAK İZMİR</t>
  </si>
  <si>
    <t>Gerçek - Google Places (742 Sk No:95 (287 ile aynı adres))</t>
  </si>
  <si>
    <t>https://www.google.com/maps/dir/?api=1&amp;origin=38.413095%2C27.136758&amp;destination=38.385072%2C27.057448&amp;travelmode=driving</t>
  </si>
  <si>
    <t>606 SK NO:32 K:2 ÇİMENTEPE MH İZMİR KONAK</t>
  </si>
  <si>
    <t>Gerçek - Google Places (606 Sk No:32)</t>
  </si>
  <si>
    <t>https://www.google.com/maps/dir/?api=1&amp;origin=38.404237%2C27.133268&amp;destination=38.385072%2C27.057448&amp;travelmode=driving</t>
  </si>
  <si>
    <t>https://www.google.com/maps/dir/?api=1&amp;origin=38.404237%2C27.133268&amp;destination=38.41192%2C27.135689&amp;travelmode=driving</t>
  </si>
  <si>
    <t>https://www.google.com/maps/dir/?api=1&amp;origin=38.404237%2C27.133268&amp;destination=38.397598%2C27.122202&amp;travelmode=driving</t>
  </si>
  <si>
    <t>https://www.google.com/maps/dir/?api=1&amp;origin=38.404237%2C27.133268&amp;destination=38.403691%2C27.119105&amp;travelmode=driving</t>
  </si>
  <si>
    <t>KOCATEPE MAH 560 SK NO:2 İÇ KAPI NO:11</t>
  </si>
  <si>
    <t>Gerçek - Google Places (560 Sk No:2)</t>
  </si>
  <si>
    <t>https://www.google.com/maps/dir/?api=1&amp;origin=38.407157%2C27.128557&amp;destination=38.385072%2C27.057448&amp;travelmode=driving</t>
  </si>
  <si>
    <t>https://www.google.com/maps/dir/?api=1&amp;origin=38.407157%2C27.128557&amp;destination=38.41192%2C27.135689&amp;travelmode=driving</t>
  </si>
  <si>
    <t>https://www.google.com/maps/dir/?api=1&amp;origin=38.407157%2C27.128557&amp;destination=38.403691%2C27.119105&amp;travelmode=driving</t>
  </si>
  <si>
    <t>https://www.google.com/maps/dir/?api=1&amp;origin=38.407157%2C27.128557&amp;destination=38.397598%2C27.122202&amp;travelmode=driving</t>
  </si>
  <si>
    <t>DOLAPLIKUYU MAH 753 SK NO:2 İÇ KAPI NO:9</t>
  </si>
  <si>
    <t>Gerçek - Google Places (753 Sk No:2)</t>
  </si>
  <si>
    <t>https://www.google.com/maps/dir/?api=1&amp;origin=38.412038%2C27.135538&amp;destination=38.385072%2C27.057448&amp;travelmode=driving</t>
  </si>
  <si>
    <t>https://www.google.com/maps/dir/?api=1&amp;origin=38.412038%2C27.135538&amp;destination=38.41192%2C27.135689&amp;travelmode=driving</t>
  </si>
  <si>
    <t>https://www.google.com/maps/dir/?api=1&amp;origin=38.412038%2C27.135538&amp;destination=38.403691%2C27.119105&amp;travelmode=driving</t>
  </si>
  <si>
    <t>https://www.google.com/maps/dir/?api=1&amp;origin=38.412038%2C27.135538&amp;destination=38.397598%2C27.122202&amp;travelmode=driving</t>
  </si>
  <si>
    <t>SELÇUK MH.668 SK.NO:65 İÇ KAPI NO:3</t>
  </si>
  <si>
    <t>Gerçek - Google Places (668 Sk No:65)</t>
  </si>
  <si>
    <t>https://www.google.com/maps/dir/?api=1&amp;origin=38.411624%2C27.134524&amp;destination=38.385072%2C27.057448&amp;travelmode=driving</t>
  </si>
  <si>
    <t>https://www.google.com/maps/dir/?api=1&amp;origin=38.411624%2C27.134524&amp;destination=38.41192%2C27.135689&amp;travelmode=driving</t>
  </si>
  <si>
    <t>https://www.google.com/maps/dir/?api=1&amp;origin=38.411624%2C27.134524&amp;destination=38.403691%2C27.119105&amp;travelmode=driving</t>
  </si>
  <si>
    <t>https://www.google.com/maps/dir/?api=1&amp;origin=38.411624%2C27.134524&amp;destination=38.397598%2C27.122202&amp;travelmode=driving</t>
  </si>
  <si>
    <t xml:space="preserve">DUATEPE MAH.629 SK. NO:38/1 KONAK	</t>
  </si>
  <si>
    <t>Gerçek - Google Places (629 Sk No:38)</t>
  </si>
  <si>
    <t>https://www.google.com/maps/dir/?api=1&amp;origin=38.40776%2C27.134998&amp;destination=38.385072%2C27.057448&amp;travelmode=driving</t>
  </si>
  <si>
    <t>https://www.google.com/maps/dir/?api=1&amp;origin=38.40776%2C27.134998&amp;destination=38.41192%2C27.135689&amp;travelmode=driving</t>
  </si>
  <si>
    <t>https://www.google.com/maps/dir/?api=1&amp;origin=38.40776%2C27.134998&amp;destination=38.403691%2C27.119105&amp;travelmode=driving</t>
  </si>
  <si>
    <t>https://www.google.com/maps/dir/?api=1&amp;origin=38.40776%2C27.134998&amp;destination=38.397598%2C27.122202&amp;travelmode=driving</t>
  </si>
  <si>
    <t>https://www.google.com/maps/dir/?api=1&amp;origin=38.467%2C27.339&amp;destination=38.385072%2C27.057448&amp;travelmode=driving</t>
  </si>
  <si>
    <t>https://www.google.com/maps/dir/?api=1&amp;origin=38.467%2C27.339&amp;destination=38.438%2C27.328&amp;travelmode=driving</t>
  </si>
  <si>
    <t>https://www.google.com/maps/dir/?api=1&amp;origin=38.467%2C27.339&amp;destination=38.436005%2C27.206807&amp;travelmode=driving</t>
  </si>
  <si>
    <t>https://www.google.com/maps/dir/?api=1&amp;origin=38.467%2C27.339&amp;destination=38.464877%2C27.194834&amp;travelmode=driving</t>
  </si>
  <si>
    <t>KOCAKAPI MAH. 954/1 SK. NO:8 İÇ KAPI NO:2</t>
  </si>
  <si>
    <t>Gerçek - Google Places (954/1 Sk No:8)</t>
  </si>
  <si>
    <t>https://www.google.com/maps/dir/?api=1&amp;origin=38.420475%2C27.149953&amp;destination=38.385072%2C27.057448&amp;travelmode=driving</t>
  </si>
  <si>
    <t>https://www.google.com/maps/dir/?api=1&amp;origin=38.420475%2C27.149953&amp;destination=38.41192%2C27.135689&amp;travelmode=driving</t>
  </si>
  <si>
    <t>https://www.google.com/maps/dir/?api=1&amp;origin=38.420475%2C27.149953&amp;destination=38.412%2C27.168&amp;travelmode=driving</t>
  </si>
  <si>
    <t>https://www.google.com/maps/dir/?api=1&amp;origin=38.420475%2C27.149953&amp;destination=38.399377%2C27.155469&amp;travelmode=driving</t>
  </si>
  <si>
    <t>BALLIKUYU MAH.1052 SK.NO:7 İÇ KAPI NO:1</t>
  </si>
  <si>
    <t>Gerçek - Google Places (1052 Sk No:7)</t>
  </si>
  <si>
    <t>https://www.google.com/maps/dir/?api=1&amp;origin=38.415873%2C27.150946&amp;destination=38.385072%2C27.057448&amp;travelmode=driving</t>
  </si>
  <si>
    <t>https://www.google.com/maps/dir/?api=1&amp;origin=38.415873%2C27.150946&amp;destination=38.41192%2C27.135689&amp;travelmode=driving</t>
  </si>
  <si>
    <t>https://www.google.com/maps/dir/?api=1&amp;origin=38.415873%2C27.150946&amp;destination=38.412%2C27.168&amp;travelmode=driving</t>
  </si>
  <si>
    <t>https://www.google.com/maps/dir/?api=1&amp;origin=38.415873%2C27.150946&amp;destination=38.399377%2C27.155469&amp;travelmode=driving</t>
  </si>
  <si>
    <t>BUCA-2</t>
  </si>
  <si>
    <t>BUCA-2 çevresi</t>
  </si>
  <si>
    <t>KURUÇEŞME MAH 205/13 SOK NO:3/1 İÇ KAPI NO:2</t>
  </si>
  <si>
    <t>Gerçek - Google Places (205/13 Sk No:3)</t>
  </si>
  <si>
    <t>https://www.google.com/maps/dir/?api=1&amp;origin=38.367686%2C27.193629&amp;destination=38.385072%2C27.057448&amp;travelmode=driving</t>
  </si>
  <si>
    <t>https://www.google.com/maps/dir/?api=1&amp;origin=38.367686%2C27.193629&amp;destination=38.37066%2C27.159618&amp;travelmode=driving</t>
  </si>
  <si>
    <t>https://www.google.com/maps/dir/?api=1&amp;origin=38.367686%2C27.193629&amp;destination=38.373039%2C27.150591&amp;travelmode=driving</t>
  </si>
  <si>
    <t>https://www.google.com/maps/dir/?api=1&amp;origin=38.367686%2C27.193629&amp;destination=38.3911321%2C27.1511743&amp;travelmode=driving</t>
  </si>
  <si>
    <t>GÖKSU MAH.690/3 SK NO:25 İÇ KAPI NO:1</t>
  </si>
  <si>
    <t>Gerçek - Google Places (690/3 Sk No:25)</t>
  </si>
  <si>
    <t>https://www.google.com/maps/dir/?api=1&amp;origin=38.367011%2C27.143166&amp;destination=38.385072%2C27.057448&amp;travelmode=driving</t>
  </si>
  <si>
    <t>https://www.google.com/maps/dir/?api=1&amp;origin=38.367011%2C27.143166&amp;destination=38.373039%2C27.150591&amp;travelmode=driving</t>
  </si>
  <si>
    <t>https://www.google.com/maps/dir/?api=1&amp;origin=38.367011%2C27.143166&amp;destination=38.37066%2C27.159618&amp;travelmode=driving</t>
  </si>
  <si>
    <t>https://www.google.com/maps/dir/?api=1&amp;origin=38.367011%2C27.143166&amp;destination=38.3911321%2C27.1511743&amp;travelmode=driving</t>
  </si>
  <si>
    <t>https://www.google.com/maps/dir/?api=1&amp;origin=38.52%2C27.133&amp;destination=38.385072%2C27.057448&amp;travelmode=driving</t>
  </si>
  <si>
    <t>https://www.google.com/maps/dir/?api=1&amp;origin=38.52%2C27.133&amp;destination=38.496%2C27.136&amp;travelmode=driving</t>
  </si>
  <si>
    <t>https://www.google.com/maps/dir/?api=1&amp;origin=38.52%2C27.133&amp;destination=38.474585%2C27.113885&amp;travelmode=driving</t>
  </si>
  <si>
    <t>https://www.google.com/maps/dir/?api=1&amp;origin=38.52%2C27.133&amp;destination=38.471686%2C27.11778&amp;travelmode=driving</t>
  </si>
  <si>
    <t>EFELER MAH. ATİLLA ERARSLAN SK.GÜNGÖR NO:16 İÇ KAPI NO:3 BUCA/İZMİR</t>
  </si>
  <si>
    <t>Gerçek - Google Places (Atilla Eraslan Sk No:16)</t>
  </si>
  <si>
    <t>https://www.google.com/maps/dir/?api=1&amp;origin=38.390574%2C27.152227&amp;destination=38.385072%2C27.057448&amp;travelmode=driving</t>
  </si>
  <si>
    <t>https://www.google.com/maps/dir/?api=1&amp;origin=38.390574%2C27.152227&amp;destination=38.3911321%2C27.1511743&amp;travelmode=driving</t>
  </si>
  <si>
    <t>https://www.google.com/maps/dir/?api=1&amp;origin=38.390574%2C27.152227&amp;destination=38.394722%2C27.148207&amp;travelmode=driving</t>
  </si>
  <si>
    <t>https://www.google.com/maps/dir/?api=1&amp;origin=38.390574%2C27.152227&amp;destination=38.399377%2C27.155469&amp;travelmode=driving</t>
  </si>
  <si>
    <t>EMRE MİNKARA</t>
  </si>
  <si>
    <t xml:space="preserve">ÇAMLIK MH. 845/2 SK. NO:9A İÇ KAPI NO:A </t>
  </si>
  <si>
    <t>Gerçek - Google Places (845/2 Sk No:9)</t>
  </si>
  <si>
    <t>https://www.google.com/maps/dir/?api=1&amp;origin=38.403447%2C27.159882&amp;destination=38.374534%2C27.107659&amp;travelmode=driving</t>
  </si>
  <si>
    <t>https://www.google.com/maps/dir/?api=1&amp;origin=38.403447%2C27.159882&amp;destination=38.399377%2C27.155469&amp;travelmode=driving</t>
  </si>
  <si>
    <t>https://www.google.com/maps/dir/?api=1&amp;origin=38.403447%2C27.159882&amp;destination=38.412%2C27.168&amp;travelmode=driving</t>
  </si>
  <si>
    <t>https://www.google.com/maps/dir/?api=1&amp;origin=38.403447%2C27.159882&amp;destination=38.394722%2C27.148207&amp;travelmode=driving</t>
  </si>
  <si>
    <t>MUSTAFA KEMAL MAH 696/12 SK NO:17 İÇ KAPI NO:6</t>
  </si>
  <si>
    <t>Gerçek - Google Places (696/12 Sk No:17)</t>
  </si>
  <si>
    <t>https://www.google.com/maps/dir/?api=1&amp;origin=38.364866%2C27.155829&amp;destination=38.374534%2C27.107659&amp;travelmode=driving</t>
  </si>
  <si>
    <t>https://www.google.com/maps/dir/?api=1&amp;origin=38.364866%2C27.155829&amp;destination=38.37066%2C27.159618&amp;travelmode=driving</t>
  </si>
  <si>
    <t>https://www.google.com/maps/dir/?api=1&amp;origin=38.364866%2C27.155829&amp;destination=38.373039%2C27.150591&amp;travelmode=driving</t>
  </si>
  <si>
    <t>https://www.google.com/maps/dir/?api=1&amp;origin=38.364866%2C27.155829&amp;destination=38.3911321%2C27.1511743&amp;travelmode=driving</t>
  </si>
  <si>
    <t>AKINCILAR MAH 559 SOK NO:9 İÇ KAPI NO:2</t>
  </si>
  <si>
    <t>Gerçek - Google Places (559 Sk No:9)</t>
  </si>
  <si>
    <t>https://www.google.com/maps/dir/?api=1&amp;origin=38.406826%2C27.128891&amp;destination=38.374534%2C27.107659&amp;travelmode=driving</t>
  </si>
  <si>
    <t>https://www.google.com/maps/dir/?api=1&amp;origin=38.406826%2C27.128891&amp;destination=38.41192%2C27.135689&amp;travelmode=driving</t>
  </si>
  <si>
    <t>https://www.google.com/maps/dir/?api=1&amp;origin=38.406826%2C27.128891&amp;destination=38.403691%2C27.119105&amp;travelmode=driving</t>
  </si>
  <si>
    <t>https://www.google.com/maps/dir/?api=1&amp;origin=38.406826%2C27.128891&amp;destination=38.397598%2C27.122202&amp;travelmode=driving</t>
  </si>
  <si>
    <t>4752 NO:8 D:2 KARABAĞLAR GÜNALTAY</t>
  </si>
  <si>
    <t>Gerçek - Google Places (4752 Sk No:8)</t>
  </si>
  <si>
    <t>https://www.google.com/maps/dir/?api=1&amp;origin=38.378727%2C27.114734&amp;destination=38.374534%2C27.107659&amp;travelmode=driving</t>
  </si>
  <si>
    <t>https://www.google.com/maps/dir/?api=1&amp;origin=38.378727%2C27.114734&amp;destination=38.394301%2C27.105194&amp;travelmode=driving</t>
  </si>
  <si>
    <t>https://www.google.com/maps/dir/?api=1&amp;origin=38.378727%2C27.114734&amp;destination=38.397598%2C27.122202&amp;travelmode=driving</t>
  </si>
  <si>
    <t>SEFERİHİSAR çevresi</t>
  </si>
  <si>
    <t>GENERAL KAZIM ÖZALP MAH. N:17 POLİGON İZMİR</t>
  </si>
  <si>
    <t>Gerçek - Google Places (Poligon civarı (zayıf))</t>
  </si>
  <si>
    <t>https://www.google.com/maps/dir/?api=1&amp;origin=38.459277%2C27.212225&amp;destination=38.374534%2C27.107659&amp;travelmode=driving</t>
  </si>
  <si>
    <t>https://www.google.com/maps/dir/?api=1&amp;origin=38.459277%2C27.212225&amp;destination=38.464877%2C27.194834&amp;travelmode=driving</t>
  </si>
  <si>
    <t>https://www.google.com/maps/dir/?api=1&amp;origin=38.459277%2C27.212225&amp;destination=38.4625711%2C27.1824038&amp;travelmode=driving</t>
  </si>
  <si>
    <t>https://www.google.com/maps/dir/?api=1&amp;origin=38.459277%2C27.212225&amp;destination=38.436005%2C27.206807&amp;travelmode=driving</t>
  </si>
  <si>
    <t>CAMİKEBİR MAH.ŞEHİT GENERAL TEMEL CİNGÖZ CAD.NO:37 İÇ KAPI NO:2 SEFERİHİSAR</t>
  </si>
  <si>
    <t>Gerçek - Google Places (Cingöz Cd No:37)</t>
  </si>
  <si>
    <t>https://www.google.com/maps/dir/?api=1&amp;origin=38.197599%2C26.836216&amp;destination=38.374534%2C27.107659&amp;travelmode=driving</t>
  </si>
  <si>
    <t>https://www.google.com/maps/dir/?api=1&amp;origin=38.197599%2C26.836216&amp;destination=38.194921%2C26.835212&amp;travelmode=driving</t>
  </si>
  <si>
    <t>https://www.google.com/maps/dir/?api=1&amp;origin=38.197599%2C26.836216&amp;destination=38.260463%2C27.125587&amp;travelmode=driving</t>
  </si>
  <si>
    <t>https://www.google.com/maps/dir/?api=1&amp;origin=38.197599%2C26.836216&amp;destination=38.392816%2C27.006006&amp;travelmode=driving</t>
  </si>
  <si>
    <t>CAMİKEBİR MAH.87/3SK.NO:4 İÇ KAPI NO:4 SEFERİHİSAR İZMİR</t>
  </si>
  <si>
    <t>Gerçek - Google Places (87/3 Sk No:4)</t>
  </si>
  <si>
    <t>https://www.google.com/maps/dir/?api=1&amp;origin=38.212254%2C26.826384&amp;destination=38.374534%2C27.107659&amp;travelmode=driving</t>
  </si>
  <si>
    <t>https://www.google.com/maps/dir/?api=1&amp;origin=38.212254%2C26.826384&amp;destination=38.194921%2C26.835212&amp;travelmode=driving</t>
  </si>
  <si>
    <t>https://www.google.com/maps/dir/?api=1&amp;origin=38.212254%2C26.826384&amp;destination=38.392816%2C27.006006&amp;travelmode=driving</t>
  </si>
  <si>
    <t>https://www.google.com/maps/dir/?api=1&amp;origin=38.212254%2C26.826384&amp;destination=38.260463%2C27.125587&amp;travelmode=driving</t>
  </si>
  <si>
    <t>HIDIRLIK MAH.İNÖNÜ CAD. A BLOK NO:47 İÇ KAPI NO:4</t>
  </si>
  <si>
    <t>Gerçek - Google Places (İnönü Cd No:47)</t>
  </si>
  <si>
    <t>https://www.google.com/maps/dir/?api=1&amp;origin=38.190919%2C26.837713&amp;destination=38.374534%2C27.107659&amp;travelmode=driving</t>
  </si>
  <si>
    <t>https://www.google.com/maps/dir/?api=1&amp;origin=38.190919%2C26.837713&amp;destination=38.194921%2C26.835212&amp;travelmode=driving</t>
  </si>
  <si>
    <t>https://www.google.com/maps/dir/?api=1&amp;origin=38.190919%2C26.837713&amp;destination=38.260463%2C27.125587&amp;travelmode=driving</t>
  </si>
  <si>
    <t>https://www.google.com/maps/dir/?api=1&amp;origin=38.190919%2C26.837713&amp;destination=38.392816%2C27.006006&amp;travelmode=driving</t>
  </si>
  <si>
    <t>TEPECİK MAH BAHÇEKÖY KÜME EVLERİ NO:33 SEFERHİSAR</t>
  </si>
  <si>
    <t>Gerçek - Google Places (Bahçe Köy Sitesi)</t>
  </si>
  <si>
    <t>https://www.google.com/maps/dir/?api=1&amp;origin=38.180686%2C26.848648&amp;destination=38.374534%2C27.107659&amp;travelmode=driving</t>
  </si>
  <si>
    <t>https://www.google.com/maps/dir/?api=1&amp;origin=38.180686%2C26.848648&amp;destination=38.194921%2C26.835212&amp;travelmode=driving</t>
  </si>
  <si>
    <t>https://www.google.com/maps/dir/?api=1&amp;origin=38.180686%2C26.848648&amp;destination=38.260463%2C27.125587&amp;travelmode=driving</t>
  </si>
  <si>
    <t>https://www.google.com/maps/dir/?api=1&amp;origin=38.180686%2C26.848648&amp;destination=38.392816%2C27.006006&amp;travelmode=driving</t>
  </si>
  <si>
    <t>TURABİYE MAH 32/3 SK NO:8 İÇ KAPI NO:15</t>
  </si>
  <si>
    <t>Gerçek - Google Places (32/3 Sk No:8)</t>
  </si>
  <si>
    <t>https://www.google.com/maps/dir/?api=1&amp;origin=38.197728%2C26.841659&amp;destination=38.374534%2C27.107659&amp;travelmode=driving</t>
  </si>
  <si>
    <t>https://www.google.com/maps/dir/?api=1&amp;origin=38.197728%2C26.841659&amp;destination=38.194921%2C26.835212&amp;travelmode=driving</t>
  </si>
  <si>
    <t>https://www.google.com/maps/dir/?api=1&amp;origin=38.197728%2C26.841659&amp;destination=38.260463%2C27.125587&amp;travelmode=driving</t>
  </si>
  <si>
    <t>https://www.google.com/maps/dir/?api=1&amp;origin=38.197728%2C26.841659&amp;destination=38.392816%2C27.006006&amp;travelmode=driving</t>
  </si>
  <si>
    <t>CAMİKEBİR MAH.46 SK.NO:11-13 İÇ KAPI NO:1 SEFERİHİSAR/İZMİR</t>
  </si>
  <si>
    <t>Gerçek - Google Places (46 Sk No:11)</t>
  </si>
  <si>
    <t>https://www.google.com/maps/dir/?api=1&amp;origin=38.196421%2C26.837132&amp;destination=38.401482%2C27.101156&amp;travelmode=driving</t>
  </si>
  <si>
    <t>https://www.google.com/maps/dir/?api=1&amp;origin=38.196421%2C26.837132&amp;destination=38.194921%2C26.835212&amp;travelmode=driving</t>
  </si>
  <si>
    <t>https://www.google.com/maps/dir/?api=1&amp;origin=38.196421%2C26.837132&amp;destination=38.260463%2C27.125587&amp;travelmode=driving</t>
  </si>
  <si>
    <t>https://www.google.com/maps/dir/?api=1&amp;origin=38.196421%2C26.837132&amp;destination=38.392816%2C27.006006&amp;travelmode=driving</t>
  </si>
  <si>
    <t>CAMİKEBİR MAH.ATATÜRK CAD.NO:50 İÇ KAPI NO:1 SEFERİHİSAR İZMİR</t>
  </si>
  <si>
    <t>Gerçek - Google Places (Atatürk Cd No:50)</t>
  </si>
  <si>
    <t>https://www.google.com/maps/dir/?api=1&amp;origin=38.195079%2C26.836114&amp;destination=38.401482%2C27.101156&amp;travelmode=driving</t>
  </si>
  <si>
    <t>https://www.google.com/maps/dir/?api=1&amp;origin=38.195079%2C26.836114&amp;destination=38.194921%2C26.835212&amp;travelmode=driving</t>
  </si>
  <si>
    <t>https://www.google.com/maps/dir/?api=1&amp;origin=38.195079%2C26.836114&amp;destination=38.260463%2C27.125587&amp;travelmode=driving</t>
  </si>
  <si>
    <t>https://www.google.com/maps/dir/?api=1&amp;origin=38.195079%2C26.836114&amp;destination=38.392816%2C27.006006&amp;travelmode=driving</t>
  </si>
  <si>
    <t>TURABİYE MAH. FABRİKA CAD. NO:62/64 İÇ KAPI NO:17 SEFERİHİSAR</t>
  </si>
  <si>
    <t>Gerçek - Google Places (Fabrika Cd No:62)</t>
  </si>
  <si>
    <t>https://www.google.com/maps/dir/?api=1&amp;origin=38.19961%2C26.840353&amp;destination=38.401482%2C27.101156&amp;travelmode=driving</t>
  </si>
  <si>
    <t>https://www.google.com/maps/dir/?api=1&amp;origin=38.19961%2C26.840353&amp;destination=38.194921%2C26.835212&amp;travelmode=driving</t>
  </si>
  <si>
    <t>https://www.google.com/maps/dir/?api=1&amp;origin=38.19961%2C26.840353&amp;destination=38.260463%2C27.125587&amp;travelmode=driving</t>
  </si>
  <si>
    <t>https://www.google.com/maps/dir/?api=1&amp;origin=38.19961%2C26.840353&amp;destination=38.392816%2C27.006006&amp;travelmode=driving</t>
  </si>
  <si>
    <t>ÇAMTEPE MAH BELEDİYE SOK ÇETİN KILINÇ NO:3 İÇ KAPI NO:4</t>
  </si>
  <si>
    <t>Gerçek - Google Places (Çamtepe civarı (zayıf, belediye))</t>
  </si>
  <si>
    <t>https://www.google.com/maps/dir/?api=1&amp;origin=38.197429%2C26.840281&amp;destination=38.401482%2C27.101156&amp;travelmode=driving</t>
  </si>
  <si>
    <t>https://www.google.com/maps/dir/?api=1&amp;origin=38.197429%2C26.840281&amp;destination=38.194921%2C26.835212&amp;travelmode=driving</t>
  </si>
  <si>
    <t>https://www.google.com/maps/dir/?api=1&amp;origin=38.197429%2C26.840281&amp;destination=38.260463%2C27.125587&amp;travelmode=driving</t>
  </si>
  <si>
    <t>https://www.google.com/maps/dir/?api=1&amp;origin=38.197429%2C26.840281&amp;destination=38.392816%2C27.006006&amp;travelmode=driving</t>
  </si>
  <si>
    <t>TURABİYE MAH 27/1 SOK NO:2 İÇ KAPI NO:2</t>
  </si>
  <si>
    <t>Gerçek - Google Places (31/1 Sk civarı)</t>
  </si>
  <si>
    <t>https://www.google.com/maps/dir/?api=1&amp;origin=38.19532%2C26.842551&amp;destination=38.401482%2C27.101156&amp;travelmode=driving</t>
  </si>
  <si>
    <t>https://www.google.com/maps/dir/?api=1&amp;origin=38.19532%2C26.842551&amp;destination=38.194921%2C26.835212&amp;travelmode=driving</t>
  </si>
  <si>
    <t>https://www.google.com/maps/dir/?api=1&amp;origin=38.19532%2C26.842551&amp;destination=38.260463%2C27.125587&amp;travelmode=driving</t>
  </si>
  <si>
    <t>https://www.google.com/maps/dir/?api=1&amp;origin=38.19532%2C26.842551&amp;destination=38.392816%2C27.006006&amp;travelmode=driving</t>
  </si>
  <si>
    <t>ÇOLAK İBRAHİM BEY MAH.MEKTEP CAD.NO:69 İÇ KAPI NO:11 SEFERİHİSAR İZMİR</t>
  </si>
  <si>
    <t>Gerçek - Google Places (Mektep Cd No:69)</t>
  </si>
  <si>
    <t>https://www.google.com/maps/dir/?api=1&amp;origin=38.200404%2C26.838097&amp;destination=38.401482%2C27.101156&amp;travelmode=driving</t>
  </si>
  <si>
    <t>https://www.google.com/maps/dir/?api=1&amp;origin=38.200404%2C26.838097&amp;destination=38.194921%2C26.835212&amp;travelmode=driving</t>
  </si>
  <si>
    <t>https://www.google.com/maps/dir/?api=1&amp;origin=38.200404%2C26.838097&amp;destination=38.392816%2C27.006006&amp;travelmode=driving</t>
  </si>
  <si>
    <t>https://www.google.com/maps/dir/?api=1&amp;origin=38.200404%2C26.838097&amp;destination=38.260463%2C27.125587&amp;travelmode=driving</t>
  </si>
  <si>
    <t>Bilinmiyor</t>
  </si>
  <si>
    <t>https://www.google.com/maps/dir/?api=1&amp;origin=38.17303%2C27.327617&amp;destination=38.164664%2C27.356116&amp;travelmode=driving</t>
  </si>
  <si>
    <t>https://www.google.com/maps/dir/?api=1&amp;origin=38.17303%2C27.327617&amp;destination=38.171353%2C27.349829&amp;travelmode=driving</t>
  </si>
  <si>
    <t>https://www.google.com/maps/dir/?api=1&amp;origin=38.17303%2C27.327617&amp;destination=38.151657%2C27.353193&amp;travelmode=driving</t>
  </si>
  <si>
    <t>https://www.google.com/maps/dir/?api=1&amp;origin=38.151166%2C27.339509&amp;destination=38.164664%2C27.356116&amp;travelmode=driving</t>
  </si>
  <si>
    <t>https://www.google.com/maps/dir/?api=1&amp;origin=38.151166%2C27.339509&amp;destination=38.151657%2C27.353193&amp;travelmode=driving</t>
  </si>
  <si>
    <t>https://www.google.com/maps/dir/?api=1&amp;origin=38.151166%2C27.339509&amp;destination=38.14881%2C27.356671&amp;travelmode=driving</t>
  </si>
  <si>
    <t>https://www.google.com/maps/dir/?api=1&amp;origin=38.151166%2C27.339509&amp;destination=38.154917%2C27.36151&amp;travelmode=driving</t>
  </si>
  <si>
    <t>https://www.google.com/maps/dir/?api=1&amp;origin=38.178852%2C27.366718&amp;destination=38.164664%2C27.356116&amp;travelmode=driving</t>
  </si>
  <si>
    <t>https://www.google.com/maps/dir/?api=1&amp;origin=38.178852%2C27.366718&amp;destination=38.171353%2C27.349829&amp;travelmode=driving</t>
  </si>
  <si>
    <t>https://www.google.com/maps/dir/?api=1&amp;origin=38.178852%2C27.366718&amp;destination=38.154917%2C27.36151&amp;travelmode=driving</t>
  </si>
  <si>
    <t>https://www.google.com/maps/dir/?api=1&amp;origin=38.172341%2C27.331887&amp;destination=38.14881%2C27.356671&amp;travelmode=driving</t>
  </si>
  <si>
    <t>https://www.google.com/maps/dir/?api=1&amp;origin=38.172341%2C27.331887&amp;destination=38.171353%2C27.349829&amp;travelmode=driving</t>
  </si>
  <si>
    <t>https://www.google.com/maps/dir/?api=1&amp;origin=38.172341%2C27.331887&amp;destination=38.164664%2C27.356116&amp;travelmode=driving</t>
  </si>
  <si>
    <t>https://www.google.com/maps/dir/?api=1&amp;origin=38.172341%2C27.331887&amp;destination=38.151657%2C27.353193&amp;travelmode=driving</t>
  </si>
  <si>
    <t>https://www.google.com/maps/dir/?api=1&amp;origin=38.166668%2C27.321617&amp;destination=38.171353%2C27.349829&amp;travelmode=driving</t>
  </si>
  <si>
    <t>https://www.google.com/maps/dir/?api=1&amp;origin=38.166668%2C27.321617&amp;destination=38.164664%2C27.356116&amp;travelmode=driving</t>
  </si>
  <si>
    <t>https://www.google.com/maps/dir/?api=1&amp;origin=38.166668%2C27.321617&amp;destination=38.151657%2C27.353193&amp;travelmode=driving</t>
  </si>
  <si>
    <t>https://www.google.com/maps/dir/?api=1&amp;origin=38.223407%2C27.281733&amp;destination=38.240289%2C27.281412&amp;travelmode=driving</t>
  </si>
  <si>
    <t>https://www.google.com/maps/dir/?api=1&amp;origin=38.223407%2C27.281733&amp;destination=38.171353%2C27.349829&amp;travelmode=driving</t>
  </si>
  <si>
    <t>https://www.google.com/maps/dir/?api=1&amp;origin=38.223407%2C27.281733&amp;destination=38.164664%2C27.356116&amp;travelmode=driving</t>
  </si>
  <si>
    <t>https://www.google.com/maps/dir/?api=1&amp;origin=37.993486%2C27.074493&amp;destination=38.021894%2C27.092563&amp;travelmode=driving</t>
  </si>
  <si>
    <t>https://www.google.com/maps/dir/?api=1&amp;origin=37.993486%2C27.074493&amp;destination=38.260463%2C27.125587&amp;travelmode=driving</t>
  </si>
  <si>
    <t>https://www.google.com/maps/dir/?api=1&amp;origin=37.993486%2C27.074493&amp;destination=38.151657%2C27.353193&amp;travelmode=driving</t>
  </si>
  <si>
    <t>https://www.google.com/maps/dir/?api=1&amp;origin=38.030887%2C27.095259&amp;destination=38.021894%2C27.092563&amp;travelmode=driving</t>
  </si>
  <si>
    <t>https://www.google.com/maps/dir/?api=1&amp;origin=38.030887%2C27.095259&amp;destination=38.260463%2C27.125587&amp;travelmode=driving</t>
  </si>
  <si>
    <t>https://www.google.com/maps/dir/?api=1&amp;origin=38.030887%2C27.095259&amp;destination=38.151657%2C27.353193&amp;travelmode=driving</t>
  </si>
  <si>
    <t>https://www.google.com/maps/dir/?api=1&amp;origin=38.00512%2C27.097919&amp;destination=38.021894%2C27.092563&amp;travelmode=driving</t>
  </si>
  <si>
    <t>https://www.google.com/maps/dir/?api=1&amp;origin=38.00512%2C27.097919&amp;destination=38.151657%2C27.353193&amp;travelmode=driving</t>
  </si>
  <si>
    <t>https://www.google.com/maps/dir/?api=1&amp;origin=38.00512%2C27.097919&amp;destination=38.14881%2C27.356671&amp;travelmode=driving</t>
  </si>
  <si>
    <t>https://www.google.com/maps/dir/?api=1&amp;origin=38.344306%2C27.102115&amp;destination=38.32574%2C27.131725&amp;travelmode=driving</t>
  </si>
  <si>
    <t>https://www.google.com/maps/dir/?api=1&amp;origin=38.344306%2C27.102115&amp;destination=38.3283%2C27.11964&amp;travelmode=driving</t>
  </si>
  <si>
    <t>https://www.google.com/maps/dir/?api=1&amp;origin=38.344306%2C27.102115&amp;destination=38.32406%2C27.121958&amp;travelmode=driving</t>
  </si>
  <si>
    <t>https://www.google.com/maps/dir/?api=1&amp;origin=38.344306%2C27.102115&amp;destination=38.323481%2C27.129036&amp;travelmode=driving</t>
  </si>
  <si>
    <t>https://www.google.com/maps/dir/?api=1&amp;origin=38.335895%2C27.145366&amp;destination=38.317546%2C27.133478&amp;travelmode=driving</t>
  </si>
  <si>
    <t>https://www.google.com/maps/dir/?api=1&amp;origin=38.335895%2C27.145366&amp;destination=38.32574%2C27.131725&amp;travelmode=driving</t>
  </si>
  <si>
    <t>https://www.google.com/maps/dir/?api=1&amp;origin=38.335895%2C27.145366&amp;destination=38.322099%2C27.131037&amp;travelmode=driving</t>
  </si>
  <si>
    <t>https://www.google.com/maps/dir/?api=1&amp;origin=38.335895%2C27.145366&amp;destination=38.323481%2C27.129036&amp;travelmode=driving</t>
  </si>
  <si>
    <t>https://www.google.com/maps/dir/?api=1&amp;origin=38.314475%2C27.101287&amp;destination=38.32406%2C27.121958&amp;travelmode=driving</t>
  </si>
  <si>
    <t>https://www.google.com/maps/dir/?api=1&amp;origin=38.314475%2C27.101287&amp;destination=38.3283%2C27.11964&amp;travelmode=driving</t>
  </si>
  <si>
    <t>https://www.google.com/maps/dir/?api=1&amp;origin=38.314475%2C27.101287&amp;destination=38.317553%2C27.130542&amp;travelmode=driving</t>
  </si>
  <si>
    <t>https://www.google.com/maps/dir/?api=1&amp;origin=38.351493%2C27.112154&amp;destination=38.32406%2C27.121958&amp;travelmode=driving</t>
  </si>
  <si>
    <t>https://www.google.com/maps/dir/?api=1&amp;origin=38.351493%2C27.112154&amp;destination=38.374534%2C27.107659&amp;travelmode=driving</t>
  </si>
  <si>
    <t>https://www.google.com/maps/dir/?api=1&amp;origin=38.351493%2C27.112154&amp;destination=38.3283%2C27.11964&amp;travelmode=driving</t>
  </si>
  <si>
    <t>https://www.google.com/maps/dir/?api=1&amp;origin=38.283266%2C27.170591&amp;destination=38.323481%2C27.129036&amp;travelmode=driving</t>
  </si>
  <si>
    <t>https://www.google.com/maps/dir/?api=1&amp;origin=38.344331%2C27.13526&amp;destination=38.323481%2C27.129036&amp;travelmode=driving</t>
  </si>
  <si>
    <t>https://www.google.com/maps/dir/?api=1&amp;origin=38.344331%2C27.13526&amp;destination=38.32574%2C27.131725&amp;travelmode=driving</t>
  </si>
  <si>
    <t>https://www.google.com/maps/dir/?api=1&amp;origin=38.344331%2C27.13526&amp;destination=38.3283%2C27.11964&amp;travelmode=driving</t>
  </si>
  <si>
    <t>https://www.google.com/maps/dir/?api=1&amp;origin=38.341909%2C27.14282&amp;destination=38.323481%2C27.129036&amp;travelmode=driving</t>
  </si>
  <si>
    <t>https://www.google.com/maps/dir/?api=1&amp;origin=38.341909%2C27.14282&amp;destination=38.32574%2C27.131725&amp;travelmode=driving</t>
  </si>
  <si>
    <t>https://www.google.com/maps/dir/?api=1&amp;origin=38.341909%2C27.14282&amp;destination=38.322099%2C27.131037&amp;travelmode=driving</t>
  </si>
  <si>
    <t>https://www.google.com/maps/dir/?api=1&amp;origin=38.325655%2C27.157423&amp;destination=38.323481%2C27.129036&amp;travelmode=driving</t>
  </si>
  <si>
    <t>https://www.google.com/maps/dir/?api=1&amp;origin=38.325655%2C27.157423&amp;destination=38.32574%2C27.131725&amp;travelmode=driving</t>
  </si>
  <si>
    <t>https://www.google.com/maps/dir/?api=1&amp;origin=38.325655%2C27.157423&amp;destination=38.317546%2C27.133478&amp;travelmode=driving</t>
  </si>
  <si>
    <t>https://www.google.com/maps/dir/?api=1&amp;origin=38.325655%2C27.157423&amp;destination=38.322099%2C27.131037&amp;travelmode=driving</t>
  </si>
  <si>
    <t>https://www.google.com/maps/dir/?api=1&amp;origin=38.316193%2C27.132158&amp;destination=38.323481%2C27.129036&amp;travelmode=driving</t>
  </si>
  <si>
    <t>https://www.google.com/maps/dir/?api=1&amp;origin=38.316193%2C27.132158&amp;destination=38.317546%2C27.133478&amp;travelmode=driving</t>
  </si>
  <si>
    <t>https://www.google.com/maps/dir/?api=1&amp;origin=38.316193%2C27.132158&amp;destination=38.317553%2C27.130542&amp;travelmode=driving</t>
  </si>
  <si>
    <t>https://www.google.com/maps/dir/?api=1&amp;origin=38.316193%2C27.132158&amp;destination=38.322099%2C27.131037&amp;travelmode=driving</t>
  </si>
  <si>
    <t>https://www.google.com/maps/dir/?api=1&amp;origin=38.348064%2C27.126751&amp;destination=38.3283%2C27.11964&amp;travelmode=driving</t>
  </si>
  <si>
    <t>https://www.google.com/maps/dir/?api=1&amp;origin=38.348064%2C27.126751&amp;destination=38.32574%2C27.131725&amp;travelmode=driving</t>
  </si>
  <si>
    <t>https://www.google.com/maps/dir/?api=1&amp;origin=38.348064%2C27.126751&amp;destination=38.32406%2C27.121958&amp;travelmode=driving</t>
  </si>
  <si>
    <t>https://www.google.com/maps/dir/?api=1&amp;origin=38.350002%2C27.124281&amp;destination=38.3283%2C27.11964&amp;travelmode=driving</t>
  </si>
  <si>
    <t>https://www.google.com/maps/dir/?api=1&amp;origin=38.350002%2C27.124281&amp;destination=38.32574%2C27.131725&amp;travelmode=driving</t>
  </si>
  <si>
    <t>https://www.google.com/maps/dir/?api=1&amp;origin=38.350002%2C27.124281&amp;destination=38.32406%2C27.121958&amp;travelmode=driving</t>
  </si>
  <si>
    <t>https://www.google.com/maps/dir/?api=1&amp;origin=38.329827%2C27.103291&amp;destination=38.317553%2C27.130542&amp;travelmode=driving</t>
  </si>
  <si>
    <t>https://www.google.com/maps/dir/?api=1&amp;origin=38.329827%2C27.103291&amp;destination=38.3283%2C27.11964&amp;travelmode=driving</t>
  </si>
  <si>
    <t>https://www.google.com/maps/dir/?api=1&amp;origin=38.329827%2C27.103291&amp;destination=38.32406%2C27.121958&amp;travelmode=driving</t>
  </si>
  <si>
    <t>https://www.google.com/maps/dir/?api=1&amp;origin=38.329827%2C27.103291&amp;destination=38.323481%2C27.129036&amp;travelmode=driving</t>
  </si>
  <si>
    <t>https://www.google.com/maps/dir/?api=1&amp;origin=38.305773%2C27.1184&amp;destination=38.322099%2C27.131037&amp;travelmode=driving</t>
  </si>
  <si>
    <t>https://www.google.com/maps/dir/?api=1&amp;origin=38.305773%2C27.1184&amp;destination=38.317553%2C27.130542&amp;travelmode=driving</t>
  </si>
  <si>
    <t>https://www.google.com/maps/dir/?api=1&amp;origin=38.305773%2C27.1184&amp;destination=38.317546%2C27.133478&amp;travelmode=driving</t>
  </si>
  <si>
    <t>https://www.google.com/maps/dir/?api=1&amp;origin=38.305773%2C27.1184&amp;destination=38.32406%2C27.121958&amp;travelmode=driving</t>
  </si>
  <si>
    <t>https://www.google.com/maps/dir/?api=1&amp;origin=38.296887%2C27.115004&amp;destination=38.322099%2C27.131037&amp;travelmode=driving</t>
  </si>
  <si>
    <t>https://www.google.com/maps/dir/?api=1&amp;origin=38.296887%2C27.115004&amp;destination=38.317553%2C27.130542&amp;travelmode=driving</t>
  </si>
  <si>
    <t>https://www.google.com/maps/dir/?api=1&amp;origin=38.296887%2C27.115004&amp;destination=38.317546%2C27.133478&amp;travelmode=driving</t>
  </si>
  <si>
    <t>https://www.google.com/maps/dir/?api=1&amp;origin=38.296887%2C27.115004&amp;destination=38.32406%2C27.121958&amp;travelmode=driving</t>
  </si>
  <si>
    <t>https://www.google.com/maps/dir/?api=1&amp;origin=38.298159%2C27.117715&amp;destination=38.322099%2C27.131037&amp;travelmode=driving</t>
  </si>
  <si>
    <t>https://www.google.com/maps/dir/?api=1&amp;origin=38.298159%2C27.117715&amp;destination=38.317553%2C27.130542&amp;travelmode=driving</t>
  </si>
  <si>
    <t>https://www.google.com/maps/dir/?api=1&amp;origin=38.298159%2C27.117715&amp;destination=38.317546%2C27.133478&amp;travelmode=driving</t>
  </si>
  <si>
    <t>https://www.google.com/maps/dir/?api=1&amp;origin=38.298159%2C27.117715&amp;destination=38.32406%2C27.121958&amp;travelmode=driving</t>
  </si>
  <si>
    <t>https://www.google.com/maps/dir/?api=1&amp;origin=38.33024%2C27.122927&amp;destination=38.322099%2C27.131037&amp;travelmode=driving</t>
  </si>
  <si>
    <t>https://www.google.com/maps/dir/?api=1&amp;origin=38.33024%2C27.122927&amp;destination=38.3283%2C27.11964&amp;travelmode=driving</t>
  </si>
  <si>
    <t>https://www.google.com/maps/dir/?api=1&amp;origin=38.33024%2C27.122927&amp;destination=38.32406%2C27.121958&amp;travelmode=driving</t>
  </si>
  <si>
    <t>https://www.google.com/maps/dir/?api=1&amp;origin=38.33024%2C27.122927&amp;destination=38.32574%2C27.131725&amp;travelmode=driving</t>
  </si>
  <si>
    <t>https://www.google.com/maps/dir/?api=1&amp;origin=38.31431%2C27.113607&amp;destination=38.322099%2C27.131037&amp;travelmode=driving</t>
  </si>
  <si>
    <t>https://www.google.com/maps/dir/?api=1&amp;origin=38.31431%2C27.113607&amp;destination=38.32406%2C27.121958&amp;travelmode=driving</t>
  </si>
  <si>
    <t>https://www.google.com/maps/dir/?api=1&amp;origin=38.31431%2C27.113607&amp;destination=38.317553%2C27.130542&amp;travelmode=driving</t>
  </si>
  <si>
    <t>https://www.google.com/maps/dir/?api=1&amp;origin=38.31431%2C27.113607&amp;destination=38.3283%2C27.11964&amp;travelmode=driving</t>
  </si>
  <si>
    <t>https://www.google.com/maps/dir/?api=1&amp;origin=38.246482%2C27.151786&amp;destination=38.260463%2C27.125587&amp;travelmode=driving</t>
  </si>
  <si>
    <t>https://www.google.com/maps/dir/?api=1&amp;origin=38.246482%2C27.151786&amp;destination=38.317546%2C27.133478&amp;travelmode=driving</t>
  </si>
  <si>
    <t>https://www.google.com/maps/dir/?api=1&amp;origin=38.246482%2C27.151786&amp;destination=38.317553%2C27.130542&amp;travelmode=driving</t>
  </si>
  <si>
    <t>https://www.google.com/maps/dir/?api=1&amp;origin=37.847341%2C27.830306&amp;destination=37.838459%2C27.823758&amp;travelmode=driving</t>
  </si>
  <si>
    <t>https://www.google.com/maps/dir/?api=1&amp;origin=37.847341%2C27.830306&amp;destination=37.842863%2C27.828212&amp;travelmode=driving</t>
  </si>
  <si>
    <t>https://www.google.com/maps/dir/?api=1&amp;origin=37.847341%2C27.830306&amp;destination=37.851048%2C27.817409&amp;travelmode=driving</t>
  </si>
  <si>
    <t>https://www.google.com/maps/dir/?api=1&amp;origin=37.818727%2C27.837506&amp;destination=37.838459%2C27.823758&amp;travelmode=driving</t>
  </si>
  <si>
    <t>https://www.google.com/maps/dir/?api=1&amp;origin=37.818727%2C27.837506&amp;destination=37.834436%2C27.837138&amp;travelmode=driving</t>
  </si>
  <si>
    <t>https://www.google.com/maps/dir/?api=1&amp;origin=37.818727%2C27.837506&amp;destination=37.839908%2C27.845862&amp;travelmode=driving</t>
  </si>
  <si>
    <t>https://www.google.com/maps/dir/?api=1&amp;origin=37.818263%2C27.816525&amp;destination=37.838459%2C27.823758&amp;travelmode=driving</t>
  </si>
  <si>
    <t>https://www.google.com/maps/dir/?api=1&amp;origin=37.818263%2C27.816525&amp;destination=37.834436%2C27.837138&amp;travelmode=driving</t>
  </si>
  <si>
    <t>https://www.google.com/maps/dir/?api=1&amp;origin=37.818263%2C27.816525&amp;destination=37.842863%2C27.828212&amp;travelmode=driving</t>
  </si>
  <si>
    <t>https://www.google.com/maps/dir/?api=1&amp;origin=37.869279%2C27.854262&amp;destination=37.839908%2C27.845862&amp;travelmode=driving</t>
  </si>
  <si>
    <t>https://www.google.com/maps/dir/?api=1&amp;origin=37.869279%2C27.854262&amp;destination=37.857618%2C27.823128&amp;travelmode=driving</t>
  </si>
  <si>
    <t>https://www.google.com/maps/dir/?api=1&amp;origin=37.869279%2C27.854262&amp;destination=37.842863%2C27.828212&amp;travelmode=driving</t>
  </si>
  <si>
    <t>https://www.google.com/maps/dir/?api=1&amp;origin=37.854167%2C27.822351&amp;destination=37.839908%2C27.845862&amp;travelmode=driving</t>
  </si>
  <si>
    <t>https://www.google.com/maps/dir/?api=1&amp;origin=37.860479%2C27.862422&amp;destination=37.839908%2C27.845862&amp;travelmode=driving</t>
  </si>
  <si>
    <t>https://www.google.com/maps/dir/?api=1&amp;origin=37.860479%2C27.862422&amp;destination=37.857618%2C27.823128&amp;travelmode=driving</t>
  </si>
  <si>
    <t>https://www.google.com/maps/dir/?api=1&amp;origin=37.860479%2C27.862422&amp;destination=37.842863%2C27.828212&amp;travelmode=driving</t>
  </si>
  <si>
    <t>https://www.google.com/maps/dir/?api=1&amp;origin=37.823651%2C27.817788&amp;destination=37.839908%2C27.845862&amp;travelmode=driving</t>
  </si>
  <si>
    <t>https://www.google.com/maps/dir/?api=1&amp;origin=37.823651%2C27.817788&amp;destination=37.838459%2C27.823758&amp;travelmode=driving</t>
  </si>
  <si>
    <t>https://www.google.com/maps/dir/?api=1&amp;origin=37.823651%2C27.817788&amp;destination=37.834436%2C27.837138&amp;travelmode=driving</t>
  </si>
  <si>
    <t>https://www.google.com/maps/dir/?api=1&amp;origin=37.823651%2C27.817788&amp;destination=37.842863%2C27.828212&amp;travelmode=driving</t>
  </si>
  <si>
    <t>https://www.google.com/maps/dir/?api=1&amp;origin=37.823363%2C27.823202&amp;destination=37.834436%2C27.837138&amp;travelmode=driving</t>
  </si>
  <si>
    <t>https://www.google.com/maps/dir/?api=1&amp;origin=37.823363%2C27.823202&amp;destination=37.838459%2C27.823758&amp;travelmode=driving</t>
  </si>
  <si>
    <t>https://www.google.com/maps/dir/?api=1&amp;origin=37.823363%2C27.823202&amp;destination=37.842863%2C27.828212&amp;travelmode=driving</t>
  </si>
  <si>
    <t>https://www.google.com/maps/dir/?api=1&amp;origin=37.836053%2C27.816489&amp;destination=37.834436%2C27.837138&amp;travelmode=driving</t>
  </si>
  <si>
    <t>https://www.google.com/maps/dir/?api=1&amp;origin=37.857018%2C27.826019&amp;destination=37.834436%2C27.837138&amp;travelmode=driving</t>
  </si>
  <si>
    <t>https://www.google.com/maps/dir/?api=1&amp;origin=37.857018%2C27.826019&amp;destination=37.857618%2C27.823128&amp;travelmode=driving</t>
  </si>
  <si>
    <t>https://www.google.com/maps/dir/?api=1&amp;origin=37.857018%2C27.826019&amp;destination=37.851048%2C27.817409&amp;travelmode=driving</t>
  </si>
  <si>
    <t>https://www.google.com/maps/dir/?api=1&amp;origin=37.857018%2C27.826019&amp;destination=37.842863%2C27.828212&amp;travelmode=driving</t>
  </si>
  <si>
    <t>https://www.google.com/maps/dir/?api=1&amp;origin=37.843762%2C27.830876&amp;destination=37.834436%2C27.837138&amp;travelmode=driving</t>
  </si>
  <si>
    <t>https://www.google.com/maps/dir/?api=1&amp;origin=37.843762%2C27.830876&amp;destination=37.842863%2C27.828212&amp;travelmode=driving</t>
  </si>
  <si>
    <t>https://www.google.com/maps/dir/?api=1&amp;origin=37.843762%2C27.830876&amp;destination=37.838459%2C27.823758&amp;travelmode=driving</t>
  </si>
  <si>
    <t>https://www.google.com/maps/dir/?api=1&amp;origin=37.820329%2C27.821936&amp;destination=37.834436%2C27.837138&amp;travelmode=driving</t>
  </si>
  <si>
    <t>https://www.google.com/maps/dir/?api=1&amp;origin=37.820329%2C27.821936&amp;destination=37.838459%2C27.823758&amp;travelmode=driving</t>
  </si>
  <si>
    <t>https://www.google.com/maps/dir/?api=1&amp;origin=37.820329%2C27.821936&amp;destination=37.842863%2C27.828212&amp;travelmode=driving</t>
  </si>
  <si>
    <t>https://www.google.com/maps/dir/?api=1&amp;origin=37.8613%2C27.808892&amp;destination=37.857618%2C27.823128&amp;travelmode=driving</t>
  </si>
  <si>
    <t>https://www.google.com/maps/dir/?api=1&amp;origin=37.8613%2C27.808892&amp;destination=37.851048%2C27.817409&amp;travelmode=driving</t>
  </si>
  <si>
    <t>https://www.google.com/maps/dir/?api=1&amp;origin=37.8613%2C27.808892&amp;destination=37.842863%2C27.828212&amp;travelmode=driving</t>
  </si>
  <si>
    <t>AYDIN EFELER-2 çevresi</t>
  </si>
  <si>
    <t>https://www.google.com/maps/dir/?api=1&amp;origin=37.847938%2C27.852081&amp;destination=37.842863%2C27.828212&amp;travelmode=driving</t>
  </si>
  <si>
    <t>https://www.google.com/maps/dir/?api=1&amp;origin=37.847938%2C27.852081&amp;destination=37.839908%2C27.845862&amp;travelmode=driving</t>
  </si>
  <si>
    <t>https://www.google.com/maps/dir/?api=1&amp;origin=37.847938%2C27.852081&amp;destination=37.834436%2C27.837138&amp;travelmode=driving</t>
  </si>
  <si>
    <t>https://www.google.com/maps/dir/?api=1&amp;origin=37.836827%2C27.811371&amp;destination=37.842863%2C27.828212&amp;travelmode=driving</t>
  </si>
  <si>
    <t>https://www.google.com/maps/dir/?api=1&amp;origin=37.836827%2C27.811371&amp;destination=37.838459%2C27.823758&amp;travelmode=driving</t>
  </si>
  <si>
    <t>https://www.google.com/maps/dir/?api=1&amp;origin=37.836827%2C27.811371&amp;destination=37.851048%2C27.817409&amp;travelmode=driving</t>
  </si>
  <si>
    <t>https://www.google.com/maps/dir/?api=1&amp;origin=37.872715%2C27.828784&amp;destination=37.842863%2C27.828212&amp;travelmode=driving</t>
  </si>
  <si>
    <t>https://www.google.com/maps/dir/?api=1&amp;origin=37.872715%2C27.828784&amp;destination=37.857618%2C27.823128&amp;travelmode=driving</t>
  </si>
  <si>
    <t>https://www.google.com/maps/dir/?api=1&amp;origin=37.872715%2C27.828784&amp;destination=37.851048%2C27.817409&amp;travelmode=driving</t>
  </si>
  <si>
    <t>AYDIN MİMARSİNAN çevresi</t>
  </si>
  <si>
    <t>https://www.google.com/maps/dir/?api=1&amp;origin=37.826503%2C27.790236&amp;destination=37.851048%2C27.817409&amp;travelmode=driving</t>
  </si>
  <si>
    <t>https://www.google.com/maps/dir/?api=1&amp;origin=37.826503%2C27.790236&amp;destination=37.838459%2C27.823758&amp;travelmode=driving</t>
  </si>
  <si>
    <t>https://www.google.com/maps/dir/?api=1&amp;origin=37.826503%2C27.790236&amp;destination=37.842863%2C27.828212&amp;travelmode=driving</t>
  </si>
  <si>
    <t>https://www.google.com/maps/dir/?api=1&amp;origin=37.827627%2C27.825056&amp;destination=37.851048%2C27.817409&amp;travelmode=driving</t>
  </si>
  <si>
    <t>https://www.google.com/maps/dir/?api=1&amp;origin=37.827627%2C27.825056&amp;destination=37.838459%2C27.823758&amp;travelmode=driving</t>
  </si>
  <si>
    <t>https://www.google.com/maps/dir/?api=1&amp;origin=37.827627%2C27.825056&amp;destination=37.834436%2C27.837138&amp;travelmode=driving</t>
  </si>
  <si>
    <t>https://www.google.com/maps/dir/?api=1&amp;origin=37.827627%2C27.825056&amp;destination=37.842863%2C27.828212&amp;travelmode=driving</t>
  </si>
  <si>
    <t>https://www.google.com/maps/dir/?api=1&amp;origin=38.489211%2C27.11311&amp;destination=38.471686%2C27.11778&amp;travelmode=driving</t>
  </si>
  <si>
    <t>https://www.google.com/maps/dir/?api=1&amp;origin=38.489211%2C27.11311&amp;destination=38.474585%2C27.113885&amp;travelmode=driving</t>
  </si>
  <si>
    <t>https://www.google.com/maps/dir/?api=1&amp;origin=38.489211%2C27.11311&amp;destination=38.496%2C27.136&amp;travelmode=driving</t>
  </si>
  <si>
    <t>https://www.google.com/maps/dir/?api=1&amp;origin=38.445498%2C27.110677&amp;destination=38.471686%2C27.11778&amp;travelmode=driving</t>
  </si>
  <si>
    <t>https://www.google.com/maps/dir/?api=1&amp;origin=38.445498%2C27.110677&amp;destination=38.465171%2C27.111266&amp;travelmode=driving</t>
  </si>
  <si>
    <t>https://www.google.com/maps/dir/?api=1&amp;origin=38.445498%2C27.110677&amp;destination=38.470404%2C27.108413&amp;travelmode=driving</t>
  </si>
  <si>
    <t>https://www.google.com/maps/dir/?api=1&amp;origin=38.504352%2C27.115632&amp;destination=38.474585%2C27.113885&amp;travelmode=driving</t>
  </si>
  <si>
    <t>https://www.google.com/maps/dir/?api=1&amp;origin=38.504352%2C27.115632&amp;destination=38.496%2C27.136&amp;travelmode=driving</t>
  </si>
  <si>
    <t>https://www.google.com/maps/dir/?api=1&amp;origin=38.504352%2C27.115632&amp;destination=38.471686%2C27.11778&amp;travelmode=driving</t>
  </si>
  <si>
    <t>https://www.google.com/maps/dir/?api=1&amp;origin=38.50285%2C27.135532&amp;destination=38.474585%2C27.113885&amp;travelmode=driving</t>
  </si>
  <si>
    <t>https://www.google.com/maps/dir/?api=1&amp;origin=38.50285%2C27.135532&amp;destination=38.496%2C27.136&amp;travelmode=driving</t>
  </si>
  <si>
    <t>https://www.google.com/maps/dir/?api=1&amp;origin=38.50285%2C27.135532&amp;destination=38.469293%2C27.136971&amp;travelmode=driving</t>
  </si>
  <si>
    <t>https://www.google.com/maps/dir/?api=1&amp;origin=38.445274%2C27.127128&amp;destination=38.474585%2C27.113885&amp;travelmode=driving</t>
  </si>
  <si>
    <t>https://www.google.com/maps/dir/?api=1&amp;origin=38.445274%2C27.127128&amp;destination=38.465171%2C27.111266&amp;travelmode=driving</t>
  </si>
  <si>
    <t>https://www.google.com/maps/dir/?api=1&amp;origin=38.445274%2C27.127128&amp;destination=38.469293%2C27.136971&amp;travelmode=driving</t>
  </si>
  <si>
    <t>https://www.google.com/maps/dir/?api=1&amp;origin=38.445274%2C27.127128&amp;destination=38.471686%2C27.11778&amp;travelmode=driving</t>
  </si>
  <si>
    <t>https://www.google.com/maps/dir/?api=1&amp;origin=38.530547%2C27.043375&amp;destination=38.519644%2C27.041157&amp;travelmode=driving</t>
  </si>
  <si>
    <t>https://www.google.com/maps/dir/?api=1&amp;origin=38.530547%2C27.043375&amp;destination=38.493071%2C27.054551&amp;travelmode=driving</t>
  </si>
  <si>
    <t>https://www.google.com/maps/dir/?api=1&amp;origin=38.530547%2C27.043375&amp;destination=38.49%2C27.072&amp;travelmode=driving</t>
  </si>
  <si>
    <t>https://www.google.com/maps/dir/?api=1&amp;origin=38.505654%2C27.049615&amp;destination=38.519644%2C27.041157&amp;travelmode=driving</t>
  </si>
  <si>
    <t>https://www.google.com/maps/dir/?api=1&amp;origin=38.505654%2C27.049615&amp;destination=38.493071%2C27.054551&amp;travelmode=driving</t>
  </si>
  <si>
    <t>https://www.google.com/maps/dir/?api=1&amp;origin=38.505654%2C27.049615&amp;destination=38.49%2C27.072&amp;travelmode=driving</t>
  </si>
  <si>
    <t>https://www.google.com/maps/dir/?api=1&amp;origin=38.441864%2C27.107352&amp;destination=38.465171%2C27.111266&amp;travelmode=driving</t>
  </si>
  <si>
    <t>https://www.google.com/maps/dir/?api=1&amp;origin=38.441864%2C27.107352&amp;destination=38.441%2C27.072&amp;travelmode=driving</t>
  </si>
  <si>
    <t>https://www.google.com/maps/dir/?api=1&amp;origin=38.441864%2C27.107352&amp;destination=38.470404%2C27.108413&amp;travelmode=driving</t>
  </si>
  <si>
    <t>https://www.google.com/maps/dir/?api=1&amp;origin=38.462394%2C27.138495&amp;destination=38.465171%2C27.111266&amp;travelmode=driving</t>
  </si>
  <si>
    <t>https://www.google.com/maps/dir/?api=1&amp;origin=38.462394%2C27.138495&amp;destination=38.469293%2C27.136971&amp;travelmode=driving</t>
  </si>
  <si>
    <t>https://www.google.com/maps/dir/?api=1&amp;origin=38.462394%2C27.138495&amp;destination=38.471686%2C27.11778&amp;travelmode=driving</t>
  </si>
  <si>
    <t>https://www.google.com/maps/dir/?api=1&amp;origin=38.46066%2C27.181883&amp;destination=38.438109%2C27.19608&amp;travelmode=driving</t>
  </si>
  <si>
    <t>https://www.google.com/maps/dir/?api=1&amp;origin=38.46066%2C27.181883&amp;destination=38.4625711%2C27.1824038&amp;travelmode=driving</t>
  </si>
  <si>
    <t>https://www.google.com/maps/dir/?api=1&amp;origin=38.46066%2C27.181883&amp;destination=38.464877%2C27.194834&amp;travelmode=driving</t>
  </si>
  <si>
    <t>https://www.google.com/maps/dir/?api=1&amp;origin=38.438144%2C27.176799&amp;destination=38.438109%2C27.19608&amp;travelmode=driving</t>
  </si>
  <si>
    <t>https://www.google.com/maps/dir/?api=1&amp;origin=38.438144%2C27.176799&amp;destination=38.436005%2C27.206807&amp;travelmode=driving</t>
  </si>
  <si>
    <t>https://www.google.com/maps/dir/?api=1&amp;origin=38.438144%2C27.176799&amp;destination=38.4625711%2C27.1824038&amp;travelmode=driving</t>
  </si>
  <si>
    <t>https://www.google.com/maps/dir/?api=1&amp;origin=38.462867%2C27.218311&amp;destination=38.438109%2C27.19608&amp;travelmode=driving</t>
  </si>
  <si>
    <t>https://www.google.com/maps/dir/?api=1&amp;origin=38.462867%2C27.218311&amp;destination=38.464877%2C27.194834&amp;travelmode=driving</t>
  </si>
  <si>
    <t>https://www.google.com/maps/dir/?api=1&amp;origin=38.462867%2C27.218311&amp;destination=38.4625711%2C27.1824038&amp;travelmode=driving</t>
  </si>
  <si>
    <t>https://www.google.com/maps/dir/?api=1&amp;origin=38.462867%2C27.218311&amp;destination=38.436005%2C27.206807&amp;travelmode=driving</t>
  </si>
  <si>
    <t>https://www.google.com/maps/dir/?api=1&amp;origin=38.426016%2C27.204417&amp;destination=38.438109%2C27.19608&amp;travelmode=driving</t>
  </si>
  <si>
    <t>https://www.google.com/maps/dir/?api=1&amp;origin=38.426016%2C27.204417&amp;destination=38.436005%2C27.206807&amp;travelmode=driving</t>
  </si>
  <si>
    <t>https://www.google.com/maps/dir/?api=1&amp;origin=38.426016%2C27.204417&amp;destination=38.412%2C27.168&amp;travelmode=driving</t>
  </si>
  <si>
    <t>https://www.google.com/maps/dir/?api=1&amp;origin=38.469109%2C27.161574&amp;destination=38.4625711%2C27.1824038&amp;travelmode=driving</t>
  </si>
  <si>
    <t>https://www.google.com/maps/dir/?api=1&amp;origin=38.469109%2C27.161574&amp;destination=38.469293%2C27.136971&amp;travelmode=driving</t>
  </si>
  <si>
    <t>https://www.google.com/maps/dir/?api=1&amp;origin=38.469109%2C27.161574&amp;destination=38.464877%2C27.194834&amp;travelmode=driving</t>
  </si>
  <si>
    <t>https://www.google.com/maps/dir/?api=1&amp;origin=38.478322%2C27.184767&amp;destination=38.4625711%2C27.1824038&amp;travelmode=driving</t>
  </si>
  <si>
    <t>https://www.google.com/maps/dir/?api=1&amp;origin=38.478322%2C27.184767&amp;destination=38.464877%2C27.194834&amp;travelmode=driving</t>
  </si>
  <si>
    <t>https://www.google.com/maps/dir/?api=1&amp;origin=38.478322%2C27.184767&amp;destination=38.469293%2C27.136971&amp;travelmode=driving</t>
  </si>
  <si>
    <t>https://www.google.com/maps/dir/?api=1&amp;origin=38.481595%2C27.196655&amp;destination=38.464877%2C27.194834&amp;travelmode=driving</t>
  </si>
  <si>
    <t>https://www.google.com/maps/dir/?api=1&amp;origin=38.481595%2C27.196655&amp;destination=38.4625711%2C27.1824038&amp;travelmode=driving</t>
  </si>
  <si>
    <t>https://www.google.com/maps/dir/?api=1&amp;origin=38.481595%2C27.196655&amp;destination=38.438109%2C27.19608&amp;travelmode=driving</t>
  </si>
  <si>
    <t>https://www.google.com/maps/dir/?api=1&amp;origin=38.340694%2C27.149067&amp;destination=38.37066%2C27.159618&amp;travelmode=driving</t>
  </si>
  <si>
    <t>https://www.google.com/maps/dir/?api=1&amp;origin=38.340694%2C27.149067&amp;destination=38.32574%2C27.131725&amp;travelmode=driving</t>
  </si>
  <si>
    <t>https://www.google.com/maps/dir/?api=1&amp;origin=38.340694%2C27.149067&amp;destination=38.323481%2C27.129036&amp;travelmode=driving</t>
  </si>
  <si>
    <t>https://www.google.com/maps/dir/?api=1&amp;origin=38.340694%2C27.149067&amp;destination=38.322099%2C27.131037&amp;travelmode=driving</t>
  </si>
  <si>
    <t>https://www.google.com/maps/dir/?api=1&amp;origin=38.341829%2C27.185364&amp;destination=38.37066%2C27.159618&amp;travelmode=driving</t>
  </si>
  <si>
    <t>https://www.google.com/maps/dir/?api=1&amp;origin=38.341829%2C27.185364&amp;destination=38.373039%2C27.150591&amp;travelmode=driving</t>
  </si>
  <si>
    <t>https://www.google.com/maps/dir/?api=1&amp;origin=38.341829%2C27.185364&amp;destination=38.32574%2C27.131725&amp;travelmode=driving</t>
  </si>
  <si>
    <t>https://www.google.com/maps/dir/?api=1&amp;origin=38.458728%2C27.226707&amp;destination=38.436005%2C27.206807&amp;travelmode=driving</t>
  </si>
  <si>
    <t>https://www.google.com/maps/dir/?api=1&amp;origin=38.458728%2C27.226707&amp;destination=38.464877%2C27.194834&amp;travelmode=driving</t>
  </si>
  <si>
    <t>https://www.google.com/maps/dir/?api=1&amp;origin=38.458728%2C27.226707&amp;destination=38.438109%2C27.19608&amp;travelmode=driving</t>
  </si>
  <si>
    <t>https://www.google.com/maps/dir/?api=1&amp;origin=38.424456%2C27.180283&amp;destination=38.436005%2C27.206807&amp;travelmode=driving</t>
  </si>
  <si>
    <t>https://www.google.com/maps/dir/?api=1&amp;origin=38.424456%2C27.180283&amp;destination=38.412%2C27.168&amp;travelmode=driving</t>
  </si>
  <si>
    <t>https://www.google.com/maps/dir/?api=1&amp;origin=38.424456%2C27.180283&amp;destination=38.438109%2C27.19608&amp;travelmode=driving</t>
  </si>
  <si>
    <t>https://www.google.com/maps/dir/?api=1&amp;origin=38.413813%2C27.177991&amp;destination=38.3911321%2C27.1511743&amp;travelmode=driving</t>
  </si>
  <si>
    <t>https://www.google.com/maps/dir/?api=1&amp;origin=38.413813%2C27.177991&amp;destination=38.412%2C27.168&amp;travelmode=driving</t>
  </si>
  <si>
    <t>https://www.google.com/maps/dir/?api=1&amp;origin=38.413813%2C27.177991&amp;destination=38.399377%2C27.155469&amp;travelmode=driving</t>
  </si>
  <si>
    <t>https://www.google.com/maps/dir/?api=1&amp;origin=38.413813%2C27.177991&amp;destination=38.438109%2C27.19608&amp;travelmode=driving</t>
  </si>
  <si>
    <t>https://www.google.com/maps/dir/?api=1&amp;origin=38.46821%2C27.05371&amp;destination=38.493071%2C27.054551&amp;travelmode=driving</t>
  </si>
  <si>
    <t>https://www.google.com/maps/dir/?api=1&amp;origin=38.46821%2C27.05371&amp;destination=38.49%2C27.072&amp;travelmode=driving</t>
  </si>
  <si>
    <t>https://www.google.com/maps/dir/?api=1&amp;origin=38.46821%2C27.05371&amp;destination=38.441%2C27.072&amp;travelmode=driving</t>
  </si>
  <si>
    <t>https://www.google.com/maps/dir/?api=1&amp;origin=38.369335%2C27.090723&amp;destination=38.395182%2C27.075087&amp;travelmode=driving</t>
  </si>
  <si>
    <t>https://www.google.com/maps/dir/?api=1&amp;origin=38.369335%2C27.090723&amp;destination=38.374534%2C27.107659&amp;travelmode=driving</t>
  </si>
  <si>
    <t>https://www.google.com/maps/dir/?api=1&amp;origin=38.369335%2C27.090723&amp;destination=38.394301%2C27.105194&amp;travelmode=driving</t>
  </si>
  <si>
    <t>https://www.google.com/maps/dir/?api=1&amp;origin=38.411132%2C27.05279&amp;destination=38.395182%2C27.075087&amp;travelmode=driving</t>
  </si>
  <si>
    <t>https://www.google.com/maps/dir/?api=1&amp;origin=38.411132%2C27.05279&amp;destination=38.385072%2C27.057448&amp;travelmode=driving</t>
  </si>
  <si>
    <t>https://www.google.com/maps/dir/?api=1&amp;origin=38.411132%2C27.05279&amp;destination=38.401328%2C27.093267&amp;travelmode=driving</t>
  </si>
  <si>
    <t>https://www.google.com/maps/dir/?api=1&amp;origin=38.399845%2C27.096255&amp;destination=38.401328%2C27.093267&amp;travelmode=driving</t>
  </si>
  <si>
    <t>https://www.google.com/maps/dir/?api=1&amp;origin=38.399845%2C27.096255&amp;destination=38.401482%2C27.101156&amp;travelmode=driving</t>
  </si>
  <si>
    <t>https://www.google.com/maps/dir/?api=1&amp;origin=38.399845%2C27.096255&amp;destination=38.394301%2C27.105194&amp;travelmode=driving</t>
  </si>
  <si>
    <t>https://www.google.com/maps/dir/?api=1&amp;origin=38.387231%2C27.115613&amp;destination=38.401328%2C27.093267&amp;travelmode=driving</t>
  </si>
  <si>
    <t>https://www.google.com/maps/dir/?api=1&amp;origin=38.387231%2C27.115613&amp;destination=38.394301%2C27.105194&amp;travelmode=driving</t>
  </si>
  <si>
    <t>https://www.google.com/maps/dir/?api=1&amp;origin=38.387231%2C27.115613&amp;destination=38.397598%2C27.122202&amp;travelmode=driving</t>
  </si>
  <si>
    <t>https://www.google.com/maps/dir/?api=1&amp;origin=38.387231%2C27.115613&amp;destination=38.374534%2C27.107659&amp;travelmode=driving</t>
  </si>
  <si>
    <t>https://www.google.com/maps/dir/?api=1&amp;origin=38.392986%2C27.10491&amp;destination=38.397598%2C27.122202&amp;travelmode=driving</t>
  </si>
  <si>
    <t>https://www.google.com/maps/dir/?api=1&amp;origin=38.392986%2C27.10491&amp;destination=38.394301%2C27.105194&amp;travelmode=driving</t>
  </si>
  <si>
    <t>https://www.google.com/maps/dir/?api=1&amp;origin=38.392986%2C27.10491&amp;destination=38.401482%2C27.101156&amp;travelmode=driving</t>
  </si>
  <si>
    <t>https://www.google.com/maps/dir/?api=1&amp;origin=38.392986%2C27.10491&amp;destination=38.401328%2C27.093267&amp;travelmode=driving</t>
  </si>
  <si>
    <t>https://www.google.com/maps/dir/?api=1&amp;origin=38.399956%2C27.135998&amp;destination=38.397598%2C27.122202&amp;travelmode=driving</t>
  </si>
  <si>
    <t>https://www.google.com/maps/dir/?api=1&amp;origin=38.399956%2C27.135998&amp;destination=38.394722%2C27.148207&amp;travelmode=driving</t>
  </si>
  <si>
    <t>https://www.google.com/maps/dir/?api=1&amp;origin=38.399956%2C27.135998&amp;destination=38.41192%2C27.135689&amp;travelmode=driving</t>
  </si>
  <si>
    <t>https://www.google.com/maps/dir/?api=1&amp;origin=38.38576%2C27.107808&amp;destination=38.403691%2C27.119105&amp;travelmode=driving</t>
  </si>
  <si>
    <t>https://www.google.com/maps/dir/?api=1&amp;origin=38.38576%2C27.107808&amp;destination=38.394301%2C27.105194&amp;travelmode=driving</t>
  </si>
  <si>
    <t>https://www.google.com/maps/dir/?api=1&amp;origin=38.38576%2C27.107808&amp;destination=38.374534%2C27.107659&amp;travelmode=driving</t>
  </si>
  <si>
    <t>https://www.google.com/maps/dir/?api=1&amp;origin=38.38576%2C27.107808&amp;destination=38.397598%2C27.122202&amp;travelmode=driving</t>
  </si>
  <si>
    <t>https://www.google.com/maps/dir/?api=1&amp;origin=38.4334%2C27.128098&amp;destination=38.403691%2C27.119105&amp;travelmode=driving</t>
  </si>
  <si>
    <t>https://www.google.com/maps/dir/?api=1&amp;origin=38.4334%2C27.128098&amp;destination=38.41192%2C27.135689&amp;travelmode=driving</t>
  </si>
  <si>
    <t>https://www.google.com/maps/dir/?api=1&amp;origin=38.4334%2C27.128098&amp;destination=38.465171%2C27.111266&amp;travelmode=driving</t>
  </si>
  <si>
    <t>https://www.google.com/maps/dir/?api=1&amp;origin=38.399977%2C27.12016&amp;destination=38.403691%2C27.119105&amp;travelmode=driving</t>
  </si>
  <si>
    <t>https://www.google.com/maps/dir/?api=1&amp;origin=38.399977%2C27.12016&amp;destination=38.397598%2C27.122202&amp;travelmode=driving</t>
  </si>
  <si>
    <t>https://www.google.com/maps/dir/?api=1&amp;origin=38.399977%2C27.12016&amp;destination=38.394301%2C27.105194&amp;travelmode=driving</t>
  </si>
  <si>
    <t>https://www.google.com/maps/dir/?api=1&amp;origin=38.380951%2C27.102587&amp;destination=38.403691%2C27.119105&amp;travelmode=driving</t>
  </si>
  <si>
    <t>https://www.google.com/maps/dir/?api=1&amp;origin=38.380951%2C27.102587&amp;destination=38.374534%2C27.107659&amp;travelmode=driving</t>
  </si>
  <si>
    <t>https://www.google.com/maps/dir/?api=1&amp;origin=38.380951%2C27.102587&amp;destination=38.394301%2C27.105194&amp;travelmode=driving</t>
  </si>
  <si>
    <t>https://www.google.com/maps/dir/?api=1&amp;origin=38.380951%2C27.102587&amp;destination=38.401482%2C27.101156&amp;travelmode=driving</t>
  </si>
  <si>
    <t>https://www.google.com/maps/dir/?api=1&amp;origin=38.393976%2C27.124404&amp;destination=38.403691%2C27.119105&amp;travelmode=driving</t>
  </si>
  <si>
    <t>https://www.google.com/maps/dir/?api=1&amp;origin=38.393976%2C27.124404&amp;destination=38.397598%2C27.122202&amp;travelmode=driving</t>
  </si>
  <si>
    <t>https://www.google.com/maps/dir/?api=1&amp;origin=38.393976%2C27.124404&amp;destination=38.394301%2C27.105194&amp;travelmode=driving</t>
  </si>
  <si>
    <t>https://www.google.com/maps/dir/?api=1&amp;origin=38.378108%2C27.088407&amp;destination=38.394301%2C27.105194&amp;travelmode=driving</t>
  </si>
  <si>
    <t>https://www.google.com/maps/dir/?api=1&amp;origin=38.378108%2C27.088407&amp;destination=38.374534%2C27.107659&amp;travelmode=driving</t>
  </si>
  <si>
    <t>https://www.google.com/maps/dir/?api=1&amp;origin=38.378108%2C27.088407&amp;destination=38.395182%2C27.075087&amp;travelmode=driving</t>
  </si>
  <si>
    <t>https://www.google.com/maps/dir/?api=1&amp;origin=38.348794%2C27.115525&amp;destination=38.374534%2C27.107659&amp;travelmode=driving</t>
  </si>
  <si>
    <t>https://www.google.com/maps/dir/?api=1&amp;origin=38.348794%2C27.115525&amp;destination=38.3283%2C27.11964&amp;travelmode=driving</t>
  </si>
  <si>
    <t>https://www.google.com/maps/dir/?api=1&amp;origin=38.348794%2C27.115525&amp;destination=38.32406%2C27.121958&amp;travelmode=driving</t>
  </si>
  <si>
    <t>https://www.google.com/maps/dir/?api=1&amp;origin=38.348794%2C27.115525&amp;destination=38.32574%2C27.131725&amp;travelmode=driving</t>
  </si>
  <si>
    <t>https://www.google.com/maps/dir/?api=1&amp;origin=38.385219%2C27.125481&amp;destination=38.401482%2C27.101156&amp;travelmode=driving</t>
  </si>
  <si>
    <t>https://www.google.com/maps/dir/?api=1&amp;origin=38.385219%2C27.125481&amp;destination=38.397598%2C27.122202&amp;travelmode=driving</t>
  </si>
  <si>
    <t>https://www.google.com/maps/dir/?api=1&amp;origin=38.385219%2C27.125481&amp;destination=38.374534%2C27.107659&amp;travelmode=driving</t>
  </si>
  <si>
    <t>https://www.google.com/maps/dir/?api=1&amp;origin=38.385219%2C27.125481&amp;destination=38.394301%2C27.105194&amp;travelmode=driving</t>
  </si>
  <si>
    <t>https://www.google.com/maps/dir/?api=1&amp;origin=38.42306%2C27.075407&amp;destination=38.401482%2C27.101156&amp;travelmode=driving</t>
  </si>
  <si>
    <t>https://www.google.com/maps/dir/?api=1&amp;origin=38.42306%2C27.075407&amp;destination=38.441%2C27.072&amp;travelmode=driving</t>
  </si>
  <si>
    <t>https://www.google.com/maps/dir/?api=1&amp;origin=38.42306%2C27.075407&amp;destination=38.401328%2C27.093267&amp;travelmode=driving</t>
  </si>
  <si>
    <t>https://www.google.com/maps/dir/?api=1&amp;origin=38.42306%2C27.075407&amp;destination=38.395182%2C27.075087&amp;travelmode=driving</t>
  </si>
  <si>
    <t>https://www.google.com/maps/dir/?api=1&amp;origin=38.385762%2C27.111295&amp;destination=38.401482%2C27.101156&amp;travelmode=driving</t>
  </si>
  <si>
    <t>https://www.google.com/maps/dir/?api=1&amp;origin=38.385762%2C27.111295&amp;destination=38.394301%2C27.105194&amp;travelmode=driving</t>
  </si>
  <si>
    <t>https://www.google.com/maps/dir/?api=1&amp;origin=38.385762%2C27.111295&amp;destination=38.374534%2C27.107659&amp;travelmode=driving</t>
  </si>
  <si>
    <t>https://www.google.com/maps/dir/?api=1&amp;origin=38.385762%2C27.111295&amp;destination=38.397598%2C27.122202&amp;travelmode=driving</t>
  </si>
  <si>
    <t>https://www.google.com/maps/dir/?api=1&amp;origin=38.384336%2C27.079095&amp;destination=38.401482%2C27.101156&amp;travelmode=driving</t>
  </si>
  <si>
    <t>https://www.google.com/maps/dir/?api=1&amp;origin=38.384336%2C27.079095&amp;destination=38.395182%2C27.075087&amp;travelmode=driving</t>
  </si>
  <si>
    <t>https://www.google.com/maps/dir/?api=1&amp;origin=38.384336%2C27.079095&amp;destination=38.385072%2C27.057448&amp;travelmode=driving</t>
  </si>
  <si>
    <t>https://www.google.com/maps/dir/?api=1&amp;origin=38.384336%2C27.079095&amp;destination=38.401328%2C27.093267&amp;travelmode=driving</t>
  </si>
  <si>
    <t>https://www.google.com/maps/dir/?api=1&amp;origin=38.427613%2C27.105419&amp;destination=38.401482%2C27.101156&amp;travelmode=driving</t>
  </si>
  <si>
    <t>https://www.google.com/maps/dir/?api=1&amp;origin=38.427613%2C27.105419&amp;destination=38.403691%2C27.119105&amp;travelmode=driving</t>
  </si>
  <si>
    <t>https://www.google.com/maps/dir/?api=1&amp;origin=38.427613%2C27.105419&amp;destination=38.401328%2C27.093267&amp;travelmode=driving</t>
  </si>
  <si>
    <t>https://www.google.com/maps/dir/?api=1&amp;origin=38.399842%2C27.118233&amp;destination=38.401482%2C27.101156&amp;travelmode=driving</t>
  </si>
  <si>
    <t>https://www.google.com/maps/dir/?api=1&amp;origin=38.399842%2C27.118233&amp;destination=38.397598%2C27.122202&amp;travelmode=driving</t>
  </si>
  <si>
    <t>https://www.google.com/maps/dir/?api=1&amp;origin=38.399842%2C27.118233&amp;destination=38.403691%2C27.119105&amp;travelmode=driving</t>
  </si>
  <si>
    <t>https://www.google.com/maps/dir/?api=1&amp;origin=38.399842%2C27.118233&amp;destination=38.394301%2C27.105194&amp;travelmode=driving</t>
  </si>
  <si>
    <t>https://www.google.com/maps/dir/?api=1&amp;origin=38.419932%2C27.082581&amp;destination=38.401482%2C27.101156&amp;travelmode=driving</t>
  </si>
  <si>
    <t>https://www.google.com/maps/dir/?api=1&amp;origin=38.419932%2C27.082581&amp;destination=38.401328%2C27.093267&amp;travelmode=driving</t>
  </si>
  <si>
    <t>https://www.google.com/maps/dir/?api=1&amp;origin=38.419932%2C27.082581&amp;destination=38.441%2C27.072&amp;travelmode=driving</t>
  </si>
  <si>
    <t>https://www.google.com/maps/dir/?api=1&amp;origin=38.375193%2C27.151332&amp;destination=38.399377%2C27.155469&amp;travelmode=driving</t>
  </si>
  <si>
    <t>https://www.google.com/maps/dir/?api=1&amp;origin=38.375193%2C27.151332&amp;destination=38.373039%2C27.150591&amp;travelmode=driving</t>
  </si>
  <si>
    <t>https://www.google.com/maps/dir/?api=1&amp;origin=38.375193%2C27.151332&amp;destination=38.37066%2C27.159618&amp;travelmode=driving</t>
  </si>
  <si>
    <t>https://www.google.com/maps/dir/?api=1&amp;origin=38.375193%2C27.151332&amp;destination=38.3911321%2C27.1511743&amp;travelmode=driving</t>
  </si>
  <si>
    <t>https://www.google.com/maps/dir/?api=1&amp;origin=38.394792%2C27.15349&amp;destination=38.399377%2C27.155469&amp;travelmode=driving</t>
  </si>
  <si>
    <t>https://www.google.com/maps/dir/?api=1&amp;origin=38.394792%2C27.15349&amp;destination=38.3911321%2C27.1511743&amp;travelmode=driving</t>
  </si>
  <si>
    <t>https://www.google.com/maps/dir/?api=1&amp;origin=38.394792%2C27.15349&amp;destination=38.394722%2C27.148207&amp;travelmode=driving</t>
  </si>
  <si>
    <t>https://www.google.com/maps/dir/?api=1&amp;origin=38.413122%2C27.165871&amp;destination=38.399377%2C27.155469&amp;travelmode=driving</t>
  </si>
  <si>
    <t>https://www.google.com/maps/dir/?api=1&amp;origin=38.413122%2C27.165871&amp;destination=38.412%2C27.168&amp;travelmode=driving</t>
  </si>
  <si>
    <t>https://www.google.com/maps/dir/?api=1&amp;origin=38.413122%2C27.165871&amp;destination=38.394722%2C27.148207&amp;travelmode=driving</t>
  </si>
  <si>
    <t>https://www.google.com/maps/dir/?api=1&amp;origin=38.428427%2C27.131374&amp;destination=38.399377%2C27.155469&amp;travelmode=driving</t>
  </si>
  <si>
    <t>https://www.google.com/maps/dir/?api=1&amp;origin=38.428427%2C27.131374&amp;destination=38.41192%2C27.135689&amp;travelmode=driving</t>
  </si>
  <si>
    <t>https://www.google.com/maps/dir/?api=1&amp;origin=38.428427%2C27.131374&amp;destination=38.403691%2C27.119105&amp;travelmode=driving</t>
  </si>
  <si>
    <t>https://www.google.com/maps/dir/?api=1&amp;origin=38.428427%2C27.131374&amp;destination=38.397598%2C27.122202&amp;travelmode=driving</t>
  </si>
  <si>
    <t>https://www.google.com/maps/dir/?api=1&amp;origin=38.393534%2C27.145827&amp;destination=38.399377%2C27.155469&amp;travelmode=driving</t>
  </si>
  <si>
    <t>https://www.google.com/maps/dir/?api=1&amp;origin=38.393534%2C27.145827&amp;destination=38.394722%2C27.148207&amp;travelmode=driving</t>
  </si>
  <si>
    <t>https://www.google.com/maps/dir/?api=1&amp;origin=38.393534%2C27.145827&amp;destination=38.3911321%2C27.1511743&amp;travelmode=driving</t>
  </si>
  <si>
    <t>https://www.google.com/maps/dir/?api=1&amp;origin=38.421077%2C27.140388&amp;destination=38.399377%2C27.155469&amp;travelmode=driving</t>
  </si>
  <si>
    <t>https://www.google.com/maps/dir/?api=1&amp;origin=38.421077%2C27.140388&amp;destination=38.41192%2C27.135689&amp;travelmode=driving</t>
  </si>
  <si>
    <t>https://www.google.com/maps/dir/?api=1&amp;origin=38.421077%2C27.140388&amp;destination=38.412%2C27.168&amp;travelmode=driving</t>
  </si>
  <si>
    <t>https://www.google.com/maps/dir/?api=1&amp;origin=38.421077%2C27.140388&amp;destination=38.403691%2C27.119105&amp;travelmode=driving</t>
  </si>
  <si>
    <t>https://www.google.com/maps/dir/?api=1&amp;origin=38.38079%2C27.152386&amp;destination=38.399377%2C27.155469&amp;travelmode=driving</t>
  </si>
  <si>
    <t>https://www.google.com/maps/dir/?api=1&amp;origin=38.38079%2C27.152386&amp;destination=38.373039%2C27.150591&amp;travelmode=driving</t>
  </si>
  <si>
    <t>https://www.google.com/maps/dir/?api=1&amp;origin=38.38079%2C27.152386&amp;destination=38.3911321%2C27.1511743&amp;travelmode=driving</t>
  </si>
  <si>
    <t>https://www.google.com/maps/dir/?api=1&amp;origin=38.38079%2C27.152386&amp;destination=38.37066%2C27.159618&amp;travelmode=driving</t>
  </si>
  <si>
    <t>https://www.google.com/maps/dir/?api=1&amp;origin=38.39469%2C27.142182&amp;destination=38.399377%2C27.155469&amp;travelmode=driving</t>
  </si>
  <si>
    <t>https://www.google.com/maps/dir/?api=1&amp;origin=38.39469%2C27.142182&amp;destination=38.394722%2C27.148207&amp;travelmode=driving</t>
  </si>
  <si>
    <t>https://www.google.com/maps/dir/?api=1&amp;origin=38.39469%2C27.142182&amp;destination=38.3911321%2C27.1511743&amp;travelmode=driving</t>
  </si>
  <si>
    <t>https://www.google.com/maps/dir/?api=1&amp;origin=38.384365%2C27.180865&amp;destination=38.399377%2C27.155469&amp;travelmode=driving</t>
  </si>
  <si>
    <t>https://www.google.com/maps/dir/?api=1&amp;origin=38.384365%2C27.180865&amp;destination=38.37066%2C27.159618&amp;travelmode=driving</t>
  </si>
  <si>
    <t>https://www.google.com/maps/dir/?api=1&amp;origin=38.384365%2C27.180865&amp;destination=38.3911321%2C27.1511743&amp;travelmode=driving</t>
  </si>
  <si>
    <t>https://www.google.com/maps/dir/?api=1&amp;origin=38.395965%2C27.17715&amp;destination=38.399377%2C27.155469&amp;travelmode=driving</t>
  </si>
  <si>
    <t>https://www.google.com/maps/dir/?api=1&amp;origin=38.395965%2C27.17715&amp;destination=38.412%2C27.168&amp;travelmode=driving</t>
  </si>
  <si>
    <t>https://www.google.com/maps/dir/?api=1&amp;origin=38.395965%2C27.17715&amp;destination=38.3911321%2C27.1511743&amp;travelmode=driving</t>
  </si>
  <si>
    <t>https://www.google.com/maps/dir/?api=1&amp;origin=38.402397%2C27.128504&amp;destination=38.399377%2C27.155469&amp;travelmode=driving</t>
  </si>
  <si>
    <t>https://www.google.com/maps/dir/?api=1&amp;origin=38.402397%2C27.128504&amp;destination=38.397598%2C27.122202&amp;travelmode=driving</t>
  </si>
  <si>
    <t>https://www.google.com/maps/dir/?api=1&amp;origin=38.402397%2C27.128504&amp;destination=38.403691%2C27.119105&amp;travelmode=driving</t>
  </si>
  <si>
    <t>https://www.google.com/maps/dir/?api=1&amp;origin=38.402397%2C27.128504&amp;destination=38.41192%2C27.135689&amp;travelmode=driving</t>
  </si>
  <si>
    <t>https://www.google.com/maps/dir/?api=1&amp;origin=38.429334%2C27.175631&amp;destination=38.399377%2C27.155469&amp;travelmode=driving</t>
  </si>
  <si>
    <t>https://www.google.com/maps/dir/?api=1&amp;origin=38.429334%2C27.175631&amp;destination=38.438109%2C27.19608&amp;travelmode=driving</t>
  </si>
  <si>
    <t>https://www.google.com/maps/dir/?api=1&amp;origin=38.429334%2C27.175631&amp;destination=38.412%2C27.168&amp;travelmode=driving</t>
  </si>
  <si>
    <t>https://www.google.com/maps/dir/?api=1&amp;origin=38.429334%2C27.175631&amp;destination=38.436005%2C27.206807&amp;travelmode=driving</t>
  </si>
  <si>
    <t>https://www.google.com/maps/dir/?api=1&amp;origin=38.427517%2C27.181051&amp;destination=38.399377%2C27.155469&amp;travelmode=driving</t>
  </si>
  <si>
    <t>https://www.google.com/maps/dir/?api=1&amp;origin=38.427517%2C27.181051&amp;destination=38.438109%2C27.19608&amp;travelmode=driving</t>
  </si>
  <si>
    <t>https://www.google.com/maps/dir/?api=1&amp;origin=38.427517%2C27.181051&amp;destination=38.412%2C27.168&amp;travelmode=driving</t>
  </si>
  <si>
    <t>https://www.google.com/maps/dir/?api=1&amp;origin=38.427517%2C27.181051&amp;destination=38.436005%2C27.206807&amp;travelmode=driving</t>
  </si>
  <si>
    <t>https://www.google.com/maps/dir/?api=1&amp;origin=38.432842%2C27.115668&amp;destination=38.41192%2C27.135689&amp;travelmode=driving</t>
  </si>
  <si>
    <t>https://www.google.com/maps/dir/?api=1&amp;origin=38.432842%2C27.115668&amp;destination=38.403691%2C27.119105&amp;travelmode=driving</t>
  </si>
  <si>
    <t>https://www.google.com/maps/dir/?api=1&amp;origin=38.432842%2C27.115668&amp;destination=38.465171%2C27.111266&amp;travelmode=driving</t>
  </si>
  <si>
    <t>https://www.google.com/maps/dir/?api=1&amp;origin=38.411058%2C27.118514&amp;destination=38.41192%2C27.135689&amp;travelmode=driving</t>
  </si>
  <si>
    <t>https://www.google.com/maps/dir/?api=1&amp;origin=38.411058%2C27.118514&amp;destination=38.403691%2C27.119105&amp;travelmode=driving</t>
  </si>
  <si>
    <t>https://www.google.com/maps/dir/?api=1&amp;origin=38.411058%2C27.118514&amp;destination=38.397598%2C27.122202&amp;travelmode=driving</t>
  </si>
  <si>
    <t>https://www.google.com/maps/dir/?api=1&amp;origin=38.405982%2C27.109207&amp;destination=38.41192%2C27.135689&amp;travelmode=driving</t>
  </si>
  <si>
    <t>https://www.google.com/maps/dir/?api=1&amp;origin=38.405982%2C27.109207&amp;destination=38.401482%2C27.101156&amp;travelmode=driving</t>
  </si>
  <si>
    <t>https://www.google.com/maps/dir/?api=1&amp;origin=38.405982%2C27.109207&amp;destination=38.403691%2C27.119105&amp;travelmode=driving</t>
  </si>
  <si>
    <t>https://www.google.com/maps/dir/?api=1&amp;origin=38.405982%2C27.109207&amp;destination=38.394301%2C27.105194&amp;travelmode=driving</t>
  </si>
  <si>
    <t>https://www.google.com/maps/dir/?api=1&amp;origin=38.404658%2C27.164808&amp;destination=38.41192%2C27.135689&amp;travelmode=driving</t>
  </si>
  <si>
    <t>https://www.google.com/maps/dir/?api=1&amp;origin=38.404658%2C27.164808&amp;destination=38.412%2C27.168&amp;travelmode=driving</t>
  </si>
  <si>
    <t>https://www.google.com/maps/dir/?api=1&amp;origin=38.404658%2C27.164808&amp;destination=38.399377%2C27.155469&amp;travelmode=driving</t>
  </si>
  <si>
    <t>https://www.google.com/maps/dir/?api=1&amp;origin=38.404658%2C27.164808&amp;destination=38.394722%2C27.148207&amp;travelmode=driving</t>
  </si>
  <si>
    <t>https://www.google.com/maps/dir/?api=1&amp;origin=38.397832%2C27.152733&amp;destination=38.41192%2C27.135689&amp;travelmode=driving</t>
  </si>
  <si>
    <t>https://www.google.com/maps/dir/?api=1&amp;origin=38.397832%2C27.152733&amp;destination=38.399377%2C27.155469&amp;travelmode=driving</t>
  </si>
  <si>
    <t>https://www.google.com/maps/dir/?api=1&amp;origin=38.397832%2C27.152733&amp;destination=38.394722%2C27.148207&amp;travelmode=driving</t>
  </si>
  <si>
    <t>https://www.google.com/maps/dir/?api=1&amp;origin=38.397832%2C27.152733&amp;destination=38.3911321%2C27.1511743&amp;travelmode=driving</t>
  </si>
  <si>
    <t>https://www.google.com/maps/dir/?api=1&amp;origin=38.409221%2C27.131069&amp;destination=38.41192%2C27.135689&amp;travelmode=driving</t>
  </si>
  <si>
    <t>https://www.google.com/maps/dir/?api=1&amp;origin=38.409221%2C27.131069&amp;destination=38.403691%2C27.119105&amp;travelmode=driving</t>
  </si>
  <si>
    <t>https://www.google.com/maps/dir/?api=1&amp;origin=38.409221%2C27.131069&amp;destination=38.397598%2C27.122202&amp;travelmode=driving</t>
  </si>
  <si>
    <t>https://www.google.com/maps/dir/?api=1&amp;origin=38.439359%2C27.165414&amp;destination=38.41192%2C27.135689&amp;travelmode=driving</t>
  </si>
  <si>
    <t>https://www.google.com/maps/dir/?api=1&amp;origin=38.439359%2C27.165414&amp;destination=38.438109%2C27.19608&amp;travelmode=driving</t>
  </si>
  <si>
    <t>https://www.google.com/maps/dir/?api=1&amp;origin=38.439359%2C27.165414&amp;destination=38.4625711%2C27.1824038&amp;travelmode=driving</t>
  </si>
  <si>
    <t>https://www.google.com/maps/dir/?api=1&amp;origin=38.439359%2C27.165414&amp;destination=38.412%2C27.168&amp;travelmode=driving</t>
  </si>
  <si>
    <t>https://www.google.com/maps/dir/?api=1&amp;origin=38.415266%2C27.148793&amp;destination=38.41192%2C27.135689&amp;travelmode=driving</t>
  </si>
  <si>
    <t>https://www.google.com/maps/dir/?api=1&amp;origin=38.415266%2C27.148793&amp;destination=38.412%2C27.168&amp;travelmode=driving</t>
  </si>
  <si>
    <t>https://www.google.com/maps/dir/?api=1&amp;origin=38.415266%2C27.148793&amp;destination=38.399377%2C27.155469&amp;travelmode=driving</t>
  </si>
  <si>
    <t>https://www.google.com/maps/dir/?api=1&amp;origin=38.391208%2C27.123491&amp;destination=38.41192%2C27.135689&amp;travelmode=driving</t>
  </si>
  <si>
    <t>https://www.google.com/maps/dir/?api=1&amp;origin=38.391208%2C27.123491&amp;destination=38.397598%2C27.122202&amp;travelmode=driving</t>
  </si>
  <si>
    <t>https://www.google.com/maps/dir/?api=1&amp;origin=38.391208%2C27.123491&amp;destination=38.403691%2C27.119105&amp;travelmode=driving</t>
  </si>
  <si>
    <t>https://www.google.com/maps/dir/?api=1&amp;origin=38.391208%2C27.123491&amp;destination=38.394301%2C27.105194&amp;travelmode=driving</t>
  </si>
  <si>
    <t>https://www.google.com/maps/dir/?api=1&amp;origin=38.440043%2C27.14044&amp;destination=38.41192%2C27.135689&amp;travelmode=driving</t>
  </si>
  <si>
    <t>https://www.google.com/maps/dir/?api=1&amp;origin=38.440043%2C27.14044&amp;destination=38.469293%2C27.136971&amp;travelmode=driving</t>
  </si>
  <si>
    <t>https://www.google.com/maps/dir/?api=1&amp;origin=38.440043%2C27.14044&amp;destination=38.465171%2C27.111266&amp;travelmode=driving</t>
  </si>
  <si>
    <t>https://www.google.com/maps/dir/?api=1&amp;origin=38.414452%2C27.150568&amp;destination=38.41192%2C27.135689&amp;travelmode=driving</t>
  </si>
  <si>
    <t>https://www.google.com/maps/dir/?api=1&amp;origin=38.414452%2C27.150568&amp;destination=38.412%2C27.168&amp;travelmode=driving</t>
  </si>
  <si>
    <t>https://www.google.com/maps/dir/?api=1&amp;origin=38.414452%2C27.150568&amp;destination=38.399377%2C27.155469&amp;travelmode=driving</t>
  </si>
  <si>
    <t>https://www.google.com/maps/dir/?api=1&amp;origin=38.38535%2C27.14074&amp;destination=38.41192%2C27.135689&amp;travelmode=driving</t>
  </si>
  <si>
    <t>https://www.google.com/maps/dir/?api=1&amp;origin=38.38535%2C27.14074&amp;destination=38.3911321%2C27.1511743&amp;travelmode=driving</t>
  </si>
  <si>
    <t>https://www.google.com/maps/dir/?api=1&amp;origin=38.38535%2C27.14074&amp;destination=38.394722%2C27.148207&amp;travelmode=driving</t>
  </si>
  <si>
    <t>https://www.google.com/maps/dir/?api=1&amp;origin=38.38535%2C27.14074&amp;destination=38.373039%2C27.150591&amp;travelmode=driving</t>
  </si>
  <si>
    <t>BUCA2 çevresi</t>
  </si>
  <si>
    <t>https://www.google.com/maps/dir/?api=1&amp;origin=38.394893%2C27.16937&amp;destination=38.394722%2C27.148207&amp;travelmode=driving</t>
  </si>
  <si>
    <t>https://www.google.com/maps/dir/?api=1&amp;origin=38.394893%2C27.16937&amp;destination=38.399377%2C27.155469&amp;travelmode=driving</t>
  </si>
  <si>
    <t>https://www.google.com/maps/dir/?api=1&amp;origin=38.394893%2C27.16937&amp;destination=38.3911321%2C27.1511743&amp;travelmode=driving</t>
  </si>
  <si>
    <t>https://www.google.com/maps/dir/?api=1&amp;origin=38.374168%2C27.175854&amp;destination=38.394722%2C27.148207&amp;travelmode=driving</t>
  </si>
  <si>
    <t>https://www.google.com/maps/dir/?api=1&amp;origin=38.374168%2C27.175854&amp;destination=38.37066%2C27.159618&amp;travelmode=driving</t>
  </si>
  <si>
    <t>https://www.google.com/maps/dir/?api=1&amp;origin=38.374168%2C27.175854&amp;destination=38.373039%2C27.150591&amp;travelmode=driving</t>
  </si>
  <si>
    <t>https://www.google.com/maps/dir/?api=1&amp;origin=38.374168%2C27.175854&amp;destination=38.3911321%2C27.1511743&amp;travelmode=driving</t>
  </si>
  <si>
    <t>https://www.google.com/maps/dir/?api=1&amp;origin=38.369529%2C27.129356&amp;destination=38.394722%2C27.148207&amp;travelmode=driving</t>
  </si>
  <si>
    <t>https://www.google.com/maps/dir/?api=1&amp;origin=38.369529%2C27.129356&amp;destination=38.373039%2C27.150591&amp;travelmode=driving</t>
  </si>
  <si>
    <t>https://www.google.com/maps/dir/?api=1&amp;origin=38.369529%2C27.129356&amp;destination=38.374534%2C27.107659&amp;travelmode=driving</t>
  </si>
  <si>
    <t>https://www.google.com/maps/dir/?api=1&amp;origin=38.369529%2C27.129356&amp;destination=38.37066%2C27.159618&amp;travelmode=driving</t>
  </si>
  <si>
    <t>MEDİNE SAMUR</t>
  </si>
  <si>
    <t>https://www.google.com/maps/dir/?api=1&amp;origin=38.400424%2C27.15872&amp;destination=38.394722%2C27.148207&amp;travelmode=driving</t>
  </si>
  <si>
    <t>https://www.google.com/maps/dir/?api=1&amp;origin=38.400424%2C27.15872&amp;destination=38.399377%2C27.155469&amp;travelmode=driving</t>
  </si>
  <si>
    <t>https://www.google.com/maps/dir/?api=1&amp;origin=38.400424%2C27.15872&amp;destination=38.3911321%2C27.1511743&amp;travelmode=driving</t>
  </si>
  <si>
    <t>https://www.google.com/maps/dir/?api=1&amp;origin=38.378834%2C27.1254&amp;destination=38.394722%2C27.148207&amp;travelmode=driving</t>
  </si>
  <si>
    <t>https://www.google.com/maps/dir/?api=1&amp;origin=38.378834%2C27.1254&amp;destination=38.374534%2C27.107659&amp;travelmode=driving</t>
  </si>
  <si>
    <t>https://www.google.com/maps/dir/?api=1&amp;origin=38.378834%2C27.1254&amp;destination=38.397598%2C27.122202&amp;travelmode=driving</t>
  </si>
  <si>
    <t>https://www.google.com/maps/dir/?api=1&amp;origin=38.378834%2C27.1254&amp;destination=38.373039%2C27.150591&amp;travelmode=driving</t>
  </si>
  <si>
    <t>CEREN ŞAHİN</t>
  </si>
  <si>
    <t>https://www.google.com/maps/dir/?api=1&amp;origin=38.418139%2C27.13298&amp;destination=38.394722%2C27.148207&amp;travelmode=driving</t>
  </si>
  <si>
    <t>https://www.google.com/maps/dir/?api=1&amp;origin=38.418139%2C27.13298&amp;destination=38.41192%2C27.135689&amp;travelmode=driving</t>
  </si>
  <si>
    <t>https://www.google.com/maps/dir/?api=1&amp;origin=38.418139%2C27.13298&amp;destination=38.403691%2C27.119105&amp;travelmode=driving</t>
  </si>
  <si>
    <t>https://www.google.com/maps/dir/?api=1&amp;origin=38.418139%2C27.13298&amp;destination=38.397598%2C27.122202&amp;travelmode=driving</t>
  </si>
  <si>
    <t>https://www.google.com/maps/dir/?api=1&amp;origin=38.400393%2C27.15537&amp;destination=38.394722%2C27.148207&amp;travelmode=driving</t>
  </si>
  <si>
    <t>https://www.google.com/maps/dir/?api=1&amp;origin=38.400393%2C27.15537&amp;destination=38.399377%2C27.155469&amp;travelmode=driving</t>
  </si>
  <si>
    <t>https://www.google.com/maps/dir/?api=1&amp;origin=38.400393%2C27.15537&amp;destination=38.3911321%2C27.1511743&amp;travelmode=driving</t>
  </si>
  <si>
    <t>ÇAĞRI SELAMİ ACAR</t>
  </si>
  <si>
    <t>https://www.google.com/maps/dir/?api=1&amp;origin=38.389875%2C27.153227&amp;destination=38.394722%2C27.148207&amp;travelmode=driving</t>
  </si>
  <si>
    <t>https://www.google.com/maps/dir/?api=1&amp;origin=38.389875%2C27.153227&amp;destination=38.3911321%2C27.1511743&amp;travelmode=driving</t>
  </si>
  <si>
    <t>https://www.google.com/maps/dir/?api=1&amp;origin=38.389875%2C27.153227&amp;destination=38.399377%2C27.155469&amp;travelmode=driving</t>
  </si>
  <si>
    <t>https://www.google.com/maps/dir/?api=1&amp;origin=38.396089%2C27.174289&amp;destination=38.394722%2C27.148207&amp;travelmode=driving</t>
  </si>
  <si>
    <t>https://www.google.com/maps/dir/?api=1&amp;origin=38.396089%2C27.174289&amp;destination=38.399377%2C27.155469&amp;travelmode=driving</t>
  </si>
  <si>
    <t>https://www.google.com/maps/dir/?api=1&amp;origin=38.396089%2C27.174289&amp;destination=38.412%2C27.168&amp;travelmode=driving</t>
  </si>
  <si>
    <t>https://www.google.com/maps/dir/?api=1&amp;origin=38.396089%2C27.174289&amp;destination=38.3911321%2C27.1511743&amp;travelmode=driving</t>
  </si>
  <si>
    <t>https://www.google.com/maps/dir/?api=1&amp;origin=38.376978%2C27.161179&amp;destination=38.394722%2C27.148207&amp;travelmode=driving</t>
  </si>
  <si>
    <t>https://www.google.com/maps/dir/?api=1&amp;origin=38.376978%2C27.161179&amp;destination=38.37066%2C27.159618&amp;travelmode=driving</t>
  </si>
  <si>
    <t>https://www.google.com/maps/dir/?api=1&amp;origin=38.376978%2C27.161179&amp;destination=38.373039%2C27.150591&amp;travelmode=driving</t>
  </si>
  <si>
    <t>https://www.google.com/maps/dir/?api=1&amp;origin=38.376978%2C27.161179&amp;destination=38.3911321%2C27.1511743&amp;travelmode=driving</t>
  </si>
  <si>
    <t>https://www.google.com/maps/dir/?api=1&amp;origin=38.379043%2C27.141954&amp;destination=38.394722%2C27.148207&amp;travelmode=driving</t>
  </si>
  <si>
    <t>https://www.google.com/maps/dir/?api=1&amp;origin=38.379043%2C27.141954&amp;destination=38.373039%2C27.150591&amp;travelmode=driving</t>
  </si>
  <si>
    <t>https://www.google.com/maps/dir/?api=1&amp;origin=38.379043%2C27.141954&amp;destination=38.3911321%2C27.1511743&amp;travelmode=driving</t>
  </si>
  <si>
    <t>https://www.google.com/maps/dir/?api=1&amp;origin=38.379043%2C27.141954&amp;destination=38.37066%2C27.159618&amp;travelmode=driving</t>
  </si>
  <si>
    <t>https://www.google.com/maps/dir/?api=1&amp;origin=38.405023%2C27.136207&amp;destination=38.394722%2C27.148207&amp;travelmode=driving</t>
  </si>
  <si>
    <t>https://www.google.com/maps/dir/?api=1&amp;origin=38.405023%2C27.136207&amp;destination=38.41192%2C27.135689&amp;travelmode=driving</t>
  </si>
  <si>
    <t>https://www.google.com/maps/dir/?api=1&amp;origin=38.405023%2C27.136207&amp;destination=38.397598%2C27.122202&amp;travelmode=driving</t>
  </si>
  <si>
    <t>https://www.google.com/maps/dir/?api=1&amp;origin=38.405023%2C27.136207&amp;destination=38.403691%2C27.119105&amp;travelmode=driving</t>
  </si>
  <si>
    <t>https://www.google.com/maps/dir/?api=1&amp;origin=38.183892%2C26.850324&amp;destination=38.194921%2C26.835212&amp;travelmode=driving</t>
  </si>
  <si>
    <t>https://www.google.com/maps/dir/?api=1&amp;origin=38.183892%2C26.850324&amp;destination=38.260463%2C27.125587&amp;travelmode=driving</t>
  </si>
  <si>
    <t>https://www.google.com/maps/dir/?api=1&amp;origin=38.183892%2C26.850324&amp;destination=38.392816%2C27.006006&amp;travelmode=driving</t>
  </si>
  <si>
    <t>https://www.google.com/maps/dir/?api=1&amp;origin=38.169274%2C26.832709&amp;destination=38.194921%2C26.835212&amp;travelmode=driving</t>
  </si>
  <si>
    <t>https://www.google.com/maps/dir/?api=1&amp;origin=38.169274%2C26.832709&amp;destination=38.260463%2C27.125587&amp;travelmode=driving</t>
  </si>
  <si>
    <t>https://www.google.com/maps/dir/?api=1&amp;origin=38.169274%2C26.832709&amp;destination=38.021894%2C27.092563&amp;travelmode=driving</t>
  </si>
  <si>
    <t>https://www.google.com/maps/dir/?api=1&amp;origin=38.224828%2C26.864978&amp;destination=38.194921%2C26.835212&amp;travelmode=driving</t>
  </si>
  <si>
    <t>https://www.google.com/maps/dir/?api=1&amp;origin=38.224828%2C26.864978&amp;destination=38.392816%2C27.006006&amp;travelmode=driving</t>
  </si>
  <si>
    <t>https://www.google.com/maps/dir/?api=1&amp;origin=38.224828%2C26.864978&amp;destination=38.260463%2C27.125587&amp;travelmode=driving</t>
  </si>
  <si>
    <t>https://www.google.com/maps/dir/?api=1&amp;origin=38.169317%2C26.818001&amp;destination=38.194921%2C26.835212&amp;travelmode=driving</t>
  </si>
  <si>
    <t>https://www.google.com/maps/dir/?api=1&amp;origin=38.169317%2C26.818001&amp;destination=38.260463%2C27.125587&amp;travelmode=driving</t>
  </si>
  <si>
    <t>https://www.google.com/maps/dir/?api=1&amp;origin=38.169317%2C26.818001&amp;destination=38.021894%2C27.092563&amp;travelmode=driving</t>
  </si>
  <si>
    <t>https://www.google.com/maps/dir/?api=1&amp;origin=38.180833%2C26.861208&amp;destination=38.194921%2C26.835212&amp;travelmode=driving</t>
  </si>
  <si>
    <t>https://www.google.com/maps/dir/?api=1&amp;origin=38.180833%2C26.861208&amp;destination=38.260463%2C27.125587&amp;travelmode=driving</t>
  </si>
  <si>
    <t>https://www.google.com/maps/dir/?api=1&amp;origin=38.180833%2C26.861208&amp;destination=38.392816%2C27.006006&amp;travelmode=driving</t>
  </si>
  <si>
    <t>https://www.google.com/maps/dir/?api=1&amp;origin=38.217773%2C26.857968&amp;destination=38.194921%2C26.835212&amp;travelmode=driving</t>
  </si>
  <si>
    <t>https://www.google.com/maps/dir/?api=1&amp;origin=38.217773%2C26.857968&amp;destination=38.392816%2C27.006006&amp;travelmode=driving</t>
  </si>
  <si>
    <t>https://www.google.com/maps/dir/?api=1&amp;origin=38.217773%2C26.857968&amp;destination=38.260463%2C27.125587&amp;travelmode=driving</t>
  </si>
  <si>
    <t>https://www.google.com/maps/dir/?api=1&amp;origin=38.187093%2C26.814677&amp;destination=38.194921%2C26.835212&amp;travelmode=driving</t>
  </si>
  <si>
    <t>https://www.google.com/maps/dir/?api=1&amp;origin=38.187093%2C26.814677&amp;destination=38.392816%2C27.006006&amp;travelmode=driving</t>
  </si>
  <si>
    <t>https://www.google.com/maps/dir/?api=1&amp;origin=38.187093%2C26.814677&amp;destination=38.260463%2C27.125587&amp;travelmode=driving</t>
  </si>
  <si>
    <t>https://www.google.com/maps/dir/?api=1&amp;origin=38.214946%2C26.847424&amp;destination=38.194921%2C26.835212&amp;travelmode=driving</t>
  </si>
  <si>
    <t>https://www.google.com/maps/dir/?api=1&amp;origin=38.214946%2C26.847424&amp;destination=38.392816%2C27.006006&amp;travelmode=driving</t>
  </si>
  <si>
    <t>https://www.google.com/maps/dir/?api=1&amp;origin=38.214946%2C26.847424&amp;destination=38.260463%2C27.125587&amp;travelmode=driving</t>
  </si>
  <si>
    <t>https://www.google.com/maps/dir/?api=1&amp;origin=38.201622%2C26.864446&amp;destination=38.194921%2C26.835212&amp;travelmode=driving</t>
  </si>
  <si>
    <t>https://www.google.com/maps/dir/?api=1&amp;origin=38.201622%2C26.864446&amp;destination=38.260463%2C27.125587&amp;travelmode=driving</t>
  </si>
  <si>
    <t>https://www.google.com/maps/dir/?api=1&amp;origin=38.201622%2C26.864446&amp;destination=38.392816%2C27.006006&amp;travelmode=driving</t>
  </si>
  <si>
    <t>https://www.google.com/maps/dir/?api=1&amp;origin=38.20416%2C26.805681&amp;destination=38.194921%2C26.835212&amp;travelmode=driving</t>
  </si>
  <si>
    <t>https://www.google.com/maps/dir/?api=1&amp;origin=38.20416%2C26.805681&amp;destination=38.392816%2C27.006006&amp;travelmode=driving</t>
  </si>
  <si>
    <t>https://www.google.com/maps/dir/?api=1&amp;origin=38.20416%2C26.805681&amp;destination=38.260463%2C27.125587&amp;travelmode=driving</t>
  </si>
  <si>
    <t>https://www.google.com/maps/dir/?api=1&amp;origin=38.213947%2C26.823175&amp;destination=38.194921%2C26.835212&amp;travelmode=driving</t>
  </si>
  <si>
    <t>https://www.google.com/maps/dir/?api=1&amp;origin=38.213947%2C26.823175&amp;destination=38.392816%2C27.006006&amp;travelmode=driving</t>
  </si>
  <si>
    <t>https://www.google.com/maps/dir/?api=1&amp;origin=38.213947%2C26.823175&amp;destination=38.260463%2C27.125587&amp;travelmode=driving</t>
  </si>
  <si>
    <t>https://www.google.com/maps/dir/?api=1&amp;origin=38.204724%2C26.861548&amp;destination=38.194921%2C26.835212&amp;travelmode=driving</t>
  </si>
  <si>
    <t>https://www.google.com/maps/dir/?api=1&amp;origin=38.204724%2C26.861548&amp;destination=38.260463%2C27.125587&amp;travelmode=driving</t>
  </si>
  <si>
    <t>https://www.google.com/maps/dir/?api=1&amp;origin=38.204724%2C26.861548&amp;destination=38.392816%2C27.006006&amp;travelmode=driving</t>
  </si>
  <si>
    <t>https://www.google.com/maps/dir/?api=1&amp;origin=38.172978%2C26.812138&amp;destination=38.194921%2C26.835212&amp;travelmode=driving</t>
  </si>
  <si>
    <t>https://www.google.com/maps/dir/?api=1&amp;origin=38.172978%2C26.812138&amp;destination=38.260463%2C27.125587&amp;travelmode=driving</t>
  </si>
  <si>
    <t>https://www.google.com/maps/dir/?api=1&amp;origin=38.172978%2C26.812138&amp;destination=38.392816%2C27.006006&amp;travelmode=driving</t>
  </si>
  <si>
    <t>https://www.google.com/maps/dir/?api=1&amp;origin=38.171343%2C26.838405&amp;destination=38.194921%2C26.835212&amp;travelmode=driving</t>
  </si>
  <si>
    <t>https://www.google.com/maps/dir/?api=1&amp;origin=38.171343%2C26.838405&amp;destination=38.260463%2C27.125587&amp;travelmode=driving</t>
  </si>
  <si>
    <t>https://www.google.com/maps/dir/?api=1&amp;origin=38.171343%2C26.838405&amp;destination=38.021894%2C27.092563&amp;travelmode=driving</t>
  </si>
  <si>
    <t>https://www.google.com/maps/dir/?api=1&amp;origin=38.181262%2C26.841502&amp;destination=38.194921%2C26.835212&amp;travelmode=driving</t>
  </si>
  <si>
    <t>https://www.google.com/maps/dir/?api=1&amp;origin=38.181262%2C26.841502&amp;destination=38.260463%2C27.125587&amp;travelmode=driving</t>
  </si>
  <si>
    <t>https://www.google.com/maps/dir/?api=1&amp;origin=38.181262%2C26.841502&amp;destination=38.392816%2C27.006006&amp;travelmode=driving</t>
  </si>
  <si>
    <t>https://www.google.com/maps/dir/?api=1&amp;origin=38.207978%2C26.817428&amp;destination=38.194921%2C26.835212&amp;travelmode=driving</t>
  </si>
  <si>
    <t>https://www.google.com/maps/dir/?api=1&amp;origin=38.207978%2C26.817428&amp;destination=38.392816%2C27.006006&amp;travelmode=driving</t>
  </si>
  <si>
    <t>https://www.google.com/maps/dir/?api=1&amp;origin=38.207978%2C26.817428&amp;destination=38.260463%2C27.125587&amp;travelmode=driving</t>
  </si>
  <si>
    <t>https://www.google.com/maps/dir/?api=1&amp;origin=38.202975%2C26.821051&amp;destination=38.194921%2C26.835212&amp;travelmode=driving</t>
  </si>
  <si>
    <t>https://www.google.com/maps/dir/?api=1&amp;origin=38.202975%2C26.821051&amp;destination=38.392816%2C27.006006&amp;travelmode=driving</t>
  </si>
  <si>
    <t>https://www.google.com/maps/dir/?api=1&amp;origin=38.202975%2C26.821051&amp;destination=38.260463%2C27.125587&amp;travelmode=driving</t>
  </si>
  <si>
    <t>https://www.google.com/maps/dir/?api=1&amp;origin=38.194233%2C26.859532&amp;destination=38.194921%2C26.835212&amp;travelmode=driving</t>
  </si>
  <si>
    <t>https://www.google.com/maps/dir/?api=1&amp;origin=38.194233%2C26.859532&amp;destination=38.260463%2C27.125587&amp;travelmode=driving</t>
  </si>
  <si>
    <t>https://www.google.com/maps/dir/?api=1&amp;origin=38.194233%2C26.859532&amp;destination=38.392816%2C27.006006&amp;travelmode=driving</t>
  </si>
  <si>
    <t>https://www.google.com/maps/dir/?api=1&amp;origin=38.215687%2C26.81075&amp;destination=38.194921%2C26.835212&amp;travelmode=driving</t>
  </si>
  <si>
    <t>https://www.google.com/maps/dir/?api=1&amp;origin=38.215687%2C26.81075&amp;destination=38.392816%2C27.006006&amp;travelmode=driving</t>
  </si>
  <si>
    <t>https://www.google.com/maps/dir/?api=1&amp;origin=38.215687%2C26.81075&amp;destination=38.260463%2C27.125587&amp;travelmode=driving</t>
  </si>
  <si>
    <t>https://www.google.com/maps/dir/?api=1&amp;origin=38.47%2C27.100486&amp;destination=38.474585%2C27.113885&amp;travelmode=driving</t>
  </si>
  <si>
    <t>https://www.google.com/maps/dir/?api=1&amp;origin=38.47%2C27.100486&amp;destination=38.470404%2C27.108413&amp;travelmode=driving</t>
  </si>
  <si>
    <t>https://www.google.com/maps/dir/?api=1&amp;origin=38.47%2C27.100486&amp;destination=38.465171%2C27.111266&amp;travelmode=driving</t>
  </si>
  <si>
    <t>https://www.google.com/maps/dir/?api=1&amp;origin=38.43509%2C27.211101&amp;destination=38.464877%2C27.194834&amp;travelmode=driving</t>
  </si>
  <si>
    <t>https://www.google.com/maps/dir/?api=1&amp;origin=38.43509%2C27.211101&amp;destination=38.436005%2C27.206807&amp;travelmode=driving</t>
  </si>
  <si>
    <t>https://www.google.com/maps/dir/?api=1&amp;origin=38.43509%2C27.211101&amp;destination=38.438109%2C27.19608&amp;travelmode=driving</t>
  </si>
  <si>
    <t>RÜMEYSA BİLİK</t>
  </si>
  <si>
    <t>https://www.google.com/maps/dir/?api=1&amp;origin=38.159884%2C27.33891&amp;destination=38.151657%2C27.353193&amp;travelmode=driving</t>
  </si>
  <si>
    <t>https://www.google.com/maps/dir/?api=1&amp;origin=38.159884%2C27.33891&amp;destination=38.171353%2C27.349829&amp;travelmode=driving</t>
  </si>
  <si>
    <t>https://www.google.com/maps/dir/?api=1&amp;origin=38.159884%2C27.33891&amp;destination=38.164664%2C27.356116&amp;travelmode=driving</t>
  </si>
  <si>
    <t>https://www.google.com/maps/dir/?api=1&amp;origin=38.166131%2C27.356294&amp;destination=38.151657%2C27.353193&amp;travelmode=driving</t>
  </si>
  <si>
    <t>https://www.google.com/maps/dir/?api=1&amp;origin=38.166131%2C27.356294&amp;destination=38.164664%2C27.356116&amp;travelmode=driving</t>
  </si>
  <si>
    <t>https://www.google.com/maps/dir/?api=1&amp;origin=38.166131%2C27.356294&amp;destination=38.171353%2C27.349829&amp;travelmode=driving</t>
  </si>
  <si>
    <t>https://www.google.com/maps/dir/?api=1&amp;origin=38.166131%2C27.356294&amp;destination=38.154917%2C27.36151&amp;travelmode=driving</t>
  </si>
  <si>
    <t>Bornova</t>
  </si>
  <si>
    <t>https://www.google.com/maps/dir/?api=1&amp;origin=38.446005%2C27.216807&amp;destination=38.436005%2C27.206807&amp;travelmode=driving</t>
  </si>
  <si>
    <t>https://www.google.com/maps/dir/?api=1&amp;origin=38.446005%2C27.216807&amp;destination=38.438109%2C27.19608&amp;travelmode=driving</t>
  </si>
  <si>
    <t>https://www.google.com/maps/dir/?api=1&amp;origin=38.446005%2C27.216807&amp;destination=38.464877%2C27.194834&amp;travelmode=driving</t>
  </si>
  <si>
    <t>Adres Veri Durumu</t>
  </si>
  <si>
    <t>Kaynak PersonelID</t>
  </si>
  <si>
    <t>Kaynak İsim Soyisim</t>
  </si>
  <si>
    <t>Hedef Eksik Sayısı</t>
  </si>
  <si>
    <t>Mağazalar Arası Mesafe (km)</t>
  </si>
  <si>
    <t>Mağazalar Arası Google Maps Rota</t>
  </si>
  <si>
    <t>Ev-Hedef Mağaza Mesafesi (km)</t>
  </si>
  <si>
    <t>Ev-Hedef Mağaza Google Maps Rota</t>
  </si>
  <si>
    <t>P0090</t>
  </si>
  <si>
    <t>https://www.google.com/maps/dir/?api=1&amp;origin=38.021894%2C27.092563&amp;destination=38.240289%2C27.281412&amp;travelmode=driving</t>
  </si>
  <si>
    <t>https://www.google.com/maps/dir/?api=1&amp;origin=38.367111%2C27.118648&amp;destination=38.240289%2C27.281412&amp;travelmode=driving</t>
  </si>
  <si>
    <t>https://www.google.com/maps/dir/?api=1&amp;origin=38.021894%2C27.092563&amp;destination=38.317553%2C27.130542&amp;travelmode=driving</t>
  </si>
  <si>
    <t>https://www.google.com/maps/dir/?api=1&amp;origin=38.367111%2C27.118648&amp;destination=38.317553%2C27.130542&amp;travelmode=driving</t>
  </si>
  <si>
    <t>https://www.google.com/maps/dir/?api=1&amp;origin=38.021894%2C27.092563&amp;destination=38.401328%2C27.093267&amp;travelmode=driving</t>
  </si>
  <si>
    <t>https://www.google.com/maps/dir/?api=1&amp;origin=38.367111%2C27.118648&amp;destination=38.401328%2C27.093267&amp;travelmode=driving</t>
  </si>
  <si>
    <t>https://www.google.com/maps/dir/?api=1&amp;origin=38.021894%2C27.092563&amp;destination=38.436005%2C27.206807&amp;travelmode=driving</t>
  </si>
  <si>
    <t>https://www.google.com/maps/dir/?api=1&amp;origin=38.367111%2C27.118648&amp;destination=38.436005%2C27.206807&amp;travelmode=driving</t>
  </si>
  <si>
    <t>https://www.google.com/maps/dir/?api=1&amp;origin=38.021894%2C27.092563&amp;destination=38.438109%2C27.19608&amp;travelmode=driving</t>
  </si>
  <si>
    <t>https://www.google.com/maps/dir/?api=1&amp;origin=38.367111%2C27.118648&amp;destination=38.438109%2C27.19608&amp;travelmode=driving</t>
  </si>
  <si>
    <t>https://www.google.com/maps/dir/?api=1&amp;origin=38.021894%2C27.092563&amp;destination=38.519644%2C27.041157&amp;travelmode=driving</t>
  </si>
  <si>
    <t>https://www.google.com/maps/dir/?api=1&amp;origin=38.367111%2C27.118648&amp;destination=38.519644%2C27.041157&amp;travelmode=driving</t>
  </si>
  <si>
    <t>P0143</t>
  </si>
  <si>
    <t>SHAHZODA SHATLYKOVA</t>
  </si>
  <si>
    <t>https://www.google.com/maps/dir/?api=1&amp;origin=38.323481%2C27.129036&amp;destination=38.32574%2C27.131725&amp;travelmode=driving</t>
  </si>
  <si>
    <t>https://www.google.com/maps/dir/?api=1&amp;origin=38.396%2C27.333&amp;destination=38.32574%2C27.131725&amp;travelmode=driving</t>
  </si>
  <si>
    <t>P0153</t>
  </si>
  <si>
    <t>https://www.google.com/maps/dir/?api=1&amp;origin=38.3283%2C27.11964&amp;destination=38.317553%2C27.130542&amp;travelmode=driving</t>
  </si>
  <si>
    <t>https://www.google.com/maps/dir/?api=1&amp;origin=38.3283%2C27.11964&amp;destination=38.401328%2C27.093267&amp;travelmode=driving</t>
  </si>
  <si>
    <t>https://www.google.com/maps/dir/?api=1&amp;origin=38.320796%2C27.129261&amp;destination=38.401328%2C27.093267&amp;travelmode=driving</t>
  </si>
  <si>
    <t>https://www.google.com/maps/dir/?api=1&amp;origin=38.3283%2C27.11964&amp;destination=38.438109%2C27.19608&amp;travelmode=driving</t>
  </si>
  <si>
    <t>https://www.google.com/maps/dir/?api=1&amp;origin=38.320796%2C27.129261&amp;destination=38.438109%2C27.19608&amp;travelmode=driving</t>
  </si>
  <si>
    <t>https://www.google.com/maps/dir/?api=1&amp;origin=38.3283%2C27.11964&amp;destination=38.436005%2C27.206807&amp;travelmode=driving</t>
  </si>
  <si>
    <t>https://www.google.com/maps/dir/?api=1&amp;origin=38.320796%2C27.129261&amp;destination=38.436005%2C27.206807&amp;travelmode=driving</t>
  </si>
  <si>
    <t>https://www.google.com/maps/dir/?api=1&amp;origin=38.3283%2C27.11964&amp;destination=38.240289%2C27.281412&amp;travelmode=driving</t>
  </si>
  <si>
    <t>https://www.google.com/maps/dir/?api=1&amp;origin=38.320796%2C27.129261&amp;destination=38.240289%2C27.281412&amp;travelmode=driving</t>
  </si>
  <si>
    <t>https://www.google.com/maps/dir/?api=1&amp;origin=38.3283%2C27.11964&amp;destination=38.519644%2C27.041157&amp;travelmode=driving</t>
  </si>
  <si>
    <t>https://www.google.com/maps/dir/?api=1&amp;origin=38.320796%2C27.129261&amp;destination=38.519644%2C27.041157&amp;travelmode=driving</t>
  </si>
  <si>
    <t>P0182</t>
  </si>
  <si>
    <t>NİGARA HASANOVA</t>
  </si>
  <si>
    <t>https://www.google.com/maps/dir/?api=1&amp;origin=38.260463%2C27.125587&amp;destination=38.317553%2C27.130542&amp;travelmode=driving</t>
  </si>
  <si>
    <t>https://www.google.com/maps/dir/?api=1&amp;origin=37.828566%2C27.82614&amp;destination=38.317553%2C27.130542&amp;travelmode=driving</t>
  </si>
  <si>
    <t>https://www.google.com/maps/dir/?api=1&amp;origin=38.260463%2C27.125587&amp;destination=38.240289%2C27.281412&amp;travelmode=driving</t>
  </si>
  <si>
    <t>https://www.google.com/maps/dir/?api=1&amp;origin=37.828566%2C27.82614&amp;destination=38.240289%2C27.281412&amp;travelmode=driving</t>
  </si>
  <si>
    <t>https://www.google.com/maps/dir/?api=1&amp;origin=38.260463%2C27.125587&amp;destination=38.401328%2C27.093267&amp;travelmode=driving</t>
  </si>
  <si>
    <t>https://www.google.com/maps/dir/?api=1&amp;origin=37.828566%2C27.82614&amp;destination=38.401328%2C27.093267&amp;travelmode=driving</t>
  </si>
  <si>
    <t>https://www.google.com/maps/dir/?api=1&amp;origin=38.260463%2C27.125587&amp;destination=38.438109%2C27.19608&amp;travelmode=driving</t>
  </si>
  <si>
    <t>https://www.google.com/maps/dir/?api=1&amp;origin=37.828566%2C27.82614&amp;destination=38.438109%2C27.19608&amp;travelmode=driving</t>
  </si>
  <si>
    <t>https://www.google.com/maps/dir/?api=1&amp;origin=38.260463%2C27.125587&amp;destination=38.436005%2C27.206807&amp;travelmode=driving</t>
  </si>
  <si>
    <t>https://www.google.com/maps/dir/?api=1&amp;origin=37.828566%2C27.82614&amp;destination=38.436005%2C27.206807&amp;travelmode=driving</t>
  </si>
  <si>
    <t>https://www.google.com/maps/dir/?api=1&amp;origin=38.260463%2C27.125587&amp;destination=38.519644%2C27.041157&amp;travelmode=driving</t>
  </si>
  <si>
    <t>https://www.google.com/maps/dir/?api=1&amp;origin=37.828566%2C27.82614&amp;destination=38.519644%2C27.041157&amp;travelmode=driving</t>
  </si>
  <si>
    <t>P0250</t>
  </si>
  <si>
    <t>https://www.google.com/maps/dir/?api=1&amp;origin=37.851048%2C27.817409&amp;destination=38.240289%2C27.281412&amp;travelmode=driving</t>
  </si>
  <si>
    <t>https://www.google.com/maps/dir/?api=1&amp;origin=38.520741%2C27.059181&amp;destination=38.240289%2C27.281412&amp;travelmode=driving</t>
  </si>
  <si>
    <t>https://www.google.com/maps/dir/?api=1&amp;origin=37.851048%2C27.817409&amp;destination=38.317553%2C27.130542&amp;travelmode=driving</t>
  </si>
  <si>
    <t>https://www.google.com/maps/dir/?api=1&amp;origin=38.520741%2C27.059181&amp;destination=38.317553%2C27.130542&amp;travelmode=driving</t>
  </si>
  <si>
    <t>https://www.google.com/maps/dir/?api=1&amp;origin=37.851048%2C27.817409&amp;destination=38.436005%2C27.206807&amp;travelmode=driving</t>
  </si>
  <si>
    <t>https://www.google.com/maps/dir/?api=1&amp;origin=38.520741%2C27.059181&amp;destination=38.436005%2C27.206807&amp;travelmode=driving</t>
  </si>
  <si>
    <t>https://www.google.com/maps/dir/?api=1&amp;origin=37.851048%2C27.817409&amp;destination=38.438109%2C27.19608&amp;travelmode=driving</t>
  </si>
  <si>
    <t>https://www.google.com/maps/dir/?api=1&amp;origin=38.520741%2C27.059181&amp;destination=38.438109%2C27.19608&amp;travelmode=driving</t>
  </si>
  <si>
    <t>https://www.google.com/maps/dir/?api=1&amp;origin=37.851048%2C27.817409&amp;destination=38.401328%2C27.093267&amp;travelmode=driving</t>
  </si>
  <si>
    <t>https://www.google.com/maps/dir/?api=1&amp;origin=38.520741%2C27.059181&amp;destination=38.401328%2C27.093267&amp;travelmode=driving</t>
  </si>
  <si>
    <t>https://www.google.com/maps/dir/?api=1&amp;origin=37.851048%2C27.817409&amp;destination=38.519644%2C27.041157&amp;travelmode=driving</t>
  </si>
  <si>
    <t>P0336</t>
  </si>
  <si>
    <t>https://www.google.com/maps/dir/?api=1&amp;origin=38.464877%2C27.194834&amp;destination=38.438109%2C27.19608&amp;travelmode=driving</t>
  </si>
  <si>
    <t>https://www.google.com/maps/dir/?api=1&amp;origin=38.373219%2C27.181936&amp;destination=38.438109%2C27.19608&amp;travelmode=driving</t>
  </si>
  <si>
    <t>https://www.google.com/maps/dir/?api=1&amp;origin=38.464877%2C27.194834&amp;destination=38.436005%2C27.206807&amp;travelmode=driving</t>
  </si>
  <si>
    <t>https://www.google.com/maps/dir/?api=1&amp;origin=38.373219%2C27.181936&amp;destination=38.436005%2C27.206807&amp;travelmode=driving</t>
  </si>
  <si>
    <t>https://www.google.com/maps/dir/?api=1&amp;origin=38.464877%2C27.194834&amp;destination=38.401328%2C27.093267&amp;travelmode=driving</t>
  </si>
  <si>
    <t>https://www.google.com/maps/dir/?api=1&amp;origin=38.373219%2C27.181936&amp;destination=38.401328%2C27.093267&amp;travelmode=driving</t>
  </si>
  <si>
    <t>https://www.google.com/maps/dir/?api=1&amp;origin=38.464877%2C27.194834&amp;destination=38.519644%2C27.041157&amp;travelmode=driving</t>
  </si>
  <si>
    <t>https://www.google.com/maps/dir/?api=1&amp;origin=38.373219%2C27.181936&amp;destination=38.519644%2C27.041157&amp;travelmode=driving</t>
  </si>
  <si>
    <t>https://www.google.com/maps/dir/?api=1&amp;origin=38.464877%2C27.194834&amp;destination=38.317553%2C27.130542&amp;travelmode=driving</t>
  </si>
  <si>
    <t>https://www.google.com/maps/dir/?api=1&amp;origin=38.373219%2C27.181936&amp;destination=38.317553%2C27.130542&amp;travelmode=driving</t>
  </si>
  <si>
    <t>https://www.google.com/maps/dir/?api=1&amp;origin=38.464877%2C27.194834&amp;destination=38.240289%2C27.281412&amp;travelmode=driving</t>
  </si>
  <si>
    <t>https://www.google.com/maps/dir/?api=1&amp;origin=38.373219%2C27.181936&amp;destination=38.240289%2C27.281412&amp;travelmode=driving</t>
  </si>
  <si>
    <t>P0359</t>
  </si>
  <si>
    <t>https://www.google.com/maps/dir/?api=1&amp;origin=38.37066%2C27.159618&amp;destination=38.317553%2C27.130542&amp;travelmode=driving</t>
  </si>
  <si>
    <t>https://www.google.com/maps/dir/?api=1&amp;origin=38.474131%2C27.088935&amp;destination=38.317553%2C27.130542&amp;travelmode=driving</t>
  </si>
  <si>
    <t>https://www.google.com/maps/dir/?api=1&amp;origin=38.37066%2C27.159618&amp;destination=38.401328%2C27.093267&amp;travelmode=driving</t>
  </si>
  <si>
    <t>https://www.google.com/maps/dir/?api=1&amp;origin=38.474131%2C27.088935&amp;destination=38.401328%2C27.093267&amp;travelmode=driving</t>
  </si>
  <si>
    <t>https://www.google.com/maps/dir/?api=1&amp;origin=38.37066%2C27.159618&amp;destination=38.438109%2C27.19608&amp;travelmode=driving</t>
  </si>
  <si>
    <t>https://www.google.com/maps/dir/?api=1&amp;origin=38.474131%2C27.088935&amp;destination=38.438109%2C27.19608&amp;travelmode=driving</t>
  </si>
  <si>
    <t>https://www.google.com/maps/dir/?api=1&amp;origin=38.37066%2C27.159618&amp;destination=38.436005%2C27.206807&amp;travelmode=driving</t>
  </si>
  <si>
    <t>https://www.google.com/maps/dir/?api=1&amp;origin=38.474131%2C27.088935&amp;destination=38.436005%2C27.206807&amp;travelmode=driving</t>
  </si>
  <si>
    <t>https://www.google.com/maps/dir/?api=1&amp;origin=38.37066%2C27.159618&amp;destination=38.240289%2C27.281412&amp;travelmode=driving</t>
  </si>
  <si>
    <t>https://www.google.com/maps/dir/?api=1&amp;origin=38.474131%2C27.088935&amp;destination=38.240289%2C27.281412&amp;travelmode=driving</t>
  </si>
  <si>
    <t>https://www.google.com/maps/dir/?api=1&amp;origin=38.37066%2C27.159618&amp;destination=38.519644%2C27.041157&amp;travelmode=driving</t>
  </si>
  <si>
    <t>https://www.google.com/maps/dir/?api=1&amp;origin=38.474131%2C27.088935&amp;destination=38.519644%2C27.041157&amp;travelmode=driving</t>
  </si>
  <si>
    <t>P0360</t>
  </si>
  <si>
    <t>https://www.google.com/maps/dir/?api=1&amp;origin=38.388%2C27.091&amp;destination=38.317553%2C27.130542&amp;travelmode=driving</t>
  </si>
  <si>
    <t>https://www.google.com/maps/dir/?api=1&amp;origin=38.388%2C27.091&amp;destination=38.438109%2C27.19608&amp;travelmode=driving</t>
  </si>
  <si>
    <t>https://www.google.com/maps/dir/?api=1&amp;origin=38.388%2C27.091&amp;destination=38.436005%2C27.206807&amp;travelmode=driving</t>
  </si>
  <si>
    <t>https://www.google.com/maps/dir/?api=1&amp;origin=38.388%2C27.091&amp;destination=38.240289%2C27.281412&amp;travelmode=driving</t>
  </si>
  <si>
    <t>https://www.google.com/maps/dir/?api=1&amp;origin=38.388%2C27.091&amp;destination=38.519644%2C27.041157&amp;travelmode=driving</t>
  </si>
  <si>
    <t>P0410</t>
  </si>
  <si>
    <t>https://www.google.com/maps/dir/?api=1&amp;origin=38.493071%2C27.054551&amp;destination=38.519644%2C27.041157&amp;travelmode=driving</t>
  </si>
  <si>
    <t>https://www.google.com/maps/dir/?api=1&amp;origin=38.394203%2C27.124545&amp;destination=38.519644%2C27.041157&amp;travelmode=driving</t>
  </si>
  <si>
    <t>https://www.google.com/maps/dir/?api=1&amp;origin=38.493071%2C27.054551&amp;destination=38.401328%2C27.093267&amp;travelmode=driving</t>
  </si>
  <si>
    <t>https://www.google.com/maps/dir/?api=1&amp;origin=38.394203%2C27.124545&amp;destination=38.401328%2C27.093267&amp;travelmode=driving</t>
  </si>
  <si>
    <t>https://www.google.com/maps/dir/?api=1&amp;origin=38.493071%2C27.054551&amp;destination=38.438109%2C27.19608&amp;travelmode=driving</t>
  </si>
  <si>
    <t>https://www.google.com/maps/dir/?api=1&amp;origin=38.394203%2C27.124545&amp;destination=38.438109%2C27.19608&amp;travelmode=driving</t>
  </si>
  <si>
    <t>https://www.google.com/maps/dir/?api=1&amp;origin=38.493071%2C27.054551&amp;destination=38.436005%2C27.206807&amp;travelmode=driving</t>
  </si>
  <si>
    <t>https://www.google.com/maps/dir/?api=1&amp;origin=38.394203%2C27.124545&amp;destination=38.436005%2C27.206807&amp;travelmode=driving</t>
  </si>
  <si>
    <t>https://www.google.com/maps/dir/?api=1&amp;origin=38.493071%2C27.054551&amp;destination=38.317553%2C27.130542&amp;travelmode=driving</t>
  </si>
  <si>
    <t>https://www.google.com/maps/dir/?api=1&amp;origin=38.394203%2C27.124545&amp;destination=38.317553%2C27.130542&amp;travelmode=driving</t>
  </si>
  <si>
    <t>https://www.google.com/maps/dir/?api=1&amp;origin=38.493071%2C27.054551&amp;destination=38.240289%2C27.281412&amp;travelmode=driving</t>
  </si>
  <si>
    <t>https://www.google.com/maps/dir/?api=1&amp;origin=38.394203%2C27.124545&amp;destination=38.240289%2C27.281412&amp;travelmode=driving</t>
  </si>
  <si>
    <t>P0411</t>
  </si>
  <si>
    <t>https://www.google.com/maps/dir/?api=1&amp;origin=38.39932%2C27.12643&amp;destination=38.519644%2C27.041157&amp;travelmode=driving</t>
  </si>
  <si>
    <t>https://www.google.com/maps/dir/?api=1&amp;origin=38.39932%2C27.12643&amp;destination=38.401328%2C27.093267&amp;travelmode=driving</t>
  </si>
  <si>
    <t>https://www.google.com/maps/dir/?api=1&amp;origin=38.39932%2C27.12643&amp;destination=38.438109%2C27.19608&amp;travelmode=driving</t>
  </si>
  <si>
    <t>https://www.google.com/maps/dir/?api=1&amp;origin=38.39932%2C27.12643&amp;destination=38.436005%2C27.206807&amp;travelmode=driving</t>
  </si>
  <si>
    <t>https://www.google.com/maps/dir/?api=1&amp;origin=38.39932%2C27.12643&amp;destination=38.317553%2C27.130542&amp;travelmode=driving</t>
  </si>
  <si>
    <t>https://www.google.com/maps/dir/?api=1&amp;origin=38.39932%2C27.12643&amp;destination=38.240289%2C27.281412&amp;travelmode=driving</t>
  </si>
  <si>
    <t>P0437</t>
  </si>
  <si>
    <t>https://www.google.com/maps/dir/?api=1&amp;origin=38.395182%2C27.075087&amp;destination=38.403691%2C27.119105&amp;travelmode=driving</t>
  </si>
  <si>
    <t>https://www.google.com/maps/dir/?api=1&amp;origin=38.245418%2C27.259708&amp;destination=38.403691%2C27.119105&amp;travelmode=driving</t>
  </si>
  <si>
    <t>https://www.google.com/maps/dir/?api=1&amp;origin=38.395182%2C27.075087&amp;destination=38.323481%2C27.129036&amp;travelmode=driving</t>
  </si>
  <si>
    <t>https://www.google.com/maps/dir/?api=1&amp;origin=38.245418%2C27.259708&amp;destination=38.323481%2C27.129036&amp;travelmode=driving</t>
  </si>
  <si>
    <t>https://www.google.com/maps/dir/?api=1&amp;origin=38.395182%2C27.075087&amp;destination=38.322099%2C27.131037&amp;travelmode=driving</t>
  </si>
  <si>
    <t>https://www.google.com/maps/dir/?api=1&amp;origin=38.245418%2C27.259708&amp;destination=38.322099%2C27.131037&amp;travelmode=driving</t>
  </si>
  <si>
    <t>https://www.google.com/maps/dir/?api=1&amp;origin=38.395182%2C27.075087&amp;destination=38.260463%2C27.125587&amp;travelmode=driving</t>
  </si>
  <si>
    <t>https://www.google.com/maps/dir/?api=1&amp;origin=38.395182%2C27.075087&amp;destination=38.240289%2C27.281412&amp;travelmode=driving</t>
  </si>
  <si>
    <t>https://www.google.com/maps/dir/?api=1&amp;origin=38.395182%2C27.075087&amp;destination=37.842863%2C27.828212&amp;travelmode=driving</t>
  </si>
  <si>
    <t>https://www.google.com/maps/dir/?api=1&amp;origin=38.245418%2C27.259708&amp;destination=37.842863%2C27.828212&amp;travelmode=driving</t>
  </si>
  <si>
    <t>P0475</t>
  </si>
  <si>
    <t>https://www.google.com/maps/dir/?api=1&amp;origin=38.403691%2C27.119105&amp;destination=38.401328%2C27.093267&amp;travelmode=driving</t>
  </si>
  <si>
    <t>https://www.google.com/maps/dir/?api=1&amp;origin=38.403691%2C27.119105&amp;destination=38.438109%2C27.19608&amp;travelmode=driving</t>
  </si>
  <si>
    <t>https://www.google.com/maps/dir/?api=1&amp;origin=38.381563%2C27.058939&amp;destination=38.438109%2C27.19608&amp;travelmode=driving</t>
  </si>
  <si>
    <t>https://www.google.com/maps/dir/?api=1&amp;origin=38.403691%2C27.119105&amp;destination=38.436005%2C27.206807&amp;travelmode=driving</t>
  </si>
  <si>
    <t>https://www.google.com/maps/dir/?api=1&amp;origin=38.381563%2C27.058939&amp;destination=38.436005%2C27.206807&amp;travelmode=driving</t>
  </si>
  <si>
    <t>https://www.google.com/maps/dir/?api=1&amp;origin=38.403691%2C27.119105&amp;destination=38.317553%2C27.130542&amp;travelmode=driving</t>
  </si>
  <si>
    <t>https://www.google.com/maps/dir/?api=1&amp;origin=38.381563%2C27.058939&amp;destination=38.317553%2C27.130542&amp;travelmode=driving</t>
  </si>
  <si>
    <t>https://www.google.com/maps/dir/?api=1&amp;origin=38.403691%2C27.119105&amp;destination=38.519644%2C27.041157&amp;travelmode=driving</t>
  </si>
  <si>
    <t>https://www.google.com/maps/dir/?api=1&amp;origin=38.381563%2C27.058939&amp;destination=38.519644%2C27.041157&amp;travelmode=driving</t>
  </si>
  <si>
    <t>https://www.google.com/maps/dir/?api=1&amp;origin=38.403691%2C27.119105&amp;destination=38.240289%2C27.281412&amp;travelmode=driving</t>
  </si>
  <si>
    <t>https://www.google.com/maps/dir/?api=1&amp;origin=38.381563%2C27.058939&amp;destination=38.240289%2C27.281412&amp;travelmode=driving</t>
  </si>
  <si>
    <t>P0476</t>
  </si>
  <si>
    <t>https://www.google.com/maps/dir/?api=1&amp;origin=38.399627%2C27.125516&amp;destination=38.401328%2C27.093267&amp;travelmode=driving</t>
  </si>
  <si>
    <t>https://www.google.com/maps/dir/?api=1&amp;origin=38.399627%2C27.125516&amp;destination=38.438109%2C27.19608&amp;travelmode=driving</t>
  </si>
  <si>
    <t>https://www.google.com/maps/dir/?api=1&amp;origin=38.399627%2C27.125516&amp;destination=38.436005%2C27.206807&amp;travelmode=driving</t>
  </si>
  <si>
    <t>https://www.google.com/maps/dir/?api=1&amp;origin=38.399627%2C27.125516&amp;destination=38.317553%2C27.130542&amp;travelmode=driving</t>
  </si>
  <si>
    <t>https://www.google.com/maps/dir/?api=1&amp;origin=38.399627%2C27.125516&amp;destination=38.519644%2C27.041157&amp;travelmode=driving</t>
  </si>
  <si>
    <t>https://www.google.com/maps/dir/?api=1&amp;origin=38.399627%2C27.125516&amp;destination=38.240289%2C27.281412&amp;travelmode=driving</t>
  </si>
  <si>
    <t>P0492</t>
  </si>
  <si>
    <t>https://www.google.com/maps/dir/?api=1&amp;origin=38.394301%2C27.105194&amp;destination=38.401328%2C27.093267&amp;travelmode=driving</t>
  </si>
  <si>
    <t>https://www.google.com/maps/dir/?api=1&amp;origin=38.361594%2C27.101665&amp;destination=38.401328%2C27.093267&amp;travelmode=driving</t>
  </si>
  <si>
    <t>https://www.google.com/maps/dir/?api=1&amp;origin=38.394301%2C27.105194&amp;destination=38.317553%2C27.130542&amp;travelmode=driving</t>
  </si>
  <si>
    <t>https://www.google.com/maps/dir/?api=1&amp;origin=38.361594%2C27.101665&amp;destination=38.317553%2C27.130542&amp;travelmode=driving</t>
  </si>
  <si>
    <t>https://www.google.com/maps/dir/?api=1&amp;origin=38.394301%2C27.105194&amp;destination=38.438109%2C27.19608&amp;travelmode=driving</t>
  </si>
  <si>
    <t>https://www.google.com/maps/dir/?api=1&amp;origin=38.361594%2C27.101665&amp;destination=38.438109%2C27.19608&amp;travelmode=driving</t>
  </si>
  <si>
    <t>https://www.google.com/maps/dir/?api=1&amp;origin=38.394301%2C27.105194&amp;destination=38.436005%2C27.206807&amp;travelmode=driving</t>
  </si>
  <si>
    <t>https://www.google.com/maps/dir/?api=1&amp;origin=38.361594%2C27.101665&amp;destination=38.436005%2C27.206807&amp;travelmode=driving</t>
  </si>
  <si>
    <t>https://www.google.com/maps/dir/?api=1&amp;origin=38.394301%2C27.105194&amp;destination=38.519644%2C27.041157&amp;travelmode=driving</t>
  </si>
  <si>
    <t>https://www.google.com/maps/dir/?api=1&amp;origin=38.361594%2C27.101665&amp;destination=38.519644%2C27.041157&amp;travelmode=driving</t>
  </si>
  <si>
    <t>https://www.google.com/maps/dir/?api=1&amp;origin=38.394301%2C27.105194&amp;destination=38.240289%2C27.281412&amp;travelmode=driving</t>
  </si>
  <si>
    <t>https://www.google.com/maps/dir/?api=1&amp;origin=38.361594%2C27.101665&amp;destination=38.240289%2C27.281412&amp;travelmode=driving</t>
  </si>
  <si>
    <t>P0527</t>
  </si>
  <si>
    <t>https://www.google.com/maps/dir/?api=1&amp;origin=38.385072%2C27.057448&amp;destination=38.403691%2C27.119105&amp;travelmode=driving</t>
  </si>
  <si>
    <t>https://www.google.com/maps/dir/?api=1&amp;origin=38.415873%2C27.150946&amp;destination=38.403691%2C27.119105&amp;travelmode=driving</t>
  </si>
  <si>
    <t>https://www.google.com/maps/dir/?api=1&amp;origin=38.385072%2C27.057448&amp;destination=38.373039%2C27.150591&amp;travelmode=driving</t>
  </si>
  <si>
    <t>https://www.google.com/maps/dir/?api=1&amp;origin=38.415873%2C27.150946&amp;destination=38.373039%2C27.150591&amp;travelmode=driving</t>
  </si>
  <si>
    <t>https://www.google.com/maps/dir/?api=1&amp;origin=38.385072%2C27.057448&amp;destination=38.37066%2C27.159618&amp;travelmode=driving</t>
  </si>
  <si>
    <t>https://www.google.com/maps/dir/?api=1&amp;origin=38.415873%2C27.150946&amp;destination=38.37066%2C27.159618&amp;travelmode=driving</t>
  </si>
  <si>
    <t>https://www.google.com/maps/dir/?api=1&amp;origin=38.385072%2C27.057448&amp;destination=38.32574%2C27.131725&amp;travelmode=driving</t>
  </si>
  <si>
    <t>https://www.google.com/maps/dir/?api=1&amp;origin=38.415873%2C27.150946&amp;destination=38.32574%2C27.131725&amp;travelmode=driving</t>
  </si>
  <si>
    <t>https://www.google.com/maps/dir/?api=1&amp;origin=38.385072%2C27.057448&amp;destination=38.322099%2C27.131037&amp;travelmode=driving</t>
  </si>
  <si>
    <t>https://www.google.com/maps/dir/?api=1&amp;origin=38.415873%2C27.150946&amp;destination=38.322099%2C27.131037&amp;travelmode=driving</t>
  </si>
  <si>
    <t>https://www.google.com/maps/dir/?api=1&amp;origin=38.385072%2C27.057448&amp;destination=38.317546%2C27.133478&amp;travelmode=driving</t>
  </si>
  <si>
    <t>https://www.google.com/maps/dir/?api=1&amp;origin=38.415873%2C27.150946&amp;destination=38.317546%2C27.133478&amp;travelmode=driving</t>
  </si>
  <si>
    <t>https://www.google.com/maps/dir/?api=1&amp;origin=38.385072%2C27.057448&amp;destination=38.519644%2C27.041157&amp;travelmode=driving</t>
  </si>
  <si>
    <t>https://www.google.com/maps/dir/?api=1&amp;origin=38.415873%2C27.150946&amp;destination=38.519644%2C27.041157&amp;travelmode=driving</t>
  </si>
  <si>
    <t>https://www.google.com/maps/dir/?api=1&amp;origin=38.385072%2C27.057448&amp;destination=37.842863%2C27.828212&amp;travelmode=driving</t>
  </si>
  <si>
    <t>https://www.google.com/maps/dir/?api=1&amp;origin=38.415873%2C27.150946&amp;destination=37.842863%2C27.828212&amp;travelmode=driving</t>
  </si>
  <si>
    <t>https://www.google.com/maps/dir/?api=1&amp;origin=38.385072%2C27.057448&amp;destination=37.839908%2C27.845862&amp;travelmode=driving</t>
  </si>
  <si>
    <t>https://www.google.com/maps/dir/?api=1&amp;origin=38.415873%2C27.150946&amp;destination=37.839908%2C27.845862&amp;travelmode=driving</t>
  </si>
  <si>
    <t>P0550</t>
  </si>
  <si>
    <t>https://www.google.com/maps/dir/?api=1&amp;origin=38.401482%2C27.101156&amp;destination=38.401328%2C27.093267&amp;travelmode=driving</t>
  </si>
  <si>
    <t>https://www.google.com/maps/dir/?api=1&amp;origin=38.401482%2C27.101156&amp;destination=38.438109%2C27.19608&amp;travelmode=driving</t>
  </si>
  <si>
    <t>https://www.google.com/maps/dir/?api=1&amp;origin=38.42306%2C27.075407&amp;destination=38.438109%2C27.19608&amp;travelmode=driving</t>
  </si>
  <si>
    <t>https://www.google.com/maps/dir/?api=1&amp;origin=38.401482%2C27.101156&amp;destination=38.317553%2C27.130542&amp;travelmode=driving</t>
  </si>
  <si>
    <t>https://www.google.com/maps/dir/?api=1&amp;origin=38.42306%2C27.075407&amp;destination=38.317553%2C27.130542&amp;travelmode=driving</t>
  </si>
  <si>
    <t>https://www.google.com/maps/dir/?api=1&amp;origin=38.401482%2C27.101156&amp;destination=38.436005%2C27.206807&amp;travelmode=driving</t>
  </si>
  <si>
    <t>https://www.google.com/maps/dir/?api=1&amp;origin=38.42306%2C27.075407&amp;destination=38.436005%2C27.206807&amp;travelmode=driving</t>
  </si>
  <si>
    <t>https://www.google.com/maps/dir/?api=1&amp;origin=38.401482%2C27.101156&amp;destination=38.519644%2C27.041157&amp;travelmode=driving</t>
  </si>
  <si>
    <t>https://www.google.com/maps/dir/?api=1&amp;origin=38.42306%2C27.075407&amp;destination=38.519644%2C27.041157&amp;travelmode=driving</t>
  </si>
  <si>
    <t>https://www.google.com/maps/dir/?api=1&amp;origin=38.401482%2C27.101156&amp;destination=38.240289%2C27.281412&amp;travelmode=driving</t>
  </si>
  <si>
    <t>https://www.google.com/maps/dir/?api=1&amp;origin=38.42306%2C27.075407&amp;destination=38.240289%2C27.281412&amp;travelmode=driving</t>
  </si>
  <si>
    <t>P0563</t>
  </si>
  <si>
    <t>https://www.google.com/maps/dir/?api=1&amp;origin=38.399377%2C27.155469&amp;destination=38.401328%2C27.093267&amp;travelmode=driving</t>
  </si>
  <si>
    <t>https://www.google.com/maps/dir/?api=1&amp;origin=38.39469%2C27.142182&amp;destination=38.401328%2C27.093267&amp;travelmode=driving</t>
  </si>
  <si>
    <t>https://www.google.com/maps/dir/?api=1&amp;origin=38.399377%2C27.155469&amp;destination=38.438109%2C27.19608&amp;travelmode=driving</t>
  </si>
  <si>
    <t>https://www.google.com/maps/dir/?api=1&amp;origin=38.39469%2C27.142182&amp;destination=38.438109%2C27.19608&amp;travelmode=driving</t>
  </si>
  <si>
    <t>https://www.google.com/maps/dir/?api=1&amp;origin=38.399377%2C27.155469&amp;destination=38.436005%2C27.206807&amp;travelmode=driving</t>
  </si>
  <si>
    <t>https://www.google.com/maps/dir/?api=1&amp;origin=38.39469%2C27.142182&amp;destination=38.436005%2C27.206807&amp;travelmode=driving</t>
  </si>
  <si>
    <t>https://www.google.com/maps/dir/?api=1&amp;origin=38.399377%2C27.155469&amp;destination=38.317553%2C27.130542&amp;travelmode=driving</t>
  </si>
  <si>
    <t>https://www.google.com/maps/dir/?api=1&amp;origin=38.39469%2C27.142182&amp;destination=38.317553%2C27.130542&amp;travelmode=driving</t>
  </si>
  <si>
    <t>https://www.google.com/maps/dir/?api=1&amp;origin=38.399377%2C27.155469&amp;destination=38.519644%2C27.041157&amp;travelmode=driving</t>
  </si>
  <si>
    <t>https://www.google.com/maps/dir/?api=1&amp;origin=38.39469%2C27.142182&amp;destination=38.519644%2C27.041157&amp;travelmode=driving</t>
  </si>
  <si>
    <t>https://www.google.com/maps/dir/?api=1&amp;origin=38.399377%2C27.155469&amp;destination=38.240289%2C27.281412&amp;travelmode=driving</t>
  </si>
  <si>
    <t>https://www.google.com/maps/dir/?api=1&amp;origin=38.39469%2C27.142182&amp;destination=38.240289%2C27.281412&amp;travelmode=driving</t>
  </si>
  <si>
    <t>P0603</t>
  </si>
  <si>
    <t>https://www.google.com/maps/dir/?api=1&amp;origin=38.194921%2C26.835212&amp;destination=38.317553%2C27.130542&amp;travelmode=driving</t>
  </si>
  <si>
    <t>https://www.google.com/maps/dir/?api=1&amp;origin=38.213947%2C26.823175&amp;destination=38.317553%2C27.130542&amp;travelmode=driving</t>
  </si>
  <si>
    <t>https://www.google.com/maps/dir/?api=1&amp;origin=38.194921%2C26.835212&amp;destination=38.401328%2C27.093267&amp;travelmode=driving</t>
  </si>
  <si>
    <t>https://www.google.com/maps/dir/?api=1&amp;origin=38.213947%2C26.823175&amp;destination=38.401328%2C27.093267&amp;travelmode=driving</t>
  </si>
  <si>
    <t>https://www.google.com/maps/dir/?api=1&amp;origin=38.194921%2C26.835212&amp;destination=38.240289%2C27.281412&amp;travelmode=driving</t>
  </si>
  <si>
    <t>https://www.google.com/maps/dir/?api=1&amp;origin=38.213947%2C26.823175&amp;destination=38.240289%2C27.281412&amp;travelmode=driving</t>
  </si>
  <si>
    <t>https://www.google.com/maps/dir/?api=1&amp;origin=38.194921%2C26.835212&amp;destination=38.519644%2C27.041157&amp;travelmode=driving</t>
  </si>
  <si>
    <t>https://www.google.com/maps/dir/?api=1&amp;origin=38.213947%2C26.823175&amp;destination=38.519644%2C27.041157&amp;travelmode=driving</t>
  </si>
  <si>
    <t>https://www.google.com/maps/dir/?api=1&amp;origin=38.194921%2C26.835212&amp;destination=38.438109%2C27.19608&amp;travelmode=driving</t>
  </si>
  <si>
    <t>https://www.google.com/maps/dir/?api=1&amp;origin=38.213947%2C26.823175&amp;destination=38.438109%2C27.19608&amp;travelmode=driving</t>
  </si>
  <si>
    <t>https://www.google.com/maps/dir/?api=1&amp;origin=38.194921%2C26.835212&amp;destination=38.436005%2C27.206807&amp;travelmode=driving</t>
  </si>
  <si>
    <t>https://www.google.com/maps/dir/?api=1&amp;origin=38.213947%2C26.823175&amp;destination=38.436005%2C27.206807&amp;travelmode=driving</t>
  </si>
  <si>
    <t>P0604</t>
  </si>
  <si>
    <t>https://www.google.com/maps/dir/?api=1&amp;origin=38.204724%2C26.861548&amp;destination=38.317553%2C27.130542&amp;travelmode=driving</t>
  </si>
  <si>
    <t>https://www.google.com/maps/dir/?api=1&amp;origin=38.204724%2C26.861548&amp;destination=38.401328%2C27.093267&amp;travelmode=driving</t>
  </si>
  <si>
    <t>https://www.google.com/maps/dir/?api=1&amp;origin=38.204724%2C26.861548&amp;destination=38.240289%2C27.281412&amp;travelmode=driving</t>
  </si>
  <si>
    <t>https://www.google.com/maps/dir/?api=1&amp;origin=38.204724%2C26.861548&amp;destination=38.519644%2C27.041157&amp;travelmode=driving</t>
  </si>
  <si>
    <t>https://www.google.com/maps/dir/?api=1&amp;origin=38.204724%2C26.861548&amp;destination=38.438109%2C27.19608&amp;travelmode=driving</t>
  </si>
  <si>
    <t>https://www.google.com/maps/dir/?api=1&amp;origin=38.204724%2C26.861548&amp;destination=38.436005%2C27.206807&amp;travelmode=driving</t>
  </si>
  <si>
    <t>PERSONEL PERFORMANS ENDEKSİ (0-100) — Devamlılık %25, Verimlilik %31,25, Enflasyona Göre Mağaza Katkısı %18,75, Fazla Mesai Verimliliği %12,5, Yönetici Değerlendirmesi %12,5</t>
  </si>
  <si>
    <t>Devamlılık Puanı (%25)</t>
  </si>
  <si>
    <t>Verimlilik Puanı (%31,25)</t>
  </si>
  <si>
    <t>Enflasyona Göre Mağaza Katkısı (%18,75)</t>
  </si>
  <si>
    <t>Mağaza Reel Büyüme %</t>
  </si>
  <si>
    <t>Fazla Mesai Verimliliği Puanı (%12,5)</t>
  </si>
  <si>
    <t>Yönetici Değerlendirme Puanı (%12,5)</t>
  </si>
  <si>
    <t>Performans Endeksi (0-100)</t>
  </si>
  <si>
    <t>Sınıf</t>
  </si>
  <si>
    <t>P0478</t>
  </si>
  <si>
    <t>🔵 Başarılı</t>
  </si>
  <si>
    <t>Enflasyon oranı %32,11 (TÜİK, Haziran 2026) baz alınarak mağazanın reel büyümesi ölçülmüş, o mağazadaki personele yansıtılmıştır (proxy). Eğitim/Disiplin kriterleri kaldırıldı (veri yok).</t>
  </si>
  <si>
    <t>P0477</t>
  </si>
  <si>
    <t>P0464</t>
  </si>
  <si>
    <t>P0463</t>
  </si>
  <si>
    <t>P0466</t>
  </si>
  <si>
    <t>P0465</t>
  </si>
  <si>
    <t>P0480</t>
  </si>
  <si>
    <t>P0479</t>
  </si>
  <si>
    <t>P0481</t>
  </si>
  <si>
    <t>P0484</t>
  </si>
  <si>
    <t>P0473</t>
  </si>
  <si>
    <t>P0472</t>
  </si>
  <si>
    <t>P0471</t>
  </si>
  <si>
    <t>P0470</t>
  </si>
  <si>
    <t>P0469</t>
  </si>
  <si>
    <t>P0468</t>
  </si>
  <si>
    <t>P0467</t>
  </si>
  <si>
    <t>P0482</t>
  </si>
  <si>
    <t>P0462</t>
  </si>
  <si>
    <t>P0474</t>
  </si>
  <si>
    <t>P0072</t>
  </si>
  <si>
    <t>P0073</t>
  </si>
  <si>
    <t>P0078</t>
  </si>
  <si>
    <t>P0083</t>
  </si>
  <si>
    <t>P0081</t>
  </si>
  <si>
    <t>P0080</t>
  </si>
  <si>
    <t>P0067</t>
  </si>
  <si>
    <t>P0068</t>
  </si>
  <si>
    <t>P0070</t>
  </si>
  <si>
    <t>P0069</t>
  </si>
  <si>
    <t>NUR GÜNDOĞUÇ</t>
  </si>
  <si>
    <t>P0065</t>
  </si>
  <si>
    <t>P0066</t>
  </si>
  <si>
    <t>P0071</t>
  </si>
  <si>
    <t>P0082</t>
  </si>
  <si>
    <t>P0079</t>
  </si>
  <si>
    <t>P0075</t>
  </si>
  <si>
    <t>P0076</t>
  </si>
  <si>
    <t>MEHMET ALİ ÇELİK</t>
  </si>
  <si>
    <t>P0077</t>
  </si>
  <si>
    <t>P0074</t>
  </si>
  <si>
    <t>P0428</t>
  </si>
  <si>
    <t>P0426</t>
  </si>
  <si>
    <t>P0427</t>
  </si>
  <si>
    <t>P0420</t>
  </si>
  <si>
    <t>P0429</t>
  </si>
  <si>
    <t>P0421</t>
  </si>
  <si>
    <t>P0422</t>
  </si>
  <si>
    <t>P0425</t>
  </si>
  <si>
    <t>P0424</t>
  </si>
  <si>
    <t>P0423</t>
  </si>
  <si>
    <t>GÜLTEN KARAHAN</t>
  </si>
  <si>
    <t>P0611</t>
  </si>
  <si>
    <t>🟡 Gelişim Gerekli</t>
  </si>
  <si>
    <t>P0607</t>
  </si>
  <si>
    <t>P0596</t>
  </si>
  <si>
    <t>P0597</t>
  </si>
  <si>
    <t>P0598</t>
  </si>
  <si>
    <t>P0599</t>
  </si>
  <si>
    <t>P0605</t>
  </si>
  <si>
    <t>P0594</t>
  </si>
  <si>
    <t>P0593</t>
  </si>
  <si>
    <t>P0595</t>
  </si>
  <si>
    <t>P0609</t>
  </si>
  <si>
    <t>P0610</t>
  </si>
  <si>
    <t>P0608</t>
  </si>
  <si>
    <t>P0606</t>
  </si>
  <si>
    <t>P0613</t>
  </si>
  <si>
    <t>P0339</t>
  </si>
  <si>
    <t>P0341</t>
  </si>
  <si>
    <t>P0335</t>
  </si>
  <si>
    <t>P0334</t>
  </si>
  <si>
    <t>P0333</t>
  </si>
  <si>
    <t>P0332</t>
  </si>
  <si>
    <t>P0338</t>
  </si>
  <si>
    <t>P0337</t>
  </si>
  <si>
    <t>P0306</t>
  </si>
  <si>
    <t>P0315</t>
  </si>
  <si>
    <t>P0309</t>
  </si>
  <si>
    <t>P0310</t>
  </si>
  <si>
    <t>P0307</t>
  </si>
  <si>
    <t>P0308</t>
  </si>
  <si>
    <t>P0313</t>
  </si>
  <si>
    <t>P0314</t>
  </si>
  <si>
    <t>P0311</t>
  </si>
  <si>
    <t>P0312</t>
  </si>
  <si>
    <t>P0118</t>
  </si>
  <si>
    <t>P0119</t>
  </si>
  <si>
    <t>P0120</t>
  </si>
  <si>
    <t>P0121</t>
  </si>
  <si>
    <t>P0114</t>
  </si>
  <si>
    <t>P0117</t>
  </si>
  <si>
    <t>P0116</t>
  </si>
  <si>
    <t>P0115</t>
  </si>
  <si>
    <t>P0123</t>
  </si>
  <si>
    <t>P0128</t>
  </si>
  <si>
    <t>P0127</t>
  </si>
  <si>
    <t>P0130</t>
  </si>
  <si>
    <t>P0125</t>
  </si>
  <si>
    <t>P0131</t>
  </si>
  <si>
    <t>P0129</t>
  </si>
  <si>
    <t>P0124</t>
  </si>
  <si>
    <t>P0126</t>
  </si>
  <si>
    <t>P0134</t>
  </si>
  <si>
    <t>P0133</t>
  </si>
  <si>
    <t>P0132</t>
  </si>
  <si>
    <t>P0345</t>
  </si>
  <si>
    <t>P0344</t>
  </si>
  <si>
    <t>P0175</t>
  </si>
  <si>
    <t>P0174</t>
  </si>
  <si>
    <t>P0351</t>
  </si>
  <si>
    <t>P0349</t>
  </si>
  <si>
    <t>P0347</t>
  </si>
  <si>
    <t>P0348</t>
  </si>
  <si>
    <t>P0352</t>
  </si>
  <si>
    <t>P0355</t>
  </si>
  <si>
    <t>P0343</t>
  </si>
  <si>
    <t>P0176</t>
  </si>
  <si>
    <t>P0353</t>
  </si>
  <si>
    <t>P0173</t>
  </si>
  <si>
    <t>P0346</t>
  </si>
  <si>
    <t>P0350</t>
  </si>
  <si>
    <t>P0342</t>
  </si>
  <si>
    <t>P0358</t>
  </si>
  <si>
    <t>P0169</t>
  </si>
  <si>
    <t>P0170</t>
  </si>
  <si>
    <t>P0171</t>
  </si>
  <si>
    <t>P0172</t>
  </si>
  <si>
    <t>P0354</t>
  </si>
  <si>
    <t>P0357</t>
  </si>
  <si>
    <t>P0356</t>
  </si>
  <si>
    <t>P0491</t>
  </si>
  <si>
    <t>P0498</t>
  </si>
  <si>
    <t>P0489</t>
  </si>
  <si>
    <t>P0495</t>
  </si>
  <si>
    <t>P0497</t>
  </si>
  <si>
    <t>P0493</t>
  </si>
  <si>
    <t>P0494</t>
  </si>
  <si>
    <t>P0496</t>
  </si>
  <si>
    <t>P0486</t>
  </si>
  <si>
    <t>P0485</t>
  </si>
  <si>
    <t>P0490</t>
  </si>
  <si>
    <t>P0487</t>
  </si>
  <si>
    <t>P0488</t>
  </si>
  <si>
    <t>P0361</t>
  </si>
  <si>
    <t>P0367</t>
  </si>
  <si>
    <t>P0369</t>
  </si>
  <si>
    <t>P0372</t>
  </si>
  <si>
    <t>P0362</t>
  </si>
  <si>
    <t>P0363</t>
  </si>
  <si>
    <t>P0364</t>
  </si>
  <si>
    <t>P0365</t>
  </si>
  <si>
    <t>P0366</t>
  </si>
  <si>
    <t>P0371</t>
  </si>
  <si>
    <t>P0370</t>
  </si>
  <si>
    <t>P0368</t>
  </si>
  <si>
    <t>P0026</t>
  </si>
  <si>
    <t>P0028</t>
  </si>
  <si>
    <t>OSMAN TAŞIN</t>
  </si>
  <si>
    <t>P0029</t>
  </si>
  <si>
    <t>ZÜLFİYE ÇELİK</t>
  </si>
  <si>
    <t>P0016</t>
  </si>
  <si>
    <t>P0027</t>
  </si>
  <si>
    <t>P0024</t>
  </si>
  <si>
    <t>P0025</t>
  </si>
  <si>
    <t>P0020</t>
  </si>
  <si>
    <t>P0021</t>
  </si>
  <si>
    <t>P0022</t>
  </si>
  <si>
    <t>P0023</t>
  </si>
  <si>
    <t>P0012</t>
  </si>
  <si>
    <t>P0017</t>
  </si>
  <si>
    <t>P0018</t>
  </si>
  <si>
    <t>P0019</t>
  </si>
  <si>
    <t>P0014</t>
  </si>
  <si>
    <t>P0013</t>
  </si>
  <si>
    <t>P0015</t>
  </si>
  <si>
    <t>P0135</t>
  </si>
  <si>
    <t>P0141</t>
  </si>
  <si>
    <t>P0136</t>
  </si>
  <si>
    <t>P0137</t>
  </si>
  <si>
    <t>P0138</t>
  </si>
  <si>
    <t>P0140</t>
  </si>
  <si>
    <t>P0139</t>
  </si>
  <si>
    <t>P0144</t>
  </si>
  <si>
    <t>P0145</t>
  </si>
  <si>
    <t>P0142</t>
  </si>
  <si>
    <t>P0391</t>
  </si>
  <si>
    <t>P0390</t>
  </si>
  <si>
    <t>P0386</t>
  </si>
  <si>
    <t>P0387</t>
  </si>
  <si>
    <t>P0384</t>
  </si>
  <si>
    <t>P0385</t>
  </si>
  <si>
    <t>P0392</t>
  </si>
  <si>
    <t>P0383</t>
  </si>
  <si>
    <t>P0388</t>
  </si>
  <si>
    <t>P0389</t>
  </si>
  <si>
    <t>P0221</t>
  </si>
  <si>
    <t>🔴 Yakın Takip Gerekli</t>
  </si>
  <si>
    <t>P0230</t>
  </si>
  <si>
    <t>P0222</t>
  </si>
  <si>
    <t>P0228</t>
  </si>
  <si>
    <t>P0227</t>
  </si>
  <si>
    <t>P0229</t>
  </si>
  <si>
    <t>P0231</t>
  </si>
  <si>
    <t>P0226</t>
  </si>
  <si>
    <t>P0223</t>
  </si>
  <si>
    <t>P0224</t>
  </si>
  <si>
    <t>P0225</t>
  </si>
  <si>
    <t>P0551</t>
  </si>
  <si>
    <t>P0549</t>
  </si>
  <si>
    <t>P0552</t>
  </si>
  <si>
    <t>P0548</t>
  </si>
  <si>
    <t>P0545</t>
  </si>
  <si>
    <t>P0546</t>
  </si>
  <si>
    <t>P0543</t>
  </si>
  <si>
    <t>P0544</t>
  </si>
  <si>
    <t>P0554</t>
  </si>
  <si>
    <t>P0553</t>
  </si>
  <si>
    <t>P0555</t>
  </si>
  <si>
    <t>P0547</t>
  </si>
  <si>
    <t>P0513</t>
  </si>
  <si>
    <t>P0511</t>
  </si>
  <si>
    <t>P0521</t>
  </si>
  <si>
    <t>P0514</t>
  </si>
  <si>
    <t>P0510</t>
  </si>
  <si>
    <t>P0515</t>
  </si>
  <si>
    <t>P0516</t>
  </si>
  <si>
    <t>P0520</t>
  </si>
  <si>
    <t>P0517</t>
  </si>
  <si>
    <t>P0518</t>
  </si>
  <si>
    <t>P0519</t>
  </si>
  <si>
    <t>P0529</t>
  </si>
  <si>
    <t>P0531</t>
  </si>
  <si>
    <t>P0530</t>
  </si>
  <si>
    <t>P0512</t>
  </si>
  <si>
    <t>P0522</t>
  </si>
  <si>
    <t>P0509</t>
  </si>
  <si>
    <t>P0526</t>
  </si>
  <si>
    <t>P0524</t>
  </si>
  <si>
    <t>P0525</t>
  </si>
  <si>
    <t>P0528</t>
  </si>
  <si>
    <t>P0259</t>
  </si>
  <si>
    <t>P0260</t>
  </si>
  <si>
    <t>P0261</t>
  </si>
  <si>
    <t>P0266</t>
  </si>
  <si>
    <t>P0262</t>
  </si>
  <si>
    <t>P0257</t>
  </si>
  <si>
    <t>P0267</t>
  </si>
  <si>
    <t>P0264</t>
  </si>
  <si>
    <t>P0263</t>
  </si>
  <si>
    <t>P0258</t>
  </si>
  <si>
    <t>P0265</t>
  </si>
  <si>
    <t>P0056</t>
  </si>
  <si>
    <t>P0054</t>
  </si>
  <si>
    <t>P0063</t>
  </si>
  <si>
    <t>P0064</t>
  </si>
  <si>
    <t>P0061</t>
  </si>
  <si>
    <t>P0059</t>
  </si>
  <si>
    <t>P0060</t>
  </si>
  <si>
    <t>P0058</t>
  </si>
  <si>
    <t>P0062</t>
  </si>
  <si>
    <t>P0057</t>
  </si>
  <si>
    <t>P0052</t>
  </si>
  <si>
    <t>P0055</t>
  </si>
  <si>
    <t>P0053</t>
  </si>
  <si>
    <t>P0537</t>
  </si>
  <si>
    <t>P0539</t>
  </si>
  <si>
    <t>P0538</t>
  </si>
  <si>
    <t>P0542</t>
  </si>
  <si>
    <t>P0540</t>
  </si>
  <si>
    <t>P0533</t>
  </si>
  <si>
    <t>P0541</t>
  </si>
  <si>
    <t>P0532</t>
  </si>
  <si>
    <t>P0536</t>
  </si>
  <si>
    <t>P0535</t>
  </si>
  <si>
    <t>P0534</t>
  </si>
  <si>
    <t>P0166</t>
  </si>
  <si>
    <t>P0167</t>
  </si>
  <si>
    <t>P0161</t>
  </si>
  <si>
    <t>P0159</t>
  </si>
  <si>
    <t>P0162</t>
  </si>
  <si>
    <t>P0165</t>
  </si>
  <si>
    <t>P0164</t>
  </si>
  <si>
    <t>P0163</t>
  </si>
  <si>
    <t>P0160</t>
  </si>
  <si>
    <t>P0379</t>
  </si>
  <si>
    <t>P0377</t>
  </si>
  <si>
    <t>P0374</t>
  </si>
  <si>
    <t>P0381</t>
  </si>
  <si>
    <t>P0382</t>
  </si>
  <si>
    <t>P0375</t>
  </si>
  <si>
    <t>P0376</t>
  </si>
  <si>
    <t>P0378</t>
  </si>
  <si>
    <t>P0380</t>
  </si>
  <si>
    <t>P0373</t>
  </si>
  <si>
    <t>P0419</t>
  </si>
  <si>
    <t>P0408</t>
  </si>
  <si>
    <t>P0415</t>
  </si>
  <si>
    <t>P0216</t>
  </si>
  <si>
    <t>P0217</t>
  </si>
  <si>
    <t>P0209</t>
  </si>
  <si>
    <t>P0213</t>
  </si>
  <si>
    <t>P0212</t>
  </si>
  <si>
    <t>P0211</t>
  </si>
  <si>
    <t>P0414</t>
  </si>
  <si>
    <t>P0219</t>
  </si>
  <si>
    <t>P0218</t>
  </si>
  <si>
    <t>P0215</t>
  </si>
  <si>
    <t>P0214</t>
  </si>
  <si>
    <t>P0499</t>
  </si>
  <si>
    <t>P0506</t>
  </si>
  <si>
    <t>P0504</t>
  </si>
  <si>
    <t>P0505</t>
  </si>
  <si>
    <t>P0501</t>
  </si>
  <si>
    <t>P0502</t>
  </si>
  <si>
    <t>P0507</t>
  </si>
  <si>
    <t>P0508</t>
  </si>
  <si>
    <t>P0500</t>
  </si>
  <si>
    <t>P0503</t>
  </si>
  <si>
    <t>P0220</t>
  </si>
  <si>
    <t>P0210</t>
  </si>
  <si>
    <t>P0409</t>
  </si>
  <si>
    <t>P0416</t>
  </si>
  <si>
    <t>P0418</t>
  </si>
  <si>
    <t>P0417</t>
  </si>
  <si>
    <t xml:space="preserve">OĞUZHAN AVŞAR </t>
  </si>
  <si>
    <t>P0407</t>
  </si>
  <si>
    <t>P0406</t>
  </si>
  <si>
    <t>P0413</t>
  </si>
  <si>
    <t>P0403</t>
  </si>
  <si>
    <t>P0404</t>
  </si>
  <si>
    <t>P0405</t>
  </si>
  <si>
    <t>P0412</t>
  </si>
  <si>
    <t>P0051</t>
  </si>
  <si>
    <t>P0050</t>
  </si>
  <si>
    <t>P0049</t>
  </si>
  <si>
    <t>P0614</t>
  </si>
  <si>
    <t>P0615</t>
  </si>
  <si>
    <t>P0045</t>
  </si>
  <si>
    <t>P0046</t>
  </si>
  <si>
    <t>P0043</t>
  </si>
  <si>
    <t>P0048</t>
  </si>
  <si>
    <t>P0047</t>
  </si>
  <si>
    <t>P0042</t>
  </si>
  <si>
    <t>P0044</t>
  </si>
  <si>
    <t>P0445</t>
  </si>
  <si>
    <t>P0444</t>
  </si>
  <si>
    <t>P0443</t>
  </si>
  <si>
    <t>P0446</t>
  </si>
  <si>
    <t>P0449</t>
  </si>
  <si>
    <t>P0448</t>
  </si>
  <si>
    <t>P0447</t>
  </si>
  <si>
    <t>P0451</t>
  </si>
  <si>
    <t>P0450</t>
  </si>
  <si>
    <t>P0400</t>
  </si>
  <si>
    <t>P0401</t>
  </si>
  <si>
    <t>P0402</t>
  </si>
  <si>
    <t>P0396</t>
  </si>
  <si>
    <t>P0395</t>
  </si>
  <si>
    <t>P0394</t>
  </si>
  <si>
    <t>P0393</t>
  </si>
  <si>
    <t>P0398</t>
  </si>
  <si>
    <t>P0399</t>
  </si>
  <si>
    <t>P0397</t>
  </si>
  <si>
    <t>P0150</t>
  </si>
  <si>
    <t>P0149</t>
  </si>
  <si>
    <t>P0148</t>
  </si>
  <si>
    <t>P0147</t>
  </si>
  <si>
    <t>P0146</t>
  </si>
  <si>
    <t>P0152</t>
  </si>
  <si>
    <t>P0154</t>
  </si>
  <si>
    <t>P0151</t>
  </si>
  <si>
    <t>P0157</t>
  </si>
  <si>
    <t>P0158</t>
  </si>
  <si>
    <t>P0155</t>
  </si>
  <si>
    <t>P0195</t>
  </si>
  <si>
    <t>P0193</t>
  </si>
  <si>
    <t>P0192</t>
  </si>
  <si>
    <t>P0191</t>
  </si>
  <si>
    <t>P0194</t>
  </si>
  <si>
    <t>P0197</t>
  </si>
  <si>
    <t>P0196</t>
  </si>
  <si>
    <t>P0186</t>
  </si>
  <si>
    <t>P0198</t>
  </si>
  <si>
    <t>P0187</t>
  </si>
  <si>
    <t>P0188</t>
  </si>
  <si>
    <t>P0189</t>
  </si>
  <si>
    <t>P0190</t>
  </si>
  <si>
    <t>P0184</t>
  </si>
  <si>
    <t>P0183</t>
  </si>
  <si>
    <t>P0185</t>
  </si>
  <si>
    <t>P0304</t>
  </si>
  <si>
    <t>P0178</t>
  </si>
  <si>
    <t>P0177</t>
  </si>
  <si>
    <t>P0180</t>
  </si>
  <si>
    <t>P0179</t>
  </si>
  <si>
    <t>SABİHA YILMAZ</t>
  </si>
  <si>
    <t>P0305</t>
  </si>
  <si>
    <t>P0297</t>
  </si>
  <si>
    <t>P0181</t>
  </si>
  <si>
    <t>P0294</t>
  </si>
  <si>
    <t>P0291</t>
  </si>
  <si>
    <t>P0292</t>
  </si>
  <si>
    <t>P0293</t>
  </si>
  <si>
    <t>P0288</t>
  </si>
  <si>
    <t>P0289</t>
  </si>
  <si>
    <t>P0286</t>
  </si>
  <si>
    <t>P0287</t>
  </si>
  <si>
    <t>P0281</t>
  </si>
  <si>
    <t>P0280</t>
  </si>
  <si>
    <t>P0284</t>
  </si>
  <si>
    <t>P0285</t>
  </si>
  <si>
    <t>P0283</t>
  </si>
  <si>
    <t>P0282</t>
  </si>
  <si>
    <t>P0290</t>
  </si>
  <si>
    <t>P0295</t>
  </si>
  <si>
    <t>P0302</t>
  </si>
  <si>
    <t>P0296</t>
  </si>
  <si>
    <t>P0300</t>
  </si>
  <si>
    <t>P0299</t>
  </si>
  <si>
    <t>P0298</t>
  </si>
  <si>
    <t>P0301</t>
  </si>
  <si>
    <t>EMİR ŞENOL</t>
  </si>
  <si>
    <t>P0303</t>
  </si>
  <si>
    <t>P0575</t>
  </si>
  <si>
    <t>P0569</t>
  </si>
  <si>
    <t>P0571</t>
  </si>
  <si>
    <t>P0570</t>
  </si>
  <si>
    <t>P0572</t>
  </si>
  <si>
    <t>P0573</t>
  </si>
  <si>
    <t>P0574</t>
  </si>
  <si>
    <t>P0579</t>
  </si>
  <si>
    <t>P0580</t>
  </si>
  <si>
    <t>P0578</t>
  </si>
  <si>
    <t>P0577</t>
  </si>
  <si>
    <t>P0576</t>
  </si>
  <si>
    <t>P0005</t>
  </si>
  <si>
    <t>P0003</t>
  </si>
  <si>
    <t>P0006</t>
  </si>
  <si>
    <t>P0008</t>
  </si>
  <si>
    <t>P0009</t>
  </si>
  <si>
    <t>P0007</t>
  </si>
  <si>
    <t>P0002</t>
  </si>
  <si>
    <t>P0004</t>
  </si>
  <si>
    <t>MELİSA SARAÇ</t>
  </si>
  <si>
    <t>P0011</t>
  </si>
  <si>
    <t>P0010</t>
  </si>
  <si>
    <t>P0001</t>
  </si>
  <si>
    <t>P0204</t>
  </si>
  <si>
    <t>P0201</t>
  </si>
  <si>
    <t>P0202</t>
  </si>
  <si>
    <t>P0203</t>
  </si>
  <si>
    <t>P0205</t>
  </si>
  <si>
    <t>P0208</t>
  </si>
  <si>
    <t>P0207</t>
  </si>
  <si>
    <t>P0200</t>
  </si>
  <si>
    <t>P0199</t>
  </si>
  <si>
    <t>P0454</t>
  </si>
  <si>
    <t>P0456</t>
  </si>
  <si>
    <t>P0452</t>
  </si>
  <si>
    <t>P0453</t>
  </si>
  <si>
    <t>P0457</t>
  </si>
  <si>
    <t>P0455</t>
  </si>
  <si>
    <t>P0458</t>
  </si>
  <si>
    <t>P0460</t>
  </si>
  <si>
    <t>P0461</t>
  </si>
  <si>
    <t>P0459</t>
  </si>
  <si>
    <t>P0111</t>
  </si>
  <si>
    <t>P0101</t>
  </si>
  <si>
    <t>P0100</t>
  </si>
  <si>
    <t>P0103</t>
  </si>
  <si>
    <t>P0097</t>
  </si>
  <si>
    <t>P0095</t>
  </si>
  <si>
    <t>P0099</t>
  </si>
  <si>
    <t>BEYZA NUR KARAMAN</t>
  </si>
  <si>
    <t>P0106</t>
  </si>
  <si>
    <t>P0104</t>
  </si>
  <si>
    <t>P0102</t>
  </si>
  <si>
    <t>P0098</t>
  </si>
  <si>
    <t>P0096</t>
  </si>
  <si>
    <t>P0112</t>
  </si>
  <si>
    <t>P0110</t>
  </si>
  <si>
    <t>P0109</t>
  </si>
  <si>
    <t>P0107</t>
  </si>
  <si>
    <t>P0108</t>
  </si>
  <si>
    <t>P0089</t>
  </si>
  <si>
    <t>P0092</t>
  </si>
  <si>
    <t>P0088</t>
  </si>
  <si>
    <t>P0091</t>
  </si>
  <si>
    <t>P0087</t>
  </si>
  <si>
    <t>P0086</t>
  </si>
  <si>
    <t>P0084</t>
  </si>
  <si>
    <t>P0085</t>
  </si>
  <si>
    <t>P0094</t>
  </si>
  <si>
    <t>P0093</t>
  </si>
  <si>
    <t>P0430</t>
  </si>
  <si>
    <t>P0439</t>
  </si>
  <si>
    <t>P0438</t>
  </si>
  <si>
    <t>P0435</t>
  </si>
  <si>
    <t>P0441</t>
  </si>
  <si>
    <t>P0431</t>
  </si>
  <si>
    <t>P0434</t>
  </si>
  <si>
    <t>P0440</t>
  </si>
  <si>
    <t xml:space="preserve">ENES GÜN </t>
  </si>
  <si>
    <t>P0442</t>
  </si>
  <si>
    <t>P0436</t>
  </si>
  <si>
    <t>P0433</t>
  </si>
  <si>
    <t>P0432</t>
  </si>
  <si>
    <t>P0556</t>
  </si>
  <si>
    <t>P0560</t>
  </si>
  <si>
    <t>P0559</t>
  </si>
  <si>
    <t>P0564</t>
  </si>
  <si>
    <t>P0568</t>
  </si>
  <si>
    <t>P0567</t>
  </si>
  <si>
    <t>P0566</t>
  </si>
  <si>
    <t>P0565</t>
  </si>
  <si>
    <t>P0561</t>
  </si>
  <si>
    <t>P0562</t>
  </si>
  <si>
    <t>P0558</t>
  </si>
  <si>
    <t>P0557</t>
  </si>
  <si>
    <t>P0318</t>
  </si>
  <si>
    <t>P0317</t>
  </si>
  <si>
    <t>P0325</t>
  </si>
  <si>
    <t>P0324</t>
  </si>
  <si>
    <t>P0319</t>
  </si>
  <si>
    <t>P0320</t>
  </si>
  <si>
    <t>P0321</t>
  </si>
  <si>
    <t>P0326</t>
  </si>
  <si>
    <t>P0323</t>
  </si>
  <si>
    <t>P0327</t>
  </si>
  <si>
    <t>P0316</t>
  </si>
  <si>
    <t>P0329</t>
  </si>
  <si>
    <t>P0330</t>
  </si>
  <si>
    <t>P0322</t>
  </si>
  <si>
    <t>P0328</t>
  </si>
  <si>
    <t>P0270</t>
  </si>
  <si>
    <t>P0274</t>
  </si>
  <si>
    <t>P0275</t>
  </si>
  <si>
    <t>P0269</t>
  </si>
  <si>
    <t>P0268</t>
  </si>
  <si>
    <t>P0271</t>
  </si>
  <si>
    <t>P0278</t>
  </si>
  <si>
    <t>P0279</t>
  </si>
  <si>
    <t>P0277</t>
  </si>
  <si>
    <t>P0276</t>
  </si>
  <si>
    <t>P0612</t>
  </si>
  <si>
    <t>P0272</t>
  </si>
  <si>
    <t>P0273</t>
  </si>
  <si>
    <t>P0039</t>
  </si>
  <si>
    <t>P0038</t>
  </si>
  <si>
    <t>P0036</t>
  </si>
  <si>
    <t>P0037</t>
  </si>
  <si>
    <t>P0030</t>
  </si>
  <si>
    <t>P0031</t>
  </si>
  <si>
    <t>P0032</t>
  </si>
  <si>
    <t>P0033</t>
  </si>
  <si>
    <t>P0034</t>
  </si>
  <si>
    <t>P0035</t>
  </si>
  <si>
    <t>P0041</t>
  </si>
  <si>
    <t>P0040</t>
  </si>
  <si>
    <t>P0581</t>
  </si>
  <si>
    <t>Veri Yetersiz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</si>
  <si>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</si>
  <si>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</si>
  <si>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</si>
  <si>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</si>
  <si>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</si>
  <si>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</si>
  <si>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</si>
  <si>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</si>
  <si>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</si>
  <si>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</si>
  <si>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</si>
  <si>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PERSONEL PERFORMANS ENDEKSİ — KRİTER VE AĞIRLIK TABLOSU (v2, puantaj/eğitim/disiplin kaydı olmadan)</t>
  </si>
  <si>
    <t>Devamlılık (devamsızlık, geç kalma)</t>
  </si>
  <si>
    <t>%25</t>
  </si>
  <si>
    <t>Devamsızlık sayfası (mağaza-aylık)</t>
  </si>
  <si>
    <t>Mağaza proxy</t>
  </si>
  <si>
    <t>Verimlilik (iş yükü endeksi)</t>
  </si>
  <si>
    <t>%31,25</t>
  </si>
  <si>
    <t>İş Yükü Endeksi sayfası (mağaza)</t>
  </si>
  <si>
    <t>Enflasyona Göre Mağaza Katkısı</t>
  </si>
  <si>
    <t>%18,75</t>
  </si>
  <si>
    <t>Aylık Operasyon KPI (Aylık Ciro) + TÜİK yıllık enflasyon (%32,11, Haziran 2026)</t>
  </si>
  <si>
    <t>Mağaza reel büyüme, 0-100 normalize edilmiş, personele proxy</t>
  </si>
  <si>
    <t>Fazla mesai verimliliği</t>
  </si>
  <si>
    <t>%12,5</t>
  </si>
  <si>
    <t>Fazla Mesai sayfası (mağaza-aylık)</t>
  </si>
  <si>
    <t>Yönetici değerlendirmesi</t>
  </si>
  <si>
    <t>Performans sayfası — Yönetici Puanı (mağaza-aylık)</t>
  </si>
  <si>
    <t>NOT: Egitim/Gelisim ve Disiplin kriterleri, kisi bazli puantaj/egitim/disiplin kaydi olmadigi icin modelden cikarilmistir. Kalan 5 kriterin agirliklari 100'e tamamlanacak sekilde orantili buyutulmustur (orijinal toplam %80 idi).</t>
  </si>
  <si>
    <t>ENFLASYONA GÖRE MAĞAZA KATKISI — HESAPLAMA YÖNTEMİ</t>
  </si>
  <si>
    <t>1. Mağazanın 2026-01 ile 2026-12 arası Aylık Ciro nominal büyümesi hesaplanır.</t>
  </si>
  <si>
    <t>2. TÜİK yıllık enflasyon oranı (%32,11) bu nominal büyümeden çıkarılarak REEL büyüme bulunur.</t>
  </si>
  <si>
    <t>3. Tüm mağazaların reel büyümesi 0-100 aralığına min-max normalize edilir (en düşük=0, en yüksek=100).</t>
  </si>
  <si>
    <t>4. Bu puan, o mağazadaki tüm personele proxy olarak yansıtılır.</t>
  </si>
  <si>
    <t>5. Depo/merkez kayıtları (Z1 Et Depo, Merkez, Çiftlik, Buca2, Hal Depo, Menderes Depo) bu hesaba dahil edilmez.</t>
  </si>
  <si>
    <t>SINIFLANDIRMA</t>
  </si>
  <si>
    <t>Aralık</t>
  </si>
  <si>
    <t>90-100</t>
  </si>
  <si>
    <t>🟢 Üstün Performans</t>
  </si>
  <si>
    <t>75-89</t>
  </si>
  <si>
    <t>60-74</t>
  </si>
  <si>
    <t>60 altı</t>
  </si>
  <si>
    <t>TAHMİN MODELİ DOĞRULUK TESTİ (Backtesting) — İlk 9 ay ile son 3 ay tahmin edilip gerçekle karşılaştırılır</t>
  </si>
  <si>
    <t>⚠️ DİKKAT: Bölüm A istatistiksel testine göre (Istatistiksel_Model_Testi sayfası) bu zaman-trend tahminlerinin HİÇBİRİ istatistiksel olarak anlamlı değildir (R²≈0, t-istatistiği kritik değerin altında). Karar almadan önce Istatistiksel_Model_Testi sayfasındaki Bölüm C (Ciro→İş Yükü Endeksi modeli, r=0,91) tercih edilmelidir.</t>
  </si>
  <si>
    <t>Toplam Ciro</t>
  </si>
  <si>
    <t>Toplam Personel Maliyeti</t>
  </si>
  <si>
    <t>Toplam Fazla Mesai Saat</t>
  </si>
  <si>
    <t>Toplam Devamsızlık Kaybı (FTE)</t>
  </si>
  <si>
    <t>GERİYE DÖNÜK TAHMİN (İlk 9 ay ile 10-11-12. ay tahmin edilir) vs GERÇEK</t>
  </si>
  <si>
    <t>Metrik</t>
  </si>
  <si>
    <t>Tahmin (10.Ay)</t>
  </si>
  <si>
    <t>Gerçek (10.Ay)</t>
  </si>
  <si>
    <t>Tahmin (11.Ay)</t>
  </si>
  <si>
    <t>Gerçek (11.Ay)</t>
  </si>
  <si>
    <t>Tahmin (12.Ay)</t>
  </si>
  <si>
    <t>Gerçek (12.Ay)</t>
  </si>
  <si>
    <t>Ortalama Mutlak Hata %  (MAPE)</t>
  </si>
  <si>
    <t>VERİMLİLİK VE OPERASYON TAHMİNİ — 30/60/90/120 GÜN İLERİYE (12 aylık geçmiş veri ile Excel FORECAST)</t>
  </si>
  <si>
    <t>Ay No (1=Ocak 2026 .. 12=Aralık 2026, 13-16=gelecek 4 ay)</t>
  </si>
  <si>
    <t>Toplam Ciro (TL) (Geçmiş)</t>
  </si>
  <si>
    <t>Toplam Personel Maliyeti (TL) (Geçmiş)</t>
  </si>
  <si>
    <t>Toplam Fazla Mesai Saat (Geçmiş)</t>
  </si>
  <si>
    <t>Toplam Devamsızlık Kaybı (FTE) (Geçmiş)</t>
  </si>
  <si>
    <t>İş Yükü Endeksi Ortalaması (mağaza bazında, statik gösterge)</t>
  </si>
  <si>
    <t>İLERİYE DÖNÜK TAHMİN (Excel FORECAST — 12 aylık geçmişe göre)</t>
  </si>
  <si>
    <t>+30 Gün (13. Ay)</t>
  </si>
  <si>
    <t>+60 Gün (14. Ay)</t>
  </si>
  <si>
    <t>+90 Gün (15. Ay)</t>
  </si>
  <si>
    <t>+120 Gün (16. Ay)</t>
  </si>
  <si>
    <t>Toplam Ciro (TL) (Tahmin)</t>
  </si>
  <si>
    <t>Toplam Personel Maliyeti (TL) (Tahmin)</t>
  </si>
  <si>
    <t>Toplam Fazla Mesai Saat (Tahmin)</t>
  </si>
  <si>
    <t>Toplam Devamsızlık Kaybı (FTE) (Tahmin)</t>
  </si>
  <si>
    <t>EN İYİ DOĞRULANMIŞ MODELLE BAĞLANTI (Random Forest Excel içinde çalışamaz; onun yerine en güçlü doğrulanmış ilişki kullanılır: Ciro→İş Yükü Endeksi, r=0,91, R²=0,821 — bkz. Istatistiksel_Model_Testi Bölüm C)</t>
  </si>
  <si>
    <t>İş Yükü Endeksi (Ciro Tahmininden Türetilmiş)</t>
  </si>
  <si>
    <t>Tahmini Seviye</t>
  </si>
  <si>
    <t>İSTATİSTİKSEL MODEL DOĞRULUK TESTİ VE DEĞİŞKEN İLİŞKİ ANALİZİ</t>
  </si>
  <si>
    <t>BÖLÜM A — TREND MODELİ İSTATİSTİKSEL ANLAMLILIK TESTİ (Verimlilik_Operasyon_Tahmini kaynaklı)</t>
  </si>
  <si>
    <t>R² (Açıklanan Varyans)</t>
  </si>
  <si>
    <t>Korelasyon (r)</t>
  </si>
  <si>
    <t>Eğim (Aylık Değişim)</t>
  </si>
  <si>
    <t>Standart Hata</t>
  </si>
  <si>
    <t>t-İstatistiği</t>
  </si>
  <si>
    <t>Kritik t (%95, sd=10)</t>
  </si>
  <si>
    <t>İstatistiksel Olarak Anlamlı mı?</t>
  </si>
  <si>
    <t>Toplam Ciro (TL)</t>
  </si>
  <si>
    <t>Toplam Personel Maliyeti (TL)</t>
  </si>
  <si>
    <t>NOT: R² = trendin veri değişkenliğini ne kadar açıkladığı (1.0 = mükemmel uyum). t-İstatistiği mutlak değeri Kritik t değerini geçerse (%95 güven), trend istatistiksel olarak anlamlıdır — yani gözlenen artış/azalış rastgele değildir.</t>
  </si>
  <si>
    <t>BÖLÜM B — DEĞİŞKENLER ARASI KORELASYON MATRİSİ (53 mağaza, son ay verisi)</t>
  </si>
  <si>
    <t>Aktif Mevcut (Personel Sayısı)</t>
  </si>
  <si>
    <t>Aylık Ciro (Son Ay)</t>
  </si>
  <si>
    <t>Personel Maliyeti (Son Ay)</t>
  </si>
  <si>
    <t>Fazla Mesai Saat (Son Ay)</t>
  </si>
  <si>
    <t>Devamsızlık Kaybı FTE (Son Ay)</t>
  </si>
  <si>
    <t>KORELASYON MATRİSİ (Pearson r) — CORREL formülü</t>
  </si>
  <si>
    <t>Personel Sayısı</t>
  </si>
  <si>
    <t>Fazla Mesai</t>
  </si>
  <si>
    <t>YORUMLAMA: |r| &gt; 0.7 güçlü ilişki, 0.4-0.7 orta, &lt;0.4 zayıf ilişki. Pozitif r = birlikte artar, negatif r = biri artarken diğeri azalır.</t>
  </si>
  <si>
    <t>BÖLÜM C — CİRO → İŞ YÜKÜ ENDEKSİ TAHMİN MODELİ (r=0,91 güçlü ilişkiye dayalı, GÜVENİLİR)</t>
  </si>
  <si>
    <t>Model: İş Yükü Endeksi = a + b × Ciro</t>
  </si>
  <si>
    <t>Eğim (b)</t>
  </si>
  <si>
    <t>Kesişim (a)</t>
  </si>
  <si>
    <t>HESAPLAYICI — Bir mağazanın tahmini aylık cirosunu girin, İş Yükü Endeksi otomatik hesaplansın:</t>
  </si>
  <si>
    <t>Girilen Aylık Ciro (TL)</t>
  </si>
  <si>
    <t>Tahmini İş Yükü Endeksi</t>
  </si>
  <si>
    <t>NOT: Bu model, mağazalar arası kesitsel (cross-sectional) gerçek bir ilişkiye (r=0,91) dayanır ve GÜVENİLİRDİR — yukarıdaki Bölüm A'daki zamana bağlı tahminlerden farklı olarak istatistiksel anlamlılığı yüksektir.</t>
  </si>
  <si>
    <t>Yardımcı UnvanID</t>
  </si>
  <si>
    <t>Yardımcı Norm Kadro</t>
  </si>
  <si>
    <t>Yardımcı Aktif Mevcut</t>
  </si>
  <si>
    <t>Toplam Norm (Aile)</t>
  </si>
  <si>
    <t>Toplam Aktif (Aile)</t>
  </si>
  <si>
    <t>Yardımcı Mı</t>
  </si>
  <si>
    <t>Norm Fazlası</t>
  </si>
  <si>
    <t>HAYIR</t>
  </si>
  <si>
    <t>U999</t>
  </si>
  <si>
    <t>TANIMSIZ - VERİ KALİTESİ SORUNU (BUCA2 Fact_Norm satırları, İK incelemesi gerekli)</t>
  </si>
  <si>
    <t>ÖNCELİKLİ TRANSFER LİSTESİ — Sadece Güven Skoru≥75 VE "Ağırlıklı gerçek veri" etiketli, gerçek norm açığı olan satırlar. Aday transfer, aynı unvanda Fazla etiketli gerçek personelden çekilmiştir.</t>
  </si>
  <si>
    <t>Mevcut</t>
  </si>
  <si>
    <t>Aday Personel</t>
  </si>
  <si>
    <t>Aday Mevcut Mağaza</t>
  </si>
  <si>
    <t>Google Maps Rota</t>
  </si>
  <si>
    <t>Transfer adayı yok — işe alım değerlendirilmeli</t>
  </si>
  <si>
    <t>MAĞAZA KPI SKOR KARTI (0-100) — Norm Uyumu %30, Personel Devri %20, Devamsızlık %20, Fazla Mesai %15, Performans %15. Devir/Devamsızlık/Fazla Mesai için son ay: 2026-12. "Eğitim" kriteri kişi bazlı eğitim kaydı olmadığı için modele DAHİL EDİLMEMİŞTİR (uydurma veri yok).</t>
  </si>
  <si>
    <t>Norm Uyumu Puanı</t>
  </si>
  <si>
    <t>Personel Devri Puanı</t>
  </si>
  <si>
    <t>Devamsızlık Puanı</t>
  </si>
  <si>
    <t>Fazla Mesai Puanı</t>
  </si>
  <si>
    <t>Ortalama Performans Puanı</t>
  </si>
  <si>
    <t>MAĞAZA SKORU (0-100)</t>
  </si>
  <si>
    <t>🔵 İyi</t>
  </si>
  <si>
    <t>🟡 Orta</t>
  </si>
  <si>
    <t>🟢 Çok İyi</t>
  </si>
  <si>
    <t>🔴 Dikkat</t>
  </si>
  <si>
    <t>Kullanıcı Notu</t>
  </si>
  <si>
    <t>Fazla Mesai Tampon Üst Sınırı</t>
  </si>
  <si>
    <t>Fazla mesainin tahmini kadroya etkisi için mağaza bazlı üst sınır</t>
  </si>
  <si>
    <t>0,15 = aktif mevcudun en fazla %15’i</t>
  </si>
  <si>
    <t>Kayıp Kapasite Tampon Üst Sınırı</t>
  </si>
  <si>
    <t>Devamsızlık ve izin kaynaklı kapasite kaybı üst sınırı</t>
  </si>
  <si>
    <t>0,20 = aktif mevcudun en fazla %20’si</t>
  </si>
  <si>
    <t>Operasyon Trend Alt Sınırı</t>
  </si>
  <si>
    <t>Ciro/fiş/online düşüş trendi alt sınırı</t>
  </si>
  <si>
    <t>Aşırı tek dönem düşüşlerini sınırlar</t>
  </si>
  <si>
    <t>Operasyon Trend Üst Sınırı</t>
  </si>
  <si>
    <t>Ciro/fiş/online artış trendi üst sınırı</t>
  </si>
  <si>
    <t>Aşırı tek dönem artışlarını sınırlar</t>
  </si>
  <si>
    <t>Tahmin Güven Alt Sınırı</t>
  </si>
  <si>
    <t>Bu değerin altı saha doğrulaması ister</t>
  </si>
  <si>
    <t>0,35 = %35</t>
  </si>
  <si>
    <t>Çalışan Aylık Saat</t>
  </si>
  <si>
    <t>Fazla mesainin FTE karşılığı için kullanılır</t>
  </si>
  <si>
    <t>Başdaş aylık çalışma standardı</t>
  </si>
  <si>
    <t>Tahmin Resmî Norma Etki</t>
  </si>
  <si>
    <t>Güvenlik: tahmin yönetim normunu otomatik değiştirmez</t>
  </si>
  <si>
    <t>Sabit 0 tutulmalıdır</t>
  </si>
  <si>
    <t>Tahmin Transfer Kararına Etki</t>
  </si>
  <si>
    <t>Güvenlik: tahmin otomatik transfer kararı vermez</t>
  </si>
  <si>
    <t>Etki Adı</t>
  </si>
  <si>
    <t>Etki Türü</t>
  </si>
  <si>
    <t>Bitiş Tarihi</t>
  </si>
  <si>
    <t>Ufuk Gün</t>
  </si>
  <si>
    <t>Örnek kampanya</t>
  </si>
  <si>
    <t>Kampanya</t>
  </si>
  <si>
    <t>Gerçek kampanya döneminde tarih ve katsayı girin</t>
  </si>
  <si>
    <t>Örnek resmî/özel gün</t>
  </si>
  <si>
    <t>Tatil/Özel Gün</t>
  </si>
  <si>
    <t>Gerçek takvim etkisini kurum verisiyle girin</t>
  </si>
  <si>
    <t>Maaş günü etkisi</t>
  </si>
  <si>
    <t>Maaş Günü</t>
  </si>
  <si>
    <t>Satış yoğunluğu ölçülmüşse etkinleştirin</t>
  </si>
  <si>
    <t>Okul açılış dönemi</t>
  </si>
  <si>
    <t>Sezon</t>
  </si>
  <si>
    <t>Bölgesel etkisi ölçülmüşse etkinleştirin</t>
  </si>
  <si>
    <t>Yeni mağaza açılışı</t>
  </si>
  <si>
    <t>Yeni Mağaza</t>
  </si>
  <si>
    <t>Yeni mağaza varsa hedef mağaza bazlı ayrıca kontrol edin</t>
  </si>
  <si>
    <t>BAŞDAŞ V19 GERÇEK INPUT DOSYASI - RENK REHBERİ</t>
  </si>
  <si>
    <t>RENK</t>
  </si>
  <si>
    <t>ANLAMI</t>
  </si>
  <si>
    <t>İŞLEM</t>
  </si>
  <si>
    <t>SARI</t>
  </si>
  <si>
    <t>Manuel veri alanı</t>
  </si>
  <si>
    <t>Gerçek ve doğrulanmış veri girin.</t>
  </si>
  <si>
    <t>KIRMIZI</t>
  </si>
  <si>
    <t>Formül/sistem/otomatik alan</t>
  </si>
  <si>
    <t>Veri girmeyin, yapıştırma yapmayın.</t>
  </si>
  <si>
    <t>KULLANILMAYACAK</t>
  </si>
  <si>
    <t>AI, tahmin, skor ve operasyon sayfaları</t>
  </si>
  <si>
    <t>Bu sade kullanımda doldurmayın.</t>
  </si>
  <si>
    <t>YEŞİL</t>
  </si>
  <si>
    <t>Bilgi/kontrol</t>
  </si>
  <si>
    <t>Açıklamayı okuyun ve kontrol edin.</t>
  </si>
  <si>
    <t>!</t>
  </si>
  <si>
    <t>Başlık ve sütunlar</t>
  </si>
  <si>
    <t>Sayfa adı ve sütun sırasını değiştirmeyin.</t>
  </si>
  <si>
    <t>SAYFA</t>
  </si>
  <si>
    <t>TÜR</t>
  </si>
  <si>
    <t>SORUMLU</t>
  </si>
  <si>
    <t>AMAÇ</t>
  </si>
  <si>
    <t>VERİ GİRİŞİ</t>
  </si>
  <si>
    <t>Magaza_Adres</t>
  </si>
  <si>
    <t>MANUEL</t>
  </si>
  <si>
    <t>İK / İdari İşler</t>
  </si>
  <si>
    <t>Mağaza adresi ve koordinatı</t>
  </si>
  <si>
    <t>A:F sarı</t>
  </si>
  <si>
    <t>KARMA</t>
  </si>
  <si>
    <t>İK Direktörü / Yönetim</t>
  </si>
  <si>
    <t>Onaylı mağaza-unvan norm kadrosu</t>
  </si>
  <si>
    <t>A,D,F sarı; B,C,E kırmızı</t>
  </si>
  <si>
    <t>İK</t>
  </si>
  <si>
    <t>Personel mevcut bilgileri</t>
  </si>
  <si>
    <t>A,B,E,G,I:N sarı; C,D,F,H,O:Q kırmızı</t>
  </si>
  <si>
    <t>Standart unvan kodları</t>
  </si>
  <si>
    <t>A:B sarı</t>
  </si>
  <si>
    <t>İK / Sistem</t>
  </si>
  <si>
    <t>Standart mağaza ve bölge bilgisi</t>
  </si>
  <si>
    <t>A:C sarı</t>
  </si>
  <si>
    <t>Çıkış nedeni sözlüğü</t>
  </si>
  <si>
    <t>A:D sarı</t>
  </si>
  <si>
    <t>İK / Bölge Müdürü</t>
  </si>
  <si>
    <t>Transfer kısıtları</t>
  </si>
  <si>
    <t>A:S sarı</t>
  </si>
  <si>
    <t>Mail_Listesi</t>
  </si>
  <si>
    <t>Kullanıcı, rol, yetki ve mail</t>
  </si>
  <si>
    <t>A:O sarı</t>
  </si>
  <si>
    <t>Sube_Mail_Listesi</t>
  </si>
  <si>
    <t>İK / Şubeler</t>
  </si>
  <si>
    <t>Şube mail adresleri</t>
  </si>
  <si>
    <t>Kurumsal_Eposta_Rehberi</t>
  </si>
  <si>
    <t>Kurumsal e-posta rehberi</t>
  </si>
  <si>
    <t>Yetkili İK</t>
  </si>
  <si>
    <t>Adres ve transfer tercihleri</t>
  </si>
  <si>
    <t>A:P sarı; Q:AD kırmızı</t>
  </si>
  <si>
    <t>Transfer_Talepleri</t>
  </si>
  <si>
    <t>OTOMATİK</t>
  </si>
  <si>
    <t>Web paneli</t>
  </si>
  <si>
    <t>Transfer talep/onay kaydı</t>
  </si>
  <si>
    <t>Tamamı kırmızı</t>
  </si>
  <si>
    <t>Ev_Sube_Rota_Ozeti</t>
  </si>
  <si>
    <t>Rota motoru</t>
  </si>
  <si>
    <t>Ev-mağaza mesafe sonucu</t>
  </si>
  <si>
    <t>Norm_Bazli_Transfer_Rotalari</t>
  </si>
  <si>
    <t>Transfer motoru</t>
  </si>
  <si>
    <t>Norm ve rota eşleşmesi</t>
  </si>
  <si>
    <t>Norm_Durumu</t>
  </si>
  <si>
    <t>Norm motoru</t>
  </si>
  <si>
    <t>Mevcut/norm/eksik/fazla/net fark</t>
  </si>
  <si>
    <t>Oncelikli_Transfer_Listesi</t>
  </si>
  <si>
    <t>Öncelikli transfer sırası</t>
  </si>
  <si>
    <t>BAŞDAŞ V19 - TÜM 62 SAYFA KULLANIM VE RENK REHBERİ</t>
  </si>
  <si>
    <t>RENK / İŞARET</t>
  </si>
  <si>
    <t>YAPILACAK İŞLEM</t>
  </si>
  <si>
    <t>Manuel veri giriş alanı</t>
  </si>
  <si>
    <t>Resmi kaynaktan doğrulanmış veri girin.</t>
  </si>
  <si>
    <t>Formül, motor veya otomatik sonuç</t>
  </si>
  <si>
    <t>Veri girmeyin; formülü veya motor sonucunu değiştirmeyin.</t>
  </si>
  <si>
    <t>MAVİ BAŞLIK</t>
  </si>
  <si>
    <t>Manuel veya karma sayfa</t>
  </si>
  <si>
    <t>Başlıkları ve sütun sırasını değiştirmeyin.</t>
  </si>
  <si>
    <t>KIRMIZI BAŞLIK</t>
  </si>
  <si>
    <t>Otomatik sonuç sayfası</t>
  </si>
  <si>
    <t>Sayfaya elle kayıt eklemeyin.</t>
  </si>
  <si>
    <t>Kritik uyarı</t>
  </si>
  <si>
    <t>Yanlış yapıştırma hesapları, raporları ve mailleri bozabilir.</t>
  </si>
  <si>
    <t>#</t>
  </si>
  <si>
    <t>SINIF</t>
  </si>
  <si>
    <t>AMAÇ / NOT</t>
  </si>
  <si>
    <t>RENK KURALI</t>
  </si>
  <si>
    <t>MANUEL — SAHA DOLDURACAK</t>
  </si>
  <si>
    <t>İK / Saha</t>
  </si>
  <si>
    <t>Adres ve GPS koordinatını gerçek ölçün/doğrulayın.</t>
  </si>
  <si>
    <t>Formülsüz alanlar sarı; formül alanları kırmızı</t>
  </si>
  <si>
    <t>KARMA — YALNIZ İŞARETLİ SÜTUNLAR</t>
  </si>
  <si>
    <t>Üst Yönetim / İK Direktörü</t>
  </si>
  <si>
    <t>MağazaID/UnvanID/Norm Kadro'yu doldurun; Mağaza/Bölge Sorumlusu/Unvan sütunları GERÇEK dosyada formüldür, bu şablonda referans amaçlı boş bırakılmıştır.</t>
  </si>
  <si>
    <t>Manuel alanlar sarı; formül/sistem alanları kırmızı</t>
  </si>
  <si>
    <t>PersonelID, MağazaID, UnvanID, Departman, İsim Soyisim, İşe Giriş, İşten Çıkış, Çıkış Kodu, CikisNedeniID, Çıkış Nedeni sütunlarını doldurun; diğerleri GERÇEK dosyada formüldür.</t>
  </si>
  <si>
    <t>Her unvan için benzersiz kod ve standart ad.</t>
  </si>
  <si>
    <t>İK / Sistem Yöneticisi</t>
  </si>
  <si>
    <t>Her mağaza için benzersiz kod, standart ad, bölge müdürü adı.</t>
  </si>
  <si>
    <t>OTOMATİK — DOLDURMAYIN</t>
  </si>
  <si>
    <t>—</t>
  </si>
  <si>
    <t>Sistemsel/statik tarih boyutu — DOLDURMAYIN.</t>
  </si>
  <si>
    <t>Tüm veri alanları kırmızı</t>
  </si>
  <si>
    <t>Çarpanlar</t>
  </si>
  <si>
    <t>Teknik Yönetici / Yönetim</t>
  </si>
  <si>
    <t>Norm kadro çarpan/ağırlık tablosu — değişiklik öncesi yedek alın.</t>
  </si>
  <si>
    <t>Girdiler</t>
  </si>
  <si>
    <t>Senaryo girdi parametreleri.</t>
  </si>
  <si>
    <t>Mağaza Özellikleri</t>
  </si>
  <si>
    <t>Bölge Müdürü / Operasyon</t>
  </si>
  <si>
    <t>Mağazanın fiziksel/operasyonel profili.</t>
  </si>
  <si>
    <t>Departman Matrisi</t>
  </si>
  <si>
    <t>Departman-mağaza eşleşmesi ve hacim.</t>
  </si>
  <si>
    <t>Günlük Operasyon</t>
  </si>
  <si>
    <t>Mağaza / POS Sistemi</t>
  </si>
  <si>
    <t>Günlük ciro/fiş/sepet — POS sisteminden aktarım.</t>
  </si>
  <si>
    <t>Saatlik Yoğunluk</t>
  </si>
  <si>
    <t>Saatlik yoğunluk — pik saat motoru için gereklidir.</t>
  </si>
  <si>
    <t>Kasa Kullanımı</t>
  </si>
  <si>
    <t>Kasa bazlı günlük kullanım verisi.</t>
  </si>
  <si>
    <t>E-ticaret / Operasyon</t>
  </si>
  <si>
    <t>Mağaza bazlı online sipariş hacmi.</t>
  </si>
  <si>
    <t>Parametreler</t>
  </si>
  <si>
    <t>Genel motor parametreleri.</t>
  </si>
  <si>
    <t>Depo / Mağaza</t>
  </si>
  <si>
    <t>Günlük mal kabul hacmi.</t>
  </si>
  <si>
    <t>Sevkiyat</t>
  </si>
  <si>
    <t>Lojistik / Depo</t>
  </si>
  <si>
    <t>Günlük sevkiyat hacmi.</t>
  </si>
  <si>
    <t>Fire ve İade</t>
  </si>
  <si>
    <t>Mağaza / Muhasebe</t>
  </si>
  <si>
    <t>Fire oranı ve iade işlem sayısı.</t>
  </si>
  <si>
    <t>İşten çıkış nedenleri standart sözlüğü (kurulumda bir kez).</t>
  </si>
  <si>
    <t>Müşteri Şikayetleri</t>
  </si>
  <si>
    <t>Müşteri Hizmetleri</t>
  </si>
  <si>
    <t>Şikayet adedi ve türü.</t>
  </si>
  <si>
    <t>İK / Bordro</t>
  </si>
  <si>
    <t>Aylık, mağaza bazlı fazla mesai saat ve maliyeti.</t>
  </si>
  <si>
    <t>Aylık, mağaza bazlı devamsızlık ve rapor günleri.</t>
  </si>
  <si>
    <t>Eğitim</t>
  </si>
  <si>
    <t>Aylık, mağaza bazlı eğitim saat ve katılımcı sayısı.</t>
  </si>
  <si>
    <t>İzin</t>
  </si>
  <si>
    <t>Aylık, mağaza bazlı izin günleri.</t>
  </si>
  <si>
    <t>Aylık, mağaza bazlı operasyon/yönetici puanları.</t>
  </si>
  <si>
    <t>İK / Finans</t>
  </si>
  <si>
    <t>Aylık, mağaza bazlı personel maliyeti (ONAYLI rakamlar).</t>
  </si>
  <si>
    <t>Devir Riski</t>
  </si>
  <si>
    <t>Aylık, mağaza bazlı giriş/çıkış ve devir oranı.</t>
  </si>
  <si>
    <t>Aylık Operasyon KPI</t>
  </si>
  <si>
    <t>Finans / Operasyon</t>
  </si>
  <si>
    <t>Aylık ciro/fiş/sepet özet KPI'ları.</t>
  </si>
  <si>
    <t>Motor/Excel formülüyle türetilir — DOLDURMAYIN (gerçek operasyon verisinden hesaplanır).</t>
  </si>
  <si>
    <t>REFERENTIAL_CONTROL</t>
  </si>
  <si>
    <t>Sistem kontrol çıktısı — DOLDURMAYIN.</t>
  </si>
  <si>
    <t>STAR_SCHEMA_REHBER</t>
  </si>
  <si>
    <t>Teknik rehber — DOLDURMAYIN.</t>
  </si>
  <si>
    <t>KULLANIM_REHBERI</t>
  </si>
  <si>
    <t>Bilgi amaçlı rehber sayfası — DOLDURMAYIN.</t>
  </si>
  <si>
    <t>Operasyon / Saha Etüt Ekibi</t>
  </si>
  <si>
    <t>GERÇEK SAHA KRONOMETRE ÖLÇÜMÜ gerekir — uydurma süre girmeyin.</t>
  </si>
  <si>
    <t>İK / Operasyon</t>
  </si>
  <si>
    <t>Vardiya/mola/verimlilik parametreleri.</t>
  </si>
  <si>
    <t>Mağaza / Operasyon</t>
  </si>
  <si>
    <t>Tarih-mağaza-unvan-aktivite bazlı miktar — İş Gücü Tahmini'nin ana girdisi.</t>
  </si>
  <si>
    <t>GERÇEK SAHA KRONOMETRE ÖLÇÜMÜ gerekir.</t>
  </si>
  <si>
    <t>Yasal/operasyonel minimum kadro kuralları.</t>
  </si>
  <si>
    <t>Pik saat aralığı ve katsayı (Saatlik Yoğunluk'tan türetilebilir).</t>
  </si>
  <si>
    <t>AI motoru çıktısı — DOLDURMAYIN.</t>
  </si>
  <si>
    <t>Teknik Yönetici / İK</t>
  </si>
  <si>
    <t>Rapor görünüm/eşik ayarları.</t>
  </si>
  <si>
    <t>Sistem çıktısı — DOLDURMAYIN.</t>
  </si>
  <si>
    <t>İK / Yönetim</t>
  </si>
  <si>
    <t>Senaryo bazlı personel ekleme/azaltma varsayımları.</t>
  </si>
  <si>
    <t>Transfer motorunun filtre/kısıt kuralları.</t>
  </si>
  <si>
    <t>Tahmin eşik ve sınır parametreleri.</t>
  </si>
  <si>
    <t>Finans</t>
  </si>
  <si>
    <t>İşveren maliyeti, işe alım, transfer maliyeti (ONAYLI rakamlar).</t>
  </si>
  <si>
    <t>Bölge sorumluları, web kullanıcı/rol/yetki bilgileri.</t>
  </si>
  <si>
    <t>Web panelinden üretilir — ELLE GİRİLMEZ.</t>
  </si>
  <si>
    <t>İK / Mağaza</t>
  </si>
  <si>
    <t>Şube e-postaları — transfer bildirimleri için ZORUNLU.</t>
  </si>
  <si>
    <t>Kurumsal e-posta rehberi (isteğe bağlı).</t>
  </si>
  <si>
    <t>İK (yalnızca yetkili)</t>
  </si>
  <si>
    <t>İlk 16 alan (PersonelID..veri durumu) MANUEL; 17. sütundan sonrası (mesafe/rota sonuçları) OTOMATİK — KVKK hassas, yalnız yetkili İK doldurur.</t>
  </si>
  <si>
    <t>Adres-mesafe motorunun çıktısı — DOLDURMAYIN.</t>
  </si>
  <si>
    <t>Norm/rota motorunun çıktısı — DOLDURMAYIN.</t>
  </si>
  <si>
    <t>Personel_Performans_Endeksi</t>
  </si>
  <si>
    <t>Motor çıktısı — DOLDURMAYIN.</t>
  </si>
  <si>
    <t>Performans_Endeksi_Kriterleri</t>
  </si>
  <si>
    <t>Sistem/kontrol sayfası — DOLDURMAYIN.</t>
  </si>
  <si>
    <t>Tahmin_Dogruluk_Testi</t>
  </si>
  <si>
    <t>Backtest formülleri — DOLDURMAYIN.</t>
  </si>
  <si>
    <t>Verimlilik_Operasyon_Tahmini</t>
  </si>
  <si>
    <t>Motor/Excel çıktısı — DOLDURMAYIN.</t>
  </si>
  <si>
    <t>Istatistiksel_Model_Testi</t>
  </si>
  <si>
    <t>Formül tabanlı test sayfası — DOLDURMAYIN.</t>
  </si>
  <si>
    <t>Magaza_KPI_Skor_Karti</t>
  </si>
  <si>
    <t>Formül tabanlı skor kartı — DOLDURMAYIN.</t>
  </si>
  <si>
    <t>Isgucu_Tahmin_Parametreleri</t>
  </si>
  <si>
    <t>30/60/90 günlük tahmin model parametreleri.</t>
  </si>
  <si>
    <t>Tahmin_Takvimi</t>
  </si>
  <si>
    <t>Pazarlama / Operasyon</t>
  </si>
  <si>
    <t>Kampanya/tatil/sezon etkisi takvimi.</t>
  </si>
  <si>
    <t>00_AI_SIZ_GIRIS_REHBERI</t>
  </si>
  <si>
    <t>İlgili Birim</t>
  </si>
  <si>
    <t>CÜNEYT ÇIKRIKÇI</t>
  </si>
  <si>
    <t>AYŞE AVCU</t>
  </si>
  <si>
    <t>UFUK ERTUĞRUL</t>
  </si>
  <si>
    <t>ERGÜVEN KAMİLOĞLU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</si>
</sst>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"/>
    <numFmt numFmtId="165" formatCode="dd\.mm\.yyyy"/>
    <numFmt numFmtId="166" formatCode="yyyy\-mm\-dd"/>
    <numFmt numFmtId="167" formatCode="#,##0.00&quot; ₺&quot;"/>
    <numFmt numFmtId="168" formatCode="yyyy\-mm\-dd\ h:mm:ss"/>
    <numFmt numFmtId="169" formatCode="0&quot; dk&quot;"/>
    <numFmt numFmtId="170" formatCode="0.0&quot; km&quot;"/>
  </numFmts>
  <fonts count="16" x14ac:knownFonts="1">
    <font>
      <sz val="11"/>
      <name val="Calibri"/>
      <charset val="1"/>
    </font>
    <font>
      <sz val="11"/>
      <color theme="10"/>
      <name val="Calibri"/>
      <charset val="1"/>
    </font>
    <font>
      <b/>
      <sz val="10"/>
      <color rgb="FFFFFFFF"/>
      <name val="Arial"/>
      <charset val="1"/>
    </font>
    <font>
      <b/>
      <sz val="11"/>
      <color rgb="FFFFFFFF"/>
      <name val="Calibri"/>
      <charset val="1"/>
    </font>
    <font>
      <sz val="10"/>
      <color rgb="FF000000"/>
      <name val="Arial"/>
      <charset val="1"/>
    </font>
    <font>
      <b/>
      <sz val="9"/>
      <name val="Calibri"/>
      <charset val="1"/>
    </font>
    <font>
      <sz val="11"/>
      <color rgb="FF000000"/>
      <name val="Calibri"/>
      <charset val="1"/>
    </font>
    <font>
      <b/>
      <sz val="9"/>
      <color theme="1"/>
      <name val="Calibri"/>
      <charset val="1"/>
    </font>
    <font>
      <sz val="11"/>
      <color theme="1"/>
      <name val="Calibri"/>
      <charset val="1"/>
    </font>
    <font>
      <sz val="11"/>
      <color theme="0"/>
      <name val="Calibri"/>
      <charset val="1"/>
    </font>
    <font>
      <b/>
      <sz val="11"/>
      <color rgb="FFFFFFFF"/>
      <name val="Cambria"/>
      <charset val="1"/>
    </font>
    <font>
      <b/>
      <sz val="11"/>
      <name val="Calibri"/>
      <charset val="1"/>
    </font>
    <font>
      <b/>
      <sz val="14"/>
      <color rgb="FFFFFFFF"/>
      <name val="Calibri"/>
      <charset val="1"/>
    </font>
    <font>
      <b/>
      <sz val="11"/>
      <name val="Cambria"/>
      <charset val="1"/>
    </font>
    <font>
      <b/>
      <sz val="11"/>
      <color rgb="FFC00000"/>
      <name val="Cambria"/>
      <charset val="1"/>
    </font>
    <font>
      <b/>
      <sz val="16"/>
      <color rgb="FFFFFFFF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1F4E78"/>
        <bgColor rgb="FF203864"/>
      </patternFill>
    </fill>
    <fill>
      <patternFill patternType="solid">
        <fgColor rgb="FFF4CCCC"/>
        <bgColor rgb="FFFFC7CE"/>
      </patternFill>
    </fill>
    <fill>
      <patternFill patternType="solid">
        <fgColor theme="0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17365D"/>
        <bgColor rgb="FF203864"/>
      </patternFill>
    </fill>
    <fill>
      <patternFill patternType="solid">
        <fgColor theme="4" tint="0.39976195562608724"/>
        <bgColor rgb="FF00B0F0"/>
      </patternFill>
    </fill>
    <fill>
      <patternFill patternType="solid">
        <fgColor theme="2"/>
        <bgColor rgb="FFD9E2F3"/>
      </patternFill>
    </fill>
    <fill>
      <patternFill patternType="solid">
        <fgColor rgb="FF00B0F0"/>
        <bgColor rgb="FF45B1E1"/>
      </patternFill>
    </fill>
    <fill>
      <patternFill patternType="solid">
        <fgColor rgb="FFC00000"/>
        <bgColor rgb="FF9C0006"/>
      </patternFill>
    </fill>
    <fill>
      <patternFill patternType="solid">
        <fgColor rgb="FF0F172A"/>
        <bgColor rgb="FF000000"/>
      </patternFill>
    </fill>
    <fill>
      <patternFill patternType="solid">
        <fgColor rgb="FF0B6E75"/>
        <bgColor rgb="FF008080"/>
      </patternFill>
    </fill>
    <fill>
      <patternFill patternType="solid">
        <fgColor rgb="FFFCE4E4"/>
        <bgColor rgb="FFFCE4D6"/>
      </patternFill>
    </fill>
    <fill>
      <patternFill patternType="solid">
        <fgColor rgb="FF203864"/>
        <bgColor rgb="FF17365D"/>
      </patternFill>
    </fill>
    <fill>
      <patternFill patternType="solid">
        <fgColor rgb="FFFCE4D6"/>
        <bgColor rgb="FFFCE5CD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2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2CE"/>
      </left>
      <right style="thin">
        <color rgb="FFB7C2CE"/>
      </right>
      <top style="thin">
        <color rgb="FFB7C2CE"/>
      </top>
      <bottom style="thin">
        <color rgb="FFB7C2CE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/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5" fillId="4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/>
    </xf>
    <xf numFmtId="0" fontId="0" fillId="4" borderId="0" xfId="0" applyFill="1"/>
    <xf numFmtId="0" fontId="0" fillId="5" borderId="0" xfId="0" applyFill="1"/>
    <xf numFmtId="0" fontId="2" fillId="3" borderId="2" xfId="0" applyFont="1" applyFill="1" applyBorder="1" applyAlignment="1">
      <alignment horizontal="center" vertical="center" wrapText="1"/>
    </xf>
    <xf numFmtId="0" fontId="8" fillId="5" borderId="0" xfId="0" applyFont="1" applyFill="1"/>
    <xf numFmtId="0" fontId="0" fillId="6" borderId="0" xfId="0" applyFill="1"/>
    <xf numFmtId="0" fontId="9" fillId="5" borderId="0" xfId="0" applyFont="1" applyFill="1"/>
    <xf numFmtId="0" fontId="10" fillId="7" borderId="2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165" fontId="0" fillId="4" borderId="0" xfId="0" applyNumberForma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11" borderId="2" xfId="0" applyFont="1" applyFill="1" applyBorder="1" applyAlignment="1">
      <alignment horizontal="center" vertical="center" wrapText="1"/>
    </xf>
    <xf numFmtId="165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vertical="top" wrapText="1"/>
    </xf>
    <xf numFmtId="2" fontId="0" fillId="4" borderId="6" xfId="0" applyNumberFormat="1" applyFill="1" applyBorder="1" applyAlignment="1">
      <alignment vertical="top" wrapText="1"/>
    </xf>
    <xf numFmtId="166" fontId="0" fillId="4" borderId="6" xfId="0" applyNumberForma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vertical="top" wrapText="1"/>
    </xf>
    <xf numFmtId="2" fontId="0" fillId="6" borderId="6" xfId="0" applyNumberFormat="1" applyFill="1" applyBorder="1" applyAlignment="1">
      <alignment vertical="top" wrapText="1"/>
    </xf>
    <xf numFmtId="0" fontId="3" fillId="11" borderId="0" xfId="0" applyFont="1" applyFill="1" applyAlignment="1">
      <alignment horizontal="center" vertical="center" wrapText="1"/>
    </xf>
    <xf numFmtId="2" fontId="0" fillId="4" borderId="0" xfId="0" applyNumberFormat="1" applyFill="1"/>
    <xf numFmtId="9" fontId="0" fillId="4" borderId="0" xfId="0" applyNumberFormat="1" applyFill="1"/>
    <xf numFmtId="2" fontId="0" fillId="6" borderId="0" xfId="0" applyNumberFormat="1" applyFill="1"/>
    <xf numFmtId="1" fontId="0" fillId="6" borderId="0" xfId="0" applyNumberFormat="1" applyFill="1"/>
    <xf numFmtId="9" fontId="0" fillId="6" borderId="0" xfId="0" applyNumberFormat="1" applyFill="1"/>
    <xf numFmtId="167" fontId="0" fillId="6" borderId="0" xfId="0" applyNumberFormat="1" applyFill="1"/>
    <xf numFmtId="165" fontId="0" fillId="6" borderId="0" xfId="0" applyNumberFormat="1" applyFill="1"/>
    <xf numFmtId="168" fontId="0" fillId="6" borderId="0" xfId="0" applyNumberFormat="1" applyFill="1"/>
    <xf numFmtId="169" fontId="0" fillId="4" borderId="0" xfId="0" applyNumberFormat="1" applyFill="1"/>
    <xf numFmtId="170" fontId="0" fillId="4" borderId="0" xfId="0" applyNumberFormat="1" applyFill="1"/>
    <xf numFmtId="0" fontId="3" fillId="4" borderId="0" xfId="0" applyFont="1" applyFill="1" applyAlignment="1">
      <alignment horizontal="center" vertical="center" wrapText="1"/>
    </xf>
    <xf numFmtId="167" fontId="0" fillId="4" borderId="0" xfId="0" applyNumberFormat="1" applyFill="1"/>
    <xf numFmtId="0" fontId="3" fillId="3" borderId="7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vertical="top" wrapText="1"/>
    </xf>
    <xf numFmtId="0" fontId="3" fillId="11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0" fillId="4" borderId="17" xfId="0" applyFill="1" applyBorder="1" applyAlignment="1">
      <alignment vertical="top" wrapText="1"/>
    </xf>
    <xf numFmtId="164" fontId="0" fillId="4" borderId="17" xfId="0" applyNumberFormat="1" applyFill="1" applyBorder="1" applyAlignment="1">
      <alignment vertical="top" wrapText="1"/>
    </xf>
    <xf numFmtId="1" fontId="0" fillId="4" borderId="17" xfId="0" applyNumberFormat="1" applyFill="1" applyBorder="1" applyAlignment="1">
      <alignment vertical="top" wrapText="1"/>
    </xf>
    <xf numFmtId="166" fontId="0" fillId="4" borderId="17" xfId="0" applyNumberFormat="1" applyFill="1" applyBorder="1" applyAlignment="1">
      <alignment vertical="top" wrapText="1"/>
    </xf>
    <xf numFmtId="0" fontId="0" fillId="4" borderId="18" xfId="0" applyFill="1" applyBorder="1" applyAlignment="1">
      <alignment vertical="top" wrapText="1"/>
    </xf>
    <xf numFmtId="0" fontId="0" fillId="4" borderId="19" xfId="0" applyFill="1" applyBorder="1" applyAlignment="1">
      <alignment vertical="top" wrapText="1"/>
    </xf>
    <xf numFmtId="164" fontId="0" fillId="4" borderId="19" xfId="0" applyNumberFormat="1" applyFill="1" applyBorder="1" applyAlignment="1">
      <alignment vertical="top" wrapText="1"/>
    </xf>
    <xf numFmtId="1" fontId="0" fillId="4" borderId="19" xfId="0" applyNumberFormat="1" applyFill="1" applyBorder="1" applyAlignment="1">
      <alignment vertical="top" wrapText="1"/>
    </xf>
    <xf numFmtId="166" fontId="0" fillId="4" borderId="19" xfId="0" applyNumberFormat="1" applyFill="1" applyBorder="1" applyAlignment="1">
      <alignment vertical="top" wrapText="1"/>
    </xf>
    <xf numFmtId="0" fontId="0" fillId="4" borderId="20" xfId="0" applyFill="1" applyBorder="1" applyAlignment="1">
      <alignment vertical="top" wrapText="1"/>
    </xf>
    <xf numFmtId="0" fontId="13" fillId="0" borderId="0" xfId="0" applyFont="1"/>
    <xf numFmtId="0" fontId="14" fillId="14" borderId="0" xfId="0" applyFont="1" applyFill="1"/>
    <xf numFmtId="0" fontId="13" fillId="6" borderId="0" xfId="0" applyFont="1" applyFill="1"/>
    <xf numFmtId="0" fontId="10" fillId="11" borderId="0" xfId="0" applyFont="1" applyFill="1" applyAlignment="1">
      <alignment horizontal="center" vertical="center" wrapText="1"/>
    </xf>
    <xf numFmtId="0" fontId="3" fillId="4" borderId="0" xfId="0" applyFont="1" applyFill="1"/>
    <xf numFmtId="0" fontId="3" fillId="15" borderId="0" xfId="0" applyFont="1" applyFill="1"/>
    <xf numFmtId="0" fontId="0" fillId="3" borderId="0" xfId="0" applyFill="1"/>
    <xf numFmtId="0" fontId="0" fillId="11" borderId="0" xfId="0" applyFill="1"/>
    <xf numFmtId="0" fontId="0" fillId="16" borderId="0" xfId="0" applyFill="1"/>
    <xf numFmtId="0" fontId="3" fillId="3" borderId="0" xfId="0" applyFont="1" applyFill="1"/>
    <xf numFmtId="0" fontId="0" fillId="0" borderId="0" xfId="0" applyAlignment="1">
      <alignment wrapText="1"/>
    </xf>
    <xf numFmtId="0" fontId="0" fillId="17" borderId="0" xfId="0" applyFill="1"/>
    <xf numFmtId="0" fontId="0" fillId="18" borderId="0" xfId="0" applyFill="1"/>
    <xf numFmtId="165" fontId="0" fillId="17" borderId="0" xfId="0" applyNumberFormat="1" applyFill="1"/>
    <xf numFmtId="0" fontId="12" fillId="12" borderId="0" xfId="0" applyFont="1" applyFill="1" applyAlignment="1">
      <alignment horizontal="center"/>
    </xf>
    <xf numFmtId="0" fontId="0" fillId="0" borderId="0" xfId="0"/>
    <xf numFmtId="0" fontId="12" fillId="13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center"/>
    </xf>
  </cellXfs>
  <cellStyles count="2">
    <cellStyle name="Köprü" xfId="1" xr:uid="{00000000-0005-0000-0000-000001000000}"/>
    <cellStyle name="Normal" xfId="0" builtinId="0"/>
  </cellStyles>
  <dxfs count="10">
    <dxf>
      <fill>
        <patternFill>
          <bgColor rgb="FFFFF2CC"/>
        </patternFill>
      </fill>
    </dxf>
    <dxf>
      <font>
        <b/>
        <color rgb="FF783F04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B6E75"/>
      <rgbColor rgb="FFB7C2CE"/>
      <rgbColor rgb="FF808080"/>
      <rgbColor rgb="FFD9E1F2"/>
      <rgbColor rgb="FF993366"/>
      <rgbColor rgb="FFFFF2CC"/>
      <rgbColor rgb="FFD9EAD3"/>
      <rgbColor rgb="FF660066"/>
      <rgbColor rgb="FFFCE4E4"/>
      <rgbColor rgb="FF0066CC"/>
      <rgbColor rgb="FFBDD7EE"/>
      <rgbColor rgb="FF000080"/>
      <rgbColor rgb="FFFF00FF"/>
      <rgbColor rgb="FFFCE4D6"/>
      <rgbColor rgb="FF00FFFF"/>
      <rgbColor rgb="FF800080"/>
      <rgbColor rgb="FF800000"/>
      <rgbColor rgb="FF008080"/>
      <rgbColor rgb="FF0000FF"/>
      <rgbColor rgb="FF00B0F0"/>
      <rgbColor rgb="FFD9E2F3"/>
      <rgbColor rgb="FFC6EFCE"/>
      <rgbColor rgb="FFFCE5CD"/>
      <rgbColor rgb="FF9FBAD0"/>
      <rgbColor rgb="FFFFC7CE"/>
      <rgbColor rgb="FFD9D9D9"/>
      <rgbColor rgb="FFF4CCCC"/>
      <rgbColor rgb="FF2E75B6"/>
      <rgbColor rgb="FF45B1E1"/>
      <rgbColor rgb="FFE8E8E8"/>
      <rgbColor rgb="FFFFC000"/>
      <rgbColor rgb="FFFF9900"/>
      <rgbColor rgb="FFFF6600"/>
      <rgbColor rgb="FF467886"/>
      <rgbColor rgb="FFA6A6A6"/>
      <rgbColor rgb="FF17365D"/>
      <rgbColor rgb="FF70AD47"/>
      <rgbColor rgb="FF0F172A"/>
      <rgbColor rgb="FF274E13"/>
      <rgbColor rgb="FF783F04"/>
      <rgbColor rgb="FF993366"/>
      <rgbColor rgb="FF1F4E78"/>
      <rgbColor rgb="FF20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CikisNedeniTbl3" displayName="DimCikisNedeniTbl3" ref="A1:D31" totalsRowShown="0">
  <tableColumns count="4">
    <tableColumn id="1" xr3:uid="{00000000-0010-0000-0000-000001000000}" name="CikisNedeniID"/>
    <tableColumn id="2" xr3:uid="{00000000-0010-0000-0000-000002000000}" name="CikisNedeni"/>
    <tableColumn id="3" xr3:uid="{00000000-0010-0000-0000-000003000000}" name="CikisGrubu"/>
    <tableColumn id="4" xr3:uid="{00000000-0010-0000-0000-000004000000}" name="AnalizKategorisi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KullanimRehberi" displayName="TblKullanimRehberi" ref="A3:F12" totalsRowShown="0">
  <tableColumns count="6">
    <tableColumn id="1" xr3:uid="{00000000-0010-0000-0100-000001000000}" name="Sayfa"/>
    <tableColumn id="2" xr3:uid="{00000000-0010-0000-0100-000002000000}" name="Amaç"/>
    <tableColumn id="3" xr3:uid="{00000000-0010-0000-0100-000003000000}" name="Kullanıcı Girişi"/>
    <tableColumn id="4" xr3:uid="{00000000-0010-0000-0100-000004000000}" name="Dummy Durumu"/>
    <tableColumn id="5" xr3:uid="{00000000-0010-0000-0100-000005000000}" name="Güncelleme Sıklığı"/>
    <tableColumn id="6" xr3:uid="{00000000-0010-0000-0100-000006000000}" name="No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andartSure" displayName="TblStandartSure" ref="A1:L22" totalsRowShown="0">
  <tableColumns count="12">
    <tableColumn id="1" xr3:uid="{00000000-0010-0000-0200-000001000000}" name="AktiviteID"/>
    <tableColumn id="2" xr3:uid="{00000000-0010-0000-0200-000002000000}" name="UnvanID"/>
    <tableColumn id="3" xr3:uid="{00000000-0010-0000-0200-000003000000}" name="Unvan"/>
    <tableColumn id="4" xr3:uid="{00000000-0010-0000-0200-000004000000}" name="Aktivite"/>
    <tableColumn id="5" xr3:uid="{00000000-0010-0000-0200-000005000000}" name="Ölçü Birimi"/>
    <tableColumn id="6" xr3:uid="{00000000-0010-0000-0200-000006000000}" name="İş Yükü Tipi"/>
    <tableColumn id="7" xr3:uid="{00000000-0010-0000-0200-000007000000}" name="Frekans"/>
    <tableColumn id="8" xr3:uid="{00000000-0010-0000-0200-000008000000}" name="Standart Süre (Dk)"/>
    <tableColumn id="9" xr3:uid="{00000000-0010-0000-0200-000009000000}" name="Hazırlık Süresi (Dk)"/>
    <tableColumn id="10" xr3:uid="{00000000-0010-0000-0200-00000A000000}" name="Kaynak"/>
    <tableColumn id="11" xr3:uid="{00000000-0010-0000-0200-00000B000000}" name="Geçerlilik Başlangıcı"/>
    <tableColumn id="12" xr3:uid="{00000000-0010-0000-0200-00000C000000}" name="Aktif Mi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Kapasite" displayName="TblKapasite" ref="A1:I10" totalsRowShown="0">
  <tableColumns count="9">
    <tableColumn id="1" xr3:uid="{00000000-0010-0000-0300-000001000000}" name="UnvanID"/>
    <tableColumn id="2" xr3:uid="{00000000-0010-0000-0300-000002000000}" name="Unvan"/>
    <tableColumn id="3" xr3:uid="{00000000-0010-0000-0300-000003000000}" name="Brüt Vardiya (Dk)"/>
    <tableColumn id="4" xr3:uid="{00000000-0010-0000-0300-000004000000}" name="Mola (Dk)"/>
    <tableColumn id="5" xr3:uid="{00000000-0010-0000-0300-000005000000}" name="Zorunlu Kayıp (Dk)"/>
    <tableColumn id="6" xr3:uid="{00000000-0010-0000-0300-000006000000}" name="Verimlilik Oranı"/>
    <tableColumn id="7" xr3:uid="{00000000-0010-0000-0300-000007000000}" name="Net Üretken Dakika"/>
    <tableColumn id="8" xr3:uid="{00000000-0010-0000-0300-000008000000}" name="FTE Katsayısı"/>
    <tableColumn id="9" xr3:uid="{00000000-0010-0000-0300-000009000000}" name="Veri Durumu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GunlukAktivite" displayName="TblGunlukAktivite" ref="A1:N1198" totalsRowShown="0">
  <tableColumns count="14">
    <tableColumn id="1" xr3:uid="{00000000-0010-0000-0400-000001000000}" name="Tarih"/>
    <tableColumn id="2" xr3:uid="{00000000-0010-0000-0400-000002000000}" name="MağazaID"/>
    <tableColumn id="3" xr3:uid="{00000000-0010-0000-0400-000003000000}" name="Mağaza"/>
    <tableColumn id="4" xr3:uid="{00000000-0010-0000-0400-000004000000}" name="Bölge"/>
    <tableColumn id="5" xr3:uid="{00000000-0010-0000-0400-000005000000}" name="UnvanID"/>
    <tableColumn id="6" xr3:uid="{00000000-0010-0000-0400-000006000000}" name="Unvan"/>
    <tableColumn id="7" xr3:uid="{00000000-0010-0000-0400-000007000000}" name="AktiviteID"/>
    <tableColumn id="8" xr3:uid="{00000000-0010-0000-0400-000008000000}" name="Aktivite"/>
    <tableColumn id="9" xr3:uid="{00000000-0010-0000-0400-000009000000}" name="Aktivite Miktarı"/>
    <tableColumn id="10" xr3:uid="{00000000-0010-0000-0400-00000A000000}" name="Standart Süre (Dk)"/>
    <tableColumn id="11" xr3:uid="{00000000-0010-0000-0400-00000B000000}" name="Kalibrasyon Katsayısı"/>
    <tableColumn id="12" xr3:uid="{00000000-0010-0000-0400-00000C000000}" name="İş Yükü (Dk)"/>
    <tableColumn id="13" xr3:uid="{00000000-0010-0000-0400-00000D000000}" name="Veri Kaynağı"/>
    <tableColumn id="14" xr3:uid="{00000000-0010-0000-0400-00000E000000}" name="Veri Durumu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Kalibrasyon" displayName="TblKalibrasyon" ref="A1:M514" totalsRowShown="0">
  <tableColumns count="13">
    <tableColumn id="1" xr3:uid="{00000000-0010-0000-0500-000001000000}" name="MağazaID"/>
    <tableColumn id="2" xr3:uid="{00000000-0010-0000-0500-000002000000}" name="Mağaza"/>
    <tableColumn id="3" xr3:uid="{00000000-0010-0000-0500-000003000000}" name="Bölge"/>
    <tableColumn id="4" xr3:uid="{00000000-0010-0000-0500-000004000000}" name="UnvanID"/>
    <tableColumn id="5" xr3:uid="{00000000-0010-0000-0500-000005000000}" name="Unvan"/>
    <tableColumn id="6" xr3:uid="{00000000-0010-0000-0500-000006000000}" name="Aktivite Kapsamı"/>
    <tableColumn id="7" xr3:uid="{00000000-0010-0000-0500-000007000000}" name="Standart Süre"/>
    <tableColumn id="8" xr3:uid="{00000000-0010-0000-0500-000008000000}" name="Gözlenen Süre"/>
    <tableColumn id="9" xr3:uid="{00000000-0010-0000-0500-000009000000}" name="Kalibrasyon Katsayısı"/>
    <tableColumn id="10" xr3:uid="{00000000-0010-0000-0500-00000A000000}" name="Gözlem Sayısı"/>
    <tableColumn id="11" xr3:uid="{00000000-0010-0000-0500-00000B000000}" name="Güven Skoru"/>
    <tableColumn id="12" xr3:uid="{00000000-0010-0000-0500-00000C000000}" name="Onay Durumu"/>
    <tableColumn id="13" xr3:uid="{00000000-0010-0000-0500-00000D000000}" name="Veri Durumu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MinimumKadro" displayName="TblMinimumKadro" ref="A1:F10" totalsRowShown="0">
  <tableColumns count="6">
    <tableColumn id="1" xr3:uid="{00000000-0010-0000-0600-000001000000}" name="UnvanID"/>
    <tableColumn id="2" xr3:uid="{00000000-0010-0000-0600-000002000000}" name="Unvan"/>
    <tableColumn id="3" xr3:uid="{00000000-0010-0000-0600-000003000000}" name="Minimum Kişi"/>
    <tableColumn id="4" xr3:uid="{00000000-0010-0000-0600-000004000000}" name="Gerekçe"/>
    <tableColumn id="5" xr3:uid="{00000000-0010-0000-0600-000005000000}" name="Kural Türü"/>
    <tableColumn id="6" xr3:uid="{00000000-0010-0000-0600-000006000000}" name="Aktif Mi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ikSaat" displayName="TblPikSaat" ref="A1:H58" totalsRowShown="0">
  <tableColumns count="8">
    <tableColumn id="1" xr3:uid="{00000000-0010-0000-0700-000001000000}" name="MağazaID"/>
    <tableColumn id="2" xr3:uid="{00000000-0010-0000-0700-000002000000}" name="Mağaza"/>
    <tableColumn id="3" xr3:uid="{00000000-0010-0000-0700-000003000000}" name="Bölge"/>
    <tableColumn id="4" xr3:uid="{00000000-0010-0000-0700-000004000000}" name="Pik Saat Aralığı"/>
    <tableColumn id="5" xr3:uid="{00000000-0010-0000-0700-000005000000}" name="Pik Hacim Payı"/>
    <tableColumn id="6" xr3:uid="{00000000-0010-0000-0700-000006000000}" name="Pik Katsayısı"/>
    <tableColumn id="7" xr3:uid="{00000000-0010-0000-0700-000007000000}" name="Veri Kaynağı"/>
    <tableColumn id="8" xr3:uid="{00000000-0010-0000-0700-000008000000}" name="Durum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AINormSonuclari" displayName="TblAINormSonuclari" ref="A1:Q514" totalsRowShown="0">
  <tableColumns count="17">
    <tableColumn id="1" xr3:uid="{00000000-0010-0000-0800-000001000000}" name="MağazaID"/>
    <tableColumn id="2" xr3:uid="{00000000-0010-0000-0800-000002000000}" name="Mağaza"/>
    <tableColumn id="3" xr3:uid="{00000000-0010-0000-0800-000003000000}" name="Bölge"/>
    <tableColumn id="4" xr3:uid="{00000000-0010-0000-0800-000004000000}" name="UnvanID"/>
    <tableColumn id="5" xr3:uid="{00000000-0010-0000-0800-000005000000}" name="Unvan"/>
    <tableColumn id="6" xr3:uid="{00000000-0010-0000-0800-000006000000}" name="Yönetim Normu"/>
    <tableColumn id="7" xr3:uid="{00000000-0010-0000-0800-000007000000}" name="Aktif Mevcut"/>
    <tableColumn id="8" xr3:uid="{00000000-0010-0000-0800-000008000000}" name="Toplam İş Yükü (Dk)"/>
    <tableColumn id="9" xr3:uid="{00000000-0010-0000-0800-000009000000}" name="Net Üretken Dk"/>
    <tableColumn id="10" xr3:uid="{00000000-0010-0000-0800-00000A000000}" name="İş Yükü FTE"/>
    <tableColumn id="11" xr3:uid="{00000000-0010-0000-0800-00000B000000}" name="Minimum Kadro"/>
    <tableColumn id="12" xr3:uid="{00000000-0010-0000-0800-00000C000000}" name="Pik Katsayısı"/>
    <tableColumn id="13" xr3:uid="{00000000-0010-0000-0800-00000D000000}" name="AI Önerilen Norm"/>
    <tableColumn id="14" xr3:uid="{00000000-0010-0000-0800-00000E000000}" name="AI-Mevcut Fark"/>
    <tableColumn id="15" xr3:uid="{00000000-0010-0000-0800-00000F000000}" name="Kapasite Açığı/Fazlası (Dk)"/>
    <tableColumn id="16" xr3:uid="{00000000-0010-0000-0800-000010000000}" name="Güven Skoru"/>
    <tableColumn id="17" xr3:uid="{00000000-0010-0000-0800-000011000000}" name="Veri Durumu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RaporParametreleri" displayName="TblRaporParametreleri" ref="A1:C14" totalsRowShown="0">
  <tableColumns count="3">
    <tableColumn id="1" xr3:uid="{00000000-0010-0000-0900-000001000000}" name="Parametre"/>
    <tableColumn id="2" xr3:uid="{00000000-0010-0000-0900-000002000000}" name="Değer"/>
    <tableColumn id="3" xr3:uid="{00000000-0010-0000-0900-000003000000}" name="Veri Tipi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VeriKalitesi" displayName="TblVeriKalitesi" ref="A1:G6" totalsRowShown="0">
  <tableColumns count="7">
    <tableColumn id="1" xr3:uid="{00000000-0010-0000-0A00-000001000000}" name="Kontrol Tarihi"/>
    <tableColumn id="2" xr3:uid="{00000000-0010-0000-0A00-000002000000}" name="Sayfa"/>
    <tableColumn id="3" xr3:uid="{00000000-0010-0000-0A00-000003000000}" name="Alan"/>
    <tableColumn id="4" xr3:uid="{00000000-0010-0000-0A00-000004000000}" name="Seviye"/>
    <tableColumn id="5" xr3:uid="{00000000-0010-0000-0A00-000005000000}" name="Bulgu"/>
    <tableColumn id="6" xr3:uid="{00000000-0010-0000-0A00-000006000000}" name="Önerilen Aksiyon"/>
    <tableColumn id="7" xr3:uid="{00000000-0010-0000-0A00-000007000000}" name="Durum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SenaryoParametreleriFull" displayName="TblSenaryoParametreleriFull" ref="A1:M514" totalsRowShown="0">
  <tableColumns count="13">
    <tableColumn id="1" xr3:uid="{00000000-0010-0000-0B00-000001000000}" name="SenaryoID"/>
    <tableColumn id="2" xr3:uid="{00000000-0010-0000-0B00-000002000000}" name="MağazaID"/>
    <tableColumn id="3" xr3:uid="{00000000-0010-0000-0B00-000003000000}" name="Mağaza"/>
    <tableColumn id="4" xr3:uid="{00000000-0010-0000-0B00-000004000000}" name="Bölge"/>
    <tableColumn id="5" xr3:uid="{00000000-0010-0000-0B00-000005000000}" name="UnvanID"/>
    <tableColumn id="6" xr3:uid="{00000000-0010-0000-0B00-000006000000}" name="Unvan"/>
    <tableColumn id="7" xr3:uid="{00000000-0010-0000-0B00-000007000000}" name="Eklenecek/Azaltılacak Kişi"/>
    <tableColumn id="8" xr3:uid="{00000000-0010-0000-0B00-000008000000}" name="Beklenen Verimlilik Değişimi"/>
    <tableColumn id="9" xr3:uid="{00000000-0010-0000-0B00-000009000000}" name="Başlangıç Tarihi"/>
    <tableColumn id="10" xr3:uid="{00000000-0010-0000-0B00-00000A000000}" name="Beklenen Kapasite Değişimi (Dk)"/>
    <tableColumn id="11" xr3:uid="{00000000-0010-0000-0B00-00000B000000}" name="Senaryo Açıklaması"/>
    <tableColumn id="12" xr3:uid="{00000000-0010-0000-0B00-00000C000000}" name="Durum"/>
    <tableColumn id="13" xr3:uid="{00000000-0010-0000-0B00-00000D000000}" name="Veri Durumu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TransferKisitlariFull" displayName="TblTransferKisitlariFull" ref="A1:S514" totalsRowShown="0">
  <tableColumns count="19">
    <tableColumn id="1" xr3:uid="{00000000-0010-0000-0C00-000001000000}" name="KuralID"/>
    <tableColumn id="2" xr3:uid="{00000000-0010-0000-0C00-000002000000}" name="Kaynak MağazaID"/>
    <tableColumn id="3" xr3:uid="{00000000-0010-0000-0C00-000003000000}" name="Kaynak Mağaza"/>
    <tableColumn id="4" xr3:uid="{00000000-0010-0000-0C00-000004000000}" name="Hedef MağazaID"/>
    <tableColumn id="5" xr3:uid="{00000000-0010-0000-0C00-000005000000}" name="Hedef Mağaza"/>
    <tableColumn id="6" xr3:uid="{00000000-0010-0000-0C00-000006000000}" name="UnvanID"/>
    <tableColumn id="7" xr3:uid="{00000000-0010-0000-0C00-000007000000}" name="Unvan"/>
    <tableColumn id="8" xr3:uid="{00000000-0010-0000-0C00-000008000000}" name="Maksimum Mesafe (Km)"/>
    <tableColumn id="9" xr3:uid="{00000000-0010-0000-0C00-000009000000}" name="Tahmini Mesafe (Km)"/>
    <tableColumn id="10" xr3:uid="{00000000-0010-0000-0C00-00000A000000}" name="Vardiya Uyumu"/>
    <tableColumn id="11" xr3:uid="{00000000-0010-0000-0C00-00000B000000}" name="Bölge Dışı Uygun"/>
    <tableColumn id="12" xr3:uid="{00000000-0010-0000-0C00-00000C000000}" name="Çalışan Onayı"/>
    <tableColumn id="13" xr3:uid="{00000000-0010-0000-0C00-00000D000000}" name="Kaynak Fazla"/>
    <tableColumn id="14" xr3:uid="{00000000-0010-0000-0C00-00000E000000}" name="Hedef Açık"/>
    <tableColumn id="15" xr3:uid="{00000000-0010-0000-0C00-00000F000000}" name="Transfer Sonrası Kaynak"/>
    <tableColumn id="16" xr3:uid="{00000000-0010-0000-0C00-000010000000}" name="Transfer Sonrası Hedef"/>
    <tableColumn id="17" xr3:uid="{00000000-0010-0000-0C00-000011000000}" name="Yetkinlik Kuralı"/>
    <tableColumn id="18" xr3:uid="{00000000-0010-0000-0C00-000012000000}" name="Öneri Durumu"/>
    <tableColumn id="19" xr3:uid="{00000000-0010-0000-0C00-000013000000}" name="Veri Durumu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MagazaTahminDummy" displayName="TblMagazaTahminDummy" ref="A12:J69" totalsRowShown="0">
  <tableColumns count="10">
    <tableColumn id="1" xr3:uid="{00000000-0010-0000-0D00-000001000000}" name="MağazaID"/>
    <tableColumn id="2" xr3:uid="{00000000-0010-0000-0D00-000002000000}" name="Mağaza"/>
    <tableColumn id="3" xr3:uid="{00000000-0010-0000-0D00-000003000000}" name="Bölge"/>
    <tableColumn id="4" xr3:uid="{00000000-0010-0000-0D00-000004000000}" name="Turnover Tahmini"/>
    <tableColumn id="5" xr3:uid="{00000000-0010-0000-0D00-000005000000}" name="Sezon Katsayısı"/>
    <tableColumn id="6" xr3:uid="{00000000-0010-0000-0D00-000006000000}" name="Kampanya Katsayısı"/>
    <tableColumn id="7" xr3:uid="{00000000-0010-0000-0D00-000007000000}" name="90 Günlük Giriş Tahmini"/>
    <tableColumn id="8" xr3:uid="{00000000-0010-0000-0D00-000008000000}" name="90 Günlük Çıkış Tahmini"/>
    <tableColumn id="9" xr3:uid="{00000000-0010-0000-0D00-000009000000}" name="Net Personel Değişimi"/>
    <tableColumn id="10" xr3:uid="{00000000-0010-0000-0D00-00000A000000}" name="Veri Durumu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TahminParametreleriFull" displayName="TblTahminParametreleriFull" ref="A1:D10" totalsRowShown="0">
  <tableColumns count="4">
    <tableColumn id="1" xr3:uid="{00000000-0010-0000-0E00-000001000000}" name="Parametre"/>
    <tableColumn id="2" xr3:uid="{00000000-0010-0000-0E00-000002000000}" name="Değer"/>
    <tableColumn id="3" xr3:uid="{00000000-0010-0000-0E00-000003000000}" name="Veri Tipi"/>
    <tableColumn id="4" xr3:uid="{00000000-0010-0000-0E00-000004000000}" name="Açıkla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MaliyetParametreleriFull" displayName="TblMaliyetParametreleriFull" ref="A1:L50" totalsRowShown="0">
  <tableColumns count="12">
    <tableColumn id="1" xr3:uid="{00000000-0010-0000-0F00-000001000000}" name="UnvanID"/>
    <tableColumn id="2" xr3:uid="{00000000-0010-0000-0F00-000002000000}" name="Unvan"/>
    <tableColumn id="3" xr3:uid="{00000000-0010-0000-0F00-000003000000}" name="Aylık Brüt Maliyet"/>
    <tableColumn id="4" xr3:uid="{00000000-0010-0000-0F00-000004000000}" name="Aylık İşveren Maliyeti"/>
    <tableColumn id="5" xr3:uid="{00000000-0010-0000-0F00-000005000000}" name="Fazla Mesai Saat Maliyeti"/>
    <tableColumn id="6" xr3:uid="{00000000-0010-0000-0F00-000006000000}" name="İşe Alım Maliyeti"/>
    <tableColumn id="7" xr3:uid="{00000000-0010-0000-0F00-000007000000}" name="Oryantasyon Maliyeti"/>
    <tableColumn id="8" xr3:uid="{00000000-0010-0000-0F00-000008000000}" name="Boş Pozisyon Günlük Maliyeti"/>
    <tableColumn id="9" xr3:uid="{00000000-0010-0000-0F00-000009000000}" name="Transfer Maliyeti"/>
    <tableColumn id="10" xr3:uid="{00000000-0010-0000-0F00-00000A000000}" name="Tahmini Verimlilik Kaybı"/>
    <tableColumn id="11" xr3:uid="{00000000-0010-0000-0F00-00000B000000}" name="Beklenen Ciro Koruma Etkisi"/>
    <tableColumn id="12" xr3:uid="{00000000-0010-0000-0F00-00000C000000}" name="Veri Durumu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SubeMailListesi" displayName="SubeMailListesi" ref="A1:F49" totalsRowShown="0">
  <tableColumns count="6">
    <tableColumn id="1" xr3:uid="{00000000-0010-0000-1000-000001000000}" name="MağazaID"/>
    <tableColumn id="2" xr3:uid="{00000000-0010-0000-1000-000002000000}" name="Mağaza E-posta"/>
    <tableColumn id="3" xr3:uid="{00000000-0010-0000-1000-000003000000}" name="Mağaza"/>
    <tableColumn id="4" xr3:uid="{00000000-0010-0000-1000-000004000000}" name="Alıcı Adı"/>
    <tableColumn id="5" xr3:uid="{00000000-0010-0000-1000-000005000000}" name="Aktif"/>
    <tableColumn id="6" xr3:uid="{00000000-0010-0000-1000-000006000000}" name="Günlük Gönderim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KurumsalEpostaRehberi" displayName="KurumsalEpostaRehberi" ref="A1:D40" totalsRowShown="0">
  <tableColumns count="4">
    <tableColumn id="1" xr3:uid="{00000000-0010-0000-1100-000001000000}" name="Ad Soyad / Birim"/>
    <tableColumn id="2" xr3:uid="{00000000-0010-0000-1100-000002000000}" name="E-posta"/>
    <tableColumn id="3" xr3:uid="{00000000-0010-0000-1100-000003000000}" name="Grup"/>
    <tableColumn id="4" xr3:uid="{00000000-0010-0000-1100-000004000000}" name="Günlük Şube Maili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PersonelAdresleriTablosu" displayName="PersonelAdresleriTablosu" ref="A1:O581" totalsRowShown="0">
  <autoFilter ref="A1:O581" xr:uid="{00000000-0009-0000-0100-000013000000}"/>
  <tableColumns count="15">
    <tableColumn id="1" xr3:uid="{00000000-0010-0000-1200-000001000000}" name="İsim Soyisim"/>
    <tableColumn id="2" xr3:uid="{00000000-0010-0000-1200-000002000000}" name="Mevcut MağazaID"/>
    <tableColumn id="3" xr3:uid="{00000000-0010-0000-1200-000003000000}" name="Mevcut Mağaza"/>
    <tableColumn id="4" xr3:uid="{00000000-0010-0000-1200-000004000000}" name="İl"/>
    <tableColumn id="5" xr3:uid="{00000000-0010-0000-1200-000005000000}" name="İlçe"/>
    <tableColumn id="6" xr3:uid="{00000000-0010-0000-1200-000006000000}" name="Personel Adresi"/>
    <tableColumn id="7" xr3:uid="{00000000-0010-0000-1200-000007000000}" name="Ev Enlem"/>
    <tableColumn id="8" xr3:uid="{00000000-0010-0000-1200-000008000000}" name="Ev Boylam"/>
    <tableColumn id="9" xr3:uid="{00000000-0010-0000-1200-000009000000}" name="Ulaşım Şekli"/>
    <tableColumn id="10" xr3:uid="{00000000-0010-0000-1200-00000A000000}" name="Maksimum Tek Yön Yol (dk)"/>
    <tableColumn id="11" xr3:uid="{00000000-0010-0000-1200-00000B000000}" name="Transfer Onayı"/>
    <tableColumn id="12" xr3:uid="{00000000-0010-0000-1200-00000C000000}" name="Tercih Edilen Mağazalar"/>
    <tableColumn id="13" xr3:uid="{00000000-0010-0000-1200-00000D000000}" name="Adres Güncelleme Tarihi"/>
    <tableColumn id="14" xr3:uid="{00000000-0010-0000-1200-00000E000000}" name="Veri Durumu"/>
    <tableColumn id="15" xr3:uid="{00000000-0010-0000-1200-00000F000000}" name="Açıkla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zoomScaleNormal="100" workbookViewId="0">
      <selection activeCell="K9" sqref="K9"/>
    </sheetView>
  </sheetViews>
  <sheetFormatPr defaultColWidth="8.7109375" defaultRowHeight="15" customHeight="1" x14ac:dyDescent="0.25"/>
  <cols>
    <col min="1" max="1" width="7.28515625" style="1" customWidth="1"/>
    <col min="2" max="2" width="14.85546875" style="1" customWidth="1"/>
    <col min="3" max="3" width="58" customWidth="1"/>
    <col min="4" max="4" width="5.42578125" customWidth="1"/>
    <col min="5" max="5" width="6.28515625" customWidth="1"/>
    <col min="6" max="6" width="22" customWidth="1"/>
  </cols>
  <sheetData>
    <row r="1" spans="1:6" ht="26.25" customHeight="1" x14ac:dyDescent="0.25">
      <c r="A1" s="2" t="s">
        <v>122</v>
      </c>
      <c r="B1" s="2" t="s">
        <v>123</v>
      </c>
      <c r="C1" s="3" t="s">
        <v>124</v>
      </c>
      <c r="D1" s="4" t="s">
        <v>125</v>
      </c>
      <c r="E1" s="4" t="s">
        <v>126</v>
      </c>
      <c r="F1" s="3" t="s">
        <v>127</v>
      </c>
    </row>
    <row r="2" spans="1:6" s="9" customFormat="1" ht="15" customHeight="1" x14ac:dyDescent="0.25">
      <c r="A2" s="5" t="s">
        <v>128</v>
      </c>
      <c r="B2" s="5" t="s">
        <v>129</v>
      </c>
      <c r="C2" s="6" t="s">
        <v>130</v>
      </c>
      <c r="D2" s="7">
        <v>38.394300999999999</v>
      </c>
      <c r="E2" s="7">
        <v>27.105194000000001</v>
      </c>
      <c r="F2" s="8" t="s">
        <v>131</v>
      </c>
    </row>
    <row r="3" spans="1:6" s="9" customFormat="1" ht="15" customHeight="1" x14ac:dyDescent="0.25">
      <c r="A3" s="5" t="s">
        <v>132</v>
      </c>
      <c r="B3" s="5" t="s">
        <v>133</v>
      </c>
      <c r="C3" s="10" t="s">
        <v>134</v>
      </c>
      <c r="D3" s="7">
        <v>37.838459</v>
      </c>
      <c r="E3" s="7">
        <v>27.823758000000002</v>
      </c>
      <c r="F3" s="8" t="s">
        <v>131</v>
      </c>
    </row>
    <row r="4" spans="1:6" s="9" customFormat="1" ht="25.5" customHeight="1" x14ac:dyDescent="0.25">
      <c r="A4" s="5" t="s">
        <v>135</v>
      </c>
      <c r="B4" s="5" t="s">
        <v>136</v>
      </c>
      <c r="C4" s="7" t="s">
        <v>137</v>
      </c>
      <c r="D4" s="7">
        <v>37.842863000000001</v>
      </c>
      <c r="E4" s="7">
        <v>27.828212000000001</v>
      </c>
      <c r="F4" s="8" t="s">
        <v>131</v>
      </c>
    </row>
    <row r="5" spans="1:6" s="9" customFormat="1" ht="15" customHeight="1" x14ac:dyDescent="0.25">
      <c r="A5" s="5" t="s">
        <v>138</v>
      </c>
      <c r="B5" s="5" t="s">
        <v>139</v>
      </c>
      <c r="C5" s="10" t="s">
        <v>140</v>
      </c>
      <c r="D5" s="7">
        <v>37.834435999999997</v>
      </c>
      <c r="E5" s="7">
        <v>27.837137999999999</v>
      </c>
      <c r="F5" s="8" t="s">
        <v>131</v>
      </c>
    </row>
    <row r="6" spans="1:6" s="9" customFormat="1" ht="15" customHeight="1" x14ac:dyDescent="0.25">
      <c r="A6" s="5" t="s">
        <v>141</v>
      </c>
      <c r="B6" s="5" t="s">
        <v>142</v>
      </c>
      <c r="C6" s="10" t="s">
        <v>143</v>
      </c>
      <c r="D6" s="7">
        <v>37.839908000000001</v>
      </c>
      <c r="E6" s="7">
        <v>27.845862</v>
      </c>
      <c r="F6" s="8" t="s">
        <v>131</v>
      </c>
    </row>
    <row r="7" spans="1:6" s="9" customFormat="1" ht="15" customHeight="1" x14ac:dyDescent="0.25">
      <c r="A7" s="5" t="s">
        <v>144</v>
      </c>
      <c r="B7" s="5" t="s">
        <v>145</v>
      </c>
      <c r="C7" s="10" t="s">
        <v>146</v>
      </c>
      <c r="D7" s="7">
        <v>37.857618000000002</v>
      </c>
      <c r="E7" s="7">
        <v>27.823128000000001</v>
      </c>
      <c r="F7" s="8" t="s">
        <v>131</v>
      </c>
    </row>
    <row r="8" spans="1:6" s="9" customFormat="1" ht="26.25" customHeight="1" x14ac:dyDescent="0.25">
      <c r="A8" s="5" t="s">
        <v>147</v>
      </c>
      <c r="B8" s="5" t="s">
        <v>148</v>
      </c>
      <c r="C8" s="10" t="s">
        <v>149</v>
      </c>
      <c r="D8" s="7">
        <v>37.851047999999999</v>
      </c>
      <c r="E8" s="7">
        <v>27.817409000000001</v>
      </c>
      <c r="F8" s="8" t="s">
        <v>131</v>
      </c>
    </row>
    <row r="9" spans="1:6" s="9" customFormat="1" ht="15" customHeight="1" x14ac:dyDescent="0.25">
      <c r="A9" s="5" t="s">
        <v>150</v>
      </c>
      <c r="B9" s="5" t="s">
        <v>151</v>
      </c>
      <c r="C9" s="10" t="s">
        <v>152</v>
      </c>
      <c r="D9" s="7">
        <v>38.240288999999997</v>
      </c>
      <c r="E9" s="7">
        <v>27.281412</v>
      </c>
      <c r="F9" s="8" t="s">
        <v>131</v>
      </c>
    </row>
    <row r="10" spans="1:6" s="9" customFormat="1" ht="15" customHeight="1" x14ac:dyDescent="0.25">
      <c r="A10" s="5" t="s">
        <v>153</v>
      </c>
      <c r="B10" s="5" t="s">
        <v>154</v>
      </c>
      <c r="C10" s="10" t="s">
        <v>155</v>
      </c>
      <c r="D10" s="7">
        <v>38.385072000000001</v>
      </c>
      <c r="E10" s="7">
        <v>27.057448000000001</v>
      </c>
      <c r="F10" s="8" t="s">
        <v>131</v>
      </c>
    </row>
    <row r="11" spans="1:6" s="9" customFormat="1" ht="15" customHeight="1" x14ac:dyDescent="0.25">
      <c r="A11" s="5" t="s">
        <v>156</v>
      </c>
      <c r="B11" s="5" t="s">
        <v>157</v>
      </c>
      <c r="C11" s="10" t="s">
        <v>158</v>
      </c>
      <c r="D11" s="7">
        <v>38.471685999999998</v>
      </c>
      <c r="E11" s="7">
        <v>27.11778</v>
      </c>
      <c r="F11" s="8" t="s">
        <v>131</v>
      </c>
    </row>
    <row r="12" spans="1:6" s="9" customFormat="1" ht="15" customHeight="1" x14ac:dyDescent="0.25">
      <c r="A12" s="5" t="s">
        <v>159</v>
      </c>
      <c r="B12" s="5" t="s">
        <v>160</v>
      </c>
      <c r="C12" s="11" t="s">
        <v>161</v>
      </c>
      <c r="D12" s="7">
        <v>38.397598000000002</v>
      </c>
      <c r="E12" s="7">
        <v>27.122202000000001</v>
      </c>
      <c r="F12" s="8" t="s">
        <v>131</v>
      </c>
    </row>
    <row r="13" spans="1:6" s="9" customFormat="1" ht="15" customHeight="1" x14ac:dyDescent="0.25">
      <c r="A13" s="5" t="s">
        <v>162</v>
      </c>
      <c r="B13" s="5" t="s">
        <v>163</v>
      </c>
      <c r="C13" s="10" t="s">
        <v>164</v>
      </c>
      <c r="D13" s="7">
        <v>38.373038999999999</v>
      </c>
      <c r="E13" s="7">
        <v>27.150590999999999</v>
      </c>
      <c r="F13" s="8" t="s">
        <v>131</v>
      </c>
    </row>
    <row r="14" spans="1:6" s="9" customFormat="1" ht="15" customHeight="1" x14ac:dyDescent="0.25">
      <c r="A14" s="5" t="s">
        <v>165</v>
      </c>
      <c r="B14" s="5" t="s">
        <v>166</v>
      </c>
      <c r="C14" s="11" t="s">
        <v>167</v>
      </c>
      <c r="D14" s="7">
        <v>38.470404000000002</v>
      </c>
      <c r="E14" s="7">
        <v>27.108412999999999</v>
      </c>
      <c r="F14" s="8" t="s">
        <v>131</v>
      </c>
    </row>
    <row r="15" spans="1:6" s="9" customFormat="1" ht="15" customHeight="1" x14ac:dyDescent="0.25">
      <c r="A15" s="5" t="s">
        <v>168</v>
      </c>
      <c r="B15" s="5" t="s">
        <v>169</v>
      </c>
      <c r="C15" s="10" t="s">
        <v>170</v>
      </c>
      <c r="D15" s="7">
        <v>38.374533999999997</v>
      </c>
      <c r="E15" s="7">
        <v>27.107659000000002</v>
      </c>
      <c r="F15" s="8" t="s">
        <v>131</v>
      </c>
    </row>
    <row r="16" spans="1:6" s="9" customFormat="1" ht="15" customHeight="1" x14ac:dyDescent="0.25">
      <c r="A16" s="5" t="s">
        <v>171</v>
      </c>
      <c r="B16" s="5" t="s">
        <v>172</v>
      </c>
      <c r="C16" s="10" t="s">
        <v>173</v>
      </c>
      <c r="D16" s="7">
        <v>38.325740000000003</v>
      </c>
      <c r="E16" s="7">
        <v>27.131724999999999</v>
      </c>
      <c r="F16" s="8" t="s">
        <v>131</v>
      </c>
    </row>
    <row r="17" spans="1:6" s="9" customFormat="1" ht="15" customHeight="1" x14ac:dyDescent="0.25">
      <c r="A17" s="5" t="s">
        <v>174</v>
      </c>
      <c r="B17" s="5" t="s">
        <v>175</v>
      </c>
      <c r="C17" s="10" t="s">
        <v>176</v>
      </c>
      <c r="D17" s="7">
        <v>38.317546</v>
      </c>
      <c r="E17" s="7">
        <v>27.133478</v>
      </c>
      <c r="F17" s="8" t="s">
        <v>131</v>
      </c>
    </row>
    <row r="18" spans="1:6" s="9" customFormat="1" ht="15" customHeight="1" x14ac:dyDescent="0.25">
      <c r="A18" s="5" t="s">
        <v>177</v>
      </c>
      <c r="B18" s="5" t="s">
        <v>178</v>
      </c>
      <c r="C18" s="10" t="s">
        <v>179</v>
      </c>
      <c r="D18" s="7">
        <v>38.324060000000003</v>
      </c>
      <c r="E18" s="7">
        <v>27.121957999999999</v>
      </c>
      <c r="F18" s="8" t="s">
        <v>131</v>
      </c>
    </row>
    <row r="19" spans="1:6" s="9" customFormat="1" ht="15" customHeight="1" x14ac:dyDescent="0.25">
      <c r="A19" s="5" t="s">
        <v>180</v>
      </c>
      <c r="B19" s="5" t="s">
        <v>181</v>
      </c>
      <c r="C19" s="10" t="s">
        <v>182</v>
      </c>
      <c r="D19" s="7">
        <v>38.323481000000001</v>
      </c>
      <c r="E19" s="7">
        <v>27.129035999999999</v>
      </c>
      <c r="F19" s="8" t="s">
        <v>131</v>
      </c>
    </row>
    <row r="20" spans="1:6" s="9" customFormat="1" ht="15" customHeight="1" x14ac:dyDescent="0.25">
      <c r="A20" s="5" t="s">
        <v>183</v>
      </c>
      <c r="B20" s="5" t="s">
        <v>184</v>
      </c>
      <c r="C20" s="10" t="s">
        <v>185</v>
      </c>
      <c r="D20" s="7">
        <v>38.328299999999999</v>
      </c>
      <c r="E20" s="7">
        <v>27.11964</v>
      </c>
      <c r="F20" s="8" t="s">
        <v>131</v>
      </c>
    </row>
    <row r="21" spans="1:6" s="9" customFormat="1" ht="15" customHeight="1" x14ac:dyDescent="0.25">
      <c r="A21" s="5" t="s">
        <v>186</v>
      </c>
      <c r="B21" s="5" t="s">
        <v>187</v>
      </c>
      <c r="C21" s="10" t="s">
        <v>188</v>
      </c>
      <c r="D21" s="7">
        <v>38.317552999999997</v>
      </c>
      <c r="E21" s="7">
        <v>27.130541999999998</v>
      </c>
      <c r="F21" s="8" t="s">
        <v>131</v>
      </c>
    </row>
    <row r="22" spans="1:6" s="9" customFormat="1" ht="15" customHeight="1" x14ac:dyDescent="0.25">
      <c r="A22" s="5" t="s">
        <v>189</v>
      </c>
      <c r="B22" s="5" t="s">
        <v>190</v>
      </c>
      <c r="C22" s="11" t="s">
        <v>191</v>
      </c>
      <c r="D22" s="7">
        <v>38.322099000000001</v>
      </c>
      <c r="E22" s="7">
        <v>27.131036999999999</v>
      </c>
      <c r="F22" s="8" t="s">
        <v>131</v>
      </c>
    </row>
    <row r="23" spans="1:6" s="9" customFormat="1" ht="15" customHeight="1" x14ac:dyDescent="0.25">
      <c r="A23" s="5" t="s">
        <v>192</v>
      </c>
      <c r="B23" s="5" t="s">
        <v>193</v>
      </c>
      <c r="C23" s="10" t="s">
        <v>194</v>
      </c>
      <c r="D23" s="7">
        <v>38.370660000000001</v>
      </c>
      <c r="E23" s="7">
        <v>27.159617999999998</v>
      </c>
      <c r="F23" s="8" t="s">
        <v>131</v>
      </c>
    </row>
    <row r="24" spans="1:6" s="9" customFormat="1" ht="15" customHeight="1" x14ac:dyDescent="0.25">
      <c r="A24" s="5" t="s">
        <v>195</v>
      </c>
      <c r="B24" s="5" t="s">
        <v>196</v>
      </c>
      <c r="C24" s="11" t="s">
        <v>197</v>
      </c>
      <c r="D24" s="7">
        <v>38.401327999999999</v>
      </c>
      <c r="E24" s="7">
        <v>27.093267000000001</v>
      </c>
      <c r="F24" s="8" t="s">
        <v>131</v>
      </c>
    </row>
    <row r="25" spans="1:6" s="9" customFormat="1" ht="15" customHeight="1" x14ac:dyDescent="0.25">
      <c r="A25" s="5" t="s">
        <v>198</v>
      </c>
      <c r="B25" s="5" t="s">
        <v>199</v>
      </c>
      <c r="C25" s="11" t="s">
        <v>200</v>
      </c>
      <c r="D25" s="7">
        <v>38.469293</v>
      </c>
      <c r="E25" s="7">
        <v>27.136970999999999</v>
      </c>
      <c r="F25" s="8" t="s">
        <v>131</v>
      </c>
    </row>
    <row r="26" spans="1:6" s="9" customFormat="1" ht="15" customHeight="1" x14ac:dyDescent="0.25">
      <c r="A26" s="5" t="s">
        <v>201</v>
      </c>
      <c r="B26" s="5" t="s">
        <v>202</v>
      </c>
      <c r="C26" s="7"/>
      <c r="D26" s="7">
        <v>38.411999999999999</v>
      </c>
      <c r="E26" s="7">
        <v>27.167999999999999</v>
      </c>
      <c r="F26" s="8" t="s">
        <v>203</v>
      </c>
    </row>
    <row r="27" spans="1:6" s="9" customFormat="1" ht="15" customHeight="1" x14ac:dyDescent="0.25">
      <c r="A27" s="5" t="s">
        <v>204</v>
      </c>
      <c r="B27" s="5" t="s">
        <v>205</v>
      </c>
      <c r="C27" s="10" t="s">
        <v>206</v>
      </c>
      <c r="D27" s="7">
        <v>38.519644</v>
      </c>
      <c r="E27" s="7">
        <v>27.041156999999998</v>
      </c>
      <c r="F27" s="8" t="s">
        <v>131</v>
      </c>
    </row>
    <row r="28" spans="1:6" s="9" customFormat="1" ht="15" customHeight="1" x14ac:dyDescent="0.25">
      <c r="A28" s="5" t="s">
        <v>207</v>
      </c>
      <c r="B28" s="5" t="s">
        <v>208</v>
      </c>
      <c r="C28" s="10" t="s">
        <v>209</v>
      </c>
      <c r="D28" s="7">
        <v>38.401482000000001</v>
      </c>
      <c r="E28" s="7">
        <v>27.101156</v>
      </c>
      <c r="F28" s="8" t="s">
        <v>131</v>
      </c>
    </row>
    <row r="29" spans="1:6" s="9" customFormat="1" ht="15" customHeight="1" x14ac:dyDescent="0.25">
      <c r="A29" s="5" t="s">
        <v>210</v>
      </c>
      <c r="B29" s="5" t="s">
        <v>211</v>
      </c>
      <c r="C29" s="10" t="s">
        <v>212</v>
      </c>
      <c r="D29" s="7">
        <v>38.465170999999998</v>
      </c>
      <c r="E29" s="7">
        <v>27.111266000000001</v>
      </c>
      <c r="F29" s="8" t="s">
        <v>131</v>
      </c>
    </row>
    <row r="30" spans="1:6" s="9" customFormat="1" ht="15" customHeight="1" x14ac:dyDescent="0.25">
      <c r="A30" s="5" t="s">
        <v>213</v>
      </c>
      <c r="B30" s="5" t="s">
        <v>214</v>
      </c>
      <c r="C30" s="10" t="s">
        <v>215</v>
      </c>
      <c r="D30" s="7">
        <v>38.474584999999998</v>
      </c>
      <c r="E30" s="7">
        <v>27.113885</v>
      </c>
      <c r="F30" s="8" t="s">
        <v>131</v>
      </c>
    </row>
    <row r="31" spans="1:6" s="9" customFormat="1" ht="15" customHeight="1" x14ac:dyDescent="0.25">
      <c r="A31" s="5" t="s">
        <v>216</v>
      </c>
      <c r="B31" s="5" t="s">
        <v>217</v>
      </c>
      <c r="C31" s="10" t="s">
        <v>218</v>
      </c>
      <c r="D31" s="7">
        <v>38.462571099999998</v>
      </c>
      <c r="E31" s="7">
        <v>27.182403799999999</v>
      </c>
      <c r="F31" s="8" t="s">
        <v>219</v>
      </c>
    </row>
    <row r="32" spans="1:6" s="9" customFormat="1" ht="15" customHeight="1" x14ac:dyDescent="0.25">
      <c r="A32" s="5" t="s">
        <v>220</v>
      </c>
      <c r="B32" s="5" t="s">
        <v>221</v>
      </c>
      <c r="C32" s="10" t="s">
        <v>222</v>
      </c>
      <c r="D32" s="7">
        <v>38.260463000000001</v>
      </c>
      <c r="E32" s="7">
        <v>27.125586999999999</v>
      </c>
      <c r="F32" s="8" t="s">
        <v>131</v>
      </c>
    </row>
    <row r="33" spans="1:6" s="9" customFormat="1" ht="26.25" customHeight="1" x14ac:dyDescent="0.25">
      <c r="A33" s="5" t="s">
        <v>223</v>
      </c>
      <c r="B33" s="5" t="s">
        <v>224</v>
      </c>
      <c r="C33" s="7"/>
      <c r="D33" s="7">
        <v>38.441000000000003</v>
      </c>
      <c r="E33" s="7">
        <v>27.071999999999999</v>
      </c>
      <c r="F33" s="8" t="s">
        <v>203</v>
      </c>
    </row>
    <row r="34" spans="1:6" s="9" customFormat="1" ht="15" customHeight="1" x14ac:dyDescent="0.25">
      <c r="A34" s="5" t="s">
        <v>225</v>
      </c>
      <c r="B34" s="5" t="s">
        <v>226</v>
      </c>
      <c r="C34" s="7"/>
      <c r="D34" s="7">
        <v>38.438000000000002</v>
      </c>
      <c r="E34" s="7">
        <v>27.327999999999999</v>
      </c>
      <c r="F34" s="8" t="s">
        <v>203</v>
      </c>
    </row>
    <row r="35" spans="1:6" s="9" customFormat="1" ht="15" customHeight="1" x14ac:dyDescent="0.25">
      <c r="A35" s="5" t="s">
        <v>227</v>
      </c>
      <c r="B35" s="5" t="s">
        <v>228</v>
      </c>
      <c r="C35" s="10" t="s">
        <v>229</v>
      </c>
      <c r="D35" s="7">
        <v>38.392816000000003</v>
      </c>
      <c r="E35" s="7">
        <v>27.006005999999999</v>
      </c>
      <c r="F35" s="8" t="s">
        <v>131</v>
      </c>
    </row>
    <row r="36" spans="1:6" s="9" customFormat="1" ht="15" customHeight="1" x14ac:dyDescent="0.25">
      <c r="A36" s="5" t="s">
        <v>230</v>
      </c>
      <c r="B36" s="5" t="s">
        <v>231</v>
      </c>
      <c r="C36" s="10" t="s">
        <v>232</v>
      </c>
      <c r="D36" s="7">
        <v>38.464877000000001</v>
      </c>
      <c r="E36" s="7">
        <v>27.194834</v>
      </c>
      <c r="F36" s="8" t="s">
        <v>131</v>
      </c>
    </row>
    <row r="37" spans="1:6" s="9" customFormat="1" ht="15" customHeight="1" x14ac:dyDescent="0.25">
      <c r="A37" s="5" t="s">
        <v>233</v>
      </c>
      <c r="B37" s="5" t="s">
        <v>234</v>
      </c>
      <c r="C37" s="11" t="s">
        <v>235</v>
      </c>
      <c r="D37" s="7">
        <v>38.395181999999998</v>
      </c>
      <c r="E37" s="7">
        <v>27.075087</v>
      </c>
      <c r="F37" s="8" t="s">
        <v>131</v>
      </c>
    </row>
    <row r="38" spans="1:6" s="9" customFormat="1" ht="15" customHeight="1" x14ac:dyDescent="0.25">
      <c r="A38" s="5" t="s">
        <v>236</v>
      </c>
      <c r="B38" s="5" t="s">
        <v>237</v>
      </c>
      <c r="C38" s="11" t="s">
        <v>238</v>
      </c>
      <c r="D38" s="7">
        <v>38.194921000000001</v>
      </c>
      <c r="E38" s="7">
        <v>26.835211999999999</v>
      </c>
      <c r="F38" s="8" t="s">
        <v>131</v>
      </c>
    </row>
    <row r="39" spans="1:6" s="9" customFormat="1" ht="15" customHeight="1" x14ac:dyDescent="0.25">
      <c r="A39" s="5" t="s">
        <v>239</v>
      </c>
      <c r="B39" s="5" t="s">
        <v>240</v>
      </c>
      <c r="C39" s="10" t="s">
        <v>241</v>
      </c>
      <c r="D39" s="7">
        <v>38.154916999999998</v>
      </c>
      <c r="E39" s="7">
        <v>27.361509999999999</v>
      </c>
      <c r="F39" s="8" t="s">
        <v>131</v>
      </c>
    </row>
    <row r="40" spans="1:6" s="9" customFormat="1" ht="15" customHeight="1" x14ac:dyDescent="0.25">
      <c r="A40" s="5" t="s">
        <v>242</v>
      </c>
      <c r="B40" s="5" t="s">
        <v>243</v>
      </c>
      <c r="C40" s="10" t="s">
        <v>244</v>
      </c>
      <c r="D40" s="7">
        <v>38.164664000000002</v>
      </c>
      <c r="E40" s="7">
        <v>27.356116</v>
      </c>
      <c r="F40" s="8" t="s">
        <v>131</v>
      </c>
    </row>
    <row r="41" spans="1:6" s="9" customFormat="1" ht="15" customHeight="1" x14ac:dyDescent="0.25">
      <c r="A41" s="5" t="s">
        <v>245</v>
      </c>
      <c r="B41" s="5" t="s">
        <v>246</v>
      </c>
      <c r="C41" s="10" t="s">
        <v>247</v>
      </c>
      <c r="D41" s="7">
        <v>38.148809999999997</v>
      </c>
      <c r="E41" s="7">
        <v>27.356670999999999</v>
      </c>
      <c r="F41" s="8" t="s">
        <v>131</v>
      </c>
    </row>
    <row r="42" spans="1:6" s="9" customFormat="1" ht="15" customHeight="1" x14ac:dyDescent="0.25">
      <c r="A42" s="5" t="s">
        <v>248</v>
      </c>
      <c r="B42" s="5" t="s">
        <v>249</v>
      </c>
      <c r="C42" s="10" t="s">
        <v>250</v>
      </c>
      <c r="D42" s="7">
        <v>38.151657</v>
      </c>
      <c r="E42" s="7">
        <v>27.353193000000001</v>
      </c>
      <c r="F42" s="8" t="s">
        <v>131</v>
      </c>
    </row>
    <row r="43" spans="1:6" s="9" customFormat="1" ht="15" customHeight="1" x14ac:dyDescent="0.25">
      <c r="A43" s="5" t="s">
        <v>251</v>
      </c>
      <c r="B43" s="5" t="s">
        <v>252</v>
      </c>
      <c r="C43" s="10" t="s">
        <v>253</v>
      </c>
      <c r="D43" s="8">
        <v>38.171353000000003</v>
      </c>
      <c r="E43" s="8">
        <v>27.349829</v>
      </c>
      <c r="F43" s="8" t="s">
        <v>131</v>
      </c>
    </row>
    <row r="44" spans="1:6" s="9" customFormat="1" ht="15" customHeight="1" x14ac:dyDescent="0.25">
      <c r="A44" s="5" t="s">
        <v>254</v>
      </c>
      <c r="B44" s="5" t="s">
        <v>255</v>
      </c>
      <c r="C44" s="10" t="s">
        <v>256</v>
      </c>
      <c r="D44" s="8">
        <v>38.411920000000002</v>
      </c>
      <c r="E44" s="8">
        <v>27.135688999999999</v>
      </c>
      <c r="F44" s="8" t="s">
        <v>131</v>
      </c>
    </row>
    <row r="45" spans="1:6" s="9" customFormat="1" ht="15" customHeight="1" x14ac:dyDescent="0.25">
      <c r="A45" s="5" t="s">
        <v>257</v>
      </c>
      <c r="B45" s="5" t="s">
        <v>258</v>
      </c>
      <c r="C45" s="10" t="s">
        <v>259</v>
      </c>
      <c r="D45" s="8">
        <v>38.436005000000002</v>
      </c>
      <c r="E45" s="8">
        <v>27.206807000000001</v>
      </c>
      <c r="F45" s="8" t="s">
        <v>131</v>
      </c>
    </row>
    <row r="46" spans="1:6" s="9" customFormat="1" ht="15" customHeight="1" x14ac:dyDescent="0.25">
      <c r="A46" s="5" t="s">
        <v>260</v>
      </c>
      <c r="B46" s="5" t="s">
        <v>261</v>
      </c>
      <c r="C46" s="12"/>
      <c r="D46" s="8">
        <v>38.49</v>
      </c>
      <c r="E46" s="8">
        <v>27.071999999999999</v>
      </c>
      <c r="F46" s="8" t="s">
        <v>203</v>
      </c>
    </row>
    <row r="47" spans="1:6" s="9" customFormat="1" ht="15" customHeight="1" x14ac:dyDescent="0.25">
      <c r="A47" s="5" t="s">
        <v>262</v>
      </c>
      <c r="B47" s="5" t="s">
        <v>263</v>
      </c>
      <c r="C47" s="10" t="s">
        <v>264</v>
      </c>
      <c r="D47" s="8">
        <v>38.438108999999997</v>
      </c>
      <c r="E47" s="8">
        <v>27.196079999999998</v>
      </c>
      <c r="F47" s="8" t="s">
        <v>131</v>
      </c>
    </row>
    <row r="48" spans="1:6" s="9" customFormat="1" ht="15" customHeight="1" x14ac:dyDescent="0.25">
      <c r="A48" s="5" t="s">
        <v>265</v>
      </c>
      <c r="B48" s="5" t="s">
        <v>266</v>
      </c>
      <c r="C48" s="12"/>
      <c r="D48" s="8">
        <v>38.496000000000002</v>
      </c>
      <c r="E48" s="8">
        <v>27.135999999999999</v>
      </c>
      <c r="F48" s="8" t="s">
        <v>203</v>
      </c>
    </row>
    <row r="49" spans="1:6" s="9" customFormat="1" ht="15" customHeight="1" x14ac:dyDescent="0.25">
      <c r="A49" s="5" t="s">
        <v>267</v>
      </c>
      <c r="B49" s="5" t="s">
        <v>268</v>
      </c>
      <c r="C49" s="10" t="s">
        <v>269</v>
      </c>
      <c r="D49" s="8">
        <v>38.493071</v>
      </c>
      <c r="E49" s="8">
        <v>27.054551</v>
      </c>
      <c r="F49" s="8" t="s">
        <v>131</v>
      </c>
    </row>
    <row r="50" spans="1:6" ht="15" customHeight="1" x14ac:dyDescent="0.25">
      <c r="A50" s="5" t="s">
        <v>270</v>
      </c>
      <c r="B50" s="5" t="s">
        <v>271</v>
      </c>
      <c r="C50" s="10" t="s">
        <v>272</v>
      </c>
      <c r="D50" s="12">
        <v>38.021894000000003</v>
      </c>
      <c r="E50" s="12">
        <v>27.092562999999998</v>
      </c>
      <c r="F50" s="12" t="s">
        <v>131</v>
      </c>
    </row>
    <row r="51" spans="1:6" ht="15" customHeight="1" x14ac:dyDescent="0.25">
      <c r="A51" s="5" t="s">
        <v>273</v>
      </c>
      <c r="B51" s="5" t="s">
        <v>274</v>
      </c>
      <c r="C51" s="11" t="s">
        <v>275</v>
      </c>
      <c r="D51" s="12">
        <v>38.403691000000002</v>
      </c>
      <c r="E51" s="12">
        <v>27.119105000000001</v>
      </c>
      <c r="F51" s="12" t="s">
        <v>131</v>
      </c>
    </row>
    <row r="52" spans="1:6" ht="15" customHeight="1" x14ac:dyDescent="0.25">
      <c r="A52" s="5" t="s">
        <v>276</v>
      </c>
      <c r="B52" s="5" t="s">
        <v>277</v>
      </c>
      <c r="C52" s="10" t="s">
        <v>278</v>
      </c>
      <c r="D52" s="12">
        <v>38.399377000000001</v>
      </c>
      <c r="E52" s="12">
        <v>27.155469</v>
      </c>
      <c r="F52" s="12" t="s">
        <v>131</v>
      </c>
    </row>
    <row r="53" spans="1:6" ht="15" customHeight="1" x14ac:dyDescent="0.25">
      <c r="A53" s="5" t="s">
        <v>279</v>
      </c>
      <c r="B53" s="5" t="s">
        <v>280</v>
      </c>
      <c r="C53" s="11" t="s">
        <v>281</v>
      </c>
      <c r="D53" s="12">
        <v>38.3911321</v>
      </c>
      <c r="E53" s="12">
        <v>27.151174300000001</v>
      </c>
      <c r="F53" s="12" t="s">
        <v>282</v>
      </c>
    </row>
    <row r="54" spans="1:6" ht="15" customHeight="1" x14ac:dyDescent="0.25">
      <c r="A54" s="12" t="s">
        <v>283</v>
      </c>
      <c r="B54" s="12" t="s">
        <v>284</v>
      </c>
      <c r="C54" s="11" t="s">
        <v>285</v>
      </c>
      <c r="D54" s="12">
        <v>38.394722000000002</v>
      </c>
      <c r="E54" s="12">
        <v>27.148206999999999</v>
      </c>
      <c r="F54" s="12" t="s">
        <v>131</v>
      </c>
    </row>
    <row r="55" spans="1:6" ht="15" customHeight="1" x14ac:dyDescent="0.25">
      <c r="A55" s="12"/>
      <c r="B55" s="12"/>
      <c r="C55" s="12"/>
      <c r="D55" s="12"/>
      <c r="E55" s="12"/>
      <c r="F55" s="12"/>
    </row>
    <row r="56" spans="1:6" ht="15" customHeight="1" x14ac:dyDescent="0.25">
      <c r="A56" s="12"/>
      <c r="B56" s="12"/>
      <c r="C56" s="12"/>
      <c r="D56" s="12"/>
      <c r="E56" s="12"/>
      <c r="F56" s="12"/>
    </row>
    <row r="57" spans="1:6" ht="15" customHeight="1" x14ac:dyDescent="0.25">
      <c r="A57" s="12"/>
      <c r="B57" s="12"/>
      <c r="C57" s="12"/>
      <c r="D57" s="12"/>
      <c r="E57" s="12"/>
      <c r="F57" s="12"/>
    </row>
    <row r="58" spans="1:6" ht="15" customHeight="1" x14ac:dyDescent="0.25">
      <c r="A58" s="12"/>
      <c r="B58" s="12"/>
      <c r="C58" s="12"/>
      <c r="D58" s="12"/>
      <c r="E58" s="12"/>
      <c r="F58" s="12"/>
    </row>
    <row r="59" spans="1:6" ht="15" customHeight="1" x14ac:dyDescent="0.25">
      <c r="A59" s="12"/>
      <c r="B59" s="12"/>
      <c r="C59" s="12"/>
      <c r="D59" s="12"/>
      <c r="E59" s="12"/>
      <c r="F59" s="12"/>
    </row>
    <row r="60" spans="1:6" ht="15" customHeight="1" x14ac:dyDescent="0.25">
      <c r="A60" s="12"/>
      <c r="B60" s="12"/>
      <c r="C60" s="12"/>
      <c r="D60" s="12"/>
      <c r="E60" s="12"/>
      <c r="F60" s="12"/>
    </row>
    <row r="61" spans="1:6" ht="26.25" customHeight="1" x14ac:dyDescent="0.25">
      <c r="A61" s="12"/>
      <c r="B61" s="12"/>
      <c r="C61" s="12"/>
      <c r="D61" s="12"/>
      <c r="E61" s="12"/>
      <c r="F61" s="12"/>
    </row>
    <row r="62" spans="1:6" ht="15" customHeight="1" x14ac:dyDescent="0.25">
      <c r="A62" s="12"/>
      <c r="B62" s="12"/>
      <c r="C62" s="12"/>
      <c r="D62" s="12"/>
      <c r="E62" s="12"/>
      <c r="F62" s="12"/>
    </row>
    <row r="63" spans="1:6" ht="15" customHeight="1" x14ac:dyDescent="0.25">
      <c r="A63" s="12"/>
      <c r="B63" s="12"/>
      <c r="C63" s="12"/>
      <c r="D63" s="12"/>
      <c r="E63" s="12"/>
      <c r="F63" s="12"/>
    </row>
    <row r="64" spans="1:6" ht="15" customHeight="1" x14ac:dyDescent="0.25">
      <c r="A64" s="12"/>
      <c r="B64" s="12"/>
      <c r="C64" s="12"/>
      <c r="D64" s="12"/>
      <c r="E64" s="12"/>
      <c r="F64" s="12"/>
    </row>
    <row r="65" spans="1:6" ht="15" customHeight="1" x14ac:dyDescent="0.25">
      <c r="A65" s="12"/>
      <c r="B65" s="12"/>
      <c r="C65" s="12"/>
      <c r="D65" s="12"/>
      <c r="E65" s="12"/>
      <c r="F65" s="12"/>
    </row>
    <row r="66" spans="1:6" ht="15" customHeight="1" x14ac:dyDescent="0.25">
      <c r="A66" s="12"/>
      <c r="B66" s="12"/>
      <c r="C66" s="12"/>
      <c r="D66" s="12"/>
      <c r="E66" s="12"/>
      <c r="F66" s="12"/>
    </row>
    <row r="67" spans="1:6" ht="15" customHeight="1" x14ac:dyDescent="0.25">
      <c r="A67" s="12"/>
      <c r="B67" s="12"/>
      <c r="C67" s="12"/>
      <c r="D67" s="12"/>
      <c r="E67" s="12"/>
      <c r="F67" s="12"/>
    </row>
    <row r="68" spans="1:6" ht="15" customHeight="1" x14ac:dyDescent="0.25">
      <c r="A68" s="12"/>
      <c r="B68" s="12"/>
      <c r="C68" s="12"/>
      <c r="D68" s="12"/>
      <c r="E68" s="12"/>
      <c r="F68" s="12"/>
    </row>
    <row r="69" spans="1:6" ht="15" customHeight="1" x14ac:dyDescent="0.25">
      <c r="A69" s="12"/>
      <c r="B69" s="12"/>
      <c r="C69" s="12"/>
      <c r="D69" s="12"/>
      <c r="E69" s="12"/>
      <c r="F69" s="12"/>
    </row>
    <row r="70" spans="1:6" ht="15" customHeight="1" x14ac:dyDescent="0.25">
      <c r="A70" s="12"/>
      <c r="B70" s="12"/>
      <c r="C70" s="12"/>
      <c r="D70" s="12"/>
      <c r="E70" s="12"/>
      <c r="F70" s="12"/>
    </row>
    <row r="71" spans="1:6" ht="15" customHeight="1" x14ac:dyDescent="0.25">
      <c r="A71" s="12"/>
      <c r="B71" s="12"/>
      <c r="C71" s="12"/>
      <c r="D71" s="12"/>
      <c r="E71" s="12"/>
      <c r="F71" s="12"/>
    </row>
    <row r="72" spans="1:6" ht="15" customHeight="1" x14ac:dyDescent="0.25">
      <c r="A72" s="12"/>
      <c r="B72" s="12"/>
      <c r="C72" s="12"/>
      <c r="D72" s="12"/>
      <c r="E72" s="12"/>
      <c r="F72" s="12"/>
    </row>
    <row r="73" spans="1:6" ht="15" customHeight="1" x14ac:dyDescent="0.25">
      <c r="A73" s="12"/>
      <c r="B73" s="12"/>
      <c r="C73" s="12"/>
      <c r="D73" s="12"/>
      <c r="E73" s="12"/>
      <c r="F73" s="12"/>
    </row>
    <row r="74" spans="1:6" ht="15" customHeight="1" x14ac:dyDescent="0.25">
      <c r="A74" s="12"/>
      <c r="B74" s="12"/>
      <c r="C74" s="12"/>
      <c r="D74" s="12"/>
      <c r="E74" s="12"/>
      <c r="F74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420"/>
  <sheetViews>
    <sheetView tabSelected="1" topLeftCell="A286" zoomScaleNormal="100" workbookViewId="0"/>
  </sheetViews>
  <sheetFormatPr defaultColWidth="36" defaultRowHeight="15" customHeight="1" x14ac:dyDescent="0.25"/>
  <cols>
    <col min="1" max="1" width="9.28515625" style="13" customWidth="1"/>
    <col min="2" max="2" width="18.7109375" style="13" customWidth="1"/>
    <col min="3" max="3" width="29.5703125" style="13" customWidth="1"/>
    <col min="4" max="4" width="8.28515625" style="13" customWidth="1"/>
    <col min="5" max="5" width="39.85546875" style="13" customWidth="1"/>
    <col min="6" max="6" width="11.7109375" style="13" customWidth="1"/>
    <col min="7" max="8" width="36" style="13" customWidth="1"/>
    <col min="9" max="16384" width="36" style="13"/>
  </cols>
  <sheetData>
    <row r="1" spans="1:6" s="15" customFormat="1" ht="30.75" customHeight="1" x14ac:dyDescent="0.25">
      <c r="A1" s="14" t="s">
        <v>122</v>
      </c>
      <c r="B1" s="14" t="s">
        <v>123</v>
      </c>
      <c r="C1" s="14" t="s">
        <v>286</v>
      </c>
      <c r="D1" s="14" t="s">
        <v>0</v>
      </c>
      <c r="E1" s="14" t="s">
        <v>1</v>
      </c>
      <c r="F1" s="14" t="s">
        <v>287</v>
      </c>
    </row>
    <row r="2" spans="1:6" ht="15" customHeight="1" x14ac:dyDescent="0.25">
      <c r="A2" s="92" t="s">
        <v>128</v>
      </c>
      <c r="B2" s="93" t="str">
        <f>IFERROR(VLOOKUP(A2,Dim_Magaza!$A:$C,2,FALSE()),"")</f>
        <v>AKEVLER</v>
      </c>
      <c r="C2" s="93" t="str">
        <f>IFERROR(VLOOKUP(A2,Dim_Magaza!$A:$C,3,FALSE()),"")</f>
        <v>ERGÜVEN KAMİLOĞLU</v>
      </c>
      <c r="D2" s="92" t="s">
        <v>4</v>
      </c>
      <c r="E2" s="93" t="str">
        <f>IFERROR(VLOOKUP(D2,Dim_Unvan!$A:$B,2,FALSE()),"")</f>
        <v>BAKLİYAT</v>
      </c>
      <c r="F2" s="92">
        <v>1</v>
      </c>
    </row>
    <row r="3" spans="1:6" ht="15" customHeight="1" x14ac:dyDescent="0.25">
      <c r="A3" s="92" t="s">
        <v>128</v>
      </c>
      <c r="B3" s="93" t="str">
        <f>IFERROR(VLOOKUP(A3,Dim_Magaza!$A:$C,2,FALSE()),"")</f>
        <v>AKEVLER</v>
      </c>
      <c r="C3" s="93" t="str">
        <f>IFERROR(VLOOKUP(A3,Dim_Magaza!$A:$C,3,FALSE()),"")</f>
        <v>ERGÜVEN KAMİLOĞLU</v>
      </c>
      <c r="D3" s="92" t="s">
        <v>26</v>
      </c>
      <c r="E3" s="93" t="str">
        <f>IFERROR(VLOOKUP(D3,Dim_Unvan!$A:$B,2,FALSE()),"")</f>
        <v>KASAP</v>
      </c>
      <c r="F3" s="92">
        <v>1</v>
      </c>
    </row>
    <row r="4" spans="1:6" ht="15" customHeight="1" x14ac:dyDescent="0.25">
      <c r="A4" s="92" t="s">
        <v>128</v>
      </c>
      <c r="B4" s="93" t="str">
        <f>IFERROR(VLOOKUP(A4,Dim_Magaza!$A:$C,2,FALSE()),"")</f>
        <v>AKEVLER</v>
      </c>
      <c r="C4" s="93" t="str">
        <f>IFERROR(VLOOKUP(A4,Dim_Magaza!$A:$C,3,FALSE()),"")</f>
        <v>ERGÜVEN KAMİLOĞLU</v>
      </c>
      <c r="D4" s="92" t="s">
        <v>30</v>
      </c>
      <c r="E4" s="93" t="str">
        <f>IFERROR(VLOOKUP(D4,Dim_Unvan!$A:$B,2,FALSE()),"")</f>
        <v>KASİYER</v>
      </c>
      <c r="F4" s="92">
        <v>3</v>
      </c>
    </row>
    <row r="5" spans="1:6" ht="15" customHeight="1" x14ac:dyDescent="0.25">
      <c r="A5" s="92" t="s">
        <v>128</v>
      </c>
      <c r="B5" s="93" t="str">
        <f>IFERROR(VLOOKUP(A5,Dim_Magaza!$A:$C,2,FALSE()),"")</f>
        <v>AKEVLER</v>
      </c>
      <c r="C5" s="93" t="str">
        <f>IFERROR(VLOOKUP(A5,Dim_Magaza!$A:$C,3,FALSE()),"")</f>
        <v>ERGÜVEN KAMİLOĞLU</v>
      </c>
      <c r="D5" s="92" t="s">
        <v>34</v>
      </c>
      <c r="E5" s="93" t="str">
        <f>IFERROR(VLOOKUP(D5,Dim_Unvan!$A:$B,2,FALSE()),"")</f>
        <v>MANAV</v>
      </c>
      <c r="F5" s="92">
        <v>2</v>
      </c>
    </row>
    <row r="6" spans="1:6" ht="15" customHeight="1" x14ac:dyDescent="0.25">
      <c r="A6" s="92" t="s">
        <v>128</v>
      </c>
      <c r="B6" s="93" t="str">
        <f>IFERROR(VLOOKUP(A6,Dim_Magaza!$A:$C,2,FALSE()),"")</f>
        <v>AKEVLER</v>
      </c>
      <c r="C6" s="93" t="str">
        <f>IFERROR(VLOOKUP(A6,Dim_Magaza!$A:$C,3,FALSE()),"")</f>
        <v>ERGÜVEN KAMİLOĞLU</v>
      </c>
      <c r="D6" s="92" t="s">
        <v>46</v>
      </c>
      <c r="E6" s="93" t="str">
        <f>IFERROR(VLOOKUP(D6,Dim_Unvan!$A:$B,2,FALSE()),"")</f>
        <v>ONLİNE TOPLAYICI</v>
      </c>
      <c r="F6" s="92">
        <v>1</v>
      </c>
    </row>
    <row r="7" spans="1:6" ht="15" customHeight="1" x14ac:dyDescent="0.25">
      <c r="A7" s="92" t="s">
        <v>128</v>
      </c>
      <c r="B7" s="93" t="str">
        <f>IFERROR(VLOOKUP(A7,Dim_Magaza!$A:$C,2,FALSE()),"")</f>
        <v>AKEVLER</v>
      </c>
      <c r="C7" s="93" t="str">
        <f>IFERROR(VLOOKUP(A7,Dim_Magaza!$A:$C,3,FALSE()),"")</f>
        <v>ERGÜVEN KAMİLOĞLU</v>
      </c>
      <c r="D7" s="92" t="s">
        <v>48</v>
      </c>
      <c r="E7" s="93" t="str">
        <f>IFERROR(VLOOKUP(D7,Dim_Unvan!$A:$B,2,FALSE()),"")</f>
        <v>ONLİNE ŞOFÖR</v>
      </c>
      <c r="F7" s="92">
        <v>1</v>
      </c>
    </row>
    <row r="8" spans="1:6" ht="15" customHeight="1" x14ac:dyDescent="0.25">
      <c r="A8" s="92" t="s">
        <v>128</v>
      </c>
      <c r="B8" s="93" t="str">
        <f>IFERROR(VLOOKUP(A8,Dim_Magaza!$A:$C,2,FALSE()),"")</f>
        <v>AKEVLER</v>
      </c>
      <c r="C8" s="93" t="str">
        <f>IFERROR(VLOOKUP(A8,Dim_Magaza!$A:$C,3,FALSE()),"")</f>
        <v>ERGÜVEN KAMİLOĞLU</v>
      </c>
      <c r="D8" s="92" t="s">
        <v>52</v>
      </c>
      <c r="E8" s="93" t="str">
        <f>IFERROR(VLOOKUP(D8,Dim_Unvan!$A:$B,2,FALSE()),"")</f>
        <v>REYON GÖREVLİSİ</v>
      </c>
      <c r="F8" s="92">
        <v>2</v>
      </c>
    </row>
    <row r="9" spans="1:6" ht="15" customHeight="1" x14ac:dyDescent="0.25">
      <c r="A9" s="92" t="s">
        <v>128</v>
      </c>
      <c r="B9" s="93" t="str">
        <f>IFERROR(VLOOKUP(A9,Dim_Magaza!$A:$C,2,FALSE()),"")</f>
        <v>AKEVLER</v>
      </c>
      <c r="C9" s="93" t="str">
        <f>IFERROR(VLOOKUP(A9,Dim_Magaza!$A:$C,3,FALSE()),"")</f>
        <v>ERGÜVEN KAMİLOĞLU</v>
      </c>
      <c r="D9" s="92" t="s">
        <v>72</v>
      </c>
      <c r="E9" s="93" t="str">
        <f>IFERROR(VLOOKUP(D9,Dim_Unvan!$A:$B,2,FALSE()),"")</f>
        <v>YÖNETİCİ</v>
      </c>
      <c r="F9" s="92">
        <v>1</v>
      </c>
    </row>
    <row r="10" spans="1:6" ht="15" customHeight="1" x14ac:dyDescent="0.25">
      <c r="A10" s="92" t="s">
        <v>128</v>
      </c>
      <c r="B10" s="93" t="str">
        <f>IFERROR(VLOOKUP(A10,Dim_Magaza!$A:$C,2,FALSE()),"")</f>
        <v>AKEVLER</v>
      </c>
      <c r="C10" s="93" t="str">
        <f>IFERROR(VLOOKUP(A10,Dim_Magaza!$A:$C,3,FALSE()),"")</f>
        <v>ERGÜVEN KAMİLOĞLU</v>
      </c>
      <c r="D10" s="92" t="s">
        <v>76</v>
      </c>
      <c r="E10" s="93" t="str">
        <f>IFERROR(VLOOKUP(D10,Dim_Unvan!$A:$B,2,FALSE()),"")</f>
        <v>YÖNETİCİ YARDIMCISI</v>
      </c>
      <c r="F10" s="92">
        <v>1</v>
      </c>
    </row>
    <row r="11" spans="1:6" ht="15" customHeight="1" x14ac:dyDescent="0.25">
      <c r="A11" s="92" t="s">
        <v>128</v>
      </c>
      <c r="B11" s="93" t="str">
        <f>IFERROR(VLOOKUP(A11,Dim_Magaza!$A:$C,2,FALSE()),"")</f>
        <v>AKEVLER</v>
      </c>
      <c r="C11" s="93" t="str">
        <f>IFERROR(VLOOKUP(A11,Dim_Magaza!$A:$C,3,FALSE()),"")</f>
        <v>ERGÜVEN KAMİLOĞLU</v>
      </c>
      <c r="D11" s="92" t="s">
        <v>84</v>
      </c>
      <c r="E11" s="93" t="str">
        <f>IFERROR(VLOOKUP(D11,Dim_Unvan!$A:$B,2,FALSE()),"")</f>
        <v>ŞARKÜTERİ</v>
      </c>
      <c r="F11" s="92">
        <v>1</v>
      </c>
    </row>
    <row r="12" spans="1:6" ht="25.5" customHeight="1" x14ac:dyDescent="0.25">
      <c r="A12" s="92" t="s">
        <v>132</v>
      </c>
      <c r="B12" s="93" t="str">
        <f>IFERROR(VLOOKUP(A12,Dim_Magaza!$A:$C,2,FALSE()),"")</f>
        <v>AYDIN EFELER</v>
      </c>
      <c r="C12" s="93" t="str">
        <f>IFERROR(VLOOKUP(A12,Dim_Magaza!$A:$C,3,FALSE()),"")</f>
        <v>CÜNEYT ÇIKRIKÇI</v>
      </c>
      <c r="D12" s="92" t="s">
        <v>4</v>
      </c>
      <c r="E12" s="93" t="str">
        <f>IFERROR(VLOOKUP(D12,Dim_Unvan!$A:$B,2,FALSE()),"")</f>
        <v>BAKLİYAT</v>
      </c>
      <c r="F12" s="92">
        <v>1</v>
      </c>
    </row>
    <row r="13" spans="1:6" ht="25.5" customHeight="1" x14ac:dyDescent="0.25">
      <c r="A13" s="92" t="s">
        <v>132</v>
      </c>
      <c r="B13" s="93" t="str">
        <f>IFERROR(VLOOKUP(A13,Dim_Magaza!$A:$C,2,FALSE()),"")</f>
        <v>AYDIN EFELER</v>
      </c>
      <c r="C13" s="93" t="str">
        <f>IFERROR(VLOOKUP(A13,Dim_Magaza!$A:$C,3,FALSE()),"")</f>
        <v>CÜNEYT ÇIKRIKÇI</v>
      </c>
      <c r="D13" s="92" t="s">
        <v>26</v>
      </c>
      <c r="E13" s="93" t="str">
        <f>IFERROR(VLOOKUP(D13,Dim_Unvan!$A:$B,2,FALSE()),"")</f>
        <v>KASAP</v>
      </c>
      <c r="F13" s="92">
        <v>1</v>
      </c>
    </row>
    <row r="14" spans="1:6" ht="25.5" customHeight="1" x14ac:dyDescent="0.25">
      <c r="A14" s="92" t="s">
        <v>132</v>
      </c>
      <c r="B14" s="93" t="str">
        <f>IFERROR(VLOOKUP(A14,Dim_Magaza!$A:$C,2,FALSE()),"")</f>
        <v>AYDIN EFELER</v>
      </c>
      <c r="C14" s="93" t="str">
        <f>IFERROR(VLOOKUP(A14,Dim_Magaza!$A:$C,3,FALSE()),"")</f>
        <v>CÜNEYT ÇIKRIKÇI</v>
      </c>
      <c r="D14" s="92" t="s">
        <v>30</v>
      </c>
      <c r="E14" s="93" t="str">
        <f>IFERROR(VLOOKUP(D14,Dim_Unvan!$A:$B,2,FALSE()),"")</f>
        <v>KASİYER</v>
      </c>
      <c r="F14" s="92">
        <v>2</v>
      </c>
    </row>
    <row r="15" spans="1:6" ht="25.5" customHeight="1" x14ac:dyDescent="0.25">
      <c r="A15" s="92" t="s">
        <v>132</v>
      </c>
      <c r="B15" s="93" t="str">
        <f>IFERROR(VLOOKUP(A15,Dim_Magaza!$A:$C,2,FALSE()),"")</f>
        <v>AYDIN EFELER</v>
      </c>
      <c r="C15" s="93" t="str">
        <f>IFERROR(VLOOKUP(A15,Dim_Magaza!$A:$C,3,FALSE()),"")</f>
        <v>CÜNEYT ÇIKRIKÇI</v>
      </c>
      <c r="D15" s="92" t="s">
        <v>34</v>
      </c>
      <c r="E15" s="93" t="str">
        <f>IFERROR(VLOOKUP(D15,Dim_Unvan!$A:$B,2,FALSE()),"")</f>
        <v>MANAV</v>
      </c>
      <c r="F15" s="92">
        <v>2</v>
      </c>
    </row>
    <row r="16" spans="1:6" ht="25.5" customHeight="1" x14ac:dyDescent="0.25">
      <c r="A16" s="92" t="s">
        <v>132</v>
      </c>
      <c r="B16" s="93" t="str">
        <f>IFERROR(VLOOKUP(A16,Dim_Magaza!$A:$C,2,FALSE()),"")</f>
        <v>AYDIN EFELER</v>
      </c>
      <c r="C16" s="93" t="str">
        <f>IFERROR(VLOOKUP(A16,Dim_Magaza!$A:$C,3,FALSE()),"")</f>
        <v>CÜNEYT ÇIKRIKÇI</v>
      </c>
      <c r="D16" s="92" t="s">
        <v>52</v>
      </c>
      <c r="E16" s="93" t="str">
        <f>IFERROR(VLOOKUP(D16,Dim_Unvan!$A:$B,2,FALSE()),"")</f>
        <v>REYON GÖREVLİSİ</v>
      </c>
      <c r="F16" s="92">
        <v>2</v>
      </c>
    </row>
    <row r="17" spans="1:6" ht="25.5" customHeight="1" x14ac:dyDescent="0.25">
      <c r="A17" s="92" t="s">
        <v>132</v>
      </c>
      <c r="B17" s="93" t="str">
        <f>IFERROR(VLOOKUP(A17,Dim_Magaza!$A:$C,2,FALSE()),"")</f>
        <v>AYDIN EFELER</v>
      </c>
      <c r="C17" s="93" t="str">
        <f>IFERROR(VLOOKUP(A17,Dim_Magaza!$A:$C,3,FALSE()),"")</f>
        <v>CÜNEYT ÇIKRIKÇI</v>
      </c>
      <c r="D17" s="92" t="s">
        <v>72</v>
      </c>
      <c r="E17" s="93" t="str">
        <f>IFERROR(VLOOKUP(D17,Dim_Unvan!$A:$B,2,FALSE()),"")</f>
        <v>YÖNETİCİ</v>
      </c>
      <c r="F17" s="92">
        <v>1</v>
      </c>
    </row>
    <row r="18" spans="1:6" ht="25.5" customHeight="1" x14ac:dyDescent="0.25">
      <c r="A18" s="92" t="s">
        <v>132</v>
      </c>
      <c r="B18" s="93" t="str">
        <f>IFERROR(VLOOKUP(A18,Dim_Magaza!$A:$C,2,FALSE()),"")</f>
        <v>AYDIN EFELER</v>
      </c>
      <c r="C18" s="93" t="str">
        <f>IFERROR(VLOOKUP(A18,Dim_Magaza!$A:$C,3,FALSE()),"")</f>
        <v>CÜNEYT ÇIKRIKÇI</v>
      </c>
      <c r="D18" s="92" t="s">
        <v>76</v>
      </c>
      <c r="E18" s="93" t="str">
        <f>IFERROR(VLOOKUP(D18,Dim_Unvan!$A:$B,2,FALSE()),"")</f>
        <v>YÖNETİCİ YARDIMCISI</v>
      </c>
      <c r="F18" s="92">
        <v>1</v>
      </c>
    </row>
    <row r="19" spans="1:6" ht="25.5" customHeight="1" x14ac:dyDescent="0.25">
      <c r="A19" s="92" t="s">
        <v>132</v>
      </c>
      <c r="B19" s="93" t="str">
        <f>IFERROR(VLOOKUP(A19,Dim_Magaza!$A:$C,2,FALSE()),"")</f>
        <v>AYDIN EFELER</v>
      </c>
      <c r="C19" s="93" t="str">
        <f>IFERROR(VLOOKUP(A19,Dim_Magaza!$A:$C,3,FALSE()),"")</f>
        <v>CÜNEYT ÇIKRIKÇI</v>
      </c>
      <c r="D19" s="92" t="s">
        <v>84</v>
      </c>
      <c r="E19" s="93" t="str">
        <f>IFERROR(VLOOKUP(D19,Dim_Unvan!$A:$B,2,FALSE()),"")</f>
        <v>ŞARKÜTERİ</v>
      </c>
      <c r="F19" s="92">
        <v>1</v>
      </c>
    </row>
    <row r="20" spans="1:6" ht="25.5" customHeight="1" x14ac:dyDescent="0.25">
      <c r="A20" s="92" t="s">
        <v>135</v>
      </c>
      <c r="B20" s="93" t="str">
        <f>IFERROR(VLOOKUP(A20,Dim_Magaza!$A:$C,2,FALSE()),"")</f>
        <v>AYDIN EFELER-2</v>
      </c>
      <c r="C20" s="93" t="str">
        <f>IFERROR(VLOOKUP(A20,Dim_Magaza!$A:$C,3,FALSE()),"")</f>
        <v>CÜNEYT ÇIKRIKÇI</v>
      </c>
      <c r="D20" s="92" t="s">
        <v>26</v>
      </c>
      <c r="E20" s="93" t="str">
        <f>IFERROR(VLOOKUP(D20,Dim_Unvan!$A:$B,2,FALSE()),"")</f>
        <v>KASAP</v>
      </c>
      <c r="F20" s="92">
        <v>2</v>
      </c>
    </row>
    <row r="21" spans="1:6" ht="25.5" customHeight="1" x14ac:dyDescent="0.25">
      <c r="A21" s="92" t="s">
        <v>135</v>
      </c>
      <c r="B21" s="93" t="str">
        <f>IFERROR(VLOOKUP(A21,Dim_Magaza!$A:$C,2,FALSE()),"")</f>
        <v>AYDIN EFELER-2</v>
      </c>
      <c r="C21" s="93" t="str">
        <f>IFERROR(VLOOKUP(A21,Dim_Magaza!$A:$C,3,FALSE()),"")</f>
        <v>CÜNEYT ÇIKRIKÇI</v>
      </c>
      <c r="D21" s="92" t="s">
        <v>28</v>
      </c>
      <c r="E21" s="93" t="str">
        <f>IFERROR(VLOOKUP(D21,Dim_Unvan!$A:$B,2,FALSE()),"")</f>
        <v>KASAP YARDIMCISI</v>
      </c>
      <c r="F21" s="92">
        <v>1</v>
      </c>
    </row>
    <row r="22" spans="1:6" ht="25.5" customHeight="1" x14ac:dyDescent="0.25">
      <c r="A22" s="92" t="s">
        <v>135</v>
      </c>
      <c r="B22" s="93" t="str">
        <f>IFERROR(VLOOKUP(A22,Dim_Magaza!$A:$C,2,FALSE()),"")</f>
        <v>AYDIN EFELER-2</v>
      </c>
      <c r="C22" s="93" t="str">
        <f>IFERROR(VLOOKUP(A22,Dim_Magaza!$A:$C,3,FALSE()),"")</f>
        <v>CÜNEYT ÇIKRIKÇI</v>
      </c>
      <c r="D22" s="92" t="s">
        <v>30</v>
      </c>
      <c r="E22" s="93" t="str">
        <f>IFERROR(VLOOKUP(D22,Dim_Unvan!$A:$B,2,FALSE()),"")</f>
        <v>KASİYER</v>
      </c>
      <c r="F22" s="92">
        <v>4</v>
      </c>
    </row>
    <row r="23" spans="1:6" ht="25.5" customHeight="1" x14ac:dyDescent="0.25">
      <c r="A23" s="92" t="s">
        <v>135</v>
      </c>
      <c r="B23" s="93" t="str">
        <f>IFERROR(VLOOKUP(A23,Dim_Magaza!$A:$C,2,FALSE()),"")</f>
        <v>AYDIN EFELER-2</v>
      </c>
      <c r="C23" s="93" t="str">
        <f>IFERROR(VLOOKUP(A23,Dim_Magaza!$A:$C,3,FALSE()),"")</f>
        <v>CÜNEYT ÇIKRIKÇI</v>
      </c>
      <c r="D23" s="92" t="s">
        <v>34</v>
      </c>
      <c r="E23" s="93" t="str">
        <f>IFERROR(VLOOKUP(D23,Dim_Unvan!$A:$B,2,FALSE()),"")</f>
        <v>MANAV</v>
      </c>
      <c r="F23" s="92">
        <v>2</v>
      </c>
    </row>
    <row r="24" spans="1:6" ht="25.5" customHeight="1" x14ac:dyDescent="0.25">
      <c r="A24" s="92" t="s">
        <v>135</v>
      </c>
      <c r="B24" s="93" t="str">
        <f>IFERROR(VLOOKUP(A24,Dim_Magaza!$A:$C,2,FALSE()),"")</f>
        <v>AYDIN EFELER-2</v>
      </c>
      <c r="C24" s="93" t="str">
        <f>IFERROR(VLOOKUP(A24,Dim_Magaza!$A:$C,3,FALSE()),"")</f>
        <v>CÜNEYT ÇIKRIKÇI</v>
      </c>
      <c r="D24" s="92" t="s">
        <v>38</v>
      </c>
      <c r="E24" s="93" t="str">
        <f>IFERROR(VLOOKUP(D24,Dim_Unvan!$A:$B,2,FALSE()),"")</f>
        <v>MANAV YARDIMCISI</v>
      </c>
      <c r="F24" s="92">
        <v>1</v>
      </c>
    </row>
    <row r="25" spans="1:6" ht="25.5" customHeight="1" x14ac:dyDescent="0.25">
      <c r="A25" s="92" t="s">
        <v>135</v>
      </c>
      <c r="B25" s="93" t="str">
        <f>IFERROR(VLOOKUP(A25,Dim_Magaza!$A:$C,2,FALSE()),"")</f>
        <v>AYDIN EFELER-2</v>
      </c>
      <c r="C25" s="93" t="str">
        <f>IFERROR(VLOOKUP(A25,Dim_Magaza!$A:$C,3,FALSE()),"")</f>
        <v>CÜNEYT ÇIKRIKÇI</v>
      </c>
      <c r="D25" s="92" t="s">
        <v>52</v>
      </c>
      <c r="E25" s="93" t="str">
        <f>IFERROR(VLOOKUP(D25,Dim_Unvan!$A:$B,2,FALSE()),"")</f>
        <v>REYON GÖREVLİSİ</v>
      </c>
      <c r="F25" s="92">
        <v>3</v>
      </c>
    </row>
    <row r="26" spans="1:6" ht="25.5" customHeight="1" x14ac:dyDescent="0.25">
      <c r="A26" s="92" t="s">
        <v>135</v>
      </c>
      <c r="B26" s="93" t="str">
        <f>IFERROR(VLOOKUP(A26,Dim_Magaza!$A:$C,2,FALSE()),"")</f>
        <v>AYDIN EFELER-2</v>
      </c>
      <c r="C26" s="93" t="str">
        <f>IFERROR(VLOOKUP(A26,Dim_Magaza!$A:$C,3,FALSE()),"")</f>
        <v>CÜNEYT ÇIKRIKÇI</v>
      </c>
      <c r="D26" s="92" t="s">
        <v>68</v>
      </c>
      <c r="E26" s="93" t="str">
        <f>IFERROR(VLOOKUP(D26,Dim_Unvan!$A:$B,2,FALSE()),"")</f>
        <v>UNLU MAMÜLLER</v>
      </c>
      <c r="F26" s="92">
        <v>1</v>
      </c>
    </row>
    <row r="27" spans="1:6" ht="25.5" customHeight="1" x14ac:dyDescent="0.25">
      <c r="A27" s="92" t="s">
        <v>135</v>
      </c>
      <c r="B27" s="93" t="str">
        <f>IFERROR(VLOOKUP(A27,Dim_Magaza!$A:$C,2,FALSE()),"")</f>
        <v>AYDIN EFELER-2</v>
      </c>
      <c r="C27" s="93" t="str">
        <f>IFERROR(VLOOKUP(A27,Dim_Magaza!$A:$C,3,FALSE()),"")</f>
        <v>CÜNEYT ÇIKRIKÇI</v>
      </c>
      <c r="D27" s="92" t="s">
        <v>72</v>
      </c>
      <c r="E27" s="93" t="str">
        <f>IFERROR(VLOOKUP(D27,Dim_Unvan!$A:$B,2,FALSE()),"")</f>
        <v>YÖNETİCİ</v>
      </c>
      <c r="F27" s="92">
        <v>1</v>
      </c>
    </row>
    <row r="28" spans="1:6" ht="25.5" customHeight="1" x14ac:dyDescent="0.25">
      <c r="A28" s="92" t="s">
        <v>135</v>
      </c>
      <c r="B28" s="93" t="str">
        <f>IFERROR(VLOOKUP(A28,Dim_Magaza!$A:$C,2,FALSE()),"")</f>
        <v>AYDIN EFELER-2</v>
      </c>
      <c r="C28" s="93" t="str">
        <f>IFERROR(VLOOKUP(A28,Dim_Magaza!$A:$C,3,FALSE()),"")</f>
        <v>CÜNEYT ÇIKRIKÇI</v>
      </c>
      <c r="D28" s="92" t="s">
        <v>76</v>
      </c>
      <c r="E28" s="93" t="str">
        <f>IFERROR(VLOOKUP(D28,Dim_Unvan!$A:$B,2,FALSE()),"")</f>
        <v>YÖNETİCİ YARDIMCISI</v>
      </c>
      <c r="F28" s="92">
        <v>1</v>
      </c>
    </row>
    <row r="29" spans="1:6" ht="25.5" customHeight="1" x14ac:dyDescent="0.25">
      <c r="A29" s="92" t="s">
        <v>135</v>
      </c>
      <c r="B29" s="93" t="str">
        <f>IFERROR(VLOOKUP(A29,Dim_Magaza!$A:$C,2,FALSE()),"")</f>
        <v>AYDIN EFELER-2</v>
      </c>
      <c r="C29" s="93" t="str">
        <f>IFERROR(VLOOKUP(A29,Dim_Magaza!$A:$C,3,FALSE()),"")</f>
        <v>CÜNEYT ÇIKRIKÇI</v>
      </c>
      <c r="D29" s="92" t="s">
        <v>84</v>
      </c>
      <c r="E29" s="93" t="str">
        <f>IFERROR(VLOOKUP(D29,Dim_Unvan!$A:$B,2,FALSE()),"")</f>
        <v>ŞARKÜTERİ</v>
      </c>
      <c r="F29" s="92">
        <v>1</v>
      </c>
    </row>
    <row r="30" spans="1:6" ht="25.5" customHeight="1" x14ac:dyDescent="0.25">
      <c r="A30" s="92" t="s">
        <v>138</v>
      </c>
      <c r="B30" s="93" t="str">
        <f>IFERROR(VLOOKUP(A30,Dim_Magaza!$A:$C,2,FALSE()),"")</f>
        <v>AYDIN FATİH</v>
      </c>
      <c r="C30" s="93" t="str">
        <f>IFERROR(VLOOKUP(A30,Dim_Magaza!$A:$C,3,FALSE()),"")</f>
        <v>CÜNEYT ÇIKRIKÇI</v>
      </c>
      <c r="D30" s="92" t="s">
        <v>4</v>
      </c>
      <c r="E30" s="93" t="str">
        <f>IFERROR(VLOOKUP(D30,Dim_Unvan!$A:$B,2,FALSE()),"")</f>
        <v>BAKLİYAT</v>
      </c>
      <c r="F30" s="92">
        <v>1</v>
      </c>
    </row>
    <row r="31" spans="1:6" ht="25.5" customHeight="1" x14ac:dyDescent="0.25">
      <c r="A31" s="92" t="s">
        <v>138</v>
      </c>
      <c r="B31" s="93" t="str">
        <f>IFERROR(VLOOKUP(A31,Dim_Magaza!$A:$C,2,FALSE()),"")</f>
        <v>AYDIN FATİH</v>
      </c>
      <c r="C31" s="93" t="str">
        <f>IFERROR(VLOOKUP(A31,Dim_Magaza!$A:$C,3,FALSE()),"")</f>
        <v>CÜNEYT ÇIKRIKÇI</v>
      </c>
      <c r="D31" s="92" t="s">
        <v>26</v>
      </c>
      <c r="E31" s="93" t="str">
        <f>IFERROR(VLOOKUP(D31,Dim_Unvan!$A:$B,2,FALSE()),"")</f>
        <v>KASAP</v>
      </c>
      <c r="F31" s="92">
        <v>1</v>
      </c>
    </row>
    <row r="32" spans="1:6" ht="25.5" customHeight="1" x14ac:dyDescent="0.25">
      <c r="A32" s="92" t="s">
        <v>138</v>
      </c>
      <c r="B32" s="93" t="str">
        <f>IFERROR(VLOOKUP(A32,Dim_Magaza!$A:$C,2,FALSE()),"")</f>
        <v>AYDIN FATİH</v>
      </c>
      <c r="C32" s="93" t="str">
        <f>IFERROR(VLOOKUP(A32,Dim_Magaza!$A:$C,3,FALSE()),"")</f>
        <v>CÜNEYT ÇIKRIKÇI</v>
      </c>
      <c r="D32" s="92" t="s">
        <v>30</v>
      </c>
      <c r="E32" s="93" t="str">
        <f>IFERROR(VLOOKUP(D32,Dim_Unvan!$A:$B,2,FALSE()),"")</f>
        <v>KASİYER</v>
      </c>
      <c r="F32" s="92">
        <v>2</v>
      </c>
    </row>
    <row r="33" spans="1:6" ht="25.5" customHeight="1" x14ac:dyDescent="0.25">
      <c r="A33" s="92" t="s">
        <v>138</v>
      </c>
      <c r="B33" s="93" t="str">
        <f>IFERROR(VLOOKUP(A33,Dim_Magaza!$A:$C,2,FALSE()),"")</f>
        <v>AYDIN FATİH</v>
      </c>
      <c r="C33" s="93" t="str">
        <f>IFERROR(VLOOKUP(A33,Dim_Magaza!$A:$C,3,FALSE()),"")</f>
        <v>CÜNEYT ÇIKRIKÇI</v>
      </c>
      <c r="D33" s="92" t="s">
        <v>34</v>
      </c>
      <c r="E33" s="93" t="str">
        <f>IFERROR(VLOOKUP(D33,Dim_Unvan!$A:$B,2,FALSE()),"")</f>
        <v>MANAV</v>
      </c>
      <c r="F33" s="92">
        <v>2</v>
      </c>
    </row>
    <row r="34" spans="1:6" ht="25.5" customHeight="1" x14ac:dyDescent="0.25">
      <c r="A34" s="92" t="s">
        <v>138</v>
      </c>
      <c r="B34" s="93" t="str">
        <f>IFERROR(VLOOKUP(A34,Dim_Magaza!$A:$C,2,FALSE()),"")</f>
        <v>AYDIN FATİH</v>
      </c>
      <c r="C34" s="93" t="str">
        <f>IFERROR(VLOOKUP(A34,Dim_Magaza!$A:$C,3,FALSE()),"")</f>
        <v>CÜNEYT ÇIKRIKÇI</v>
      </c>
      <c r="D34" s="92" t="s">
        <v>52</v>
      </c>
      <c r="E34" s="93" t="str">
        <f>IFERROR(VLOOKUP(D34,Dim_Unvan!$A:$B,2,FALSE()),"")</f>
        <v>REYON GÖREVLİSİ</v>
      </c>
      <c r="F34" s="92">
        <v>2</v>
      </c>
    </row>
    <row r="35" spans="1:6" ht="25.5" customHeight="1" x14ac:dyDescent="0.25">
      <c r="A35" s="92" t="s">
        <v>138</v>
      </c>
      <c r="B35" s="93" t="str">
        <f>IFERROR(VLOOKUP(A35,Dim_Magaza!$A:$C,2,FALSE()),"")</f>
        <v>AYDIN FATİH</v>
      </c>
      <c r="C35" s="93" t="str">
        <f>IFERROR(VLOOKUP(A35,Dim_Magaza!$A:$C,3,FALSE()),"")</f>
        <v>CÜNEYT ÇIKRIKÇI</v>
      </c>
      <c r="D35" s="92" t="s">
        <v>72</v>
      </c>
      <c r="E35" s="93" t="str">
        <f>IFERROR(VLOOKUP(D35,Dim_Unvan!$A:$B,2,FALSE()),"")</f>
        <v>YÖNETİCİ</v>
      </c>
      <c r="F35" s="92">
        <v>1</v>
      </c>
    </row>
    <row r="36" spans="1:6" ht="25.5" customHeight="1" x14ac:dyDescent="0.25">
      <c r="A36" s="92" t="s">
        <v>138</v>
      </c>
      <c r="B36" s="93" t="str">
        <f>IFERROR(VLOOKUP(A36,Dim_Magaza!$A:$C,2,FALSE()),"")</f>
        <v>AYDIN FATİH</v>
      </c>
      <c r="C36" s="93" t="str">
        <f>IFERROR(VLOOKUP(A36,Dim_Magaza!$A:$C,3,FALSE()),"")</f>
        <v>CÜNEYT ÇIKRIKÇI</v>
      </c>
      <c r="D36" s="92" t="s">
        <v>76</v>
      </c>
      <c r="E36" s="93" t="str">
        <f>IFERROR(VLOOKUP(D36,Dim_Unvan!$A:$B,2,FALSE()),"")</f>
        <v>YÖNETİCİ YARDIMCISI</v>
      </c>
      <c r="F36" s="92">
        <v>1</v>
      </c>
    </row>
    <row r="37" spans="1:6" ht="25.5" customHeight="1" x14ac:dyDescent="0.25">
      <c r="A37" s="92" t="s">
        <v>138</v>
      </c>
      <c r="B37" s="93" t="str">
        <f>IFERROR(VLOOKUP(A37,Dim_Magaza!$A:$C,2,FALSE()),"")</f>
        <v>AYDIN FATİH</v>
      </c>
      <c r="C37" s="93" t="str">
        <f>IFERROR(VLOOKUP(A37,Dim_Magaza!$A:$C,3,FALSE()),"")</f>
        <v>CÜNEYT ÇIKRIKÇI</v>
      </c>
      <c r="D37" s="92" t="s">
        <v>84</v>
      </c>
      <c r="E37" s="93" t="str">
        <f>IFERROR(VLOOKUP(D37,Dim_Unvan!$A:$B,2,FALSE()),"")</f>
        <v>ŞARKÜTERİ</v>
      </c>
      <c r="F37" s="92">
        <v>1</v>
      </c>
    </row>
    <row r="38" spans="1:6" ht="25.5" customHeight="1" x14ac:dyDescent="0.25">
      <c r="A38" s="92" t="s">
        <v>141</v>
      </c>
      <c r="B38" s="93" t="str">
        <f>IFERROR(VLOOKUP(A38,Dim_Magaza!$A:$C,2,FALSE()),"")</f>
        <v>AYDIN FATİH-2</v>
      </c>
      <c r="C38" s="93" t="str">
        <f>IFERROR(VLOOKUP(A38,Dim_Magaza!$A:$C,3,FALSE()),"")</f>
        <v>CÜNEYT ÇIKRIKÇI</v>
      </c>
      <c r="D38" s="92" t="s">
        <v>26</v>
      </c>
      <c r="E38" s="93" t="str">
        <f>IFERROR(VLOOKUP(D38,Dim_Unvan!$A:$B,2,FALSE()),"")</f>
        <v>KASAP</v>
      </c>
      <c r="F38" s="92">
        <v>1</v>
      </c>
    </row>
    <row r="39" spans="1:6" ht="25.5" customHeight="1" x14ac:dyDescent="0.25">
      <c r="A39" s="92" t="s">
        <v>141</v>
      </c>
      <c r="B39" s="93" t="str">
        <f>IFERROR(VLOOKUP(A39,Dim_Magaza!$A:$C,2,FALSE()),"")</f>
        <v>AYDIN FATİH-2</v>
      </c>
      <c r="C39" s="93" t="str">
        <f>IFERROR(VLOOKUP(A39,Dim_Magaza!$A:$C,3,FALSE()),"")</f>
        <v>CÜNEYT ÇIKRIKÇI</v>
      </c>
      <c r="D39" s="92" t="s">
        <v>30</v>
      </c>
      <c r="E39" s="93" t="str">
        <f>IFERROR(VLOOKUP(D39,Dim_Unvan!$A:$B,2,FALSE()),"")</f>
        <v>KASİYER</v>
      </c>
      <c r="F39" s="92">
        <v>2</v>
      </c>
    </row>
    <row r="40" spans="1:6" ht="25.5" customHeight="1" x14ac:dyDescent="0.25">
      <c r="A40" s="92" t="s">
        <v>141</v>
      </c>
      <c r="B40" s="93" t="str">
        <f>IFERROR(VLOOKUP(A40,Dim_Magaza!$A:$C,2,FALSE()),"")</f>
        <v>AYDIN FATİH-2</v>
      </c>
      <c r="C40" s="93" t="str">
        <f>IFERROR(VLOOKUP(A40,Dim_Magaza!$A:$C,3,FALSE()),"")</f>
        <v>CÜNEYT ÇIKRIKÇI</v>
      </c>
      <c r="D40" s="92" t="s">
        <v>34</v>
      </c>
      <c r="E40" s="93" t="str">
        <f>IFERROR(VLOOKUP(D40,Dim_Unvan!$A:$B,2,FALSE()),"")</f>
        <v>MANAV</v>
      </c>
      <c r="F40" s="92">
        <v>1</v>
      </c>
    </row>
    <row r="41" spans="1:6" ht="25.5" customHeight="1" x14ac:dyDescent="0.25">
      <c r="A41" s="92" t="s">
        <v>141</v>
      </c>
      <c r="B41" s="93" t="str">
        <f>IFERROR(VLOOKUP(A41,Dim_Magaza!$A:$C,2,FALSE()),"")</f>
        <v>AYDIN FATİH-2</v>
      </c>
      <c r="C41" s="93" t="str">
        <f>IFERROR(VLOOKUP(A41,Dim_Magaza!$A:$C,3,FALSE()),"")</f>
        <v>CÜNEYT ÇIKRIKÇI</v>
      </c>
      <c r="D41" s="92" t="s">
        <v>38</v>
      </c>
      <c r="E41" s="93" t="str">
        <f>IFERROR(VLOOKUP(D41,Dim_Unvan!$A:$B,2,FALSE()),"")</f>
        <v>MANAV YARDIMCISI</v>
      </c>
      <c r="F41" s="92">
        <v>2</v>
      </c>
    </row>
    <row r="42" spans="1:6" ht="25.5" customHeight="1" x14ac:dyDescent="0.25">
      <c r="A42" s="92" t="s">
        <v>141</v>
      </c>
      <c r="B42" s="93" t="str">
        <f>IFERROR(VLOOKUP(A42,Dim_Magaza!$A:$C,2,FALSE()),"")</f>
        <v>AYDIN FATİH-2</v>
      </c>
      <c r="C42" s="93" t="str">
        <f>IFERROR(VLOOKUP(A42,Dim_Magaza!$A:$C,3,FALSE()),"")</f>
        <v>CÜNEYT ÇIKRIKÇI</v>
      </c>
      <c r="D42" s="92" t="s">
        <v>52</v>
      </c>
      <c r="E42" s="93" t="str">
        <f>IFERROR(VLOOKUP(D42,Dim_Unvan!$A:$B,2,FALSE()),"")</f>
        <v>REYON GÖREVLİSİ</v>
      </c>
      <c r="F42" s="92">
        <v>2</v>
      </c>
    </row>
    <row r="43" spans="1:6" ht="25.5" customHeight="1" x14ac:dyDescent="0.25">
      <c r="A43" s="92" t="s">
        <v>141</v>
      </c>
      <c r="B43" s="93" t="str">
        <f>IFERROR(VLOOKUP(A43,Dim_Magaza!$A:$C,2,FALSE()),"")</f>
        <v>AYDIN FATİH-2</v>
      </c>
      <c r="C43" s="93" t="str">
        <f>IFERROR(VLOOKUP(A43,Dim_Magaza!$A:$C,3,FALSE()),"")</f>
        <v>CÜNEYT ÇIKRIKÇI</v>
      </c>
      <c r="D43" s="92" t="s">
        <v>72</v>
      </c>
      <c r="E43" s="93" t="str">
        <f>IFERROR(VLOOKUP(D43,Dim_Unvan!$A:$B,2,FALSE()),"")</f>
        <v>YÖNETİCİ</v>
      </c>
      <c r="F43" s="92">
        <v>1</v>
      </c>
    </row>
    <row r="44" spans="1:6" ht="25.5" customHeight="1" x14ac:dyDescent="0.25">
      <c r="A44" s="92" t="s">
        <v>141</v>
      </c>
      <c r="B44" s="93" t="str">
        <f>IFERROR(VLOOKUP(A44,Dim_Magaza!$A:$C,2,FALSE()),"")</f>
        <v>AYDIN FATİH-2</v>
      </c>
      <c r="C44" s="93" t="str">
        <f>IFERROR(VLOOKUP(A44,Dim_Magaza!$A:$C,3,FALSE()),"")</f>
        <v>CÜNEYT ÇIKRIKÇI</v>
      </c>
      <c r="D44" s="92" t="s">
        <v>76</v>
      </c>
      <c r="E44" s="93" t="str">
        <f>IFERROR(VLOOKUP(D44,Dim_Unvan!$A:$B,2,FALSE()),"")</f>
        <v>YÖNETİCİ YARDIMCISI</v>
      </c>
      <c r="F44" s="92">
        <v>1</v>
      </c>
    </row>
    <row r="45" spans="1:6" ht="25.5" customHeight="1" x14ac:dyDescent="0.25">
      <c r="A45" s="92" t="s">
        <v>141</v>
      </c>
      <c r="B45" s="93" t="str">
        <f>IFERROR(VLOOKUP(A45,Dim_Magaza!$A:$C,2,FALSE()),"")</f>
        <v>AYDIN FATİH-2</v>
      </c>
      <c r="C45" s="93" t="str">
        <f>IFERROR(VLOOKUP(A45,Dim_Magaza!$A:$C,3,FALSE()),"")</f>
        <v>CÜNEYT ÇIKRIKÇI</v>
      </c>
      <c r="D45" s="92" t="s">
        <v>84</v>
      </c>
      <c r="E45" s="93" t="str">
        <f>IFERROR(VLOOKUP(D45,Dim_Unvan!$A:$B,2,FALSE()),"")</f>
        <v>ŞARKÜTERİ</v>
      </c>
      <c r="F45" s="92">
        <v>1</v>
      </c>
    </row>
    <row r="46" spans="1:6" ht="25.5" customHeight="1" x14ac:dyDescent="0.25">
      <c r="A46" s="92" t="s">
        <v>144</v>
      </c>
      <c r="B46" s="93" t="str">
        <f>IFERROR(VLOOKUP(A46,Dim_Magaza!$A:$C,2,FALSE()),"")</f>
        <v>AYDIN GİRNE</v>
      </c>
      <c r="C46" s="93" t="str">
        <f>IFERROR(VLOOKUP(A46,Dim_Magaza!$A:$C,3,FALSE()),"")</f>
        <v>CÜNEYT ÇIKRIKÇI</v>
      </c>
      <c r="D46" s="92" t="s">
        <v>4</v>
      </c>
      <c r="E46" s="93" t="str">
        <f>IFERROR(VLOOKUP(D46,Dim_Unvan!$A:$B,2,FALSE()),"")</f>
        <v>BAKLİYAT</v>
      </c>
      <c r="F46" s="92">
        <v>1</v>
      </c>
    </row>
    <row r="47" spans="1:6" ht="25.5" customHeight="1" x14ac:dyDescent="0.25">
      <c r="A47" s="92" t="s">
        <v>144</v>
      </c>
      <c r="B47" s="93" t="str">
        <f>IFERROR(VLOOKUP(A47,Dim_Magaza!$A:$C,2,FALSE()),"")</f>
        <v>AYDIN GİRNE</v>
      </c>
      <c r="C47" s="93" t="str">
        <f>IFERROR(VLOOKUP(A47,Dim_Magaza!$A:$C,3,FALSE()),"")</f>
        <v>CÜNEYT ÇIKRIKÇI</v>
      </c>
      <c r="D47" s="92" t="s">
        <v>26</v>
      </c>
      <c r="E47" s="93" t="str">
        <f>IFERROR(VLOOKUP(D47,Dim_Unvan!$A:$B,2,FALSE()),"")</f>
        <v>KASAP</v>
      </c>
      <c r="F47" s="92">
        <v>1</v>
      </c>
    </row>
    <row r="48" spans="1:6" ht="25.5" customHeight="1" x14ac:dyDescent="0.25">
      <c r="A48" s="92" t="s">
        <v>144</v>
      </c>
      <c r="B48" s="93" t="str">
        <f>IFERROR(VLOOKUP(A48,Dim_Magaza!$A:$C,2,FALSE()),"")</f>
        <v>AYDIN GİRNE</v>
      </c>
      <c r="C48" s="93" t="str">
        <f>IFERROR(VLOOKUP(A48,Dim_Magaza!$A:$C,3,FALSE()),"")</f>
        <v>CÜNEYT ÇIKRIKÇI</v>
      </c>
      <c r="D48" s="92" t="s">
        <v>30</v>
      </c>
      <c r="E48" s="93" t="str">
        <f>IFERROR(VLOOKUP(D48,Dim_Unvan!$A:$B,2,FALSE()),"")</f>
        <v>KASİYER</v>
      </c>
      <c r="F48" s="92">
        <v>2</v>
      </c>
    </row>
    <row r="49" spans="1:6" ht="25.5" customHeight="1" x14ac:dyDescent="0.25">
      <c r="A49" s="92" t="s">
        <v>144</v>
      </c>
      <c r="B49" s="93" t="str">
        <f>IFERROR(VLOOKUP(A49,Dim_Magaza!$A:$C,2,FALSE()),"")</f>
        <v>AYDIN GİRNE</v>
      </c>
      <c r="C49" s="93" t="str">
        <f>IFERROR(VLOOKUP(A49,Dim_Magaza!$A:$C,3,FALSE()),"")</f>
        <v>CÜNEYT ÇIKRIKÇI</v>
      </c>
      <c r="D49" s="92" t="s">
        <v>34</v>
      </c>
      <c r="E49" s="93" t="str">
        <f>IFERROR(VLOOKUP(D49,Dim_Unvan!$A:$B,2,FALSE()),"")</f>
        <v>MANAV</v>
      </c>
      <c r="F49" s="92">
        <v>2</v>
      </c>
    </row>
    <row r="50" spans="1:6" ht="25.5" customHeight="1" x14ac:dyDescent="0.25">
      <c r="A50" s="92" t="s">
        <v>144</v>
      </c>
      <c r="B50" s="93" t="str">
        <f>IFERROR(VLOOKUP(A50,Dim_Magaza!$A:$C,2,FALSE()),"")</f>
        <v>AYDIN GİRNE</v>
      </c>
      <c r="C50" s="93" t="str">
        <f>IFERROR(VLOOKUP(A50,Dim_Magaza!$A:$C,3,FALSE()),"")</f>
        <v>CÜNEYT ÇIKRIKÇI</v>
      </c>
      <c r="D50" s="92" t="s">
        <v>38</v>
      </c>
      <c r="E50" s="93" t="str">
        <f>IFERROR(VLOOKUP(D50,Dim_Unvan!$A:$B,2,FALSE()),"")</f>
        <v>MANAV YARDIMCISI</v>
      </c>
      <c r="F50" s="92">
        <v>1</v>
      </c>
    </row>
    <row r="51" spans="1:6" ht="25.5" customHeight="1" x14ac:dyDescent="0.25">
      <c r="A51" s="92" t="s">
        <v>144</v>
      </c>
      <c r="B51" s="93" t="str">
        <f>IFERROR(VLOOKUP(A51,Dim_Magaza!$A:$C,2,FALSE()),"")</f>
        <v>AYDIN GİRNE</v>
      </c>
      <c r="C51" s="93" t="str">
        <f>IFERROR(VLOOKUP(A51,Dim_Magaza!$A:$C,3,FALSE()),"")</f>
        <v>CÜNEYT ÇIKRIKÇI</v>
      </c>
      <c r="D51" s="92" t="s">
        <v>52</v>
      </c>
      <c r="E51" s="93" t="str">
        <f>IFERROR(VLOOKUP(D51,Dim_Unvan!$A:$B,2,FALSE()),"")</f>
        <v>REYON GÖREVLİSİ</v>
      </c>
      <c r="F51" s="92">
        <v>2</v>
      </c>
    </row>
    <row r="52" spans="1:6" ht="25.5" customHeight="1" x14ac:dyDescent="0.25">
      <c r="A52" s="92" t="s">
        <v>144</v>
      </c>
      <c r="B52" s="93" t="str">
        <f>IFERROR(VLOOKUP(A52,Dim_Magaza!$A:$C,2,FALSE()),"")</f>
        <v>AYDIN GİRNE</v>
      </c>
      <c r="C52" s="93" t="str">
        <f>IFERROR(VLOOKUP(A52,Dim_Magaza!$A:$C,3,FALSE()),"")</f>
        <v>CÜNEYT ÇIKRIKÇI</v>
      </c>
      <c r="D52" s="92" t="s">
        <v>72</v>
      </c>
      <c r="E52" s="93" t="str">
        <f>IFERROR(VLOOKUP(D52,Dim_Unvan!$A:$B,2,FALSE()),"")</f>
        <v>YÖNETİCİ</v>
      </c>
      <c r="F52" s="92">
        <v>1</v>
      </c>
    </row>
    <row r="53" spans="1:6" ht="25.5" customHeight="1" x14ac:dyDescent="0.25">
      <c r="A53" s="92" t="s">
        <v>144</v>
      </c>
      <c r="B53" s="93" t="str">
        <f>IFERROR(VLOOKUP(A53,Dim_Magaza!$A:$C,2,FALSE()),"")</f>
        <v>AYDIN GİRNE</v>
      </c>
      <c r="C53" s="93" t="str">
        <f>IFERROR(VLOOKUP(A53,Dim_Magaza!$A:$C,3,FALSE()),"")</f>
        <v>CÜNEYT ÇIKRIKÇI</v>
      </c>
      <c r="D53" s="92" t="s">
        <v>76</v>
      </c>
      <c r="E53" s="93" t="str">
        <f>IFERROR(VLOOKUP(D53,Dim_Unvan!$A:$B,2,FALSE()),"")</f>
        <v>YÖNETİCİ YARDIMCISI</v>
      </c>
      <c r="F53" s="92">
        <v>1</v>
      </c>
    </row>
    <row r="54" spans="1:6" ht="25.5" customHeight="1" x14ac:dyDescent="0.25">
      <c r="A54" s="92" t="s">
        <v>144</v>
      </c>
      <c r="B54" s="93" t="str">
        <f>IFERROR(VLOOKUP(A54,Dim_Magaza!$A:$C,2,FALSE()),"")</f>
        <v>AYDIN GİRNE</v>
      </c>
      <c r="C54" s="93" t="str">
        <f>IFERROR(VLOOKUP(A54,Dim_Magaza!$A:$C,3,FALSE()),"")</f>
        <v>CÜNEYT ÇIKRIKÇI</v>
      </c>
      <c r="D54" s="92" t="s">
        <v>84</v>
      </c>
      <c r="E54" s="93" t="str">
        <f>IFERROR(VLOOKUP(D54,Dim_Unvan!$A:$B,2,FALSE()),"")</f>
        <v>ŞARKÜTERİ</v>
      </c>
      <c r="F54" s="92">
        <v>1</v>
      </c>
    </row>
    <row r="55" spans="1:6" ht="25.5" customHeight="1" x14ac:dyDescent="0.25">
      <c r="A55" s="92" t="s">
        <v>147</v>
      </c>
      <c r="B55" s="93" t="str">
        <f>IFERROR(VLOOKUP(A55,Dim_Magaza!$A:$C,2,FALSE()),"")</f>
        <v>AYDIN MİMARSİNAN</v>
      </c>
      <c r="C55" s="93" t="str">
        <f>IFERROR(VLOOKUP(A55,Dim_Magaza!$A:$C,3,FALSE()),"")</f>
        <v>CÜNEYT ÇIKRIKÇI</v>
      </c>
      <c r="D55" s="92" t="s">
        <v>4</v>
      </c>
      <c r="E55" s="93" t="str">
        <f>IFERROR(VLOOKUP(D55,Dim_Unvan!$A:$B,2,FALSE()),"")</f>
        <v>BAKLİYAT</v>
      </c>
      <c r="F55" s="92">
        <v>1</v>
      </c>
    </row>
    <row r="56" spans="1:6" ht="25.5" customHeight="1" x14ac:dyDescent="0.25">
      <c r="A56" s="92" t="s">
        <v>147</v>
      </c>
      <c r="B56" s="93" t="str">
        <f>IFERROR(VLOOKUP(A56,Dim_Magaza!$A:$C,2,FALSE()),"")</f>
        <v>AYDIN MİMARSİNAN</v>
      </c>
      <c r="C56" s="93" t="str">
        <f>IFERROR(VLOOKUP(A56,Dim_Magaza!$A:$C,3,FALSE()),"")</f>
        <v>CÜNEYT ÇIKRIKÇI</v>
      </c>
      <c r="D56" s="92" t="s">
        <v>26</v>
      </c>
      <c r="E56" s="93" t="str">
        <f>IFERROR(VLOOKUP(D56,Dim_Unvan!$A:$B,2,FALSE()),"")</f>
        <v>KASAP</v>
      </c>
      <c r="F56" s="92">
        <v>1</v>
      </c>
    </row>
    <row r="57" spans="1:6" ht="25.5" customHeight="1" x14ac:dyDescent="0.25">
      <c r="A57" s="92" t="s">
        <v>147</v>
      </c>
      <c r="B57" s="93" t="str">
        <f>IFERROR(VLOOKUP(A57,Dim_Magaza!$A:$C,2,FALSE()),"")</f>
        <v>AYDIN MİMARSİNAN</v>
      </c>
      <c r="C57" s="93" t="str">
        <f>IFERROR(VLOOKUP(A57,Dim_Magaza!$A:$C,3,FALSE()),"")</f>
        <v>CÜNEYT ÇIKRIKÇI</v>
      </c>
      <c r="D57" s="92" t="s">
        <v>30</v>
      </c>
      <c r="E57" s="93" t="str">
        <f>IFERROR(VLOOKUP(D57,Dim_Unvan!$A:$B,2,FALSE()),"")</f>
        <v>KASİYER</v>
      </c>
      <c r="F57" s="92">
        <v>2</v>
      </c>
    </row>
    <row r="58" spans="1:6" ht="25.5" customHeight="1" x14ac:dyDescent="0.25">
      <c r="A58" s="92" t="s">
        <v>147</v>
      </c>
      <c r="B58" s="93" t="str">
        <f>IFERROR(VLOOKUP(A58,Dim_Magaza!$A:$C,2,FALSE()),"")</f>
        <v>AYDIN MİMARSİNAN</v>
      </c>
      <c r="C58" s="93" t="str">
        <f>IFERROR(VLOOKUP(A58,Dim_Magaza!$A:$C,3,FALSE()),"")</f>
        <v>CÜNEYT ÇIKRIKÇI</v>
      </c>
      <c r="D58" s="92" t="s">
        <v>34</v>
      </c>
      <c r="E58" s="93" t="str">
        <f>IFERROR(VLOOKUP(D58,Dim_Unvan!$A:$B,2,FALSE()),"")</f>
        <v>MANAV</v>
      </c>
      <c r="F58" s="92">
        <v>2</v>
      </c>
    </row>
    <row r="59" spans="1:6" ht="25.5" customHeight="1" x14ac:dyDescent="0.25">
      <c r="A59" s="92" t="s">
        <v>147</v>
      </c>
      <c r="B59" s="93" t="str">
        <f>IFERROR(VLOOKUP(A59,Dim_Magaza!$A:$C,2,FALSE()),"")</f>
        <v>AYDIN MİMARSİNAN</v>
      </c>
      <c r="C59" s="93" t="str">
        <f>IFERROR(VLOOKUP(A59,Dim_Magaza!$A:$C,3,FALSE()),"")</f>
        <v>CÜNEYT ÇIKRIKÇI</v>
      </c>
      <c r="D59" s="92" t="s">
        <v>52</v>
      </c>
      <c r="E59" s="93" t="str">
        <f>IFERROR(VLOOKUP(D59,Dim_Unvan!$A:$B,2,FALSE()),"")</f>
        <v>REYON GÖREVLİSİ</v>
      </c>
      <c r="F59" s="92">
        <v>2</v>
      </c>
    </row>
    <row r="60" spans="1:6" ht="25.5" customHeight="1" x14ac:dyDescent="0.25">
      <c r="A60" s="92" t="s">
        <v>147</v>
      </c>
      <c r="B60" s="93" t="str">
        <f>IFERROR(VLOOKUP(A60,Dim_Magaza!$A:$C,2,FALSE()),"")</f>
        <v>AYDIN MİMARSİNAN</v>
      </c>
      <c r="C60" s="93" t="str">
        <f>IFERROR(VLOOKUP(A60,Dim_Magaza!$A:$C,3,FALSE()),"")</f>
        <v>CÜNEYT ÇIKRIKÇI</v>
      </c>
      <c r="D60" s="92" t="s">
        <v>72</v>
      </c>
      <c r="E60" s="93" t="str">
        <f>IFERROR(VLOOKUP(D60,Dim_Unvan!$A:$B,2,FALSE()),"")</f>
        <v>YÖNETİCİ</v>
      </c>
      <c r="F60" s="92">
        <v>1</v>
      </c>
    </row>
    <row r="61" spans="1:6" ht="25.5" customHeight="1" x14ac:dyDescent="0.25">
      <c r="A61" s="92" t="s">
        <v>147</v>
      </c>
      <c r="B61" s="93" t="str">
        <f>IFERROR(VLOOKUP(A61,Dim_Magaza!$A:$C,2,FALSE()),"")</f>
        <v>AYDIN MİMARSİNAN</v>
      </c>
      <c r="C61" s="93" t="str">
        <f>IFERROR(VLOOKUP(A61,Dim_Magaza!$A:$C,3,FALSE()),"")</f>
        <v>CÜNEYT ÇIKRIKÇI</v>
      </c>
      <c r="D61" s="92" t="s">
        <v>76</v>
      </c>
      <c r="E61" s="93" t="str">
        <f>IFERROR(VLOOKUP(D61,Dim_Unvan!$A:$B,2,FALSE()),"")</f>
        <v>YÖNETİCİ YARDIMCISI</v>
      </c>
      <c r="F61" s="92">
        <v>1</v>
      </c>
    </row>
    <row r="62" spans="1:6" ht="25.5" customHeight="1" x14ac:dyDescent="0.25">
      <c r="A62" s="92" t="s">
        <v>147</v>
      </c>
      <c r="B62" s="93" t="str">
        <f>IFERROR(VLOOKUP(A62,Dim_Magaza!$A:$C,2,FALSE()),"")</f>
        <v>AYDIN MİMARSİNAN</v>
      </c>
      <c r="C62" s="93" t="str">
        <f>IFERROR(VLOOKUP(A62,Dim_Magaza!$A:$C,3,FALSE()),"")</f>
        <v>CÜNEYT ÇIKRIKÇI</v>
      </c>
      <c r="D62" s="92" t="s">
        <v>84</v>
      </c>
      <c r="E62" s="93" t="str">
        <f>IFERROR(VLOOKUP(D62,Dim_Unvan!$A:$B,2,FALSE()),"")</f>
        <v>ŞARKÜTERİ</v>
      </c>
      <c r="F62" s="92">
        <v>1</v>
      </c>
    </row>
    <row r="63" spans="1:6" ht="25.5" customHeight="1" x14ac:dyDescent="0.25">
      <c r="A63" s="92" t="s">
        <v>150</v>
      </c>
      <c r="B63" s="93" t="str">
        <f>IFERROR(VLOOKUP(A63,Dim_Magaza!$A:$C,2,FALSE()),"")</f>
        <v>AYRANCILAR</v>
      </c>
      <c r="C63" s="93" t="str">
        <f>IFERROR(VLOOKUP(A63,Dim_Magaza!$A:$C,3,FALSE()),"")</f>
        <v>AYŞE AVCU</v>
      </c>
      <c r="D63" s="92" t="s">
        <v>4</v>
      </c>
      <c r="E63" s="93" t="str">
        <f>IFERROR(VLOOKUP(D63,Dim_Unvan!$A:$B,2,FALSE()),"")</f>
        <v>BAKLİYAT</v>
      </c>
      <c r="F63" s="92">
        <v>1</v>
      </c>
    </row>
    <row r="64" spans="1:6" ht="25.5" customHeight="1" x14ac:dyDescent="0.25">
      <c r="A64" s="92" t="s">
        <v>150</v>
      </c>
      <c r="B64" s="93" t="str">
        <f>IFERROR(VLOOKUP(A64,Dim_Magaza!$A:$C,2,FALSE()),"")</f>
        <v>AYRANCILAR</v>
      </c>
      <c r="C64" s="93" t="str">
        <f>IFERROR(VLOOKUP(A64,Dim_Magaza!$A:$C,3,FALSE()),"")</f>
        <v>AYŞE AVCU</v>
      </c>
      <c r="D64" s="92" t="s">
        <v>26</v>
      </c>
      <c r="E64" s="93" t="str">
        <f>IFERROR(VLOOKUP(D64,Dim_Unvan!$A:$B,2,FALSE()),"")</f>
        <v>KASAP</v>
      </c>
      <c r="F64" s="92">
        <v>1</v>
      </c>
    </row>
    <row r="65" spans="1:6" ht="25.5" customHeight="1" x14ac:dyDescent="0.25">
      <c r="A65" s="92" t="s">
        <v>150</v>
      </c>
      <c r="B65" s="93" t="str">
        <f>IFERROR(VLOOKUP(A65,Dim_Magaza!$A:$C,2,FALSE()),"")</f>
        <v>AYRANCILAR</v>
      </c>
      <c r="C65" s="93" t="str">
        <f>IFERROR(VLOOKUP(A65,Dim_Magaza!$A:$C,3,FALSE()),"")</f>
        <v>AYŞE AVCU</v>
      </c>
      <c r="D65" s="92" t="s">
        <v>28</v>
      </c>
      <c r="E65" s="93" t="str">
        <f>IFERROR(VLOOKUP(D65,Dim_Unvan!$A:$B,2,FALSE()),"")</f>
        <v>KASAP YARDIMCISI</v>
      </c>
      <c r="F65" s="92">
        <v>1</v>
      </c>
    </row>
    <row r="66" spans="1:6" ht="25.5" customHeight="1" x14ac:dyDescent="0.25">
      <c r="A66" s="92" t="s">
        <v>150</v>
      </c>
      <c r="B66" s="93" t="str">
        <f>IFERROR(VLOOKUP(A66,Dim_Magaza!$A:$C,2,FALSE()),"")</f>
        <v>AYRANCILAR</v>
      </c>
      <c r="C66" s="93" t="str">
        <f>IFERROR(VLOOKUP(A66,Dim_Magaza!$A:$C,3,FALSE()),"")</f>
        <v>AYŞE AVCU</v>
      </c>
      <c r="D66" s="92" t="s">
        <v>30</v>
      </c>
      <c r="E66" s="93" t="str">
        <f>IFERROR(VLOOKUP(D66,Dim_Unvan!$A:$B,2,FALSE()),"")</f>
        <v>KASİYER</v>
      </c>
      <c r="F66" s="92">
        <v>3</v>
      </c>
    </row>
    <row r="67" spans="1:6" ht="25.5" customHeight="1" x14ac:dyDescent="0.25">
      <c r="A67" s="92" t="s">
        <v>150</v>
      </c>
      <c r="B67" s="93" t="str">
        <f>IFERROR(VLOOKUP(A67,Dim_Magaza!$A:$C,2,FALSE()),"")</f>
        <v>AYRANCILAR</v>
      </c>
      <c r="C67" s="93" t="str">
        <f>IFERROR(VLOOKUP(A67,Dim_Magaza!$A:$C,3,FALSE()),"")</f>
        <v>AYŞE AVCU</v>
      </c>
      <c r="D67" s="92" t="s">
        <v>34</v>
      </c>
      <c r="E67" s="93" t="str">
        <f>IFERROR(VLOOKUP(D67,Dim_Unvan!$A:$B,2,FALSE()),"")</f>
        <v>MANAV</v>
      </c>
      <c r="F67" s="92">
        <v>2</v>
      </c>
    </row>
    <row r="68" spans="1:6" ht="25.5" customHeight="1" x14ac:dyDescent="0.25">
      <c r="A68" s="92" t="s">
        <v>150</v>
      </c>
      <c r="B68" s="93" t="str">
        <f>IFERROR(VLOOKUP(A68,Dim_Magaza!$A:$C,2,FALSE()),"")</f>
        <v>AYRANCILAR</v>
      </c>
      <c r="C68" s="93" t="str">
        <f>IFERROR(VLOOKUP(A68,Dim_Magaza!$A:$C,3,FALSE()),"")</f>
        <v>AYŞE AVCU</v>
      </c>
      <c r="D68" s="92" t="s">
        <v>38</v>
      </c>
      <c r="E68" s="93" t="str">
        <f>IFERROR(VLOOKUP(D68,Dim_Unvan!$A:$B,2,FALSE()),"")</f>
        <v>MANAV YARDIMCISI</v>
      </c>
      <c r="F68" s="92">
        <v>2</v>
      </c>
    </row>
    <row r="69" spans="1:6" ht="25.5" customHeight="1" x14ac:dyDescent="0.25">
      <c r="A69" s="92" t="s">
        <v>150</v>
      </c>
      <c r="B69" s="93" t="str">
        <f>IFERROR(VLOOKUP(A69,Dim_Magaza!$A:$C,2,FALSE()),"")</f>
        <v>AYRANCILAR</v>
      </c>
      <c r="C69" s="93" t="str">
        <f>IFERROR(VLOOKUP(A69,Dim_Magaza!$A:$C,3,FALSE()),"")</f>
        <v>AYŞE AVCU</v>
      </c>
      <c r="D69" s="92" t="s">
        <v>46</v>
      </c>
      <c r="E69" s="93" t="str">
        <f>IFERROR(VLOOKUP(D69,Dim_Unvan!$A:$B,2,FALSE()),"")</f>
        <v>ONLİNE TOPLAYICI</v>
      </c>
      <c r="F69" s="92">
        <v>1</v>
      </c>
    </row>
    <row r="70" spans="1:6" ht="25.5" customHeight="1" x14ac:dyDescent="0.25">
      <c r="A70" s="92" t="s">
        <v>150</v>
      </c>
      <c r="B70" s="93" t="str">
        <f>IFERROR(VLOOKUP(A70,Dim_Magaza!$A:$C,2,FALSE()),"")</f>
        <v>AYRANCILAR</v>
      </c>
      <c r="C70" s="93" t="str">
        <f>IFERROR(VLOOKUP(A70,Dim_Magaza!$A:$C,3,FALSE()),"")</f>
        <v>AYŞE AVCU</v>
      </c>
      <c r="D70" s="92" t="s">
        <v>48</v>
      </c>
      <c r="E70" s="93" t="str">
        <f>IFERROR(VLOOKUP(D70,Dim_Unvan!$A:$B,2,FALSE()),"")</f>
        <v>ONLİNE ŞOFÖR</v>
      </c>
      <c r="F70" s="92">
        <v>1</v>
      </c>
    </row>
    <row r="71" spans="1:6" ht="25.5" customHeight="1" x14ac:dyDescent="0.25">
      <c r="A71" s="92" t="s">
        <v>150</v>
      </c>
      <c r="B71" s="93" t="str">
        <f>IFERROR(VLOOKUP(A71,Dim_Magaza!$A:$C,2,FALSE()),"")</f>
        <v>AYRANCILAR</v>
      </c>
      <c r="C71" s="93" t="str">
        <f>IFERROR(VLOOKUP(A71,Dim_Magaza!$A:$C,3,FALSE()),"")</f>
        <v>AYŞE AVCU</v>
      </c>
      <c r="D71" s="92" t="s">
        <v>52</v>
      </c>
      <c r="E71" s="93" t="str">
        <f>IFERROR(VLOOKUP(D71,Dim_Unvan!$A:$B,2,FALSE()),"")</f>
        <v>REYON GÖREVLİSİ</v>
      </c>
      <c r="F71" s="92">
        <v>3</v>
      </c>
    </row>
    <row r="72" spans="1:6" ht="25.5" customHeight="1" x14ac:dyDescent="0.25">
      <c r="A72" s="92" t="s">
        <v>150</v>
      </c>
      <c r="B72" s="93" t="str">
        <f>IFERROR(VLOOKUP(A72,Dim_Magaza!$A:$C,2,FALSE()),"")</f>
        <v>AYRANCILAR</v>
      </c>
      <c r="C72" s="93" t="str">
        <f>IFERROR(VLOOKUP(A72,Dim_Magaza!$A:$C,3,FALSE()),"")</f>
        <v>AYŞE AVCU</v>
      </c>
      <c r="D72" s="92" t="s">
        <v>72</v>
      </c>
      <c r="E72" s="93" t="str">
        <f>IFERROR(VLOOKUP(D72,Dim_Unvan!$A:$B,2,FALSE()),"")</f>
        <v>YÖNETİCİ</v>
      </c>
      <c r="F72" s="92">
        <v>1</v>
      </c>
    </row>
    <row r="73" spans="1:6" ht="25.5" customHeight="1" x14ac:dyDescent="0.25">
      <c r="A73" s="92" t="s">
        <v>150</v>
      </c>
      <c r="B73" s="93" t="str">
        <f>IFERROR(VLOOKUP(A73,Dim_Magaza!$A:$C,2,FALSE()),"")</f>
        <v>AYRANCILAR</v>
      </c>
      <c r="C73" s="93" t="str">
        <f>IFERROR(VLOOKUP(A73,Dim_Magaza!$A:$C,3,FALSE()),"")</f>
        <v>AYŞE AVCU</v>
      </c>
      <c r="D73" s="92" t="s">
        <v>76</v>
      </c>
      <c r="E73" s="93" t="str">
        <f>IFERROR(VLOOKUP(D73,Dim_Unvan!$A:$B,2,FALSE()),"")</f>
        <v>YÖNETİCİ YARDIMCISI</v>
      </c>
      <c r="F73" s="92">
        <v>1</v>
      </c>
    </row>
    <row r="74" spans="1:6" ht="25.5" customHeight="1" x14ac:dyDescent="0.25">
      <c r="A74" s="92" t="s">
        <v>150</v>
      </c>
      <c r="B74" s="93" t="str">
        <f>IFERROR(VLOOKUP(A74,Dim_Magaza!$A:$C,2,FALSE()),"")</f>
        <v>AYRANCILAR</v>
      </c>
      <c r="C74" s="93" t="str">
        <f>IFERROR(VLOOKUP(A74,Dim_Magaza!$A:$C,3,FALSE()),"")</f>
        <v>AYŞE AVCU</v>
      </c>
      <c r="D74" s="92" t="s">
        <v>84</v>
      </c>
      <c r="E74" s="93" t="str">
        <f>IFERROR(VLOOKUP(D74,Dim_Unvan!$A:$B,2,FALSE()),"")</f>
        <v>ŞARKÜTERİ</v>
      </c>
      <c r="F74" s="92">
        <v>1</v>
      </c>
    </row>
    <row r="75" spans="1:6" ht="25.5" customHeight="1" x14ac:dyDescent="0.25">
      <c r="A75" s="92" t="s">
        <v>150</v>
      </c>
      <c r="B75" s="93" t="str">
        <f>IFERROR(VLOOKUP(A75,Dim_Magaza!$A:$C,2,FALSE()),"")</f>
        <v>AYRANCILAR</v>
      </c>
      <c r="C75" s="93" t="str">
        <f>IFERROR(VLOOKUP(A75,Dim_Magaza!$A:$C,3,FALSE()),"")</f>
        <v>AYŞE AVCU</v>
      </c>
      <c r="D75" s="92" t="s">
        <v>68</v>
      </c>
      <c r="E75" s="93" t="str">
        <f>IFERROR(VLOOKUP(D75,Dim_Unvan!$A:$B,2,FALSE()),"")</f>
        <v>UNLU MAMÜLLER</v>
      </c>
      <c r="F75" s="92">
        <v>1</v>
      </c>
    </row>
    <row r="76" spans="1:6" ht="15" customHeight="1" x14ac:dyDescent="0.25">
      <c r="A76" s="92" t="s">
        <v>153</v>
      </c>
      <c r="B76" s="93" t="str">
        <f>IFERROR(VLOOKUP(A76,Dim_Magaza!$A:$C,2,FALSE()),"")</f>
        <v>BALÇOVA</v>
      </c>
      <c r="C76" s="93" t="str">
        <f>IFERROR(VLOOKUP(A76,Dim_Magaza!$A:$C,3,FALSE()),"")</f>
        <v>ERGÜVEN KAMİLOĞLU</v>
      </c>
      <c r="D76" s="92" t="s">
        <v>4</v>
      </c>
      <c r="E76" s="93" t="str">
        <f>IFERROR(VLOOKUP(D76,Dim_Unvan!$A:$B,2,FALSE()),"")</f>
        <v>BAKLİYAT</v>
      </c>
      <c r="F76" s="92">
        <v>1</v>
      </c>
    </row>
    <row r="77" spans="1:6" ht="15" customHeight="1" x14ac:dyDescent="0.25">
      <c r="A77" s="92" t="s">
        <v>153</v>
      </c>
      <c r="B77" s="93" t="str">
        <f>IFERROR(VLOOKUP(A77,Dim_Magaza!$A:$C,2,FALSE()),"")</f>
        <v>BALÇOVA</v>
      </c>
      <c r="C77" s="93" t="str">
        <f>IFERROR(VLOOKUP(A77,Dim_Magaza!$A:$C,3,FALSE()),"")</f>
        <v>ERGÜVEN KAMİLOĞLU</v>
      </c>
      <c r="D77" s="92" t="s">
        <v>26</v>
      </c>
      <c r="E77" s="93" t="str">
        <f>IFERROR(VLOOKUP(D77,Dim_Unvan!$A:$B,2,FALSE()),"")</f>
        <v>KASAP</v>
      </c>
      <c r="F77" s="92">
        <v>1</v>
      </c>
    </row>
    <row r="78" spans="1:6" ht="15" customHeight="1" x14ac:dyDescent="0.25">
      <c r="A78" s="92" t="s">
        <v>153</v>
      </c>
      <c r="B78" s="93" t="str">
        <f>IFERROR(VLOOKUP(A78,Dim_Magaza!$A:$C,2,FALSE()),"")</f>
        <v>BALÇOVA</v>
      </c>
      <c r="C78" s="93" t="str">
        <f>IFERROR(VLOOKUP(A78,Dim_Magaza!$A:$C,3,FALSE()),"")</f>
        <v>ERGÜVEN KAMİLOĞLU</v>
      </c>
      <c r="D78" s="92" t="s">
        <v>28</v>
      </c>
      <c r="E78" s="93" t="str">
        <f>IFERROR(VLOOKUP(D78,Dim_Unvan!$A:$B,2,FALSE()),"")</f>
        <v>KASAP YARDIMCISI</v>
      </c>
      <c r="F78" s="92">
        <v>1</v>
      </c>
    </row>
    <row r="79" spans="1:6" ht="15" customHeight="1" x14ac:dyDescent="0.25">
      <c r="A79" s="92" t="s">
        <v>153</v>
      </c>
      <c r="B79" s="93" t="str">
        <f>IFERROR(VLOOKUP(A79,Dim_Magaza!$A:$C,2,FALSE()),"")</f>
        <v>BALÇOVA</v>
      </c>
      <c r="C79" s="93" t="str">
        <f>IFERROR(VLOOKUP(A79,Dim_Magaza!$A:$C,3,FALSE()),"")</f>
        <v>ERGÜVEN KAMİLOĞLU</v>
      </c>
      <c r="D79" s="92" t="s">
        <v>30</v>
      </c>
      <c r="E79" s="93" t="str">
        <f>IFERROR(VLOOKUP(D79,Dim_Unvan!$A:$B,2,FALSE()),"")</f>
        <v>KASİYER</v>
      </c>
      <c r="F79" s="92">
        <v>4</v>
      </c>
    </row>
    <row r="80" spans="1:6" ht="15" customHeight="1" x14ac:dyDescent="0.25">
      <c r="A80" s="92" t="s">
        <v>153</v>
      </c>
      <c r="B80" s="93" t="str">
        <f>IFERROR(VLOOKUP(A80,Dim_Magaza!$A:$C,2,FALSE()),"")</f>
        <v>BALÇOVA</v>
      </c>
      <c r="C80" s="93" t="str">
        <f>IFERROR(VLOOKUP(A80,Dim_Magaza!$A:$C,3,FALSE()),"")</f>
        <v>ERGÜVEN KAMİLOĞLU</v>
      </c>
      <c r="D80" s="92" t="s">
        <v>34</v>
      </c>
      <c r="E80" s="93" t="str">
        <f>IFERROR(VLOOKUP(D80,Dim_Unvan!$A:$B,2,FALSE()),"")</f>
        <v>MANAV</v>
      </c>
      <c r="F80" s="92">
        <v>2</v>
      </c>
    </row>
    <row r="81" spans="1:6" ht="15" customHeight="1" x14ac:dyDescent="0.25">
      <c r="A81" s="92" t="s">
        <v>153</v>
      </c>
      <c r="B81" s="93" t="str">
        <f>IFERROR(VLOOKUP(A81,Dim_Magaza!$A:$C,2,FALSE()),"")</f>
        <v>BALÇOVA</v>
      </c>
      <c r="C81" s="93" t="str">
        <f>IFERROR(VLOOKUP(A81,Dim_Magaza!$A:$C,3,FALSE()),"")</f>
        <v>ERGÜVEN KAMİLOĞLU</v>
      </c>
      <c r="D81" s="92" t="s">
        <v>36</v>
      </c>
      <c r="E81" s="93" t="str">
        <f>IFERROR(VLOOKUP(D81,Dim_Unvan!$A:$B,2,FALSE()),"")</f>
        <v>MANAV TERAZİ</v>
      </c>
      <c r="F81" s="92">
        <v>1</v>
      </c>
    </row>
    <row r="82" spans="1:6" ht="15" customHeight="1" x14ac:dyDescent="0.25">
      <c r="A82" s="92" t="s">
        <v>153</v>
      </c>
      <c r="B82" s="93" t="str">
        <f>IFERROR(VLOOKUP(A82,Dim_Magaza!$A:$C,2,FALSE()),"")</f>
        <v>BALÇOVA</v>
      </c>
      <c r="C82" s="93" t="str">
        <f>IFERROR(VLOOKUP(A82,Dim_Magaza!$A:$C,3,FALSE()),"")</f>
        <v>ERGÜVEN KAMİLOĞLU</v>
      </c>
      <c r="D82" s="92" t="s">
        <v>38</v>
      </c>
      <c r="E82" s="93" t="str">
        <f>IFERROR(VLOOKUP(D82,Dim_Unvan!$A:$B,2,FALSE()),"")</f>
        <v>MANAV YARDIMCISI</v>
      </c>
      <c r="F82" s="92">
        <v>2</v>
      </c>
    </row>
    <row r="83" spans="1:6" ht="15" customHeight="1" x14ac:dyDescent="0.25">
      <c r="A83" s="92" t="s">
        <v>153</v>
      </c>
      <c r="B83" s="93" t="str">
        <f>IFERROR(VLOOKUP(A83,Dim_Magaza!$A:$C,2,FALSE()),"")</f>
        <v>BALÇOVA</v>
      </c>
      <c r="C83" s="93" t="str">
        <f>IFERROR(VLOOKUP(A83,Dim_Magaza!$A:$C,3,FALSE()),"")</f>
        <v>ERGÜVEN KAMİLOĞLU</v>
      </c>
      <c r="D83" s="92" t="s">
        <v>46</v>
      </c>
      <c r="E83" s="93" t="str">
        <f>IFERROR(VLOOKUP(D83,Dim_Unvan!$A:$B,2,FALSE()),"")</f>
        <v>ONLİNE TOPLAYICI</v>
      </c>
      <c r="F83" s="92">
        <v>1</v>
      </c>
    </row>
    <row r="84" spans="1:6" ht="15" customHeight="1" x14ac:dyDescent="0.25">
      <c r="A84" s="92" t="s">
        <v>153</v>
      </c>
      <c r="B84" s="93" t="str">
        <f>IFERROR(VLOOKUP(A84,Dim_Magaza!$A:$C,2,FALSE()),"")</f>
        <v>BALÇOVA</v>
      </c>
      <c r="C84" s="93" t="str">
        <f>IFERROR(VLOOKUP(A84,Dim_Magaza!$A:$C,3,FALSE()),"")</f>
        <v>ERGÜVEN KAMİLOĞLU</v>
      </c>
      <c r="D84" s="92" t="s">
        <v>48</v>
      </c>
      <c r="E84" s="93" t="str">
        <f>IFERROR(VLOOKUP(D84,Dim_Unvan!$A:$B,2,FALSE()),"")</f>
        <v>ONLİNE ŞOFÖR</v>
      </c>
      <c r="F84" s="92">
        <v>1</v>
      </c>
    </row>
    <row r="85" spans="1:6" ht="15" customHeight="1" x14ac:dyDescent="0.25">
      <c r="A85" s="92" t="s">
        <v>153</v>
      </c>
      <c r="B85" s="93" t="str">
        <f>IFERROR(VLOOKUP(A85,Dim_Magaza!$A:$C,2,FALSE()),"")</f>
        <v>BALÇOVA</v>
      </c>
      <c r="C85" s="93" t="str">
        <f>IFERROR(VLOOKUP(A85,Dim_Magaza!$A:$C,3,FALSE()),"")</f>
        <v>ERGÜVEN KAMİLOĞLU</v>
      </c>
      <c r="D85" s="92" t="s">
        <v>52</v>
      </c>
      <c r="E85" s="93" t="str">
        <f>IFERROR(VLOOKUP(D85,Dim_Unvan!$A:$B,2,FALSE()),"")</f>
        <v>REYON GÖREVLİSİ</v>
      </c>
      <c r="F85" s="92">
        <v>3</v>
      </c>
    </row>
    <row r="86" spans="1:6" ht="15" customHeight="1" x14ac:dyDescent="0.25">
      <c r="A86" s="92" t="s">
        <v>153</v>
      </c>
      <c r="B86" s="93" t="str">
        <f>IFERROR(VLOOKUP(A86,Dim_Magaza!$A:$C,2,FALSE()),"")</f>
        <v>BALÇOVA</v>
      </c>
      <c r="C86" s="93" t="str">
        <f>IFERROR(VLOOKUP(A86,Dim_Magaza!$A:$C,3,FALSE()),"")</f>
        <v>ERGÜVEN KAMİLOĞLU</v>
      </c>
      <c r="D86" s="92" t="s">
        <v>72</v>
      </c>
      <c r="E86" s="93" t="str">
        <f>IFERROR(VLOOKUP(D86,Dim_Unvan!$A:$B,2,FALSE()),"")</f>
        <v>YÖNETİCİ</v>
      </c>
      <c r="F86" s="92">
        <v>1</v>
      </c>
    </row>
    <row r="87" spans="1:6" ht="15" customHeight="1" x14ac:dyDescent="0.25">
      <c r="A87" s="92" t="s">
        <v>153</v>
      </c>
      <c r="B87" s="93" t="str">
        <f>IFERROR(VLOOKUP(A87,Dim_Magaza!$A:$C,2,FALSE()),"")</f>
        <v>BALÇOVA</v>
      </c>
      <c r="C87" s="93" t="str">
        <f>IFERROR(VLOOKUP(A87,Dim_Magaza!$A:$C,3,FALSE()),"")</f>
        <v>ERGÜVEN KAMİLOĞLU</v>
      </c>
      <c r="D87" s="92" t="s">
        <v>76</v>
      </c>
      <c r="E87" s="93" t="str">
        <f>IFERROR(VLOOKUP(D87,Dim_Unvan!$A:$B,2,FALSE()),"")</f>
        <v>YÖNETİCİ YARDIMCISI</v>
      </c>
      <c r="F87" s="92">
        <v>2</v>
      </c>
    </row>
    <row r="88" spans="1:6" ht="15" customHeight="1" x14ac:dyDescent="0.25">
      <c r="A88" s="92" t="s">
        <v>153</v>
      </c>
      <c r="B88" s="93" t="str">
        <f>IFERROR(VLOOKUP(A88,Dim_Magaza!$A:$C,2,FALSE()),"")</f>
        <v>BALÇOVA</v>
      </c>
      <c r="C88" s="93" t="str">
        <f>IFERROR(VLOOKUP(A88,Dim_Magaza!$A:$C,3,FALSE()),"")</f>
        <v>ERGÜVEN KAMİLOĞLU</v>
      </c>
      <c r="D88" s="92" t="s">
        <v>84</v>
      </c>
      <c r="E88" s="93" t="str">
        <f>IFERROR(VLOOKUP(D88,Dim_Unvan!$A:$B,2,FALSE()),"")</f>
        <v>ŞARKÜTERİ</v>
      </c>
      <c r="F88" s="92">
        <v>1</v>
      </c>
    </row>
    <row r="89" spans="1:6" ht="15" customHeight="1" x14ac:dyDescent="0.25">
      <c r="A89" s="92" t="s">
        <v>156</v>
      </c>
      <c r="B89" s="93" t="str">
        <f>IFERROR(VLOOKUP(A89,Dim_Magaza!$A:$C,2,FALSE()),"")</f>
        <v>BAYRAKLI</v>
      </c>
      <c r="C89" s="93" t="str">
        <f>IFERROR(VLOOKUP(A89,Dim_Magaza!$A:$C,3,FALSE()),"")</f>
        <v>UFUK ERTUĞRUL</v>
      </c>
      <c r="D89" s="92" t="s">
        <v>4</v>
      </c>
      <c r="E89" s="93" t="str">
        <f>IFERROR(VLOOKUP(D89,Dim_Unvan!$A:$B,2,FALSE()),"")</f>
        <v>BAKLİYAT</v>
      </c>
      <c r="F89" s="92">
        <v>1</v>
      </c>
    </row>
    <row r="90" spans="1:6" ht="15" customHeight="1" x14ac:dyDescent="0.25">
      <c r="A90" s="92" t="s">
        <v>156</v>
      </c>
      <c r="B90" s="93" t="str">
        <f>IFERROR(VLOOKUP(A90,Dim_Magaza!$A:$C,2,FALSE()),"")</f>
        <v>BAYRAKLI</v>
      </c>
      <c r="C90" s="93" t="str">
        <f>IFERROR(VLOOKUP(A90,Dim_Magaza!$A:$C,3,FALSE()),"")</f>
        <v>UFUK ERTUĞRUL</v>
      </c>
      <c r="D90" s="92" t="s">
        <v>26</v>
      </c>
      <c r="E90" s="93" t="str">
        <f>IFERROR(VLOOKUP(D90,Dim_Unvan!$A:$B,2,FALSE()),"")</f>
        <v>KASAP</v>
      </c>
      <c r="F90" s="92">
        <v>1</v>
      </c>
    </row>
    <row r="91" spans="1:6" ht="15" customHeight="1" x14ac:dyDescent="0.25">
      <c r="A91" s="92" t="s">
        <v>156</v>
      </c>
      <c r="B91" s="93" t="str">
        <f>IFERROR(VLOOKUP(A91,Dim_Magaza!$A:$C,2,FALSE()),"")</f>
        <v>BAYRAKLI</v>
      </c>
      <c r="C91" s="93" t="str">
        <f>IFERROR(VLOOKUP(A91,Dim_Magaza!$A:$C,3,FALSE()),"")</f>
        <v>UFUK ERTUĞRUL</v>
      </c>
      <c r="D91" s="92" t="s">
        <v>30</v>
      </c>
      <c r="E91" s="93" t="str">
        <f>IFERROR(VLOOKUP(D91,Dim_Unvan!$A:$B,2,FALSE()),"")</f>
        <v>KASİYER</v>
      </c>
      <c r="F91" s="92">
        <v>2</v>
      </c>
    </row>
    <row r="92" spans="1:6" ht="15" customHeight="1" x14ac:dyDescent="0.25">
      <c r="A92" s="92" t="s">
        <v>156</v>
      </c>
      <c r="B92" s="93" t="str">
        <f>IFERROR(VLOOKUP(A92,Dim_Magaza!$A:$C,2,FALSE()),"")</f>
        <v>BAYRAKLI</v>
      </c>
      <c r="C92" s="93" t="str">
        <f>IFERROR(VLOOKUP(A92,Dim_Magaza!$A:$C,3,FALSE()),"")</f>
        <v>UFUK ERTUĞRUL</v>
      </c>
      <c r="D92" s="92" t="s">
        <v>34</v>
      </c>
      <c r="E92" s="93" t="str">
        <f>IFERROR(VLOOKUP(D92,Dim_Unvan!$A:$B,2,FALSE()),"")</f>
        <v>MANAV</v>
      </c>
      <c r="F92" s="92">
        <v>2</v>
      </c>
    </row>
    <row r="93" spans="1:6" ht="15" customHeight="1" x14ac:dyDescent="0.25">
      <c r="A93" s="92" t="s">
        <v>156</v>
      </c>
      <c r="B93" s="93" t="str">
        <f>IFERROR(VLOOKUP(A93,Dim_Magaza!$A:$C,2,FALSE()),"")</f>
        <v>BAYRAKLI</v>
      </c>
      <c r="C93" s="93" t="str">
        <f>IFERROR(VLOOKUP(A93,Dim_Magaza!$A:$C,3,FALSE()),"")</f>
        <v>UFUK ERTUĞRUL</v>
      </c>
      <c r="D93" s="92" t="s">
        <v>52</v>
      </c>
      <c r="E93" s="93" t="str">
        <f>IFERROR(VLOOKUP(D93,Dim_Unvan!$A:$B,2,FALSE()),"")</f>
        <v>REYON GÖREVLİSİ</v>
      </c>
      <c r="F93" s="92">
        <v>2</v>
      </c>
    </row>
    <row r="94" spans="1:6" ht="15" customHeight="1" x14ac:dyDescent="0.25">
      <c r="A94" s="92" t="s">
        <v>156</v>
      </c>
      <c r="B94" s="93" t="str">
        <f>IFERROR(VLOOKUP(A94,Dim_Magaza!$A:$C,2,FALSE()),"")</f>
        <v>BAYRAKLI</v>
      </c>
      <c r="C94" s="93" t="str">
        <f>IFERROR(VLOOKUP(A94,Dim_Magaza!$A:$C,3,FALSE()),"")</f>
        <v>UFUK ERTUĞRUL</v>
      </c>
      <c r="D94" s="92" t="s">
        <v>72</v>
      </c>
      <c r="E94" s="93" t="str">
        <f>IFERROR(VLOOKUP(D94,Dim_Unvan!$A:$B,2,FALSE()),"")</f>
        <v>YÖNETİCİ</v>
      </c>
      <c r="F94" s="92">
        <v>1</v>
      </c>
    </row>
    <row r="95" spans="1:6" ht="15" customHeight="1" x14ac:dyDescent="0.25">
      <c r="A95" s="92" t="s">
        <v>156</v>
      </c>
      <c r="B95" s="93" t="str">
        <f>IFERROR(VLOOKUP(A95,Dim_Magaza!$A:$C,2,FALSE()),"")</f>
        <v>BAYRAKLI</v>
      </c>
      <c r="C95" s="93" t="str">
        <f>IFERROR(VLOOKUP(A95,Dim_Magaza!$A:$C,3,FALSE()),"")</f>
        <v>UFUK ERTUĞRUL</v>
      </c>
      <c r="D95" s="92" t="s">
        <v>76</v>
      </c>
      <c r="E95" s="93" t="str">
        <f>IFERROR(VLOOKUP(D95,Dim_Unvan!$A:$B,2,FALSE()),"")</f>
        <v>YÖNETİCİ YARDIMCISI</v>
      </c>
      <c r="F95" s="92">
        <v>1</v>
      </c>
    </row>
    <row r="96" spans="1:6" ht="15" customHeight="1" x14ac:dyDescent="0.25">
      <c r="A96" s="92" t="s">
        <v>156</v>
      </c>
      <c r="B96" s="93" t="str">
        <f>IFERROR(VLOOKUP(A96,Dim_Magaza!$A:$C,2,FALSE()),"")</f>
        <v>BAYRAKLI</v>
      </c>
      <c r="C96" s="93" t="str">
        <f>IFERROR(VLOOKUP(A96,Dim_Magaza!$A:$C,3,FALSE()),"")</f>
        <v>UFUK ERTUĞRUL</v>
      </c>
      <c r="D96" s="92" t="s">
        <v>84</v>
      </c>
      <c r="E96" s="93" t="str">
        <f>IFERROR(VLOOKUP(D96,Dim_Unvan!$A:$B,2,FALSE()),"")</f>
        <v>ŞARKÜTERİ</v>
      </c>
      <c r="F96" s="92">
        <v>1</v>
      </c>
    </row>
    <row r="97" spans="1:6" ht="15" customHeight="1" x14ac:dyDescent="0.25">
      <c r="A97" s="92" t="s">
        <v>159</v>
      </c>
      <c r="B97" s="93" t="str">
        <f>IFERROR(VLOOKUP(A97,Dim_Magaza!$A:$C,2,FALSE()),"")</f>
        <v>BOZYAKA</v>
      </c>
      <c r="C97" s="93" t="str">
        <f>IFERROR(VLOOKUP(A97,Dim_Magaza!$A:$C,3,FALSE()),"")</f>
        <v>ERGÜVEN KAMİLOĞLU</v>
      </c>
      <c r="D97" s="92" t="s">
        <v>26</v>
      </c>
      <c r="E97" s="93" t="str">
        <f>IFERROR(VLOOKUP(D97,Dim_Unvan!$A:$B,2,FALSE()),"")</f>
        <v>KASAP</v>
      </c>
      <c r="F97" s="92">
        <v>1</v>
      </c>
    </row>
    <row r="98" spans="1:6" ht="15" customHeight="1" x14ac:dyDescent="0.25">
      <c r="A98" s="92" t="s">
        <v>159</v>
      </c>
      <c r="B98" s="93" t="str">
        <f>IFERROR(VLOOKUP(A98,Dim_Magaza!$A:$C,2,FALSE()),"")</f>
        <v>BOZYAKA</v>
      </c>
      <c r="C98" s="93" t="str">
        <f>IFERROR(VLOOKUP(A98,Dim_Magaza!$A:$C,3,FALSE()),"")</f>
        <v>ERGÜVEN KAMİLOĞLU</v>
      </c>
      <c r="D98" s="92" t="s">
        <v>30</v>
      </c>
      <c r="E98" s="93" t="str">
        <f>IFERROR(VLOOKUP(D98,Dim_Unvan!$A:$B,2,FALSE()),"")</f>
        <v>KASİYER</v>
      </c>
      <c r="F98" s="92">
        <v>2</v>
      </c>
    </row>
    <row r="99" spans="1:6" ht="15" customHeight="1" x14ac:dyDescent="0.25">
      <c r="A99" s="92" t="s">
        <v>159</v>
      </c>
      <c r="B99" s="93" t="str">
        <f>IFERROR(VLOOKUP(A99,Dim_Magaza!$A:$C,2,FALSE()),"")</f>
        <v>BOZYAKA</v>
      </c>
      <c r="C99" s="93" t="str">
        <f>IFERROR(VLOOKUP(A99,Dim_Magaza!$A:$C,3,FALSE()),"")</f>
        <v>ERGÜVEN KAMİLOĞLU</v>
      </c>
      <c r="D99" s="92" t="s">
        <v>34</v>
      </c>
      <c r="E99" s="93" t="str">
        <f>IFERROR(VLOOKUP(D99,Dim_Unvan!$A:$B,2,FALSE()),"")</f>
        <v>MANAV</v>
      </c>
      <c r="F99" s="92">
        <v>2</v>
      </c>
    </row>
    <row r="100" spans="1:6" ht="15" customHeight="1" x14ac:dyDescent="0.25">
      <c r="A100" s="92" t="s">
        <v>159</v>
      </c>
      <c r="B100" s="93" t="str">
        <f>IFERROR(VLOOKUP(A100,Dim_Magaza!$A:$C,2,FALSE()),"")</f>
        <v>BOZYAKA</v>
      </c>
      <c r="C100" s="93" t="str">
        <f>IFERROR(VLOOKUP(A100,Dim_Magaza!$A:$C,3,FALSE()),"")</f>
        <v>ERGÜVEN KAMİLOĞLU</v>
      </c>
      <c r="D100" s="92" t="s">
        <v>52</v>
      </c>
      <c r="E100" s="93" t="str">
        <f>IFERROR(VLOOKUP(D100,Dim_Unvan!$A:$B,2,FALSE()),"")</f>
        <v>REYON GÖREVLİSİ</v>
      </c>
      <c r="F100" s="92">
        <v>2</v>
      </c>
    </row>
    <row r="101" spans="1:6" ht="15" customHeight="1" x14ac:dyDescent="0.25">
      <c r="A101" s="92" t="s">
        <v>159</v>
      </c>
      <c r="B101" s="93" t="str">
        <f>IFERROR(VLOOKUP(A101,Dim_Magaza!$A:$C,2,FALSE()),"")</f>
        <v>BOZYAKA</v>
      </c>
      <c r="C101" s="93" t="str">
        <f>IFERROR(VLOOKUP(A101,Dim_Magaza!$A:$C,3,FALSE()),"")</f>
        <v>ERGÜVEN KAMİLOĞLU</v>
      </c>
      <c r="D101" s="92" t="s">
        <v>72</v>
      </c>
      <c r="E101" s="93" t="str">
        <f>IFERROR(VLOOKUP(D101,Dim_Unvan!$A:$B,2,FALSE()),"")</f>
        <v>YÖNETİCİ</v>
      </c>
      <c r="F101" s="92">
        <v>1</v>
      </c>
    </row>
    <row r="102" spans="1:6" ht="15" customHeight="1" x14ac:dyDescent="0.25">
      <c r="A102" s="92" t="s">
        <v>159</v>
      </c>
      <c r="B102" s="93" t="str">
        <f>IFERROR(VLOOKUP(A102,Dim_Magaza!$A:$C,2,FALSE()),"")</f>
        <v>BOZYAKA</v>
      </c>
      <c r="C102" s="93" t="str">
        <f>IFERROR(VLOOKUP(A102,Dim_Magaza!$A:$C,3,FALSE()),"")</f>
        <v>ERGÜVEN KAMİLOĞLU</v>
      </c>
      <c r="D102" s="92" t="s">
        <v>76</v>
      </c>
      <c r="E102" s="93" t="str">
        <f>IFERROR(VLOOKUP(D102,Dim_Unvan!$A:$B,2,FALSE()),"")</f>
        <v>YÖNETİCİ YARDIMCISI</v>
      </c>
      <c r="F102" s="92">
        <v>1</v>
      </c>
    </row>
    <row r="103" spans="1:6" ht="15" customHeight="1" x14ac:dyDescent="0.25">
      <c r="A103" s="92" t="s">
        <v>159</v>
      </c>
      <c r="B103" s="93" t="str">
        <f>IFERROR(VLOOKUP(A103,Dim_Magaza!$A:$C,2,FALSE()),"")</f>
        <v>BOZYAKA</v>
      </c>
      <c r="C103" s="93" t="str">
        <f>IFERROR(VLOOKUP(A103,Dim_Magaza!$A:$C,3,FALSE()),"")</f>
        <v>ERGÜVEN KAMİLOĞLU</v>
      </c>
      <c r="D103" s="92" t="s">
        <v>84</v>
      </c>
      <c r="E103" s="93" t="str">
        <f>IFERROR(VLOOKUP(D103,Dim_Unvan!$A:$B,2,FALSE()),"")</f>
        <v>ŞARKÜTERİ</v>
      </c>
      <c r="F103" s="92">
        <v>1</v>
      </c>
    </row>
    <row r="104" spans="1:6" ht="15" customHeight="1" x14ac:dyDescent="0.25">
      <c r="A104" s="92" t="s">
        <v>162</v>
      </c>
      <c r="B104" s="93" t="str">
        <f>IFERROR(VLOOKUP(A104,Dim_Magaza!$A:$C,2,FALSE()),"")</f>
        <v>BUCA</v>
      </c>
      <c r="C104" s="93" t="str">
        <f>IFERROR(VLOOKUP(A104,Dim_Magaza!$A:$C,3,FALSE()),"")</f>
        <v>DERYA YARDIMCI</v>
      </c>
      <c r="D104" s="92" t="s">
        <v>4</v>
      </c>
      <c r="E104" s="93" t="str">
        <f>IFERROR(VLOOKUP(D104,Dim_Unvan!$A:$B,2,FALSE()),"")</f>
        <v>BAKLİYAT</v>
      </c>
      <c r="F104" s="92">
        <v>1</v>
      </c>
    </row>
    <row r="105" spans="1:6" ht="15" customHeight="1" x14ac:dyDescent="0.25">
      <c r="A105" s="92" t="s">
        <v>162</v>
      </c>
      <c r="B105" s="93" t="str">
        <f>IFERROR(VLOOKUP(A105,Dim_Magaza!$A:$C,2,FALSE()),"")</f>
        <v>BUCA</v>
      </c>
      <c r="C105" s="93" t="str">
        <f>IFERROR(VLOOKUP(A105,Dim_Magaza!$A:$C,3,FALSE()),"")</f>
        <v>DERYA YARDIMCI</v>
      </c>
      <c r="D105" s="92" t="s">
        <v>26</v>
      </c>
      <c r="E105" s="93" t="str">
        <f>IFERROR(VLOOKUP(D105,Dim_Unvan!$A:$B,2,FALSE()),"")</f>
        <v>KASAP</v>
      </c>
      <c r="F105" s="92">
        <v>1</v>
      </c>
    </row>
    <row r="106" spans="1:6" ht="15" customHeight="1" x14ac:dyDescent="0.25">
      <c r="A106" s="92" t="s">
        <v>162</v>
      </c>
      <c r="B106" s="93" t="str">
        <f>IFERROR(VLOOKUP(A106,Dim_Magaza!$A:$C,2,FALSE()),"")</f>
        <v>BUCA</v>
      </c>
      <c r="C106" s="93" t="str">
        <f>IFERROR(VLOOKUP(A106,Dim_Magaza!$A:$C,3,FALSE()),"")</f>
        <v>DERYA YARDIMCI</v>
      </c>
      <c r="D106" s="92" t="s">
        <v>30</v>
      </c>
      <c r="E106" s="93" t="str">
        <f>IFERROR(VLOOKUP(D106,Dim_Unvan!$A:$B,2,FALSE()),"")</f>
        <v>KASİYER</v>
      </c>
      <c r="F106" s="92">
        <v>2</v>
      </c>
    </row>
    <row r="107" spans="1:6" ht="15" customHeight="1" x14ac:dyDescent="0.25">
      <c r="A107" s="92" t="s">
        <v>162</v>
      </c>
      <c r="B107" s="93" t="str">
        <f>IFERROR(VLOOKUP(A107,Dim_Magaza!$A:$C,2,FALSE()),"")</f>
        <v>BUCA</v>
      </c>
      <c r="C107" s="93" t="str">
        <f>IFERROR(VLOOKUP(A107,Dim_Magaza!$A:$C,3,FALSE()),"")</f>
        <v>DERYA YARDIMCI</v>
      </c>
      <c r="D107" s="92" t="s">
        <v>34</v>
      </c>
      <c r="E107" s="93" t="str">
        <f>IFERROR(VLOOKUP(D107,Dim_Unvan!$A:$B,2,FALSE()),"")</f>
        <v>MANAV</v>
      </c>
      <c r="F107" s="92">
        <v>2</v>
      </c>
    </row>
    <row r="108" spans="1:6" ht="15" customHeight="1" x14ac:dyDescent="0.25">
      <c r="A108" s="92" t="s">
        <v>162</v>
      </c>
      <c r="B108" s="93" t="str">
        <f>IFERROR(VLOOKUP(A108,Dim_Magaza!$A:$C,2,FALSE()),"")</f>
        <v>BUCA</v>
      </c>
      <c r="C108" s="93" t="str">
        <f>IFERROR(VLOOKUP(A108,Dim_Magaza!$A:$C,3,FALSE()),"")</f>
        <v>DERYA YARDIMCI</v>
      </c>
      <c r="D108" s="92" t="s">
        <v>52</v>
      </c>
      <c r="E108" s="93" t="str">
        <f>IFERROR(VLOOKUP(D108,Dim_Unvan!$A:$B,2,FALSE()),"")</f>
        <v>REYON GÖREVLİSİ</v>
      </c>
      <c r="F108" s="92">
        <v>2</v>
      </c>
    </row>
    <row r="109" spans="1:6" ht="15" customHeight="1" x14ac:dyDescent="0.25">
      <c r="A109" s="92" t="s">
        <v>162</v>
      </c>
      <c r="B109" s="93" t="str">
        <f>IFERROR(VLOOKUP(A109,Dim_Magaza!$A:$C,2,FALSE()),"")</f>
        <v>BUCA</v>
      </c>
      <c r="C109" s="93" t="str">
        <f>IFERROR(VLOOKUP(A109,Dim_Magaza!$A:$C,3,FALSE()),"")</f>
        <v>DERYA YARDIMCI</v>
      </c>
      <c r="D109" s="92" t="s">
        <v>72</v>
      </c>
      <c r="E109" s="93" t="str">
        <f>IFERROR(VLOOKUP(D109,Dim_Unvan!$A:$B,2,FALSE()),"")</f>
        <v>YÖNETİCİ</v>
      </c>
      <c r="F109" s="92">
        <v>1</v>
      </c>
    </row>
    <row r="110" spans="1:6" ht="15" customHeight="1" x14ac:dyDescent="0.25">
      <c r="A110" s="92" t="s">
        <v>162</v>
      </c>
      <c r="B110" s="93" t="str">
        <f>IFERROR(VLOOKUP(A110,Dim_Magaza!$A:$C,2,FALSE()),"")</f>
        <v>BUCA</v>
      </c>
      <c r="C110" s="93" t="str">
        <f>IFERROR(VLOOKUP(A110,Dim_Magaza!$A:$C,3,FALSE()),"")</f>
        <v>DERYA YARDIMCI</v>
      </c>
      <c r="D110" s="92" t="s">
        <v>76</v>
      </c>
      <c r="E110" s="93" t="str">
        <f>IFERROR(VLOOKUP(D110,Dim_Unvan!$A:$B,2,FALSE()),"")</f>
        <v>YÖNETİCİ YARDIMCISI</v>
      </c>
      <c r="F110" s="92">
        <v>1</v>
      </c>
    </row>
    <row r="111" spans="1:6" ht="15" customHeight="1" x14ac:dyDescent="0.25">
      <c r="A111" s="92" t="s">
        <v>162</v>
      </c>
      <c r="B111" s="93" t="str">
        <f>IFERROR(VLOOKUP(A111,Dim_Magaza!$A:$C,2,FALSE()),"")</f>
        <v>BUCA</v>
      </c>
      <c r="C111" s="93" t="str">
        <f>IFERROR(VLOOKUP(A111,Dim_Magaza!$A:$C,3,FALSE()),"")</f>
        <v>DERYA YARDIMCI</v>
      </c>
      <c r="D111" s="92" t="s">
        <v>84</v>
      </c>
      <c r="E111" s="93" t="str">
        <f>IFERROR(VLOOKUP(D111,Dim_Unvan!$A:$B,2,FALSE()),"")</f>
        <v>ŞARKÜTERİ</v>
      </c>
      <c r="F111" s="92">
        <v>1</v>
      </c>
    </row>
    <row r="112" spans="1:6" ht="15" customHeight="1" x14ac:dyDescent="0.25">
      <c r="A112" s="92" t="s">
        <v>165</v>
      </c>
      <c r="B112" s="93" t="str">
        <f>IFERROR(VLOOKUP(A112,Dim_Magaza!$A:$C,2,FALSE()),"")</f>
        <v>DEDEBAŞI</v>
      </c>
      <c r="C112" s="93" t="str">
        <f>IFERROR(VLOOKUP(A112,Dim_Magaza!$A:$C,3,FALSE()),"")</f>
        <v>UFUK ERTUĞRUL</v>
      </c>
      <c r="D112" s="92" t="s">
        <v>30</v>
      </c>
      <c r="E112" s="93" t="str">
        <f>IFERROR(VLOOKUP(D112,Dim_Unvan!$A:$B,2,FALSE()),"")</f>
        <v>KASİYER</v>
      </c>
      <c r="F112" s="92">
        <v>2</v>
      </c>
    </row>
    <row r="113" spans="1:6" ht="15" customHeight="1" x14ac:dyDescent="0.25">
      <c r="A113" s="92" t="s">
        <v>165</v>
      </c>
      <c r="B113" s="93" t="str">
        <f>IFERROR(VLOOKUP(A113,Dim_Magaza!$A:$C,2,FALSE()),"")</f>
        <v>DEDEBAŞI</v>
      </c>
      <c r="C113" s="93" t="str">
        <f>IFERROR(VLOOKUP(A113,Dim_Magaza!$A:$C,3,FALSE()),"")</f>
        <v>UFUK ERTUĞRUL</v>
      </c>
      <c r="D113" s="92" t="s">
        <v>34</v>
      </c>
      <c r="E113" s="93" t="str">
        <f>IFERROR(VLOOKUP(D113,Dim_Unvan!$A:$B,2,FALSE()),"")</f>
        <v>MANAV</v>
      </c>
      <c r="F113" s="92">
        <v>2</v>
      </c>
    </row>
    <row r="114" spans="1:6" ht="15" customHeight="1" x14ac:dyDescent="0.25">
      <c r="A114" s="92" t="s">
        <v>165</v>
      </c>
      <c r="B114" s="93" t="str">
        <f>IFERROR(VLOOKUP(A114,Dim_Magaza!$A:$C,2,FALSE()),"")</f>
        <v>DEDEBAŞI</v>
      </c>
      <c r="C114" s="93" t="str">
        <f>IFERROR(VLOOKUP(A114,Dim_Magaza!$A:$C,3,FALSE()),"")</f>
        <v>UFUK ERTUĞRUL</v>
      </c>
      <c r="D114" s="92" t="s">
        <v>52</v>
      </c>
      <c r="E114" s="93" t="str">
        <f>IFERROR(VLOOKUP(D114,Dim_Unvan!$A:$B,2,FALSE()),"")</f>
        <v>REYON GÖREVLİSİ</v>
      </c>
      <c r="F114" s="92">
        <v>2</v>
      </c>
    </row>
    <row r="115" spans="1:6" ht="15" customHeight="1" x14ac:dyDescent="0.25">
      <c r="A115" s="92" t="s">
        <v>165</v>
      </c>
      <c r="B115" s="93" t="str">
        <f>IFERROR(VLOOKUP(A115,Dim_Magaza!$A:$C,2,FALSE()),"")</f>
        <v>DEDEBAŞI</v>
      </c>
      <c r="C115" s="93" t="str">
        <f>IFERROR(VLOOKUP(A115,Dim_Magaza!$A:$C,3,FALSE()),"")</f>
        <v>UFUK ERTUĞRUL</v>
      </c>
      <c r="D115" s="92" t="s">
        <v>72</v>
      </c>
      <c r="E115" s="93" t="str">
        <f>IFERROR(VLOOKUP(D115,Dim_Unvan!$A:$B,2,FALSE()),"")</f>
        <v>YÖNETİCİ</v>
      </c>
      <c r="F115" s="92">
        <v>1</v>
      </c>
    </row>
    <row r="116" spans="1:6" ht="15" customHeight="1" x14ac:dyDescent="0.25">
      <c r="A116" s="92" t="s">
        <v>165</v>
      </c>
      <c r="B116" s="93" t="str">
        <f>IFERROR(VLOOKUP(A116,Dim_Magaza!$A:$C,2,FALSE()),"")</f>
        <v>DEDEBAŞI</v>
      </c>
      <c r="C116" s="93" t="str">
        <f>IFERROR(VLOOKUP(A116,Dim_Magaza!$A:$C,3,FALSE()),"")</f>
        <v>UFUK ERTUĞRUL</v>
      </c>
      <c r="D116" s="92" t="s">
        <v>76</v>
      </c>
      <c r="E116" s="93" t="str">
        <f>IFERROR(VLOOKUP(D116,Dim_Unvan!$A:$B,2,FALSE()),"")</f>
        <v>YÖNETİCİ YARDIMCISI</v>
      </c>
      <c r="F116" s="92">
        <v>1</v>
      </c>
    </row>
    <row r="117" spans="1:6" ht="15" customHeight="1" x14ac:dyDescent="0.25">
      <c r="A117" s="92" t="s">
        <v>165</v>
      </c>
      <c r="B117" s="93" t="str">
        <f>IFERROR(VLOOKUP(A117,Dim_Magaza!$A:$C,2,FALSE()),"")</f>
        <v>DEDEBAŞI</v>
      </c>
      <c r="C117" s="93" t="str">
        <f>IFERROR(VLOOKUP(A117,Dim_Magaza!$A:$C,3,FALSE()),"")</f>
        <v>UFUK ERTUĞRUL</v>
      </c>
      <c r="D117" s="92" t="s">
        <v>84</v>
      </c>
      <c r="E117" s="93" t="str">
        <f>IFERROR(VLOOKUP(D117,Dim_Unvan!$A:$B,2,FALSE()),"")</f>
        <v>ŞARKÜTERİ</v>
      </c>
      <c r="F117" s="92">
        <v>1</v>
      </c>
    </row>
    <row r="118" spans="1:6" ht="15" customHeight="1" x14ac:dyDescent="0.25">
      <c r="A118" s="92" t="s">
        <v>168</v>
      </c>
      <c r="B118" s="93" t="str">
        <f>IFERROR(VLOOKUP(A118,Dim_Magaza!$A:$C,2,FALSE()),"")</f>
        <v>ESKİİZMİR</v>
      </c>
      <c r="C118" s="93" t="str">
        <f>IFERROR(VLOOKUP(A118,Dim_Magaza!$A:$C,3,FALSE()),"")</f>
        <v>ERGÜVEN KAMİLOĞLU</v>
      </c>
      <c r="D118" s="92" t="s">
        <v>4</v>
      </c>
      <c r="E118" s="93" t="str">
        <f>IFERROR(VLOOKUP(D118,Dim_Unvan!$A:$B,2,FALSE()),"")</f>
        <v>BAKLİYAT</v>
      </c>
      <c r="F118" s="92">
        <v>1</v>
      </c>
    </row>
    <row r="119" spans="1:6" ht="15" customHeight="1" x14ac:dyDescent="0.25">
      <c r="A119" s="92" t="s">
        <v>168</v>
      </c>
      <c r="B119" s="93" t="str">
        <f>IFERROR(VLOOKUP(A119,Dim_Magaza!$A:$C,2,FALSE()),"")</f>
        <v>ESKİİZMİR</v>
      </c>
      <c r="C119" s="93" t="str">
        <f>IFERROR(VLOOKUP(A119,Dim_Magaza!$A:$C,3,FALSE()),"")</f>
        <v>ERGÜVEN KAMİLOĞLU</v>
      </c>
      <c r="D119" s="92" t="s">
        <v>26</v>
      </c>
      <c r="E119" s="93" t="str">
        <f>IFERROR(VLOOKUP(D119,Dim_Unvan!$A:$B,2,FALSE()),"")</f>
        <v>KASAP</v>
      </c>
      <c r="F119" s="92">
        <v>1</v>
      </c>
    </row>
    <row r="120" spans="1:6" ht="15" customHeight="1" x14ac:dyDescent="0.25">
      <c r="A120" s="92" t="s">
        <v>168</v>
      </c>
      <c r="B120" s="93" t="str">
        <f>IFERROR(VLOOKUP(A120,Dim_Magaza!$A:$C,2,FALSE()),"")</f>
        <v>ESKİİZMİR</v>
      </c>
      <c r="C120" s="93" t="str">
        <f>IFERROR(VLOOKUP(A120,Dim_Magaza!$A:$C,3,FALSE()),"")</f>
        <v>ERGÜVEN KAMİLOĞLU</v>
      </c>
      <c r="D120" s="92" t="s">
        <v>30</v>
      </c>
      <c r="E120" s="93" t="str">
        <f>IFERROR(VLOOKUP(D120,Dim_Unvan!$A:$B,2,FALSE()),"")</f>
        <v>KASİYER</v>
      </c>
      <c r="F120" s="92">
        <v>2</v>
      </c>
    </row>
    <row r="121" spans="1:6" ht="15" customHeight="1" x14ac:dyDescent="0.25">
      <c r="A121" s="92" t="s">
        <v>168</v>
      </c>
      <c r="B121" s="93" t="str">
        <f>IFERROR(VLOOKUP(A121,Dim_Magaza!$A:$C,2,FALSE()),"")</f>
        <v>ESKİİZMİR</v>
      </c>
      <c r="C121" s="93" t="str">
        <f>IFERROR(VLOOKUP(A121,Dim_Magaza!$A:$C,3,FALSE()),"")</f>
        <v>ERGÜVEN KAMİLOĞLU</v>
      </c>
      <c r="D121" s="92" t="s">
        <v>34</v>
      </c>
      <c r="E121" s="93" t="str">
        <f>IFERROR(VLOOKUP(D121,Dim_Unvan!$A:$B,2,FALSE()),"")</f>
        <v>MANAV</v>
      </c>
      <c r="F121" s="92">
        <v>2</v>
      </c>
    </row>
    <row r="122" spans="1:6" ht="15" customHeight="1" x14ac:dyDescent="0.25">
      <c r="A122" s="92" t="s">
        <v>168</v>
      </c>
      <c r="B122" s="93" t="str">
        <f>IFERROR(VLOOKUP(A122,Dim_Magaza!$A:$C,2,FALSE()),"")</f>
        <v>ESKİİZMİR</v>
      </c>
      <c r="C122" s="93" t="str">
        <f>IFERROR(VLOOKUP(A122,Dim_Magaza!$A:$C,3,FALSE()),"")</f>
        <v>ERGÜVEN KAMİLOĞLU</v>
      </c>
      <c r="D122" s="92" t="s">
        <v>52</v>
      </c>
      <c r="E122" s="93" t="str">
        <f>IFERROR(VLOOKUP(D122,Dim_Unvan!$A:$B,2,FALSE()),"")</f>
        <v>REYON GÖREVLİSİ</v>
      </c>
      <c r="F122" s="92">
        <v>2</v>
      </c>
    </row>
    <row r="123" spans="1:6" ht="15" customHeight="1" x14ac:dyDescent="0.25">
      <c r="A123" s="92" t="s">
        <v>168</v>
      </c>
      <c r="B123" s="93" t="str">
        <f>IFERROR(VLOOKUP(A123,Dim_Magaza!$A:$C,2,FALSE()),"")</f>
        <v>ESKİİZMİR</v>
      </c>
      <c r="C123" s="93" t="str">
        <f>IFERROR(VLOOKUP(A123,Dim_Magaza!$A:$C,3,FALSE()),"")</f>
        <v>ERGÜVEN KAMİLOĞLU</v>
      </c>
      <c r="D123" s="92" t="s">
        <v>72</v>
      </c>
      <c r="E123" s="93" t="str">
        <f>IFERROR(VLOOKUP(D123,Dim_Unvan!$A:$B,2,FALSE()),"")</f>
        <v>YÖNETİCİ</v>
      </c>
      <c r="F123" s="92">
        <v>1</v>
      </c>
    </row>
    <row r="124" spans="1:6" ht="15" customHeight="1" x14ac:dyDescent="0.25">
      <c r="A124" s="92" t="s">
        <v>168</v>
      </c>
      <c r="B124" s="93" t="str">
        <f>IFERROR(VLOOKUP(A124,Dim_Magaza!$A:$C,2,FALSE()),"")</f>
        <v>ESKİİZMİR</v>
      </c>
      <c r="C124" s="93" t="str">
        <f>IFERROR(VLOOKUP(A124,Dim_Magaza!$A:$C,3,FALSE()),"")</f>
        <v>ERGÜVEN KAMİLOĞLU</v>
      </c>
      <c r="D124" s="92" t="s">
        <v>76</v>
      </c>
      <c r="E124" s="93" t="str">
        <f>IFERROR(VLOOKUP(D124,Dim_Unvan!$A:$B,2,FALSE()),"")</f>
        <v>YÖNETİCİ YARDIMCISI</v>
      </c>
      <c r="F124" s="92">
        <v>1</v>
      </c>
    </row>
    <row r="125" spans="1:6" ht="15" customHeight="1" x14ac:dyDescent="0.25">
      <c r="A125" s="92" t="s">
        <v>168</v>
      </c>
      <c r="B125" s="93" t="str">
        <f>IFERROR(VLOOKUP(A125,Dim_Magaza!$A:$C,2,FALSE()),"")</f>
        <v>ESKİİZMİR</v>
      </c>
      <c r="C125" s="93" t="str">
        <f>IFERROR(VLOOKUP(A125,Dim_Magaza!$A:$C,3,FALSE()),"")</f>
        <v>ERGÜVEN KAMİLOĞLU</v>
      </c>
      <c r="D125" s="92" t="s">
        <v>84</v>
      </c>
      <c r="E125" s="93" t="str">
        <f>IFERROR(VLOOKUP(D125,Dim_Unvan!$A:$B,2,FALSE()),"")</f>
        <v>ŞARKÜTERİ</v>
      </c>
      <c r="F125" s="92">
        <v>1</v>
      </c>
    </row>
    <row r="126" spans="1:6" ht="15" customHeight="1" x14ac:dyDescent="0.25">
      <c r="A126" s="92" t="s">
        <v>168</v>
      </c>
      <c r="B126" s="93" t="str">
        <f>IFERROR(VLOOKUP(A126,Dim_Magaza!$A:$C,2,FALSE()),"")</f>
        <v>ESKİİZMİR</v>
      </c>
      <c r="C126" s="93" t="str">
        <f>IFERROR(VLOOKUP(A126,Dim_Magaza!$A:$C,3,FALSE()),"")</f>
        <v>ERGÜVEN KAMİLOĞLU</v>
      </c>
      <c r="D126" s="92" t="s">
        <v>118</v>
      </c>
      <c r="E126" s="93" t="str">
        <f>IFERROR(VLOOKUP(D126,Dim_Unvan!$A:$B,2,FALSE()),"")</f>
        <v>PART TİME</v>
      </c>
      <c r="F126" s="92">
        <v>1</v>
      </c>
    </row>
    <row r="127" spans="1:6" ht="15" customHeight="1" x14ac:dyDescent="0.25">
      <c r="A127" s="92" t="s">
        <v>171</v>
      </c>
      <c r="B127" s="93" t="str">
        <f>IFERROR(VLOOKUP(A127,Dim_Magaza!$A:$C,2,FALSE()),"")</f>
        <v>GAZİEMİR-1</v>
      </c>
      <c r="C127" s="93" t="str">
        <f>IFERROR(VLOOKUP(A127,Dim_Magaza!$A:$C,3,FALSE()),"")</f>
        <v>ALİ ÇELİK</v>
      </c>
      <c r="D127" s="92" t="s">
        <v>4</v>
      </c>
      <c r="E127" s="93" t="str">
        <f>IFERROR(VLOOKUP(D127,Dim_Unvan!$A:$B,2,FALSE()),"")</f>
        <v>BAKLİYAT</v>
      </c>
      <c r="F127" s="92">
        <v>1</v>
      </c>
    </row>
    <row r="128" spans="1:6" ht="25.5" customHeight="1" x14ac:dyDescent="0.25">
      <c r="A128" s="92" t="s">
        <v>171</v>
      </c>
      <c r="B128" s="93" t="str">
        <f>IFERROR(VLOOKUP(A128,Dim_Magaza!$A:$C,2,FALSE()),"")</f>
        <v>GAZİEMİR-1</v>
      </c>
      <c r="C128" s="93" t="str">
        <f>IFERROR(VLOOKUP(A128,Dim_Magaza!$A:$C,3,FALSE()),"")</f>
        <v>ALİ ÇELİK</v>
      </c>
      <c r="D128" s="92" t="s">
        <v>26</v>
      </c>
      <c r="E128" s="93" t="str">
        <f>IFERROR(VLOOKUP(D128,Dim_Unvan!$A:$B,2,FALSE()),"")</f>
        <v>KASAP</v>
      </c>
      <c r="F128" s="92">
        <v>1</v>
      </c>
    </row>
    <row r="129" spans="1:6" ht="25.5" customHeight="1" x14ac:dyDescent="0.25">
      <c r="A129" s="92" t="s">
        <v>171</v>
      </c>
      <c r="B129" s="93" t="str">
        <f>IFERROR(VLOOKUP(A129,Dim_Magaza!$A:$C,2,FALSE()),"")</f>
        <v>GAZİEMİR-1</v>
      </c>
      <c r="C129" s="93" t="str">
        <f>IFERROR(VLOOKUP(A129,Dim_Magaza!$A:$C,3,FALSE()),"")</f>
        <v>ALİ ÇELİK</v>
      </c>
      <c r="D129" s="92" t="s">
        <v>28</v>
      </c>
      <c r="E129" s="93" t="str">
        <f>IFERROR(VLOOKUP(D129,Dim_Unvan!$A:$B,2,FALSE()),"")</f>
        <v>KASAP YARDIMCISI</v>
      </c>
      <c r="F129" s="92">
        <v>1</v>
      </c>
    </row>
    <row r="130" spans="1:6" ht="25.5" customHeight="1" x14ac:dyDescent="0.25">
      <c r="A130" s="92" t="s">
        <v>171</v>
      </c>
      <c r="B130" s="93" t="str">
        <f>IFERROR(VLOOKUP(A130,Dim_Magaza!$A:$C,2,FALSE()),"")</f>
        <v>GAZİEMİR-1</v>
      </c>
      <c r="C130" s="93" t="str">
        <f>IFERROR(VLOOKUP(A130,Dim_Magaza!$A:$C,3,FALSE()),"")</f>
        <v>ALİ ÇELİK</v>
      </c>
      <c r="D130" s="92" t="s">
        <v>30</v>
      </c>
      <c r="E130" s="93" t="str">
        <f>IFERROR(VLOOKUP(D130,Dim_Unvan!$A:$B,2,FALSE()),"")</f>
        <v>KASİYER</v>
      </c>
      <c r="F130" s="92">
        <v>3</v>
      </c>
    </row>
    <row r="131" spans="1:6" ht="25.5" customHeight="1" x14ac:dyDescent="0.25">
      <c r="A131" s="92" t="s">
        <v>171</v>
      </c>
      <c r="B131" s="93" t="str">
        <f>IFERROR(VLOOKUP(A131,Dim_Magaza!$A:$C,2,FALSE()),"")</f>
        <v>GAZİEMİR-1</v>
      </c>
      <c r="C131" s="93" t="str">
        <f>IFERROR(VLOOKUP(A131,Dim_Magaza!$A:$C,3,FALSE()),"")</f>
        <v>ALİ ÇELİK</v>
      </c>
      <c r="D131" s="92" t="s">
        <v>34</v>
      </c>
      <c r="E131" s="93" t="str">
        <f>IFERROR(VLOOKUP(D131,Dim_Unvan!$A:$B,2,FALSE()),"")</f>
        <v>MANAV</v>
      </c>
      <c r="F131" s="92">
        <v>2</v>
      </c>
    </row>
    <row r="132" spans="1:6" ht="25.5" customHeight="1" x14ac:dyDescent="0.25">
      <c r="A132" s="92" t="s">
        <v>171</v>
      </c>
      <c r="B132" s="93" t="str">
        <f>IFERROR(VLOOKUP(A132,Dim_Magaza!$A:$C,2,FALSE()),"")</f>
        <v>GAZİEMİR-1</v>
      </c>
      <c r="C132" s="93" t="str">
        <f>IFERROR(VLOOKUP(A132,Dim_Magaza!$A:$C,3,FALSE()),"")</f>
        <v>ALİ ÇELİK</v>
      </c>
      <c r="D132" s="92" t="s">
        <v>38</v>
      </c>
      <c r="E132" s="93" t="str">
        <f>IFERROR(VLOOKUP(D132,Dim_Unvan!$A:$B,2,FALSE()),"")</f>
        <v>MANAV YARDIMCISI</v>
      </c>
      <c r="F132" s="92">
        <v>1</v>
      </c>
    </row>
    <row r="133" spans="1:6" ht="25.5" customHeight="1" x14ac:dyDescent="0.25">
      <c r="A133" s="92" t="s">
        <v>171</v>
      </c>
      <c r="B133" s="93" t="str">
        <f>IFERROR(VLOOKUP(A133,Dim_Magaza!$A:$C,2,FALSE()),"")</f>
        <v>GAZİEMİR-1</v>
      </c>
      <c r="C133" s="93" t="str">
        <f>IFERROR(VLOOKUP(A133,Dim_Magaza!$A:$C,3,FALSE()),"")</f>
        <v>ALİ ÇELİK</v>
      </c>
      <c r="D133" s="92" t="s">
        <v>46</v>
      </c>
      <c r="E133" s="93" t="str">
        <f>IFERROR(VLOOKUP(D133,Dim_Unvan!$A:$B,2,FALSE()),"")</f>
        <v>ONLİNE TOPLAYICI</v>
      </c>
      <c r="F133" s="92">
        <v>1</v>
      </c>
    </row>
    <row r="134" spans="1:6" ht="25.5" customHeight="1" x14ac:dyDescent="0.25">
      <c r="A134" s="92" t="s">
        <v>171</v>
      </c>
      <c r="B134" s="93" t="str">
        <f>IFERROR(VLOOKUP(A134,Dim_Magaza!$A:$C,2,FALSE()),"")</f>
        <v>GAZİEMİR-1</v>
      </c>
      <c r="C134" s="93" t="str">
        <f>IFERROR(VLOOKUP(A134,Dim_Magaza!$A:$C,3,FALSE()),"")</f>
        <v>ALİ ÇELİK</v>
      </c>
      <c r="D134" s="92" t="s">
        <v>48</v>
      </c>
      <c r="E134" s="93" t="str">
        <f>IFERROR(VLOOKUP(D134,Dim_Unvan!$A:$B,2,FALSE()),"")</f>
        <v>ONLİNE ŞOFÖR</v>
      </c>
      <c r="F134" s="92">
        <v>1</v>
      </c>
    </row>
    <row r="135" spans="1:6" ht="25.5" customHeight="1" x14ac:dyDescent="0.25">
      <c r="A135" s="92" t="s">
        <v>171</v>
      </c>
      <c r="B135" s="93" t="str">
        <f>IFERROR(VLOOKUP(A135,Dim_Magaza!$A:$C,2,FALSE()),"")</f>
        <v>GAZİEMİR-1</v>
      </c>
      <c r="C135" s="93" t="str">
        <f>IFERROR(VLOOKUP(A135,Dim_Magaza!$A:$C,3,FALSE()),"")</f>
        <v>ALİ ÇELİK</v>
      </c>
      <c r="D135" s="92" t="s">
        <v>52</v>
      </c>
      <c r="E135" s="93" t="str">
        <f>IFERROR(VLOOKUP(D135,Dim_Unvan!$A:$B,2,FALSE()),"")</f>
        <v>REYON GÖREVLİSİ</v>
      </c>
      <c r="F135" s="92">
        <v>3</v>
      </c>
    </row>
    <row r="136" spans="1:6" ht="25.5" customHeight="1" x14ac:dyDescent="0.25">
      <c r="A136" s="92" t="s">
        <v>171</v>
      </c>
      <c r="B136" s="93" t="str">
        <f>IFERROR(VLOOKUP(A136,Dim_Magaza!$A:$C,2,FALSE()),"")</f>
        <v>GAZİEMİR-1</v>
      </c>
      <c r="C136" s="93" t="str">
        <f>IFERROR(VLOOKUP(A136,Dim_Magaza!$A:$C,3,FALSE()),"")</f>
        <v>ALİ ÇELİK</v>
      </c>
      <c r="D136" s="92" t="s">
        <v>72</v>
      </c>
      <c r="E136" s="93" t="str">
        <f>IFERROR(VLOOKUP(D136,Dim_Unvan!$A:$B,2,FALSE()),"")</f>
        <v>YÖNETİCİ</v>
      </c>
      <c r="F136" s="92">
        <v>1</v>
      </c>
    </row>
    <row r="137" spans="1:6" ht="25.5" customHeight="1" x14ac:dyDescent="0.25">
      <c r="A137" s="92" t="s">
        <v>171</v>
      </c>
      <c r="B137" s="93" t="str">
        <f>IFERROR(VLOOKUP(A137,Dim_Magaza!$A:$C,2,FALSE()),"")</f>
        <v>GAZİEMİR-1</v>
      </c>
      <c r="C137" s="93" t="str">
        <f>IFERROR(VLOOKUP(A137,Dim_Magaza!$A:$C,3,FALSE()),"")</f>
        <v>ALİ ÇELİK</v>
      </c>
      <c r="D137" s="92" t="s">
        <v>76</v>
      </c>
      <c r="E137" s="93" t="str">
        <f>IFERROR(VLOOKUP(D137,Dim_Unvan!$A:$B,2,FALSE()),"")</f>
        <v>YÖNETİCİ YARDIMCISI</v>
      </c>
      <c r="F137" s="92">
        <v>1</v>
      </c>
    </row>
    <row r="138" spans="1:6" ht="25.5" customHeight="1" x14ac:dyDescent="0.25">
      <c r="A138" s="92" t="s">
        <v>171</v>
      </c>
      <c r="B138" s="93" t="str">
        <f>IFERROR(VLOOKUP(A138,Dim_Magaza!$A:$C,2,FALSE()),"")</f>
        <v>GAZİEMİR-1</v>
      </c>
      <c r="C138" s="93" t="str">
        <f>IFERROR(VLOOKUP(A138,Dim_Magaza!$A:$C,3,FALSE()),"")</f>
        <v>ALİ ÇELİK</v>
      </c>
      <c r="D138" s="92" t="s">
        <v>84</v>
      </c>
      <c r="E138" s="93" t="str">
        <f>IFERROR(VLOOKUP(D138,Dim_Unvan!$A:$B,2,FALSE()),"")</f>
        <v>ŞARKÜTERİ</v>
      </c>
      <c r="F138" s="92">
        <v>1</v>
      </c>
    </row>
    <row r="139" spans="1:6" ht="25.5" customHeight="1" x14ac:dyDescent="0.25">
      <c r="A139" s="92" t="s">
        <v>171</v>
      </c>
      <c r="B139" s="93" t="str">
        <f>IFERROR(VLOOKUP(A139,Dim_Magaza!$A:$C,2,FALSE()),"")</f>
        <v>GAZİEMİR-1</v>
      </c>
      <c r="C139" s="93" t="str">
        <f>IFERROR(VLOOKUP(A139,Dim_Magaza!$A:$C,3,FALSE()),"")</f>
        <v>ALİ ÇELİK</v>
      </c>
      <c r="D139" s="92" t="s">
        <v>86</v>
      </c>
      <c r="E139" s="93" t="str">
        <f>IFERROR(VLOOKUP(D139,Dim_Unvan!$A:$B,2,FALSE()),"")</f>
        <v>ŞARKÜTERİ YARDIMCISI</v>
      </c>
      <c r="F139" s="92">
        <v>1</v>
      </c>
    </row>
    <row r="140" spans="1:6" ht="25.5" customHeight="1" x14ac:dyDescent="0.25">
      <c r="A140" s="92" t="s">
        <v>174</v>
      </c>
      <c r="B140" s="93" t="str">
        <f>IFERROR(VLOOKUP(A140,Dim_Magaza!$A:$C,2,FALSE()),"")</f>
        <v>GAZİEMİR-2</v>
      </c>
      <c r="C140" s="93" t="str">
        <f>IFERROR(VLOOKUP(A140,Dim_Magaza!$A:$C,3,FALSE()),"")</f>
        <v>ALİ ÇELİK</v>
      </c>
      <c r="D140" s="92" t="s">
        <v>4</v>
      </c>
      <c r="E140" s="93" t="str">
        <f>IFERROR(VLOOKUP(D140,Dim_Unvan!$A:$B,2,FALSE()),"")</f>
        <v>BAKLİYAT</v>
      </c>
      <c r="F140" s="92">
        <v>1</v>
      </c>
    </row>
    <row r="141" spans="1:6" ht="25.5" customHeight="1" x14ac:dyDescent="0.25">
      <c r="A141" s="92" t="s">
        <v>174</v>
      </c>
      <c r="B141" s="93" t="str">
        <f>IFERROR(VLOOKUP(A141,Dim_Magaza!$A:$C,2,FALSE()),"")</f>
        <v>GAZİEMİR-2</v>
      </c>
      <c r="C141" s="93" t="str">
        <f>IFERROR(VLOOKUP(A141,Dim_Magaza!$A:$C,3,FALSE()),"")</f>
        <v>ALİ ÇELİK</v>
      </c>
      <c r="D141" s="92" t="s">
        <v>26</v>
      </c>
      <c r="E141" s="93" t="str">
        <f>IFERROR(VLOOKUP(D141,Dim_Unvan!$A:$B,2,FALSE()),"")</f>
        <v>KASAP</v>
      </c>
      <c r="F141" s="92">
        <v>1</v>
      </c>
    </row>
    <row r="142" spans="1:6" ht="25.5" customHeight="1" x14ac:dyDescent="0.25">
      <c r="A142" s="92" t="s">
        <v>174</v>
      </c>
      <c r="B142" s="93" t="str">
        <f>IFERROR(VLOOKUP(A142,Dim_Magaza!$A:$C,2,FALSE()),"")</f>
        <v>GAZİEMİR-2</v>
      </c>
      <c r="C142" s="93" t="str">
        <f>IFERROR(VLOOKUP(A142,Dim_Magaza!$A:$C,3,FALSE()),"")</f>
        <v>ALİ ÇELİK</v>
      </c>
      <c r="D142" s="92" t="s">
        <v>30</v>
      </c>
      <c r="E142" s="93" t="str">
        <f>IFERROR(VLOOKUP(D142,Dim_Unvan!$A:$B,2,FALSE()),"")</f>
        <v>KASİYER</v>
      </c>
      <c r="F142" s="92">
        <v>2</v>
      </c>
    </row>
    <row r="143" spans="1:6" ht="25.5" customHeight="1" x14ac:dyDescent="0.25">
      <c r="A143" s="92" t="s">
        <v>174</v>
      </c>
      <c r="B143" s="93" t="str">
        <f>IFERROR(VLOOKUP(A143,Dim_Magaza!$A:$C,2,FALSE()),"")</f>
        <v>GAZİEMİR-2</v>
      </c>
      <c r="C143" s="93" t="str">
        <f>IFERROR(VLOOKUP(A143,Dim_Magaza!$A:$C,3,FALSE()),"")</f>
        <v>ALİ ÇELİK</v>
      </c>
      <c r="D143" s="92" t="s">
        <v>34</v>
      </c>
      <c r="E143" s="93" t="str">
        <f>IFERROR(VLOOKUP(D143,Dim_Unvan!$A:$B,2,FALSE()),"")</f>
        <v>MANAV</v>
      </c>
      <c r="F143" s="92">
        <v>2</v>
      </c>
    </row>
    <row r="144" spans="1:6" ht="25.5" customHeight="1" x14ac:dyDescent="0.25">
      <c r="A144" s="92" t="s">
        <v>174</v>
      </c>
      <c r="B144" s="93" t="str">
        <f>IFERROR(VLOOKUP(A144,Dim_Magaza!$A:$C,2,FALSE()),"")</f>
        <v>GAZİEMİR-2</v>
      </c>
      <c r="C144" s="93" t="str">
        <f>IFERROR(VLOOKUP(A144,Dim_Magaza!$A:$C,3,FALSE()),"")</f>
        <v>ALİ ÇELİK</v>
      </c>
      <c r="D144" s="92" t="s">
        <v>52</v>
      </c>
      <c r="E144" s="93" t="str">
        <f>IFERROR(VLOOKUP(D144,Dim_Unvan!$A:$B,2,FALSE()),"")</f>
        <v>REYON GÖREVLİSİ</v>
      </c>
      <c r="F144" s="92">
        <v>2</v>
      </c>
    </row>
    <row r="145" spans="1:6" ht="25.5" customHeight="1" x14ac:dyDescent="0.25">
      <c r="A145" s="92" t="s">
        <v>174</v>
      </c>
      <c r="B145" s="93" t="str">
        <f>IFERROR(VLOOKUP(A145,Dim_Magaza!$A:$C,2,FALSE()),"")</f>
        <v>GAZİEMİR-2</v>
      </c>
      <c r="C145" s="93" t="str">
        <f>IFERROR(VLOOKUP(A145,Dim_Magaza!$A:$C,3,FALSE()),"")</f>
        <v>ALİ ÇELİK</v>
      </c>
      <c r="D145" s="92" t="s">
        <v>72</v>
      </c>
      <c r="E145" s="93" t="str">
        <f>IFERROR(VLOOKUP(D145,Dim_Unvan!$A:$B,2,FALSE()),"")</f>
        <v>YÖNETİCİ</v>
      </c>
      <c r="F145" s="92">
        <v>1</v>
      </c>
    </row>
    <row r="146" spans="1:6" ht="25.5" customHeight="1" x14ac:dyDescent="0.25">
      <c r="A146" s="92" t="s">
        <v>174</v>
      </c>
      <c r="B146" s="93" t="str">
        <f>IFERROR(VLOOKUP(A146,Dim_Magaza!$A:$C,2,FALSE()),"")</f>
        <v>GAZİEMİR-2</v>
      </c>
      <c r="C146" s="93" t="str">
        <f>IFERROR(VLOOKUP(A146,Dim_Magaza!$A:$C,3,FALSE()),"")</f>
        <v>ALİ ÇELİK</v>
      </c>
      <c r="D146" s="92" t="s">
        <v>76</v>
      </c>
      <c r="E146" s="93" t="str">
        <f>IFERROR(VLOOKUP(D146,Dim_Unvan!$A:$B,2,FALSE()),"")</f>
        <v>YÖNETİCİ YARDIMCISI</v>
      </c>
      <c r="F146" s="92">
        <v>1</v>
      </c>
    </row>
    <row r="147" spans="1:6" ht="25.5" customHeight="1" x14ac:dyDescent="0.25">
      <c r="A147" s="92" t="s">
        <v>174</v>
      </c>
      <c r="B147" s="93" t="str">
        <f>IFERROR(VLOOKUP(A147,Dim_Magaza!$A:$C,2,FALSE()),"")</f>
        <v>GAZİEMİR-2</v>
      </c>
      <c r="C147" s="93" t="str">
        <f>IFERROR(VLOOKUP(A147,Dim_Magaza!$A:$C,3,FALSE()),"")</f>
        <v>ALİ ÇELİK</v>
      </c>
      <c r="D147" s="92" t="s">
        <v>84</v>
      </c>
      <c r="E147" s="93" t="str">
        <f>IFERROR(VLOOKUP(D147,Dim_Unvan!$A:$B,2,FALSE()),"")</f>
        <v>ŞARKÜTERİ</v>
      </c>
      <c r="F147" s="92">
        <v>1</v>
      </c>
    </row>
    <row r="148" spans="1:6" ht="25.5" customHeight="1" x14ac:dyDescent="0.25">
      <c r="A148" s="92" t="s">
        <v>177</v>
      </c>
      <c r="B148" s="93" t="str">
        <f>IFERROR(VLOOKUP(A148,Dim_Magaza!$A:$C,2,FALSE()),"")</f>
        <v>GAZİEMİR-3</v>
      </c>
      <c r="C148" s="93" t="str">
        <f>IFERROR(VLOOKUP(A148,Dim_Magaza!$A:$C,3,FALSE()),"")</f>
        <v>ALİ ÇELİK</v>
      </c>
      <c r="D148" s="92" t="s">
        <v>4</v>
      </c>
      <c r="E148" s="93" t="str">
        <f>IFERROR(VLOOKUP(D148,Dim_Unvan!$A:$B,2,FALSE()),"")</f>
        <v>BAKLİYAT</v>
      </c>
      <c r="F148" s="92">
        <v>1</v>
      </c>
    </row>
    <row r="149" spans="1:6" ht="25.5" customHeight="1" x14ac:dyDescent="0.25">
      <c r="A149" s="92" t="s">
        <v>177</v>
      </c>
      <c r="B149" s="93" t="str">
        <f>IFERROR(VLOOKUP(A149,Dim_Magaza!$A:$C,2,FALSE()),"")</f>
        <v>GAZİEMİR-3</v>
      </c>
      <c r="C149" s="93" t="str">
        <f>IFERROR(VLOOKUP(A149,Dim_Magaza!$A:$C,3,FALSE()),"")</f>
        <v>ALİ ÇELİK</v>
      </c>
      <c r="D149" s="92" t="s">
        <v>26</v>
      </c>
      <c r="E149" s="93" t="str">
        <f>IFERROR(VLOOKUP(D149,Dim_Unvan!$A:$B,2,FALSE()),"")</f>
        <v>KASAP</v>
      </c>
      <c r="F149" s="92">
        <v>1</v>
      </c>
    </row>
    <row r="150" spans="1:6" ht="25.5" customHeight="1" x14ac:dyDescent="0.25">
      <c r="A150" s="92" t="s">
        <v>177</v>
      </c>
      <c r="B150" s="93" t="str">
        <f>IFERROR(VLOOKUP(A150,Dim_Magaza!$A:$C,2,FALSE()),"")</f>
        <v>GAZİEMİR-3</v>
      </c>
      <c r="C150" s="93" t="str">
        <f>IFERROR(VLOOKUP(A150,Dim_Magaza!$A:$C,3,FALSE()),"")</f>
        <v>ALİ ÇELİK</v>
      </c>
      <c r="D150" s="92" t="s">
        <v>30</v>
      </c>
      <c r="E150" s="93" t="str">
        <f>IFERROR(VLOOKUP(D150,Dim_Unvan!$A:$B,2,FALSE()),"")</f>
        <v>KASİYER</v>
      </c>
      <c r="F150" s="92">
        <v>2</v>
      </c>
    </row>
    <row r="151" spans="1:6" ht="25.5" customHeight="1" x14ac:dyDescent="0.25">
      <c r="A151" s="92" t="s">
        <v>177</v>
      </c>
      <c r="B151" s="93" t="str">
        <f>IFERROR(VLOOKUP(A151,Dim_Magaza!$A:$C,2,FALSE()),"")</f>
        <v>GAZİEMİR-3</v>
      </c>
      <c r="C151" s="93" t="str">
        <f>IFERROR(VLOOKUP(A151,Dim_Magaza!$A:$C,3,FALSE()),"")</f>
        <v>ALİ ÇELİK</v>
      </c>
      <c r="D151" s="92" t="s">
        <v>34</v>
      </c>
      <c r="E151" s="93" t="str">
        <f>IFERROR(VLOOKUP(D151,Dim_Unvan!$A:$B,2,FALSE()),"")</f>
        <v>MANAV</v>
      </c>
      <c r="F151" s="92">
        <v>2</v>
      </c>
    </row>
    <row r="152" spans="1:6" ht="25.5" customHeight="1" x14ac:dyDescent="0.25">
      <c r="A152" s="92" t="s">
        <v>177</v>
      </c>
      <c r="B152" s="93" t="str">
        <f>IFERROR(VLOOKUP(A152,Dim_Magaza!$A:$C,2,FALSE()),"")</f>
        <v>GAZİEMİR-3</v>
      </c>
      <c r="C152" s="93" t="str">
        <f>IFERROR(VLOOKUP(A152,Dim_Magaza!$A:$C,3,FALSE()),"")</f>
        <v>ALİ ÇELİK</v>
      </c>
      <c r="D152" s="92" t="s">
        <v>52</v>
      </c>
      <c r="E152" s="93" t="str">
        <f>IFERROR(VLOOKUP(D152,Dim_Unvan!$A:$B,2,FALSE()),"")</f>
        <v>REYON GÖREVLİSİ</v>
      </c>
      <c r="F152" s="92">
        <v>2</v>
      </c>
    </row>
    <row r="153" spans="1:6" ht="25.5" customHeight="1" x14ac:dyDescent="0.25">
      <c r="A153" s="92" t="s">
        <v>177</v>
      </c>
      <c r="B153" s="93" t="str">
        <f>IFERROR(VLOOKUP(A153,Dim_Magaza!$A:$C,2,FALSE()),"")</f>
        <v>GAZİEMİR-3</v>
      </c>
      <c r="C153" s="93" t="str">
        <f>IFERROR(VLOOKUP(A153,Dim_Magaza!$A:$C,3,FALSE()),"")</f>
        <v>ALİ ÇELİK</v>
      </c>
      <c r="D153" s="92" t="s">
        <v>72</v>
      </c>
      <c r="E153" s="93" t="str">
        <f>IFERROR(VLOOKUP(D153,Dim_Unvan!$A:$B,2,FALSE()),"")</f>
        <v>YÖNETİCİ</v>
      </c>
      <c r="F153" s="92">
        <v>1</v>
      </c>
    </row>
    <row r="154" spans="1:6" ht="25.5" customHeight="1" x14ac:dyDescent="0.25">
      <c r="A154" s="92" t="s">
        <v>177</v>
      </c>
      <c r="B154" s="93" t="str">
        <f>IFERROR(VLOOKUP(A154,Dim_Magaza!$A:$C,2,FALSE()),"")</f>
        <v>GAZİEMİR-3</v>
      </c>
      <c r="C154" s="93" t="str">
        <f>IFERROR(VLOOKUP(A154,Dim_Magaza!$A:$C,3,FALSE()),"")</f>
        <v>ALİ ÇELİK</v>
      </c>
      <c r="D154" s="92" t="s">
        <v>76</v>
      </c>
      <c r="E154" s="93" t="str">
        <f>IFERROR(VLOOKUP(D154,Dim_Unvan!$A:$B,2,FALSE()),"")</f>
        <v>YÖNETİCİ YARDIMCISI</v>
      </c>
      <c r="F154" s="92">
        <v>1</v>
      </c>
    </row>
    <row r="155" spans="1:6" ht="25.5" customHeight="1" x14ac:dyDescent="0.25">
      <c r="A155" s="92" t="s">
        <v>177</v>
      </c>
      <c r="B155" s="93" t="str">
        <f>IFERROR(VLOOKUP(A155,Dim_Magaza!$A:$C,2,FALSE()),"")</f>
        <v>GAZİEMİR-3</v>
      </c>
      <c r="C155" s="93" t="str">
        <f>IFERROR(VLOOKUP(A155,Dim_Magaza!$A:$C,3,FALSE()),"")</f>
        <v>ALİ ÇELİK</v>
      </c>
      <c r="D155" s="92" t="s">
        <v>84</v>
      </c>
      <c r="E155" s="93" t="str">
        <f>IFERROR(VLOOKUP(D155,Dim_Unvan!$A:$B,2,FALSE()),"")</f>
        <v>ŞARKÜTERİ</v>
      </c>
      <c r="F155" s="92">
        <v>1</v>
      </c>
    </row>
    <row r="156" spans="1:6" ht="25.5" customHeight="1" x14ac:dyDescent="0.25">
      <c r="A156" s="92" t="s">
        <v>180</v>
      </c>
      <c r="B156" s="93" t="str">
        <f>IFERROR(VLOOKUP(A156,Dim_Magaza!$A:$C,2,FALSE()),"")</f>
        <v>GAZİEMİR-4</v>
      </c>
      <c r="C156" s="93" t="str">
        <f>IFERROR(VLOOKUP(A156,Dim_Magaza!$A:$C,3,FALSE()),"")</f>
        <v>ALİ ÇELİK</v>
      </c>
      <c r="D156" s="92" t="s">
        <v>4</v>
      </c>
      <c r="E156" s="93" t="str">
        <f>IFERROR(VLOOKUP(D156,Dim_Unvan!$A:$B,2,FALSE()),"")</f>
        <v>BAKLİYAT</v>
      </c>
      <c r="F156" s="92">
        <v>1</v>
      </c>
    </row>
    <row r="157" spans="1:6" ht="25.5" customHeight="1" x14ac:dyDescent="0.25">
      <c r="A157" s="92" t="s">
        <v>180</v>
      </c>
      <c r="B157" s="93" t="str">
        <f>IFERROR(VLOOKUP(A157,Dim_Magaza!$A:$C,2,FALSE()),"")</f>
        <v>GAZİEMİR-4</v>
      </c>
      <c r="C157" s="93" t="str">
        <f>IFERROR(VLOOKUP(A157,Dim_Magaza!$A:$C,3,FALSE()),"")</f>
        <v>ALİ ÇELİK</v>
      </c>
      <c r="D157" s="92" t="s">
        <v>26</v>
      </c>
      <c r="E157" s="93" t="str">
        <f>IFERROR(VLOOKUP(D157,Dim_Unvan!$A:$B,2,FALSE()),"")</f>
        <v>KASAP</v>
      </c>
      <c r="F157" s="92">
        <v>1</v>
      </c>
    </row>
    <row r="158" spans="1:6" ht="25.5" customHeight="1" x14ac:dyDescent="0.25">
      <c r="A158" s="92" t="s">
        <v>180</v>
      </c>
      <c r="B158" s="93" t="str">
        <f>IFERROR(VLOOKUP(A158,Dim_Magaza!$A:$C,2,FALSE()),"")</f>
        <v>GAZİEMİR-4</v>
      </c>
      <c r="C158" s="93" t="str">
        <f>IFERROR(VLOOKUP(A158,Dim_Magaza!$A:$C,3,FALSE()),"")</f>
        <v>ALİ ÇELİK</v>
      </c>
      <c r="D158" s="92" t="s">
        <v>30</v>
      </c>
      <c r="E158" s="93" t="str">
        <f>IFERROR(VLOOKUP(D158,Dim_Unvan!$A:$B,2,FALSE()),"")</f>
        <v>KASİYER</v>
      </c>
      <c r="F158" s="92">
        <v>2</v>
      </c>
    </row>
    <row r="159" spans="1:6" ht="25.5" customHeight="1" x14ac:dyDescent="0.25">
      <c r="A159" s="92" t="s">
        <v>180</v>
      </c>
      <c r="B159" s="93" t="str">
        <f>IFERROR(VLOOKUP(A159,Dim_Magaza!$A:$C,2,FALSE()),"")</f>
        <v>GAZİEMİR-4</v>
      </c>
      <c r="C159" s="93" t="str">
        <f>IFERROR(VLOOKUP(A159,Dim_Magaza!$A:$C,3,FALSE()),"")</f>
        <v>ALİ ÇELİK</v>
      </c>
      <c r="D159" s="92" t="s">
        <v>34</v>
      </c>
      <c r="E159" s="93" t="str">
        <f>IFERROR(VLOOKUP(D159,Dim_Unvan!$A:$B,2,FALSE()),"")</f>
        <v>MANAV</v>
      </c>
      <c r="F159" s="92">
        <v>2</v>
      </c>
    </row>
    <row r="160" spans="1:6" ht="25.5" customHeight="1" x14ac:dyDescent="0.25">
      <c r="A160" s="92" t="s">
        <v>180</v>
      </c>
      <c r="B160" s="93" t="str">
        <f>IFERROR(VLOOKUP(A160,Dim_Magaza!$A:$C,2,FALSE()),"")</f>
        <v>GAZİEMİR-4</v>
      </c>
      <c r="C160" s="93" t="str">
        <f>IFERROR(VLOOKUP(A160,Dim_Magaza!$A:$C,3,FALSE()),"")</f>
        <v>ALİ ÇELİK</v>
      </c>
      <c r="D160" s="92" t="s">
        <v>52</v>
      </c>
      <c r="E160" s="93" t="str">
        <f>IFERROR(VLOOKUP(D160,Dim_Unvan!$A:$B,2,FALSE()),"")</f>
        <v>REYON GÖREVLİSİ</v>
      </c>
      <c r="F160" s="92">
        <v>2</v>
      </c>
    </row>
    <row r="161" spans="1:6" ht="25.5" customHeight="1" x14ac:dyDescent="0.25">
      <c r="A161" s="92" t="s">
        <v>180</v>
      </c>
      <c r="B161" s="93" t="str">
        <f>IFERROR(VLOOKUP(A161,Dim_Magaza!$A:$C,2,FALSE()),"")</f>
        <v>GAZİEMİR-4</v>
      </c>
      <c r="C161" s="93" t="str">
        <f>IFERROR(VLOOKUP(A161,Dim_Magaza!$A:$C,3,FALSE()),"")</f>
        <v>ALİ ÇELİK</v>
      </c>
      <c r="D161" s="92" t="s">
        <v>72</v>
      </c>
      <c r="E161" s="93" t="str">
        <f>IFERROR(VLOOKUP(D161,Dim_Unvan!$A:$B,2,FALSE()),"")</f>
        <v>YÖNETİCİ</v>
      </c>
      <c r="F161" s="92">
        <v>1</v>
      </c>
    </row>
    <row r="162" spans="1:6" ht="25.5" customHeight="1" x14ac:dyDescent="0.25">
      <c r="A162" s="92" t="s">
        <v>180</v>
      </c>
      <c r="B162" s="93" t="str">
        <f>IFERROR(VLOOKUP(A162,Dim_Magaza!$A:$C,2,FALSE()),"")</f>
        <v>GAZİEMİR-4</v>
      </c>
      <c r="C162" s="93" t="str">
        <f>IFERROR(VLOOKUP(A162,Dim_Magaza!$A:$C,3,FALSE()),"")</f>
        <v>ALİ ÇELİK</v>
      </c>
      <c r="D162" s="92" t="s">
        <v>76</v>
      </c>
      <c r="E162" s="93" t="str">
        <f>IFERROR(VLOOKUP(D162,Dim_Unvan!$A:$B,2,FALSE()),"")</f>
        <v>YÖNETİCİ YARDIMCISI</v>
      </c>
      <c r="F162" s="92">
        <v>1</v>
      </c>
    </row>
    <row r="163" spans="1:6" ht="25.5" customHeight="1" x14ac:dyDescent="0.25">
      <c r="A163" s="92" t="s">
        <v>180</v>
      </c>
      <c r="B163" s="93" t="str">
        <f>IFERROR(VLOOKUP(A163,Dim_Magaza!$A:$C,2,FALSE()),"")</f>
        <v>GAZİEMİR-4</v>
      </c>
      <c r="C163" s="93" t="str">
        <f>IFERROR(VLOOKUP(A163,Dim_Magaza!$A:$C,3,FALSE()),"")</f>
        <v>ALİ ÇELİK</v>
      </c>
      <c r="D163" s="92" t="s">
        <v>84</v>
      </c>
      <c r="E163" s="93" t="str">
        <f>IFERROR(VLOOKUP(D163,Dim_Unvan!$A:$B,2,FALSE()),"")</f>
        <v>ŞARKÜTERİ</v>
      </c>
      <c r="F163" s="92">
        <v>1</v>
      </c>
    </row>
    <row r="164" spans="1:6" ht="25.5" customHeight="1" x14ac:dyDescent="0.25">
      <c r="A164" s="92" t="s">
        <v>183</v>
      </c>
      <c r="B164" s="93" t="str">
        <f>IFERROR(VLOOKUP(A164,Dim_Magaza!$A:$C,2,FALSE()),"")</f>
        <v>GAZİEMİR-5</v>
      </c>
      <c r="C164" s="93" t="str">
        <f>IFERROR(VLOOKUP(A164,Dim_Magaza!$A:$C,3,FALSE()),"")</f>
        <v>ALİ ÇELİK</v>
      </c>
      <c r="D164" s="92" t="s">
        <v>4</v>
      </c>
      <c r="E164" s="93" t="str">
        <f>IFERROR(VLOOKUP(D164,Dim_Unvan!$A:$B,2,FALSE()),"")</f>
        <v>BAKLİYAT</v>
      </c>
      <c r="F164" s="92">
        <v>1</v>
      </c>
    </row>
    <row r="165" spans="1:6" ht="25.5" customHeight="1" x14ac:dyDescent="0.25">
      <c r="A165" s="92" t="s">
        <v>183</v>
      </c>
      <c r="B165" s="93" t="str">
        <f>IFERROR(VLOOKUP(A165,Dim_Magaza!$A:$C,2,FALSE()),"")</f>
        <v>GAZİEMİR-5</v>
      </c>
      <c r="C165" s="93" t="str">
        <f>IFERROR(VLOOKUP(A165,Dim_Magaza!$A:$C,3,FALSE()),"")</f>
        <v>ALİ ÇELİK</v>
      </c>
      <c r="D165" s="92" t="s">
        <v>26</v>
      </c>
      <c r="E165" s="93" t="str">
        <f>IFERROR(VLOOKUP(D165,Dim_Unvan!$A:$B,2,FALSE()),"")</f>
        <v>KASAP</v>
      </c>
      <c r="F165" s="92">
        <v>1</v>
      </c>
    </row>
    <row r="166" spans="1:6" ht="25.5" customHeight="1" x14ac:dyDescent="0.25">
      <c r="A166" s="92" t="s">
        <v>183</v>
      </c>
      <c r="B166" s="93" t="str">
        <f>IFERROR(VLOOKUP(A166,Dim_Magaza!$A:$C,2,FALSE()),"")</f>
        <v>GAZİEMİR-5</v>
      </c>
      <c r="C166" s="93" t="str">
        <f>IFERROR(VLOOKUP(A166,Dim_Magaza!$A:$C,3,FALSE()),"")</f>
        <v>ALİ ÇELİK</v>
      </c>
      <c r="D166" s="92" t="s">
        <v>30</v>
      </c>
      <c r="E166" s="93" t="str">
        <f>IFERROR(VLOOKUP(D166,Dim_Unvan!$A:$B,2,FALSE()),"")</f>
        <v>KASİYER</v>
      </c>
      <c r="F166" s="92">
        <v>2</v>
      </c>
    </row>
    <row r="167" spans="1:6" ht="25.5" customHeight="1" x14ac:dyDescent="0.25">
      <c r="A167" s="92" t="s">
        <v>183</v>
      </c>
      <c r="B167" s="93" t="str">
        <f>IFERROR(VLOOKUP(A167,Dim_Magaza!$A:$C,2,FALSE()),"")</f>
        <v>GAZİEMİR-5</v>
      </c>
      <c r="C167" s="93" t="str">
        <f>IFERROR(VLOOKUP(A167,Dim_Magaza!$A:$C,3,FALSE()),"")</f>
        <v>ALİ ÇELİK</v>
      </c>
      <c r="D167" s="92" t="s">
        <v>34</v>
      </c>
      <c r="E167" s="93" t="str">
        <f>IFERROR(VLOOKUP(D167,Dim_Unvan!$A:$B,2,FALSE()),"")</f>
        <v>MANAV</v>
      </c>
      <c r="F167" s="92">
        <v>2</v>
      </c>
    </row>
    <row r="168" spans="1:6" ht="25.5" customHeight="1" x14ac:dyDescent="0.25">
      <c r="A168" s="92" t="s">
        <v>183</v>
      </c>
      <c r="B168" s="93" t="str">
        <f>IFERROR(VLOOKUP(A168,Dim_Magaza!$A:$C,2,FALSE()),"")</f>
        <v>GAZİEMİR-5</v>
      </c>
      <c r="C168" s="93" t="str">
        <f>IFERROR(VLOOKUP(A168,Dim_Magaza!$A:$C,3,FALSE()),"")</f>
        <v>ALİ ÇELİK</v>
      </c>
      <c r="D168" s="92" t="s">
        <v>52</v>
      </c>
      <c r="E168" s="93" t="str">
        <f>IFERROR(VLOOKUP(D168,Dim_Unvan!$A:$B,2,FALSE()),"")</f>
        <v>REYON GÖREVLİSİ</v>
      </c>
      <c r="F168" s="92">
        <v>2</v>
      </c>
    </row>
    <row r="169" spans="1:6" ht="25.5" customHeight="1" x14ac:dyDescent="0.25">
      <c r="A169" s="92" t="s">
        <v>183</v>
      </c>
      <c r="B169" s="93" t="str">
        <f>IFERROR(VLOOKUP(A169,Dim_Magaza!$A:$C,2,FALSE()),"")</f>
        <v>GAZİEMİR-5</v>
      </c>
      <c r="C169" s="93" t="str">
        <f>IFERROR(VLOOKUP(A169,Dim_Magaza!$A:$C,3,FALSE()),"")</f>
        <v>ALİ ÇELİK</v>
      </c>
      <c r="D169" s="92" t="s">
        <v>72</v>
      </c>
      <c r="E169" s="93" t="str">
        <f>IFERROR(VLOOKUP(D169,Dim_Unvan!$A:$B,2,FALSE()),"")</f>
        <v>YÖNETİCİ</v>
      </c>
      <c r="F169" s="92">
        <v>1</v>
      </c>
    </row>
    <row r="170" spans="1:6" ht="25.5" customHeight="1" x14ac:dyDescent="0.25">
      <c r="A170" s="92" t="s">
        <v>183</v>
      </c>
      <c r="B170" s="93" t="str">
        <f>IFERROR(VLOOKUP(A170,Dim_Magaza!$A:$C,2,FALSE()),"")</f>
        <v>GAZİEMİR-5</v>
      </c>
      <c r="C170" s="93" t="str">
        <f>IFERROR(VLOOKUP(A170,Dim_Magaza!$A:$C,3,FALSE()),"")</f>
        <v>ALİ ÇELİK</v>
      </c>
      <c r="D170" s="92" t="s">
        <v>76</v>
      </c>
      <c r="E170" s="93" t="str">
        <f>IFERROR(VLOOKUP(D170,Dim_Unvan!$A:$B,2,FALSE()),"")</f>
        <v>YÖNETİCİ YARDIMCISI</v>
      </c>
      <c r="F170" s="92">
        <v>1</v>
      </c>
    </row>
    <row r="171" spans="1:6" ht="25.5" customHeight="1" x14ac:dyDescent="0.25">
      <c r="A171" s="92" t="s">
        <v>183</v>
      </c>
      <c r="B171" s="93" t="str">
        <f>IFERROR(VLOOKUP(A171,Dim_Magaza!$A:$C,2,FALSE()),"")</f>
        <v>GAZİEMİR-5</v>
      </c>
      <c r="C171" s="93" t="str">
        <f>IFERROR(VLOOKUP(A171,Dim_Magaza!$A:$C,3,FALSE()),"")</f>
        <v>ALİ ÇELİK</v>
      </c>
      <c r="D171" s="92" t="s">
        <v>84</v>
      </c>
      <c r="E171" s="93" t="str">
        <f>IFERROR(VLOOKUP(D171,Dim_Unvan!$A:$B,2,FALSE()),"")</f>
        <v>ŞARKÜTERİ</v>
      </c>
      <c r="F171" s="92">
        <v>1</v>
      </c>
    </row>
    <row r="172" spans="1:6" ht="25.5" customHeight="1" x14ac:dyDescent="0.25">
      <c r="A172" s="92" t="s">
        <v>186</v>
      </c>
      <c r="B172" s="93" t="str">
        <f>IFERROR(VLOOKUP(A172,Dim_Magaza!$A:$C,2,FALSE()),"")</f>
        <v>GAZİEMİR-6</v>
      </c>
      <c r="C172" s="93" t="str">
        <f>IFERROR(VLOOKUP(A172,Dim_Magaza!$A:$C,3,FALSE()),"")</f>
        <v>ALİ ÇELİK</v>
      </c>
      <c r="D172" s="92" t="s">
        <v>4</v>
      </c>
      <c r="E172" s="93" t="str">
        <f>IFERROR(VLOOKUP(D172,Dim_Unvan!$A:$B,2,FALSE()),"")</f>
        <v>BAKLİYAT</v>
      </c>
      <c r="F172" s="92">
        <v>1</v>
      </c>
    </row>
    <row r="173" spans="1:6" ht="25.5" customHeight="1" x14ac:dyDescent="0.25">
      <c r="A173" s="92" t="s">
        <v>186</v>
      </c>
      <c r="B173" s="93" t="str">
        <f>IFERROR(VLOOKUP(A173,Dim_Magaza!$A:$C,2,FALSE()),"")</f>
        <v>GAZİEMİR-6</v>
      </c>
      <c r="C173" s="93" t="str">
        <f>IFERROR(VLOOKUP(A173,Dim_Magaza!$A:$C,3,FALSE()),"")</f>
        <v>ALİ ÇELİK</v>
      </c>
      <c r="D173" s="92" t="s">
        <v>26</v>
      </c>
      <c r="E173" s="93" t="str">
        <f>IFERROR(VLOOKUP(D173,Dim_Unvan!$A:$B,2,FALSE()),"")</f>
        <v>KASAP</v>
      </c>
      <c r="F173" s="92">
        <v>1</v>
      </c>
    </row>
    <row r="174" spans="1:6" ht="25.5" customHeight="1" x14ac:dyDescent="0.25">
      <c r="A174" s="92" t="s">
        <v>186</v>
      </c>
      <c r="B174" s="93" t="str">
        <f>IFERROR(VLOOKUP(A174,Dim_Magaza!$A:$C,2,FALSE()),"")</f>
        <v>GAZİEMİR-6</v>
      </c>
      <c r="C174" s="93" t="str">
        <f>IFERROR(VLOOKUP(A174,Dim_Magaza!$A:$C,3,FALSE()),"")</f>
        <v>ALİ ÇELİK</v>
      </c>
      <c r="D174" s="92" t="s">
        <v>30</v>
      </c>
      <c r="E174" s="93" t="str">
        <f>IFERROR(VLOOKUP(D174,Dim_Unvan!$A:$B,2,FALSE()),"")</f>
        <v>KASİYER</v>
      </c>
      <c r="F174" s="92">
        <v>2</v>
      </c>
    </row>
    <row r="175" spans="1:6" ht="25.5" customHeight="1" x14ac:dyDescent="0.25">
      <c r="A175" s="92" t="s">
        <v>186</v>
      </c>
      <c r="B175" s="93" t="str">
        <f>IFERROR(VLOOKUP(A175,Dim_Magaza!$A:$C,2,FALSE()),"")</f>
        <v>GAZİEMİR-6</v>
      </c>
      <c r="C175" s="93" t="str">
        <f>IFERROR(VLOOKUP(A175,Dim_Magaza!$A:$C,3,FALSE()),"")</f>
        <v>ALİ ÇELİK</v>
      </c>
      <c r="D175" s="92" t="s">
        <v>34</v>
      </c>
      <c r="E175" s="93" t="str">
        <f>IFERROR(VLOOKUP(D175,Dim_Unvan!$A:$B,2,FALSE()),"")</f>
        <v>MANAV</v>
      </c>
      <c r="F175" s="92">
        <v>2</v>
      </c>
    </row>
    <row r="176" spans="1:6" ht="25.5" customHeight="1" x14ac:dyDescent="0.25">
      <c r="A176" s="92" t="s">
        <v>186</v>
      </c>
      <c r="B176" s="93" t="str">
        <f>IFERROR(VLOOKUP(A176,Dim_Magaza!$A:$C,2,FALSE()),"")</f>
        <v>GAZİEMİR-6</v>
      </c>
      <c r="C176" s="93" t="str">
        <f>IFERROR(VLOOKUP(A176,Dim_Magaza!$A:$C,3,FALSE()),"")</f>
        <v>ALİ ÇELİK</v>
      </c>
      <c r="D176" s="92" t="s">
        <v>52</v>
      </c>
      <c r="E176" s="93" t="str">
        <f>IFERROR(VLOOKUP(D176,Dim_Unvan!$A:$B,2,FALSE()),"")</f>
        <v>REYON GÖREVLİSİ</v>
      </c>
      <c r="F176" s="92">
        <v>2</v>
      </c>
    </row>
    <row r="177" spans="1:6" ht="25.5" customHeight="1" x14ac:dyDescent="0.25">
      <c r="A177" s="92" t="s">
        <v>186</v>
      </c>
      <c r="B177" s="93" t="str">
        <f>IFERROR(VLOOKUP(A177,Dim_Magaza!$A:$C,2,FALSE()),"")</f>
        <v>GAZİEMİR-6</v>
      </c>
      <c r="C177" s="93" t="str">
        <f>IFERROR(VLOOKUP(A177,Dim_Magaza!$A:$C,3,FALSE()),"")</f>
        <v>ALİ ÇELİK</v>
      </c>
      <c r="D177" s="92" t="s">
        <v>72</v>
      </c>
      <c r="E177" s="93" t="str">
        <f>IFERROR(VLOOKUP(D177,Dim_Unvan!$A:$B,2,FALSE()),"")</f>
        <v>YÖNETİCİ</v>
      </c>
      <c r="F177" s="92">
        <v>1</v>
      </c>
    </row>
    <row r="178" spans="1:6" ht="25.5" customHeight="1" x14ac:dyDescent="0.25">
      <c r="A178" s="92" t="s">
        <v>186</v>
      </c>
      <c r="B178" s="93" t="str">
        <f>IFERROR(VLOOKUP(A178,Dim_Magaza!$A:$C,2,FALSE()),"")</f>
        <v>GAZİEMİR-6</v>
      </c>
      <c r="C178" s="93" t="str">
        <f>IFERROR(VLOOKUP(A178,Dim_Magaza!$A:$C,3,FALSE()),"")</f>
        <v>ALİ ÇELİK</v>
      </c>
      <c r="D178" s="92" t="s">
        <v>76</v>
      </c>
      <c r="E178" s="93" t="str">
        <f>IFERROR(VLOOKUP(D178,Dim_Unvan!$A:$B,2,FALSE()),"")</f>
        <v>YÖNETİCİ YARDIMCISI</v>
      </c>
      <c r="F178" s="92">
        <v>1</v>
      </c>
    </row>
    <row r="179" spans="1:6" ht="25.5" customHeight="1" x14ac:dyDescent="0.25">
      <c r="A179" s="92" t="s">
        <v>186</v>
      </c>
      <c r="B179" s="93" t="str">
        <f>IFERROR(VLOOKUP(A179,Dim_Magaza!$A:$C,2,FALSE()),"")</f>
        <v>GAZİEMİR-6</v>
      </c>
      <c r="C179" s="93" t="str">
        <f>IFERROR(VLOOKUP(A179,Dim_Magaza!$A:$C,3,FALSE()),"")</f>
        <v>ALİ ÇELİK</v>
      </c>
      <c r="D179" s="92" t="s">
        <v>84</v>
      </c>
      <c r="E179" s="93" t="str">
        <f>IFERROR(VLOOKUP(D179,Dim_Unvan!$A:$B,2,FALSE()),"")</f>
        <v>ŞARKÜTERİ</v>
      </c>
      <c r="F179" s="92">
        <v>1</v>
      </c>
    </row>
    <row r="180" spans="1:6" ht="25.5" customHeight="1" x14ac:dyDescent="0.25">
      <c r="A180" s="92" t="s">
        <v>189</v>
      </c>
      <c r="B180" s="93" t="str">
        <f>IFERROR(VLOOKUP(A180,Dim_Magaza!$A:$C,2,FALSE()),"")</f>
        <v>GAZİEMİR-7</v>
      </c>
      <c r="C180" s="93" t="str">
        <f>IFERROR(VLOOKUP(A180,Dim_Magaza!$A:$C,3,FALSE()),"")</f>
        <v>ALİ ÇELİK</v>
      </c>
      <c r="D180" s="92" t="s">
        <v>26</v>
      </c>
      <c r="E180" s="93" t="str">
        <f>IFERROR(VLOOKUP(D180,Dim_Unvan!$A:$B,2,FALSE()),"")</f>
        <v>KASAP</v>
      </c>
      <c r="F180" s="92">
        <v>1</v>
      </c>
    </row>
    <row r="181" spans="1:6" ht="25.5" customHeight="1" x14ac:dyDescent="0.25">
      <c r="A181" s="92" t="s">
        <v>189</v>
      </c>
      <c r="B181" s="93" t="str">
        <f>IFERROR(VLOOKUP(A181,Dim_Magaza!$A:$C,2,FALSE()),"")</f>
        <v>GAZİEMİR-7</v>
      </c>
      <c r="C181" s="93" t="str">
        <f>IFERROR(VLOOKUP(A181,Dim_Magaza!$A:$C,3,FALSE()),"")</f>
        <v>ALİ ÇELİK</v>
      </c>
      <c r="D181" s="92" t="s">
        <v>30</v>
      </c>
      <c r="E181" s="93" t="str">
        <f>IFERROR(VLOOKUP(D181,Dim_Unvan!$A:$B,2,FALSE()),"")</f>
        <v>KASİYER</v>
      </c>
      <c r="F181" s="92">
        <v>2</v>
      </c>
    </row>
    <row r="182" spans="1:6" ht="25.5" customHeight="1" x14ac:dyDescent="0.25">
      <c r="A182" s="92" t="s">
        <v>189</v>
      </c>
      <c r="B182" s="93" t="str">
        <f>IFERROR(VLOOKUP(A182,Dim_Magaza!$A:$C,2,FALSE()),"")</f>
        <v>GAZİEMİR-7</v>
      </c>
      <c r="C182" s="93" t="str">
        <f>IFERROR(VLOOKUP(A182,Dim_Magaza!$A:$C,3,FALSE()),"")</f>
        <v>ALİ ÇELİK</v>
      </c>
      <c r="D182" s="92" t="s">
        <v>34</v>
      </c>
      <c r="E182" s="93" t="str">
        <f>IFERROR(VLOOKUP(D182,Dim_Unvan!$A:$B,2,FALSE()),"")</f>
        <v>MANAV</v>
      </c>
      <c r="F182" s="92">
        <v>1</v>
      </c>
    </row>
    <row r="183" spans="1:6" ht="25.5" customHeight="1" x14ac:dyDescent="0.25">
      <c r="A183" s="92" t="s">
        <v>189</v>
      </c>
      <c r="B183" s="93" t="str">
        <f>IFERROR(VLOOKUP(A183,Dim_Magaza!$A:$C,2,FALSE()),"")</f>
        <v>GAZİEMİR-7</v>
      </c>
      <c r="C183" s="93" t="str">
        <f>IFERROR(VLOOKUP(A183,Dim_Magaza!$A:$C,3,FALSE()),"")</f>
        <v>ALİ ÇELİK</v>
      </c>
      <c r="D183" s="92" t="s">
        <v>52</v>
      </c>
      <c r="E183" s="93" t="str">
        <f>IFERROR(VLOOKUP(D183,Dim_Unvan!$A:$B,2,FALSE()),"")</f>
        <v>REYON GÖREVLİSİ</v>
      </c>
      <c r="F183" s="92">
        <v>2</v>
      </c>
    </row>
    <row r="184" spans="1:6" ht="25.5" customHeight="1" x14ac:dyDescent="0.25">
      <c r="A184" s="92" t="s">
        <v>189</v>
      </c>
      <c r="B184" s="93" t="str">
        <f>IFERROR(VLOOKUP(A184,Dim_Magaza!$A:$C,2,FALSE()),"")</f>
        <v>GAZİEMİR-7</v>
      </c>
      <c r="C184" s="93" t="str">
        <f>IFERROR(VLOOKUP(A184,Dim_Magaza!$A:$C,3,FALSE()),"")</f>
        <v>ALİ ÇELİK</v>
      </c>
      <c r="D184" s="92" t="s">
        <v>72</v>
      </c>
      <c r="E184" s="93" t="str">
        <f>IFERROR(VLOOKUP(D184,Dim_Unvan!$A:$B,2,FALSE()),"")</f>
        <v>YÖNETİCİ</v>
      </c>
      <c r="F184" s="92">
        <v>1</v>
      </c>
    </row>
    <row r="185" spans="1:6" ht="25.5" customHeight="1" x14ac:dyDescent="0.25">
      <c r="A185" s="92" t="s">
        <v>189</v>
      </c>
      <c r="B185" s="93" t="str">
        <f>IFERROR(VLOOKUP(A185,Dim_Magaza!$A:$C,2,FALSE()),"")</f>
        <v>GAZİEMİR-7</v>
      </c>
      <c r="C185" s="93" t="str">
        <f>IFERROR(VLOOKUP(A185,Dim_Magaza!$A:$C,3,FALSE()),"")</f>
        <v>ALİ ÇELİK</v>
      </c>
      <c r="D185" s="92" t="s">
        <v>76</v>
      </c>
      <c r="E185" s="93" t="str">
        <f>IFERROR(VLOOKUP(D185,Dim_Unvan!$A:$B,2,FALSE()),"")</f>
        <v>YÖNETİCİ YARDIMCISI</v>
      </c>
      <c r="F185" s="92">
        <v>1</v>
      </c>
    </row>
    <row r="186" spans="1:6" ht="25.5" customHeight="1" x14ac:dyDescent="0.25">
      <c r="A186" s="92" t="s">
        <v>189</v>
      </c>
      <c r="B186" s="93" t="str">
        <f>IFERROR(VLOOKUP(A186,Dim_Magaza!$A:$C,2,FALSE()),"")</f>
        <v>GAZİEMİR-7</v>
      </c>
      <c r="C186" s="93" t="str">
        <f>IFERROR(VLOOKUP(A186,Dim_Magaza!$A:$C,3,FALSE()),"")</f>
        <v>ALİ ÇELİK</v>
      </c>
      <c r="D186" s="92" t="s">
        <v>84</v>
      </c>
      <c r="E186" s="93" t="str">
        <f>IFERROR(VLOOKUP(D186,Dim_Unvan!$A:$B,2,FALSE()),"")</f>
        <v>ŞARKÜTERİ</v>
      </c>
      <c r="F186" s="92">
        <v>1</v>
      </c>
    </row>
    <row r="187" spans="1:6" ht="25.5" customHeight="1" x14ac:dyDescent="0.25">
      <c r="A187" s="92" t="s">
        <v>192</v>
      </c>
      <c r="B187" s="93" t="str">
        <f>IFERROR(VLOOKUP(A187,Dim_Magaza!$A:$C,2,FALSE()),"")</f>
        <v>GEDİZ</v>
      </c>
      <c r="C187" s="93" t="str">
        <f>IFERROR(VLOOKUP(A187,Dim_Magaza!$A:$C,3,FALSE()),"")</f>
        <v>DERYA YARDIMCI</v>
      </c>
      <c r="D187" s="92" t="s">
        <v>4</v>
      </c>
      <c r="E187" s="93" t="str">
        <f>IFERROR(VLOOKUP(D187,Dim_Unvan!$A:$B,2,FALSE()),"")</f>
        <v>BAKLİYAT</v>
      </c>
      <c r="F187" s="92">
        <v>1</v>
      </c>
    </row>
    <row r="188" spans="1:6" ht="15" customHeight="1" x14ac:dyDescent="0.25">
      <c r="A188" s="92" t="s">
        <v>192</v>
      </c>
      <c r="B188" s="93" t="str">
        <f>IFERROR(VLOOKUP(A188,Dim_Magaza!$A:$C,2,FALSE()),"")</f>
        <v>GEDİZ</v>
      </c>
      <c r="C188" s="93" t="str">
        <f>IFERROR(VLOOKUP(A188,Dim_Magaza!$A:$C,3,FALSE()),"")</f>
        <v>DERYA YARDIMCI</v>
      </c>
      <c r="D188" s="92" t="s">
        <v>26</v>
      </c>
      <c r="E188" s="93" t="str">
        <f>IFERROR(VLOOKUP(D188,Dim_Unvan!$A:$B,2,FALSE()),"")</f>
        <v>KASAP</v>
      </c>
      <c r="F188" s="92">
        <v>1</v>
      </c>
    </row>
    <row r="189" spans="1:6" ht="15" customHeight="1" x14ac:dyDescent="0.25">
      <c r="A189" s="92" t="s">
        <v>192</v>
      </c>
      <c r="B189" s="93" t="str">
        <f>IFERROR(VLOOKUP(A189,Dim_Magaza!$A:$C,2,FALSE()),"")</f>
        <v>GEDİZ</v>
      </c>
      <c r="C189" s="93" t="str">
        <f>IFERROR(VLOOKUP(A189,Dim_Magaza!$A:$C,3,FALSE()),"")</f>
        <v>DERYA YARDIMCI</v>
      </c>
      <c r="D189" s="92" t="s">
        <v>30</v>
      </c>
      <c r="E189" s="93" t="str">
        <f>IFERROR(VLOOKUP(D189,Dim_Unvan!$A:$B,2,FALSE()),"")</f>
        <v>KASİYER</v>
      </c>
      <c r="F189" s="92">
        <v>3</v>
      </c>
    </row>
    <row r="190" spans="1:6" ht="15" customHeight="1" x14ac:dyDescent="0.25">
      <c r="A190" s="92" t="s">
        <v>192</v>
      </c>
      <c r="B190" s="93" t="str">
        <f>IFERROR(VLOOKUP(A190,Dim_Magaza!$A:$C,2,FALSE()),"")</f>
        <v>GEDİZ</v>
      </c>
      <c r="C190" s="93" t="str">
        <f>IFERROR(VLOOKUP(A190,Dim_Magaza!$A:$C,3,FALSE()),"")</f>
        <v>DERYA YARDIMCI</v>
      </c>
      <c r="D190" s="92" t="s">
        <v>34</v>
      </c>
      <c r="E190" s="93" t="str">
        <f>IFERROR(VLOOKUP(D190,Dim_Unvan!$A:$B,2,FALSE()),"")</f>
        <v>MANAV</v>
      </c>
      <c r="F190" s="92">
        <v>2</v>
      </c>
    </row>
    <row r="191" spans="1:6" ht="15" customHeight="1" x14ac:dyDescent="0.25">
      <c r="A191" s="92" t="s">
        <v>192</v>
      </c>
      <c r="B191" s="93" t="str">
        <f>IFERROR(VLOOKUP(A191,Dim_Magaza!$A:$C,2,FALSE()),"")</f>
        <v>GEDİZ</v>
      </c>
      <c r="C191" s="93" t="str">
        <f>IFERROR(VLOOKUP(A191,Dim_Magaza!$A:$C,3,FALSE()),"")</f>
        <v>DERYA YARDIMCI</v>
      </c>
      <c r="D191" s="92" t="s">
        <v>38</v>
      </c>
      <c r="E191" s="93" t="str">
        <f>IFERROR(VLOOKUP(D191,Dim_Unvan!$A:$B,2,FALSE()),"")</f>
        <v>MANAV YARDIMCISI</v>
      </c>
      <c r="F191" s="92">
        <v>1</v>
      </c>
    </row>
    <row r="192" spans="1:6" ht="15" customHeight="1" x14ac:dyDescent="0.25">
      <c r="A192" s="92" t="s">
        <v>192</v>
      </c>
      <c r="B192" s="93" t="str">
        <f>IFERROR(VLOOKUP(A192,Dim_Magaza!$A:$C,2,FALSE()),"")</f>
        <v>GEDİZ</v>
      </c>
      <c r="C192" s="93" t="str">
        <f>IFERROR(VLOOKUP(A192,Dim_Magaza!$A:$C,3,FALSE()),"")</f>
        <v>DERYA YARDIMCI</v>
      </c>
      <c r="D192" s="92" t="s">
        <v>46</v>
      </c>
      <c r="E192" s="93" t="str">
        <f>IFERROR(VLOOKUP(D192,Dim_Unvan!$A:$B,2,FALSE()),"")</f>
        <v>ONLİNE TOPLAYICI</v>
      </c>
      <c r="F192" s="92">
        <v>1</v>
      </c>
    </row>
    <row r="193" spans="1:6" ht="15" customHeight="1" x14ac:dyDescent="0.25">
      <c r="A193" s="92" t="s">
        <v>192</v>
      </c>
      <c r="B193" s="93" t="str">
        <f>IFERROR(VLOOKUP(A193,Dim_Magaza!$A:$C,2,FALSE()),"")</f>
        <v>GEDİZ</v>
      </c>
      <c r="C193" s="93" t="str">
        <f>IFERROR(VLOOKUP(A193,Dim_Magaza!$A:$C,3,FALSE()),"")</f>
        <v>DERYA YARDIMCI</v>
      </c>
      <c r="D193" s="92" t="s">
        <v>48</v>
      </c>
      <c r="E193" s="93" t="str">
        <f>IFERROR(VLOOKUP(D193,Dim_Unvan!$A:$B,2,FALSE()),"")</f>
        <v>ONLİNE ŞOFÖR</v>
      </c>
      <c r="F193" s="92">
        <v>1</v>
      </c>
    </row>
    <row r="194" spans="1:6" ht="15" customHeight="1" x14ac:dyDescent="0.25">
      <c r="A194" s="92" t="s">
        <v>192</v>
      </c>
      <c r="B194" s="93" t="str">
        <f>IFERROR(VLOOKUP(A194,Dim_Magaza!$A:$C,2,FALSE()),"")</f>
        <v>GEDİZ</v>
      </c>
      <c r="C194" s="93" t="str">
        <f>IFERROR(VLOOKUP(A194,Dim_Magaza!$A:$C,3,FALSE()),"")</f>
        <v>DERYA YARDIMCI</v>
      </c>
      <c r="D194" s="92" t="s">
        <v>52</v>
      </c>
      <c r="E194" s="93" t="str">
        <f>IFERROR(VLOOKUP(D194,Dim_Unvan!$A:$B,2,FALSE()),"")</f>
        <v>REYON GÖREVLİSİ</v>
      </c>
      <c r="F194" s="92">
        <v>2</v>
      </c>
    </row>
    <row r="195" spans="1:6" ht="15" customHeight="1" x14ac:dyDescent="0.25">
      <c r="A195" s="92" t="s">
        <v>192</v>
      </c>
      <c r="B195" s="93" t="str">
        <f>IFERROR(VLOOKUP(A195,Dim_Magaza!$A:$C,2,FALSE()),"")</f>
        <v>GEDİZ</v>
      </c>
      <c r="C195" s="93" t="str">
        <f>IFERROR(VLOOKUP(A195,Dim_Magaza!$A:$C,3,FALSE()),"")</f>
        <v>DERYA YARDIMCI</v>
      </c>
      <c r="D195" s="92" t="s">
        <v>72</v>
      </c>
      <c r="E195" s="93" t="str">
        <f>IFERROR(VLOOKUP(D195,Dim_Unvan!$A:$B,2,FALSE()),"")</f>
        <v>YÖNETİCİ</v>
      </c>
      <c r="F195" s="92">
        <v>1</v>
      </c>
    </row>
    <row r="196" spans="1:6" ht="15" customHeight="1" x14ac:dyDescent="0.25">
      <c r="A196" s="92" t="s">
        <v>192</v>
      </c>
      <c r="B196" s="93" t="str">
        <f>IFERROR(VLOOKUP(A196,Dim_Magaza!$A:$C,2,FALSE()),"")</f>
        <v>GEDİZ</v>
      </c>
      <c r="C196" s="93" t="str">
        <f>IFERROR(VLOOKUP(A196,Dim_Magaza!$A:$C,3,FALSE()),"")</f>
        <v>DERYA YARDIMCI</v>
      </c>
      <c r="D196" s="92" t="s">
        <v>76</v>
      </c>
      <c r="E196" s="93" t="str">
        <f>IFERROR(VLOOKUP(D196,Dim_Unvan!$A:$B,2,FALSE()),"")</f>
        <v>YÖNETİCİ YARDIMCISI</v>
      </c>
      <c r="F196" s="92">
        <v>1</v>
      </c>
    </row>
    <row r="197" spans="1:6" ht="15" customHeight="1" x14ac:dyDescent="0.25">
      <c r="A197" s="92" t="s">
        <v>192</v>
      </c>
      <c r="B197" s="93" t="str">
        <f>IFERROR(VLOOKUP(A197,Dim_Magaza!$A:$C,2,FALSE()),"")</f>
        <v>GEDİZ</v>
      </c>
      <c r="C197" s="93" t="str">
        <f>IFERROR(VLOOKUP(A197,Dim_Magaza!$A:$C,3,FALSE()),"")</f>
        <v>DERYA YARDIMCI</v>
      </c>
      <c r="D197" s="92" t="s">
        <v>84</v>
      </c>
      <c r="E197" s="93" t="str">
        <f>IFERROR(VLOOKUP(D197,Dim_Unvan!$A:$B,2,FALSE()),"")</f>
        <v>ŞARKÜTERİ</v>
      </c>
      <c r="F197" s="92">
        <v>1</v>
      </c>
    </row>
    <row r="198" spans="1:6" ht="15" customHeight="1" x14ac:dyDescent="0.25">
      <c r="A198" s="92" t="s">
        <v>192</v>
      </c>
      <c r="B198" s="93" t="str">
        <f>IFERROR(VLOOKUP(A198,Dim_Magaza!$A:$C,2,FALSE()),"")</f>
        <v>GEDİZ</v>
      </c>
      <c r="C198" s="93" t="str">
        <f>IFERROR(VLOOKUP(A198,Dim_Magaza!$A:$C,3,FALSE()),"")</f>
        <v>DERYA YARDIMCI</v>
      </c>
      <c r="D198" s="92" t="s">
        <v>86</v>
      </c>
      <c r="E198" s="93" t="str">
        <f>IFERROR(VLOOKUP(D198,Dim_Unvan!$A:$B,2,FALSE()),"")</f>
        <v>ŞARKÜTERİ YARDIMCISI</v>
      </c>
      <c r="F198" s="92">
        <v>1</v>
      </c>
    </row>
    <row r="199" spans="1:6" ht="15" customHeight="1" x14ac:dyDescent="0.25">
      <c r="A199" s="92" t="s">
        <v>195</v>
      </c>
      <c r="B199" s="93" t="str">
        <f>IFERROR(VLOOKUP(A199,Dim_Magaza!$A:$C,2,FALSE()),"")</f>
        <v>GÖZTEPE</v>
      </c>
      <c r="C199" s="93" t="str">
        <f>IFERROR(VLOOKUP(A199,Dim_Magaza!$A:$C,3,FALSE()),"")</f>
        <v>ERGÜVEN KAMİLOĞLU</v>
      </c>
      <c r="D199" s="92" t="s">
        <v>26</v>
      </c>
      <c r="E199" s="93" t="str">
        <f>IFERROR(VLOOKUP(D199,Dim_Unvan!$A:$B,2,FALSE()),"")</f>
        <v>KASAP</v>
      </c>
      <c r="F199" s="92">
        <v>1</v>
      </c>
    </row>
    <row r="200" spans="1:6" ht="15" customHeight="1" x14ac:dyDescent="0.25">
      <c r="A200" s="92" t="s">
        <v>195</v>
      </c>
      <c r="B200" s="93" t="str">
        <f>IFERROR(VLOOKUP(A200,Dim_Magaza!$A:$C,2,FALSE()),"")</f>
        <v>GÖZTEPE</v>
      </c>
      <c r="C200" s="93" t="str">
        <f>IFERROR(VLOOKUP(A200,Dim_Magaza!$A:$C,3,FALSE()),"")</f>
        <v>ERGÜVEN KAMİLOĞLU</v>
      </c>
      <c r="D200" s="92" t="s">
        <v>30</v>
      </c>
      <c r="E200" s="93" t="str">
        <f>IFERROR(VLOOKUP(D200,Dim_Unvan!$A:$B,2,FALSE()),"")</f>
        <v>KASİYER</v>
      </c>
      <c r="F200" s="92">
        <v>2</v>
      </c>
    </row>
    <row r="201" spans="1:6" ht="15" customHeight="1" x14ac:dyDescent="0.25">
      <c r="A201" s="92" t="s">
        <v>195</v>
      </c>
      <c r="B201" s="93" t="str">
        <f>IFERROR(VLOOKUP(A201,Dim_Magaza!$A:$C,2,FALSE()),"")</f>
        <v>GÖZTEPE</v>
      </c>
      <c r="C201" s="93" t="str">
        <f>IFERROR(VLOOKUP(A201,Dim_Magaza!$A:$C,3,FALSE()),"")</f>
        <v>ERGÜVEN KAMİLOĞLU</v>
      </c>
      <c r="D201" s="92" t="s">
        <v>34</v>
      </c>
      <c r="E201" s="93" t="str">
        <f>IFERROR(VLOOKUP(D201,Dim_Unvan!$A:$B,2,FALSE()),"")</f>
        <v>MANAV</v>
      </c>
      <c r="F201" s="92">
        <v>2</v>
      </c>
    </row>
    <row r="202" spans="1:6" ht="15" customHeight="1" x14ac:dyDescent="0.25">
      <c r="A202" s="92" t="s">
        <v>195</v>
      </c>
      <c r="B202" s="93" t="str">
        <f>IFERROR(VLOOKUP(A202,Dim_Magaza!$A:$C,2,FALSE()),"")</f>
        <v>GÖZTEPE</v>
      </c>
      <c r="C202" s="93" t="str">
        <f>IFERROR(VLOOKUP(A202,Dim_Magaza!$A:$C,3,FALSE()),"")</f>
        <v>ERGÜVEN KAMİLOĞLU</v>
      </c>
      <c r="D202" s="92" t="s">
        <v>52</v>
      </c>
      <c r="E202" s="93" t="str">
        <f>IFERROR(VLOOKUP(D202,Dim_Unvan!$A:$B,2,FALSE()),"")</f>
        <v>REYON GÖREVLİSİ</v>
      </c>
      <c r="F202" s="92">
        <v>2</v>
      </c>
    </row>
    <row r="203" spans="1:6" ht="15" customHeight="1" x14ac:dyDescent="0.25">
      <c r="A203" s="92" t="s">
        <v>195</v>
      </c>
      <c r="B203" s="93" t="str">
        <f>IFERROR(VLOOKUP(A203,Dim_Magaza!$A:$C,2,FALSE()),"")</f>
        <v>GÖZTEPE</v>
      </c>
      <c r="C203" s="93" t="str">
        <f>IFERROR(VLOOKUP(A203,Dim_Magaza!$A:$C,3,FALSE()),"")</f>
        <v>ERGÜVEN KAMİLOĞLU</v>
      </c>
      <c r="D203" s="92" t="s">
        <v>72</v>
      </c>
      <c r="E203" s="93" t="str">
        <f>IFERROR(VLOOKUP(D203,Dim_Unvan!$A:$B,2,FALSE()),"")</f>
        <v>YÖNETİCİ</v>
      </c>
      <c r="F203" s="92">
        <v>1</v>
      </c>
    </row>
    <row r="204" spans="1:6" ht="15" customHeight="1" x14ac:dyDescent="0.25">
      <c r="A204" s="92" t="s">
        <v>195</v>
      </c>
      <c r="B204" s="93" t="str">
        <f>IFERROR(VLOOKUP(A204,Dim_Magaza!$A:$C,2,FALSE()),"")</f>
        <v>GÖZTEPE</v>
      </c>
      <c r="C204" s="93" t="str">
        <f>IFERROR(VLOOKUP(A204,Dim_Magaza!$A:$C,3,FALSE()),"")</f>
        <v>ERGÜVEN KAMİLOĞLU</v>
      </c>
      <c r="D204" s="92" t="s">
        <v>76</v>
      </c>
      <c r="E204" s="93" t="str">
        <f>IFERROR(VLOOKUP(D204,Dim_Unvan!$A:$B,2,FALSE()),"")</f>
        <v>YÖNETİCİ YARDIMCISI</v>
      </c>
      <c r="F204" s="92">
        <v>1</v>
      </c>
    </row>
    <row r="205" spans="1:6" ht="15" customHeight="1" x14ac:dyDescent="0.25">
      <c r="A205" s="92" t="s">
        <v>195</v>
      </c>
      <c r="B205" s="93" t="str">
        <f>IFERROR(VLOOKUP(A205,Dim_Magaza!$A:$C,2,FALSE()),"")</f>
        <v>GÖZTEPE</v>
      </c>
      <c r="C205" s="93" t="str">
        <f>IFERROR(VLOOKUP(A205,Dim_Magaza!$A:$C,3,FALSE()),"")</f>
        <v>ERGÜVEN KAMİLOĞLU</v>
      </c>
      <c r="D205" s="92" t="s">
        <v>84</v>
      </c>
      <c r="E205" s="93" t="str">
        <f>IFERROR(VLOOKUP(D205,Dim_Unvan!$A:$B,2,FALSE()),"")</f>
        <v>ŞARKÜTERİ</v>
      </c>
      <c r="F205" s="92">
        <v>1</v>
      </c>
    </row>
    <row r="206" spans="1:6" ht="15" customHeight="1" x14ac:dyDescent="0.25">
      <c r="A206" s="92" t="s">
        <v>198</v>
      </c>
      <c r="B206" s="93" t="str">
        <f>IFERROR(VLOOKUP(A206,Dim_Magaza!$A:$C,2,FALSE()),"")</f>
        <v>GÜMÜŞPALA</v>
      </c>
      <c r="C206" s="93" t="str">
        <f>IFERROR(VLOOKUP(A206,Dim_Magaza!$A:$C,3,FALSE()),"")</f>
        <v>UFUK ERTUĞRUL</v>
      </c>
      <c r="D206" s="92" t="s">
        <v>26</v>
      </c>
      <c r="E206" s="93" t="str">
        <f>IFERROR(VLOOKUP(D206,Dim_Unvan!$A:$B,2,FALSE()),"")</f>
        <v>KASAP</v>
      </c>
      <c r="F206" s="92">
        <v>1</v>
      </c>
    </row>
    <row r="207" spans="1:6" ht="15" customHeight="1" x14ac:dyDescent="0.25">
      <c r="A207" s="92" t="s">
        <v>198</v>
      </c>
      <c r="B207" s="93" t="str">
        <f>IFERROR(VLOOKUP(A207,Dim_Magaza!$A:$C,2,FALSE()),"")</f>
        <v>GÜMÜŞPALA</v>
      </c>
      <c r="C207" s="93" t="str">
        <f>IFERROR(VLOOKUP(A207,Dim_Magaza!$A:$C,3,FALSE()),"")</f>
        <v>UFUK ERTUĞRUL</v>
      </c>
      <c r="D207" s="92" t="s">
        <v>30</v>
      </c>
      <c r="E207" s="93" t="str">
        <f>IFERROR(VLOOKUP(D207,Dim_Unvan!$A:$B,2,FALSE()),"")</f>
        <v>KASİYER</v>
      </c>
      <c r="F207" s="92">
        <v>2</v>
      </c>
    </row>
    <row r="208" spans="1:6" ht="15" customHeight="1" x14ac:dyDescent="0.25">
      <c r="A208" s="92" t="s">
        <v>198</v>
      </c>
      <c r="B208" s="93" t="str">
        <f>IFERROR(VLOOKUP(A208,Dim_Magaza!$A:$C,2,FALSE()),"")</f>
        <v>GÜMÜŞPALA</v>
      </c>
      <c r="C208" s="93" t="str">
        <f>IFERROR(VLOOKUP(A208,Dim_Magaza!$A:$C,3,FALSE()),"")</f>
        <v>UFUK ERTUĞRUL</v>
      </c>
      <c r="D208" s="92" t="s">
        <v>34</v>
      </c>
      <c r="E208" s="93" t="str">
        <f>IFERROR(VLOOKUP(D208,Dim_Unvan!$A:$B,2,FALSE()),"")</f>
        <v>MANAV</v>
      </c>
      <c r="F208" s="92">
        <v>2</v>
      </c>
    </row>
    <row r="209" spans="1:6" ht="15" customHeight="1" x14ac:dyDescent="0.25">
      <c r="A209" s="92" t="s">
        <v>198</v>
      </c>
      <c r="B209" s="93" t="str">
        <f>IFERROR(VLOOKUP(A209,Dim_Magaza!$A:$C,2,FALSE()),"")</f>
        <v>GÜMÜŞPALA</v>
      </c>
      <c r="C209" s="93" t="str">
        <f>IFERROR(VLOOKUP(A209,Dim_Magaza!$A:$C,3,FALSE()),"")</f>
        <v>UFUK ERTUĞRUL</v>
      </c>
      <c r="D209" s="92" t="s">
        <v>52</v>
      </c>
      <c r="E209" s="93" t="str">
        <f>IFERROR(VLOOKUP(D209,Dim_Unvan!$A:$B,2,FALSE()),"")</f>
        <v>REYON GÖREVLİSİ</v>
      </c>
      <c r="F209" s="92">
        <v>2</v>
      </c>
    </row>
    <row r="210" spans="1:6" ht="15" customHeight="1" x14ac:dyDescent="0.25">
      <c r="A210" s="92" t="s">
        <v>198</v>
      </c>
      <c r="B210" s="93" t="str">
        <f>IFERROR(VLOOKUP(A210,Dim_Magaza!$A:$C,2,FALSE()),"")</f>
        <v>GÜMÜŞPALA</v>
      </c>
      <c r="C210" s="93" t="str">
        <f>IFERROR(VLOOKUP(A210,Dim_Magaza!$A:$C,3,FALSE()),"")</f>
        <v>UFUK ERTUĞRUL</v>
      </c>
      <c r="D210" s="92" t="s">
        <v>72</v>
      </c>
      <c r="E210" s="93" t="str">
        <f>IFERROR(VLOOKUP(D210,Dim_Unvan!$A:$B,2,FALSE()),"")</f>
        <v>YÖNETİCİ</v>
      </c>
      <c r="F210" s="92">
        <v>1</v>
      </c>
    </row>
    <row r="211" spans="1:6" ht="15" customHeight="1" x14ac:dyDescent="0.25">
      <c r="A211" s="92" t="s">
        <v>198</v>
      </c>
      <c r="B211" s="93" t="str">
        <f>IFERROR(VLOOKUP(A211,Dim_Magaza!$A:$C,2,FALSE()),"")</f>
        <v>GÜMÜŞPALA</v>
      </c>
      <c r="C211" s="93" t="str">
        <f>IFERROR(VLOOKUP(A211,Dim_Magaza!$A:$C,3,FALSE()),"")</f>
        <v>UFUK ERTUĞRUL</v>
      </c>
      <c r="D211" s="92" t="s">
        <v>76</v>
      </c>
      <c r="E211" s="93" t="str">
        <f>IFERROR(VLOOKUP(D211,Dim_Unvan!$A:$B,2,FALSE()),"")</f>
        <v>YÖNETİCİ YARDIMCISI</v>
      </c>
      <c r="F211" s="92">
        <v>1</v>
      </c>
    </row>
    <row r="212" spans="1:6" ht="15" customHeight="1" x14ac:dyDescent="0.25">
      <c r="A212" s="92" t="s">
        <v>198</v>
      </c>
      <c r="B212" s="93" t="str">
        <f>IFERROR(VLOOKUP(A212,Dim_Magaza!$A:$C,2,FALSE()),"")</f>
        <v>GÜMÜŞPALA</v>
      </c>
      <c r="C212" s="93" t="str">
        <f>IFERROR(VLOOKUP(A212,Dim_Magaza!$A:$C,3,FALSE()),"")</f>
        <v>UFUK ERTUĞRUL</v>
      </c>
      <c r="D212" s="92" t="s">
        <v>84</v>
      </c>
      <c r="E212" s="93" t="str">
        <f>IFERROR(VLOOKUP(D212,Dim_Unvan!$A:$B,2,FALSE()),"")</f>
        <v>ŞARKÜTERİ</v>
      </c>
      <c r="F212" s="92">
        <v>1</v>
      </c>
    </row>
    <row r="213" spans="1:6" ht="15" customHeight="1" x14ac:dyDescent="0.25">
      <c r="A213" s="92" t="s">
        <v>204</v>
      </c>
      <c r="B213" s="93" t="str">
        <f>IFERROR(VLOOKUP(A213,Dim_Magaza!$A:$C,2,FALSE()),"")</f>
        <v>HARMANDALI</v>
      </c>
      <c r="C213" s="93" t="str">
        <f>IFERROR(VLOOKUP(A213,Dim_Magaza!$A:$C,3,FALSE()),"")</f>
        <v>UFUK ERTUĞRUL</v>
      </c>
      <c r="D213" s="92" t="s">
        <v>4</v>
      </c>
      <c r="E213" s="93" t="str">
        <f>IFERROR(VLOOKUP(D213,Dim_Unvan!$A:$B,2,FALSE()),"")</f>
        <v>BAKLİYAT</v>
      </c>
      <c r="F213" s="92">
        <v>1</v>
      </c>
    </row>
    <row r="214" spans="1:6" ht="15" customHeight="1" x14ac:dyDescent="0.25">
      <c r="A214" s="92" t="s">
        <v>204</v>
      </c>
      <c r="B214" s="93" t="str">
        <f>IFERROR(VLOOKUP(A214,Dim_Magaza!$A:$C,2,FALSE()),"")</f>
        <v>HARMANDALI</v>
      </c>
      <c r="C214" s="93" t="str">
        <f>IFERROR(VLOOKUP(A214,Dim_Magaza!$A:$C,3,FALSE()),"")</f>
        <v>UFUK ERTUĞRUL</v>
      </c>
      <c r="D214" s="92" t="s">
        <v>26</v>
      </c>
      <c r="E214" s="93" t="str">
        <f>IFERROR(VLOOKUP(D214,Dim_Unvan!$A:$B,2,FALSE()),"")</f>
        <v>KASAP</v>
      </c>
      <c r="F214" s="92">
        <v>1</v>
      </c>
    </row>
    <row r="215" spans="1:6" ht="15" customHeight="1" x14ac:dyDescent="0.25">
      <c r="A215" s="92" t="s">
        <v>204</v>
      </c>
      <c r="B215" s="93" t="str">
        <f>IFERROR(VLOOKUP(A215,Dim_Magaza!$A:$C,2,FALSE()),"")</f>
        <v>HARMANDALI</v>
      </c>
      <c r="C215" s="93" t="str">
        <f>IFERROR(VLOOKUP(A215,Dim_Magaza!$A:$C,3,FALSE()),"")</f>
        <v>UFUK ERTUĞRUL</v>
      </c>
      <c r="D215" s="92" t="s">
        <v>30</v>
      </c>
      <c r="E215" s="93" t="str">
        <f>IFERROR(VLOOKUP(D215,Dim_Unvan!$A:$B,2,FALSE()),"")</f>
        <v>KASİYER</v>
      </c>
      <c r="F215" s="92">
        <v>4</v>
      </c>
    </row>
    <row r="216" spans="1:6" ht="15" customHeight="1" x14ac:dyDescent="0.25">
      <c r="A216" s="92" t="s">
        <v>204</v>
      </c>
      <c r="B216" s="93" t="str">
        <f>IFERROR(VLOOKUP(A216,Dim_Magaza!$A:$C,2,FALSE()),"")</f>
        <v>HARMANDALI</v>
      </c>
      <c r="C216" s="93" t="str">
        <f>IFERROR(VLOOKUP(A216,Dim_Magaza!$A:$C,3,FALSE()),"")</f>
        <v>UFUK ERTUĞRUL</v>
      </c>
      <c r="D216" s="92" t="s">
        <v>34</v>
      </c>
      <c r="E216" s="93" t="str">
        <f>IFERROR(VLOOKUP(D216,Dim_Unvan!$A:$B,2,FALSE()),"")</f>
        <v>MANAV</v>
      </c>
      <c r="F216" s="92">
        <v>2</v>
      </c>
    </row>
    <row r="217" spans="1:6" ht="15" customHeight="1" x14ac:dyDescent="0.25">
      <c r="A217" s="92" t="s">
        <v>204</v>
      </c>
      <c r="B217" s="93" t="str">
        <f>IFERROR(VLOOKUP(A217,Dim_Magaza!$A:$C,2,FALSE()),"")</f>
        <v>HARMANDALI</v>
      </c>
      <c r="C217" s="93" t="str">
        <f>IFERROR(VLOOKUP(A217,Dim_Magaza!$A:$C,3,FALSE()),"")</f>
        <v>UFUK ERTUĞRUL</v>
      </c>
      <c r="D217" s="92" t="s">
        <v>38</v>
      </c>
      <c r="E217" s="93" t="str">
        <f>IFERROR(VLOOKUP(D217,Dim_Unvan!$A:$B,2,FALSE()),"")</f>
        <v>MANAV YARDIMCISI</v>
      </c>
      <c r="F217" s="92">
        <v>2</v>
      </c>
    </row>
    <row r="218" spans="1:6" ht="15" customHeight="1" x14ac:dyDescent="0.25">
      <c r="A218" s="92" t="s">
        <v>204</v>
      </c>
      <c r="B218" s="93" t="str">
        <f>IFERROR(VLOOKUP(A218,Dim_Magaza!$A:$C,2,FALSE()),"")</f>
        <v>HARMANDALI</v>
      </c>
      <c r="C218" s="93" t="str">
        <f>IFERROR(VLOOKUP(A218,Dim_Magaza!$A:$C,3,FALSE()),"")</f>
        <v>UFUK ERTUĞRUL</v>
      </c>
      <c r="D218" s="92" t="s">
        <v>52</v>
      </c>
      <c r="E218" s="93" t="str">
        <f>IFERROR(VLOOKUP(D218,Dim_Unvan!$A:$B,2,FALSE()),"")</f>
        <v>REYON GÖREVLİSİ</v>
      </c>
      <c r="F218" s="92">
        <v>3</v>
      </c>
    </row>
    <row r="219" spans="1:6" ht="15" customHeight="1" x14ac:dyDescent="0.25">
      <c r="A219" s="92" t="s">
        <v>204</v>
      </c>
      <c r="B219" s="93" t="str">
        <f>IFERROR(VLOOKUP(A219,Dim_Magaza!$A:$C,2,FALSE()),"")</f>
        <v>HARMANDALI</v>
      </c>
      <c r="C219" s="93" t="str">
        <f>IFERROR(VLOOKUP(A219,Dim_Magaza!$A:$C,3,FALSE()),"")</f>
        <v>UFUK ERTUĞRUL</v>
      </c>
      <c r="D219" s="92" t="s">
        <v>72</v>
      </c>
      <c r="E219" s="93" t="str">
        <f>IFERROR(VLOOKUP(D219,Dim_Unvan!$A:$B,2,FALSE()),"")</f>
        <v>YÖNETİCİ</v>
      </c>
      <c r="F219" s="92">
        <v>1</v>
      </c>
    </row>
    <row r="220" spans="1:6" ht="15" customHeight="1" x14ac:dyDescent="0.25">
      <c r="A220" s="92" t="s">
        <v>204</v>
      </c>
      <c r="B220" s="93" t="str">
        <f>IFERROR(VLOOKUP(A220,Dim_Magaza!$A:$C,2,FALSE()),"")</f>
        <v>HARMANDALI</v>
      </c>
      <c r="C220" s="93" t="str">
        <f>IFERROR(VLOOKUP(A220,Dim_Magaza!$A:$C,3,FALSE()),"")</f>
        <v>UFUK ERTUĞRUL</v>
      </c>
      <c r="D220" s="92" t="s">
        <v>76</v>
      </c>
      <c r="E220" s="93" t="str">
        <f>IFERROR(VLOOKUP(D220,Dim_Unvan!$A:$B,2,FALSE()),"")</f>
        <v>YÖNETİCİ YARDIMCISI</v>
      </c>
      <c r="F220" s="92">
        <v>1</v>
      </c>
    </row>
    <row r="221" spans="1:6" ht="15" customHeight="1" x14ac:dyDescent="0.25">
      <c r="A221" s="92" t="s">
        <v>204</v>
      </c>
      <c r="B221" s="93" t="str">
        <f>IFERROR(VLOOKUP(A221,Dim_Magaza!$A:$C,2,FALSE()),"")</f>
        <v>HARMANDALI</v>
      </c>
      <c r="C221" s="93" t="str">
        <f>IFERROR(VLOOKUP(A221,Dim_Magaza!$A:$C,3,FALSE()),"")</f>
        <v>UFUK ERTUĞRUL</v>
      </c>
      <c r="D221" s="92" t="s">
        <v>84</v>
      </c>
      <c r="E221" s="93" t="str">
        <f>IFERROR(VLOOKUP(D221,Dim_Unvan!$A:$B,2,FALSE()),"")</f>
        <v>ŞARKÜTERİ</v>
      </c>
      <c r="F221" s="92">
        <v>1</v>
      </c>
    </row>
    <row r="222" spans="1:6" ht="15" customHeight="1" x14ac:dyDescent="0.25">
      <c r="A222" s="92" t="s">
        <v>204</v>
      </c>
      <c r="B222" s="93" t="str">
        <f>IFERROR(VLOOKUP(A222,Dim_Magaza!$A:$C,2,FALSE()),"")</f>
        <v>HARMANDALI</v>
      </c>
      <c r="C222" s="93" t="str">
        <f>IFERROR(VLOOKUP(A222,Dim_Magaza!$A:$C,3,FALSE()),"")</f>
        <v>UFUK ERTUĞRUL</v>
      </c>
      <c r="D222" s="92" t="s">
        <v>86</v>
      </c>
      <c r="E222" s="93" t="str">
        <f>IFERROR(VLOOKUP(D222,Dim_Unvan!$A:$B,2,FALSE()),"")</f>
        <v>ŞARKÜTERİ YARDIMCISI</v>
      </c>
      <c r="F222" s="92">
        <v>1</v>
      </c>
    </row>
    <row r="223" spans="1:6" ht="15" customHeight="1" x14ac:dyDescent="0.25">
      <c r="A223" s="92" t="s">
        <v>207</v>
      </c>
      <c r="B223" s="93" t="str">
        <f>IFERROR(VLOOKUP(A223,Dim_Magaza!$A:$C,2,FALSE()),"")</f>
        <v>HATAY</v>
      </c>
      <c r="C223" s="93" t="str">
        <f>IFERROR(VLOOKUP(A223,Dim_Magaza!$A:$C,3,FALSE()),"")</f>
        <v>ERGÜVEN KAMİLOĞLU</v>
      </c>
      <c r="D223" s="92" t="s">
        <v>4</v>
      </c>
      <c r="E223" s="93" t="str">
        <f>IFERROR(VLOOKUP(D223,Dim_Unvan!$A:$B,2,FALSE()),"")</f>
        <v>BAKLİYAT</v>
      </c>
      <c r="F223" s="92">
        <v>1</v>
      </c>
    </row>
    <row r="224" spans="1:6" ht="15" customHeight="1" x14ac:dyDescent="0.25">
      <c r="A224" s="92" t="s">
        <v>207</v>
      </c>
      <c r="B224" s="93" t="str">
        <f>IFERROR(VLOOKUP(A224,Dim_Magaza!$A:$C,2,FALSE()),"")</f>
        <v>HATAY</v>
      </c>
      <c r="C224" s="93" t="str">
        <f>IFERROR(VLOOKUP(A224,Dim_Magaza!$A:$C,3,FALSE()),"")</f>
        <v>ERGÜVEN KAMİLOĞLU</v>
      </c>
      <c r="D224" s="92" t="s">
        <v>26</v>
      </c>
      <c r="E224" s="93" t="str">
        <f>IFERROR(VLOOKUP(D224,Dim_Unvan!$A:$B,2,FALSE()),"")</f>
        <v>KASAP</v>
      </c>
      <c r="F224" s="92">
        <v>1</v>
      </c>
    </row>
    <row r="225" spans="1:6" ht="15" customHeight="1" x14ac:dyDescent="0.25">
      <c r="A225" s="92" t="s">
        <v>207</v>
      </c>
      <c r="B225" s="93" t="str">
        <f>IFERROR(VLOOKUP(A225,Dim_Magaza!$A:$C,2,FALSE()),"")</f>
        <v>HATAY</v>
      </c>
      <c r="C225" s="93" t="str">
        <f>IFERROR(VLOOKUP(A225,Dim_Magaza!$A:$C,3,FALSE()),"")</f>
        <v>ERGÜVEN KAMİLOĞLU</v>
      </c>
      <c r="D225" s="92" t="s">
        <v>30</v>
      </c>
      <c r="E225" s="93" t="str">
        <f>IFERROR(VLOOKUP(D225,Dim_Unvan!$A:$B,2,FALSE()),"")</f>
        <v>KASİYER</v>
      </c>
      <c r="F225" s="92">
        <v>3</v>
      </c>
    </row>
    <row r="226" spans="1:6" ht="15" customHeight="1" x14ac:dyDescent="0.25">
      <c r="A226" s="92" t="s">
        <v>207</v>
      </c>
      <c r="B226" s="93" t="str">
        <f>IFERROR(VLOOKUP(A226,Dim_Magaza!$A:$C,2,FALSE()),"")</f>
        <v>HATAY</v>
      </c>
      <c r="C226" s="93" t="str">
        <f>IFERROR(VLOOKUP(A226,Dim_Magaza!$A:$C,3,FALSE()),"")</f>
        <v>ERGÜVEN KAMİLOĞLU</v>
      </c>
      <c r="D226" s="92" t="s">
        <v>34</v>
      </c>
      <c r="E226" s="93" t="str">
        <f>IFERROR(VLOOKUP(D226,Dim_Unvan!$A:$B,2,FALSE()),"")</f>
        <v>MANAV</v>
      </c>
      <c r="F226" s="92">
        <v>2</v>
      </c>
    </row>
    <row r="227" spans="1:6" ht="15" customHeight="1" x14ac:dyDescent="0.25">
      <c r="A227" s="92" t="s">
        <v>207</v>
      </c>
      <c r="B227" s="93" t="str">
        <f>IFERROR(VLOOKUP(A227,Dim_Magaza!$A:$C,2,FALSE()),"")</f>
        <v>HATAY</v>
      </c>
      <c r="C227" s="93" t="str">
        <f>IFERROR(VLOOKUP(A227,Dim_Magaza!$A:$C,3,FALSE()),"")</f>
        <v>ERGÜVEN KAMİLOĞLU</v>
      </c>
      <c r="D227" s="92" t="s">
        <v>52</v>
      </c>
      <c r="E227" s="93" t="str">
        <f>IFERROR(VLOOKUP(D227,Dim_Unvan!$A:$B,2,FALSE()),"")</f>
        <v>REYON GÖREVLİSİ</v>
      </c>
      <c r="F227" s="92">
        <v>2</v>
      </c>
    </row>
    <row r="228" spans="1:6" ht="15" customHeight="1" x14ac:dyDescent="0.25">
      <c r="A228" s="92" t="s">
        <v>207</v>
      </c>
      <c r="B228" s="93" t="str">
        <f>IFERROR(VLOOKUP(A228,Dim_Magaza!$A:$C,2,FALSE()),"")</f>
        <v>HATAY</v>
      </c>
      <c r="C228" s="93" t="str">
        <f>IFERROR(VLOOKUP(A228,Dim_Magaza!$A:$C,3,FALSE()),"")</f>
        <v>ERGÜVEN KAMİLOĞLU</v>
      </c>
      <c r="D228" s="92" t="s">
        <v>72</v>
      </c>
      <c r="E228" s="93" t="str">
        <f>IFERROR(VLOOKUP(D228,Dim_Unvan!$A:$B,2,FALSE()),"")</f>
        <v>YÖNETİCİ</v>
      </c>
      <c r="F228" s="92">
        <v>1</v>
      </c>
    </row>
    <row r="229" spans="1:6" ht="15" customHeight="1" x14ac:dyDescent="0.25">
      <c r="A229" s="92" t="s">
        <v>207</v>
      </c>
      <c r="B229" s="93" t="str">
        <f>IFERROR(VLOOKUP(A229,Dim_Magaza!$A:$C,2,FALSE()),"")</f>
        <v>HATAY</v>
      </c>
      <c r="C229" s="93" t="str">
        <f>IFERROR(VLOOKUP(A229,Dim_Magaza!$A:$C,3,FALSE()),"")</f>
        <v>ERGÜVEN KAMİLOĞLU</v>
      </c>
      <c r="D229" s="92" t="s">
        <v>76</v>
      </c>
      <c r="E229" s="93" t="str">
        <f>IFERROR(VLOOKUP(D229,Dim_Unvan!$A:$B,2,FALSE()),"")</f>
        <v>YÖNETİCİ YARDIMCISI</v>
      </c>
      <c r="F229" s="92">
        <v>1</v>
      </c>
    </row>
    <row r="230" spans="1:6" ht="15" customHeight="1" x14ac:dyDescent="0.25">
      <c r="A230" s="92" t="s">
        <v>207</v>
      </c>
      <c r="B230" s="93" t="str">
        <f>IFERROR(VLOOKUP(A230,Dim_Magaza!$A:$C,2,FALSE()),"")</f>
        <v>HATAY</v>
      </c>
      <c r="C230" s="93" t="str">
        <f>IFERROR(VLOOKUP(A230,Dim_Magaza!$A:$C,3,FALSE()),"")</f>
        <v>ERGÜVEN KAMİLOĞLU</v>
      </c>
      <c r="D230" s="92" t="s">
        <v>84</v>
      </c>
      <c r="E230" s="93" t="str">
        <f>IFERROR(VLOOKUP(D230,Dim_Unvan!$A:$B,2,FALSE()),"")</f>
        <v>ŞARKÜTERİ</v>
      </c>
      <c r="F230" s="92">
        <v>1</v>
      </c>
    </row>
    <row r="231" spans="1:6" ht="15" customHeight="1" x14ac:dyDescent="0.25">
      <c r="A231" s="92" t="s">
        <v>210</v>
      </c>
      <c r="B231" s="93" t="str">
        <f>IFERROR(VLOOKUP(A231,Dim_Magaza!$A:$C,2,FALSE()),"")</f>
        <v>KARŞIYAKA-1</v>
      </c>
      <c r="C231" s="93" t="str">
        <f>IFERROR(VLOOKUP(A231,Dim_Magaza!$A:$C,3,FALSE()),"")</f>
        <v>UFUK ERTUĞRUL</v>
      </c>
      <c r="D231" s="92" t="s">
        <v>26</v>
      </c>
      <c r="E231" s="93" t="str">
        <f>IFERROR(VLOOKUP(D231,Dim_Unvan!$A:$B,2,FALSE()),"")</f>
        <v>KASAP</v>
      </c>
      <c r="F231" s="92">
        <v>1</v>
      </c>
    </row>
    <row r="232" spans="1:6" ht="15" customHeight="1" x14ac:dyDescent="0.25">
      <c r="A232" s="92" t="s">
        <v>210</v>
      </c>
      <c r="B232" s="93" t="str">
        <f>IFERROR(VLOOKUP(A232,Dim_Magaza!$A:$C,2,FALSE()),"")</f>
        <v>KARŞIYAKA-1</v>
      </c>
      <c r="C232" s="93" t="str">
        <f>IFERROR(VLOOKUP(A232,Dim_Magaza!$A:$C,3,FALSE()),"")</f>
        <v>UFUK ERTUĞRUL</v>
      </c>
      <c r="D232" s="92" t="s">
        <v>30</v>
      </c>
      <c r="E232" s="93" t="str">
        <f>IFERROR(VLOOKUP(D232,Dim_Unvan!$A:$B,2,FALSE()),"")</f>
        <v>KASİYER</v>
      </c>
      <c r="F232" s="92">
        <v>2</v>
      </c>
    </row>
    <row r="233" spans="1:6" ht="15" customHeight="1" x14ac:dyDescent="0.25">
      <c r="A233" s="92" t="s">
        <v>210</v>
      </c>
      <c r="B233" s="93" t="str">
        <f>IFERROR(VLOOKUP(A233,Dim_Magaza!$A:$C,2,FALSE()),"")</f>
        <v>KARŞIYAKA-1</v>
      </c>
      <c r="C233" s="93" t="str">
        <f>IFERROR(VLOOKUP(A233,Dim_Magaza!$A:$C,3,FALSE()),"")</f>
        <v>UFUK ERTUĞRUL</v>
      </c>
      <c r="D233" s="92" t="s">
        <v>34</v>
      </c>
      <c r="E233" s="93" t="str">
        <f>IFERROR(VLOOKUP(D233,Dim_Unvan!$A:$B,2,FALSE()),"")</f>
        <v>MANAV</v>
      </c>
      <c r="F233" s="92">
        <v>2</v>
      </c>
    </row>
    <row r="234" spans="1:6" ht="15" customHeight="1" x14ac:dyDescent="0.25">
      <c r="A234" s="92" t="s">
        <v>210</v>
      </c>
      <c r="B234" s="93" t="str">
        <f>IFERROR(VLOOKUP(A234,Dim_Magaza!$A:$C,2,FALSE()),"")</f>
        <v>KARŞIYAKA-1</v>
      </c>
      <c r="C234" s="93" t="str">
        <f>IFERROR(VLOOKUP(A234,Dim_Magaza!$A:$C,3,FALSE()),"")</f>
        <v>UFUK ERTUĞRUL</v>
      </c>
      <c r="D234" s="92" t="s">
        <v>52</v>
      </c>
      <c r="E234" s="93" t="str">
        <f>IFERROR(VLOOKUP(D234,Dim_Unvan!$A:$B,2,FALSE()),"")</f>
        <v>REYON GÖREVLİSİ</v>
      </c>
      <c r="F234" s="92">
        <v>2</v>
      </c>
    </row>
    <row r="235" spans="1:6" ht="15" customHeight="1" x14ac:dyDescent="0.25">
      <c r="A235" s="92" t="s">
        <v>210</v>
      </c>
      <c r="B235" s="93" t="str">
        <f>IFERROR(VLOOKUP(A235,Dim_Magaza!$A:$C,2,FALSE()),"")</f>
        <v>KARŞIYAKA-1</v>
      </c>
      <c r="C235" s="93" t="str">
        <f>IFERROR(VLOOKUP(A235,Dim_Magaza!$A:$C,3,FALSE()),"")</f>
        <v>UFUK ERTUĞRUL</v>
      </c>
      <c r="D235" s="92" t="s">
        <v>72</v>
      </c>
      <c r="E235" s="93" t="str">
        <f>IFERROR(VLOOKUP(D235,Dim_Unvan!$A:$B,2,FALSE()),"")</f>
        <v>YÖNETİCİ</v>
      </c>
      <c r="F235" s="92">
        <v>1</v>
      </c>
    </row>
    <row r="236" spans="1:6" ht="15" customHeight="1" x14ac:dyDescent="0.25">
      <c r="A236" s="92" t="s">
        <v>210</v>
      </c>
      <c r="B236" s="93" t="str">
        <f>IFERROR(VLOOKUP(A236,Dim_Magaza!$A:$C,2,FALSE()),"")</f>
        <v>KARŞIYAKA-1</v>
      </c>
      <c r="C236" s="93" t="str">
        <f>IFERROR(VLOOKUP(A236,Dim_Magaza!$A:$C,3,FALSE()),"")</f>
        <v>UFUK ERTUĞRUL</v>
      </c>
      <c r="D236" s="92" t="s">
        <v>76</v>
      </c>
      <c r="E236" s="93" t="str">
        <f>IFERROR(VLOOKUP(D236,Dim_Unvan!$A:$B,2,FALSE()),"")</f>
        <v>YÖNETİCİ YARDIMCISI</v>
      </c>
      <c r="F236" s="92">
        <v>1</v>
      </c>
    </row>
    <row r="237" spans="1:6" ht="15" customHeight="1" x14ac:dyDescent="0.25">
      <c r="A237" s="92" t="s">
        <v>210</v>
      </c>
      <c r="B237" s="93" t="str">
        <f>IFERROR(VLOOKUP(A237,Dim_Magaza!$A:$C,2,FALSE()),"")</f>
        <v>KARŞIYAKA-1</v>
      </c>
      <c r="C237" s="93" t="str">
        <f>IFERROR(VLOOKUP(A237,Dim_Magaza!$A:$C,3,FALSE()),"")</f>
        <v>UFUK ERTUĞRUL</v>
      </c>
      <c r="D237" s="92" t="s">
        <v>84</v>
      </c>
      <c r="E237" s="93" t="str">
        <f>IFERROR(VLOOKUP(D237,Dim_Unvan!$A:$B,2,FALSE()),"")</f>
        <v>ŞARKÜTERİ</v>
      </c>
      <c r="F237" s="92">
        <v>1</v>
      </c>
    </row>
    <row r="238" spans="1:6" ht="15" customHeight="1" x14ac:dyDescent="0.25">
      <c r="A238" s="92" t="s">
        <v>213</v>
      </c>
      <c r="B238" s="93" t="str">
        <f>IFERROR(VLOOKUP(A238,Dim_Magaza!$A:$C,2,FALSE()),"")</f>
        <v>KARŞIYAKA-2</v>
      </c>
      <c r="C238" s="93" t="str">
        <f>IFERROR(VLOOKUP(A238,Dim_Magaza!$A:$C,3,FALSE()),"")</f>
        <v>UFUK ERTUĞRUL</v>
      </c>
      <c r="D238" s="92" t="s">
        <v>4</v>
      </c>
      <c r="E238" s="93" t="str">
        <f>IFERROR(VLOOKUP(D238,Dim_Unvan!$A:$B,2,FALSE()),"")</f>
        <v>BAKLİYAT</v>
      </c>
      <c r="F238" s="92">
        <v>1</v>
      </c>
    </row>
    <row r="239" spans="1:6" ht="15" customHeight="1" x14ac:dyDescent="0.25">
      <c r="A239" s="92" t="s">
        <v>213</v>
      </c>
      <c r="B239" s="93" t="str">
        <f>IFERROR(VLOOKUP(A239,Dim_Magaza!$A:$C,2,FALSE()),"")</f>
        <v>KARŞIYAKA-2</v>
      </c>
      <c r="C239" s="93" t="str">
        <f>IFERROR(VLOOKUP(A239,Dim_Magaza!$A:$C,3,FALSE()),"")</f>
        <v>UFUK ERTUĞRUL</v>
      </c>
      <c r="D239" s="92" t="s">
        <v>26</v>
      </c>
      <c r="E239" s="93" t="str">
        <f>IFERROR(VLOOKUP(D239,Dim_Unvan!$A:$B,2,FALSE()),"")</f>
        <v>KASAP</v>
      </c>
      <c r="F239" s="92">
        <v>1</v>
      </c>
    </row>
    <row r="240" spans="1:6" ht="15" customHeight="1" x14ac:dyDescent="0.25">
      <c r="A240" s="92" t="s">
        <v>213</v>
      </c>
      <c r="B240" s="93" t="str">
        <f>IFERROR(VLOOKUP(A240,Dim_Magaza!$A:$C,2,FALSE()),"")</f>
        <v>KARŞIYAKA-2</v>
      </c>
      <c r="C240" s="93" t="str">
        <f>IFERROR(VLOOKUP(A240,Dim_Magaza!$A:$C,3,FALSE()),"")</f>
        <v>UFUK ERTUĞRUL</v>
      </c>
      <c r="D240" s="92" t="s">
        <v>30</v>
      </c>
      <c r="E240" s="93" t="str">
        <f>IFERROR(VLOOKUP(D240,Dim_Unvan!$A:$B,2,FALSE()),"")</f>
        <v>KASİYER</v>
      </c>
      <c r="F240" s="92">
        <v>3</v>
      </c>
    </row>
    <row r="241" spans="1:6" ht="15" customHeight="1" x14ac:dyDescent="0.25">
      <c r="A241" s="92" t="s">
        <v>213</v>
      </c>
      <c r="B241" s="93" t="str">
        <f>IFERROR(VLOOKUP(A241,Dim_Magaza!$A:$C,2,FALSE()),"")</f>
        <v>KARŞIYAKA-2</v>
      </c>
      <c r="C241" s="93" t="str">
        <f>IFERROR(VLOOKUP(A241,Dim_Magaza!$A:$C,3,FALSE()),"")</f>
        <v>UFUK ERTUĞRUL</v>
      </c>
      <c r="D241" s="92" t="s">
        <v>34</v>
      </c>
      <c r="E241" s="93" t="str">
        <f>IFERROR(VLOOKUP(D241,Dim_Unvan!$A:$B,2,FALSE()),"")</f>
        <v>MANAV</v>
      </c>
      <c r="F241" s="92">
        <v>2</v>
      </c>
    </row>
    <row r="242" spans="1:6" ht="15" customHeight="1" x14ac:dyDescent="0.25">
      <c r="A242" s="92" t="s">
        <v>213</v>
      </c>
      <c r="B242" s="93" t="str">
        <f>IFERROR(VLOOKUP(A242,Dim_Magaza!$A:$C,2,FALSE()),"")</f>
        <v>KARŞIYAKA-2</v>
      </c>
      <c r="C242" s="93" t="str">
        <f>IFERROR(VLOOKUP(A242,Dim_Magaza!$A:$C,3,FALSE()),"")</f>
        <v>UFUK ERTUĞRUL</v>
      </c>
      <c r="D242" s="92" t="s">
        <v>38</v>
      </c>
      <c r="E242" s="93" t="str">
        <f>IFERROR(VLOOKUP(D242,Dim_Unvan!$A:$B,2,FALSE()),"")</f>
        <v>MANAV YARDIMCISI</v>
      </c>
      <c r="F242" s="92">
        <v>1</v>
      </c>
    </row>
    <row r="243" spans="1:6" ht="15" customHeight="1" x14ac:dyDescent="0.25">
      <c r="A243" s="92" t="s">
        <v>213</v>
      </c>
      <c r="B243" s="93" t="str">
        <f>IFERROR(VLOOKUP(A243,Dim_Magaza!$A:$C,2,FALSE()),"")</f>
        <v>KARŞIYAKA-2</v>
      </c>
      <c r="C243" s="93" t="str">
        <f>IFERROR(VLOOKUP(A243,Dim_Magaza!$A:$C,3,FALSE()),"")</f>
        <v>UFUK ERTUĞRUL</v>
      </c>
      <c r="D243" s="92" t="s">
        <v>52</v>
      </c>
      <c r="E243" s="93" t="str">
        <f>IFERROR(VLOOKUP(D243,Dim_Unvan!$A:$B,2,FALSE()),"")</f>
        <v>REYON GÖREVLİSİ</v>
      </c>
      <c r="F243" s="92">
        <v>2</v>
      </c>
    </row>
    <row r="244" spans="1:6" ht="15" customHeight="1" x14ac:dyDescent="0.25">
      <c r="A244" s="92" t="s">
        <v>213</v>
      </c>
      <c r="B244" s="93" t="str">
        <f>IFERROR(VLOOKUP(A244,Dim_Magaza!$A:$C,2,FALSE()),"")</f>
        <v>KARŞIYAKA-2</v>
      </c>
      <c r="C244" s="93" t="str">
        <f>IFERROR(VLOOKUP(A244,Dim_Magaza!$A:$C,3,FALSE()),"")</f>
        <v>UFUK ERTUĞRUL</v>
      </c>
      <c r="D244" s="92" t="s">
        <v>72</v>
      </c>
      <c r="E244" s="93" t="str">
        <f>IFERROR(VLOOKUP(D244,Dim_Unvan!$A:$B,2,FALSE()),"")</f>
        <v>YÖNETİCİ</v>
      </c>
      <c r="F244" s="92">
        <v>1</v>
      </c>
    </row>
    <row r="245" spans="1:6" ht="15" customHeight="1" x14ac:dyDescent="0.25">
      <c r="A245" s="92" t="s">
        <v>213</v>
      </c>
      <c r="B245" s="93" t="str">
        <f>IFERROR(VLOOKUP(A245,Dim_Magaza!$A:$C,2,FALSE()),"")</f>
        <v>KARŞIYAKA-2</v>
      </c>
      <c r="C245" s="93" t="str">
        <f>IFERROR(VLOOKUP(A245,Dim_Magaza!$A:$C,3,FALSE()),"")</f>
        <v>UFUK ERTUĞRUL</v>
      </c>
      <c r="D245" s="92" t="s">
        <v>76</v>
      </c>
      <c r="E245" s="93" t="str">
        <f>IFERROR(VLOOKUP(D245,Dim_Unvan!$A:$B,2,FALSE()),"")</f>
        <v>YÖNETİCİ YARDIMCISI</v>
      </c>
      <c r="F245" s="92">
        <v>1</v>
      </c>
    </row>
    <row r="246" spans="1:6" ht="15" customHeight="1" x14ac:dyDescent="0.25">
      <c r="A246" s="92" t="s">
        <v>213</v>
      </c>
      <c r="B246" s="93" t="str">
        <f>IFERROR(VLOOKUP(A246,Dim_Magaza!$A:$C,2,FALSE()),"")</f>
        <v>KARŞIYAKA-2</v>
      </c>
      <c r="C246" s="93" t="str">
        <f>IFERROR(VLOOKUP(A246,Dim_Magaza!$A:$C,3,FALSE()),"")</f>
        <v>UFUK ERTUĞRUL</v>
      </c>
      <c r="D246" s="92" t="s">
        <v>84</v>
      </c>
      <c r="E246" s="93" t="str">
        <f>IFERROR(VLOOKUP(D246,Dim_Unvan!$A:$B,2,FALSE()),"")</f>
        <v>ŞARKÜTERİ</v>
      </c>
      <c r="F246" s="92">
        <v>1</v>
      </c>
    </row>
    <row r="247" spans="1:6" ht="15" customHeight="1" x14ac:dyDescent="0.25">
      <c r="A247" s="92" t="s">
        <v>216</v>
      </c>
      <c r="B247" s="93" t="str">
        <f>IFERROR(VLOOKUP(A247,Dim_Magaza!$A:$C,2,FALSE()),"")</f>
        <v>MANAVKUYU</v>
      </c>
      <c r="C247" s="93" t="str">
        <f>IFERROR(VLOOKUP(A247,Dim_Magaza!$A:$C,3,FALSE()),"")</f>
        <v>UFUK ERTUĞRUL</v>
      </c>
      <c r="D247" s="92" t="s">
        <v>4</v>
      </c>
      <c r="E247" s="93" t="str">
        <f>IFERROR(VLOOKUP(D247,Dim_Unvan!$A:$B,2,FALSE()),"")</f>
        <v>BAKLİYAT</v>
      </c>
      <c r="F247" s="92">
        <v>1</v>
      </c>
    </row>
    <row r="248" spans="1:6" ht="15" customHeight="1" x14ac:dyDescent="0.25">
      <c r="A248" s="92" t="s">
        <v>216</v>
      </c>
      <c r="B248" s="93" t="str">
        <f>IFERROR(VLOOKUP(A248,Dim_Magaza!$A:$C,2,FALSE()),"")</f>
        <v>MANAVKUYU</v>
      </c>
      <c r="C248" s="93" t="str">
        <f>IFERROR(VLOOKUP(A248,Dim_Magaza!$A:$C,3,FALSE()),"")</f>
        <v>UFUK ERTUĞRUL</v>
      </c>
      <c r="D248" s="92" t="s">
        <v>26</v>
      </c>
      <c r="E248" s="93" t="str">
        <f>IFERROR(VLOOKUP(D248,Dim_Unvan!$A:$B,2,FALSE()),"")</f>
        <v>KASAP</v>
      </c>
      <c r="F248" s="92">
        <v>1</v>
      </c>
    </row>
    <row r="249" spans="1:6" ht="15" customHeight="1" x14ac:dyDescent="0.25">
      <c r="A249" s="92" t="s">
        <v>216</v>
      </c>
      <c r="B249" s="93" t="str">
        <f>IFERROR(VLOOKUP(A249,Dim_Magaza!$A:$C,2,FALSE()),"")</f>
        <v>MANAVKUYU</v>
      </c>
      <c r="C249" s="93" t="str">
        <f>IFERROR(VLOOKUP(A249,Dim_Magaza!$A:$C,3,FALSE()),"")</f>
        <v>UFUK ERTUĞRUL</v>
      </c>
      <c r="D249" s="92" t="s">
        <v>30</v>
      </c>
      <c r="E249" s="93" t="str">
        <f>IFERROR(VLOOKUP(D249,Dim_Unvan!$A:$B,2,FALSE()),"")</f>
        <v>KASİYER</v>
      </c>
      <c r="F249" s="92">
        <v>3</v>
      </c>
    </row>
    <row r="250" spans="1:6" ht="15" customHeight="1" x14ac:dyDescent="0.25">
      <c r="A250" s="92" t="s">
        <v>216</v>
      </c>
      <c r="B250" s="93" t="str">
        <f>IFERROR(VLOOKUP(A250,Dim_Magaza!$A:$C,2,FALSE()),"")</f>
        <v>MANAVKUYU</v>
      </c>
      <c r="C250" s="93" t="str">
        <f>IFERROR(VLOOKUP(A250,Dim_Magaza!$A:$C,3,FALSE()),"")</f>
        <v>UFUK ERTUĞRUL</v>
      </c>
      <c r="D250" s="92" t="s">
        <v>34</v>
      </c>
      <c r="E250" s="93" t="str">
        <f>IFERROR(VLOOKUP(D250,Dim_Unvan!$A:$B,2,FALSE()),"")</f>
        <v>MANAV</v>
      </c>
      <c r="F250" s="92">
        <v>2</v>
      </c>
    </row>
    <row r="251" spans="1:6" ht="15" customHeight="1" x14ac:dyDescent="0.25">
      <c r="A251" s="92" t="s">
        <v>216</v>
      </c>
      <c r="B251" s="93" t="str">
        <f>IFERROR(VLOOKUP(A251,Dim_Magaza!$A:$C,2,FALSE()),"")</f>
        <v>MANAVKUYU</v>
      </c>
      <c r="C251" s="93" t="str">
        <f>IFERROR(VLOOKUP(A251,Dim_Magaza!$A:$C,3,FALSE()),"")</f>
        <v>UFUK ERTUĞRUL</v>
      </c>
      <c r="D251" s="92" t="s">
        <v>38</v>
      </c>
      <c r="E251" s="93" t="str">
        <f>IFERROR(VLOOKUP(D251,Dim_Unvan!$A:$B,2,FALSE()),"")</f>
        <v>MANAV YARDIMCISI</v>
      </c>
      <c r="F251" s="92">
        <v>1</v>
      </c>
    </row>
    <row r="252" spans="1:6" ht="15" customHeight="1" x14ac:dyDescent="0.25">
      <c r="A252" s="92" t="s">
        <v>216</v>
      </c>
      <c r="B252" s="93" t="str">
        <f>IFERROR(VLOOKUP(A252,Dim_Magaza!$A:$C,2,FALSE()),"")</f>
        <v>MANAVKUYU</v>
      </c>
      <c r="C252" s="93" t="str">
        <f>IFERROR(VLOOKUP(A252,Dim_Magaza!$A:$C,3,FALSE()),"")</f>
        <v>UFUK ERTUĞRUL</v>
      </c>
      <c r="D252" s="92" t="s">
        <v>46</v>
      </c>
      <c r="E252" s="93" t="str">
        <f>IFERROR(VLOOKUP(D252,Dim_Unvan!$A:$B,2,FALSE()),"")</f>
        <v>ONLİNE TOPLAYICI</v>
      </c>
      <c r="F252" s="92">
        <v>1</v>
      </c>
    </row>
    <row r="253" spans="1:6" ht="15" customHeight="1" x14ac:dyDescent="0.25">
      <c r="A253" s="92" t="s">
        <v>216</v>
      </c>
      <c r="B253" s="93" t="str">
        <f>IFERROR(VLOOKUP(A253,Dim_Magaza!$A:$C,2,FALSE()),"")</f>
        <v>MANAVKUYU</v>
      </c>
      <c r="C253" s="93" t="str">
        <f>IFERROR(VLOOKUP(A253,Dim_Magaza!$A:$C,3,FALSE()),"")</f>
        <v>UFUK ERTUĞRUL</v>
      </c>
      <c r="D253" s="92" t="s">
        <v>48</v>
      </c>
      <c r="E253" s="93" t="str">
        <f>IFERROR(VLOOKUP(D253,Dim_Unvan!$A:$B,2,FALSE()),"")</f>
        <v>ONLİNE ŞOFÖR</v>
      </c>
      <c r="F253" s="92">
        <v>1</v>
      </c>
    </row>
    <row r="254" spans="1:6" ht="15" customHeight="1" x14ac:dyDescent="0.25">
      <c r="A254" s="92" t="s">
        <v>216</v>
      </c>
      <c r="B254" s="93" t="str">
        <f>IFERROR(VLOOKUP(A254,Dim_Magaza!$A:$C,2,FALSE()),"")</f>
        <v>MANAVKUYU</v>
      </c>
      <c r="C254" s="93" t="str">
        <f>IFERROR(VLOOKUP(A254,Dim_Magaza!$A:$C,3,FALSE()),"")</f>
        <v>UFUK ERTUĞRUL</v>
      </c>
      <c r="D254" s="92" t="s">
        <v>52</v>
      </c>
      <c r="E254" s="93" t="str">
        <f>IFERROR(VLOOKUP(D254,Dim_Unvan!$A:$B,2,FALSE()),"")</f>
        <v>REYON GÖREVLİSİ</v>
      </c>
      <c r="F254" s="92">
        <v>2</v>
      </c>
    </row>
    <row r="255" spans="1:6" ht="15" customHeight="1" x14ac:dyDescent="0.25">
      <c r="A255" s="92" t="s">
        <v>216</v>
      </c>
      <c r="B255" s="93" t="str">
        <f>IFERROR(VLOOKUP(A255,Dim_Magaza!$A:$C,2,FALSE()),"")</f>
        <v>MANAVKUYU</v>
      </c>
      <c r="C255" s="93" t="str">
        <f>IFERROR(VLOOKUP(A255,Dim_Magaza!$A:$C,3,FALSE()),"")</f>
        <v>UFUK ERTUĞRUL</v>
      </c>
      <c r="D255" s="92" t="s">
        <v>72</v>
      </c>
      <c r="E255" s="93" t="str">
        <f>IFERROR(VLOOKUP(D255,Dim_Unvan!$A:$B,2,FALSE()),"")</f>
        <v>YÖNETİCİ</v>
      </c>
      <c r="F255" s="92">
        <v>1</v>
      </c>
    </row>
    <row r="256" spans="1:6" ht="15" customHeight="1" x14ac:dyDescent="0.25">
      <c r="A256" s="92" t="s">
        <v>216</v>
      </c>
      <c r="B256" s="93" t="str">
        <f>IFERROR(VLOOKUP(A256,Dim_Magaza!$A:$C,2,FALSE()),"")</f>
        <v>MANAVKUYU</v>
      </c>
      <c r="C256" s="93" t="str">
        <f>IFERROR(VLOOKUP(A256,Dim_Magaza!$A:$C,3,FALSE()),"")</f>
        <v>UFUK ERTUĞRUL</v>
      </c>
      <c r="D256" s="92" t="s">
        <v>76</v>
      </c>
      <c r="E256" s="93" t="str">
        <f>IFERROR(VLOOKUP(D256,Dim_Unvan!$A:$B,2,FALSE()),"")</f>
        <v>YÖNETİCİ YARDIMCISI</v>
      </c>
      <c r="F256" s="92">
        <v>1</v>
      </c>
    </row>
    <row r="257" spans="1:6" ht="15" customHeight="1" x14ac:dyDescent="0.25">
      <c r="A257" s="92" t="s">
        <v>216</v>
      </c>
      <c r="B257" s="93" t="str">
        <f>IFERROR(VLOOKUP(A257,Dim_Magaza!$A:$C,2,FALSE()),"")</f>
        <v>MANAVKUYU</v>
      </c>
      <c r="C257" s="93" t="str">
        <f>IFERROR(VLOOKUP(A257,Dim_Magaza!$A:$C,3,FALSE()),"")</f>
        <v>UFUK ERTUĞRUL</v>
      </c>
      <c r="D257" s="92" t="s">
        <v>84</v>
      </c>
      <c r="E257" s="93" t="str">
        <f>IFERROR(VLOOKUP(D257,Dim_Unvan!$A:$B,2,FALSE()),"")</f>
        <v>ŞARKÜTERİ</v>
      </c>
      <c r="F257" s="92">
        <v>1</v>
      </c>
    </row>
    <row r="258" spans="1:6" ht="15" customHeight="1" x14ac:dyDescent="0.25">
      <c r="A258" s="92" t="s">
        <v>220</v>
      </c>
      <c r="B258" s="93" t="str">
        <f>IFERROR(VLOOKUP(A258,Dim_Magaza!$A:$C,2,FALSE()),"")</f>
        <v>MENDERES</v>
      </c>
      <c r="C258" s="93" t="str">
        <f>IFERROR(VLOOKUP(A258,Dim_Magaza!$A:$C,3,FALSE()),"")</f>
        <v>ALİ ÇELİK</v>
      </c>
      <c r="D258" s="92" t="s">
        <v>26</v>
      </c>
      <c r="E258" s="93" t="str">
        <f>IFERROR(VLOOKUP(D258,Dim_Unvan!$A:$B,2,FALSE()),"")</f>
        <v>KASAP</v>
      </c>
      <c r="F258" s="92">
        <v>1</v>
      </c>
    </row>
    <row r="259" spans="1:6" ht="25.5" customHeight="1" x14ac:dyDescent="0.25">
      <c r="A259" s="92" t="s">
        <v>220</v>
      </c>
      <c r="B259" s="93" t="str">
        <f>IFERROR(VLOOKUP(A259,Dim_Magaza!$A:$C,2,FALSE()),"")</f>
        <v>MENDERES</v>
      </c>
      <c r="C259" s="93" t="str">
        <f>IFERROR(VLOOKUP(A259,Dim_Magaza!$A:$C,3,FALSE()),"")</f>
        <v>ALİ ÇELİK</v>
      </c>
      <c r="D259" s="92" t="s">
        <v>30</v>
      </c>
      <c r="E259" s="93" t="str">
        <f>IFERROR(VLOOKUP(D259,Dim_Unvan!$A:$B,2,FALSE()),"")</f>
        <v>KASİYER</v>
      </c>
      <c r="F259" s="92">
        <v>2</v>
      </c>
    </row>
    <row r="260" spans="1:6" ht="25.5" customHeight="1" x14ac:dyDescent="0.25">
      <c r="A260" s="92" t="s">
        <v>220</v>
      </c>
      <c r="B260" s="93" t="str">
        <f>IFERROR(VLOOKUP(A260,Dim_Magaza!$A:$C,2,FALSE()),"")</f>
        <v>MENDERES</v>
      </c>
      <c r="C260" s="93" t="str">
        <f>IFERROR(VLOOKUP(A260,Dim_Magaza!$A:$C,3,FALSE()),"")</f>
        <v>ALİ ÇELİK</v>
      </c>
      <c r="D260" s="92" t="s">
        <v>34</v>
      </c>
      <c r="E260" s="93" t="str">
        <f>IFERROR(VLOOKUP(D260,Dim_Unvan!$A:$B,2,FALSE()),"")</f>
        <v>MANAV</v>
      </c>
      <c r="F260" s="92">
        <v>2</v>
      </c>
    </row>
    <row r="261" spans="1:6" ht="25.5" customHeight="1" x14ac:dyDescent="0.25">
      <c r="A261" s="92" t="s">
        <v>220</v>
      </c>
      <c r="B261" s="93" t="str">
        <f>IFERROR(VLOOKUP(A261,Dim_Magaza!$A:$C,2,FALSE()),"")</f>
        <v>MENDERES</v>
      </c>
      <c r="C261" s="93" t="str">
        <f>IFERROR(VLOOKUP(A261,Dim_Magaza!$A:$C,3,FALSE()),"")</f>
        <v>ALİ ÇELİK</v>
      </c>
      <c r="D261" s="92" t="s">
        <v>52</v>
      </c>
      <c r="E261" s="93" t="str">
        <f>IFERROR(VLOOKUP(D261,Dim_Unvan!$A:$B,2,FALSE()),"")</f>
        <v>REYON GÖREVLİSİ</v>
      </c>
      <c r="F261" s="92">
        <v>2</v>
      </c>
    </row>
    <row r="262" spans="1:6" ht="25.5" customHeight="1" x14ac:dyDescent="0.25">
      <c r="A262" s="92" t="s">
        <v>220</v>
      </c>
      <c r="B262" s="93" t="str">
        <f>IFERROR(VLOOKUP(A262,Dim_Magaza!$A:$C,2,FALSE()),"")</f>
        <v>MENDERES</v>
      </c>
      <c r="C262" s="93" t="str">
        <f>IFERROR(VLOOKUP(A262,Dim_Magaza!$A:$C,3,FALSE()),"")</f>
        <v>ALİ ÇELİK</v>
      </c>
      <c r="D262" s="92" t="s">
        <v>72</v>
      </c>
      <c r="E262" s="93" t="str">
        <f>IFERROR(VLOOKUP(D262,Dim_Unvan!$A:$B,2,FALSE()),"")</f>
        <v>YÖNETİCİ</v>
      </c>
      <c r="F262" s="92">
        <v>1</v>
      </c>
    </row>
    <row r="263" spans="1:6" ht="25.5" customHeight="1" x14ac:dyDescent="0.25">
      <c r="A263" s="92" t="s">
        <v>220</v>
      </c>
      <c r="B263" s="93" t="str">
        <f>IFERROR(VLOOKUP(A263,Dim_Magaza!$A:$C,2,FALSE()),"")</f>
        <v>MENDERES</v>
      </c>
      <c r="C263" s="93" t="str">
        <f>IFERROR(VLOOKUP(A263,Dim_Magaza!$A:$C,3,FALSE()),"")</f>
        <v>ALİ ÇELİK</v>
      </c>
      <c r="D263" s="92" t="s">
        <v>76</v>
      </c>
      <c r="E263" s="93" t="str">
        <f>IFERROR(VLOOKUP(D263,Dim_Unvan!$A:$B,2,FALSE()),"")</f>
        <v>YÖNETİCİ YARDIMCISI</v>
      </c>
      <c r="F263" s="92">
        <v>1</v>
      </c>
    </row>
    <row r="264" spans="1:6" ht="25.5" customHeight="1" x14ac:dyDescent="0.25">
      <c r="A264" s="92" t="s">
        <v>220</v>
      </c>
      <c r="B264" s="93" t="str">
        <f>IFERROR(VLOOKUP(A264,Dim_Magaza!$A:$C,2,FALSE()),"")</f>
        <v>MENDERES</v>
      </c>
      <c r="C264" s="93" t="str">
        <f>IFERROR(VLOOKUP(A264,Dim_Magaza!$A:$C,3,FALSE()),"")</f>
        <v>ALİ ÇELİK</v>
      </c>
      <c r="D264" s="92" t="s">
        <v>84</v>
      </c>
      <c r="E264" s="93" t="str">
        <f>IFERROR(VLOOKUP(D264,Dim_Unvan!$A:$B,2,FALSE()),"")</f>
        <v>ŞARKÜTERİ</v>
      </c>
      <c r="F264" s="92">
        <v>1</v>
      </c>
    </row>
    <row r="265" spans="1:6" ht="25.5" customHeight="1" x14ac:dyDescent="0.25">
      <c r="A265" s="92" t="s">
        <v>220</v>
      </c>
      <c r="B265" s="93" t="str">
        <f>IFERROR(VLOOKUP(A265,Dim_Magaza!$A:$C,2,FALSE()),"")</f>
        <v>MENDERES</v>
      </c>
      <c r="C265" s="93" t="str">
        <f>IFERROR(VLOOKUP(A265,Dim_Magaza!$A:$C,3,FALSE()),"")</f>
        <v>ALİ ÇELİK</v>
      </c>
      <c r="D265" s="92" t="s">
        <v>118</v>
      </c>
      <c r="E265" s="93" t="str">
        <f>IFERROR(VLOOKUP(D265,Dim_Unvan!$A:$B,2,FALSE()),"")</f>
        <v>PART TİME</v>
      </c>
      <c r="F265" s="92">
        <v>1</v>
      </c>
    </row>
    <row r="266" spans="1:6" ht="25.5" customHeight="1" x14ac:dyDescent="0.25">
      <c r="A266" s="92" t="s">
        <v>227</v>
      </c>
      <c r="B266" s="93" t="str">
        <f>IFERROR(VLOOKUP(A266,Dim_Magaza!$A:$C,2,FALSE()),"")</f>
        <v>NARLIDERE</v>
      </c>
      <c r="C266" s="93" t="str">
        <f>IFERROR(VLOOKUP(A266,Dim_Magaza!$A:$C,3,FALSE()),"")</f>
        <v>ERGÜVEN KAMİLOĞLU</v>
      </c>
      <c r="D266" s="92" t="s">
        <v>4</v>
      </c>
      <c r="E266" s="93" t="str">
        <f>IFERROR(VLOOKUP(D266,Dim_Unvan!$A:$B,2,FALSE()),"")</f>
        <v>BAKLİYAT</v>
      </c>
      <c r="F266" s="92">
        <v>1</v>
      </c>
    </row>
    <row r="267" spans="1:6" ht="15" customHeight="1" x14ac:dyDescent="0.25">
      <c r="A267" s="92" t="s">
        <v>227</v>
      </c>
      <c r="B267" s="93" t="str">
        <f>IFERROR(VLOOKUP(A267,Dim_Magaza!$A:$C,2,FALSE()),"")</f>
        <v>NARLIDERE</v>
      </c>
      <c r="C267" s="93" t="str">
        <f>IFERROR(VLOOKUP(A267,Dim_Magaza!$A:$C,3,FALSE()),"")</f>
        <v>ERGÜVEN KAMİLOĞLU</v>
      </c>
      <c r="D267" s="92" t="s">
        <v>26</v>
      </c>
      <c r="E267" s="93" t="str">
        <f>IFERROR(VLOOKUP(D267,Dim_Unvan!$A:$B,2,FALSE()),"")</f>
        <v>KASAP</v>
      </c>
      <c r="F267" s="92">
        <v>1</v>
      </c>
    </row>
    <row r="268" spans="1:6" ht="15" customHeight="1" x14ac:dyDescent="0.25">
      <c r="A268" s="92" t="s">
        <v>227</v>
      </c>
      <c r="B268" s="93" t="str">
        <f>IFERROR(VLOOKUP(A268,Dim_Magaza!$A:$C,2,FALSE()),"")</f>
        <v>NARLIDERE</v>
      </c>
      <c r="C268" s="93" t="str">
        <f>IFERROR(VLOOKUP(A268,Dim_Magaza!$A:$C,3,FALSE()),"")</f>
        <v>ERGÜVEN KAMİLOĞLU</v>
      </c>
      <c r="D268" s="92" t="s">
        <v>30</v>
      </c>
      <c r="E268" s="93" t="str">
        <f>IFERROR(VLOOKUP(D268,Dim_Unvan!$A:$B,2,FALSE()),"")</f>
        <v>KASİYER</v>
      </c>
      <c r="F268" s="92">
        <v>2</v>
      </c>
    </row>
    <row r="269" spans="1:6" ht="15" customHeight="1" x14ac:dyDescent="0.25">
      <c r="A269" s="92" t="s">
        <v>227</v>
      </c>
      <c r="B269" s="93" t="str">
        <f>IFERROR(VLOOKUP(A269,Dim_Magaza!$A:$C,2,FALSE()),"")</f>
        <v>NARLIDERE</v>
      </c>
      <c r="C269" s="93" t="str">
        <f>IFERROR(VLOOKUP(A269,Dim_Magaza!$A:$C,3,FALSE()),"")</f>
        <v>ERGÜVEN KAMİLOĞLU</v>
      </c>
      <c r="D269" s="92" t="s">
        <v>34</v>
      </c>
      <c r="E269" s="93" t="str">
        <f>IFERROR(VLOOKUP(D269,Dim_Unvan!$A:$B,2,FALSE()),"")</f>
        <v>MANAV</v>
      </c>
      <c r="F269" s="92">
        <v>2</v>
      </c>
    </row>
    <row r="270" spans="1:6" ht="15" customHeight="1" x14ac:dyDescent="0.25">
      <c r="A270" s="92" t="s">
        <v>227</v>
      </c>
      <c r="B270" s="93" t="str">
        <f>IFERROR(VLOOKUP(A270,Dim_Magaza!$A:$C,2,FALSE()),"")</f>
        <v>NARLIDERE</v>
      </c>
      <c r="C270" s="93" t="str">
        <f>IFERROR(VLOOKUP(A270,Dim_Magaza!$A:$C,3,FALSE()),"")</f>
        <v>ERGÜVEN KAMİLOĞLU</v>
      </c>
      <c r="D270" s="92" t="s">
        <v>52</v>
      </c>
      <c r="E270" s="93" t="str">
        <f>IFERROR(VLOOKUP(D270,Dim_Unvan!$A:$B,2,FALSE()),"")</f>
        <v>REYON GÖREVLİSİ</v>
      </c>
      <c r="F270" s="92">
        <v>2</v>
      </c>
    </row>
    <row r="271" spans="1:6" ht="15" customHeight="1" x14ac:dyDescent="0.25">
      <c r="A271" s="92" t="s">
        <v>227</v>
      </c>
      <c r="B271" s="93" t="str">
        <f>IFERROR(VLOOKUP(A271,Dim_Magaza!$A:$C,2,FALSE()),"")</f>
        <v>NARLIDERE</v>
      </c>
      <c r="C271" s="93" t="str">
        <f>IFERROR(VLOOKUP(A271,Dim_Magaza!$A:$C,3,FALSE()),"")</f>
        <v>ERGÜVEN KAMİLOĞLU</v>
      </c>
      <c r="D271" s="92" t="s">
        <v>72</v>
      </c>
      <c r="E271" s="93" t="str">
        <f>IFERROR(VLOOKUP(D271,Dim_Unvan!$A:$B,2,FALSE()),"")</f>
        <v>YÖNETİCİ</v>
      </c>
      <c r="F271" s="92">
        <v>1</v>
      </c>
    </row>
    <row r="272" spans="1:6" ht="15" customHeight="1" x14ac:dyDescent="0.25">
      <c r="A272" s="92" t="s">
        <v>227</v>
      </c>
      <c r="B272" s="93" t="str">
        <f>IFERROR(VLOOKUP(A272,Dim_Magaza!$A:$C,2,FALSE()),"")</f>
        <v>NARLIDERE</v>
      </c>
      <c r="C272" s="93" t="str">
        <f>IFERROR(VLOOKUP(A272,Dim_Magaza!$A:$C,3,FALSE()),"")</f>
        <v>ERGÜVEN KAMİLOĞLU</v>
      </c>
      <c r="D272" s="92" t="s">
        <v>76</v>
      </c>
      <c r="E272" s="93" t="str">
        <f>IFERROR(VLOOKUP(D272,Dim_Unvan!$A:$B,2,FALSE()),"")</f>
        <v>YÖNETİCİ YARDIMCISI</v>
      </c>
      <c r="F272" s="92">
        <v>1</v>
      </c>
    </row>
    <row r="273" spans="1:6" ht="15" customHeight="1" x14ac:dyDescent="0.25">
      <c r="A273" s="92" t="s">
        <v>227</v>
      </c>
      <c r="B273" s="93" t="str">
        <f>IFERROR(VLOOKUP(A273,Dim_Magaza!$A:$C,2,FALSE()),"")</f>
        <v>NARLIDERE</v>
      </c>
      <c r="C273" s="93" t="str">
        <f>IFERROR(VLOOKUP(A273,Dim_Magaza!$A:$C,3,FALSE()),"")</f>
        <v>ERGÜVEN KAMİLOĞLU</v>
      </c>
      <c r="D273" s="92" t="s">
        <v>84</v>
      </c>
      <c r="E273" s="93" t="str">
        <f>IFERROR(VLOOKUP(D273,Dim_Unvan!$A:$B,2,FALSE()),"")</f>
        <v>ŞARKÜTERİ</v>
      </c>
      <c r="F273" s="92">
        <v>1</v>
      </c>
    </row>
    <row r="274" spans="1:6" ht="15" customHeight="1" x14ac:dyDescent="0.25">
      <c r="A274" s="92" t="s">
        <v>230</v>
      </c>
      <c r="B274" s="93" t="str">
        <f>IFERROR(VLOOKUP(A274,Dim_Magaza!$A:$C,2,FALSE()),"")</f>
        <v>OSMANGAZİ</v>
      </c>
      <c r="C274" s="93" t="str">
        <f>IFERROR(VLOOKUP(A274,Dim_Magaza!$A:$C,3,FALSE()),"")</f>
        <v>UFUK ERTUĞRUL</v>
      </c>
      <c r="D274" s="92" t="s">
        <v>4</v>
      </c>
      <c r="E274" s="93" t="str">
        <f>IFERROR(VLOOKUP(D274,Dim_Unvan!$A:$B,2,FALSE()),"")</f>
        <v>BAKLİYAT</v>
      </c>
      <c r="F274" s="92">
        <v>1</v>
      </c>
    </row>
    <row r="275" spans="1:6" ht="15" customHeight="1" x14ac:dyDescent="0.25">
      <c r="A275" s="92" t="s">
        <v>230</v>
      </c>
      <c r="B275" s="93" t="str">
        <f>IFERROR(VLOOKUP(A275,Dim_Magaza!$A:$C,2,FALSE()),"")</f>
        <v>OSMANGAZİ</v>
      </c>
      <c r="C275" s="93" t="str">
        <f>IFERROR(VLOOKUP(A275,Dim_Magaza!$A:$C,3,FALSE()),"")</f>
        <v>UFUK ERTUĞRUL</v>
      </c>
      <c r="D275" s="92" t="s">
        <v>26</v>
      </c>
      <c r="E275" s="93" t="str">
        <f>IFERROR(VLOOKUP(D275,Dim_Unvan!$A:$B,2,FALSE()),"")</f>
        <v>KASAP</v>
      </c>
      <c r="F275" s="92">
        <v>1</v>
      </c>
    </row>
    <row r="276" spans="1:6" ht="15" customHeight="1" x14ac:dyDescent="0.25">
      <c r="A276" s="92" t="s">
        <v>230</v>
      </c>
      <c r="B276" s="93" t="str">
        <f>IFERROR(VLOOKUP(A276,Dim_Magaza!$A:$C,2,FALSE()),"")</f>
        <v>OSMANGAZİ</v>
      </c>
      <c r="C276" s="93" t="str">
        <f>IFERROR(VLOOKUP(A276,Dim_Magaza!$A:$C,3,FALSE()),"")</f>
        <v>UFUK ERTUĞRUL</v>
      </c>
      <c r="D276" s="92" t="s">
        <v>30</v>
      </c>
      <c r="E276" s="93" t="str">
        <f>IFERROR(VLOOKUP(D276,Dim_Unvan!$A:$B,2,FALSE()),"")</f>
        <v>KASİYER</v>
      </c>
      <c r="F276" s="92">
        <v>2</v>
      </c>
    </row>
    <row r="277" spans="1:6" ht="15" customHeight="1" x14ac:dyDescent="0.25">
      <c r="A277" s="92" t="s">
        <v>230</v>
      </c>
      <c r="B277" s="93" t="str">
        <f>IFERROR(VLOOKUP(A277,Dim_Magaza!$A:$C,2,FALSE()),"")</f>
        <v>OSMANGAZİ</v>
      </c>
      <c r="C277" s="93" t="str">
        <f>IFERROR(VLOOKUP(A277,Dim_Magaza!$A:$C,3,FALSE()),"")</f>
        <v>UFUK ERTUĞRUL</v>
      </c>
      <c r="D277" s="92" t="s">
        <v>34</v>
      </c>
      <c r="E277" s="93" t="str">
        <f>IFERROR(VLOOKUP(D277,Dim_Unvan!$A:$B,2,FALSE()),"")</f>
        <v>MANAV</v>
      </c>
      <c r="F277" s="92">
        <v>2</v>
      </c>
    </row>
    <row r="278" spans="1:6" ht="15" customHeight="1" x14ac:dyDescent="0.25">
      <c r="A278" s="92" t="s">
        <v>230</v>
      </c>
      <c r="B278" s="93" t="str">
        <f>IFERROR(VLOOKUP(A278,Dim_Magaza!$A:$C,2,FALSE()),"")</f>
        <v>OSMANGAZİ</v>
      </c>
      <c r="C278" s="93" t="str">
        <f>IFERROR(VLOOKUP(A278,Dim_Magaza!$A:$C,3,FALSE()),"")</f>
        <v>UFUK ERTUĞRUL</v>
      </c>
      <c r="D278" s="92" t="s">
        <v>52</v>
      </c>
      <c r="E278" s="93" t="str">
        <f>IFERROR(VLOOKUP(D278,Dim_Unvan!$A:$B,2,FALSE()),"")</f>
        <v>REYON GÖREVLİSİ</v>
      </c>
      <c r="F278" s="92">
        <v>2</v>
      </c>
    </row>
    <row r="279" spans="1:6" ht="15" customHeight="1" x14ac:dyDescent="0.25">
      <c r="A279" s="92" t="s">
        <v>230</v>
      </c>
      <c r="B279" s="93" t="str">
        <f>IFERROR(VLOOKUP(A279,Dim_Magaza!$A:$C,2,FALSE()),"")</f>
        <v>OSMANGAZİ</v>
      </c>
      <c r="C279" s="93" t="str">
        <f>IFERROR(VLOOKUP(A279,Dim_Magaza!$A:$C,3,FALSE()),"")</f>
        <v>UFUK ERTUĞRUL</v>
      </c>
      <c r="D279" s="92" t="s">
        <v>72</v>
      </c>
      <c r="E279" s="93" t="str">
        <f>IFERROR(VLOOKUP(D279,Dim_Unvan!$A:$B,2,FALSE()),"")</f>
        <v>YÖNETİCİ</v>
      </c>
      <c r="F279" s="92">
        <v>1</v>
      </c>
    </row>
    <row r="280" spans="1:6" ht="15" customHeight="1" x14ac:dyDescent="0.25">
      <c r="A280" s="92" t="s">
        <v>230</v>
      </c>
      <c r="B280" s="93" t="str">
        <f>IFERROR(VLOOKUP(A280,Dim_Magaza!$A:$C,2,FALSE()),"")</f>
        <v>OSMANGAZİ</v>
      </c>
      <c r="C280" s="93" t="str">
        <f>IFERROR(VLOOKUP(A280,Dim_Magaza!$A:$C,3,FALSE()),"")</f>
        <v>UFUK ERTUĞRUL</v>
      </c>
      <c r="D280" s="92" t="s">
        <v>76</v>
      </c>
      <c r="E280" s="93" t="str">
        <f>IFERROR(VLOOKUP(D280,Dim_Unvan!$A:$B,2,FALSE()),"")</f>
        <v>YÖNETİCİ YARDIMCISI</v>
      </c>
      <c r="F280" s="92">
        <v>1</v>
      </c>
    </row>
    <row r="281" spans="1:6" ht="15" customHeight="1" x14ac:dyDescent="0.25">
      <c r="A281" s="92" t="s">
        <v>230</v>
      </c>
      <c r="B281" s="93" t="str">
        <f>IFERROR(VLOOKUP(A281,Dim_Magaza!$A:$C,2,FALSE()),"")</f>
        <v>OSMANGAZİ</v>
      </c>
      <c r="C281" s="93" t="str">
        <f>IFERROR(VLOOKUP(A281,Dim_Magaza!$A:$C,3,FALSE()),"")</f>
        <v>UFUK ERTUĞRUL</v>
      </c>
      <c r="D281" s="92" t="s">
        <v>84</v>
      </c>
      <c r="E281" s="93" t="str">
        <f>IFERROR(VLOOKUP(D281,Dim_Unvan!$A:$B,2,FALSE()),"")</f>
        <v>ŞARKÜTERİ</v>
      </c>
      <c r="F281" s="92">
        <v>1</v>
      </c>
    </row>
    <row r="282" spans="1:6" ht="15" customHeight="1" x14ac:dyDescent="0.25">
      <c r="A282" s="92" t="s">
        <v>233</v>
      </c>
      <c r="B282" s="93" t="str">
        <f>IFERROR(VLOOKUP(A282,Dim_Magaza!$A:$C,2,FALSE()),"")</f>
        <v>POLİGON</v>
      </c>
      <c r="C282" s="93" t="str">
        <f>IFERROR(VLOOKUP(A282,Dim_Magaza!$A:$C,3,FALSE()),"")</f>
        <v>ERGÜVEN KAMİLOĞLU</v>
      </c>
      <c r="D282" s="92" t="s">
        <v>26</v>
      </c>
      <c r="E282" s="93" t="str">
        <f>IFERROR(VLOOKUP(D282,Dim_Unvan!$A:$B,2,FALSE()),"")</f>
        <v>KASAP</v>
      </c>
      <c r="F282" s="92">
        <v>1</v>
      </c>
    </row>
    <row r="283" spans="1:6" ht="15" customHeight="1" x14ac:dyDescent="0.25">
      <c r="A283" s="92" t="s">
        <v>233</v>
      </c>
      <c r="B283" s="93" t="str">
        <f>IFERROR(VLOOKUP(A283,Dim_Magaza!$A:$C,2,FALSE()),"")</f>
        <v>POLİGON</v>
      </c>
      <c r="C283" s="93" t="str">
        <f>IFERROR(VLOOKUP(A283,Dim_Magaza!$A:$C,3,FALSE()),"")</f>
        <v>ERGÜVEN KAMİLOĞLU</v>
      </c>
      <c r="D283" s="92" t="s">
        <v>30</v>
      </c>
      <c r="E283" s="93" t="str">
        <f>IFERROR(VLOOKUP(D283,Dim_Unvan!$A:$B,2,FALSE()),"")</f>
        <v>KASİYER</v>
      </c>
      <c r="F283" s="92">
        <v>3</v>
      </c>
    </row>
    <row r="284" spans="1:6" ht="15" customHeight="1" x14ac:dyDescent="0.25">
      <c r="A284" s="92" t="s">
        <v>233</v>
      </c>
      <c r="B284" s="93" t="str">
        <f>IFERROR(VLOOKUP(A284,Dim_Magaza!$A:$C,2,FALSE()),"")</f>
        <v>POLİGON</v>
      </c>
      <c r="C284" s="93" t="str">
        <f>IFERROR(VLOOKUP(A284,Dim_Magaza!$A:$C,3,FALSE()),"")</f>
        <v>ERGÜVEN KAMİLOĞLU</v>
      </c>
      <c r="D284" s="92" t="s">
        <v>34</v>
      </c>
      <c r="E284" s="93" t="str">
        <f>IFERROR(VLOOKUP(D284,Dim_Unvan!$A:$B,2,FALSE()),"")</f>
        <v>MANAV</v>
      </c>
      <c r="F284" s="92">
        <v>2</v>
      </c>
    </row>
    <row r="285" spans="1:6" ht="15" customHeight="1" x14ac:dyDescent="0.25">
      <c r="A285" s="92" t="s">
        <v>233</v>
      </c>
      <c r="B285" s="93" t="str">
        <f>IFERROR(VLOOKUP(A285,Dim_Magaza!$A:$C,2,FALSE()),"")</f>
        <v>POLİGON</v>
      </c>
      <c r="C285" s="93" t="str">
        <f>IFERROR(VLOOKUP(A285,Dim_Magaza!$A:$C,3,FALSE()),"")</f>
        <v>ERGÜVEN KAMİLOĞLU</v>
      </c>
      <c r="D285" s="92" t="s">
        <v>38</v>
      </c>
      <c r="E285" s="93" t="str">
        <f>IFERROR(VLOOKUP(D285,Dim_Unvan!$A:$B,2,FALSE()),"")</f>
        <v>MANAV YARDIMCISI</v>
      </c>
      <c r="F285" s="92">
        <v>1</v>
      </c>
    </row>
    <row r="286" spans="1:6" ht="15" customHeight="1" x14ac:dyDescent="0.25">
      <c r="A286" s="92" t="s">
        <v>233</v>
      </c>
      <c r="B286" s="93" t="str">
        <f>IFERROR(VLOOKUP(A286,Dim_Magaza!$A:$C,2,FALSE()),"")</f>
        <v>POLİGON</v>
      </c>
      <c r="C286" s="93" t="str">
        <f>IFERROR(VLOOKUP(A286,Dim_Magaza!$A:$C,3,FALSE()),"")</f>
        <v>ERGÜVEN KAMİLOĞLU</v>
      </c>
      <c r="D286" s="92" t="s">
        <v>52</v>
      </c>
      <c r="E286" s="93" t="str">
        <f>IFERROR(VLOOKUP(D286,Dim_Unvan!$A:$B,2,FALSE()),"")</f>
        <v>REYON GÖREVLİSİ</v>
      </c>
      <c r="F286" s="92">
        <v>2</v>
      </c>
    </row>
    <row r="287" spans="1:6" ht="15" customHeight="1" x14ac:dyDescent="0.25">
      <c r="A287" s="92" t="s">
        <v>233</v>
      </c>
      <c r="B287" s="93" t="str">
        <f>IFERROR(VLOOKUP(A287,Dim_Magaza!$A:$C,2,FALSE()),"")</f>
        <v>POLİGON</v>
      </c>
      <c r="C287" s="93" t="str">
        <f>IFERROR(VLOOKUP(A287,Dim_Magaza!$A:$C,3,FALSE()),"")</f>
        <v>ERGÜVEN KAMİLOĞLU</v>
      </c>
      <c r="D287" s="92" t="s">
        <v>72</v>
      </c>
      <c r="E287" s="93" t="str">
        <f>IFERROR(VLOOKUP(D287,Dim_Unvan!$A:$B,2,FALSE()),"")</f>
        <v>YÖNETİCİ</v>
      </c>
      <c r="F287" s="92">
        <v>1</v>
      </c>
    </row>
    <row r="288" spans="1:6" ht="15" customHeight="1" x14ac:dyDescent="0.25">
      <c r="A288" s="92" t="s">
        <v>233</v>
      </c>
      <c r="B288" s="93" t="str">
        <f>IFERROR(VLOOKUP(A288,Dim_Magaza!$A:$C,2,FALSE()),"")</f>
        <v>POLİGON</v>
      </c>
      <c r="C288" s="93" t="str">
        <f>IFERROR(VLOOKUP(A288,Dim_Magaza!$A:$C,3,FALSE()),"")</f>
        <v>ERGÜVEN KAMİLOĞLU</v>
      </c>
      <c r="D288" s="92" t="s">
        <v>76</v>
      </c>
      <c r="E288" s="93" t="str">
        <f>IFERROR(VLOOKUP(D288,Dim_Unvan!$A:$B,2,FALSE()),"")</f>
        <v>YÖNETİCİ YARDIMCISI</v>
      </c>
      <c r="F288" s="92">
        <v>1</v>
      </c>
    </row>
    <row r="289" spans="1:6" ht="15" customHeight="1" x14ac:dyDescent="0.25">
      <c r="A289" s="92" t="s">
        <v>233</v>
      </c>
      <c r="B289" s="93" t="str">
        <f>IFERROR(VLOOKUP(A289,Dim_Magaza!$A:$C,2,FALSE()),"")</f>
        <v>POLİGON</v>
      </c>
      <c r="C289" s="93" t="str">
        <f>IFERROR(VLOOKUP(A289,Dim_Magaza!$A:$C,3,FALSE()),"")</f>
        <v>ERGÜVEN KAMİLOĞLU</v>
      </c>
      <c r="D289" s="92" t="s">
        <v>84</v>
      </c>
      <c r="E289" s="93" t="str">
        <f>IFERROR(VLOOKUP(D289,Dim_Unvan!$A:$B,2,FALSE()),"")</f>
        <v>ŞARKÜTERİ</v>
      </c>
      <c r="F289" s="92">
        <v>1</v>
      </c>
    </row>
    <row r="290" spans="1:6" ht="15" customHeight="1" x14ac:dyDescent="0.25">
      <c r="A290" s="92" t="s">
        <v>236</v>
      </c>
      <c r="B290" s="93" t="str">
        <f>IFERROR(VLOOKUP(A290,Dim_Magaza!$A:$C,2,FALSE()),"")</f>
        <v>SEFERİHİSAR</v>
      </c>
      <c r="C290" s="93" t="str">
        <f>IFERROR(VLOOKUP(A290,Dim_Magaza!$A:$C,3,FALSE()),"")</f>
        <v>ERGÜVEN KAMİLOĞLU</v>
      </c>
      <c r="D290" s="92" t="s">
        <v>26</v>
      </c>
      <c r="E290" s="93" t="str">
        <f>IFERROR(VLOOKUP(D290,Dim_Unvan!$A:$B,2,FALSE()),"")</f>
        <v>KASAP</v>
      </c>
      <c r="F290" s="92">
        <v>1</v>
      </c>
    </row>
    <row r="291" spans="1:6" ht="15" customHeight="1" x14ac:dyDescent="0.25">
      <c r="A291" s="92" t="s">
        <v>236</v>
      </c>
      <c r="B291" s="93" t="str">
        <f>IFERROR(VLOOKUP(A291,Dim_Magaza!$A:$C,2,FALSE()),"")</f>
        <v>SEFERİHİSAR</v>
      </c>
      <c r="C291" s="93" t="str">
        <f>IFERROR(VLOOKUP(A291,Dim_Magaza!$A:$C,3,FALSE()),"")</f>
        <v>ERGÜVEN KAMİLOĞLU</v>
      </c>
      <c r="D291" s="92" t="s">
        <v>28</v>
      </c>
      <c r="E291" s="93" t="str">
        <f>IFERROR(VLOOKUP(D291,Dim_Unvan!$A:$B,2,FALSE()),"")</f>
        <v>KASAP YARDIMCISI</v>
      </c>
      <c r="F291" s="92">
        <v>1</v>
      </c>
    </row>
    <row r="292" spans="1:6" ht="15" customHeight="1" x14ac:dyDescent="0.25">
      <c r="A292" s="92" t="s">
        <v>236</v>
      </c>
      <c r="B292" s="93" t="str">
        <f>IFERROR(VLOOKUP(A292,Dim_Magaza!$A:$C,2,FALSE()),"")</f>
        <v>SEFERİHİSAR</v>
      </c>
      <c r="C292" s="93" t="str">
        <f>IFERROR(VLOOKUP(A292,Dim_Magaza!$A:$C,3,FALSE()),"")</f>
        <v>ERGÜVEN KAMİLOĞLU</v>
      </c>
      <c r="D292" s="92" t="s">
        <v>30</v>
      </c>
      <c r="E292" s="93" t="str">
        <f>IFERROR(VLOOKUP(D292,Dim_Unvan!$A:$B,2,FALSE()),"")</f>
        <v>KASİYER</v>
      </c>
      <c r="F292" s="92">
        <v>3</v>
      </c>
    </row>
    <row r="293" spans="1:6" ht="15" customHeight="1" x14ac:dyDescent="0.25">
      <c r="A293" s="92" t="s">
        <v>236</v>
      </c>
      <c r="B293" s="93" t="str">
        <f>IFERROR(VLOOKUP(A293,Dim_Magaza!$A:$C,2,FALSE()),"")</f>
        <v>SEFERİHİSAR</v>
      </c>
      <c r="C293" s="93" t="str">
        <f>IFERROR(VLOOKUP(A293,Dim_Magaza!$A:$C,3,FALSE()),"")</f>
        <v>ERGÜVEN KAMİLOĞLU</v>
      </c>
      <c r="D293" s="92" t="s">
        <v>34</v>
      </c>
      <c r="E293" s="93" t="str">
        <f>IFERROR(VLOOKUP(D293,Dim_Unvan!$A:$B,2,FALSE()),"")</f>
        <v>MANAV</v>
      </c>
      <c r="F293" s="92">
        <v>2</v>
      </c>
    </row>
    <row r="294" spans="1:6" ht="15" customHeight="1" x14ac:dyDescent="0.25">
      <c r="A294" s="92" t="s">
        <v>236</v>
      </c>
      <c r="B294" s="93" t="str">
        <f>IFERROR(VLOOKUP(A294,Dim_Magaza!$A:$C,2,FALSE()),"")</f>
        <v>SEFERİHİSAR</v>
      </c>
      <c r="C294" s="93" t="str">
        <f>IFERROR(VLOOKUP(A294,Dim_Magaza!$A:$C,3,FALSE()),"")</f>
        <v>ERGÜVEN KAMİLOĞLU</v>
      </c>
      <c r="D294" s="92" t="s">
        <v>38</v>
      </c>
      <c r="E294" s="93" t="str">
        <f>IFERROR(VLOOKUP(D294,Dim_Unvan!$A:$B,2,FALSE()),"")</f>
        <v>MANAV YARDIMCISI</v>
      </c>
      <c r="F294" s="92">
        <v>1</v>
      </c>
    </row>
    <row r="295" spans="1:6" ht="15" customHeight="1" x14ac:dyDescent="0.25">
      <c r="A295" s="92" t="s">
        <v>236</v>
      </c>
      <c r="B295" s="93" t="str">
        <f>IFERROR(VLOOKUP(A295,Dim_Magaza!$A:$C,2,FALSE()),"")</f>
        <v>SEFERİHİSAR</v>
      </c>
      <c r="C295" s="93" t="str">
        <f>IFERROR(VLOOKUP(A295,Dim_Magaza!$A:$C,3,FALSE()),"")</f>
        <v>ERGÜVEN KAMİLOĞLU</v>
      </c>
      <c r="D295" s="92" t="s">
        <v>52</v>
      </c>
      <c r="E295" s="93" t="str">
        <f>IFERROR(VLOOKUP(D295,Dim_Unvan!$A:$B,2,FALSE()),"")</f>
        <v>REYON GÖREVLİSİ</v>
      </c>
      <c r="F295" s="92">
        <v>4</v>
      </c>
    </row>
    <row r="296" spans="1:6" ht="15" customHeight="1" x14ac:dyDescent="0.25">
      <c r="A296" s="92" t="s">
        <v>236</v>
      </c>
      <c r="B296" s="93" t="str">
        <f>IFERROR(VLOOKUP(A296,Dim_Magaza!$A:$C,2,FALSE()),"")</f>
        <v>SEFERİHİSAR</v>
      </c>
      <c r="C296" s="93" t="str">
        <f>IFERROR(VLOOKUP(A296,Dim_Magaza!$A:$C,3,FALSE()),"")</f>
        <v>ERGÜVEN KAMİLOĞLU</v>
      </c>
      <c r="D296" s="92" t="s">
        <v>68</v>
      </c>
      <c r="E296" s="93" t="str">
        <f>IFERROR(VLOOKUP(D296,Dim_Unvan!$A:$B,2,FALSE()),"")</f>
        <v>UNLU MAMÜLLER</v>
      </c>
      <c r="F296" s="92">
        <v>1</v>
      </c>
    </row>
    <row r="297" spans="1:6" ht="15" customHeight="1" x14ac:dyDescent="0.25">
      <c r="A297" s="92" t="s">
        <v>236</v>
      </c>
      <c r="B297" s="93" t="str">
        <f>IFERROR(VLOOKUP(A297,Dim_Magaza!$A:$C,2,FALSE()),"")</f>
        <v>SEFERİHİSAR</v>
      </c>
      <c r="C297" s="93" t="str">
        <f>IFERROR(VLOOKUP(A297,Dim_Magaza!$A:$C,3,FALSE()),"")</f>
        <v>ERGÜVEN KAMİLOĞLU</v>
      </c>
      <c r="D297" s="92" t="s">
        <v>72</v>
      </c>
      <c r="E297" s="93" t="str">
        <f>IFERROR(VLOOKUP(D297,Dim_Unvan!$A:$B,2,FALSE()),"")</f>
        <v>YÖNETİCİ</v>
      </c>
      <c r="F297" s="92">
        <v>1</v>
      </c>
    </row>
    <row r="298" spans="1:6" ht="15" customHeight="1" x14ac:dyDescent="0.25">
      <c r="A298" s="92" t="s">
        <v>236</v>
      </c>
      <c r="B298" s="93" t="str">
        <f>IFERROR(VLOOKUP(A298,Dim_Magaza!$A:$C,2,FALSE()),"")</f>
        <v>SEFERİHİSAR</v>
      </c>
      <c r="C298" s="93" t="str">
        <f>IFERROR(VLOOKUP(A298,Dim_Magaza!$A:$C,3,FALSE()),"")</f>
        <v>ERGÜVEN KAMİLOĞLU</v>
      </c>
      <c r="D298" s="92" t="s">
        <v>76</v>
      </c>
      <c r="E298" s="93" t="str">
        <f>IFERROR(VLOOKUP(D298,Dim_Unvan!$A:$B,2,FALSE()),"")</f>
        <v>YÖNETİCİ YARDIMCISI</v>
      </c>
      <c r="F298" s="92">
        <v>1</v>
      </c>
    </row>
    <row r="299" spans="1:6" ht="15" customHeight="1" x14ac:dyDescent="0.25">
      <c r="A299" s="92" t="s">
        <v>236</v>
      </c>
      <c r="B299" s="93" t="str">
        <f>IFERROR(VLOOKUP(A299,Dim_Magaza!$A:$C,2,FALSE()),"")</f>
        <v>SEFERİHİSAR</v>
      </c>
      <c r="C299" s="93" t="str">
        <f>IFERROR(VLOOKUP(A299,Dim_Magaza!$A:$C,3,FALSE()),"")</f>
        <v>ERGÜVEN KAMİLOĞLU</v>
      </c>
      <c r="D299" s="92" t="s">
        <v>84</v>
      </c>
      <c r="E299" s="93" t="str">
        <f>IFERROR(VLOOKUP(D299,Dim_Unvan!$A:$B,2,FALSE()),"")</f>
        <v>ŞARKÜTERİ</v>
      </c>
      <c r="F299" s="92">
        <v>1</v>
      </c>
    </row>
    <row r="300" spans="1:6" ht="15" customHeight="1" x14ac:dyDescent="0.25">
      <c r="A300" s="92" t="s">
        <v>239</v>
      </c>
      <c r="B300" s="93" t="str">
        <f>IFERROR(VLOOKUP(A300,Dim_Magaza!$A:$C,2,FALSE()),"")</f>
        <v>TORBALI 1</v>
      </c>
      <c r="C300" s="93" t="str">
        <f>IFERROR(VLOOKUP(A300,Dim_Magaza!$A:$C,3,FALSE()),"")</f>
        <v>AYŞE AVCU</v>
      </c>
      <c r="D300" s="92" t="s">
        <v>4</v>
      </c>
      <c r="E300" s="93" t="str">
        <f>IFERROR(VLOOKUP(D300,Dim_Unvan!$A:$B,2,FALSE()),"")</f>
        <v>BAKLİYAT</v>
      </c>
      <c r="F300" s="92">
        <v>1</v>
      </c>
    </row>
    <row r="301" spans="1:6" ht="25.5" customHeight="1" x14ac:dyDescent="0.25">
      <c r="A301" s="92" t="s">
        <v>239</v>
      </c>
      <c r="B301" s="93" t="str">
        <f>IFERROR(VLOOKUP(A301,Dim_Magaza!$A:$C,2,FALSE()),"")</f>
        <v>TORBALI 1</v>
      </c>
      <c r="C301" s="93" t="str">
        <f>IFERROR(VLOOKUP(A301,Dim_Magaza!$A:$C,3,FALSE()),"")</f>
        <v>AYŞE AVCU</v>
      </c>
      <c r="D301" s="92" t="s">
        <v>26</v>
      </c>
      <c r="E301" s="93" t="str">
        <f>IFERROR(VLOOKUP(D301,Dim_Unvan!$A:$B,2,FALSE()),"")</f>
        <v>KASAP</v>
      </c>
      <c r="F301" s="92">
        <v>1</v>
      </c>
    </row>
    <row r="302" spans="1:6" ht="25.5" customHeight="1" x14ac:dyDescent="0.25">
      <c r="A302" s="92" t="s">
        <v>239</v>
      </c>
      <c r="B302" s="93" t="str">
        <f>IFERROR(VLOOKUP(A302,Dim_Magaza!$A:$C,2,FALSE()),"")</f>
        <v>TORBALI 1</v>
      </c>
      <c r="C302" s="93" t="str">
        <f>IFERROR(VLOOKUP(A302,Dim_Magaza!$A:$C,3,FALSE()),"")</f>
        <v>AYŞE AVCU</v>
      </c>
      <c r="D302" s="92" t="s">
        <v>30</v>
      </c>
      <c r="E302" s="93" t="str">
        <f>IFERROR(VLOOKUP(D302,Dim_Unvan!$A:$B,2,FALSE()),"")</f>
        <v>KASİYER</v>
      </c>
      <c r="F302" s="92">
        <v>3</v>
      </c>
    </row>
    <row r="303" spans="1:6" ht="25.5" customHeight="1" x14ac:dyDescent="0.25">
      <c r="A303" s="92" t="s">
        <v>239</v>
      </c>
      <c r="B303" s="93" t="str">
        <f>IFERROR(VLOOKUP(A303,Dim_Magaza!$A:$C,2,FALSE()),"")</f>
        <v>TORBALI 1</v>
      </c>
      <c r="C303" s="93" t="str">
        <f>IFERROR(VLOOKUP(A303,Dim_Magaza!$A:$C,3,FALSE()),"")</f>
        <v>AYŞE AVCU</v>
      </c>
      <c r="D303" s="92" t="s">
        <v>34</v>
      </c>
      <c r="E303" s="93" t="str">
        <f>IFERROR(VLOOKUP(D303,Dim_Unvan!$A:$B,2,FALSE()),"")</f>
        <v>MANAV</v>
      </c>
      <c r="F303" s="92">
        <v>2</v>
      </c>
    </row>
    <row r="304" spans="1:6" ht="25.5" customHeight="1" x14ac:dyDescent="0.25">
      <c r="A304" s="92" t="s">
        <v>239</v>
      </c>
      <c r="B304" s="93" t="str">
        <f>IFERROR(VLOOKUP(A304,Dim_Magaza!$A:$C,2,FALSE()),"")</f>
        <v>TORBALI 1</v>
      </c>
      <c r="C304" s="93" t="str">
        <f>IFERROR(VLOOKUP(A304,Dim_Magaza!$A:$C,3,FALSE()),"")</f>
        <v>AYŞE AVCU</v>
      </c>
      <c r="D304" s="92" t="s">
        <v>52</v>
      </c>
      <c r="E304" s="93" t="str">
        <f>IFERROR(VLOOKUP(D304,Dim_Unvan!$A:$B,2,FALSE()),"")</f>
        <v>REYON GÖREVLİSİ</v>
      </c>
      <c r="F304" s="92">
        <v>2</v>
      </c>
    </row>
    <row r="305" spans="1:6" ht="25.5" customHeight="1" x14ac:dyDescent="0.25">
      <c r="A305" s="92" t="s">
        <v>239</v>
      </c>
      <c r="B305" s="93" t="str">
        <f>IFERROR(VLOOKUP(A305,Dim_Magaza!$A:$C,2,FALSE()),"")</f>
        <v>TORBALI 1</v>
      </c>
      <c r="C305" s="93" t="str">
        <f>IFERROR(VLOOKUP(A305,Dim_Magaza!$A:$C,3,FALSE()),"")</f>
        <v>AYŞE AVCU</v>
      </c>
      <c r="D305" s="92" t="s">
        <v>72</v>
      </c>
      <c r="E305" s="93" t="str">
        <f>IFERROR(VLOOKUP(D305,Dim_Unvan!$A:$B,2,FALSE()),"")</f>
        <v>YÖNETİCİ</v>
      </c>
      <c r="F305" s="92">
        <v>1</v>
      </c>
    </row>
    <row r="306" spans="1:6" ht="25.5" customHeight="1" x14ac:dyDescent="0.25">
      <c r="A306" s="92" t="s">
        <v>239</v>
      </c>
      <c r="B306" s="93" t="str">
        <f>IFERROR(VLOOKUP(A306,Dim_Magaza!$A:$C,2,FALSE()),"")</f>
        <v>TORBALI 1</v>
      </c>
      <c r="C306" s="93" t="str">
        <f>IFERROR(VLOOKUP(A306,Dim_Magaza!$A:$C,3,FALSE()),"")</f>
        <v>AYŞE AVCU</v>
      </c>
      <c r="D306" s="92" t="s">
        <v>76</v>
      </c>
      <c r="E306" s="93" t="str">
        <f>IFERROR(VLOOKUP(D306,Dim_Unvan!$A:$B,2,FALSE()),"")</f>
        <v>YÖNETİCİ YARDIMCISI</v>
      </c>
      <c r="F306" s="92">
        <v>1</v>
      </c>
    </row>
    <row r="307" spans="1:6" ht="25.5" customHeight="1" x14ac:dyDescent="0.25">
      <c r="A307" s="92" t="s">
        <v>239</v>
      </c>
      <c r="B307" s="93" t="str">
        <f>IFERROR(VLOOKUP(A307,Dim_Magaza!$A:$C,2,FALSE()),"")</f>
        <v>TORBALI 1</v>
      </c>
      <c r="C307" s="93" t="str">
        <f>IFERROR(VLOOKUP(A307,Dim_Magaza!$A:$C,3,FALSE()),"")</f>
        <v>AYŞE AVCU</v>
      </c>
      <c r="D307" s="92" t="s">
        <v>84</v>
      </c>
      <c r="E307" s="93" t="str">
        <f>IFERROR(VLOOKUP(D307,Dim_Unvan!$A:$B,2,FALSE()),"")</f>
        <v>ŞARKÜTERİ</v>
      </c>
      <c r="F307" s="92">
        <v>1</v>
      </c>
    </row>
    <row r="308" spans="1:6" ht="25.5" customHeight="1" x14ac:dyDescent="0.25">
      <c r="A308" s="92" t="s">
        <v>242</v>
      </c>
      <c r="B308" s="93" t="str">
        <f>IFERROR(VLOOKUP(A308,Dim_Magaza!$A:$C,2,FALSE()),"")</f>
        <v>TORBALI 2</v>
      </c>
      <c r="C308" s="93" t="str">
        <f>IFERROR(VLOOKUP(A308,Dim_Magaza!$A:$C,3,FALSE()),"")</f>
        <v>AYŞE AVCU</v>
      </c>
      <c r="D308" s="92" t="s">
        <v>4</v>
      </c>
      <c r="E308" s="93" t="str">
        <f>IFERROR(VLOOKUP(D308,Dim_Unvan!$A:$B,2,FALSE()),"")</f>
        <v>BAKLİYAT</v>
      </c>
      <c r="F308" s="92">
        <v>1</v>
      </c>
    </row>
    <row r="309" spans="1:6" ht="25.5" customHeight="1" x14ac:dyDescent="0.25">
      <c r="A309" s="92" t="s">
        <v>242</v>
      </c>
      <c r="B309" s="93" t="str">
        <f>IFERROR(VLOOKUP(A309,Dim_Magaza!$A:$C,2,FALSE()),"")</f>
        <v>TORBALI 2</v>
      </c>
      <c r="C309" s="93" t="str">
        <f>IFERROR(VLOOKUP(A309,Dim_Magaza!$A:$C,3,FALSE()),"")</f>
        <v>AYŞE AVCU</v>
      </c>
      <c r="D309" s="92" t="s">
        <v>26</v>
      </c>
      <c r="E309" s="93" t="str">
        <f>IFERROR(VLOOKUP(D309,Dim_Unvan!$A:$B,2,FALSE()),"")</f>
        <v>KASAP</v>
      </c>
      <c r="F309" s="92">
        <v>1</v>
      </c>
    </row>
    <row r="310" spans="1:6" ht="25.5" customHeight="1" x14ac:dyDescent="0.25">
      <c r="A310" s="92" t="s">
        <v>242</v>
      </c>
      <c r="B310" s="93" t="str">
        <f>IFERROR(VLOOKUP(A310,Dim_Magaza!$A:$C,2,FALSE()),"")</f>
        <v>TORBALI 2</v>
      </c>
      <c r="C310" s="93" t="str">
        <f>IFERROR(VLOOKUP(A310,Dim_Magaza!$A:$C,3,FALSE()),"")</f>
        <v>AYŞE AVCU</v>
      </c>
      <c r="D310" s="92" t="s">
        <v>30</v>
      </c>
      <c r="E310" s="93" t="str">
        <f>IFERROR(VLOOKUP(D310,Dim_Unvan!$A:$B,2,FALSE()),"")</f>
        <v>KASİYER</v>
      </c>
      <c r="F310" s="92">
        <v>3</v>
      </c>
    </row>
    <row r="311" spans="1:6" ht="25.5" customHeight="1" x14ac:dyDescent="0.25">
      <c r="A311" s="92" t="s">
        <v>242</v>
      </c>
      <c r="B311" s="93" t="str">
        <f>IFERROR(VLOOKUP(A311,Dim_Magaza!$A:$C,2,FALSE()),"")</f>
        <v>TORBALI 2</v>
      </c>
      <c r="C311" s="93" t="str">
        <f>IFERROR(VLOOKUP(A311,Dim_Magaza!$A:$C,3,FALSE()),"")</f>
        <v>AYŞE AVCU</v>
      </c>
      <c r="D311" s="92" t="s">
        <v>34</v>
      </c>
      <c r="E311" s="93" t="str">
        <f>IFERROR(VLOOKUP(D311,Dim_Unvan!$A:$B,2,FALSE()),"")</f>
        <v>MANAV</v>
      </c>
      <c r="F311" s="92">
        <v>2</v>
      </c>
    </row>
    <row r="312" spans="1:6" ht="25.5" customHeight="1" x14ac:dyDescent="0.25">
      <c r="A312" s="92" t="s">
        <v>242</v>
      </c>
      <c r="B312" s="93" t="str">
        <f>IFERROR(VLOOKUP(A312,Dim_Magaza!$A:$C,2,FALSE()),"")</f>
        <v>TORBALI 2</v>
      </c>
      <c r="C312" s="93" t="str">
        <f>IFERROR(VLOOKUP(A312,Dim_Magaza!$A:$C,3,FALSE()),"")</f>
        <v>AYŞE AVCU</v>
      </c>
      <c r="D312" s="92" t="s">
        <v>38</v>
      </c>
      <c r="E312" s="93" t="str">
        <f>IFERROR(VLOOKUP(D312,Dim_Unvan!$A:$B,2,FALSE()),"")</f>
        <v>MANAV YARDIMCISI</v>
      </c>
      <c r="F312" s="92">
        <v>2</v>
      </c>
    </row>
    <row r="313" spans="1:6" ht="25.5" customHeight="1" x14ac:dyDescent="0.25">
      <c r="A313" s="92" t="s">
        <v>242</v>
      </c>
      <c r="B313" s="93" t="str">
        <f>IFERROR(VLOOKUP(A313,Dim_Magaza!$A:$C,2,FALSE()),"")</f>
        <v>TORBALI 2</v>
      </c>
      <c r="C313" s="93" t="str">
        <f>IFERROR(VLOOKUP(A313,Dim_Magaza!$A:$C,3,FALSE()),"")</f>
        <v>AYŞE AVCU</v>
      </c>
      <c r="D313" s="92" t="s">
        <v>46</v>
      </c>
      <c r="E313" s="93" t="str">
        <f>IFERROR(VLOOKUP(D313,Dim_Unvan!$A:$B,2,FALSE()),"")</f>
        <v>ONLİNE TOPLAYICI</v>
      </c>
      <c r="F313" s="92">
        <v>1</v>
      </c>
    </row>
    <row r="314" spans="1:6" ht="25.5" customHeight="1" x14ac:dyDescent="0.25">
      <c r="A314" s="92" t="s">
        <v>242</v>
      </c>
      <c r="B314" s="93" t="str">
        <f>IFERROR(VLOOKUP(A314,Dim_Magaza!$A:$C,2,FALSE()),"")</f>
        <v>TORBALI 2</v>
      </c>
      <c r="C314" s="93" t="str">
        <f>IFERROR(VLOOKUP(A314,Dim_Magaza!$A:$C,3,FALSE()),"")</f>
        <v>AYŞE AVCU</v>
      </c>
      <c r="D314" s="92" t="s">
        <v>48</v>
      </c>
      <c r="E314" s="93" t="str">
        <f>IFERROR(VLOOKUP(D314,Dim_Unvan!$A:$B,2,FALSE()),"")</f>
        <v>ONLİNE ŞOFÖR</v>
      </c>
      <c r="F314" s="92">
        <v>1</v>
      </c>
    </row>
    <row r="315" spans="1:6" ht="25.5" customHeight="1" x14ac:dyDescent="0.25">
      <c r="A315" s="92" t="s">
        <v>242</v>
      </c>
      <c r="B315" s="93" t="str">
        <f>IFERROR(VLOOKUP(A315,Dim_Magaza!$A:$C,2,FALSE()),"")</f>
        <v>TORBALI 2</v>
      </c>
      <c r="C315" s="93" t="str">
        <f>IFERROR(VLOOKUP(A315,Dim_Magaza!$A:$C,3,FALSE()),"")</f>
        <v>AYŞE AVCU</v>
      </c>
      <c r="D315" s="92" t="s">
        <v>52</v>
      </c>
      <c r="E315" s="93" t="str">
        <f>IFERROR(VLOOKUP(D315,Dim_Unvan!$A:$B,2,FALSE()),"")</f>
        <v>REYON GÖREVLİSİ</v>
      </c>
      <c r="F315" s="92">
        <v>3</v>
      </c>
    </row>
    <row r="316" spans="1:6" ht="25.5" customHeight="1" x14ac:dyDescent="0.25">
      <c r="A316" s="92" t="s">
        <v>242</v>
      </c>
      <c r="B316" s="93" t="str">
        <f>IFERROR(VLOOKUP(A316,Dim_Magaza!$A:$C,2,FALSE()),"")</f>
        <v>TORBALI 2</v>
      </c>
      <c r="C316" s="93" t="str">
        <f>IFERROR(VLOOKUP(A316,Dim_Magaza!$A:$C,3,FALSE()),"")</f>
        <v>AYŞE AVCU</v>
      </c>
      <c r="D316" s="92" t="s">
        <v>72</v>
      </c>
      <c r="E316" s="93" t="str">
        <f>IFERROR(VLOOKUP(D316,Dim_Unvan!$A:$B,2,FALSE()),"")</f>
        <v>YÖNETİCİ</v>
      </c>
      <c r="F316" s="92">
        <v>1</v>
      </c>
    </row>
    <row r="317" spans="1:6" ht="25.5" customHeight="1" x14ac:dyDescent="0.25">
      <c r="A317" s="92" t="s">
        <v>242</v>
      </c>
      <c r="B317" s="93" t="str">
        <f>IFERROR(VLOOKUP(A317,Dim_Magaza!$A:$C,2,FALSE()),"")</f>
        <v>TORBALI 2</v>
      </c>
      <c r="C317" s="93" t="str">
        <f>IFERROR(VLOOKUP(A317,Dim_Magaza!$A:$C,3,FALSE()),"")</f>
        <v>AYŞE AVCU</v>
      </c>
      <c r="D317" s="92" t="s">
        <v>76</v>
      </c>
      <c r="E317" s="93" t="str">
        <f>IFERROR(VLOOKUP(D317,Dim_Unvan!$A:$B,2,FALSE()),"")</f>
        <v>YÖNETİCİ YARDIMCISI</v>
      </c>
      <c r="F317" s="92">
        <v>1</v>
      </c>
    </row>
    <row r="318" spans="1:6" ht="25.5" customHeight="1" x14ac:dyDescent="0.25">
      <c r="A318" s="92" t="s">
        <v>242</v>
      </c>
      <c r="B318" s="93" t="str">
        <f>IFERROR(VLOOKUP(A318,Dim_Magaza!$A:$C,2,FALSE()),"")</f>
        <v>TORBALI 2</v>
      </c>
      <c r="C318" s="93" t="str">
        <f>IFERROR(VLOOKUP(A318,Dim_Magaza!$A:$C,3,FALSE()),"")</f>
        <v>AYŞE AVCU</v>
      </c>
      <c r="D318" s="92" t="s">
        <v>84</v>
      </c>
      <c r="E318" s="93" t="str">
        <f>IFERROR(VLOOKUP(D318,Dim_Unvan!$A:$B,2,FALSE()),"")</f>
        <v>ŞARKÜTERİ</v>
      </c>
      <c r="F318" s="92">
        <v>1</v>
      </c>
    </row>
    <row r="319" spans="1:6" ht="25.5" customHeight="1" x14ac:dyDescent="0.25">
      <c r="A319" s="92" t="s">
        <v>245</v>
      </c>
      <c r="B319" s="93" t="str">
        <f>IFERROR(VLOOKUP(A319,Dim_Magaza!$A:$C,2,FALSE()),"")</f>
        <v>TORBALI 3</v>
      </c>
      <c r="C319" s="93" t="str">
        <f>IFERROR(VLOOKUP(A319,Dim_Magaza!$A:$C,3,FALSE()),"")</f>
        <v>AYŞE AVCU</v>
      </c>
      <c r="D319" s="92" t="s">
        <v>4</v>
      </c>
      <c r="E319" s="93" t="str">
        <f>IFERROR(VLOOKUP(D319,Dim_Unvan!$A:$B,2,FALSE()),"")</f>
        <v>BAKLİYAT</v>
      </c>
      <c r="F319" s="92">
        <v>1</v>
      </c>
    </row>
    <row r="320" spans="1:6" ht="25.5" customHeight="1" x14ac:dyDescent="0.25">
      <c r="A320" s="92" t="s">
        <v>245</v>
      </c>
      <c r="B320" s="93" t="str">
        <f>IFERROR(VLOOKUP(A320,Dim_Magaza!$A:$C,2,FALSE()),"")</f>
        <v>TORBALI 3</v>
      </c>
      <c r="C320" s="93" t="str">
        <f>IFERROR(VLOOKUP(A320,Dim_Magaza!$A:$C,3,FALSE()),"")</f>
        <v>AYŞE AVCU</v>
      </c>
      <c r="D320" s="92" t="s">
        <v>26</v>
      </c>
      <c r="E320" s="93" t="str">
        <f>IFERROR(VLOOKUP(D320,Dim_Unvan!$A:$B,2,FALSE()),"")</f>
        <v>KASAP</v>
      </c>
      <c r="F320" s="92">
        <v>1</v>
      </c>
    </row>
    <row r="321" spans="1:6" ht="25.5" customHeight="1" x14ac:dyDescent="0.25">
      <c r="A321" s="92" t="s">
        <v>245</v>
      </c>
      <c r="B321" s="93" t="str">
        <f>IFERROR(VLOOKUP(A321,Dim_Magaza!$A:$C,2,FALSE()),"")</f>
        <v>TORBALI 3</v>
      </c>
      <c r="C321" s="93" t="str">
        <f>IFERROR(VLOOKUP(A321,Dim_Magaza!$A:$C,3,FALSE()),"")</f>
        <v>AYŞE AVCU</v>
      </c>
      <c r="D321" s="92" t="s">
        <v>30</v>
      </c>
      <c r="E321" s="93" t="str">
        <f>IFERROR(VLOOKUP(D321,Dim_Unvan!$A:$B,2,FALSE()),"")</f>
        <v>KASİYER</v>
      </c>
      <c r="F321" s="92">
        <v>3</v>
      </c>
    </row>
    <row r="322" spans="1:6" ht="25.5" customHeight="1" x14ac:dyDescent="0.25">
      <c r="A322" s="92" t="s">
        <v>245</v>
      </c>
      <c r="B322" s="93" t="str">
        <f>IFERROR(VLOOKUP(A322,Dim_Magaza!$A:$C,2,FALSE()),"")</f>
        <v>TORBALI 3</v>
      </c>
      <c r="C322" s="93" t="str">
        <f>IFERROR(VLOOKUP(A322,Dim_Magaza!$A:$C,3,FALSE()),"")</f>
        <v>AYŞE AVCU</v>
      </c>
      <c r="D322" s="92" t="s">
        <v>34</v>
      </c>
      <c r="E322" s="93" t="str">
        <f>IFERROR(VLOOKUP(D322,Dim_Unvan!$A:$B,2,FALSE()),"")</f>
        <v>MANAV</v>
      </c>
      <c r="F322" s="92">
        <v>2</v>
      </c>
    </row>
    <row r="323" spans="1:6" ht="25.5" customHeight="1" x14ac:dyDescent="0.25">
      <c r="A323" s="92" t="s">
        <v>245</v>
      </c>
      <c r="B323" s="93" t="str">
        <f>IFERROR(VLOOKUP(A323,Dim_Magaza!$A:$C,2,FALSE()),"")</f>
        <v>TORBALI 3</v>
      </c>
      <c r="C323" s="93" t="str">
        <f>IFERROR(VLOOKUP(A323,Dim_Magaza!$A:$C,3,FALSE()),"")</f>
        <v>AYŞE AVCU</v>
      </c>
      <c r="D323" s="92" t="s">
        <v>52</v>
      </c>
      <c r="E323" s="93" t="str">
        <f>IFERROR(VLOOKUP(D323,Dim_Unvan!$A:$B,2,FALSE()),"")</f>
        <v>REYON GÖREVLİSİ</v>
      </c>
      <c r="F323" s="92">
        <v>2</v>
      </c>
    </row>
    <row r="324" spans="1:6" ht="25.5" customHeight="1" x14ac:dyDescent="0.25">
      <c r="A324" s="92" t="s">
        <v>245</v>
      </c>
      <c r="B324" s="93" t="str">
        <f>IFERROR(VLOOKUP(A324,Dim_Magaza!$A:$C,2,FALSE()),"")</f>
        <v>TORBALI 3</v>
      </c>
      <c r="C324" s="93" t="str">
        <f>IFERROR(VLOOKUP(A324,Dim_Magaza!$A:$C,3,FALSE()),"")</f>
        <v>AYŞE AVCU</v>
      </c>
      <c r="D324" s="92" t="s">
        <v>72</v>
      </c>
      <c r="E324" s="93" t="str">
        <f>IFERROR(VLOOKUP(D324,Dim_Unvan!$A:$B,2,FALSE()),"")</f>
        <v>YÖNETİCİ</v>
      </c>
      <c r="F324" s="92">
        <v>1</v>
      </c>
    </row>
    <row r="325" spans="1:6" ht="25.5" customHeight="1" x14ac:dyDescent="0.25">
      <c r="A325" s="92" t="s">
        <v>245</v>
      </c>
      <c r="B325" s="93" t="str">
        <f>IFERROR(VLOOKUP(A325,Dim_Magaza!$A:$C,2,FALSE()),"")</f>
        <v>TORBALI 3</v>
      </c>
      <c r="C325" s="93" t="str">
        <f>IFERROR(VLOOKUP(A325,Dim_Magaza!$A:$C,3,FALSE()),"")</f>
        <v>AYŞE AVCU</v>
      </c>
      <c r="D325" s="92" t="s">
        <v>76</v>
      </c>
      <c r="E325" s="93" t="str">
        <f>IFERROR(VLOOKUP(D325,Dim_Unvan!$A:$B,2,FALSE()),"")</f>
        <v>YÖNETİCİ YARDIMCISI</v>
      </c>
      <c r="F325" s="92">
        <v>1</v>
      </c>
    </row>
    <row r="326" spans="1:6" ht="25.5" customHeight="1" x14ac:dyDescent="0.25">
      <c r="A326" s="92" t="s">
        <v>245</v>
      </c>
      <c r="B326" s="93" t="str">
        <f>IFERROR(VLOOKUP(A326,Dim_Magaza!$A:$C,2,FALSE()),"")</f>
        <v>TORBALI 3</v>
      </c>
      <c r="C326" s="93" t="str">
        <f>IFERROR(VLOOKUP(A326,Dim_Magaza!$A:$C,3,FALSE()),"")</f>
        <v>AYŞE AVCU</v>
      </c>
      <c r="D326" s="92" t="s">
        <v>84</v>
      </c>
      <c r="E326" s="93" t="str">
        <f>IFERROR(VLOOKUP(D326,Dim_Unvan!$A:$B,2,FALSE()),"")</f>
        <v>ŞARKÜTERİ</v>
      </c>
      <c r="F326" s="92">
        <v>1</v>
      </c>
    </row>
    <row r="327" spans="1:6" ht="25.5" customHeight="1" x14ac:dyDescent="0.25">
      <c r="A327" s="92" t="s">
        <v>248</v>
      </c>
      <c r="B327" s="93" t="str">
        <f>IFERROR(VLOOKUP(A327,Dim_Magaza!$A:$C,2,FALSE()),"")</f>
        <v>TORBALI 4</v>
      </c>
      <c r="C327" s="93" t="str">
        <f>IFERROR(VLOOKUP(A327,Dim_Magaza!$A:$C,3,FALSE()),"")</f>
        <v>AYŞE AVCU</v>
      </c>
      <c r="D327" s="92" t="s">
        <v>4</v>
      </c>
      <c r="E327" s="93" t="str">
        <f>IFERROR(VLOOKUP(D327,Dim_Unvan!$A:$B,2,FALSE()),"")</f>
        <v>BAKLİYAT</v>
      </c>
      <c r="F327" s="92">
        <v>1</v>
      </c>
    </row>
    <row r="328" spans="1:6" ht="25.5" customHeight="1" x14ac:dyDescent="0.25">
      <c r="A328" s="92" t="s">
        <v>248</v>
      </c>
      <c r="B328" s="93" t="str">
        <f>IFERROR(VLOOKUP(A328,Dim_Magaza!$A:$C,2,FALSE()),"")</f>
        <v>TORBALI 4</v>
      </c>
      <c r="C328" s="93" t="str">
        <f>IFERROR(VLOOKUP(A328,Dim_Magaza!$A:$C,3,FALSE()),"")</f>
        <v>AYŞE AVCU</v>
      </c>
      <c r="D328" s="92" t="s">
        <v>26</v>
      </c>
      <c r="E328" s="93" t="str">
        <f>IFERROR(VLOOKUP(D328,Dim_Unvan!$A:$B,2,FALSE()),"")</f>
        <v>KASAP</v>
      </c>
      <c r="F328" s="92">
        <v>1</v>
      </c>
    </row>
    <row r="329" spans="1:6" ht="25.5" customHeight="1" x14ac:dyDescent="0.25">
      <c r="A329" s="92" t="s">
        <v>248</v>
      </c>
      <c r="B329" s="93" t="str">
        <f>IFERROR(VLOOKUP(A329,Dim_Magaza!$A:$C,2,FALSE()),"")</f>
        <v>TORBALI 4</v>
      </c>
      <c r="C329" s="93" t="str">
        <f>IFERROR(VLOOKUP(A329,Dim_Magaza!$A:$C,3,FALSE()),"")</f>
        <v>AYŞE AVCU</v>
      </c>
      <c r="D329" s="92" t="s">
        <v>30</v>
      </c>
      <c r="E329" s="93" t="str">
        <f>IFERROR(VLOOKUP(D329,Dim_Unvan!$A:$B,2,FALSE()),"")</f>
        <v>KASİYER</v>
      </c>
      <c r="F329" s="92">
        <v>2</v>
      </c>
    </row>
    <row r="330" spans="1:6" ht="25.5" customHeight="1" x14ac:dyDescent="0.25">
      <c r="A330" s="92" t="s">
        <v>248</v>
      </c>
      <c r="B330" s="93" t="str">
        <f>IFERROR(VLOOKUP(A330,Dim_Magaza!$A:$C,2,FALSE()),"")</f>
        <v>TORBALI 4</v>
      </c>
      <c r="C330" s="93" t="str">
        <f>IFERROR(VLOOKUP(A330,Dim_Magaza!$A:$C,3,FALSE()),"")</f>
        <v>AYŞE AVCU</v>
      </c>
      <c r="D330" s="92" t="s">
        <v>34</v>
      </c>
      <c r="E330" s="93" t="str">
        <f>IFERROR(VLOOKUP(D330,Dim_Unvan!$A:$B,2,FALSE()),"")</f>
        <v>MANAV</v>
      </c>
      <c r="F330" s="92">
        <v>2</v>
      </c>
    </row>
    <row r="331" spans="1:6" ht="25.5" customHeight="1" x14ac:dyDescent="0.25">
      <c r="A331" s="92" t="s">
        <v>248</v>
      </c>
      <c r="B331" s="93" t="str">
        <f>IFERROR(VLOOKUP(A331,Dim_Magaza!$A:$C,2,FALSE()),"")</f>
        <v>TORBALI 4</v>
      </c>
      <c r="C331" s="93" t="str">
        <f>IFERROR(VLOOKUP(A331,Dim_Magaza!$A:$C,3,FALSE()),"")</f>
        <v>AYŞE AVCU</v>
      </c>
      <c r="D331" s="92" t="s">
        <v>52</v>
      </c>
      <c r="E331" s="93" t="str">
        <f>IFERROR(VLOOKUP(D331,Dim_Unvan!$A:$B,2,FALSE()),"")</f>
        <v>REYON GÖREVLİSİ</v>
      </c>
      <c r="F331" s="92">
        <v>2</v>
      </c>
    </row>
    <row r="332" spans="1:6" ht="25.5" customHeight="1" x14ac:dyDescent="0.25">
      <c r="A332" s="92" t="s">
        <v>248</v>
      </c>
      <c r="B332" s="93" t="str">
        <f>IFERROR(VLOOKUP(A332,Dim_Magaza!$A:$C,2,FALSE()),"")</f>
        <v>TORBALI 4</v>
      </c>
      <c r="C332" s="93" t="str">
        <f>IFERROR(VLOOKUP(A332,Dim_Magaza!$A:$C,3,FALSE()),"")</f>
        <v>AYŞE AVCU</v>
      </c>
      <c r="D332" s="92" t="s">
        <v>72</v>
      </c>
      <c r="E332" s="93" t="str">
        <f>IFERROR(VLOOKUP(D332,Dim_Unvan!$A:$B,2,FALSE()),"")</f>
        <v>YÖNETİCİ</v>
      </c>
      <c r="F332" s="92">
        <v>1</v>
      </c>
    </row>
    <row r="333" spans="1:6" ht="25.5" customHeight="1" x14ac:dyDescent="0.25">
      <c r="A333" s="92" t="s">
        <v>248</v>
      </c>
      <c r="B333" s="93" t="str">
        <f>IFERROR(VLOOKUP(A333,Dim_Magaza!$A:$C,2,FALSE()),"")</f>
        <v>TORBALI 4</v>
      </c>
      <c r="C333" s="93" t="str">
        <f>IFERROR(VLOOKUP(A333,Dim_Magaza!$A:$C,3,FALSE()),"")</f>
        <v>AYŞE AVCU</v>
      </c>
      <c r="D333" s="92" t="s">
        <v>76</v>
      </c>
      <c r="E333" s="93" t="str">
        <f>IFERROR(VLOOKUP(D333,Dim_Unvan!$A:$B,2,FALSE()),"")</f>
        <v>YÖNETİCİ YARDIMCISI</v>
      </c>
      <c r="F333" s="92">
        <v>1</v>
      </c>
    </row>
    <row r="334" spans="1:6" ht="25.5" customHeight="1" x14ac:dyDescent="0.25">
      <c r="A334" s="92" t="s">
        <v>248</v>
      </c>
      <c r="B334" s="93" t="str">
        <f>IFERROR(VLOOKUP(A334,Dim_Magaza!$A:$C,2,FALSE()),"")</f>
        <v>TORBALI 4</v>
      </c>
      <c r="C334" s="93" t="str">
        <f>IFERROR(VLOOKUP(A334,Dim_Magaza!$A:$C,3,FALSE()),"")</f>
        <v>AYŞE AVCU</v>
      </c>
      <c r="D334" s="92" t="s">
        <v>84</v>
      </c>
      <c r="E334" s="93" t="str">
        <f>IFERROR(VLOOKUP(D334,Dim_Unvan!$A:$B,2,FALSE()),"")</f>
        <v>ŞARKÜTERİ</v>
      </c>
      <c r="F334" s="92">
        <v>1</v>
      </c>
    </row>
    <row r="335" spans="1:6" ht="25.5" customHeight="1" x14ac:dyDescent="0.25">
      <c r="A335" s="92" t="s">
        <v>251</v>
      </c>
      <c r="B335" s="93" t="str">
        <f>IFERROR(VLOOKUP(A335,Dim_Magaza!$A:$C,2,FALSE()),"")</f>
        <v>TORBALI 5</v>
      </c>
      <c r="C335" s="93" t="str">
        <f>IFERROR(VLOOKUP(A335,Dim_Magaza!$A:$C,3,FALSE()),"")</f>
        <v>AYŞE AVCU</v>
      </c>
      <c r="D335" s="92" t="s">
        <v>4</v>
      </c>
      <c r="E335" s="93" t="str">
        <f>IFERROR(VLOOKUP(D335,Dim_Unvan!$A:$B,2,FALSE()),"")</f>
        <v>BAKLİYAT</v>
      </c>
      <c r="F335" s="92">
        <v>1</v>
      </c>
    </row>
    <row r="336" spans="1:6" ht="25.5" customHeight="1" x14ac:dyDescent="0.25">
      <c r="A336" s="92" t="s">
        <v>251</v>
      </c>
      <c r="B336" s="93" t="str">
        <f>IFERROR(VLOOKUP(A336,Dim_Magaza!$A:$C,2,FALSE()),"")</f>
        <v>TORBALI 5</v>
      </c>
      <c r="C336" s="93" t="str">
        <f>IFERROR(VLOOKUP(A336,Dim_Magaza!$A:$C,3,FALSE()),"")</f>
        <v>AYŞE AVCU</v>
      </c>
      <c r="D336" s="92" t="s">
        <v>26</v>
      </c>
      <c r="E336" s="93" t="str">
        <f>IFERROR(VLOOKUP(D336,Dim_Unvan!$A:$B,2,FALSE()),"")</f>
        <v>KASAP</v>
      </c>
      <c r="F336" s="92">
        <v>1</v>
      </c>
    </row>
    <row r="337" spans="1:6" ht="25.5" customHeight="1" x14ac:dyDescent="0.25">
      <c r="A337" s="92" t="s">
        <v>251</v>
      </c>
      <c r="B337" s="93" t="str">
        <f>IFERROR(VLOOKUP(A337,Dim_Magaza!$A:$C,2,FALSE()),"")</f>
        <v>TORBALI 5</v>
      </c>
      <c r="C337" s="93" t="str">
        <f>IFERROR(VLOOKUP(A337,Dim_Magaza!$A:$C,3,FALSE()),"")</f>
        <v>AYŞE AVCU</v>
      </c>
      <c r="D337" s="92" t="s">
        <v>30</v>
      </c>
      <c r="E337" s="93" t="str">
        <f>IFERROR(VLOOKUP(D337,Dim_Unvan!$A:$B,2,FALSE()),"")</f>
        <v>KASİYER</v>
      </c>
      <c r="F337" s="92">
        <v>2</v>
      </c>
    </row>
    <row r="338" spans="1:6" ht="25.5" customHeight="1" x14ac:dyDescent="0.25">
      <c r="A338" s="92" t="s">
        <v>251</v>
      </c>
      <c r="B338" s="93" t="str">
        <f>IFERROR(VLOOKUP(A338,Dim_Magaza!$A:$C,2,FALSE()),"")</f>
        <v>TORBALI 5</v>
      </c>
      <c r="C338" s="93" t="str">
        <f>IFERROR(VLOOKUP(A338,Dim_Magaza!$A:$C,3,FALSE()),"")</f>
        <v>AYŞE AVCU</v>
      </c>
      <c r="D338" s="92" t="s">
        <v>34</v>
      </c>
      <c r="E338" s="93" t="str">
        <f>IFERROR(VLOOKUP(D338,Dim_Unvan!$A:$B,2,FALSE()),"")</f>
        <v>MANAV</v>
      </c>
      <c r="F338" s="92">
        <v>2</v>
      </c>
    </row>
    <row r="339" spans="1:6" ht="25.5" customHeight="1" x14ac:dyDescent="0.25">
      <c r="A339" s="92" t="s">
        <v>251</v>
      </c>
      <c r="B339" s="93" t="str">
        <f>IFERROR(VLOOKUP(A339,Dim_Magaza!$A:$C,2,FALSE()),"")</f>
        <v>TORBALI 5</v>
      </c>
      <c r="C339" s="93" t="str">
        <f>IFERROR(VLOOKUP(A339,Dim_Magaza!$A:$C,3,FALSE()),"")</f>
        <v>AYŞE AVCU</v>
      </c>
      <c r="D339" s="92" t="s">
        <v>52</v>
      </c>
      <c r="E339" s="93" t="str">
        <f>IFERROR(VLOOKUP(D339,Dim_Unvan!$A:$B,2,FALSE()),"")</f>
        <v>REYON GÖREVLİSİ</v>
      </c>
      <c r="F339" s="92">
        <v>2</v>
      </c>
    </row>
    <row r="340" spans="1:6" ht="25.5" customHeight="1" x14ac:dyDescent="0.25">
      <c r="A340" s="92" t="s">
        <v>251</v>
      </c>
      <c r="B340" s="93" t="str">
        <f>IFERROR(VLOOKUP(A340,Dim_Magaza!$A:$C,2,FALSE()),"")</f>
        <v>TORBALI 5</v>
      </c>
      <c r="C340" s="93" t="str">
        <f>IFERROR(VLOOKUP(A340,Dim_Magaza!$A:$C,3,FALSE()),"")</f>
        <v>AYŞE AVCU</v>
      </c>
      <c r="D340" s="92" t="s">
        <v>72</v>
      </c>
      <c r="E340" s="93" t="str">
        <f>IFERROR(VLOOKUP(D340,Dim_Unvan!$A:$B,2,FALSE()),"")</f>
        <v>YÖNETİCİ</v>
      </c>
      <c r="F340" s="92">
        <v>1</v>
      </c>
    </row>
    <row r="341" spans="1:6" ht="25.5" customHeight="1" x14ac:dyDescent="0.25">
      <c r="A341" s="92" t="s">
        <v>251</v>
      </c>
      <c r="B341" s="93" t="str">
        <f>IFERROR(VLOOKUP(A341,Dim_Magaza!$A:$C,2,FALSE()),"")</f>
        <v>TORBALI 5</v>
      </c>
      <c r="C341" s="93" t="str">
        <f>IFERROR(VLOOKUP(A341,Dim_Magaza!$A:$C,3,FALSE()),"")</f>
        <v>AYŞE AVCU</v>
      </c>
      <c r="D341" s="92" t="s">
        <v>76</v>
      </c>
      <c r="E341" s="93" t="str">
        <f>IFERROR(VLOOKUP(D341,Dim_Unvan!$A:$B,2,FALSE()),"")</f>
        <v>YÖNETİCİ YARDIMCISI</v>
      </c>
      <c r="F341" s="92">
        <v>1</v>
      </c>
    </row>
    <row r="342" spans="1:6" ht="25.5" customHeight="1" x14ac:dyDescent="0.25">
      <c r="A342" s="92" t="s">
        <v>251</v>
      </c>
      <c r="B342" s="93" t="str">
        <f>IFERROR(VLOOKUP(A342,Dim_Magaza!$A:$C,2,FALSE()),"")</f>
        <v>TORBALI 5</v>
      </c>
      <c r="C342" s="93" t="str">
        <f>IFERROR(VLOOKUP(A342,Dim_Magaza!$A:$C,3,FALSE()),"")</f>
        <v>AYŞE AVCU</v>
      </c>
      <c r="D342" s="92" t="s">
        <v>84</v>
      </c>
      <c r="E342" s="93" t="str">
        <f>IFERROR(VLOOKUP(D342,Dim_Unvan!$A:$B,2,FALSE()),"")</f>
        <v>ŞARKÜTERİ</v>
      </c>
      <c r="F342" s="92">
        <v>1</v>
      </c>
    </row>
    <row r="343" spans="1:6" ht="25.5" customHeight="1" x14ac:dyDescent="0.25">
      <c r="A343" s="92" t="s">
        <v>254</v>
      </c>
      <c r="B343" s="93" t="str">
        <f>IFERROR(VLOOKUP(A343,Dim_Magaza!$A:$C,2,FALSE()),"")</f>
        <v>YAPICIOĞLU</v>
      </c>
      <c r="C343" s="93" t="str">
        <f>IFERROR(VLOOKUP(A343,Dim_Magaza!$A:$C,3,FALSE()),"")</f>
        <v>DERYA YARDIMCI</v>
      </c>
      <c r="D343" s="92" t="s">
        <v>4</v>
      </c>
      <c r="E343" s="93" t="str">
        <f>IFERROR(VLOOKUP(D343,Dim_Unvan!$A:$B,2,FALSE()),"")</f>
        <v>BAKLİYAT</v>
      </c>
      <c r="F343" s="92">
        <v>1</v>
      </c>
    </row>
    <row r="344" spans="1:6" ht="15" customHeight="1" x14ac:dyDescent="0.25">
      <c r="A344" s="92" t="s">
        <v>254</v>
      </c>
      <c r="B344" s="93" t="str">
        <f>IFERROR(VLOOKUP(A344,Dim_Magaza!$A:$C,2,FALSE()),"")</f>
        <v>YAPICIOĞLU</v>
      </c>
      <c r="C344" s="93" t="str">
        <f>IFERROR(VLOOKUP(A344,Dim_Magaza!$A:$C,3,FALSE()),"")</f>
        <v>DERYA YARDIMCI</v>
      </c>
      <c r="D344" s="92" t="s">
        <v>26</v>
      </c>
      <c r="E344" s="93" t="str">
        <f>IFERROR(VLOOKUP(D344,Dim_Unvan!$A:$B,2,FALSE()),"")</f>
        <v>KASAP</v>
      </c>
      <c r="F344" s="92">
        <v>1</v>
      </c>
    </row>
    <row r="345" spans="1:6" ht="15" customHeight="1" x14ac:dyDescent="0.25">
      <c r="A345" s="92" t="s">
        <v>254</v>
      </c>
      <c r="B345" s="93" t="str">
        <f>IFERROR(VLOOKUP(A345,Dim_Magaza!$A:$C,2,FALSE()),"")</f>
        <v>YAPICIOĞLU</v>
      </c>
      <c r="C345" s="93" t="str">
        <f>IFERROR(VLOOKUP(A345,Dim_Magaza!$A:$C,3,FALSE()),"")</f>
        <v>DERYA YARDIMCI</v>
      </c>
      <c r="D345" s="92" t="s">
        <v>30</v>
      </c>
      <c r="E345" s="93" t="str">
        <f>IFERROR(VLOOKUP(D345,Dim_Unvan!$A:$B,2,FALSE()),"")</f>
        <v>KASİYER</v>
      </c>
      <c r="F345" s="92">
        <v>2</v>
      </c>
    </row>
    <row r="346" spans="1:6" ht="15" customHeight="1" x14ac:dyDescent="0.25">
      <c r="A346" s="92" t="s">
        <v>254</v>
      </c>
      <c r="B346" s="93" t="str">
        <f>IFERROR(VLOOKUP(A346,Dim_Magaza!$A:$C,2,FALSE()),"")</f>
        <v>YAPICIOĞLU</v>
      </c>
      <c r="C346" s="93" t="str">
        <f>IFERROR(VLOOKUP(A346,Dim_Magaza!$A:$C,3,FALSE()),"")</f>
        <v>DERYA YARDIMCI</v>
      </c>
      <c r="D346" s="92" t="s">
        <v>34</v>
      </c>
      <c r="E346" s="93" t="str">
        <f>IFERROR(VLOOKUP(D346,Dim_Unvan!$A:$B,2,FALSE()),"")</f>
        <v>MANAV</v>
      </c>
      <c r="F346" s="92">
        <v>2</v>
      </c>
    </row>
    <row r="347" spans="1:6" ht="15" customHeight="1" x14ac:dyDescent="0.25">
      <c r="A347" s="92" t="s">
        <v>254</v>
      </c>
      <c r="B347" s="93" t="str">
        <f>IFERROR(VLOOKUP(A347,Dim_Magaza!$A:$C,2,FALSE()),"")</f>
        <v>YAPICIOĞLU</v>
      </c>
      <c r="C347" s="93" t="str">
        <f>IFERROR(VLOOKUP(A347,Dim_Magaza!$A:$C,3,FALSE()),"")</f>
        <v>DERYA YARDIMCI</v>
      </c>
      <c r="D347" s="92" t="s">
        <v>38</v>
      </c>
      <c r="E347" s="93" t="str">
        <f>IFERROR(VLOOKUP(D347,Dim_Unvan!$A:$B,2,FALSE()),"")</f>
        <v>MANAV YARDIMCISI</v>
      </c>
      <c r="F347" s="92">
        <v>1</v>
      </c>
    </row>
    <row r="348" spans="1:6" ht="15" customHeight="1" x14ac:dyDescent="0.25">
      <c r="A348" s="92" t="s">
        <v>254</v>
      </c>
      <c r="B348" s="93" t="str">
        <f>IFERROR(VLOOKUP(A348,Dim_Magaza!$A:$C,2,FALSE()),"")</f>
        <v>YAPICIOĞLU</v>
      </c>
      <c r="C348" s="93" t="str">
        <f>IFERROR(VLOOKUP(A348,Dim_Magaza!$A:$C,3,FALSE()),"")</f>
        <v>DERYA YARDIMCI</v>
      </c>
      <c r="D348" s="92" t="s">
        <v>52</v>
      </c>
      <c r="E348" s="93" t="str">
        <f>IFERROR(VLOOKUP(D348,Dim_Unvan!$A:$B,2,FALSE()),"")</f>
        <v>REYON GÖREVLİSİ</v>
      </c>
      <c r="F348" s="92">
        <v>2</v>
      </c>
    </row>
    <row r="349" spans="1:6" ht="15" customHeight="1" x14ac:dyDescent="0.25">
      <c r="A349" s="92" t="s">
        <v>254</v>
      </c>
      <c r="B349" s="93" t="str">
        <f>IFERROR(VLOOKUP(A349,Dim_Magaza!$A:$C,2,FALSE()),"")</f>
        <v>YAPICIOĞLU</v>
      </c>
      <c r="C349" s="93" t="str">
        <f>IFERROR(VLOOKUP(A349,Dim_Magaza!$A:$C,3,FALSE()),"")</f>
        <v>DERYA YARDIMCI</v>
      </c>
      <c r="D349" s="92" t="s">
        <v>72</v>
      </c>
      <c r="E349" s="93" t="str">
        <f>IFERROR(VLOOKUP(D349,Dim_Unvan!$A:$B,2,FALSE()),"")</f>
        <v>YÖNETİCİ</v>
      </c>
      <c r="F349" s="92">
        <v>1</v>
      </c>
    </row>
    <row r="350" spans="1:6" ht="15" customHeight="1" x14ac:dyDescent="0.25">
      <c r="A350" s="92" t="s">
        <v>254</v>
      </c>
      <c r="B350" s="93" t="str">
        <f>IFERROR(VLOOKUP(A350,Dim_Magaza!$A:$C,2,FALSE()),"")</f>
        <v>YAPICIOĞLU</v>
      </c>
      <c r="C350" s="93" t="str">
        <f>IFERROR(VLOOKUP(A350,Dim_Magaza!$A:$C,3,FALSE()),"")</f>
        <v>DERYA YARDIMCI</v>
      </c>
      <c r="D350" s="92" t="s">
        <v>76</v>
      </c>
      <c r="E350" s="93" t="str">
        <f>IFERROR(VLOOKUP(D350,Dim_Unvan!$A:$B,2,FALSE()),"")</f>
        <v>YÖNETİCİ YARDIMCISI</v>
      </c>
      <c r="F350" s="92">
        <v>1</v>
      </c>
    </row>
    <row r="351" spans="1:6" ht="15" customHeight="1" x14ac:dyDescent="0.25">
      <c r="A351" s="92" t="s">
        <v>254</v>
      </c>
      <c r="B351" s="93" t="str">
        <f>IFERROR(VLOOKUP(A351,Dim_Magaza!$A:$C,2,FALSE()),"")</f>
        <v>YAPICIOĞLU</v>
      </c>
      <c r="C351" s="93" t="str">
        <f>IFERROR(VLOOKUP(A351,Dim_Magaza!$A:$C,3,FALSE()),"")</f>
        <v>DERYA YARDIMCI</v>
      </c>
      <c r="D351" s="92" t="s">
        <v>84</v>
      </c>
      <c r="E351" s="93" t="str">
        <f>IFERROR(VLOOKUP(D351,Dim_Unvan!$A:$B,2,FALSE()),"")</f>
        <v>ŞARKÜTERİ</v>
      </c>
      <c r="F351" s="92">
        <v>1</v>
      </c>
    </row>
    <row r="352" spans="1:6" ht="15" customHeight="1" x14ac:dyDescent="0.25">
      <c r="A352" s="92" t="s">
        <v>257</v>
      </c>
      <c r="B352" s="93" t="str">
        <f>IFERROR(VLOOKUP(A352,Dim_Magaza!$A:$C,2,FALSE()),"")</f>
        <v>YEŞİLOVA</v>
      </c>
      <c r="C352" s="93" t="str">
        <f>IFERROR(VLOOKUP(A352,Dim_Magaza!$A:$C,3,FALSE()),"")</f>
        <v>DERYA YARDIMCI</v>
      </c>
      <c r="D352" s="92" t="s">
        <v>4</v>
      </c>
      <c r="E352" s="93" t="str">
        <f>IFERROR(VLOOKUP(D352,Dim_Unvan!$A:$B,2,FALSE()),"")</f>
        <v>BAKLİYAT</v>
      </c>
      <c r="F352" s="92">
        <v>1</v>
      </c>
    </row>
    <row r="353" spans="1:6" ht="15" customHeight="1" x14ac:dyDescent="0.25">
      <c r="A353" s="92" t="s">
        <v>257</v>
      </c>
      <c r="B353" s="93" t="str">
        <f>IFERROR(VLOOKUP(A353,Dim_Magaza!$A:$C,2,FALSE()),"")</f>
        <v>YEŞİLOVA</v>
      </c>
      <c r="C353" s="93" t="str">
        <f>IFERROR(VLOOKUP(A353,Dim_Magaza!$A:$C,3,FALSE()),"")</f>
        <v>DERYA YARDIMCI</v>
      </c>
      <c r="D353" s="92" t="s">
        <v>26</v>
      </c>
      <c r="E353" s="93" t="str">
        <f>IFERROR(VLOOKUP(D353,Dim_Unvan!$A:$B,2,FALSE()),"")</f>
        <v>KASAP</v>
      </c>
      <c r="F353" s="92">
        <v>1</v>
      </c>
    </row>
    <row r="354" spans="1:6" ht="15" customHeight="1" x14ac:dyDescent="0.25">
      <c r="A354" s="92" t="s">
        <v>257</v>
      </c>
      <c r="B354" s="93" t="str">
        <f>IFERROR(VLOOKUP(A354,Dim_Magaza!$A:$C,2,FALSE()),"")</f>
        <v>YEŞİLOVA</v>
      </c>
      <c r="C354" s="93" t="str">
        <f>IFERROR(VLOOKUP(A354,Dim_Magaza!$A:$C,3,FALSE()),"")</f>
        <v>DERYA YARDIMCI</v>
      </c>
      <c r="D354" s="92" t="s">
        <v>30</v>
      </c>
      <c r="E354" s="93" t="str">
        <f>IFERROR(VLOOKUP(D354,Dim_Unvan!$A:$B,2,FALSE()),"")</f>
        <v>KASİYER</v>
      </c>
      <c r="F354" s="92">
        <v>3</v>
      </c>
    </row>
    <row r="355" spans="1:6" ht="15" customHeight="1" x14ac:dyDescent="0.25">
      <c r="A355" s="92" t="s">
        <v>257</v>
      </c>
      <c r="B355" s="93" t="str">
        <f>IFERROR(VLOOKUP(A355,Dim_Magaza!$A:$C,2,FALSE()),"")</f>
        <v>YEŞİLOVA</v>
      </c>
      <c r="C355" s="93" t="str">
        <f>IFERROR(VLOOKUP(A355,Dim_Magaza!$A:$C,3,FALSE()),"")</f>
        <v>DERYA YARDIMCI</v>
      </c>
      <c r="D355" s="92" t="s">
        <v>34</v>
      </c>
      <c r="E355" s="93" t="str">
        <f>IFERROR(VLOOKUP(D355,Dim_Unvan!$A:$B,2,FALSE()),"")</f>
        <v>MANAV</v>
      </c>
      <c r="F355" s="92">
        <v>2</v>
      </c>
    </row>
    <row r="356" spans="1:6" ht="15" customHeight="1" x14ac:dyDescent="0.25">
      <c r="A356" s="92" t="s">
        <v>257</v>
      </c>
      <c r="B356" s="93" t="str">
        <f>IFERROR(VLOOKUP(A356,Dim_Magaza!$A:$C,2,FALSE()),"")</f>
        <v>YEŞİLOVA</v>
      </c>
      <c r="C356" s="93" t="str">
        <f>IFERROR(VLOOKUP(A356,Dim_Magaza!$A:$C,3,FALSE()),"")</f>
        <v>DERYA YARDIMCI</v>
      </c>
      <c r="D356" s="92" t="s">
        <v>52</v>
      </c>
      <c r="E356" s="93" t="str">
        <f>IFERROR(VLOOKUP(D356,Dim_Unvan!$A:$B,2,FALSE()),"")</f>
        <v>REYON GÖREVLİSİ</v>
      </c>
      <c r="F356" s="92">
        <v>3</v>
      </c>
    </row>
    <row r="357" spans="1:6" ht="15" customHeight="1" x14ac:dyDescent="0.25">
      <c r="A357" s="92" t="s">
        <v>257</v>
      </c>
      <c r="B357" s="93" t="str">
        <f>IFERROR(VLOOKUP(A357,Dim_Magaza!$A:$C,2,FALSE()),"")</f>
        <v>YEŞİLOVA</v>
      </c>
      <c r="C357" s="93" t="str">
        <f>IFERROR(VLOOKUP(A357,Dim_Magaza!$A:$C,3,FALSE()),"")</f>
        <v>DERYA YARDIMCI</v>
      </c>
      <c r="D357" s="92" t="s">
        <v>72</v>
      </c>
      <c r="E357" s="93" t="str">
        <f>IFERROR(VLOOKUP(D357,Dim_Unvan!$A:$B,2,FALSE()),"")</f>
        <v>YÖNETİCİ</v>
      </c>
      <c r="F357" s="92">
        <v>1</v>
      </c>
    </row>
    <row r="358" spans="1:6" ht="15" customHeight="1" x14ac:dyDescent="0.25">
      <c r="A358" s="92" t="s">
        <v>257</v>
      </c>
      <c r="B358" s="93" t="str">
        <f>IFERROR(VLOOKUP(A358,Dim_Magaza!$A:$C,2,FALSE()),"")</f>
        <v>YEŞİLOVA</v>
      </c>
      <c r="C358" s="93" t="str">
        <f>IFERROR(VLOOKUP(A358,Dim_Magaza!$A:$C,3,FALSE()),"")</f>
        <v>DERYA YARDIMCI</v>
      </c>
      <c r="D358" s="92" t="s">
        <v>76</v>
      </c>
      <c r="E358" s="93" t="str">
        <f>IFERROR(VLOOKUP(D358,Dim_Unvan!$A:$B,2,FALSE()),"")</f>
        <v>YÖNETİCİ YARDIMCISI</v>
      </c>
      <c r="F358" s="92">
        <v>1</v>
      </c>
    </row>
    <row r="359" spans="1:6" ht="15" customHeight="1" x14ac:dyDescent="0.25">
      <c r="A359" s="92" t="s">
        <v>257</v>
      </c>
      <c r="B359" s="93" t="str">
        <f>IFERROR(VLOOKUP(A359,Dim_Magaza!$A:$C,2,FALSE()),"")</f>
        <v>YEŞİLOVA</v>
      </c>
      <c r="C359" s="93" t="str">
        <f>IFERROR(VLOOKUP(A359,Dim_Magaza!$A:$C,3,FALSE()),"")</f>
        <v>DERYA YARDIMCI</v>
      </c>
      <c r="D359" s="92" t="s">
        <v>84</v>
      </c>
      <c r="E359" s="93" t="str">
        <f>IFERROR(VLOOKUP(D359,Dim_Unvan!$A:$B,2,FALSE()),"")</f>
        <v>ŞARKÜTERİ</v>
      </c>
      <c r="F359" s="92">
        <v>1</v>
      </c>
    </row>
    <row r="360" spans="1:6" ht="15" customHeight="1" x14ac:dyDescent="0.25">
      <c r="A360" s="92" t="s">
        <v>257</v>
      </c>
      <c r="B360" s="93" t="str">
        <f>IFERROR(VLOOKUP(A360,Dim_Magaza!$A:$C,2,FALSE()),"")</f>
        <v>YEŞİLOVA</v>
      </c>
      <c r="C360" s="93" t="str">
        <f>IFERROR(VLOOKUP(A360,Dim_Magaza!$A:$C,3,FALSE()),"")</f>
        <v>DERYA YARDIMCI</v>
      </c>
      <c r="D360" s="92" t="s">
        <v>86</v>
      </c>
      <c r="E360" s="93" t="str">
        <f>IFERROR(VLOOKUP(D360,Dim_Unvan!$A:$B,2,FALSE()),"")</f>
        <v>ŞARKÜTERİ YARDIMCISI</v>
      </c>
      <c r="F360" s="92">
        <v>1</v>
      </c>
    </row>
    <row r="361" spans="1:6" ht="15" customHeight="1" x14ac:dyDescent="0.25">
      <c r="A361" s="92" t="s">
        <v>257</v>
      </c>
      <c r="B361" s="93" t="str">
        <f>IFERROR(VLOOKUP(A361,Dim_Magaza!$A:$C,2,FALSE()),"")</f>
        <v>YEŞİLOVA</v>
      </c>
      <c r="C361" s="93" t="str">
        <f>IFERROR(VLOOKUP(A361,Dim_Magaza!$A:$C,3,FALSE()),"")</f>
        <v>DERYA YARDIMCI</v>
      </c>
      <c r="D361" s="92" t="s">
        <v>118</v>
      </c>
      <c r="E361" s="93" t="str">
        <f>IFERROR(VLOOKUP(D361,Dim_Unvan!$A:$B,2,FALSE()),"")</f>
        <v>PART TİME</v>
      </c>
      <c r="F361" s="92">
        <v>1</v>
      </c>
    </row>
    <row r="362" spans="1:6" ht="15" customHeight="1" x14ac:dyDescent="0.25">
      <c r="A362" s="92" t="s">
        <v>262</v>
      </c>
      <c r="B362" s="93" t="str">
        <f>IFERROR(VLOOKUP(A362,Dim_Magaza!$A:$C,2,FALSE()),"")</f>
        <v>ÇAMDİBİ</v>
      </c>
      <c r="C362" s="93" t="str">
        <f>IFERROR(VLOOKUP(A362,Dim_Magaza!$A:$C,3,FALSE()),"")</f>
        <v>DERYA YARDIMCI</v>
      </c>
      <c r="D362" s="92" t="s">
        <v>4</v>
      </c>
      <c r="E362" s="93" t="str">
        <f>IFERROR(VLOOKUP(D362,Dim_Unvan!$A:$B,2,FALSE()),"")</f>
        <v>BAKLİYAT</v>
      </c>
      <c r="F362" s="92">
        <v>1</v>
      </c>
    </row>
    <row r="363" spans="1:6" ht="15" customHeight="1" x14ac:dyDescent="0.25">
      <c r="A363" s="92" t="s">
        <v>262</v>
      </c>
      <c r="B363" s="93" t="str">
        <f>IFERROR(VLOOKUP(A363,Dim_Magaza!$A:$C,2,FALSE()),"")</f>
        <v>ÇAMDİBİ</v>
      </c>
      <c r="C363" s="93" t="str">
        <f>IFERROR(VLOOKUP(A363,Dim_Magaza!$A:$C,3,FALSE()),"")</f>
        <v>DERYA YARDIMCI</v>
      </c>
      <c r="D363" s="92" t="s">
        <v>26</v>
      </c>
      <c r="E363" s="93" t="str">
        <f>IFERROR(VLOOKUP(D363,Dim_Unvan!$A:$B,2,FALSE()),"")</f>
        <v>KASAP</v>
      </c>
      <c r="F363" s="92">
        <v>1</v>
      </c>
    </row>
    <row r="364" spans="1:6" ht="15" customHeight="1" x14ac:dyDescent="0.25">
      <c r="A364" s="92" t="s">
        <v>262</v>
      </c>
      <c r="B364" s="93" t="str">
        <f>IFERROR(VLOOKUP(A364,Dim_Magaza!$A:$C,2,FALSE()),"")</f>
        <v>ÇAMDİBİ</v>
      </c>
      <c r="C364" s="93" t="str">
        <f>IFERROR(VLOOKUP(A364,Dim_Magaza!$A:$C,3,FALSE()),"")</f>
        <v>DERYA YARDIMCI</v>
      </c>
      <c r="D364" s="92" t="s">
        <v>30</v>
      </c>
      <c r="E364" s="93" t="str">
        <f>IFERROR(VLOOKUP(D364,Dim_Unvan!$A:$B,2,FALSE()),"")</f>
        <v>KASİYER</v>
      </c>
      <c r="F364" s="92">
        <v>2</v>
      </c>
    </row>
    <row r="365" spans="1:6" ht="15" customHeight="1" x14ac:dyDescent="0.25">
      <c r="A365" s="92" t="s">
        <v>262</v>
      </c>
      <c r="B365" s="93" t="str">
        <f>IFERROR(VLOOKUP(A365,Dim_Magaza!$A:$C,2,FALSE()),"")</f>
        <v>ÇAMDİBİ</v>
      </c>
      <c r="C365" s="93" t="str">
        <f>IFERROR(VLOOKUP(A365,Dim_Magaza!$A:$C,3,FALSE()),"")</f>
        <v>DERYA YARDIMCI</v>
      </c>
      <c r="D365" s="92" t="s">
        <v>34</v>
      </c>
      <c r="E365" s="93" t="str">
        <f>IFERROR(VLOOKUP(D365,Dim_Unvan!$A:$B,2,FALSE()),"")</f>
        <v>MANAV</v>
      </c>
      <c r="F365" s="92">
        <v>2</v>
      </c>
    </row>
    <row r="366" spans="1:6" ht="15" customHeight="1" x14ac:dyDescent="0.25">
      <c r="A366" s="92" t="s">
        <v>262</v>
      </c>
      <c r="B366" s="93" t="str">
        <f>IFERROR(VLOOKUP(A366,Dim_Magaza!$A:$C,2,FALSE()),"")</f>
        <v>ÇAMDİBİ</v>
      </c>
      <c r="C366" s="93" t="str">
        <f>IFERROR(VLOOKUP(A366,Dim_Magaza!$A:$C,3,FALSE()),"")</f>
        <v>DERYA YARDIMCI</v>
      </c>
      <c r="D366" s="92" t="s">
        <v>52</v>
      </c>
      <c r="E366" s="93" t="str">
        <f>IFERROR(VLOOKUP(D366,Dim_Unvan!$A:$B,2,FALSE()),"")</f>
        <v>REYON GÖREVLİSİ</v>
      </c>
      <c r="F366" s="92">
        <v>2</v>
      </c>
    </row>
    <row r="367" spans="1:6" ht="15" customHeight="1" x14ac:dyDescent="0.25">
      <c r="A367" s="92" t="s">
        <v>262</v>
      </c>
      <c r="B367" s="93" t="str">
        <f>IFERROR(VLOOKUP(A367,Dim_Magaza!$A:$C,2,FALSE()),"")</f>
        <v>ÇAMDİBİ</v>
      </c>
      <c r="C367" s="93" t="str">
        <f>IFERROR(VLOOKUP(A367,Dim_Magaza!$A:$C,3,FALSE()),"")</f>
        <v>DERYA YARDIMCI</v>
      </c>
      <c r="D367" s="92" t="s">
        <v>72</v>
      </c>
      <c r="E367" s="93" t="str">
        <f>IFERROR(VLOOKUP(D367,Dim_Unvan!$A:$B,2,FALSE()),"")</f>
        <v>YÖNETİCİ</v>
      </c>
      <c r="F367" s="92">
        <v>1</v>
      </c>
    </row>
    <row r="368" spans="1:6" ht="15" customHeight="1" x14ac:dyDescent="0.25">
      <c r="A368" s="92" t="s">
        <v>262</v>
      </c>
      <c r="B368" s="93" t="str">
        <f>IFERROR(VLOOKUP(A368,Dim_Magaza!$A:$C,2,FALSE()),"")</f>
        <v>ÇAMDİBİ</v>
      </c>
      <c r="C368" s="93" t="str">
        <f>IFERROR(VLOOKUP(A368,Dim_Magaza!$A:$C,3,FALSE()),"")</f>
        <v>DERYA YARDIMCI</v>
      </c>
      <c r="D368" s="92" t="s">
        <v>76</v>
      </c>
      <c r="E368" s="93" t="str">
        <f>IFERROR(VLOOKUP(D368,Dim_Unvan!$A:$B,2,FALSE()),"")</f>
        <v>YÖNETİCİ YARDIMCISI</v>
      </c>
      <c r="F368" s="92">
        <v>1</v>
      </c>
    </row>
    <row r="369" spans="1:6" ht="15" customHeight="1" x14ac:dyDescent="0.25">
      <c r="A369" s="92" t="s">
        <v>262</v>
      </c>
      <c r="B369" s="93" t="str">
        <f>IFERROR(VLOOKUP(A369,Dim_Magaza!$A:$C,2,FALSE()),"")</f>
        <v>ÇAMDİBİ</v>
      </c>
      <c r="C369" s="93" t="str">
        <f>IFERROR(VLOOKUP(A369,Dim_Magaza!$A:$C,3,FALSE()),"")</f>
        <v>DERYA YARDIMCI</v>
      </c>
      <c r="D369" s="92" t="s">
        <v>84</v>
      </c>
      <c r="E369" s="93" t="str">
        <f>IFERROR(VLOOKUP(D369,Dim_Unvan!$A:$B,2,FALSE()),"")</f>
        <v>ŞARKÜTERİ</v>
      </c>
      <c r="F369" s="92">
        <v>1</v>
      </c>
    </row>
    <row r="370" spans="1:6" ht="15" customHeight="1" x14ac:dyDescent="0.25">
      <c r="A370" s="92" t="s">
        <v>267</v>
      </c>
      <c r="B370" s="93" t="str">
        <f>IFERROR(VLOOKUP(A370,Dim_Magaza!$A:$C,2,FALSE()),"")</f>
        <v>ÇİĞLİ</v>
      </c>
      <c r="C370" s="93" t="str">
        <f>IFERROR(VLOOKUP(A370,Dim_Magaza!$A:$C,3,FALSE()),"")</f>
        <v>UFUK ERTUĞRUL</v>
      </c>
      <c r="D370" s="92" t="s">
        <v>4</v>
      </c>
      <c r="E370" s="93" t="str">
        <f>IFERROR(VLOOKUP(D370,Dim_Unvan!$A:$B,2,FALSE()),"")</f>
        <v>BAKLİYAT</v>
      </c>
      <c r="F370" s="92">
        <v>1</v>
      </c>
    </row>
    <row r="371" spans="1:6" ht="15" customHeight="1" x14ac:dyDescent="0.25">
      <c r="A371" s="92" t="s">
        <v>267</v>
      </c>
      <c r="B371" s="93" t="str">
        <f>IFERROR(VLOOKUP(A371,Dim_Magaza!$A:$C,2,FALSE()),"")</f>
        <v>ÇİĞLİ</v>
      </c>
      <c r="C371" s="93" t="str">
        <f>IFERROR(VLOOKUP(A371,Dim_Magaza!$A:$C,3,FALSE()),"")</f>
        <v>UFUK ERTUĞRUL</v>
      </c>
      <c r="D371" s="92" t="s">
        <v>26</v>
      </c>
      <c r="E371" s="93" t="str">
        <f>IFERROR(VLOOKUP(D371,Dim_Unvan!$A:$B,2,FALSE()),"")</f>
        <v>KASAP</v>
      </c>
      <c r="F371" s="92">
        <v>1</v>
      </c>
    </row>
    <row r="372" spans="1:6" ht="15" customHeight="1" x14ac:dyDescent="0.25">
      <c r="A372" s="92" t="s">
        <v>267</v>
      </c>
      <c r="B372" s="93" t="str">
        <f>IFERROR(VLOOKUP(A372,Dim_Magaza!$A:$C,2,FALSE()),"")</f>
        <v>ÇİĞLİ</v>
      </c>
      <c r="C372" s="93" t="str">
        <f>IFERROR(VLOOKUP(A372,Dim_Magaza!$A:$C,3,FALSE()),"")</f>
        <v>UFUK ERTUĞRUL</v>
      </c>
      <c r="D372" s="92" t="s">
        <v>30</v>
      </c>
      <c r="E372" s="93" t="str">
        <f>IFERROR(VLOOKUP(D372,Dim_Unvan!$A:$B,2,FALSE()),"")</f>
        <v>KASİYER</v>
      </c>
      <c r="F372" s="92">
        <v>3</v>
      </c>
    </row>
    <row r="373" spans="1:6" ht="15" customHeight="1" x14ac:dyDescent="0.25">
      <c r="A373" s="92" t="s">
        <v>267</v>
      </c>
      <c r="B373" s="93" t="str">
        <f>IFERROR(VLOOKUP(A373,Dim_Magaza!$A:$C,2,FALSE()),"")</f>
        <v>ÇİĞLİ</v>
      </c>
      <c r="C373" s="93" t="str">
        <f>IFERROR(VLOOKUP(A373,Dim_Magaza!$A:$C,3,FALSE()),"")</f>
        <v>UFUK ERTUĞRUL</v>
      </c>
      <c r="D373" s="92" t="s">
        <v>34</v>
      </c>
      <c r="E373" s="93" t="str">
        <f>IFERROR(VLOOKUP(D373,Dim_Unvan!$A:$B,2,FALSE()),"")</f>
        <v>MANAV</v>
      </c>
      <c r="F373" s="92">
        <v>2</v>
      </c>
    </row>
    <row r="374" spans="1:6" ht="15" customHeight="1" x14ac:dyDescent="0.25">
      <c r="A374" s="92" t="s">
        <v>267</v>
      </c>
      <c r="B374" s="93" t="str">
        <f>IFERROR(VLOOKUP(A374,Dim_Magaza!$A:$C,2,FALSE()),"")</f>
        <v>ÇİĞLİ</v>
      </c>
      <c r="C374" s="93" t="str">
        <f>IFERROR(VLOOKUP(A374,Dim_Magaza!$A:$C,3,FALSE()),"")</f>
        <v>UFUK ERTUĞRUL</v>
      </c>
      <c r="D374" s="92" t="s">
        <v>46</v>
      </c>
      <c r="E374" s="93" t="str">
        <f>IFERROR(VLOOKUP(D374,Dim_Unvan!$A:$B,2,FALSE()),"")</f>
        <v>ONLİNE TOPLAYICI</v>
      </c>
      <c r="F374" s="92">
        <v>1</v>
      </c>
    </row>
    <row r="375" spans="1:6" ht="15" customHeight="1" x14ac:dyDescent="0.25">
      <c r="A375" s="92" t="s">
        <v>267</v>
      </c>
      <c r="B375" s="93" t="str">
        <f>IFERROR(VLOOKUP(A375,Dim_Magaza!$A:$C,2,FALSE()),"")</f>
        <v>ÇİĞLİ</v>
      </c>
      <c r="C375" s="93" t="str">
        <f>IFERROR(VLOOKUP(A375,Dim_Magaza!$A:$C,3,FALSE()),"")</f>
        <v>UFUK ERTUĞRUL</v>
      </c>
      <c r="D375" s="92" t="s">
        <v>48</v>
      </c>
      <c r="E375" s="93" t="str">
        <f>IFERROR(VLOOKUP(D375,Dim_Unvan!$A:$B,2,FALSE()),"")</f>
        <v>ONLİNE ŞOFÖR</v>
      </c>
      <c r="F375" s="92">
        <v>1</v>
      </c>
    </row>
    <row r="376" spans="1:6" ht="15" customHeight="1" x14ac:dyDescent="0.25">
      <c r="A376" s="92" t="s">
        <v>267</v>
      </c>
      <c r="B376" s="93" t="str">
        <f>IFERROR(VLOOKUP(A376,Dim_Magaza!$A:$C,2,FALSE()),"")</f>
        <v>ÇİĞLİ</v>
      </c>
      <c r="C376" s="93" t="str">
        <f>IFERROR(VLOOKUP(A376,Dim_Magaza!$A:$C,3,FALSE()),"")</f>
        <v>UFUK ERTUĞRUL</v>
      </c>
      <c r="D376" s="92" t="s">
        <v>52</v>
      </c>
      <c r="E376" s="93" t="str">
        <f>IFERROR(VLOOKUP(D376,Dim_Unvan!$A:$B,2,FALSE()),"")</f>
        <v>REYON GÖREVLİSİ</v>
      </c>
      <c r="F376" s="92">
        <v>2</v>
      </c>
    </row>
    <row r="377" spans="1:6" ht="15" customHeight="1" x14ac:dyDescent="0.25">
      <c r="A377" s="92" t="s">
        <v>267</v>
      </c>
      <c r="B377" s="93" t="str">
        <f>IFERROR(VLOOKUP(A377,Dim_Magaza!$A:$C,2,FALSE()),"")</f>
        <v>ÇİĞLİ</v>
      </c>
      <c r="C377" s="93" t="str">
        <f>IFERROR(VLOOKUP(A377,Dim_Magaza!$A:$C,3,FALSE()),"")</f>
        <v>UFUK ERTUĞRUL</v>
      </c>
      <c r="D377" s="92" t="s">
        <v>72</v>
      </c>
      <c r="E377" s="93" t="str">
        <f>IFERROR(VLOOKUP(D377,Dim_Unvan!$A:$B,2,FALSE()),"")</f>
        <v>YÖNETİCİ</v>
      </c>
      <c r="F377" s="92">
        <v>1</v>
      </c>
    </row>
    <row r="378" spans="1:6" ht="15" customHeight="1" x14ac:dyDescent="0.25">
      <c r="A378" s="92" t="s">
        <v>267</v>
      </c>
      <c r="B378" s="93" t="str">
        <f>IFERROR(VLOOKUP(A378,Dim_Magaza!$A:$C,2,FALSE()),"")</f>
        <v>ÇİĞLİ</v>
      </c>
      <c r="C378" s="93" t="str">
        <f>IFERROR(VLOOKUP(A378,Dim_Magaza!$A:$C,3,FALSE()),"")</f>
        <v>UFUK ERTUĞRUL</v>
      </c>
      <c r="D378" s="92" t="s">
        <v>76</v>
      </c>
      <c r="E378" s="93" t="str">
        <f>IFERROR(VLOOKUP(D378,Dim_Unvan!$A:$B,2,FALSE()),"")</f>
        <v>YÖNETİCİ YARDIMCISI</v>
      </c>
      <c r="F378" s="92">
        <v>1</v>
      </c>
    </row>
    <row r="379" spans="1:6" ht="15" customHeight="1" x14ac:dyDescent="0.25">
      <c r="A379" s="92" t="s">
        <v>267</v>
      </c>
      <c r="B379" s="93" t="str">
        <f>IFERROR(VLOOKUP(A379,Dim_Magaza!$A:$C,2,FALSE()),"")</f>
        <v>ÇİĞLİ</v>
      </c>
      <c r="C379" s="93" t="str">
        <f>IFERROR(VLOOKUP(A379,Dim_Magaza!$A:$C,3,FALSE()),"")</f>
        <v>UFUK ERTUĞRUL</v>
      </c>
      <c r="D379" s="92" t="s">
        <v>84</v>
      </c>
      <c r="E379" s="93" t="str">
        <f>IFERROR(VLOOKUP(D379,Dim_Unvan!$A:$B,2,FALSE()),"")</f>
        <v>ŞARKÜTERİ</v>
      </c>
      <c r="F379" s="92">
        <v>1</v>
      </c>
    </row>
    <row r="380" spans="1:6" ht="15" customHeight="1" x14ac:dyDescent="0.25">
      <c r="A380" s="92" t="s">
        <v>270</v>
      </c>
      <c r="B380" s="93" t="str">
        <f>IFERROR(VLOOKUP(A380,Dim_Magaza!$A:$C,2,FALSE()),"")</f>
        <v>ÖZDERE</v>
      </c>
      <c r="C380" s="93" t="str">
        <f>IFERROR(VLOOKUP(A380,Dim_Magaza!$A:$C,3,FALSE()),"")</f>
        <v>AYŞE AVCU</v>
      </c>
      <c r="D380" s="92" t="s">
        <v>26</v>
      </c>
      <c r="E380" s="93" t="str">
        <f>IFERROR(VLOOKUP(D380,Dim_Unvan!$A:$B,2,FALSE()),"")</f>
        <v>KASAP</v>
      </c>
      <c r="F380" s="92">
        <v>1</v>
      </c>
    </row>
    <row r="381" spans="1:6" ht="15" customHeight="1" x14ac:dyDescent="0.25">
      <c r="A381" s="92" t="s">
        <v>270</v>
      </c>
      <c r="B381" s="93" t="str">
        <f>IFERROR(VLOOKUP(A381,Dim_Magaza!$A:$C,2,FALSE()),"")</f>
        <v>ÖZDERE</v>
      </c>
      <c r="C381" s="93" t="str">
        <f>IFERROR(VLOOKUP(A381,Dim_Magaza!$A:$C,3,FALSE()),"")</f>
        <v>AYŞE AVCU</v>
      </c>
      <c r="D381" s="92" t="s">
        <v>30</v>
      </c>
      <c r="E381" s="93" t="str">
        <f>IFERROR(VLOOKUP(D381,Dim_Unvan!$A:$B,2,FALSE()),"")</f>
        <v>KASİYER</v>
      </c>
      <c r="F381" s="92">
        <v>2</v>
      </c>
    </row>
    <row r="382" spans="1:6" ht="25.5" customHeight="1" x14ac:dyDescent="0.25">
      <c r="A382" s="92" t="s">
        <v>270</v>
      </c>
      <c r="B382" s="93" t="str">
        <f>IFERROR(VLOOKUP(A382,Dim_Magaza!$A:$C,2,FALSE()),"")</f>
        <v>ÖZDERE</v>
      </c>
      <c r="C382" s="93" t="str">
        <f>IFERROR(VLOOKUP(A382,Dim_Magaza!$A:$C,3,FALSE()),"")</f>
        <v>AYŞE AVCU</v>
      </c>
      <c r="D382" s="92" t="s">
        <v>34</v>
      </c>
      <c r="E382" s="93" t="str">
        <f>IFERROR(VLOOKUP(D382,Dim_Unvan!$A:$B,2,FALSE()),"")</f>
        <v>MANAV</v>
      </c>
      <c r="F382" s="92">
        <v>2</v>
      </c>
    </row>
    <row r="383" spans="1:6" ht="25.5" customHeight="1" x14ac:dyDescent="0.25">
      <c r="A383" s="92" t="s">
        <v>270</v>
      </c>
      <c r="B383" s="93" t="str">
        <f>IFERROR(VLOOKUP(A383,Dim_Magaza!$A:$C,2,FALSE()),"")</f>
        <v>ÖZDERE</v>
      </c>
      <c r="C383" s="93" t="str">
        <f>IFERROR(VLOOKUP(A383,Dim_Magaza!$A:$C,3,FALSE()),"")</f>
        <v>AYŞE AVCU</v>
      </c>
      <c r="D383" s="92" t="s">
        <v>52</v>
      </c>
      <c r="E383" s="93" t="str">
        <f>IFERROR(VLOOKUP(D383,Dim_Unvan!$A:$B,2,FALSE()),"")</f>
        <v>REYON GÖREVLİSİ</v>
      </c>
      <c r="F383" s="92">
        <v>2</v>
      </c>
    </row>
    <row r="384" spans="1:6" ht="25.5" customHeight="1" x14ac:dyDescent="0.25">
      <c r="A384" s="92" t="s">
        <v>270</v>
      </c>
      <c r="B384" s="93" t="str">
        <f>IFERROR(VLOOKUP(A384,Dim_Magaza!$A:$C,2,FALSE()),"")</f>
        <v>ÖZDERE</v>
      </c>
      <c r="C384" s="93" t="str">
        <f>IFERROR(VLOOKUP(A384,Dim_Magaza!$A:$C,3,FALSE()),"")</f>
        <v>AYŞE AVCU</v>
      </c>
      <c r="D384" s="92" t="s">
        <v>72</v>
      </c>
      <c r="E384" s="93" t="str">
        <f>IFERROR(VLOOKUP(D384,Dim_Unvan!$A:$B,2,FALSE()),"")</f>
        <v>YÖNETİCİ</v>
      </c>
      <c r="F384" s="92">
        <v>1</v>
      </c>
    </row>
    <row r="385" spans="1:6" ht="25.5" customHeight="1" x14ac:dyDescent="0.25">
      <c r="A385" s="92" t="s">
        <v>270</v>
      </c>
      <c r="B385" s="93" t="str">
        <f>IFERROR(VLOOKUP(A385,Dim_Magaza!$A:$C,2,FALSE()),"")</f>
        <v>ÖZDERE</v>
      </c>
      <c r="C385" s="93" t="str">
        <f>IFERROR(VLOOKUP(A385,Dim_Magaza!$A:$C,3,FALSE()),"")</f>
        <v>AYŞE AVCU</v>
      </c>
      <c r="D385" s="92" t="s">
        <v>76</v>
      </c>
      <c r="E385" s="93" t="str">
        <f>IFERROR(VLOOKUP(D385,Dim_Unvan!$A:$B,2,FALSE()),"")</f>
        <v>YÖNETİCİ YARDIMCISI</v>
      </c>
      <c r="F385" s="92">
        <v>1</v>
      </c>
    </row>
    <row r="386" spans="1:6" ht="25.5" customHeight="1" x14ac:dyDescent="0.25">
      <c r="A386" s="92" t="s">
        <v>270</v>
      </c>
      <c r="B386" s="93" t="str">
        <f>IFERROR(VLOOKUP(A386,Dim_Magaza!$A:$C,2,FALSE()),"")</f>
        <v>ÖZDERE</v>
      </c>
      <c r="C386" s="93" t="str">
        <f>IFERROR(VLOOKUP(A386,Dim_Magaza!$A:$C,3,FALSE()),"")</f>
        <v>AYŞE AVCU</v>
      </c>
      <c r="D386" s="92" t="s">
        <v>84</v>
      </c>
      <c r="E386" s="93" t="str">
        <f>IFERROR(VLOOKUP(D386,Dim_Unvan!$A:$B,2,FALSE()),"")</f>
        <v>ŞARKÜTERİ</v>
      </c>
      <c r="F386" s="92">
        <v>1</v>
      </c>
    </row>
    <row r="387" spans="1:6" ht="25.5" customHeight="1" x14ac:dyDescent="0.25">
      <c r="A387" s="92" t="s">
        <v>273</v>
      </c>
      <c r="B387" s="93" t="str">
        <f>IFERROR(VLOOKUP(A387,Dim_Magaza!$A:$C,2,FALSE()),"")</f>
        <v>İZMİRSPOR</v>
      </c>
      <c r="C387" s="93" t="str">
        <f>IFERROR(VLOOKUP(A387,Dim_Magaza!$A:$C,3,FALSE()),"")</f>
        <v>ERGÜVEN KAMİLOĞLU</v>
      </c>
      <c r="D387" s="92" t="s">
        <v>4</v>
      </c>
      <c r="E387" s="93" t="str">
        <f>IFERROR(VLOOKUP(D387,Dim_Unvan!$A:$B,2,FALSE()),"")</f>
        <v>BAKLİYAT</v>
      </c>
      <c r="F387" s="92">
        <v>1</v>
      </c>
    </row>
    <row r="388" spans="1:6" ht="25.5" customHeight="1" x14ac:dyDescent="0.25">
      <c r="A388" s="92" t="s">
        <v>273</v>
      </c>
      <c r="B388" s="93" t="str">
        <f>IFERROR(VLOOKUP(A388,Dim_Magaza!$A:$C,2,FALSE()),"")</f>
        <v>İZMİRSPOR</v>
      </c>
      <c r="C388" s="93" t="str">
        <f>IFERROR(VLOOKUP(A388,Dim_Magaza!$A:$C,3,FALSE()),"")</f>
        <v>ERGÜVEN KAMİLOĞLU</v>
      </c>
      <c r="D388" s="92" t="s">
        <v>26</v>
      </c>
      <c r="E388" s="93" t="str">
        <f>IFERROR(VLOOKUP(D388,Dim_Unvan!$A:$B,2,FALSE()),"")</f>
        <v>KASAP</v>
      </c>
      <c r="F388" s="92">
        <v>1</v>
      </c>
    </row>
    <row r="389" spans="1:6" ht="15" customHeight="1" x14ac:dyDescent="0.25">
      <c r="A389" s="92" t="s">
        <v>273</v>
      </c>
      <c r="B389" s="93" t="str">
        <f>IFERROR(VLOOKUP(A389,Dim_Magaza!$A:$C,2,FALSE()),"")</f>
        <v>İZMİRSPOR</v>
      </c>
      <c r="C389" s="93" t="str">
        <f>IFERROR(VLOOKUP(A389,Dim_Magaza!$A:$C,3,FALSE()),"")</f>
        <v>ERGÜVEN KAMİLOĞLU</v>
      </c>
      <c r="D389" s="92" t="s">
        <v>28</v>
      </c>
      <c r="E389" s="93" t="str">
        <f>IFERROR(VLOOKUP(D389,Dim_Unvan!$A:$B,2,FALSE()),"")</f>
        <v>KASAP YARDIMCISI</v>
      </c>
      <c r="F389" s="92">
        <v>1</v>
      </c>
    </row>
    <row r="390" spans="1:6" ht="15" customHeight="1" x14ac:dyDescent="0.25">
      <c r="A390" s="92" t="s">
        <v>273</v>
      </c>
      <c r="B390" s="93" t="str">
        <f>IFERROR(VLOOKUP(A390,Dim_Magaza!$A:$C,2,FALSE()),"")</f>
        <v>İZMİRSPOR</v>
      </c>
      <c r="C390" s="93" t="str">
        <f>IFERROR(VLOOKUP(A390,Dim_Magaza!$A:$C,3,FALSE()),"")</f>
        <v>ERGÜVEN KAMİLOĞLU</v>
      </c>
      <c r="D390" s="92" t="s">
        <v>30</v>
      </c>
      <c r="E390" s="93" t="str">
        <f>IFERROR(VLOOKUP(D390,Dim_Unvan!$A:$B,2,FALSE()),"")</f>
        <v>KASİYER</v>
      </c>
      <c r="F390" s="92">
        <v>6</v>
      </c>
    </row>
    <row r="391" spans="1:6" ht="15" customHeight="1" x14ac:dyDescent="0.25">
      <c r="A391" s="92" t="s">
        <v>273</v>
      </c>
      <c r="B391" s="93" t="str">
        <f>IFERROR(VLOOKUP(A391,Dim_Magaza!$A:$C,2,FALSE()),"")</f>
        <v>İZMİRSPOR</v>
      </c>
      <c r="C391" s="93" t="str">
        <f>IFERROR(VLOOKUP(A391,Dim_Magaza!$A:$C,3,FALSE()),"")</f>
        <v>ERGÜVEN KAMİLOĞLU</v>
      </c>
      <c r="D391" s="92" t="s">
        <v>34</v>
      </c>
      <c r="E391" s="93" t="str">
        <f>IFERROR(VLOOKUP(D391,Dim_Unvan!$A:$B,2,FALSE()),"")</f>
        <v>MANAV</v>
      </c>
      <c r="F391" s="92">
        <v>3</v>
      </c>
    </row>
    <row r="392" spans="1:6" ht="15" customHeight="1" x14ac:dyDescent="0.25">
      <c r="A392" s="92" t="s">
        <v>273</v>
      </c>
      <c r="B392" s="93" t="str">
        <f>IFERROR(VLOOKUP(A392,Dim_Magaza!$A:$C,2,FALSE()),"")</f>
        <v>İZMİRSPOR</v>
      </c>
      <c r="C392" s="93" t="str">
        <f>IFERROR(VLOOKUP(A392,Dim_Magaza!$A:$C,3,FALSE()),"")</f>
        <v>ERGÜVEN KAMİLOĞLU</v>
      </c>
      <c r="D392" s="92" t="s">
        <v>38</v>
      </c>
      <c r="E392" s="93" t="str">
        <f>IFERROR(VLOOKUP(D392,Dim_Unvan!$A:$B,2,FALSE()),"")</f>
        <v>MANAV YARDIMCISI</v>
      </c>
      <c r="F392" s="92">
        <v>1</v>
      </c>
    </row>
    <row r="393" spans="1:6" ht="15" customHeight="1" x14ac:dyDescent="0.25">
      <c r="A393" s="92" t="s">
        <v>273</v>
      </c>
      <c r="B393" s="93" t="str">
        <f>IFERROR(VLOOKUP(A393,Dim_Magaza!$A:$C,2,FALSE()),"")</f>
        <v>İZMİRSPOR</v>
      </c>
      <c r="C393" s="93" t="str">
        <f>IFERROR(VLOOKUP(A393,Dim_Magaza!$A:$C,3,FALSE()),"")</f>
        <v>ERGÜVEN KAMİLOĞLU</v>
      </c>
      <c r="D393" s="92" t="s">
        <v>52</v>
      </c>
      <c r="E393" s="93" t="str">
        <f>IFERROR(VLOOKUP(D393,Dim_Unvan!$A:$B,2,FALSE()),"")</f>
        <v>REYON GÖREVLİSİ</v>
      </c>
      <c r="F393" s="92">
        <v>4</v>
      </c>
    </row>
    <row r="394" spans="1:6" ht="15" customHeight="1" x14ac:dyDescent="0.25">
      <c r="A394" s="92" t="s">
        <v>273</v>
      </c>
      <c r="B394" s="93" t="str">
        <f>IFERROR(VLOOKUP(A394,Dim_Magaza!$A:$C,2,FALSE()),"")</f>
        <v>İZMİRSPOR</v>
      </c>
      <c r="C394" s="93" t="str">
        <f>IFERROR(VLOOKUP(A394,Dim_Magaza!$A:$C,3,FALSE()),"")</f>
        <v>ERGÜVEN KAMİLOĞLU</v>
      </c>
      <c r="D394" s="92" t="s">
        <v>68</v>
      </c>
      <c r="E394" s="93" t="str">
        <f>IFERROR(VLOOKUP(D394,Dim_Unvan!$A:$B,2,FALSE()),"")</f>
        <v>UNLU MAMÜLLER</v>
      </c>
      <c r="F394" s="92">
        <v>1</v>
      </c>
    </row>
    <row r="395" spans="1:6" ht="15" customHeight="1" x14ac:dyDescent="0.25">
      <c r="A395" s="92" t="s">
        <v>273</v>
      </c>
      <c r="B395" s="93" t="str">
        <f>IFERROR(VLOOKUP(A395,Dim_Magaza!$A:$C,2,FALSE()),"")</f>
        <v>İZMİRSPOR</v>
      </c>
      <c r="C395" s="93" t="str">
        <f>IFERROR(VLOOKUP(A395,Dim_Magaza!$A:$C,3,FALSE()),"")</f>
        <v>ERGÜVEN KAMİLOĞLU</v>
      </c>
      <c r="D395" s="92" t="s">
        <v>72</v>
      </c>
      <c r="E395" s="93" t="str">
        <f>IFERROR(VLOOKUP(D395,Dim_Unvan!$A:$B,2,FALSE()),"")</f>
        <v>YÖNETİCİ</v>
      </c>
      <c r="F395" s="92">
        <v>1</v>
      </c>
    </row>
    <row r="396" spans="1:6" ht="15" customHeight="1" x14ac:dyDescent="0.25">
      <c r="A396" s="92" t="s">
        <v>273</v>
      </c>
      <c r="B396" s="93" t="str">
        <f>IFERROR(VLOOKUP(A396,Dim_Magaza!$A:$C,2,FALSE()),"")</f>
        <v>İZMİRSPOR</v>
      </c>
      <c r="C396" s="93" t="str">
        <f>IFERROR(VLOOKUP(A396,Dim_Magaza!$A:$C,3,FALSE()),"")</f>
        <v>ERGÜVEN KAMİLOĞLU</v>
      </c>
      <c r="D396" s="92" t="s">
        <v>76</v>
      </c>
      <c r="E396" s="93" t="str">
        <f>IFERROR(VLOOKUP(D396,Dim_Unvan!$A:$B,2,FALSE()),"")</f>
        <v>YÖNETİCİ YARDIMCISI</v>
      </c>
      <c r="F396" s="92">
        <v>2</v>
      </c>
    </row>
    <row r="397" spans="1:6" ht="15" customHeight="1" x14ac:dyDescent="0.25">
      <c r="A397" s="92" t="s">
        <v>273</v>
      </c>
      <c r="B397" s="93" t="str">
        <f>IFERROR(VLOOKUP(A397,Dim_Magaza!$A:$C,2,FALSE()),"")</f>
        <v>İZMİRSPOR</v>
      </c>
      <c r="C397" s="93" t="str">
        <f>IFERROR(VLOOKUP(A397,Dim_Magaza!$A:$C,3,FALSE()),"")</f>
        <v>ERGÜVEN KAMİLOĞLU</v>
      </c>
      <c r="D397" s="92" t="s">
        <v>84</v>
      </c>
      <c r="E397" s="93" t="str">
        <f>IFERROR(VLOOKUP(D397,Dim_Unvan!$A:$B,2,FALSE()),"")</f>
        <v>ŞARKÜTERİ</v>
      </c>
      <c r="F397" s="92">
        <v>1</v>
      </c>
    </row>
    <row r="398" spans="1:6" ht="15" customHeight="1" x14ac:dyDescent="0.25">
      <c r="A398" s="92" t="s">
        <v>273</v>
      </c>
      <c r="B398" s="93" t="str">
        <f>IFERROR(VLOOKUP(A398,Dim_Magaza!$A:$C,2,FALSE()),"")</f>
        <v>İZMİRSPOR</v>
      </c>
      <c r="C398" s="93" t="str">
        <f>IFERROR(VLOOKUP(A398,Dim_Magaza!$A:$C,3,FALSE()),"")</f>
        <v>ERGÜVEN KAMİLOĞLU</v>
      </c>
      <c r="D398" s="92" t="s">
        <v>86</v>
      </c>
      <c r="E398" s="93" t="str">
        <f>IFERROR(VLOOKUP(D398,Dim_Unvan!$A:$B,2,FALSE()),"")</f>
        <v>ŞARKÜTERİ YARDIMCISI</v>
      </c>
      <c r="F398" s="92">
        <v>1</v>
      </c>
    </row>
    <row r="399" spans="1:6" ht="15" customHeight="1" x14ac:dyDescent="0.25">
      <c r="A399" s="92" t="s">
        <v>276</v>
      </c>
      <c r="B399" s="93" t="str">
        <f>IFERROR(VLOOKUP(A399,Dim_Magaza!$A:$C,2,FALSE()),"")</f>
        <v>ŞİRİNYER</v>
      </c>
      <c r="C399" s="93" t="str">
        <f>IFERROR(VLOOKUP(A399,Dim_Magaza!$A:$C,3,FALSE()),"")</f>
        <v>DERYA YARDIMCI</v>
      </c>
      <c r="D399" s="92" t="s">
        <v>4</v>
      </c>
      <c r="E399" s="93" t="str">
        <f>IFERROR(VLOOKUP(D399,Dim_Unvan!$A:$B,2,FALSE()),"")</f>
        <v>BAKLİYAT</v>
      </c>
      <c r="F399" s="92">
        <v>1</v>
      </c>
    </row>
    <row r="400" spans="1:6" ht="15" customHeight="1" x14ac:dyDescent="0.25">
      <c r="A400" s="92" t="s">
        <v>276</v>
      </c>
      <c r="B400" s="93" t="str">
        <f>IFERROR(VLOOKUP(A400,Dim_Magaza!$A:$C,2,FALSE()),"")</f>
        <v>ŞİRİNYER</v>
      </c>
      <c r="C400" s="93" t="str">
        <f>IFERROR(VLOOKUP(A400,Dim_Magaza!$A:$C,3,FALSE()),"")</f>
        <v>DERYA YARDIMCI</v>
      </c>
      <c r="D400" s="92" t="s">
        <v>26</v>
      </c>
      <c r="E400" s="93" t="str">
        <f>IFERROR(VLOOKUP(D400,Dim_Unvan!$A:$B,2,FALSE()),"")</f>
        <v>KASAP</v>
      </c>
      <c r="F400" s="92">
        <v>1</v>
      </c>
    </row>
    <row r="401" spans="1:6" ht="15" customHeight="1" x14ac:dyDescent="0.25">
      <c r="A401" s="92" t="s">
        <v>276</v>
      </c>
      <c r="B401" s="93" t="str">
        <f>IFERROR(VLOOKUP(A401,Dim_Magaza!$A:$C,2,FALSE()),"")</f>
        <v>ŞİRİNYER</v>
      </c>
      <c r="C401" s="93" t="str">
        <f>IFERROR(VLOOKUP(A401,Dim_Magaza!$A:$C,3,FALSE()),"")</f>
        <v>DERYA YARDIMCI</v>
      </c>
      <c r="D401" s="92" t="s">
        <v>30</v>
      </c>
      <c r="E401" s="93" t="str">
        <f>IFERROR(VLOOKUP(D401,Dim_Unvan!$A:$B,2,FALSE()),"")</f>
        <v>KASİYER</v>
      </c>
      <c r="F401" s="92">
        <v>3</v>
      </c>
    </row>
    <row r="402" spans="1:6" ht="15" customHeight="1" x14ac:dyDescent="0.25">
      <c r="A402" s="92" t="s">
        <v>276</v>
      </c>
      <c r="B402" s="93" t="str">
        <f>IFERROR(VLOOKUP(A402,Dim_Magaza!$A:$C,2,FALSE()),"")</f>
        <v>ŞİRİNYER</v>
      </c>
      <c r="C402" s="93" t="str">
        <f>IFERROR(VLOOKUP(A402,Dim_Magaza!$A:$C,3,FALSE()),"")</f>
        <v>DERYA YARDIMCI</v>
      </c>
      <c r="D402" s="92" t="s">
        <v>34</v>
      </c>
      <c r="E402" s="93" t="str">
        <f>IFERROR(VLOOKUP(D402,Dim_Unvan!$A:$B,2,FALSE()),"")</f>
        <v>MANAV</v>
      </c>
      <c r="F402" s="92">
        <v>2</v>
      </c>
    </row>
    <row r="403" spans="1:6" ht="15" customHeight="1" x14ac:dyDescent="0.25">
      <c r="A403" s="92" t="s">
        <v>276</v>
      </c>
      <c r="B403" s="93" t="str">
        <f>IFERROR(VLOOKUP(A403,Dim_Magaza!$A:$C,2,FALSE()),"")</f>
        <v>ŞİRİNYER</v>
      </c>
      <c r="C403" s="93" t="str">
        <f>IFERROR(VLOOKUP(A403,Dim_Magaza!$A:$C,3,FALSE()),"")</f>
        <v>DERYA YARDIMCI</v>
      </c>
      <c r="D403" s="92" t="s">
        <v>52</v>
      </c>
      <c r="E403" s="93" t="str">
        <f>IFERROR(VLOOKUP(D403,Dim_Unvan!$A:$B,2,FALSE()),"")</f>
        <v>REYON GÖREVLİSİ</v>
      </c>
      <c r="F403" s="92">
        <v>2</v>
      </c>
    </row>
    <row r="404" spans="1:6" ht="15" customHeight="1" x14ac:dyDescent="0.25">
      <c r="A404" s="92" t="s">
        <v>276</v>
      </c>
      <c r="B404" s="93" t="str">
        <f>IFERROR(VLOOKUP(A404,Dim_Magaza!$A:$C,2,FALSE()),"")</f>
        <v>ŞİRİNYER</v>
      </c>
      <c r="C404" s="93" t="str">
        <f>IFERROR(VLOOKUP(A404,Dim_Magaza!$A:$C,3,FALSE()),"")</f>
        <v>DERYA YARDIMCI</v>
      </c>
      <c r="D404" s="92" t="s">
        <v>72</v>
      </c>
      <c r="E404" s="93" t="str">
        <f>IFERROR(VLOOKUP(D404,Dim_Unvan!$A:$B,2,FALSE()),"")</f>
        <v>YÖNETİCİ</v>
      </c>
      <c r="F404" s="92">
        <v>1</v>
      </c>
    </row>
    <row r="405" spans="1:6" ht="15" customHeight="1" x14ac:dyDescent="0.25">
      <c r="A405" s="92" t="s">
        <v>276</v>
      </c>
      <c r="B405" s="93" t="str">
        <f>IFERROR(VLOOKUP(A405,Dim_Magaza!$A:$C,2,FALSE()),"")</f>
        <v>ŞİRİNYER</v>
      </c>
      <c r="C405" s="93" t="str">
        <f>IFERROR(VLOOKUP(A405,Dim_Magaza!$A:$C,3,FALSE()),"")</f>
        <v>DERYA YARDIMCI</v>
      </c>
      <c r="D405" s="92" t="s">
        <v>76</v>
      </c>
      <c r="E405" s="93" t="str">
        <f>IFERROR(VLOOKUP(D405,Dim_Unvan!$A:$B,2,FALSE()),"")</f>
        <v>YÖNETİCİ YARDIMCISI</v>
      </c>
      <c r="F405" s="92">
        <v>1</v>
      </c>
    </row>
    <row r="406" spans="1:6" ht="15" customHeight="1" x14ac:dyDescent="0.25">
      <c r="A406" s="92" t="s">
        <v>276</v>
      </c>
      <c r="B406" s="93" t="str">
        <f>IFERROR(VLOOKUP(A406,Dim_Magaza!$A:$C,2,FALSE()),"")</f>
        <v>ŞİRİNYER</v>
      </c>
      <c r="C406" s="93" t="str">
        <f>IFERROR(VLOOKUP(A406,Dim_Magaza!$A:$C,3,FALSE()),"")</f>
        <v>DERYA YARDIMCI</v>
      </c>
      <c r="D406" s="92" t="s">
        <v>84</v>
      </c>
      <c r="E406" s="93" t="str">
        <f>IFERROR(VLOOKUP(D406,Dim_Unvan!$A:$B,2,FALSE()),"")</f>
        <v>ŞARKÜTERİ</v>
      </c>
      <c r="F406" s="92">
        <v>1</v>
      </c>
    </row>
    <row r="407" spans="1:6" ht="15" customHeight="1" x14ac:dyDescent="0.25">
      <c r="A407" s="92" t="s">
        <v>279</v>
      </c>
      <c r="B407" s="93" t="str">
        <f>IFERROR(VLOOKUP(A407,Dim_Magaza!$A:$C,2,FALSE()),"")</f>
        <v>ŞİRİNYER 2</v>
      </c>
      <c r="C407" s="93" t="str">
        <f>IFERROR(VLOOKUP(A407,Dim_Magaza!$A:$C,3,FALSE()),"")</f>
        <v>DERYA YARDIMCI</v>
      </c>
      <c r="D407" s="92" t="s">
        <v>26</v>
      </c>
      <c r="E407" s="93" t="str">
        <f>IFERROR(VLOOKUP(D407,Dim_Unvan!$A:$B,2,FALSE()),"")</f>
        <v>KASAP</v>
      </c>
      <c r="F407" s="92">
        <v>1</v>
      </c>
    </row>
    <row r="408" spans="1:6" ht="15" customHeight="1" x14ac:dyDescent="0.25">
      <c r="A408" s="92" t="s">
        <v>279</v>
      </c>
      <c r="B408" s="93" t="str">
        <f>IFERROR(VLOOKUP(A408,Dim_Magaza!$A:$C,2,FALSE()),"")</f>
        <v>ŞİRİNYER 2</v>
      </c>
      <c r="C408" s="93" t="str">
        <f>IFERROR(VLOOKUP(A408,Dim_Magaza!$A:$C,3,FALSE()),"")</f>
        <v>DERYA YARDIMCI</v>
      </c>
      <c r="D408" s="92" t="s">
        <v>30</v>
      </c>
      <c r="E408" s="93" t="str">
        <f>IFERROR(VLOOKUP(D408,Dim_Unvan!$A:$B,2,FALSE()),"")</f>
        <v>KASİYER</v>
      </c>
      <c r="F408" s="92">
        <v>2</v>
      </c>
    </row>
    <row r="409" spans="1:6" ht="15" customHeight="1" x14ac:dyDescent="0.25">
      <c r="A409" s="92" t="s">
        <v>279</v>
      </c>
      <c r="B409" s="93" t="str">
        <f>IFERROR(VLOOKUP(A409,Dim_Magaza!$A:$C,2,FALSE()),"")</f>
        <v>ŞİRİNYER 2</v>
      </c>
      <c r="C409" s="93" t="str">
        <f>IFERROR(VLOOKUP(A409,Dim_Magaza!$A:$C,3,FALSE()),"")</f>
        <v>DERYA YARDIMCI</v>
      </c>
      <c r="D409" s="92" t="s">
        <v>34</v>
      </c>
      <c r="E409" s="93" t="str">
        <f>IFERROR(VLOOKUP(D409,Dim_Unvan!$A:$B,2,FALSE()),"")</f>
        <v>MANAV</v>
      </c>
      <c r="F409" s="92">
        <v>2</v>
      </c>
    </row>
    <row r="410" spans="1:6" ht="15" customHeight="1" x14ac:dyDescent="0.25">
      <c r="A410" s="92" t="s">
        <v>279</v>
      </c>
      <c r="B410" s="93" t="str">
        <f>IFERROR(VLOOKUP(A410,Dim_Magaza!$A:$C,2,FALSE()),"")</f>
        <v>ŞİRİNYER 2</v>
      </c>
      <c r="C410" s="93" t="str">
        <f>IFERROR(VLOOKUP(A410,Dim_Magaza!$A:$C,3,FALSE()),"")</f>
        <v>DERYA YARDIMCI</v>
      </c>
      <c r="D410" s="92" t="s">
        <v>52</v>
      </c>
      <c r="E410" s="93" t="str">
        <f>IFERROR(VLOOKUP(D410,Dim_Unvan!$A:$B,2,FALSE()),"")</f>
        <v>REYON GÖREVLİSİ</v>
      </c>
      <c r="F410" s="92">
        <v>2</v>
      </c>
    </row>
    <row r="411" spans="1:6" ht="15" customHeight="1" x14ac:dyDescent="0.25">
      <c r="A411" s="92" t="s">
        <v>279</v>
      </c>
      <c r="B411" s="93" t="str">
        <f>IFERROR(VLOOKUP(A411,Dim_Magaza!$A:$C,2,FALSE()),"")</f>
        <v>ŞİRİNYER 2</v>
      </c>
      <c r="C411" s="93" t="str">
        <f>IFERROR(VLOOKUP(A411,Dim_Magaza!$A:$C,3,FALSE()),"")</f>
        <v>DERYA YARDIMCI</v>
      </c>
      <c r="D411" s="92" t="s">
        <v>72</v>
      </c>
      <c r="E411" s="93" t="str">
        <f>IFERROR(VLOOKUP(D411,Dim_Unvan!$A:$B,2,FALSE()),"")</f>
        <v>YÖNETİCİ</v>
      </c>
      <c r="F411" s="92">
        <v>1</v>
      </c>
    </row>
    <row r="412" spans="1:6" ht="15" customHeight="1" x14ac:dyDescent="0.25">
      <c r="A412" s="92" t="s">
        <v>279</v>
      </c>
      <c r="B412" s="93" t="str">
        <f>IFERROR(VLOOKUP(A412,Dim_Magaza!$A:$C,2,FALSE()),"")</f>
        <v>ŞİRİNYER 2</v>
      </c>
      <c r="C412" s="93" t="str">
        <f>IFERROR(VLOOKUP(A412,Dim_Magaza!$A:$C,3,FALSE()),"")</f>
        <v>DERYA YARDIMCI</v>
      </c>
      <c r="D412" s="92" t="s">
        <v>76</v>
      </c>
      <c r="E412" s="93" t="str">
        <f>IFERROR(VLOOKUP(D412,Dim_Unvan!$A:$B,2,FALSE()),"")</f>
        <v>YÖNETİCİ YARDIMCISI</v>
      </c>
      <c r="F412" s="92">
        <v>1</v>
      </c>
    </row>
    <row r="413" spans="1:6" ht="15" customHeight="1" x14ac:dyDescent="0.25">
      <c r="A413" s="92" t="s">
        <v>279</v>
      </c>
      <c r="B413" s="93" t="str">
        <f>IFERROR(VLOOKUP(A413,Dim_Magaza!$A:$C,2,FALSE()),"")</f>
        <v>ŞİRİNYER 2</v>
      </c>
      <c r="C413" s="93" t="str">
        <f>IFERROR(VLOOKUP(A413,Dim_Magaza!$A:$C,3,FALSE()),"")</f>
        <v>DERYA YARDIMCI</v>
      </c>
      <c r="D413" s="92" t="s">
        <v>84</v>
      </c>
      <c r="E413" s="93" t="str">
        <f>IFERROR(VLOOKUP(D413,Dim_Unvan!$A:$B,2,FALSE()),"")</f>
        <v>ŞARKÜTERİ</v>
      </c>
      <c r="F413" s="92">
        <v>1</v>
      </c>
    </row>
    <row r="414" spans="1:6" ht="23.25" customHeight="1" x14ac:dyDescent="0.25">
      <c r="A414" s="92" t="s">
        <v>283</v>
      </c>
      <c r="B414" s="93" t="str">
        <f>IFERROR(VLOOKUP(A414,Dim_Magaza!$A:$C,2,FALSE()),"")</f>
        <v>BUCA2</v>
      </c>
      <c r="C414" s="93" t="str">
        <f>IFERROR(VLOOKUP(A414,Dim_Magaza!$A:$C,3,FALSE()),"")</f>
        <v>DERYA YARDIMCI</v>
      </c>
      <c r="D414" s="92" t="s">
        <v>26</v>
      </c>
      <c r="E414" s="93" t="str">
        <f>IFERROR(VLOOKUP(D414,Dim_Unvan!$A:$B,2,FALSE()),"")</f>
        <v>KASAP</v>
      </c>
      <c r="F414" s="92">
        <v>1</v>
      </c>
    </row>
    <row r="415" spans="1:6" ht="23.25" customHeight="1" x14ac:dyDescent="0.25">
      <c r="A415" s="92" t="s">
        <v>283</v>
      </c>
      <c r="B415" s="93" t="str">
        <f>IFERROR(VLOOKUP(A415,Dim_Magaza!$A:$C,2,FALSE()),"")</f>
        <v>BUCA2</v>
      </c>
      <c r="C415" s="93" t="str">
        <f>IFERROR(VLOOKUP(A415,Dim_Magaza!$A:$C,3,FALSE()),"")</f>
        <v>DERYA YARDIMCI</v>
      </c>
      <c r="D415" s="92" t="s">
        <v>34</v>
      </c>
      <c r="E415" s="93" t="str">
        <f>IFERROR(VLOOKUP(D415,Dim_Unvan!$A:$B,2,FALSE()),"")</f>
        <v>MANAV</v>
      </c>
      <c r="F415" s="92">
        <v>2</v>
      </c>
    </row>
    <row r="416" spans="1:6" ht="23.25" customHeight="1" x14ac:dyDescent="0.25">
      <c r="A416" s="92" t="s">
        <v>283</v>
      </c>
      <c r="B416" s="93" t="str">
        <f>IFERROR(VLOOKUP(A416,Dim_Magaza!$A:$C,2,FALSE()),"")</f>
        <v>BUCA2</v>
      </c>
      <c r="C416" s="93" t="str">
        <f>IFERROR(VLOOKUP(A416,Dim_Magaza!$A:$C,3,FALSE()),"")</f>
        <v>DERYA YARDIMCI</v>
      </c>
      <c r="D416" s="92" t="s">
        <v>30</v>
      </c>
      <c r="E416" s="93" t="str">
        <f>IFERROR(VLOOKUP(D416,Dim_Unvan!$A:$B,2,FALSE()),"")</f>
        <v>KASİYER</v>
      </c>
      <c r="F416" s="92">
        <v>3</v>
      </c>
    </row>
    <row r="417" spans="1:6" ht="23.25" customHeight="1" x14ac:dyDescent="0.25">
      <c r="A417" s="92" t="s">
        <v>283</v>
      </c>
      <c r="B417" s="93" t="str">
        <f>IFERROR(VLOOKUP(A417,Dim_Magaza!$A:$C,2,FALSE()),"")</f>
        <v>BUCA2</v>
      </c>
      <c r="C417" s="93" t="str">
        <f>IFERROR(VLOOKUP(A417,Dim_Magaza!$A:$C,3,FALSE()),"")</f>
        <v>DERYA YARDIMCI</v>
      </c>
      <c r="D417" s="92" t="s">
        <v>52</v>
      </c>
      <c r="E417" s="93" t="str">
        <f>IFERROR(VLOOKUP(D417,Dim_Unvan!$A:$B,2,FALSE()),"")</f>
        <v>REYON GÖREVLİSİ</v>
      </c>
      <c r="F417" s="92">
        <v>2</v>
      </c>
    </row>
    <row r="418" spans="1:6" ht="15" customHeight="1" x14ac:dyDescent="0.25">
      <c r="A418" s="92" t="s">
        <v>283</v>
      </c>
      <c r="B418" s="93" t="str">
        <f>IFERROR(VLOOKUP(A418,Dim_Magaza!$A:$C,2,FALSE()),"")</f>
        <v>BUCA2</v>
      </c>
      <c r="C418" s="93" t="str">
        <f>IFERROR(VLOOKUP(A418,Dim_Magaza!$A:$C,3,FALSE()),"")</f>
        <v>DERYA YARDIMCI</v>
      </c>
      <c r="D418" s="92" t="s">
        <v>72</v>
      </c>
      <c r="E418" s="93" t="str">
        <f>IFERROR(VLOOKUP(D418,Dim_Unvan!$A:$B,2,FALSE()),"")</f>
        <v>YÖNETİCİ</v>
      </c>
      <c r="F418" s="92">
        <v>1</v>
      </c>
    </row>
    <row r="419" spans="1:6" ht="23.25" customHeight="1" x14ac:dyDescent="0.25">
      <c r="A419" s="92" t="s">
        <v>283</v>
      </c>
      <c r="B419" s="93" t="str">
        <f>IFERROR(VLOOKUP(A419,Dim_Magaza!$A:$C,2,FALSE()),"")</f>
        <v>BUCA2</v>
      </c>
      <c r="C419" s="93" t="str">
        <f>IFERROR(VLOOKUP(A419,Dim_Magaza!$A:$C,3,FALSE()),"")</f>
        <v>DERYA YARDIMCI</v>
      </c>
      <c r="D419" s="92" t="s">
        <v>76</v>
      </c>
      <c r="E419" s="93" t="str">
        <f>IFERROR(VLOOKUP(D419,Dim_Unvan!$A:$B,2,FALSE()),"")</f>
        <v>YÖNETİCİ YARDIMCISI</v>
      </c>
      <c r="F419" s="92">
        <v>1</v>
      </c>
    </row>
    <row r="420" spans="1:6" ht="23.25" customHeight="1" x14ac:dyDescent="0.25">
      <c r="A420" s="92" t="s">
        <v>283</v>
      </c>
      <c r="B420" s="93" t="str">
        <f>IFERROR(VLOOKUP(A420,Dim_Magaza!$A:$C,2,FALSE()),"")</f>
        <v>BUCA2</v>
      </c>
      <c r="C420" s="93" t="str">
        <f>IFERROR(VLOOKUP(A420,Dim_Magaza!$A:$C,3,FALSE()),"")</f>
        <v>DERYA YARDIMCI</v>
      </c>
      <c r="D420" s="92" t="s">
        <v>84</v>
      </c>
      <c r="E420" s="93" t="str">
        <f>IFERROR(VLOOKUP(D420,Dim_Unvan!$A:$B,2,FALSE()),"")</f>
        <v>ŞARKÜTERİ</v>
      </c>
      <c r="F420" s="92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2E75B6"/>
  </sheetPr>
  <dimension ref="A1:XFC737"/>
  <sheetViews>
    <sheetView topLeftCell="A241" zoomScaleNormal="100" workbookViewId="0">
      <selection activeCell="E250" sqref="E250"/>
    </sheetView>
  </sheetViews>
  <sheetFormatPr defaultColWidth="8.7109375" defaultRowHeight="15" customHeight="1" x14ac:dyDescent="0.25"/>
  <cols>
    <col min="1" max="1" width="6.5703125" style="17" customWidth="1"/>
    <col min="2" max="2" width="15.140625" style="17" customWidth="1"/>
    <col min="3" max="3" width="20.140625" style="17" customWidth="1"/>
    <col min="4" max="4" width="13.140625" style="17" customWidth="1"/>
    <col min="5" max="5" width="21.85546875" style="17" customWidth="1"/>
    <col min="6" max="6" width="21.7109375" style="17" bestFit="1" customWidth="1"/>
    <col min="7" max="7" width="28.5703125" style="17" customWidth="1"/>
    <col min="8" max="8" width="34" style="17" customWidth="1"/>
    <col min="9" max="10" width="25" style="17" customWidth="1"/>
    <col min="11" max="11" width="10.140625" style="17" customWidth="1"/>
    <col min="12" max="12" width="8.85546875" style="17" customWidth="1"/>
    <col min="13" max="13" width="9.28515625" style="17" customWidth="1"/>
    <col min="14" max="14" width="11.7109375" style="17" customWidth="1"/>
    <col min="15" max="15" width="10.42578125" style="17" customWidth="1"/>
    <col min="16" max="16" width="5.85546875" style="17" customWidth="1"/>
    <col min="17" max="17" width="10.42578125" style="17" customWidth="1"/>
    <col min="18" max="18" width="9.28515625" style="17" customWidth="1"/>
    <col min="19" max="19" width="4.28515625" style="17" customWidth="1"/>
    <col min="20" max="16383" width="8.7109375" style="17" customWidth="1"/>
  </cols>
  <sheetData>
    <row r="1" spans="1:18" s="13" customFormat="1" ht="24.75" customHeight="1" x14ac:dyDescent="0.25">
      <c r="A1" s="18" t="s">
        <v>122</v>
      </c>
      <c r="B1" s="18" t="s">
        <v>123</v>
      </c>
      <c r="C1" s="18" t="s">
        <v>286</v>
      </c>
      <c r="D1" s="18" t="s">
        <v>0</v>
      </c>
      <c r="E1" s="18" t="s">
        <v>1</v>
      </c>
      <c r="F1" s="18" t="s">
        <v>288</v>
      </c>
      <c r="G1" s="18" t="s">
        <v>289</v>
      </c>
      <c r="H1" s="19" t="s">
        <v>290</v>
      </c>
      <c r="I1" s="18" t="s">
        <v>291</v>
      </c>
      <c r="J1" s="18" t="s">
        <v>292</v>
      </c>
      <c r="K1" s="18" t="s">
        <v>293</v>
      </c>
      <c r="L1" s="18" t="s">
        <v>294</v>
      </c>
      <c r="M1" s="18" t="s">
        <v>295</v>
      </c>
      <c r="N1" s="18" t="s">
        <v>296</v>
      </c>
      <c r="O1" s="18" t="s">
        <v>297</v>
      </c>
      <c r="P1" s="18" t="s">
        <v>298</v>
      </c>
      <c r="Q1" s="18" t="s">
        <v>299</v>
      </c>
      <c r="R1" s="20"/>
    </row>
    <row r="2" spans="1:18" s="1" customFormat="1" ht="25.5" hidden="1" customHeight="1" x14ac:dyDescent="0.25">
      <c r="A2" s="92" t="s">
        <v>239</v>
      </c>
      <c r="B2" s="93" t="str">
        <f>IFERROR(VLOOKUP(A2,Dim_Magaza!$A:$C,2,FALSE()),"")</f>
        <v>TORBALI 1</v>
      </c>
      <c r="C2" s="93" t="s">
        <v>8652</v>
      </c>
      <c r="D2" s="92" t="s">
        <v>72</v>
      </c>
      <c r="E2" s="93" t="str">
        <f>IFERROR(VLOOKUP(D2,Dim_Unvan!$A:$B,2,FALSE()),"")</f>
        <v>YÖNETİCİ</v>
      </c>
      <c r="F2" s="92" t="s">
        <v>73</v>
      </c>
      <c r="G2" s="93" t="str">
        <f>IF(OR(A2="",F2="",I2="",K2&lt;&gt;""),"",IF(COUNTIFS($A$2:A2,A2,$F$2:F2,F2,$K$2:K2,"")&lt;=SUMIFS(Fact_Norm!$F:$F,Fact_Norm!$A:$A,A2,Fact_Norm!$E:$E,F2),"Norma Uygun","Norm Fazlası"))</f>
        <v>Norma Uygun</v>
      </c>
      <c r="H2" s="92" t="s">
        <v>300</v>
      </c>
      <c r="I2" s="92" t="s">
        <v>301</v>
      </c>
      <c r="J2" s="94">
        <v>43367</v>
      </c>
      <c r="K2" s="94"/>
      <c r="L2" s="92"/>
      <c r="M2" s="92"/>
      <c r="N2" s="93" t="str">
        <f>IFERROR(VLOOKUP(M2,Dim_CikisNedeni!$A:$B,2,FALSE()),"")</f>
        <v/>
      </c>
      <c r="O2" s="93" t="str">
        <f t="shared" ref="O2:O65" si="0">IF(I2="","",IF(K2&lt;&gt;"","Pasif","Aktif"))</f>
        <v>Aktif</v>
      </c>
      <c r="P2" s="93">
        <f t="shared" ref="P2:P65" ca="1" si="1">IF(J2="","",IF(K2&lt;&gt;"",K2-J2,TODAY()-J2))</f>
        <v>2887</v>
      </c>
      <c r="Q2" s="93">
        <f t="shared" ref="Q2:Q65" ca="1" si="2">IF(P2="","",ROUND(P2/365,1))</f>
        <v>7.9</v>
      </c>
    </row>
    <row r="3" spans="1:18" s="1" customFormat="1" ht="25.5" hidden="1" customHeight="1" x14ac:dyDescent="0.25">
      <c r="A3" s="92" t="s">
        <v>239</v>
      </c>
      <c r="B3" s="93" t="str">
        <f>IFERROR(VLOOKUP(A3,Dim_Magaza!$A:$C,2,FALSE()),"")</f>
        <v>TORBALI 1</v>
      </c>
      <c r="C3" s="93" t="s">
        <v>8652</v>
      </c>
      <c r="D3" s="92" t="s">
        <v>30</v>
      </c>
      <c r="E3" s="93" t="str">
        <f>IFERROR(VLOOKUP(D3,Dim_Unvan!$A:$B,2,FALSE()),"")</f>
        <v>KASİYER</v>
      </c>
      <c r="F3" s="92" t="s">
        <v>31</v>
      </c>
      <c r="G3" s="93" t="str">
        <f>IF(OR(A3="",F3="",I3="",K3&lt;&gt;""),"",IF(COUNTIFS($A$2:A3,A3,$F$2:F3,F3,$K$2:K3,"")&lt;=SUMIFS(Fact_Norm!$F:$F,Fact_Norm!$A:$A,A3,Fact_Norm!$E:$E,F3),"Norma Uygun","Norm Fazlası"))</f>
        <v>Norma Uygun</v>
      </c>
      <c r="H3" s="92" t="s">
        <v>300</v>
      </c>
      <c r="I3" s="92" t="s">
        <v>302</v>
      </c>
      <c r="J3" s="94"/>
      <c r="K3" s="94"/>
      <c r="L3" s="92"/>
      <c r="M3" s="92"/>
      <c r="N3" s="93" t="str">
        <f>IFERROR(VLOOKUP(M3,Dim_CikisNedeni!$A:$B,2,FALSE()),"")</f>
        <v/>
      </c>
      <c r="O3" s="93" t="str">
        <f t="shared" si="0"/>
        <v>Aktif</v>
      </c>
      <c r="P3" s="93" t="str">
        <f t="shared" ca="1" si="1"/>
        <v/>
      </c>
      <c r="Q3" s="93" t="str">
        <f t="shared" ca="1" si="2"/>
        <v/>
      </c>
    </row>
    <row r="4" spans="1:18" s="1" customFormat="1" ht="25.5" hidden="1" customHeight="1" x14ac:dyDescent="0.25">
      <c r="A4" s="92" t="s">
        <v>239</v>
      </c>
      <c r="B4" s="93" t="str">
        <f>IFERROR(VLOOKUP(A4,Dim_Magaza!$A:$C,2,FALSE()),"")</f>
        <v>TORBALI 1</v>
      </c>
      <c r="C4" s="93" t="s">
        <v>8652</v>
      </c>
      <c r="D4" s="92" t="s">
        <v>30</v>
      </c>
      <c r="E4" s="93" t="str">
        <f>IFERROR(VLOOKUP(D4,Dim_Unvan!$A:$B,2,FALSE()),"")</f>
        <v>KASİYER</v>
      </c>
      <c r="F4" s="92" t="s">
        <v>31</v>
      </c>
      <c r="G4" s="93" t="str">
        <f>IF(OR(A4="",F4="",I4="",K4&lt;&gt;""),"",IF(COUNTIFS($A$2:A4,A4,$F$2:F4,F4,$K$2:K4,"")&lt;=SUMIFS(Fact_Norm!$F:$F,Fact_Norm!$A:$A,A4,Fact_Norm!$E:$E,F4),"Norma Uygun","Norm Fazlası"))</f>
        <v>Norma Uygun</v>
      </c>
      <c r="H4" s="92" t="s">
        <v>300</v>
      </c>
      <c r="I4" s="92" t="s">
        <v>303</v>
      </c>
      <c r="J4" s="94"/>
      <c r="K4" s="94"/>
      <c r="L4" s="92"/>
      <c r="M4" s="92"/>
      <c r="N4" s="93" t="str">
        <f>IFERROR(VLOOKUP(M4,Dim_CikisNedeni!$A:$B,2,FALSE()),"")</f>
        <v/>
      </c>
      <c r="O4" s="93" t="str">
        <f t="shared" si="0"/>
        <v>Aktif</v>
      </c>
      <c r="P4" s="93" t="str">
        <f t="shared" ca="1" si="1"/>
        <v/>
      </c>
      <c r="Q4" s="93" t="str">
        <f t="shared" ca="1" si="2"/>
        <v/>
      </c>
    </row>
    <row r="5" spans="1:18" s="1" customFormat="1" ht="25.5" hidden="1" customHeight="1" x14ac:dyDescent="0.25">
      <c r="A5" s="92" t="s">
        <v>239</v>
      </c>
      <c r="B5" s="93" t="str">
        <f>IFERROR(VLOOKUP(A5,Dim_Magaza!$A:$C,2,FALSE()),"")</f>
        <v>TORBALI 1</v>
      </c>
      <c r="C5" s="93" t="s">
        <v>8652</v>
      </c>
      <c r="D5" s="92" t="s">
        <v>30</v>
      </c>
      <c r="E5" s="93" t="str">
        <f>IFERROR(VLOOKUP(D5,Dim_Unvan!$A:$B,2,FALSE()),"")</f>
        <v>KASİYER</v>
      </c>
      <c r="F5" s="92" t="s">
        <v>31</v>
      </c>
      <c r="G5" s="93" t="str">
        <f>IF(OR(A5="",F5="",I5="",K5&lt;&gt;""),"",IF(COUNTIFS($A$2:A5,A5,$F$2:F5,F5,$K$2:K5,"")&lt;=SUMIFS(Fact_Norm!$F:$F,Fact_Norm!$A:$A,A5,Fact_Norm!$E:$E,F5),"Norma Uygun","Norm Fazlası"))</f>
        <v>Norma Uygun</v>
      </c>
      <c r="H5" s="92" t="s">
        <v>300</v>
      </c>
      <c r="I5" s="92" t="s">
        <v>304</v>
      </c>
      <c r="J5" s="94"/>
      <c r="K5" s="94"/>
      <c r="L5" s="92"/>
      <c r="M5" s="92"/>
      <c r="N5" s="93" t="str">
        <f>IFERROR(VLOOKUP(M5,Dim_CikisNedeni!$A:$B,2,FALSE()),"")</f>
        <v/>
      </c>
      <c r="O5" s="93" t="str">
        <f t="shared" si="0"/>
        <v>Aktif</v>
      </c>
      <c r="P5" s="93" t="str">
        <f t="shared" ca="1" si="1"/>
        <v/>
      </c>
      <c r="Q5" s="93" t="str">
        <f t="shared" ca="1" si="2"/>
        <v/>
      </c>
    </row>
    <row r="6" spans="1:18" s="1" customFormat="1" ht="25.5" hidden="1" customHeight="1" x14ac:dyDescent="0.25">
      <c r="A6" s="92" t="s">
        <v>239</v>
      </c>
      <c r="B6" s="93" t="str">
        <f>IFERROR(VLOOKUP(A6,Dim_Magaza!$A:$C,2,FALSE()),"")</f>
        <v>TORBALI 1</v>
      </c>
      <c r="C6" s="93" t="s">
        <v>8652</v>
      </c>
      <c r="D6" s="92" t="s">
        <v>52</v>
      </c>
      <c r="E6" s="93" t="str">
        <f>IFERROR(VLOOKUP(D6,Dim_Unvan!$A:$B,2,FALSE()),"")</f>
        <v>REYON GÖREVLİSİ</v>
      </c>
      <c r="F6" s="92" t="s">
        <v>53</v>
      </c>
      <c r="G6" s="93" t="str">
        <f>IF(OR(A6="",F6="",I6="",K6&lt;&gt;""),"",IF(COUNTIFS($A$2:A6,A6,$F$2:F6,F6,$K$2:K6,"")&lt;=SUMIFS(Fact_Norm!$F:$F,Fact_Norm!$A:$A,A6,Fact_Norm!$E:$E,F6),"Norma Uygun","Norm Fazlası"))</f>
        <v>Norma Uygun</v>
      </c>
      <c r="H6" s="92" t="s">
        <v>300</v>
      </c>
      <c r="I6" s="92" t="s">
        <v>305</v>
      </c>
      <c r="J6" s="94"/>
      <c r="K6" s="94"/>
      <c r="L6" s="92"/>
      <c r="M6" s="92"/>
      <c r="N6" s="93" t="str">
        <f>IFERROR(VLOOKUP(M6,Dim_CikisNedeni!$A:$B,2,FALSE()),"")</f>
        <v/>
      </c>
      <c r="O6" s="93" t="str">
        <f t="shared" si="0"/>
        <v>Aktif</v>
      </c>
      <c r="P6" s="93" t="str">
        <f t="shared" ca="1" si="1"/>
        <v/>
      </c>
      <c r="Q6" s="93" t="str">
        <f t="shared" ca="1" si="2"/>
        <v/>
      </c>
    </row>
    <row r="7" spans="1:18" s="1" customFormat="1" ht="25.5" hidden="1" customHeight="1" x14ac:dyDescent="0.25">
      <c r="A7" s="92" t="s">
        <v>239</v>
      </c>
      <c r="B7" s="93" t="str">
        <f>IFERROR(VLOOKUP(A7,Dim_Magaza!$A:$C,2,FALSE()),"")</f>
        <v>TORBALI 1</v>
      </c>
      <c r="C7" s="93" t="s">
        <v>8652</v>
      </c>
      <c r="D7" s="92" t="s">
        <v>52</v>
      </c>
      <c r="E7" s="93" t="str">
        <f>IFERROR(VLOOKUP(D7,Dim_Unvan!$A:$B,2,FALSE()),"")</f>
        <v>REYON GÖREVLİSİ</v>
      </c>
      <c r="F7" s="92" t="s">
        <v>53</v>
      </c>
      <c r="G7" s="93" t="str">
        <f>IF(OR(A7="",F7="",I7="",K7&lt;&gt;""),"",IF(COUNTIFS($A$2:A7,A7,$F$2:F7,F7,$K$2:K7,"")&lt;=SUMIFS(Fact_Norm!$F:$F,Fact_Norm!$A:$A,A7,Fact_Norm!$E:$E,F7),"Norma Uygun","Norm Fazlası"))</f>
        <v>Norma Uygun</v>
      </c>
      <c r="H7" s="92"/>
      <c r="I7" s="92" t="s">
        <v>306</v>
      </c>
      <c r="J7" s="94"/>
      <c r="K7" s="94"/>
      <c r="L7" s="92"/>
      <c r="M7" s="92"/>
      <c r="N7" s="93" t="str">
        <f>IFERROR(VLOOKUP(M7,Dim_CikisNedeni!$A:$B,2,FALSE()),"")</f>
        <v/>
      </c>
      <c r="O7" s="93" t="str">
        <f t="shared" si="0"/>
        <v>Aktif</v>
      </c>
      <c r="P7" s="93" t="str">
        <f t="shared" ca="1" si="1"/>
        <v/>
      </c>
      <c r="Q7" s="93" t="str">
        <f t="shared" ca="1" si="2"/>
        <v/>
      </c>
    </row>
    <row r="8" spans="1:18" s="1" customFormat="1" ht="25.5" hidden="1" customHeight="1" x14ac:dyDescent="0.25">
      <c r="A8" s="92" t="s">
        <v>239</v>
      </c>
      <c r="B8" s="93" t="str">
        <f>IFERROR(VLOOKUP(A8,Dim_Magaza!$A:$C,2,FALSE()),"")</f>
        <v>TORBALI 1</v>
      </c>
      <c r="C8" s="93" t="s">
        <v>8652</v>
      </c>
      <c r="D8" s="92" t="s">
        <v>4</v>
      </c>
      <c r="E8" s="93" t="str">
        <f>IFERROR(VLOOKUP(D8,Dim_Unvan!$A:$B,2,FALSE()),"")</f>
        <v>BAKLİYAT</v>
      </c>
      <c r="F8" s="92" t="s">
        <v>5</v>
      </c>
      <c r="G8" s="93" t="str">
        <f>IF(OR(A8="",F8="",I8="",K8&lt;&gt;""),"",IF(COUNTIFS($A$2:A8,A8,$F$2:F8,F8,$K$2:K8,"")&lt;=SUMIFS(Fact_Norm!$F:$F,Fact_Norm!$A:$A,A8,Fact_Norm!$E:$E,F8),"Norma Uygun","Norm Fazlası"))</f>
        <v>Norma Uygun</v>
      </c>
      <c r="H8" s="92"/>
      <c r="I8" s="92" t="s">
        <v>307</v>
      </c>
      <c r="J8" s="94"/>
      <c r="K8" s="94"/>
      <c r="L8" s="92"/>
      <c r="M8" s="92"/>
      <c r="N8" s="93" t="str">
        <f>IFERROR(VLOOKUP(M8,Dim_CikisNedeni!$A:$B,2,FALSE()),"")</f>
        <v/>
      </c>
      <c r="O8" s="93" t="str">
        <f t="shared" si="0"/>
        <v>Aktif</v>
      </c>
      <c r="P8" s="93" t="str">
        <f t="shared" ca="1" si="1"/>
        <v/>
      </c>
      <c r="Q8" s="93" t="str">
        <f t="shared" ca="1" si="2"/>
        <v/>
      </c>
    </row>
    <row r="9" spans="1:18" s="1" customFormat="1" ht="25.5" hidden="1" customHeight="1" x14ac:dyDescent="0.25">
      <c r="A9" s="92" t="s">
        <v>239</v>
      </c>
      <c r="B9" s="93" t="str">
        <f>IFERROR(VLOOKUP(A9,Dim_Magaza!$A:$C,2,FALSE()),"")</f>
        <v>TORBALI 1</v>
      </c>
      <c r="C9" s="93" t="s">
        <v>8652</v>
      </c>
      <c r="D9" s="92" t="s">
        <v>100</v>
      </c>
      <c r="E9" s="93" t="str">
        <f>IFERROR(VLOOKUP(D9,Dim_Unvan!$A:$B,2,FALSE()),"")</f>
        <v>UZMAN ŞARKÜTERİ</v>
      </c>
      <c r="F9" s="92" t="s">
        <v>85</v>
      </c>
      <c r="G9" s="93" t="str">
        <f>IF(OR(A9="",F9="",I9="",K9&lt;&gt;""),"",IF(COUNTIFS($A$2:A9,A9,$F$2:F9,F9,$K$2:K9,"")&lt;=SUMIFS(Fact_Norm!$F:$F,Fact_Norm!$A:$A,A9,Fact_Norm!$E:$E,F9),"Norma Uygun","Norm Fazlası"))</f>
        <v>Norma Uygun</v>
      </c>
      <c r="H9" s="92"/>
      <c r="I9" s="92" t="s">
        <v>308</v>
      </c>
      <c r="J9" s="94"/>
      <c r="K9" s="94"/>
      <c r="L9" s="92"/>
      <c r="M9" s="92"/>
      <c r="N9" s="93" t="str">
        <f>IFERROR(VLOOKUP(M9,Dim_CikisNedeni!$A:$B,2,FALSE()),"")</f>
        <v/>
      </c>
      <c r="O9" s="93" t="str">
        <f t="shared" si="0"/>
        <v>Aktif</v>
      </c>
      <c r="P9" s="93" t="str">
        <f t="shared" ca="1" si="1"/>
        <v/>
      </c>
      <c r="Q9" s="93" t="str">
        <f t="shared" ca="1" si="2"/>
        <v/>
      </c>
    </row>
    <row r="10" spans="1:18" s="1" customFormat="1" ht="25.5" hidden="1" customHeight="1" x14ac:dyDescent="0.25">
      <c r="A10" s="92" t="s">
        <v>239</v>
      </c>
      <c r="B10" s="93" t="str">
        <f>IFERROR(VLOOKUP(A10,Dim_Magaza!$A:$C,2,FALSE()),"")</f>
        <v>TORBALI 1</v>
      </c>
      <c r="C10" s="93" t="s">
        <v>8652</v>
      </c>
      <c r="D10" s="92" t="s">
        <v>106</v>
      </c>
      <c r="E10" s="93" t="str">
        <f>IFERROR(VLOOKUP(D10,Dim_Unvan!$A:$B,2,FALSE()),"")</f>
        <v>UZMAN KASAP</v>
      </c>
      <c r="F10" s="92" t="s">
        <v>27</v>
      </c>
      <c r="G10" s="93" t="str">
        <f>IF(OR(A10="",F10="",I10="",K10&lt;&gt;""),"",IF(COUNTIFS($A$2:A10,A10,$F$2:F10,F10,$K$2:K10,"")&lt;=SUMIFS(Fact_Norm!$F:$F,Fact_Norm!$A:$A,A10,Fact_Norm!$E:$E,F10),"Norma Uygun","Norm Fazlası"))</f>
        <v>Norma Uygun</v>
      </c>
      <c r="H10" s="92"/>
      <c r="I10" s="92" t="s">
        <v>309</v>
      </c>
      <c r="J10" s="94"/>
      <c r="K10" s="94"/>
      <c r="L10" s="92"/>
      <c r="M10" s="92"/>
      <c r="N10" s="93" t="str">
        <f>IFERROR(VLOOKUP(M10,Dim_CikisNedeni!$A:$B,2,FALSE()),"")</f>
        <v/>
      </c>
      <c r="O10" s="93" t="str">
        <f t="shared" si="0"/>
        <v>Aktif</v>
      </c>
      <c r="P10" s="93" t="str">
        <f t="shared" ca="1" si="1"/>
        <v/>
      </c>
      <c r="Q10" s="93" t="str">
        <f t="shared" ca="1" si="2"/>
        <v/>
      </c>
    </row>
    <row r="11" spans="1:18" s="1" customFormat="1" ht="25.5" hidden="1" customHeight="1" x14ac:dyDescent="0.25">
      <c r="A11" s="92" t="s">
        <v>239</v>
      </c>
      <c r="B11" s="93" t="str">
        <f>IFERROR(VLOOKUP(A11,Dim_Magaza!$A:$C,2,FALSE()),"")</f>
        <v>TORBALI 1</v>
      </c>
      <c r="C11" s="93" t="s">
        <v>8652</v>
      </c>
      <c r="D11" s="92" t="s">
        <v>102</v>
      </c>
      <c r="E11" s="93" t="str">
        <f>IFERROR(VLOOKUP(D11,Dim_Unvan!$A:$B,2,FALSE()),"")</f>
        <v>UZMAN MANAV</v>
      </c>
      <c r="F11" s="92" t="s">
        <v>35</v>
      </c>
      <c r="G11" s="93" t="str">
        <f>IF(OR(A11="",F11="",I11="",K11&lt;&gt;""),"",IF(COUNTIFS($A$2:A11,A11,$F$2:F11,F11,$K$2:K11,"")&lt;=SUMIFS(Fact_Norm!$F:$F,Fact_Norm!$A:$A,A11,Fact_Norm!$E:$E,F11),"Norma Uygun","Norm Fazlası"))</f>
        <v>Norma Uygun</v>
      </c>
      <c r="H11" s="92"/>
      <c r="I11" s="92" t="s">
        <v>310</v>
      </c>
      <c r="J11" s="94"/>
      <c r="K11" s="94"/>
      <c r="L11" s="92"/>
      <c r="M11" s="92"/>
      <c r="N11" s="93" t="str">
        <f>IFERROR(VLOOKUP(M11,Dim_CikisNedeni!$A:$B,2,FALSE()),"")</f>
        <v/>
      </c>
      <c r="O11" s="93" t="str">
        <f t="shared" si="0"/>
        <v>Aktif</v>
      </c>
      <c r="P11" s="93" t="str">
        <f t="shared" ca="1" si="1"/>
        <v/>
      </c>
      <c r="Q11" s="93" t="str">
        <f t="shared" ca="1" si="2"/>
        <v/>
      </c>
    </row>
    <row r="12" spans="1:18" s="1" customFormat="1" ht="25.5" hidden="1" customHeight="1" x14ac:dyDescent="0.25">
      <c r="A12" s="92" t="s">
        <v>239</v>
      </c>
      <c r="B12" s="93" t="str">
        <f>IFERROR(VLOOKUP(A12,Dim_Magaza!$A:$C,2,FALSE()),"")</f>
        <v>TORBALI 1</v>
      </c>
      <c r="C12" s="93" t="s">
        <v>8652</v>
      </c>
      <c r="D12" s="92" t="s">
        <v>102</v>
      </c>
      <c r="E12" s="93" t="str">
        <f>IFERROR(VLOOKUP(D12,Dim_Unvan!$A:$B,2,FALSE()),"")</f>
        <v>UZMAN MANAV</v>
      </c>
      <c r="F12" s="92" t="s">
        <v>35</v>
      </c>
      <c r="G12" s="93" t="str">
        <f>IF(OR(A12="",F12="",I12="",K12&lt;&gt;""),"",IF(COUNTIFS($A$2:A12,A12,$F$2:F12,F12,$K$2:K12,"")&lt;=SUMIFS(Fact_Norm!$F:$F,Fact_Norm!$A:$A,A12,Fact_Norm!$E:$E,F12),"Norma Uygun","Norm Fazlası"))</f>
        <v>Norma Uygun</v>
      </c>
      <c r="H12" s="92"/>
      <c r="I12" s="92" t="s">
        <v>311</v>
      </c>
      <c r="J12" s="94"/>
      <c r="K12" s="94"/>
      <c r="L12" s="92"/>
      <c r="M12" s="92"/>
      <c r="N12" s="93" t="str">
        <f>IFERROR(VLOOKUP(M12,Dim_CikisNedeni!$A:$B,2,FALSE()),"")</f>
        <v/>
      </c>
      <c r="O12" s="93" t="str">
        <f t="shared" si="0"/>
        <v>Aktif</v>
      </c>
      <c r="P12" s="93" t="str">
        <f t="shared" ca="1" si="1"/>
        <v/>
      </c>
      <c r="Q12" s="93" t="str">
        <f t="shared" ca="1" si="2"/>
        <v/>
      </c>
    </row>
    <row r="13" spans="1:18" s="1" customFormat="1" ht="25.5" hidden="1" customHeight="1" x14ac:dyDescent="0.25">
      <c r="A13" s="92" t="s">
        <v>242</v>
      </c>
      <c r="B13" s="93" t="str">
        <f>IFERROR(VLOOKUP(A13,Dim_Magaza!$A:$C,2,FALSE()),"")</f>
        <v>TORBALI 2</v>
      </c>
      <c r="C13" s="93" t="s">
        <v>8652</v>
      </c>
      <c r="D13" s="92" t="s">
        <v>104</v>
      </c>
      <c r="E13" s="93" t="str">
        <f>IFERROR(VLOOKUP(D13,Dim_Unvan!$A:$B,2,FALSE()),"")</f>
        <v>ELİT YÖNETİCİ</v>
      </c>
      <c r="F13" s="92" t="s">
        <v>73</v>
      </c>
      <c r="G13" s="93" t="str">
        <f>IF(OR(A13="",F13="",I13="",K13&lt;&gt;""),"",IF(COUNTIFS($A$2:A13,A13,$F$2:F13,F13,$K$2:K13,"")&lt;=SUMIFS(Fact_Norm!$F:$F,Fact_Norm!$A:$A,A13,Fact_Norm!$E:$E,F13),"Norma Uygun","Norm Fazlası"))</f>
        <v>Norma Uygun</v>
      </c>
      <c r="H13" s="92"/>
      <c r="I13" s="92" t="s">
        <v>312</v>
      </c>
      <c r="J13" s="94"/>
      <c r="K13" s="94"/>
      <c r="L13" s="92"/>
      <c r="M13" s="92"/>
      <c r="N13" s="93" t="str">
        <f>IFERROR(VLOOKUP(M13,Dim_CikisNedeni!$A:$B,2,FALSE()),"")</f>
        <v/>
      </c>
      <c r="O13" s="93" t="str">
        <f t="shared" si="0"/>
        <v>Aktif</v>
      </c>
      <c r="P13" s="93" t="str">
        <f t="shared" ca="1" si="1"/>
        <v/>
      </c>
      <c r="Q13" s="93" t="str">
        <f t="shared" ca="1" si="2"/>
        <v/>
      </c>
    </row>
    <row r="14" spans="1:18" s="1" customFormat="1" ht="25.5" hidden="1" customHeight="1" x14ac:dyDescent="0.25">
      <c r="A14" s="92" t="s">
        <v>242</v>
      </c>
      <c r="B14" s="93" t="str">
        <f>IFERROR(VLOOKUP(A14,Dim_Magaza!$A:$C,2,FALSE()),"")</f>
        <v>TORBALI 2</v>
      </c>
      <c r="C14" s="93" t="s">
        <v>8652</v>
      </c>
      <c r="D14" s="92" t="s">
        <v>76</v>
      </c>
      <c r="E14" s="93" t="str">
        <f>IFERROR(VLOOKUP(D14,Dim_Unvan!$A:$B,2,FALSE()),"")</f>
        <v>YÖNETİCİ YARDIMCISI</v>
      </c>
      <c r="F14" s="92" t="s">
        <v>77</v>
      </c>
      <c r="G14" s="93" t="str">
        <f>IF(OR(A14="",F14="",I14="",K14&lt;&gt;""),"",IF(COUNTIFS($A$2:A14,A14,$F$2:F14,F14,$K$2:K14,"")&lt;=SUMIFS(Fact_Norm!$F:$F,Fact_Norm!$A:$A,A14,Fact_Norm!$E:$E,F14),"Norma Uygun","Norm Fazlası"))</f>
        <v>Norma Uygun</v>
      </c>
      <c r="H14" s="92"/>
      <c r="I14" s="92" t="s">
        <v>313</v>
      </c>
      <c r="J14" s="94"/>
      <c r="K14" s="94"/>
      <c r="L14" s="92"/>
      <c r="M14" s="92"/>
      <c r="N14" s="93" t="str">
        <f>IFERROR(VLOOKUP(M14,Dim_CikisNedeni!$A:$B,2,FALSE()),"")</f>
        <v/>
      </c>
      <c r="O14" s="93" t="str">
        <f t="shared" si="0"/>
        <v>Aktif</v>
      </c>
      <c r="P14" s="93" t="str">
        <f t="shared" ca="1" si="1"/>
        <v/>
      </c>
      <c r="Q14" s="93" t="str">
        <f t="shared" ca="1" si="2"/>
        <v/>
      </c>
    </row>
    <row r="15" spans="1:18" s="1" customFormat="1" ht="25.5" hidden="1" customHeight="1" x14ac:dyDescent="0.25">
      <c r="A15" s="92" t="s">
        <v>242</v>
      </c>
      <c r="B15" s="93" t="str">
        <f>IFERROR(VLOOKUP(A15,Dim_Magaza!$A:$C,2,FALSE()),"")</f>
        <v>TORBALI 2</v>
      </c>
      <c r="C15" s="93" t="s">
        <v>8652</v>
      </c>
      <c r="D15" s="92" t="s">
        <v>30</v>
      </c>
      <c r="E15" s="93" t="str">
        <f>IFERROR(VLOOKUP(D15,Dim_Unvan!$A:$B,2,FALSE()),"")</f>
        <v>KASİYER</v>
      </c>
      <c r="F15" s="92" t="s">
        <v>31</v>
      </c>
      <c r="G15" s="93" t="str">
        <f>IF(OR(A15="",F15="",I15="",K15&lt;&gt;""),"",IF(COUNTIFS($A$2:A15,A15,$F$2:F15,F15,$K$2:K15,"")&lt;=SUMIFS(Fact_Norm!$F:$F,Fact_Norm!$A:$A,A15,Fact_Norm!$E:$E,F15),"Norma Uygun","Norm Fazlası"))</f>
        <v>Norma Uygun</v>
      </c>
      <c r="H15" s="92"/>
      <c r="I15" s="92" t="s">
        <v>314</v>
      </c>
      <c r="J15" s="94"/>
      <c r="K15" s="94"/>
      <c r="L15" s="92"/>
      <c r="M15" s="92"/>
      <c r="N15" s="93" t="str">
        <f>IFERROR(VLOOKUP(M15,Dim_CikisNedeni!$A:$B,2,FALSE()),"")</f>
        <v/>
      </c>
      <c r="O15" s="93" t="str">
        <f t="shared" si="0"/>
        <v>Aktif</v>
      </c>
      <c r="P15" s="93" t="str">
        <f t="shared" ca="1" si="1"/>
        <v/>
      </c>
      <c r="Q15" s="93" t="str">
        <f t="shared" ca="1" si="2"/>
        <v/>
      </c>
    </row>
    <row r="16" spans="1:18" s="1" customFormat="1" ht="25.5" hidden="1" customHeight="1" x14ac:dyDescent="0.25">
      <c r="A16" s="92" t="s">
        <v>242</v>
      </c>
      <c r="B16" s="93" t="str">
        <f>IFERROR(VLOOKUP(A16,Dim_Magaza!$A:$C,2,FALSE()),"")</f>
        <v>TORBALI 2</v>
      </c>
      <c r="C16" s="93" t="s">
        <v>8652</v>
      </c>
      <c r="D16" s="92" t="s">
        <v>30</v>
      </c>
      <c r="E16" s="93" t="str">
        <f>IFERROR(VLOOKUP(D16,Dim_Unvan!$A:$B,2,FALSE()),"")</f>
        <v>KASİYER</v>
      </c>
      <c r="F16" s="92" t="s">
        <v>31</v>
      </c>
      <c r="G16" s="93" t="str">
        <f>IF(OR(A16="",F16="",I16="",K16&lt;&gt;""),"",IF(COUNTIFS($A$2:A16,A16,$F$2:F16,F16,$K$2:K16,"")&lt;=SUMIFS(Fact_Norm!$F:$F,Fact_Norm!$A:$A,A16,Fact_Norm!$E:$E,F16),"Norma Uygun","Norm Fazlası"))</f>
        <v>Norma Uygun</v>
      </c>
      <c r="H16" s="92"/>
      <c r="I16" s="92" t="s">
        <v>315</v>
      </c>
      <c r="J16" s="94"/>
      <c r="K16" s="94"/>
      <c r="L16" s="92"/>
      <c r="M16" s="92"/>
      <c r="N16" s="93" t="str">
        <f>IFERROR(VLOOKUP(M16,Dim_CikisNedeni!$A:$B,2,FALSE()),"")</f>
        <v/>
      </c>
      <c r="O16" s="93" t="str">
        <f t="shared" si="0"/>
        <v>Aktif</v>
      </c>
      <c r="P16" s="93" t="str">
        <f t="shared" ca="1" si="1"/>
        <v/>
      </c>
      <c r="Q16" s="93" t="str">
        <f t="shared" ca="1" si="2"/>
        <v/>
      </c>
    </row>
    <row r="17" spans="1:17" s="1" customFormat="1" ht="25.5" hidden="1" customHeight="1" x14ac:dyDescent="0.25">
      <c r="A17" s="92" t="s">
        <v>242</v>
      </c>
      <c r="B17" s="93" t="str">
        <f>IFERROR(VLOOKUP(A17,Dim_Magaza!$A:$C,2,FALSE()),"")</f>
        <v>TORBALI 2</v>
      </c>
      <c r="C17" s="93" t="s">
        <v>8652</v>
      </c>
      <c r="D17" s="92" t="s">
        <v>30</v>
      </c>
      <c r="E17" s="93" t="str">
        <f>IFERROR(VLOOKUP(D17,Dim_Unvan!$A:$B,2,FALSE()),"")</f>
        <v>KASİYER</v>
      </c>
      <c r="F17" s="92" t="s">
        <v>31</v>
      </c>
      <c r="G17" s="93" t="str">
        <f>IF(OR(A17="",F17="",I17="",K17&lt;&gt;""),"",IF(COUNTIFS($A$2:A17,A17,$F$2:F17,F17,$K$2:K17,"")&lt;=SUMIFS(Fact_Norm!$F:$F,Fact_Norm!$A:$A,A17,Fact_Norm!$E:$E,F17),"Norma Uygun","Norm Fazlası"))</f>
        <v>Norma Uygun</v>
      </c>
      <c r="H17" s="92"/>
      <c r="I17" s="92" t="s">
        <v>316</v>
      </c>
      <c r="J17" s="94"/>
      <c r="K17" s="94"/>
      <c r="L17" s="92"/>
      <c r="M17" s="92"/>
      <c r="N17" s="93" t="str">
        <f>IFERROR(VLOOKUP(M17,Dim_CikisNedeni!$A:$B,2,FALSE()),"")</f>
        <v/>
      </c>
      <c r="O17" s="93" t="str">
        <f t="shared" si="0"/>
        <v>Aktif</v>
      </c>
      <c r="P17" s="93" t="str">
        <f t="shared" ca="1" si="1"/>
        <v/>
      </c>
      <c r="Q17" s="93" t="str">
        <f t="shared" ca="1" si="2"/>
        <v/>
      </c>
    </row>
    <row r="18" spans="1:17" s="1" customFormat="1" ht="25.5" hidden="1" customHeight="1" x14ac:dyDescent="0.25">
      <c r="A18" s="92" t="s">
        <v>242</v>
      </c>
      <c r="B18" s="93" t="str">
        <f>IFERROR(VLOOKUP(A18,Dim_Magaza!$A:$C,2,FALSE()),"")</f>
        <v>TORBALI 2</v>
      </c>
      <c r="C18" s="93" t="s">
        <v>8652</v>
      </c>
      <c r="D18" s="92" t="s">
        <v>52</v>
      </c>
      <c r="E18" s="93" t="str">
        <f>IFERROR(VLOOKUP(D18,Dim_Unvan!$A:$B,2,FALSE()),"")</f>
        <v>REYON GÖREVLİSİ</v>
      </c>
      <c r="F18" s="92" t="s">
        <v>53</v>
      </c>
      <c r="G18" s="93" t="str">
        <f>IF(OR(A18="",F18="",I18="",K18&lt;&gt;""),"",IF(COUNTIFS($A$2:A18,A18,$F$2:F18,F18,$K$2:K18,"")&lt;=SUMIFS(Fact_Norm!$F:$F,Fact_Norm!$A:$A,A18,Fact_Norm!$E:$E,F18),"Norma Uygun","Norm Fazlası"))</f>
        <v>Norma Uygun</v>
      </c>
      <c r="H18" s="92"/>
      <c r="I18" s="92" t="s">
        <v>317</v>
      </c>
      <c r="J18" s="94"/>
      <c r="K18" s="94"/>
      <c r="L18" s="92"/>
      <c r="M18" s="92"/>
      <c r="N18" s="93" t="str">
        <f>IFERROR(VLOOKUP(M18,Dim_CikisNedeni!$A:$B,2,FALSE()),"")</f>
        <v/>
      </c>
      <c r="O18" s="93" t="str">
        <f t="shared" si="0"/>
        <v>Aktif</v>
      </c>
      <c r="P18" s="93" t="str">
        <f t="shared" ca="1" si="1"/>
        <v/>
      </c>
      <c r="Q18" s="93" t="str">
        <f t="shared" ca="1" si="2"/>
        <v/>
      </c>
    </row>
    <row r="19" spans="1:17" s="1" customFormat="1" ht="25.5" hidden="1" customHeight="1" x14ac:dyDescent="0.25">
      <c r="A19" s="92" t="s">
        <v>242</v>
      </c>
      <c r="B19" s="93" t="str">
        <f>IFERROR(VLOOKUP(A19,Dim_Magaza!$A:$C,2,FALSE()),"")</f>
        <v>TORBALI 2</v>
      </c>
      <c r="C19" s="93" t="s">
        <v>8652</v>
      </c>
      <c r="D19" s="92" t="s">
        <v>52</v>
      </c>
      <c r="E19" s="93" t="str">
        <f>IFERROR(VLOOKUP(D19,Dim_Unvan!$A:$B,2,FALSE()),"")</f>
        <v>REYON GÖREVLİSİ</v>
      </c>
      <c r="F19" s="92" t="s">
        <v>53</v>
      </c>
      <c r="G19" s="93" t="str">
        <f>IF(OR(A19="",F19="",I19="",K19&lt;&gt;""),"",IF(COUNTIFS($A$2:A19,A19,$F$2:F19,F19,$K$2:K19,"")&lt;=SUMIFS(Fact_Norm!$F:$F,Fact_Norm!$A:$A,A19,Fact_Norm!$E:$E,F19),"Norma Uygun","Norm Fazlası"))</f>
        <v>Norma Uygun</v>
      </c>
      <c r="H19" s="92"/>
      <c r="I19" s="92" t="s">
        <v>318</v>
      </c>
      <c r="J19" s="94"/>
      <c r="K19" s="94"/>
      <c r="L19" s="92"/>
      <c r="M19" s="92"/>
      <c r="N19" s="93" t="str">
        <f>IFERROR(VLOOKUP(M19,Dim_CikisNedeni!$A:$B,2,FALSE()),"")</f>
        <v/>
      </c>
      <c r="O19" s="93" t="str">
        <f t="shared" si="0"/>
        <v>Aktif</v>
      </c>
      <c r="P19" s="93" t="str">
        <f t="shared" ca="1" si="1"/>
        <v/>
      </c>
      <c r="Q19" s="93" t="str">
        <f t="shared" ca="1" si="2"/>
        <v/>
      </c>
    </row>
    <row r="20" spans="1:17" s="1" customFormat="1" ht="25.5" hidden="1" customHeight="1" x14ac:dyDescent="0.25">
      <c r="A20" s="92" t="s">
        <v>242</v>
      </c>
      <c r="B20" s="93" t="str">
        <f>IFERROR(VLOOKUP(A20,Dim_Magaza!$A:$C,2,FALSE()),"")</f>
        <v>TORBALI 2</v>
      </c>
      <c r="C20" s="93" t="s">
        <v>8652</v>
      </c>
      <c r="D20" s="92" t="s">
        <v>52</v>
      </c>
      <c r="E20" s="93" t="str">
        <f>IFERROR(VLOOKUP(D20,Dim_Unvan!$A:$B,2,FALSE()),"")</f>
        <v>REYON GÖREVLİSİ</v>
      </c>
      <c r="F20" s="92" t="s">
        <v>53</v>
      </c>
      <c r="G20" s="93" t="str">
        <f>IF(OR(A20="",F20="",I20="",K20&lt;&gt;""),"",IF(COUNTIFS($A$2:A20,A20,$F$2:F20,F20,$K$2:K20,"")&lt;=SUMIFS(Fact_Norm!$F:$F,Fact_Norm!$A:$A,A20,Fact_Norm!$E:$E,F20),"Norma Uygun","Norm Fazlası"))</f>
        <v>Norma Uygun</v>
      </c>
      <c r="H20" s="92"/>
      <c r="I20" s="92" t="s">
        <v>319</v>
      </c>
      <c r="J20" s="94"/>
      <c r="K20" s="94"/>
      <c r="L20" s="92"/>
      <c r="M20" s="92"/>
      <c r="N20" s="93" t="str">
        <f>IFERROR(VLOOKUP(M20,Dim_CikisNedeni!$A:$B,2,FALSE()),"")</f>
        <v/>
      </c>
      <c r="O20" s="93" t="str">
        <f t="shared" si="0"/>
        <v>Aktif</v>
      </c>
      <c r="P20" s="93" t="str">
        <f t="shared" ca="1" si="1"/>
        <v/>
      </c>
      <c r="Q20" s="93" t="str">
        <f t="shared" ca="1" si="2"/>
        <v/>
      </c>
    </row>
    <row r="21" spans="1:17" s="1" customFormat="1" ht="25.5" hidden="1" customHeight="1" x14ac:dyDescent="0.25">
      <c r="A21" s="92" t="s">
        <v>242</v>
      </c>
      <c r="B21" s="93" t="str">
        <f>IFERROR(VLOOKUP(A21,Dim_Magaza!$A:$C,2,FALSE()),"")</f>
        <v>TORBALI 2</v>
      </c>
      <c r="C21" s="93" t="s">
        <v>8652</v>
      </c>
      <c r="D21" s="92" t="s">
        <v>52</v>
      </c>
      <c r="E21" s="93" t="str">
        <f>IFERROR(VLOOKUP(D21,Dim_Unvan!$A:$B,2,FALSE()),"")</f>
        <v>REYON GÖREVLİSİ</v>
      </c>
      <c r="F21" s="92" t="s">
        <v>53</v>
      </c>
      <c r="G21" s="93" t="str">
        <f>IF(OR(A21="",F21="",I21="",K21&lt;&gt;""),"",IF(COUNTIFS($A$2:A21,A21,$F$2:F21,F21,$K$2:K21,"")&lt;=SUMIFS(Fact_Norm!$F:$F,Fact_Norm!$A:$A,A21,Fact_Norm!$E:$E,F21),"Norma Uygun","Norm Fazlası"))</f>
        <v>Norm Fazlası</v>
      </c>
      <c r="H21" s="92"/>
      <c r="I21" s="92" t="s">
        <v>320</v>
      </c>
      <c r="J21" s="94"/>
      <c r="K21" s="94"/>
      <c r="L21" s="92"/>
      <c r="M21" s="92"/>
      <c r="N21" s="93" t="str">
        <f>IFERROR(VLOOKUP(M21,Dim_CikisNedeni!$A:$B,2,FALSE()),"")</f>
        <v/>
      </c>
      <c r="O21" s="93" t="str">
        <f t="shared" si="0"/>
        <v>Aktif</v>
      </c>
      <c r="P21" s="93" t="str">
        <f t="shared" ca="1" si="1"/>
        <v/>
      </c>
      <c r="Q21" s="93" t="str">
        <f t="shared" ca="1" si="2"/>
        <v/>
      </c>
    </row>
    <row r="22" spans="1:17" s="1" customFormat="1" ht="25.5" hidden="1" customHeight="1" x14ac:dyDescent="0.25">
      <c r="A22" s="92" t="s">
        <v>242</v>
      </c>
      <c r="B22" s="93" t="str">
        <f>IFERROR(VLOOKUP(A22,Dim_Magaza!$A:$C,2,FALSE()),"")</f>
        <v>TORBALI 2</v>
      </c>
      <c r="C22" s="93" t="s">
        <v>8652</v>
      </c>
      <c r="D22" s="92" t="s">
        <v>4</v>
      </c>
      <c r="E22" s="93" t="str">
        <f>IFERROR(VLOOKUP(D22,Dim_Unvan!$A:$B,2,FALSE()),"")</f>
        <v>BAKLİYAT</v>
      </c>
      <c r="F22" s="92" t="s">
        <v>5</v>
      </c>
      <c r="G22" s="93" t="str">
        <f>IF(OR(A22="",F22="",I22="",K22&lt;&gt;""),"",IF(COUNTIFS($A$2:A22,A22,$F$2:F22,F22,$K$2:K22,"")&lt;=SUMIFS(Fact_Norm!$F:$F,Fact_Norm!$A:$A,A22,Fact_Norm!$E:$E,F22),"Norma Uygun","Norm Fazlası"))</f>
        <v>Norma Uygun</v>
      </c>
      <c r="H22" s="92"/>
      <c r="I22" s="92" t="s">
        <v>321</v>
      </c>
      <c r="J22" s="94"/>
      <c r="K22" s="94"/>
      <c r="L22" s="92"/>
      <c r="M22" s="92"/>
      <c r="N22" s="93" t="str">
        <f>IFERROR(VLOOKUP(M22,Dim_CikisNedeni!$A:$B,2,FALSE()),"")</f>
        <v/>
      </c>
      <c r="O22" s="93" t="str">
        <f t="shared" si="0"/>
        <v>Aktif</v>
      </c>
      <c r="P22" s="93" t="str">
        <f t="shared" ca="1" si="1"/>
        <v/>
      </c>
      <c r="Q22" s="93" t="str">
        <f t="shared" ca="1" si="2"/>
        <v/>
      </c>
    </row>
    <row r="23" spans="1:17" s="1" customFormat="1" ht="25.5" hidden="1" customHeight="1" x14ac:dyDescent="0.25">
      <c r="A23" s="92" t="s">
        <v>242</v>
      </c>
      <c r="B23" s="93" t="str">
        <f>IFERROR(VLOOKUP(A23,Dim_Magaza!$A:$C,2,FALSE()),"")</f>
        <v>TORBALI 2</v>
      </c>
      <c r="C23" s="93" t="s">
        <v>8652</v>
      </c>
      <c r="D23" s="92" t="s">
        <v>100</v>
      </c>
      <c r="E23" s="93" t="str">
        <f>IFERROR(VLOOKUP(D23,Dim_Unvan!$A:$B,2,FALSE()),"")</f>
        <v>UZMAN ŞARKÜTERİ</v>
      </c>
      <c r="F23" s="92" t="s">
        <v>85</v>
      </c>
      <c r="G23" s="93" t="str">
        <f>IF(OR(A23="",F23="",I23="",K23&lt;&gt;""),"",IF(COUNTIFS($A$2:A23,A23,$F$2:F23,F23,$K$2:K23,"")&lt;=SUMIFS(Fact_Norm!$F:$F,Fact_Norm!$A:$A,A23,Fact_Norm!$E:$E,F23),"Norma Uygun","Norm Fazlası"))</f>
        <v>Norma Uygun</v>
      </c>
      <c r="H23" s="92"/>
      <c r="I23" s="92" t="s">
        <v>322</v>
      </c>
      <c r="J23" s="94"/>
      <c r="K23" s="94"/>
      <c r="L23" s="92"/>
      <c r="M23" s="92"/>
      <c r="N23" s="93" t="str">
        <f>IFERROR(VLOOKUP(M23,Dim_CikisNedeni!$A:$B,2,FALSE()),"")</f>
        <v/>
      </c>
      <c r="O23" s="93" t="str">
        <f t="shared" si="0"/>
        <v>Aktif</v>
      </c>
      <c r="P23" s="93" t="str">
        <f t="shared" ca="1" si="1"/>
        <v/>
      </c>
      <c r="Q23" s="93" t="str">
        <f t="shared" ca="1" si="2"/>
        <v/>
      </c>
    </row>
    <row r="24" spans="1:17" s="1" customFormat="1" ht="25.5" hidden="1" customHeight="1" x14ac:dyDescent="0.25">
      <c r="A24" s="92" t="s">
        <v>242</v>
      </c>
      <c r="B24" s="93" t="str">
        <f>IFERROR(VLOOKUP(A24,Dim_Magaza!$A:$C,2,FALSE()),"")</f>
        <v>TORBALI 2</v>
      </c>
      <c r="C24" s="93" t="s">
        <v>8652</v>
      </c>
      <c r="D24" s="92" t="s">
        <v>106</v>
      </c>
      <c r="E24" s="93" t="str">
        <f>IFERROR(VLOOKUP(D24,Dim_Unvan!$A:$B,2,FALSE()),"")</f>
        <v>UZMAN KASAP</v>
      </c>
      <c r="F24" s="92" t="s">
        <v>27</v>
      </c>
      <c r="G24" s="93" t="str">
        <f>IF(OR(A24="",F24="",I24="",K24&lt;&gt;""),"",IF(COUNTIFS($A$2:A24,A24,$F$2:F24,F24,$K$2:K24,"")&lt;=SUMIFS(Fact_Norm!$F:$F,Fact_Norm!$A:$A,A24,Fact_Norm!$E:$E,F24),"Norma Uygun","Norm Fazlası"))</f>
        <v>Norma Uygun</v>
      </c>
      <c r="H24" s="92"/>
      <c r="I24" s="92" t="s">
        <v>323</v>
      </c>
      <c r="J24" s="94"/>
      <c r="K24" s="94"/>
      <c r="L24" s="92"/>
      <c r="M24" s="92"/>
      <c r="N24" s="93" t="str">
        <f>IFERROR(VLOOKUP(M24,Dim_CikisNedeni!$A:$B,2,FALSE()),"")</f>
        <v/>
      </c>
      <c r="O24" s="93" t="str">
        <f t="shared" si="0"/>
        <v>Aktif</v>
      </c>
      <c r="P24" s="93" t="str">
        <f t="shared" ca="1" si="1"/>
        <v/>
      </c>
      <c r="Q24" s="93" t="str">
        <f t="shared" ca="1" si="2"/>
        <v/>
      </c>
    </row>
    <row r="25" spans="1:17" s="1" customFormat="1" ht="25.5" hidden="1" customHeight="1" x14ac:dyDescent="0.25">
      <c r="A25" s="92" t="s">
        <v>242</v>
      </c>
      <c r="B25" s="93" t="str">
        <f>IFERROR(VLOOKUP(A25,Dim_Magaza!$A:$C,2,FALSE()),"")</f>
        <v>TORBALI 2</v>
      </c>
      <c r="C25" s="93" t="s">
        <v>8652</v>
      </c>
      <c r="D25" s="92" t="s">
        <v>102</v>
      </c>
      <c r="E25" s="93" t="str">
        <f>IFERROR(VLOOKUP(D25,Dim_Unvan!$A:$B,2,FALSE()),"")</f>
        <v>UZMAN MANAV</v>
      </c>
      <c r="F25" s="92" t="s">
        <v>35</v>
      </c>
      <c r="G25" s="93" t="str">
        <f>IF(OR(A25="",F25="",I25="",K25&lt;&gt;""),"",IF(COUNTIFS($A$2:A25,A25,$F$2:F25,F25,$K$2:K25,"")&lt;=SUMIFS(Fact_Norm!$F:$F,Fact_Norm!$A:$A,A25,Fact_Norm!$E:$E,F25),"Norma Uygun","Norm Fazlası"))</f>
        <v>Norma Uygun</v>
      </c>
      <c r="H25" s="92"/>
      <c r="I25" s="92" t="s">
        <v>324</v>
      </c>
      <c r="J25" s="94"/>
      <c r="K25" s="94"/>
      <c r="L25" s="92"/>
      <c r="M25" s="92"/>
      <c r="N25" s="93" t="str">
        <f>IFERROR(VLOOKUP(M25,Dim_CikisNedeni!$A:$B,2,FALSE()),"")</f>
        <v/>
      </c>
      <c r="O25" s="93" t="str">
        <f t="shared" si="0"/>
        <v>Aktif</v>
      </c>
      <c r="P25" s="93" t="str">
        <f t="shared" ca="1" si="1"/>
        <v/>
      </c>
      <c r="Q25" s="93" t="str">
        <f t="shared" ca="1" si="2"/>
        <v/>
      </c>
    </row>
    <row r="26" spans="1:17" s="1" customFormat="1" ht="25.5" hidden="1" customHeight="1" x14ac:dyDescent="0.25">
      <c r="A26" s="92" t="s">
        <v>242</v>
      </c>
      <c r="B26" s="93" t="str">
        <f>IFERROR(VLOOKUP(A26,Dim_Magaza!$A:$C,2,FALSE()),"")</f>
        <v>TORBALI 2</v>
      </c>
      <c r="C26" s="93" t="s">
        <v>8652</v>
      </c>
      <c r="D26" s="92" t="s">
        <v>102</v>
      </c>
      <c r="E26" s="93" t="str">
        <f>IFERROR(VLOOKUP(D26,Dim_Unvan!$A:$B,2,FALSE()),"")</f>
        <v>UZMAN MANAV</v>
      </c>
      <c r="F26" s="92" t="s">
        <v>35</v>
      </c>
      <c r="G26" s="93" t="str">
        <f>IF(OR(A26="",F26="",I26="",K26&lt;&gt;""),"",IF(COUNTIFS($A$2:A26,A26,$F$2:F26,F26,$K$2:K26,"")&lt;=SUMIFS(Fact_Norm!$F:$F,Fact_Norm!$A:$A,A26,Fact_Norm!$E:$E,F26),"Norma Uygun","Norm Fazlası"))</f>
        <v>Norma Uygun</v>
      </c>
      <c r="H26" s="92"/>
      <c r="I26" s="92" t="s">
        <v>325</v>
      </c>
      <c r="J26" s="94"/>
      <c r="K26" s="94"/>
      <c r="L26" s="92"/>
      <c r="M26" s="92"/>
      <c r="N26" s="93" t="str">
        <f>IFERROR(VLOOKUP(M26,Dim_CikisNedeni!$A:$B,2,FALSE()),"")</f>
        <v/>
      </c>
      <c r="O26" s="93" t="str">
        <f t="shared" si="0"/>
        <v>Aktif</v>
      </c>
      <c r="P26" s="93" t="str">
        <f t="shared" ca="1" si="1"/>
        <v/>
      </c>
      <c r="Q26" s="93" t="str">
        <f t="shared" ca="1" si="2"/>
        <v/>
      </c>
    </row>
    <row r="27" spans="1:17" s="1" customFormat="1" ht="25.5" hidden="1" customHeight="1" x14ac:dyDescent="0.25">
      <c r="A27" s="92" t="s">
        <v>242</v>
      </c>
      <c r="B27" s="93" t="str">
        <f>IFERROR(VLOOKUP(A27,Dim_Magaza!$A:$C,2,FALSE()),"")</f>
        <v>TORBALI 2</v>
      </c>
      <c r="C27" s="93" t="s">
        <v>8652</v>
      </c>
      <c r="D27" s="92" t="s">
        <v>38</v>
      </c>
      <c r="E27" s="93" t="str">
        <f>IFERROR(VLOOKUP(D27,Dim_Unvan!$A:$B,2,FALSE()),"")</f>
        <v>MANAV YARDIMCISI</v>
      </c>
      <c r="F27" s="92" t="s">
        <v>39</v>
      </c>
      <c r="G27" s="93" t="str">
        <f>IF(OR(A27="",F27="",I27="",K27&lt;&gt;""),"",IF(COUNTIFS($A$2:A27,A27,$F$2:F27,F27,$K$2:K27,"")&lt;=SUMIFS(Fact_Norm!$F:$F,Fact_Norm!$A:$A,A27,Fact_Norm!$E:$E,F27),"Norma Uygun","Norm Fazlası"))</f>
        <v>Norma Uygun</v>
      </c>
      <c r="H27" s="92"/>
      <c r="I27" s="92" t="s">
        <v>326</v>
      </c>
      <c r="J27" s="94"/>
      <c r="K27" s="94"/>
      <c r="L27" s="92"/>
      <c r="M27" s="92"/>
      <c r="N27" s="93" t="str">
        <f>IFERROR(VLOOKUP(M27,Dim_CikisNedeni!$A:$B,2,FALSE()),"")</f>
        <v/>
      </c>
      <c r="O27" s="93" t="str">
        <f t="shared" si="0"/>
        <v>Aktif</v>
      </c>
      <c r="P27" s="93" t="str">
        <f t="shared" ca="1" si="1"/>
        <v/>
      </c>
      <c r="Q27" s="93" t="str">
        <f t="shared" ca="1" si="2"/>
        <v/>
      </c>
    </row>
    <row r="28" spans="1:17" s="1" customFormat="1" ht="25.5" hidden="1" customHeight="1" x14ac:dyDescent="0.25">
      <c r="A28" s="92" t="s">
        <v>242</v>
      </c>
      <c r="B28" s="93" t="str">
        <f>IFERROR(VLOOKUP(A28,Dim_Magaza!$A:$C,2,FALSE()),"")</f>
        <v>TORBALI 2</v>
      </c>
      <c r="C28" s="93" t="s">
        <v>8652</v>
      </c>
      <c r="D28" s="92" t="s">
        <v>38</v>
      </c>
      <c r="E28" s="93" t="str">
        <f>IFERROR(VLOOKUP(D28,Dim_Unvan!$A:$B,2,FALSE()),"")</f>
        <v>MANAV YARDIMCISI</v>
      </c>
      <c r="F28" s="92" t="s">
        <v>39</v>
      </c>
      <c r="G28" s="93" t="str">
        <f>IF(OR(A28="",F28="",I28="",K28&lt;&gt;""),"",IF(COUNTIFS($A$2:A28,A28,$F$2:F28,F28,$K$2:K28,"")&lt;=SUMIFS(Fact_Norm!$F:$F,Fact_Norm!$A:$A,A28,Fact_Norm!$E:$E,F28),"Norma Uygun","Norm Fazlası"))</f>
        <v>Norma Uygun</v>
      </c>
      <c r="H28" s="92"/>
      <c r="I28" s="92" t="s">
        <v>327</v>
      </c>
      <c r="J28" s="94"/>
      <c r="K28" s="94"/>
      <c r="L28" s="92"/>
      <c r="M28" s="92"/>
      <c r="N28" s="93" t="str">
        <f>IFERROR(VLOOKUP(M28,Dim_CikisNedeni!$A:$B,2,FALSE()),"")</f>
        <v/>
      </c>
      <c r="O28" s="93" t="str">
        <f t="shared" si="0"/>
        <v>Aktif</v>
      </c>
      <c r="P28" s="93" t="str">
        <f t="shared" ca="1" si="1"/>
        <v/>
      </c>
      <c r="Q28" s="93" t="str">
        <f t="shared" ca="1" si="2"/>
        <v/>
      </c>
    </row>
    <row r="29" spans="1:17" s="1" customFormat="1" ht="25.5" hidden="1" customHeight="1" x14ac:dyDescent="0.25">
      <c r="A29" s="92" t="s">
        <v>242</v>
      </c>
      <c r="B29" s="93" t="str">
        <f>IFERROR(VLOOKUP(A29,Dim_Magaza!$A:$C,2,FALSE()),"")</f>
        <v>TORBALI 2</v>
      </c>
      <c r="C29" s="93" t="s">
        <v>8652</v>
      </c>
      <c r="D29" s="92" t="s">
        <v>48</v>
      </c>
      <c r="E29" s="93" t="str">
        <f>IFERROR(VLOOKUP(D29,Dim_Unvan!$A:$B,2,FALSE()),"")</f>
        <v>ONLİNE ŞOFÖR</v>
      </c>
      <c r="F29" s="92" t="s">
        <v>49</v>
      </c>
      <c r="G29" s="93" t="str">
        <f>IF(OR(A29="",F29="",I29="",K29&lt;&gt;""),"",IF(COUNTIFS($A$2:A29,A29,$F$2:F29,F29,$K$2:K29,"")&lt;=SUMIFS(Fact_Norm!$F:$F,Fact_Norm!$A:$A,A29,Fact_Norm!$E:$E,F29),"Norma Uygun","Norm Fazlası"))</f>
        <v>Norma Uygun</v>
      </c>
      <c r="H29" s="92"/>
      <c r="I29" s="92" t="s">
        <v>328</v>
      </c>
      <c r="J29" s="94"/>
      <c r="K29" s="94"/>
      <c r="L29" s="92"/>
      <c r="M29" s="92"/>
      <c r="N29" s="93" t="str">
        <f>IFERROR(VLOOKUP(M29,Dim_CikisNedeni!$A:$B,2,FALSE()),"")</f>
        <v/>
      </c>
      <c r="O29" s="93" t="str">
        <f t="shared" si="0"/>
        <v>Aktif</v>
      </c>
      <c r="P29" s="93" t="str">
        <f t="shared" ca="1" si="1"/>
        <v/>
      </c>
      <c r="Q29" s="93" t="str">
        <f t="shared" ca="1" si="2"/>
        <v/>
      </c>
    </row>
    <row r="30" spans="1:17" s="1" customFormat="1" ht="25.5" hidden="1" customHeight="1" x14ac:dyDescent="0.25">
      <c r="A30" s="92" t="s">
        <v>245</v>
      </c>
      <c r="B30" s="93" t="str">
        <f>IFERROR(VLOOKUP(A30,Dim_Magaza!$A:$C,2,FALSE()),"")</f>
        <v>TORBALI 3</v>
      </c>
      <c r="C30" s="93" t="s">
        <v>8652</v>
      </c>
      <c r="D30" s="92" t="s">
        <v>98</v>
      </c>
      <c r="E30" s="93" t="str">
        <f>IFERROR(VLOOKUP(D30,Dim_Unvan!$A:$B,2,FALSE()),"")</f>
        <v>UZMAN YÖNETİCİ</v>
      </c>
      <c r="F30" s="92" t="s">
        <v>73</v>
      </c>
      <c r="G30" s="93" t="str">
        <f>IF(OR(A30="",F30="",I30="",K30&lt;&gt;""),"",IF(COUNTIFS($A$2:A30,A30,$F$2:F30,F30,$K$2:K30,"")&lt;=SUMIFS(Fact_Norm!$F:$F,Fact_Norm!$A:$A,A30,Fact_Norm!$E:$E,F30),"Norma Uygun","Norm Fazlası"))</f>
        <v>Norma Uygun</v>
      </c>
      <c r="H30" s="92"/>
      <c r="I30" s="92" t="s">
        <v>329</v>
      </c>
      <c r="J30" s="94"/>
      <c r="K30" s="94"/>
      <c r="L30" s="92"/>
      <c r="M30" s="92"/>
      <c r="N30" s="93" t="str">
        <f>IFERROR(VLOOKUP(M30,Dim_CikisNedeni!$A:$B,2,FALSE()),"")</f>
        <v/>
      </c>
      <c r="O30" s="93" t="str">
        <f t="shared" si="0"/>
        <v>Aktif</v>
      </c>
      <c r="P30" s="93" t="str">
        <f t="shared" ca="1" si="1"/>
        <v/>
      </c>
      <c r="Q30" s="93" t="str">
        <f t="shared" ca="1" si="2"/>
        <v/>
      </c>
    </row>
    <row r="31" spans="1:17" s="1" customFormat="1" ht="25.5" hidden="1" customHeight="1" x14ac:dyDescent="0.25">
      <c r="A31" s="92" t="s">
        <v>245</v>
      </c>
      <c r="B31" s="93" t="str">
        <f>IFERROR(VLOOKUP(A31,Dim_Magaza!$A:$C,2,FALSE()),"")</f>
        <v>TORBALI 3</v>
      </c>
      <c r="C31" s="93" t="s">
        <v>8652</v>
      </c>
      <c r="D31" s="92" t="s">
        <v>76</v>
      </c>
      <c r="E31" s="93" t="str">
        <f>IFERROR(VLOOKUP(D31,Dim_Unvan!$A:$B,2,FALSE()),"")</f>
        <v>YÖNETİCİ YARDIMCISI</v>
      </c>
      <c r="F31" s="92" t="s">
        <v>77</v>
      </c>
      <c r="G31" s="93" t="str">
        <f>IF(OR(A31="",F31="",I31="",K31&lt;&gt;""),"",IF(COUNTIFS($A$2:A31,A31,$F$2:F31,F31,$K$2:K31,"")&lt;=SUMIFS(Fact_Norm!$F:$F,Fact_Norm!$A:$A,A31,Fact_Norm!$E:$E,F31),"Norma Uygun","Norm Fazlası"))</f>
        <v>Norma Uygun</v>
      </c>
      <c r="H31" s="92"/>
      <c r="I31" s="92" t="s">
        <v>330</v>
      </c>
      <c r="J31" s="94"/>
      <c r="K31" s="94"/>
      <c r="L31" s="92"/>
      <c r="M31" s="92"/>
      <c r="N31" s="93" t="str">
        <f>IFERROR(VLOOKUP(M31,Dim_CikisNedeni!$A:$B,2,FALSE()),"")</f>
        <v/>
      </c>
      <c r="O31" s="93" t="str">
        <f t="shared" si="0"/>
        <v>Aktif</v>
      </c>
      <c r="P31" s="93" t="str">
        <f t="shared" ca="1" si="1"/>
        <v/>
      </c>
      <c r="Q31" s="93" t="str">
        <f t="shared" ca="1" si="2"/>
        <v/>
      </c>
    </row>
    <row r="32" spans="1:17" s="1" customFormat="1" ht="25.5" hidden="1" customHeight="1" x14ac:dyDescent="0.25">
      <c r="A32" s="92" t="s">
        <v>245</v>
      </c>
      <c r="B32" s="93" t="str">
        <f>IFERROR(VLOOKUP(A32,Dim_Magaza!$A:$C,2,FALSE()),"")</f>
        <v>TORBALI 3</v>
      </c>
      <c r="C32" s="93" t="s">
        <v>8652</v>
      </c>
      <c r="D32" s="92" t="s">
        <v>30</v>
      </c>
      <c r="E32" s="93" t="str">
        <f>IFERROR(VLOOKUP(D32,Dim_Unvan!$A:$B,2,FALSE()),"")</f>
        <v>KASİYER</v>
      </c>
      <c r="F32" s="92" t="s">
        <v>31</v>
      </c>
      <c r="G32" s="93" t="str">
        <f>IF(OR(A32="",F32="",I32="",K32&lt;&gt;""),"",IF(COUNTIFS($A$2:A32,A32,$F$2:F32,F32,$K$2:K32,"")&lt;=SUMIFS(Fact_Norm!$F:$F,Fact_Norm!$A:$A,A32,Fact_Norm!$E:$E,F32),"Norma Uygun","Norm Fazlası"))</f>
        <v>Norma Uygun</v>
      </c>
      <c r="H32" s="92"/>
      <c r="I32" s="92" t="s">
        <v>331</v>
      </c>
      <c r="J32" s="94"/>
      <c r="K32" s="94"/>
      <c r="L32" s="92"/>
      <c r="M32" s="92"/>
      <c r="N32" s="93" t="str">
        <f>IFERROR(VLOOKUP(M32,Dim_CikisNedeni!$A:$B,2,FALSE()),"")</f>
        <v/>
      </c>
      <c r="O32" s="93" t="str">
        <f t="shared" si="0"/>
        <v>Aktif</v>
      </c>
      <c r="P32" s="93" t="str">
        <f t="shared" ca="1" si="1"/>
        <v/>
      </c>
      <c r="Q32" s="93" t="str">
        <f t="shared" ca="1" si="2"/>
        <v/>
      </c>
    </row>
    <row r="33" spans="1:17" s="1" customFormat="1" ht="25.5" hidden="1" customHeight="1" x14ac:dyDescent="0.25">
      <c r="A33" s="92" t="s">
        <v>245</v>
      </c>
      <c r="B33" s="93" t="str">
        <f>IFERROR(VLOOKUP(A33,Dim_Magaza!$A:$C,2,FALSE()),"")</f>
        <v>TORBALI 3</v>
      </c>
      <c r="C33" s="93" t="s">
        <v>8652</v>
      </c>
      <c r="D33" s="92" t="s">
        <v>30</v>
      </c>
      <c r="E33" s="93" t="str">
        <f>IFERROR(VLOOKUP(D33,Dim_Unvan!$A:$B,2,FALSE()),"")</f>
        <v>KASİYER</v>
      </c>
      <c r="F33" s="92" t="s">
        <v>31</v>
      </c>
      <c r="G33" s="93" t="str">
        <f>IF(OR(A33="",F33="",I33="",K33&lt;&gt;""),"",IF(COUNTIFS($A$2:A33,A33,$F$2:F33,F33,$K$2:K33,"")&lt;=SUMIFS(Fact_Norm!$F:$F,Fact_Norm!$A:$A,A33,Fact_Norm!$E:$E,F33),"Norma Uygun","Norm Fazlası"))</f>
        <v>Norma Uygun</v>
      </c>
      <c r="H33" s="92"/>
      <c r="I33" s="92" t="s">
        <v>332</v>
      </c>
      <c r="J33" s="94"/>
      <c r="K33" s="94"/>
      <c r="L33" s="92"/>
      <c r="M33" s="92"/>
      <c r="N33" s="93" t="str">
        <f>IFERROR(VLOOKUP(M33,Dim_CikisNedeni!$A:$B,2,FALSE()),"")</f>
        <v/>
      </c>
      <c r="O33" s="93" t="str">
        <f t="shared" si="0"/>
        <v>Aktif</v>
      </c>
      <c r="P33" s="93" t="str">
        <f t="shared" ca="1" si="1"/>
        <v/>
      </c>
      <c r="Q33" s="93" t="str">
        <f t="shared" ca="1" si="2"/>
        <v/>
      </c>
    </row>
    <row r="34" spans="1:17" s="1" customFormat="1" ht="25.5" hidden="1" customHeight="1" x14ac:dyDescent="0.25">
      <c r="A34" s="92" t="s">
        <v>245</v>
      </c>
      <c r="B34" s="93" t="str">
        <f>IFERROR(VLOOKUP(A34,Dim_Magaza!$A:$C,2,FALSE()),"")</f>
        <v>TORBALI 3</v>
      </c>
      <c r="C34" s="93" t="s">
        <v>8652</v>
      </c>
      <c r="D34" s="92" t="s">
        <v>30</v>
      </c>
      <c r="E34" s="93" t="str">
        <f>IFERROR(VLOOKUP(D34,Dim_Unvan!$A:$B,2,FALSE()),"")</f>
        <v>KASİYER</v>
      </c>
      <c r="F34" s="92" t="s">
        <v>31</v>
      </c>
      <c r="G34" s="93" t="str">
        <f>IF(OR(A34="",F34="",I34="",K34&lt;&gt;""),"",IF(COUNTIFS($A$2:A34,A34,$F$2:F34,F34,$K$2:K34,"")&lt;=SUMIFS(Fact_Norm!$F:$F,Fact_Norm!$A:$A,A34,Fact_Norm!$E:$E,F34),"Norma Uygun","Norm Fazlası"))</f>
        <v>Norma Uygun</v>
      </c>
      <c r="H34" s="92"/>
      <c r="I34" s="92" t="s">
        <v>333</v>
      </c>
      <c r="J34" s="94"/>
      <c r="K34" s="94"/>
      <c r="L34" s="92"/>
      <c r="M34" s="92"/>
      <c r="N34" s="93" t="str">
        <f>IFERROR(VLOOKUP(M34,Dim_CikisNedeni!$A:$B,2,FALSE()),"")</f>
        <v/>
      </c>
      <c r="O34" s="93" t="str">
        <f t="shared" si="0"/>
        <v>Aktif</v>
      </c>
      <c r="P34" s="93" t="str">
        <f t="shared" ca="1" si="1"/>
        <v/>
      </c>
      <c r="Q34" s="93" t="str">
        <f t="shared" ca="1" si="2"/>
        <v/>
      </c>
    </row>
    <row r="35" spans="1:17" s="1" customFormat="1" ht="25.5" hidden="1" customHeight="1" x14ac:dyDescent="0.25">
      <c r="A35" s="92" t="s">
        <v>245</v>
      </c>
      <c r="B35" s="93" t="str">
        <f>IFERROR(VLOOKUP(A35,Dim_Magaza!$A:$C,2,FALSE()),"")</f>
        <v>TORBALI 3</v>
      </c>
      <c r="C35" s="93" t="s">
        <v>8652</v>
      </c>
      <c r="D35" s="92" t="s">
        <v>52</v>
      </c>
      <c r="E35" s="93" t="str">
        <f>IFERROR(VLOOKUP(D35,Dim_Unvan!$A:$B,2,FALSE()),"")</f>
        <v>REYON GÖREVLİSİ</v>
      </c>
      <c r="F35" s="92" t="s">
        <v>53</v>
      </c>
      <c r="G35" s="93" t="str">
        <f>IF(OR(A35="",F35="",I35="",K35&lt;&gt;""),"",IF(COUNTIFS($A$2:A35,A35,$F$2:F35,F35,$K$2:K35,"")&lt;=SUMIFS(Fact_Norm!$F:$F,Fact_Norm!$A:$A,A35,Fact_Norm!$E:$E,F35),"Norma Uygun","Norm Fazlası"))</f>
        <v>Norma Uygun</v>
      </c>
      <c r="H35" s="92"/>
      <c r="I35" s="92" t="s">
        <v>334</v>
      </c>
      <c r="J35" s="94"/>
      <c r="K35" s="94"/>
      <c r="L35" s="92"/>
      <c r="M35" s="92"/>
      <c r="N35" s="93" t="str">
        <f>IFERROR(VLOOKUP(M35,Dim_CikisNedeni!$A:$B,2,FALSE()),"")</f>
        <v/>
      </c>
      <c r="O35" s="93" t="str">
        <f t="shared" si="0"/>
        <v>Aktif</v>
      </c>
      <c r="P35" s="93" t="str">
        <f t="shared" ca="1" si="1"/>
        <v/>
      </c>
      <c r="Q35" s="93" t="str">
        <f t="shared" ca="1" si="2"/>
        <v/>
      </c>
    </row>
    <row r="36" spans="1:17" s="1" customFormat="1" ht="25.5" hidden="1" customHeight="1" x14ac:dyDescent="0.25">
      <c r="A36" s="92" t="s">
        <v>245</v>
      </c>
      <c r="B36" s="93" t="str">
        <f>IFERROR(VLOOKUP(A36,Dim_Magaza!$A:$C,2,FALSE()),"")</f>
        <v>TORBALI 3</v>
      </c>
      <c r="C36" s="93" t="s">
        <v>8652</v>
      </c>
      <c r="D36" s="92" t="s">
        <v>52</v>
      </c>
      <c r="E36" s="93" t="str">
        <f>IFERROR(VLOOKUP(D36,Dim_Unvan!$A:$B,2,FALSE()),"")</f>
        <v>REYON GÖREVLİSİ</v>
      </c>
      <c r="F36" s="92" t="s">
        <v>53</v>
      </c>
      <c r="G36" s="93" t="str">
        <f>IF(OR(A36="",F36="",I36="",K36&lt;&gt;""),"",IF(COUNTIFS($A$2:A36,A36,$F$2:F36,F36,$K$2:K36,"")&lt;=SUMIFS(Fact_Norm!$F:$F,Fact_Norm!$A:$A,A36,Fact_Norm!$E:$E,F36),"Norma Uygun","Norm Fazlası"))</f>
        <v>Norma Uygun</v>
      </c>
      <c r="H36" s="92"/>
      <c r="I36" s="92" t="s">
        <v>335</v>
      </c>
      <c r="J36" s="94"/>
      <c r="K36" s="94"/>
      <c r="L36" s="92"/>
      <c r="M36" s="92"/>
      <c r="N36" s="93" t="str">
        <f>IFERROR(VLOOKUP(M36,Dim_CikisNedeni!$A:$B,2,FALSE()),"")</f>
        <v/>
      </c>
      <c r="O36" s="93" t="str">
        <f t="shared" si="0"/>
        <v>Aktif</v>
      </c>
      <c r="P36" s="93" t="str">
        <f t="shared" ca="1" si="1"/>
        <v/>
      </c>
      <c r="Q36" s="93" t="str">
        <f t="shared" ca="1" si="2"/>
        <v/>
      </c>
    </row>
    <row r="37" spans="1:17" s="1" customFormat="1" ht="25.5" hidden="1" customHeight="1" x14ac:dyDescent="0.25">
      <c r="A37" s="92" t="s">
        <v>245</v>
      </c>
      <c r="B37" s="93" t="str">
        <f>IFERROR(VLOOKUP(A37,Dim_Magaza!$A:$C,2,FALSE()),"")</f>
        <v>TORBALI 3</v>
      </c>
      <c r="C37" s="93" t="s">
        <v>8652</v>
      </c>
      <c r="D37" s="92" t="s">
        <v>4</v>
      </c>
      <c r="E37" s="93" t="str">
        <f>IFERROR(VLOOKUP(D37,Dim_Unvan!$A:$B,2,FALSE()),"")</f>
        <v>BAKLİYAT</v>
      </c>
      <c r="F37" s="92" t="s">
        <v>5</v>
      </c>
      <c r="G37" s="93" t="str">
        <f>IF(OR(A37="",F37="",I37="",K37&lt;&gt;""),"",IF(COUNTIFS($A$2:A37,A37,$F$2:F37,F37,$K$2:K37,"")&lt;=SUMIFS(Fact_Norm!$F:$F,Fact_Norm!$A:$A,A37,Fact_Norm!$E:$E,F37),"Norma Uygun","Norm Fazlası"))</f>
        <v>Norma Uygun</v>
      </c>
      <c r="H37" s="92"/>
      <c r="I37" s="92" t="s">
        <v>336</v>
      </c>
      <c r="J37" s="94"/>
      <c r="K37" s="94"/>
      <c r="L37" s="92"/>
      <c r="M37" s="92"/>
      <c r="N37" s="93" t="str">
        <f>IFERROR(VLOOKUP(M37,Dim_CikisNedeni!$A:$B,2,FALSE()),"")</f>
        <v/>
      </c>
      <c r="O37" s="93" t="str">
        <f t="shared" si="0"/>
        <v>Aktif</v>
      </c>
      <c r="P37" s="93" t="str">
        <f t="shared" ca="1" si="1"/>
        <v/>
      </c>
      <c r="Q37" s="93" t="str">
        <f t="shared" ca="1" si="2"/>
        <v/>
      </c>
    </row>
    <row r="38" spans="1:17" s="1" customFormat="1" ht="25.5" hidden="1" customHeight="1" x14ac:dyDescent="0.25">
      <c r="A38" s="92" t="s">
        <v>245</v>
      </c>
      <c r="B38" s="93" t="str">
        <f>IFERROR(VLOOKUP(A38,Dim_Magaza!$A:$C,2,FALSE()),"")</f>
        <v>TORBALI 3</v>
      </c>
      <c r="C38" s="93" t="s">
        <v>8652</v>
      </c>
      <c r="D38" s="92" t="s">
        <v>86</v>
      </c>
      <c r="E38" s="93" t="str">
        <f>IFERROR(VLOOKUP(D38,Dim_Unvan!$A:$B,2,FALSE()),"")</f>
        <v>ŞARKÜTERİ YARDIMCISI</v>
      </c>
      <c r="F38" s="92" t="s">
        <v>87</v>
      </c>
      <c r="G38" s="93" t="str">
        <f>IF(OR(A38="",F38="",I38="",K38&lt;&gt;""),"",IF(COUNTIFS($A$2:A38,A38,$F$2:F38,F38,$K$2:K38,"")&lt;=SUMIFS(Fact_Norm!$F:$F,Fact_Norm!$A:$A,A38,Fact_Norm!$E:$E,F38),"Norma Uygun","Norm Fazlası"))</f>
        <v>Norm Fazlası</v>
      </c>
      <c r="H38" s="92"/>
      <c r="I38" s="92" t="s">
        <v>337</v>
      </c>
      <c r="J38" s="94"/>
      <c r="K38" s="94"/>
      <c r="L38" s="92"/>
      <c r="M38" s="92"/>
      <c r="N38" s="93" t="str">
        <f>IFERROR(VLOOKUP(M38,Dim_CikisNedeni!$A:$B,2,FALSE()),"")</f>
        <v/>
      </c>
      <c r="O38" s="93" t="str">
        <f t="shared" si="0"/>
        <v>Aktif</v>
      </c>
      <c r="P38" s="93" t="str">
        <f t="shared" ca="1" si="1"/>
        <v/>
      </c>
      <c r="Q38" s="93" t="str">
        <f t="shared" ca="1" si="2"/>
        <v/>
      </c>
    </row>
    <row r="39" spans="1:17" s="1" customFormat="1" ht="25.5" hidden="1" customHeight="1" x14ac:dyDescent="0.25">
      <c r="A39" s="92" t="s">
        <v>245</v>
      </c>
      <c r="B39" s="93" t="str">
        <f>IFERROR(VLOOKUP(A39,Dim_Magaza!$A:$C,2,FALSE()),"")</f>
        <v>TORBALI 3</v>
      </c>
      <c r="C39" s="93" t="s">
        <v>8652</v>
      </c>
      <c r="D39" s="92" t="s">
        <v>108</v>
      </c>
      <c r="E39" s="93" t="str">
        <f>IFERROR(VLOOKUP(D39,Dim_Unvan!$A:$B,2,FALSE()),"")</f>
        <v>ELİT KASAP</v>
      </c>
      <c r="F39" s="92" t="s">
        <v>27</v>
      </c>
      <c r="G39" s="93" t="str">
        <f>IF(OR(A39="",F39="",I39="",K39&lt;&gt;""),"",IF(COUNTIFS($A$2:A39,A39,$F$2:F39,F39,$K$2:K39,"")&lt;=SUMIFS(Fact_Norm!$F:$F,Fact_Norm!$A:$A,A39,Fact_Norm!$E:$E,F39),"Norma Uygun","Norm Fazlası"))</f>
        <v>Norma Uygun</v>
      </c>
      <c r="H39" s="92"/>
      <c r="I39" s="92" t="s">
        <v>338</v>
      </c>
      <c r="J39" s="94"/>
      <c r="K39" s="94"/>
      <c r="L39" s="92"/>
      <c r="M39" s="92"/>
      <c r="N39" s="93" t="str">
        <f>IFERROR(VLOOKUP(M39,Dim_CikisNedeni!$A:$B,2,FALSE()),"")</f>
        <v/>
      </c>
      <c r="O39" s="93" t="str">
        <f t="shared" si="0"/>
        <v>Aktif</v>
      </c>
      <c r="P39" s="93" t="str">
        <f t="shared" ca="1" si="1"/>
        <v/>
      </c>
      <c r="Q39" s="93" t="str">
        <f t="shared" ca="1" si="2"/>
        <v/>
      </c>
    </row>
    <row r="40" spans="1:17" s="1" customFormat="1" ht="25.5" hidden="1" customHeight="1" x14ac:dyDescent="0.25">
      <c r="A40" s="92" t="s">
        <v>245</v>
      </c>
      <c r="B40" s="93" t="str">
        <f>IFERROR(VLOOKUP(A40,Dim_Magaza!$A:$C,2,FALSE()),"")</f>
        <v>TORBALI 3</v>
      </c>
      <c r="C40" s="93" t="s">
        <v>8652</v>
      </c>
      <c r="D40" s="92" t="s">
        <v>102</v>
      </c>
      <c r="E40" s="93" t="str">
        <f>IFERROR(VLOOKUP(D40,Dim_Unvan!$A:$B,2,FALSE()),"")</f>
        <v>UZMAN MANAV</v>
      </c>
      <c r="F40" s="92" t="s">
        <v>35</v>
      </c>
      <c r="G40" s="93" t="str">
        <f>IF(OR(A40="",F40="",I40="",K40&lt;&gt;""),"",IF(COUNTIFS($A$2:A40,A40,$F$2:F40,F40,$K$2:K40,"")&lt;=SUMIFS(Fact_Norm!$F:$F,Fact_Norm!$A:$A,A40,Fact_Norm!$E:$E,F40),"Norma Uygun","Norm Fazlası"))</f>
        <v>Norma Uygun</v>
      </c>
      <c r="H40" s="92"/>
      <c r="I40" s="92" t="s">
        <v>339</v>
      </c>
      <c r="J40" s="94"/>
      <c r="K40" s="94"/>
      <c r="L40" s="92"/>
      <c r="M40" s="92"/>
      <c r="N40" s="93" t="str">
        <f>IFERROR(VLOOKUP(M40,Dim_CikisNedeni!$A:$B,2,FALSE()),"")</f>
        <v/>
      </c>
      <c r="O40" s="93" t="str">
        <f t="shared" si="0"/>
        <v>Aktif</v>
      </c>
      <c r="P40" s="93" t="str">
        <f t="shared" ca="1" si="1"/>
        <v/>
      </c>
      <c r="Q40" s="93" t="str">
        <f t="shared" ca="1" si="2"/>
        <v/>
      </c>
    </row>
    <row r="41" spans="1:17" s="1" customFormat="1" ht="25.5" hidden="1" customHeight="1" x14ac:dyDescent="0.25">
      <c r="A41" s="92" t="s">
        <v>245</v>
      </c>
      <c r="B41" s="93" t="str">
        <f>IFERROR(VLOOKUP(A41,Dim_Magaza!$A:$C,2,FALSE()),"")</f>
        <v>TORBALI 3</v>
      </c>
      <c r="C41" s="93" t="s">
        <v>8652</v>
      </c>
      <c r="D41" s="92" t="s">
        <v>38</v>
      </c>
      <c r="E41" s="93" t="str">
        <f>IFERROR(VLOOKUP(D41,Dim_Unvan!$A:$B,2,FALSE()),"")</f>
        <v>MANAV YARDIMCISI</v>
      </c>
      <c r="F41" s="92" t="s">
        <v>39</v>
      </c>
      <c r="G41" s="93" t="str">
        <f>IF(OR(A41="",F41="",I41="",K41&lt;&gt;""),"",IF(COUNTIFS($A$2:A41,A41,$F$2:F41,F41,$K$2:K41,"")&lt;=SUMIFS(Fact_Norm!$F:$F,Fact_Norm!$A:$A,A41,Fact_Norm!$E:$E,F41),"Norma Uygun","Norm Fazlası"))</f>
        <v>Norm Fazlası</v>
      </c>
      <c r="H41" s="92"/>
      <c r="I41" s="92" t="s">
        <v>340</v>
      </c>
      <c r="J41" s="94"/>
      <c r="K41" s="94"/>
      <c r="L41" s="92"/>
      <c r="M41" s="92"/>
      <c r="N41" s="93" t="str">
        <f>IFERROR(VLOOKUP(M41,Dim_CikisNedeni!$A:$B,2,FALSE()),"")</f>
        <v/>
      </c>
      <c r="O41" s="93" t="str">
        <f t="shared" si="0"/>
        <v>Aktif</v>
      </c>
      <c r="P41" s="93" t="str">
        <f t="shared" ca="1" si="1"/>
        <v/>
      </c>
      <c r="Q41" s="93" t="str">
        <f t="shared" ca="1" si="2"/>
        <v/>
      </c>
    </row>
    <row r="42" spans="1:17" s="1" customFormat="1" ht="25.5" hidden="1" customHeight="1" x14ac:dyDescent="0.25">
      <c r="A42" s="92" t="s">
        <v>248</v>
      </c>
      <c r="B42" s="93" t="str">
        <f>IFERROR(VLOOKUP(A42,Dim_Magaza!$A:$C,2,FALSE()),"")</f>
        <v>TORBALI 4</v>
      </c>
      <c r="C42" s="93" t="s">
        <v>8652</v>
      </c>
      <c r="D42" s="92" t="s">
        <v>76</v>
      </c>
      <c r="E42" s="93" t="str">
        <f>IFERROR(VLOOKUP(D42,Dim_Unvan!$A:$B,2,FALSE()),"")</f>
        <v>YÖNETİCİ YARDIMCISI</v>
      </c>
      <c r="F42" s="92" t="s">
        <v>77</v>
      </c>
      <c r="G42" s="93" t="str">
        <f>IF(OR(A42="",F42="",I42="",K42&lt;&gt;""),"",IF(COUNTIFS($A$2:A42,A42,$F$2:F42,F42,$K$2:K42,"")&lt;=SUMIFS(Fact_Norm!$F:$F,Fact_Norm!$A:$A,A42,Fact_Norm!$E:$E,F42),"Norma Uygun","Norm Fazlası"))</f>
        <v>Norma Uygun</v>
      </c>
      <c r="H42" s="92"/>
      <c r="I42" s="92" t="s">
        <v>341</v>
      </c>
      <c r="J42" s="94"/>
      <c r="K42" s="94"/>
      <c r="L42" s="92"/>
      <c r="M42" s="92"/>
      <c r="N42" s="93" t="str">
        <f>IFERROR(VLOOKUP(M42,Dim_CikisNedeni!$A:$B,2,FALSE()),"")</f>
        <v/>
      </c>
      <c r="O42" s="93" t="str">
        <f t="shared" si="0"/>
        <v>Aktif</v>
      </c>
      <c r="P42" s="93" t="str">
        <f t="shared" ca="1" si="1"/>
        <v/>
      </c>
      <c r="Q42" s="93" t="str">
        <f t="shared" ca="1" si="2"/>
        <v/>
      </c>
    </row>
    <row r="43" spans="1:17" s="1" customFormat="1" ht="25.5" hidden="1" customHeight="1" x14ac:dyDescent="0.25">
      <c r="A43" s="92" t="s">
        <v>248</v>
      </c>
      <c r="B43" s="93" t="str">
        <f>IFERROR(VLOOKUP(A43,Dim_Magaza!$A:$C,2,FALSE()),"")</f>
        <v>TORBALI 4</v>
      </c>
      <c r="C43" s="93" t="s">
        <v>8652</v>
      </c>
      <c r="D43" s="92" t="s">
        <v>76</v>
      </c>
      <c r="E43" s="93" t="str">
        <f>IFERROR(VLOOKUP(D43,Dim_Unvan!$A:$B,2,FALSE()),"")</f>
        <v>YÖNETİCİ YARDIMCISI</v>
      </c>
      <c r="F43" s="92" t="s">
        <v>77</v>
      </c>
      <c r="G43" s="93" t="str">
        <f>IF(OR(A43="",F43="",I43="",K43&lt;&gt;""),"",IF(COUNTIFS($A$2:A43,A43,$F$2:F43,F43,$K$2:K43,"")&lt;=SUMIFS(Fact_Norm!$F:$F,Fact_Norm!$A:$A,A43,Fact_Norm!$E:$E,F43),"Norma Uygun","Norm Fazlası"))</f>
        <v>Norm Fazlası</v>
      </c>
      <c r="H43" s="92"/>
      <c r="I43" s="92" t="s">
        <v>342</v>
      </c>
      <c r="J43" s="94"/>
      <c r="K43" s="94"/>
      <c r="L43" s="92"/>
      <c r="M43" s="92"/>
      <c r="N43" s="93" t="str">
        <f>IFERROR(VLOOKUP(M43,Dim_CikisNedeni!$A:$B,2,FALSE()),"")</f>
        <v/>
      </c>
      <c r="O43" s="93" t="str">
        <f t="shared" si="0"/>
        <v>Aktif</v>
      </c>
      <c r="P43" s="93" t="str">
        <f t="shared" ca="1" si="1"/>
        <v/>
      </c>
      <c r="Q43" s="93" t="str">
        <f t="shared" ca="1" si="2"/>
        <v/>
      </c>
    </row>
    <row r="44" spans="1:17" s="1" customFormat="1" ht="25.5" hidden="1" customHeight="1" x14ac:dyDescent="0.25">
      <c r="A44" s="92" t="s">
        <v>248</v>
      </c>
      <c r="B44" s="93" t="str">
        <f>IFERROR(VLOOKUP(A44,Dim_Magaza!$A:$C,2,FALSE()),"")</f>
        <v>TORBALI 4</v>
      </c>
      <c r="C44" s="93" t="s">
        <v>8652</v>
      </c>
      <c r="D44" s="92" t="s">
        <v>30</v>
      </c>
      <c r="E44" s="93" t="str">
        <f>IFERROR(VLOOKUP(D44,Dim_Unvan!$A:$B,2,FALSE()),"")</f>
        <v>KASİYER</v>
      </c>
      <c r="F44" s="92" t="s">
        <v>87</v>
      </c>
      <c r="G44" s="93" t="str">
        <f>IF(OR(A44="",F44="",I44="",K44&lt;&gt;""),"",IF(COUNTIFS($A$2:A44,A44,$F$2:F44,F44,$K$2:K44,"")&lt;=SUMIFS(Fact_Norm!$F:$F,Fact_Norm!$A:$A,A44,Fact_Norm!$E:$E,F44),"Norma Uygun","Norm Fazlası"))</f>
        <v>Norm Fazlası</v>
      </c>
      <c r="H44" s="92"/>
      <c r="I44" s="92" t="s">
        <v>343</v>
      </c>
      <c r="J44" s="94"/>
      <c r="K44" s="94"/>
      <c r="L44" s="92"/>
      <c r="M44" s="92"/>
      <c r="N44" s="93" t="str">
        <f>IFERROR(VLOOKUP(M44,Dim_CikisNedeni!$A:$B,2,FALSE()),"")</f>
        <v/>
      </c>
      <c r="O44" s="93" t="str">
        <f t="shared" si="0"/>
        <v>Aktif</v>
      </c>
      <c r="P44" s="93" t="str">
        <f t="shared" ca="1" si="1"/>
        <v/>
      </c>
      <c r="Q44" s="93" t="str">
        <f t="shared" ca="1" si="2"/>
        <v/>
      </c>
    </row>
    <row r="45" spans="1:17" s="1" customFormat="1" ht="25.5" hidden="1" customHeight="1" x14ac:dyDescent="0.25">
      <c r="A45" s="92" t="s">
        <v>248</v>
      </c>
      <c r="B45" s="93" t="str">
        <f>IFERROR(VLOOKUP(A45,Dim_Magaza!$A:$C,2,FALSE()),"")</f>
        <v>TORBALI 4</v>
      </c>
      <c r="C45" s="93" t="s">
        <v>8652</v>
      </c>
      <c r="D45" s="92" t="s">
        <v>30</v>
      </c>
      <c r="E45" s="93" t="str">
        <f>IFERROR(VLOOKUP(D45,Dim_Unvan!$A:$B,2,FALSE()),"")</f>
        <v>KASİYER</v>
      </c>
      <c r="F45" s="92" t="s">
        <v>27</v>
      </c>
      <c r="G45" s="93" t="str">
        <f>IF(OR(A45="",F45="",I45="",K45&lt;&gt;""),"",IF(COUNTIFS($A$2:A45,A45,$F$2:F45,F45,$K$2:K45,"")&lt;=SUMIFS(Fact_Norm!$F:$F,Fact_Norm!$A:$A,A45,Fact_Norm!$E:$E,F45),"Norma Uygun","Norm Fazlası"))</f>
        <v>Norma Uygun</v>
      </c>
      <c r="H45" s="92"/>
      <c r="I45" s="92" t="s">
        <v>344</v>
      </c>
      <c r="J45" s="94"/>
      <c r="K45" s="94"/>
      <c r="L45" s="92"/>
      <c r="M45" s="92"/>
      <c r="N45" s="93" t="str">
        <f>IFERROR(VLOOKUP(M45,Dim_CikisNedeni!$A:$B,2,FALSE()),"")</f>
        <v/>
      </c>
      <c r="O45" s="93" t="str">
        <f t="shared" si="0"/>
        <v>Aktif</v>
      </c>
      <c r="P45" s="93" t="str">
        <f t="shared" ca="1" si="1"/>
        <v/>
      </c>
      <c r="Q45" s="93" t="str">
        <f t="shared" ca="1" si="2"/>
        <v/>
      </c>
    </row>
    <row r="46" spans="1:17" s="1" customFormat="1" ht="25.5" hidden="1" customHeight="1" x14ac:dyDescent="0.25">
      <c r="A46" s="92" t="s">
        <v>248</v>
      </c>
      <c r="B46" s="93" t="str">
        <f>IFERROR(VLOOKUP(A46,Dim_Magaza!$A:$C,2,FALSE()),"")</f>
        <v>TORBALI 4</v>
      </c>
      <c r="C46" s="93" t="s">
        <v>8652</v>
      </c>
      <c r="D46" s="92" t="s">
        <v>52</v>
      </c>
      <c r="E46" s="93" t="str">
        <f>IFERROR(VLOOKUP(D46,Dim_Unvan!$A:$B,2,FALSE()),"")</f>
        <v>REYON GÖREVLİSİ</v>
      </c>
      <c r="F46" s="92" t="s">
        <v>53</v>
      </c>
      <c r="G46" s="93" t="str">
        <f>IF(OR(A46="",F46="",I46="",K46&lt;&gt;""),"",IF(COUNTIFS($A$2:A46,A46,$F$2:F46,F46,$K$2:K46,"")&lt;=SUMIFS(Fact_Norm!$F:$F,Fact_Norm!$A:$A,A46,Fact_Norm!$E:$E,F46),"Norma Uygun","Norm Fazlası"))</f>
        <v>Norma Uygun</v>
      </c>
      <c r="H46" s="92"/>
      <c r="I46" s="92" t="s">
        <v>345</v>
      </c>
      <c r="J46" s="94"/>
      <c r="K46" s="94"/>
      <c r="L46" s="92"/>
      <c r="M46" s="92"/>
      <c r="N46" s="93" t="str">
        <f>IFERROR(VLOOKUP(M46,Dim_CikisNedeni!$A:$B,2,FALSE()),"")</f>
        <v/>
      </c>
      <c r="O46" s="93" t="str">
        <f t="shared" si="0"/>
        <v>Aktif</v>
      </c>
      <c r="P46" s="93" t="str">
        <f t="shared" ca="1" si="1"/>
        <v/>
      </c>
      <c r="Q46" s="93" t="str">
        <f t="shared" ca="1" si="2"/>
        <v/>
      </c>
    </row>
    <row r="47" spans="1:17" s="1" customFormat="1" ht="25.5" hidden="1" customHeight="1" x14ac:dyDescent="0.25">
      <c r="A47" s="92" t="s">
        <v>248</v>
      </c>
      <c r="B47" s="93" t="str">
        <f>IFERROR(VLOOKUP(A47,Dim_Magaza!$A:$C,2,FALSE()),"")</f>
        <v>TORBALI 4</v>
      </c>
      <c r="C47" s="93" t="s">
        <v>8652</v>
      </c>
      <c r="D47" s="92" t="s">
        <v>52</v>
      </c>
      <c r="E47" s="93" t="str">
        <f>IFERROR(VLOOKUP(D47,Dim_Unvan!$A:$B,2,FALSE()),"")</f>
        <v>REYON GÖREVLİSİ</v>
      </c>
      <c r="F47" s="92" t="s">
        <v>53</v>
      </c>
      <c r="G47" s="93" t="str">
        <f>IF(OR(A47="",F47="",I47="",K47&lt;&gt;""),"",IF(COUNTIFS($A$2:A47,A47,$F$2:F47,F47,$K$2:K47,"")&lt;=SUMIFS(Fact_Norm!$F:$F,Fact_Norm!$A:$A,A47,Fact_Norm!$E:$E,F47),"Norma Uygun","Norm Fazlası"))</f>
        <v>Norma Uygun</v>
      </c>
      <c r="H47" s="92"/>
      <c r="I47" s="92" t="s">
        <v>346</v>
      </c>
      <c r="J47" s="94"/>
      <c r="K47" s="94"/>
      <c r="L47" s="92"/>
      <c r="M47" s="92"/>
      <c r="N47" s="93" t="str">
        <f>IFERROR(VLOOKUP(M47,Dim_CikisNedeni!$A:$B,2,FALSE()),"")</f>
        <v/>
      </c>
      <c r="O47" s="93" t="str">
        <f t="shared" si="0"/>
        <v>Aktif</v>
      </c>
      <c r="P47" s="93" t="str">
        <f t="shared" ca="1" si="1"/>
        <v/>
      </c>
      <c r="Q47" s="93" t="str">
        <f t="shared" ca="1" si="2"/>
        <v/>
      </c>
    </row>
    <row r="48" spans="1:17" s="1" customFormat="1" ht="25.5" hidden="1" customHeight="1" x14ac:dyDescent="0.25">
      <c r="A48" s="92" t="s">
        <v>248</v>
      </c>
      <c r="B48" s="93" t="str">
        <f>IFERROR(VLOOKUP(A48,Dim_Magaza!$A:$C,2,FALSE()),"")</f>
        <v>TORBALI 4</v>
      </c>
      <c r="C48" s="93" t="s">
        <v>8652</v>
      </c>
      <c r="D48" s="92" t="s">
        <v>4</v>
      </c>
      <c r="E48" s="93" t="str">
        <f>IFERROR(VLOOKUP(D48,Dim_Unvan!$A:$B,2,FALSE()),"")</f>
        <v>BAKLİYAT</v>
      </c>
      <c r="F48" s="92" t="s">
        <v>53</v>
      </c>
      <c r="G48" s="93" t="str">
        <f>IF(OR(A48="",F48="",I48="",K48&lt;&gt;""),"",IF(COUNTIFS($A$2:A48,A48,$F$2:F48,F48,$K$2:K48,"")&lt;=SUMIFS(Fact_Norm!$F:$F,Fact_Norm!$A:$A,A48,Fact_Norm!$E:$E,F48),"Norma Uygun","Norm Fazlası"))</f>
        <v>Norm Fazlası</v>
      </c>
      <c r="H48" s="92"/>
      <c r="I48" s="92" t="s">
        <v>347</v>
      </c>
      <c r="J48" s="94"/>
      <c r="K48" s="94"/>
      <c r="L48" s="92"/>
      <c r="M48" s="92"/>
      <c r="N48" s="93" t="str">
        <f>IFERROR(VLOOKUP(M48,Dim_CikisNedeni!$A:$B,2,FALSE()),"")</f>
        <v/>
      </c>
      <c r="O48" s="93" t="str">
        <f t="shared" si="0"/>
        <v>Aktif</v>
      </c>
      <c r="P48" s="93" t="str">
        <f t="shared" ca="1" si="1"/>
        <v/>
      </c>
      <c r="Q48" s="93" t="str">
        <f t="shared" ca="1" si="2"/>
        <v/>
      </c>
    </row>
    <row r="49" spans="1:17" s="1" customFormat="1" ht="25.5" hidden="1" customHeight="1" x14ac:dyDescent="0.25">
      <c r="A49" s="92" t="s">
        <v>248</v>
      </c>
      <c r="B49" s="93" t="str">
        <f>IFERROR(VLOOKUP(A49,Dim_Magaza!$A:$C,2,FALSE()),"")</f>
        <v>TORBALI 4</v>
      </c>
      <c r="C49" s="93" t="s">
        <v>8652</v>
      </c>
      <c r="D49" s="92" t="s">
        <v>86</v>
      </c>
      <c r="E49" s="93" t="str">
        <f>IFERROR(VLOOKUP(D49,Dim_Unvan!$A:$B,2,FALSE()),"")</f>
        <v>ŞARKÜTERİ YARDIMCISI</v>
      </c>
      <c r="F49" s="92" t="s">
        <v>87</v>
      </c>
      <c r="G49" s="93" t="str">
        <f>IF(OR(A49="",F49="",I49="",K49&lt;&gt;""),"",IF(COUNTIFS($A$2:A49,A49,$F$2:F49,F49,$K$2:K49,"")&lt;=SUMIFS(Fact_Norm!$F:$F,Fact_Norm!$A:$A,A49,Fact_Norm!$E:$E,F49),"Norma Uygun","Norm Fazlası"))</f>
        <v>Norm Fazlası</v>
      </c>
      <c r="H49" s="92"/>
      <c r="I49" s="92" t="s">
        <v>348</v>
      </c>
      <c r="J49" s="94"/>
      <c r="K49" s="94"/>
      <c r="L49" s="92"/>
      <c r="M49" s="92"/>
      <c r="N49" s="93" t="str">
        <f>IFERROR(VLOOKUP(M49,Dim_CikisNedeni!$A:$B,2,FALSE()),"")</f>
        <v/>
      </c>
      <c r="O49" s="93" t="str">
        <f t="shared" si="0"/>
        <v>Aktif</v>
      </c>
      <c r="P49" s="93" t="str">
        <f t="shared" ca="1" si="1"/>
        <v/>
      </c>
      <c r="Q49" s="93" t="str">
        <f t="shared" ca="1" si="2"/>
        <v/>
      </c>
    </row>
    <row r="50" spans="1:17" s="1" customFormat="1" ht="25.5" hidden="1" customHeight="1" x14ac:dyDescent="0.25">
      <c r="A50" s="92" t="s">
        <v>248</v>
      </c>
      <c r="B50" s="93" t="str">
        <f>IFERROR(VLOOKUP(A50,Dim_Magaza!$A:$C,2,FALSE()),"")</f>
        <v>TORBALI 4</v>
      </c>
      <c r="C50" s="93" t="s">
        <v>8652</v>
      </c>
      <c r="D50" s="92" t="s">
        <v>28</v>
      </c>
      <c r="E50" s="93" t="str">
        <f>IFERROR(VLOOKUP(D50,Dim_Unvan!$A:$B,2,FALSE()),"")</f>
        <v>KASAP YARDIMCISI</v>
      </c>
      <c r="F50" s="92" t="s">
        <v>29</v>
      </c>
      <c r="G50" s="93" t="str">
        <f>IF(OR(A50="",F50="",I50="",K50&lt;&gt;""),"",IF(COUNTIFS($A$2:A50,A50,$F$2:F50,F50,$K$2:K50,"")&lt;=SUMIFS(Fact_Norm!$F:$F,Fact_Norm!$A:$A,A50,Fact_Norm!$E:$E,F50),"Norma Uygun","Norm Fazlası"))</f>
        <v>Norm Fazlası</v>
      </c>
      <c r="H50" s="92"/>
      <c r="I50" s="92" t="s">
        <v>349</v>
      </c>
      <c r="J50" s="94"/>
      <c r="K50" s="94"/>
      <c r="L50" s="92"/>
      <c r="M50" s="92"/>
      <c r="N50" s="93" t="str">
        <f>IFERROR(VLOOKUP(M50,Dim_CikisNedeni!$A:$B,2,FALSE()),"")</f>
        <v/>
      </c>
      <c r="O50" s="93" t="str">
        <f t="shared" si="0"/>
        <v>Aktif</v>
      </c>
      <c r="P50" s="93" t="str">
        <f t="shared" ca="1" si="1"/>
        <v/>
      </c>
      <c r="Q50" s="93" t="str">
        <f t="shared" ca="1" si="2"/>
        <v/>
      </c>
    </row>
    <row r="51" spans="1:17" s="1" customFormat="1" ht="25.5" hidden="1" customHeight="1" x14ac:dyDescent="0.25">
      <c r="A51" s="92" t="s">
        <v>248</v>
      </c>
      <c r="B51" s="93" t="str">
        <f>IFERROR(VLOOKUP(A51,Dim_Magaza!$A:$C,2,FALSE()),"")</f>
        <v>TORBALI 4</v>
      </c>
      <c r="C51" s="93" t="s">
        <v>8652</v>
      </c>
      <c r="D51" s="92" t="s">
        <v>102</v>
      </c>
      <c r="E51" s="93" t="str">
        <f>IFERROR(VLOOKUP(D51,Dim_Unvan!$A:$B,2,FALSE()),"")</f>
        <v>UZMAN MANAV</v>
      </c>
      <c r="F51" s="92" t="s">
        <v>35</v>
      </c>
      <c r="G51" s="93" t="str">
        <f>IF(OR(A51="",F51="",I51="",K51&lt;&gt;""),"",IF(COUNTIFS($A$2:A51,A51,$F$2:F51,F51,$K$2:K51,"")&lt;=SUMIFS(Fact_Norm!$F:$F,Fact_Norm!$A:$A,A51,Fact_Norm!$E:$E,F51),"Norma Uygun","Norm Fazlası"))</f>
        <v>Norma Uygun</v>
      </c>
      <c r="H51" s="92"/>
      <c r="I51" s="92" t="s">
        <v>350</v>
      </c>
      <c r="J51" s="94"/>
      <c r="K51" s="94"/>
      <c r="L51" s="92"/>
      <c r="M51" s="92"/>
      <c r="N51" s="93" t="str">
        <f>IFERROR(VLOOKUP(M51,Dim_CikisNedeni!$A:$B,2,FALSE()),"")</f>
        <v/>
      </c>
      <c r="O51" s="93" t="str">
        <f t="shared" si="0"/>
        <v>Aktif</v>
      </c>
      <c r="P51" s="93" t="str">
        <f t="shared" ca="1" si="1"/>
        <v/>
      </c>
      <c r="Q51" s="93" t="str">
        <f t="shared" ca="1" si="2"/>
        <v/>
      </c>
    </row>
    <row r="52" spans="1:17" s="1" customFormat="1" ht="25.5" hidden="1" customHeight="1" x14ac:dyDescent="0.25">
      <c r="A52" s="92" t="s">
        <v>248</v>
      </c>
      <c r="B52" s="93" t="str">
        <f>IFERROR(VLOOKUP(A52,Dim_Magaza!$A:$C,2,FALSE()),"")</f>
        <v>TORBALI 4</v>
      </c>
      <c r="C52" s="93" t="s">
        <v>8652</v>
      </c>
      <c r="D52" s="92" t="s">
        <v>34</v>
      </c>
      <c r="E52" s="93" t="str">
        <f>IFERROR(VLOOKUP(D52,Dim_Unvan!$A:$B,2,FALSE()),"")</f>
        <v>MANAV</v>
      </c>
      <c r="F52" s="92" t="s">
        <v>35</v>
      </c>
      <c r="G52" s="93" t="str">
        <f>IF(OR(A52="",F52="",I52="",K52&lt;&gt;""),"",IF(COUNTIFS($A$2:A52,A52,$F$2:F52,F52,$K$2:K52,"")&lt;=SUMIFS(Fact_Norm!$F:$F,Fact_Norm!$A:$A,A52,Fact_Norm!$E:$E,F52),"Norma Uygun","Norm Fazlası"))</f>
        <v>Norma Uygun</v>
      </c>
      <c r="H52" s="92"/>
      <c r="I52" s="92" t="s">
        <v>351</v>
      </c>
      <c r="J52" s="94"/>
      <c r="K52" s="94"/>
      <c r="L52" s="92"/>
      <c r="M52" s="92"/>
      <c r="N52" s="93" t="str">
        <f>IFERROR(VLOOKUP(M52,Dim_CikisNedeni!$A:$B,2,FALSE()),"")</f>
        <v/>
      </c>
      <c r="O52" s="93" t="str">
        <f t="shared" si="0"/>
        <v>Aktif</v>
      </c>
      <c r="P52" s="93" t="str">
        <f t="shared" ca="1" si="1"/>
        <v/>
      </c>
      <c r="Q52" s="93" t="str">
        <f t="shared" ca="1" si="2"/>
        <v/>
      </c>
    </row>
    <row r="53" spans="1:17" s="1" customFormat="1" ht="25.5" hidden="1" customHeight="1" x14ac:dyDescent="0.25">
      <c r="A53" s="92" t="s">
        <v>251</v>
      </c>
      <c r="B53" s="93" t="str">
        <f>IFERROR(VLOOKUP(A53,Dim_Magaza!$A:$C,2,FALSE()),"")</f>
        <v>TORBALI 5</v>
      </c>
      <c r="C53" s="93" t="s">
        <v>8652</v>
      </c>
      <c r="D53" s="92" t="s">
        <v>72</v>
      </c>
      <c r="E53" s="93" t="str">
        <f>IFERROR(VLOOKUP(D53,Dim_Unvan!$A:$B,2,FALSE()),"")</f>
        <v>YÖNETİCİ</v>
      </c>
      <c r="F53" s="92" t="s">
        <v>73</v>
      </c>
      <c r="G53" s="93" t="str">
        <f>IF(OR(A53="",F53="",I53="",K53&lt;&gt;""),"",IF(COUNTIFS($A$2:A53,A53,$F$2:F53,F53,$K$2:K53,"")&lt;=SUMIFS(Fact_Norm!$F:$F,Fact_Norm!$A:$A,A53,Fact_Norm!$E:$E,F53),"Norma Uygun","Norm Fazlası"))</f>
        <v>Norma Uygun</v>
      </c>
      <c r="H53" s="92"/>
      <c r="I53" s="92" t="s">
        <v>352</v>
      </c>
      <c r="J53" s="94"/>
      <c r="K53" s="94"/>
      <c r="L53" s="92"/>
      <c r="M53" s="92"/>
      <c r="N53" s="93" t="str">
        <f>IFERROR(VLOOKUP(M53,Dim_CikisNedeni!$A:$B,2,FALSE()),"")</f>
        <v/>
      </c>
      <c r="O53" s="93" t="str">
        <f t="shared" si="0"/>
        <v>Aktif</v>
      </c>
      <c r="P53" s="93" t="str">
        <f t="shared" ca="1" si="1"/>
        <v/>
      </c>
      <c r="Q53" s="93" t="str">
        <f t="shared" ca="1" si="2"/>
        <v/>
      </c>
    </row>
    <row r="54" spans="1:17" s="1" customFormat="1" ht="25.5" hidden="1" customHeight="1" x14ac:dyDescent="0.25">
      <c r="A54" s="92" t="s">
        <v>251</v>
      </c>
      <c r="B54" s="93" t="str">
        <f>IFERROR(VLOOKUP(A54,Dim_Magaza!$A:$C,2,FALSE()),"")</f>
        <v>TORBALI 5</v>
      </c>
      <c r="C54" s="93" t="s">
        <v>8652</v>
      </c>
      <c r="D54" s="92" t="s">
        <v>76</v>
      </c>
      <c r="E54" s="93" t="str">
        <f>IFERROR(VLOOKUP(D54,Dim_Unvan!$A:$B,2,FALSE()),"")</f>
        <v>YÖNETİCİ YARDIMCISI</v>
      </c>
      <c r="F54" s="92" t="s">
        <v>77</v>
      </c>
      <c r="G54" s="93" t="str">
        <f>IF(OR(A54="",F54="",I54="",K54&lt;&gt;""),"",IF(COUNTIFS($A$2:A54,A54,$F$2:F54,F54,$K$2:K54,"")&lt;=SUMIFS(Fact_Norm!$F:$F,Fact_Norm!$A:$A,A54,Fact_Norm!$E:$E,F54),"Norma Uygun","Norm Fazlası"))</f>
        <v>Norma Uygun</v>
      </c>
      <c r="H54" s="92"/>
      <c r="I54" s="92" t="s">
        <v>353</v>
      </c>
      <c r="J54" s="94"/>
      <c r="K54" s="94"/>
      <c r="L54" s="92"/>
      <c r="M54" s="92"/>
      <c r="N54" s="93" t="str">
        <f>IFERROR(VLOOKUP(M54,Dim_CikisNedeni!$A:$B,2,FALSE()),"")</f>
        <v/>
      </c>
      <c r="O54" s="93" t="str">
        <f t="shared" si="0"/>
        <v>Aktif</v>
      </c>
      <c r="P54" s="93" t="str">
        <f t="shared" ca="1" si="1"/>
        <v/>
      </c>
      <c r="Q54" s="93" t="str">
        <f t="shared" ca="1" si="2"/>
        <v/>
      </c>
    </row>
    <row r="55" spans="1:17" s="1" customFormat="1" ht="25.5" hidden="1" customHeight="1" x14ac:dyDescent="0.25">
      <c r="A55" s="92" t="s">
        <v>251</v>
      </c>
      <c r="B55" s="93" t="str">
        <f>IFERROR(VLOOKUP(A55,Dim_Magaza!$A:$C,2,FALSE()),"")</f>
        <v>TORBALI 5</v>
      </c>
      <c r="C55" s="93" t="s">
        <v>8652</v>
      </c>
      <c r="D55" s="92" t="s">
        <v>106</v>
      </c>
      <c r="E55" s="93" t="str">
        <f>IFERROR(VLOOKUP(D55,Dim_Unvan!$A:$B,2,FALSE()),"")</f>
        <v>UZMAN KASAP</v>
      </c>
      <c r="F55" s="92" t="s">
        <v>27</v>
      </c>
      <c r="G55" s="93" t="str">
        <f>IF(OR(A55="",F55="",I55="",K55&lt;&gt;""),"",IF(COUNTIFS($A$2:A55,A55,$F$2:F55,F55,$K$2:K55,"")&lt;=SUMIFS(Fact_Norm!$F:$F,Fact_Norm!$A:$A,A55,Fact_Norm!$E:$E,F55),"Norma Uygun","Norm Fazlası"))</f>
        <v>Norma Uygun</v>
      </c>
      <c r="H55" s="92"/>
      <c r="I55" s="92" t="s">
        <v>354</v>
      </c>
      <c r="J55" s="94"/>
      <c r="K55" s="94"/>
      <c r="L55" s="92"/>
      <c r="M55" s="92"/>
      <c r="N55" s="93" t="str">
        <f>IFERROR(VLOOKUP(M55,Dim_CikisNedeni!$A:$B,2,FALSE()),"")</f>
        <v/>
      </c>
      <c r="O55" s="93" t="str">
        <f t="shared" si="0"/>
        <v>Aktif</v>
      </c>
      <c r="P55" s="93" t="str">
        <f t="shared" ca="1" si="1"/>
        <v/>
      </c>
      <c r="Q55" s="93" t="str">
        <f t="shared" ca="1" si="2"/>
        <v/>
      </c>
    </row>
    <row r="56" spans="1:17" s="1" customFormat="1" ht="25.5" hidden="1" customHeight="1" x14ac:dyDescent="0.25">
      <c r="A56" s="92" t="s">
        <v>251</v>
      </c>
      <c r="B56" s="93" t="str">
        <f>IFERROR(VLOOKUP(A56,Dim_Magaza!$A:$C,2,FALSE()),"")</f>
        <v>TORBALI 5</v>
      </c>
      <c r="C56" s="93" t="s">
        <v>8652</v>
      </c>
      <c r="D56" s="92" t="s">
        <v>106</v>
      </c>
      <c r="E56" s="93" t="str">
        <f>IFERROR(VLOOKUP(D56,Dim_Unvan!$A:$B,2,FALSE()),"")</f>
        <v>UZMAN KASAP</v>
      </c>
      <c r="F56" s="92" t="s">
        <v>27</v>
      </c>
      <c r="G56" s="93" t="str">
        <f>IF(OR(A56="",F56="",I56="",K56&lt;&gt;""),"",IF(COUNTIFS($A$2:A56,A56,$F$2:F56,F56,$K$2:K56,"")&lt;=SUMIFS(Fact_Norm!$F:$F,Fact_Norm!$A:$A,A56,Fact_Norm!$E:$E,F56),"Norma Uygun","Norm Fazlası"))</f>
        <v>Norm Fazlası</v>
      </c>
      <c r="H56" s="92"/>
      <c r="I56" s="92" t="s">
        <v>355</v>
      </c>
      <c r="J56" s="94"/>
      <c r="K56" s="94"/>
      <c r="L56" s="92"/>
      <c r="M56" s="92"/>
      <c r="N56" s="93" t="str">
        <f>IFERROR(VLOOKUP(M56,Dim_CikisNedeni!$A:$B,2,FALSE()),"")</f>
        <v/>
      </c>
      <c r="O56" s="93" t="str">
        <f t="shared" si="0"/>
        <v>Aktif</v>
      </c>
      <c r="P56" s="93" t="str">
        <f t="shared" ca="1" si="1"/>
        <v/>
      </c>
      <c r="Q56" s="93" t="str">
        <f t="shared" ca="1" si="2"/>
        <v/>
      </c>
    </row>
    <row r="57" spans="1:17" s="1" customFormat="1" ht="25.5" hidden="1" customHeight="1" x14ac:dyDescent="0.25">
      <c r="A57" s="92" t="s">
        <v>251</v>
      </c>
      <c r="B57" s="93" t="str">
        <f>IFERROR(VLOOKUP(A57,Dim_Magaza!$A:$C,2,FALSE()),"")</f>
        <v>TORBALI 5</v>
      </c>
      <c r="C57" s="93" t="s">
        <v>8652</v>
      </c>
      <c r="D57" s="92" t="s">
        <v>30</v>
      </c>
      <c r="E57" s="93" t="str">
        <f>IFERROR(VLOOKUP(D57,Dim_Unvan!$A:$B,2,FALSE()),"")</f>
        <v>KASİYER</v>
      </c>
      <c r="F57" s="92" t="s">
        <v>31</v>
      </c>
      <c r="G57" s="93" t="str">
        <f>IF(OR(A57="",F57="",I57="",K57&lt;&gt;""),"",IF(COUNTIFS($A$2:A57,A57,$F$2:F57,F57,$K$2:K57,"")&lt;=SUMIFS(Fact_Norm!$F:$F,Fact_Norm!$A:$A,A57,Fact_Norm!$E:$E,F57),"Norma Uygun","Norm Fazlası"))</f>
        <v>Norma Uygun</v>
      </c>
      <c r="H57" s="92"/>
      <c r="I57" s="92" t="s">
        <v>356</v>
      </c>
      <c r="J57" s="94"/>
      <c r="K57" s="94"/>
      <c r="L57" s="92"/>
      <c r="M57" s="92"/>
      <c r="N57" s="93" t="str">
        <f>IFERROR(VLOOKUP(M57,Dim_CikisNedeni!$A:$B,2,FALSE()),"")</f>
        <v/>
      </c>
      <c r="O57" s="93" t="str">
        <f t="shared" si="0"/>
        <v>Aktif</v>
      </c>
      <c r="P57" s="93" t="str">
        <f t="shared" ca="1" si="1"/>
        <v/>
      </c>
      <c r="Q57" s="93" t="str">
        <f t="shared" ca="1" si="2"/>
        <v/>
      </c>
    </row>
    <row r="58" spans="1:17" s="1" customFormat="1" ht="25.5" hidden="1" customHeight="1" x14ac:dyDescent="0.25">
      <c r="A58" s="92" t="s">
        <v>251</v>
      </c>
      <c r="B58" s="93" t="str">
        <f>IFERROR(VLOOKUP(A58,Dim_Magaza!$A:$C,2,FALSE()),"")</f>
        <v>TORBALI 5</v>
      </c>
      <c r="C58" s="93" t="s">
        <v>8652</v>
      </c>
      <c r="D58" s="92" t="s">
        <v>52</v>
      </c>
      <c r="E58" s="93" t="str">
        <f>IFERROR(VLOOKUP(D58,Dim_Unvan!$A:$B,2,FALSE()),"")</f>
        <v>REYON GÖREVLİSİ</v>
      </c>
      <c r="F58" s="92" t="s">
        <v>53</v>
      </c>
      <c r="G58" s="93" t="str">
        <f>IF(OR(A58="",F58="",I58="",K58&lt;&gt;""),"",IF(COUNTIFS($A$2:A58,A58,$F$2:F58,F58,$K$2:K58,"")&lt;=SUMIFS(Fact_Norm!$F:$F,Fact_Norm!$A:$A,A58,Fact_Norm!$E:$E,F58),"Norma Uygun","Norm Fazlası"))</f>
        <v>Norma Uygun</v>
      </c>
      <c r="H58" s="92"/>
      <c r="I58" s="92" t="s">
        <v>357</v>
      </c>
      <c r="J58" s="94"/>
      <c r="K58" s="94"/>
      <c r="L58" s="92"/>
      <c r="M58" s="92"/>
      <c r="N58" s="93" t="str">
        <f>IFERROR(VLOOKUP(M58,Dim_CikisNedeni!$A:$B,2,FALSE()),"")</f>
        <v/>
      </c>
      <c r="O58" s="93" t="str">
        <f t="shared" si="0"/>
        <v>Aktif</v>
      </c>
      <c r="P58" s="93" t="str">
        <f t="shared" ca="1" si="1"/>
        <v/>
      </c>
      <c r="Q58" s="93" t="str">
        <f t="shared" ca="1" si="2"/>
        <v/>
      </c>
    </row>
    <row r="59" spans="1:17" s="1" customFormat="1" ht="25.5" hidden="1" customHeight="1" x14ac:dyDescent="0.25">
      <c r="A59" s="92" t="s">
        <v>251</v>
      </c>
      <c r="B59" s="93" t="str">
        <f>IFERROR(VLOOKUP(A59,Dim_Magaza!$A:$C,2,FALSE()),"")</f>
        <v>TORBALI 5</v>
      </c>
      <c r="C59" s="93" t="s">
        <v>8652</v>
      </c>
      <c r="D59" s="92" t="s">
        <v>52</v>
      </c>
      <c r="E59" s="93" t="str">
        <f>IFERROR(VLOOKUP(D59,Dim_Unvan!$A:$B,2,FALSE()),"")</f>
        <v>REYON GÖREVLİSİ</v>
      </c>
      <c r="F59" s="92" t="s">
        <v>53</v>
      </c>
      <c r="G59" s="93" t="str">
        <f>IF(OR(A59="",F59="",I59="",K59&lt;&gt;""),"",IF(COUNTIFS($A$2:A59,A59,$F$2:F59,F59,$K$2:K59,"")&lt;=SUMIFS(Fact_Norm!$F:$F,Fact_Norm!$A:$A,A59,Fact_Norm!$E:$E,F59),"Norma Uygun","Norm Fazlası"))</f>
        <v>Norma Uygun</v>
      </c>
      <c r="H59" s="92"/>
      <c r="I59" s="92" t="s">
        <v>358</v>
      </c>
      <c r="J59" s="94"/>
      <c r="K59" s="94"/>
      <c r="L59" s="92"/>
      <c r="M59" s="92"/>
      <c r="N59" s="93" t="str">
        <f>IFERROR(VLOOKUP(M59,Dim_CikisNedeni!$A:$B,2,FALSE()),"")</f>
        <v/>
      </c>
      <c r="O59" s="93" t="str">
        <f t="shared" si="0"/>
        <v>Aktif</v>
      </c>
      <c r="P59" s="93" t="str">
        <f t="shared" ca="1" si="1"/>
        <v/>
      </c>
      <c r="Q59" s="93" t="str">
        <f t="shared" ca="1" si="2"/>
        <v/>
      </c>
    </row>
    <row r="60" spans="1:17" s="1" customFormat="1" ht="25.5" hidden="1" customHeight="1" x14ac:dyDescent="0.25">
      <c r="A60" s="92" t="s">
        <v>251</v>
      </c>
      <c r="B60" s="93" t="str">
        <f>IFERROR(VLOOKUP(A60,Dim_Magaza!$A:$C,2,FALSE()),"")</f>
        <v>TORBALI 5</v>
      </c>
      <c r="C60" s="93" t="s">
        <v>8652</v>
      </c>
      <c r="D60" s="92" t="s">
        <v>4</v>
      </c>
      <c r="E60" s="93" t="str">
        <f>IFERROR(VLOOKUP(D60,Dim_Unvan!$A:$B,2,FALSE()),"")</f>
        <v>BAKLİYAT</v>
      </c>
      <c r="F60" s="92" t="s">
        <v>5</v>
      </c>
      <c r="G60" s="93" t="str">
        <f>IF(OR(A60="",F60="",I60="",K60&lt;&gt;""),"",IF(COUNTIFS($A$2:A60,A60,$F$2:F60,F60,$K$2:K60,"")&lt;=SUMIFS(Fact_Norm!$F:$F,Fact_Norm!$A:$A,A60,Fact_Norm!$E:$E,F60),"Norma Uygun","Norm Fazlası"))</f>
        <v>Norma Uygun</v>
      </c>
      <c r="H60" s="92"/>
      <c r="I60" s="92" t="s">
        <v>359</v>
      </c>
      <c r="J60" s="94"/>
      <c r="K60" s="94"/>
      <c r="L60" s="92"/>
      <c r="M60" s="92"/>
      <c r="N60" s="93" t="str">
        <f>IFERROR(VLOOKUP(M60,Dim_CikisNedeni!$A:$B,2,FALSE()),"")</f>
        <v/>
      </c>
      <c r="O60" s="93" t="str">
        <f t="shared" si="0"/>
        <v>Aktif</v>
      </c>
      <c r="P60" s="93" t="str">
        <f t="shared" ca="1" si="1"/>
        <v/>
      </c>
      <c r="Q60" s="93" t="str">
        <f t="shared" ca="1" si="2"/>
        <v/>
      </c>
    </row>
    <row r="61" spans="1:17" s="1" customFormat="1" ht="25.5" hidden="1" customHeight="1" x14ac:dyDescent="0.25">
      <c r="A61" s="92" t="s">
        <v>251</v>
      </c>
      <c r="B61" s="93" t="str">
        <f>IFERROR(VLOOKUP(A61,Dim_Magaza!$A:$C,2,FALSE()),"")</f>
        <v>TORBALI 5</v>
      </c>
      <c r="C61" s="93" t="s">
        <v>8652</v>
      </c>
      <c r="D61" s="92" t="s">
        <v>84</v>
      </c>
      <c r="E61" s="93" t="str">
        <f>IFERROR(VLOOKUP(D61,Dim_Unvan!$A:$B,2,FALSE()),"")</f>
        <v>ŞARKÜTERİ</v>
      </c>
      <c r="F61" s="92" t="s">
        <v>85</v>
      </c>
      <c r="G61" s="93" t="str">
        <f>IF(OR(A61="",F61="",I61="",K61&lt;&gt;""),"",IF(COUNTIFS($A$2:A61,A61,$F$2:F61,F61,$K$2:K61,"")&lt;=SUMIFS(Fact_Norm!$F:$F,Fact_Norm!$A:$A,A61,Fact_Norm!$E:$E,F61),"Norma Uygun","Norm Fazlası"))</f>
        <v>Norma Uygun</v>
      </c>
      <c r="H61" s="92"/>
      <c r="I61" s="92" t="s">
        <v>360</v>
      </c>
      <c r="J61" s="94"/>
      <c r="K61" s="94"/>
      <c r="L61" s="92"/>
      <c r="M61" s="92"/>
      <c r="N61" s="93" t="str">
        <f>IFERROR(VLOOKUP(M61,Dim_CikisNedeni!$A:$B,2,FALSE()),"")</f>
        <v/>
      </c>
      <c r="O61" s="93" t="str">
        <f t="shared" si="0"/>
        <v>Aktif</v>
      </c>
      <c r="P61" s="93" t="str">
        <f t="shared" ca="1" si="1"/>
        <v/>
      </c>
      <c r="Q61" s="93" t="str">
        <f t="shared" ca="1" si="2"/>
        <v/>
      </c>
    </row>
    <row r="62" spans="1:17" s="1" customFormat="1" ht="25.5" hidden="1" customHeight="1" x14ac:dyDescent="0.25">
      <c r="A62" s="92" t="s">
        <v>251</v>
      </c>
      <c r="B62" s="93" t="str">
        <f>IFERROR(VLOOKUP(A62,Dim_Magaza!$A:$C,2,FALSE()),"")</f>
        <v>TORBALI 5</v>
      </c>
      <c r="C62" s="93" t="s">
        <v>8652</v>
      </c>
      <c r="D62" s="92" t="s">
        <v>106</v>
      </c>
      <c r="E62" s="93" t="str">
        <f>IFERROR(VLOOKUP(D62,Dim_Unvan!$A:$B,2,FALSE()),"")</f>
        <v>UZMAN KASAP</v>
      </c>
      <c r="F62" s="92" t="s">
        <v>27</v>
      </c>
      <c r="G62" s="93" t="str">
        <f>IF(OR(A62="",F62="",I62="",K62&lt;&gt;""),"",IF(COUNTIFS($A$2:A62,A62,$F$2:F62,F62,$K$2:K62,"")&lt;=SUMIFS(Fact_Norm!$F:$F,Fact_Norm!$A:$A,A62,Fact_Norm!$E:$E,F62),"Norma Uygun","Norm Fazlası"))</f>
        <v>Norm Fazlası</v>
      </c>
      <c r="H62" s="92"/>
      <c r="I62" s="92" t="s">
        <v>361</v>
      </c>
      <c r="J62" s="94"/>
      <c r="K62" s="94"/>
      <c r="L62" s="92"/>
      <c r="M62" s="92"/>
      <c r="N62" s="93" t="str">
        <f>IFERROR(VLOOKUP(M62,Dim_CikisNedeni!$A:$B,2,FALSE()),"")</f>
        <v/>
      </c>
      <c r="O62" s="93" t="str">
        <f t="shared" si="0"/>
        <v>Aktif</v>
      </c>
      <c r="P62" s="93" t="str">
        <f t="shared" ca="1" si="1"/>
        <v/>
      </c>
      <c r="Q62" s="93" t="str">
        <f t="shared" ca="1" si="2"/>
        <v/>
      </c>
    </row>
    <row r="63" spans="1:17" s="1" customFormat="1" ht="25.5" hidden="1" customHeight="1" x14ac:dyDescent="0.25">
      <c r="A63" s="92" t="s">
        <v>251</v>
      </c>
      <c r="B63" s="93" t="str">
        <f>IFERROR(VLOOKUP(A63,Dim_Magaza!$A:$C,2,FALSE()),"")</f>
        <v>TORBALI 5</v>
      </c>
      <c r="C63" s="93" t="s">
        <v>8652</v>
      </c>
      <c r="D63" s="92" t="s">
        <v>102</v>
      </c>
      <c r="E63" s="93" t="str">
        <f>IFERROR(VLOOKUP(D63,Dim_Unvan!$A:$B,2,FALSE()),"")</f>
        <v>UZMAN MANAV</v>
      </c>
      <c r="F63" s="92" t="s">
        <v>35</v>
      </c>
      <c r="G63" s="93" t="str">
        <f>IF(OR(A63="",F63="",I63="",K63&lt;&gt;""),"",IF(COUNTIFS($A$2:A63,A63,$F$2:F63,F63,$K$2:K63,"")&lt;=SUMIFS(Fact_Norm!$F:$F,Fact_Norm!$A:$A,A63,Fact_Norm!$E:$E,F63),"Norma Uygun","Norm Fazlası"))</f>
        <v>Norma Uygun</v>
      </c>
      <c r="H63" s="92"/>
      <c r="I63" s="92" t="s">
        <v>362</v>
      </c>
      <c r="J63" s="94"/>
      <c r="K63" s="94"/>
      <c r="L63" s="92"/>
      <c r="M63" s="92"/>
      <c r="N63" s="93" t="str">
        <f>IFERROR(VLOOKUP(M63,Dim_CikisNedeni!$A:$B,2,FALSE()),"")</f>
        <v/>
      </c>
      <c r="O63" s="93" t="str">
        <f t="shared" si="0"/>
        <v>Aktif</v>
      </c>
      <c r="P63" s="93" t="str">
        <f t="shared" ca="1" si="1"/>
        <v/>
      </c>
      <c r="Q63" s="93" t="str">
        <f t="shared" ca="1" si="2"/>
        <v/>
      </c>
    </row>
    <row r="64" spans="1:17" s="1" customFormat="1" ht="25.5" hidden="1" customHeight="1" x14ac:dyDescent="0.25">
      <c r="A64" s="92" t="s">
        <v>251</v>
      </c>
      <c r="B64" s="93" t="str">
        <f>IFERROR(VLOOKUP(A64,Dim_Magaza!$A:$C,2,FALSE()),"")</f>
        <v>TORBALI 5</v>
      </c>
      <c r="C64" s="93" t="s">
        <v>8652</v>
      </c>
      <c r="D64" s="92" t="s">
        <v>38</v>
      </c>
      <c r="E64" s="93" t="str">
        <f>IFERROR(VLOOKUP(D64,Dim_Unvan!$A:$B,2,FALSE()),"")</f>
        <v>MANAV YARDIMCISI</v>
      </c>
      <c r="F64" s="92" t="s">
        <v>39</v>
      </c>
      <c r="G64" s="93" t="str">
        <f>IF(OR(A64="",F64="",I64="",K64&lt;&gt;""),"",IF(COUNTIFS($A$2:A64,A64,$F$2:F64,F64,$K$2:K64,"")&lt;=SUMIFS(Fact_Norm!$F:$F,Fact_Norm!$A:$A,A64,Fact_Norm!$E:$E,F64),"Norma Uygun","Norm Fazlası"))</f>
        <v>Norm Fazlası</v>
      </c>
      <c r="H64" s="92"/>
      <c r="I64" s="92" t="s">
        <v>363</v>
      </c>
      <c r="J64" s="94"/>
      <c r="K64" s="94"/>
      <c r="L64" s="92"/>
      <c r="M64" s="92"/>
      <c r="N64" s="93" t="str">
        <f>IFERROR(VLOOKUP(M64,Dim_CikisNedeni!$A:$B,2,FALSE()),"")</f>
        <v/>
      </c>
      <c r="O64" s="93" t="str">
        <f t="shared" si="0"/>
        <v>Aktif</v>
      </c>
      <c r="P64" s="93" t="str">
        <f t="shared" ca="1" si="1"/>
        <v/>
      </c>
      <c r="Q64" s="93" t="str">
        <f t="shared" ca="1" si="2"/>
        <v/>
      </c>
    </row>
    <row r="65" spans="1:17" s="1" customFormat="1" ht="25.5" hidden="1" customHeight="1" x14ac:dyDescent="0.25">
      <c r="A65" s="92" t="s">
        <v>150</v>
      </c>
      <c r="B65" s="93" t="str">
        <f>IFERROR(VLOOKUP(A65,Dim_Magaza!$A:$C,2,FALSE()),"")</f>
        <v>AYRANCILAR</v>
      </c>
      <c r="C65" s="93" t="s">
        <v>8652</v>
      </c>
      <c r="D65" s="92" t="s">
        <v>104</v>
      </c>
      <c r="E65" s="93" t="str">
        <f>IFERROR(VLOOKUP(D65,Dim_Unvan!$A:$B,2,FALSE()),"")</f>
        <v>ELİT YÖNETİCİ</v>
      </c>
      <c r="F65" s="92" t="s">
        <v>73</v>
      </c>
      <c r="G65" s="93" t="str">
        <f>IF(OR(A65="",F65="",I65="",K65&lt;&gt;""),"",IF(COUNTIFS($A$2:A65,A65,$F$2:F65,F65,$K$2:K65,"")&lt;=SUMIFS(Fact_Norm!$F:$F,Fact_Norm!$A:$A,A65,Fact_Norm!$E:$E,F65),"Norma Uygun","Norm Fazlası"))</f>
        <v>Norma Uygun</v>
      </c>
      <c r="H65" s="92"/>
      <c r="I65" s="92" t="s">
        <v>364</v>
      </c>
      <c r="J65" s="94"/>
      <c r="K65" s="94"/>
      <c r="L65" s="92"/>
      <c r="M65" s="92"/>
      <c r="N65" s="93" t="str">
        <f>IFERROR(VLOOKUP(M65,Dim_CikisNedeni!$A:$B,2,FALSE()),"")</f>
        <v/>
      </c>
      <c r="O65" s="93" t="str">
        <f t="shared" si="0"/>
        <v>Aktif</v>
      </c>
      <c r="P65" s="93" t="str">
        <f t="shared" ca="1" si="1"/>
        <v/>
      </c>
      <c r="Q65" s="93" t="str">
        <f t="shared" ca="1" si="2"/>
        <v/>
      </c>
    </row>
    <row r="66" spans="1:17" s="1" customFormat="1" ht="25.5" hidden="1" customHeight="1" x14ac:dyDescent="0.25">
      <c r="A66" s="92" t="s">
        <v>150</v>
      </c>
      <c r="B66" s="93" t="str">
        <f>IFERROR(VLOOKUP(A66,Dim_Magaza!$A:$C,2,FALSE()),"")</f>
        <v>AYRANCILAR</v>
      </c>
      <c r="C66" s="93" t="s">
        <v>8652</v>
      </c>
      <c r="D66" s="92" t="s">
        <v>72</v>
      </c>
      <c r="E66" s="93" t="str">
        <f>IFERROR(VLOOKUP(D66,Dim_Unvan!$A:$B,2,FALSE()),"")</f>
        <v>YÖNETİCİ</v>
      </c>
      <c r="F66" s="92" t="s">
        <v>73</v>
      </c>
      <c r="G66" s="93" t="str">
        <f>IF(OR(A66="",F66="",I66="",K66&lt;&gt;""),"",IF(COUNTIFS($A$2:A66,A66,$F$2:F66,F66,$K$2:K66,"")&lt;=SUMIFS(Fact_Norm!$F:$F,Fact_Norm!$A:$A,A66,Fact_Norm!$E:$E,F66),"Norma Uygun","Norm Fazlası"))</f>
        <v>Norm Fazlası</v>
      </c>
      <c r="H66" s="92"/>
      <c r="I66" s="92" t="s">
        <v>365</v>
      </c>
      <c r="J66" s="94"/>
      <c r="K66" s="94"/>
      <c r="L66" s="92"/>
      <c r="M66" s="92"/>
      <c r="N66" s="93" t="str">
        <f>IFERROR(VLOOKUP(M66,Dim_CikisNedeni!$A:$B,2,FALSE()),"")</f>
        <v/>
      </c>
      <c r="O66" s="93" t="str">
        <f t="shared" ref="O66:O129" si="3">IF(I66="","",IF(K66&lt;&gt;"","Pasif","Aktif"))</f>
        <v>Aktif</v>
      </c>
      <c r="P66" s="93" t="str">
        <f t="shared" ref="P66:P129" ca="1" si="4">IF(J66="","",IF(K66&lt;&gt;"",K66-J66,TODAY()-J66))</f>
        <v/>
      </c>
      <c r="Q66" s="93" t="str">
        <f t="shared" ref="Q66:Q129" ca="1" si="5">IF(P66="","",ROUND(P66/365,1))</f>
        <v/>
      </c>
    </row>
    <row r="67" spans="1:17" s="1" customFormat="1" ht="25.5" hidden="1" customHeight="1" x14ac:dyDescent="0.25">
      <c r="A67" s="92" t="s">
        <v>150</v>
      </c>
      <c r="B67" s="93" t="str">
        <f>IFERROR(VLOOKUP(A67,Dim_Magaza!$A:$C,2,FALSE()),"")</f>
        <v>AYRANCILAR</v>
      </c>
      <c r="C67" s="93" t="s">
        <v>8652</v>
      </c>
      <c r="D67" s="92" t="s">
        <v>30</v>
      </c>
      <c r="E67" s="93" t="str">
        <f>IFERROR(VLOOKUP(D67,Dim_Unvan!$A:$B,2,FALSE()),"")</f>
        <v>KASİYER</v>
      </c>
      <c r="F67" s="92" t="s">
        <v>31</v>
      </c>
      <c r="G67" s="93" t="str">
        <f>IF(OR(A67="",F67="",I67="",K67&lt;&gt;""),"",IF(COUNTIFS($A$2:A67,A67,$F$2:F67,F67,$K$2:K67,"")&lt;=SUMIFS(Fact_Norm!$F:$F,Fact_Norm!$A:$A,A67,Fact_Norm!$E:$E,F67),"Norma Uygun","Norm Fazlası"))</f>
        <v>Norma Uygun</v>
      </c>
      <c r="H67" s="92"/>
      <c r="I67" s="92" t="s">
        <v>366</v>
      </c>
      <c r="J67" s="94"/>
      <c r="K67" s="94"/>
      <c r="L67" s="92"/>
      <c r="M67" s="92"/>
      <c r="N67" s="93" t="str">
        <f>IFERROR(VLOOKUP(M67,Dim_CikisNedeni!$A:$B,2,FALSE()),"")</f>
        <v/>
      </c>
      <c r="O67" s="93" t="str">
        <f t="shared" si="3"/>
        <v>Aktif</v>
      </c>
      <c r="P67" s="93" t="str">
        <f t="shared" ca="1" si="4"/>
        <v/>
      </c>
      <c r="Q67" s="93" t="str">
        <f t="shared" ca="1" si="5"/>
        <v/>
      </c>
    </row>
    <row r="68" spans="1:17" s="1" customFormat="1" ht="25.5" hidden="1" customHeight="1" x14ac:dyDescent="0.25">
      <c r="A68" s="92" t="s">
        <v>150</v>
      </c>
      <c r="B68" s="93" t="str">
        <f>IFERROR(VLOOKUP(A68,Dim_Magaza!$A:$C,2,FALSE()),"")</f>
        <v>AYRANCILAR</v>
      </c>
      <c r="C68" s="93" t="s">
        <v>8652</v>
      </c>
      <c r="D68" s="92" t="s">
        <v>30</v>
      </c>
      <c r="E68" s="93" t="str">
        <f>IFERROR(VLOOKUP(D68,Dim_Unvan!$A:$B,2,FALSE()),"")</f>
        <v>KASİYER</v>
      </c>
      <c r="F68" s="92" t="s">
        <v>31</v>
      </c>
      <c r="G68" s="93" t="str">
        <f>IF(OR(A68="",F68="",I68="",K68&lt;&gt;""),"",IF(COUNTIFS($A$2:A68,A68,$F$2:F68,F68,$K$2:K68,"")&lt;=SUMIFS(Fact_Norm!$F:$F,Fact_Norm!$A:$A,A68,Fact_Norm!$E:$E,F68),"Norma Uygun","Norm Fazlası"))</f>
        <v>Norma Uygun</v>
      </c>
      <c r="H68" s="92"/>
      <c r="I68" s="92" t="s">
        <v>367</v>
      </c>
      <c r="J68" s="94"/>
      <c r="K68" s="94"/>
      <c r="L68" s="92"/>
      <c r="M68" s="92"/>
      <c r="N68" s="93" t="str">
        <f>IFERROR(VLOOKUP(M68,Dim_CikisNedeni!$A:$B,2,FALSE()),"")</f>
        <v/>
      </c>
      <c r="O68" s="93" t="str">
        <f t="shared" si="3"/>
        <v>Aktif</v>
      </c>
      <c r="P68" s="93" t="str">
        <f t="shared" ca="1" si="4"/>
        <v/>
      </c>
      <c r="Q68" s="93" t="str">
        <f t="shared" ca="1" si="5"/>
        <v/>
      </c>
    </row>
    <row r="69" spans="1:17" s="1" customFormat="1" ht="25.5" hidden="1" customHeight="1" x14ac:dyDescent="0.25">
      <c r="A69" s="92" t="s">
        <v>150</v>
      </c>
      <c r="B69" s="93" t="str">
        <f>IFERROR(VLOOKUP(A69,Dim_Magaza!$A:$C,2,FALSE()),"")</f>
        <v>AYRANCILAR</v>
      </c>
      <c r="C69" s="93" t="s">
        <v>8652</v>
      </c>
      <c r="D69" s="92" t="s">
        <v>30</v>
      </c>
      <c r="E69" s="93" t="str">
        <f>IFERROR(VLOOKUP(D69,Dim_Unvan!$A:$B,2,FALSE()),"")</f>
        <v>KASİYER</v>
      </c>
      <c r="F69" s="92" t="s">
        <v>31</v>
      </c>
      <c r="G69" s="93" t="str">
        <f>IF(OR(A69="",F69="",I69="",K69&lt;&gt;""),"",IF(COUNTIFS($A$2:A69,A69,$F$2:F69,F69,$K$2:K69,"")&lt;=SUMIFS(Fact_Norm!$F:$F,Fact_Norm!$A:$A,A69,Fact_Norm!$E:$E,F69),"Norma Uygun","Norm Fazlası"))</f>
        <v>Norma Uygun</v>
      </c>
      <c r="H69" s="92"/>
      <c r="I69" s="92" t="s">
        <v>368</v>
      </c>
      <c r="J69" s="94"/>
      <c r="K69" s="94"/>
      <c r="L69" s="92"/>
      <c r="M69" s="92"/>
      <c r="N69" s="93" t="str">
        <f>IFERROR(VLOOKUP(M69,Dim_CikisNedeni!$A:$B,2,FALSE()),"")</f>
        <v/>
      </c>
      <c r="O69" s="93" t="str">
        <f t="shared" si="3"/>
        <v>Aktif</v>
      </c>
      <c r="P69" s="93" t="str">
        <f t="shared" ca="1" si="4"/>
        <v/>
      </c>
      <c r="Q69" s="93" t="str">
        <f t="shared" ca="1" si="5"/>
        <v/>
      </c>
    </row>
    <row r="70" spans="1:17" s="1" customFormat="1" ht="25.5" hidden="1" customHeight="1" x14ac:dyDescent="0.25">
      <c r="A70" s="92" t="s">
        <v>150</v>
      </c>
      <c r="B70" s="93" t="str">
        <f>IFERROR(VLOOKUP(A70,Dim_Magaza!$A:$C,2,FALSE()),"")</f>
        <v>AYRANCILAR</v>
      </c>
      <c r="C70" s="93" t="s">
        <v>8652</v>
      </c>
      <c r="D70" s="92" t="s">
        <v>30</v>
      </c>
      <c r="E70" s="93" t="str">
        <f>IFERROR(VLOOKUP(D70,Dim_Unvan!$A:$B,2,FALSE()),"")</f>
        <v>KASİYER</v>
      </c>
      <c r="F70" s="92" t="s">
        <v>31</v>
      </c>
      <c r="G70" s="93" t="str">
        <f>IF(OR(A70="",F70="",I70="",K70&lt;&gt;""),"",IF(COUNTIFS($A$2:A70,A70,$F$2:F70,F70,$K$2:K70,"")&lt;=SUMIFS(Fact_Norm!$F:$F,Fact_Norm!$A:$A,A70,Fact_Norm!$E:$E,F70),"Norma Uygun","Norm Fazlası"))</f>
        <v>Norm Fazlası</v>
      </c>
      <c r="H70" s="92"/>
      <c r="I70" s="92" t="s">
        <v>369</v>
      </c>
      <c r="J70" s="94"/>
      <c r="K70" s="94"/>
      <c r="L70" s="92"/>
      <c r="M70" s="92"/>
      <c r="N70" s="93" t="str">
        <f>IFERROR(VLOOKUP(M70,Dim_CikisNedeni!$A:$B,2,FALSE()),"")</f>
        <v/>
      </c>
      <c r="O70" s="93" t="str">
        <f t="shared" si="3"/>
        <v>Aktif</v>
      </c>
      <c r="P70" s="93" t="str">
        <f t="shared" ca="1" si="4"/>
        <v/>
      </c>
      <c r="Q70" s="93" t="str">
        <f t="shared" ca="1" si="5"/>
        <v/>
      </c>
    </row>
    <row r="71" spans="1:17" s="1" customFormat="1" ht="25.5" hidden="1" customHeight="1" x14ac:dyDescent="0.25">
      <c r="A71" s="92" t="s">
        <v>150</v>
      </c>
      <c r="B71" s="93" t="str">
        <f>IFERROR(VLOOKUP(A71,Dim_Magaza!$A:$C,2,FALSE()),"")</f>
        <v>AYRANCILAR</v>
      </c>
      <c r="C71" s="93" t="s">
        <v>8652</v>
      </c>
      <c r="D71" s="92" t="s">
        <v>52</v>
      </c>
      <c r="E71" s="93" t="str">
        <f>IFERROR(VLOOKUP(D71,Dim_Unvan!$A:$B,2,FALSE()),"")</f>
        <v>REYON GÖREVLİSİ</v>
      </c>
      <c r="F71" s="92" t="s">
        <v>53</v>
      </c>
      <c r="G71" s="93" t="str">
        <f>IF(OR(A71="",F71="",I71="",K71&lt;&gt;""),"",IF(COUNTIFS($A$2:A71,A71,$F$2:F71,F71,$K$2:K71,"")&lt;=SUMIFS(Fact_Norm!$F:$F,Fact_Norm!$A:$A,A71,Fact_Norm!$E:$E,F71),"Norma Uygun","Norm Fazlası"))</f>
        <v>Norma Uygun</v>
      </c>
      <c r="H71" s="92"/>
      <c r="I71" s="92" t="s">
        <v>370</v>
      </c>
      <c r="J71" s="94"/>
      <c r="K71" s="94"/>
      <c r="L71" s="92"/>
      <c r="M71" s="92"/>
      <c r="N71" s="93" t="str">
        <f>IFERROR(VLOOKUP(M71,Dim_CikisNedeni!$A:$B,2,FALSE()),"")</f>
        <v/>
      </c>
      <c r="O71" s="93" t="str">
        <f t="shared" si="3"/>
        <v>Aktif</v>
      </c>
      <c r="P71" s="93" t="str">
        <f t="shared" ca="1" si="4"/>
        <v/>
      </c>
      <c r="Q71" s="93" t="str">
        <f t="shared" ca="1" si="5"/>
        <v/>
      </c>
    </row>
    <row r="72" spans="1:17" s="1" customFormat="1" ht="25.5" hidden="1" customHeight="1" x14ac:dyDescent="0.25">
      <c r="A72" s="92" t="s">
        <v>150</v>
      </c>
      <c r="B72" s="93" t="str">
        <f>IFERROR(VLOOKUP(A72,Dim_Magaza!$A:$C,2,FALSE()),"")</f>
        <v>AYRANCILAR</v>
      </c>
      <c r="C72" s="93" t="s">
        <v>8652</v>
      </c>
      <c r="D72" s="92" t="s">
        <v>52</v>
      </c>
      <c r="E72" s="93" t="str">
        <f>IFERROR(VLOOKUP(D72,Dim_Unvan!$A:$B,2,FALSE()),"")</f>
        <v>REYON GÖREVLİSİ</v>
      </c>
      <c r="F72" s="92" t="s">
        <v>53</v>
      </c>
      <c r="G72" s="93" t="str">
        <f>IF(OR(A72="",F72="",I72="",K72&lt;&gt;""),"",IF(COUNTIFS($A$2:A72,A72,$F$2:F72,F72,$K$2:K72,"")&lt;=SUMIFS(Fact_Norm!$F:$F,Fact_Norm!$A:$A,A72,Fact_Norm!$E:$E,F72),"Norma Uygun","Norm Fazlası"))</f>
        <v>Norma Uygun</v>
      </c>
      <c r="H72" s="92"/>
      <c r="I72" s="92" t="s">
        <v>371</v>
      </c>
      <c r="J72" s="94"/>
      <c r="K72" s="94"/>
      <c r="L72" s="92"/>
      <c r="M72" s="92"/>
      <c r="N72" s="93" t="str">
        <f>IFERROR(VLOOKUP(M72,Dim_CikisNedeni!$A:$B,2,FALSE()),"")</f>
        <v/>
      </c>
      <c r="O72" s="93" t="str">
        <f t="shared" si="3"/>
        <v>Aktif</v>
      </c>
      <c r="P72" s="93" t="str">
        <f t="shared" ca="1" si="4"/>
        <v/>
      </c>
      <c r="Q72" s="93" t="str">
        <f t="shared" ca="1" si="5"/>
        <v/>
      </c>
    </row>
    <row r="73" spans="1:17" s="1" customFormat="1" ht="25.5" hidden="1" customHeight="1" x14ac:dyDescent="0.25">
      <c r="A73" s="92" t="s">
        <v>150</v>
      </c>
      <c r="B73" s="93" t="str">
        <f>IFERROR(VLOOKUP(A73,Dim_Magaza!$A:$C,2,FALSE()),"")</f>
        <v>AYRANCILAR</v>
      </c>
      <c r="C73" s="93" t="s">
        <v>8652</v>
      </c>
      <c r="D73" s="92" t="s">
        <v>52</v>
      </c>
      <c r="E73" s="93" t="str">
        <f>IFERROR(VLOOKUP(D73,Dim_Unvan!$A:$B,2,FALSE()),"")</f>
        <v>REYON GÖREVLİSİ</v>
      </c>
      <c r="F73" s="92" t="s">
        <v>53</v>
      </c>
      <c r="G73" s="93" t="str">
        <f>IF(OR(A73="",F73="",I73="",K73&lt;&gt;""),"",IF(COUNTIFS($A$2:A73,A73,$F$2:F73,F73,$K$2:K73,"")&lt;=SUMIFS(Fact_Norm!$F:$F,Fact_Norm!$A:$A,A73,Fact_Norm!$E:$E,F73),"Norma Uygun","Norm Fazlası"))</f>
        <v>Norma Uygun</v>
      </c>
      <c r="H73" s="92"/>
      <c r="I73" s="92" t="s">
        <v>372</v>
      </c>
      <c r="J73" s="94"/>
      <c r="K73" s="94"/>
      <c r="L73" s="92"/>
      <c r="M73" s="92"/>
      <c r="N73" s="93" t="str">
        <f>IFERROR(VLOOKUP(M73,Dim_CikisNedeni!$A:$B,2,FALSE()),"")</f>
        <v/>
      </c>
      <c r="O73" s="93" t="str">
        <f t="shared" si="3"/>
        <v>Aktif</v>
      </c>
      <c r="P73" s="93" t="str">
        <f t="shared" ca="1" si="4"/>
        <v/>
      </c>
      <c r="Q73" s="93" t="str">
        <f t="shared" ca="1" si="5"/>
        <v/>
      </c>
    </row>
    <row r="74" spans="1:17" s="1" customFormat="1" ht="25.5" hidden="1" customHeight="1" x14ac:dyDescent="0.25">
      <c r="A74" s="92" t="s">
        <v>150</v>
      </c>
      <c r="B74" s="93" t="str">
        <f>IFERROR(VLOOKUP(A74,Dim_Magaza!$A:$C,2,FALSE()),"")</f>
        <v>AYRANCILAR</v>
      </c>
      <c r="C74" s="93" t="s">
        <v>8652</v>
      </c>
      <c r="D74" s="92" t="s">
        <v>4</v>
      </c>
      <c r="E74" s="93" t="str">
        <f>IFERROR(VLOOKUP(D74,Dim_Unvan!$A:$B,2,FALSE()),"")</f>
        <v>BAKLİYAT</v>
      </c>
      <c r="F74" s="92" t="s">
        <v>5</v>
      </c>
      <c r="G74" s="93" t="str">
        <f>IF(OR(A74="",F74="",I74="",K74&lt;&gt;""),"",IF(COUNTIFS($A$2:A74,A74,$F$2:F74,F74,$K$2:K74,"")&lt;=SUMIFS(Fact_Norm!$F:$F,Fact_Norm!$A:$A,A74,Fact_Norm!$E:$E,F74),"Norma Uygun","Norm Fazlası"))</f>
        <v>Norma Uygun</v>
      </c>
      <c r="H74" s="92"/>
      <c r="I74" s="92" t="s">
        <v>373</v>
      </c>
      <c r="J74" s="94"/>
      <c r="K74" s="94"/>
      <c r="L74" s="92"/>
      <c r="M74" s="92"/>
      <c r="N74" s="93" t="str">
        <f>IFERROR(VLOOKUP(M74,Dim_CikisNedeni!$A:$B,2,FALSE()),"")</f>
        <v/>
      </c>
      <c r="O74" s="93" t="str">
        <f t="shared" si="3"/>
        <v>Aktif</v>
      </c>
      <c r="P74" s="93" t="str">
        <f t="shared" ca="1" si="4"/>
        <v/>
      </c>
      <c r="Q74" s="93" t="str">
        <f t="shared" ca="1" si="5"/>
        <v/>
      </c>
    </row>
    <row r="75" spans="1:17" s="1" customFormat="1" ht="25.5" hidden="1" customHeight="1" x14ac:dyDescent="0.25">
      <c r="A75" s="92" t="s">
        <v>150</v>
      </c>
      <c r="B75" s="93" t="str">
        <f>IFERROR(VLOOKUP(A75,Dim_Magaza!$A:$C,2,FALSE()),"")</f>
        <v>AYRANCILAR</v>
      </c>
      <c r="C75" s="93" t="s">
        <v>8652</v>
      </c>
      <c r="D75" s="92" t="s">
        <v>100</v>
      </c>
      <c r="E75" s="93" t="str">
        <f>IFERROR(VLOOKUP(D75,Dim_Unvan!$A:$B,2,FALSE()),"")</f>
        <v>UZMAN ŞARKÜTERİ</v>
      </c>
      <c r="F75" s="92" t="s">
        <v>85</v>
      </c>
      <c r="G75" s="93" t="str">
        <f>IF(OR(A75="",F75="",I75="",K75&lt;&gt;""),"",IF(COUNTIFS($A$2:A75,A75,$F$2:F75,F75,$K$2:K75,"")&lt;=SUMIFS(Fact_Norm!$F:$F,Fact_Norm!$A:$A,A75,Fact_Norm!$E:$E,F75),"Norma Uygun","Norm Fazlası"))</f>
        <v>Norma Uygun</v>
      </c>
      <c r="H75" s="92"/>
      <c r="I75" s="92" t="s">
        <v>374</v>
      </c>
      <c r="J75" s="94"/>
      <c r="K75" s="94"/>
      <c r="L75" s="92"/>
      <c r="M75" s="92"/>
      <c r="N75" s="93" t="str">
        <f>IFERROR(VLOOKUP(M75,Dim_CikisNedeni!$A:$B,2,FALSE()),"")</f>
        <v/>
      </c>
      <c r="O75" s="93" t="str">
        <f t="shared" si="3"/>
        <v>Aktif</v>
      </c>
      <c r="P75" s="93" t="str">
        <f t="shared" ca="1" si="4"/>
        <v/>
      </c>
      <c r="Q75" s="93" t="str">
        <f t="shared" ca="1" si="5"/>
        <v/>
      </c>
    </row>
    <row r="76" spans="1:17" s="1" customFormat="1" ht="25.5" hidden="1" customHeight="1" x14ac:dyDescent="0.25">
      <c r="A76" s="92" t="s">
        <v>150</v>
      </c>
      <c r="B76" s="93" t="str">
        <f>IFERROR(VLOOKUP(A76,Dim_Magaza!$A:$C,2,FALSE()),"")</f>
        <v>AYRANCILAR</v>
      </c>
      <c r="C76" s="93" t="s">
        <v>8652</v>
      </c>
      <c r="D76" s="92" t="s">
        <v>108</v>
      </c>
      <c r="E76" s="93" t="str">
        <f>IFERROR(VLOOKUP(D76,Dim_Unvan!$A:$B,2,FALSE()),"")</f>
        <v>ELİT KASAP</v>
      </c>
      <c r="F76" s="92" t="s">
        <v>27</v>
      </c>
      <c r="G76" s="93" t="str">
        <f>IF(OR(A76="",F76="",I76="",K76&lt;&gt;""),"",IF(COUNTIFS($A$2:A76,A76,$F$2:F76,F76,$K$2:K76,"")&lt;=SUMIFS(Fact_Norm!$F:$F,Fact_Norm!$A:$A,A76,Fact_Norm!$E:$E,F76),"Norma Uygun","Norm Fazlası"))</f>
        <v>Norma Uygun</v>
      </c>
      <c r="H76" s="92"/>
      <c r="I76" s="92" t="s">
        <v>375</v>
      </c>
      <c r="J76" s="94"/>
      <c r="K76" s="94"/>
      <c r="L76" s="92"/>
      <c r="M76" s="92"/>
      <c r="N76" s="93" t="str">
        <f>IFERROR(VLOOKUP(M76,Dim_CikisNedeni!$A:$B,2,FALSE()),"")</f>
        <v/>
      </c>
      <c r="O76" s="93" t="str">
        <f t="shared" si="3"/>
        <v>Aktif</v>
      </c>
      <c r="P76" s="93" t="str">
        <f t="shared" ca="1" si="4"/>
        <v/>
      </c>
      <c r="Q76" s="93" t="str">
        <f t="shared" ca="1" si="5"/>
        <v/>
      </c>
    </row>
    <row r="77" spans="1:17" s="1" customFormat="1" ht="25.5" hidden="1" customHeight="1" x14ac:dyDescent="0.25">
      <c r="A77" s="92" t="s">
        <v>150</v>
      </c>
      <c r="B77" s="93" t="str">
        <f>IFERROR(VLOOKUP(A77,Dim_Magaza!$A:$C,2,FALSE()),"")</f>
        <v>AYRANCILAR</v>
      </c>
      <c r="C77" s="93" t="s">
        <v>8652</v>
      </c>
      <c r="D77" s="92" t="s">
        <v>38</v>
      </c>
      <c r="E77" s="93" t="str">
        <f>IFERROR(VLOOKUP(D77,Dim_Unvan!$A:$B,2,FALSE()),"")</f>
        <v>MANAV YARDIMCISI</v>
      </c>
      <c r="F77" s="92" t="s">
        <v>39</v>
      </c>
      <c r="G77" s="93" t="str">
        <f>IF(OR(A77="",F77="",I77="",K77&lt;&gt;""),"",IF(COUNTIFS($A$2:A77,A77,$F$2:F77,F77,$K$2:K77,"")&lt;=SUMIFS(Fact_Norm!$F:$F,Fact_Norm!$A:$A,A77,Fact_Norm!$E:$E,F77),"Norma Uygun","Norm Fazlası"))</f>
        <v>Norma Uygun</v>
      </c>
      <c r="H77" s="92"/>
      <c r="I77" s="92" t="s">
        <v>376</v>
      </c>
      <c r="J77" s="94"/>
      <c r="K77" s="94"/>
      <c r="L77" s="92"/>
      <c r="M77" s="92"/>
      <c r="N77" s="93" t="str">
        <f>IFERROR(VLOOKUP(M77,Dim_CikisNedeni!$A:$B,2,FALSE()),"")</f>
        <v/>
      </c>
      <c r="O77" s="93" t="str">
        <f t="shared" si="3"/>
        <v>Aktif</v>
      </c>
      <c r="P77" s="93" t="str">
        <f t="shared" ca="1" si="4"/>
        <v/>
      </c>
      <c r="Q77" s="93" t="str">
        <f t="shared" ca="1" si="5"/>
        <v/>
      </c>
    </row>
    <row r="78" spans="1:17" s="1" customFormat="1" ht="25.5" hidden="1" customHeight="1" x14ac:dyDescent="0.25">
      <c r="A78" s="92" t="s">
        <v>150</v>
      </c>
      <c r="B78" s="93" t="str">
        <f>IFERROR(VLOOKUP(A78,Dim_Magaza!$A:$C,2,FALSE()),"")</f>
        <v>AYRANCILAR</v>
      </c>
      <c r="C78" s="93" t="s">
        <v>8652</v>
      </c>
      <c r="D78" s="92" t="s">
        <v>38</v>
      </c>
      <c r="E78" s="93" t="str">
        <f>IFERROR(VLOOKUP(D78,Dim_Unvan!$A:$B,2,FALSE()),"")</f>
        <v>MANAV YARDIMCISI</v>
      </c>
      <c r="F78" s="92" t="s">
        <v>39</v>
      </c>
      <c r="G78" s="93" t="str">
        <f>IF(OR(A78="",F78="",I78="",K78&lt;&gt;""),"",IF(COUNTIFS($A$2:A78,A78,$F$2:F78,F78,$K$2:K78,"")&lt;=SUMIFS(Fact_Norm!$F:$F,Fact_Norm!$A:$A,A78,Fact_Norm!$E:$E,F78),"Norma Uygun","Norm Fazlası"))</f>
        <v>Norma Uygun</v>
      </c>
      <c r="H78" s="92"/>
      <c r="I78" s="92" t="s">
        <v>377</v>
      </c>
      <c r="J78" s="94"/>
      <c r="K78" s="94"/>
      <c r="L78" s="92"/>
      <c r="M78" s="92"/>
      <c r="N78" s="93" t="str">
        <f>IFERROR(VLOOKUP(M78,Dim_CikisNedeni!$A:$B,2,FALSE()),"")</f>
        <v/>
      </c>
      <c r="O78" s="93" t="str">
        <f t="shared" si="3"/>
        <v>Aktif</v>
      </c>
      <c r="P78" s="93" t="str">
        <f t="shared" ca="1" si="4"/>
        <v/>
      </c>
      <c r="Q78" s="93" t="str">
        <f t="shared" ca="1" si="5"/>
        <v/>
      </c>
    </row>
    <row r="79" spans="1:17" s="1" customFormat="1" ht="25.5" hidden="1" customHeight="1" x14ac:dyDescent="0.25">
      <c r="A79" s="92" t="s">
        <v>150</v>
      </c>
      <c r="B79" s="93" t="str">
        <f>IFERROR(VLOOKUP(A79,Dim_Magaza!$A:$C,2,FALSE()),"")</f>
        <v>AYRANCILAR</v>
      </c>
      <c r="C79" s="93" t="s">
        <v>8652</v>
      </c>
      <c r="D79" s="92" t="s">
        <v>102</v>
      </c>
      <c r="E79" s="93" t="str">
        <f>IFERROR(VLOOKUP(D79,Dim_Unvan!$A:$B,2,FALSE()),"")</f>
        <v>UZMAN MANAV</v>
      </c>
      <c r="F79" s="92" t="s">
        <v>35</v>
      </c>
      <c r="G79" s="93" t="str">
        <f>IF(OR(A79="",F79="",I79="",K79&lt;&gt;""),"",IF(COUNTIFS($A$2:A79,A79,$F$2:F79,F79,$K$2:K79,"")&lt;=SUMIFS(Fact_Norm!$F:$F,Fact_Norm!$A:$A,A79,Fact_Norm!$E:$E,F79),"Norma Uygun","Norm Fazlası"))</f>
        <v>Norma Uygun</v>
      </c>
      <c r="H79" s="92"/>
      <c r="I79" s="92" t="s">
        <v>378</v>
      </c>
      <c r="J79" s="94"/>
      <c r="K79" s="94"/>
      <c r="L79" s="92"/>
      <c r="M79" s="92"/>
      <c r="N79" s="93" t="str">
        <f>IFERROR(VLOOKUP(M79,Dim_CikisNedeni!$A:$B,2,FALSE()),"")</f>
        <v/>
      </c>
      <c r="O79" s="93" t="str">
        <f t="shared" si="3"/>
        <v>Aktif</v>
      </c>
      <c r="P79" s="93" t="str">
        <f t="shared" ca="1" si="4"/>
        <v/>
      </c>
      <c r="Q79" s="93" t="str">
        <f t="shared" ca="1" si="5"/>
        <v/>
      </c>
    </row>
    <row r="80" spans="1:17" s="1" customFormat="1" ht="25.5" hidden="1" customHeight="1" x14ac:dyDescent="0.25">
      <c r="A80" s="92" t="s">
        <v>150</v>
      </c>
      <c r="B80" s="93" t="str">
        <f>IFERROR(VLOOKUP(A80,Dim_Magaza!$A:$C,2,FALSE()),"")</f>
        <v>AYRANCILAR</v>
      </c>
      <c r="C80" s="93" t="s">
        <v>8652</v>
      </c>
      <c r="D80" s="92" t="s">
        <v>34</v>
      </c>
      <c r="E80" s="93" t="str">
        <f>IFERROR(VLOOKUP(D80,Dim_Unvan!$A:$B,2,FALSE()),"")</f>
        <v>MANAV</v>
      </c>
      <c r="F80" s="92" t="s">
        <v>35</v>
      </c>
      <c r="G80" s="93" t="str">
        <f>IF(OR(A80="",F80="",I80="",K80&lt;&gt;""),"",IF(COUNTIFS($A$2:A80,A80,$F$2:F80,F80,$K$2:K80,"")&lt;=SUMIFS(Fact_Norm!$F:$F,Fact_Norm!$A:$A,A80,Fact_Norm!$E:$E,F80),"Norma Uygun","Norm Fazlası"))</f>
        <v>Norma Uygun</v>
      </c>
      <c r="H80" s="92"/>
      <c r="I80" s="92" t="s">
        <v>379</v>
      </c>
      <c r="J80" s="94"/>
      <c r="K80" s="94"/>
      <c r="L80" s="92"/>
      <c r="M80" s="92"/>
      <c r="N80" s="93" t="str">
        <f>IFERROR(VLOOKUP(M80,Dim_CikisNedeni!$A:$B,2,FALSE()),"")</f>
        <v/>
      </c>
      <c r="O80" s="93" t="str">
        <f t="shared" si="3"/>
        <v>Aktif</v>
      </c>
      <c r="P80" s="93" t="str">
        <f t="shared" ca="1" si="4"/>
        <v/>
      </c>
      <c r="Q80" s="93" t="str">
        <f t="shared" ca="1" si="5"/>
        <v/>
      </c>
    </row>
    <row r="81" spans="1:17" s="1" customFormat="1" ht="25.5" hidden="1" customHeight="1" x14ac:dyDescent="0.25">
      <c r="A81" s="92" t="s">
        <v>150</v>
      </c>
      <c r="B81" s="93" t="str">
        <f>IFERROR(VLOOKUP(A81,Dim_Magaza!$A:$C,2,FALSE()),"")</f>
        <v>AYRANCILAR</v>
      </c>
      <c r="C81" s="93" t="s">
        <v>8652</v>
      </c>
      <c r="D81" s="92" t="s">
        <v>34</v>
      </c>
      <c r="E81" s="93" t="str">
        <f>IFERROR(VLOOKUP(D81,Dim_Unvan!$A:$B,2,FALSE()),"")</f>
        <v>MANAV</v>
      </c>
      <c r="F81" s="92" t="s">
        <v>35</v>
      </c>
      <c r="G81" s="93" t="str">
        <f>IF(OR(A81="",F81="",I81="",K81&lt;&gt;""),"",IF(COUNTIFS($A$2:A81,A81,$F$2:F81,F81,$K$2:K81,"")&lt;=SUMIFS(Fact_Norm!$F:$F,Fact_Norm!$A:$A,A81,Fact_Norm!$E:$E,F81),"Norma Uygun","Norm Fazlası"))</f>
        <v>Norm Fazlası</v>
      </c>
      <c r="H81" s="92"/>
      <c r="I81" s="92" t="s">
        <v>380</v>
      </c>
      <c r="J81" s="94"/>
      <c r="K81" s="94"/>
      <c r="L81" s="92"/>
      <c r="M81" s="92"/>
      <c r="N81" s="93" t="str">
        <f>IFERROR(VLOOKUP(M81,Dim_CikisNedeni!$A:$B,2,FALSE()),"")</f>
        <v/>
      </c>
      <c r="O81" s="93" t="str">
        <f t="shared" si="3"/>
        <v>Aktif</v>
      </c>
      <c r="P81" s="93" t="str">
        <f t="shared" ca="1" si="4"/>
        <v/>
      </c>
      <c r="Q81" s="93" t="str">
        <f t="shared" ca="1" si="5"/>
        <v/>
      </c>
    </row>
    <row r="82" spans="1:17" s="1" customFormat="1" ht="25.5" hidden="1" customHeight="1" x14ac:dyDescent="0.25">
      <c r="A82" s="92" t="s">
        <v>150</v>
      </c>
      <c r="B82" s="93" t="str">
        <f>IFERROR(VLOOKUP(A82,Dim_Magaza!$A:$C,2,FALSE()),"")</f>
        <v>AYRANCILAR</v>
      </c>
      <c r="C82" s="93" t="s">
        <v>8652</v>
      </c>
      <c r="D82" s="92" t="s">
        <v>48</v>
      </c>
      <c r="E82" s="93" t="str">
        <f>IFERROR(VLOOKUP(D82,Dim_Unvan!$A:$B,2,FALSE()),"")</f>
        <v>ONLİNE ŞOFÖR</v>
      </c>
      <c r="F82" s="92" t="s">
        <v>49</v>
      </c>
      <c r="G82" s="93" t="str">
        <f>IF(OR(A82="",F82="",I82="",K82&lt;&gt;""),"",IF(COUNTIFS($A$2:A82,A82,$F$2:F82,F82,$K$2:K82,"")&lt;=SUMIFS(Fact_Norm!$F:$F,Fact_Norm!$A:$A,A82,Fact_Norm!$E:$E,F82),"Norma Uygun","Norm Fazlası"))</f>
        <v>Norma Uygun</v>
      </c>
      <c r="H82" s="92"/>
      <c r="I82" s="92" t="s">
        <v>381</v>
      </c>
      <c r="J82" s="94"/>
      <c r="K82" s="94"/>
      <c r="L82" s="92"/>
      <c r="M82" s="92"/>
      <c r="N82" s="93" t="str">
        <f>IFERROR(VLOOKUP(M82,Dim_CikisNedeni!$A:$B,2,FALSE()),"")</f>
        <v/>
      </c>
      <c r="O82" s="93" t="str">
        <f t="shared" si="3"/>
        <v>Aktif</v>
      </c>
      <c r="P82" s="93" t="str">
        <f t="shared" ca="1" si="4"/>
        <v/>
      </c>
      <c r="Q82" s="93" t="str">
        <f t="shared" ca="1" si="5"/>
        <v/>
      </c>
    </row>
    <row r="83" spans="1:17" s="1" customFormat="1" ht="25.5" hidden="1" customHeight="1" x14ac:dyDescent="0.25">
      <c r="A83" s="92" t="s">
        <v>150</v>
      </c>
      <c r="B83" s="93" t="str">
        <f>IFERROR(VLOOKUP(A83,Dim_Magaza!$A:$C,2,FALSE()),"")</f>
        <v>AYRANCILAR</v>
      </c>
      <c r="C83" s="93" t="s">
        <v>8652</v>
      </c>
      <c r="D83" s="92" t="s">
        <v>46</v>
      </c>
      <c r="E83" s="93" t="str">
        <f>IFERROR(VLOOKUP(D83,Dim_Unvan!$A:$B,2,FALSE()),"")</f>
        <v>ONLİNE TOPLAYICI</v>
      </c>
      <c r="F83" s="92" t="s">
        <v>47</v>
      </c>
      <c r="G83" s="93" t="str">
        <f>IF(OR(A83="",F83="",I83="",K83&lt;&gt;""),"",IF(COUNTIFS($A$2:A83,A83,$F$2:F83,F83,$K$2:K83,"")&lt;=SUMIFS(Fact_Norm!$F:$F,Fact_Norm!$A:$A,A83,Fact_Norm!$E:$E,F83),"Norma Uygun","Norm Fazlası"))</f>
        <v>Norma Uygun</v>
      </c>
      <c r="H83" s="92"/>
      <c r="I83" s="92" t="s">
        <v>382</v>
      </c>
      <c r="J83" s="94"/>
      <c r="K83" s="94"/>
      <c r="L83" s="92"/>
      <c r="M83" s="92"/>
      <c r="N83" s="93" t="str">
        <f>IFERROR(VLOOKUP(M83,Dim_CikisNedeni!$A:$B,2,FALSE()),"")</f>
        <v/>
      </c>
      <c r="O83" s="93" t="str">
        <f t="shared" si="3"/>
        <v>Aktif</v>
      </c>
      <c r="P83" s="93" t="str">
        <f t="shared" ca="1" si="4"/>
        <v/>
      </c>
      <c r="Q83" s="93" t="str">
        <f t="shared" ca="1" si="5"/>
        <v/>
      </c>
    </row>
    <row r="84" spans="1:17" s="1" customFormat="1" ht="23.25" hidden="1" customHeight="1" x14ac:dyDescent="0.25">
      <c r="A84" s="92" t="s">
        <v>150</v>
      </c>
      <c r="B84" s="93" t="str">
        <f>IFERROR(VLOOKUP(A84,Dim_Magaza!$A:$C,2,FALSE()),"")</f>
        <v>AYRANCILAR</v>
      </c>
      <c r="C84" s="93" t="s">
        <v>8652</v>
      </c>
      <c r="D84" s="92" t="s">
        <v>68</v>
      </c>
      <c r="E84" s="93" t="str">
        <f>IFERROR(VLOOKUP(D84,Dim_Unvan!$A:$B,2,FALSE()),"")</f>
        <v>UNLU MAMÜLLER</v>
      </c>
      <c r="F84" s="92" t="s">
        <v>69</v>
      </c>
      <c r="G84" s="93" t="str">
        <f>IF(OR(A84="",F84="",I84="",K84&lt;&gt;""),"",IF(COUNTIFS($A$2:A84,A84,$F$2:F84,F84,$K$2:K84,"")&lt;=SUMIFS(Fact_Norm!$F:$F,Fact_Norm!$A:$A,A84,Fact_Norm!$E:$E,F84),"Norma Uygun","Norm Fazlası"))</f>
        <v>Norma Uygun</v>
      </c>
      <c r="H84" s="92"/>
      <c r="I84" s="92" t="s">
        <v>383</v>
      </c>
      <c r="J84" s="94"/>
      <c r="K84" s="94"/>
      <c r="L84" s="92"/>
      <c r="M84" s="92"/>
      <c r="N84" s="93" t="str">
        <f>IFERROR(VLOOKUP(M84,Dim_CikisNedeni!$A:$B,2,FALSE()),"")</f>
        <v/>
      </c>
      <c r="O84" s="93" t="str">
        <f t="shared" si="3"/>
        <v>Aktif</v>
      </c>
      <c r="P84" s="93" t="str">
        <f t="shared" ca="1" si="4"/>
        <v/>
      </c>
      <c r="Q84" s="93" t="str">
        <f t="shared" ca="1" si="5"/>
        <v/>
      </c>
    </row>
    <row r="85" spans="1:17" s="1" customFormat="1" ht="25.5" hidden="1" customHeight="1" x14ac:dyDescent="0.25">
      <c r="A85" s="92" t="s">
        <v>270</v>
      </c>
      <c r="B85" s="93" t="str">
        <f>IFERROR(VLOOKUP(A85,Dim_Magaza!$A:$C,2,FALSE()),"")</f>
        <v>ÖZDERE</v>
      </c>
      <c r="C85" s="93" t="s">
        <v>8652</v>
      </c>
      <c r="D85" s="92" t="s">
        <v>72</v>
      </c>
      <c r="E85" s="93" t="str">
        <f>IFERROR(VLOOKUP(D85,Dim_Unvan!$A:$B,2,FALSE()),"")</f>
        <v>YÖNETİCİ</v>
      </c>
      <c r="F85" s="92" t="s">
        <v>73</v>
      </c>
      <c r="G85" s="93" t="str">
        <f>IF(OR(A85="",F85="",I85="",K85&lt;&gt;""),"",IF(COUNTIFS($A$2:A85,A85,$F$2:F85,F85,$K$2:K85,"")&lt;=SUMIFS(Fact_Norm!$F:$F,Fact_Norm!$A:$A,A85,Fact_Norm!$E:$E,F85),"Norma Uygun","Norm Fazlası"))</f>
        <v>Norma Uygun</v>
      </c>
      <c r="H85" s="92"/>
      <c r="I85" s="92" t="s">
        <v>384</v>
      </c>
      <c r="J85" s="94"/>
      <c r="K85" s="94"/>
      <c r="L85" s="92"/>
      <c r="M85" s="92"/>
      <c r="N85" s="93" t="str">
        <f>IFERROR(VLOOKUP(M85,Dim_CikisNedeni!$A:$B,2,FALSE()),"")</f>
        <v/>
      </c>
      <c r="O85" s="93" t="str">
        <f t="shared" si="3"/>
        <v>Aktif</v>
      </c>
      <c r="P85" s="93" t="str">
        <f t="shared" ca="1" si="4"/>
        <v/>
      </c>
      <c r="Q85" s="93" t="str">
        <f t="shared" ca="1" si="5"/>
        <v/>
      </c>
    </row>
    <row r="86" spans="1:17" s="1" customFormat="1" ht="25.5" hidden="1" customHeight="1" x14ac:dyDescent="0.25">
      <c r="A86" s="92" t="s">
        <v>270</v>
      </c>
      <c r="B86" s="93" t="str">
        <f>IFERROR(VLOOKUP(A86,Dim_Magaza!$A:$C,2,FALSE()),"")</f>
        <v>ÖZDERE</v>
      </c>
      <c r="C86" s="93" t="s">
        <v>8652</v>
      </c>
      <c r="D86" s="92" t="s">
        <v>76</v>
      </c>
      <c r="E86" s="93" t="str">
        <f>IFERROR(VLOOKUP(D86,Dim_Unvan!$A:$B,2,FALSE()),"")</f>
        <v>YÖNETİCİ YARDIMCISI</v>
      </c>
      <c r="F86" s="92" t="s">
        <v>77</v>
      </c>
      <c r="G86" s="93" t="str">
        <f>IF(OR(A86="",F86="",I86="",K86&lt;&gt;""),"",IF(COUNTIFS($A$2:A86,A86,$F$2:F86,F86,$K$2:K86,"")&lt;=SUMIFS(Fact_Norm!$F:$F,Fact_Norm!$A:$A,A86,Fact_Norm!$E:$E,F86),"Norma Uygun","Norm Fazlası"))</f>
        <v>Norma Uygun</v>
      </c>
      <c r="H86" s="92"/>
      <c r="I86" s="92" t="s">
        <v>385</v>
      </c>
      <c r="J86" s="94"/>
      <c r="K86" s="94"/>
      <c r="L86" s="92"/>
      <c r="M86" s="92"/>
      <c r="N86" s="93" t="str">
        <f>IFERROR(VLOOKUP(M86,Dim_CikisNedeni!$A:$B,2,FALSE()),"")</f>
        <v/>
      </c>
      <c r="O86" s="93" t="str">
        <f t="shared" si="3"/>
        <v>Aktif</v>
      </c>
      <c r="P86" s="93" t="str">
        <f t="shared" ca="1" si="4"/>
        <v/>
      </c>
      <c r="Q86" s="93" t="str">
        <f t="shared" ca="1" si="5"/>
        <v/>
      </c>
    </row>
    <row r="87" spans="1:17" s="1" customFormat="1" ht="25.5" hidden="1" customHeight="1" x14ac:dyDescent="0.25">
      <c r="A87" s="92" t="s">
        <v>270</v>
      </c>
      <c r="B87" s="93" t="str">
        <f>IFERROR(VLOOKUP(A87,Dim_Magaza!$A:$C,2,FALSE()),"")</f>
        <v>ÖZDERE</v>
      </c>
      <c r="C87" s="93" t="s">
        <v>8652</v>
      </c>
      <c r="D87" s="92" t="s">
        <v>30</v>
      </c>
      <c r="E87" s="93" t="str">
        <f>IFERROR(VLOOKUP(D87,Dim_Unvan!$A:$B,2,FALSE()),"")</f>
        <v>KASİYER</v>
      </c>
      <c r="F87" s="92" t="s">
        <v>31</v>
      </c>
      <c r="G87" s="93" t="str">
        <f>IF(OR(A87="",F87="",I87="",K87&lt;&gt;""),"",IF(COUNTIFS($A$2:A87,A87,$F$2:F87,F87,$K$2:K87,"")&lt;=SUMIFS(Fact_Norm!$F:$F,Fact_Norm!$A:$A,A87,Fact_Norm!$E:$E,F87),"Norma Uygun","Norm Fazlası"))</f>
        <v>Norma Uygun</v>
      </c>
      <c r="H87" s="92"/>
      <c r="I87" s="92" t="s">
        <v>386</v>
      </c>
      <c r="J87" s="94"/>
      <c r="K87" s="94"/>
      <c r="L87" s="92"/>
      <c r="M87" s="92"/>
      <c r="N87" s="93" t="str">
        <f>IFERROR(VLOOKUP(M87,Dim_CikisNedeni!$A:$B,2,FALSE()),"")</f>
        <v/>
      </c>
      <c r="O87" s="93" t="str">
        <f t="shared" si="3"/>
        <v>Aktif</v>
      </c>
      <c r="P87" s="93" t="str">
        <f t="shared" ca="1" si="4"/>
        <v/>
      </c>
      <c r="Q87" s="93" t="str">
        <f t="shared" ca="1" si="5"/>
        <v/>
      </c>
    </row>
    <row r="88" spans="1:17" s="1" customFormat="1" ht="25.5" hidden="1" customHeight="1" x14ac:dyDescent="0.25">
      <c r="A88" s="92" t="s">
        <v>270</v>
      </c>
      <c r="B88" s="93" t="str">
        <f>IFERROR(VLOOKUP(A88,Dim_Magaza!$A:$C,2,FALSE()),"")</f>
        <v>ÖZDERE</v>
      </c>
      <c r="C88" s="93" t="s">
        <v>8652</v>
      </c>
      <c r="D88" s="92" t="s">
        <v>30</v>
      </c>
      <c r="E88" s="93" t="str">
        <f>IFERROR(VLOOKUP(D88,Dim_Unvan!$A:$B,2,FALSE()),"")</f>
        <v>KASİYER</v>
      </c>
      <c r="F88" s="92" t="s">
        <v>31</v>
      </c>
      <c r="G88" s="93" t="str">
        <f>IF(OR(A88="",F88="",I88="",K88&lt;&gt;""),"",IF(COUNTIFS($A$2:A88,A88,$F$2:F88,F88,$K$2:K88,"")&lt;=SUMIFS(Fact_Norm!$F:$F,Fact_Norm!$A:$A,A88,Fact_Norm!$E:$E,F88),"Norma Uygun","Norm Fazlası"))</f>
        <v>Norma Uygun</v>
      </c>
      <c r="H88" s="92"/>
      <c r="I88" s="92" t="s">
        <v>387</v>
      </c>
      <c r="J88" s="94"/>
      <c r="K88" s="94"/>
      <c r="L88" s="92"/>
      <c r="M88" s="92"/>
      <c r="N88" s="93" t="str">
        <f>IFERROR(VLOOKUP(M88,Dim_CikisNedeni!$A:$B,2,FALSE()),"")</f>
        <v/>
      </c>
      <c r="O88" s="93" t="str">
        <f t="shared" si="3"/>
        <v>Aktif</v>
      </c>
      <c r="P88" s="93" t="str">
        <f t="shared" ca="1" si="4"/>
        <v/>
      </c>
      <c r="Q88" s="93" t="str">
        <f t="shared" ca="1" si="5"/>
        <v/>
      </c>
    </row>
    <row r="89" spans="1:17" s="1" customFormat="1" ht="25.5" hidden="1" customHeight="1" x14ac:dyDescent="0.25">
      <c r="A89" s="92" t="s">
        <v>270</v>
      </c>
      <c r="B89" s="93" t="str">
        <f>IFERROR(VLOOKUP(A89,Dim_Magaza!$A:$C,2,FALSE()),"")</f>
        <v>ÖZDERE</v>
      </c>
      <c r="C89" s="93" t="s">
        <v>8652</v>
      </c>
      <c r="D89" s="92" t="s">
        <v>52</v>
      </c>
      <c r="E89" s="93" t="str">
        <f>IFERROR(VLOOKUP(D89,Dim_Unvan!$A:$B,2,FALSE()),"")</f>
        <v>REYON GÖREVLİSİ</v>
      </c>
      <c r="F89" s="92" t="s">
        <v>53</v>
      </c>
      <c r="G89" s="93" t="str">
        <f>IF(OR(A89="",F89="",I89="",K89&lt;&gt;""),"",IF(COUNTIFS($A$2:A89,A89,$F$2:F89,F89,$K$2:K89,"")&lt;=SUMIFS(Fact_Norm!$F:$F,Fact_Norm!$A:$A,A89,Fact_Norm!$E:$E,F89),"Norma Uygun","Norm Fazlası"))</f>
        <v>Norma Uygun</v>
      </c>
      <c r="H89" s="92"/>
      <c r="I89" s="92" t="s">
        <v>388</v>
      </c>
      <c r="J89" s="94"/>
      <c r="K89" s="94"/>
      <c r="L89" s="92"/>
      <c r="M89" s="92"/>
      <c r="N89" s="93" t="str">
        <f>IFERROR(VLOOKUP(M89,Dim_CikisNedeni!$A:$B,2,FALSE()),"")</f>
        <v/>
      </c>
      <c r="O89" s="93" t="str">
        <f t="shared" si="3"/>
        <v>Aktif</v>
      </c>
      <c r="P89" s="93" t="str">
        <f t="shared" ca="1" si="4"/>
        <v/>
      </c>
      <c r="Q89" s="93" t="str">
        <f t="shared" ca="1" si="5"/>
        <v/>
      </c>
    </row>
    <row r="90" spans="1:17" s="1" customFormat="1" ht="25.5" hidden="1" customHeight="1" x14ac:dyDescent="0.25">
      <c r="A90" s="92" t="s">
        <v>270</v>
      </c>
      <c r="B90" s="93" t="str">
        <f>IFERROR(VLOOKUP(A90,Dim_Magaza!$A:$C,2,FALSE()),"")</f>
        <v>ÖZDERE</v>
      </c>
      <c r="C90" s="93" t="s">
        <v>8652</v>
      </c>
      <c r="D90" s="92" t="s">
        <v>52</v>
      </c>
      <c r="E90" s="93" t="str">
        <f>IFERROR(VLOOKUP(D90,Dim_Unvan!$A:$B,2,FALSE()),"")</f>
        <v>REYON GÖREVLİSİ</v>
      </c>
      <c r="F90" s="92" t="s">
        <v>53</v>
      </c>
      <c r="G90" s="93" t="str">
        <f>IF(OR(A90="",F90="",I90="",K90&lt;&gt;""),"",IF(COUNTIFS($A$2:A90,A90,$F$2:F90,F90,$K$2:K90,"")&lt;=SUMIFS(Fact_Norm!$F:$F,Fact_Norm!$A:$A,A90,Fact_Norm!$E:$E,F90),"Norma Uygun","Norm Fazlası"))</f>
        <v>Norma Uygun</v>
      </c>
      <c r="H90" s="92"/>
      <c r="I90" s="92" t="s">
        <v>389</v>
      </c>
      <c r="J90" s="94"/>
      <c r="K90" s="94"/>
      <c r="L90" s="92"/>
      <c r="M90" s="92"/>
      <c r="N90" s="93" t="str">
        <f>IFERROR(VLOOKUP(M90,Dim_CikisNedeni!$A:$B,2,FALSE()),"")</f>
        <v/>
      </c>
      <c r="O90" s="93" t="str">
        <f t="shared" si="3"/>
        <v>Aktif</v>
      </c>
      <c r="P90" s="93" t="str">
        <f t="shared" ca="1" si="4"/>
        <v/>
      </c>
      <c r="Q90" s="93" t="str">
        <f t="shared" ca="1" si="5"/>
        <v/>
      </c>
    </row>
    <row r="91" spans="1:17" s="1" customFormat="1" ht="25.5" hidden="1" customHeight="1" x14ac:dyDescent="0.25">
      <c r="A91" s="92" t="s">
        <v>270</v>
      </c>
      <c r="B91" s="93" t="str">
        <f>IFERROR(VLOOKUP(A91,Dim_Magaza!$A:$C,2,FALSE()),"")</f>
        <v>ÖZDERE</v>
      </c>
      <c r="C91" s="93" t="s">
        <v>8652</v>
      </c>
      <c r="D91" s="92" t="s">
        <v>52</v>
      </c>
      <c r="E91" s="93" t="str">
        <f>IFERROR(VLOOKUP(D91,Dim_Unvan!$A:$B,2,FALSE()),"")</f>
        <v>REYON GÖREVLİSİ</v>
      </c>
      <c r="F91" s="92" t="s">
        <v>53</v>
      </c>
      <c r="G91" s="93" t="str">
        <f>IF(OR(A91="",F91="",I91="",K91&lt;&gt;""),"",IF(COUNTIFS($A$2:A91,A91,$F$2:F91,F91,$K$2:K91,"")&lt;=SUMIFS(Fact_Norm!$F:$F,Fact_Norm!$A:$A,A91,Fact_Norm!$E:$E,F91),"Norma Uygun","Norm Fazlası"))</f>
        <v>Norm Fazlası</v>
      </c>
      <c r="H91" s="92"/>
      <c r="I91" s="92" t="s">
        <v>390</v>
      </c>
      <c r="J91" s="94"/>
      <c r="K91" s="94"/>
      <c r="L91" s="92"/>
      <c r="M91" s="92"/>
      <c r="N91" s="93" t="str">
        <f>IFERROR(VLOOKUP(M91,Dim_CikisNedeni!$A:$B,2,FALSE()),"")</f>
        <v/>
      </c>
      <c r="O91" s="93" t="str">
        <f t="shared" si="3"/>
        <v>Aktif</v>
      </c>
      <c r="P91" s="93" t="str">
        <f t="shared" ca="1" si="4"/>
        <v/>
      </c>
      <c r="Q91" s="93" t="str">
        <f t="shared" ca="1" si="5"/>
        <v/>
      </c>
    </row>
    <row r="92" spans="1:17" s="1" customFormat="1" ht="25.5" hidden="1" customHeight="1" x14ac:dyDescent="0.25">
      <c r="A92" s="92" t="s">
        <v>270</v>
      </c>
      <c r="B92" s="93" t="str">
        <f>IFERROR(VLOOKUP(A92,Dim_Magaza!$A:$C,2,FALSE()),"")</f>
        <v>ÖZDERE</v>
      </c>
      <c r="C92" s="93" t="s">
        <v>8652</v>
      </c>
      <c r="D92" s="92" t="s">
        <v>86</v>
      </c>
      <c r="E92" s="93" t="str">
        <f>IFERROR(VLOOKUP(D92,Dim_Unvan!$A:$B,2,FALSE()),"")</f>
        <v>ŞARKÜTERİ YARDIMCISI</v>
      </c>
      <c r="F92" s="92" t="s">
        <v>87</v>
      </c>
      <c r="G92" s="93" t="str">
        <f>IF(OR(A92="",F92="",I92="",K92&lt;&gt;""),"",IF(COUNTIFS($A$2:A92,A92,$F$2:F92,F92,$K$2:K92,"")&lt;=SUMIFS(Fact_Norm!$F:$F,Fact_Norm!$A:$A,A92,Fact_Norm!$E:$E,F92),"Norma Uygun","Norm Fazlası"))</f>
        <v>Norm Fazlası</v>
      </c>
      <c r="H92" s="92"/>
      <c r="I92" s="92" t="s">
        <v>391</v>
      </c>
      <c r="J92" s="94"/>
      <c r="K92" s="94"/>
      <c r="L92" s="92"/>
      <c r="M92" s="92"/>
      <c r="N92" s="93" t="str">
        <f>IFERROR(VLOOKUP(M92,Dim_CikisNedeni!$A:$B,2,FALSE()),"")</f>
        <v/>
      </c>
      <c r="O92" s="93" t="str">
        <f t="shared" si="3"/>
        <v>Aktif</v>
      </c>
      <c r="P92" s="93" t="str">
        <f t="shared" ca="1" si="4"/>
        <v/>
      </c>
      <c r="Q92" s="93" t="str">
        <f t="shared" ca="1" si="5"/>
        <v/>
      </c>
    </row>
    <row r="93" spans="1:17" s="1" customFormat="1" ht="25.5" hidden="1" customHeight="1" x14ac:dyDescent="0.25">
      <c r="A93" s="92" t="s">
        <v>270</v>
      </c>
      <c r="B93" s="93" t="str">
        <f>IFERROR(VLOOKUP(A93,Dim_Magaza!$A:$C,2,FALSE()),"")</f>
        <v>ÖZDERE</v>
      </c>
      <c r="C93" s="93" t="s">
        <v>8652</v>
      </c>
      <c r="D93" s="92" t="s">
        <v>108</v>
      </c>
      <c r="E93" s="93" t="str">
        <f>IFERROR(VLOOKUP(D93,Dim_Unvan!$A:$B,2,FALSE()),"")</f>
        <v>ELİT KASAP</v>
      </c>
      <c r="F93" s="92" t="s">
        <v>27</v>
      </c>
      <c r="G93" s="93" t="str">
        <f>IF(OR(A93="",F93="",I93="",K93&lt;&gt;""),"",IF(COUNTIFS($A$2:A93,A93,$F$2:F93,F93,$K$2:K93,"")&lt;=SUMIFS(Fact_Norm!$F:$F,Fact_Norm!$A:$A,A93,Fact_Norm!$E:$E,F93),"Norma Uygun","Norm Fazlası"))</f>
        <v>Norma Uygun</v>
      </c>
      <c r="H93" s="92"/>
      <c r="I93" s="92" t="s">
        <v>392</v>
      </c>
      <c r="J93" s="94"/>
      <c r="K93" s="94"/>
      <c r="L93" s="92"/>
      <c r="M93" s="92"/>
      <c r="N93" s="93" t="str">
        <f>IFERROR(VLOOKUP(M93,Dim_CikisNedeni!$A:$B,2,FALSE()),"")</f>
        <v/>
      </c>
      <c r="O93" s="93" t="str">
        <f t="shared" si="3"/>
        <v>Aktif</v>
      </c>
      <c r="P93" s="93" t="str">
        <f t="shared" ca="1" si="4"/>
        <v/>
      </c>
      <c r="Q93" s="93" t="str">
        <f t="shared" ca="1" si="5"/>
        <v/>
      </c>
    </row>
    <row r="94" spans="1:17" s="1" customFormat="1" ht="25.5" hidden="1" customHeight="1" x14ac:dyDescent="0.25">
      <c r="A94" s="92" t="s">
        <v>270</v>
      </c>
      <c r="B94" s="93" t="str">
        <f>IFERROR(VLOOKUP(A94,Dim_Magaza!$A:$C,2,FALSE()),"")</f>
        <v>ÖZDERE</v>
      </c>
      <c r="C94" s="93" t="s">
        <v>8652</v>
      </c>
      <c r="D94" s="92" t="s">
        <v>52</v>
      </c>
      <c r="E94" s="93" t="str">
        <f>IFERROR(VLOOKUP(D94,Dim_Unvan!$A:$B,2,FALSE()),"")</f>
        <v>REYON GÖREVLİSİ</v>
      </c>
      <c r="F94" s="92" t="s">
        <v>35</v>
      </c>
      <c r="G94" s="93" t="str">
        <f>IF(OR(A94="",F94="",I94="",K94&lt;&gt;""),"",IF(COUNTIFS($A$2:A94,A94,$F$2:F94,F94,$K$2:K94,"")&lt;=SUMIFS(Fact_Norm!$F:$F,Fact_Norm!$A:$A,A94,Fact_Norm!$E:$E,F94),"Norma Uygun","Norm Fazlası"))</f>
        <v>Norma Uygun</v>
      </c>
      <c r="H94" s="92"/>
      <c r="I94" s="92" t="s">
        <v>393</v>
      </c>
      <c r="J94" s="94"/>
      <c r="K94" s="94"/>
      <c r="L94" s="92"/>
      <c r="M94" s="92"/>
      <c r="N94" s="93" t="str">
        <f>IFERROR(VLOOKUP(M94,Dim_CikisNedeni!$A:$B,2,FALSE()),"")</f>
        <v/>
      </c>
      <c r="O94" s="93" t="str">
        <f t="shared" si="3"/>
        <v>Aktif</v>
      </c>
      <c r="P94" s="93" t="str">
        <f t="shared" ca="1" si="4"/>
        <v/>
      </c>
      <c r="Q94" s="93" t="str">
        <f t="shared" ca="1" si="5"/>
        <v/>
      </c>
    </row>
    <row r="95" spans="1:17" s="1" customFormat="1" ht="25.5" hidden="1" customHeight="1" x14ac:dyDescent="0.25">
      <c r="A95" s="92" t="s">
        <v>270</v>
      </c>
      <c r="B95" s="93" t="str">
        <f>IFERROR(VLOOKUP(A95,Dim_Magaza!$A:$C,2,FALSE()),"")</f>
        <v>ÖZDERE</v>
      </c>
      <c r="C95" s="93" t="s">
        <v>8652</v>
      </c>
      <c r="D95" s="92" t="s">
        <v>34</v>
      </c>
      <c r="E95" s="93" t="str">
        <f>IFERROR(VLOOKUP(D95,Dim_Unvan!$A:$B,2,FALSE()),"")</f>
        <v>MANAV</v>
      </c>
      <c r="F95" s="92" t="s">
        <v>35</v>
      </c>
      <c r="G95" s="93" t="str">
        <f>IF(OR(A95="",F95="",I95="",K95&lt;&gt;""),"",IF(COUNTIFS($A$2:A95,A95,$F$2:F95,F95,$K$2:K95,"")&lt;=SUMIFS(Fact_Norm!$F:$F,Fact_Norm!$A:$A,A95,Fact_Norm!$E:$E,F95),"Norma Uygun","Norm Fazlası"))</f>
        <v>Norma Uygun</v>
      </c>
      <c r="H95" s="92"/>
      <c r="I95" s="92" t="s">
        <v>394</v>
      </c>
      <c r="J95" s="94"/>
      <c r="K95" s="94"/>
      <c r="L95" s="92"/>
      <c r="M95" s="92"/>
      <c r="N95" s="93" t="str">
        <f>IFERROR(VLOOKUP(M95,Dim_CikisNedeni!$A:$B,2,FALSE()),"")</f>
        <v/>
      </c>
      <c r="O95" s="93" t="str">
        <f t="shared" si="3"/>
        <v>Aktif</v>
      </c>
      <c r="P95" s="93" t="str">
        <f t="shared" ca="1" si="4"/>
        <v/>
      </c>
      <c r="Q95" s="93" t="str">
        <f t="shared" ca="1" si="5"/>
        <v/>
      </c>
    </row>
    <row r="96" spans="1:17" s="1" customFormat="1" ht="25.5" hidden="1" customHeight="1" x14ac:dyDescent="0.25">
      <c r="A96" s="92" t="s">
        <v>171</v>
      </c>
      <c r="B96" s="93" t="str">
        <f>IFERROR(VLOOKUP(A96,Dim_Magaza!$A:$C,2,FALSE()),"")</f>
        <v>GAZİEMİR-1</v>
      </c>
      <c r="C96" s="93" t="str">
        <f>IFERROR(VLOOKUP(A96,Dim_Magaza!$A:$C,3,FALSE()),"")</f>
        <v>ALİ ÇELİK</v>
      </c>
      <c r="D96" s="92" t="s">
        <v>72</v>
      </c>
      <c r="E96" s="93" t="str">
        <f>IFERROR(VLOOKUP(D96,Dim_Unvan!$A:$B,2,FALSE()),"")</f>
        <v>YÖNETİCİ</v>
      </c>
      <c r="F96" s="92" t="s">
        <v>73</v>
      </c>
      <c r="G96" s="93" t="str">
        <f>IF(OR(A96="",F96="",I96="",K96&lt;&gt;""),"",IF(COUNTIFS($A$2:A96,A96,$F$2:F96,F96,$K$2:K96,"")&lt;=SUMIFS(Fact_Norm!$F:$F,Fact_Norm!$A:$A,A96,Fact_Norm!$E:$E,F96),"Norma Uygun","Norm Fazlası"))</f>
        <v>Norma Uygun</v>
      </c>
      <c r="H96" s="92"/>
      <c r="I96" s="92" t="s">
        <v>395</v>
      </c>
      <c r="J96" s="94"/>
      <c r="K96" s="94"/>
      <c r="L96" s="92"/>
      <c r="M96" s="92"/>
      <c r="N96" s="93" t="str">
        <f>IFERROR(VLOOKUP(M96,Dim_CikisNedeni!$A:$B,2,FALSE()),"")</f>
        <v/>
      </c>
      <c r="O96" s="93" t="str">
        <f t="shared" si="3"/>
        <v>Aktif</v>
      </c>
      <c r="P96" s="93" t="str">
        <f t="shared" ca="1" si="4"/>
        <v/>
      </c>
      <c r="Q96" s="93" t="str">
        <f t="shared" ca="1" si="5"/>
        <v/>
      </c>
    </row>
    <row r="97" spans="1:17" s="1" customFormat="1" ht="25.5" hidden="1" customHeight="1" x14ac:dyDescent="0.25">
      <c r="A97" s="92" t="s">
        <v>171</v>
      </c>
      <c r="B97" s="93" t="str">
        <f>IFERROR(VLOOKUP(A97,Dim_Magaza!$A:$C,2,FALSE()),"")</f>
        <v>GAZİEMİR-1</v>
      </c>
      <c r="C97" s="93" t="str">
        <f>IFERROR(VLOOKUP(A97,Dim_Magaza!$A:$C,3,FALSE()),"")</f>
        <v>ALİ ÇELİK</v>
      </c>
      <c r="D97" s="92" t="s">
        <v>76</v>
      </c>
      <c r="E97" s="93" t="str">
        <f>IFERROR(VLOOKUP(D97,Dim_Unvan!$A:$B,2,FALSE()),"")</f>
        <v>YÖNETİCİ YARDIMCISI</v>
      </c>
      <c r="F97" s="92" t="s">
        <v>77</v>
      </c>
      <c r="G97" s="93" t="str">
        <f>IF(OR(A97="",F97="",I97="",K97&lt;&gt;""),"",IF(COUNTIFS($A$2:A97,A97,$F$2:F97,F97,$K$2:K97,"")&lt;=SUMIFS(Fact_Norm!$F:$F,Fact_Norm!$A:$A,A97,Fact_Norm!$E:$E,F97),"Norma Uygun","Norm Fazlası"))</f>
        <v>Norma Uygun</v>
      </c>
      <c r="H97" s="92"/>
      <c r="I97" s="92" t="s">
        <v>396</v>
      </c>
      <c r="J97" s="94"/>
      <c r="K97" s="94"/>
      <c r="L97" s="92"/>
      <c r="M97" s="92"/>
      <c r="N97" s="93" t="str">
        <f>IFERROR(VLOOKUP(M97,Dim_CikisNedeni!$A:$B,2,FALSE()),"")</f>
        <v/>
      </c>
      <c r="O97" s="93" t="str">
        <f t="shared" si="3"/>
        <v>Aktif</v>
      </c>
      <c r="P97" s="93" t="str">
        <f t="shared" ca="1" si="4"/>
        <v/>
      </c>
      <c r="Q97" s="93" t="str">
        <f t="shared" ca="1" si="5"/>
        <v/>
      </c>
    </row>
    <row r="98" spans="1:17" s="1" customFormat="1" ht="25.5" hidden="1" customHeight="1" x14ac:dyDescent="0.25">
      <c r="A98" s="92" t="s">
        <v>171</v>
      </c>
      <c r="B98" s="93" t="str">
        <f>IFERROR(VLOOKUP(A98,Dim_Magaza!$A:$C,2,FALSE()),"")</f>
        <v>GAZİEMİR-1</v>
      </c>
      <c r="C98" s="93" t="str">
        <f>IFERROR(VLOOKUP(A98,Dim_Magaza!$A:$C,3,FALSE()),"")</f>
        <v>ALİ ÇELİK</v>
      </c>
      <c r="D98" s="92" t="s">
        <v>30</v>
      </c>
      <c r="E98" s="93" t="str">
        <f>IFERROR(VLOOKUP(D98,Dim_Unvan!$A:$B,2,FALSE()),"")</f>
        <v>KASİYER</v>
      </c>
      <c r="F98" s="92" t="s">
        <v>31</v>
      </c>
      <c r="G98" s="93" t="str">
        <f>IF(OR(A98="",F98="",I98="",K98&lt;&gt;""),"",IF(COUNTIFS($A$2:A98,A98,$F$2:F98,F98,$K$2:K98,"")&lt;=SUMIFS(Fact_Norm!$F:$F,Fact_Norm!$A:$A,A98,Fact_Norm!$E:$E,F98),"Norma Uygun","Norm Fazlası"))</f>
        <v>Norma Uygun</v>
      </c>
      <c r="H98" s="92"/>
      <c r="I98" s="92" t="s">
        <v>397</v>
      </c>
      <c r="J98" s="94"/>
      <c r="K98" s="94"/>
      <c r="L98" s="92"/>
      <c r="M98" s="92"/>
      <c r="N98" s="93" t="str">
        <f>IFERROR(VLOOKUP(M98,Dim_CikisNedeni!$A:$B,2,FALSE()),"")</f>
        <v/>
      </c>
      <c r="O98" s="93" t="str">
        <f t="shared" si="3"/>
        <v>Aktif</v>
      </c>
      <c r="P98" s="93" t="str">
        <f t="shared" ca="1" si="4"/>
        <v/>
      </c>
      <c r="Q98" s="93" t="str">
        <f t="shared" ca="1" si="5"/>
        <v/>
      </c>
    </row>
    <row r="99" spans="1:17" s="1" customFormat="1" ht="25.5" hidden="1" customHeight="1" x14ac:dyDescent="0.25">
      <c r="A99" s="92" t="s">
        <v>171</v>
      </c>
      <c r="B99" s="93" t="str">
        <f>IFERROR(VLOOKUP(A99,Dim_Magaza!$A:$C,2,FALSE()),"")</f>
        <v>GAZİEMİR-1</v>
      </c>
      <c r="C99" s="93" t="str">
        <f>IFERROR(VLOOKUP(A99,Dim_Magaza!$A:$C,3,FALSE()),"")</f>
        <v>ALİ ÇELİK</v>
      </c>
      <c r="D99" s="92" t="s">
        <v>30</v>
      </c>
      <c r="E99" s="93" t="str">
        <f>IFERROR(VLOOKUP(D99,Dim_Unvan!$A:$B,2,FALSE()),"")</f>
        <v>KASİYER</v>
      </c>
      <c r="F99" s="92" t="s">
        <v>31</v>
      </c>
      <c r="G99" s="93" t="str">
        <f>IF(OR(A99="",F99="",I99="",K99&lt;&gt;""),"",IF(COUNTIFS($A$2:A99,A99,$F$2:F99,F99,$K$2:K99,"")&lt;=SUMIFS(Fact_Norm!$F:$F,Fact_Norm!$A:$A,A99,Fact_Norm!$E:$E,F99),"Norma Uygun","Norm Fazlası"))</f>
        <v>Norma Uygun</v>
      </c>
      <c r="H99" s="92"/>
      <c r="I99" s="92" t="s">
        <v>398</v>
      </c>
      <c r="J99" s="94"/>
      <c r="K99" s="94"/>
      <c r="L99" s="92"/>
      <c r="M99" s="92"/>
      <c r="N99" s="93" t="str">
        <f>IFERROR(VLOOKUP(M99,Dim_CikisNedeni!$A:$B,2,FALSE()),"")</f>
        <v/>
      </c>
      <c r="O99" s="93" t="str">
        <f t="shared" si="3"/>
        <v>Aktif</v>
      </c>
      <c r="P99" s="93" t="str">
        <f t="shared" ca="1" si="4"/>
        <v/>
      </c>
      <c r="Q99" s="93" t="str">
        <f t="shared" ca="1" si="5"/>
        <v/>
      </c>
    </row>
    <row r="100" spans="1:17" s="1" customFormat="1" ht="25.5" hidden="1" customHeight="1" x14ac:dyDescent="0.25">
      <c r="A100" s="92" t="s">
        <v>171</v>
      </c>
      <c r="B100" s="93" t="str">
        <f>IFERROR(VLOOKUP(A100,Dim_Magaza!$A:$C,2,FALSE()),"")</f>
        <v>GAZİEMİR-1</v>
      </c>
      <c r="C100" s="93" t="str">
        <f>IFERROR(VLOOKUP(A100,Dim_Magaza!$A:$C,3,FALSE()),"")</f>
        <v>ALİ ÇELİK</v>
      </c>
      <c r="D100" s="92" t="s">
        <v>30</v>
      </c>
      <c r="E100" s="93" t="str">
        <f>IFERROR(VLOOKUP(D100,Dim_Unvan!$A:$B,2,FALSE()),"")</f>
        <v>KASİYER</v>
      </c>
      <c r="F100" s="92" t="s">
        <v>31</v>
      </c>
      <c r="G100" s="93" t="str">
        <f>IF(OR(A100="",F100="",I100="",K100&lt;&gt;""),"",IF(COUNTIFS($A$2:A100,A100,$F$2:F100,F100,$K$2:K100,"")&lt;=SUMIFS(Fact_Norm!$F:$F,Fact_Norm!$A:$A,A100,Fact_Norm!$E:$E,F100),"Norma Uygun","Norm Fazlası"))</f>
        <v>Norma Uygun</v>
      </c>
      <c r="H100" s="92"/>
      <c r="I100" s="92" t="s">
        <v>399</v>
      </c>
      <c r="J100" s="94"/>
      <c r="K100" s="94"/>
      <c r="L100" s="92"/>
      <c r="M100" s="92"/>
      <c r="N100" s="93" t="str">
        <f>IFERROR(VLOOKUP(M100,Dim_CikisNedeni!$A:$B,2,FALSE()),"")</f>
        <v/>
      </c>
      <c r="O100" s="93" t="str">
        <f t="shared" si="3"/>
        <v>Aktif</v>
      </c>
      <c r="P100" s="93" t="str">
        <f t="shared" ca="1" si="4"/>
        <v/>
      </c>
      <c r="Q100" s="93" t="str">
        <f t="shared" ca="1" si="5"/>
        <v/>
      </c>
    </row>
    <row r="101" spans="1:17" s="1" customFormat="1" ht="25.5" hidden="1" customHeight="1" x14ac:dyDescent="0.25">
      <c r="A101" s="92" t="s">
        <v>171</v>
      </c>
      <c r="B101" s="93" t="str">
        <f>IFERROR(VLOOKUP(A101,Dim_Magaza!$A:$C,2,FALSE()),"")</f>
        <v>GAZİEMİR-1</v>
      </c>
      <c r="C101" s="93" t="str">
        <f>IFERROR(VLOOKUP(A101,Dim_Magaza!$A:$C,3,FALSE()),"")</f>
        <v>ALİ ÇELİK</v>
      </c>
      <c r="D101" s="92" t="s">
        <v>52</v>
      </c>
      <c r="E101" s="93" t="str">
        <f>IFERROR(VLOOKUP(D101,Dim_Unvan!$A:$B,2,FALSE()),"")</f>
        <v>REYON GÖREVLİSİ</v>
      </c>
      <c r="F101" s="92" t="s">
        <v>53</v>
      </c>
      <c r="G101" s="93" t="str">
        <f>IF(OR(A101="",F101="",I101="",K101&lt;&gt;""),"",IF(COUNTIFS($A$2:A101,A101,$F$2:F101,F101,$K$2:K101,"")&lt;=SUMIFS(Fact_Norm!$F:$F,Fact_Norm!$A:$A,A101,Fact_Norm!$E:$E,F101),"Norma Uygun","Norm Fazlası"))</f>
        <v>Norma Uygun</v>
      </c>
      <c r="H101" s="92"/>
      <c r="I101" s="92" t="s">
        <v>400</v>
      </c>
      <c r="J101" s="94"/>
      <c r="K101" s="94"/>
      <c r="L101" s="92"/>
      <c r="M101" s="92"/>
      <c r="N101" s="93" t="str">
        <f>IFERROR(VLOOKUP(M101,Dim_CikisNedeni!$A:$B,2,FALSE()),"")</f>
        <v/>
      </c>
      <c r="O101" s="93" t="str">
        <f t="shared" si="3"/>
        <v>Aktif</v>
      </c>
      <c r="P101" s="93" t="str">
        <f t="shared" ca="1" si="4"/>
        <v/>
      </c>
      <c r="Q101" s="93" t="str">
        <f t="shared" ca="1" si="5"/>
        <v/>
      </c>
    </row>
    <row r="102" spans="1:17" s="1" customFormat="1" ht="25.5" hidden="1" customHeight="1" x14ac:dyDescent="0.25">
      <c r="A102" s="92" t="s">
        <v>171</v>
      </c>
      <c r="B102" s="93" t="str">
        <f>IFERROR(VLOOKUP(A102,Dim_Magaza!$A:$C,2,FALSE()),"")</f>
        <v>GAZİEMİR-1</v>
      </c>
      <c r="C102" s="93" t="str">
        <f>IFERROR(VLOOKUP(A102,Dim_Magaza!$A:$C,3,FALSE()),"")</f>
        <v>ALİ ÇELİK</v>
      </c>
      <c r="D102" s="92" t="s">
        <v>52</v>
      </c>
      <c r="E102" s="93" t="str">
        <f>IFERROR(VLOOKUP(D102,Dim_Unvan!$A:$B,2,FALSE()),"")</f>
        <v>REYON GÖREVLİSİ</v>
      </c>
      <c r="F102" s="92" t="s">
        <v>53</v>
      </c>
      <c r="G102" s="93" t="str">
        <f>IF(OR(A102="",F102="",I102="",K102&lt;&gt;""),"",IF(COUNTIFS($A$2:A102,A102,$F$2:F102,F102,$K$2:K102,"")&lt;=SUMIFS(Fact_Norm!$F:$F,Fact_Norm!$A:$A,A102,Fact_Norm!$E:$E,F102),"Norma Uygun","Norm Fazlası"))</f>
        <v>Norma Uygun</v>
      </c>
      <c r="H102" s="92"/>
      <c r="I102" s="92" t="s">
        <v>401</v>
      </c>
      <c r="J102" s="94"/>
      <c r="K102" s="94"/>
      <c r="L102" s="92"/>
      <c r="M102" s="92"/>
      <c r="N102" s="93" t="str">
        <f>IFERROR(VLOOKUP(M102,Dim_CikisNedeni!$A:$B,2,FALSE()),"")</f>
        <v/>
      </c>
      <c r="O102" s="93" t="str">
        <f t="shared" si="3"/>
        <v>Aktif</v>
      </c>
      <c r="P102" s="93" t="str">
        <f t="shared" ca="1" si="4"/>
        <v/>
      </c>
      <c r="Q102" s="93" t="str">
        <f t="shared" ca="1" si="5"/>
        <v/>
      </c>
    </row>
    <row r="103" spans="1:17" s="1" customFormat="1" ht="25.5" hidden="1" customHeight="1" x14ac:dyDescent="0.25">
      <c r="A103" s="92" t="s">
        <v>171</v>
      </c>
      <c r="B103" s="93" t="str">
        <f>IFERROR(VLOOKUP(A103,Dim_Magaza!$A:$C,2,FALSE()),"")</f>
        <v>GAZİEMİR-1</v>
      </c>
      <c r="C103" s="93" t="str">
        <f>IFERROR(VLOOKUP(A103,Dim_Magaza!$A:$C,3,FALSE()),"")</f>
        <v>ALİ ÇELİK</v>
      </c>
      <c r="D103" s="92" t="s">
        <v>86</v>
      </c>
      <c r="E103" s="93" t="str">
        <f>IFERROR(VLOOKUP(D103,Dim_Unvan!$A:$B,2,FALSE()),"")</f>
        <v>ŞARKÜTERİ YARDIMCISI</v>
      </c>
      <c r="F103" s="92" t="s">
        <v>53</v>
      </c>
      <c r="G103" s="93" t="str">
        <f>IF(OR(A103="",F103="",I103="",K103&lt;&gt;""),"",IF(COUNTIFS($A$2:A103,A103,$F$2:F103,F103,$K$2:K103,"")&lt;=SUMIFS(Fact_Norm!$F:$F,Fact_Norm!$A:$A,A103,Fact_Norm!$E:$E,F103),"Norma Uygun","Norm Fazlası"))</f>
        <v>Norma Uygun</v>
      </c>
      <c r="H103" s="92"/>
      <c r="I103" s="92" t="s">
        <v>402</v>
      </c>
      <c r="J103" s="94"/>
      <c r="K103" s="94"/>
      <c r="L103" s="92"/>
      <c r="M103" s="92"/>
      <c r="N103" s="93" t="str">
        <f>IFERROR(VLOOKUP(M103,Dim_CikisNedeni!$A:$B,2,FALSE()),"")</f>
        <v/>
      </c>
      <c r="O103" s="93" t="str">
        <f t="shared" si="3"/>
        <v>Aktif</v>
      </c>
      <c r="P103" s="93" t="str">
        <f t="shared" ca="1" si="4"/>
        <v/>
      </c>
      <c r="Q103" s="93" t="str">
        <f t="shared" ca="1" si="5"/>
        <v/>
      </c>
    </row>
    <row r="104" spans="1:17" s="1" customFormat="1" ht="25.5" hidden="1" customHeight="1" x14ac:dyDescent="0.25">
      <c r="A104" s="92" t="s">
        <v>171</v>
      </c>
      <c r="B104" s="93" t="str">
        <f>IFERROR(VLOOKUP(A104,Dim_Magaza!$A:$C,2,FALSE()),"")</f>
        <v>GAZİEMİR-1</v>
      </c>
      <c r="C104" s="93" t="str">
        <f>IFERROR(VLOOKUP(A104,Dim_Magaza!$A:$C,3,FALSE()),"")</f>
        <v>ALİ ÇELİK</v>
      </c>
      <c r="D104" s="92" t="s">
        <v>4</v>
      </c>
      <c r="E104" s="93" t="str">
        <f>IFERROR(VLOOKUP(D104,Dim_Unvan!$A:$B,2,FALSE()),"")</f>
        <v>BAKLİYAT</v>
      </c>
      <c r="F104" s="92" t="s">
        <v>5</v>
      </c>
      <c r="G104" s="93" t="str">
        <f>IF(OR(A104="",F104="",I104="",K104&lt;&gt;""),"",IF(COUNTIFS($A$2:A104,A104,$F$2:F104,F104,$K$2:K104,"")&lt;=SUMIFS(Fact_Norm!$F:$F,Fact_Norm!$A:$A,A104,Fact_Norm!$E:$E,F104),"Norma Uygun","Norm Fazlası"))</f>
        <v>Norma Uygun</v>
      </c>
      <c r="H104" s="92"/>
      <c r="I104" s="92" t="s">
        <v>403</v>
      </c>
      <c r="J104" s="94"/>
      <c r="K104" s="94"/>
      <c r="L104" s="92"/>
      <c r="M104" s="92"/>
      <c r="N104" s="93" t="str">
        <f>IFERROR(VLOOKUP(M104,Dim_CikisNedeni!$A:$B,2,FALSE()),"")</f>
        <v/>
      </c>
      <c r="O104" s="93" t="str">
        <f t="shared" si="3"/>
        <v>Aktif</v>
      </c>
      <c r="P104" s="93" t="str">
        <f t="shared" ca="1" si="4"/>
        <v/>
      </c>
      <c r="Q104" s="93" t="str">
        <f t="shared" ca="1" si="5"/>
        <v/>
      </c>
    </row>
    <row r="105" spans="1:17" s="1" customFormat="1" ht="25.5" hidden="1" customHeight="1" x14ac:dyDescent="0.25">
      <c r="A105" s="92" t="s">
        <v>171</v>
      </c>
      <c r="B105" s="93" t="str">
        <f>IFERROR(VLOOKUP(A105,Dim_Magaza!$A:$C,2,FALSE()),"")</f>
        <v>GAZİEMİR-1</v>
      </c>
      <c r="C105" s="93" t="str">
        <f>IFERROR(VLOOKUP(A105,Dim_Magaza!$A:$C,3,FALSE()),"")</f>
        <v>ALİ ÇELİK</v>
      </c>
      <c r="D105" s="92" t="s">
        <v>100</v>
      </c>
      <c r="E105" s="93" t="str">
        <f>IFERROR(VLOOKUP(D105,Dim_Unvan!$A:$B,2,FALSE()),"")</f>
        <v>UZMAN ŞARKÜTERİ</v>
      </c>
      <c r="F105" s="92" t="s">
        <v>85</v>
      </c>
      <c r="G105" s="93" t="str">
        <f>IF(OR(A105="",F105="",I105="",K105&lt;&gt;""),"",IF(COUNTIFS($A$2:A105,A105,$F$2:F105,F105,$K$2:K105,"")&lt;=SUMIFS(Fact_Norm!$F:$F,Fact_Norm!$A:$A,A105,Fact_Norm!$E:$E,F105),"Norma Uygun","Norm Fazlası"))</f>
        <v>Norma Uygun</v>
      </c>
      <c r="H105" s="92"/>
      <c r="I105" s="92" t="s">
        <v>404</v>
      </c>
      <c r="J105" s="94"/>
      <c r="K105" s="94"/>
      <c r="L105" s="92"/>
      <c r="M105" s="92"/>
      <c r="N105" s="93" t="str">
        <f>IFERROR(VLOOKUP(M105,Dim_CikisNedeni!$A:$B,2,FALSE()),"")</f>
        <v/>
      </c>
      <c r="O105" s="93" t="str">
        <f t="shared" si="3"/>
        <v>Aktif</v>
      </c>
      <c r="P105" s="93" t="str">
        <f t="shared" ca="1" si="4"/>
        <v/>
      </c>
      <c r="Q105" s="93" t="str">
        <f t="shared" ca="1" si="5"/>
        <v/>
      </c>
    </row>
    <row r="106" spans="1:17" s="1" customFormat="1" ht="25.5" hidden="1" customHeight="1" x14ac:dyDescent="0.25">
      <c r="A106" s="92" t="s">
        <v>171</v>
      </c>
      <c r="B106" s="93" t="str">
        <f>IFERROR(VLOOKUP(A106,Dim_Magaza!$A:$C,2,FALSE()),"")</f>
        <v>GAZİEMİR-1</v>
      </c>
      <c r="C106" s="93" t="str">
        <f>IFERROR(VLOOKUP(A106,Dim_Magaza!$A:$C,3,FALSE()),"")</f>
        <v>ALİ ÇELİK</v>
      </c>
      <c r="D106" s="92" t="s">
        <v>108</v>
      </c>
      <c r="E106" s="93" t="str">
        <f>IFERROR(VLOOKUP(D106,Dim_Unvan!$A:$B,2,FALSE()),"")</f>
        <v>ELİT KASAP</v>
      </c>
      <c r="F106" s="92" t="s">
        <v>27</v>
      </c>
      <c r="G106" s="93" t="str">
        <f>IF(OR(A106="",F106="",I106="",K106&lt;&gt;""),"",IF(COUNTIFS($A$2:A106,A106,$F$2:F106,F106,$K$2:K106,"")&lt;=SUMIFS(Fact_Norm!$F:$F,Fact_Norm!$A:$A,A106,Fact_Norm!$E:$E,F106),"Norma Uygun","Norm Fazlası"))</f>
        <v>Norma Uygun</v>
      </c>
      <c r="H106" s="92"/>
      <c r="I106" s="92" t="s">
        <v>405</v>
      </c>
      <c r="J106" s="94"/>
      <c r="K106" s="94"/>
      <c r="L106" s="92"/>
      <c r="M106" s="92"/>
      <c r="N106" s="93" t="str">
        <f>IFERROR(VLOOKUP(M106,Dim_CikisNedeni!$A:$B,2,FALSE()),"")</f>
        <v/>
      </c>
      <c r="O106" s="93" t="str">
        <f t="shared" si="3"/>
        <v>Aktif</v>
      </c>
      <c r="P106" s="93" t="str">
        <f t="shared" ca="1" si="4"/>
        <v/>
      </c>
      <c r="Q106" s="93" t="str">
        <f t="shared" ca="1" si="5"/>
        <v/>
      </c>
    </row>
    <row r="107" spans="1:17" s="1" customFormat="1" ht="25.5" hidden="1" customHeight="1" x14ac:dyDescent="0.25">
      <c r="A107" s="92" t="s">
        <v>171</v>
      </c>
      <c r="B107" s="93" t="str">
        <f>IFERROR(VLOOKUP(A107,Dim_Magaza!$A:$C,2,FALSE()),"")</f>
        <v>GAZİEMİR-1</v>
      </c>
      <c r="C107" s="93" t="str">
        <f>IFERROR(VLOOKUP(A107,Dim_Magaza!$A:$C,3,FALSE()),"")</f>
        <v>ALİ ÇELİK</v>
      </c>
      <c r="D107" s="92" t="s">
        <v>28</v>
      </c>
      <c r="E107" s="93" t="str">
        <f>IFERROR(VLOOKUP(D107,Dim_Unvan!$A:$B,2,FALSE()),"")</f>
        <v>KASAP YARDIMCISI</v>
      </c>
      <c r="F107" s="92" t="s">
        <v>29</v>
      </c>
      <c r="G107" s="93" t="str">
        <f>IF(OR(A107="",F107="",I107="",K107&lt;&gt;""),"",IF(COUNTIFS($A$2:A107,A107,$F$2:F107,F107,$K$2:K107,"")&lt;=SUMIFS(Fact_Norm!$F:$F,Fact_Norm!$A:$A,A107,Fact_Norm!$E:$E,F107),"Norma Uygun","Norm Fazlası"))</f>
        <v>Norma Uygun</v>
      </c>
      <c r="H107" s="92"/>
      <c r="I107" s="92" t="s">
        <v>406</v>
      </c>
      <c r="J107" s="94"/>
      <c r="K107" s="94"/>
      <c r="L107" s="92"/>
      <c r="M107" s="92"/>
      <c r="N107" s="93" t="str">
        <f>IFERROR(VLOOKUP(M107,Dim_CikisNedeni!$A:$B,2,FALSE()),"")</f>
        <v/>
      </c>
      <c r="O107" s="93" t="str">
        <f t="shared" si="3"/>
        <v>Aktif</v>
      </c>
      <c r="P107" s="93" t="str">
        <f t="shared" ca="1" si="4"/>
        <v/>
      </c>
      <c r="Q107" s="93" t="str">
        <f t="shared" ca="1" si="5"/>
        <v/>
      </c>
    </row>
    <row r="108" spans="1:17" s="1" customFormat="1" ht="25.5" hidden="1" customHeight="1" x14ac:dyDescent="0.25">
      <c r="A108" s="92" t="s">
        <v>171</v>
      </c>
      <c r="B108" s="93" t="str">
        <f>IFERROR(VLOOKUP(A108,Dim_Magaza!$A:$C,2,FALSE()),"")</f>
        <v>GAZİEMİR-1</v>
      </c>
      <c r="C108" s="93" t="str">
        <f>IFERROR(VLOOKUP(A108,Dim_Magaza!$A:$C,3,FALSE()),"")</f>
        <v>ALİ ÇELİK</v>
      </c>
      <c r="D108" s="92" t="s">
        <v>34</v>
      </c>
      <c r="E108" s="93" t="str">
        <f>IFERROR(VLOOKUP(D108,Dim_Unvan!$A:$B,2,FALSE()),"")</f>
        <v>MANAV</v>
      </c>
      <c r="F108" s="92" t="s">
        <v>35</v>
      </c>
      <c r="G108" s="93" t="str">
        <f>IF(OR(A108="",F108="",I108="",K108&lt;&gt;""),"",IF(COUNTIFS($A$2:A108,A108,$F$2:F108,F108,$K$2:K108,"")&lt;=SUMIFS(Fact_Norm!$F:$F,Fact_Norm!$A:$A,A108,Fact_Norm!$E:$E,F108),"Norma Uygun","Norm Fazlası"))</f>
        <v>Norma Uygun</v>
      </c>
      <c r="H108" s="92"/>
      <c r="I108" s="92" t="s">
        <v>407</v>
      </c>
      <c r="J108" s="94"/>
      <c r="K108" s="94"/>
      <c r="L108" s="92"/>
      <c r="M108" s="92"/>
      <c r="N108" s="93" t="str">
        <f>IFERROR(VLOOKUP(M108,Dim_CikisNedeni!$A:$B,2,FALSE()),"")</f>
        <v/>
      </c>
      <c r="O108" s="93" t="str">
        <f t="shared" si="3"/>
        <v>Aktif</v>
      </c>
      <c r="P108" s="93" t="str">
        <f t="shared" ca="1" si="4"/>
        <v/>
      </c>
      <c r="Q108" s="93" t="str">
        <f t="shared" ca="1" si="5"/>
        <v/>
      </c>
    </row>
    <row r="109" spans="1:17" s="1" customFormat="1" ht="25.5" hidden="1" customHeight="1" x14ac:dyDescent="0.25">
      <c r="A109" s="92" t="s">
        <v>171</v>
      </c>
      <c r="B109" s="93" t="str">
        <f>IFERROR(VLOOKUP(A109,Dim_Magaza!$A:$C,2,FALSE()),"")</f>
        <v>GAZİEMİR-1</v>
      </c>
      <c r="C109" s="93" t="str">
        <f>IFERROR(VLOOKUP(A109,Dim_Magaza!$A:$C,3,FALSE()),"")</f>
        <v>ALİ ÇELİK</v>
      </c>
      <c r="D109" s="92" t="s">
        <v>38</v>
      </c>
      <c r="E109" s="93" t="str">
        <f>IFERROR(VLOOKUP(D109,Dim_Unvan!$A:$B,2,FALSE()),"")</f>
        <v>MANAV YARDIMCISI</v>
      </c>
      <c r="F109" s="92" t="s">
        <v>39</v>
      </c>
      <c r="G109" s="93" t="str">
        <f>IF(OR(A109="",F109="",I109="",K109&lt;&gt;""),"",IF(COUNTIFS($A$2:A109,A109,$F$2:F109,F109,$K$2:K109,"")&lt;=SUMIFS(Fact_Norm!$F:$F,Fact_Norm!$A:$A,A109,Fact_Norm!$E:$E,F109),"Norma Uygun","Norm Fazlası"))</f>
        <v>Norma Uygun</v>
      </c>
      <c r="H109" s="92"/>
      <c r="I109" s="92" t="s">
        <v>408</v>
      </c>
      <c r="J109" s="94"/>
      <c r="K109" s="94"/>
      <c r="L109" s="92"/>
      <c r="M109" s="92"/>
      <c r="N109" s="93" t="str">
        <f>IFERROR(VLOOKUP(M109,Dim_CikisNedeni!$A:$B,2,FALSE()),"")</f>
        <v/>
      </c>
      <c r="O109" s="93" t="str">
        <f t="shared" si="3"/>
        <v>Aktif</v>
      </c>
      <c r="P109" s="93" t="str">
        <f t="shared" ca="1" si="4"/>
        <v/>
      </c>
      <c r="Q109" s="93" t="str">
        <f t="shared" ca="1" si="5"/>
        <v/>
      </c>
    </row>
    <row r="110" spans="1:17" s="1" customFormat="1" ht="25.5" hidden="1" customHeight="1" x14ac:dyDescent="0.25">
      <c r="A110" s="92" t="s">
        <v>171</v>
      </c>
      <c r="B110" s="93" t="str">
        <f>IFERROR(VLOOKUP(A110,Dim_Magaza!$A:$C,2,FALSE()),"")</f>
        <v>GAZİEMİR-1</v>
      </c>
      <c r="C110" s="93" t="str">
        <f>IFERROR(VLOOKUP(A110,Dim_Magaza!$A:$C,3,FALSE()),"")</f>
        <v>ALİ ÇELİK</v>
      </c>
      <c r="D110" s="92" t="s">
        <v>36</v>
      </c>
      <c r="E110" s="93" t="str">
        <f>IFERROR(VLOOKUP(D110,Dim_Unvan!$A:$B,2,FALSE()),"")</f>
        <v>MANAV TERAZİ</v>
      </c>
      <c r="F110" s="92" t="s">
        <v>37</v>
      </c>
      <c r="G110" s="93" t="str">
        <f>IF(OR(A110="",F110="",I110="",K110&lt;&gt;""),"",IF(COUNTIFS($A$2:A110,A110,$F$2:F110,F110,$K$2:K110,"")&lt;=SUMIFS(Fact_Norm!$F:$F,Fact_Norm!$A:$A,A110,Fact_Norm!$E:$E,F110),"Norma Uygun","Norm Fazlası"))</f>
        <v>Norm Fazlası</v>
      </c>
      <c r="H110" s="92"/>
      <c r="I110" s="92" t="s">
        <v>409</v>
      </c>
      <c r="J110" s="94"/>
      <c r="K110" s="94"/>
      <c r="L110" s="92"/>
      <c r="M110" s="92"/>
      <c r="N110" s="93" t="str">
        <f>IFERROR(VLOOKUP(M110,Dim_CikisNedeni!$A:$B,2,FALSE()),"")</f>
        <v/>
      </c>
      <c r="O110" s="93" t="str">
        <f t="shared" si="3"/>
        <v>Aktif</v>
      </c>
      <c r="P110" s="93" t="str">
        <f t="shared" ca="1" si="4"/>
        <v/>
      </c>
      <c r="Q110" s="93" t="str">
        <f t="shared" ca="1" si="5"/>
        <v/>
      </c>
    </row>
    <row r="111" spans="1:17" s="1" customFormat="1" ht="25.5" hidden="1" customHeight="1" x14ac:dyDescent="0.25">
      <c r="A111" s="92" t="s">
        <v>171</v>
      </c>
      <c r="B111" s="93" t="str">
        <f>IFERROR(VLOOKUP(A111,Dim_Magaza!$A:$C,2,FALSE()),"")</f>
        <v>GAZİEMİR-1</v>
      </c>
      <c r="C111" s="93" t="str">
        <f>IFERROR(VLOOKUP(A111,Dim_Magaza!$A:$C,3,FALSE()),"")</f>
        <v>ALİ ÇELİK</v>
      </c>
      <c r="D111" s="92" t="s">
        <v>48</v>
      </c>
      <c r="E111" s="93" t="str">
        <f>IFERROR(VLOOKUP(D111,Dim_Unvan!$A:$B,2,FALSE()),"")</f>
        <v>ONLİNE ŞOFÖR</v>
      </c>
      <c r="F111" s="92" t="s">
        <v>49</v>
      </c>
      <c r="G111" s="93" t="str">
        <f>IF(OR(A111="",F111="",I111="",K111&lt;&gt;""),"",IF(COUNTIFS($A$2:A111,A111,$F$2:F111,F111,$K$2:K111,"")&lt;=SUMIFS(Fact_Norm!$F:$F,Fact_Norm!$A:$A,A111,Fact_Norm!$E:$E,F111),"Norma Uygun","Norm Fazlası"))</f>
        <v>Norma Uygun</v>
      </c>
      <c r="H111" s="92"/>
      <c r="I111" s="92" t="s">
        <v>410</v>
      </c>
      <c r="J111" s="94"/>
      <c r="K111" s="94"/>
      <c r="L111" s="92"/>
      <c r="M111" s="92"/>
      <c r="N111" s="93" t="str">
        <f>IFERROR(VLOOKUP(M111,Dim_CikisNedeni!$A:$B,2,FALSE()),"")</f>
        <v/>
      </c>
      <c r="O111" s="93" t="str">
        <f t="shared" si="3"/>
        <v>Aktif</v>
      </c>
      <c r="P111" s="93" t="str">
        <f t="shared" ca="1" si="4"/>
        <v/>
      </c>
      <c r="Q111" s="93" t="str">
        <f t="shared" ca="1" si="5"/>
        <v/>
      </c>
    </row>
    <row r="112" spans="1:17" s="1" customFormat="1" ht="25.5" hidden="1" customHeight="1" x14ac:dyDescent="0.25">
      <c r="A112" s="92" t="s">
        <v>171</v>
      </c>
      <c r="B112" s="93" t="str">
        <f>IFERROR(VLOOKUP(A112,Dim_Magaza!$A:$C,2,FALSE()),"")</f>
        <v>GAZİEMİR-1</v>
      </c>
      <c r="C112" s="93" t="str">
        <f>IFERROR(VLOOKUP(A112,Dim_Magaza!$A:$C,3,FALSE()),"")</f>
        <v>ALİ ÇELİK</v>
      </c>
      <c r="D112" s="92" t="s">
        <v>46</v>
      </c>
      <c r="E112" s="93" t="str">
        <f>IFERROR(VLOOKUP(D112,Dim_Unvan!$A:$B,2,FALSE()),"")</f>
        <v>ONLİNE TOPLAYICI</v>
      </c>
      <c r="F112" s="92" t="s">
        <v>47</v>
      </c>
      <c r="G112" s="93" t="str">
        <f>IF(OR(A112="",F112="",I112="",K112&lt;&gt;""),"",IF(COUNTIFS($A$2:A112,A112,$F$2:F112,F112,$K$2:K112,"")&lt;=SUMIFS(Fact_Norm!$F:$F,Fact_Norm!$A:$A,A112,Fact_Norm!$E:$E,F112),"Norma Uygun","Norm Fazlası"))</f>
        <v>Norma Uygun</v>
      </c>
      <c r="H112" s="92"/>
      <c r="I112" s="92" t="s">
        <v>411</v>
      </c>
      <c r="J112" s="94"/>
      <c r="K112" s="94"/>
      <c r="L112" s="92"/>
      <c r="M112" s="92"/>
      <c r="N112" s="93" t="str">
        <f>IFERROR(VLOOKUP(M112,Dim_CikisNedeni!$A:$B,2,FALSE()),"")</f>
        <v/>
      </c>
      <c r="O112" s="93" t="str">
        <f t="shared" si="3"/>
        <v>Aktif</v>
      </c>
      <c r="P112" s="93" t="str">
        <f t="shared" ca="1" si="4"/>
        <v/>
      </c>
      <c r="Q112" s="93" t="str">
        <f t="shared" ca="1" si="5"/>
        <v/>
      </c>
    </row>
    <row r="113" spans="1:17" s="1" customFormat="1" ht="25.5" hidden="1" customHeight="1" x14ac:dyDescent="0.25">
      <c r="A113" s="92" t="s">
        <v>174</v>
      </c>
      <c r="B113" s="93" t="str">
        <f>IFERROR(VLOOKUP(A113,Dim_Magaza!$A:$C,2,FALSE()),"")</f>
        <v>GAZİEMİR-2</v>
      </c>
      <c r="C113" s="93" t="str">
        <f>IFERROR(VLOOKUP(A113,Dim_Magaza!$A:$C,3,FALSE()),"")</f>
        <v>ALİ ÇELİK</v>
      </c>
      <c r="D113" s="92" t="s">
        <v>98</v>
      </c>
      <c r="E113" s="93" t="str">
        <f>IFERROR(VLOOKUP(D113,Dim_Unvan!$A:$B,2,FALSE()),"")</f>
        <v>UZMAN YÖNETİCİ</v>
      </c>
      <c r="F113" s="92" t="s">
        <v>73</v>
      </c>
      <c r="G113" s="93" t="str">
        <f>IF(OR(A113="",F113="",I113="",K113&lt;&gt;""),"",IF(COUNTIFS($A$2:A113,A113,$F$2:F113,F113,$K$2:K113,"")&lt;=SUMIFS(Fact_Norm!$F:$F,Fact_Norm!$A:$A,A113,Fact_Norm!$E:$E,F113),"Norma Uygun","Norm Fazlası"))</f>
        <v>Norma Uygun</v>
      </c>
      <c r="H113" s="92"/>
      <c r="I113" s="92" t="s">
        <v>412</v>
      </c>
      <c r="J113" s="94"/>
      <c r="K113" s="94"/>
      <c r="L113" s="92"/>
      <c r="M113" s="92"/>
      <c r="N113" s="93" t="str">
        <f>IFERROR(VLOOKUP(M113,Dim_CikisNedeni!$A:$B,2,FALSE()),"")</f>
        <v/>
      </c>
      <c r="O113" s="93" t="str">
        <f t="shared" si="3"/>
        <v>Aktif</v>
      </c>
      <c r="P113" s="93" t="str">
        <f t="shared" ca="1" si="4"/>
        <v/>
      </c>
      <c r="Q113" s="93" t="str">
        <f t="shared" ca="1" si="5"/>
        <v/>
      </c>
    </row>
    <row r="114" spans="1:17" s="1" customFormat="1" ht="25.5" hidden="1" customHeight="1" x14ac:dyDescent="0.25">
      <c r="A114" s="92" t="s">
        <v>174</v>
      </c>
      <c r="B114" s="93" t="str">
        <f>IFERROR(VLOOKUP(A114,Dim_Magaza!$A:$C,2,FALSE()),"")</f>
        <v>GAZİEMİR-2</v>
      </c>
      <c r="C114" s="93" t="str">
        <f>IFERROR(VLOOKUP(A114,Dim_Magaza!$A:$C,3,FALSE()),"")</f>
        <v>ALİ ÇELİK</v>
      </c>
      <c r="D114" s="92" t="s">
        <v>76</v>
      </c>
      <c r="E114" s="93" t="str">
        <f>IFERROR(VLOOKUP(D114,Dim_Unvan!$A:$B,2,FALSE()),"")</f>
        <v>YÖNETİCİ YARDIMCISI</v>
      </c>
      <c r="F114" s="92" t="s">
        <v>77</v>
      </c>
      <c r="G114" s="93" t="str">
        <f>IF(OR(A114="",F114="",I114="",K114&lt;&gt;""),"",IF(COUNTIFS($A$2:A114,A114,$F$2:F114,F114,$K$2:K114,"")&lt;=SUMIFS(Fact_Norm!$F:$F,Fact_Norm!$A:$A,A114,Fact_Norm!$E:$E,F114),"Norma Uygun","Norm Fazlası"))</f>
        <v>Norma Uygun</v>
      </c>
      <c r="H114" s="92"/>
      <c r="I114" s="92" t="s">
        <v>413</v>
      </c>
      <c r="J114" s="94"/>
      <c r="K114" s="94"/>
      <c r="L114" s="92"/>
      <c r="M114" s="92"/>
      <c r="N114" s="93" t="str">
        <f>IFERROR(VLOOKUP(M114,Dim_CikisNedeni!$A:$B,2,FALSE()),"")</f>
        <v/>
      </c>
      <c r="O114" s="93" t="str">
        <f t="shared" si="3"/>
        <v>Aktif</v>
      </c>
      <c r="P114" s="93" t="str">
        <f t="shared" ca="1" si="4"/>
        <v/>
      </c>
      <c r="Q114" s="93" t="str">
        <f t="shared" ca="1" si="5"/>
        <v/>
      </c>
    </row>
    <row r="115" spans="1:17" s="1" customFormat="1" ht="25.5" hidden="1" customHeight="1" x14ac:dyDescent="0.25">
      <c r="A115" s="92" t="s">
        <v>174</v>
      </c>
      <c r="B115" s="93" t="str">
        <f>IFERROR(VLOOKUP(A115,Dim_Magaza!$A:$C,2,FALSE()),"")</f>
        <v>GAZİEMİR-2</v>
      </c>
      <c r="C115" s="93" t="str">
        <f>IFERROR(VLOOKUP(A115,Dim_Magaza!$A:$C,3,FALSE()),"")</f>
        <v>ALİ ÇELİK</v>
      </c>
      <c r="D115" s="92" t="s">
        <v>30</v>
      </c>
      <c r="E115" s="93" t="str">
        <f>IFERROR(VLOOKUP(D115,Dim_Unvan!$A:$B,2,FALSE()),"")</f>
        <v>KASİYER</v>
      </c>
      <c r="F115" s="92" t="s">
        <v>31</v>
      </c>
      <c r="G115" s="93" t="str">
        <f>IF(OR(A115="",F115="",I115="",K115&lt;&gt;""),"",IF(COUNTIFS($A$2:A115,A115,$F$2:F115,F115,$K$2:K115,"")&lt;=SUMIFS(Fact_Norm!$F:$F,Fact_Norm!$A:$A,A115,Fact_Norm!$E:$E,F115),"Norma Uygun","Norm Fazlası"))</f>
        <v>Norma Uygun</v>
      </c>
      <c r="H115" s="92"/>
      <c r="I115" s="92" t="s">
        <v>414</v>
      </c>
      <c r="J115" s="94"/>
      <c r="K115" s="94"/>
      <c r="L115" s="92"/>
      <c r="M115" s="92"/>
      <c r="N115" s="93" t="str">
        <f>IFERROR(VLOOKUP(M115,Dim_CikisNedeni!$A:$B,2,FALSE()),"")</f>
        <v/>
      </c>
      <c r="O115" s="93" t="str">
        <f t="shared" si="3"/>
        <v>Aktif</v>
      </c>
      <c r="P115" s="93" t="str">
        <f t="shared" ca="1" si="4"/>
        <v/>
      </c>
      <c r="Q115" s="93" t="str">
        <f t="shared" ca="1" si="5"/>
        <v/>
      </c>
    </row>
    <row r="116" spans="1:17" s="1" customFormat="1" ht="25.5" hidden="1" customHeight="1" x14ac:dyDescent="0.25">
      <c r="A116" s="92" t="s">
        <v>174</v>
      </c>
      <c r="B116" s="93" t="str">
        <f>IFERROR(VLOOKUP(A116,Dim_Magaza!$A:$C,2,FALSE()),"")</f>
        <v>GAZİEMİR-2</v>
      </c>
      <c r="C116" s="93" t="str">
        <f>IFERROR(VLOOKUP(A116,Dim_Magaza!$A:$C,3,FALSE()),"")</f>
        <v>ALİ ÇELİK</v>
      </c>
      <c r="D116" s="92" t="s">
        <v>30</v>
      </c>
      <c r="E116" s="93" t="str">
        <f>IFERROR(VLOOKUP(D116,Dim_Unvan!$A:$B,2,FALSE()),"")</f>
        <v>KASİYER</v>
      </c>
      <c r="F116" s="92" t="s">
        <v>31</v>
      </c>
      <c r="G116" s="93" t="str">
        <f>IF(OR(A116="",F116="",I116="",K116&lt;&gt;""),"",IF(COUNTIFS($A$2:A116,A116,$F$2:F116,F116,$K$2:K116,"")&lt;=SUMIFS(Fact_Norm!$F:$F,Fact_Norm!$A:$A,A116,Fact_Norm!$E:$E,F116),"Norma Uygun","Norm Fazlası"))</f>
        <v>Norma Uygun</v>
      </c>
      <c r="H116" s="92"/>
      <c r="I116" s="92" t="s">
        <v>415</v>
      </c>
      <c r="J116" s="94"/>
      <c r="K116" s="94"/>
      <c r="L116" s="92"/>
      <c r="M116" s="92"/>
      <c r="N116" s="93" t="str">
        <f>IFERROR(VLOOKUP(M116,Dim_CikisNedeni!$A:$B,2,FALSE()),"")</f>
        <v/>
      </c>
      <c r="O116" s="93" t="str">
        <f t="shared" si="3"/>
        <v>Aktif</v>
      </c>
      <c r="P116" s="93" t="str">
        <f t="shared" ca="1" si="4"/>
        <v/>
      </c>
      <c r="Q116" s="93" t="str">
        <f t="shared" ca="1" si="5"/>
        <v/>
      </c>
    </row>
    <row r="117" spans="1:17" s="1" customFormat="1" ht="25.5" hidden="1" customHeight="1" x14ac:dyDescent="0.25">
      <c r="A117" s="92" t="s">
        <v>174</v>
      </c>
      <c r="B117" s="93" t="str">
        <f>IFERROR(VLOOKUP(A117,Dim_Magaza!$A:$C,2,FALSE()),"")</f>
        <v>GAZİEMİR-2</v>
      </c>
      <c r="C117" s="93" t="str">
        <f>IFERROR(VLOOKUP(A117,Dim_Magaza!$A:$C,3,FALSE()),"")</f>
        <v>ALİ ÇELİK</v>
      </c>
      <c r="D117" s="92" t="s">
        <v>52</v>
      </c>
      <c r="E117" s="93" t="str">
        <f>IFERROR(VLOOKUP(D117,Dim_Unvan!$A:$B,2,FALSE()),"")</f>
        <v>REYON GÖREVLİSİ</v>
      </c>
      <c r="F117" s="92" t="s">
        <v>53</v>
      </c>
      <c r="G117" s="93" t="str">
        <f>IF(OR(A117="",F117="",I117="",K117&lt;&gt;""),"",IF(COUNTIFS($A$2:A117,A117,$F$2:F117,F117,$K$2:K117,"")&lt;=SUMIFS(Fact_Norm!$F:$F,Fact_Norm!$A:$A,A117,Fact_Norm!$E:$E,F117),"Norma Uygun","Norm Fazlası"))</f>
        <v>Norma Uygun</v>
      </c>
      <c r="H117" s="92"/>
      <c r="I117" s="92" t="s">
        <v>416</v>
      </c>
      <c r="J117" s="94"/>
      <c r="K117" s="94"/>
      <c r="L117" s="92"/>
      <c r="M117" s="92"/>
      <c r="N117" s="93" t="str">
        <f>IFERROR(VLOOKUP(M117,Dim_CikisNedeni!$A:$B,2,FALSE()),"")</f>
        <v/>
      </c>
      <c r="O117" s="93" t="str">
        <f t="shared" si="3"/>
        <v>Aktif</v>
      </c>
      <c r="P117" s="93" t="str">
        <f t="shared" ca="1" si="4"/>
        <v/>
      </c>
      <c r="Q117" s="93" t="str">
        <f t="shared" ca="1" si="5"/>
        <v/>
      </c>
    </row>
    <row r="118" spans="1:17" s="1" customFormat="1" ht="25.5" hidden="1" customHeight="1" x14ac:dyDescent="0.25">
      <c r="A118" s="92" t="s">
        <v>174</v>
      </c>
      <c r="B118" s="93" t="str">
        <f>IFERROR(VLOOKUP(A118,Dim_Magaza!$A:$C,2,FALSE()),"")</f>
        <v>GAZİEMİR-2</v>
      </c>
      <c r="C118" s="93" t="str">
        <f>IFERROR(VLOOKUP(A118,Dim_Magaza!$A:$C,3,FALSE()),"")</f>
        <v>ALİ ÇELİK</v>
      </c>
      <c r="D118" s="92" t="s">
        <v>52</v>
      </c>
      <c r="E118" s="93" t="str">
        <f>IFERROR(VLOOKUP(D118,Dim_Unvan!$A:$B,2,FALSE()),"")</f>
        <v>REYON GÖREVLİSİ</v>
      </c>
      <c r="F118" s="92" t="s">
        <v>53</v>
      </c>
      <c r="G118" s="93" t="str">
        <f>IF(OR(A118="",F118="",I118="",K118&lt;&gt;""),"",IF(COUNTIFS($A$2:A118,A118,$F$2:F118,F118,$K$2:K118,"")&lt;=SUMIFS(Fact_Norm!$F:$F,Fact_Norm!$A:$A,A118,Fact_Norm!$E:$E,F118),"Norma Uygun","Norm Fazlası"))</f>
        <v>Norma Uygun</v>
      </c>
      <c r="H118" s="92"/>
      <c r="I118" s="92" t="s">
        <v>417</v>
      </c>
      <c r="J118" s="94"/>
      <c r="K118" s="94"/>
      <c r="L118" s="92"/>
      <c r="M118" s="92"/>
      <c r="N118" s="93" t="str">
        <f>IFERROR(VLOOKUP(M118,Dim_CikisNedeni!$A:$B,2,FALSE()),"")</f>
        <v/>
      </c>
      <c r="O118" s="93" t="str">
        <f t="shared" si="3"/>
        <v>Aktif</v>
      </c>
      <c r="P118" s="93" t="str">
        <f t="shared" ca="1" si="4"/>
        <v/>
      </c>
      <c r="Q118" s="93" t="str">
        <f t="shared" ca="1" si="5"/>
        <v/>
      </c>
    </row>
    <row r="119" spans="1:17" s="1" customFormat="1" ht="25.5" hidden="1" customHeight="1" x14ac:dyDescent="0.25">
      <c r="A119" s="92" t="s">
        <v>174</v>
      </c>
      <c r="B119" s="93" t="str">
        <f>IFERROR(VLOOKUP(A119,Dim_Magaza!$A:$C,2,FALSE()),"")</f>
        <v>GAZİEMİR-2</v>
      </c>
      <c r="C119" s="93" t="str">
        <f>IFERROR(VLOOKUP(A119,Dim_Magaza!$A:$C,3,FALSE()),"")</f>
        <v>ALİ ÇELİK</v>
      </c>
      <c r="D119" s="92" t="s">
        <v>4</v>
      </c>
      <c r="E119" s="93" t="str">
        <f>IFERROR(VLOOKUP(D119,Dim_Unvan!$A:$B,2,FALSE()),"")</f>
        <v>BAKLİYAT</v>
      </c>
      <c r="F119" s="92" t="s">
        <v>5</v>
      </c>
      <c r="G119" s="93" t="str">
        <f>IF(OR(A119="",F119="",I119="",K119&lt;&gt;""),"",IF(COUNTIFS($A$2:A119,A119,$F$2:F119,F119,$K$2:K119,"")&lt;=SUMIFS(Fact_Norm!$F:$F,Fact_Norm!$A:$A,A119,Fact_Norm!$E:$E,F119),"Norma Uygun","Norm Fazlası"))</f>
        <v>Norma Uygun</v>
      </c>
      <c r="H119" s="92"/>
      <c r="I119" s="92" t="s">
        <v>418</v>
      </c>
      <c r="J119" s="94"/>
      <c r="K119" s="94"/>
      <c r="L119" s="92"/>
      <c r="M119" s="92"/>
      <c r="N119" s="93" t="str">
        <f>IFERROR(VLOOKUP(M119,Dim_CikisNedeni!$A:$B,2,FALSE()),"")</f>
        <v/>
      </c>
      <c r="O119" s="93" t="str">
        <f t="shared" si="3"/>
        <v>Aktif</v>
      </c>
      <c r="P119" s="93" t="str">
        <f t="shared" ca="1" si="4"/>
        <v/>
      </c>
      <c r="Q119" s="93" t="str">
        <f t="shared" ca="1" si="5"/>
        <v/>
      </c>
    </row>
    <row r="120" spans="1:17" s="1" customFormat="1" ht="25.5" hidden="1" customHeight="1" x14ac:dyDescent="0.25">
      <c r="A120" s="92" t="s">
        <v>174</v>
      </c>
      <c r="B120" s="93" t="str">
        <f>IFERROR(VLOOKUP(A120,Dim_Magaza!$A:$C,2,FALSE()),"")</f>
        <v>GAZİEMİR-2</v>
      </c>
      <c r="C120" s="93" t="str">
        <f>IFERROR(VLOOKUP(A120,Dim_Magaza!$A:$C,3,FALSE()),"")</f>
        <v>ALİ ÇELİK</v>
      </c>
      <c r="D120" s="92" t="s">
        <v>86</v>
      </c>
      <c r="E120" s="93" t="str">
        <f>IFERROR(VLOOKUP(D120,Dim_Unvan!$A:$B,2,FALSE()),"")</f>
        <v>ŞARKÜTERİ YARDIMCISI</v>
      </c>
      <c r="F120" s="92" t="s">
        <v>87</v>
      </c>
      <c r="G120" s="93" t="str">
        <f>IF(OR(A120="",F120="",I120="",K120&lt;&gt;""),"",IF(COUNTIFS($A$2:A120,A120,$F$2:F120,F120,$K$2:K120,"")&lt;=SUMIFS(Fact_Norm!$F:$F,Fact_Norm!$A:$A,A120,Fact_Norm!$E:$E,F120),"Norma Uygun","Norm Fazlası"))</f>
        <v>Norm Fazlası</v>
      </c>
      <c r="H120" s="92"/>
      <c r="I120" s="92" t="s">
        <v>419</v>
      </c>
      <c r="J120" s="94"/>
      <c r="K120" s="94"/>
      <c r="L120" s="92"/>
      <c r="M120" s="92"/>
      <c r="N120" s="93" t="str">
        <f>IFERROR(VLOOKUP(M120,Dim_CikisNedeni!$A:$B,2,FALSE()),"")</f>
        <v/>
      </c>
      <c r="O120" s="93" t="str">
        <f t="shared" si="3"/>
        <v>Aktif</v>
      </c>
      <c r="P120" s="93" t="str">
        <f t="shared" ca="1" si="4"/>
        <v/>
      </c>
      <c r="Q120" s="93" t="str">
        <f t="shared" ca="1" si="5"/>
        <v/>
      </c>
    </row>
    <row r="121" spans="1:17" s="1" customFormat="1" ht="25.5" hidden="1" customHeight="1" x14ac:dyDescent="0.25">
      <c r="A121" s="92" t="s">
        <v>174</v>
      </c>
      <c r="B121" s="93" t="str">
        <f>IFERROR(VLOOKUP(A121,Dim_Magaza!$A:$C,2,FALSE()),"")</f>
        <v>GAZİEMİR-2</v>
      </c>
      <c r="C121" s="93" t="str">
        <f>IFERROR(VLOOKUP(A121,Dim_Magaza!$A:$C,3,FALSE()),"")</f>
        <v>ALİ ÇELİK</v>
      </c>
      <c r="D121" s="92" t="s">
        <v>86</v>
      </c>
      <c r="E121" s="93" t="str">
        <f>IFERROR(VLOOKUP(D121,Dim_Unvan!$A:$B,2,FALSE()),"")</f>
        <v>ŞARKÜTERİ YARDIMCISI</v>
      </c>
      <c r="F121" s="92" t="s">
        <v>87</v>
      </c>
      <c r="G121" s="93" t="str">
        <f>IF(OR(A121="",F121="",I121="",K121&lt;&gt;""),"",IF(COUNTIFS($A$2:A121,A121,$F$2:F121,F121,$K$2:K121,"")&lt;=SUMIFS(Fact_Norm!$F:$F,Fact_Norm!$A:$A,A121,Fact_Norm!$E:$E,F121),"Norma Uygun","Norm Fazlası"))</f>
        <v>Norm Fazlası</v>
      </c>
      <c r="H121" s="92"/>
      <c r="I121" s="92" t="s">
        <v>420</v>
      </c>
      <c r="J121" s="94"/>
      <c r="K121" s="94"/>
      <c r="L121" s="92"/>
      <c r="M121" s="92"/>
      <c r="N121" s="93" t="str">
        <f>IFERROR(VLOOKUP(M121,Dim_CikisNedeni!$A:$B,2,FALSE()),"")</f>
        <v/>
      </c>
      <c r="O121" s="93" t="str">
        <f t="shared" si="3"/>
        <v>Aktif</v>
      </c>
      <c r="P121" s="93" t="str">
        <f t="shared" ca="1" si="4"/>
        <v/>
      </c>
      <c r="Q121" s="93" t="str">
        <f t="shared" ca="1" si="5"/>
        <v/>
      </c>
    </row>
    <row r="122" spans="1:17" s="1" customFormat="1" ht="25.5" hidden="1" customHeight="1" x14ac:dyDescent="0.25">
      <c r="A122" s="92" t="s">
        <v>174</v>
      </c>
      <c r="B122" s="93" t="str">
        <f>IFERROR(VLOOKUP(A122,Dim_Magaza!$A:$C,2,FALSE()),"")</f>
        <v>GAZİEMİR-2</v>
      </c>
      <c r="C122" s="93" t="str">
        <f>IFERROR(VLOOKUP(A122,Dim_Magaza!$A:$C,3,FALSE()),"")</f>
        <v>ALİ ÇELİK</v>
      </c>
      <c r="D122" s="92" t="s">
        <v>26</v>
      </c>
      <c r="E122" s="93" t="str">
        <f>IFERROR(VLOOKUP(D122,Dim_Unvan!$A:$B,2,FALSE()),"")</f>
        <v>KASAP</v>
      </c>
      <c r="F122" s="92" t="s">
        <v>27</v>
      </c>
      <c r="G122" s="93" t="str">
        <f>IF(OR(A122="",F122="",I122="",K122&lt;&gt;""),"",IF(COUNTIFS($A$2:A122,A122,$F$2:F122,F122,$K$2:K122,"")&lt;=SUMIFS(Fact_Norm!$F:$F,Fact_Norm!$A:$A,A122,Fact_Norm!$E:$E,F122),"Norma Uygun","Norm Fazlası"))</f>
        <v>Norma Uygun</v>
      </c>
      <c r="H122" s="92"/>
      <c r="I122" s="92" t="s">
        <v>421</v>
      </c>
      <c r="J122" s="94"/>
      <c r="K122" s="94"/>
      <c r="L122" s="92"/>
      <c r="M122" s="92"/>
      <c r="N122" s="93" t="str">
        <f>IFERROR(VLOOKUP(M122,Dim_CikisNedeni!$A:$B,2,FALSE()),"")</f>
        <v/>
      </c>
      <c r="O122" s="93" t="str">
        <f t="shared" si="3"/>
        <v>Aktif</v>
      </c>
      <c r="P122" s="93" t="str">
        <f t="shared" ca="1" si="4"/>
        <v/>
      </c>
      <c r="Q122" s="93" t="str">
        <f t="shared" ca="1" si="5"/>
        <v/>
      </c>
    </row>
    <row r="123" spans="1:17" s="1" customFormat="1" ht="25.5" hidden="1" customHeight="1" x14ac:dyDescent="0.25">
      <c r="A123" s="92" t="s">
        <v>174</v>
      </c>
      <c r="B123" s="93" t="str">
        <f>IFERROR(VLOOKUP(A123,Dim_Magaza!$A:$C,2,FALSE()),"")</f>
        <v>GAZİEMİR-2</v>
      </c>
      <c r="C123" s="93" t="str">
        <f>IFERROR(VLOOKUP(A123,Dim_Magaza!$A:$C,3,FALSE()),"")</f>
        <v>ALİ ÇELİK</v>
      </c>
      <c r="D123" s="92" t="s">
        <v>34</v>
      </c>
      <c r="E123" s="93" t="str">
        <f>IFERROR(VLOOKUP(D123,Dim_Unvan!$A:$B,2,FALSE()),"")</f>
        <v>MANAV</v>
      </c>
      <c r="F123" s="92" t="s">
        <v>27</v>
      </c>
      <c r="G123" s="93" t="str">
        <f>IF(OR(A123="",F123="",I123="",K123&lt;&gt;""),"",IF(COUNTIFS($A$2:A123,A123,$F$2:F123,F123,$K$2:K123,"")&lt;=SUMIFS(Fact_Norm!$F:$F,Fact_Norm!$A:$A,A123,Fact_Norm!$E:$E,F123),"Norma Uygun","Norm Fazlası"))</f>
        <v>Norm Fazlası</v>
      </c>
      <c r="H123" s="92"/>
      <c r="I123" s="92" t="s">
        <v>422</v>
      </c>
      <c r="J123" s="94"/>
      <c r="K123" s="94"/>
      <c r="L123" s="92"/>
      <c r="M123" s="92"/>
      <c r="N123" s="93" t="str">
        <f>IFERROR(VLOOKUP(M123,Dim_CikisNedeni!$A:$B,2,FALSE()),"")</f>
        <v/>
      </c>
      <c r="O123" s="93" t="str">
        <f t="shared" si="3"/>
        <v>Aktif</v>
      </c>
      <c r="P123" s="93" t="str">
        <f t="shared" ca="1" si="4"/>
        <v/>
      </c>
      <c r="Q123" s="93" t="str">
        <f t="shared" ca="1" si="5"/>
        <v/>
      </c>
    </row>
    <row r="124" spans="1:17" s="1" customFormat="1" ht="25.5" hidden="1" customHeight="1" x14ac:dyDescent="0.25">
      <c r="A124" s="92" t="s">
        <v>174</v>
      </c>
      <c r="B124" s="93" t="str">
        <f>IFERROR(VLOOKUP(A124,Dim_Magaza!$A:$C,2,FALSE()),"")</f>
        <v>GAZİEMİR-2</v>
      </c>
      <c r="C124" s="93" t="str">
        <f>IFERROR(VLOOKUP(A124,Dim_Magaza!$A:$C,3,FALSE()),"")</f>
        <v>ALİ ÇELİK</v>
      </c>
      <c r="D124" s="92" t="s">
        <v>52</v>
      </c>
      <c r="E124" s="93" t="str">
        <f>IFERROR(VLOOKUP(D124,Dim_Unvan!$A:$B,2,FALSE()),"")</f>
        <v>REYON GÖREVLİSİ</v>
      </c>
      <c r="F124" s="92" t="s">
        <v>39</v>
      </c>
      <c r="G124" s="93" t="str">
        <f>IF(OR(A124="",F124="",I124="",K124&lt;&gt;""),"",IF(COUNTIFS($A$2:A124,A124,$F$2:F124,F124,$K$2:K124,"")&lt;=SUMIFS(Fact_Norm!$F:$F,Fact_Norm!$A:$A,A124,Fact_Norm!$E:$E,F124),"Norma Uygun","Norm Fazlası"))</f>
        <v>Norm Fazlası</v>
      </c>
      <c r="H124" s="92"/>
      <c r="I124" s="92" t="s">
        <v>423</v>
      </c>
      <c r="J124" s="94"/>
      <c r="K124" s="94"/>
      <c r="L124" s="92"/>
      <c r="M124" s="92"/>
      <c r="N124" s="93" t="str">
        <f>IFERROR(VLOOKUP(M124,Dim_CikisNedeni!$A:$B,2,FALSE()),"")</f>
        <v/>
      </c>
      <c r="O124" s="93" t="str">
        <f t="shared" si="3"/>
        <v>Aktif</v>
      </c>
      <c r="P124" s="93" t="str">
        <f t="shared" ca="1" si="4"/>
        <v/>
      </c>
      <c r="Q124" s="93" t="str">
        <f t="shared" ca="1" si="5"/>
        <v/>
      </c>
    </row>
    <row r="125" spans="1:17" s="1" customFormat="1" ht="25.5" hidden="1" customHeight="1" x14ac:dyDescent="0.25">
      <c r="A125" s="92" t="s">
        <v>177</v>
      </c>
      <c r="B125" s="93" t="str">
        <f>IFERROR(VLOOKUP(A125,Dim_Magaza!$A:$C,2,FALSE()),"")</f>
        <v>GAZİEMİR-3</v>
      </c>
      <c r="C125" s="93" t="str">
        <f>IFERROR(VLOOKUP(A125,Dim_Magaza!$A:$C,3,FALSE()),"")</f>
        <v>ALİ ÇELİK</v>
      </c>
      <c r="D125" s="92" t="s">
        <v>72</v>
      </c>
      <c r="E125" s="93" t="str">
        <f>IFERROR(VLOOKUP(D125,Dim_Unvan!$A:$B,2,FALSE()),"")</f>
        <v>YÖNETİCİ</v>
      </c>
      <c r="F125" s="92" t="s">
        <v>73</v>
      </c>
      <c r="G125" s="93" t="str">
        <f>IF(OR(A125="",F125="",I125="",K125&lt;&gt;""),"",IF(COUNTIFS($A$2:A125,A125,$F$2:F125,F125,$K$2:K125,"")&lt;=SUMIFS(Fact_Norm!$F:$F,Fact_Norm!$A:$A,A125,Fact_Norm!$E:$E,F125),"Norma Uygun","Norm Fazlası"))</f>
        <v>Norma Uygun</v>
      </c>
      <c r="H125" s="92"/>
      <c r="I125" s="92" t="s">
        <v>424</v>
      </c>
      <c r="J125" s="94"/>
      <c r="K125" s="94"/>
      <c r="L125" s="92"/>
      <c r="M125" s="92"/>
      <c r="N125" s="93" t="str">
        <f>IFERROR(VLOOKUP(M125,Dim_CikisNedeni!$A:$B,2,FALSE()),"")</f>
        <v/>
      </c>
      <c r="O125" s="93" t="str">
        <f t="shared" si="3"/>
        <v>Aktif</v>
      </c>
      <c r="P125" s="93" t="str">
        <f t="shared" ca="1" si="4"/>
        <v/>
      </c>
      <c r="Q125" s="93" t="str">
        <f t="shared" ca="1" si="5"/>
        <v/>
      </c>
    </row>
    <row r="126" spans="1:17" s="1" customFormat="1" ht="25.5" hidden="1" customHeight="1" x14ac:dyDescent="0.25">
      <c r="A126" s="92" t="s">
        <v>177</v>
      </c>
      <c r="B126" s="93" t="str">
        <f>IFERROR(VLOOKUP(A126,Dim_Magaza!$A:$C,2,FALSE()),"")</f>
        <v>GAZİEMİR-3</v>
      </c>
      <c r="C126" s="93" t="str">
        <f>IFERROR(VLOOKUP(A126,Dim_Magaza!$A:$C,3,FALSE()),"")</f>
        <v>ALİ ÇELİK</v>
      </c>
      <c r="D126" s="92" t="s">
        <v>76</v>
      </c>
      <c r="E126" s="93" t="str">
        <f>IFERROR(VLOOKUP(D126,Dim_Unvan!$A:$B,2,FALSE()),"")</f>
        <v>YÖNETİCİ YARDIMCISI</v>
      </c>
      <c r="F126" s="92" t="s">
        <v>77</v>
      </c>
      <c r="G126" s="93" t="str">
        <f>IF(OR(A126="",F126="",I126="",K126&lt;&gt;""),"",IF(COUNTIFS($A$2:A126,A126,$F$2:F126,F126,$K$2:K126,"")&lt;=SUMIFS(Fact_Norm!$F:$F,Fact_Norm!$A:$A,A126,Fact_Norm!$E:$E,F126),"Norma Uygun","Norm Fazlası"))</f>
        <v>Norma Uygun</v>
      </c>
      <c r="H126" s="92"/>
      <c r="I126" s="92" t="s">
        <v>425</v>
      </c>
      <c r="J126" s="94"/>
      <c r="K126" s="94"/>
      <c r="L126" s="92"/>
      <c r="M126" s="92"/>
      <c r="N126" s="93" t="str">
        <f>IFERROR(VLOOKUP(M126,Dim_CikisNedeni!$A:$B,2,FALSE()),"")</f>
        <v/>
      </c>
      <c r="O126" s="93" t="str">
        <f t="shared" si="3"/>
        <v>Aktif</v>
      </c>
      <c r="P126" s="93" t="str">
        <f t="shared" ca="1" si="4"/>
        <v/>
      </c>
      <c r="Q126" s="93" t="str">
        <f t="shared" ca="1" si="5"/>
        <v/>
      </c>
    </row>
    <row r="127" spans="1:17" s="1" customFormat="1" ht="25.5" hidden="1" customHeight="1" x14ac:dyDescent="0.25">
      <c r="A127" s="92" t="s">
        <v>177</v>
      </c>
      <c r="B127" s="93" t="str">
        <f>IFERROR(VLOOKUP(A127,Dim_Magaza!$A:$C,2,FALSE()),"")</f>
        <v>GAZİEMİR-3</v>
      </c>
      <c r="C127" s="93" t="str">
        <f>IFERROR(VLOOKUP(A127,Dim_Magaza!$A:$C,3,FALSE()),"")</f>
        <v>ALİ ÇELİK</v>
      </c>
      <c r="D127" s="92" t="s">
        <v>30</v>
      </c>
      <c r="E127" s="93" t="str">
        <f>IFERROR(VLOOKUP(D127,Dim_Unvan!$A:$B,2,FALSE()),"")</f>
        <v>KASİYER</v>
      </c>
      <c r="F127" s="92" t="s">
        <v>31</v>
      </c>
      <c r="G127" s="93" t="str">
        <f>IF(OR(A127="",F127="",I127="",K127&lt;&gt;""),"",IF(COUNTIFS($A$2:A127,A127,$F$2:F127,F127,$K$2:K127,"")&lt;=SUMIFS(Fact_Norm!$F:$F,Fact_Norm!$A:$A,A127,Fact_Norm!$E:$E,F127),"Norma Uygun","Norm Fazlası"))</f>
        <v>Norma Uygun</v>
      </c>
      <c r="H127" s="92"/>
      <c r="I127" s="92" t="s">
        <v>426</v>
      </c>
      <c r="J127" s="94"/>
      <c r="K127" s="94"/>
      <c r="L127" s="92"/>
      <c r="M127" s="92"/>
      <c r="N127" s="93" t="str">
        <f>IFERROR(VLOOKUP(M127,Dim_CikisNedeni!$A:$B,2,FALSE()),"")</f>
        <v/>
      </c>
      <c r="O127" s="93" t="str">
        <f t="shared" si="3"/>
        <v>Aktif</v>
      </c>
      <c r="P127" s="93" t="str">
        <f t="shared" ca="1" si="4"/>
        <v/>
      </c>
      <c r="Q127" s="93" t="str">
        <f t="shared" ca="1" si="5"/>
        <v/>
      </c>
    </row>
    <row r="128" spans="1:17" s="1" customFormat="1" ht="25.5" hidden="1" customHeight="1" x14ac:dyDescent="0.25">
      <c r="A128" s="92" t="s">
        <v>177</v>
      </c>
      <c r="B128" s="93" t="str">
        <f>IFERROR(VLOOKUP(A128,Dim_Magaza!$A:$C,2,FALSE()),"")</f>
        <v>GAZİEMİR-3</v>
      </c>
      <c r="C128" s="93" t="str">
        <f>IFERROR(VLOOKUP(A128,Dim_Magaza!$A:$C,3,FALSE()),"")</f>
        <v>ALİ ÇELİK</v>
      </c>
      <c r="D128" s="92" t="s">
        <v>30</v>
      </c>
      <c r="E128" s="93" t="str">
        <f>IFERROR(VLOOKUP(D128,Dim_Unvan!$A:$B,2,FALSE()),"")</f>
        <v>KASİYER</v>
      </c>
      <c r="F128" s="92" t="s">
        <v>31</v>
      </c>
      <c r="G128" s="93" t="str">
        <f>IF(OR(A128="",F128="",I128="",K128&lt;&gt;""),"",IF(COUNTIFS($A$2:A128,A128,$F$2:F128,F128,$K$2:K128,"")&lt;=SUMIFS(Fact_Norm!$F:$F,Fact_Norm!$A:$A,A128,Fact_Norm!$E:$E,F128),"Norma Uygun","Norm Fazlası"))</f>
        <v>Norma Uygun</v>
      </c>
      <c r="H128" s="92"/>
      <c r="I128" s="92" t="s">
        <v>427</v>
      </c>
      <c r="J128" s="94"/>
      <c r="K128" s="94"/>
      <c r="L128" s="92"/>
      <c r="M128" s="92"/>
      <c r="N128" s="93" t="str">
        <f>IFERROR(VLOOKUP(M128,Dim_CikisNedeni!$A:$B,2,FALSE()),"")</f>
        <v/>
      </c>
      <c r="O128" s="93" t="str">
        <f t="shared" si="3"/>
        <v>Aktif</v>
      </c>
      <c r="P128" s="93" t="str">
        <f t="shared" ca="1" si="4"/>
        <v/>
      </c>
      <c r="Q128" s="93" t="str">
        <f t="shared" ca="1" si="5"/>
        <v/>
      </c>
    </row>
    <row r="129" spans="1:17" s="1" customFormat="1" ht="25.5" hidden="1" customHeight="1" x14ac:dyDescent="0.25">
      <c r="A129" s="92" t="s">
        <v>177</v>
      </c>
      <c r="B129" s="93" t="str">
        <f>IFERROR(VLOOKUP(A129,Dim_Magaza!$A:$C,2,FALSE()),"")</f>
        <v>GAZİEMİR-3</v>
      </c>
      <c r="C129" s="93" t="str">
        <f>IFERROR(VLOOKUP(A129,Dim_Magaza!$A:$C,3,FALSE()),"")</f>
        <v>ALİ ÇELİK</v>
      </c>
      <c r="D129" s="92" t="s">
        <v>52</v>
      </c>
      <c r="E129" s="93" t="str">
        <f>IFERROR(VLOOKUP(D129,Dim_Unvan!$A:$B,2,FALSE()),"")</f>
        <v>REYON GÖREVLİSİ</v>
      </c>
      <c r="F129" s="92" t="s">
        <v>53</v>
      </c>
      <c r="G129" s="93" t="str">
        <f>IF(OR(A129="",F129="",I129="",K129&lt;&gt;""),"",IF(COUNTIFS($A$2:A129,A129,$F$2:F129,F129,$K$2:K129,"")&lt;=SUMIFS(Fact_Norm!$F:$F,Fact_Norm!$A:$A,A129,Fact_Norm!$E:$E,F129),"Norma Uygun","Norm Fazlası"))</f>
        <v>Norma Uygun</v>
      </c>
      <c r="H129" s="92"/>
      <c r="I129" s="92" t="s">
        <v>428</v>
      </c>
      <c r="J129" s="94"/>
      <c r="K129" s="94"/>
      <c r="L129" s="92"/>
      <c r="M129" s="92"/>
      <c r="N129" s="93" t="str">
        <f>IFERROR(VLOOKUP(M129,Dim_CikisNedeni!$A:$B,2,FALSE()),"")</f>
        <v/>
      </c>
      <c r="O129" s="93" t="str">
        <f t="shared" si="3"/>
        <v>Aktif</v>
      </c>
      <c r="P129" s="93" t="str">
        <f t="shared" ca="1" si="4"/>
        <v/>
      </c>
      <c r="Q129" s="93" t="str">
        <f t="shared" ca="1" si="5"/>
        <v/>
      </c>
    </row>
    <row r="130" spans="1:17" s="1" customFormat="1" ht="25.5" hidden="1" customHeight="1" x14ac:dyDescent="0.25">
      <c r="A130" s="92" t="s">
        <v>177</v>
      </c>
      <c r="B130" s="93" t="str">
        <f>IFERROR(VLOOKUP(A130,Dim_Magaza!$A:$C,2,FALSE()),"")</f>
        <v>GAZİEMİR-3</v>
      </c>
      <c r="C130" s="93" t="str">
        <f>IFERROR(VLOOKUP(A130,Dim_Magaza!$A:$C,3,FALSE()),"")</f>
        <v>ALİ ÇELİK</v>
      </c>
      <c r="D130" s="92" t="s">
        <v>52</v>
      </c>
      <c r="E130" s="93" t="str">
        <f>IFERROR(VLOOKUP(D130,Dim_Unvan!$A:$B,2,FALSE()),"")</f>
        <v>REYON GÖREVLİSİ</v>
      </c>
      <c r="F130" s="92" t="s">
        <v>53</v>
      </c>
      <c r="G130" s="93" t="str">
        <f>IF(OR(A130="",F130="",I130="",K130&lt;&gt;""),"",IF(COUNTIFS($A$2:A130,A130,$F$2:F130,F130,$K$2:K130,"")&lt;=SUMIFS(Fact_Norm!$F:$F,Fact_Norm!$A:$A,A130,Fact_Norm!$E:$E,F130),"Norma Uygun","Norm Fazlası"))</f>
        <v>Norma Uygun</v>
      </c>
      <c r="H130" s="92"/>
      <c r="I130" s="92" t="s">
        <v>429</v>
      </c>
      <c r="J130" s="94"/>
      <c r="K130" s="94"/>
      <c r="L130" s="92"/>
      <c r="M130" s="92"/>
      <c r="N130" s="93" t="str">
        <f>IFERROR(VLOOKUP(M130,Dim_CikisNedeni!$A:$B,2,FALSE()),"")</f>
        <v/>
      </c>
      <c r="O130" s="93" t="str">
        <f t="shared" ref="O130:O193" si="6">IF(I130="","",IF(K130&lt;&gt;"","Pasif","Aktif"))</f>
        <v>Aktif</v>
      </c>
      <c r="P130" s="93" t="str">
        <f t="shared" ref="P130:P193" ca="1" si="7">IF(J130="","",IF(K130&lt;&gt;"",K130-J130,TODAY()-J130))</f>
        <v/>
      </c>
      <c r="Q130" s="93" t="str">
        <f t="shared" ref="Q130:Q193" ca="1" si="8">IF(P130="","",ROUND(P130/365,1))</f>
        <v/>
      </c>
    </row>
    <row r="131" spans="1:17" s="1" customFormat="1" ht="25.5" hidden="1" customHeight="1" x14ac:dyDescent="0.25">
      <c r="A131" s="92" t="s">
        <v>177</v>
      </c>
      <c r="B131" s="93" t="str">
        <f>IFERROR(VLOOKUP(A131,Dim_Magaza!$A:$C,2,FALSE()),"")</f>
        <v>GAZİEMİR-3</v>
      </c>
      <c r="C131" s="93" t="str">
        <f>IFERROR(VLOOKUP(A131,Dim_Magaza!$A:$C,3,FALSE()),"")</f>
        <v>ALİ ÇELİK</v>
      </c>
      <c r="D131" s="92" t="s">
        <v>4</v>
      </c>
      <c r="E131" s="93" t="str">
        <f>IFERROR(VLOOKUP(D131,Dim_Unvan!$A:$B,2,FALSE()),"")</f>
        <v>BAKLİYAT</v>
      </c>
      <c r="F131" s="92" t="s">
        <v>5</v>
      </c>
      <c r="G131" s="93" t="str">
        <f>IF(OR(A131="",F131="",I131="",K131&lt;&gt;""),"",IF(COUNTIFS($A$2:A131,A131,$F$2:F131,F131,$K$2:K131,"")&lt;=SUMIFS(Fact_Norm!$F:$F,Fact_Norm!$A:$A,A131,Fact_Norm!$E:$E,F131),"Norma Uygun","Norm Fazlası"))</f>
        <v>Norma Uygun</v>
      </c>
      <c r="H131" s="92"/>
      <c r="I131" s="92" t="s">
        <v>430</v>
      </c>
      <c r="J131" s="94"/>
      <c r="K131" s="94"/>
      <c r="L131" s="92"/>
      <c r="M131" s="92"/>
      <c r="N131" s="93" t="str">
        <f>IFERROR(VLOOKUP(M131,Dim_CikisNedeni!$A:$B,2,FALSE()),"")</f>
        <v/>
      </c>
      <c r="O131" s="93" t="str">
        <f t="shared" si="6"/>
        <v>Aktif</v>
      </c>
      <c r="P131" s="93" t="str">
        <f t="shared" ca="1" si="7"/>
        <v/>
      </c>
      <c r="Q131" s="93" t="str">
        <f t="shared" ca="1" si="8"/>
        <v/>
      </c>
    </row>
    <row r="132" spans="1:17" s="1" customFormat="1" ht="25.5" hidden="1" customHeight="1" x14ac:dyDescent="0.25">
      <c r="A132" s="92" t="s">
        <v>177</v>
      </c>
      <c r="B132" s="93" t="str">
        <f>IFERROR(VLOOKUP(A132,Dim_Magaza!$A:$C,2,FALSE()),"")</f>
        <v>GAZİEMİR-3</v>
      </c>
      <c r="C132" s="93" t="str">
        <f>IFERROR(VLOOKUP(A132,Dim_Magaza!$A:$C,3,FALSE()),"")</f>
        <v>ALİ ÇELİK</v>
      </c>
      <c r="D132" s="92" t="s">
        <v>84</v>
      </c>
      <c r="E132" s="93" t="str">
        <f>IFERROR(VLOOKUP(D132,Dim_Unvan!$A:$B,2,FALSE()),"")</f>
        <v>ŞARKÜTERİ</v>
      </c>
      <c r="F132" s="92" t="s">
        <v>85</v>
      </c>
      <c r="G132" s="93" t="str">
        <f>IF(OR(A132="",F132="",I132="",K132&lt;&gt;""),"",IF(COUNTIFS($A$2:A132,A132,$F$2:F132,F132,$K$2:K132,"")&lt;=SUMIFS(Fact_Norm!$F:$F,Fact_Norm!$A:$A,A132,Fact_Norm!$E:$E,F132),"Norma Uygun","Norm Fazlası"))</f>
        <v>Norma Uygun</v>
      </c>
      <c r="H132" s="92"/>
      <c r="I132" s="92" t="s">
        <v>431</v>
      </c>
      <c r="J132" s="94"/>
      <c r="K132" s="94"/>
      <c r="L132" s="92"/>
      <c r="M132" s="92"/>
      <c r="N132" s="93" t="str">
        <f>IFERROR(VLOOKUP(M132,Dim_CikisNedeni!$A:$B,2,FALSE()),"")</f>
        <v/>
      </c>
      <c r="O132" s="93" t="str">
        <f t="shared" si="6"/>
        <v>Aktif</v>
      </c>
      <c r="P132" s="93" t="str">
        <f t="shared" ca="1" si="7"/>
        <v/>
      </c>
      <c r="Q132" s="93" t="str">
        <f t="shared" ca="1" si="8"/>
        <v/>
      </c>
    </row>
    <row r="133" spans="1:17" s="1" customFormat="1" ht="25.5" hidden="1" customHeight="1" x14ac:dyDescent="0.25">
      <c r="A133" s="92" t="s">
        <v>177</v>
      </c>
      <c r="B133" s="93" t="str">
        <f>IFERROR(VLOOKUP(A133,Dim_Magaza!$A:$C,2,FALSE()),"")</f>
        <v>GAZİEMİR-3</v>
      </c>
      <c r="C133" s="93" t="str">
        <f>IFERROR(VLOOKUP(A133,Dim_Magaza!$A:$C,3,FALSE()),"")</f>
        <v>ALİ ÇELİK</v>
      </c>
      <c r="D133" s="92" t="s">
        <v>26</v>
      </c>
      <c r="E133" s="93" t="str">
        <f>IFERROR(VLOOKUP(D133,Dim_Unvan!$A:$B,2,FALSE()),"")</f>
        <v>KASAP</v>
      </c>
      <c r="F133" s="92" t="s">
        <v>27</v>
      </c>
      <c r="G133" s="93" t="str">
        <f>IF(OR(A133="",F133="",I133="",K133&lt;&gt;""),"",IF(COUNTIFS($A$2:A133,A133,$F$2:F133,F133,$K$2:K133,"")&lt;=SUMIFS(Fact_Norm!$F:$F,Fact_Norm!$A:$A,A133,Fact_Norm!$E:$E,F133),"Norma Uygun","Norm Fazlası"))</f>
        <v>Norma Uygun</v>
      </c>
      <c r="H133" s="92"/>
      <c r="I133" s="92" t="s">
        <v>432</v>
      </c>
      <c r="J133" s="94"/>
      <c r="K133" s="94"/>
      <c r="L133" s="92"/>
      <c r="M133" s="92"/>
      <c r="N133" s="93" t="str">
        <f>IFERROR(VLOOKUP(M133,Dim_CikisNedeni!$A:$B,2,FALSE()),"")</f>
        <v/>
      </c>
      <c r="O133" s="93" t="str">
        <f t="shared" si="6"/>
        <v>Aktif</v>
      </c>
      <c r="P133" s="93" t="str">
        <f t="shared" ca="1" si="7"/>
        <v/>
      </c>
      <c r="Q133" s="93" t="str">
        <f t="shared" ca="1" si="8"/>
        <v/>
      </c>
    </row>
    <row r="134" spans="1:17" s="1" customFormat="1" ht="25.5" hidden="1" customHeight="1" x14ac:dyDescent="0.25">
      <c r="A134" s="92" t="s">
        <v>177</v>
      </c>
      <c r="B134" s="93" t="str">
        <f>IFERROR(VLOOKUP(A134,Dim_Magaza!$A:$C,2,FALSE()),"")</f>
        <v>GAZİEMİR-3</v>
      </c>
      <c r="C134" s="93" t="str">
        <f>IFERROR(VLOOKUP(A134,Dim_Magaza!$A:$C,3,FALSE()),"")</f>
        <v>ALİ ÇELİK</v>
      </c>
      <c r="D134" s="92" t="s">
        <v>34</v>
      </c>
      <c r="E134" s="93" t="str">
        <f>IFERROR(VLOOKUP(D134,Dim_Unvan!$A:$B,2,FALSE()),"")</f>
        <v>MANAV</v>
      </c>
      <c r="F134" s="92" t="s">
        <v>35</v>
      </c>
      <c r="G134" s="93" t="str">
        <f>IF(OR(A134="",F134="",I134="",K134&lt;&gt;""),"",IF(COUNTIFS($A$2:A134,A134,$F$2:F134,F134,$K$2:K134,"")&lt;=SUMIFS(Fact_Norm!$F:$F,Fact_Norm!$A:$A,A134,Fact_Norm!$E:$E,F134),"Norma Uygun","Norm Fazlası"))</f>
        <v>Norma Uygun</v>
      </c>
      <c r="H134" s="92"/>
      <c r="I134" s="92" t="s">
        <v>433</v>
      </c>
      <c r="J134" s="94"/>
      <c r="K134" s="94"/>
      <c r="L134" s="92"/>
      <c r="M134" s="92"/>
      <c r="N134" s="93" t="str">
        <f>IFERROR(VLOOKUP(M134,Dim_CikisNedeni!$A:$B,2,FALSE()),"")</f>
        <v/>
      </c>
      <c r="O134" s="93" t="str">
        <f t="shared" si="6"/>
        <v>Aktif</v>
      </c>
      <c r="P134" s="93" t="str">
        <f t="shared" ca="1" si="7"/>
        <v/>
      </c>
      <c r="Q134" s="93" t="str">
        <f t="shared" ca="1" si="8"/>
        <v/>
      </c>
    </row>
    <row r="135" spans="1:17" s="1" customFormat="1" ht="25.5" hidden="1" customHeight="1" x14ac:dyDescent="0.25">
      <c r="A135" s="92" t="s">
        <v>177</v>
      </c>
      <c r="B135" s="93" t="str">
        <f>IFERROR(VLOOKUP(A135,Dim_Magaza!$A:$C,2,FALSE()),"")</f>
        <v>GAZİEMİR-3</v>
      </c>
      <c r="C135" s="93" t="str">
        <f>IFERROR(VLOOKUP(A135,Dim_Magaza!$A:$C,3,FALSE()),"")</f>
        <v>ALİ ÇELİK</v>
      </c>
      <c r="D135" s="92" t="s">
        <v>38</v>
      </c>
      <c r="E135" s="93" t="str">
        <f>IFERROR(VLOOKUP(D135,Dim_Unvan!$A:$B,2,FALSE()),"")</f>
        <v>MANAV YARDIMCISI</v>
      </c>
      <c r="F135" s="92" t="s">
        <v>39</v>
      </c>
      <c r="G135" s="93" t="str">
        <f>IF(OR(A135="",F135="",I135="",K135&lt;&gt;""),"",IF(COUNTIFS($A$2:A135,A135,$F$2:F135,F135,$K$2:K135,"")&lt;=SUMIFS(Fact_Norm!$F:$F,Fact_Norm!$A:$A,A135,Fact_Norm!$E:$E,F135),"Norma Uygun","Norm Fazlası"))</f>
        <v>Norm Fazlası</v>
      </c>
      <c r="H135" s="92"/>
      <c r="I135" s="92" t="s">
        <v>434</v>
      </c>
      <c r="J135" s="94"/>
      <c r="K135" s="94"/>
      <c r="L135" s="92"/>
      <c r="M135" s="92"/>
      <c r="N135" s="93" t="str">
        <f>IFERROR(VLOOKUP(M135,Dim_CikisNedeni!$A:$B,2,FALSE()),"")</f>
        <v/>
      </c>
      <c r="O135" s="93" t="str">
        <f t="shared" si="6"/>
        <v>Aktif</v>
      </c>
      <c r="P135" s="93" t="str">
        <f t="shared" ca="1" si="7"/>
        <v/>
      </c>
      <c r="Q135" s="93" t="str">
        <f t="shared" ca="1" si="8"/>
        <v/>
      </c>
    </row>
    <row r="136" spans="1:17" s="1" customFormat="1" ht="25.5" hidden="1" customHeight="1" x14ac:dyDescent="0.25">
      <c r="A136" s="92" t="s">
        <v>180</v>
      </c>
      <c r="B136" s="93" t="str">
        <f>IFERROR(VLOOKUP(A136,Dim_Magaza!$A:$C,2,FALSE()),"")</f>
        <v>GAZİEMİR-4</v>
      </c>
      <c r="C136" s="93" t="str">
        <f>IFERROR(VLOOKUP(A136,Dim_Magaza!$A:$C,3,FALSE()),"")</f>
        <v>ALİ ÇELİK</v>
      </c>
      <c r="D136" s="92" t="s">
        <v>76</v>
      </c>
      <c r="E136" s="93" t="str">
        <f>IFERROR(VLOOKUP(D136,Dim_Unvan!$A:$B,2,FALSE()),"")</f>
        <v>YÖNETİCİ YARDIMCISI</v>
      </c>
      <c r="F136" s="92" t="s">
        <v>77</v>
      </c>
      <c r="G136" s="93" t="str">
        <f>IF(OR(A136="",F136="",I136="",K136&lt;&gt;""),"",IF(COUNTIFS($A$2:A136,A136,$F$2:F136,F136,$K$2:K136,"")&lt;=SUMIFS(Fact_Norm!$F:$F,Fact_Norm!$A:$A,A136,Fact_Norm!$E:$E,F136),"Norma Uygun","Norm Fazlası"))</f>
        <v>Norma Uygun</v>
      </c>
      <c r="H136" s="92"/>
      <c r="I136" s="92" t="s">
        <v>435</v>
      </c>
      <c r="J136" s="94"/>
      <c r="K136" s="94"/>
      <c r="L136" s="92"/>
      <c r="M136" s="92"/>
      <c r="N136" s="93" t="str">
        <f>IFERROR(VLOOKUP(M136,Dim_CikisNedeni!$A:$B,2,FALSE()),"")</f>
        <v/>
      </c>
      <c r="O136" s="93" t="str">
        <f t="shared" si="6"/>
        <v>Aktif</v>
      </c>
      <c r="P136" s="93" t="str">
        <f t="shared" ca="1" si="7"/>
        <v/>
      </c>
      <c r="Q136" s="93" t="str">
        <f t="shared" ca="1" si="8"/>
        <v/>
      </c>
    </row>
    <row r="137" spans="1:17" s="1" customFormat="1" ht="25.5" hidden="1" customHeight="1" x14ac:dyDescent="0.25">
      <c r="A137" s="92" t="s">
        <v>180</v>
      </c>
      <c r="B137" s="93" t="str">
        <f>IFERROR(VLOOKUP(A137,Dim_Magaza!$A:$C,2,FALSE()),"")</f>
        <v>GAZİEMİR-4</v>
      </c>
      <c r="C137" s="93" t="str">
        <f>IFERROR(VLOOKUP(A137,Dim_Magaza!$A:$C,3,FALSE()),"")</f>
        <v>ALİ ÇELİK</v>
      </c>
      <c r="D137" s="92" t="s">
        <v>72</v>
      </c>
      <c r="E137" s="93" t="str">
        <f>IFERROR(VLOOKUP(D137,Dim_Unvan!$A:$B,2,FALSE()),"")</f>
        <v>YÖNETİCİ</v>
      </c>
      <c r="F137" s="92" t="s">
        <v>73</v>
      </c>
      <c r="G137" s="93" t="str">
        <f>IF(OR(A137="",F137="",I137="",K137&lt;&gt;""),"",IF(COUNTIFS($A$2:A137,A137,$F$2:F137,F137,$K$2:K137,"")&lt;=SUMIFS(Fact_Norm!$F:$F,Fact_Norm!$A:$A,A137,Fact_Norm!$E:$E,F137),"Norma Uygun","Norm Fazlası"))</f>
        <v>Norma Uygun</v>
      </c>
      <c r="H137" s="92"/>
      <c r="I137" s="92" t="s">
        <v>436</v>
      </c>
      <c r="J137" s="94"/>
      <c r="K137" s="94"/>
      <c r="L137" s="92"/>
      <c r="M137" s="92"/>
      <c r="N137" s="93" t="str">
        <f>IFERROR(VLOOKUP(M137,Dim_CikisNedeni!$A:$B,2,FALSE()),"")</f>
        <v/>
      </c>
      <c r="O137" s="93" t="str">
        <f t="shared" si="6"/>
        <v>Aktif</v>
      </c>
      <c r="P137" s="93" t="str">
        <f t="shared" ca="1" si="7"/>
        <v/>
      </c>
      <c r="Q137" s="93" t="str">
        <f t="shared" ca="1" si="8"/>
        <v/>
      </c>
    </row>
    <row r="138" spans="1:17" s="1" customFormat="1" ht="25.5" hidden="1" customHeight="1" x14ac:dyDescent="0.25">
      <c r="A138" s="92" t="s">
        <v>180</v>
      </c>
      <c r="B138" s="93" t="str">
        <f>IFERROR(VLOOKUP(A138,Dim_Magaza!$A:$C,2,FALSE()),"")</f>
        <v>GAZİEMİR-4</v>
      </c>
      <c r="C138" s="93" t="str">
        <f>IFERROR(VLOOKUP(A138,Dim_Magaza!$A:$C,3,FALSE()),"")</f>
        <v>ALİ ÇELİK</v>
      </c>
      <c r="D138" s="92" t="s">
        <v>30</v>
      </c>
      <c r="E138" s="93" t="str">
        <f>IFERROR(VLOOKUP(D138,Dim_Unvan!$A:$B,2,FALSE()),"")</f>
        <v>KASİYER</v>
      </c>
      <c r="F138" s="92" t="s">
        <v>31</v>
      </c>
      <c r="G138" s="93" t="str">
        <f>IF(OR(A138="",F138="",I138="",K138&lt;&gt;""),"",IF(COUNTIFS($A$2:A138,A138,$F$2:F138,F138,$K$2:K138,"")&lt;=SUMIFS(Fact_Norm!$F:$F,Fact_Norm!$A:$A,A138,Fact_Norm!$E:$E,F138),"Norma Uygun","Norm Fazlası"))</f>
        <v>Norma Uygun</v>
      </c>
      <c r="H138" s="92"/>
      <c r="I138" s="92" t="s">
        <v>437</v>
      </c>
      <c r="J138" s="94"/>
      <c r="K138" s="94"/>
      <c r="L138" s="92"/>
      <c r="M138" s="92"/>
      <c r="N138" s="93" t="str">
        <f>IFERROR(VLOOKUP(M138,Dim_CikisNedeni!$A:$B,2,FALSE()),"")</f>
        <v/>
      </c>
      <c r="O138" s="93" t="str">
        <f t="shared" si="6"/>
        <v>Aktif</v>
      </c>
      <c r="P138" s="93" t="str">
        <f t="shared" ca="1" si="7"/>
        <v/>
      </c>
      <c r="Q138" s="93" t="str">
        <f t="shared" ca="1" si="8"/>
        <v/>
      </c>
    </row>
    <row r="139" spans="1:17" s="1" customFormat="1" ht="25.5" hidden="1" customHeight="1" x14ac:dyDescent="0.25">
      <c r="A139" s="92" t="s">
        <v>180</v>
      </c>
      <c r="B139" s="93" t="str">
        <f>IFERROR(VLOOKUP(A139,Dim_Magaza!$A:$C,2,FALSE()),"")</f>
        <v>GAZİEMİR-4</v>
      </c>
      <c r="C139" s="93" t="str">
        <f>IFERROR(VLOOKUP(A139,Dim_Magaza!$A:$C,3,FALSE()),"")</f>
        <v>ALİ ÇELİK</v>
      </c>
      <c r="D139" s="92" t="s">
        <v>30</v>
      </c>
      <c r="E139" s="93" t="str">
        <f>IFERROR(VLOOKUP(D139,Dim_Unvan!$A:$B,2,FALSE()),"")</f>
        <v>KASİYER</v>
      </c>
      <c r="F139" s="92" t="s">
        <v>31</v>
      </c>
      <c r="G139" s="93" t="str">
        <f>IF(OR(A139="",F139="",I139="",K139&lt;&gt;""),"",IF(COUNTIFS($A$2:A139,A139,$F$2:F139,F139,$K$2:K139,"")&lt;=SUMIFS(Fact_Norm!$F:$F,Fact_Norm!$A:$A,A139,Fact_Norm!$E:$E,F139),"Norma Uygun","Norm Fazlası"))</f>
        <v>Norma Uygun</v>
      </c>
      <c r="H139" s="92"/>
      <c r="I139" s="92" t="s">
        <v>438</v>
      </c>
      <c r="J139" s="94"/>
      <c r="K139" s="94"/>
      <c r="L139" s="92"/>
      <c r="M139" s="92"/>
      <c r="N139" s="93" t="str">
        <f>IFERROR(VLOOKUP(M139,Dim_CikisNedeni!$A:$B,2,FALSE()),"")</f>
        <v/>
      </c>
      <c r="O139" s="93" t="str">
        <f t="shared" si="6"/>
        <v>Aktif</v>
      </c>
      <c r="P139" s="93" t="str">
        <f t="shared" ca="1" si="7"/>
        <v/>
      </c>
      <c r="Q139" s="93" t="str">
        <f t="shared" ca="1" si="8"/>
        <v/>
      </c>
    </row>
    <row r="140" spans="1:17" s="1" customFormat="1" ht="25.5" hidden="1" customHeight="1" x14ac:dyDescent="0.25">
      <c r="A140" s="92" t="s">
        <v>180</v>
      </c>
      <c r="B140" s="93" t="str">
        <f>IFERROR(VLOOKUP(A140,Dim_Magaza!$A:$C,2,FALSE()),"")</f>
        <v>GAZİEMİR-4</v>
      </c>
      <c r="C140" s="93" t="str">
        <f>IFERROR(VLOOKUP(A140,Dim_Magaza!$A:$C,3,FALSE()),"")</f>
        <v>ALİ ÇELİK</v>
      </c>
      <c r="D140" s="92" t="s">
        <v>52</v>
      </c>
      <c r="E140" s="93" t="str">
        <f>IFERROR(VLOOKUP(D140,Dim_Unvan!$A:$B,2,FALSE()),"")</f>
        <v>REYON GÖREVLİSİ</v>
      </c>
      <c r="F140" s="92" t="s">
        <v>53</v>
      </c>
      <c r="G140" s="93" t="str">
        <f>IF(OR(A140="",F140="",I140="",K140&lt;&gt;""),"",IF(COUNTIFS($A$2:A140,A140,$F$2:F140,F140,$K$2:K140,"")&lt;=SUMIFS(Fact_Norm!$F:$F,Fact_Norm!$A:$A,A140,Fact_Norm!$E:$E,F140),"Norma Uygun","Norm Fazlası"))</f>
        <v>Norma Uygun</v>
      </c>
      <c r="H140" s="92"/>
      <c r="I140" s="92" t="s">
        <v>439</v>
      </c>
      <c r="J140" s="94"/>
      <c r="K140" s="94"/>
      <c r="L140" s="92"/>
      <c r="M140" s="92"/>
      <c r="N140" s="93" t="str">
        <f>IFERROR(VLOOKUP(M140,Dim_CikisNedeni!$A:$B,2,FALSE()),"")</f>
        <v/>
      </c>
      <c r="O140" s="93" t="str">
        <f t="shared" si="6"/>
        <v>Aktif</v>
      </c>
      <c r="P140" s="93" t="str">
        <f t="shared" ca="1" si="7"/>
        <v/>
      </c>
      <c r="Q140" s="93" t="str">
        <f t="shared" ca="1" si="8"/>
        <v/>
      </c>
    </row>
    <row r="141" spans="1:17" s="1" customFormat="1" ht="25.5" hidden="1" customHeight="1" x14ac:dyDescent="0.25">
      <c r="A141" s="92" t="s">
        <v>180</v>
      </c>
      <c r="B141" s="93" t="str">
        <f>IFERROR(VLOOKUP(A141,Dim_Magaza!$A:$C,2,FALSE()),"")</f>
        <v>GAZİEMİR-4</v>
      </c>
      <c r="C141" s="93" t="str">
        <f>IFERROR(VLOOKUP(A141,Dim_Magaza!$A:$C,3,FALSE()),"")</f>
        <v>ALİ ÇELİK</v>
      </c>
      <c r="D141" s="92" t="s">
        <v>52</v>
      </c>
      <c r="E141" s="93" t="str">
        <f>IFERROR(VLOOKUP(D141,Dim_Unvan!$A:$B,2,FALSE()),"")</f>
        <v>REYON GÖREVLİSİ</v>
      </c>
      <c r="F141" s="92" t="s">
        <v>53</v>
      </c>
      <c r="G141" s="93" t="str">
        <f>IF(OR(A141="",F141="",I141="",K141&lt;&gt;""),"",IF(COUNTIFS($A$2:A141,A141,$F$2:F141,F141,$K$2:K141,"")&lt;=SUMIFS(Fact_Norm!$F:$F,Fact_Norm!$A:$A,A141,Fact_Norm!$E:$E,F141),"Norma Uygun","Norm Fazlası"))</f>
        <v>Norma Uygun</v>
      </c>
      <c r="H141" s="92"/>
      <c r="I141" s="92" t="s">
        <v>440</v>
      </c>
      <c r="J141" s="94"/>
      <c r="K141" s="94"/>
      <c r="L141" s="92"/>
      <c r="M141" s="92"/>
      <c r="N141" s="93" t="str">
        <f>IFERROR(VLOOKUP(M141,Dim_CikisNedeni!$A:$B,2,FALSE()),"")</f>
        <v/>
      </c>
      <c r="O141" s="93" t="str">
        <f t="shared" si="6"/>
        <v>Aktif</v>
      </c>
      <c r="P141" s="93" t="str">
        <f t="shared" ca="1" si="7"/>
        <v/>
      </c>
      <c r="Q141" s="93" t="str">
        <f t="shared" ca="1" si="8"/>
        <v/>
      </c>
    </row>
    <row r="142" spans="1:17" s="1" customFormat="1" ht="25.5" hidden="1" customHeight="1" x14ac:dyDescent="0.25">
      <c r="A142" s="92" t="s">
        <v>180</v>
      </c>
      <c r="B142" s="93" t="str">
        <f>IFERROR(VLOOKUP(A142,Dim_Magaza!$A:$C,2,FALSE()),"")</f>
        <v>GAZİEMİR-4</v>
      </c>
      <c r="C142" s="93" t="str">
        <f>IFERROR(VLOOKUP(A142,Dim_Magaza!$A:$C,3,FALSE()),"")</f>
        <v>ALİ ÇELİK</v>
      </c>
      <c r="D142" s="92" t="s">
        <v>4</v>
      </c>
      <c r="E142" s="93" t="str">
        <f>IFERROR(VLOOKUP(D142,Dim_Unvan!$A:$B,2,FALSE()),"")</f>
        <v>BAKLİYAT</v>
      </c>
      <c r="F142" s="92" t="s">
        <v>5</v>
      </c>
      <c r="G142" s="93" t="str">
        <f>IF(OR(A142="",F142="",I142="",K142&lt;&gt;""),"",IF(COUNTIFS($A$2:A142,A142,$F$2:F142,F142,$K$2:K142,"")&lt;=SUMIFS(Fact_Norm!$F:$F,Fact_Norm!$A:$A,A142,Fact_Norm!$E:$E,F142),"Norma Uygun","Norm Fazlası"))</f>
        <v>Norma Uygun</v>
      </c>
      <c r="H142" s="92"/>
      <c r="I142" s="92" t="s">
        <v>441</v>
      </c>
      <c r="J142" s="94"/>
      <c r="K142" s="94"/>
      <c r="L142" s="92"/>
      <c r="M142" s="92"/>
      <c r="N142" s="93" t="str">
        <f>IFERROR(VLOOKUP(M142,Dim_CikisNedeni!$A:$B,2,FALSE()),"")</f>
        <v/>
      </c>
      <c r="O142" s="93" t="str">
        <f t="shared" si="6"/>
        <v>Aktif</v>
      </c>
      <c r="P142" s="93" t="str">
        <f t="shared" ca="1" si="7"/>
        <v/>
      </c>
      <c r="Q142" s="93" t="str">
        <f t="shared" ca="1" si="8"/>
        <v/>
      </c>
    </row>
    <row r="143" spans="1:17" s="1" customFormat="1" ht="25.5" hidden="1" customHeight="1" x14ac:dyDescent="0.25">
      <c r="A143" s="92" t="s">
        <v>180</v>
      </c>
      <c r="B143" s="93" t="str">
        <f>IFERROR(VLOOKUP(A143,Dim_Magaza!$A:$C,2,FALSE()),"")</f>
        <v>GAZİEMİR-4</v>
      </c>
      <c r="C143" s="93" t="str">
        <f>IFERROR(VLOOKUP(A143,Dim_Magaza!$A:$C,3,FALSE()),"")</f>
        <v>ALİ ÇELİK</v>
      </c>
      <c r="D143" s="92" t="s">
        <v>84</v>
      </c>
      <c r="E143" s="93" t="str">
        <f>IFERROR(VLOOKUP(D143,Dim_Unvan!$A:$B,2,FALSE()),"")</f>
        <v>ŞARKÜTERİ</v>
      </c>
      <c r="F143" s="92" t="s">
        <v>85</v>
      </c>
      <c r="G143" s="93" t="str">
        <f>IF(OR(A143="",F143="",I143="",K143&lt;&gt;""),"",IF(COUNTIFS($A$2:A143,A143,$F$2:F143,F143,$K$2:K143,"")&lt;=SUMIFS(Fact_Norm!$F:$F,Fact_Norm!$A:$A,A143,Fact_Norm!$E:$E,F143),"Norma Uygun","Norm Fazlası"))</f>
        <v>Norma Uygun</v>
      </c>
      <c r="H143" s="92"/>
      <c r="I143" s="92" t="s">
        <v>442</v>
      </c>
      <c r="J143" s="94"/>
      <c r="K143" s="94"/>
      <c r="L143" s="92"/>
      <c r="M143" s="92"/>
      <c r="N143" s="93" t="str">
        <f>IFERROR(VLOOKUP(M143,Dim_CikisNedeni!$A:$B,2,FALSE()),"")</f>
        <v/>
      </c>
      <c r="O143" s="93" t="str">
        <f t="shared" si="6"/>
        <v>Aktif</v>
      </c>
      <c r="P143" s="93" t="str">
        <f t="shared" ca="1" si="7"/>
        <v/>
      </c>
      <c r="Q143" s="93" t="str">
        <f t="shared" ca="1" si="8"/>
        <v/>
      </c>
    </row>
    <row r="144" spans="1:17" s="1" customFormat="1" ht="25.5" hidden="1" customHeight="1" x14ac:dyDescent="0.25">
      <c r="A144" s="92" t="s">
        <v>180</v>
      </c>
      <c r="B144" s="93" t="str">
        <f>IFERROR(VLOOKUP(A144,Dim_Magaza!$A:$C,2,FALSE()),"")</f>
        <v>GAZİEMİR-4</v>
      </c>
      <c r="C144" s="93" t="str">
        <f>IFERROR(VLOOKUP(A144,Dim_Magaza!$A:$C,3,FALSE()),"")</f>
        <v>ALİ ÇELİK</v>
      </c>
      <c r="D144" s="92" t="s">
        <v>102</v>
      </c>
      <c r="E144" s="93" t="str">
        <f>IFERROR(VLOOKUP(D144,Dim_Unvan!$A:$B,2,FALSE()),"")</f>
        <v>UZMAN MANAV</v>
      </c>
      <c r="F144" s="92" t="s">
        <v>35</v>
      </c>
      <c r="G144" s="93" t="str">
        <f>IF(OR(A144="",F144="",I144="",K144&lt;&gt;""),"",IF(COUNTIFS($A$2:A144,A144,$F$2:F144,F144,$K$2:K144,"")&lt;=SUMIFS(Fact_Norm!$F:$F,Fact_Norm!$A:$A,A144,Fact_Norm!$E:$E,F144),"Norma Uygun","Norm Fazlası"))</f>
        <v>Norma Uygun</v>
      </c>
      <c r="H144" s="92"/>
      <c r="I144" s="92" t="s">
        <v>443</v>
      </c>
      <c r="J144" s="94"/>
      <c r="K144" s="94"/>
      <c r="L144" s="92"/>
      <c r="M144" s="92"/>
      <c r="N144" s="93" t="str">
        <f>IFERROR(VLOOKUP(M144,Dim_CikisNedeni!$A:$B,2,FALSE()),"")</f>
        <v/>
      </c>
      <c r="O144" s="93" t="str">
        <f t="shared" si="6"/>
        <v>Aktif</v>
      </c>
      <c r="P144" s="93" t="str">
        <f t="shared" ca="1" si="7"/>
        <v/>
      </c>
      <c r="Q144" s="93" t="str">
        <f t="shared" ca="1" si="8"/>
        <v/>
      </c>
    </row>
    <row r="145" spans="1:17" s="1" customFormat="1" ht="25.5" hidden="1" customHeight="1" x14ac:dyDescent="0.25">
      <c r="A145" s="92" t="s">
        <v>180</v>
      </c>
      <c r="B145" s="93" t="str">
        <f>IFERROR(VLOOKUP(A145,Dim_Magaza!$A:$C,2,FALSE()),"")</f>
        <v>GAZİEMİR-4</v>
      </c>
      <c r="C145" s="93" t="str">
        <f>IFERROR(VLOOKUP(A145,Dim_Magaza!$A:$C,3,FALSE()),"")</f>
        <v>ALİ ÇELİK</v>
      </c>
      <c r="D145" s="92" t="s">
        <v>38</v>
      </c>
      <c r="E145" s="93" t="str">
        <f>IFERROR(VLOOKUP(D145,Dim_Unvan!$A:$B,2,FALSE()),"")</f>
        <v>MANAV YARDIMCISI</v>
      </c>
      <c r="F145" s="92" t="s">
        <v>39</v>
      </c>
      <c r="G145" s="93" t="str">
        <f>IF(OR(A145="",F145="",I145="",K145&lt;&gt;""),"",IF(COUNTIFS($A$2:A145,A145,$F$2:F145,F145,$K$2:K145,"")&lt;=SUMIFS(Fact_Norm!$F:$F,Fact_Norm!$A:$A,A145,Fact_Norm!$E:$E,F145),"Norma Uygun","Norm Fazlası"))</f>
        <v>Norm Fazlası</v>
      </c>
      <c r="H145" s="92"/>
      <c r="I145" s="92" t="s">
        <v>444</v>
      </c>
      <c r="J145" s="94"/>
      <c r="K145" s="94"/>
      <c r="L145" s="92"/>
      <c r="M145" s="92"/>
      <c r="N145" s="93" t="str">
        <f>IFERROR(VLOOKUP(M145,Dim_CikisNedeni!$A:$B,2,FALSE()),"")</f>
        <v/>
      </c>
      <c r="O145" s="93" t="str">
        <f t="shared" si="6"/>
        <v>Aktif</v>
      </c>
      <c r="P145" s="93" t="str">
        <f t="shared" ca="1" si="7"/>
        <v/>
      </c>
      <c r="Q145" s="93" t="str">
        <f t="shared" ca="1" si="8"/>
        <v/>
      </c>
    </row>
    <row r="146" spans="1:17" s="1" customFormat="1" ht="25.5" hidden="1" customHeight="1" x14ac:dyDescent="0.25">
      <c r="A146" s="92" t="s">
        <v>183</v>
      </c>
      <c r="B146" s="93" t="str">
        <f>IFERROR(VLOOKUP(A146,Dim_Magaza!$A:$C,2,FALSE()),"")</f>
        <v>GAZİEMİR-5</v>
      </c>
      <c r="C146" s="93" t="str">
        <f>IFERROR(VLOOKUP(A146,Dim_Magaza!$A:$C,3,FALSE()),"")</f>
        <v>ALİ ÇELİK</v>
      </c>
      <c r="D146" s="92" t="s">
        <v>72</v>
      </c>
      <c r="E146" s="93" t="str">
        <f>IFERROR(VLOOKUP(D146,Dim_Unvan!$A:$B,2,FALSE()),"")</f>
        <v>YÖNETİCİ</v>
      </c>
      <c r="F146" s="92" t="s">
        <v>73</v>
      </c>
      <c r="G146" s="93" t="str">
        <f>IF(OR(A146="",F146="",I146="",K146&lt;&gt;""),"",IF(COUNTIFS($A$2:A146,A146,$F$2:F146,F146,$K$2:K146,"")&lt;=SUMIFS(Fact_Norm!$F:$F,Fact_Norm!$A:$A,A146,Fact_Norm!$E:$E,F146),"Norma Uygun","Norm Fazlası"))</f>
        <v>Norma Uygun</v>
      </c>
      <c r="H146" s="92"/>
      <c r="I146" s="92" t="s">
        <v>445</v>
      </c>
      <c r="J146" s="94"/>
      <c r="K146" s="94"/>
      <c r="L146" s="92"/>
      <c r="M146" s="92"/>
      <c r="N146" s="93" t="str">
        <f>IFERROR(VLOOKUP(M146,Dim_CikisNedeni!$A:$B,2,FALSE()),"")</f>
        <v/>
      </c>
      <c r="O146" s="93" t="str">
        <f t="shared" si="6"/>
        <v>Aktif</v>
      </c>
      <c r="P146" s="93" t="str">
        <f t="shared" ca="1" si="7"/>
        <v/>
      </c>
      <c r="Q146" s="93" t="str">
        <f t="shared" ca="1" si="8"/>
        <v/>
      </c>
    </row>
    <row r="147" spans="1:17" s="1" customFormat="1" ht="25.5" hidden="1" customHeight="1" x14ac:dyDescent="0.25">
      <c r="A147" s="92" t="s">
        <v>183</v>
      </c>
      <c r="B147" s="93" t="str">
        <f>IFERROR(VLOOKUP(A147,Dim_Magaza!$A:$C,2,FALSE()),"")</f>
        <v>GAZİEMİR-5</v>
      </c>
      <c r="C147" s="93" t="str">
        <f>IFERROR(VLOOKUP(A147,Dim_Magaza!$A:$C,3,FALSE()),"")</f>
        <v>ALİ ÇELİK</v>
      </c>
      <c r="D147" s="92" t="s">
        <v>76</v>
      </c>
      <c r="E147" s="93" t="str">
        <f>IFERROR(VLOOKUP(D147,Dim_Unvan!$A:$B,2,FALSE()),"")</f>
        <v>YÖNETİCİ YARDIMCISI</v>
      </c>
      <c r="F147" s="92" t="s">
        <v>77</v>
      </c>
      <c r="G147" s="93" t="str">
        <f>IF(OR(A147="",F147="",I147="",K147&lt;&gt;""),"",IF(COUNTIFS($A$2:A147,A147,$F$2:F147,F147,$K$2:K147,"")&lt;=SUMIFS(Fact_Norm!$F:$F,Fact_Norm!$A:$A,A147,Fact_Norm!$E:$E,F147),"Norma Uygun","Norm Fazlası"))</f>
        <v>Norma Uygun</v>
      </c>
      <c r="H147" s="92"/>
      <c r="I147" s="92" t="s">
        <v>446</v>
      </c>
      <c r="J147" s="94"/>
      <c r="K147" s="94"/>
      <c r="L147" s="92"/>
      <c r="M147" s="92"/>
      <c r="N147" s="93" t="str">
        <f>IFERROR(VLOOKUP(M147,Dim_CikisNedeni!$A:$B,2,FALSE()),"")</f>
        <v/>
      </c>
      <c r="O147" s="93" t="str">
        <f t="shared" si="6"/>
        <v>Aktif</v>
      </c>
      <c r="P147" s="93" t="str">
        <f t="shared" ca="1" si="7"/>
        <v/>
      </c>
      <c r="Q147" s="93" t="str">
        <f t="shared" ca="1" si="8"/>
        <v/>
      </c>
    </row>
    <row r="148" spans="1:17" s="1" customFormat="1" ht="25.5" hidden="1" customHeight="1" x14ac:dyDescent="0.25">
      <c r="A148" s="92" t="s">
        <v>183</v>
      </c>
      <c r="B148" s="93" t="str">
        <f>IFERROR(VLOOKUP(A148,Dim_Magaza!$A:$C,2,FALSE()),"")</f>
        <v>GAZİEMİR-5</v>
      </c>
      <c r="C148" s="93" t="str">
        <f>IFERROR(VLOOKUP(A148,Dim_Magaza!$A:$C,3,FALSE()),"")</f>
        <v>ALİ ÇELİK</v>
      </c>
      <c r="D148" s="92" t="s">
        <v>30</v>
      </c>
      <c r="E148" s="93" t="str">
        <f>IFERROR(VLOOKUP(D148,Dim_Unvan!$A:$B,2,FALSE()),"")</f>
        <v>KASİYER</v>
      </c>
      <c r="F148" s="92" t="s">
        <v>31</v>
      </c>
      <c r="G148" s="93" t="str">
        <f>IF(OR(A148="",F148="",I148="",K148&lt;&gt;""),"",IF(COUNTIFS($A$2:A148,A148,$F$2:F148,F148,$K$2:K148,"")&lt;=SUMIFS(Fact_Norm!$F:$F,Fact_Norm!$A:$A,A148,Fact_Norm!$E:$E,F148),"Norma Uygun","Norm Fazlası"))</f>
        <v>Norma Uygun</v>
      </c>
      <c r="H148" s="92"/>
      <c r="I148" s="92" t="s">
        <v>447</v>
      </c>
      <c r="J148" s="94"/>
      <c r="K148" s="94"/>
      <c r="L148" s="92"/>
      <c r="M148" s="92"/>
      <c r="N148" s="93" t="str">
        <f>IFERROR(VLOOKUP(M148,Dim_CikisNedeni!$A:$B,2,FALSE()),"")</f>
        <v/>
      </c>
      <c r="O148" s="93" t="str">
        <f t="shared" si="6"/>
        <v>Aktif</v>
      </c>
      <c r="P148" s="93" t="str">
        <f t="shared" ca="1" si="7"/>
        <v/>
      </c>
      <c r="Q148" s="93" t="str">
        <f t="shared" ca="1" si="8"/>
        <v/>
      </c>
    </row>
    <row r="149" spans="1:17" s="1" customFormat="1" ht="25.5" hidden="1" customHeight="1" x14ac:dyDescent="0.25">
      <c r="A149" s="92" t="s">
        <v>183</v>
      </c>
      <c r="B149" s="93" t="str">
        <f>IFERROR(VLOOKUP(A149,Dim_Magaza!$A:$C,2,FALSE()),"")</f>
        <v>GAZİEMİR-5</v>
      </c>
      <c r="C149" s="93" t="str">
        <f>IFERROR(VLOOKUP(A149,Dim_Magaza!$A:$C,3,FALSE()),"")</f>
        <v>ALİ ÇELİK</v>
      </c>
      <c r="D149" s="92" t="s">
        <v>30</v>
      </c>
      <c r="E149" s="93" t="str">
        <f>IFERROR(VLOOKUP(D149,Dim_Unvan!$A:$B,2,FALSE()),"")</f>
        <v>KASİYER</v>
      </c>
      <c r="F149" s="92" t="s">
        <v>31</v>
      </c>
      <c r="G149" s="93" t="str">
        <f>IF(OR(A149="",F149="",I149="",K149&lt;&gt;""),"",IF(COUNTIFS($A$2:A149,A149,$F$2:F149,F149,$K$2:K149,"")&lt;=SUMIFS(Fact_Norm!$F:$F,Fact_Norm!$A:$A,A149,Fact_Norm!$E:$E,F149),"Norma Uygun","Norm Fazlası"))</f>
        <v>Norma Uygun</v>
      </c>
      <c r="H149" s="92"/>
      <c r="I149" s="92" t="s">
        <v>448</v>
      </c>
      <c r="J149" s="94"/>
      <c r="K149" s="94"/>
      <c r="L149" s="92"/>
      <c r="M149" s="92"/>
      <c r="N149" s="93" t="str">
        <f>IFERROR(VLOOKUP(M149,Dim_CikisNedeni!$A:$B,2,FALSE()),"")</f>
        <v/>
      </c>
      <c r="O149" s="93" t="str">
        <f t="shared" si="6"/>
        <v>Aktif</v>
      </c>
      <c r="P149" s="93" t="str">
        <f t="shared" ca="1" si="7"/>
        <v/>
      </c>
      <c r="Q149" s="93" t="str">
        <f t="shared" ca="1" si="8"/>
        <v/>
      </c>
    </row>
    <row r="150" spans="1:17" s="1" customFormat="1" ht="25.5" hidden="1" customHeight="1" x14ac:dyDescent="0.25">
      <c r="A150" s="92" t="s">
        <v>183</v>
      </c>
      <c r="B150" s="93" t="str">
        <f>IFERROR(VLOOKUP(A150,Dim_Magaza!$A:$C,2,FALSE()),"")</f>
        <v>GAZİEMİR-5</v>
      </c>
      <c r="C150" s="93" t="str">
        <f>IFERROR(VLOOKUP(A150,Dim_Magaza!$A:$C,3,FALSE()),"")</f>
        <v>ALİ ÇELİK</v>
      </c>
      <c r="D150" s="92" t="s">
        <v>52</v>
      </c>
      <c r="E150" s="93" t="str">
        <f>IFERROR(VLOOKUP(D150,Dim_Unvan!$A:$B,2,FALSE()),"")</f>
        <v>REYON GÖREVLİSİ</v>
      </c>
      <c r="F150" s="92" t="s">
        <v>53</v>
      </c>
      <c r="G150" s="93" t="str">
        <f>IF(OR(A150="",F150="",I150="",K150&lt;&gt;""),"",IF(COUNTIFS($A$2:A150,A150,$F$2:F150,F150,$K$2:K150,"")&lt;=SUMIFS(Fact_Norm!$F:$F,Fact_Norm!$A:$A,A150,Fact_Norm!$E:$E,F150),"Norma Uygun","Norm Fazlası"))</f>
        <v>Norma Uygun</v>
      </c>
      <c r="H150" s="92"/>
      <c r="I150" s="92" t="s">
        <v>449</v>
      </c>
      <c r="J150" s="94"/>
      <c r="K150" s="94"/>
      <c r="L150" s="92"/>
      <c r="M150" s="92"/>
      <c r="N150" s="93" t="str">
        <f>IFERROR(VLOOKUP(M150,Dim_CikisNedeni!$A:$B,2,FALSE()),"")</f>
        <v/>
      </c>
      <c r="O150" s="93" t="str">
        <f t="shared" si="6"/>
        <v>Aktif</v>
      </c>
      <c r="P150" s="93" t="str">
        <f t="shared" ca="1" si="7"/>
        <v/>
      </c>
      <c r="Q150" s="93" t="str">
        <f t="shared" ca="1" si="8"/>
        <v/>
      </c>
    </row>
    <row r="151" spans="1:17" s="1" customFormat="1" ht="25.5" hidden="1" customHeight="1" x14ac:dyDescent="0.25">
      <c r="A151" s="92" t="s">
        <v>183</v>
      </c>
      <c r="B151" s="93" t="str">
        <f>IFERROR(VLOOKUP(A151,Dim_Magaza!$A:$C,2,FALSE()),"")</f>
        <v>GAZİEMİR-5</v>
      </c>
      <c r="C151" s="93" t="str">
        <f>IFERROR(VLOOKUP(A151,Dim_Magaza!$A:$C,3,FALSE()),"")</f>
        <v>ALİ ÇELİK</v>
      </c>
      <c r="D151" s="92" t="s">
        <v>52</v>
      </c>
      <c r="E151" s="93" t="str">
        <f>IFERROR(VLOOKUP(D151,Dim_Unvan!$A:$B,2,FALSE()),"")</f>
        <v>REYON GÖREVLİSİ</v>
      </c>
      <c r="F151" s="92" t="s">
        <v>53</v>
      </c>
      <c r="G151" s="93" t="str">
        <f>IF(OR(A151="",F151="",I151="",K151&lt;&gt;""),"",IF(COUNTIFS($A$2:A151,A151,$F$2:F151,F151,$K$2:K151,"")&lt;=SUMIFS(Fact_Norm!$F:$F,Fact_Norm!$A:$A,A151,Fact_Norm!$E:$E,F151),"Norma Uygun","Norm Fazlası"))</f>
        <v>Norma Uygun</v>
      </c>
      <c r="H151" s="92"/>
      <c r="I151" s="92" t="s">
        <v>450</v>
      </c>
      <c r="J151" s="94"/>
      <c r="K151" s="94"/>
      <c r="L151" s="92"/>
      <c r="M151" s="92"/>
      <c r="N151" s="93" t="str">
        <f>IFERROR(VLOOKUP(M151,Dim_CikisNedeni!$A:$B,2,FALSE()),"")</f>
        <v/>
      </c>
      <c r="O151" s="93" t="str">
        <f t="shared" si="6"/>
        <v>Aktif</v>
      </c>
      <c r="P151" s="93" t="str">
        <f t="shared" ca="1" si="7"/>
        <v/>
      </c>
      <c r="Q151" s="93" t="str">
        <f t="shared" ca="1" si="8"/>
        <v/>
      </c>
    </row>
    <row r="152" spans="1:17" s="1" customFormat="1" ht="25.5" hidden="1" customHeight="1" x14ac:dyDescent="0.25">
      <c r="A152" s="92" t="s">
        <v>183</v>
      </c>
      <c r="B152" s="93" t="str">
        <f>IFERROR(VLOOKUP(A152,Dim_Magaza!$A:$C,2,FALSE()),"")</f>
        <v>GAZİEMİR-5</v>
      </c>
      <c r="C152" s="93" t="str">
        <f>IFERROR(VLOOKUP(A152,Dim_Magaza!$A:$C,3,FALSE()),"")</f>
        <v>ALİ ÇELİK</v>
      </c>
      <c r="D152" s="92" t="s">
        <v>4</v>
      </c>
      <c r="E152" s="93" t="str">
        <f>IFERROR(VLOOKUP(D152,Dim_Unvan!$A:$B,2,FALSE()),"")</f>
        <v>BAKLİYAT</v>
      </c>
      <c r="F152" s="92" t="s">
        <v>5</v>
      </c>
      <c r="G152" s="93" t="str">
        <f>IF(OR(A152="",F152="",I152="",K152&lt;&gt;""),"",IF(COUNTIFS($A$2:A152,A152,$F$2:F152,F152,$K$2:K152,"")&lt;=SUMIFS(Fact_Norm!$F:$F,Fact_Norm!$A:$A,A152,Fact_Norm!$E:$E,F152),"Norma Uygun","Norm Fazlası"))</f>
        <v>Norma Uygun</v>
      </c>
      <c r="H152" s="92"/>
      <c r="I152" s="92" t="s">
        <v>451</v>
      </c>
      <c r="J152" s="94"/>
      <c r="K152" s="94"/>
      <c r="L152" s="92"/>
      <c r="M152" s="92"/>
      <c r="N152" s="93" t="str">
        <f>IFERROR(VLOOKUP(M152,Dim_CikisNedeni!$A:$B,2,FALSE()),"")</f>
        <v/>
      </c>
      <c r="O152" s="93" t="str">
        <f t="shared" si="6"/>
        <v>Aktif</v>
      </c>
      <c r="P152" s="93" t="str">
        <f t="shared" ca="1" si="7"/>
        <v/>
      </c>
      <c r="Q152" s="93" t="str">
        <f t="shared" ca="1" si="8"/>
        <v/>
      </c>
    </row>
    <row r="153" spans="1:17" s="1" customFormat="1" ht="25.5" hidden="1" customHeight="1" x14ac:dyDescent="0.25">
      <c r="A153" s="92" t="s">
        <v>183</v>
      </c>
      <c r="B153" s="93" t="str">
        <f>IFERROR(VLOOKUP(A153,Dim_Magaza!$A:$C,2,FALSE()),"")</f>
        <v>GAZİEMİR-5</v>
      </c>
      <c r="C153" s="93" t="str">
        <f>IFERROR(VLOOKUP(A153,Dim_Magaza!$A:$C,3,FALSE()),"")</f>
        <v>ALİ ÇELİK</v>
      </c>
      <c r="D153" s="92" t="s">
        <v>84</v>
      </c>
      <c r="E153" s="93" t="str">
        <f>IFERROR(VLOOKUP(D153,Dim_Unvan!$A:$B,2,FALSE()),"")</f>
        <v>ŞARKÜTERİ</v>
      </c>
      <c r="F153" s="92" t="s">
        <v>85</v>
      </c>
      <c r="G153" s="93" t="str">
        <f>IF(OR(A153="",F153="",I153="",K153&lt;&gt;""),"",IF(COUNTIFS($A$2:A153,A153,$F$2:F153,F153,$K$2:K153,"")&lt;=SUMIFS(Fact_Norm!$F:$F,Fact_Norm!$A:$A,A153,Fact_Norm!$E:$E,F153),"Norma Uygun","Norm Fazlası"))</f>
        <v>Norma Uygun</v>
      </c>
      <c r="H153" s="92"/>
      <c r="I153" s="92" t="s">
        <v>452</v>
      </c>
      <c r="J153" s="94"/>
      <c r="K153" s="94"/>
      <c r="L153" s="92"/>
      <c r="M153" s="92"/>
      <c r="N153" s="93" t="str">
        <f>IFERROR(VLOOKUP(M153,Dim_CikisNedeni!$A:$B,2,FALSE()),"")</f>
        <v/>
      </c>
      <c r="O153" s="93" t="str">
        <f t="shared" si="6"/>
        <v>Aktif</v>
      </c>
      <c r="P153" s="93" t="str">
        <f t="shared" ca="1" si="7"/>
        <v/>
      </c>
      <c r="Q153" s="93" t="str">
        <f t="shared" ca="1" si="8"/>
        <v/>
      </c>
    </row>
    <row r="154" spans="1:17" s="1" customFormat="1" ht="25.5" hidden="1" customHeight="1" x14ac:dyDescent="0.25">
      <c r="A154" s="92" t="s">
        <v>183</v>
      </c>
      <c r="B154" s="93" t="str">
        <f>IFERROR(VLOOKUP(A154,Dim_Magaza!$A:$C,2,FALSE()),"")</f>
        <v>GAZİEMİR-5</v>
      </c>
      <c r="C154" s="93" t="str">
        <f>IFERROR(VLOOKUP(A154,Dim_Magaza!$A:$C,3,FALSE()),"")</f>
        <v>ALİ ÇELİK</v>
      </c>
      <c r="D154" s="92" t="s">
        <v>108</v>
      </c>
      <c r="E154" s="93" t="str">
        <f>IFERROR(VLOOKUP(D154,Dim_Unvan!$A:$B,2,FALSE()),"")</f>
        <v>ELİT KASAP</v>
      </c>
      <c r="F154" s="92" t="s">
        <v>27</v>
      </c>
      <c r="G154" s="93" t="str">
        <f>IF(OR(A154="",F154="",I154="",K154&lt;&gt;""),"",IF(COUNTIFS($A$2:A154,A154,$F$2:F154,F154,$K$2:K154,"")&lt;=SUMIFS(Fact_Norm!$F:$F,Fact_Norm!$A:$A,A154,Fact_Norm!$E:$E,F154),"Norma Uygun","Norm Fazlası"))</f>
        <v>Norma Uygun</v>
      </c>
      <c r="H154" s="92"/>
      <c r="I154" s="92" t="s">
        <v>453</v>
      </c>
      <c r="J154" s="94"/>
      <c r="K154" s="94"/>
      <c r="L154" s="92"/>
      <c r="M154" s="92"/>
      <c r="N154" s="93" t="str">
        <f>IFERROR(VLOOKUP(M154,Dim_CikisNedeni!$A:$B,2,FALSE()),"")</f>
        <v/>
      </c>
      <c r="O154" s="93" t="str">
        <f t="shared" si="6"/>
        <v>Aktif</v>
      </c>
      <c r="P154" s="93" t="str">
        <f t="shared" ca="1" si="7"/>
        <v/>
      </c>
      <c r="Q154" s="93" t="str">
        <f t="shared" ca="1" si="8"/>
        <v/>
      </c>
    </row>
    <row r="155" spans="1:17" s="1" customFormat="1" ht="25.5" hidden="1" customHeight="1" x14ac:dyDescent="0.25">
      <c r="A155" s="92" t="s">
        <v>183</v>
      </c>
      <c r="B155" s="93" t="str">
        <f>IFERROR(VLOOKUP(A155,Dim_Magaza!$A:$C,2,FALSE()),"")</f>
        <v>GAZİEMİR-5</v>
      </c>
      <c r="C155" s="93" t="str">
        <f>IFERROR(VLOOKUP(A155,Dim_Magaza!$A:$C,3,FALSE()),"")</f>
        <v>ALİ ÇELİK</v>
      </c>
      <c r="D155" s="92" t="s">
        <v>34</v>
      </c>
      <c r="E155" s="93" t="str">
        <f>IFERROR(VLOOKUP(D155,Dim_Unvan!$A:$B,2,FALSE()),"")</f>
        <v>MANAV</v>
      </c>
      <c r="F155" s="92" t="s">
        <v>35</v>
      </c>
      <c r="G155" s="93" t="str">
        <f>IF(OR(A155="",F155="",I155="",K155&lt;&gt;""),"",IF(COUNTIFS($A$2:A155,A155,$F$2:F155,F155,$K$2:K155,"")&lt;=SUMIFS(Fact_Norm!$F:$F,Fact_Norm!$A:$A,A155,Fact_Norm!$E:$E,F155),"Norma Uygun","Norm Fazlası"))</f>
        <v>Norma Uygun</v>
      </c>
      <c r="H155" s="92"/>
      <c r="I155" s="92" t="s">
        <v>454</v>
      </c>
      <c r="J155" s="94"/>
      <c r="K155" s="94"/>
      <c r="L155" s="92"/>
      <c r="M155" s="92"/>
      <c r="N155" s="93" t="str">
        <f>IFERROR(VLOOKUP(M155,Dim_CikisNedeni!$A:$B,2,FALSE()),"")</f>
        <v/>
      </c>
      <c r="O155" s="93" t="str">
        <f t="shared" si="6"/>
        <v>Aktif</v>
      </c>
      <c r="P155" s="93" t="str">
        <f t="shared" ca="1" si="7"/>
        <v/>
      </c>
      <c r="Q155" s="93" t="str">
        <f t="shared" ca="1" si="8"/>
        <v/>
      </c>
    </row>
    <row r="156" spans="1:17" s="1" customFormat="1" ht="25.5" hidden="1" customHeight="1" x14ac:dyDescent="0.25">
      <c r="A156" s="92" t="s">
        <v>183</v>
      </c>
      <c r="B156" s="93" t="str">
        <f>IFERROR(VLOOKUP(A156,Dim_Magaza!$A:$C,2,FALSE()),"")</f>
        <v>GAZİEMİR-5</v>
      </c>
      <c r="C156" s="93" t="str">
        <f>IFERROR(VLOOKUP(A156,Dim_Magaza!$A:$C,3,FALSE()),"")</f>
        <v>ALİ ÇELİK</v>
      </c>
      <c r="D156" s="92" t="s">
        <v>38</v>
      </c>
      <c r="E156" s="93" t="str">
        <f>IFERROR(VLOOKUP(D156,Dim_Unvan!$A:$B,2,FALSE()),"")</f>
        <v>MANAV YARDIMCISI</v>
      </c>
      <c r="F156" s="92" t="s">
        <v>39</v>
      </c>
      <c r="G156" s="93" t="str">
        <f>IF(OR(A156="",F156="",I156="",K156&lt;&gt;""),"",IF(COUNTIFS($A$2:A156,A156,$F$2:F156,F156,$K$2:K156,"")&lt;=SUMIFS(Fact_Norm!$F:$F,Fact_Norm!$A:$A,A156,Fact_Norm!$E:$E,F156),"Norma Uygun","Norm Fazlası"))</f>
        <v>Norm Fazlası</v>
      </c>
      <c r="H156" s="92"/>
      <c r="I156" s="92" t="s">
        <v>455</v>
      </c>
      <c r="J156" s="94"/>
      <c r="K156" s="94"/>
      <c r="L156" s="92"/>
      <c r="M156" s="92"/>
      <c r="N156" s="93" t="str">
        <f>IFERROR(VLOOKUP(M156,Dim_CikisNedeni!$A:$B,2,FALSE()),"")</f>
        <v/>
      </c>
      <c r="O156" s="93" t="str">
        <f t="shared" si="6"/>
        <v>Aktif</v>
      </c>
      <c r="P156" s="93" t="str">
        <f t="shared" ca="1" si="7"/>
        <v/>
      </c>
      <c r="Q156" s="93" t="str">
        <f t="shared" ca="1" si="8"/>
        <v/>
      </c>
    </row>
    <row r="157" spans="1:17" s="1" customFormat="1" ht="25.5" hidden="1" customHeight="1" x14ac:dyDescent="0.25">
      <c r="A157" s="92" t="s">
        <v>183</v>
      </c>
      <c r="B157" s="93" t="str">
        <f>IFERROR(VLOOKUP(A157,Dim_Magaza!$A:$C,2,FALSE()),"")</f>
        <v>GAZİEMİR-5</v>
      </c>
      <c r="C157" s="93" t="str">
        <f>IFERROR(VLOOKUP(A157,Dim_Magaza!$A:$C,3,FALSE()),"")</f>
        <v>ALİ ÇELİK</v>
      </c>
      <c r="D157" s="92" t="s">
        <v>52</v>
      </c>
      <c r="E157" s="93" t="str">
        <f>IFERROR(VLOOKUP(D157,Dim_Unvan!$A:$B,2,FALSE()),"")</f>
        <v>REYON GÖREVLİSİ</v>
      </c>
      <c r="F157" s="92" t="s">
        <v>39</v>
      </c>
      <c r="G157" s="93" t="str">
        <f>IF(OR(A157="",F157="",I157="",K157&lt;&gt;""),"",IF(COUNTIFS($A$2:A157,A157,$F$2:F157,F157,$K$2:K157,"")&lt;=SUMIFS(Fact_Norm!$F:$F,Fact_Norm!$A:$A,A157,Fact_Norm!$E:$E,F157),"Norma Uygun","Norm Fazlası"))</f>
        <v>Norm Fazlası</v>
      </c>
      <c r="H157" s="92"/>
      <c r="I157" s="92" t="s">
        <v>456</v>
      </c>
      <c r="J157" s="94"/>
      <c r="K157" s="94"/>
      <c r="L157" s="92"/>
      <c r="M157" s="92"/>
      <c r="N157" s="93" t="str">
        <f>IFERROR(VLOOKUP(M157,Dim_CikisNedeni!$A:$B,2,FALSE()),"")</f>
        <v/>
      </c>
      <c r="O157" s="93" t="str">
        <f t="shared" si="6"/>
        <v>Aktif</v>
      </c>
      <c r="P157" s="93" t="str">
        <f t="shared" ca="1" si="7"/>
        <v/>
      </c>
      <c r="Q157" s="93" t="str">
        <f t="shared" ca="1" si="8"/>
        <v/>
      </c>
    </row>
    <row r="158" spans="1:17" s="1" customFormat="1" ht="25.5" hidden="1" customHeight="1" x14ac:dyDescent="0.25">
      <c r="A158" s="92" t="s">
        <v>186</v>
      </c>
      <c r="B158" s="93" t="str">
        <f>IFERROR(VLOOKUP(A158,Dim_Magaza!$A:$C,2,FALSE()),"")</f>
        <v>GAZİEMİR-6</v>
      </c>
      <c r="C158" s="93" t="str">
        <f>IFERROR(VLOOKUP(A158,Dim_Magaza!$A:$C,3,FALSE()),"")</f>
        <v>ALİ ÇELİK</v>
      </c>
      <c r="D158" s="92" t="s">
        <v>76</v>
      </c>
      <c r="E158" s="93" t="str">
        <f>IFERROR(VLOOKUP(D158,Dim_Unvan!$A:$B,2,FALSE()),"")</f>
        <v>YÖNETİCİ YARDIMCISI</v>
      </c>
      <c r="F158" s="92" t="s">
        <v>77</v>
      </c>
      <c r="G158" s="93" t="str">
        <f>IF(OR(A158="",F158="",I158="",K158&lt;&gt;""),"",IF(COUNTIFS($A$2:A158,A158,$F$2:F158,F158,$K$2:K158,"")&lt;=SUMIFS(Fact_Norm!$F:$F,Fact_Norm!$A:$A,A158,Fact_Norm!$E:$E,F158),"Norma Uygun","Norm Fazlası"))</f>
        <v>Norma Uygun</v>
      </c>
      <c r="H158" s="92"/>
      <c r="I158" s="92" t="s">
        <v>457</v>
      </c>
      <c r="J158" s="94"/>
      <c r="K158" s="94"/>
      <c r="L158" s="92"/>
      <c r="M158" s="92"/>
      <c r="N158" s="93" t="str">
        <f>IFERROR(VLOOKUP(M158,Dim_CikisNedeni!$A:$B,2,FALSE()),"")</f>
        <v/>
      </c>
      <c r="O158" s="93" t="str">
        <f t="shared" si="6"/>
        <v>Aktif</v>
      </c>
      <c r="P158" s="93" t="str">
        <f t="shared" ca="1" si="7"/>
        <v/>
      </c>
      <c r="Q158" s="93" t="str">
        <f t="shared" ca="1" si="8"/>
        <v/>
      </c>
    </row>
    <row r="159" spans="1:17" s="1" customFormat="1" ht="25.5" hidden="1" customHeight="1" x14ac:dyDescent="0.25">
      <c r="A159" s="92" t="s">
        <v>186</v>
      </c>
      <c r="B159" s="93" t="str">
        <f>IFERROR(VLOOKUP(A159,Dim_Magaza!$A:$C,2,FALSE()),"")</f>
        <v>GAZİEMİR-6</v>
      </c>
      <c r="C159" s="93" t="str">
        <f>IFERROR(VLOOKUP(A159,Dim_Magaza!$A:$C,3,FALSE()),"")</f>
        <v>ALİ ÇELİK</v>
      </c>
      <c r="D159" s="92" t="s">
        <v>76</v>
      </c>
      <c r="E159" s="93" t="str">
        <f>IFERROR(VLOOKUP(D159,Dim_Unvan!$A:$B,2,FALSE()),"")</f>
        <v>YÖNETİCİ YARDIMCISI</v>
      </c>
      <c r="F159" s="92" t="s">
        <v>77</v>
      </c>
      <c r="G159" s="93" t="str">
        <f>IF(OR(A159="",F159="",I159="",K159&lt;&gt;""),"",IF(COUNTIFS($A$2:A159,A159,$F$2:F159,F159,$K$2:K159,"")&lt;=SUMIFS(Fact_Norm!$F:$F,Fact_Norm!$A:$A,A159,Fact_Norm!$E:$E,F159),"Norma Uygun","Norm Fazlası"))</f>
        <v>Norm Fazlası</v>
      </c>
      <c r="H159" s="92"/>
      <c r="I159" s="92" t="s">
        <v>458</v>
      </c>
      <c r="J159" s="94"/>
      <c r="K159" s="94"/>
      <c r="L159" s="92"/>
      <c r="M159" s="92"/>
      <c r="N159" s="93" t="str">
        <f>IFERROR(VLOOKUP(M159,Dim_CikisNedeni!$A:$B,2,FALSE()),"")</f>
        <v/>
      </c>
      <c r="O159" s="93" t="str">
        <f t="shared" si="6"/>
        <v>Aktif</v>
      </c>
      <c r="P159" s="93" t="str">
        <f t="shared" ca="1" si="7"/>
        <v/>
      </c>
      <c r="Q159" s="93" t="str">
        <f t="shared" ca="1" si="8"/>
        <v/>
      </c>
    </row>
    <row r="160" spans="1:17" s="1" customFormat="1" ht="25.5" hidden="1" customHeight="1" x14ac:dyDescent="0.25">
      <c r="A160" s="92" t="s">
        <v>186</v>
      </c>
      <c r="B160" s="93" t="str">
        <f>IFERROR(VLOOKUP(A160,Dim_Magaza!$A:$C,2,FALSE()),"")</f>
        <v>GAZİEMİR-6</v>
      </c>
      <c r="C160" s="93" t="str">
        <f>IFERROR(VLOOKUP(A160,Dim_Magaza!$A:$C,3,FALSE()),"")</f>
        <v>ALİ ÇELİK</v>
      </c>
      <c r="D160" s="92" t="s">
        <v>30</v>
      </c>
      <c r="E160" s="93" t="str">
        <f>IFERROR(VLOOKUP(D160,Dim_Unvan!$A:$B,2,FALSE()),"")</f>
        <v>KASİYER</v>
      </c>
      <c r="F160" s="92" t="s">
        <v>31</v>
      </c>
      <c r="G160" s="93" t="str">
        <f>IF(OR(A160="",F160="",I160="",K160&lt;&gt;""),"",IF(COUNTIFS($A$2:A160,A160,$F$2:F160,F160,$K$2:K160,"")&lt;=SUMIFS(Fact_Norm!$F:$F,Fact_Norm!$A:$A,A160,Fact_Norm!$E:$E,F160),"Norma Uygun","Norm Fazlası"))</f>
        <v>Norma Uygun</v>
      </c>
      <c r="H160" s="92"/>
      <c r="I160" s="92" t="s">
        <v>459</v>
      </c>
      <c r="J160" s="94"/>
      <c r="K160" s="94"/>
      <c r="L160" s="92"/>
      <c r="M160" s="92"/>
      <c r="N160" s="93" t="str">
        <f>IFERROR(VLOOKUP(M160,Dim_CikisNedeni!$A:$B,2,FALSE()),"")</f>
        <v/>
      </c>
      <c r="O160" s="93" t="str">
        <f t="shared" si="6"/>
        <v>Aktif</v>
      </c>
      <c r="P160" s="93" t="str">
        <f t="shared" ca="1" si="7"/>
        <v/>
      </c>
      <c r="Q160" s="93" t="str">
        <f t="shared" ca="1" si="8"/>
        <v/>
      </c>
    </row>
    <row r="161" spans="1:17" s="1" customFormat="1" ht="25.5" hidden="1" customHeight="1" x14ac:dyDescent="0.25">
      <c r="A161" s="92" t="s">
        <v>186</v>
      </c>
      <c r="B161" s="93" t="str">
        <f>IFERROR(VLOOKUP(A161,Dim_Magaza!$A:$C,2,FALSE()),"")</f>
        <v>GAZİEMİR-6</v>
      </c>
      <c r="C161" s="93" t="str">
        <f>IFERROR(VLOOKUP(A161,Dim_Magaza!$A:$C,3,FALSE()),"")</f>
        <v>ALİ ÇELİK</v>
      </c>
      <c r="D161" s="92" t="s">
        <v>30</v>
      </c>
      <c r="E161" s="93" t="str">
        <f>IFERROR(VLOOKUP(D161,Dim_Unvan!$A:$B,2,FALSE()),"")</f>
        <v>KASİYER</v>
      </c>
      <c r="F161" s="92" t="s">
        <v>31</v>
      </c>
      <c r="G161" s="93" t="str">
        <f>IF(OR(A161="",F161="",I161="",K161&lt;&gt;""),"",IF(COUNTIFS($A$2:A161,A161,$F$2:F161,F161,$K$2:K161,"")&lt;=SUMIFS(Fact_Norm!$F:$F,Fact_Norm!$A:$A,A161,Fact_Norm!$E:$E,F161),"Norma Uygun","Norm Fazlası"))</f>
        <v>Norma Uygun</v>
      </c>
      <c r="H161" s="92"/>
      <c r="I161" s="92" t="s">
        <v>460</v>
      </c>
      <c r="J161" s="94"/>
      <c r="K161" s="94"/>
      <c r="L161" s="92"/>
      <c r="M161" s="92"/>
      <c r="N161" s="93" t="str">
        <f>IFERROR(VLOOKUP(M161,Dim_CikisNedeni!$A:$B,2,FALSE()),"")</f>
        <v/>
      </c>
      <c r="O161" s="93" t="str">
        <f t="shared" si="6"/>
        <v>Aktif</v>
      </c>
      <c r="P161" s="93" t="str">
        <f t="shared" ca="1" si="7"/>
        <v/>
      </c>
      <c r="Q161" s="93" t="str">
        <f t="shared" ca="1" si="8"/>
        <v/>
      </c>
    </row>
    <row r="162" spans="1:17" s="1" customFormat="1" ht="25.5" hidden="1" customHeight="1" x14ac:dyDescent="0.25">
      <c r="A162" s="92" t="s">
        <v>186</v>
      </c>
      <c r="B162" s="93" t="str">
        <f>IFERROR(VLOOKUP(A162,Dim_Magaza!$A:$C,2,FALSE()),"")</f>
        <v>GAZİEMİR-6</v>
      </c>
      <c r="C162" s="93" t="str">
        <f>IFERROR(VLOOKUP(A162,Dim_Magaza!$A:$C,3,FALSE()),"")</f>
        <v>ALİ ÇELİK</v>
      </c>
      <c r="D162" s="92" t="s">
        <v>52</v>
      </c>
      <c r="E162" s="93" t="str">
        <f>IFERROR(VLOOKUP(D162,Dim_Unvan!$A:$B,2,FALSE()),"")</f>
        <v>REYON GÖREVLİSİ</v>
      </c>
      <c r="F162" s="92" t="s">
        <v>53</v>
      </c>
      <c r="G162" s="93" t="str">
        <f>IF(OR(A162="",F162="",I162="",K162&lt;&gt;""),"",IF(COUNTIFS($A$2:A162,A162,$F$2:F162,F162,$K$2:K162,"")&lt;=SUMIFS(Fact_Norm!$F:$F,Fact_Norm!$A:$A,A162,Fact_Norm!$E:$E,F162),"Norma Uygun","Norm Fazlası"))</f>
        <v>Norma Uygun</v>
      </c>
      <c r="H162" s="92"/>
      <c r="I162" s="92" t="s">
        <v>461</v>
      </c>
      <c r="J162" s="94"/>
      <c r="K162" s="94"/>
      <c r="L162" s="92"/>
      <c r="M162" s="92"/>
      <c r="N162" s="93" t="str">
        <f>IFERROR(VLOOKUP(M162,Dim_CikisNedeni!$A:$B,2,FALSE()),"")</f>
        <v/>
      </c>
      <c r="O162" s="93" t="str">
        <f t="shared" si="6"/>
        <v>Aktif</v>
      </c>
      <c r="P162" s="93" t="str">
        <f t="shared" ca="1" si="7"/>
        <v/>
      </c>
      <c r="Q162" s="93" t="str">
        <f t="shared" ca="1" si="8"/>
        <v/>
      </c>
    </row>
    <row r="163" spans="1:17" s="1" customFormat="1" ht="25.5" hidden="1" customHeight="1" x14ac:dyDescent="0.25">
      <c r="A163" s="92" t="s">
        <v>186</v>
      </c>
      <c r="B163" s="93" t="str">
        <f>IFERROR(VLOOKUP(A163,Dim_Magaza!$A:$C,2,FALSE()),"")</f>
        <v>GAZİEMİR-6</v>
      </c>
      <c r="C163" s="93" t="str">
        <f>IFERROR(VLOOKUP(A163,Dim_Magaza!$A:$C,3,FALSE()),"")</f>
        <v>ALİ ÇELİK</v>
      </c>
      <c r="D163" s="92" t="s">
        <v>4</v>
      </c>
      <c r="E163" s="93" t="str">
        <f>IFERROR(VLOOKUP(D163,Dim_Unvan!$A:$B,2,FALSE()),"")</f>
        <v>BAKLİYAT</v>
      </c>
      <c r="F163" s="92" t="s">
        <v>5</v>
      </c>
      <c r="G163" s="93" t="str">
        <f>IF(OR(A163="",F163="",I163="",K163&lt;&gt;""),"",IF(COUNTIFS($A$2:A163,A163,$F$2:F163,F163,$K$2:K163,"")&lt;=SUMIFS(Fact_Norm!$F:$F,Fact_Norm!$A:$A,A163,Fact_Norm!$E:$E,F163),"Norma Uygun","Norm Fazlası"))</f>
        <v>Norma Uygun</v>
      </c>
      <c r="H163" s="92"/>
      <c r="I163" s="92" t="s">
        <v>462</v>
      </c>
      <c r="J163" s="94"/>
      <c r="K163" s="94"/>
      <c r="L163" s="92"/>
      <c r="M163" s="92"/>
      <c r="N163" s="93" t="str">
        <f>IFERROR(VLOOKUP(M163,Dim_CikisNedeni!$A:$B,2,FALSE()),"")</f>
        <v/>
      </c>
      <c r="O163" s="93" t="str">
        <f t="shared" si="6"/>
        <v>Aktif</v>
      </c>
      <c r="P163" s="93" t="str">
        <f t="shared" ca="1" si="7"/>
        <v/>
      </c>
      <c r="Q163" s="93" t="str">
        <f t="shared" ca="1" si="8"/>
        <v/>
      </c>
    </row>
    <row r="164" spans="1:17" s="1" customFormat="1" ht="25.5" hidden="1" customHeight="1" x14ac:dyDescent="0.25">
      <c r="A164" s="92" t="s">
        <v>186</v>
      </c>
      <c r="B164" s="93" t="str">
        <f>IFERROR(VLOOKUP(A164,Dim_Magaza!$A:$C,2,FALSE()),"")</f>
        <v>GAZİEMİR-6</v>
      </c>
      <c r="C164" s="93" t="str">
        <f>IFERROR(VLOOKUP(A164,Dim_Magaza!$A:$C,3,FALSE()),"")</f>
        <v>ALİ ÇELİK</v>
      </c>
      <c r="D164" s="92" t="s">
        <v>86</v>
      </c>
      <c r="E164" s="93" t="str">
        <f>IFERROR(VLOOKUP(D164,Dim_Unvan!$A:$B,2,FALSE()),"")</f>
        <v>ŞARKÜTERİ YARDIMCISI</v>
      </c>
      <c r="F164" s="92" t="s">
        <v>87</v>
      </c>
      <c r="G164" s="93" t="str">
        <f>IF(OR(A164="",F164="",I164="",K164&lt;&gt;""),"",IF(COUNTIFS($A$2:A164,A164,$F$2:F164,F164,$K$2:K164,"")&lt;=SUMIFS(Fact_Norm!$F:$F,Fact_Norm!$A:$A,A164,Fact_Norm!$E:$E,F164),"Norma Uygun","Norm Fazlası"))</f>
        <v>Norm Fazlası</v>
      </c>
      <c r="H164" s="92"/>
      <c r="I164" s="92" t="s">
        <v>463</v>
      </c>
      <c r="J164" s="94"/>
      <c r="K164" s="94"/>
      <c r="L164" s="92"/>
      <c r="M164" s="92"/>
      <c r="N164" s="93" t="str">
        <f>IFERROR(VLOOKUP(M164,Dim_CikisNedeni!$A:$B,2,FALSE()),"")</f>
        <v/>
      </c>
      <c r="O164" s="93" t="str">
        <f t="shared" si="6"/>
        <v>Aktif</v>
      </c>
      <c r="P164" s="93" t="str">
        <f t="shared" ca="1" si="7"/>
        <v/>
      </c>
      <c r="Q164" s="93" t="str">
        <f t="shared" ca="1" si="8"/>
        <v/>
      </c>
    </row>
    <row r="165" spans="1:17" s="1" customFormat="1" ht="25.5" hidden="1" customHeight="1" x14ac:dyDescent="0.25">
      <c r="A165" s="92" t="s">
        <v>186</v>
      </c>
      <c r="B165" s="93" t="str">
        <f>IFERROR(VLOOKUP(A165,Dim_Magaza!$A:$C,2,FALSE()),"")</f>
        <v>GAZİEMİR-6</v>
      </c>
      <c r="C165" s="93" t="str">
        <f>IFERROR(VLOOKUP(A165,Dim_Magaza!$A:$C,3,FALSE()),"")</f>
        <v>ALİ ÇELİK</v>
      </c>
      <c r="D165" s="92" t="s">
        <v>26</v>
      </c>
      <c r="E165" s="93" t="str">
        <f>IFERROR(VLOOKUP(D165,Dim_Unvan!$A:$B,2,FALSE()),"")</f>
        <v>KASAP</v>
      </c>
      <c r="F165" s="92" t="s">
        <v>27</v>
      </c>
      <c r="G165" s="93" t="str">
        <f>IF(OR(A165="",F165="",I165="",K165&lt;&gt;""),"",IF(COUNTIFS($A$2:A165,A165,$F$2:F165,F165,$K$2:K165,"")&lt;=SUMIFS(Fact_Norm!$F:$F,Fact_Norm!$A:$A,A165,Fact_Norm!$E:$E,F165),"Norma Uygun","Norm Fazlası"))</f>
        <v>Norma Uygun</v>
      </c>
      <c r="H165" s="92"/>
      <c r="I165" s="92" t="s">
        <v>464</v>
      </c>
      <c r="J165" s="94"/>
      <c r="K165" s="94"/>
      <c r="L165" s="92"/>
      <c r="M165" s="92"/>
      <c r="N165" s="93" t="str">
        <f>IFERROR(VLOOKUP(M165,Dim_CikisNedeni!$A:$B,2,FALSE()),"")</f>
        <v/>
      </c>
      <c r="O165" s="93" t="str">
        <f t="shared" si="6"/>
        <v>Aktif</v>
      </c>
      <c r="P165" s="93" t="str">
        <f t="shared" ca="1" si="7"/>
        <v/>
      </c>
      <c r="Q165" s="93" t="str">
        <f t="shared" ca="1" si="8"/>
        <v/>
      </c>
    </row>
    <row r="166" spans="1:17" s="1" customFormat="1" ht="25.5" hidden="1" customHeight="1" x14ac:dyDescent="0.25">
      <c r="A166" s="92" t="s">
        <v>186</v>
      </c>
      <c r="B166" s="93" t="str">
        <f>IFERROR(VLOOKUP(A166,Dim_Magaza!$A:$C,2,FALSE()),"")</f>
        <v>GAZİEMİR-6</v>
      </c>
      <c r="C166" s="93" t="str">
        <f>IFERROR(VLOOKUP(A166,Dim_Magaza!$A:$C,3,FALSE()),"")</f>
        <v>ALİ ÇELİK</v>
      </c>
      <c r="D166" s="92" t="s">
        <v>34</v>
      </c>
      <c r="E166" s="93" t="str">
        <f>IFERROR(VLOOKUP(D166,Dim_Unvan!$A:$B,2,FALSE()),"")</f>
        <v>MANAV</v>
      </c>
      <c r="F166" s="92" t="s">
        <v>35</v>
      </c>
      <c r="G166" s="93" t="str">
        <f>IF(OR(A166="",F166="",I166="",K166&lt;&gt;""),"",IF(COUNTIFS($A$2:A166,A166,$F$2:F166,F166,$K$2:K166,"")&lt;=SUMIFS(Fact_Norm!$F:$F,Fact_Norm!$A:$A,A166,Fact_Norm!$E:$E,F166),"Norma Uygun","Norm Fazlası"))</f>
        <v>Norma Uygun</v>
      </c>
      <c r="H166" s="92"/>
      <c r="I166" s="92" t="s">
        <v>465</v>
      </c>
      <c r="J166" s="94"/>
      <c r="K166" s="94"/>
      <c r="L166" s="92"/>
      <c r="M166" s="92"/>
      <c r="N166" s="93" t="str">
        <f>IFERROR(VLOOKUP(M166,Dim_CikisNedeni!$A:$B,2,FALSE()),"")</f>
        <v/>
      </c>
      <c r="O166" s="93" t="str">
        <f t="shared" si="6"/>
        <v>Aktif</v>
      </c>
      <c r="P166" s="93" t="str">
        <f t="shared" ca="1" si="7"/>
        <v/>
      </c>
      <c r="Q166" s="93" t="str">
        <f t="shared" ca="1" si="8"/>
        <v/>
      </c>
    </row>
    <row r="167" spans="1:17" s="1" customFormat="1" ht="25.5" hidden="1" customHeight="1" x14ac:dyDescent="0.25">
      <c r="A167" s="92" t="s">
        <v>186</v>
      </c>
      <c r="B167" s="93" t="str">
        <f>IFERROR(VLOOKUP(A167,Dim_Magaza!$A:$C,2,FALSE()),"")</f>
        <v>GAZİEMİR-6</v>
      </c>
      <c r="C167" s="93" t="str">
        <f>IFERROR(VLOOKUP(A167,Dim_Magaza!$A:$C,3,FALSE()),"")</f>
        <v>ALİ ÇELİK</v>
      </c>
      <c r="D167" s="92" t="s">
        <v>38</v>
      </c>
      <c r="E167" s="93" t="str">
        <f>IFERROR(VLOOKUP(D167,Dim_Unvan!$A:$B,2,FALSE()),"")</f>
        <v>MANAV YARDIMCISI</v>
      </c>
      <c r="F167" s="92" t="s">
        <v>39</v>
      </c>
      <c r="G167" s="93" t="str">
        <f>IF(OR(A167="",F167="",I167="",K167&lt;&gt;""),"",IF(COUNTIFS($A$2:A167,A167,$F$2:F167,F167,$K$2:K167,"")&lt;=SUMIFS(Fact_Norm!$F:$F,Fact_Norm!$A:$A,A167,Fact_Norm!$E:$E,F167),"Norma Uygun","Norm Fazlası"))</f>
        <v>Norm Fazlası</v>
      </c>
      <c r="H167" s="92"/>
      <c r="I167" s="92" t="s">
        <v>466</v>
      </c>
      <c r="J167" s="94"/>
      <c r="K167" s="94"/>
      <c r="L167" s="92"/>
      <c r="M167" s="92"/>
      <c r="N167" s="93" t="str">
        <f>IFERROR(VLOOKUP(M167,Dim_CikisNedeni!$A:$B,2,FALSE()),"")</f>
        <v/>
      </c>
      <c r="O167" s="93" t="str">
        <f t="shared" si="6"/>
        <v>Aktif</v>
      </c>
      <c r="P167" s="93" t="str">
        <f t="shared" ca="1" si="7"/>
        <v/>
      </c>
      <c r="Q167" s="93" t="str">
        <f t="shared" ca="1" si="8"/>
        <v/>
      </c>
    </row>
    <row r="168" spans="1:17" s="1" customFormat="1" ht="25.5" hidden="1" customHeight="1" x14ac:dyDescent="0.25">
      <c r="A168" s="92" t="s">
        <v>189</v>
      </c>
      <c r="B168" s="93" t="str">
        <f>IFERROR(VLOOKUP(A168,Dim_Magaza!$A:$C,2,FALSE()),"")</f>
        <v>GAZİEMİR-7</v>
      </c>
      <c r="C168" s="93" t="str">
        <f>IFERROR(VLOOKUP(A168,Dim_Magaza!$A:$C,3,FALSE()),"")</f>
        <v>ALİ ÇELİK</v>
      </c>
      <c r="D168" s="92" t="s">
        <v>76</v>
      </c>
      <c r="E168" s="93" t="str">
        <f>IFERROR(VLOOKUP(D168,Dim_Unvan!$A:$B,2,FALSE()),"")</f>
        <v>YÖNETİCİ YARDIMCISI</v>
      </c>
      <c r="F168" s="92" t="s">
        <v>77</v>
      </c>
      <c r="G168" s="93" t="str">
        <f>IF(OR(A168="",F168="",I168="",K168&lt;&gt;""),"",IF(COUNTIFS($A$2:A168,A168,$F$2:F168,F168,$K$2:K168,"")&lt;=SUMIFS(Fact_Norm!$F:$F,Fact_Norm!$A:$A,A168,Fact_Norm!$E:$E,F168),"Norma Uygun","Norm Fazlası"))</f>
        <v>Norma Uygun</v>
      </c>
      <c r="H168" s="92"/>
      <c r="I168" s="92" t="s">
        <v>467</v>
      </c>
      <c r="J168" s="94"/>
      <c r="K168" s="94"/>
      <c r="L168" s="92"/>
      <c r="M168" s="92"/>
      <c r="N168" s="93" t="str">
        <f>IFERROR(VLOOKUP(M168,Dim_CikisNedeni!$A:$B,2,FALSE()),"")</f>
        <v/>
      </c>
      <c r="O168" s="93" t="str">
        <f t="shared" si="6"/>
        <v>Aktif</v>
      </c>
      <c r="P168" s="93" t="str">
        <f t="shared" ca="1" si="7"/>
        <v/>
      </c>
      <c r="Q168" s="93" t="str">
        <f t="shared" ca="1" si="8"/>
        <v/>
      </c>
    </row>
    <row r="169" spans="1:17" s="1" customFormat="1" ht="25.5" hidden="1" customHeight="1" x14ac:dyDescent="0.25">
      <c r="A169" s="92" t="s">
        <v>189</v>
      </c>
      <c r="B169" s="93" t="str">
        <f>IFERROR(VLOOKUP(A169,Dim_Magaza!$A:$C,2,FALSE()),"")</f>
        <v>GAZİEMİR-7</v>
      </c>
      <c r="C169" s="93" t="str">
        <f>IFERROR(VLOOKUP(A169,Dim_Magaza!$A:$C,3,FALSE()),"")</f>
        <v>ALİ ÇELİK</v>
      </c>
      <c r="D169" s="92" t="s">
        <v>76</v>
      </c>
      <c r="E169" s="93" t="str">
        <f>IFERROR(VLOOKUP(D169,Dim_Unvan!$A:$B,2,FALSE()),"")</f>
        <v>YÖNETİCİ YARDIMCISI</v>
      </c>
      <c r="F169" s="92" t="s">
        <v>77</v>
      </c>
      <c r="G169" s="93" t="str">
        <f>IF(OR(A169="",F169="",I169="",K169&lt;&gt;""),"",IF(COUNTIFS($A$2:A169,A169,$F$2:F169,F169,$K$2:K169,"")&lt;=SUMIFS(Fact_Norm!$F:$F,Fact_Norm!$A:$A,A169,Fact_Norm!$E:$E,F169),"Norma Uygun","Norm Fazlası"))</f>
        <v>Norm Fazlası</v>
      </c>
      <c r="H169" s="92"/>
      <c r="I169" s="92" t="s">
        <v>468</v>
      </c>
      <c r="J169" s="94"/>
      <c r="K169" s="94"/>
      <c r="L169" s="92"/>
      <c r="M169" s="92"/>
      <c r="N169" s="93" t="str">
        <f>IFERROR(VLOOKUP(M169,Dim_CikisNedeni!$A:$B,2,FALSE()),"")</f>
        <v/>
      </c>
      <c r="O169" s="93" t="str">
        <f t="shared" si="6"/>
        <v>Aktif</v>
      </c>
      <c r="P169" s="93" t="str">
        <f t="shared" ca="1" si="7"/>
        <v/>
      </c>
      <c r="Q169" s="93" t="str">
        <f t="shared" ca="1" si="8"/>
        <v/>
      </c>
    </row>
    <row r="170" spans="1:17" s="1" customFormat="1" ht="25.5" hidden="1" customHeight="1" x14ac:dyDescent="0.25">
      <c r="A170" s="92" t="s">
        <v>189</v>
      </c>
      <c r="B170" s="93" t="str">
        <f>IFERROR(VLOOKUP(A170,Dim_Magaza!$A:$C,2,FALSE()),"")</f>
        <v>GAZİEMİR-7</v>
      </c>
      <c r="C170" s="93" t="str">
        <f>IFERROR(VLOOKUP(A170,Dim_Magaza!$A:$C,3,FALSE()),"")</f>
        <v>ALİ ÇELİK</v>
      </c>
      <c r="D170" s="92" t="s">
        <v>30</v>
      </c>
      <c r="E170" s="93" t="str">
        <f>IFERROR(VLOOKUP(D170,Dim_Unvan!$A:$B,2,FALSE()),"")</f>
        <v>KASİYER</v>
      </c>
      <c r="F170" s="92" t="s">
        <v>31</v>
      </c>
      <c r="G170" s="93" t="str">
        <f>IF(OR(A170="",F170="",I170="",K170&lt;&gt;""),"",IF(COUNTIFS($A$2:A170,A170,$F$2:F170,F170,$K$2:K170,"")&lt;=SUMIFS(Fact_Norm!$F:$F,Fact_Norm!$A:$A,A170,Fact_Norm!$E:$E,F170),"Norma Uygun","Norm Fazlası"))</f>
        <v>Norma Uygun</v>
      </c>
      <c r="H170" s="92"/>
      <c r="I170" s="92" t="s">
        <v>469</v>
      </c>
      <c r="J170" s="94"/>
      <c r="K170" s="94"/>
      <c r="L170" s="92"/>
      <c r="M170" s="92"/>
      <c r="N170" s="93" t="str">
        <f>IFERROR(VLOOKUP(M170,Dim_CikisNedeni!$A:$B,2,FALSE()),"")</f>
        <v/>
      </c>
      <c r="O170" s="93" t="str">
        <f t="shared" si="6"/>
        <v>Aktif</v>
      </c>
      <c r="P170" s="93" t="str">
        <f t="shared" ca="1" si="7"/>
        <v/>
      </c>
      <c r="Q170" s="93" t="str">
        <f t="shared" ca="1" si="8"/>
        <v/>
      </c>
    </row>
    <row r="171" spans="1:17" s="1" customFormat="1" ht="25.5" hidden="1" customHeight="1" x14ac:dyDescent="0.25">
      <c r="A171" s="92" t="s">
        <v>189</v>
      </c>
      <c r="B171" s="93" t="str">
        <f>IFERROR(VLOOKUP(A171,Dim_Magaza!$A:$C,2,FALSE()),"")</f>
        <v>GAZİEMİR-7</v>
      </c>
      <c r="C171" s="93" t="str">
        <f>IFERROR(VLOOKUP(A171,Dim_Magaza!$A:$C,3,FALSE()),"")</f>
        <v>ALİ ÇELİK</v>
      </c>
      <c r="D171" s="92" t="s">
        <v>30</v>
      </c>
      <c r="E171" s="93" t="str">
        <f>IFERROR(VLOOKUP(D171,Dim_Unvan!$A:$B,2,FALSE()),"")</f>
        <v>KASİYER</v>
      </c>
      <c r="F171" s="92" t="s">
        <v>31</v>
      </c>
      <c r="G171" s="93" t="str">
        <f>IF(OR(A171="",F171="",I171="",K171&lt;&gt;""),"",IF(COUNTIFS($A$2:A171,A171,$F$2:F171,F171,$K$2:K171,"")&lt;=SUMIFS(Fact_Norm!$F:$F,Fact_Norm!$A:$A,A171,Fact_Norm!$E:$E,F171),"Norma Uygun","Norm Fazlası"))</f>
        <v>Norma Uygun</v>
      </c>
      <c r="H171" s="92"/>
      <c r="I171" s="92" t="s">
        <v>470</v>
      </c>
      <c r="J171" s="94"/>
      <c r="K171" s="94"/>
      <c r="L171" s="92"/>
      <c r="M171" s="92"/>
      <c r="N171" s="93" t="str">
        <f>IFERROR(VLOOKUP(M171,Dim_CikisNedeni!$A:$B,2,FALSE()),"")</f>
        <v/>
      </c>
      <c r="O171" s="93" t="str">
        <f t="shared" si="6"/>
        <v>Aktif</v>
      </c>
      <c r="P171" s="93" t="str">
        <f t="shared" ca="1" si="7"/>
        <v/>
      </c>
      <c r="Q171" s="93" t="str">
        <f t="shared" ca="1" si="8"/>
        <v/>
      </c>
    </row>
    <row r="172" spans="1:17" s="1" customFormat="1" ht="25.5" hidden="1" customHeight="1" x14ac:dyDescent="0.25">
      <c r="A172" s="92" t="s">
        <v>189</v>
      </c>
      <c r="B172" s="93" t="str">
        <f>IFERROR(VLOOKUP(A172,Dim_Magaza!$A:$C,2,FALSE()),"")</f>
        <v>GAZİEMİR-7</v>
      </c>
      <c r="C172" s="93" t="str">
        <f>IFERROR(VLOOKUP(A172,Dim_Magaza!$A:$C,3,FALSE()),"")</f>
        <v>ALİ ÇELİK</v>
      </c>
      <c r="D172" s="92" t="s">
        <v>52</v>
      </c>
      <c r="E172" s="93" t="str">
        <f>IFERROR(VLOOKUP(D172,Dim_Unvan!$A:$B,2,FALSE()),"")</f>
        <v>REYON GÖREVLİSİ</v>
      </c>
      <c r="F172" s="92" t="s">
        <v>53</v>
      </c>
      <c r="G172" s="93" t="str">
        <f>IF(OR(A172="",F172="",I172="",K172&lt;&gt;""),"",IF(COUNTIFS($A$2:A172,A172,$F$2:F172,F172,$K$2:K172,"")&lt;=SUMIFS(Fact_Norm!$F:$F,Fact_Norm!$A:$A,A172,Fact_Norm!$E:$E,F172),"Norma Uygun","Norm Fazlası"))</f>
        <v>Norma Uygun</v>
      </c>
      <c r="H172" s="92"/>
      <c r="I172" s="92" t="s">
        <v>471</v>
      </c>
      <c r="J172" s="94"/>
      <c r="K172" s="94"/>
      <c r="L172" s="92"/>
      <c r="M172" s="92"/>
      <c r="N172" s="93" t="str">
        <f>IFERROR(VLOOKUP(M172,Dim_CikisNedeni!$A:$B,2,FALSE()),"")</f>
        <v/>
      </c>
      <c r="O172" s="93" t="str">
        <f t="shared" si="6"/>
        <v>Aktif</v>
      </c>
      <c r="P172" s="93" t="str">
        <f t="shared" ca="1" si="7"/>
        <v/>
      </c>
      <c r="Q172" s="93" t="str">
        <f t="shared" ca="1" si="8"/>
        <v/>
      </c>
    </row>
    <row r="173" spans="1:17" s="1" customFormat="1" ht="25.5" hidden="1" customHeight="1" x14ac:dyDescent="0.25">
      <c r="A173" s="92" t="s">
        <v>189</v>
      </c>
      <c r="B173" s="93" t="str">
        <f>IFERROR(VLOOKUP(A173,Dim_Magaza!$A:$C,2,FALSE()),"")</f>
        <v>GAZİEMİR-7</v>
      </c>
      <c r="C173" s="93" t="str">
        <f>IFERROR(VLOOKUP(A173,Dim_Magaza!$A:$C,3,FALSE()),"")</f>
        <v>ALİ ÇELİK</v>
      </c>
      <c r="D173" s="92" t="s">
        <v>52</v>
      </c>
      <c r="E173" s="93" t="str">
        <f>IFERROR(VLOOKUP(D173,Dim_Unvan!$A:$B,2,FALSE()),"")</f>
        <v>REYON GÖREVLİSİ</v>
      </c>
      <c r="F173" s="92" t="s">
        <v>53</v>
      </c>
      <c r="G173" s="93" t="str">
        <f>IF(OR(A173="",F173="",I173="",K173&lt;&gt;""),"",IF(COUNTIFS($A$2:A173,A173,$F$2:F173,F173,$K$2:K173,"")&lt;=SUMIFS(Fact_Norm!$F:$F,Fact_Norm!$A:$A,A173,Fact_Norm!$E:$E,F173),"Norma Uygun","Norm Fazlası"))</f>
        <v>Norma Uygun</v>
      </c>
      <c r="H173" s="92"/>
      <c r="I173" s="92" t="s">
        <v>472</v>
      </c>
      <c r="J173" s="94"/>
      <c r="K173" s="94"/>
      <c r="L173" s="92"/>
      <c r="M173" s="92"/>
      <c r="N173" s="93" t="str">
        <f>IFERROR(VLOOKUP(M173,Dim_CikisNedeni!$A:$B,2,FALSE()),"")</f>
        <v/>
      </c>
      <c r="O173" s="93" t="str">
        <f t="shared" si="6"/>
        <v>Aktif</v>
      </c>
      <c r="P173" s="93" t="str">
        <f t="shared" ca="1" si="7"/>
        <v/>
      </c>
      <c r="Q173" s="93" t="str">
        <f t="shared" ca="1" si="8"/>
        <v/>
      </c>
    </row>
    <row r="174" spans="1:17" s="1" customFormat="1" ht="25.5" hidden="1" customHeight="1" x14ac:dyDescent="0.25">
      <c r="A174" s="92" t="s">
        <v>189</v>
      </c>
      <c r="B174" s="93" t="str">
        <f>IFERROR(VLOOKUP(A174,Dim_Magaza!$A:$C,2,FALSE()),"")</f>
        <v>GAZİEMİR-7</v>
      </c>
      <c r="C174" s="93" t="str">
        <f>IFERROR(VLOOKUP(A174,Dim_Magaza!$A:$C,3,FALSE()),"")</f>
        <v>ALİ ÇELİK</v>
      </c>
      <c r="D174" s="92" t="s">
        <v>86</v>
      </c>
      <c r="E174" s="93" t="str">
        <f>IFERROR(VLOOKUP(D174,Dim_Unvan!$A:$B,2,FALSE()),"")</f>
        <v>ŞARKÜTERİ YARDIMCISI</v>
      </c>
      <c r="F174" s="92" t="s">
        <v>87</v>
      </c>
      <c r="G174" s="93" t="str">
        <f>IF(OR(A174="",F174="",I174="",K174&lt;&gt;""),"",IF(COUNTIFS($A$2:A174,A174,$F$2:F174,F174,$K$2:K174,"")&lt;=SUMIFS(Fact_Norm!$F:$F,Fact_Norm!$A:$A,A174,Fact_Norm!$E:$E,F174),"Norma Uygun","Norm Fazlası"))</f>
        <v>Norm Fazlası</v>
      </c>
      <c r="H174" s="92"/>
      <c r="I174" s="92" t="s">
        <v>473</v>
      </c>
      <c r="J174" s="94"/>
      <c r="K174" s="94"/>
      <c r="L174" s="92"/>
      <c r="M174" s="92"/>
      <c r="N174" s="93" t="str">
        <f>IFERROR(VLOOKUP(M174,Dim_CikisNedeni!$A:$B,2,FALSE()),"")</f>
        <v/>
      </c>
      <c r="O174" s="93" t="str">
        <f t="shared" si="6"/>
        <v>Aktif</v>
      </c>
      <c r="P174" s="93" t="str">
        <f t="shared" ca="1" si="7"/>
        <v/>
      </c>
      <c r="Q174" s="93" t="str">
        <f t="shared" ca="1" si="8"/>
        <v/>
      </c>
    </row>
    <row r="175" spans="1:17" s="1" customFormat="1" ht="25.5" hidden="1" customHeight="1" x14ac:dyDescent="0.25">
      <c r="A175" s="92" t="s">
        <v>189</v>
      </c>
      <c r="B175" s="93" t="str">
        <f>IFERROR(VLOOKUP(A175,Dim_Magaza!$A:$C,2,FALSE()),"")</f>
        <v>GAZİEMİR-7</v>
      </c>
      <c r="C175" s="93" t="str">
        <f>IFERROR(VLOOKUP(A175,Dim_Magaza!$A:$C,3,FALSE()),"")</f>
        <v>ALİ ÇELİK</v>
      </c>
      <c r="D175" s="92" t="s">
        <v>86</v>
      </c>
      <c r="E175" s="93" t="str">
        <f>IFERROR(VLOOKUP(D175,Dim_Unvan!$A:$B,2,FALSE()),"")</f>
        <v>ŞARKÜTERİ YARDIMCISI</v>
      </c>
      <c r="F175" s="92" t="s">
        <v>87</v>
      </c>
      <c r="G175" s="93" t="str">
        <f>IF(OR(A175="",F175="",I175="",K175&lt;&gt;""),"",IF(COUNTIFS($A$2:A175,A175,$F$2:F175,F175,$K$2:K175,"")&lt;=SUMIFS(Fact_Norm!$F:$F,Fact_Norm!$A:$A,A175,Fact_Norm!$E:$E,F175),"Norma Uygun","Norm Fazlası"))</f>
        <v>Norm Fazlası</v>
      </c>
      <c r="H175" s="92"/>
      <c r="I175" s="92" t="s">
        <v>474</v>
      </c>
      <c r="J175" s="94"/>
      <c r="K175" s="94"/>
      <c r="L175" s="92"/>
      <c r="M175" s="92"/>
      <c r="N175" s="93" t="str">
        <f>IFERROR(VLOOKUP(M175,Dim_CikisNedeni!$A:$B,2,FALSE()),"")</f>
        <v/>
      </c>
      <c r="O175" s="93" t="str">
        <f t="shared" si="6"/>
        <v>Aktif</v>
      </c>
      <c r="P175" s="93" t="str">
        <f t="shared" ca="1" si="7"/>
        <v/>
      </c>
      <c r="Q175" s="93" t="str">
        <f t="shared" ca="1" si="8"/>
        <v/>
      </c>
    </row>
    <row r="176" spans="1:17" s="1" customFormat="1" ht="25.5" hidden="1" customHeight="1" x14ac:dyDescent="0.25">
      <c r="A176" s="92" t="s">
        <v>220</v>
      </c>
      <c r="B176" s="93" t="str">
        <f>IFERROR(VLOOKUP(A176,Dim_Magaza!$A:$C,2,FALSE()),"")</f>
        <v>MENDERES</v>
      </c>
      <c r="C176" s="93" t="s">
        <v>903</v>
      </c>
      <c r="D176" s="92" t="s">
        <v>72</v>
      </c>
      <c r="E176" s="93" t="str">
        <f>IFERROR(VLOOKUP(D176,Dim_Unvan!$A:$B,2,FALSE()),"")</f>
        <v>YÖNETİCİ</v>
      </c>
      <c r="F176" s="92" t="s">
        <v>73</v>
      </c>
      <c r="G176" s="93" t="str">
        <f>IF(OR(A176="",F176="",I176="",K176&lt;&gt;""),"",IF(COUNTIFS($A$2:A176,A176,$F$2:F176,F176,$K$2:K176,"")&lt;=SUMIFS(Fact_Norm!$F:$F,Fact_Norm!$A:$A,A176,Fact_Norm!$E:$E,F176),"Norma Uygun","Norm Fazlası"))</f>
        <v>Norma Uygun</v>
      </c>
      <c r="H176" s="92"/>
      <c r="I176" s="92" t="s">
        <v>475</v>
      </c>
      <c r="J176" s="94"/>
      <c r="K176" s="94"/>
      <c r="L176" s="92"/>
      <c r="M176" s="92"/>
      <c r="N176" s="93" t="str">
        <f>IFERROR(VLOOKUP(M176,Dim_CikisNedeni!$A:$B,2,FALSE()),"")</f>
        <v/>
      </c>
      <c r="O176" s="93" t="str">
        <f t="shared" si="6"/>
        <v>Aktif</v>
      </c>
      <c r="P176" s="93" t="str">
        <f t="shared" ca="1" si="7"/>
        <v/>
      </c>
      <c r="Q176" s="93" t="str">
        <f t="shared" ca="1" si="8"/>
        <v/>
      </c>
    </row>
    <row r="177" spans="1:17" s="1" customFormat="1" ht="25.5" hidden="1" customHeight="1" x14ac:dyDescent="0.25">
      <c r="A177" s="92" t="s">
        <v>220</v>
      </c>
      <c r="B177" s="93" t="str">
        <f>IFERROR(VLOOKUP(A177,Dim_Magaza!$A:$C,2,FALSE()),"")</f>
        <v>MENDERES</v>
      </c>
      <c r="C177" s="93" t="s">
        <v>903</v>
      </c>
      <c r="D177" s="92" t="s">
        <v>30</v>
      </c>
      <c r="E177" s="93" t="str">
        <f>IFERROR(VLOOKUP(D177,Dim_Unvan!$A:$B,2,FALSE()),"")</f>
        <v>KASİYER</v>
      </c>
      <c r="F177" s="92" t="s">
        <v>31</v>
      </c>
      <c r="G177" s="93" t="str">
        <f>IF(OR(A177="",F177="",I177="",K177&lt;&gt;""),"",IF(COUNTIFS($A$2:A177,A177,$F$2:F177,F177,$K$2:K177,"")&lt;=SUMIFS(Fact_Norm!$F:$F,Fact_Norm!$A:$A,A177,Fact_Norm!$E:$E,F177),"Norma Uygun","Norm Fazlası"))</f>
        <v>Norma Uygun</v>
      </c>
      <c r="H177" s="92"/>
      <c r="I177" s="92" t="s">
        <v>476</v>
      </c>
      <c r="J177" s="94"/>
      <c r="K177" s="94"/>
      <c r="L177" s="92"/>
      <c r="M177" s="92"/>
      <c r="N177" s="93" t="str">
        <f>IFERROR(VLOOKUP(M177,Dim_CikisNedeni!$A:$B,2,FALSE()),"")</f>
        <v/>
      </c>
      <c r="O177" s="93" t="str">
        <f t="shared" si="6"/>
        <v>Aktif</v>
      </c>
      <c r="P177" s="93" t="str">
        <f t="shared" ca="1" si="7"/>
        <v/>
      </c>
      <c r="Q177" s="93" t="str">
        <f t="shared" ca="1" si="8"/>
        <v/>
      </c>
    </row>
    <row r="178" spans="1:17" s="1" customFormat="1" ht="25.5" hidden="1" customHeight="1" x14ac:dyDescent="0.25">
      <c r="A178" s="92" t="s">
        <v>220</v>
      </c>
      <c r="B178" s="93" t="str">
        <f>IFERROR(VLOOKUP(A178,Dim_Magaza!$A:$C,2,FALSE()),"")</f>
        <v>MENDERES</v>
      </c>
      <c r="C178" s="93" t="s">
        <v>903</v>
      </c>
      <c r="D178" s="92" t="s">
        <v>30</v>
      </c>
      <c r="E178" s="93" t="str">
        <f>IFERROR(VLOOKUP(D178,Dim_Unvan!$A:$B,2,FALSE()),"")</f>
        <v>KASİYER</v>
      </c>
      <c r="F178" s="92" t="s">
        <v>31</v>
      </c>
      <c r="G178" s="93" t="str">
        <f>IF(OR(A178="",F178="",I178="",K178&lt;&gt;""),"",IF(COUNTIFS($A$2:A178,A178,$F$2:F178,F178,$K$2:K178,"")&lt;=SUMIFS(Fact_Norm!$F:$F,Fact_Norm!$A:$A,A178,Fact_Norm!$E:$E,F178),"Norma Uygun","Norm Fazlası"))</f>
        <v>Norma Uygun</v>
      </c>
      <c r="H178" s="92"/>
      <c r="I178" s="92" t="s">
        <v>477</v>
      </c>
      <c r="J178" s="94"/>
      <c r="K178" s="94"/>
      <c r="L178" s="92"/>
      <c r="M178" s="92"/>
      <c r="N178" s="93" t="str">
        <f>IFERROR(VLOOKUP(M178,Dim_CikisNedeni!$A:$B,2,FALSE()),"")</f>
        <v/>
      </c>
      <c r="O178" s="93" t="str">
        <f t="shared" si="6"/>
        <v>Aktif</v>
      </c>
      <c r="P178" s="93" t="str">
        <f t="shared" ca="1" si="7"/>
        <v/>
      </c>
      <c r="Q178" s="93" t="str">
        <f t="shared" ca="1" si="8"/>
        <v/>
      </c>
    </row>
    <row r="179" spans="1:17" s="1" customFormat="1" ht="25.5" hidden="1" customHeight="1" x14ac:dyDescent="0.25">
      <c r="A179" s="92" t="s">
        <v>220</v>
      </c>
      <c r="B179" s="93" t="str">
        <f>IFERROR(VLOOKUP(A179,Dim_Magaza!$A:$C,2,FALSE()),"")</f>
        <v>MENDERES</v>
      </c>
      <c r="C179" s="93" t="s">
        <v>903</v>
      </c>
      <c r="D179" s="92" t="s">
        <v>30</v>
      </c>
      <c r="E179" s="93" t="str">
        <f>IFERROR(VLOOKUP(D179,Dim_Unvan!$A:$B,2,FALSE()),"")</f>
        <v>KASİYER</v>
      </c>
      <c r="F179" s="92" t="s">
        <v>53</v>
      </c>
      <c r="G179" s="93" t="str">
        <f>IF(OR(A179="",F179="",I179="",K179&lt;&gt;""),"",IF(COUNTIFS($A$2:A179,A179,$F$2:F179,F179,$K$2:K179,"")&lt;=SUMIFS(Fact_Norm!$F:$F,Fact_Norm!$A:$A,A179,Fact_Norm!$E:$E,F179),"Norma Uygun","Norm Fazlası"))</f>
        <v>Norma Uygun</v>
      </c>
      <c r="H179" s="92"/>
      <c r="I179" s="92" t="s">
        <v>478</v>
      </c>
      <c r="J179" s="94"/>
      <c r="K179" s="94"/>
      <c r="L179" s="92"/>
      <c r="M179" s="92"/>
      <c r="N179" s="93" t="str">
        <f>IFERROR(VLOOKUP(M179,Dim_CikisNedeni!$A:$B,2,FALSE()),"")</f>
        <v/>
      </c>
      <c r="O179" s="93" t="str">
        <f t="shared" si="6"/>
        <v>Aktif</v>
      </c>
      <c r="P179" s="93" t="str">
        <f t="shared" ca="1" si="7"/>
        <v/>
      </c>
      <c r="Q179" s="93" t="str">
        <f t="shared" ca="1" si="8"/>
        <v/>
      </c>
    </row>
    <row r="180" spans="1:17" s="1" customFormat="1" ht="25.5" hidden="1" customHeight="1" x14ac:dyDescent="0.25">
      <c r="A180" s="92" t="s">
        <v>220</v>
      </c>
      <c r="B180" s="93" t="str">
        <f>IFERROR(VLOOKUP(A180,Dim_Magaza!$A:$C,2,FALSE()),"")</f>
        <v>MENDERES</v>
      </c>
      <c r="C180" s="93" t="s">
        <v>903</v>
      </c>
      <c r="D180" s="92" t="s">
        <v>86</v>
      </c>
      <c r="E180" s="93" t="str">
        <f>IFERROR(VLOOKUP(D180,Dim_Unvan!$A:$B,2,FALSE()),"")</f>
        <v>ŞARKÜTERİ YARDIMCISI</v>
      </c>
      <c r="F180" s="92" t="s">
        <v>87</v>
      </c>
      <c r="G180" s="93" t="str">
        <f>IF(OR(A180="",F180="",I180="",K180&lt;&gt;""),"",IF(COUNTIFS($A$2:A180,A180,$F$2:F180,F180,$K$2:K180,"")&lt;=SUMIFS(Fact_Norm!$F:$F,Fact_Norm!$A:$A,A180,Fact_Norm!$E:$E,F180),"Norma Uygun","Norm Fazlası"))</f>
        <v>Norm Fazlası</v>
      </c>
      <c r="H180" s="92"/>
      <c r="I180" s="92" t="s">
        <v>479</v>
      </c>
      <c r="J180" s="94"/>
      <c r="K180" s="94"/>
      <c r="L180" s="92"/>
      <c r="M180" s="92"/>
      <c r="N180" s="93" t="str">
        <f>IFERROR(VLOOKUP(M180,Dim_CikisNedeni!$A:$B,2,FALSE()),"")</f>
        <v/>
      </c>
      <c r="O180" s="93" t="str">
        <f t="shared" si="6"/>
        <v>Aktif</v>
      </c>
      <c r="P180" s="93" t="str">
        <f t="shared" ca="1" si="7"/>
        <v/>
      </c>
      <c r="Q180" s="93" t="str">
        <f t="shared" ca="1" si="8"/>
        <v/>
      </c>
    </row>
    <row r="181" spans="1:17" s="1" customFormat="1" ht="25.5" hidden="1" customHeight="1" x14ac:dyDescent="0.25">
      <c r="A181" s="92" t="s">
        <v>220</v>
      </c>
      <c r="B181" s="93" t="str">
        <f>IFERROR(VLOOKUP(A181,Dim_Magaza!$A:$C,2,FALSE()),"")</f>
        <v>MENDERES</v>
      </c>
      <c r="C181" s="93" t="s">
        <v>903</v>
      </c>
      <c r="D181" s="92" t="s">
        <v>38</v>
      </c>
      <c r="E181" s="93" t="str">
        <f>IFERROR(VLOOKUP(D181,Dim_Unvan!$A:$B,2,FALSE()),"")</f>
        <v>MANAV YARDIMCISI</v>
      </c>
      <c r="F181" s="92" t="s">
        <v>39</v>
      </c>
      <c r="G181" s="93" t="str">
        <f>IF(OR(A181="",F181="",I181="",K181&lt;&gt;""),"",IF(COUNTIFS($A$2:A181,A181,$F$2:F181,F181,$K$2:K181,"")&lt;=SUMIFS(Fact_Norm!$F:$F,Fact_Norm!$A:$A,A181,Fact_Norm!$E:$E,F181),"Norma Uygun","Norm Fazlası"))</f>
        <v>Norm Fazlası</v>
      </c>
      <c r="H181" s="92"/>
      <c r="I181" s="92" t="s">
        <v>480</v>
      </c>
      <c r="J181" s="94"/>
      <c r="K181" s="94"/>
      <c r="L181" s="92"/>
      <c r="M181" s="92"/>
      <c r="N181" s="93" t="str">
        <f>IFERROR(VLOOKUP(M181,Dim_CikisNedeni!$A:$B,2,FALSE()),"")</f>
        <v/>
      </c>
      <c r="O181" s="93" t="str">
        <f t="shared" si="6"/>
        <v>Aktif</v>
      </c>
      <c r="P181" s="93" t="str">
        <f t="shared" ca="1" si="7"/>
        <v/>
      </c>
      <c r="Q181" s="93" t="str">
        <f t="shared" ca="1" si="8"/>
        <v/>
      </c>
    </row>
    <row r="182" spans="1:17" s="1" customFormat="1" ht="25.5" hidden="1" customHeight="1" x14ac:dyDescent="0.25">
      <c r="A182" s="92" t="s">
        <v>220</v>
      </c>
      <c r="B182" s="93" t="str">
        <f>IFERROR(VLOOKUP(A182,Dim_Magaza!$A:$C,2,FALSE()),"")</f>
        <v>MENDERES</v>
      </c>
      <c r="C182" s="93" t="s">
        <v>903</v>
      </c>
      <c r="D182" s="92" t="s">
        <v>38</v>
      </c>
      <c r="E182" s="93" t="str">
        <f>IFERROR(VLOOKUP(D182,Dim_Unvan!$A:$B,2,FALSE()),"")</f>
        <v>MANAV YARDIMCISI</v>
      </c>
      <c r="F182" s="92" t="s">
        <v>39</v>
      </c>
      <c r="G182" s="93" t="str">
        <f>IF(OR(A182="",F182="",I182="",K182&lt;&gt;""),"",IF(COUNTIFS($A$2:A182,A182,$F$2:F182,F182,$K$2:K182,"")&lt;=SUMIFS(Fact_Norm!$F:$F,Fact_Norm!$A:$A,A182,Fact_Norm!$E:$E,F182),"Norma Uygun","Norm Fazlası"))</f>
        <v>Norm Fazlası</v>
      </c>
      <c r="H182" s="92"/>
      <c r="I182" s="92" t="s">
        <v>481</v>
      </c>
      <c r="J182" s="94"/>
      <c r="K182" s="94"/>
      <c r="L182" s="92"/>
      <c r="M182" s="92"/>
      <c r="N182" s="93" t="str">
        <f>IFERROR(VLOOKUP(M182,Dim_CikisNedeni!$A:$B,2,FALSE()),"")</f>
        <v/>
      </c>
      <c r="O182" s="93" t="str">
        <f t="shared" si="6"/>
        <v>Aktif</v>
      </c>
      <c r="P182" s="93" t="str">
        <f t="shared" ca="1" si="7"/>
        <v/>
      </c>
      <c r="Q182" s="93" t="str">
        <f t="shared" ca="1" si="8"/>
        <v/>
      </c>
    </row>
    <row r="183" spans="1:17" s="1" customFormat="1" ht="25.5" customHeight="1" x14ac:dyDescent="0.25">
      <c r="A183" s="92" t="s">
        <v>132</v>
      </c>
      <c r="B183" s="93" t="str">
        <f>IFERROR(VLOOKUP(A183,Dim_Magaza!$A:$C,2,FALSE()),"")</f>
        <v>AYDIN EFELER</v>
      </c>
      <c r="C183" s="93" t="s">
        <v>8651</v>
      </c>
      <c r="D183" s="92" t="s">
        <v>72</v>
      </c>
      <c r="E183" s="93" t="str">
        <f>IFERROR(VLOOKUP(D183,Dim_Unvan!$A:$B,2,FALSE()),"")</f>
        <v>YÖNETİCİ</v>
      </c>
      <c r="F183" s="92" t="s">
        <v>73</v>
      </c>
      <c r="G183" s="93" t="str">
        <f>IF(OR(A183="",F183="",I183="",K183&lt;&gt;""),"",IF(COUNTIFS($A$2:A183,A183,$F$2:F183,F183,$K$2:K183,"")&lt;=SUMIFS(Fact_Norm!$F:$F,Fact_Norm!$A:$A,A183,Fact_Norm!$E:$E,F183),"Norma Uygun","Norm Fazlası"))</f>
        <v>Norma Uygun</v>
      </c>
      <c r="H183" s="92"/>
      <c r="I183" s="92" t="s">
        <v>482</v>
      </c>
      <c r="J183" s="94"/>
      <c r="K183" s="94"/>
      <c r="L183" s="92"/>
      <c r="M183" s="92"/>
      <c r="N183" s="93" t="str">
        <f>IFERROR(VLOOKUP(M183,Dim_CikisNedeni!$A:$B,2,FALSE()),"")</f>
        <v/>
      </c>
      <c r="O183" s="93" t="str">
        <f t="shared" si="6"/>
        <v>Aktif</v>
      </c>
      <c r="P183" s="93" t="str">
        <f t="shared" ca="1" si="7"/>
        <v/>
      </c>
      <c r="Q183" s="93" t="str">
        <f t="shared" ca="1" si="8"/>
        <v/>
      </c>
    </row>
    <row r="184" spans="1:17" s="1" customFormat="1" ht="25.5" customHeight="1" x14ac:dyDescent="0.25">
      <c r="A184" s="92" t="s">
        <v>132</v>
      </c>
      <c r="B184" s="93" t="str">
        <f>IFERROR(VLOOKUP(A184,Dim_Magaza!$A:$C,2,FALSE()),"")</f>
        <v>AYDIN EFELER</v>
      </c>
      <c r="C184" s="93" t="s">
        <v>8651</v>
      </c>
      <c r="D184" s="92" t="s">
        <v>76</v>
      </c>
      <c r="E184" s="93" t="str">
        <f>IFERROR(VLOOKUP(D184,Dim_Unvan!$A:$B,2,FALSE()),"")</f>
        <v>YÖNETİCİ YARDIMCISI</v>
      </c>
      <c r="F184" s="92" t="s">
        <v>77</v>
      </c>
      <c r="G184" s="93" t="str">
        <f>IF(OR(A184="",F184="",I184="",K184&lt;&gt;""),"",IF(COUNTIFS($A$2:A184,A184,$F$2:F184,F184,$K$2:K184,"")&lt;=SUMIFS(Fact_Norm!$F:$F,Fact_Norm!$A:$A,A184,Fact_Norm!$E:$E,F184),"Norma Uygun","Norm Fazlası"))</f>
        <v>Norma Uygun</v>
      </c>
      <c r="H184" s="92"/>
      <c r="I184" s="92" t="s">
        <v>483</v>
      </c>
      <c r="J184" s="94"/>
      <c r="K184" s="94"/>
      <c r="L184" s="92"/>
      <c r="M184" s="92"/>
      <c r="N184" s="93" t="str">
        <f>IFERROR(VLOOKUP(M184,Dim_CikisNedeni!$A:$B,2,FALSE()),"")</f>
        <v/>
      </c>
      <c r="O184" s="93" t="str">
        <f t="shared" si="6"/>
        <v>Aktif</v>
      </c>
      <c r="P184" s="93" t="str">
        <f t="shared" ca="1" si="7"/>
        <v/>
      </c>
      <c r="Q184" s="93" t="str">
        <f t="shared" ca="1" si="8"/>
        <v/>
      </c>
    </row>
    <row r="185" spans="1:17" s="1" customFormat="1" ht="25.5" customHeight="1" x14ac:dyDescent="0.25">
      <c r="A185" s="92" t="s">
        <v>132</v>
      </c>
      <c r="B185" s="93" t="str">
        <f>IFERROR(VLOOKUP(A185,Dim_Magaza!$A:$C,2,FALSE()),"")</f>
        <v>AYDIN EFELER</v>
      </c>
      <c r="C185" s="93" t="s">
        <v>8651</v>
      </c>
      <c r="D185" s="92" t="s">
        <v>76</v>
      </c>
      <c r="E185" s="93" t="str">
        <f>IFERROR(VLOOKUP(D185,Dim_Unvan!$A:$B,2,FALSE()),"")</f>
        <v>YÖNETİCİ YARDIMCISI</v>
      </c>
      <c r="F185" s="92" t="s">
        <v>77</v>
      </c>
      <c r="G185" s="93" t="str">
        <f>IF(OR(A185="",F185="",I185="",K185&lt;&gt;""),"",IF(COUNTIFS($A$2:A185,A185,$F$2:F185,F185,$K$2:K185,"")&lt;=SUMIFS(Fact_Norm!$F:$F,Fact_Norm!$A:$A,A185,Fact_Norm!$E:$E,F185),"Norma Uygun","Norm Fazlası"))</f>
        <v>Norm Fazlası</v>
      </c>
      <c r="H185" s="92"/>
      <c r="I185" s="92" t="s">
        <v>484</v>
      </c>
      <c r="J185" s="94"/>
      <c r="K185" s="94"/>
      <c r="L185" s="92"/>
      <c r="M185" s="92"/>
      <c r="N185" s="93" t="str">
        <f>IFERROR(VLOOKUP(M185,Dim_CikisNedeni!$A:$B,2,FALSE()),"")</f>
        <v/>
      </c>
      <c r="O185" s="93" t="str">
        <f t="shared" si="6"/>
        <v>Aktif</v>
      </c>
      <c r="P185" s="93" t="str">
        <f t="shared" ca="1" si="7"/>
        <v/>
      </c>
      <c r="Q185" s="93" t="str">
        <f t="shared" ca="1" si="8"/>
        <v/>
      </c>
    </row>
    <row r="186" spans="1:17" s="1" customFormat="1" ht="25.5" customHeight="1" x14ac:dyDescent="0.25">
      <c r="A186" s="92" t="s">
        <v>132</v>
      </c>
      <c r="B186" s="93" t="str">
        <f>IFERROR(VLOOKUP(A186,Dim_Magaza!$A:$C,2,FALSE()),"")</f>
        <v>AYDIN EFELER</v>
      </c>
      <c r="C186" s="93" t="s">
        <v>8651</v>
      </c>
      <c r="D186" s="92" t="s">
        <v>30</v>
      </c>
      <c r="E186" s="93" t="str">
        <f>IFERROR(VLOOKUP(D186,Dim_Unvan!$A:$B,2,FALSE()),"")</f>
        <v>KASİYER</v>
      </c>
      <c r="F186" s="92" t="s">
        <v>31</v>
      </c>
      <c r="G186" s="93" t="str">
        <f>IF(OR(A186="",F186="",I186="",K186&lt;&gt;""),"",IF(COUNTIFS($A$2:A186,A186,$F$2:F186,F186,$K$2:K186,"")&lt;=SUMIFS(Fact_Norm!$F:$F,Fact_Norm!$A:$A,A186,Fact_Norm!$E:$E,F186),"Norma Uygun","Norm Fazlası"))</f>
        <v>Norma Uygun</v>
      </c>
      <c r="H186" s="92"/>
      <c r="I186" s="92" t="s">
        <v>485</v>
      </c>
      <c r="J186" s="94"/>
      <c r="K186" s="94"/>
      <c r="L186" s="92"/>
      <c r="M186" s="92"/>
      <c r="N186" s="93" t="str">
        <f>IFERROR(VLOOKUP(M186,Dim_CikisNedeni!$A:$B,2,FALSE()),"")</f>
        <v/>
      </c>
      <c r="O186" s="93" t="str">
        <f t="shared" si="6"/>
        <v>Aktif</v>
      </c>
      <c r="P186" s="93" t="str">
        <f t="shared" ca="1" si="7"/>
        <v/>
      </c>
      <c r="Q186" s="93" t="str">
        <f t="shared" ca="1" si="8"/>
        <v/>
      </c>
    </row>
    <row r="187" spans="1:17" s="1" customFormat="1" ht="25.5" customHeight="1" x14ac:dyDescent="0.25">
      <c r="A187" s="92" t="s">
        <v>132</v>
      </c>
      <c r="B187" s="93" t="str">
        <f>IFERROR(VLOOKUP(A187,Dim_Magaza!$A:$C,2,FALSE()),"")</f>
        <v>AYDIN EFELER</v>
      </c>
      <c r="C187" s="93" t="s">
        <v>8651</v>
      </c>
      <c r="D187" s="92" t="s">
        <v>30</v>
      </c>
      <c r="E187" s="93" t="str">
        <f>IFERROR(VLOOKUP(D187,Dim_Unvan!$A:$B,2,FALSE()),"")</f>
        <v>KASİYER</v>
      </c>
      <c r="F187" s="92" t="s">
        <v>31</v>
      </c>
      <c r="G187" s="93" t="str">
        <f>IF(OR(A187="",F187="",I187="",K187&lt;&gt;""),"",IF(COUNTIFS($A$2:A187,A187,$F$2:F187,F187,$K$2:K187,"")&lt;=SUMIFS(Fact_Norm!$F:$F,Fact_Norm!$A:$A,A187,Fact_Norm!$E:$E,F187),"Norma Uygun","Norm Fazlası"))</f>
        <v>Norma Uygun</v>
      </c>
      <c r="H187" s="92"/>
      <c r="I187" s="92" t="s">
        <v>486</v>
      </c>
      <c r="J187" s="94"/>
      <c r="K187" s="94"/>
      <c r="L187" s="92"/>
      <c r="M187" s="92"/>
      <c r="N187" s="93" t="str">
        <f>IFERROR(VLOOKUP(M187,Dim_CikisNedeni!$A:$B,2,FALSE()),"")</f>
        <v/>
      </c>
      <c r="O187" s="93" t="str">
        <f t="shared" si="6"/>
        <v>Aktif</v>
      </c>
      <c r="P187" s="93" t="str">
        <f t="shared" ca="1" si="7"/>
        <v/>
      </c>
      <c r="Q187" s="93" t="str">
        <f t="shared" ca="1" si="8"/>
        <v/>
      </c>
    </row>
    <row r="188" spans="1:17" s="1" customFormat="1" ht="25.5" customHeight="1" x14ac:dyDescent="0.25">
      <c r="A188" s="92" t="s">
        <v>132</v>
      </c>
      <c r="B188" s="93" t="str">
        <f>IFERROR(VLOOKUP(A188,Dim_Magaza!$A:$C,2,FALSE()),"")</f>
        <v>AYDIN EFELER</v>
      </c>
      <c r="C188" s="93" t="s">
        <v>8651</v>
      </c>
      <c r="D188" s="92" t="s">
        <v>52</v>
      </c>
      <c r="E188" s="93" t="str">
        <f>IFERROR(VLOOKUP(D188,Dim_Unvan!$A:$B,2,FALSE()),"")</f>
        <v>REYON GÖREVLİSİ</v>
      </c>
      <c r="F188" s="92" t="s">
        <v>53</v>
      </c>
      <c r="G188" s="93" t="str">
        <f>IF(OR(A188="",F188="",I188="",K188&lt;&gt;""),"",IF(COUNTIFS($A$2:A188,A188,$F$2:F188,F188,$K$2:K188,"")&lt;=SUMIFS(Fact_Norm!$F:$F,Fact_Norm!$A:$A,A188,Fact_Norm!$E:$E,F188),"Norma Uygun","Norm Fazlası"))</f>
        <v>Norma Uygun</v>
      </c>
      <c r="H188" s="92"/>
      <c r="I188" s="92" t="s">
        <v>487</v>
      </c>
      <c r="J188" s="94"/>
      <c r="K188" s="94"/>
      <c r="L188" s="92"/>
      <c r="M188" s="92"/>
      <c r="N188" s="93" t="str">
        <f>IFERROR(VLOOKUP(M188,Dim_CikisNedeni!$A:$B,2,FALSE()),"")</f>
        <v/>
      </c>
      <c r="O188" s="93" t="str">
        <f t="shared" si="6"/>
        <v>Aktif</v>
      </c>
      <c r="P188" s="93" t="str">
        <f t="shared" ca="1" si="7"/>
        <v/>
      </c>
      <c r="Q188" s="93" t="str">
        <f t="shared" ca="1" si="8"/>
        <v/>
      </c>
    </row>
    <row r="189" spans="1:17" s="1" customFormat="1" ht="25.5" customHeight="1" x14ac:dyDescent="0.25">
      <c r="A189" s="92" t="s">
        <v>132</v>
      </c>
      <c r="B189" s="93" t="str">
        <f>IFERROR(VLOOKUP(A189,Dim_Magaza!$A:$C,2,FALSE()),"")</f>
        <v>AYDIN EFELER</v>
      </c>
      <c r="C189" s="93" t="s">
        <v>8651</v>
      </c>
      <c r="D189" s="92" t="s">
        <v>52</v>
      </c>
      <c r="E189" s="93" t="str">
        <f>IFERROR(VLOOKUP(D189,Dim_Unvan!$A:$B,2,FALSE()),"")</f>
        <v>REYON GÖREVLİSİ</v>
      </c>
      <c r="F189" s="92" t="s">
        <v>53</v>
      </c>
      <c r="G189" s="93" t="str">
        <f>IF(OR(A189="",F189="",I189="",K189&lt;&gt;""),"",IF(COUNTIFS($A$2:A189,A189,$F$2:F189,F189,$K$2:K189,"")&lt;=SUMIFS(Fact_Norm!$F:$F,Fact_Norm!$A:$A,A189,Fact_Norm!$E:$E,F189),"Norma Uygun","Norm Fazlası"))</f>
        <v>Norma Uygun</v>
      </c>
      <c r="H189" s="92"/>
      <c r="I189" s="92" t="s">
        <v>488</v>
      </c>
      <c r="J189" s="94"/>
      <c r="K189" s="94"/>
      <c r="L189" s="92"/>
      <c r="M189" s="92"/>
      <c r="N189" s="93" t="str">
        <f>IFERROR(VLOOKUP(M189,Dim_CikisNedeni!$A:$B,2,FALSE()),"")</f>
        <v/>
      </c>
      <c r="O189" s="93" t="str">
        <f t="shared" si="6"/>
        <v>Aktif</v>
      </c>
      <c r="P189" s="93" t="str">
        <f t="shared" ca="1" si="7"/>
        <v/>
      </c>
      <c r="Q189" s="93" t="str">
        <f t="shared" ca="1" si="8"/>
        <v/>
      </c>
    </row>
    <row r="190" spans="1:17" s="1" customFormat="1" ht="25.5" customHeight="1" x14ac:dyDescent="0.25">
      <c r="A190" s="92" t="s">
        <v>132</v>
      </c>
      <c r="B190" s="93" t="str">
        <f>IFERROR(VLOOKUP(A190,Dim_Magaza!$A:$C,2,FALSE()),"")</f>
        <v>AYDIN EFELER</v>
      </c>
      <c r="C190" s="93" t="s">
        <v>8651</v>
      </c>
      <c r="D190" s="92" t="s">
        <v>4</v>
      </c>
      <c r="E190" s="93" t="str">
        <f>IFERROR(VLOOKUP(D190,Dim_Unvan!$A:$B,2,FALSE()),"")</f>
        <v>BAKLİYAT</v>
      </c>
      <c r="F190" s="92" t="s">
        <v>5</v>
      </c>
      <c r="G190" s="93" t="str">
        <f>IF(OR(A190="",F190="",I190="",K190&lt;&gt;""),"",IF(COUNTIFS($A$2:A190,A190,$F$2:F190,F190,$K$2:K190,"")&lt;=SUMIFS(Fact_Norm!$F:$F,Fact_Norm!$A:$A,A190,Fact_Norm!$E:$E,F190),"Norma Uygun","Norm Fazlası"))</f>
        <v>Norma Uygun</v>
      </c>
      <c r="H190" s="92"/>
      <c r="I190" s="92" t="s">
        <v>489</v>
      </c>
      <c r="J190" s="94"/>
      <c r="K190" s="94"/>
      <c r="L190" s="92"/>
      <c r="M190" s="92"/>
      <c r="N190" s="93" t="str">
        <f>IFERROR(VLOOKUP(M190,Dim_CikisNedeni!$A:$B,2,FALSE()),"")</f>
        <v/>
      </c>
      <c r="O190" s="93" t="str">
        <f t="shared" si="6"/>
        <v>Aktif</v>
      </c>
      <c r="P190" s="93" t="str">
        <f t="shared" ca="1" si="7"/>
        <v/>
      </c>
      <c r="Q190" s="93" t="str">
        <f t="shared" ca="1" si="8"/>
        <v/>
      </c>
    </row>
    <row r="191" spans="1:17" s="1" customFormat="1" ht="25.5" customHeight="1" x14ac:dyDescent="0.25">
      <c r="A191" s="92" t="s">
        <v>132</v>
      </c>
      <c r="B191" s="93" t="str">
        <f>IFERROR(VLOOKUP(A191,Dim_Magaza!$A:$C,2,FALSE()),"")</f>
        <v>AYDIN EFELER</v>
      </c>
      <c r="C191" s="93" t="s">
        <v>8651</v>
      </c>
      <c r="D191" s="92" t="s">
        <v>100</v>
      </c>
      <c r="E191" s="93" t="str">
        <f>IFERROR(VLOOKUP(D191,Dim_Unvan!$A:$B,2,FALSE()),"")</f>
        <v>UZMAN ŞARKÜTERİ</v>
      </c>
      <c r="F191" s="92" t="s">
        <v>85</v>
      </c>
      <c r="G191" s="93" t="str">
        <f>IF(OR(A191="",F191="",I191="",K191&lt;&gt;""),"",IF(COUNTIFS($A$2:A191,A191,$F$2:F191,F191,$K$2:K191,"")&lt;=SUMIFS(Fact_Norm!$F:$F,Fact_Norm!$A:$A,A191,Fact_Norm!$E:$E,F191),"Norma Uygun","Norm Fazlası"))</f>
        <v>Norma Uygun</v>
      </c>
      <c r="H191" s="92"/>
      <c r="I191" s="92" t="s">
        <v>490</v>
      </c>
      <c r="J191" s="94"/>
      <c r="K191" s="94"/>
      <c r="L191" s="92"/>
      <c r="M191" s="92"/>
      <c r="N191" s="93" t="str">
        <f>IFERROR(VLOOKUP(M191,Dim_CikisNedeni!$A:$B,2,FALSE()),"")</f>
        <v/>
      </c>
      <c r="O191" s="93" t="str">
        <f t="shared" si="6"/>
        <v>Aktif</v>
      </c>
      <c r="P191" s="93" t="str">
        <f t="shared" ca="1" si="7"/>
        <v/>
      </c>
      <c r="Q191" s="93" t="str">
        <f t="shared" ca="1" si="8"/>
        <v/>
      </c>
    </row>
    <row r="192" spans="1:17" s="1" customFormat="1" ht="25.5" customHeight="1" x14ac:dyDescent="0.25">
      <c r="A192" s="92" t="s">
        <v>132</v>
      </c>
      <c r="B192" s="93" t="str">
        <f>IFERROR(VLOOKUP(A192,Dim_Magaza!$A:$C,2,FALSE()),"")</f>
        <v>AYDIN EFELER</v>
      </c>
      <c r="C192" s="93" t="s">
        <v>8651</v>
      </c>
      <c r="D192" s="92" t="s">
        <v>106</v>
      </c>
      <c r="E192" s="93" t="str">
        <f>IFERROR(VLOOKUP(D192,Dim_Unvan!$A:$B,2,FALSE()),"")</f>
        <v>UZMAN KASAP</v>
      </c>
      <c r="F192" s="92" t="s">
        <v>27</v>
      </c>
      <c r="G192" s="93" t="str">
        <f>IF(OR(A192="",F192="",I192="",K192&lt;&gt;""),"",IF(COUNTIFS($A$2:A192,A192,$F$2:F192,F192,$K$2:K192,"")&lt;=SUMIFS(Fact_Norm!$F:$F,Fact_Norm!$A:$A,A192,Fact_Norm!$E:$E,F192),"Norma Uygun","Norm Fazlası"))</f>
        <v>Norma Uygun</v>
      </c>
      <c r="H192" s="92"/>
      <c r="I192" s="92" t="s">
        <v>491</v>
      </c>
      <c r="J192" s="94"/>
      <c r="K192" s="94"/>
      <c r="L192" s="92"/>
      <c r="M192" s="92"/>
      <c r="N192" s="93" t="str">
        <f>IFERROR(VLOOKUP(M192,Dim_CikisNedeni!$A:$B,2,FALSE()),"")</f>
        <v/>
      </c>
      <c r="O192" s="93" t="str">
        <f t="shared" si="6"/>
        <v>Aktif</v>
      </c>
      <c r="P192" s="93" t="str">
        <f t="shared" ca="1" si="7"/>
        <v/>
      </c>
      <c r="Q192" s="93" t="str">
        <f t="shared" ca="1" si="8"/>
        <v/>
      </c>
    </row>
    <row r="193" spans="1:17" s="1" customFormat="1" ht="25.5" customHeight="1" x14ac:dyDescent="0.25">
      <c r="A193" s="92" t="s">
        <v>132</v>
      </c>
      <c r="B193" s="93" t="str">
        <f>IFERROR(VLOOKUP(A193,Dim_Magaza!$A:$C,2,FALSE()),"")</f>
        <v>AYDIN EFELER</v>
      </c>
      <c r="C193" s="93" t="s">
        <v>8651</v>
      </c>
      <c r="D193" s="92" t="s">
        <v>34</v>
      </c>
      <c r="E193" s="93" t="str">
        <f>IFERROR(VLOOKUP(D193,Dim_Unvan!$A:$B,2,FALSE()),"")</f>
        <v>MANAV</v>
      </c>
      <c r="F193" s="92" t="s">
        <v>35</v>
      </c>
      <c r="G193" s="93" t="str">
        <f>IF(OR(A193="",F193="",I193="",K193&lt;&gt;""),"",IF(COUNTIFS($A$2:A193,A193,$F$2:F193,F193,$K$2:K193,"")&lt;=SUMIFS(Fact_Norm!$F:$F,Fact_Norm!$A:$A,A193,Fact_Norm!$E:$E,F193),"Norma Uygun","Norm Fazlası"))</f>
        <v>Norma Uygun</v>
      </c>
      <c r="H193" s="92"/>
      <c r="I193" s="92" t="s">
        <v>492</v>
      </c>
      <c r="J193" s="94"/>
      <c r="K193" s="94"/>
      <c r="L193" s="92"/>
      <c r="M193" s="92"/>
      <c r="N193" s="93" t="str">
        <f>IFERROR(VLOOKUP(M193,Dim_CikisNedeni!$A:$B,2,FALSE()),"")</f>
        <v/>
      </c>
      <c r="O193" s="93" t="str">
        <f t="shared" si="6"/>
        <v>Aktif</v>
      </c>
      <c r="P193" s="93" t="str">
        <f t="shared" ca="1" si="7"/>
        <v/>
      </c>
      <c r="Q193" s="93" t="str">
        <f t="shared" ca="1" si="8"/>
        <v/>
      </c>
    </row>
    <row r="194" spans="1:17" s="1" customFormat="1" ht="25.5" customHeight="1" x14ac:dyDescent="0.25">
      <c r="A194" s="92" t="s">
        <v>132</v>
      </c>
      <c r="B194" s="93" t="str">
        <f>IFERROR(VLOOKUP(A194,Dim_Magaza!$A:$C,2,FALSE()),"")</f>
        <v>AYDIN EFELER</v>
      </c>
      <c r="C194" s="93" t="s">
        <v>8651</v>
      </c>
      <c r="D194" s="92" t="s">
        <v>38</v>
      </c>
      <c r="E194" s="93" t="str">
        <f>IFERROR(VLOOKUP(D194,Dim_Unvan!$A:$B,2,FALSE()),"")</f>
        <v>MANAV YARDIMCISI</v>
      </c>
      <c r="F194" s="92" t="s">
        <v>39</v>
      </c>
      <c r="G194" s="93" t="str">
        <f>IF(OR(A194="",F194="",I194="",K194&lt;&gt;""),"",IF(COUNTIFS($A$2:A194,A194,$F$2:F194,F194,$K$2:K194,"")&lt;=SUMIFS(Fact_Norm!$F:$F,Fact_Norm!$A:$A,A194,Fact_Norm!$E:$E,F194),"Norma Uygun","Norm Fazlası"))</f>
        <v>Norm Fazlası</v>
      </c>
      <c r="H194" s="92"/>
      <c r="I194" s="92" t="s">
        <v>493</v>
      </c>
      <c r="J194" s="94"/>
      <c r="K194" s="94"/>
      <c r="L194" s="92"/>
      <c r="M194" s="92"/>
      <c r="N194" s="93" t="str">
        <f>IFERROR(VLOOKUP(M194,Dim_CikisNedeni!$A:$B,2,FALSE()),"")</f>
        <v/>
      </c>
      <c r="O194" s="93" t="str">
        <f t="shared" ref="O194:O257" si="9">IF(I194="","",IF(K194&lt;&gt;"","Pasif","Aktif"))</f>
        <v>Aktif</v>
      </c>
      <c r="P194" s="93" t="str">
        <f t="shared" ref="P194:P257" ca="1" si="10">IF(J194="","",IF(K194&lt;&gt;"",K194-J194,TODAY()-J194))</f>
        <v/>
      </c>
      <c r="Q194" s="93" t="str">
        <f t="shared" ref="Q194:Q257" ca="1" si="11">IF(P194="","",ROUND(P194/365,1))</f>
        <v/>
      </c>
    </row>
    <row r="195" spans="1:17" s="1" customFormat="1" ht="25.5" customHeight="1" x14ac:dyDescent="0.25">
      <c r="A195" s="92" t="s">
        <v>141</v>
      </c>
      <c r="B195" s="93" t="str">
        <f>IFERROR(VLOOKUP(A195,Dim_Magaza!$A:$C,2,FALSE()),"")</f>
        <v>AYDIN FATİH-2</v>
      </c>
      <c r="C195" s="93" t="s">
        <v>8651</v>
      </c>
      <c r="D195" s="92" t="s">
        <v>72</v>
      </c>
      <c r="E195" s="93" t="str">
        <f>IFERROR(VLOOKUP(D195,Dim_Unvan!$A:$B,2,FALSE()),"")</f>
        <v>YÖNETİCİ</v>
      </c>
      <c r="F195" s="92" t="s">
        <v>73</v>
      </c>
      <c r="G195" s="93" t="str">
        <f>IF(OR(A195="",F195="",I195="",K195&lt;&gt;""),"",IF(COUNTIFS($A$2:A195,A195,$F$2:F195,F195,$K$2:K195,"")&lt;=SUMIFS(Fact_Norm!$F:$F,Fact_Norm!$A:$A,A195,Fact_Norm!$E:$E,F195),"Norma Uygun","Norm Fazlası"))</f>
        <v>Norma Uygun</v>
      </c>
      <c r="H195" s="92"/>
      <c r="I195" s="92" t="s">
        <v>494</v>
      </c>
      <c r="J195" s="94"/>
      <c r="K195" s="94"/>
      <c r="L195" s="92"/>
      <c r="M195" s="92"/>
      <c r="N195" s="93" t="str">
        <f>IFERROR(VLOOKUP(M195,Dim_CikisNedeni!$A:$B,2,FALSE()),"")</f>
        <v/>
      </c>
      <c r="O195" s="93" t="str">
        <f t="shared" si="9"/>
        <v>Aktif</v>
      </c>
      <c r="P195" s="93" t="str">
        <f t="shared" ca="1" si="10"/>
        <v/>
      </c>
      <c r="Q195" s="93" t="str">
        <f t="shared" ca="1" si="11"/>
        <v/>
      </c>
    </row>
    <row r="196" spans="1:17" s="1" customFormat="1" ht="25.5" customHeight="1" x14ac:dyDescent="0.25">
      <c r="A196" s="92" t="s">
        <v>141</v>
      </c>
      <c r="B196" s="93" t="str">
        <f>IFERROR(VLOOKUP(A196,Dim_Magaza!$A:$C,2,FALSE()),"")</f>
        <v>AYDIN FATİH-2</v>
      </c>
      <c r="C196" s="93" t="s">
        <v>8651</v>
      </c>
      <c r="D196" s="92" t="s">
        <v>76</v>
      </c>
      <c r="E196" s="93" t="str">
        <f>IFERROR(VLOOKUP(D196,Dim_Unvan!$A:$B,2,FALSE()),"")</f>
        <v>YÖNETİCİ YARDIMCISI</v>
      </c>
      <c r="F196" s="92" t="s">
        <v>77</v>
      </c>
      <c r="G196" s="93" t="str">
        <f>IF(OR(A196="",F196="",I196="",K196&lt;&gt;""),"",IF(COUNTIFS($A$2:A196,A196,$F$2:F196,F196,$K$2:K196,"")&lt;=SUMIFS(Fact_Norm!$F:$F,Fact_Norm!$A:$A,A196,Fact_Norm!$E:$E,F196),"Norma Uygun","Norm Fazlası"))</f>
        <v>Norma Uygun</v>
      </c>
      <c r="H196" s="92"/>
      <c r="I196" s="92" t="s">
        <v>495</v>
      </c>
      <c r="J196" s="94"/>
      <c r="K196" s="94"/>
      <c r="L196" s="92"/>
      <c r="M196" s="92"/>
      <c r="N196" s="93" t="str">
        <f>IFERROR(VLOOKUP(M196,Dim_CikisNedeni!$A:$B,2,FALSE()),"")</f>
        <v/>
      </c>
      <c r="O196" s="93" t="str">
        <f t="shared" si="9"/>
        <v>Aktif</v>
      </c>
      <c r="P196" s="93" t="str">
        <f t="shared" ca="1" si="10"/>
        <v/>
      </c>
      <c r="Q196" s="93" t="str">
        <f t="shared" ca="1" si="11"/>
        <v/>
      </c>
    </row>
    <row r="197" spans="1:17" s="1" customFormat="1" ht="25.5" customHeight="1" x14ac:dyDescent="0.25">
      <c r="A197" s="92" t="s">
        <v>141</v>
      </c>
      <c r="B197" s="93" t="str">
        <f>IFERROR(VLOOKUP(A197,Dim_Magaza!$A:$C,2,FALSE()),"")</f>
        <v>AYDIN FATİH-2</v>
      </c>
      <c r="C197" s="93" t="s">
        <v>8651</v>
      </c>
      <c r="D197" s="92" t="s">
        <v>30</v>
      </c>
      <c r="E197" s="93" t="str">
        <f>IFERROR(VLOOKUP(D197,Dim_Unvan!$A:$B,2,FALSE()),"")</f>
        <v>KASİYER</v>
      </c>
      <c r="F197" s="92" t="s">
        <v>31</v>
      </c>
      <c r="G197" s="93" t="str">
        <f>IF(OR(A197="",F197="",I197="",K197&lt;&gt;""),"",IF(COUNTIFS($A$2:A197,A197,$F$2:F197,F197,$K$2:K197,"")&lt;=SUMIFS(Fact_Norm!$F:$F,Fact_Norm!$A:$A,A197,Fact_Norm!$E:$E,F197),"Norma Uygun","Norm Fazlası"))</f>
        <v>Norma Uygun</v>
      </c>
      <c r="H197" s="92"/>
      <c r="I197" s="92" t="s">
        <v>496</v>
      </c>
      <c r="J197" s="94"/>
      <c r="K197" s="94"/>
      <c r="L197" s="92"/>
      <c r="M197" s="92"/>
      <c r="N197" s="93" t="str">
        <f>IFERROR(VLOOKUP(M197,Dim_CikisNedeni!$A:$B,2,FALSE()),"")</f>
        <v/>
      </c>
      <c r="O197" s="93" t="str">
        <f t="shared" si="9"/>
        <v>Aktif</v>
      </c>
      <c r="P197" s="93" t="str">
        <f t="shared" ca="1" si="10"/>
        <v/>
      </c>
      <c r="Q197" s="93" t="str">
        <f t="shared" ca="1" si="11"/>
        <v/>
      </c>
    </row>
    <row r="198" spans="1:17" s="1" customFormat="1" ht="25.5" customHeight="1" x14ac:dyDescent="0.25">
      <c r="A198" s="92" t="s">
        <v>141</v>
      </c>
      <c r="B198" s="93" t="str">
        <f>IFERROR(VLOOKUP(A198,Dim_Magaza!$A:$C,2,FALSE()),"")</f>
        <v>AYDIN FATİH-2</v>
      </c>
      <c r="C198" s="93" t="s">
        <v>8651</v>
      </c>
      <c r="D198" s="92" t="s">
        <v>30</v>
      </c>
      <c r="E198" s="93" t="str">
        <f>IFERROR(VLOOKUP(D198,Dim_Unvan!$A:$B,2,FALSE()),"")</f>
        <v>KASİYER</v>
      </c>
      <c r="F198" s="92" t="s">
        <v>31</v>
      </c>
      <c r="G198" s="93" t="str">
        <f>IF(OR(A198="",F198="",I198="",K198&lt;&gt;""),"",IF(COUNTIFS($A$2:A198,A198,$F$2:F198,F198,$K$2:K198,"")&lt;=SUMIFS(Fact_Norm!$F:$F,Fact_Norm!$A:$A,A198,Fact_Norm!$E:$E,F198),"Norma Uygun","Norm Fazlası"))</f>
        <v>Norma Uygun</v>
      </c>
      <c r="H198" s="92"/>
      <c r="I198" s="92" t="s">
        <v>497</v>
      </c>
      <c r="J198" s="94"/>
      <c r="K198" s="94"/>
      <c r="L198" s="92"/>
      <c r="M198" s="92"/>
      <c r="N198" s="93" t="str">
        <f>IFERROR(VLOOKUP(M198,Dim_CikisNedeni!$A:$B,2,FALSE()),"")</f>
        <v/>
      </c>
      <c r="O198" s="93" t="str">
        <f t="shared" si="9"/>
        <v>Aktif</v>
      </c>
      <c r="P198" s="93" t="str">
        <f t="shared" ca="1" si="10"/>
        <v/>
      </c>
      <c r="Q198" s="93" t="str">
        <f t="shared" ca="1" si="11"/>
        <v/>
      </c>
    </row>
    <row r="199" spans="1:17" s="1" customFormat="1" ht="25.5" customHeight="1" x14ac:dyDescent="0.25">
      <c r="A199" s="92" t="s">
        <v>141</v>
      </c>
      <c r="B199" s="93" t="str">
        <f>IFERROR(VLOOKUP(A199,Dim_Magaza!$A:$C,2,FALSE()),"")</f>
        <v>AYDIN FATİH-2</v>
      </c>
      <c r="C199" s="93" t="s">
        <v>8651</v>
      </c>
      <c r="D199" s="92" t="s">
        <v>52</v>
      </c>
      <c r="E199" s="93" t="str">
        <f>IFERROR(VLOOKUP(D199,Dim_Unvan!$A:$B,2,FALSE()),"")</f>
        <v>REYON GÖREVLİSİ</v>
      </c>
      <c r="F199" s="92" t="s">
        <v>53</v>
      </c>
      <c r="G199" s="93" t="str">
        <f>IF(OR(A199="",F199="",I199="",K199&lt;&gt;""),"",IF(COUNTIFS($A$2:A199,A199,$F$2:F199,F199,$K$2:K199,"")&lt;=SUMIFS(Fact_Norm!$F:$F,Fact_Norm!$A:$A,A199,Fact_Norm!$E:$E,F199),"Norma Uygun","Norm Fazlası"))</f>
        <v>Norma Uygun</v>
      </c>
      <c r="H199" s="92"/>
      <c r="I199" s="92" t="s">
        <v>498</v>
      </c>
      <c r="J199" s="94"/>
      <c r="K199" s="94"/>
      <c r="L199" s="92"/>
      <c r="M199" s="92"/>
      <c r="N199" s="93" t="str">
        <f>IFERROR(VLOOKUP(M199,Dim_CikisNedeni!$A:$B,2,FALSE()),"")</f>
        <v/>
      </c>
      <c r="O199" s="93" t="str">
        <f t="shared" si="9"/>
        <v>Aktif</v>
      </c>
      <c r="P199" s="93" t="str">
        <f t="shared" ca="1" si="10"/>
        <v/>
      </c>
      <c r="Q199" s="93" t="str">
        <f t="shared" ca="1" si="11"/>
        <v/>
      </c>
    </row>
    <row r="200" spans="1:17" s="1" customFormat="1" ht="25.5" customHeight="1" x14ac:dyDescent="0.25">
      <c r="A200" s="92" t="s">
        <v>141</v>
      </c>
      <c r="B200" s="93" t="str">
        <f>IFERROR(VLOOKUP(A200,Dim_Magaza!$A:$C,2,FALSE()),"")</f>
        <v>AYDIN FATİH-2</v>
      </c>
      <c r="C200" s="93" t="s">
        <v>8651</v>
      </c>
      <c r="D200" s="92" t="s">
        <v>52</v>
      </c>
      <c r="E200" s="93" t="str">
        <f>IFERROR(VLOOKUP(D200,Dim_Unvan!$A:$B,2,FALSE()),"")</f>
        <v>REYON GÖREVLİSİ</v>
      </c>
      <c r="F200" s="92" t="s">
        <v>53</v>
      </c>
      <c r="G200" s="93" t="str">
        <f>IF(OR(A200="",F200="",I200="",K200&lt;&gt;""),"",IF(COUNTIFS($A$2:A200,A200,$F$2:F200,F200,$K$2:K200,"")&lt;=SUMIFS(Fact_Norm!$F:$F,Fact_Norm!$A:$A,A200,Fact_Norm!$E:$E,F200),"Norma Uygun","Norm Fazlası"))</f>
        <v>Norma Uygun</v>
      </c>
      <c r="H200" s="92"/>
      <c r="I200" s="92" t="s">
        <v>499</v>
      </c>
      <c r="J200" s="94"/>
      <c r="K200" s="94"/>
      <c r="L200" s="92"/>
      <c r="M200" s="92"/>
      <c r="N200" s="93" t="str">
        <f>IFERROR(VLOOKUP(M200,Dim_CikisNedeni!$A:$B,2,FALSE()),"")</f>
        <v/>
      </c>
      <c r="O200" s="93" t="str">
        <f t="shared" si="9"/>
        <v>Aktif</v>
      </c>
      <c r="P200" s="93" t="str">
        <f t="shared" ca="1" si="10"/>
        <v/>
      </c>
      <c r="Q200" s="93" t="str">
        <f t="shared" ca="1" si="11"/>
        <v/>
      </c>
    </row>
    <row r="201" spans="1:17" s="1" customFormat="1" ht="25.5" customHeight="1" x14ac:dyDescent="0.25">
      <c r="A201" s="92" t="s">
        <v>141</v>
      </c>
      <c r="B201" s="93" t="str">
        <f>IFERROR(VLOOKUP(A201,Dim_Magaza!$A:$C,2,FALSE()),"")</f>
        <v>AYDIN FATİH-2</v>
      </c>
      <c r="C201" s="93" t="s">
        <v>8651</v>
      </c>
      <c r="D201" s="92" t="s">
        <v>86</v>
      </c>
      <c r="E201" s="93" t="str">
        <f>IFERROR(VLOOKUP(D201,Dim_Unvan!$A:$B,2,FALSE()),"")</f>
        <v>ŞARKÜTERİ YARDIMCISI</v>
      </c>
      <c r="F201" s="92" t="s">
        <v>87</v>
      </c>
      <c r="G201" s="93" t="str">
        <f>IF(OR(A201="",F201="",I201="",K201&lt;&gt;""),"",IF(COUNTIFS($A$2:A201,A201,$F$2:F201,F201,$K$2:K201,"")&lt;=SUMIFS(Fact_Norm!$F:$F,Fact_Norm!$A:$A,A201,Fact_Norm!$E:$E,F201),"Norma Uygun","Norm Fazlası"))</f>
        <v>Norm Fazlası</v>
      </c>
      <c r="H201" s="92"/>
      <c r="I201" s="92" t="s">
        <v>500</v>
      </c>
      <c r="J201" s="94"/>
      <c r="K201" s="94"/>
      <c r="L201" s="92"/>
      <c r="M201" s="92"/>
      <c r="N201" s="93" t="str">
        <f>IFERROR(VLOOKUP(M201,Dim_CikisNedeni!$A:$B,2,FALSE()),"")</f>
        <v/>
      </c>
      <c r="O201" s="93" t="str">
        <f t="shared" si="9"/>
        <v>Aktif</v>
      </c>
      <c r="P201" s="93" t="str">
        <f t="shared" ca="1" si="10"/>
        <v/>
      </c>
      <c r="Q201" s="93" t="str">
        <f t="shared" ca="1" si="11"/>
        <v/>
      </c>
    </row>
    <row r="202" spans="1:17" s="1" customFormat="1" ht="25.5" customHeight="1" x14ac:dyDescent="0.25">
      <c r="A202" s="92" t="s">
        <v>141</v>
      </c>
      <c r="B202" s="93" t="str">
        <f>IFERROR(VLOOKUP(A202,Dim_Magaza!$A:$C,2,FALSE()),"")</f>
        <v>AYDIN FATİH-2</v>
      </c>
      <c r="C202" s="93" t="s">
        <v>8651</v>
      </c>
      <c r="D202" s="92" t="s">
        <v>106</v>
      </c>
      <c r="E202" s="93" t="str">
        <f>IFERROR(VLOOKUP(D202,Dim_Unvan!$A:$B,2,FALSE()),"")</f>
        <v>UZMAN KASAP</v>
      </c>
      <c r="F202" s="92" t="s">
        <v>27</v>
      </c>
      <c r="G202" s="93" t="str">
        <f>IF(OR(A202="",F202="",I202="",K202&lt;&gt;""),"",IF(COUNTIFS($A$2:A202,A202,$F$2:F202,F202,$K$2:K202,"")&lt;=SUMIFS(Fact_Norm!$F:$F,Fact_Norm!$A:$A,A202,Fact_Norm!$E:$E,F202),"Norma Uygun","Norm Fazlası"))</f>
        <v>Norma Uygun</v>
      </c>
      <c r="H202" s="92"/>
      <c r="I202" s="92" t="s">
        <v>501</v>
      </c>
      <c r="J202" s="94"/>
      <c r="K202" s="94"/>
      <c r="L202" s="92"/>
      <c r="M202" s="92"/>
      <c r="N202" s="93" t="str">
        <f>IFERROR(VLOOKUP(M202,Dim_CikisNedeni!$A:$B,2,FALSE()),"")</f>
        <v/>
      </c>
      <c r="O202" s="93" t="str">
        <f t="shared" si="9"/>
        <v>Aktif</v>
      </c>
      <c r="P202" s="93" t="str">
        <f t="shared" ca="1" si="10"/>
        <v/>
      </c>
      <c r="Q202" s="93" t="str">
        <f t="shared" ca="1" si="11"/>
        <v/>
      </c>
    </row>
    <row r="203" spans="1:17" s="1" customFormat="1" ht="25.5" customHeight="1" x14ac:dyDescent="0.25">
      <c r="A203" s="92" t="s">
        <v>141</v>
      </c>
      <c r="B203" s="93" t="str">
        <f>IFERROR(VLOOKUP(A203,Dim_Magaza!$A:$C,2,FALSE()),"")</f>
        <v>AYDIN FATİH-2</v>
      </c>
      <c r="C203" s="93" t="s">
        <v>8651</v>
      </c>
      <c r="D203" s="92" t="s">
        <v>102</v>
      </c>
      <c r="E203" s="93" t="str">
        <f>IFERROR(VLOOKUP(D203,Dim_Unvan!$A:$B,2,FALSE()),"")</f>
        <v>UZMAN MANAV</v>
      </c>
      <c r="F203" s="92" t="s">
        <v>35</v>
      </c>
      <c r="G203" s="93" t="str">
        <f>IF(OR(A203="",F203="",I203="",K203&lt;&gt;""),"",IF(COUNTIFS($A$2:A203,A203,$F$2:F203,F203,$K$2:K203,"")&lt;=SUMIFS(Fact_Norm!$F:$F,Fact_Norm!$A:$A,A203,Fact_Norm!$E:$E,F203),"Norma Uygun","Norm Fazlası"))</f>
        <v>Norma Uygun</v>
      </c>
      <c r="H203" s="92"/>
      <c r="I203" s="92" t="s">
        <v>502</v>
      </c>
      <c r="J203" s="94"/>
      <c r="K203" s="94"/>
      <c r="L203" s="92"/>
      <c r="M203" s="92"/>
      <c r="N203" s="93" t="str">
        <f>IFERROR(VLOOKUP(M203,Dim_CikisNedeni!$A:$B,2,FALSE()),"")</f>
        <v/>
      </c>
      <c r="O203" s="93" t="str">
        <f t="shared" si="9"/>
        <v>Aktif</v>
      </c>
      <c r="P203" s="93" t="str">
        <f t="shared" ca="1" si="10"/>
        <v/>
      </c>
      <c r="Q203" s="93" t="str">
        <f t="shared" ca="1" si="11"/>
        <v/>
      </c>
    </row>
    <row r="204" spans="1:17" s="1" customFormat="1" ht="25.5" customHeight="1" x14ac:dyDescent="0.25">
      <c r="A204" s="92" t="s">
        <v>141</v>
      </c>
      <c r="B204" s="93" t="str">
        <f>IFERROR(VLOOKUP(A204,Dim_Magaza!$A:$C,2,FALSE()),"")</f>
        <v>AYDIN FATİH-2</v>
      </c>
      <c r="C204" s="93" t="s">
        <v>8651</v>
      </c>
      <c r="D204" s="92" t="s">
        <v>38</v>
      </c>
      <c r="E204" s="93" t="str">
        <f>IFERROR(VLOOKUP(D204,Dim_Unvan!$A:$B,2,FALSE()),"")</f>
        <v>MANAV YARDIMCISI</v>
      </c>
      <c r="F204" s="92" t="s">
        <v>39</v>
      </c>
      <c r="G204" s="93" t="str">
        <f>IF(OR(A204="",F204="",I204="",K204&lt;&gt;""),"",IF(COUNTIFS($A$2:A204,A204,$F$2:F204,F204,$K$2:K204,"")&lt;=SUMIFS(Fact_Norm!$F:$F,Fact_Norm!$A:$A,A204,Fact_Norm!$E:$E,F204),"Norma Uygun","Norm Fazlası"))</f>
        <v>Norma Uygun</v>
      </c>
      <c r="H204" s="92"/>
      <c r="I204" s="92" t="s">
        <v>503</v>
      </c>
      <c r="J204" s="94"/>
      <c r="K204" s="94"/>
      <c r="L204" s="92"/>
      <c r="M204" s="92"/>
      <c r="N204" s="93" t="str">
        <f>IFERROR(VLOOKUP(M204,Dim_CikisNedeni!$A:$B,2,FALSE()),"")</f>
        <v/>
      </c>
      <c r="O204" s="93" t="str">
        <f t="shared" si="9"/>
        <v>Aktif</v>
      </c>
      <c r="P204" s="93" t="str">
        <f t="shared" ca="1" si="10"/>
        <v/>
      </c>
      <c r="Q204" s="93" t="str">
        <f t="shared" ca="1" si="11"/>
        <v/>
      </c>
    </row>
    <row r="205" spans="1:17" s="1" customFormat="1" ht="25.5" customHeight="1" x14ac:dyDescent="0.25">
      <c r="A205" s="92" t="s">
        <v>138</v>
      </c>
      <c r="B205" s="93" t="str">
        <f>IFERROR(VLOOKUP(A205,Dim_Magaza!$A:$C,2,FALSE()),"")</f>
        <v>AYDIN FATİH</v>
      </c>
      <c r="C205" s="93" t="s">
        <v>8651</v>
      </c>
      <c r="D205" s="92" t="s">
        <v>72</v>
      </c>
      <c r="E205" s="93" t="str">
        <f>IFERROR(VLOOKUP(D205,Dim_Unvan!$A:$B,2,FALSE()),"")</f>
        <v>YÖNETİCİ</v>
      </c>
      <c r="F205" s="92" t="s">
        <v>73</v>
      </c>
      <c r="G205" s="93" t="str">
        <f>IF(OR(A205="",F205="",I205="",K205&lt;&gt;""),"",IF(COUNTIFS($A$2:A205,A205,$F$2:F205,F205,$K$2:K205,"")&lt;=SUMIFS(Fact_Norm!$F:$F,Fact_Norm!$A:$A,A205,Fact_Norm!$E:$E,F205),"Norma Uygun","Norm Fazlası"))</f>
        <v>Norma Uygun</v>
      </c>
      <c r="H205" s="92"/>
      <c r="I205" s="92" t="s">
        <v>504</v>
      </c>
      <c r="J205" s="94"/>
      <c r="K205" s="94"/>
      <c r="L205" s="92"/>
      <c r="M205" s="92"/>
      <c r="N205" s="93" t="str">
        <f>IFERROR(VLOOKUP(M205,Dim_CikisNedeni!$A:$B,2,FALSE()),"")</f>
        <v/>
      </c>
      <c r="O205" s="93" t="str">
        <f t="shared" si="9"/>
        <v>Aktif</v>
      </c>
      <c r="P205" s="93" t="str">
        <f t="shared" ca="1" si="10"/>
        <v/>
      </c>
      <c r="Q205" s="93" t="str">
        <f t="shared" ca="1" si="11"/>
        <v/>
      </c>
    </row>
    <row r="206" spans="1:17" s="1" customFormat="1" ht="25.5" customHeight="1" x14ac:dyDescent="0.25">
      <c r="A206" s="92" t="s">
        <v>138</v>
      </c>
      <c r="B206" s="93" t="str">
        <f>IFERROR(VLOOKUP(A206,Dim_Magaza!$A:$C,2,FALSE()),"")</f>
        <v>AYDIN FATİH</v>
      </c>
      <c r="C206" s="93" t="s">
        <v>8651</v>
      </c>
      <c r="D206" s="92" t="s">
        <v>76</v>
      </c>
      <c r="E206" s="93" t="str">
        <f>IFERROR(VLOOKUP(D206,Dim_Unvan!$A:$B,2,FALSE()),"")</f>
        <v>YÖNETİCİ YARDIMCISI</v>
      </c>
      <c r="F206" s="92" t="s">
        <v>77</v>
      </c>
      <c r="G206" s="93" t="str">
        <f>IF(OR(A206="",F206="",I206="",K206&lt;&gt;""),"",IF(COUNTIFS($A$2:A206,A206,$F$2:F206,F206,$K$2:K206,"")&lt;=SUMIFS(Fact_Norm!$F:$F,Fact_Norm!$A:$A,A206,Fact_Norm!$E:$E,F206),"Norma Uygun","Norm Fazlası"))</f>
        <v>Norma Uygun</v>
      </c>
      <c r="H206" s="92"/>
      <c r="I206" s="92" t="s">
        <v>505</v>
      </c>
      <c r="J206" s="94"/>
      <c r="K206" s="94"/>
      <c r="L206" s="92"/>
      <c r="M206" s="92"/>
      <c r="N206" s="93" t="str">
        <f>IFERROR(VLOOKUP(M206,Dim_CikisNedeni!$A:$B,2,FALSE()),"")</f>
        <v/>
      </c>
      <c r="O206" s="93" t="str">
        <f t="shared" si="9"/>
        <v>Aktif</v>
      </c>
      <c r="P206" s="93" t="str">
        <f t="shared" ca="1" si="10"/>
        <v/>
      </c>
      <c r="Q206" s="93" t="str">
        <f t="shared" ca="1" si="11"/>
        <v/>
      </c>
    </row>
    <row r="207" spans="1:17" s="1" customFormat="1" ht="25.5" customHeight="1" x14ac:dyDescent="0.25">
      <c r="A207" s="92" t="s">
        <v>138</v>
      </c>
      <c r="B207" s="93" t="str">
        <f>IFERROR(VLOOKUP(A207,Dim_Magaza!$A:$C,2,FALSE()),"")</f>
        <v>AYDIN FATİH</v>
      </c>
      <c r="C207" s="93" t="s">
        <v>8651</v>
      </c>
      <c r="D207" s="92" t="s">
        <v>30</v>
      </c>
      <c r="E207" s="93" t="str">
        <f>IFERROR(VLOOKUP(D207,Dim_Unvan!$A:$B,2,FALSE()),"")</f>
        <v>KASİYER</v>
      </c>
      <c r="F207" s="92" t="s">
        <v>31</v>
      </c>
      <c r="G207" s="93" t="str">
        <f>IF(OR(A207="",F207="",I207="",K207&lt;&gt;""),"",IF(COUNTIFS($A$2:A207,A207,$F$2:F207,F207,$K$2:K207,"")&lt;=SUMIFS(Fact_Norm!$F:$F,Fact_Norm!$A:$A,A207,Fact_Norm!$E:$E,F207),"Norma Uygun","Norm Fazlası"))</f>
        <v>Norma Uygun</v>
      </c>
      <c r="H207" s="92"/>
      <c r="I207" s="92" t="s">
        <v>506</v>
      </c>
      <c r="J207" s="94"/>
      <c r="K207" s="94"/>
      <c r="L207" s="92"/>
      <c r="M207" s="92"/>
      <c r="N207" s="93" t="str">
        <f>IFERROR(VLOOKUP(M207,Dim_CikisNedeni!$A:$B,2,FALSE()),"")</f>
        <v/>
      </c>
      <c r="O207" s="93" t="str">
        <f t="shared" si="9"/>
        <v>Aktif</v>
      </c>
      <c r="P207" s="93" t="str">
        <f t="shared" ca="1" si="10"/>
        <v/>
      </c>
      <c r="Q207" s="93" t="str">
        <f t="shared" ca="1" si="11"/>
        <v/>
      </c>
    </row>
    <row r="208" spans="1:17" s="1" customFormat="1" ht="25.5" customHeight="1" x14ac:dyDescent="0.25">
      <c r="A208" s="92" t="s">
        <v>138</v>
      </c>
      <c r="B208" s="93" t="str">
        <f>IFERROR(VLOOKUP(A208,Dim_Magaza!$A:$C,2,FALSE()),"")</f>
        <v>AYDIN FATİH</v>
      </c>
      <c r="C208" s="93" t="s">
        <v>8651</v>
      </c>
      <c r="D208" s="92" t="s">
        <v>30</v>
      </c>
      <c r="E208" s="93" t="str">
        <f>IFERROR(VLOOKUP(D208,Dim_Unvan!$A:$B,2,FALSE()),"")</f>
        <v>KASİYER</v>
      </c>
      <c r="F208" s="92" t="s">
        <v>31</v>
      </c>
      <c r="G208" s="93" t="str">
        <f>IF(OR(A208="",F208="",I208="",K208&lt;&gt;""),"",IF(COUNTIFS($A$2:A208,A208,$F$2:F208,F208,$K$2:K208,"")&lt;=SUMIFS(Fact_Norm!$F:$F,Fact_Norm!$A:$A,A208,Fact_Norm!$E:$E,F208),"Norma Uygun","Norm Fazlası"))</f>
        <v>Norma Uygun</v>
      </c>
      <c r="H208" s="92"/>
      <c r="I208" s="92" t="s">
        <v>507</v>
      </c>
      <c r="J208" s="94"/>
      <c r="K208" s="94"/>
      <c r="L208" s="92"/>
      <c r="M208" s="92"/>
      <c r="N208" s="93" t="str">
        <f>IFERROR(VLOOKUP(M208,Dim_CikisNedeni!$A:$B,2,FALSE()),"")</f>
        <v/>
      </c>
      <c r="O208" s="93" t="str">
        <f t="shared" si="9"/>
        <v>Aktif</v>
      </c>
      <c r="P208" s="93" t="str">
        <f t="shared" ca="1" si="10"/>
        <v/>
      </c>
      <c r="Q208" s="93" t="str">
        <f t="shared" ca="1" si="11"/>
        <v/>
      </c>
    </row>
    <row r="209" spans="1:17" s="1" customFormat="1" ht="25.5" customHeight="1" x14ac:dyDescent="0.25">
      <c r="A209" s="92" t="s">
        <v>138</v>
      </c>
      <c r="B209" s="93" t="str">
        <f>IFERROR(VLOOKUP(A209,Dim_Magaza!$A:$C,2,FALSE()),"")</f>
        <v>AYDIN FATİH</v>
      </c>
      <c r="C209" s="93" t="s">
        <v>8651</v>
      </c>
      <c r="D209" s="92" t="s">
        <v>52</v>
      </c>
      <c r="E209" s="93" t="str">
        <f>IFERROR(VLOOKUP(D209,Dim_Unvan!$A:$B,2,FALSE()),"")</f>
        <v>REYON GÖREVLİSİ</v>
      </c>
      <c r="F209" s="92" t="s">
        <v>53</v>
      </c>
      <c r="G209" s="93" t="str">
        <f>IF(OR(A209="",F209="",I209="",K209&lt;&gt;""),"",IF(COUNTIFS($A$2:A209,A209,$F$2:F209,F209,$K$2:K209,"")&lt;=SUMIFS(Fact_Norm!$F:$F,Fact_Norm!$A:$A,A209,Fact_Norm!$E:$E,F209),"Norma Uygun","Norm Fazlası"))</f>
        <v>Norma Uygun</v>
      </c>
      <c r="H209" s="92"/>
      <c r="I209" s="92" t="s">
        <v>508</v>
      </c>
      <c r="J209" s="94"/>
      <c r="K209" s="94"/>
      <c r="L209" s="92"/>
      <c r="M209" s="92"/>
      <c r="N209" s="93" t="str">
        <f>IFERROR(VLOOKUP(M209,Dim_CikisNedeni!$A:$B,2,FALSE()),"")</f>
        <v/>
      </c>
      <c r="O209" s="93" t="str">
        <f t="shared" si="9"/>
        <v>Aktif</v>
      </c>
      <c r="P209" s="93" t="str">
        <f t="shared" ca="1" si="10"/>
        <v/>
      </c>
      <c r="Q209" s="93" t="str">
        <f t="shared" ca="1" si="11"/>
        <v/>
      </c>
    </row>
    <row r="210" spans="1:17" s="1" customFormat="1" ht="25.5" customHeight="1" x14ac:dyDescent="0.25">
      <c r="A210" s="92" t="s">
        <v>138</v>
      </c>
      <c r="B210" s="93" t="str">
        <f>IFERROR(VLOOKUP(A210,Dim_Magaza!$A:$C,2,FALSE()),"")</f>
        <v>AYDIN FATİH</v>
      </c>
      <c r="C210" s="93" t="s">
        <v>8651</v>
      </c>
      <c r="D210" s="92" t="s">
        <v>52</v>
      </c>
      <c r="E210" s="93" t="str">
        <f>IFERROR(VLOOKUP(D210,Dim_Unvan!$A:$B,2,FALSE()),"")</f>
        <v>REYON GÖREVLİSİ</v>
      </c>
      <c r="F210" s="92" t="s">
        <v>53</v>
      </c>
      <c r="G210" s="93" t="str">
        <f>IF(OR(A210="",F210="",I210="",K210&lt;&gt;""),"",IF(COUNTIFS($A$2:A210,A210,$F$2:F210,F210,$K$2:K210,"")&lt;=SUMIFS(Fact_Norm!$F:$F,Fact_Norm!$A:$A,A210,Fact_Norm!$E:$E,F210),"Norma Uygun","Norm Fazlası"))</f>
        <v>Norma Uygun</v>
      </c>
      <c r="H210" s="92"/>
      <c r="I210" s="92" t="s">
        <v>509</v>
      </c>
      <c r="J210" s="94"/>
      <c r="K210" s="94"/>
      <c r="L210" s="92"/>
      <c r="M210" s="92"/>
      <c r="N210" s="93" t="str">
        <f>IFERROR(VLOOKUP(M210,Dim_CikisNedeni!$A:$B,2,FALSE()),"")</f>
        <v/>
      </c>
      <c r="O210" s="93" t="str">
        <f t="shared" si="9"/>
        <v>Aktif</v>
      </c>
      <c r="P210" s="93" t="str">
        <f t="shared" ca="1" si="10"/>
        <v/>
      </c>
      <c r="Q210" s="93" t="str">
        <f t="shared" ca="1" si="11"/>
        <v/>
      </c>
    </row>
    <row r="211" spans="1:17" s="1" customFormat="1" ht="25.5" customHeight="1" x14ac:dyDescent="0.25">
      <c r="A211" s="92" t="s">
        <v>138</v>
      </c>
      <c r="B211" s="93" t="str">
        <f>IFERROR(VLOOKUP(A211,Dim_Magaza!$A:$C,2,FALSE()),"")</f>
        <v>AYDIN FATİH</v>
      </c>
      <c r="C211" s="93" t="s">
        <v>8651</v>
      </c>
      <c r="D211" s="92" t="s">
        <v>4</v>
      </c>
      <c r="E211" s="93" t="str">
        <f>IFERROR(VLOOKUP(D211,Dim_Unvan!$A:$B,2,FALSE()),"")</f>
        <v>BAKLİYAT</v>
      </c>
      <c r="F211" s="92" t="s">
        <v>5</v>
      </c>
      <c r="G211" s="93" t="str">
        <f>IF(OR(A211="",F211="",I211="",K211&lt;&gt;""),"",IF(COUNTIFS($A$2:A211,A211,$F$2:F211,F211,$K$2:K211,"")&lt;=SUMIFS(Fact_Norm!$F:$F,Fact_Norm!$A:$A,A211,Fact_Norm!$E:$E,F211),"Norma Uygun","Norm Fazlası"))</f>
        <v>Norma Uygun</v>
      </c>
      <c r="H211" s="92"/>
      <c r="I211" s="92" t="s">
        <v>510</v>
      </c>
      <c r="J211" s="94"/>
      <c r="K211" s="94"/>
      <c r="L211" s="92"/>
      <c r="M211" s="92"/>
      <c r="N211" s="93" t="str">
        <f>IFERROR(VLOOKUP(M211,Dim_CikisNedeni!$A:$B,2,FALSE()),"")</f>
        <v/>
      </c>
      <c r="O211" s="93" t="str">
        <f t="shared" si="9"/>
        <v>Aktif</v>
      </c>
      <c r="P211" s="93" t="str">
        <f t="shared" ca="1" si="10"/>
        <v/>
      </c>
      <c r="Q211" s="93" t="str">
        <f t="shared" ca="1" si="11"/>
        <v/>
      </c>
    </row>
    <row r="212" spans="1:17" s="1" customFormat="1" ht="25.5" customHeight="1" x14ac:dyDescent="0.25">
      <c r="A212" s="92" t="s">
        <v>138</v>
      </c>
      <c r="B212" s="93" t="str">
        <f>IFERROR(VLOOKUP(A212,Dim_Magaza!$A:$C,2,FALSE()),"")</f>
        <v>AYDIN FATİH</v>
      </c>
      <c r="C212" s="93" t="s">
        <v>8651</v>
      </c>
      <c r="D212" s="92" t="s">
        <v>86</v>
      </c>
      <c r="E212" s="93" t="str">
        <f>IFERROR(VLOOKUP(D212,Dim_Unvan!$A:$B,2,FALSE()),"")</f>
        <v>ŞARKÜTERİ YARDIMCISI</v>
      </c>
      <c r="F212" s="92" t="s">
        <v>85</v>
      </c>
      <c r="G212" s="93" t="str">
        <f>IF(OR(A212="",F212="",I212="",K212&lt;&gt;""),"",IF(COUNTIFS($A$2:A212,A212,$F$2:F212,F212,$K$2:K212,"")&lt;=SUMIFS(Fact_Norm!$F:$F,Fact_Norm!$A:$A,A212,Fact_Norm!$E:$E,F212),"Norma Uygun","Norm Fazlası"))</f>
        <v>Norma Uygun</v>
      </c>
      <c r="H212" s="92"/>
      <c r="I212" s="92" t="s">
        <v>511</v>
      </c>
      <c r="J212" s="94"/>
      <c r="K212" s="94"/>
      <c r="L212" s="92"/>
      <c r="M212" s="92"/>
      <c r="N212" s="93" t="str">
        <f>IFERROR(VLOOKUP(M212,Dim_CikisNedeni!$A:$B,2,FALSE()),"")</f>
        <v/>
      </c>
      <c r="O212" s="93" t="str">
        <f t="shared" si="9"/>
        <v>Aktif</v>
      </c>
      <c r="P212" s="93" t="str">
        <f t="shared" ca="1" si="10"/>
        <v/>
      </c>
      <c r="Q212" s="93" t="str">
        <f t="shared" ca="1" si="11"/>
        <v/>
      </c>
    </row>
    <row r="213" spans="1:17" s="1" customFormat="1" ht="25.5" customHeight="1" x14ac:dyDescent="0.25">
      <c r="A213" s="92" t="s">
        <v>138</v>
      </c>
      <c r="B213" s="93" t="str">
        <f>IFERROR(VLOOKUP(A213,Dim_Magaza!$A:$C,2,FALSE()),"")</f>
        <v>AYDIN FATİH</v>
      </c>
      <c r="C213" s="93" t="s">
        <v>8651</v>
      </c>
      <c r="D213" s="92" t="s">
        <v>106</v>
      </c>
      <c r="E213" s="93" t="str">
        <f>IFERROR(VLOOKUP(D213,Dim_Unvan!$A:$B,2,FALSE()),"")</f>
        <v>UZMAN KASAP</v>
      </c>
      <c r="F213" s="92" t="s">
        <v>27</v>
      </c>
      <c r="G213" s="93" t="str">
        <f>IF(OR(A213="",F213="",I213="",K213&lt;&gt;""),"",IF(COUNTIFS($A$2:A213,A213,$F$2:F213,F213,$K$2:K213,"")&lt;=SUMIFS(Fact_Norm!$F:$F,Fact_Norm!$A:$A,A213,Fact_Norm!$E:$E,F213),"Norma Uygun","Norm Fazlası"))</f>
        <v>Norma Uygun</v>
      </c>
      <c r="H213" s="92"/>
      <c r="I213" s="92" t="s">
        <v>512</v>
      </c>
      <c r="J213" s="94"/>
      <c r="K213" s="94"/>
      <c r="L213" s="92"/>
      <c r="M213" s="92"/>
      <c r="N213" s="93" t="str">
        <f>IFERROR(VLOOKUP(M213,Dim_CikisNedeni!$A:$B,2,FALSE()),"")</f>
        <v/>
      </c>
      <c r="O213" s="93" t="str">
        <f t="shared" si="9"/>
        <v>Aktif</v>
      </c>
      <c r="P213" s="93" t="str">
        <f t="shared" ca="1" si="10"/>
        <v/>
      </c>
      <c r="Q213" s="93" t="str">
        <f t="shared" ca="1" si="11"/>
        <v/>
      </c>
    </row>
    <row r="214" spans="1:17" s="1" customFormat="1" ht="25.5" customHeight="1" x14ac:dyDescent="0.25">
      <c r="A214" s="92" t="s">
        <v>138</v>
      </c>
      <c r="B214" s="93" t="str">
        <f>IFERROR(VLOOKUP(A214,Dim_Magaza!$A:$C,2,FALSE()),"")</f>
        <v>AYDIN FATİH</v>
      </c>
      <c r="C214" s="93" t="s">
        <v>8651</v>
      </c>
      <c r="D214" s="92" t="s">
        <v>38</v>
      </c>
      <c r="E214" s="93" t="str">
        <f>IFERROR(VLOOKUP(D214,Dim_Unvan!$A:$B,2,FALSE()),"")</f>
        <v>MANAV YARDIMCISI</v>
      </c>
      <c r="F214" s="92" t="s">
        <v>39</v>
      </c>
      <c r="G214" s="93" t="str">
        <f>IF(OR(A214="",F214="",I214="",K214&lt;&gt;""),"",IF(COUNTIFS($A$2:A214,A214,$F$2:F214,F214,$K$2:K214,"")&lt;=SUMIFS(Fact_Norm!$F:$F,Fact_Norm!$A:$A,A214,Fact_Norm!$E:$E,F214),"Norma Uygun","Norm Fazlası"))</f>
        <v>Norm Fazlası</v>
      </c>
      <c r="H214" s="92"/>
      <c r="I214" s="92" t="s">
        <v>513</v>
      </c>
      <c r="J214" s="94"/>
      <c r="K214" s="94"/>
      <c r="L214" s="92"/>
      <c r="M214" s="92"/>
      <c r="N214" s="93" t="str">
        <f>IFERROR(VLOOKUP(M214,Dim_CikisNedeni!$A:$B,2,FALSE()),"")</f>
        <v/>
      </c>
      <c r="O214" s="93" t="str">
        <f t="shared" si="9"/>
        <v>Aktif</v>
      </c>
      <c r="P214" s="93" t="str">
        <f t="shared" ca="1" si="10"/>
        <v/>
      </c>
      <c r="Q214" s="93" t="str">
        <f t="shared" ca="1" si="11"/>
        <v/>
      </c>
    </row>
    <row r="215" spans="1:17" s="1" customFormat="1" ht="25.5" customHeight="1" x14ac:dyDescent="0.25">
      <c r="A215" s="92" t="s">
        <v>138</v>
      </c>
      <c r="B215" s="93" t="str">
        <f>IFERROR(VLOOKUP(A215,Dim_Magaza!$A:$C,2,FALSE()),"")</f>
        <v>AYDIN FATİH</v>
      </c>
      <c r="C215" s="93" t="s">
        <v>8651</v>
      </c>
      <c r="D215" s="92" t="s">
        <v>38</v>
      </c>
      <c r="E215" s="93" t="str">
        <f>IFERROR(VLOOKUP(D215,Dim_Unvan!$A:$B,2,FALSE()),"")</f>
        <v>MANAV YARDIMCISI</v>
      </c>
      <c r="F215" s="92" t="s">
        <v>39</v>
      </c>
      <c r="G215" s="93" t="str">
        <f>IF(OR(A215="",F215="",I215="",K215&lt;&gt;""),"",IF(COUNTIFS($A$2:A215,A215,$F$2:F215,F215,$K$2:K215,"")&lt;=SUMIFS(Fact_Norm!$F:$F,Fact_Norm!$A:$A,A215,Fact_Norm!$E:$E,F215),"Norma Uygun","Norm Fazlası"))</f>
        <v>Norm Fazlası</v>
      </c>
      <c r="H215" s="92"/>
      <c r="I215" s="92" t="s">
        <v>514</v>
      </c>
      <c r="J215" s="94"/>
      <c r="K215" s="94"/>
      <c r="L215" s="92"/>
      <c r="M215" s="92"/>
      <c r="N215" s="93" t="str">
        <f>IFERROR(VLOOKUP(M215,Dim_CikisNedeni!$A:$B,2,FALSE()),"")</f>
        <v/>
      </c>
      <c r="O215" s="93" t="str">
        <f t="shared" si="9"/>
        <v>Aktif</v>
      </c>
      <c r="P215" s="93" t="str">
        <f t="shared" ca="1" si="10"/>
        <v/>
      </c>
      <c r="Q215" s="93" t="str">
        <f t="shared" ca="1" si="11"/>
        <v/>
      </c>
    </row>
    <row r="216" spans="1:17" s="1" customFormat="1" ht="25.5" customHeight="1" x14ac:dyDescent="0.25">
      <c r="A216" s="92" t="s">
        <v>144</v>
      </c>
      <c r="B216" s="93" t="str">
        <f>IFERROR(VLOOKUP(A216,Dim_Magaza!$A:$C,2,FALSE()),"")</f>
        <v>AYDIN GİRNE</v>
      </c>
      <c r="C216" s="93" t="s">
        <v>8651</v>
      </c>
      <c r="D216" s="92" t="s">
        <v>98</v>
      </c>
      <c r="E216" s="93" t="str">
        <f>IFERROR(VLOOKUP(D216,Dim_Unvan!$A:$B,2,FALSE()),"")</f>
        <v>UZMAN YÖNETİCİ</v>
      </c>
      <c r="F216" s="92" t="s">
        <v>73</v>
      </c>
      <c r="G216" s="93" t="str">
        <f>IF(OR(A216="",F216="",I216="",K216&lt;&gt;""),"",IF(COUNTIFS($A$2:A216,A216,$F$2:F216,F216,$K$2:K216,"")&lt;=SUMIFS(Fact_Norm!$F:$F,Fact_Norm!$A:$A,A216,Fact_Norm!$E:$E,F216),"Norma Uygun","Norm Fazlası"))</f>
        <v>Norma Uygun</v>
      </c>
      <c r="H216" s="92"/>
      <c r="I216" s="92" t="s">
        <v>515</v>
      </c>
      <c r="J216" s="94"/>
      <c r="K216" s="94"/>
      <c r="L216" s="92"/>
      <c r="M216" s="92"/>
      <c r="N216" s="93" t="str">
        <f>IFERROR(VLOOKUP(M216,Dim_CikisNedeni!$A:$B,2,FALSE()),"")</f>
        <v/>
      </c>
      <c r="O216" s="93" t="str">
        <f t="shared" si="9"/>
        <v>Aktif</v>
      </c>
      <c r="P216" s="93" t="str">
        <f t="shared" ca="1" si="10"/>
        <v/>
      </c>
      <c r="Q216" s="93" t="str">
        <f t="shared" ca="1" si="11"/>
        <v/>
      </c>
    </row>
    <row r="217" spans="1:17" s="1" customFormat="1" ht="25.5" customHeight="1" x14ac:dyDescent="0.25">
      <c r="A217" s="92" t="s">
        <v>144</v>
      </c>
      <c r="B217" s="93" t="str">
        <f>IFERROR(VLOOKUP(A217,Dim_Magaza!$A:$C,2,FALSE()),"")</f>
        <v>AYDIN GİRNE</v>
      </c>
      <c r="C217" s="93" t="s">
        <v>8651</v>
      </c>
      <c r="D217" s="92" t="s">
        <v>72</v>
      </c>
      <c r="E217" s="93" t="str">
        <f>IFERROR(VLOOKUP(D217,Dim_Unvan!$A:$B,2,FALSE()),"")</f>
        <v>YÖNETİCİ</v>
      </c>
      <c r="F217" s="92" t="s">
        <v>73</v>
      </c>
      <c r="G217" s="93" t="str">
        <f>IF(OR(A217="",F217="",I217="",K217&lt;&gt;""),"",IF(COUNTIFS($A$2:A217,A217,$F$2:F217,F217,$K$2:K217,"")&lt;=SUMIFS(Fact_Norm!$F:$F,Fact_Norm!$A:$A,A217,Fact_Norm!$E:$E,F217),"Norma Uygun","Norm Fazlası"))</f>
        <v>Norm Fazlası</v>
      </c>
      <c r="H217" s="92"/>
      <c r="I217" s="92" t="s">
        <v>516</v>
      </c>
      <c r="J217" s="94"/>
      <c r="K217" s="94"/>
      <c r="L217" s="92"/>
      <c r="M217" s="92"/>
      <c r="N217" s="93" t="str">
        <f>IFERROR(VLOOKUP(M217,Dim_CikisNedeni!$A:$B,2,FALSE()),"")</f>
        <v/>
      </c>
      <c r="O217" s="93" t="str">
        <f t="shared" si="9"/>
        <v>Aktif</v>
      </c>
      <c r="P217" s="93" t="str">
        <f t="shared" ca="1" si="10"/>
        <v/>
      </c>
      <c r="Q217" s="93" t="str">
        <f t="shared" ca="1" si="11"/>
        <v/>
      </c>
    </row>
    <row r="218" spans="1:17" s="1" customFormat="1" ht="25.5" customHeight="1" x14ac:dyDescent="0.25">
      <c r="A218" s="92" t="s">
        <v>144</v>
      </c>
      <c r="B218" s="93" t="str">
        <f>IFERROR(VLOOKUP(A218,Dim_Magaza!$A:$C,2,FALSE()),"")</f>
        <v>AYDIN GİRNE</v>
      </c>
      <c r="C218" s="93" t="s">
        <v>8651</v>
      </c>
      <c r="D218" s="92" t="s">
        <v>76</v>
      </c>
      <c r="E218" s="93" t="str">
        <f>IFERROR(VLOOKUP(D218,Dim_Unvan!$A:$B,2,FALSE()),"")</f>
        <v>YÖNETİCİ YARDIMCISI</v>
      </c>
      <c r="F218" s="92" t="s">
        <v>77</v>
      </c>
      <c r="G218" s="93" t="str">
        <f>IF(OR(A218="",F218="",I218="",K218&lt;&gt;""),"",IF(COUNTIFS($A$2:A218,A218,$F$2:F218,F218,$K$2:K218,"")&lt;=SUMIFS(Fact_Norm!$F:$F,Fact_Norm!$A:$A,A218,Fact_Norm!$E:$E,F218),"Norma Uygun","Norm Fazlası"))</f>
        <v>Norma Uygun</v>
      </c>
      <c r="H218" s="92"/>
      <c r="I218" s="92" t="s">
        <v>517</v>
      </c>
      <c r="J218" s="94"/>
      <c r="K218" s="94"/>
      <c r="L218" s="92"/>
      <c r="M218" s="92"/>
      <c r="N218" s="93" t="str">
        <f>IFERROR(VLOOKUP(M218,Dim_CikisNedeni!$A:$B,2,FALSE()),"")</f>
        <v/>
      </c>
      <c r="O218" s="93" t="str">
        <f t="shared" si="9"/>
        <v>Aktif</v>
      </c>
      <c r="P218" s="93" t="str">
        <f t="shared" ca="1" si="10"/>
        <v/>
      </c>
      <c r="Q218" s="93" t="str">
        <f t="shared" ca="1" si="11"/>
        <v/>
      </c>
    </row>
    <row r="219" spans="1:17" s="1" customFormat="1" ht="25.5" customHeight="1" x14ac:dyDescent="0.25">
      <c r="A219" s="92" t="s">
        <v>144</v>
      </c>
      <c r="B219" s="93" t="str">
        <f>IFERROR(VLOOKUP(A219,Dim_Magaza!$A:$C,2,FALSE()),"")</f>
        <v>AYDIN GİRNE</v>
      </c>
      <c r="C219" s="93" t="s">
        <v>8651</v>
      </c>
      <c r="D219" s="92" t="s">
        <v>30</v>
      </c>
      <c r="E219" s="93" t="str">
        <f>IFERROR(VLOOKUP(D219,Dim_Unvan!$A:$B,2,FALSE()),"")</f>
        <v>KASİYER</v>
      </c>
      <c r="F219" s="92" t="s">
        <v>31</v>
      </c>
      <c r="G219" s="93" t="str">
        <f>IF(OR(A219="",F219="",I219="",K219&lt;&gt;""),"",IF(COUNTIFS($A$2:A219,A219,$F$2:F219,F219,$K$2:K219,"")&lt;=SUMIFS(Fact_Norm!$F:$F,Fact_Norm!$A:$A,A219,Fact_Norm!$E:$E,F219),"Norma Uygun","Norm Fazlası"))</f>
        <v>Norma Uygun</v>
      </c>
      <c r="H219" s="92"/>
      <c r="I219" s="92" t="s">
        <v>518</v>
      </c>
      <c r="J219" s="94"/>
      <c r="K219" s="94"/>
      <c r="L219" s="92"/>
      <c r="M219" s="92"/>
      <c r="N219" s="93" t="str">
        <f>IFERROR(VLOOKUP(M219,Dim_CikisNedeni!$A:$B,2,FALSE()),"")</f>
        <v/>
      </c>
      <c r="O219" s="93" t="str">
        <f t="shared" si="9"/>
        <v>Aktif</v>
      </c>
      <c r="P219" s="93" t="str">
        <f t="shared" ca="1" si="10"/>
        <v/>
      </c>
      <c r="Q219" s="93" t="str">
        <f t="shared" ca="1" si="11"/>
        <v/>
      </c>
    </row>
    <row r="220" spans="1:17" s="1" customFormat="1" ht="25.5" customHeight="1" x14ac:dyDescent="0.25">
      <c r="A220" s="92" t="s">
        <v>144</v>
      </c>
      <c r="B220" s="93" t="str">
        <f>IFERROR(VLOOKUP(A220,Dim_Magaza!$A:$C,2,FALSE()),"")</f>
        <v>AYDIN GİRNE</v>
      </c>
      <c r="C220" s="93" t="s">
        <v>8651</v>
      </c>
      <c r="D220" s="92" t="s">
        <v>52</v>
      </c>
      <c r="E220" s="93" t="str">
        <f>IFERROR(VLOOKUP(D220,Dim_Unvan!$A:$B,2,FALSE()),"")</f>
        <v>REYON GÖREVLİSİ</v>
      </c>
      <c r="F220" s="92" t="s">
        <v>53</v>
      </c>
      <c r="G220" s="93" t="str">
        <f>IF(OR(A220="",F220="",I220="",K220&lt;&gt;""),"",IF(COUNTIFS($A$2:A220,A220,$F$2:F220,F220,$K$2:K220,"")&lt;=SUMIFS(Fact_Norm!$F:$F,Fact_Norm!$A:$A,A220,Fact_Norm!$E:$E,F220),"Norma Uygun","Norm Fazlası"))</f>
        <v>Norma Uygun</v>
      </c>
      <c r="H220" s="92"/>
      <c r="I220" s="92" t="s">
        <v>519</v>
      </c>
      <c r="J220" s="94"/>
      <c r="K220" s="94"/>
      <c r="L220" s="92"/>
      <c r="M220" s="92"/>
      <c r="N220" s="93" t="str">
        <f>IFERROR(VLOOKUP(M220,Dim_CikisNedeni!$A:$B,2,FALSE()),"")</f>
        <v/>
      </c>
      <c r="O220" s="93" t="str">
        <f t="shared" si="9"/>
        <v>Aktif</v>
      </c>
      <c r="P220" s="93" t="str">
        <f t="shared" ca="1" si="10"/>
        <v/>
      </c>
      <c r="Q220" s="93" t="str">
        <f t="shared" ca="1" si="11"/>
        <v/>
      </c>
    </row>
    <row r="221" spans="1:17" s="1" customFormat="1" ht="25.5" customHeight="1" x14ac:dyDescent="0.25">
      <c r="A221" s="92" t="s">
        <v>144</v>
      </c>
      <c r="B221" s="93" t="str">
        <f>IFERROR(VLOOKUP(A221,Dim_Magaza!$A:$C,2,FALSE()),"")</f>
        <v>AYDIN GİRNE</v>
      </c>
      <c r="C221" s="93" t="s">
        <v>8651</v>
      </c>
      <c r="D221" s="92" t="s">
        <v>52</v>
      </c>
      <c r="E221" s="93" t="str">
        <f>IFERROR(VLOOKUP(D221,Dim_Unvan!$A:$B,2,FALSE()),"")</f>
        <v>REYON GÖREVLİSİ</v>
      </c>
      <c r="F221" s="92" t="s">
        <v>53</v>
      </c>
      <c r="G221" s="93" t="str">
        <f>IF(OR(A221="",F221="",I221="",K221&lt;&gt;""),"",IF(COUNTIFS($A$2:A221,A221,$F$2:F221,F221,$K$2:K221,"")&lt;=SUMIFS(Fact_Norm!$F:$F,Fact_Norm!$A:$A,A221,Fact_Norm!$E:$E,F221),"Norma Uygun","Norm Fazlası"))</f>
        <v>Norma Uygun</v>
      </c>
      <c r="H221" s="92"/>
      <c r="I221" s="92" t="s">
        <v>520</v>
      </c>
      <c r="J221" s="94"/>
      <c r="K221" s="94"/>
      <c r="L221" s="92"/>
      <c r="M221" s="92"/>
      <c r="N221" s="93" t="str">
        <f>IFERROR(VLOOKUP(M221,Dim_CikisNedeni!$A:$B,2,FALSE()),"")</f>
        <v/>
      </c>
      <c r="O221" s="93" t="str">
        <f t="shared" si="9"/>
        <v>Aktif</v>
      </c>
      <c r="P221" s="93" t="str">
        <f t="shared" ca="1" si="10"/>
        <v/>
      </c>
      <c r="Q221" s="93" t="str">
        <f t="shared" ca="1" si="11"/>
        <v/>
      </c>
    </row>
    <row r="222" spans="1:17" s="1" customFormat="1" ht="25.5" customHeight="1" x14ac:dyDescent="0.25">
      <c r="A222" s="92" t="s">
        <v>144</v>
      </c>
      <c r="B222" s="93" t="str">
        <f>IFERROR(VLOOKUP(A222,Dim_Magaza!$A:$C,2,FALSE()),"")</f>
        <v>AYDIN GİRNE</v>
      </c>
      <c r="C222" s="93" t="s">
        <v>8651</v>
      </c>
      <c r="D222" s="92" t="s">
        <v>52</v>
      </c>
      <c r="E222" s="93" t="str">
        <f>IFERROR(VLOOKUP(D222,Dim_Unvan!$A:$B,2,FALSE()),"")</f>
        <v>REYON GÖREVLİSİ</v>
      </c>
      <c r="F222" s="92" t="s">
        <v>53</v>
      </c>
      <c r="G222" s="93" t="str">
        <f>IF(OR(A222="",F222="",I222="",K222&lt;&gt;""),"",IF(COUNTIFS($A$2:A222,A222,$F$2:F222,F222,$K$2:K222,"")&lt;=SUMIFS(Fact_Norm!$F:$F,Fact_Norm!$A:$A,A222,Fact_Norm!$E:$E,F222),"Norma Uygun","Norm Fazlası"))</f>
        <v>Norm Fazlası</v>
      </c>
      <c r="H222" s="92"/>
      <c r="I222" s="92" t="s">
        <v>521</v>
      </c>
      <c r="J222" s="94"/>
      <c r="K222" s="94"/>
      <c r="L222" s="92"/>
      <c r="M222" s="92"/>
      <c r="N222" s="93" t="str">
        <f>IFERROR(VLOOKUP(M222,Dim_CikisNedeni!$A:$B,2,FALSE()),"")</f>
        <v/>
      </c>
      <c r="O222" s="93" t="str">
        <f t="shared" si="9"/>
        <v>Aktif</v>
      </c>
      <c r="P222" s="93" t="str">
        <f t="shared" ca="1" si="10"/>
        <v/>
      </c>
      <c r="Q222" s="93" t="str">
        <f t="shared" ca="1" si="11"/>
        <v/>
      </c>
    </row>
    <row r="223" spans="1:17" s="1" customFormat="1" ht="25.5" customHeight="1" x14ac:dyDescent="0.25">
      <c r="A223" s="92" t="s">
        <v>144</v>
      </c>
      <c r="B223" s="93" t="str">
        <f>IFERROR(VLOOKUP(A223,Dim_Magaza!$A:$C,2,FALSE()),"")</f>
        <v>AYDIN GİRNE</v>
      </c>
      <c r="C223" s="93" t="s">
        <v>8651</v>
      </c>
      <c r="D223" s="92" t="s">
        <v>100</v>
      </c>
      <c r="E223" s="93" t="str">
        <f>IFERROR(VLOOKUP(D223,Dim_Unvan!$A:$B,2,FALSE()),"")</f>
        <v>UZMAN ŞARKÜTERİ</v>
      </c>
      <c r="F223" s="92" t="s">
        <v>85</v>
      </c>
      <c r="G223" s="93" t="str">
        <f>IF(OR(A223="",F223="",I223="",K223&lt;&gt;""),"",IF(COUNTIFS($A$2:A223,A223,$F$2:F223,F223,$K$2:K223,"")&lt;=SUMIFS(Fact_Norm!$F:$F,Fact_Norm!$A:$A,A223,Fact_Norm!$E:$E,F223),"Norma Uygun","Norm Fazlası"))</f>
        <v>Norma Uygun</v>
      </c>
      <c r="H223" s="92"/>
      <c r="I223" s="92" t="s">
        <v>522</v>
      </c>
      <c r="J223" s="94"/>
      <c r="K223" s="94"/>
      <c r="L223" s="92"/>
      <c r="M223" s="92"/>
      <c r="N223" s="93" t="str">
        <f>IFERROR(VLOOKUP(M223,Dim_CikisNedeni!$A:$B,2,FALSE()),"")</f>
        <v/>
      </c>
      <c r="O223" s="93" t="str">
        <f t="shared" si="9"/>
        <v>Aktif</v>
      </c>
      <c r="P223" s="93" t="str">
        <f t="shared" ca="1" si="10"/>
        <v/>
      </c>
      <c r="Q223" s="93" t="str">
        <f t="shared" ca="1" si="11"/>
        <v/>
      </c>
    </row>
    <row r="224" spans="1:17" s="1" customFormat="1" ht="25.5" customHeight="1" x14ac:dyDescent="0.25">
      <c r="A224" s="92" t="s">
        <v>144</v>
      </c>
      <c r="B224" s="93" t="str">
        <f>IFERROR(VLOOKUP(A224,Dim_Magaza!$A:$C,2,FALSE()),"")</f>
        <v>AYDIN GİRNE</v>
      </c>
      <c r="C224" s="93" t="s">
        <v>8651</v>
      </c>
      <c r="D224" s="92" t="s">
        <v>106</v>
      </c>
      <c r="E224" s="93" t="str">
        <f>IFERROR(VLOOKUP(D224,Dim_Unvan!$A:$B,2,FALSE()),"")</f>
        <v>UZMAN KASAP</v>
      </c>
      <c r="F224" s="92" t="s">
        <v>27</v>
      </c>
      <c r="G224" s="93" t="str">
        <f>IF(OR(A224="",F224="",I224="",K224&lt;&gt;""),"",IF(COUNTIFS($A$2:A224,A224,$F$2:F224,F224,$K$2:K224,"")&lt;=SUMIFS(Fact_Norm!$F:$F,Fact_Norm!$A:$A,A224,Fact_Norm!$E:$E,F224),"Norma Uygun","Norm Fazlası"))</f>
        <v>Norma Uygun</v>
      </c>
      <c r="H224" s="92"/>
      <c r="I224" s="92" t="s">
        <v>523</v>
      </c>
      <c r="J224" s="94"/>
      <c r="K224" s="94"/>
      <c r="L224" s="92"/>
      <c r="M224" s="92"/>
      <c r="N224" s="93" t="str">
        <f>IFERROR(VLOOKUP(M224,Dim_CikisNedeni!$A:$B,2,FALSE()),"")</f>
        <v/>
      </c>
      <c r="O224" s="93" t="str">
        <f t="shared" si="9"/>
        <v>Aktif</v>
      </c>
      <c r="P224" s="93" t="str">
        <f t="shared" ca="1" si="10"/>
        <v/>
      </c>
      <c r="Q224" s="93" t="str">
        <f t="shared" ca="1" si="11"/>
        <v/>
      </c>
    </row>
    <row r="225" spans="1:17" s="1" customFormat="1" ht="25.5" customHeight="1" x14ac:dyDescent="0.25">
      <c r="A225" s="92" t="s">
        <v>144</v>
      </c>
      <c r="B225" s="93" t="str">
        <f>IFERROR(VLOOKUP(A225,Dim_Magaza!$A:$C,2,FALSE()),"")</f>
        <v>AYDIN GİRNE</v>
      </c>
      <c r="C225" s="93" t="s">
        <v>8651</v>
      </c>
      <c r="D225" s="92" t="s">
        <v>110</v>
      </c>
      <c r="E225" s="93" t="str">
        <f>IFERROR(VLOOKUP(D225,Dim_Unvan!$A:$B,2,FALSE()),"")</f>
        <v>ELİT MANAV</v>
      </c>
      <c r="F225" s="92" t="s">
        <v>35</v>
      </c>
      <c r="G225" s="93" t="str">
        <f>IF(OR(A225="",F225="",I225="",K225&lt;&gt;""),"",IF(COUNTIFS($A$2:A225,A225,$F$2:F225,F225,$K$2:K225,"")&lt;=SUMIFS(Fact_Norm!$F:$F,Fact_Norm!$A:$A,A225,Fact_Norm!$E:$E,F225),"Norma Uygun","Norm Fazlası"))</f>
        <v>Norma Uygun</v>
      </c>
      <c r="H225" s="92"/>
      <c r="I225" s="92" t="s">
        <v>524</v>
      </c>
      <c r="J225" s="94"/>
      <c r="K225" s="94"/>
      <c r="L225" s="92"/>
      <c r="M225" s="92"/>
      <c r="N225" s="93" t="str">
        <f>IFERROR(VLOOKUP(M225,Dim_CikisNedeni!$A:$B,2,FALSE()),"")</f>
        <v/>
      </c>
      <c r="O225" s="93" t="str">
        <f t="shared" si="9"/>
        <v>Aktif</v>
      </c>
      <c r="P225" s="93" t="str">
        <f t="shared" ca="1" si="10"/>
        <v/>
      </c>
      <c r="Q225" s="93" t="str">
        <f t="shared" ca="1" si="11"/>
        <v/>
      </c>
    </row>
    <row r="226" spans="1:17" s="1" customFormat="1" ht="25.5" customHeight="1" x14ac:dyDescent="0.25">
      <c r="A226" s="92" t="s">
        <v>144</v>
      </c>
      <c r="B226" s="93" t="str">
        <f>IFERROR(VLOOKUP(A226,Dim_Magaza!$A:$C,2,FALSE()),"")</f>
        <v>AYDIN GİRNE</v>
      </c>
      <c r="C226" s="93" t="s">
        <v>8651</v>
      </c>
      <c r="D226" s="92" t="s">
        <v>102</v>
      </c>
      <c r="E226" s="93" t="str">
        <f>IFERROR(VLOOKUP(D226,Dim_Unvan!$A:$B,2,FALSE()),"")</f>
        <v>UZMAN MANAV</v>
      </c>
      <c r="F226" s="92" t="s">
        <v>35</v>
      </c>
      <c r="G226" s="93" t="str">
        <f>IF(OR(A226="",F226="",I226="",K226&lt;&gt;""),"",IF(COUNTIFS($A$2:A226,A226,$F$2:F226,F226,$K$2:K226,"")&lt;=SUMIFS(Fact_Norm!$F:$F,Fact_Norm!$A:$A,A226,Fact_Norm!$E:$E,F226),"Norma Uygun","Norm Fazlası"))</f>
        <v>Norma Uygun</v>
      </c>
      <c r="H226" s="92"/>
      <c r="I226" s="92" t="s">
        <v>525</v>
      </c>
      <c r="J226" s="94"/>
      <c r="K226" s="94"/>
      <c r="L226" s="92"/>
      <c r="M226" s="92"/>
      <c r="N226" s="93" t="str">
        <f>IFERROR(VLOOKUP(M226,Dim_CikisNedeni!$A:$B,2,FALSE()),"")</f>
        <v/>
      </c>
      <c r="O226" s="93" t="str">
        <f t="shared" si="9"/>
        <v>Aktif</v>
      </c>
      <c r="P226" s="93" t="str">
        <f t="shared" ca="1" si="10"/>
        <v/>
      </c>
      <c r="Q226" s="93" t="str">
        <f t="shared" ca="1" si="11"/>
        <v/>
      </c>
    </row>
    <row r="227" spans="1:17" s="1" customFormat="1" ht="25.5" customHeight="1" x14ac:dyDescent="0.25">
      <c r="A227" s="92" t="s">
        <v>144</v>
      </c>
      <c r="B227" s="93" t="str">
        <f>IFERROR(VLOOKUP(A227,Dim_Magaza!$A:$C,2,FALSE()),"")</f>
        <v>AYDIN GİRNE</v>
      </c>
      <c r="C227" s="93" t="s">
        <v>8651</v>
      </c>
      <c r="D227" s="92" t="s">
        <v>38</v>
      </c>
      <c r="E227" s="93" t="str">
        <f>IFERROR(VLOOKUP(D227,Dim_Unvan!$A:$B,2,FALSE()),"")</f>
        <v>MANAV YARDIMCISI</v>
      </c>
      <c r="F227" s="92" t="s">
        <v>39</v>
      </c>
      <c r="G227" s="93" t="str">
        <f>IF(OR(A227="",F227="",I227="",K227&lt;&gt;""),"",IF(COUNTIFS($A$2:A227,A227,$F$2:F227,F227,$K$2:K227,"")&lt;=SUMIFS(Fact_Norm!$F:$F,Fact_Norm!$A:$A,A227,Fact_Norm!$E:$E,F227),"Norma Uygun","Norm Fazlası"))</f>
        <v>Norma Uygun</v>
      </c>
      <c r="H227" s="92"/>
      <c r="I227" s="92" t="s">
        <v>526</v>
      </c>
      <c r="J227" s="94"/>
      <c r="K227" s="94"/>
      <c r="L227" s="92"/>
      <c r="M227" s="92"/>
      <c r="N227" s="93" t="str">
        <f>IFERROR(VLOOKUP(M227,Dim_CikisNedeni!$A:$B,2,FALSE()),"")</f>
        <v/>
      </c>
      <c r="O227" s="93" t="str">
        <f t="shared" si="9"/>
        <v>Aktif</v>
      </c>
      <c r="P227" s="93" t="str">
        <f t="shared" ca="1" si="10"/>
        <v/>
      </c>
      <c r="Q227" s="93" t="str">
        <f t="shared" ca="1" si="11"/>
        <v/>
      </c>
    </row>
    <row r="228" spans="1:17" s="1" customFormat="1" ht="25.5" customHeight="1" x14ac:dyDescent="0.25">
      <c r="A228" s="92" t="s">
        <v>135</v>
      </c>
      <c r="B228" s="93" t="str">
        <f>IFERROR(VLOOKUP(A228,Dim_Magaza!$A:$C,2,FALSE()),"")</f>
        <v>AYDIN EFELER-2</v>
      </c>
      <c r="C228" s="93" t="s">
        <v>8651</v>
      </c>
      <c r="D228" s="92" t="s">
        <v>72</v>
      </c>
      <c r="E228" s="93" t="str">
        <f>IFERROR(VLOOKUP(D228,Dim_Unvan!$A:$B,2,FALSE()),"")</f>
        <v>YÖNETİCİ</v>
      </c>
      <c r="F228" s="92" t="s">
        <v>73</v>
      </c>
      <c r="G228" s="93" t="str">
        <f>IF(OR(A228="",F228="",I228="",K228&lt;&gt;""),"",IF(COUNTIFS($A$2:A228,A228,$F$2:F228,F228,$K$2:K228,"")&lt;=SUMIFS(Fact_Norm!$F:$F,Fact_Norm!$A:$A,A228,Fact_Norm!$E:$E,F228),"Norma Uygun","Norm Fazlası"))</f>
        <v>Norma Uygun</v>
      </c>
      <c r="H228" s="92"/>
      <c r="I228" s="92" t="s">
        <v>527</v>
      </c>
      <c r="J228" s="94"/>
      <c r="K228" s="94"/>
      <c r="L228" s="92"/>
      <c r="M228" s="92"/>
      <c r="N228" s="93" t="str">
        <f>IFERROR(VLOOKUP(M228,Dim_CikisNedeni!$A:$B,2,FALSE()),"")</f>
        <v/>
      </c>
      <c r="O228" s="93" t="str">
        <f t="shared" si="9"/>
        <v>Aktif</v>
      </c>
      <c r="P228" s="93" t="str">
        <f t="shared" ca="1" si="10"/>
        <v/>
      </c>
      <c r="Q228" s="93" t="str">
        <f t="shared" ca="1" si="11"/>
        <v/>
      </c>
    </row>
    <row r="229" spans="1:17" s="1" customFormat="1" ht="25.5" customHeight="1" x14ac:dyDescent="0.25">
      <c r="A229" s="92" t="s">
        <v>135</v>
      </c>
      <c r="B229" s="93" t="str">
        <f>IFERROR(VLOOKUP(A229,Dim_Magaza!$A:$C,2,FALSE()),"")</f>
        <v>AYDIN EFELER-2</v>
      </c>
      <c r="C229" s="93" t="s">
        <v>8651</v>
      </c>
      <c r="D229" s="92" t="s">
        <v>76</v>
      </c>
      <c r="E229" s="93" t="str">
        <f>IFERROR(VLOOKUP(D229,Dim_Unvan!$A:$B,2,FALSE()),"")</f>
        <v>YÖNETİCİ YARDIMCISI</v>
      </c>
      <c r="F229" s="92" t="s">
        <v>77</v>
      </c>
      <c r="G229" s="93" t="str">
        <f>IF(OR(A229="",F229="",I229="",K229&lt;&gt;""),"",IF(COUNTIFS($A$2:A229,A229,$F$2:F229,F229,$K$2:K229,"")&lt;=SUMIFS(Fact_Norm!$F:$F,Fact_Norm!$A:$A,A229,Fact_Norm!$E:$E,F229),"Norma Uygun","Norm Fazlası"))</f>
        <v>Norma Uygun</v>
      </c>
      <c r="H229" s="92"/>
      <c r="I229" s="92" t="s">
        <v>528</v>
      </c>
      <c r="J229" s="94"/>
      <c r="K229" s="94"/>
      <c r="L229" s="92"/>
      <c r="M229" s="92"/>
      <c r="N229" s="93" t="str">
        <f>IFERROR(VLOOKUP(M229,Dim_CikisNedeni!$A:$B,2,FALSE()),"")</f>
        <v/>
      </c>
      <c r="O229" s="93" t="str">
        <f t="shared" si="9"/>
        <v>Aktif</v>
      </c>
      <c r="P229" s="93" t="str">
        <f t="shared" ca="1" si="10"/>
        <v/>
      </c>
      <c r="Q229" s="93" t="str">
        <f t="shared" ca="1" si="11"/>
        <v/>
      </c>
    </row>
    <row r="230" spans="1:17" s="1" customFormat="1" ht="25.5" customHeight="1" x14ac:dyDescent="0.25">
      <c r="A230" s="92" t="s">
        <v>135</v>
      </c>
      <c r="B230" s="93" t="str">
        <f>IFERROR(VLOOKUP(A230,Dim_Magaza!$A:$C,2,FALSE()),"")</f>
        <v>AYDIN EFELER-2</v>
      </c>
      <c r="C230" s="93" t="s">
        <v>8651</v>
      </c>
      <c r="D230" s="92" t="s">
        <v>30</v>
      </c>
      <c r="E230" s="93" t="str">
        <f>IFERROR(VLOOKUP(D230,Dim_Unvan!$A:$B,2,FALSE()),"")</f>
        <v>KASİYER</v>
      </c>
      <c r="F230" s="92" t="s">
        <v>31</v>
      </c>
      <c r="G230" s="93" t="str">
        <f>IF(OR(A230="",F230="",I230="",K230&lt;&gt;""),"",IF(COUNTIFS($A$2:A230,A230,$F$2:F230,F230,$K$2:K230,"")&lt;=SUMIFS(Fact_Norm!$F:$F,Fact_Norm!$A:$A,A230,Fact_Norm!$E:$E,F230),"Norma Uygun","Norm Fazlası"))</f>
        <v>Norma Uygun</v>
      </c>
      <c r="H230" s="92"/>
      <c r="I230" s="92" t="s">
        <v>529</v>
      </c>
      <c r="J230" s="94"/>
      <c r="K230" s="94"/>
      <c r="L230" s="92"/>
      <c r="M230" s="92"/>
      <c r="N230" s="93" t="str">
        <f>IFERROR(VLOOKUP(M230,Dim_CikisNedeni!$A:$B,2,FALSE()),"")</f>
        <v/>
      </c>
      <c r="O230" s="93" t="str">
        <f t="shared" si="9"/>
        <v>Aktif</v>
      </c>
      <c r="P230" s="93" t="str">
        <f t="shared" ca="1" si="10"/>
        <v/>
      </c>
      <c r="Q230" s="93" t="str">
        <f t="shared" ca="1" si="11"/>
        <v/>
      </c>
    </row>
    <row r="231" spans="1:17" s="1" customFormat="1" ht="25.5" customHeight="1" x14ac:dyDescent="0.25">
      <c r="A231" s="92" t="s">
        <v>135</v>
      </c>
      <c r="B231" s="93" t="str">
        <f>IFERROR(VLOOKUP(A231,Dim_Magaza!$A:$C,2,FALSE()),"")</f>
        <v>AYDIN EFELER-2</v>
      </c>
      <c r="C231" s="93" t="s">
        <v>8651</v>
      </c>
      <c r="D231" s="92" t="s">
        <v>30</v>
      </c>
      <c r="E231" s="93" t="str">
        <f>IFERROR(VLOOKUP(D231,Dim_Unvan!$A:$B,2,FALSE()),"")</f>
        <v>KASİYER</v>
      </c>
      <c r="F231" s="92" t="s">
        <v>31</v>
      </c>
      <c r="G231" s="93" t="str">
        <f>IF(OR(A231="",F231="",I231="",K231&lt;&gt;""),"",IF(COUNTIFS($A$2:A231,A231,$F$2:F231,F231,$K$2:K231,"")&lt;=SUMIFS(Fact_Norm!$F:$F,Fact_Norm!$A:$A,A231,Fact_Norm!$E:$E,F231),"Norma Uygun","Norm Fazlası"))</f>
        <v>Norma Uygun</v>
      </c>
      <c r="H231" s="92"/>
      <c r="I231" s="92" t="s">
        <v>530</v>
      </c>
      <c r="J231" s="94"/>
      <c r="K231" s="94"/>
      <c r="L231" s="92"/>
      <c r="M231" s="92"/>
      <c r="N231" s="93" t="str">
        <f>IFERROR(VLOOKUP(M231,Dim_CikisNedeni!$A:$B,2,FALSE()),"")</f>
        <v/>
      </c>
      <c r="O231" s="93" t="str">
        <f t="shared" si="9"/>
        <v>Aktif</v>
      </c>
      <c r="P231" s="93" t="str">
        <f t="shared" ca="1" si="10"/>
        <v/>
      </c>
      <c r="Q231" s="93" t="str">
        <f t="shared" ca="1" si="11"/>
        <v/>
      </c>
    </row>
    <row r="232" spans="1:17" s="1" customFormat="1" ht="25.5" customHeight="1" x14ac:dyDescent="0.25">
      <c r="A232" s="92" t="s">
        <v>135</v>
      </c>
      <c r="B232" s="93" t="str">
        <f>IFERROR(VLOOKUP(A232,Dim_Magaza!$A:$C,2,FALSE()),"")</f>
        <v>AYDIN EFELER-2</v>
      </c>
      <c r="C232" s="93" t="s">
        <v>8651</v>
      </c>
      <c r="D232" s="92" t="s">
        <v>30</v>
      </c>
      <c r="E232" s="93" t="str">
        <f>IFERROR(VLOOKUP(D232,Dim_Unvan!$A:$B,2,FALSE()),"")</f>
        <v>KASİYER</v>
      </c>
      <c r="F232" s="92" t="s">
        <v>31</v>
      </c>
      <c r="G232" s="93" t="str">
        <f>IF(OR(A232="",F232="",I232="",K232&lt;&gt;""),"",IF(COUNTIFS($A$2:A232,A232,$F$2:F232,F232,$K$2:K232,"")&lt;=SUMIFS(Fact_Norm!$F:$F,Fact_Norm!$A:$A,A232,Fact_Norm!$E:$E,F232),"Norma Uygun","Norm Fazlası"))</f>
        <v>Norma Uygun</v>
      </c>
      <c r="H232" s="92"/>
      <c r="I232" s="92" t="s">
        <v>531</v>
      </c>
      <c r="J232" s="94"/>
      <c r="K232" s="94"/>
      <c r="L232" s="92"/>
      <c r="M232" s="92"/>
      <c r="N232" s="93" t="str">
        <f>IFERROR(VLOOKUP(M232,Dim_CikisNedeni!$A:$B,2,FALSE()),"")</f>
        <v/>
      </c>
      <c r="O232" s="93" t="str">
        <f t="shared" si="9"/>
        <v>Aktif</v>
      </c>
      <c r="P232" s="93" t="str">
        <f t="shared" ca="1" si="10"/>
        <v/>
      </c>
      <c r="Q232" s="93" t="str">
        <f t="shared" ca="1" si="11"/>
        <v/>
      </c>
    </row>
    <row r="233" spans="1:17" s="1" customFormat="1" ht="25.5" customHeight="1" x14ac:dyDescent="0.25">
      <c r="A233" s="92" t="s">
        <v>135</v>
      </c>
      <c r="B233" s="93" t="str">
        <f>IFERROR(VLOOKUP(A233,Dim_Magaza!$A:$C,2,FALSE()),"")</f>
        <v>AYDIN EFELER-2</v>
      </c>
      <c r="C233" s="93" t="s">
        <v>8651</v>
      </c>
      <c r="D233" s="92" t="s">
        <v>30</v>
      </c>
      <c r="E233" s="93" t="str">
        <f>IFERROR(VLOOKUP(D233,Dim_Unvan!$A:$B,2,FALSE()),"")</f>
        <v>KASİYER</v>
      </c>
      <c r="F233" s="92" t="s">
        <v>31</v>
      </c>
      <c r="G233" s="93" t="str">
        <f>IF(OR(A233="",F233="",I233="",K233&lt;&gt;""),"",IF(COUNTIFS($A$2:A233,A233,$F$2:F233,F233,$K$2:K233,"")&lt;=SUMIFS(Fact_Norm!$F:$F,Fact_Norm!$A:$A,A233,Fact_Norm!$E:$E,F233),"Norma Uygun","Norm Fazlası"))</f>
        <v>Norma Uygun</v>
      </c>
      <c r="H233" s="92"/>
      <c r="I233" s="92" t="s">
        <v>532</v>
      </c>
      <c r="J233" s="94"/>
      <c r="K233" s="94"/>
      <c r="L233" s="92"/>
      <c r="M233" s="92"/>
      <c r="N233" s="93" t="str">
        <f>IFERROR(VLOOKUP(M233,Dim_CikisNedeni!$A:$B,2,FALSE()),"")</f>
        <v/>
      </c>
      <c r="O233" s="93" t="str">
        <f t="shared" si="9"/>
        <v>Aktif</v>
      </c>
      <c r="P233" s="93" t="str">
        <f t="shared" ca="1" si="10"/>
        <v/>
      </c>
      <c r="Q233" s="93" t="str">
        <f t="shared" ca="1" si="11"/>
        <v/>
      </c>
    </row>
    <row r="234" spans="1:17" s="1" customFormat="1" ht="25.5" customHeight="1" x14ac:dyDescent="0.25">
      <c r="A234" s="92" t="s">
        <v>135</v>
      </c>
      <c r="B234" s="93" t="str">
        <f>IFERROR(VLOOKUP(A234,Dim_Magaza!$A:$C,2,FALSE()),"")</f>
        <v>AYDIN EFELER-2</v>
      </c>
      <c r="C234" s="93" t="s">
        <v>8651</v>
      </c>
      <c r="D234" s="92" t="s">
        <v>52</v>
      </c>
      <c r="E234" s="93" t="str">
        <f>IFERROR(VLOOKUP(D234,Dim_Unvan!$A:$B,2,FALSE()),"")</f>
        <v>REYON GÖREVLİSİ</v>
      </c>
      <c r="F234" s="92" t="s">
        <v>53</v>
      </c>
      <c r="G234" s="93" t="str">
        <f>IF(OR(A234="",F234="",I234="",K234&lt;&gt;""),"",IF(COUNTIFS($A$2:A234,A234,$F$2:F234,F234,$K$2:K234,"")&lt;=SUMIFS(Fact_Norm!$F:$F,Fact_Norm!$A:$A,A234,Fact_Norm!$E:$E,F234),"Norma Uygun","Norm Fazlası"))</f>
        <v>Norma Uygun</v>
      </c>
      <c r="H234" s="92"/>
      <c r="I234" s="92" t="s">
        <v>533</v>
      </c>
      <c r="J234" s="94"/>
      <c r="K234" s="94"/>
      <c r="L234" s="92"/>
      <c r="M234" s="92"/>
      <c r="N234" s="93" t="str">
        <f>IFERROR(VLOOKUP(M234,Dim_CikisNedeni!$A:$B,2,FALSE()),"")</f>
        <v/>
      </c>
      <c r="O234" s="93" t="str">
        <f t="shared" si="9"/>
        <v>Aktif</v>
      </c>
      <c r="P234" s="93" t="str">
        <f t="shared" ca="1" si="10"/>
        <v/>
      </c>
      <c r="Q234" s="93" t="str">
        <f t="shared" ca="1" si="11"/>
        <v/>
      </c>
    </row>
    <row r="235" spans="1:17" s="1" customFormat="1" ht="25.5" customHeight="1" x14ac:dyDescent="0.25">
      <c r="A235" s="92" t="s">
        <v>135</v>
      </c>
      <c r="B235" s="93" t="str">
        <f>IFERROR(VLOOKUP(A235,Dim_Magaza!$A:$C,2,FALSE()),"")</f>
        <v>AYDIN EFELER-2</v>
      </c>
      <c r="C235" s="93" t="s">
        <v>8651</v>
      </c>
      <c r="D235" s="92" t="s">
        <v>52</v>
      </c>
      <c r="E235" s="93" t="str">
        <f>IFERROR(VLOOKUP(D235,Dim_Unvan!$A:$B,2,FALSE()),"")</f>
        <v>REYON GÖREVLİSİ</v>
      </c>
      <c r="F235" s="92" t="s">
        <v>53</v>
      </c>
      <c r="G235" s="93" t="str">
        <f>IF(OR(A235="",F235="",I235="",K235&lt;&gt;""),"",IF(COUNTIFS($A$2:A235,A235,$F$2:F235,F235,$K$2:K235,"")&lt;=SUMIFS(Fact_Norm!$F:$F,Fact_Norm!$A:$A,A235,Fact_Norm!$E:$E,F235),"Norma Uygun","Norm Fazlası"))</f>
        <v>Norma Uygun</v>
      </c>
      <c r="H235" s="92"/>
      <c r="I235" s="92" t="s">
        <v>534</v>
      </c>
      <c r="J235" s="94"/>
      <c r="K235" s="94"/>
      <c r="L235" s="92"/>
      <c r="M235" s="92"/>
      <c r="N235" s="93" t="str">
        <f>IFERROR(VLOOKUP(M235,Dim_CikisNedeni!$A:$B,2,FALSE()),"")</f>
        <v/>
      </c>
      <c r="O235" s="93" t="str">
        <f t="shared" si="9"/>
        <v>Aktif</v>
      </c>
      <c r="P235" s="93" t="str">
        <f t="shared" ca="1" si="10"/>
        <v/>
      </c>
      <c r="Q235" s="93" t="str">
        <f t="shared" ca="1" si="11"/>
        <v/>
      </c>
    </row>
    <row r="236" spans="1:17" s="1" customFormat="1" ht="25.5" customHeight="1" x14ac:dyDescent="0.25">
      <c r="A236" s="92" t="s">
        <v>135</v>
      </c>
      <c r="B236" s="93" t="str">
        <f>IFERROR(VLOOKUP(A236,Dim_Magaza!$A:$C,2,FALSE()),"")</f>
        <v>AYDIN EFELER-2</v>
      </c>
      <c r="C236" s="93" t="s">
        <v>8651</v>
      </c>
      <c r="D236" s="92" t="s">
        <v>86</v>
      </c>
      <c r="E236" s="93" t="str">
        <f>IFERROR(VLOOKUP(D236,Dim_Unvan!$A:$B,2,FALSE()),"")</f>
        <v>ŞARKÜTERİ YARDIMCISI</v>
      </c>
      <c r="F236" s="92" t="s">
        <v>87</v>
      </c>
      <c r="G236" s="93" t="str">
        <f>IF(OR(A236="",F236="",I236="",K236&lt;&gt;""),"",IF(COUNTIFS($A$2:A236,A236,$F$2:F236,F236,$K$2:K236,"")&lt;=SUMIFS(Fact_Norm!$F:$F,Fact_Norm!$A:$A,A236,Fact_Norm!$E:$E,F236),"Norma Uygun","Norm Fazlası"))</f>
        <v>Norm Fazlası</v>
      </c>
      <c r="H236" s="92"/>
      <c r="I236" s="92" t="s">
        <v>535</v>
      </c>
      <c r="J236" s="94"/>
      <c r="K236" s="94"/>
      <c r="L236" s="92"/>
      <c r="M236" s="92"/>
      <c r="N236" s="93" t="str">
        <f>IFERROR(VLOOKUP(M236,Dim_CikisNedeni!$A:$B,2,FALSE()),"")</f>
        <v/>
      </c>
      <c r="O236" s="93" t="str">
        <f t="shared" si="9"/>
        <v>Aktif</v>
      </c>
      <c r="P236" s="93" t="str">
        <f t="shared" ca="1" si="10"/>
        <v/>
      </c>
      <c r="Q236" s="93" t="str">
        <f t="shared" ca="1" si="11"/>
        <v/>
      </c>
    </row>
    <row r="237" spans="1:17" s="1" customFormat="1" ht="25.5" customHeight="1" x14ac:dyDescent="0.25">
      <c r="A237" s="92" t="s">
        <v>135</v>
      </c>
      <c r="B237" s="93" t="str">
        <f>IFERROR(VLOOKUP(A237,Dim_Magaza!$A:$C,2,FALSE()),"")</f>
        <v>AYDIN EFELER-2</v>
      </c>
      <c r="C237" s="93" t="s">
        <v>8651</v>
      </c>
      <c r="D237" s="92" t="s">
        <v>38</v>
      </c>
      <c r="E237" s="93" t="str">
        <f>IFERROR(VLOOKUP(D237,Dim_Unvan!$A:$B,2,FALSE()),"")</f>
        <v>MANAV YARDIMCISI</v>
      </c>
      <c r="F237" s="92" t="s">
        <v>39</v>
      </c>
      <c r="G237" s="93" t="str">
        <f>IF(OR(A237="",F237="",I237="",K237&lt;&gt;""),"",IF(COUNTIFS($A$2:A237,A237,$F$2:F237,F237,$K$2:K237,"")&lt;=SUMIFS(Fact_Norm!$F:$F,Fact_Norm!$A:$A,A237,Fact_Norm!$E:$E,F237),"Norma Uygun","Norm Fazlası"))</f>
        <v>Norma Uygun</v>
      </c>
      <c r="H237" s="92"/>
      <c r="I237" s="92" t="s">
        <v>536</v>
      </c>
      <c r="J237" s="94"/>
      <c r="K237" s="94"/>
      <c r="L237" s="92"/>
      <c r="M237" s="92"/>
      <c r="N237" s="93" t="str">
        <f>IFERROR(VLOOKUP(M237,Dim_CikisNedeni!$A:$B,2,FALSE()),"")</f>
        <v/>
      </c>
      <c r="O237" s="93" t="str">
        <f t="shared" si="9"/>
        <v>Aktif</v>
      </c>
      <c r="P237" s="93" t="str">
        <f t="shared" ca="1" si="10"/>
        <v/>
      </c>
      <c r="Q237" s="93" t="str">
        <f t="shared" ca="1" si="11"/>
        <v/>
      </c>
    </row>
    <row r="238" spans="1:17" s="1" customFormat="1" ht="25.5" customHeight="1" x14ac:dyDescent="0.25">
      <c r="A238" s="92" t="s">
        <v>135</v>
      </c>
      <c r="B238" s="93" t="str">
        <f>IFERROR(VLOOKUP(A238,Dim_Magaza!$A:$C,2,FALSE()),"")</f>
        <v>AYDIN EFELER-2</v>
      </c>
      <c r="C238" s="93" t="s">
        <v>8651</v>
      </c>
      <c r="D238" s="92" t="s">
        <v>38</v>
      </c>
      <c r="E238" s="93" t="str">
        <f>IFERROR(VLOOKUP(D238,Dim_Unvan!$A:$B,2,FALSE()),"")</f>
        <v>MANAV YARDIMCISI</v>
      </c>
      <c r="F238" s="92" t="s">
        <v>39</v>
      </c>
      <c r="G238" s="93" t="str">
        <f>IF(OR(A238="",F238="",I238="",K238&lt;&gt;""),"",IF(COUNTIFS($A$2:A238,A238,$F$2:F238,F238,$K$2:K238,"")&lt;=SUMIFS(Fact_Norm!$F:$F,Fact_Norm!$A:$A,A238,Fact_Norm!$E:$E,F238),"Norma Uygun","Norm Fazlası"))</f>
        <v>Norm Fazlası</v>
      </c>
      <c r="H238" s="92"/>
      <c r="I238" s="92" t="s">
        <v>537</v>
      </c>
      <c r="J238" s="94"/>
      <c r="K238" s="94"/>
      <c r="L238" s="92"/>
      <c r="M238" s="92"/>
      <c r="N238" s="93" t="str">
        <f>IFERROR(VLOOKUP(M238,Dim_CikisNedeni!$A:$B,2,FALSE()),"")</f>
        <v/>
      </c>
      <c r="O238" s="93" t="str">
        <f t="shared" si="9"/>
        <v>Aktif</v>
      </c>
      <c r="P238" s="93" t="str">
        <f t="shared" ca="1" si="10"/>
        <v/>
      </c>
      <c r="Q238" s="93" t="str">
        <f t="shared" ca="1" si="11"/>
        <v/>
      </c>
    </row>
    <row r="239" spans="1:17" s="1" customFormat="1" ht="25.5" customHeight="1" x14ac:dyDescent="0.25">
      <c r="A239" s="92" t="s">
        <v>135</v>
      </c>
      <c r="B239" s="93" t="str">
        <f>IFERROR(VLOOKUP(A239,Dim_Magaza!$A:$C,2,FALSE()),"")</f>
        <v>AYDIN EFELER-2</v>
      </c>
      <c r="C239" s="93" t="s">
        <v>8651</v>
      </c>
      <c r="D239" s="92" t="s">
        <v>38</v>
      </c>
      <c r="E239" s="93" t="str">
        <f>IFERROR(VLOOKUP(D239,Dim_Unvan!$A:$B,2,FALSE()),"")</f>
        <v>MANAV YARDIMCISI</v>
      </c>
      <c r="F239" s="92" t="s">
        <v>39</v>
      </c>
      <c r="G239" s="93" t="str">
        <f>IF(OR(A239="",F239="",I239="",K239&lt;&gt;""),"",IF(COUNTIFS($A$2:A239,A239,$F$2:F239,F239,$K$2:K239,"")&lt;=SUMIFS(Fact_Norm!$F:$F,Fact_Norm!$A:$A,A239,Fact_Norm!$E:$E,F239),"Norma Uygun","Norm Fazlası"))</f>
        <v>Norm Fazlası</v>
      </c>
      <c r="H239" s="92"/>
      <c r="I239" s="92" t="s">
        <v>538</v>
      </c>
      <c r="J239" s="94"/>
      <c r="K239" s="94"/>
      <c r="L239" s="92"/>
      <c r="M239" s="92"/>
      <c r="N239" s="93" t="str">
        <f>IFERROR(VLOOKUP(M239,Dim_CikisNedeni!$A:$B,2,FALSE()),"")</f>
        <v/>
      </c>
      <c r="O239" s="93" t="str">
        <f t="shared" si="9"/>
        <v>Aktif</v>
      </c>
      <c r="P239" s="93" t="str">
        <f t="shared" ca="1" si="10"/>
        <v/>
      </c>
      <c r="Q239" s="93" t="str">
        <f t="shared" ca="1" si="11"/>
        <v/>
      </c>
    </row>
    <row r="240" spans="1:17" s="1" customFormat="1" ht="25.5" customHeight="1" x14ac:dyDescent="0.25">
      <c r="A240" s="92" t="s">
        <v>135</v>
      </c>
      <c r="B240" s="93" t="str">
        <f>IFERROR(VLOOKUP(A240,Dim_Magaza!$A:$C,2,FALSE()),"")</f>
        <v>AYDIN EFELER-2</v>
      </c>
      <c r="C240" s="93" t="s">
        <v>8651</v>
      </c>
      <c r="D240" s="92" t="s">
        <v>108</v>
      </c>
      <c r="E240" s="93" t="str">
        <f>IFERROR(VLOOKUP(D240,Dim_Unvan!$A:$B,2,FALSE()),"")</f>
        <v>ELİT KASAP</v>
      </c>
      <c r="F240" s="92" t="s">
        <v>27</v>
      </c>
      <c r="G240" s="93" t="str">
        <f>IF(OR(A240="",F240="",I240="",K240&lt;&gt;""),"",IF(COUNTIFS($A$2:A240,A240,$F$2:F240,F240,$K$2:K240,"")&lt;=SUMIFS(Fact_Norm!$F:$F,Fact_Norm!$A:$A,A240,Fact_Norm!$E:$E,F240),"Norma Uygun","Norm Fazlası"))</f>
        <v>Norma Uygun</v>
      </c>
      <c r="H240" s="92"/>
      <c r="I240" s="92" t="s">
        <v>539</v>
      </c>
      <c r="J240" s="94"/>
      <c r="K240" s="94"/>
      <c r="L240" s="92"/>
      <c r="M240" s="92"/>
      <c r="N240" s="93" t="str">
        <f>IFERROR(VLOOKUP(M240,Dim_CikisNedeni!$A:$B,2,FALSE()),"")</f>
        <v/>
      </c>
      <c r="O240" s="93" t="str">
        <f t="shared" si="9"/>
        <v>Aktif</v>
      </c>
      <c r="P240" s="93" t="str">
        <f t="shared" ca="1" si="10"/>
        <v/>
      </c>
      <c r="Q240" s="93" t="str">
        <f t="shared" ca="1" si="11"/>
        <v/>
      </c>
    </row>
    <row r="241" spans="1:17" s="1" customFormat="1" ht="25.5" customHeight="1" x14ac:dyDescent="0.25">
      <c r="A241" s="92" t="s">
        <v>135</v>
      </c>
      <c r="B241" s="93" t="str">
        <f>IFERROR(VLOOKUP(A241,Dim_Magaza!$A:$C,2,FALSE()),"")</f>
        <v>AYDIN EFELER-2</v>
      </c>
      <c r="C241" s="93" t="s">
        <v>8651</v>
      </c>
      <c r="D241" s="92" t="s">
        <v>68</v>
      </c>
      <c r="E241" s="93" t="str">
        <f>IFERROR(VLOOKUP(D241,Dim_Unvan!$A:$B,2,FALSE()),"")</f>
        <v>UNLU MAMÜLLER</v>
      </c>
      <c r="F241" s="92" t="s">
        <v>69</v>
      </c>
      <c r="G241" s="93" t="str">
        <f>IF(OR(A241="",F241="",I241="",K241&lt;&gt;""),"",IF(COUNTIFS($A$2:A241,A241,$F$2:F241,F241,$K$2:K241,"")&lt;=SUMIFS(Fact_Norm!$F:$F,Fact_Norm!$A:$A,A241,Fact_Norm!$E:$E,F241),"Norma Uygun","Norm Fazlası"))</f>
        <v>Norma Uygun</v>
      </c>
      <c r="H241" s="92"/>
      <c r="I241" s="92" t="s">
        <v>540</v>
      </c>
      <c r="J241" s="94"/>
      <c r="K241" s="94"/>
      <c r="L241" s="92"/>
      <c r="M241" s="92"/>
      <c r="N241" s="93" t="str">
        <f>IFERROR(VLOOKUP(M241,Dim_CikisNedeni!$A:$B,2,FALSE()),"")</f>
        <v/>
      </c>
      <c r="O241" s="93" t="str">
        <f t="shared" si="9"/>
        <v>Aktif</v>
      </c>
      <c r="P241" s="93" t="str">
        <f t="shared" ca="1" si="10"/>
        <v/>
      </c>
      <c r="Q241" s="93" t="str">
        <f t="shared" ca="1" si="11"/>
        <v/>
      </c>
    </row>
    <row r="242" spans="1:17" s="1" customFormat="1" ht="25.5" customHeight="1" x14ac:dyDescent="0.25">
      <c r="A242" s="92" t="s">
        <v>147</v>
      </c>
      <c r="B242" s="93" t="str">
        <f>IFERROR(VLOOKUP(A242,Dim_Magaza!$A:$C,2,FALSE()),"")</f>
        <v>AYDIN MİMARSİNAN</v>
      </c>
      <c r="C242" s="93" t="s">
        <v>8651</v>
      </c>
      <c r="D242" s="92" t="s">
        <v>72</v>
      </c>
      <c r="E242" s="93" t="str">
        <f>IFERROR(VLOOKUP(D242,Dim_Unvan!$A:$B,2,FALSE()),"")</f>
        <v>YÖNETİCİ</v>
      </c>
      <c r="F242" s="92" t="s">
        <v>73</v>
      </c>
      <c r="G242" s="93" t="str">
        <f>IF(OR(A242="",F242="",I242="",K242&lt;&gt;""),"",IF(COUNTIFS($A$2:A242,A242,$F$2:F242,F242,$K$2:K242,"")&lt;=SUMIFS(Fact_Norm!$F:$F,Fact_Norm!$A:$A,A242,Fact_Norm!$E:$E,F242),"Norma Uygun","Norm Fazlası"))</f>
        <v>Norma Uygun</v>
      </c>
      <c r="H242" s="92"/>
      <c r="I242" s="92" t="s">
        <v>541</v>
      </c>
      <c r="J242" s="94"/>
      <c r="K242" s="94"/>
      <c r="L242" s="92"/>
      <c r="M242" s="92"/>
      <c r="N242" s="93" t="str">
        <f>IFERROR(VLOOKUP(M242,Dim_CikisNedeni!$A:$B,2,FALSE()),"")</f>
        <v/>
      </c>
      <c r="O242" s="93" t="str">
        <f t="shared" si="9"/>
        <v>Aktif</v>
      </c>
      <c r="P242" s="93" t="str">
        <f t="shared" ca="1" si="10"/>
        <v/>
      </c>
      <c r="Q242" s="93" t="str">
        <f t="shared" ca="1" si="11"/>
        <v/>
      </c>
    </row>
    <row r="243" spans="1:17" s="1" customFormat="1" ht="25.5" customHeight="1" x14ac:dyDescent="0.25">
      <c r="A243" s="92" t="s">
        <v>147</v>
      </c>
      <c r="B243" s="93" t="str">
        <f>IFERROR(VLOOKUP(A243,Dim_Magaza!$A:$C,2,FALSE()),"")</f>
        <v>AYDIN MİMARSİNAN</v>
      </c>
      <c r="C243" s="93" t="s">
        <v>8651</v>
      </c>
      <c r="D243" s="92" t="s">
        <v>76</v>
      </c>
      <c r="E243" s="93" t="str">
        <f>IFERROR(VLOOKUP(D243,Dim_Unvan!$A:$B,2,FALSE()),"")</f>
        <v>YÖNETİCİ YARDIMCISI</v>
      </c>
      <c r="F243" s="92" t="s">
        <v>77</v>
      </c>
      <c r="G243" s="93" t="str">
        <f>IF(OR(A243="",F243="",I243="",K243&lt;&gt;""),"",IF(COUNTIFS($A$2:A243,A243,$F$2:F243,F243,$K$2:K243,"")&lt;=SUMIFS(Fact_Norm!$F:$F,Fact_Norm!$A:$A,A243,Fact_Norm!$E:$E,F243),"Norma Uygun","Norm Fazlası"))</f>
        <v>Norma Uygun</v>
      </c>
      <c r="H243" s="92"/>
      <c r="I243" s="92" t="s">
        <v>542</v>
      </c>
      <c r="J243" s="94"/>
      <c r="K243" s="94"/>
      <c r="L243" s="92"/>
      <c r="M243" s="92"/>
      <c r="N243" s="93" t="str">
        <f>IFERROR(VLOOKUP(M243,Dim_CikisNedeni!$A:$B,2,FALSE()),"")</f>
        <v/>
      </c>
      <c r="O243" s="93" t="str">
        <f t="shared" si="9"/>
        <v>Aktif</v>
      </c>
      <c r="P243" s="93" t="str">
        <f t="shared" ca="1" si="10"/>
        <v/>
      </c>
      <c r="Q243" s="93" t="str">
        <f t="shared" ca="1" si="11"/>
        <v/>
      </c>
    </row>
    <row r="244" spans="1:17" s="1" customFormat="1" ht="25.5" customHeight="1" x14ac:dyDescent="0.25">
      <c r="A244" s="92" t="s">
        <v>147</v>
      </c>
      <c r="B244" s="93" t="str">
        <f>IFERROR(VLOOKUP(A244,Dim_Magaza!$A:$C,2,FALSE()),"")</f>
        <v>AYDIN MİMARSİNAN</v>
      </c>
      <c r="C244" s="93" t="s">
        <v>8651</v>
      </c>
      <c r="D244" s="92" t="s">
        <v>30</v>
      </c>
      <c r="E244" s="93" t="str">
        <f>IFERROR(VLOOKUP(D244,Dim_Unvan!$A:$B,2,FALSE()),"")</f>
        <v>KASİYER</v>
      </c>
      <c r="F244" s="92" t="s">
        <v>31</v>
      </c>
      <c r="G244" s="93" t="str">
        <f>IF(OR(A244="",F244="",I244="",K244&lt;&gt;""),"",IF(COUNTIFS($A$2:A244,A244,$F$2:F244,F244,$K$2:K244,"")&lt;=SUMIFS(Fact_Norm!$F:$F,Fact_Norm!$A:$A,A244,Fact_Norm!$E:$E,F244),"Norma Uygun","Norm Fazlası"))</f>
        <v>Norma Uygun</v>
      </c>
      <c r="H244" s="92"/>
      <c r="I244" s="92" t="s">
        <v>543</v>
      </c>
      <c r="J244" s="94"/>
      <c r="K244" s="94"/>
      <c r="L244" s="92"/>
      <c r="M244" s="92"/>
      <c r="N244" s="93" t="str">
        <f>IFERROR(VLOOKUP(M244,Dim_CikisNedeni!$A:$B,2,FALSE()),"")</f>
        <v/>
      </c>
      <c r="O244" s="93" t="str">
        <f t="shared" si="9"/>
        <v>Aktif</v>
      </c>
      <c r="P244" s="93" t="str">
        <f t="shared" ca="1" si="10"/>
        <v/>
      </c>
      <c r="Q244" s="93" t="str">
        <f t="shared" ca="1" si="11"/>
        <v/>
      </c>
    </row>
    <row r="245" spans="1:17" s="1" customFormat="1" ht="25.5" customHeight="1" x14ac:dyDescent="0.25">
      <c r="A245" s="92" t="s">
        <v>147</v>
      </c>
      <c r="B245" s="93" t="str">
        <f>IFERROR(VLOOKUP(A245,Dim_Magaza!$A:$C,2,FALSE()),"")</f>
        <v>AYDIN MİMARSİNAN</v>
      </c>
      <c r="C245" s="93" t="s">
        <v>8651</v>
      </c>
      <c r="D245" s="92" t="s">
        <v>30</v>
      </c>
      <c r="E245" s="93" t="str">
        <f>IFERROR(VLOOKUP(D245,Dim_Unvan!$A:$B,2,FALSE()),"")</f>
        <v>KASİYER</v>
      </c>
      <c r="F245" s="92" t="s">
        <v>31</v>
      </c>
      <c r="G245" s="93" t="str">
        <f>IF(OR(A245="",F245="",I245="",K245&lt;&gt;""),"",IF(COUNTIFS($A$2:A245,A245,$F$2:F245,F245,$K$2:K245,"")&lt;=SUMIFS(Fact_Norm!$F:$F,Fact_Norm!$A:$A,A245,Fact_Norm!$E:$E,F245),"Norma Uygun","Norm Fazlası"))</f>
        <v>Norma Uygun</v>
      </c>
      <c r="H245" s="92"/>
      <c r="I245" s="92" t="s">
        <v>544</v>
      </c>
      <c r="J245" s="94"/>
      <c r="K245" s="94"/>
      <c r="L245" s="92"/>
      <c r="M245" s="92"/>
      <c r="N245" s="93" t="str">
        <f>IFERROR(VLOOKUP(M245,Dim_CikisNedeni!$A:$B,2,FALSE()),"")</f>
        <v/>
      </c>
      <c r="O245" s="93" t="str">
        <f t="shared" si="9"/>
        <v>Aktif</v>
      </c>
      <c r="P245" s="93" t="str">
        <f t="shared" ca="1" si="10"/>
        <v/>
      </c>
      <c r="Q245" s="93" t="str">
        <f t="shared" ca="1" si="11"/>
        <v/>
      </c>
    </row>
    <row r="246" spans="1:17" s="1" customFormat="1" ht="25.5" customHeight="1" x14ac:dyDescent="0.25">
      <c r="A246" s="92" t="s">
        <v>147</v>
      </c>
      <c r="B246" s="93" t="str">
        <f>IFERROR(VLOOKUP(A246,Dim_Magaza!$A:$C,2,FALSE()),"")</f>
        <v>AYDIN MİMARSİNAN</v>
      </c>
      <c r="C246" s="93" t="s">
        <v>8651</v>
      </c>
      <c r="D246" s="92" t="s">
        <v>52</v>
      </c>
      <c r="E246" s="93" t="str">
        <f>IFERROR(VLOOKUP(D246,Dim_Unvan!$A:$B,2,FALSE()),"")</f>
        <v>REYON GÖREVLİSİ</v>
      </c>
      <c r="F246" s="92" t="s">
        <v>53</v>
      </c>
      <c r="G246" s="93" t="str">
        <f>IF(OR(A246="",F246="",I246="",K246&lt;&gt;""),"",IF(COUNTIFS($A$2:A246,A246,$F$2:F246,F246,$K$2:K246,"")&lt;=SUMIFS(Fact_Norm!$F:$F,Fact_Norm!$A:$A,A246,Fact_Norm!$E:$E,F246),"Norma Uygun","Norm Fazlası"))</f>
        <v>Norma Uygun</v>
      </c>
      <c r="H246" s="92"/>
      <c r="I246" s="92" t="s">
        <v>545</v>
      </c>
      <c r="J246" s="94"/>
      <c r="K246" s="94"/>
      <c r="L246" s="92"/>
      <c r="M246" s="92"/>
      <c r="N246" s="93" t="str">
        <f>IFERROR(VLOOKUP(M246,Dim_CikisNedeni!$A:$B,2,FALSE()),"")</f>
        <v/>
      </c>
      <c r="O246" s="93" t="str">
        <f t="shared" si="9"/>
        <v>Aktif</v>
      </c>
      <c r="P246" s="93" t="str">
        <f t="shared" ca="1" si="10"/>
        <v/>
      </c>
      <c r="Q246" s="93" t="str">
        <f t="shared" ca="1" si="11"/>
        <v/>
      </c>
    </row>
    <row r="247" spans="1:17" s="1" customFormat="1" ht="25.5" customHeight="1" x14ac:dyDescent="0.25">
      <c r="A247" s="92" t="s">
        <v>147</v>
      </c>
      <c r="B247" s="93" t="str">
        <f>IFERROR(VLOOKUP(A247,Dim_Magaza!$A:$C,2,FALSE()),"")</f>
        <v>AYDIN MİMARSİNAN</v>
      </c>
      <c r="C247" s="93" t="s">
        <v>8651</v>
      </c>
      <c r="D247" s="92" t="s">
        <v>52</v>
      </c>
      <c r="E247" s="93" t="str">
        <f>IFERROR(VLOOKUP(D247,Dim_Unvan!$A:$B,2,FALSE()),"")</f>
        <v>REYON GÖREVLİSİ</v>
      </c>
      <c r="F247" s="92" t="s">
        <v>53</v>
      </c>
      <c r="G247" s="93" t="str">
        <f>IF(OR(A247="",F247="",I247="",K247&lt;&gt;""),"",IF(COUNTIFS($A$2:A247,A247,$F$2:F247,F247,$K$2:K247,"")&lt;=SUMIFS(Fact_Norm!$F:$F,Fact_Norm!$A:$A,A247,Fact_Norm!$E:$E,F247),"Norma Uygun","Norm Fazlası"))</f>
        <v>Norma Uygun</v>
      </c>
      <c r="H247" s="92"/>
      <c r="I247" s="92" t="s">
        <v>546</v>
      </c>
      <c r="J247" s="94"/>
      <c r="K247" s="94"/>
      <c r="L247" s="92"/>
      <c r="M247" s="92"/>
      <c r="N247" s="93" t="str">
        <f>IFERROR(VLOOKUP(M247,Dim_CikisNedeni!$A:$B,2,FALSE()),"")</f>
        <v/>
      </c>
      <c r="O247" s="93" t="str">
        <f t="shared" si="9"/>
        <v>Aktif</v>
      </c>
      <c r="P247" s="93" t="str">
        <f t="shared" ca="1" si="10"/>
        <v/>
      </c>
      <c r="Q247" s="93" t="str">
        <f t="shared" ca="1" si="11"/>
        <v/>
      </c>
    </row>
    <row r="248" spans="1:17" s="1" customFormat="1" ht="25.5" customHeight="1" x14ac:dyDescent="0.25">
      <c r="A248" s="92" t="s">
        <v>147</v>
      </c>
      <c r="B248" s="93" t="str">
        <f>IFERROR(VLOOKUP(A248,Dim_Magaza!$A:$C,2,FALSE()),"")</f>
        <v>AYDIN MİMARSİNAN</v>
      </c>
      <c r="C248" s="93" t="s">
        <v>8651</v>
      </c>
      <c r="D248" s="92" t="s">
        <v>4</v>
      </c>
      <c r="E248" s="93" t="str">
        <f>IFERROR(VLOOKUP(D248,Dim_Unvan!$A:$B,2,FALSE()),"")</f>
        <v>BAKLİYAT</v>
      </c>
      <c r="F248" s="92" t="s">
        <v>5</v>
      </c>
      <c r="G248" s="93" t="str">
        <f>IF(OR(A248="",F248="",I248="",K248&lt;&gt;""),"",IF(COUNTIFS($A$2:A248,A248,$F$2:F248,F248,$K$2:K248,"")&lt;=SUMIFS(Fact_Norm!$F:$F,Fact_Norm!$A:$A,A248,Fact_Norm!$E:$E,F248),"Norma Uygun","Norm Fazlası"))</f>
        <v>Norma Uygun</v>
      </c>
      <c r="H248" s="92"/>
      <c r="I248" s="92" t="s">
        <v>547</v>
      </c>
      <c r="J248" s="94"/>
      <c r="K248" s="94"/>
      <c r="L248" s="92"/>
      <c r="M248" s="92"/>
      <c r="N248" s="93" t="str">
        <f>IFERROR(VLOOKUP(M248,Dim_CikisNedeni!$A:$B,2,FALSE()),"")</f>
        <v/>
      </c>
      <c r="O248" s="93" t="str">
        <f t="shared" si="9"/>
        <v>Aktif</v>
      </c>
      <c r="P248" s="93" t="str">
        <f t="shared" ca="1" si="10"/>
        <v/>
      </c>
      <c r="Q248" s="93" t="str">
        <f t="shared" ca="1" si="11"/>
        <v/>
      </c>
    </row>
    <row r="249" spans="1:17" s="1" customFormat="1" ht="25.5" customHeight="1" x14ac:dyDescent="0.25">
      <c r="A249" s="92" t="s">
        <v>147</v>
      </c>
      <c r="B249" s="93" t="str">
        <f>IFERROR(VLOOKUP(A249,Dim_Magaza!$A:$C,2,FALSE()),"")</f>
        <v>AYDIN MİMARSİNAN</v>
      </c>
      <c r="C249" s="93" t="s">
        <v>8651</v>
      </c>
      <c r="D249" s="92" t="s">
        <v>86</v>
      </c>
      <c r="E249" s="93" t="str">
        <f>IFERROR(VLOOKUP(D249,Dim_Unvan!$A:$B,2,FALSE()),"")</f>
        <v>ŞARKÜTERİ YARDIMCISI</v>
      </c>
      <c r="F249" s="92" t="s">
        <v>87</v>
      </c>
      <c r="G249" s="93" t="str">
        <f>IF(OR(A249="",F249="",I249="",K249&lt;&gt;""),"",IF(COUNTIFS($A$2:A249,A249,$F$2:F249,F249,$K$2:K249,"")&lt;=SUMIFS(Fact_Norm!$F:$F,Fact_Norm!$A:$A,A249,Fact_Norm!$E:$E,F249),"Norma Uygun","Norm Fazlası"))</f>
        <v>Norm Fazlası</v>
      </c>
      <c r="H249" s="92"/>
      <c r="I249" s="92" t="s">
        <v>548</v>
      </c>
      <c r="J249" s="94"/>
      <c r="K249" s="94"/>
      <c r="L249" s="92"/>
      <c r="M249" s="92"/>
      <c r="N249" s="93" t="str">
        <f>IFERROR(VLOOKUP(M249,Dim_CikisNedeni!$A:$B,2,FALSE()),"")</f>
        <v/>
      </c>
      <c r="O249" s="93" t="str">
        <f t="shared" si="9"/>
        <v>Aktif</v>
      </c>
      <c r="P249" s="93" t="str">
        <f t="shared" ca="1" si="10"/>
        <v/>
      </c>
      <c r="Q249" s="93" t="str">
        <f t="shared" ca="1" si="11"/>
        <v/>
      </c>
    </row>
    <row r="250" spans="1:17" s="1" customFormat="1" ht="25.5" customHeight="1" x14ac:dyDescent="0.25">
      <c r="A250" s="92" t="s">
        <v>147</v>
      </c>
      <c r="B250" s="93" t="str">
        <f>IFERROR(VLOOKUP(A250,Dim_Magaza!$A:$C,2,FALSE()),"")</f>
        <v>AYDIN MİMARSİNAN</v>
      </c>
      <c r="C250" s="93" t="s">
        <v>8651</v>
      </c>
      <c r="D250" s="92" t="s">
        <v>106</v>
      </c>
      <c r="E250" s="93" t="str">
        <f>IFERROR(VLOOKUP(D250,Dim_Unvan!$A:$B,2,FALSE()),"")</f>
        <v>UZMAN KASAP</v>
      </c>
      <c r="F250" s="92" t="s">
        <v>27</v>
      </c>
      <c r="G250" s="93" t="str">
        <f>IF(OR(A250="",F250="",I250="",K250&lt;&gt;""),"",IF(COUNTIFS($A$2:A250,A250,$F$2:F250,F250,$K$2:K250,"")&lt;=SUMIFS(Fact_Norm!$F:$F,Fact_Norm!$A:$A,A250,Fact_Norm!$E:$E,F250),"Norma Uygun","Norm Fazlası"))</f>
        <v>Norma Uygun</v>
      </c>
      <c r="H250" s="92"/>
      <c r="I250" s="92" t="s">
        <v>549</v>
      </c>
      <c r="J250" s="94"/>
      <c r="K250" s="94"/>
      <c r="L250" s="92"/>
      <c r="M250" s="92"/>
      <c r="N250" s="93" t="str">
        <f>IFERROR(VLOOKUP(M250,Dim_CikisNedeni!$A:$B,2,FALSE()),"")</f>
        <v/>
      </c>
      <c r="O250" s="93" t="str">
        <f t="shared" si="9"/>
        <v>Aktif</v>
      </c>
      <c r="P250" s="93" t="str">
        <f t="shared" ca="1" si="10"/>
        <v/>
      </c>
      <c r="Q250" s="93" t="str">
        <f t="shared" ca="1" si="11"/>
        <v/>
      </c>
    </row>
    <row r="251" spans="1:17" s="1" customFormat="1" ht="25.5" customHeight="1" x14ac:dyDescent="0.25">
      <c r="A251" s="92" t="s">
        <v>147</v>
      </c>
      <c r="B251" s="93" t="str">
        <f>IFERROR(VLOOKUP(A251,Dim_Magaza!$A:$C,2,FALSE()),"")</f>
        <v>AYDIN MİMARSİNAN</v>
      </c>
      <c r="C251" s="93" t="s">
        <v>8651</v>
      </c>
      <c r="D251" s="92" t="s">
        <v>102</v>
      </c>
      <c r="E251" s="93" t="str">
        <f>IFERROR(VLOOKUP(D251,Dim_Unvan!$A:$B,2,FALSE()),"")</f>
        <v>UZMAN MANAV</v>
      </c>
      <c r="F251" s="92" t="s">
        <v>35</v>
      </c>
      <c r="G251" s="93" t="str">
        <f>IF(OR(A251="",F251="",I251="",K251&lt;&gt;""),"",IF(COUNTIFS($A$2:A251,A251,$F$2:F251,F251,$K$2:K251,"")&lt;=SUMIFS(Fact_Norm!$F:$F,Fact_Norm!$A:$A,A251,Fact_Norm!$E:$E,F251),"Norma Uygun","Norm Fazlası"))</f>
        <v>Norma Uygun</v>
      </c>
      <c r="H251" s="92"/>
      <c r="I251" s="92" t="s">
        <v>550</v>
      </c>
      <c r="J251" s="94"/>
      <c r="K251" s="94"/>
      <c r="L251" s="92"/>
      <c r="M251" s="92"/>
      <c r="N251" s="93" t="str">
        <f>IFERROR(VLOOKUP(M251,Dim_CikisNedeni!$A:$B,2,FALSE()),"")</f>
        <v/>
      </c>
      <c r="O251" s="93" t="str">
        <f t="shared" si="9"/>
        <v>Aktif</v>
      </c>
      <c r="P251" s="93" t="str">
        <f t="shared" ca="1" si="10"/>
        <v/>
      </c>
      <c r="Q251" s="93" t="str">
        <f t="shared" ca="1" si="11"/>
        <v/>
      </c>
    </row>
    <row r="252" spans="1:17" s="1" customFormat="1" ht="25.5" customHeight="1" x14ac:dyDescent="0.25">
      <c r="A252" s="92" t="s">
        <v>147</v>
      </c>
      <c r="B252" s="93" t="str">
        <f>IFERROR(VLOOKUP(A252,Dim_Magaza!$A:$C,2,FALSE()),"")</f>
        <v>AYDIN MİMARSİNAN</v>
      </c>
      <c r="C252" s="93" t="s">
        <v>8651</v>
      </c>
      <c r="D252" s="92" t="s">
        <v>38</v>
      </c>
      <c r="E252" s="93" t="str">
        <f>IFERROR(VLOOKUP(D252,Dim_Unvan!$A:$B,2,FALSE()),"")</f>
        <v>MANAV YARDIMCISI</v>
      </c>
      <c r="F252" s="92" t="s">
        <v>39</v>
      </c>
      <c r="G252" s="93" t="str">
        <f>IF(OR(A252="",F252="",I252="",K252&lt;&gt;""),"",IF(COUNTIFS($A$2:A252,A252,$F$2:F252,F252,$K$2:K252,"")&lt;=SUMIFS(Fact_Norm!$F:$F,Fact_Norm!$A:$A,A252,Fact_Norm!$E:$E,F252),"Norma Uygun","Norm Fazlası"))</f>
        <v>Norm Fazlası</v>
      </c>
      <c r="H252" s="92"/>
      <c r="I252" s="92" t="s">
        <v>551</v>
      </c>
      <c r="J252" s="94"/>
      <c r="K252" s="94"/>
      <c r="L252" s="92"/>
      <c r="M252" s="92"/>
      <c r="N252" s="93" t="str">
        <f>IFERROR(VLOOKUP(M252,Dim_CikisNedeni!$A:$B,2,FALSE()),"")</f>
        <v/>
      </c>
      <c r="O252" s="93" t="str">
        <f t="shared" si="9"/>
        <v>Aktif</v>
      </c>
      <c r="P252" s="93" t="str">
        <f t="shared" ca="1" si="10"/>
        <v/>
      </c>
      <c r="Q252" s="93" t="str">
        <f t="shared" ca="1" si="11"/>
        <v/>
      </c>
    </row>
    <row r="253" spans="1:17" s="1" customFormat="1" ht="15" hidden="1" customHeight="1" x14ac:dyDescent="0.25">
      <c r="A253" s="92" t="s">
        <v>156</v>
      </c>
      <c r="B253" s="93" t="str">
        <f>IFERROR(VLOOKUP(A253,Dim_Magaza!$A:$C,2,FALSE()),"")</f>
        <v>BAYRAKLI</v>
      </c>
      <c r="C253" s="93" t="s">
        <v>8653</v>
      </c>
      <c r="D253" s="92" t="s">
        <v>98</v>
      </c>
      <c r="E253" s="93" t="str">
        <f>IFERROR(VLOOKUP(D253,Dim_Unvan!$A:$B,2,FALSE()),"")</f>
        <v>UZMAN YÖNETİCİ</v>
      </c>
      <c r="F253" s="92" t="s">
        <v>73</v>
      </c>
      <c r="G253" s="93" t="str">
        <f>IF(OR(A253="",F253="",I253="",K253&lt;&gt;""),"",IF(COUNTIFS($A$2:A253,A253,$F$2:F253,F253,$K$2:K253,"")&lt;=SUMIFS(Fact_Norm!$F:$F,Fact_Norm!$A:$A,A253,Fact_Norm!$E:$E,F253),"Norma Uygun","Norm Fazlası"))</f>
        <v>Norma Uygun</v>
      </c>
      <c r="H253" s="92"/>
      <c r="I253" s="92" t="s">
        <v>552</v>
      </c>
      <c r="J253" s="94"/>
      <c r="K253" s="94"/>
      <c r="L253" s="92"/>
      <c r="M253" s="92"/>
      <c r="N253" s="93" t="str">
        <f>IFERROR(VLOOKUP(M253,Dim_CikisNedeni!$A:$B,2,FALSE()),"")</f>
        <v/>
      </c>
      <c r="O253" s="93" t="str">
        <f t="shared" si="9"/>
        <v>Aktif</v>
      </c>
      <c r="P253" s="93" t="str">
        <f t="shared" ca="1" si="10"/>
        <v/>
      </c>
      <c r="Q253" s="93" t="str">
        <f t="shared" ca="1" si="11"/>
        <v/>
      </c>
    </row>
    <row r="254" spans="1:17" s="1" customFormat="1" ht="15" hidden="1" customHeight="1" x14ac:dyDescent="0.25">
      <c r="A254" s="92" t="s">
        <v>156</v>
      </c>
      <c r="B254" s="93" t="str">
        <f>IFERROR(VLOOKUP(A254,Dim_Magaza!$A:$C,2,FALSE()),"")</f>
        <v>BAYRAKLI</v>
      </c>
      <c r="C254" s="93" t="s">
        <v>8653</v>
      </c>
      <c r="D254" s="92" t="s">
        <v>76</v>
      </c>
      <c r="E254" s="93" t="str">
        <f>IFERROR(VLOOKUP(D254,Dim_Unvan!$A:$B,2,FALSE()),"")</f>
        <v>YÖNETİCİ YARDIMCISI</v>
      </c>
      <c r="F254" s="92" t="s">
        <v>77</v>
      </c>
      <c r="G254" s="93" t="str">
        <f>IF(OR(A254="",F254="",I254="",K254&lt;&gt;""),"",IF(COUNTIFS($A$2:A254,A254,$F$2:F254,F254,$K$2:K254,"")&lt;=SUMIFS(Fact_Norm!$F:$F,Fact_Norm!$A:$A,A254,Fact_Norm!$E:$E,F254),"Norma Uygun","Norm Fazlası"))</f>
        <v>Norma Uygun</v>
      </c>
      <c r="H254" s="92"/>
      <c r="I254" s="92" t="s">
        <v>553</v>
      </c>
      <c r="J254" s="94"/>
      <c r="K254" s="94"/>
      <c r="L254" s="92"/>
      <c r="M254" s="92"/>
      <c r="N254" s="93" t="str">
        <f>IFERROR(VLOOKUP(M254,Dim_CikisNedeni!$A:$B,2,FALSE()),"")</f>
        <v/>
      </c>
      <c r="O254" s="93" t="str">
        <f t="shared" si="9"/>
        <v>Aktif</v>
      </c>
      <c r="P254" s="93" t="str">
        <f t="shared" ca="1" si="10"/>
        <v/>
      </c>
      <c r="Q254" s="93" t="str">
        <f t="shared" ca="1" si="11"/>
        <v/>
      </c>
    </row>
    <row r="255" spans="1:17" s="1" customFormat="1" ht="15" hidden="1" customHeight="1" x14ac:dyDescent="0.25">
      <c r="A255" s="92" t="s">
        <v>156</v>
      </c>
      <c r="B255" s="93" t="str">
        <f>IFERROR(VLOOKUP(A255,Dim_Magaza!$A:$C,2,FALSE()),"")</f>
        <v>BAYRAKLI</v>
      </c>
      <c r="C255" s="93" t="s">
        <v>8653</v>
      </c>
      <c r="D255" s="92" t="s">
        <v>30</v>
      </c>
      <c r="E255" s="93" t="str">
        <f>IFERROR(VLOOKUP(D255,Dim_Unvan!$A:$B,2,FALSE()),"")</f>
        <v>KASİYER</v>
      </c>
      <c r="F255" s="92" t="s">
        <v>31</v>
      </c>
      <c r="G255" s="93" t="str">
        <f>IF(OR(A255="",F255="",I255="",K255&lt;&gt;""),"",IF(COUNTIFS($A$2:A255,A255,$F$2:F255,F255,$K$2:K255,"")&lt;=SUMIFS(Fact_Norm!$F:$F,Fact_Norm!$A:$A,A255,Fact_Norm!$E:$E,F255),"Norma Uygun","Norm Fazlası"))</f>
        <v>Norma Uygun</v>
      </c>
      <c r="H255" s="92"/>
      <c r="I255" s="92" t="s">
        <v>554</v>
      </c>
      <c r="J255" s="94"/>
      <c r="K255" s="94"/>
      <c r="L255" s="92"/>
      <c r="M255" s="92"/>
      <c r="N255" s="93" t="str">
        <f>IFERROR(VLOOKUP(M255,Dim_CikisNedeni!$A:$B,2,FALSE()),"")</f>
        <v/>
      </c>
      <c r="O255" s="93" t="str">
        <f t="shared" si="9"/>
        <v>Aktif</v>
      </c>
      <c r="P255" s="93" t="str">
        <f t="shared" ca="1" si="10"/>
        <v/>
      </c>
      <c r="Q255" s="93" t="str">
        <f t="shared" ca="1" si="11"/>
        <v/>
      </c>
    </row>
    <row r="256" spans="1:17" s="1" customFormat="1" ht="15" hidden="1" customHeight="1" x14ac:dyDescent="0.25">
      <c r="A256" s="92" t="s">
        <v>156</v>
      </c>
      <c r="B256" s="93" t="str">
        <f>IFERROR(VLOOKUP(A256,Dim_Magaza!$A:$C,2,FALSE()),"")</f>
        <v>BAYRAKLI</v>
      </c>
      <c r="C256" s="93" t="s">
        <v>8653</v>
      </c>
      <c r="D256" s="92" t="s">
        <v>30</v>
      </c>
      <c r="E256" s="93" t="str">
        <f>IFERROR(VLOOKUP(D256,Dim_Unvan!$A:$B,2,FALSE()),"")</f>
        <v>KASİYER</v>
      </c>
      <c r="F256" s="92" t="s">
        <v>31</v>
      </c>
      <c r="G256" s="93" t="str">
        <f>IF(OR(A256="",F256="",I256="",K256&lt;&gt;""),"",IF(COUNTIFS($A$2:A256,A256,$F$2:F256,F256,$K$2:K256,"")&lt;=SUMIFS(Fact_Norm!$F:$F,Fact_Norm!$A:$A,A256,Fact_Norm!$E:$E,F256),"Norma Uygun","Norm Fazlası"))</f>
        <v>Norma Uygun</v>
      </c>
      <c r="H256" s="92"/>
      <c r="I256" s="92" t="s">
        <v>555</v>
      </c>
      <c r="J256" s="94"/>
      <c r="K256" s="94"/>
      <c r="L256" s="92"/>
      <c r="M256" s="92"/>
      <c r="N256" s="93" t="str">
        <f>IFERROR(VLOOKUP(M256,Dim_CikisNedeni!$A:$B,2,FALSE()),"")</f>
        <v/>
      </c>
      <c r="O256" s="93" t="str">
        <f t="shared" si="9"/>
        <v>Aktif</v>
      </c>
      <c r="P256" s="93" t="str">
        <f t="shared" ca="1" si="10"/>
        <v/>
      </c>
      <c r="Q256" s="93" t="str">
        <f t="shared" ca="1" si="11"/>
        <v/>
      </c>
    </row>
    <row r="257" spans="1:17" s="1" customFormat="1" ht="15" hidden="1" customHeight="1" x14ac:dyDescent="0.25">
      <c r="A257" s="92" t="s">
        <v>156</v>
      </c>
      <c r="B257" s="93" t="str">
        <f>IFERROR(VLOOKUP(A257,Dim_Magaza!$A:$C,2,FALSE()),"")</f>
        <v>BAYRAKLI</v>
      </c>
      <c r="C257" s="93" t="s">
        <v>8653</v>
      </c>
      <c r="D257" s="92" t="s">
        <v>52</v>
      </c>
      <c r="E257" s="93" t="str">
        <f>IFERROR(VLOOKUP(D257,Dim_Unvan!$A:$B,2,FALSE()),"")</f>
        <v>REYON GÖREVLİSİ</v>
      </c>
      <c r="F257" s="92" t="s">
        <v>53</v>
      </c>
      <c r="G257" s="93" t="str">
        <f>IF(OR(A257="",F257="",I257="",K257&lt;&gt;""),"",IF(COUNTIFS($A$2:A257,A257,$F$2:F257,F257,$K$2:K257,"")&lt;=SUMIFS(Fact_Norm!$F:$F,Fact_Norm!$A:$A,A257,Fact_Norm!$E:$E,F257),"Norma Uygun","Norm Fazlası"))</f>
        <v>Norma Uygun</v>
      </c>
      <c r="H257" s="92"/>
      <c r="I257" s="92" t="s">
        <v>556</v>
      </c>
      <c r="J257" s="94"/>
      <c r="K257" s="94"/>
      <c r="L257" s="92"/>
      <c r="M257" s="92"/>
      <c r="N257" s="93" t="str">
        <f>IFERROR(VLOOKUP(M257,Dim_CikisNedeni!$A:$B,2,FALSE()),"")</f>
        <v/>
      </c>
      <c r="O257" s="93" t="str">
        <f t="shared" si="9"/>
        <v>Aktif</v>
      </c>
      <c r="P257" s="93" t="str">
        <f t="shared" ca="1" si="10"/>
        <v/>
      </c>
      <c r="Q257" s="93" t="str">
        <f t="shared" ca="1" si="11"/>
        <v/>
      </c>
    </row>
    <row r="258" spans="1:17" s="1" customFormat="1" ht="15" hidden="1" customHeight="1" x14ac:dyDescent="0.25">
      <c r="A258" s="92" t="s">
        <v>156</v>
      </c>
      <c r="B258" s="93" t="str">
        <f>IFERROR(VLOOKUP(A258,Dim_Magaza!$A:$C,2,FALSE()),"")</f>
        <v>BAYRAKLI</v>
      </c>
      <c r="C258" s="93" t="s">
        <v>8653</v>
      </c>
      <c r="D258" s="92" t="s">
        <v>52</v>
      </c>
      <c r="E258" s="93" t="str">
        <f>IFERROR(VLOOKUP(D258,Dim_Unvan!$A:$B,2,FALSE()),"")</f>
        <v>REYON GÖREVLİSİ</v>
      </c>
      <c r="F258" s="92" t="s">
        <v>53</v>
      </c>
      <c r="G258" s="93" t="str">
        <f>IF(OR(A258="",F258="",I258="",K258&lt;&gt;""),"",IF(COUNTIFS($A$2:A258,A258,$F$2:F258,F258,$K$2:K258,"")&lt;=SUMIFS(Fact_Norm!$F:$F,Fact_Norm!$A:$A,A258,Fact_Norm!$E:$E,F258),"Norma Uygun","Norm Fazlası"))</f>
        <v>Norma Uygun</v>
      </c>
      <c r="H258" s="92"/>
      <c r="I258" s="92" t="s">
        <v>557</v>
      </c>
      <c r="J258" s="94"/>
      <c r="K258" s="94"/>
      <c r="L258" s="92"/>
      <c r="M258" s="92"/>
      <c r="N258" s="93" t="str">
        <f>IFERROR(VLOOKUP(M258,Dim_CikisNedeni!$A:$B,2,FALSE()),"")</f>
        <v/>
      </c>
      <c r="O258" s="93" t="str">
        <f t="shared" ref="O258:O321" si="12">IF(I258="","",IF(K258&lt;&gt;"","Pasif","Aktif"))</f>
        <v>Aktif</v>
      </c>
      <c r="P258" s="93" t="str">
        <f t="shared" ref="P258:P321" ca="1" si="13">IF(J258="","",IF(K258&lt;&gt;"",K258-J258,TODAY()-J258))</f>
        <v/>
      </c>
      <c r="Q258" s="93" t="str">
        <f t="shared" ref="Q258:Q321" ca="1" si="14">IF(P258="","",ROUND(P258/365,1))</f>
        <v/>
      </c>
    </row>
    <row r="259" spans="1:17" s="1" customFormat="1" ht="15" hidden="1" customHeight="1" x14ac:dyDescent="0.25">
      <c r="A259" s="92" t="s">
        <v>156</v>
      </c>
      <c r="B259" s="93" t="str">
        <f>IFERROR(VLOOKUP(A259,Dim_Magaza!$A:$C,2,FALSE()),"")</f>
        <v>BAYRAKLI</v>
      </c>
      <c r="C259" s="93" t="s">
        <v>8653</v>
      </c>
      <c r="D259" s="92" t="s">
        <v>4</v>
      </c>
      <c r="E259" s="93" t="str">
        <f>IFERROR(VLOOKUP(D259,Dim_Unvan!$A:$B,2,FALSE()),"")</f>
        <v>BAKLİYAT</v>
      </c>
      <c r="F259" s="92" t="s">
        <v>5</v>
      </c>
      <c r="G259" s="93" t="str">
        <f>IF(OR(A259="",F259="",I259="",K259&lt;&gt;""),"",IF(COUNTIFS($A$2:A259,A259,$F$2:F259,F259,$K$2:K259,"")&lt;=SUMIFS(Fact_Norm!$F:$F,Fact_Norm!$A:$A,A259,Fact_Norm!$E:$E,F259),"Norma Uygun","Norm Fazlası"))</f>
        <v>Norma Uygun</v>
      </c>
      <c r="H259" s="92"/>
      <c r="I259" s="92" t="s">
        <v>558</v>
      </c>
      <c r="J259" s="94"/>
      <c r="K259" s="94"/>
      <c r="L259" s="92"/>
      <c r="M259" s="92"/>
      <c r="N259" s="93" t="str">
        <f>IFERROR(VLOOKUP(M259,Dim_CikisNedeni!$A:$B,2,FALSE()),"")</f>
        <v/>
      </c>
      <c r="O259" s="93" t="str">
        <f t="shared" si="12"/>
        <v>Aktif</v>
      </c>
      <c r="P259" s="93" t="str">
        <f t="shared" ca="1" si="13"/>
        <v/>
      </c>
      <c r="Q259" s="93" t="str">
        <f t="shared" ca="1" si="14"/>
        <v/>
      </c>
    </row>
    <row r="260" spans="1:17" s="1" customFormat="1" ht="25.5" hidden="1" customHeight="1" x14ac:dyDescent="0.25">
      <c r="A260" s="92" t="s">
        <v>156</v>
      </c>
      <c r="B260" s="93" t="str">
        <f>IFERROR(VLOOKUP(A260,Dim_Magaza!$A:$C,2,FALSE()),"")</f>
        <v>BAYRAKLI</v>
      </c>
      <c r="C260" s="93" t="s">
        <v>8653</v>
      </c>
      <c r="D260" s="92" t="s">
        <v>86</v>
      </c>
      <c r="E260" s="93" t="str">
        <f>IFERROR(VLOOKUP(D260,Dim_Unvan!$A:$B,2,FALSE()),"")</f>
        <v>ŞARKÜTERİ YARDIMCISI</v>
      </c>
      <c r="F260" s="92" t="s">
        <v>87</v>
      </c>
      <c r="G260" s="93" t="str">
        <f>IF(OR(A260="",F260="",I260="",K260&lt;&gt;""),"",IF(COUNTIFS($A$2:A260,A260,$F$2:F260,F260,$K$2:K260,"")&lt;=SUMIFS(Fact_Norm!$F:$F,Fact_Norm!$A:$A,A260,Fact_Norm!$E:$E,F260),"Norma Uygun","Norm Fazlası"))</f>
        <v>Norm Fazlası</v>
      </c>
      <c r="H260" s="92"/>
      <c r="I260" s="92" t="s">
        <v>559</v>
      </c>
      <c r="J260" s="94"/>
      <c r="K260" s="94"/>
      <c r="L260" s="92"/>
      <c r="M260" s="92"/>
      <c r="N260" s="93" t="str">
        <f>IFERROR(VLOOKUP(M260,Dim_CikisNedeni!$A:$B,2,FALSE()),"")</f>
        <v/>
      </c>
      <c r="O260" s="93" t="str">
        <f t="shared" si="12"/>
        <v>Aktif</v>
      </c>
      <c r="P260" s="93" t="str">
        <f t="shared" ca="1" si="13"/>
        <v/>
      </c>
      <c r="Q260" s="93" t="str">
        <f t="shared" ca="1" si="14"/>
        <v/>
      </c>
    </row>
    <row r="261" spans="1:17" s="1" customFormat="1" ht="15" hidden="1" customHeight="1" x14ac:dyDescent="0.25">
      <c r="A261" s="92" t="s">
        <v>156</v>
      </c>
      <c r="B261" s="93" t="str">
        <f>IFERROR(VLOOKUP(A261,Dim_Magaza!$A:$C,2,FALSE()),"")</f>
        <v>BAYRAKLI</v>
      </c>
      <c r="C261" s="93" t="s">
        <v>8653</v>
      </c>
      <c r="D261" s="92" t="s">
        <v>28</v>
      </c>
      <c r="E261" s="93" t="str">
        <f>IFERROR(VLOOKUP(D261,Dim_Unvan!$A:$B,2,FALSE()),"")</f>
        <v>KASAP YARDIMCISI</v>
      </c>
      <c r="F261" s="92" t="s">
        <v>29</v>
      </c>
      <c r="G261" s="93" t="str">
        <f>IF(OR(A261="",F261="",I261="",K261&lt;&gt;""),"",IF(COUNTIFS($A$2:A261,A261,$F$2:F261,F261,$K$2:K261,"")&lt;=SUMIFS(Fact_Norm!$F:$F,Fact_Norm!$A:$A,A261,Fact_Norm!$E:$E,F261),"Norma Uygun","Norm Fazlası"))</f>
        <v>Norm Fazlası</v>
      </c>
      <c r="H261" s="92"/>
      <c r="I261" s="92" t="s">
        <v>560</v>
      </c>
      <c r="J261" s="94"/>
      <c r="K261" s="94"/>
      <c r="L261" s="92"/>
      <c r="M261" s="92"/>
      <c r="N261" s="93" t="str">
        <f>IFERROR(VLOOKUP(M261,Dim_CikisNedeni!$A:$B,2,FALSE()),"")</f>
        <v/>
      </c>
      <c r="O261" s="93" t="str">
        <f t="shared" si="12"/>
        <v>Aktif</v>
      </c>
      <c r="P261" s="93" t="str">
        <f t="shared" ca="1" si="13"/>
        <v/>
      </c>
      <c r="Q261" s="93" t="str">
        <f t="shared" ca="1" si="14"/>
        <v/>
      </c>
    </row>
    <row r="262" spans="1:17" s="1" customFormat="1" ht="15" hidden="1" customHeight="1" x14ac:dyDescent="0.25">
      <c r="A262" s="92" t="s">
        <v>156</v>
      </c>
      <c r="B262" s="93" t="str">
        <f>IFERROR(VLOOKUP(A262,Dim_Magaza!$A:$C,2,FALSE()),"")</f>
        <v>BAYRAKLI</v>
      </c>
      <c r="C262" s="93" t="s">
        <v>8653</v>
      </c>
      <c r="D262" s="92" t="s">
        <v>36</v>
      </c>
      <c r="E262" s="93" t="str">
        <f>IFERROR(VLOOKUP(D262,Dim_Unvan!$A:$B,2,FALSE()),"")</f>
        <v>MANAV TERAZİ</v>
      </c>
      <c r="F262" s="92" t="s">
        <v>35</v>
      </c>
      <c r="G262" s="93" t="str">
        <f>IF(OR(A262="",F262="",I262="",K262&lt;&gt;""),"",IF(COUNTIFS($A$2:A262,A262,$F$2:F262,F262,$K$2:K262,"")&lt;=SUMIFS(Fact_Norm!$F:$F,Fact_Norm!$A:$A,A262,Fact_Norm!$E:$E,F262),"Norma Uygun","Norm Fazlası"))</f>
        <v>Norma Uygun</v>
      </c>
      <c r="H262" s="92"/>
      <c r="I262" s="92" t="s">
        <v>561</v>
      </c>
      <c r="J262" s="94"/>
      <c r="K262" s="94"/>
      <c r="L262" s="92"/>
      <c r="M262" s="92"/>
      <c r="N262" s="93" t="str">
        <f>IFERROR(VLOOKUP(M262,Dim_CikisNedeni!$A:$B,2,FALSE()),"")</f>
        <v/>
      </c>
      <c r="O262" s="93" t="str">
        <f t="shared" si="12"/>
        <v>Aktif</v>
      </c>
      <c r="P262" s="93" t="str">
        <f t="shared" ca="1" si="13"/>
        <v/>
      </c>
      <c r="Q262" s="93" t="str">
        <f t="shared" ca="1" si="14"/>
        <v/>
      </c>
    </row>
    <row r="263" spans="1:17" s="1" customFormat="1" ht="15" hidden="1" customHeight="1" x14ac:dyDescent="0.25">
      <c r="A263" s="92" t="s">
        <v>156</v>
      </c>
      <c r="B263" s="93" t="str">
        <f>IFERROR(VLOOKUP(A263,Dim_Magaza!$A:$C,2,FALSE()),"")</f>
        <v>BAYRAKLI</v>
      </c>
      <c r="C263" s="93" t="s">
        <v>8653</v>
      </c>
      <c r="D263" s="92" t="s">
        <v>34</v>
      </c>
      <c r="E263" s="93" t="str">
        <f>IFERROR(VLOOKUP(D263,Dim_Unvan!$A:$B,2,FALSE()),"")</f>
        <v>MANAV</v>
      </c>
      <c r="F263" s="92" t="s">
        <v>35</v>
      </c>
      <c r="G263" s="93" t="str">
        <f>IF(OR(A263="",F263="",I263="",K263&lt;&gt;""),"",IF(COUNTIFS($A$2:A263,A263,$F$2:F263,F263,$K$2:K263,"")&lt;=SUMIFS(Fact_Norm!$F:$F,Fact_Norm!$A:$A,A263,Fact_Norm!$E:$E,F263),"Norma Uygun","Norm Fazlası"))</f>
        <v>Norma Uygun</v>
      </c>
      <c r="H263" s="92"/>
      <c r="I263" s="92" t="s">
        <v>562</v>
      </c>
      <c r="J263" s="94"/>
      <c r="K263" s="94"/>
      <c r="L263" s="92"/>
      <c r="M263" s="92"/>
      <c r="N263" s="93" t="str">
        <f>IFERROR(VLOOKUP(M263,Dim_CikisNedeni!$A:$B,2,FALSE()),"")</f>
        <v/>
      </c>
      <c r="O263" s="93" t="str">
        <f t="shared" si="12"/>
        <v>Aktif</v>
      </c>
      <c r="P263" s="93" t="str">
        <f t="shared" ca="1" si="13"/>
        <v/>
      </c>
      <c r="Q263" s="93" t="str">
        <f t="shared" ca="1" si="14"/>
        <v/>
      </c>
    </row>
    <row r="264" spans="1:17" s="1" customFormat="1" ht="15" hidden="1" customHeight="1" x14ac:dyDescent="0.25">
      <c r="A264" s="92" t="s">
        <v>213</v>
      </c>
      <c r="B264" s="93" t="str">
        <f>IFERROR(VLOOKUP(A264,Dim_Magaza!$A:$C,2,FALSE()),"")</f>
        <v>KARŞIYAKA-2</v>
      </c>
      <c r="C264" s="93" t="s">
        <v>8653</v>
      </c>
      <c r="D264" s="92" t="s">
        <v>98</v>
      </c>
      <c r="E264" s="93" t="str">
        <f>IFERROR(VLOOKUP(D264,Dim_Unvan!$A:$B,2,FALSE()),"")</f>
        <v>UZMAN YÖNETİCİ</v>
      </c>
      <c r="F264" s="92" t="s">
        <v>73</v>
      </c>
      <c r="G264" s="93" t="str">
        <f>IF(OR(A264="",F264="",I264="",K264&lt;&gt;""),"",IF(COUNTIFS($A$2:A264,A264,$F$2:F264,F264,$K$2:K264,"")&lt;=SUMIFS(Fact_Norm!$F:$F,Fact_Norm!$A:$A,A264,Fact_Norm!$E:$E,F264),"Norma Uygun","Norm Fazlası"))</f>
        <v>Norma Uygun</v>
      </c>
      <c r="H264" s="92"/>
      <c r="I264" s="92" t="s">
        <v>563</v>
      </c>
      <c r="J264" s="94"/>
      <c r="K264" s="94"/>
      <c r="L264" s="92"/>
      <c r="M264" s="92"/>
      <c r="N264" s="93" t="str">
        <f>IFERROR(VLOOKUP(M264,Dim_CikisNedeni!$A:$B,2,FALSE()),"")</f>
        <v/>
      </c>
      <c r="O264" s="93" t="str">
        <f t="shared" si="12"/>
        <v>Aktif</v>
      </c>
      <c r="P264" s="93" t="str">
        <f t="shared" ca="1" si="13"/>
        <v/>
      </c>
      <c r="Q264" s="93" t="str">
        <f t="shared" ca="1" si="14"/>
        <v/>
      </c>
    </row>
    <row r="265" spans="1:17" s="1" customFormat="1" ht="15" hidden="1" customHeight="1" x14ac:dyDescent="0.25">
      <c r="A265" s="92" t="s">
        <v>213</v>
      </c>
      <c r="B265" s="93" t="str">
        <f>IFERROR(VLOOKUP(A265,Dim_Magaza!$A:$C,2,FALSE()),"")</f>
        <v>KARŞIYAKA-2</v>
      </c>
      <c r="C265" s="93" t="s">
        <v>8653</v>
      </c>
      <c r="D265" s="92" t="s">
        <v>76</v>
      </c>
      <c r="E265" s="93" t="str">
        <f>IFERROR(VLOOKUP(D265,Dim_Unvan!$A:$B,2,FALSE()),"")</f>
        <v>YÖNETİCİ YARDIMCISI</v>
      </c>
      <c r="F265" s="92" t="s">
        <v>77</v>
      </c>
      <c r="G265" s="93" t="str">
        <f>IF(OR(A265="",F265="",I265="",K265&lt;&gt;""),"",IF(COUNTIFS($A$2:A265,A265,$F$2:F265,F265,$K$2:K265,"")&lt;=SUMIFS(Fact_Norm!$F:$F,Fact_Norm!$A:$A,A265,Fact_Norm!$E:$E,F265),"Norma Uygun","Norm Fazlası"))</f>
        <v>Norma Uygun</v>
      </c>
      <c r="H265" s="92"/>
      <c r="I265" s="92" t="s">
        <v>564</v>
      </c>
      <c r="J265" s="94"/>
      <c r="K265" s="94"/>
      <c r="L265" s="92"/>
      <c r="M265" s="92"/>
      <c r="N265" s="93" t="str">
        <f>IFERROR(VLOOKUP(M265,Dim_CikisNedeni!$A:$B,2,FALSE()),"")</f>
        <v/>
      </c>
      <c r="O265" s="93" t="str">
        <f t="shared" si="12"/>
        <v>Aktif</v>
      </c>
      <c r="P265" s="93" t="str">
        <f t="shared" ca="1" si="13"/>
        <v/>
      </c>
      <c r="Q265" s="93" t="str">
        <f t="shared" ca="1" si="14"/>
        <v/>
      </c>
    </row>
    <row r="266" spans="1:17" s="1" customFormat="1" ht="15" hidden="1" customHeight="1" x14ac:dyDescent="0.25">
      <c r="A266" s="92" t="s">
        <v>213</v>
      </c>
      <c r="B266" s="93" t="str">
        <f>IFERROR(VLOOKUP(A266,Dim_Magaza!$A:$C,2,FALSE()),"")</f>
        <v>KARŞIYAKA-2</v>
      </c>
      <c r="C266" s="93" t="s">
        <v>8653</v>
      </c>
      <c r="D266" s="92" t="s">
        <v>30</v>
      </c>
      <c r="E266" s="93" t="str">
        <f>IFERROR(VLOOKUP(D266,Dim_Unvan!$A:$B,2,FALSE()),"")</f>
        <v>KASİYER</v>
      </c>
      <c r="F266" s="92" t="s">
        <v>31</v>
      </c>
      <c r="G266" s="93" t="str">
        <f>IF(OR(A266="",F266="",I266="",K266&lt;&gt;""),"",IF(COUNTIFS($A$2:A266,A266,$F$2:F266,F266,$K$2:K266,"")&lt;=SUMIFS(Fact_Norm!$F:$F,Fact_Norm!$A:$A,A266,Fact_Norm!$E:$E,F266),"Norma Uygun","Norm Fazlası"))</f>
        <v>Norma Uygun</v>
      </c>
      <c r="H266" s="92"/>
      <c r="I266" s="92" t="s">
        <v>565</v>
      </c>
      <c r="J266" s="94"/>
      <c r="K266" s="94"/>
      <c r="L266" s="92"/>
      <c r="M266" s="92"/>
      <c r="N266" s="93" t="str">
        <f>IFERROR(VLOOKUP(M266,Dim_CikisNedeni!$A:$B,2,FALSE()),"")</f>
        <v/>
      </c>
      <c r="O266" s="93" t="str">
        <f t="shared" si="12"/>
        <v>Aktif</v>
      </c>
      <c r="P266" s="93" t="str">
        <f t="shared" ca="1" si="13"/>
        <v/>
      </c>
      <c r="Q266" s="93" t="str">
        <f t="shared" ca="1" si="14"/>
        <v/>
      </c>
    </row>
    <row r="267" spans="1:17" s="1" customFormat="1" ht="15" hidden="1" customHeight="1" x14ac:dyDescent="0.25">
      <c r="A267" s="92" t="s">
        <v>213</v>
      </c>
      <c r="B267" s="93" t="str">
        <f>IFERROR(VLOOKUP(A267,Dim_Magaza!$A:$C,2,FALSE()),"")</f>
        <v>KARŞIYAKA-2</v>
      </c>
      <c r="C267" s="93" t="s">
        <v>8653</v>
      </c>
      <c r="D267" s="92" t="s">
        <v>30</v>
      </c>
      <c r="E267" s="93" t="str">
        <f>IFERROR(VLOOKUP(D267,Dim_Unvan!$A:$B,2,FALSE()),"")</f>
        <v>KASİYER</v>
      </c>
      <c r="F267" s="92" t="s">
        <v>31</v>
      </c>
      <c r="G267" s="93" t="str">
        <f>IF(OR(A267="",F267="",I267="",K267&lt;&gt;""),"",IF(COUNTIFS($A$2:A267,A267,$F$2:F267,F267,$K$2:K267,"")&lt;=SUMIFS(Fact_Norm!$F:$F,Fact_Norm!$A:$A,A267,Fact_Norm!$E:$E,F267),"Norma Uygun","Norm Fazlası"))</f>
        <v>Norma Uygun</v>
      </c>
      <c r="H267" s="92"/>
      <c r="I267" s="92" t="s">
        <v>566</v>
      </c>
      <c r="J267" s="94"/>
      <c r="K267" s="94"/>
      <c r="L267" s="92"/>
      <c r="M267" s="92"/>
      <c r="N267" s="93" t="str">
        <f>IFERROR(VLOOKUP(M267,Dim_CikisNedeni!$A:$B,2,FALSE()),"")</f>
        <v/>
      </c>
      <c r="O267" s="93" t="str">
        <f t="shared" si="12"/>
        <v>Aktif</v>
      </c>
      <c r="P267" s="93" t="str">
        <f t="shared" ca="1" si="13"/>
        <v/>
      </c>
      <c r="Q267" s="93" t="str">
        <f t="shared" ca="1" si="14"/>
        <v/>
      </c>
    </row>
    <row r="268" spans="1:17" s="1" customFormat="1" ht="15" hidden="1" customHeight="1" x14ac:dyDescent="0.25">
      <c r="A268" s="92" t="s">
        <v>213</v>
      </c>
      <c r="B268" s="93" t="str">
        <f>IFERROR(VLOOKUP(A268,Dim_Magaza!$A:$C,2,FALSE()),"")</f>
        <v>KARŞIYAKA-2</v>
      </c>
      <c r="C268" s="93" t="s">
        <v>8653</v>
      </c>
      <c r="D268" s="92" t="s">
        <v>30</v>
      </c>
      <c r="E268" s="93" t="str">
        <f>IFERROR(VLOOKUP(D268,Dim_Unvan!$A:$B,2,FALSE()),"")</f>
        <v>KASİYER</v>
      </c>
      <c r="F268" s="92" t="s">
        <v>31</v>
      </c>
      <c r="G268" s="93" t="str">
        <f>IF(OR(A268="",F268="",I268="",K268&lt;&gt;""),"",IF(COUNTIFS($A$2:A268,A268,$F$2:F268,F268,$K$2:K268,"")&lt;=SUMIFS(Fact_Norm!$F:$F,Fact_Norm!$A:$A,A268,Fact_Norm!$E:$E,F268),"Norma Uygun","Norm Fazlası"))</f>
        <v>Norma Uygun</v>
      </c>
      <c r="H268" s="92"/>
      <c r="I268" s="92" t="s">
        <v>567</v>
      </c>
      <c r="J268" s="94"/>
      <c r="K268" s="94"/>
      <c r="L268" s="92"/>
      <c r="M268" s="92"/>
      <c r="N268" s="93" t="str">
        <f>IFERROR(VLOOKUP(M268,Dim_CikisNedeni!$A:$B,2,FALSE()),"")</f>
        <v/>
      </c>
      <c r="O268" s="93" t="str">
        <f t="shared" si="12"/>
        <v>Aktif</v>
      </c>
      <c r="P268" s="93" t="str">
        <f t="shared" ca="1" si="13"/>
        <v/>
      </c>
      <c r="Q268" s="93" t="str">
        <f t="shared" ca="1" si="14"/>
        <v/>
      </c>
    </row>
    <row r="269" spans="1:17" s="1" customFormat="1" ht="15" hidden="1" customHeight="1" x14ac:dyDescent="0.25">
      <c r="A269" s="92" t="s">
        <v>213</v>
      </c>
      <c r="B269" s="93" t="str">
        <f>IFERROR(VLOOKUP(A269,Dim_Magaza!$A:$C,2,FALSE()),"")</f>
        <v>KARŞIYAKA-2</v>
      </c>
      <c r="C269" s="93" t="s">
        <v>8653</v>
      </c>
      <c r="D269" s="92" t="s">
        <v>52</v>
      </c>
      <c r="E269" s="93" t="str">
        <f>IFERROR(VLOOKUP(D269,Dim_Unvan!$A:$B,2,FALSE()),"")</f>
        <v>REYON GÖREVLİSİ</v>
      </c>
      <c r="F269" s="92" t="s">
        <v>53</v>
      </c>
      <c r="G269" s="93" t="str">
        <f>IF(OR(A269="",F269="",I269="",K269&lt;&gt;""),"",IF(COUNTIFS($A$2:A269,A269,$F$2:F269,F269,$K$2:K269,"")&lt;=SUMIFS(Fact_Norm!$F:$F,Fact_Norm!$A:$A,A269,Fact_Norm!$E:$E,F269),"Norma Uygun","Norm Fazlası"))</f>
        <v>Norma Uygun</v>
      </c>
      <c r="H269" s="92"/>
      <c r="I269" s="92" t="s">
        <v>568</v>
      </c>
      <c r="J269" s="94"/>
      <c r="K269" s="94"/>
      <c r="L269" s="92"/>
      <c r="M269" s="92"/>
      <c r="N269" s="93" t="str">
        <f>IFERROR(VLOOKUP(M269,Dim_CikisNedeni!$A:$B,2,FALSE()),"")</f>
        <v/>
      </c>
      <c r="O269" s="93" t="str">
        <f t="shared" si="12"/>
        <v>Aktif</v>
      </c>
      <c r="P269" s="93" t="str">
        <f t="shared" ca="1" si="13"/>
        <v/>
      </c>
      <c r="Q269" s="93" t="str">
        <f t="shared" ca="1" si="14"/>
        <v/>
      </c>
    </row>
    <row r="270" spans="1:17" s="1" customFormat="1" ht="15" hidden="1" customHeight="1" x14ac:dyDescent="0.25">
      <c r="A270" s="92" t="s">
        <v>213</v>
      </c>
      <c r="B270" s="93" t="str">
        <f>IFERROR(VLOOKUP(A270,Dim_Magaza!$A:$C,2,FALSE()),"")</f>
        <v>KARŞIYAKA-2</v>
      </c>
      <c r="C270" s="93" t="s">
        <v>8653</v>
      </c>
      <c r="D270" s="92" t="s">
        <v>52</v>
      </c>
      <c r="E270" s="93" t="str">
        <f>IFERROR(VLOOKUP(D270,Dim_Unvan!$A:$B,2,FALSE()),"")</f>
        <v>REYON GÖREVLİSİ</v>
      </c>
      <c r="F270" s="92" t="s">
        <v>53</v>
      </c>
      <c r="G270" s="93" t="str">
        <f>IF(OR(A270="",F270="",I270="",K270&lt;&gt;""),"",IF(COUNTIFS($A$2:A270,A270,$F$2:F270,F270,$K$2:K270,"")&lt;=SUMIFS(Fact_Norm!$F:$F,Fact_Norm!$A:$A,A270,Fact_Norm!$E:$E,F270),"Norma Uygun","Norm Fazlası"))</f>
        <v>Norma Uygun</v>
      </c>
      <c r="H270" s="92"/>
      <c r="I270" s="92" t="s">
        <v>569</v>
      </c>
      <c r="J270" s="94"/>
      <c r="K270" s="94"/>
      <c r="L270" s="92"/>
      <c r="M270" s="92"/>
      <c r="N270" s="93" t="str">
        <f>IFERROR(VLOOKUP(M270,Dim_CikisNedeni!$A:$B,2,FALSE()),"")</f>
        <v/>
      </c>
      <c r="O270" s="93" t="str">
        <f t="shared" si="12"/>
        <v>Aktif</v>
      </c>
      <c r="P270" s="93" t="str">
        <f t="shared" ca="1" si="13"/>
        <v/>
      </c>
      <c r="Q270" s="93" t="str">
        <f t="shared" ca="1" si="14"/>
        <v/>
      </c>
    </row>
    <row r="271" spans="1:17" s="1" customFormat="1" ht="25.5" hidden="1" customHeight="1" x14ac:dyDescent="0.25">
      <c r="A271" s="92" t="s">
        <v>213</v>
      </c>
      <c r="B271" s="93" t="str">
        <f>IFERROR(VLOOKUP(A271,Dim_Magaza!$A:$C,2,FALSE()),"")</f>
        <v>KARŞIYAKA-2</v>
      </c>
      <c r="C271" s="93" t="s">
        <v>8653</v>
      </c>
      <c r="D271" s="92" t="s">
        <v>86</v>
      </c>
      <c r="E271" s="93" t="str">
        <f>IFERROR(VLOOKUP(D271,Dim_Unvan!$A:$B,2,FALSE()),"")</f>
        <v>ŞARKÜTERİ YARDIMCISI</v>
      </c>
      <c r="F271" s="92" t="s">
        <v>87</v>
      </c>
      <c r="G271" s="93" t="str">
        <f>IF(OR(A271="",F271="",I271="",K271&lt;&gt;""),"",IF(COUNTIFS($A$2:A271,A271,$F$2:F271,F271,$K$2:K271,"")&lt;=SUMIFS(Fact_Norm!$F:$F,Fact_Norm!$A:$A,A271,Fact_Norm!$E:$E,F271),"Norma Uygun","Norm Fazlası"))</f>
        <v>Norm Fazlası</v>
      </c>
      <c r="H271" s="92"/>
      <c r="I271" s="92" t="s">
        <v>570</v>
      </c>
      <c r="J271" s="94"/>
      <c r="K271" s="94"/>
      <c r="L271" s="92"/>
      <c r="M271" s="92"/>
      <c r="N271" s="93" t="str">
        <f>IFERROR(VLOOKUP(M271,Dim_CikisNedeni!$A:$B,2,FALSE()),"")</f>
        <v/>
      </c>
      <c r="O271" s="93" t="str">
        <f t="shared" si="12"/>
        <v>Aktif</v>
      </c>
      <c r="P271" s="93" t="str">
        <f t="shared" ca="1" si="13"/>
        <v/>
      </c>
      <c r="Q271" s="93" t="str">
        <f t="shared" ca="1" si="14"/>
        <v/>
      </c>
    </row>
    <row r="272" spans="1:17" s="1" customFormat="1" ht="15" hidden="1" customHeight="1" x14ac:dyDescent="0.25">
      <c r="A272" s="92" t="s">
        <v>213</v>
      </c>
      <c r="B272" s="93" t="str">
        <f>IFERROR(VLOOKUP(A272,Dim_Magaza!$A:$C,2,FALSE()),"")</f>
        <v>KARŞIYAKA-2</v>
      </c>
      <c r="C272" s="93" t="s">
        <v>8653</v>
      </c>
      <c r="D272" s="92" t="s">
        <v>4</v>
      </c>
      <c r="E272" s="93" t="str">
        <f>IFERROR(VLOOKUP(D272,Dim_Unvan!$A:$B,2,FALSE()),"")</f>
        <v>BAKLİYAT</v>
      </c>
      <c r="F272" s="92" t="s">
        <v>5</v>
      </c>
      <c r="G272" s="93" t="str">
        <f>IF(OR(A272="",F272="",I272="",K272&lt;&gt;""),"",IF(COUNTIFS($A$2:A272,A272,$F$2:F272,F272,$K$2:K272,"")&lt;=SUMIFS(Fact_Norm!$F:$F,Fact_Norm!$A:$A,A272,Fact_Norm!$E:$E,F272),"Norma Uygun","Norm Fazlası"))</f>
        <v>Norma Uygun</v>
      </c>
      <c r="H272" s="92"/>
      <c r="I272" s="92" t="s">
        <v>571</v>
      </c>
      <c r="J272" s="94"/>
      <c r="K272" s="94"/>
      <c r="L272" s="92"/>
      <c r="M272" s="92"/>
      <c r="N272" s="93" t="str">
        <f>IFERROR(VLOOKUP(M272,Dim_CikisNedeni!$A:$B,2,FALSE()),"")</f>
        <v/>
      </c>
      <c r="O272" s="93" t="str">
        <f t="shared" si="12"/>
        <v>Aktif</v>
      </c>
      <c r="P272" s="93" t="str">
        <f t="shared" ca="1" si="13"/>
        <v/>
      </c>
      <c r="Q272" s="93" t="str">
        <f t="shared" ca="1" si="14"/>
        <v/>
      </c>
    </row>
    <row r="273" spans="1:17" s="1" customFormat="1" ht="15" hidden="1" customHeight="1" x14ac:dyDescent="0.25">
      <c r="A273" s="92" t="s">
        <v>213</v>
      </c>
      <c r="B273" s="93" t="str">
        <f>IFERROR(VLOOKUP(A273,Dim_Magaza!$A:$C,2,FALSE()),"")</f>
        <v>KARŞIYAKA-2</v>
      </c>
      <c r="C273" s="93" t="s">
        <v>8653</v>
      </c>
      <c r="D273" s="92" t="s">
        <v>106</v>
      </c>
      <c r="E273" s="93" t="str">
        <f>IFERROR(VLOOKUP(D273,Dim_Unvan!$A:$B,2,FALSE()),"")</f>
        <v>UZMAN KASAP</v>
      </c>
      <c r="F273" s="92" t="s">
        <v>27</v>
      </c>
      <c r="G273" s="93" t="str">
        <f>IF(OR(A273="",F273="",I273="",K273&lt;&gt;""),"",IF(COUNTIFS($A$2:A273,A273,$F$2:F273,F273,$K$2:K273,"")&lt;=SUMIFS(Fact_Norm!$F:$F,Fact_Norm!$A:$A,A273,Fact_Norm!$E:$E,F273),"Norma Uygun","Norm Fazlası"))</f>
        <v>Norma Uygun</v>
      </c>
      <c r="H273" s="92"/>
      <c r="I273" s="92" t="s">
        <v>572</v>
      </c>
      <c r="J273" s="94"/>
      <c r="K273" s="94"/>
      <c r="L273" s="92"/>
      <c r="M273" s="92"/>
      <c r="N273" s="93" t="str">
        <f>IFERROR(VLOOKUP(M273,Dim_CikisNedeni!$A:$B,2,FALSE()),"")</f>
        <v/>
      </c>
      <c r="O273" s="93" t="str">
        <f t="shared" si="12"/>
        <v>Aktif</v>
      </c>
      <c r="P273" s="93" t="str">
        <f t="shared" ca="1" si="13"/>
        <v/>
      </c>
      <c r="Q273" s="93" t="str">
        <f t="shared" ca="1" si="14"/>
        <v/>
      </c>
    </row>
    <row r="274" spans="1:17" s="1" customFormat="1" ht="15" hidden="1" customHeight="1" x14ac:dyDescent="0.25">
      <c r="A274" s="92" t="s">
        <v>213</v>
      </c>
      <c r="B274" s="93" t="str">
        <f>IFERROR(VLOOKUP(A274,Dim_Magaza!$A:$C,2,FALSE()),"")</f>
        <v>KARŞIYAKA-2</v>
      </c>
      <c r="C274" s="93" t="s">
        <v>8653</v>
      </c>
      <c r="D274" s="92" t="s">
        <v>38</v>
      </c>
      <c r="E274" s="93" t="str">
        <f>IFERROR(VLOOKUP(D274,Dim_Unvan!$A:$B,2,FALSE()),"")</f>
        <v>MANAV YARDIMCISI</v>
      </c>
      <c r="F274" s="92" t="s">
        <v>35</v>
      </c>
      <c r="G274" s="93" t="str">
        <f>IF(OR(A274="",F274="",I274="",K274&lt;&gt;""),"",IF(COUNTIFS($A$2:A274,A274,$F$2:F274,F274,$K$2:K274,"")&lt;=SUMIFS(Fact_Norm!$F:$F,Fact_Norm!$A:$A,A274,Fact_Norm!$E:$E,F274),"Norma Uygun","Norm Fazlası"))</f>
        <v>Norma Uygun</v>
      </c>
      <c r="H274" s="92"/>
      <c r="I274" s="92" t="s">
        <v>573</v>
      </c>
      <c r="J274" s="94"/>
      <c r="K274" s="94"/>
      <c r="L274" s="92"/>
      <c r="M274" s="92"/>
      <c r="N274" s="93" t="str">
        <f>IFERROR(VLOOKUP(M274,Dim_CikisNedeni!$A:$B,2,FALSE()),"")</f>
        <v/>
      </c>
      <c r="O274" s="93" t="str">
        <f t="shared" si="12"/>
        <v>Aktif</v>
      </c>
      <c r="P274" s="93" t="str">
        <f t="shared" ca="1" si="13"/>
        <v/>
      </c>
      <c r="Q274" s="93" t="str">
        <f t="shared" ca="1" si="14"/>
        <v/>
      </c>
    </row>
    <row r="275" spans="1:17" s="1" customFormat="1" ht="15" hidden="1" customHeight="1" x14ac:dyDescent="0.25">
      <c r="A275" s="92" t="s">
        <v>213</v>
      </c>
      <c r="B275" s="93" t="str">
        <f>IFERROR(VLOOKUP(A275,Dim_Magaza!$A:$C,2,FALSE()),"")</f>
        <v>KARŞIYAKA-2</v>
      </c>
      <c r="C275" s="93" t="s">
        <v>8653</v>
      </c>
      <c r="D275" s="92" t="s">
        <v>34</v>
      </c>
      <c r="E275" s="93" t="str">
        <f>IFERROR(VLOOKUP(D275,Dim_Unvan!$A:$B,2,FALSE()),"")</f>
        <v>MANAV</v>
      </c>
      <c r="F275" s="92" t="s">
        <v>35</v>
      </c>
      <c r="G275" s="93" t="str">
        <f>IF(OR(A275="",F275="",I275="",K275&lt;&gt;""),"",IF(COUNTIFS($A$2:A275,A275,$F$2:F275,F275,$K$2:K275,"")&lt;=SUMIFS(Fact_Norm!$F:$F,Fact_Norm!$A:$A,A275,Fact_Norm!$E:$E,F275),"Norma Uygun","Norm Fazlası"))</f>
        <v>Norma Uygun</v>
      </c>
      <c r="H275" s="92"/>
      <c r="I275" s="92" t="s">
        <v>574</v>
      </c>
      <c r="J275" s="94"/>
      <c r="K275" s="94"/>
      <c r="L275" s="92"/>
      <c r="M275" s="92"/>
      <c r="N275" s="93" t="str">
        <f>IFERROR(VLOOKUP(M275,Dim_CikisNedeni!$A:$B,2,FALSE()),"")</f>
        <v/>
      </c>
      <c r="O275" s="93" t="str">
        <f t="shared" si="12"/>
        <v>Aktif</v>
      </c>
      <c r="P275" s="93" t="str">
        <f t="shared" ca="1" si="13"/>
        <v/>
      </c>
      <c r="Q275" s="93" t="str">
        <f t="shared" ca="1" si="14"/>
        <v/>
      </c>
    </row>
    <row r="276" spans="1:17" s="1" customFormat="1" ht="15" hidden="1" customHeight="1" x14ac:dyDescent="0.25">
      <c r="A276" s="92" t="s">
        <v>213</v>
      </c>
      <c r="B276" s="93" t="str">
        <f>IFERROR(VLOOKUP(A276,Dim_Magaza!$A:$C,2,FALSE()),"")</f>
        <v>KARŞIYAKA-2</v>
      </c>
      <c r="C276" s="93" t="s">
        <v>8653</v>
      </c>
      <c r="D276" s="92" t="s">
        <v>34</v>
      </c>
      <c r="E276" s="93" t="str">
        <f>IFERROR(VLOOKUP(D276,Dim_Unvan!$A:$B,2,FALSE()),"")</f>
        <v>MANAV</v>
      </c>
      <c r="F276" s="92" t="s">
        <v>35</v>
      </c>
      <c r="G276" s="93" t="str">
        <f>IF(OR(A276="",F276="",I276="",K276&lt;&gt;""),"",IF(COUNTIFS($A$2:A276,A276,$F$2:F276,F276,$K$2:K276,"")&lt;=SUMIFS(Fact_Norm!$F:$F,Fact_Norm!$A:$A,A276,Fact_Norm!$E:$E,F276),"Norma Uygun","Norm Fazlası"))</f>
        <v>Norm Fazlası</v>
      </c>
      <c r="H276" s="92"/>
      <c r="I276" s="92" t="s">
        <v>575</v>
      </c>
      <c r="J276" s="94"/>
      <c r="K276" s="94"/>
      <c r="L276" s="92"/>
      <c r="M276" s="92"/>
      <c r="N276" s="93" t="str">
        <f>IFERROR(VLOOKUP(M276,Dim_CikisNedeni!$A:$B,2,FALSE()),"")</f>
        <v/>
      </c>
      <c r="O276" s="93" t="str">
        <f t="shared" si="12"/>
        <v>Aktif</v>
      </c>
      <c r="P276" s="93" t="str">
        <f t="shared" ca="1" si="13"/>
        <v/>
      </c>
      <c r="Q276" s="93" t="str">
        <f t="shared" ca="1" si="14"/>
        <v/>
      </c>
    </row>
    <row r="277" spans="1:17" s="1" customFormat="1" ht="15" hidden="1" customHeight="1" x14ac:dyDescent="0.25">
      <c r="A277" s="92" t="s">
        <v>204</v>
      </c>
      <c r="B277" s="93" t="str">
        <f>IFERROR(VLOOKUP(A277,Dim_Magaza!$A:$C,2,FALSE()),"")</f>
        <v>HARMANDALI</v>
      </c>
      <c r="C277" s="93" t="s">
        <v>8653</v>
      </c>
      <c r="D277" s="92" t="s">
        <v>104</v>
      </c>
      <c r="E277" s="93" t="str">
        <f>IFERROR(VLOOKUP(D277,Dim_Unvan!$A:$B,2,FALSE()),"")</f>
        <v>ELİT YÖNETİCİ</v>
      </c>
      <c r="F277" s="92" t="s">
        <v>73</v>
      </c>
      <c r="G277" s="93" t="str">
        <f>IF(OR(A277="",F277="",I277="",K277&lt;&gt;""),"",IF(COUNTIFS($A$2:A277,A277,$F$2:F277,F277,$K$2:K277,"")&lt;=SUMIFS(Fact_Norm!$F:$F,Fact_Norm!$A:$A,A277,Fact_Norm!$E:$E,F277),"Norma Uygun","Norm Fazlası"))</f>
        <v>Norma Uygun</v>
      </c>
      <c r="H277" s="92"/>
      <c r="I277" s="92" t="s">
        <v>576</v>
      </c>
      <c r="J277" s="94"/>
      <c r="K277" s="94"/>
      <c r="L277" s="92"/>
      <c r="M277" s="92"/>
      <c r="N277" s="93" t="str">
        <f>IFERROR(VLOOKUP(M277,Dim_CikisNedeni!$A:$B,2,FALSE()),"")</f>
        <v/>
      </c>
      <c r="O277" s="93" t="str">
        <f t="shared" si="12"/>
        <v>Aktif</v>
      </c>
      <c r="P277" s="93" t="str">
        <f t="shared" ca="1" si="13"/>
        <v/>
      </c>
      <c r="Q277" s="93" t="str">
        <f t="shared" ca="1" si="14"/>
        <v/>
      </c>
    </row>
    <row r="278" spans="1:17" s="1" customFormat="1" ht="15" hidden="1" customHeight="1" x14ac:dyDescent="0.25">
      <c r="A278" s="92" t="s">
        <v>204</v>
      </c>
      <c r="B278" s="93" t="str">
        <f>IFERROR(VLOOKUP(A278,Dim_Magaza!$A:$C,2,FALSE()),"")</f>
        <v>HARMANDALI</v>
      </c>
      <c r="C278" s="93" t="s">
        <v>8653</v>
      </c>
      <c r="D278" s="92" t="s">
        <v>98</v>
      </c>
      <c r="E278" s="93" t="str">
        <f>IFERROR(VLOOKUP(D278,Dim_Unvan!$A:$B,2,FALSE()),"")</f>
        <v>UZMAN YÖNETİCİ</v>
      </c>
      <c r="F278" s="92" t="s">
        <v>73</v>
      </c>
      <c r="G278" s="93" t="str">
        <f>IF(OR(A278="",F278="",I278="",K278&lt;&gt;""),"",IF(COUNTIFS($A$2:A278,A278,$F$2:F278,F278,$K$2:K278,"")&lt;=SUMIFS(Fact_Norm!$F:$F,Fact_Norm!$A:$A,A278,Fact_Norm!$E:$E,F278),"Norma Uygun","Norm Fazlası"))</f>
        <v>Norm Fazlası</v>
      </c>
      <c r="H278" s="92"/>
      <c r="I278" s="92" t="s">
        <v>577</v>
      </c>
      <c r="J278" s="94"/>
      <c r="K278" s="94"/>
      <c r="L278" s="92"/>
      <c r="M278" s="92"/>
      <c r="N278" s="93" t="str">
        <f>IFERROR(VLOOKUP(M278,Dim_CikisNedeni!$A:$B,2,FALSE()),"")</f>
        <v/>
      </c>
      <c r="O278" s="93" t="str">
        <f t="shared" si="12"/>
        <v>Aktif</v>
      </c>
      <c r="P278" s="93" t="str">
        <f t="shared" ca="1" si="13"/>
        <v/>
      </c>
      <c r="Q278" s="93" t="str">
        <f t="shared" ca="1" si="14"/>
        <v/>
      </c>
    </row>
    <row r="279" spans="1:17" s="1" customFormat="1" ht="15" hidden="1" customHeight="1" x14ac:dyDescent="0.25">
      <c r="A279" s="92" t="s">
        <v>204</v>
      </c>
      <c r="B279" s="93" t="str">
        <f>IFERROR(VLOOKUP(A279,Dim_Magaza!$A:$C,2,FALSE()),"")</f>
        <v>HARMANDALI</v>
      </c>
      <c r="C279" s="93" t="s">
        <v>8653</v>
      </c>
      <c r="D279" s="92" t="s">
        <v>30</v>
      </c>
      <c r="E279" s="93" t="str">
        <f>IFERROR(VLOOKUP(D279,Dim_Unvan!$A:$B,2,FALSE()),"")</f>
        <v>KASİYER</v>
      </c>
      <c r="F279" s="92" t="s">
        <v>31</v>
      </c>
      <c r="G279" s="93" t="str">
        <f>IF(OR(A279="",F279="",I279="",K279&lt;&gt;""),"",IF(COUNTIFS($A$2:A279,A279,$F$2:F279,F279,$K$2:K279,"")&lt;=SUMIFS(Fact_Norm!$F:$F,Fact_Norm!$A:$A,A279,Fact_Norm!$E:$E,F279),"Norma Uygun","Norm Fazlası"))</f>
        <v>Norma Uygun</v>
      </c>
      <c r="H279" s="92"/>
      <c r="I279" s="92" t="s">
        <v>578</v>
      </c>
      <c r="J279" s="94"/>
      <c r="K279" s="94"/>
      <c r="L279" s="92"/>
      <c r="M279" s="92"/>
      <c r="N279" s="93" t="str">
        <f>IFERROR(VLOOKUP(M279,Dim_CikisNedeni!$A:$B,2,FALSE()),"")</f>
        <v/>
      </c>
      <c r="O279" s="93" t="str">
        <f t="shared" si="12"/>
        <v>Aktif</v>
      </c>
      <c r="P279" s="93" t="str">
        <f t="shared" ca="1" si="13"/>
        <v/>
      </c>
      <c r="Q279" s="93" t="str">
        <f t="shared" ca="1" si="14"/>
        <v/>
      </c>
    </row>
    <row r="280" spans="1:17" s="1" customFormat="1" ht="15" hidden="1" customHeight="1" x14ac:dyDescent="0.25">
      <c r="A280" s="92" t="s">
        <v>204</v>
      </c>
      <c r="B280" s="93" t="str">
        <f>IFERROR(VLOOKUP(A280,Dim_Magaza!$A:$C,2,FALSE()),"")</f>
        <v>HARMANDALI</v>
      </c>
      <c r="C280" s="93" t="s">
        <v>8653</v>
      </c>
      <c r="D280" s="92" t="s">
        <v>30</v>
      </c>
      <c r="E280" s="93" t="str">
        <f>IFERROR(VLOOKUP(D280,Dim_Unvan!$A:$B,2,FALSE()),"")</f>
        <v>KASİYER</v>
      </c>
      <c r="F280" s="92" t="s">
        <v>31</v>
      </c>
      <c r="G280" s="93" t="str">
        <f>IF(OR(A280="",F280="",I280="",K280&lt;&gt;""),"",IF(COUNTIFS($A$2:A280,A280,$F$2:F280,F280,$K$2:K280,"")&lt;=SUMIFS(Fact_Norm!$F:$F,Fact_Norm!$A:$A,A280,Fact_Norm!$E:$E,F280),"Norma Uygun","Norm Fazlası"))</f>
        <v>Norma Uygun</v>
      </c>
      <c r="H280" s="92"/>
      <c r="I280" s="92" t="s">
        <v>579</v>
      </c>
      <c r="J280" s="94"/>
      <c r="K280" s="94"/>
      <c r="L280" s="92"/>
      <c r="M280" s="92"/>
      <c r="N280" s="93" t="str">
        <f>IFERROR(VLOOKUP(M280,Dim_CikisNedeni!$A:$B,2,FALSE()),"")</f>
        <v/>
      </c>
      <c r="O280" s="93" t="str">
        <f t="shared" si="12"/>
        <v>Aktif</v>
      </c>
      <c r="P280" s="93" t="str">
        <f t="shared" ca="1" si="13"/>
        <v/>
      </c>
      <c r="Q280" s="93" t="str">
        <f t="shared" ca="1" si="14"/>
        <v/>
      </c>
    </row>
    <row r="281" spans="1:17" s="1" customFormat="1" ht="15" hidden="1" customHeight="1" x14ac:dyDescent="0.25">
      <c r="A281" s="92" t="s">
        <v>204</v>
      </c>
      <c r="B281" s="93" t="str">
        <f>IFERROR(VLOOKUP(A281,Dim_Magaza!$A:$C,2,FALSE()),"")</f>
        <v>HARMANDALI</v>
      </c>
      <c r="C281" s="93" t="s">
        <v>8653</v>
      </c>
      <c r="D281" s="92" t="s">
        <v>30</v>
      </c>
      <c r="E281" s="93" t="str">
        <f>IFERROR(VLOOKUP(D281,Dim_Unvan!$A:$B,2,FALSE()),"")</f>
        <v>KASİYER</v>
      </c>
      <c r="F281" s="92" t="s">
        <v>31</v>
      </c>
      <c r="G281" s="93" t="str">
        <f>IF(OR(A281="",F281="",I281="",K281&lt;&gt;""),"",IF(COUNTIFS($A$2:A281,A281,$F$2:F281,F281,$K$2:K281,"")&lt;=SUMIFS(Fact_Norm!$F:$F,Fact_Norm!$A:$A,A281,Fact_Norm!$E:$E,F281),"Norma Uygun","Norm Fazlası"))</f>
        <v>Norma Uygun</v>
      </c>
      <c r="H281" s="92"/>
      <c r="I281" s="92" t="s">
        <v>580</v>
      </c>
      <c r="J281" s="94"/>
      <c r="K281" s="94"/>
      <c r="L281" s="92"/>
      <c r="M281" s="92"/>
      <c r="N281" s="93" t="str">
        <f>IFERROR(VLOOKUP(M281,Dim_CikisNedeni!$A:$B,2,FALSE()),"")</f>
        <v/>
      </c>
      <c r="O281" s="93" t="str">
        <f t="shared" si="12"/>
        <v>Aktif</v>
      </c>
      <c r="P281" s="93" t="str">
        <f t="shared" ca="1" si="13"/>
        <v/>
      </c>
      <c r="Q281" s="93" t="str">
        <f t="shared" ca="1" si="14"/>
        <v/>
      </c>
    </row>
    <row r="282" spans="1:17" s="1" customFormat="1" ht="15" hidden="1" customHeight="1" x14ac:dyDescent="0.25">
      <c r="A282" s="92" t="s">
        <v>204</v>
      </c>
      <c r="B282" s="93" t="str">
        <f>IFERROR(VLOOKUP(A282,Dim_Magaza!$A:$C,2,FALSE()),"")</f>
        <v>HARMANDALI</v>
      </c>
      <c r="C282" s="93" t="s">
        <v>8653</v>
      </c>
      <c r="D282" s="92" t="s">
        <v>30</v>
      </c>
      <c r="E282" s="93" t="str">
        <f>IFERROR(VLOOKUP(D282,Dim_Unvan!$A:$B,2,FALSE()),"")</f>
        <v>KASİYER</v>
      </c>
      <c r="F282" s="92" t="s">
        <v>31</v>
      </c>
      <c r="G282" s="93" t="str">
        <f>IF(OR(A282="",F282="",I282="",K282&lt;&gt;""),"",IF(COUNTIFS($A$2:A282,A282,$F$2:F282,F282,$K$2:K282,"")&lt;=SUMIFS(Fact_Norm!$F:$F,Fact_Norm!$A:$A,A282,Fact_Norm!$E:$E,F282),"Norma Uygun","Norm Fazlası"))</f>
        <v>Norma Uygun</v>
      </c>
      <c r="H282" s="92"/>
      <c r="I282" s="92" t="s">
        <v>581</v>
      </c>
      <c r="J282" s="94"/>
      <c r="K282" s="94"/>
      <c r="L282" s="92"/>
      <c r="M282" s="92"/>
      <c r="N282" s="93" t="str">
        <f>IFERROR(VLOOKUP(M282,Dim_CikisNedeni!$A:$B,2,FALSE()),"")</f>
        <v/>
      </c>
      <c r="O282" s="93" t="str">
        <f t="shared" si="12"/>
        <v>Aktif</v>
      </c>
      <c r="P282" s="93" t="str">
        <f t="shared" ca="1" si="13"/>
        <v/>
      </c>
      <c r="Q282" s="93" t="str">
        <f t="shared" ca="1" si="14"/>
        <v/>
      </c>
    </row>
    <row r="283" spans="1:17" s="1" customFormat="1" ht="15" hidden="1" customHeight="1" x14ac:dyDescent="0.25">
      <c r="A283" s="92" t="s">
        <v>204</v>
      </c>
      <c r="B283" s="93" t="str">
        <f>IFERROR(VLOOKUP(A283,Dim_Magaza!$A:$C,2,FALSE()),"")</f>
        <v>HARMANDALI</v>
      </c>
      <c r="C283" s="93" t="s">
        <v>8653</v>
      </c>
      <c r="D283" s="92" t="s">
        <v>52</v>
      </c>
      <c r="E283" s="93" t="str">
        <f>IFERROR(VLOOKUP(D283,Dim_Unvan!$A:$B,2,FALSE()),"")</f>
        <v>REYON GÖREVLİSİ</v>
      </c>
      <c r="F283" s="92" t="s">
        <v>53</v>
      </c>
      <c r="G283" s="93" t="str">
        <f>IF(OR(A283="",F283="",I283="",K283&lt;&gt;""),"",IF(COUNTIFS($A$2:A283,A283,$F$2:F283,F283,$K$2:K283,"")&lt;=SUMIFS(Fact_Norm!$F:$F,Fact_Norm!$A:$A,A283,Fact_Norm!$E:$E,F283),"Norma Uygun","Norm Fazlası"))</f>
        <v>Norma Uygun</v>
      </c>
      <c r="H283" s="92"/>
      <c r="I283" s="92" t="s">
        <v>582</v>
      </c>
      <c r="J283" s="94"/>
      <c r="K283" s="94"/>
      <c r="L283" s="92"/>
      <c r="M283" s="92"/>
      <c r="N283" s="93" t="str">
        <f>IFERROR(VLOOKUP(M283,Dim_CikisNedeni!$A:$B,2,FALSE()),"")</f>
        <v/>
      </c>
      <c r="O283" s="93" t="str">
        <f t="shared" si="12"/>
        <v>Aktif</v>
      </c>
      <c r="P283" s="93" t="str">
        <f t="shared" ca="1" si="13"/>
        <v/>
      </c>
      <c r="Q283" s="93" t="str">
        <f t="shared" ca="1" si="14"/>
        <v/>
      </c>
    </row>
    <row r="284" spans="1:17" s="1" customFormat="1" ht="15" hidden="1" customHeight="1" x14ac:dyDescent="0.25">
      <c r="A284" s="92" t="s">
        <v>204</v>
      </c>
      <c r="B284" s="93" t="str">
        <f>IFERROR(VLOOKUP(A284,Dim_Magaza!$A:$C,2,FALSE()),"")</f>
        <v>HARMANDALI</v>
      </c>
      <c r="C284" s="93" t="s">
        <v>8653</v>
      </c>
      <c r="D284" s="92" t="s">
        <v>52</v>
      </c>
      <c r="E284" s="93" t="str">
        <f>IFERROR(VLOOKUP(D284,Dim_Unvan!$A:$B,2,FALSE()),"")</f>
        <v>REYON GÖREVLİSİ</v>
      </c>
      <c r="F284" s="92" t="s">
        <v>53</v>
      </c>
      <c r="G284" s="93" t="str">
        <f>IF(OR(A284="",F284="",I284="",K284&lt;&gt;""),"",IF(COUNTIFS($A$2:A284,A284,$F$2:F284,F284,$K$2:K284,"")&lt;=SUMIFS(Fact_Norm!$F:$F,Fact_Norm!$A:$A,A284,Fact_Norm!$E:$E,F284),"Norma Uygun","Norm Fazlası"))</f>
        <v>Norma Uygun</v>
      </c>
      <c r="H284" s="92"/>
      <c r="I284" s="92" t="s">
        <v>583</v>
      </c>
      <c r="J284" s="94"/>
      <c r="K284" s="94"/>
      <c r="L284" s="92"/>
      <c r="M284" s="92"/>
      <c r="N284" s="93" t="str">
        <f>IFERROR(VLOOKUP(M284,Dim_CikisNedeni!$A:$B,2,FALSE()),"")</f>
        <v/>
      </c>
      <c r="O284" s="93" t="str">
        <f t="shared" si="12"/>
        <v>Aktif</v>
      </c>
      <c r="P284" s="93" t="str">
        <f t="shared" ca="1" si="13"/>
        <v/>
      </c>
      <c r="Q284" s="93" t="str">
        <f t="shared" ca="1" si="14"/>
        <v/>
      </c>
    </row>
    <row r="285" spans="1:17" s="1" customFormat="1" ht="15" hidden="1" customHeight="1" x14ac:dyDescent="0.25">
      <c r="A285" s="92" t="s">
        <v>204</v>
      </c>
      <c r="B285" s="93" t="str">
        <f>IFERROR(VLOOKUP(A285,Dim_Magaza!$A:$C,2,FALSE()),"")</f>
        <v>HARMANDALI</v>
      </c>
      <c r="C285" s="93" t="s">
        <v>8653</v>
      </c>
      <c r="D285" s="92" t="s">
        <v>52</v>
      </c>
      <c r="E285" s="93" t="str">
        <f>IFERROR(VLOOKUP(D285,Dim_Unvan!$A:$B,2,FALSE()),"")</f>
        <v>REYON GÖREVLİSİ</v>
      </c>
      <c r="F285" s="92" t="s">
        <v>53</v>
      </c>
      <c r="G285" s="93" t="str">
        <f>IF(OR(A285="",F285="",I285="",K285&lt;&gt;""),"",IF(COUNTIFS($A$2:A285,A285,$F$2:F285,F285,$K$2:K285,"")&lt;=SUMIFS(Fact_Norm!$F:$F,Fact_Norm!$A:$A,A285,Fact_Norm!$E:$E,F285),"Norma Uygun","Norm Fazlası"))</f>
        <v>Norma Uygun</v>
      </c>
      <c r="H285" s="92"/>
      <c r="I285" s="92" t="s">
        <v>584</v>
      </c>
      <c r="J285" s="94"/>
      <c r="K285" s="94"/>
      <c r="L285" s="92"/>
      <c r="M285" s="92"/>
      <c r="N285" s="93" t="str">
        <f>IFERROR(VLOOKUP(M285,Dim_CikisNedeni!$A:$B,2,FALSE()),"")</f>
        <v/>
      </c>
      <c r="O285" s="93" t="str">
        <f t="shared" si="12"/>
        <v>Aktif</v>
      </c>
      <c r="P285" s="93" t="str">
        <f t="shared" ca="1" si="13"/>
        <v/>
      </c>
      <c r="Q285" s="93" t="str">
        <f t="shared" ca="1" si="14"/>
        <v/>
      </c>
    </row>
    <row r="286" spans="1:17" s="1" customFormat="1" ht="26.25" hidden="1" customHeight="1" x14ac:dyDescent="0.25">
      <c r="A286" s="92" t="s">
        <v>204</v>
      </c>
      <c r="B286" s="93" t="str">
        <f>IFERROR(VLOOKUP(A286,Dim_Magaza!$A:$C,2,FALSE()),"")</f>
        <v>HARMANDALI</v>
      </c>
      <c r="C286" s="93" t="s">
        <v>8653</v>
      </c>
      <c r="D286" s="92" t="s">
        <v>86</v>
      </c>
      <c r="E286" s="93" t="str">
        <f>IFERROR(VLOOKUP(D286,Dim_Unvan!$A:$B,2,FALSE()),"")</f>
        <v>ŞARKÜTERİ YARDIMCISI</v>
      </c>
      <c r="F286" s="92" t="s">
        <v>87</v>
      </c>
      <c r="G286" s="93" t="str">
        <f>IF(OR(A286="",F286="",I286="",K286&lt;&gt;""),"",IF(COUNTIFS($A$2:A286,A286,$F$2:F286,F286,$K$2:K286,"")&lt;=SUMIFS(Fact_Norm!$F:$F,Fact_Norm!$A:$A,A286,Fact_Norm!$E:$E,F286),"Norma Uygun","Norm Fazlası"))</f>
        <v>Norma Uygun</v>
      </c>
      <c r="H286" s="92"/>
      <c r="I286" s="92" t="s">
        <v>585</v>
      </c>
      <c r="J286" s="94"/>
      <c r="K286" s="94"/>
      <c r="L286" s="92"/>
      <c r="M286" s="92"/>
      <c r="N286" s="93" t="str">
        <f>IFERROR(VLOOKUP(M286,Dim_CikisNedeni!$A:$B,2,FALSE()),"")</f>
        <v/>
      </c>
      <c r="O286" s="93" t="str">
        <f t="shared" si="12"/>
        <v>Aktif</v>
      </c>
      <c r="P286" s="93" t="str">
        <f t="shared" ca="1" si="13"/>
        <v/>
      </c>
      <c r="Q286" s="93" t="str">
        <f t="shared" ca="1" si="14"/>
        <v/>
      </c>
    </row>
    <row r="287" spans="1:17" s="1" customFormat="1" ht="15" hidden="1" customHeight="1" x14ac:dyDescent="0.25">
      <c r="A287" s="92" t="s">
        <v>204</v>
      </c>
      <c r="B287" s="93" t="str">
        <f>IFERROR(VLOOKUP(A287,Dim_Magaza!$A:$C,2,FALSE()),"")</f>
        <v>HARMANDALI</v>
      </c>
      <c r="C287" s="93" t="s">
        <v>8653</v>
      </c>
      <c r="D287" s="92" t="s">
        <v>52</v>
      </c>
      <c r="E287" s="93" t="str">
        <f>IFERROR(VLOOKUP(D287,Dim_Unvan!$A:$B,2,FALSE()),"")</f>
        <v>REYON GÖREVLİSİ</v>
      </c>
      <c r="F287" s="92" t="s">
        <v>53</v>
      </c>
      <c r="G287" s="93" t="str">
        <f>IF(OR(A287="",F287="",I287="",K287&lt;&gt;""),"",IF(COUNTIFS($A$2:A287,A287,$F$2:F287,F287,$K$2:K287,"")&lt;=SUMIFS(Fact_Norm!$F:$F,Fact_Norm!$A:$A,A287,Fact_Norm!$E:$E,F287),"Norma Uygun","Norm Fazlası"))</f>
        <v>Norm Fazlası</v>
      </c>
      <c r="H287" s="92"/>
      <c r="I287" s="92" t="s">
        <v>586</v>
      </c>
      <c r="J287" s="94"/>
      <c r="K287" s="94"/>
      <c r="L287" s="92"/>
      <c r="M287" s="92"/>
      <c r="N287" s="93" t="str">
        <f>IFERROR(VLOOKUP(M287,Dim_CikisNedeni!$A:$B,2,FALSE()),"")</f>
        <v/>
      </c>
      <c r="O287" s="93" t="str">
        <f t="shared" si="12"/>
        <v>Aktif</v>
      </c>
      <c r="P287" s="93" t="str">
        <f t="shared" ca="1" si="13"/>
        <v/>
      </c>
      <c r="Q287" s="93" t="str">
        <f t="shared" ca="1" si="14"/>
        <v/>
      </c>
    </row>
    <row r="288" spans="1:17" s="1" customFormat="1" ht="15" hidden="1" customHeight="1" x14ac:dyDescent="0.25">
      <c r="A288" s="92" t="s">
        <v>204</v>
      </c>
      <c r="B288" s="93" t="str">
        <f>IFERROR(VLOOKUP(A288,Dim_Magaza!$A:$C,2,FALSE()),"")</f>
        <v>HARMANDALI</v>
      </c>
      <c r="C288" s="93" t="s">
        <v>8653</v>
      </c>
      <c r="D288" s="92" t="s">
        <v>4</v>
      </c>
      <c r="E288" s="93" t="str">
        <f>IFERROR(VLOOKUP(D288,Dim_Unvan!$A:$B,2,FALSE()),"")</f>
        <v>BAKLİYAT</v>
      </c>
      <c r="F288" s="92" t="s">
        <v>5</v>
      </c>
      <c r="G288" s="93" t="str">
        <f>IF(OR(A288="",F288="",I288="",K288&lt;&gt;""),"",IF(COUNTIFS($A$2:A288,A288,$F$2:F288,F288,$K$2:K288,"")&lt;=SUMIFS(Fact_Norm!$F:$F,Fact_Norm!$A:$A,A288,Fact_Norm!$E:$E,F288),"Norma Uygun","Norm Fazlası"))</f>
        <v>Norma Uygun</v>
      </c>
      <c r="H288" s="92"/>
      <c r="I288" s="92" t="s">
        <v>587</v>
      </c>
      <c r="J288" s="94"/>
      <c r="K288" s="94"/>
      <c r="L288" s="92"/>
      <c r="M288" s="92"/>
      <c r="N288" s="93" t="str">
        <f>IFERROR(VLOOKUP(M288,Dim_CikisNedeni!$A:$B,2,FALSE()),"")</f>
        <v/>
      </c>
      <c r="O288" s="93" t="str">
        <f t="shared" si="12"/>
        <v>Aktif</v>
      </c>
      <c r="P288" s="93" t="str">
        <f t="shared" ca="1" si="13"/>
        <v/>
      </c>
      <c r="Q288" s="93" t="str">
        <f t="shared" ca="1" si="14"/>
        <v/>
      </c>
    </row>
    <row r="289" spans="1:17" s="1" customFormat="1" ht="25.5" hidden="1" customHeight="1" x14ac:dyDescent="0.25">
      <c r="A289" s="92" t="s">
        <v>204</v>
      </c>
      <c r="B289" s="93" t="str">
        <f>IFERROR(VLOOKUP(A289,Dim_Magaza!$A:$C,2,FALSE()),"")</f>
        <v>HARMANDALI</v>
      </c>
      <c r="C289" s="93" t="s">
        <v>8653</v>
      </c>
      <c r="D289" s="92" t="s">
        <v>86</v>
      </c>
      <c r="E289" s="93" t="str">
        <f>IFERROR(VLOOKUP(D289,Dim_Unvan!$A:$B,2,FALSE()),"")</f>
        <v>ŞARKÜTERİ YARDIMCISI</v>
      </c>
      <c r="F289" s="92" t="s">
        <v>87</v>
      </c>
      <c r="G289" s="93" t="str">
        <f>IF(OR(A289="",F289="",I289="",K289&lt;&gt;""),"",IF(COUNTIFS($A$2:A289,A289,$F$2:F289,F289,$K$2:K289,"")&lt;=SUMIFS(Fact_Norm!$F:$F,Fact_Norm!$A:$A,A289,Fact_Norm!$E:$E,F289),"Norma Uygun","Norm Fazlası"))</f>
        <v>Norm Fazlası</v>
      </c>
      <c r="H289" s="92"/>
      <c r="I289" s="92" t="s">
        <v>588</v>
      </c>
      <c r="J289" s="94"/>
      <c r="K289" s="94"/>
      <c r="L289" s="92"/>
      <c r="M289" s="92"/>
      <c r="N289" s="93" t="str">
        <f>IFERROR(VLOOKUP(M289,Dim_CikisNedeni!$A:$B,2,FALSE()),"")</f>
        <v/>
      </c>
      <c r="O289" s="93" t="str">
        <f t="shared" si="12"/>
        <v>Aktif</v>
      </c>
      <c r="P289" s="93" t="str">
        <f t="shared" ca="1" si="13"/>
        <v/>
      </c>
      <c r="Q289" s="93" t="str">
        <f t="shared" ca="1" si="14"/>
        <v/>
      </c>
    </row>
    <row r="290" spans="1:17" s="1" customFormat="1" ht="15" hidden="1" customHeight="1" x14ac:dyDescent="0.25">
      <c r="A290" s="92" t="s">
        <v>204</v>
      </c>
      <c r="B290" s="93" t="str">
        <f>IFERROR(VLOOKUP(A290,Dim_Magaza!$A:$C,2,FALSE()),"")</f>
        <v>HARMANDALI</v>
      </c>
      <c r="C290" s="93" t="s">
        <v>8653</v>
      </c>
      <c r="D290" s="92" t="s">
        <v>108</v>
      </c>
      <c r="E290" s="93" t="str">
        <f>IFERROR(VLOOKUP(D290,Dim_Unvan!$A:$B,2,FALSE()),"")</f>
        <v>ELİT KASAP</v>
      </c>
      <c r="F290" s="92" t="s">
        <v>27</v>
      </c>
      <c r="G290" s="93" t="str">
        <f>IF(OR(A290="",F290="",I290="",K290&lt;&gt;""),"",IF(COUNTIFS($A$2:A290,A290,$F$2:F290,F290,$K$2:K290,"")&lt;=SUMIFS(Fact_Norm!$F:$F,Fact_Norm!$A:$A,A290,Fact_Norm!$E:$E,F290),"Norma Uygun","Norm Fazlası"))</f>
        <v>Norma Uygun</v>
      </c>
      <c r="H290" s="92"/>
      <c r="I290" s="92" t="s">
        <v>589</v>
      </c>
      <c r="J290" s="94"/>
      <c r="K290" s="94"/>
      <c r="L290" s="92"/>
      <c r="M290" s="92"/>
      <c r="N290" s="93" t="str">
        <f>IFERROR(VLOOKUP(M290,Dim_CikisNedeni!$A:$B,2,FALSE()),"")</f>
        <v/>
      </c>
      <c r="O290" s="93" t="str">
        <f t="shared" si="12"/>
        <v>Aktif</v>
      </c>
      <c r="P290" s="93" t="str">
        <f t="shared" ca="1" si="13"/>
        <v/>
      </c>
      <c r="Q290" s="93" t="str">
        <f t="shared" ca="1" si="14"/>
        <v/>
      </c>
    </row>
    <row r="291" spans="1:17" s="1" customFormat="1" ht="15" hidden="1" customHeight="1" x14ac:dyDescent="0.25">
      <c r="A291" s="92" t="s">
        <v>204</v>
      </c>
      <c r="B291" s="93" t="str">
        <f>IFERROR(VLOOKUP(A291,Dim_Magaza!$A:$C,2,FALSE()),"")</f>
        <v>HARMANDALI</v>
      </c>
      <c r="C291" s="93" t="s">
        <v>8653</v>
      </c>
      <c r="D291" s="92" t="s">
        <v>34</v>
      </c>
      <c r="E291" s="93" t="str">
        <f>IFERROR(VLOOKUP(D291,Dim_Unvan!$A:$B,2,FALSE()),"")</f>
        <v>MANAV</v>
      </c>
      <c r="F291" s="92" t="s">
        <v>35</v>
      </c>
      <c r="G291" s="93" t="str">
        <f>IF(OR(A291="",F291="",I291="",K291&lt;&gt;""),"",IF(COUNTIFS($A$2:A291,A291,$F$2:F291,F291,$K$2:K291,"")&lt;=SUMIFS(Fact_Norm!$F:$F,Fact_Norm!$A:$A,A291,Fact_Norm!$E:$E,F291),"Norma Uygun","Norm Fazlası"))</f>
        <v>Norma Uygun</v>
      </c>
      <c r="H291" s="92"/>
      <c r="I291" s="92" t="s">
        <v>590</v>
      </c>
      <c r="J291" s="94"/>
      <c r="K291" s="94"/>
      <c r="L291" s="92"/>
      <c r="M291" s="92"/>
      <c r="N291" s="93" t="str">
        <f>IFERROR(VLOOKUP(M291,Dim_CikisNedeni!$A:$B,2,FALSE()),"")</f>
        <v/>
      </c>
      <c r="O291" s="93" t="str">
        <f t="shared" si="12"/>
        <v>Aktif</v>
      </c>
      <c r="P291" s="93" t="str">
        <f t="shared" ca="1" si="13"/>
        <v/>
      </c>
      <c r="Q291" s="93" t="str">
        <f t="shared" ca="1" si="14"/>
        <v/>
      </c>
    </row>
    <row r="292" spans="1:17" s="1" customFormat="1" ht="15" hidden="1" customHeight="1" x14ac:dyDescent="0.25">
      <c r="A292" s="92" t="s">
        <v>204</v>
      </c>
      <c r="B292" s="93" t="str">
        <f>IFERROR(VLOOKUP(A292,Dim_Magaza!$A:$C,2,FALSE()),"")</f>
        <v>HARMANDALI</v>
      </c>
      <c r="C292" s="93" t="s">
        <v>8653</v>
      </c>
      <c r="D292" s="92" t="s">
        <v>34</v>
      </c>
      <c r="E292" s="93" t="str">
        <f>IFERROR(VLOOKUP(D292,Dim_Unvan!$A:$B,2,FALSE()),"")</f>
        <v>MANAV</v>
      </c>
      <c r="F292" s="92" t="s">
        <v>35</v>
      </c>
      <c r="G292" s="93" t="str">
        <f>IF(OR(A292="",F292="",I292="",K292&lt;&gt;""),"",IF(COUNTIFS($A$2:A292,A292,$F$2:F292,F292,$K$2:K292,"")&lt;=SUMIFS(Fact_Norm!$F:$F,Fact_Norm!$A:$A,A292,Fact_Norm!$E:$E,F292),"Norma Uygun","Norm Fazlası"))</f>
        <v>Norma Uygun</v>
      </c>
      <c r="H292" s="92"/>
      <c r="I292" s="92" t="s">
        <v>591</v>
      </c>
      <c r="J292" s="94"/>
      <c r="K292" s="94"/>
      <c r="L292" s="92"/>
      <c r="M292" s="92"/>
      <c r="N292" s="93" t="str">
        <f>IFERROR(VLOOKUP(M292,Dim_CikisNedeni!$A:$B,2,FALSE()),"")</f>
        <v/>
      </c>
      <c r="O292" s="93" t="str">
        <f t="shared" si="12"/>
        <v>Aktif</v>
      </c>
      <c r="P292" s="93" t="str">
        <f t="shared" ca="1" si="13"/>
        <v/>
      </c>
      <c r="Q292" s="93" t="str">
        <f t="shared" ca="1" si="14"/>
        <v/>
      </c>
    </row>
    <row r="293" spans="1:17" s="1" customFormat="1" ht="15" hidden="1" customHeight="1" x14ac:dyDescent="0.25">
      <c r="A293" s="92" t="s">
        <v>204</v>
      </c>
      <c r="B293" s="93" t="str">
        <f>IFERROR(VLOOKUP(A293,Dim_Magaza!$A:$C,2,FALSE()),"")</f>
        <v>HARMANDALI</v>
      </c>
      <c r="C293" s="93" t="s">
        <v>8653</v>
      </c>
      <c r="D293" s="92" t="s">
        <v>34</v>
      </c>
      <c r="E293" s="93" t="str">
        <f>IFERROR(VLOOKUP(D293,Dim_Unvan!$A:$B,2,FALSE()),"")</f>
        <v>MANAV</v>
      </c>
      <c r="F293" s="92" t="s">
        <v>35</v>
      </c>
      <c r="G293" s="93" t="str">
        <f>IF(OR(A293="",F293="",I293="",K293&lt;&gt;""),"",IF(COUNTIFS($A$2:A293,A293,$F$2:F293,F293,$K$2:K293,"")&lt;=SUMIFS(Fact_Norm!$F:$F,Fact_Norm!$A:$A,A293,Fact_Norm!$E:$E,F293),"Norma Uygun","Norm Fazlası"))</f>
        <v>Norm Fazlası</v>
      </c>
      <c r="H293" s="92"/>
      <c r="I293" s="92" t="s">
        <v>592</v>
      </c>
      <c r="J293" s="94"/>
      <c r="K293" s="94"/>
      <c r="L293" s="92"/>
      <c r="M293" s="92"/>
      <c r="N293" s="93" t="str">
        <f>IFERROR(VLOOKUP(M293,Dim_CikisNedeni!$A:$B,2,FALSE()),"")</f>
        <v/>
      </c>
      <c r="O293" s="93" t="str">
        <f t="shared" si="12"/>
        <v>Aktif</v>
      </c>
      <c r="P293" s="93" t="str">
        <f t="shared" ca="1" si="13"/>
        <v/>
      </c>
      <c r="Q293" s="93" t="str">
        <f t="shared" ca="1" si="14"/>
        <v/>
      </c>
    </row>
    <row r="294" spans="1:17" s="1" customFormat="1" ht="15" hidden="1" customHeight="1" x14ac:dyDescent="0.25">
      <c r="A294" s="92" t="s">
        <v>204</v>
      </c>
      <c r="B294" s="93" t="str">
        <f>IFERROR(VLOOKUP(A294,Dim_Magaza!$A:$C,2,FALSE()),"")</f>
        <v>HARMANDALI</v>
      </c>
      <c r="C294" s="93" t="s">
        <v>8653</v>
      </c>
      <c r="D294" s="92" t="s">
        <v>34</v>
      </c>
      <c r="E294" s="93" t="str">
        <f>IFERROR(VLOOKUP(D294,Dim_Unvan!$A:$B,2,FALSE()),"")</f>
        <v>MANAV</v>
      </c>
      <c r="F294" s="92" t="s">
        <v>35</v>
      </c>
      <c r="G294" s="93" t="str">
        <f>IF(OR(A294="",F294="",I294="",K294&lt;&gt;""),"",IF(COUNTIFS($A$2:A294,A294,$F$2:F294,F294,$K$2:K294,"")&lt;=SUMIFS(Fact_Norm!$F:$F,Fact_Norm!$A:$A,A294,Fact_Norm!$E:$E,F294),"Norma Uygun","Norm Fazlası"))</f>
        <v>Norm Fazlası</v>
      </c>
      <c r="H294" s="92"/>
      <c r="I294" s="92" t="s">
        <v>593</v>
      </c>
      <c r="J294" s="94"/>
      <c r="K294" s="94"/>
      <c r="L294" s="92"/>
      <c r="M294" s="92"/>
      <c r="N294" s="93" t="str">
        <f>IFERROR(VLOOKUP(M294,Dim_CikisNedeni!$A:$B,2,FALSE()),"")</f>
        <v/>
      </c>
      <c r="O294" s="93" t="str">
        <f t="shared" si="12"/>
        <v>Aktif</v>
      </c>
      <c r="P294" s="93" t="str">
        <f t="shared" ca="1" si="13"/>
        <v/>
      </c>
      <c r="Q294" s="93" t="str">
        <f t="shared" ca="1" si="14"/>
        <v/>
      </c>
    </row>
    <row r="295" spans="1:17" s="1" customFormat="1" ht="15" hidden="1" customHeight="1" x14ac:dyDescent="0.25">
      <c r="A295" s="92" t="s">
        <v>204</v>
      </c>
      <c r="B295" s="93" t="str">
        <f>IFERROR(VLOOKUP(A295,Dim_Magaza!$A:$C,2,FALSE()),"")</f>
        <v>HARMANDALI</v>
      </c>
      <c r="C295" s="93" t="s">
        <v>8653</v>
      </c>
      <c r="D295" s="92" t="s">
        <v>36</v>
      </c>
      <c r="E295" s="93" t="str">
        <f>IFERROR(VLOOKUP(D295,Dim_Unvan!$A:$B,2,FALSE()),"")</f>
        <v>MANAV TERAZİ</v>
      </c>
      <c r="F295" s="92" t="s">
        <v>37</v>
      </c>
      <c r="G295" s="93" t="str">
        <f>IF(OR(A295="",F295="",I295="",K295&lt;&gt;""),"",IF(COUNTIFS($A$2:A295,A295,$F$2:F295,F295,$K$2:K295,"")&lt;=SUMIFS(Fact_Norm!$F:$F,Fact_Norm!$A:$A,A295,Fact_Norm!$E:$E,F295),"Norma Uygun","Norm Fazlası"))</f>
        <v>Norm Fazlası</v>
      </c>
      <c r="H295" s="92"/>
      <c r="I295" s="92" t="s">
        <v>594</v>
      </c>
      <c r="J295" s="94"/>
      <c r="K295" s="94"/>
      <c r="L295" s="92"/>
      <c r="M295" s="92"/>
      <c r="N295" s="93" t="str">
        <f>IFERROR(VLOOKUP(M295,Dim_CikisNedeni!$A:$B,2,FALSE()),"")</f>
        <v/>
      </c>
      <c r="O295" s="93" t="str">
        <f t="shared" si="12"/>
        <v>Aktif</v>
      </c>
      <c r="P295" s="93" t="str">
        <f t="shared" ca="1" si="13"/>
        <v/>
      </c>
      <c r="Q295" s="93" t="str">
        <f t="shared" ca="1" si="14"/>
        <v/>
      </c>
    </row>
    <row r="296" spans="1:17" s="1" customFormat="1" ht="15" hidden="1" customHeight="1" x14ac:dyDescent="0.25">
      <c r="A296" s="92" t="s">
        <v>210</v>
      </c>
      <c r="B296" s="93" t="str">
        <f>IFERROR(VLOOKUP(A296,Dim_Magaza!$A:$C,2,FALSE()),"")</f>
        <v>KARŞIYAKA-1</v>
      </c>
      <c r="C296" s="93" t="s">
        <v>8653</v>
      </c>
      <c r="D296" s="92" t="s">
        <v>98</v>
      </c>
      <c r="E296" s="93" t="str">
        <f>IFERROR(VLOOKUP(D296,Dim_Unvan!$A:$B,2,FALSE()),"")</f>
        <v>UZMAN YÖNETİCİ</v>
      </c>
      <c r="F296" s="92" t="s">
        <v>73</v>
      </c>
      <c r="G296" s="93" t="str">
        <f>IF(OR(A296="",F296="",I296="",K296&lt;&gt;""),"",IF(COUNTIFS($A$2:A296,A296,$F$2:F296,F296,$K$2:K296,"")&lt;=SUMIFS(Fact_Norm!$F:$F,Fact_Norm!$A:$A,A296,Fact_Norm!$E:$E,F296),"Norma Uygun","Norm Fazlası"))</f>
        <v>Norma Uygun</v>
      </c>
      <c r="H296" s="92"/>
      <c r="I296" s="92" t="s">
        <v>595</v>
      </c>
      <c r="J296" s="94"/>
      <c r="K296" s="94"/>
      <c r="L296" s="92"/>
      <c r="M296" s="92"/>
      <c r="N296" s="93" t="str">
        <f>IFERROR(VLOOKUP(M296,Dim_CikisNedeni!$A:$B,2,FALSE()),"")</f>
        <v/>
      </c>
      <c r="O296" s="93" t="str">
        <f t="shared" si="12"/>
        <v>Aktif</v>
      </c>
      <c r="P296" s="93" t="str">
        <f t="shared" ca="1" si="13"/>
        <v/>
      </c>
      <c r="Q296" s="93" t="str">
        <f t="shared" ca="1" si="14"/>
        <v/>
      </c>
    </row>
    <row r="297" spans="1:17" s="1" customFormat="1" ht="15" hidden="1" customHeight="1" x14ac:dyDescent="0.25">
      <c r="A297" s="92" t="s">
        <v>210</v>
      </c>
      <c r="B297" s="93" t="str">
        <f>IFERROR(VLOOKUP(A297,Dim_Magaza!$A:$C,2,FALSE()),"")</f>
        <v>KARŞIYAKA-1</v>
      </c>
      <c r="C297" s="93" t="s">
        <v>8653</v>
      </c>
      <c r="D297" s="92" t="s">
        <v>76</v>
      </c>
      <c r="E297" s="93" t="str">
        <f>IFERROR(VLOOKUP(D297,Dim_Unvan!$A:$B,2,FALSE()),"")</f>
        <v>YÖNETİCİ YARDIMCISI</v>
      </c>
      <c r="F297" s="92" t="s">
        <v>77</v>
      </c>
      <c r="G297" s="93" t="str">
        <f>IF(OR(A297="",F297="",I297="",K297&lt;&gt;""),"",IF(COUNTIFS($A$2:A297,A297,$F$2:F297,F297,$K$2:K297,"")&lt;=SUMIFS(Fact_Norm!$F:$F,Fact_Norm!$A:$A,A297,Fact_Norm!$E:$E,F297),"Norma Uygun","Norm Fazlası"))</f>
        <v>Norma Uygun</v>
      </c>
      <c r="H297" s="92"/>
      <c r="I297" s="92" t="s">
        <v>596</v>
      </c>
      <c r="J297" s="94"/>
      <c r="K297" s="94"/>
      <c r="L297" s="92"/>
      <c r="M297" s="92"/>
      <c r="N297" s="93" t="str">
        <f>IFERROR(VLOOKUP(M297,Dim_CikisNedeni!$A:$B,2,FALSE()),"")</f>
        <v/>
      </c>
      <c r="O297" s="93" t="str">
        <f t="shared" si="12"/>
        <v>Aktif</v>
      </c>
      <c r="P297" s="93" t="str">
        <f t="shared" ca="1" si="13"/>
        <v/>
      </c>
      <c r="Q297" s="93" t="str">
        <f t="shared" ca="1" si="14"/>
        <v/>
      </c>
    </row>
    <row r="298" spans="1:17" s="1" customFormat="1" ht="15" hidden="1" customHeight="1" x14ac:dyDescent="0.25">
      <c r="A298" s="92" t="s">
        <v>210</v>
      </c>
      <c r="B298" s="93" t="str">
        <f>IFERROR(VLOOKUP(A298,Dim_Magaza!$A:$C,2,FALSE()),"")</f>
        <v>KARŞIYAKA-1</v>
      </c>
      <c r="C298" s="93" t="s">
        <v>8653</v>
      </c>
      <c r="D298" s="92" t="s">
        <v>30</v>
      </c>
      <c r="E298" s="93" t="str">
        <f>IFERROR(VLOOKUP(D298,Dim_Unvan!$A:$B,2,FALSE()),"")</f>
        <v>KASİYER</v>
      </c>
      <c r="F298" s="92" t="s">
        <v>31</v>
      </c>
      <c r="G298" s="93" t="str">
        <f>IF(OR(A298="",F298="",I298="",K298&lt;&gt;""),"",IF(COUNTIFS($A$2:A298,A298,$F$2:F298,F298,$K$2:K298,"")&lt;=SUMIFS(Fact_Norm!$F:$F,Fact_Norm!$A:$A,A298,Fact_Norm!$E:$E,F298),"Norma Uygun","Norm Fazlası"))</f>
        <v>Norma Uygun</v>
      </c>
      <c r="H298" s="92"/>
      <c r="I298" s="92" t="s">
        <v>597</v>
      </c>
      <c r="J298" s="94"/>
      <c r="K298" s="94"/>
      <c r="L298" s="92"/>
      <c r="M298" s="92"/>
      <c r="N298" s="93" t="str">
        <f>IFERROR(VLOOKUP(M298,Dim_CikisNedeni!$A:$B,2,FALSE()),"")</f>
        <v/>
      </c>
      <c r="O298" s="93" t="str">
        <f t="shared" si="12"/>
        <v>Aktif</v>
      </c>
      <c r="P298" s="93" t="str">
        <f t="shared" ca="1" si="13"/>
        <v/>
      </c>
      <c r="Q298" s="93" t="str">
        <f t="shared" ca="1" si="14"/>
        <v/>
      </c>
    </row>
    <row r="299" spans="1:17" s="1" customFormat="1" ht="15" hidden="1" customHeight="1" x14ac:dyDescent="0.25">
      <c r="A299" s="92" t="s">
        <v>210</v>
      </c>
      <c r="B299" s="93" t="str">
        <f>IFERROR(VLOOKUP(A299,Dim_Magaza!$A:$C,2,FALSE()),"")</f>
        <v>KARŞIYAKA-1</v>
      </c>
      <c r="C299" s="93" t="s">
        <v>8653</v>
      </c>
      <c r="D299" s="92" t="s">
        <v>30</v>
      </c>
      <c r="E299" s="93" t="str">
        <f>IFERROR(VLOOKUP(D299,Dim_Unvan!$A:$B,2,FALSE()),"")</f>
        <v>KASİYER</v>
      </c>
      <c r="F299" s="92" t="s">
        <v>31</v>
      </c>
      <c r="G299" s="93" t="str">
        <f>IF(OR(A299="",F299="",I299="",K299&lt;&gt;""),"",IF(COUNTIFS($A$2:A299,A299,$F$2:F299,F299,$K$2:K299,"")&lt;=SUMIFS(Fact_Norm!$F:$F,Fact_Norm!$A:$A,A299,Fact_Norm!$E:$E,F299),"Norma Uygun","Norm Fazlası"))</f>
        <v>Norma Uygun</v>
      </c>
      <c r="H299" s="92"/>
      <c r="I299" s="92" t="s">
        <v>598</v>
      </c>
      <c r="J299" s="94"/>
      <c r="K299" s="94"/>
      <c r="L299" s="92"/>
      <c r="M299" s="92"/>
      <c r="N299" s="93" t="str">
        <f>IFERROR(VLOOKUP(M299,Dim_CikisNedeni!$A:$B,2,FALSE()),"")</f>
        <v/>
      </c>
      <c r="O299" s="93" t="str">
        <f t="shared" si="12"/>
        <v>Aktif</v>
      </c>
      <c r="P299" s="93" t="str">
        <f t="shared" ca="1" si="13"/>
        <v/>
      </c>
      <c r="Q299" s="93" t="str">
        <f t="shared" ca="1" si="14"/>
        <v/>
      </c>
    </row>
    <row r="300" spans="1:17" s="1" customFormat="1" ht="15" hidden="1" customHeight="1" x14ac:dyDescent="0.25">
      <c r="A300" s="92" t="s">
        <v>210</v>
      </c>
      <c r="B300" s="93" t="str">
        <f>IFERROR(VLOOKUP(A300,Dim_Magaza!$A:$C,2,FALSE()),"")</f>
        <v>KARŞIYAKA-1</v>
      </c>
      <c r="C300" s="93" t="s">
        <v>8653</v>
      </c>
      <c r="D300" s="92" t="s">
        <v>52</v>
      </c>
      <c r="E300" s="93" t="str">
        <f>IFERROR(VLOOKUP(D300,Dim_Unvan!$A:$B,2,FALSE()),"")</f>
        <v>REYON GÖREVLİSİ</v>
      </c>
      <c r="F300" s="92" t="s">
        <v>53</v>
      </c>
      <c r="G300" s="93" t="str">
        <f>IF(OR(A300="",F300="",I300="",K300&lt;&gt;""),"",IF(COUNTIFS($A$2:A300,A300,$F$2:F300,F300,$K$2:K300,"")&lt;=SUMIFS(Fact_Norm!$F:$F,Fact_Norm!$A:$A,A300,Fact_Norm!$E:$E,F300),"Norma Uygun","Norm Fazlası"))</f>
        <v>Norma Uygun</v>
      </c>
      <c r="H300" s="92"/>
      <c r="I300" s="92" t="s">
        <v>599</v>
      </c>
      <c r="J300" s="94"/>
      <c r="K300" s="94"/>
      <c r="L300" s="92"/>
      <c r="M300" s="92"/>
      <c r="N300" s="93" t="str">
        <f>IFERROR(VLOOKUP(M300,Dim_CikisNedeni!$A:$B,2,FALSE()),"")</f>
        <v/>
      </c>
      <c r="O300" s="93" t="str">
        <f t="shared" si="12"/>
        <v>Aktif</v>
      </c>
      <c r="P300" s="93" t="str">
        <f t="shared" ca="1" si="13"/>
        <v/>
      </c>
      <c r="Q300" s="93" t="str">
        <f t="shared" ca="1" si="14"/>
        <v/>
      </c>
    </row>
    <row r="301" spans="1:17" s="1" customFormat="1" ht="15" hidden="1" customHeight="1" x14ac:dyDescent="0.25">
      <c r="A301" s="92" t="s">
        <v>210</v>
      </c>
      <c r="B301" s="93" t="str">
        <f>IFERROR(VLOOKUP(A301,Dim_Magaza!$A:$C,2,FALSE()),"")</f>
        <v>KARŞIYAKA-1</v>
      </c>
      <c r="C301" s="93" t="s">
        <v>8653</v>
      </c>
      <c r="D301" s="92" t="s">
        <v>52</v>
      </c>
      <c r="E301" s="93" t="str">
        <f>IFERROR(VLOOKUP(D301,Dim_Unvan!$A:$B,2,FALSE()),"")</f>
        <v>REYON GÖREVLİSİ</v>
      </c>
      <c r="F301" s="92" t="s">
        <v>53</v>
      </c>
      <c r="G301" s="93" t="str">
        <f>IF(OR(A301="",F301="",I301="",K301&lt;&gt;""),"",IF(COUNTIFS($A$2:A301,A301,$F$2:F301,F301,$K$2:K301,"")&lt;=SUMIFS(Fact_Norm!$F:$F,Fact_Norm!$A:$A,A301,Fact_Norm!$E:$E,F301),"Norma Uygun","Norm Fazlası"))</f>
        <v>Norma Uygun</v>
      </c>
      <c r="H301" s="92"/>
      <c r="I301" s="92" t="s">
        <v>600</v>
      </c>
      <c r="J301" s="94"/>
      <c r="K301" s="94"/>
      <c r="L301" s="92"/>
      <c r="M301" s="92"/>
      <c r="N301" s="93" t="str">
        <f>IFERROR(VLOOKUP(M301,Dim_CikisNedeni!$A:$B,2,FALSE()),"")</f>
        <v/>
      </c>
      <c r="O301" s="93" t="str">
        <f t="shared" si="12"/>
        <v>Aktif</v>
      </c>
      <c r="P301" s="93" t="str">
        <f t="shared" ca="1" si="13"/>
        <v/>
      </c>
      <c r="Q301" s="93" t="str">
        <f t="shared" ca="1" si="14"/>
        <v/>
      </c>
    </row>
    <row r="302" spans="1:17" s="1" customFormat="1" ht="25.5" hidden="1" customHeight="1" x14ac:dyDescent="0.25">
      <c r="A302" s="92" t="s">
        <v>210</v>
      </c>
      <c r="B302" s="93" t="str">
        <f>IFERROR(VLOOKUP(A302,Dim_Magaza!$A:$C,2,FALSE()),"")</f>
        <v>KARŞIYAKA-1</v>
      </c>
      <c r="C302" s="93" t="s">
        <v>8653</v>
      </c>
      <c r="D302" s="92" t="s">
        <v>100</v>
      </c>
      <c r="E302" s="93" t="str">
        <f>IFERROR(VLOOKUP(D302,Dim_Unvan!$A:$B,2,FALSE()),"")</f>
        <v>UZMAN ŞARKÜTERİ</v>
      </c>
      <c r="F302" s="92" t="s">
        <v>85</v>
      </c>
      <c r="G302" s="93" t="str">
        <f>IF(OR(A302="",F302="",I302="",K302&lt;&gt;""),"",IF(COUNTIFS($A$2:A302,A302,$F$2:F302,F302,$K$2:K302,"")&lt;=SUMIFS(Fact_Norm!$F:$F,Fact_Norm!$A:$A,A302,Fact_Norm!$E:$E,F302),"Norma Uygun","Norm Fazlası"))</f>
        <v>Norma Uygun</v>
      </c>
      <c r="H302" s="92"/>
      <c r="I302" s="92" t="s">
        <v>601</v>
      </c>
      <c r="J302" s="94"/>
      <c r="K302" s="94"/>
      <c r="L302" s="92"/>
      <c r="M302" s="92"/>
      <c r="N302" s="93" t="str">
        <f>IFERROR(VLOOKUP(M302,Dim_CikisNedeni!$A:$B,2,FALSE()),"")</f>
        <v/>
      </c>
      <c r="O302" s="93" t="str">
        <f t="shared" si="12"/>
        <v>Aktif</v>
      </c>
      <c r="P302" s="93" t="str">
        <f t="shared" ca="1" si="13"/>
        <v/>
      </c>
      <c r="Q302" s="93" t="str">
        <f t="shared" ca="1" si="14"/>
        <v/>
      </c>
    </row>
    <row r="303" spans="1:17" s="1" customFormat="1" ht="15" hidden="1" customHeight="1" x14ac:dyDescent="0.25">
      <c r="A303" s="92" t="s">
        <v>210</v>
      </c>
      <c r="B303" s="93" t="str">
        <f>IFERROR(VLOOKUP(A303,Dim_Magaza!$A:$C,2,FALSE()),"")</f>
        <v>KARŞIYAKA-1</v>
      </c>
      <c r="C303" s="93" t="s">
        <v>8653</v>
      </c>
      <c r="D303" s="92" t="s">
        <v>106</v>
      </c>
      <c r="E303" s="93" t="str">
        <f>IFERROR(VLOOKUP(D303,Dim_Unvan!$A:$B,2,FALSE()),"")</f>
        <v>UZMAN KASAP</v>
      </c>
      <c r="F303" s="92" t="s">
        <v>27</v>
      </c>
      <c r="G303" s="93" t="str">
        <f>IF(OR(A303="",F303="",I303="",K303&lt;&gt;""),"",IF(COUNTIFS($A$2:A303,A303,$F$2:F303,F303,$K$2:K303,"")&lt;=SUMIFS(Fact_Norm!$F:$F,Fact_Norm!$A:$A,A303,Fact_Norm!$E:$E,F303),"Norma Uygun","Norm Fazlası"))</f>
        <v>Norma Uygun</v>
      </c>
      <c r="H303" s="92"/>
      <c r="I303" s="92" t="s">
        <v>602</v>
      </c>
      <c r="J303" s="94"/>
      <c r="K303" s="94"/>
      <c r="L303" s="92"/>
      <c r="M303" s="92"/>
      <c r="N303" s="93" t="str">
        <f>IFERROR(VLOOKUP(M303,Dim_CikisNedeni!$A:$B,2,FALSE()),"")</f>
        <v/>
      </c>
      <c r="O303" s="93" t="str">
        <f t="shared" si="12"/>
        <v>Aktif</v>
      </c>
      <c r="P303" s="93" t="str">
        <f t="shared" ca="1" si="13"/>
        <v/>
      </c>
      <c r="Q303" s="93" t="str">
        <f t="shared" ca="1" si="14"/>
        <v/>
      </c>
    </row>
    <row r="304" spans="1:17" s="1" customFormat="1" ht="15" hidden="1" customHeight="1" x14ac:dyDescent="0.25">
      <c r="A304" s="92" t="s">
        <v>210</v>
      </c>
      <c r="B304" s="93" t="str">
        <f>IFERROR(VLOOKUP(A304,Dim_Magaza!$A:$C,2,FALSE()),"")</f>
        <v>KARŞIYAKA-1</v>
      </c>
      <c r="C304" s="93" t="s">
        <v>8653</v>
      </c>
      <c r="D304" s="92" t="s">
        <v>34</v>
      </c>
      <c r="E304" s="93" t="str">
        <f>IFERROR(VLOOKUP(D304,Dim_Unvan!$A:$B,2,FALSE()),"")</f>
        <v>MANAV</v>
      </c>
      <c r="F304" s="92" t="s">
        <v>35</v>
      </c>
      <c r="G304" s="93" t="str">
        <f>IF(OR(A304="",F304="",I304="",K304&lt;&gt;""),"",IF(COUNTIFS($A$2:A304,A304,$F$2:F304,F304,$K$2:K304,"")&lt;=SUMIFS(Fact_Norm!$F:$F,Fact_Norm!$A:$A,A304,Fact_Norm!$E:$E,F304),"Norma Uygun","Norm Fazlası"))</f>
        <v>Norma Uygun</v>
      </c>
      <c r="H304" s="92"/>
      <c r="I304" s="92" t="s">
        <v>603</v>
      </c>
      <c r="J304" s="94"/>
      <c r="K304" s="94"/>
      <c r="L304" s="92"/>
      <c r="M304" s="92"/>
      <c r="N304" s="93" t="str">
        <f>IFERROR(VLOOKUP(M304,Dim_CikisNedeni!$A:$B,2,FALSE()),"")</f>
        <v/>
      </c>
      <c r="O304" s="93" t="str">
        <f t="shared" si="12"/>
        <v>Aktif</v>
      </c>
      <c r="P304" s="93" t="str">
        <f t="shared" ca="1" si="13"/>
        <v/>
      </c>
      <c r="Q304" s="93" t="str">
        <f t="shared" ca="1" si="14"/>
        <v/>
      </c>
    </row>
    <row r="305" spans="1:17" s="1" customFormat="1" ht="15" hidden="1" customHeight="1" x14ac:dyDescent="0.25">
      <c r="A305" s="92" t="s">
        <v>210</v>
      </c>
      <c r="B305" s="93" t="str">
        <f>IFERROR(VLOOKUP(A305,Dim_Magaza!$A:$C,2,FALSE()),"")</f>
        <v>KARŞIYAKA-1</v>
      </c>
      <c r="C305" s="93" t="s">
        <v>8653</v>
      </c>
      <c r="D305" s="92" t="s">
        <v>102</v>
      </c>
      <c r="E305" s="93" t="str">
        <f>IFERROR(VLOOKUP(D305,Dim_Unvan!$A:$B,2,FALSE()),"")</f>
        <v>UZMAN MANAV</v>
      </c>
      <c r="F305" s="92" t="s">
        <v>35</v>
      </c>
      <c r="G305" s="93" t="str">
        <f>IF(OR(A305="",F305="",I305="",K305&lt;&gt;""),"",IF(COUNTIFS($A$2:A305,A305,$F$2:F305,F305,$K$2:K305,"")&lt;=SUMIFS(Fact_Norm!$F:$F,Fact_Norm!$A:$A,A305,Fact_Norm!$E:$E,F305),"Norma Uygun","Norm Fazlası"))</f>
        <v>Norma Uygun</v>
      </c>
      <c r="H305" s="92"/>
      <c r="I305" s="92" t="s">
        <v>604</v>
      </c>
      <c r="J305" s="94"/>
      <c r="K305" s="94"/>
      <c r="L305" s="92"/>
      <c r="M305" s="92"/>
      <c r="N305" s="93" t="str">
        <f>IFERROR(VLOOKUP(M305,Dim_CikisNedeni!$A:$B,2,FALSE()),"")</f>
        <v/>
      </c>
      <c r="O305" s="93" t="str">
        <f t="shared" si="12"/>
        <v>Aktif</v>
      </c>
      <c r="P305" s="93" t="str">
        <f t="shared" ca="1" si="13"/>
        <v/>
      </c>
      <c r="Q305" s="93" t="str">
        <f t="shared" ca="1" si="14"/>
        <v/>
      </c>
    </row>
    <row r="306" spans="1:17" s="1" customFormat="1" ht="15" hidden="1" customHeight="1" x14ac:dyDescent="0.25">
      <c r="A306" s="92" t="s">
        <v>262</v>
      </c>
      <c r="B306" s="93" t="str">
        <f>IFERROR(VLOOKUP(A306,Dim_Magaza!$A:$C,2,FALSE()),"")</f>
        <v>ÇAMDİBİ</v>
      </c>
      <c r="C306" s="93" t="str">
        <f>IFERROR(VLOOKUP(A306,Dim_Magaza!$A:$C,3,FALSE()),"")</f>
        <v>DERYA YARDIMCI</v>
      </c>
      <c r="D306" s="92" t="s">
        <v>72</v>
      </c>
      <c r="E306" s="93" t="str">
        <f>IFERROR(VLOOKUP(D306,Dim_Unvan!$A:$B,2,FALSE()),"")</f>
        <v>YÖNETİCİ</v>
      </c>
      <c r="F306" s="92" t="s">
        <v>73</v>
      </c>
      <c r="G306" s="93" t="str">
        <f>IF(OR(A306="",F306="",I306="",K306&lt;&gt;""),"",IF(COUNTIFS($A$2:A306,A306,$F$2:F306,F306,$K$2:K306,"")&lt;=SUMIFS(Fact_Norm!$F:$F,Fact_Norm!$A:$A,A306,Fact_Norm!$E:$E,F306),"Norma Uygun","Norm Fazlası"))</f>
        <v>Norma Uygun</v>
      </c>
      <c r="H306" s="92"/>
      <c r="I306" s="92" t="s">
        <v>605</v>
      </c>
      <c r="J306" s="94"/>
      <c r="K306" s="94"/>
      <c r="L306" s="92"/>
      <c r="M306" s="92"/>
      <c r="N306" s="93" t="str">
        <f>IFERROR(VLOOKUP(M306,Dim_CikisNedeni!$A:$B,2,FALSE()),"")</f>
        <v/>
      </c>
      <c r="O306" s="93" t="str">
        <f t="shared" si="12"/>
        <v>Aktif</v>
      </c>
      <c r="P306" s="93" t="str">
        <f t="shared" ca="1" si="13"/>
        <v/>
      </c>
      <c r="Q306" s="93" t="str">
        <f t="shared" ca="1" si="14"/>
        <v/>
      </c>
    </row>
    <row r="307" spans="1:17" s="1" customFormat="1" ht="15" hidden="1" customHeight="1" x14ac:dyDescent="0.25">
      <c r="A307" s="92" t="s">
        <v>262</v>
      </c>
      <c r="B307" s="93" t="str">
        <f>IFERROR(VLOOKUP(A307,Dim_Magaza!$A:$C,2,FALSE()),"")</f>
        <v>ÇAMDİBİ</v>
      </c>
      <c r="C307" s="93" t="str">
        <f>IFERROR(VLOOKUP(A307,Dim_Magaza!$A:$C,3,FALSE()),"")</f>
        <v>DERYA YARDIMCI</v>
      </c>
      <c r="D307" s="92" t="s">
        <v>76</v>
      </c>
      <c r="E307" s="93" t="str">
        <f>IFERROR(VLOOKUP(D307,Dim_Unvan!$A:$B,2,FALSE()),"")</f>
        <v>YÖNETİCİ YARDIMCISI</v>
      </c>
      <c r="F307" s="92" t="s">
        <v>77</v>
      </c>
      <c r="G307" s="93" t="str">
        <f>IF(OR(A307="",F307="",I307="",K307&lt;&gt;""),"",IF(COUNTIFS($A$2:A307,A307,$F$2:F307,F307,$K$2:K307,"")&lt;=SUMIFS(Fact_Norm!$F:$F,Fact_Norm!$A:$A,A307,Fact_Norm!$E:$E,F307),"Norma Uygun","Norm Fazlası"))</f>
        <v>Norma Uygun</v>
      </c>
      <c r="H307" s="92"/>
      <c r="I307" s="92" t="s">
        <v>606</v>
      </c>
      <c r="J307" s="94"/>
      <c r="K307" s="94"/>
      <c r="L307" s="92"/>
      <c r="M307" s="92"/>
      <c r="N307" s="93" t="str">
        <f>IFERROR(VLOOKUP(M307,Dim_CikisNedeni!$A:$B,2,FALSE()),"")</f>
        <v/>
      </c>
      <c r="O307" s="93" t="str">
        <f t="shared" si="12"/>
        <v>Aktif</v>
      </c>
      <c r="P307" s="93" t="str">
        <f t="shared" ca="1" si="13"/>
        <v/>
      </c>
      <c r="Q307" s="93" t="str">
        <f t="shared" ca="1" si="14"/>
        <v/>
      </c>
    </row>
    <row r="308" spans="1:17" s="1" customFormat="1" ht="15" hidden="1" customHeight="1" x14ac:dyDescent="0.25">
      <c r="A308" s="92" t="s">
        <v>262</v>
      </c>
      <c r="B308" s="93" t="str">
        <f>IFERROR(VLOOKUP(A308,Dim_Magaza!$A:$C,2,FALSE()),"")</f>
        <v>ÇAMDİBİ</v>
      </c>
      <c r="C308" s="93" t="str">
        <f>IFERROR(VLOOKUP(A308,Dim_Magaza!$A:$C,3,FALSE()),"")</f>
        <v>DERYA YARDIMCI</v>
      </c>
      <c r="D308" s="92" t="s">
        <v>30</v>
      </c>
      <c r="E308" s="93" t="str">
        <f>IFERROR(VLOOKUP(D308,Dim_Unvan!$A:$B,2,FALSE()),"")</f>
        <v>KASİYER</v>
      </c>
      <c r="F308" s="92" t="s">
        <v>31</v>
      </c>
      <c r="G308" s="93" t="str">
        <f>IF(OR(A308="",F308="",I308="",K308&lt;&gt;""),"",IF(COUNTIFS($A$2:A308,A308,$F$2:F308,F308,$K$2:K308,"")&lt;=SUMIFS(Fact_Norm!$F:$F,Fact_Norm!$A:$A,A308,Fact_Norm!$E:$E,F308),"Norma Uygun","Norm Fazlası"))</f>
        <v>Norma Uygun</v>
      </c>
      <c r="H308" s="92"/>
      <c r="I308" s="92" t="s">
        <v>607</v>
      </c>
      <c r="J308" s="94"/>
      <c r="K308" s="94"/>
      <c r="L308" s="92"/>
      <c r="M308" s="92"/>
      <c r="N308" s="93" t="str">
        <f>IFERROR(VLOOKUP(M308,Dim_CikisNedeni!$A:$B,2,FALSE()),"")</f>
        <v/>
      </c>
      <c r="O308" s="93" t="str">
        <f t="shared" si="12"/>
        <v>Aktif</v>
      </c>
      <c r="P308" s="93" t="str">
        <f t="shared" ca="1" si="13"/>
        <v/>
      </c>
      <c r="Q308" s="93" t="str">
        <f t="shared" ca="1" si="14"/>
        <v/>
      </c>
    </row>
    <row r="309" spans="1:17" s="1" customFormat="1" ht="15" hidden="1" customHeight="1" x14ac:dyDescent="0.25">
      <c r="A309" s="92" t="s">
        <v>262</v>
      </c>
      <c r="B309" s="93" t="str">
        <f>IFERROR(VLOOKUP(A309,Dim_Magaza!$A:$C,2,FALSE()),"")</f>
        <v>ÇAMDİBİ</v>
      </c>
      <c r="C309" s="93" t="str">
        <f>IFERROR(VLOOKUP(A309,Dim_Magaza!$A:$C,3,FALSE()),"")</f>
        <v>DERYA YARDIMCI</v>
      </c>
      <c r="D309" s="92" t="s">
        <v>30</v>
      </c>
      <c r="E309" s="93" t="str">
        <f>IFERROR(VLOOKUP(D309,Dim_Unvan!$A:$B,2,FALSE()),"")</f>
        <v>KASİYER</v>
      </c>
      <c r="F309" s="92" t="s">
        <v>31</v>
      </c>
      <c r="G309" s="93" t="str">
        <f>IF(OR(A309="",F309="",I309="",K309&lt;&gt;""),"",IF(COUNTIFS($A$2:A309,A309,$F$2:F309,F309,$K$2:K309,"")&lt;=SUMIFS(Fact_Norm!$F:$F,Fact_Norm!$A:$A,A309,Fact_Norm!$E:$E,F309),"Norma Uygun","Norm Fazlası"))</f>
        <v>Norma Uygun</v>
      </c>
      <c r="H309" s="92"/>
      <c r="I309" s="92" t="s">
        <v>608</v>
      </c>
      <c r="J309" s="94"/>
      <c r="K309" s="94"/>
      <c r="L309" s="92"/>
      <c r="M309" s="92"/>
      <c r="N309" s="93" t="str">
        <f>IFERROR(VLOOKUP(M309,Dim_CikisNedeni!$A:$B,2,FALSE()),"")</f>
        <v/>
      </c>
      <c r="O309" s="93" t="str">
        <f t="shared" si="12"/>
        <v>Aktif</v>
      </c>
      <c r="P309" s="93" t="str">
        <f t="shared" ca="1" si="13"/>
        <v/>
      </c>
      <c r="Q309" s="93" t="str">
        <f t="shared" ca="1" si="14"/>
        <v/>
      </c>
    </row>
    <row r="310" spans="1:17" s="1" customFormat="1" ht="15" hidden="1" customHeight="1" x14ac:dyDescent="0.25">
      <c r="A310" s="92" t="s">
        <v>262</v>
      </c>
      <c r="B310" s="93" t="str">
        <f>IFERROR(VLOOKUP(A310,Dim_Magaza!$A:$C,2,FALSE()),"")</f>
        <v>ÇAMDİBİ</v>
      </c>
      <c r="C310" s="93" t="str">
        <f>IFERROR(VLOOKUP(A310,Dim_Magaza!$A:$C,3,FALSE()),"")</f>
        <v>DERYA YARDIMCI</v>
      </c>
      <c r="D310" s="92" t="s">
        <v>52</v>
      </c>
      <c r="E310" s="93" t="str">
        <f>IFERROR(VLOOKUP(D310,Dim_Unvan!$A:$B,2,FALSE()),"")</f>
        <v>REYON GÖREVLİSİ</v>
      </c>
      <c r="F310" s="92" t="s">
        <v>53</v>
      </c>
      <c r="G310" s="93" t="str">
        <f>IF(OR(A310="",F310="",I310="",K310&lt;&gt;""),"",IF(COUNTIFS($A$2:A310,A310,$F$2:F310,F310,$K$2:K310,"")&lt;=SUMIFS(Fact_Norm!$F:$F,Fact_Norm!$A:$A,A310,Fact_Norm!$E:$E,F310),"Norma Uygun","Norm Fazlası"))</f>
        <v>Norma Uygun</v>
      </c>
      <c r="H310" s="92"/>
      <c r="I310" s="92" t="s">
        <v>609</v>
      </c>
      <c r="J310" s="94"/>
      <c r="K310" s="94"/>
      <c r="L310" s="92"/>
      <c r="M310" s="92"/>
      <c r="N310" s="93" t="str">
        <f>IFERROR(VLOOKUP(M310,Dim_CikisNedeni!$A:$B,2,FALSE()),"")</f>
        <v/>
      </c>
      <c r="O310" s="93" t="str">
        <f t="shared" si="12"/>
        <v>Aktif</v>
      </c>
      <c r="P310" s="93" t="str">
        <f t="shared" ca="1" si="13"/>
        <v/>
      </c>
      <c r="Q310" s="93" t="str">
        <f t="shared" ca="1" si="14"/>
        <v/>
      </c>
    </row>
    <row r="311" spans="1:17" s="1" customFormat="1" ht="15" hidden="1" customHeight="1" x14ac:dyDescent="0.25">
      <c r="A311" s="92" t="s">
        <v>262</v>
      </c>
      <c r="B311" s="93" t="str">
        <f>IFERROR(VLOOKUP(A311,Dim_Magaza!$A:$C,2,FALSE()),"")</f>
        <v>ÇAMDİBİ</v>
      </c>
      <c r="C311" s="93" t="str">
        <f>IFERROR(VLOOKUP(A311,Dim_Magaza!$A:$C,3,FALSE()),"")</f>
        <v>DERYA YARDIMCI</v>
      </c>
      <c r="D311" s="92" t="s">
        <v>4</v>
      </c>
      <c r="E311" s="93" t="str">
        <f>IFERROR(VLOOKUP(D311,Dim_Unvan!$A:$B,2,FALSE()),"")</f>
        <v>BAKLİYAT</v>
      </c>
      <c r="F311" s="92" t="s">
        <v>5</v>
      </c>
      <c r="G311" s="93" t="str">
        <f>IF(OR(A311="",F311="",I311="",K311&lt;&gt;""),"",IF(COUNTIFS($A$2:A311,A311,$F$2:F311,F311,$K$2:K311,"")&lt;=SUMIFS(Fact_Norm!$F:$F,Fact_Norm!$A:$A,A311,Fact_Norm!$E:$E,F311),"Norma Uygun","Norm Fazlası"))</f>
        <v>Norma Uygun</v>
      </c>
      <c r="H311" s="92"/>
      <c r="I311" s="92" t="s">
        <v>610</v>
      </c>
      <c r="J311" s="94"/>
      <c r="K311" s="94"/>
      <c r="L311" s="92"/>
      <c r="M311" s="92"/>
      <c r="N311" s="93" t="str">
        <f>IFERROR(VLOOKUP(M311,Dim_CikisNedeni!$A:$B,2,FALSE()),"")</f>
        <v/>
      </c>
      <c r="O311" s="93" t="str">
        <f t="shared" si="12"/>
        <v>Aktif</v>
      </c>
      <c r="P311" s="93" t="str">
        <f t="shared" ca="1" si="13"/>
        <v/>
      </c>
      <c r="Q311" s="93" t="str">
        <f t="shared" ca="1" si="14"/>
        <v/>
      </c>
    </row>
    <row r="312" spans="1:17" s="1" customFormat="1" ht="25.5" hidden="1" customHeight="1" x14ac:dyDescent="0.25">
      <c r="A312" s="92" t="s">
        <v>262</v>
      </c>
      <c r="B312" s="93" t="str">
        <f>IFERROR(VLOOKUP(A312,Dim_Magaza!$A:$C,2,FALSE()),"")</f>
        <v>ÇAMDİBİ</v>
      </c>
      <c r="C312" s="93" t="str">
        <f>IFERROR(VLOOKUP(A312,Dim_Magaza!$A:$C,3,FALSE()),"")</f>
        <v>DERYA YARDIMCI</v>
      </c>
      <c r="D312" s="92" t="s">
        <v>86</v>
      </c>
      <c r="E312" s="93" t="str">
        <f>IFERROR(VLOOKUP(D312,Dim_Unvan!$A:$B,2,FALSE()),"")</f>
        <v>ŞARKÜTERİ YARDIMCISI</v>
      </c>
      <c r="F312" s="92" t="s">
        <v>87</v>
      </c>
      <c r="G312" s="93" t="str">
        <f>IF(OR(A312="",F312="",I312="",K312&lt;&gt;""),"",IF(COUNTIFS($A$2:A312,A312,$F$2:F312,F312,$K$2:K312,"")&lt;=SUMIFS(Fact_Norm!$F:$F,Fact_Norm!$A:$A,A312,Fact_Norm!$E:$E,F312),"Norma Uygun","Norm Fazlası"))</f>
        <v>Norm Fazlası</v>
      </c>
      <c r="H312" s="92"/>
      <c r="I312" s="92" t="s">
        <v>611</v>
      </c>
      <c r="J312" s="94"/>
      <c r="K312" s="94"/>
      <c r="L312" s="92"/>
      <c r="M312" s="92"/>
      <c r="N312" s="93" t="str">
        <f>IFERROR(VLOOKUP(M312,Dim_CikisNedeni!$A:$B,2,FALSE()),"")</f>
        <v/>
      </c>
      <c r="O312" s="93" t="str">
        <f t="shared" si="12"/>
        <v>Aktif</v>
      </c>
      <c r="P312" s="93" t="str">
        <f t="shared" ca="1" si="13"/>
        <v/>
      </c>
      <c r="Q312" s="93" t="str">
        <f t="shared" ca="1" si="14"/>
        <v/>
      </c>
    </row>
    <row r="313" spans="1:17" s="1" customFormat="1" ht="15" hidden="1" customHeight="1" x14ac:dyDescent="0.25">
      <c r="A313" s="92" t="s">
        <v>262</v>
      </c>
      <c r="B313" s="93" t="str">
        <f>IFERROR(VLOOKUP(A313,Dim_Magaza!$A:$C,2,FALSE()),"")</f>
        <v>ÇAMDİBİ</v>
      </c>
      <c r="C313" s="93" t="str">
        <f>IFERROR(VLOOKUP(A313,Dim_Magaza!$A:$C,3,FALSE()),"")</f>
        <v>DERYA YARDIMCI</v>
      </c>
      <c r="D313" s="92" t="s">
        <v>106</v>
      </c>
      <c r="E313" s="93" t="str">
        <f>IFERROR(VLOOKUP(D313,Dim_Unvan!$A:$B,2,FALSE()),"")</f>
        <v>UZMAN KASAP</v>
      </c>
      <c r="F313" s="92" t="s">
        <v>27</v>
      </c>
      <c r="G313" s="93" t="str">
        <f>IF(OR(A313="",F313="",I313="",K313&lt;&gt;""),"",IF(COUNTIFS($A$2:A313,A313,$F$2:F313,F313,$K$2:K313,"")&lt;=SUMIFS(Fact_Norm!$F:$F,Fact_Norm!$A:$A,A313,Fact_Norm!$E:$E,F313),"Norma Uygun","Norm Fazlası"))</f>
        <v>Norma Uygun</v>
      </c>
      <c r="H313" s="92"/>
      <c r="I313" s="92" t="s">
        <v>612</v>
      </c>
      <c r="J313" s="94"/>
      <c r="K313" s="94"/>
      <c r="L313" s="92"/>
      <c r="M313" s="92"/>
      <c r="N313" s="93" t="str">
        <f>IFERROR(VLOOKUP(M313,Dim_CikisNedeni!$A:$B,2,FALSE()),"")</f>
        <v/>
      </c>
      <c r="O313" s="93" t="str">
        <f t="shared" si="12"/>
        <v>Aktif</v>
      </c>
      <c r="P313" s="93" t="str">
        <f t="shared" ca="1" si="13"/>
        <v/>
      </c>
      <c r="Q313" s="93" t="str">
        <f t="shared" ca="1" si="14"/>
        <v/>
      </c>
    </row>
    <row r="314" spans="1:17" s="1" customFormat="1" ht="15" hidden="1" customHeight="1" x14ac:dyDescent="0.25">
      <c r="A314" s="92" t="s">
        <v>262</v>
      </c>
      <c r="B314" s="93" t="str">
        <f>IFERROR(VLOOKUP(A314,Dim_Magaza!$A:$C,2,FALSE()),"")</f>
        <v>ÇAMDİBİ</v>
      </c>
      <c r="C314" s="93" t="str">
        <f>IFERROR(VLOOKUP(A314,Dim_Magaza!$A:$C,3,FALSE()),"")</f>
        <v>DERYA YARDIMCI</v>
      </c>
      <c r="D314" s="92" t="s">
        <v>34</v>
      </c>
      <c r="E314" s="93" t="str">
        <f>IFERROR(VLOOKUP(D314,Dim_Unvan!$A:$B,2,FALSE()),"")</f>
        <v>MANAV</v>
      </c>
      <c r="F314" s="92" t="s">
        <v>35</v>
      </c>
      <c r="G314" s="93" t="str">
        <f>IF(OR(A314="",F314="",I314="",K314&lt;&gt;""),"",IF(COUNTIFS($A$2:A314,A314,$F$2:F314,F314,$K$2:K314,"")&lt;=SUMIFS(Fact_Norm!$F:$F,Fact_Norm!$A:$A,A314,Fact_Norm!$E:$E,F314),"Norma Uygun","Norm Fazlası"))</f>
        <v>Norma Uygun</v>
      </c>
      <c r="H314" s="92"/>
      <c r="I314" s="92" t="s">
        <v>613</v>
      </c>
      <c r="J314" s="94"/>
      <c r="K314" s="94"/>
      <c r="L314" s="92"/>
      <c r="M314" s="92"/>
      <c r="N314" s="93" t="str">
        <f>IFERROR(VLOOKUP(M314,Dim_CikisNedeni!$A:$B,2,FALSE()),"")</f>
        <v/>
      </c>
      <c r="O314" s="93" t="str">
        <f t="shared" si="12"/>
        <v>Aktif</v>
      </c>
      <c r="P314" s="93" t="str">
        <f t="shared" ca="1" si="13"/>
        <v/>
      </c>
      <c r="Q314" s="93" t="str">
        <f t="shared" ca="1" si="14"/>
        <v/>
      </c>
    </row>
    <row r="315" spans="1:17" s="1" customFormat="1" ht="15" hidden="1" customHeight="1" x14ac:dyDescent="0.25">
      <c r="A315" s="92" t="s">
        <v>262</v>
      </c>
      <c r="B315" s="93" t="str">
        <f>IFERROR(VLOOKUP(A315,Dim_Magaza!$A:$C,2,FALSE()),"")</f>
        <v>ÇAMDİBİ</v>
      </c>
      <c r="C315" s="93" t="str">
        <f>IFERROR(VLOOKUP(A315,Dim_Magaza!$A:$C,3,FALSE()),"")</f>
        <v>DERYA YARDIMCI</v>
      </c>
      <c r="D315" s="92" t="s">
        <v>34</v>
      </c>
      <c r="E315" s="93" t="str">
        <f>IFERROR(VLOOKUP(D315,Dim_Unvan!$A:$B,2,FALSE()),"")</f>
        <v>MANAV</v>
      </c>
      <c r="F315" s="92" t="s">
        <v>35</v>
      </c>
      <c r="G315" s="93" t="str">
        <f>IF(OR(A315="",F315="",I315="",K315&lt;&gt;""),"",IF(COUNTIFS($A$2:A315,A315,$F$2:F315,F315,$K$2:K315,"")&lt;=SUMIFS(Fact_Norm!$F:$F,Fact_Norm!$A:$A,A315,Fact_Norm!$E:$E,F315),"Norma Uygun","Norm Fazlası"))</f>
        <v>Norma Uygun</v>
      </c>
      <c r="H315" s="92"/>
      <c r="I315" s="92" t="s">
        <v>614</v>
      </c>
      <c r="J315" s="94"/>
      <c r="K315" s="94"/>
      <c r="L315" s="92"/>
      <c r="M315" s="92"/>
      <c r="N315" s="93" t="str">
        <f>IFERROR(VLOOKUP(M315,Dim_CikisNedeni!$A:$B,2,FALSE()),"")</f>
        <v/>
      </c>
      <c r="O315" s="93" t="str">
        <f t="shared" si="12"/>
        <v>Aktif</v>
      </c>
      <c r="P315" s="93" t="str">
        <f t="shared" ca="1" si="13"/>
        <v/>
      </c>
      <c r="Q315" s="93" t="str">
        <f t="shared" ca="1" si="14"/>
        <v/>
      </c>
    </row>
    <row r="316" spans="1:17" s="1" customFormat="1" ht="15" hidden="1" customHeight="1" x14ac:dyDescent="0.25">
      <c r="A316" s="92" t="s">
        <v>216</v>
      </c>
      <c r="B316" s="93" t="str">
        <f>IFERROR(VLOOKUP(A316,Dim_Magaza!$A:$C,2,FALSE()),"")</f>
        <v>MANAVKUYU</v>
      </c>
      <c r="C316" s="93" t="s">
        <v>8653</v>
      </c>
      <c r="D316" s="92" t="s">
        <v>72</v>
      </c>
      <c r="E316" s="93" t="str">
        <f>IFERROR(VLOOKUP(D316,Dim_Unvan!$A:$B,2,FALSE()),"")</f>
        <v>YÖNETİCİ</v>
      </c>
      <c r="F316" s="92" t="s">
        <v>73</v>
      </c>
      <c r="G316" s="93" t="str">
        <f>IF(OR(A316="",F316="",I316="",K316&lt;&gt;""),"",IF(COUNTIFS($A$2:A316,A316,$F$2:F316,F316,$K$2:K316,"")&lt;=SUMIFS(Fact_Norm!$F:$F,Fact_Norm!$A:$A,A316,Fact_Norm!$E:$E,F316),"Norma Uygun","Norm Fazlası"))</f>
        <v>Norma Uygun</v>
      </c>
      <c r="H316" s="92"/>
      <c r="I316" s="92" t="s">
        <v>615</v>
      </c>
      <c r="J316" s="94"/>
      <c r="K316" s="94"/>
      <c r="L316" s="92"/>
      <c r="M316" s="92"/>
      <c r="N316" s="93" t="str">
        <f>IFERROR(VLOOKUP(M316,Dim_CikisNedeni!$A:$B,2,FALSE()),"")</f>
        <v/>
      </c>
      <c r="O316" s="93" t="str">
        <f t="shared" si="12"/>
        <v>Aktif</v>
      </c>
      <c r="P316" s="93" t="str">
        <f t="shared" ca="1" si="13"/>
        <v/>
      </c>
      <c r="Q316" s="93" t="str">
        <f t="shared" ca="1" si="14"/>
        <v/>
      </c>
    </row>
    <row r="317" spans="1:17" s="1" customFormat="1" ht="15" hidden="1" customHeight="1" x14ac:dyDescent="0.25">
      <c r="A317" s="92" t="s">
        <v>216</v>
      </c>
      <c r="B317" s="93" t="str">
        <f>IFERROR(VLOOKUP(A317,Dim_Magaza!$A:$C,2,FALSE()),"")</f>
        <v>MANAVKUYU</v>
      </c>
      <c r="C317" s="93" t="s">
        <v>8653</v>
      </c>
      <c r="D317" s="92" t="s">
        <v>120</v>
      </c>
      <c r="E317" s="93" t="str">
        <f>IFERROR(VLOOKUP(D317,Dim_Unvan!$A:$B,2,FALSE()),"")</f>
        <v>ANAHTARCI</v>
      </c>
      <c r="F317" s="92" t="s">
        <v>77</v>
      </c>
      <c r="G317" s="93" t="str">
        <f>IF(OR(A317="",F317="",I317="",K317&lt;&gt;""),"",IF(COUNTIFS($A$2:A317,A317,$F$2:F317,F317,$K$2:K317,"")&lt;=SUMIFS(Fact_Norm!$F:$F,Fact_Norm!$A:$A,A317,Fact_Norm!$E:$E,F317),"Norma Uygun","Norm Fazlası"))</f>
        <v>Norma Uygun</v>
      </c>
      <c r="H317" s="92"/>
      <c r="I317" s="92" t="s">
        <v>616</v>
      </c>
      <c r="J317" s="94"/>
      <c r="K317" s="94"/>
      <c r="L317" s="92"/>
      <c r="M317" s="92"/>
      <c r="N317" s="93" t="str">
        <f>IFERROR(VLOOKUP(M317,Dim_CikisNedeni!$A:$B,2,FALSE()),"")</f>
        <v/>
      </c>
      <c r="O317" s="93" t="str">
        <f t="shared" si="12"/>
        <v>Aktif</v>
      </c>
      <c r="P317" s="93" t="str">
        <f t="shared" ca="1" si="13"/>
        <v/>
      </c>
      <c r="Q317" s="93" t="str">
        <f t="shared" ca="1" si="14"/>
        <v/>
      </c>
    </row>
    <row r="318" spans="1:17" s="1" customFormat="1" ht="15" hidden="1" customHeight="1" x14ac:dyDescent="0.25">
      <c r="A318" s="92" t="s">
        <v>216</v>
      </c>
      <c r="B318" s="93" t="str">
        <f>IFERROR(VLOOKUP(A318,Dim_Magaza!$A:$C,2,FALSE()),"")</f>
        <v>MANAVKUYU</v>
      </c>
      <c r="C318" s="93" t="s">
        <v>8653</v>
      </c>
      <c r="D318" s="92" t="s">
        <v>72</v>
      </c>
      <c r="E318" s="93" t="str">
        <f>IFERROR(VLOOKUP(D318,Dim_Unvan!$A:$B,2,FALSE()),"")</f>
        <v>YÖNETİCİ</v>
      </c>
      <c r="F318" s="92" t="s">
        <v>73</v>
      </c>
      <c r="G318" s="93" t="str">
        <f>IF(OR(A318="",F318="",I318="",K318&lt;&gt;""),"",IF(COUNTIFS($A$2:A318,A318,$F$2:F318,F318,$K$2:K318,"")&lt;=SUMIFS(Fact_Norm!$F:$F,Fact_Norm!$A:$A,A318,Fact_Norm!$E:$E,F318),"Norma Uygun","Norm Fazlası"))</f>
        <v>Norm Fazlası</v>
      </c>
      <c r="H318" s="92"/>
      <c r="I318" s="92" t="s">
        <v>617</v>
      </c>
      <c r="J318" s="94"/>
      <c r="K318" s="94"/>
      <c r="L318" s="92"/>
      <c r="M318" s="92"/>
      <c r="N318" s="93" t="str">
        <f>IFERROR(VLOOKUP(M318,Dim_CikisNedeni!$A:$B,2,FALSE()),"")</f>
        <v/>
      </c>
      <c r="O318" s="93" t="str">
        <f t="shared" si="12"/>
        <v>Aktif</v>
      </c>
      <c r="P318" s="93" t="str">
        <f t="shared" ca="1" si="13"/>
        <v/>
      </c>
      <c r="Q318" s="93" t="str">
        <f t="shared" ca="1" si="14"/>
        <v/>
      </c>
    </row>
    <row r="319" spans="1:17" s="1" customFormat="1" ht="15" hidden="1" customHeight="1" x14ac:dyDescent="0.25">
      <c r="A319" s="92" t="s">
        <v>216</v>
      </c>
      <c r="B319" s="93" t="str">
        <f>IFERROR(VLOOKUP(A319,Dim_Magaza!$A:$C,2,FALSE()),"")</f>
        <v>MANAVKUYU</v>
      </c>
      <c r="C319" s="93" t="s">
        <v>8653</v>
      </c>
      <c r="D319" s="92" t="s">
        <v>30</v>
      </c>
      <c r="E319" s="93" t="str">
        <f>IFERROR(VLOOKUP(D319,Dim_Unvan!$A:$B,2,FALSE()),"")</f>
        <v>KASİYER</v>
      </c>
      <c r="F319" s="92" t="s">
        <v>31</v>
      </c>
      <c r="G319" s="93" t="str">
        <f>IF(OR(A319="",F319="",I319="",K319&lt;&gt;""),"",IF(COUNTIFS($A$2:A319,A319,$F$2:F319,F319,$K$2:K319,"")&lt;=SUMIFS(Fact_Norm!$F:$F,Fact_Norm!$A:$A,A319,Fact_Norm!$E:$E,F319),"Norma Uygun","Norm Fazlası"))</f>
        <v>Norma Uygun</v>
      </c>
      <c r="H319" s="92"/>
      <c r="I319" s="92" t="s">
        <v>618</v>
      </c>
      <c r="J319" s="94"/>
      <c r="K319" s="94"/>
      <c r="L319" s="92"/>
      <c r="M319" s="92"/>
      <c r="N319" s="93" t="str">
        <f>IFERROR(VLOOKUP(M319,Dim_CikisNedeni!$A:$B,2,FALSE()),"")</f>
        <v/>
      </c>
      <c r="O319" s="93" t="str">
        <f t="shared" si="12"/>
        <v>Aktif</v>
      </c>
      <c r="P319" s="93" t="str">
        <f t="shared" ca="1" si="13"/>
        <v/>
      </c>
      <c r="Q319" s="93" t="str">
        <f t="shared" ca="1" si="14"/>
        <v/>
      </c>
    </row>
    <row r="320" spans="1:17" s="1" customFormat="1" ht="15" hidden="1" customHeight="1" x14ac:dyDescent="0.25">
      <c r="A320" s="92" t="s">
        <v>216</v>
      </c>
      <c r="B320" s="93" t="str">
        <f>IFERROR(VLOOKUP(A320,Dim_Magaza!$A:$C,2,FALSE()),"")</f>
        <v>MANAVKUYU</v>
      </c>
      <c r="C320" s="93" t="s">
        <v>8653</v>
      </c>
      <c r="D320" s="92" t="s">
        <v>30</v>
      </c>
      <c r="E320" s="93" t="str">
        <f>IFERROR(VLOOKUP(D320,Dim_Unvan!$A:$B,2,FALSE()),"")</f>
        <v>KASİYER</v>
      </c>
      <c r="F320" s="92" t="s">
        <v>31</v>
      </c>
      <c r="G320" s="93" t="str">
        <f>IF(OR(A320="",F320="",I320="",K320&lt;&gt;""),"",IF(COUNTIFS($A$2:A320,A320,$F$2:F320,F320,$K$2:K320,"")&lt;=SUMIFS(Fact_Norm!$F:$F,Fact_Norm!$A:$A,A320,Fact_Norm!$E:$E,F320),"Norma Uygun","Norm Fazlası"))</f>
        <v>Norma Uygun</v>
      </c>
      <c r="H320" s="92"/>
      <c r="I320" s="92" t="s">
        <v>619</v>
      </c>
      <c r="J320" s="94"/>
      <c r="K320" s="94"/>
      <c r="L320" s="92"/>
      <c r="M320" s="92"/>
      <c r="N320" s="93" t="str">
        <f>IFERROR(VLOOKUP(M320,Dim_CikisNedeni!$A:$B,2,FALSE()),"")</f>
        <v/>
      </c>
      <c r="O320" s="93" t="str">
        <f t="shared" si="12"/>
        <v>Aktif</v>
      </c>
      <c r="P320" s="93" t="str">
        <f t="shared" ca="1" si="13"/>
        <v/>
      </c>
      <c r="Q320" s="93" t="str">
        <f t="shared" ca="1" si="14"/>
        <v/>
      </c>
    </row>
    <row r="321" spans="1:17" s="1" customFormat="1" ht="15" hidden="1" customHeight="1" x14ac:dyDescent="0.25">
      <c r="A321" s="92" t="s">
        <v>216</v>
      </c>
      <c r="B321" s="93" t="str">
        <f>IFERROR(VLOOKUP(A321,Dim_Magaza!$A:$C,2,FALSE()),"")</f>
        <v>MANAVKUYU</v>
      </c>
      <c r="C321" s="93" t="s">
        <v>8653</v>
      </c>
      <c r="D321" s="92" t="s">
        <v>30</v>
      </c>
      <c r="E321" s="93" t="str">
        <f>IFERROR(VLOOKUP(D321,Dim_Unvan!$A:$B,2,FALSE()),"")</f>
        <v>KASİYER</v>
      </c>
      <c r="F321" s="92" t="s">
        <v>31</v>
      </c>
      <c r="G321" s="93" t="str">
        <f>IF(OR(A321="",F321="",I321="",K321&lt;&gt;""),"",IF(COUNTIFS($A$2:A321,A321,$F$2:F321,F321,$K$2:K321,"")&lt;=SUMIFS(Fact_Norm!$F:$F,Fact_Norm!$A:$A,A321,Fact_Norm!$E:$E,F321),"Norma Uygun","Norm Fazlası"))</f>
        <v>Norma Uygun</v>
      </c>
      <c r="H321" s="92"/>
      <c r="I321" s="92" t="s">
        <v>620</v>
      </c>
      <c r="J321" s="94"/>
      <c r="K321" s="94"/>
      <c r="L321" s="92"/>
      <c r="M321" s="92"/>
      <c r="N321" s="93" t="str">
        <f>IFERROR(VLOOKUP(M321,Dim_CikisNedeni!$A:$B,2,FALSE()),"")</f>
        <v/>
      </c>
      <c r="O321" s="93" t="str">
        <f t="shared" si="12"/>
        <v>Aktif</v>
      </c>
      <c r="P321" s="93" t="str">
        <f t="shared" ca="1" si="13"/>
        <v/>
      </c>
      <c r="Q321" s="93" t="str">
        <f t="shared" ca="1" si="14"/>
        <v/>
      </c>
    </row>
    <row r="322" spans="1:17" s="1" customFormat="1" ht="15" hidden="1" customHeight="1" x14ac:dyDescent="0.25">
      <c r="A322" s="92" t="s">
        <v>216</v>
      </c>
      <c r="B322" s="93" t="str">
        <f>IFERROR(VLOOKUP(A322,Dim_Magaza!$A:$C,2,FALSE()),"")</f>
        <v>MANAVKUYU</v>
      </c>
      <c r="C322" s="93" t="s">
        <v>8653</v>
      </c>
      <c r="D322" s="92" t="s">
        <v>52</v>
      </c>
      <c r="E322" s="93" t="str">
        <f>IFERROR(VLOOKUP(D322,Dim_Unvan!$A:$B,2,FALSE()),"")</f>
        <v>REYON GÖREVLİSİ</v>
      </c>
      <c r="F322" s="92" t="s">
        <v>53</v>
      </c>
      <c r="G322" s="93" t="str">
        <f>IF(OR(A322="",F322="",I322="",K322&lt;&gt;""),"",IF(COUNTIFS($A$2:A322,A322,$F$2:F322,F322,$K$2:K322,"")&lt;=SUMIFS(Fact_Norm!$F:$F,Fact_Norm!$A:$A,A322,Fact_Norm!$E:$E,F322),"Norma Uygun","Norm Fazlası"))</f>
        <v>Norma Uygun</v>
      </c>
      <c r="H322" s="92"/>
      <c r="I322" s="92" t="s">
        <v>621</v>
      </c>
      <c r="J322" s="94"/>
      <c r="K322" s="94"/>
      <c r="L322" s="92"/>
      <c r="M322" s="92"/>
      <c r="N322" s="93" t="str">
        <f>IFERROR(VLOOKUP(M322,Dim_CikisNedeni!$A:$B,2,FALSE()),"")</f>
        <v/>
      </c>
      <c r="O322" s="93" t="str">
        <f t="shared" ref="O322:O385" si="15">IF(I322="","",IF(K322&lt;&gt;"","Pasif","Aktif"))</f>
        <v>Aktif</v>
      </c>
      <c r="P322" s="93" t="str">
        <f t="shared" ref="P322:P385" ca="1" si="16">IF(J322="","",IF(K322&lt;&gt;"",K322-J322,TODAY()-J322))</f>
        <v/>
      </c>
      <c r="Q322" s="93" t="str">
        <f t="shared" ref="Q322:Q385" ca="1" si="17">IF(P322="","",ROUND(P322/365,1))</f>
        <v/>
      </c>
    </row>
    <row r="323" spans="1:17" s="1" customFormat="1" ht="15" hidden="1" customHeight="1" x14ac:dyDescent="0.25">
      <c r="A323" s="92" t="s">
        <v>216</v>
      </c>
      <c r="B323" s="93" t="str">
        <f>IFERROR(VLOOKUP(A323,Dim_Magaza!$A:$C,2,FALSE()),"")</f>
        <v>MANAVKUYU</v>
      </c>
      <c r="C323" s="93" t="s">
        <v>8653</v>
      </c>
      <c r="D323" s="92" t="s">
        <v>52</v>
      </c>
      <c r="E323" s="93" t="str">
        <f>IFERROR(VLOOKUP(D323,Dim_Unvan!$A:$B,2,FALSE()),"")</f>
        <v>REYON GÖREVLİSİ</v>
      </c>
      <c r="F323" s="92" t="s">
        <v>53</v>
      </c>
      <c r="G323" s="93" t="str">
        <f>IF(OR(A323="",F323="",I323="",K323&lt;&gt;""),"",IF(COUNTIFS($A$2:A323,A323,$F$2:F323,F323,$K$2:K323,"")&lt;=SUMIFS(Fact_Norm!$F:$F,Fact_Norm!$A:$A,A323,Fact_Norm!$E:$E,F323),"Norma Uygun","Norm Fazlası"))</f>
        <v>Norma Uygun</v>
      </c>
      <c r="H323" s="92"/>
      <c r="I323" s="92" t="s">
        <v>622</v>
      </c>
      <c r="J323" s="94"/>
      <c r="K323" s="94"/>
      <c r="L323" s="92"/>
      <c r="M323" s="92"/>
      <c r="N323" s="93" t="str">
        <f>IFERROR(VLOOKUP(M323,Dim_CikisNedeni!$A:$B,2,FALSE()),"")</f>
        <v/>
      </c>
      <c r="O323" s="93" t="str">
        <f t="shared" si="15"/>
        <v>Aktif</v>
      </c>
      <c r="P323" s="93" t="str">
        <f t="shared" ca="1" si="16"/>
        <v/>
      </c>
      <c r="Q323" s="93" t="str">
        <f t="shared" ca="1" si="17"/>
        <v/>
      </c>
    </row>
    <row r="324" spans="1:17" s="1" customFormat="1" ht="15" hidden="1" customHeight="1" x14ac:dyDescent="0.25">
      <c r="A324" s="92" t="s">
        <v>216</v>
      </c>
      <c r="B324" s="93" t="str">
        <f>IFERROR(VLOOKUP(A324,Dim_Magaza!$A:$C,2,FALSE()),"")</f>
        <v>MANAVKUYU</v>
      </c>
      <c r="C324" s="93" t="s">
        <v>8653</v>
      </c>
      <c r="D324" s="92" t="s">
        <v>4</v>
      </c>
      <c r="E324" s="93" t="str">
        <f>IFERROR(VLOOKUP(D324,Dim_Unvan!$A:$B,2,FALSE()),"")</f>
        <v>BAKLİYAT</v>
      </c>
      <c r="F324" s="92" t="s">
        <v>5</v>
      </c>
      <c r="G324" s="93" t="str">
        <f>IF(OR(A324="",F324="",I324="",K324&lt;&gt;""),"",IF(COUNTIFS($A$2:A324,A324,$F$2:F324,F324,$K$2:K324,"")&lt;=SUMIFS(Fact_Norm!$F:$F,Fact_Norm!$A:$A,A324,Fact_Norm!$E:$E,F324),"Norma Uygun","Norm Fazlası"))</f>
        <v>Norma Uygun</v>
      </c>
      <c r="H324" s="92"/>
      <c r="I324" s="92" t="s">
        <v>623</v>
      </c>
      <c r="J324" s="94"/>
      <c r="K324" s="94"/>
      <c r="L324" s="92"/>
      <c r="M324" s="92"/>
      <c r="N324" s="93" t="str">
        <f>IFERROR(VLOOKUP(M324,Dim_CikisNedeni!$A:$B,2,FALSE()),"")</f>
        <v/>
      </c>
      <c r="O324" s="93" t="str">
        <f t="shared" si="15"/>
        <v>Aktif</v>
      </c>
      <c r="P324" s="93" t="str">
        <f t="shared" ca="1" si="16"/>
        <v/>
      </c>
      <c r="Q324" s="93" t="str">
        <f t="shared" ca="1" si="17"/>
        <v/>
      </c>
    </row>
    <row r="325" spans="1:17" s="1" customFormat="1" ht="25.5" hidden="1" customHeight="1" x14ac:dyDescent="0.25">
      <c r="A325" s="92" t="s">
        <v>216</v>
      </c>
      <c r="B325" s="93" t="str">
        <f>IFERROR(VLOOKUP(A325,Dim_Magaza!$A:$C,2,FALSE()),"")</f>
        <v>MANAVKUYU</v>
      </c>
      <c r="C325" s="93" t="s">
        <v>8653</v>
      </c>
      <c r="D325" s="92" t="s">
        <v>100</v>
      </c>
      <c r="E325" s="93" t="str">
        <f>IFERROR(VLOOKUP(D325,Dim_Unvan!$A:$B,2,FALSE()),"")</f>
        <v>UZMAN ŞARKÜTERİ</v>
      </c>
      <c r="F325" s="92" t="s">
        <v>85</v>
      </c>
      <c r="G325" s="93" t="str">
        <f>IF(OR(A325="",F325="",I325="",K325&lt;&gt;""),"",IF(COUNTIFS($A$2:A325,A325,$F$2:F325,F325,$K$2:K325,"")&lt;=SUMIFS(Fact_Norm!$F:$F,Fact_Norm!$A:$A,A325,Fact_Norm!$E:$E,F325),"Norma Uygun","Norm Fazlası"))</f>
        <v>Norma Uygun</v>
      </c>
      <c r="H325" s="92"/>
      <c r="I325" s="92" t="s">
        <v>624</v>
      </c>
      <c r="J325" s="94"/>
      <c r="K325" s="94"/>
      <c r="L325" s="92"/>
      <c r="M325" s="92"/>
      <c r="N325" s="93" t="str">
        <f>IFERROR(VLOOKUP(M325,Dim_CikisNedeni!$A:$B,2,FALSE()),"")</f>
        <v/>
      </c>
      <c r="O325" s="93" t="str">
        <f t="shared" si="15"/>
        <v>Aktif</v>
      </c>
      <c r="P325" s="93" t="str">
        <f t="shared" ca="1" si="16"/>
        <v/>
      </c>
      <c r="Q325" s="93" t="str">
        <f t="shared" ca="1" si="17"/>
        <v/>
      </c>
    </row>
    <row r="326" spans="1:17" s="1" customFormat="1" ht="15" hidden="1" customHeight="1" x14ac:dyDescent="0.25">
      <c r="A326" s="92" t="s">
        <v>216</v>
      </c>
      <c r="B326" s="93" t="str">
        <f>IFERROR(VLOOKUP(A326,Dim_Magaza!$A:$C,2,FALSE()),"")</f>
        <v>MANAVKUYU</v>
      </c>
      <c r="C326" s="93" t="s">
        <v>8653</v>
      </c>
      <c r="D326" s="92" t="s">
        <v>26</v>
      </c>
      <c r="E326" s="93" t="str">
        <f>IFERROR(VLOOKUP(D326,Dim_Unvan!$A:$B,2,FALSE()),"")</f>
        <v>KASAP</v>
      </c>
      <c r="F326" s="92" t="s">
        <v>27</v>
      </c>
      <c r="G326" s="93" t="str">
        <f>IF(OR(A326="",F326="",I326="",K326&lt;&gt;""),"",IF(COUNTIFS($A$2:A326,A326,$F$2:F326,F326,$K$2:K326,"")&lt;=SUMIFS(Fact_Norm!$F:$F,Fact_Norm!$A:$A,A326,Fact_Norm!$E:$E,F326),"Norma Uygun","Norm Fazlası"))</f>
        <v>Norma Uygun</v>
      </c>
      <c r="H326" s="92"/>
      <c r="I326" s="92" t="s">
        <v>625</v>
      </c>
      <c r="J326" s="94"/>
      <c r="K326" s="94"/>
      <c r="L326" s="92"/>
      <c r="M326" s="92"/>
      <c r="N326" s="93" t="str">
        <f>IFERROR(VLOOKUP(M326,Dim_CikisNedeni!$A:$B,2,FALSE()),"")</f>
        <v/>
      </c>
      <c r="O326" s="93" t="str">
        <f t="shared" si="15"/>
        <v>Aktif</v>
      </c>
      <c r="P326" s="93" t="str">
        <f t="shared" ca="1" si="16"/>
        <v/>
      </c>
      <c r="Q326" s="93" t="str">
        <f t="shared" ca="1" si="17"/>
        <v/>
      </c>
    </row>
    <row r="327" spans="1:17" s="1" customFormat="1" ht="15" hidden="1" customHeight="1" x14ac:dyDescent="0.25">
      <c r="A327" s="92" t="s">
        <v>216</v>
      </c>
      <c r="B327" s="93" t="str">
        <f>IFERROR(VLOOKUP(A327,Dim_Magaza!$A:$C,2,FALSE()),"")</f>
        <v>MANAVKUYU</v>
      </c>
      <c r="C327" s="93" t="s">
        <v>8653</v>
      </c>
      <c r="D327" s="92" t="s">
        <v>102</v>
      </c>
      <c r="E327" s="93" t="str">
        <f>IFERROR(VLOOKUP(D327,Dim_Unvan!$A:$B,2,FALSE()),"")</f>
        <v>UZMAN MANAV</v>
      </c>
      <c r="F327" s="92" t="s">
        <v>35</v>
      </c>
      <c r="G327" s="93" t="str">
        <f>IF(OR(A327="",F327="",I327="",K327&lt;&gt;""),"",IF(COUNTIFS($A$2:A327,A327,$F$2:F327,F327,$K$2:K327,"")&lt;=SUMIFS(Fact_Norm!$F:$F,Fact_Norm!$A:$A,A327,Fact_Norm!$E:$E,F327),"Norma Uygun","Norm Fazlası"))</f>
        <v>Norma Uygun</v>
      </c>
      <c r="H327" s="92"/>
      <c r="I327" s="92" t="s">
        <v>626</v>
      </c>
      <c r="J327" s="94"/>
      <c r="K327" s="94"/>
      <c r="L327" s="92"/>
      <c r="M327" s="92"/>
      <c r="N327" s="93" t="str">
        <f>IFERROR(VLOOKUP(M327,Dim_CikisNedeni!$A:$B,2,FALSE()),"")</f>
        <v/>
      </c>
      <c r="O327" s="93" t="str">
        <f t="shared" si="15"/>
        <v>Aktif</v>
      </c>
      <c r="P327" s="93" t="str">
        <f t="shared" ca="1" si="16"/>
        <v/>
      </c>
      <c r="Q327" s="93" t="str">
        <f t="shared" ca="1" si="17"/>
        <v/>
      </c>
    </row>
    <row r="328" spans="1:17" s="1" customFormat="1" ht="15" hidden="1" customHeight="1" x14ac:dyDescent="0.25">
      <c r="A328" s="92" t="s">
        <v>216</v>
      </c>
      <c r="B328" s="93" t="str">
        <f>IFERROR(VLOOKUP(A328,Dim_Magaza!$A:$C,2,FALSE()),"")</f>
        <v>MANAVKUYU</v>
      </c>
      <c r="C328" s="93" t="s">
        <v>8653</v>
      </c>
      <c r="D328" s="92" t="s">
        <v>38</v>
      </c>
      <c r="E328" s="93" t="str">
        <f>IFERROR(VLOOKUP(D328,Dim_Unvan!$A:$B,2,FALSE()),"")</f>
        <v>MANAV YARDIMCISI</v>
      </c>
      <c r="F328" s="92" t="s">
        <v>39</v>
      </c>
      <c r="G328" s="93" t="str">
        <f>IF(OR(A328="",F328="",I328="",K328&lt;&gt;""),"",IF(COUNTIFS($A$2:A328,A328,$F$2:F328,F328,$K$2:K328,"")&lt;=SUMIFS(Fact_Norm!$F:$F,Fact_Norm!$A:$A,A328,Fact_Norm!$E:$E,F328),"Norma Uygun","Norm Fazlası"))</f>
        <v>Norma Uygun</v>
      </c>
      <c r="H328" s="92"/>
      <c r="I328" s="92" t="s">
        <v>627</v>
      </c>
      <c r="J328" s="94"/>
      <c r="K328" s="94"/>
      <c r="L328" s="92"/>
      <c r="M328" s="92"/>
      <c r="N328" s="93" t="str">
        <f>IFERROR(VLOOKUP(M328,Dim_CikisNedeni!$A:$B,2,FALSE()),"")</f>
        <v/>
      </c>
      <c r="O328" s="93" t="str">
        <f t="shared" si="15"/>
        <v>Aktif</v>
      </c>
      <c r="P328" s="93" t="str">
        <f t="shared" ca="1" si="16"/>
        <v/>
      </c>
      <c r="Q328" s="93" t="str">
        <f t="shared" ca="1" si="17"/>
        <v/>
      </c>
    </row>
    <row r="329" spans="1:17" s="1" customFormat="1" ht="15" hidden="1" customHeight="1" x14ac:dyDescent="0.25">
      <c r="A329" s="92" t="s">
        <v>216</v>
      </c>
      <c r="B329" s="93" t="str">
        <f>IFERROR(VLOOKUP(A329,Dim_Magaza!$A:$C,2,FALSE()),"")</f>
        <v>MANAVKUYU</v>
      </c>
      <c r="C329" s="93" t="s">
        <v>8653</v>
      </c>
      <c r="D329" s="92" t="s">
        <v>38</v>
      </c>
      <c r="E329" s="93" t="str">
        <f>IFERROR(VLOOKUP(D329,Dim_Unvan!$A:$B,2,FALSE()),"")</f>
        <v>MANAV YARDIMCISI</v>
      </c>
      <c r="F329" s="92" t="s">
        <v>39</v>
      </c>
      <c r="G329" s="93" t="str">
        <f>IF(OR(A329="",F329="",I329="",K329&lt;&gt;""),"",IF(COUNTIFS($A$2:A329,A329,$F$2:F329,F329,$K$2:K329,"")&lt;=SUMIFS(Fact_Norm!$F:$F,Fact_Norm!$A:$A,A329,Fact_Norm!$E:$E,F329),"Norma Uygun","Norm Fazlası"))</f>
        <v>Norm Fazlası</v>
      </c>
      <c r="H329" s="92"/>
      <c r="I329" s="92" t="s">
        <v>628</v>
      </c>
      <c r="J329" s="94"/>
      <c r="K329" s="94"/>
      <c r="L329" s="92"/>
      <c r="M329" s="92"/>
      <c r="N329" s="93" t="str">
        <f>IFERROR(VLOOKUP(M329,Dim_CikisNedeni!$A:$B,2,FALSE()),"")</f>
        <v/>
      </c>
      <c r="O329" s="93" t="str">
        <f t="shared" si="15"/>
        <v>Aktif</v>
      </c>
      <c r="P329" s="93" t="str">
        <f t="shared" ca="1" si="16"/>
        <v/>
      </c>
      <c r="Q329" s="93" t="str">
        <f t="shared" ca="1" si="17"/>
        <v/>
      </c>
    </row>
    <row r="330" spans="1:17" s="1" customFormat="1" ht="15" hidden="1" customHeight="1" x14ac:dyDescent="0.25">
      <c r="A330" s="92" t="s">
        <v>216</v>
      </c>
      <c r="B330" s="93" t="str">
        <f>IFERROR(VLOOKUP(A330,Dim_Magaza!$A:$C,2,FALSE()),"")</f>
        <v>MANAVKUYU</v>
      </c>
      <c r="C330" s="93" t="s">
        <v>8653</v>
      </c>
      <c r="D330" s="92" t="s">
        <v>46</v>
      </c>
      <c r="E330" s="93" t="str">
        <f>IFERROR(VLOOKUP(D330,Dim_Unvan!$A:$B,2,FALSE()),"")</f>
        <v>ONLİNE TOPLAYICI</v>
      </c>
      <c r="F330" s="92" t="s">
        <v>47</v>
      </c>
      <c r="G330" s="93" t="str">
        <f>IF(OR(A330="",F330="",I330="",K330&lt;&gt;""),"",IF(COUNTIFS($A$2:A330,A330,$F$2:F330,F330,$K$2:K330,"")&lt;=SUMIFS(Fact_Norm!$F:$F,Fact_Norm!$A:$A,A330,Fact_Norm!$E:$E,F330),"Norma Uygun","Norm Fazlası"))</f>
        <v>Norma Uygun</v>
      </c>
      <c r="H330" s="92"/>
      <c r="I330" s="92" t="s">
        <v>629</v>
      </c>
      <c r="J330" s="94"/>
      <c r="K330" s="94"/>
      <c r="L330" s="92"/>
      <c r="M330" s="92"/>
      <c r="N330" s="93" t="str">
        <f>IFERROR(VLOOKUP(M330,Dim_CikisNedeni!$A:$B,2,FALSE()),"")</f>
        <v/>
      </c>
      <c r="O330" s="93" t="str">
        <f t="shared" si="15"/>
        <v>Aktif</v>
      </c>
      <c r="P330" s="93" t="str">
        <f t="shared" ca="1" si="16"/>
        <v/>
      </c>
      <c r="Q330" s="93" t="str">
        <f t="shared" ca="1" si="17"/>
        <v/>
      </c>
    </row>
    <row r="331" spans="1:17" s="1" customFormat="1" ht="15" hidden="1" customHeight="1" x14ac:dyDescent="0.25">
      <c r="A331" s="92" t="s">
        <v>216</v>
      </c>
      <c r="B331" s="93" t="str">
        <f>IFERROR(VLOOKUP(A331,Dim_Magaza!$A:$C,2,FALSE()),"")</f>
        <v>MANAVKUYU</v>
      </c>
      <c r="C331" s="93" t="s">
        <v>8653</v>
      </c>
      <c r="D331" s="92" t="s">
        <v>48</v>
      </c>
      <c r="E331" s="93" t="str">
        <f>IFERROR(VLOOKUP(D331,Dim_Unvan!$A:$B,2,FALSE()),"")</f>
        <v>ONLİNE ŞOFÖR</v>
      </c>
      <c r="F331" s="92" t="s">
        <v>49</v>
      </c>
      <c r="G331" s="93" t="str">
        <f>IF(OR(A331="",F331="",I331="",K331&lt;&gt;""),"",IF(COUNTIFS($A$2:A331,A331,$F$2:F331,F331,$K$2:K331,"")&lt;=SUMIFS(Fact_Norm!$F:$F,Fact_Norm!$A:$A,A331,Fact_Norm!$E:$E,F331),"Norma Uygun","Norm Fazlası"))</f>
        <v>Norma Uygun</v>
      </c>
      <c r="H331" s="92"/>
      <c r="I331" s="92" t="s">
        <v>630</v>
      </c>
      <c r="J331" s="94"/>
      <c r="K331" s="94"/>
      <c r="L331" s="92"/>
      <c r="M331" s="92"/>
      <c r="N331" s="93" t="str">
        <f>IFERROR(VLOOKUP(M331,Dim_CikisNedeni!$A:$B,2,FALSE()),"")</f>
        <v/>
      </c>
      <c r="O331" s="93" t="str">
        <f t="shared" si="15"/>
        <v>Aktif</v>
      </c>
      <c r="P331" s="93" t="str">
        <f t="shared" ca="1" si="16"/>
        <v/>
      </c>
      <c r="Q331" s="93" t="str">
        <f t="shared" ca="1" si="17"/>
        <v/>
      </c>
    </row>
    <row r="332" spans="1:17" s="1" customFormat="1" ht="15" hidden="1" customHeight="1" x14ac:dyDescent="0.25">
      <c r="A332" s="92" t="s">
        <v>230</v>
      </c>
      <c r="B332" s="93" t="str">
        <f>IFERROR(VLOOKUP(A332,Dim_Magaza!$A:$C,2,FALSE()),"")</f>
        <v>OSMANGAZİ</v>
      </c>
      <c r="C332" s="93" t="s">
        <v>8653</v>
      </c>
      <c r="D332" s="92" t="s">
        <v>72</v>
      </c>
      <c r="E332" s="93" t="str">
        <f>IFERROR(VLOOKUP(D332,Dim_Unvan!$A:$B,2,FALSE()),"")</f>
        <v>YÖNETİCİ</v>
      </c>
      <c r="F332" s="92" t="s">
        <v>73</v>
      </c>
      <c r="G332" s="93" t="str">
        <f>IF(OR(A332="",F332="",I332="",K332&lt;&gt;""),"",IF(COUNTIFS($A$2:A332,A332,$F$2:F332,F332,$K$2:K332,"")&lt;=SUMIFS(Fact_Norm!$F:$F,Fact_Norm!$A:$A,A332,Fact_Norm!$E:$E,F332),"Norma Uygun","Norm Fazlası"))</f>
        <v>Norma Uygun</v>
      </c>
      <c r="H332" s="92"/>
      <c r="I332" s="92" t="s">
        <v>631</v>
      </c>
      <c r="J332" s="94"/>
      <c r="K332" s="94"/>
      <c r="L332" s="92"/>
      <c r="M332" s="92"/>
      <c r="N332" s="93" t="str">
        <f>IFERROR(VLOOKUP(M332,Dim_CikisNedeni!$A:$B,2,FALSE()),"")</f>
        <v/>
      </c>
      <c r="O332" s="93" t="str">
        <f t="shared" si="15"/>
        <v>Aktif</v>
      </c>
      <c r="P332" s="93" t="str">
        <f t="shared" ca="1" si="16"/>
        <v/>
      </c>
      <c r="Q332" s="93" t="str">
        <f t="shared" ca="1" si="17"/>
        <v/>
      </c>
    </row>
    <row r="333" spans="1:17" s="1" customFormat="1" ht="15" hidden="1" customHeight="1" x14ac:dyDescent="0.25">
      <c r="A333" s="92" t="s">
        <v>230</v>
      </c>
      <c r="B333" s="93" t="str">
        <f>IFERROR(VLOOKUP(A333,Dim_Magaza!$A:$C,2,FALSE()),"")</f>
        <v>OSMANGAZİ</v>
      </c>
      <c r="C333" s="93" t="s">
        <v>8653</v>
      </c>
      <c r="D333" s="92" t="s">
        <v>76</v>
      </c>
      <c r="E333" s="93" t="str">
        <f>IFERROR(VLOOKUP(D333,Dim_Unvan!$A:$B,2,FALSE()),"")</f>
        <v>YÖNETİCİ YARDIMCISI</v>
      </c>
      <c r="F333" s="92" t="s">
        <v>73</v>
      </c>
      <c r="G333" s="93" t="str">
        <f>IF(OR(A333="",F333="",I333="",K333&lt;&gt;""),"",IF(COUNTIFS($A$2:A333,A333,$F$2:F333,F333,$K$2:K333,"")&lt;=SUMIFS(Fact_Norm!$F:$F,Fact_Norm!$A:$A,A333,Fact_Norm!$E:$E,F333),"Norma Uygun","Norm Fazlası"))</f>
        <v>Norm Fazlası</v>
      </c>
      <c r="H333" s="92"/>
      <c r="I333" s="92" t="s">
        <v>632</v>
      </c>
      <c r="J333" s="94"/>
      <c r="K333" s="94"/>
      <c r="L333" s="92"/>
      <c r="M333" s="92"/>
      <c r="N333" s="93" t="str">
        <f>IFERROR(VLOOKUP(M333,Dim_CikisNedeni!$A:$B,2,FALSE()),"")</f>
        <v/>
      </c>
      <c r="O333" s="93" t="str">
        <f t="shared" si="15"/>
        <v>Aktif</v>
      </c>
      <c r="P333" s="93" t="str">
        <f t="shared" ca="1" si="16"/>
        <v/>
      </c>
      <c r="Q333" s="93" t="str">
        <f t="shared" ca="1" si="17"/>
        <v/>
      </c>
    </row>
    <row r="334" spans="1:17" s="1" customFormat="1" ht="15" hidden="1" customHeight="1" x14ac:dyDescent="0.25">
      <c r="A334" s="92" t="s">
        <v>230</v>
      </c>
      <c r="B334" s="93" t="str">
        <f>IFERROR(VLOOKUP(A334,Dim_Magaza!$A:$C,2,FALSE()),"")</f>
        <v>OSMANGAZİ</v>
      </c>
      <c r="C334" s="93" t="s">
        <v>8653</v>
      </c>
      <c r="D334" s="92" t="s">
        <v>76</v>
      </c>
      <c r="E334" s="93" t="str">
        <f>IFERROR(VLOOKUP(D334,Dim_Unvan!$A:$B,2,FALSE()),"")</f>
        <v>YÖNETİCİ YARDIMCISI</v>
      </c>
      <c r="F334" s="92" t="s">
        <v>73</v>
      </c>
      <c r="G334" s="93" t="str">
        <f>IF(OR(A334="",F334="",I334="",K334&lt;&gt;""),"",IF(COUNTIFS($A$2:A334,A334,$F$2:F334,F334,$K$2:K334,"")&lt;=SUMIFS(Fact_Norm!$F:$F,Fact_Norm!$A:$A,A334,Fact_Norm!$E:$E,F334),"Norma Uygun","Norm Fazlası"))</f>
        <v>Norm Fazlası</v>
      </c>
      <c r="H334" s="92"/>
      <c r="I334" s="92" t="s">
        <v>633</v>
      </c>
      <c r="J334" s="94"/>
      <c r="K334" s="94"/>
      <c r="L334" s="92"/>
      <c r="M334" s="92"/>
      <c r="N334" s="93" t="str">
        <f>IFERROR(VLOOKUP(M334,Dim_CikisNedeni!$A:$B,2,FALSE()),"")</f>
        <v/>
      </c>
      <c r="O334" s="93" t="str">
        <f t="shared" si="15"/>
        <v>Aktif</v>
      </c>
      <c r="P334" s="93" t="str">
        <f t="shared" ca="1" si="16"/>
        <v/>
      </c>
      <c r="Q334" s="93" t="str">
        <f t="shared" ca="1" si="17"/>
        <v/>
      </c>
    </row>
    <row r="335" spans="1:17" s="1" customFormat="1" ht="15" hidden="1" customHeight="1" x14ac:dyDescent="0.25">
      <c r="A335" s="92" t="s">
        <v>230</v>
      </c>
      <c r="B335" s="93" t="str">
        <f>IFERROR(VLOOKUP(A335,Dim_Magaza!$A:$C,2,FALSE()),"")</f>
        <v>OSMANGAZİ</v>
      </c>
      <c r="C335" s="93" t="s">
        <v>8653</v>
      </c>
      <c r="D335" s="92" t="s">
        <v>30</v>
      </c>
      <c r="E335" s="93" t="str">
        <f>IFERROR(VLOOKUP(D335,Dim_Unvan!$A:$B,2,FALSE()),"")</f>
        <v>KASİYER</v>
      </c>
      <c r="F335" s="92" t="s">
        <v>31</v>
      </c>
      <c r="G335" s="93" t="str">
        <f>IF(OR(A335="",F335="",I335="",K335&lt;&gt;""),"",IF(COUNTIFS($A$2:A335,A335,$F$2:F335,F335,$K$2:K335,"")&lt;=SUMIFS(Fact_Norm!$F:$F,Fact_Norm!$A:$A,A335,Fact_Norm!$E:$E,F335),"Norma Uygun","Norm Fazlası"))</f>
        <v>Norma Uygun</v>
      </c>
      <c r="H335" s="92"/>
      <c r="I335" s="92" t="s">
        <v>634</v>
      </c>
      <c r="J335" s="94"/>
      <c r="K335" s="94"/>
      <c r="L335" s="92"/>
      <c r="M335" s="92"/>
      <c r="N335" s="93" t="str">
        <f>IFERROR(VLOOKUP(M335,Dim_CikisNedeni!$A:$B,2,FALSE()),"")</f>
        <v/>
      </c>
      <c r="O335" s="93" t="str">
        <f t="shared" si="15"/>
        <v>Aktif</v>
      </c>
      <c r="P335" s="93" t="str">
        <f t="shared" ca="1" si="16"/>
        <v/>
      </c>
      <c r="Q335" s="93" t="str">
        <f t="shared" ca="1" si="17"/>
        <v/>
      </c>
    </row>
    <row r="336" spans="1:17" s="1" customFormat="1" ht="15" hidden="1" customHeight="1" x14ac:dyDescent="0.25">
      <c r="A336" s="92" t="s">
        <v>230</v>
      </c>
      <c r="B336" s="93" t="str">
        <f>IFERROR(VLOOKUP(A336,Dim_Magaza!$A:$C,2,FALSE()),"")</f>
        <v>OSMANGAZİ</v>
      </c>
      <c r="C336" s="93" t="s">
        <v>8653</v>
      </c>
      <c r="D336" s="92" t="s">
        <v>30</v>
      </c>
      <c r="E336" s="93" t="str">
        <f>IFERROR(VLOOKUP(D336,Dim_Unvan!$A:$B,2,FALSE()),"")</f>
        <v>KASİYER</v>
      </c>
      <c r="F336" s="92" t="s">
        <v>31</v>
      </c>
      <c r="G336" s="93" t="str">
        <f>IF(OR(A336="",F336="",I336="",K336&lt;&gt;""),"",IF(COUNTIFS($A$2:A336,A336,$F$2:F336,F336,$K$2:K336,"")&lt;=SUMIFS(Fact_Norm!$F:$F,Fact_Norm!$A:$A,A336,Fact_Norm!$E:$E,F336),"Norma Uygun","Norm Fazlası"))</f>
        <v>Norma Uygun</v>
      </c>
      <c r="H336" s="92"/>
      <c r="I336" s="92" t="s">
        <v>635</v>
      </c>
      <c r="J336" s="94"/>
      <c r="K336" s="94"/>
      <c r="L336" s="92"/>
      <c r="M336" s="92"/>
      <c r="N336" s="93" t="str">
        <f>IFERROR(VLOOKUP(M336,Dim_CikisNedeni!$A:$B,2,FALSE()),"")</f>
        <v/>
      </c>
      <c r="O336" s="93" t="str">
        <f t="shared" si="15"/>
        <v>Aktif</v>
      </c>
      <c r="P336" s="93" t="str">
        <f t="shared" ca="1" si="16"/>
        <v/>
      </c>
      <c r="Q336" s="93" t="str">
        <f t="shared" ca="1" si="17"/>
        <v/>
      </c>
    </row>
    <row r="337" spans="1:17" s="1" customFormat="1" ht="15" hidden="1" customHeight="1" x14ac:dyDescent="0.25">
      <c r="A337" s="92" t="s">
        <v>230</v>
      </c>
      <c r="B337" s="93" t="str">
        <f>IFERROR(VLOOKUP(A337,Dim_Magaza!$A:$C,2,FALSE()),"")</f>
        <v>OSMANGAZİ</v>
      </c>
      <c r="C337" s="93" t="s">
        <v>8653</v>
      </c>
      <c r="D337" s="92" t="s">
        <v>52</v>
      </c>
      <c r="E337" s="93" t="str">
        <f>IFERROR(VLOOKUP(D337,Dim_Unvan!$A:$B,2,FALSE()),"")</f>
        <v>REYON GÖREVLİSİ</v>
      </c>
      <c r="F337" s="92" t="s">
        <v>53</v>
      </c>
      <c r="G337" s="93" t="str">
        <f>IF(OR(A337="",F337="",I337="",K337&lt;&gt;""),"",IF(COUNTIFS($A$2:A337,A337,$F$2:F337,F337,$K$2:K337,"")&lt;=SUMIFS(Fact_Norm!$F:$F,Fact_Norm!$A:$A,A337,Fact_Norm!$E:$E,F337),"Norma Uygun","Norm Fazlası"))</f>
        <v>Norma Uygun</v>
      </c>
      <c r="H337" s="92"/>
      <c r="I337" s="92" t="s">
        <v>636</v>
      </c>
      <c r="J337" s="94"/>
      <c r="K337" s="94"/>
      <c r="L337" s="92"/>
      <c r="M337" s="92"/>
      <c r="N337" s="93" t="str">
        <f>IFERROR(VLOOKUP(M337,Dim_CikisNedeni!$A:$B,2,FALSE()),"")</f>
        <v/>
      </c>
      <c r="O337" s="93" t="str">
        <f t="shared" si="15"/>
        <v>Aktif</v>
      </c>
      <c r="P337" s="93" t="str">
        <f t="shared" ca="1" si="16"/>
        <v/>
      </c>
      <c r="Q337" s="93" t="str">
        <f t="shared" ca="1" si="17"/>
        <v/>
      </c>
    </row>
    <row r="338" spans="1:17" s="1" customFormat="1" ht="15" hidden="1" customHeight="1" x14ac:dyDescent="0.25">
      <c r="A338" s="92" t="s">
        <v>230</v>
      </c>
      <c r="B338" s="93" t="str">
        <f>IFERROR(VLOOKUP(A338,Dim_Magaza!$A:$C,2,FALSE()),"")</f>
        <v>OSMANGAZİ</v>
      </c>
      <c r="C338" s="93" t="s">
        <v>8653</v>
      </c>
      <c r="D338" s="92" t="s">
        <v>52</v>
      </c>
      <c r="E338" s="93" t="str">
        <f>IFERROR(VLOOKUP(D338,Dim_Unvan!$A:$B,2,FALSE()),"")</f>
        <v>REYON GÖREVLİSİ</v>
      </c>
      <c r="F338" s="92" t="s">
        <v>53</v>
      </c>
      <c r="G338" s="93" t="str">
        <f>IF(OR(A338="",F338="",I338="",K338&lt;&gt;""),"",IF(COUNTIFS($A$2:A338,A338,$F$2:F338,F338,$K$2:K338,"")&lt;=SUMIFS(Fact_Norm!$F:$F,Fact_Norm!$A:$A,A338,Fact_Norm!$E:$E,F338),"Norma Uygun","Norm Fazlası"))</f>
        <v>Norma Uygun</v>
      </c>
      <c r="H338" s="92"/>
      <c r="I338" s="92" t="s">
        <v>637</v>
      </c>
      <c r="J338" s="94"/>
      <c r="K338" s="94"/>
      <c r="L338" s="92"/>
      <c r="M338" s="92"/>
      <c r="N338" s="93" t="str">
        <f>IFERROR(VLOOKUP(M338,Dim_CikisNedeni!$A:$B,2,FALSE()),"")</f>
        <v/>
      </c>
      <c r="O338" s="93" t="str">
        <f t="shared" si="15"/>
        <v>Aktif</v>
      </c>
      <c r="P338" s="93" t="str">
        <f t="shared" ca="1" si="16"/>
        <v/>
      </c>
      <c r="Q338" s="93" t="str">
        <f t="shared" ca="1" si="17"/>
        <v/>
      </c>
    </row>
    <row r="339" spans="1:17" s="1" customFormat="1" ht="15" hidden="1" customHeight="1" x14ac:dyDescent="0.25">
      <c r="A339" s="92" t="s">
        <v>230</v>
      </c>
      <c r="B339" s="93" t="str">
        <f>IFERROR(VLOOKUP(A339,Dim_Magaza!$A:$C,2,FALSE()),"")</f>
        <v>OSMANGAZİ</v>
      </c>
      <c r="C339" s="93" t="s">
        <v>8653</v>
      </c>
      <c r="D339" s="92" t="s">
        <v>52</v>
      </c>
      <c r="E339" s="93" t="str">
        <f>IFERROR(VLOOKUP(D339,Dim_Unvan!$A:$B,2,FALSE()),"")</f>
        <v>REYON GÖREVLİSİ</v>
      </c>
      <c r="F339" s="92" t="s">
        <v>53</v>
      </c>
      <c r="G339" s="93" t="str">
        <f>IF(OR(A339="",F339="",I339="",K339&lt;&gt;""),"",IF(COUNTIFS($A$2:A339,A339,$F$2:F339,F339,$K$2:K339,"")&lt;=SUMIFS(Fact_Norm!$F:$F,Fact_Norm!$A:$A,A339,Fact_Norm!$E:$E,F339),"Norma Uygun","Norm Fazlası"))</f>
        <v>Norm Fazlası</v>
      </c>
      <c r="H339" s="92"/>
      <c r="I339" s="92" t="s">
        <v>638</v>
      </c>
      <c r="J339" s="94"/>
      <c r="K339" s="94"/>
      <c r="L339" s="92"/>
      <c r="M339" s="92"/>
      <c r="N339" s="93" t="str">
        <f>IFERROR(VLOOKUP(M339,Dim_CikisNedeni!$A:$B,2,FALSE()),"")</f>
        <v/>
      </c>
      <c r="O339" s="93" t="str">
        <f t="shared" si="15"/>
        <v>Aktif</v>
      </c>
      <c r="P339" s="93" t="str">
        <f t="shared" ca="1" si="16"/>
        <v/>
      </c>
      <c r="Q339" s="93" t="str">
        <f t="shared" ca="1" si="17"/>
        <v/>
      </c>
    </row>
    <row r="340" spans="1:17" s="1" customFormat="1" ht="15" hidden="1" customHeight="1" x14ac:dyDescent="0.25">
      <c r="A340" s="92" t="s">
        <v>230</v>
      </c>
      <c r="B340" s="93" t="str">
        <f>IFERROR(VLOOKUP(A340,Dim_Magaza!$A:$C,2,FALSE()),"")</f>
        <v>OSMANGAZİ</v>
      </c>
      <c r="C340" s="93" t="s">
        <v>8653</v>
      </c>
      <c r="D340" s="92" t="s">
        <v>4</v>
      </c>
      <c r="E340" s="93" t="str">
        <f>IFERROR(VLOOKUP(D340,Dim_Unvan!$A:$B,2,FALSE()),"")</f>
        <v>BAKLİYAT</v>
      </c>
      <c r="F340" s="92" t="s">
        <v>5</v>
      </c>
      <c r="G340" s="93" t="str">
        <f>IF(OR(A340="",F340="",I340="",K340&lt;&gt;""),"",IF(COUNTIFS($A$2:A340,A340,$F$2:F340,F340,$K$2:K340,"")&lt;=SUMIFS(Fact_Norm!$F:$F,Fact_Norm!$A:$A,A340,Fact_Norm!$E:$E,F340),"Norma Uygun","Norm Fazlası"))</f>
        <v>Norma Uygun</v>
      </c>
      <c r="H340" s="92"/>
      <c r="I340" s="92" t="s">
        <v>639</v>
      </c>
      <c r="J340" s="94"/>
      <c r="K340" s="94"/>
      <c r="L340" s="92"/>
      <c r="M340" s="92"/>
      <c r="N340" s="93" t="str">
        <f>IFERROR(VLOOKUP(M340,Dim_CikisNedeni!$A:$B,2,FALSE()),"")</f>
        <v/>
      </c>
      <c r="O340" s="93" t="str">
        <f t="shared" si="15"/>
        <v>Aktif</v>
      </c>
      <c r="P340" s="93" t="str">
        <f t="shared" ca="1" si="16"/>
        <v/>
      </c>
      <c r="Q340" s="93" t="str">
        <f t="shared" ca="1" si="17"/>
        <v/>
      </c>
    </row>
    <row r="341" spans="1:17" s="1" customFormat="1" ht="25.5" hidden="1" customHeight="1" x14ac:dyDescent="0.25">
      <c r="A341" s="92" t="s">
        <v>230</v>
      </c>
      <c r="B341" s="93" t="str">
        <f>IFERROR(VLOOKUP(A341,Dim_Magaza!$A:$C,2,FALSE()),"")</f>
        <v>OSMANGAZİ</v>
      </c>
      <c r="C341" s="93" t="s">
        <v>8653</v>
      </c>
      <c r="D341" s="92" t="s">
        <v>100</v>
      </c>
      <c r="E341" s="93" t="str">
        <f>IFERROR(VLOOKUP(D341,Dim_Unvan!$A:$B,2,FALSE()),"")</f>
        <v>UZMAN ŞARKÜTERİ</v>
      </c>
      <c r="F341" s="92" t="s">
        <v>85</v>
      </c>
      <c r="G341" s="93" t="str">
        <f>IF(OR(A341="",F341="",I341="",K341&lt;&gt;""),"",IF(COUNTIFS($A$2:A341,A341,$F$2:F341,F341,$K$2:K341,"")&lt;=SUMIFS(Fact_Norm!$F:$F,Fact_Norm!$A:$A,A341,Fact_Norm!$E:$E,F341),"Norma Uygun","Norm Fazlası"))</f>
        <v>Norma Uygun</v>
      </c>
      <c r="H341" s="92"/>
      <c r="I341" s="92" t="s">
        <v>640</v>
      </c>
      <c r="J341" s="94"/>
      <c r="K341" s="94"/>
      <c r="L341" s="92"/>
      <c r="M341" s="92"/>
      <c r="N341" s="93" t="str">
        <f>IFERROR(VLOOKUP(M341,Dim_CikisNedeni!$A:$B,2,FALSE()),"")</f>
        <v/>
      </c>
      <c r="O341" s="93" t="str">
        <f t="shared" si="15"/>
        <v>Aktif</v>
      </c>
      <c r="P341" s="93" t="str">
        <f t="shared" ca="1" si="16"/>
        <v/>
      </c>
      <c r="Q341" s="93" t="str">
        <f t="shared" ca="1" si="17"/>
        <v/>
      </c>
    </row>
    <row r="342" spans="1:17" s="1" customFormat="1" ht="15" hidden="1" customHeight="1" x14ac:dyDescent="0.25">
      <c r="A342" s="92" t="s">
        <v>230</v>
      </c>
      <c r="B342" s="93" t="str">
        <f>IFERROR(VLOOKUP(A342,Dim_Magaza!$A:$C,2,FALSE()),"")</f>
        <v>OSMANGAZİ</v>
      </c>
      <c r="C342" s="93" t="s">
        <v>8653</v>
      </c>
      <c r="D342" s="92" t="s">
        <v>34</v>
      </c>
      <c r="E342" s="93" t="str">
        <f>IFERROR(VLOOKUP(D342,Dim_Unvan!$A:$B,2,FALSE()),"")</f>
        <v>MANAV</v>
      </c>
      <c r="F342" s="92" t="s">
        <v>35</v>
      </c>
      <c r="G342" s="93" t="str">
        <f>IF(OR(A342="",F342="",I342="",K342&lt;&gt;""),"",IF(COUNTIFS($A$2:A342,A342,$F$2:F342,F342,$K$2:K342,"")&lt;=SUMIFS(Fact_Norm!$F:$F,Fact_Norm!$A:$A,A342,Fact_Norm!$E:$E,F342),"Norma Uygun","Norm Fazlası"))</f>
        <v>Norma Uygun</v>
      </c>
      <c r="H342" s="92"/>
      <c r="I342" s="92" t="s">
        <v>641</v>
      </c>
      <c r="J342" s="94"/>
      <c r="K342" s="94"/>
      <c r="L342" s="92"/>
      <c r="M342" s="92"/>
      <c r="N342" s="93" t="str">
        <f>IFERROR(VLOOKUP(M342,Dim_CikisNedeni!$A:$B,2,FALSE()),"")</f>
        <v/>
      </c>
      <c r="O342" s="93" t="str">
        <f t="shared" si="15"/>
        <v>Aktif</v>
      </c>
      <c r="P342" s="93" t="str">
        <f t="shared" ca="1" si="16"/>
        <v/>
      </c>
      <c r="Q342" s="93" t="str">
        <f t="shared" ca="1" si="17"/>
        <v/>
      </c>
    </row>
    <row r="343" spans="1:17" s="1" customFormat="1" ht="15" hidden="1" customHeight="1" x14ac:dyDescent="0.25">
      <c r="A343" s="92" t="s">
        <v>230</v>
      </c>
      <c r="B343" s="93" t="str">
        <f>IFERROR(VLOOKUP(A343,Dim_Magaza!$A:$C,2,FALSE()),"")</f>
        <v>OSMANGAZİ</v>
      </c>
      <c r="C343" s="93" t="s">
        <v>8653</v>
      </c>
      <c r="D343" s="92" t="s">
        <v>106</v>
      </c>
      <c r="E343" s="93" t="str">
        <f>IFERROR(VLOOKUP(D343,Dim_Unvan!$A:$B,2,FALSE()),"")</f>
        <v>UZMAN KASAP</v>
      </c>
      <c r="F343" s="92" t="s">
        <v>27</v>
      </c>
      <c r="G343" s="93" t="str">
        <f>IF(OR(A343="",F343="",I343="",K343&lt;&gt;""),"",IF(COUNTIFS($A$2:A343,A343,$F$2:F343,F343,$K$2:K343,"")&lt;=SUMIFS(Fact_Norm!$F:$F,Fact_Norm!$A:$A,A343,Fact_Norm!$E:$E,F343),"Norma Uygun","Norm Fazlası"))</f>
        <v>Norma Uygun</v>
      </c>
      <c r="H343" s="92"/>
      <c r="I343" s="92" t="s">
        <v>642</v>
      </c>
      <c r="J343" s="94"/>
      <c r="K343" s="94"/>
      <c r="L343" s="92"/>
      <c r="M343" s="92"/>
      <c r="N343" s="93" t="str">
        <f>IFERROR(VLOOKUP(M343,Dim_CikisNedeni!$A:$B,2,FALSE()),"")</f>
        <v/>
      </c>
      <c r="O343" s="93" t="str">
        <f t="shared" si="15"/>
        <v>Aktif</v>
      </c>
      <c r="P343" s="93" t="str">
        <f t="shared" ca="1" si="16"/>
        <v/>
      </c>
      <c r="Q343" s="93" t="str">
        <f t="shared" ca="1" si="17"/>
        <v/>
      </c>
    </row>
    <row r="344" spans="1:17" s="1" customFormat="1" ht="15" hidden="1" customHeight="1" x14ac:dyDescent="0.25">
      <c r="A344" s="92" t="s">
        <v>192</v>
      </c>
      <c r="B344" s="93" t="str">
        <f>IFERROR(VLOOKUP(A344,Dim_Magaza!$A:$C,2,FALSE()),"")</f>
        <v>GEDİZ</v>
      </c>
      <c r="C344" s="93" t="str">
        <f>IFERROR(VLOOKUP(A344,Dim_Magaza!$A:$C,3,FALSE()),"")</f>
        <v>DERYA YARDIMCI</v>
      </c>
      <c r="D344" s="92" t="s">
        <v>104</v>
      </c>
      <c r="E344" s="93" t="str">
        <f>IFERROR(VLOOKUP(D344,Dim_Unvan!$A:$B,2,FALSE()),"")</f>
        <v>ELİT YÖNETİCİ</v>
      </c>
      <c r="F344" s="92" t="s">
        <v>73</v>
      </c>
      <c r="G344" s="93" t="str">
        <f>IF(OR(A344="",F344="",I344="",K344&lt;&gt;""),"",IF(COUNTIFS($A$2:A344,A344,$F$2:F344,F344,$K$2:K344,"")&lt;=SUMIFS(Fact_Norm!$F:$F,Fact_Norm!$A:$A,A344,Fact_Norm!$E:$E,F344),"Norma Uygun","Norm Fazlası"))</f>
        <v>Norma Uygun</v>
      </c>
      <c r="H344" s="92"/>
      <c r="I344" s="92" t="s">
        <v>643</v>
      </c>
      <c r="J344" s="94"/>
      <c r="K344" s="94"/>
      <c r="L344" s="92"/>
      <c r="M344" s="92"/>
      <c r="N344" s="93" t="str">
        <f>IFERROR(VLOOKUP(M344,Dim_CikisNedeni!$A:$B,2,FALSE()),"")</f>
        <v/>
      </c>
      <c r="O344" s="93" t="str">
        <f t="shared" si="15"/>
        <v>Aktif</v>
      </c>
      <c r="P344" s="93" t="str">
        <f t="shared" ca="1" si="16"/>
        <v/>
      </c>
      <c r="Q344" s="93" t="str">
        <f t="shared" ca="1" si="17"/>
        <v/>
      </c>
    </row>
    <row r="345" spans="1:17" s="1" customFormat="1" ht="15" hidden="1" customHeight="1" x14ac:dyDescent="0.25">
      <c r="A345" s="92" t="s">
        <v>192</v>
      </c>
      <c r="B345" s="93" t="str">
        <f>IFERROR(VLOOKUP(A345,Dim_Magaza!$A:$C,2,FALSE()),"")</f>
        <v>GEDİZ</v>
      </c>
      <c r="C345" s="93" t="str">
        <f>IFERROR(VLOOKUP(A345,Dim_Magaza!$A:$C,3,FALSE()),"")</f>
        <v>DERYA YARDIMCI</v>
      </c>
      <c r="D345" s="92" t="s">
        <v>76</v>
      </c>
      <c r="E345" s="93" t="str">
        <f>IFERROR(VLOOKUP(D345,Dim_Unvan!$A:$B,2,FALSE()),"")</f>
        <v>YÖNETİCİ YARDIMCISI</v>
      </c>
      <c r="F345" s="92" t="s">
        <v>77</v>
      </c>
      <c r="G345" s="93" t="str">
        <f>IF(OR(A345="",F345="",I345="",K345&lt;&gt;""),"",IF(COUNTIFS($A$2:A345,A345,$F$2:F345,F345,$K$2:K345,"")&lt;=SUMIFS(Fact_Norm!$F:$F,Fact_Norm!$A:$A,A345,Fact_Norm!$E:$E,F345),"Norma Uygun","Norm Fazlası"))</f>
        <v>Norma Uygun</v>
      </c>
      <c r="H345" s="92"/>
      <c r="I345" s="92" t="s">
        <v>644</v>
      </c>
      <c r="J345" s="94"/>
      <c r="K345" s="94"/>
      <c r="L345" s="92"/>
      <c r="M345" s="92"/>
      <c r="N345" s="93" t="str">
        <f>IFERROR(VLOOKUP(M345,Dim_CikisNedeni!$A:$B,2,FALSE()),"")</f>
        <v/>
      </c>
      <c r="O345" s="93" t="str">
        <f t="shared" si="15"/>
        <v>Aktif</v>
      </c>
      <c r="P345" s="93" t="str">
        <f t="shared" ca="1" si="16"/>
        <v/>
      </c>
      <c r="Q345" s="93" t="str">
        <f t="shared" ca="1" si="17"/>
        <v/>
      </c>
    </row>
    <row r="346" spans="1:17" s="1" customFormat="1" ht="15" hidden="1" customHeight="1" x14ac:dyDescent="0.25">
      <c r="A346" s="92" t="s">
        <v>192</v>
      </c>
      <c r="B346" s="93" t="str">
        <f>IFERROR(VLOOKUP(A346,Dim_Magaza!$A:$C,2,FALSE()),"")</f>
        <v>GEDİZ</v>
      </c>
      <c r="C346" s="93" t="str">
        <f>IFERROR(VLOOKUP(A346,Dim_Magaza!$A:$C,3,FALSE()),"")</f>
        <v>DERYA YARDIMCI</v>
      </c>
      <c r="D346" s="92" t="s">
        <v>98</v>
      </c>
      <c r="E346" s="93" t="str">
        <f>IFERROR(VLOOKUP(D346,Dim_Unvan!$A:$B,2,FALSE()),"")</f>
        <v>UZMAN YÖNETİCİ</v>
      </c>
      <c r="F346" s="92" t="s">
        <v>73</v>
      </c>
      <c r="G346" s="93" t="str">
        <f>IF(OR(A346="",F346="",I346="",K346&lt;&gt;""),"",IF(COUNTIFS($A$2:A346,A346,$F$2:F346,F346,$K$2:K346,"")&lt;=SUMIFS(Fact_Norm!$F:$F,Fact_Norm!$A:$A,A346,Fact_Norm!$E:$E,F346),"Norma Uygun","Norm Fazlası"))</f>
        <v>Norm Fazlası</v>
      </c>
      <c r="H346" s="92"/>
      <c r="I346" s="92" t="s">
        <v>645</v>
      </c>
      <c r="J346" s="94"/>
      <c r="K346" s="94"/>
      <c r="L346" s="92"/>
      <c r="M346" s="92"/>
      <c r="N346" s="93" t="str">
        <f>IFERROR(VLOOKUP(M346,Dim_CikisNedeni!$A:$B,2,FALSE()),"")</f>
        <v/>
      </c>
      <c r="O346" s="93" t="str">
        <f t="shared" si="15"/>
        <v>Aktif</v>
      </c>
      <c r="P346" s="93" t="str">
        <f t="shared" ca="1" si="16"/>
        <v/>
      </c>
      <c r="Q346" s="93" t="str">
        <f t="shared" ca="1" si="17"/>
        <v/>
      </c>
    </row>
    <row r="347" spans="1:17" s="1" customFormat="1" ht="15" hidden="1" customHeight="1" x14ac:dyDescent="0.25">
      <c r="A347" s="92" t="s">
        <v>192</v>
      </c>
      <c r="B347" s="93" t="str">
        <f>IFERROR(VLOOKUP(A347,Dim_Magaza!$A:$C,2,FALSE()),"")</f>
        <v>GEDİZ</v>
      </c>
      <c r="C347" s="93" t="str">
        <f>IFERROR(VLOOKUP(A347,Dim_Magaza!$A:$C,3,FALSE()),"")</f>
        <v>DERYA YARDIMCI</v>
      </c>
      <c r="D347" s="92" t="s">
        <v>30</v>
      </c>
      <c r="E347" s="93" t="str">
        <f>IFERROR(VLOOKUP(D347,Dim_Unvan!$A:$B,2,FALSE()),"")</f>
        <v>KASİYER</v>
      </c>
      <c r="F347" s="92" t="s">
        <v>31</v>
      </c>
      <c r="G347" s="93" t="str">
        <f>IF(OR(A347="",F347="",I347="",K347&lt;&gt;""),"",IF(COUNTIFS($A$2:A347,A347,$F$2:F347,F347,$K$2:K347,"")&lt;=SUMIFS(Fact_Norm!$F:$F,Fact_Norm!$A:$A,A347,Fact_Norm!$E:$E,F347),"Norma Uygun","Norm Fazlası"))</f>
        <v>Norma Uygun</v>
      </c>
      <c r="H347" s="92"/>
      <c r="I347" s="92" t="s">
        <v>646</v>
      </c>
      <c r="J347" s="94"/>
      <c r="K347" s="94"/>
      <c r="L347" s="92"/>
      <c r="M347" s="92"/>
      <c r="N347" s="93" t="str">
        <f>IFERROR(VLOOKUP(M347,Dim_CikisNedeni!$A:$B,2,FALSE()),"")</f>
        <v/>
      </c>
      <c r="O347" s="93" t="str">
        <f t="shared" si="15"/>
        <v>Aktif</v>
      </c>
      <c r="P347" s="93" t="str">
        <f t="shared" ca="1" si="16"/>
        <v/>
      </c>
      <c r="Q347" s="93" t="str">
        <f t="shared" ca="1" si="17"/>
        <v/>
      </c>
    </row>
    <row r="348" spans="1:17" s="1" customFormat="1" ht="15" hidden="1" customHeight="1" x14ac:dyDescent="0.25">
      <c r="A348" s="92" t="s">
        <v>192</v>
      </c>
      <c r="B348" s="93" t="str">
        <f>IFERROR(VLOOKUP(A348,Dim_Magaza!$A:$C,2,FALSE()),"")</f>
        <v>GEDİZ</v>
      </c>
      <c r="C348" s="93" t="str">
        <f>IFERROR(VLOOKUP(A348,Dim_Magaza!$A:$C,3,FALSE()),"")</f>
        <v>DERYA YARDIMCI</v>
      </c>
      <c r="D348" s="92" t="s">
        <v>30</v>
      </c>
      <c r="E348" s="93" t="str">
        <f>IFERROR(VLOOKUP(D348,Dim_Unvan!$A:$B,2,FALSE()),"")</f>
        <v>KASİYER</v>
      </c>
      <c r="F348" s="92" t="s">
        <v>31</v>
      </c>
      <c r="G348" s="93" t="str">
        <f>IF(OR(A348="",F348="",I348="",K348&lt;&gt;""),"",IF(COUNTIFS($A$2:A348,A348,$F$2:F348,F348,$K$2:K348,"")&lt;=SUMIFS(Fact_Norm!$F:$F,Fact_Norm!$A:$A,A348,Fact_Norm!$E:$E,F348),"Norma Uygun","Norm Fazlası"))</f>
        <v>Norma Uygun</v>
      </c>
      <c r="H348" s="92"/>
      <c r="I348" s="92" t="s">
        <v>647</v>
      </c>
      <c r="J348" s="94"/>
      <c r="K348" s="94"/>
      <c r="L348" s="92"/>
      <c r="M348" s="92"/>
      <c r="N348" s="93" t="str">
        <f>IFERROR(VLOOKUP(M348,Dim_CikisNedeni!$A:$B,2,FALSE()),"")</f>
        <v/>
      </c>
      <c r="O348" s="93" t="str">
        <f t="shared" si="15"/>
        <v>Aktif</v>
      </c>
      <c r="P348" s="93" t="str">
        <f t="shared" ca="1" si="16"/>
        <v/>
      </c>
      <c r="Q348" s="93" t="str">
        <f t="shared" ca="1" si="17"/>
        <v/>
      </c>
    </row>
    <row r="349" spans="1:17" s="1" customFormat="1" ht="15" hidden="1" customHeight="1" x14ac:dyDescent="0.25">
      <c r="A349" s="92" t="s">
        <v>192</v>
      </c>
      <c r="B349" s="93" t="str">
        <f>IFERROR(VLOOKUP(A349,Dim_Magaza!$A:$C,2,FALSE()),"")</f>
        <v>GEDİZ</v>
      </c>
      <c r="C349" s="93" t="str">
        <f>IFERROR(VLOOKUP(A349,Dim_Magaza!$A:$C,3,FALSE()),"")</f>
        <v>DERYA YARDIMCI</v>
      </c>
      <c r="D349" s="92" t="s">
        <v>30</v>
      </c>
      <c r="E349" s="93" t="str">
        <f>IFERROR(VLOOKUP(D349,Dim_Unvan!$A:$B,2,FALSE()),"")</f>
        <v>KASİYER</v>
      </c>
      <c r="F349" s="92" t="s">
        <v>31</v>
      </c>
      <c r="G349" s="93" t="str">
        <f>IF(OR(A349="",F349="",I349="",K349&lt;&gt;""),"",IF(COUNTIFS($A$2:A349,A349,$F$2:F349,F349,$K$2:K349,"")&lt;=SUMIFS(Fact_Norm!$F:$F,Fact_Norm!$A:$A,A349,Fact_Norm!$E:$E,F349),"Norma Uygun","Norm Fazlası"))</f>
        <v>Norma Uygun</v>
      </c>
      <c r="H349" s="92"/>
      <c r="I349" s="92" t="s">
        <v>648</v>
      </c>
      <c r="J349" s="94"/>
      <c r="K349" s="94"/>
      <c r="L349" s="92"/>
      <c r="M349" s="92"/>
      <c r="N349" s="93" t="str">
        <f>IFERROR(VLOOKUP(M349,Dim_CikisNedeni!$A:$B,2,FALSE()),"")</f>
        <v/>
      </c>
      <c r="O349" s="93" t="str">
        <f t="shared" si="15"/>
        <v>Aktif</v>
      </c>
      <c r="P349" s="93" t="str">
        <f t="shared" ca="1" si="16"/>
        <v/>
      </c>
      <c r="Q349" s="93" t="str">
        <f t="shared" ca="1" si="17"/>
        <v/>
      </c>
    </row>
    <row r="350" spans="1:17" s="1" customFormat="1" ht="15" hidden="1" customHeight="1" x14ac:dyDescent="0.25">
      <c r="A350" s="92" t="s">
        <v>192</v>
      </c>
      <c r="B350" s="93" t="str">
        <f>IFERROR(VLOOKUP(A350,Dim_Magaza!$A:$C,2,FALSE()),"")</f>
        <v>GEDİZ</v>
      </c>
      <c r="C350" s="93" t="str">
        <f>IFERROR(VLOOKUP(A350,Dim_Magaza!$A:$C,3,FALSE()),"")</f>
        <v>DERYA YARDIMCI</v>
      </c>
      <c r="D350" s="92" t="s">
        <v>52</v>
      </c>
      <c r="E350" s="93" t="str">
        <f>IFERROR(VLOOKUP(D350,Dim_Unvan!$A:$B,2,FALSE()),"")</f>
        <v>REYON GÖREVLİSİ</v>
      </c>
      <c r="F350" s="92" t="s">
        <v>53</v>
      </c>
      <c r="G350" s="93" t="str">
        <f>IF(OR(A350="",F350="",I350="",K350&lt;&gt;""),"",IF(COUNTIFS($A$2:A350,A350,$F$2:F350,F350,$K$2:K350,"")&lt;=SUMIFS(Fact_Norm!$F:$F,Fact_Norm!$A:$A,A350,Fact_Norm!$E:$E,F350),"Norma Uygun","Norm Fazlası"))</f>
        <v>Norma Uygun</v>
      </c>
      <c r="H350" s="92"/>
      <c r="I350" s="92" t="s">
        <v>649</v>
      </c>
      <c r="J350" s="94"/>
      <c r="K350" s="94"/>
      <c r="L350" s="92"/>
      <c r="M350" s="92"/>
      <c r="N350" s="93" t="str">
        <f>IFERROR(VLOOKUP(M350,Dim_CikisNedeni!$A:$B,2,FALSE()),"")</f>
        <v/>
      </c>
      <c r="O350" s="93" t="str">
        <f t="shared" si="15"/>
        <v>Aktif</v>
      </c>
      <c r="P350" s="93" t="str">
        <f t="shared" ca="1" si="16"/>
        <v/>
      </c>
      <c r="Q350" s="93" t="str">
        <f t="shared" ca="1" si="17"/>
        <v/>
      </c>
    </row>
    <row r="351" spans="1:17" s="1" customFormat="1" ht="15" hidden="1" customHeight="1" x14ac:dyDescent="0.25">
      <c r="A351" s="92" t="s">
        <v>192</v>
      </c>
      <c r="B351" s="93" t="str">
        <f>IFERROR(VLOOKUP(A351,Dim_Magaza!$A:$C,2,FALSE()),"")</f>
        <v>GEDİZ</v>
      </c>
      <c r="C351" s="93" t="str">
        <f>IFERROR(VLOOKUP(A351,Dim_Magaza!$A:$C,3,FALSE()),"")</f>
        <v>DERYA YARDIMCI</v>
      </c>
      <c r="D351" s="92" t="s">
        <v>52</v>
      </c>
      <c r="E351" s="93" t="str">
        <f>IFERROR(VLOOKUP(D351,Dim_Unvan!$A:$B,2,FALSE()),"")</f>
        <v>REYON GÖREVLİSİ</v>
      </c>
      <c r="F351" s="92" t="s">
        <v>53</v>
      </c>
      <c r="G351" s="93" t="str">
        <f>IF(OR(A351="",F351="",I351="",K351&lt;&gt;""),"",IF(COUNTIFS($A$2:A351,A351,$F$2:F351,F351,$K$2:K351,"")&lt;=SUMIFS(Fact_Norm!$F:$F,Fact_Norm!$A:$A,A351,Fact_Norm!$E:$E,F351),"Norma Uygun","Norm Fazlası"))</f>
        <v>Norma Uygun</v>
      </c>
      <c r="H351" s="92"/>
      <c r="I351" s="92" t="s">
        <v>650</v>
      </c>
      <c r="J351" s="94"/>
      <c r="K351" s="94"/>
      <c r="L351" s="92"/>
      <c r="M351" s="92"/>
      <c r="N351" s="93" t="str">
        <f>IFERROR(VLOOKUP(M351,Dim_CikisNedeni!$A:$B,2,FALSE()),"")</f>
        <v/>
      </c>
      <c r="O351" s="93" t="str">
        <f t="shared" si="15"/>
        <v>Aktif</v>
      </c>
      <c r="P351" s="93" t="str">
        <f t="shared" ca="1" si="16"/>
        <v/>
      </c>
      <c r="Q351" s="93" t="str">
        <f t="shared" ca="1" si="17"/>
        <v/>
      </c>
    </row>
    <row r="352" spans="1:17" s="1" customFormat="1" ht="15" hidden="1" customHeight="1" x14ac:dyDescent="0.25">
      <c r="A352" s="92" t="s">
        <v>192</v>
      </c>
      <c r="B352" s="93" t="str">
        <f>IFERROR(VLOOKUP(A352,Dim_Magaza!$A:$C,2,FALSE()),"")</f>
        <v>GEDİZ</v>
      </c>
      <c r="C352" s="93" t="str">
        <f>IFERROR(VLOOKUP(A352,Dim_Magaza!$A:$C,3,FALSE()),"")</f>
        <v>DERYA YARDIMCI</v>
      </c>
      <c r="D352" s="92" t="s">
        <v>52</v>
      </c>
      <c r="E352" s="93" t="str">
        <f>IFERROR(VLOOKUP(D352,Dim_Unvan!$A:$B,2,FALSE()),"")</f>
        <v>REYON GÖREVLİSİ</v>
      </c>
      <c r="F352" s="92" t="s">
        <v>53</v>
      </c>
      <c r="G352" s="93" t="str">
        <f>IF(OR(A352="",F352="",I352="",K352&lt;&gt;""),"",IF(COUNTIFS($A$2:A352,A352,$F$2:F352,F352,$K$2:K352,"")&lt;=SUMIFS(Fact_Norm!$F:$F,Fact_Norm!$A:$A,A352,Fact_Norm!$E:$E,F352),"Norma Uygun","Norm Fazlası"))</f>
        <v>Norm Fazlası</v>
      </c>
      <c r="H352" s="92"/>
      <c r="I352" s="92" t="s">
        <v>651</v>
      </c>
      <c r="J352" s="94"/>
      <c r="K352" s="94"/>
      <c r="L352" s="92"/>
      <c r="M352" s="92"/>
      <c r="N352" s="93" t="str">
        <f>IFERROR(VLOOKUP(M352,Dim_CikisNedeni!$A:$B,2,FALSE()),"")</f>
        <v/>
      </c>
      <c r="O352" s="93" t="str">
        <f t="shared" si="15"/>
        <v>Aktif</v>
      </c>
      <c r="P352" s="93" t="str">
        <f t="shared" ca="1" si="16"/>
        <v/>
      </c>
      <c r="Q352" s="93" t="str">
        <f t="shared" ca="1" si="17"/>
        <v/>
      </c>
    </row>
    <row r="353" spans="1:17" s="1" customFormat="1" ht="15" hidden="1" customHeight="1" x14ac:dyDescent="0.25">
      <c r="A353" s="92" t="s">
        <v>192</v>
      </c>
      <c r="B353" s="93" t="str">
        <f>IFERROR(VLOOKUP(A353,Dim_Magaza!$A:$C,2,FALSE()),"")</f>
        <v>GEDİZ</v>
      </c>
      <c r="C353" s="93" t="str">
        <f>IFERROR(VLOOKUP(A353,Dim_Magaza!$A:$C,3,FALSE()),"")</f>
        <v>DERYA YARDIMCI</v>
      </c>
      <c r="D353" s="92" t="s">
        <v>52</v>
      </c>
      <c r="E353" s="93" t="str">
        <f>IFERROR(VLOOKUP(D353,Dim_Unvan!$A:$B,2,FALSE()),"")</f>
        <v>REYON GÖREVLİSİ</v>
      </c>
      <c r="F353" s="92" t="s">
        <v>53</v>
      </c>
      <c r="G353" s="93" t="str">
        <f>IF(OR(A353="",F353="",I353="",K353&lt;&gt;""),"",IF(COUNTIFS($A$2:A353,A353,$F$2:F353,F353,$K$2:K353,"")&lt;=SUMIFS(Fact_Norm!$F:$F,Fact_Norm!$A:$A,A353,Fact_Norm!$E:$E,F353),"Norma Uygun","Norm Fazlası"))</f>
        <v>Norm Fazlası</v>
      </c>
      <c r="H353" s="92"/>
      <c r="I353" s="92" t="s">
        <v>652</v>
      </c>
      <c r="J353" s="94"/>
      <c r="K353" s="94"/>
      <c r="L353" s="92"/>
      <c r="M353" s="92"/>
      <c r="N353" s="93" t="str">
        <f>IFERROR(VLOOKUP(M353,Dim_CikisNedeni!$A:$B,2,FALSE()),"")</f>
        <v/>
      </c>
      <c r="O353" s="93" t="str">
        <f t="shared" si="15"/>
        <v>Aktif</v>
      </c>
      <c r="P353" s="93" t="str">
        <f t="shared" ca="1" si="16"/>
        <v/>
      </c>
      <c r="Q353" s="93" t="str">
        <f t="shared" ca="1" si="17"/>
        <v/>
      </c>
    </row>
    <row r="354" spans="1:17" s="1" customFormat="1" ht="15" hidden="1" customHeight="1" x14ac:dyDescent="0.25">
      <c r="A354" s="92" t="s">
        <v>192</v>
      </c>
      <c r="B354" s="93" t="str">
        <f>IFERROR(VLOOKUP(A354,Dim_Magaza!$A:$C,2,FALSE()),"")</f>
        <v>GEDİZ</v>
      </c>
      <c r="C354" s="93" t="str">
        <f>IFERROR(VLOOKUP(A354,Dim_Magaza!$A:$C,3,FALSE()),"")</f>
        <v>DERYA YARDIMCI</v>
      </c>
      <c r="D354" s="92" t="s">
        <v>4</v>
      </c>
      <c r="E354" s="93" t="str">
        <f>IFERROR(VLOOKUP(D354,Dim_Unvan!$A:$B,2,FALSE()),"")</f>
        <v>BAKLİYAT</v>
      </c>
      <c r="F354" s="92" t="s">
        <v>5</v>
      </c>
      <c r="G354" s="93" t="str">
        <f>IF(OR(A354="",F354="",I354="",K354&lt;&gt;""),"",IF(COUNTIFS($A$2:A354,A354,$F$2:F354,F354,$K$2:K354,"")&lt;=SUMIFS(Fact_Norm!$F:$F,Fact_Norm!$A:$A,A354,Fact_Norm!$E:$E,F354),"Norma Uygun","Norm Fazlası"))</f>
        <v>Norma Uygun</v>
      </c>
      <c r="H354" s="92"/>
      <c r="I354" s="92" t="s">
        <v>653</v>
      </c>
      <c r="J354" s="94"/>
      <c r="K354" s="94"/>
      <c r="L354" s="92"/>
      <c r="M354" s="92"/>
      <c r="N354" s="93" t="str">
        <f>IFERROR(VLOOKUP(M354,Dim_CikisNedeni!$A:$B,2,FALSE()),"")</f>
        <v/>
      </c>
      <c r="O354" s="93" t="str">
        <f t="shared" si="15"/>
        <v>Aktif</v>
      </c>
      <c r="P354" s="93" t="str">
        <f t="shared" ca="1" si="16"/>
        <v/>
      </c>
      <c r="Q354" s="93" t="str">
        <f t="shared" ca="1" si="17"/>
        <v/>
      </c>
    </row>
    <row r="355" spans="1:17" s="1" customFormat="1" ht="25.5" hidden="1" customHeight="1" x14ac:dyDescent="0.25">
      <c r="A355" s="92" t="s">
        <v>192</v>
      </c>
      <c r="B355" s="93" t="str">
        <f>IFERROR(VLOOKUP(A355,Dim_Magaza!$A:$C,2,FALSE()),"")</f>
        <v>GEDİZ</v>
      </c>
      <c r="C355" s="93" t="str">
        <f>IFERROR(VLOOKUP(A355,Dim_Magaza!$A:$C,3,FALSE()),"")</f>
        <v>DERYA YARDIMCI</v>
      </c>
      <c r="D355" s="92" t="s">
        <v>100</v>
      </c>
      <c r="E355" s="93" t="str">
        <f>IFERROR(VLOOKUP(D355,Dim_Unvan!$A:$B,2,FALSE()),"")</f>
        <v>UZMAN ŞARKÜTERİ</v>
      </c>
      <c r="F355" s="92" t="s">
        <v>85</v>
      </c>
      <c r="G355" s="93" t="str">
        <f>IF(OR(A355="",F355="",I355="",K355&lt;&gt;""),"",IF(COUNTIFS($A$2:A355,A355,$F$2:F355,F355,$K$2:K355,"")&lt;=SUMIFS(Fact_Norm!$F:$F,Fact_Norm!$A:$A,A355,Fact_Norm!$E:$E,F355),"Norma Uygun","Norm Fazlası"))</f>
        <v>Norma Uygun</v>
      </c>
      <c r="H355" s="92"/>
      <c r="I355" s="92" t="s">
        <v>654</v>
      </c>
      <c r="J355" s="94"/>
      <c r="K355" s="94"/>
      <c r="L355" s="92"/>
      <c r="M355" s="92"/>
      <c r="N355" s="93" t="str">
        <f>IFERROR(VLOOKUP(M355,Dim_CikisNedeni!$A:$B,2,FALSE()),"")</f>
        <v/>
      </c>
      <c r="O355" s="93" t="str">
        <f t="shared" si="15"/>
        <v>Aktif</v>
      </c>
      <c r="P355" s="93" t="str">
        <f t="shared" ca="1" si="16"/>
        <v/>
      </c>
      <c r="Q355" s="93" t="str">
        <f t="shared" ca="1" si="17"/>
        <v/>
      </c>
    </row>
    <row r="356" spans="1:17" s="1" customFormat="1" ht="25.5" hidden="1" customHeight="1" x14ac:dyDescent="0.25">
      <c r="A356" s="92" t="s">
        <v>192</v>
      </c>
      <c r="B356" s="93" t="str">
        <f>IFERROR(VLOOKUP(A356,Dim_Magaza!$A:$C,2,FALSE()),"")</f>
        <v>GEDİZ</v>
      </c>
      <c r="C356" s="93" t="str">
        <f>IFERROR(VLOOKUP(A356,Dim_Magaza!$A:$C,3,FALSE()),"")</f>
        <v>DERYA YARDIMCI</v>
      </c>
      <c r="D356" s="92" t="s">
        <v>86</v>
      </c>
      <c r="E356" s="93" t="str">
        <f>IFERROR(VLOOKUP(D356,Dim_Unvan!$A:$B,2,FALSE()),"")</f>
        <v>ŞARKÜTERİ YARDIMCISI</v>
      </c>
      <c r="F356" s="92" t="s">
        <v>87</v>
      </c>
      <c r="G356" s="93" t="str">
        <f>IF(OR(A356="",F356="",I356="",K356&lt;&gt;""),"",IF(COUNTIFS($A$2:A356,A356,$F$2:F356,F356,$K$2:K356,"")&lt;=SUMIFS(Fact_Norm!$F:$F,Fact_Norm!$A:$A,A356,Fact_Norm!$E:$E,F356),"Norma Uygun","Norm Fazlası"))</f>
        <v>Norma Uygun</v>
      </c>
      <c r="H356" s="92"/>
      <c r="I356" s="92" t="s">
        <v>655</v>
      </c>
      <c r="J356" s="94"/>
      <c r="K356" s="94"/>
      <c r="L356" s="92"/>
      <c r="M356" s="92"/>
      <c r="N356" s="93" t="str">
        <f>IFERROR(VLOOKUP(M356,Dim_CikisNedeni!$A:$B,2,FALSE()),"")</f>
        <v/>
      </c>
      <c r="O356" s="93" t="str">
        <f t="shared" si="15"/>
        <v>Aktif</v>
      </c>
      <c r="P356" s="93" t="str">
        <f t="shared" ca="1" si="16"/>
        <v/>
      </c>
      <c r="Q356" s="93" t="str">
        <f t="shared" ca="1" si="17"/>
        <v/>
      </c>
    </row>
    <row r="357" spans="1:17" s="1" customFormat="1" ht="15" hidden="1" customHeight="1" x14ac:dyDescent="0.25">
      <c r="A357" s="92" t="s">
        <v>192</v>
      </c>
      <c r="B357" s="93" t="str">
        <f>IFERROR(VLOOKUP(A357,Dim_Magaza!$A:$C,2,FALSE()),"")</f>
        <v>GEDİZ</v>
      </c>
      <c r="C357" s="93" t="str">
        <f>IFERROR(VLOOKUP(A357,Dim_Magaza!$A:$C,3,FALSE()),"")</f>
        <v>DERYA YARDIMCI</v>
      </c>
      <c r="D357" s="92" t="s">
        <v>106</v>
      </c>
      <c r="E357" s="93" t="str">
        <f>IFERROR(VLOOKUP(D357,Dim_Unvan!$A:$B,2,FALSE()),"")</f>
        <v>UZMAN KASAP</v>
      </c>
      <c r="F357" s="92" t="s">
        <v>27</v>
      </c>
      <c r="G357" s="93" t="str">
        <f>IF(OR(A357="",F357="",I357="",K357&lt;&gt;""),"",IF(COUNTIFS($A$2:A357,A357,$F$2:F357,F357,$K$2:K357,"")&lt;=SUMIFS(Fact_Norm!$F:$F,Fact_Norm!$A:$A,A357,Fact_Norm!$E:$E,F357),"Norma Uygun","Norm Fazlası"))</f>
        <v>Norma Uygun</v>
      </c>
      <c r="H357" s="92"/>
      <c r="I357" s="92" t="s">
        <v>656</v>
      </c>
      <c r="J357" s="94"/>
      <c r="K357" s="94"/>
      <c r="L357" s="92"/>
      <c r="M357" s="92"/>
      <c r="N357" s="93" t="str">
        <f>IFERROR(VLOOKUP(M357,Dim_CikisNedeni!$A:$B,2,FALSE()),"")</f>
        <v/>
      </c>
      <c r="O357" s="93" t="str">
        <f t="shared" si="15"/>
        <v>Aktif</v>
      </c>
      <c r="P357" s="93" t="str">
        <f t="shared" ca="1" si="16"/>
        <v/>
      </c>
      <c r="Q357" s="93" t="str">
        <f t="shared" ca="1" si="17"/>
        <v/>
      </c>
    </row>
    <row r="358" spans="1:17" s="1" customFormat="1" ht="15" hidden="1" customHeight="1" x14ac:dyDescent="0.25">
      <c r="A358" s="92" t="s">
        <v>192</v>
      </c>
      <c r="B358" s="93" t="str">
        <f>IFERROR(VLOOKUP(A358,Dim_Magaza!$A:$C,2,FALSE()),"")</f>
        <v>GEDİZ</v>
      </c>
      <c r="C358" s="93" t="str">
        <f>IFERROR(VLOOKUP(A358,Dim_Magaza!$A:$C,3,FALSE()),"")</f>
        <v>DERYA YARDIMCI</v>
      </c>
      <c r="D358" s="92" t="s">
        <v>34</v>
      </c>
      <c r="E358" s="93" t="str">
        <f>IFERROR(VLOOKUP(D358,Dim_Unvan!$A:$B,2,FALSE()),"")</f>
        <v>MANAV</v>
      </c>
      <c r="F358" s="92" t="s">
        <v>35</v>
      </c>
      <c r="G358" s="93" t="str">
        <f>IF(OR(A358="",F358="",I358="",K358&lt;&gt;""),"",IF(COUNTIFS($A$2:A358,A358,$F$2:F358,F358,$K$2:K358,"")&lt;=SUMIFS(Fact_Norm!$F:$F,Fact_Norm!$A:$A,A358,Fact_Norm!$E:$E,F358),"Norma Uygun","Norm Fazlası"))</f>
        <v>Norma Uygun</v>
      </c>
      <c r="H358" s="92"/>
      <c r="I358" s="92" t="s">
        <v>657</v>
      </c>
      <c r="J358" s="94"/>
      <c r="K358" s="94"/>
      <c r="L358" s="92"/>
      <c r="M358" s="92"/>
      <c r="N358" s="93" t="str">
        <f>IFERROR(VLOOKUP(M358,Dim_CikisNedeni!$A:$B,2,FALSE()),"")</f>
        <v/>
      </c>
      <c r="O358" s="93" t="str">
        <f t="shared" si="15"/>
        <v>Aktif</v>
      </c>
      <c r="P358" s="93" t="str">
        <f t="shared" ca="1" si="16"/>
        <v/>
      </c>
      <c r="Q358" s="93" t="str">
        <f t="shared" ca="1" si="17"/>
        <v/>
      </c>
    </row>
    <row r="359" spans="1:17" s="1" customFormat="1" ht="15" hidden="1" customHeight="1" x14ac:dyDescent="0.25">
      <c r="A359" s="92" t="s">
        <v>192</v>
      </c>
      <c r="B359" s="93" t="str">
        <f>IFERROR(VLOOKUP(A359,Dim_Magaza!$A:$C,2,FALSE()),"")</f>
        <v>GEDİZ</v>
      </c>
      <c r="C359" s="93" t="str">
        <f>IFERROR(VLOOKUP(A359,Dim_Magaza!$A:$C,3,FALSE()),"")</f>
        <v>DERYA YARDIMCI</v>
      </c>
      <c r="D359" s="92" t="s">
        <v>102</v>
      </c>
      <c r="E359" s="93" t="str">
        <f>IFERROR(VLOOKUP(D359,Dim_Unvan!$A:$B,2,FALSE()),"")</f>
        <v>UZMAN MANAV</v>
      </c>
      <c r="F359" s="92" t="s">
        <v>35</v>
      </c>
      <c r="G359" s="93" t="str">
        <f>IF(OR(A359="",F359="",I359="",K359&lt;&gt;""),"",IF(COUNTIFS($A$2:A359,A359,$F$2:F359,F359,$K$2:K359,"")&lt;=SUMIFS(Fact_Norm!$F:$F,Fact_Norm!$A:$A,A359,Fact_Norm!$E:$E,F359),"Norma Uygun","Norm Fazlası"))</f>
        <v>Norma Uygun</v>
      </c>
      <c r="H359" s="92"/>
      <c r="I359" s="92" t="s">
        <v>658</v>
      </c>
      <c r="J359" s="94"/>
      <c r="K359" s="94"/>
      <c r="L359" s="92"/>
      <c r="M359" s="92"/>
      <c r="N359" s="93" t="str">
        <f>IFERROR(VLOOKUP(M359,Dim_CikisNedeni!$A:$B,2,FALSE()),"")</f>
        <v/>
      </c>
      <c r="O359" s="93" t="str">
        <f t="shared" si="15"/>
        <v>Aktif</v>
      </c>
      <c r="P359" s="93" t="str">
        <f t="shared" ca="1" si="16"/>
        <v/>
      </c>
      <c r="Q359" s="93" t="str">
        <f t="shared" ca="1" si="17"/>
        <v/>
      </c>
    </row>
    <row r="360" spans="1:17" s="1" customFormat="1" ht="15" hidden="1" customHeight="1" x14ac:dyDescent="0.25">
      <c r="A360" s="92" t="s">
        <v>192</v>
      </c>
      <c r="B360" s="93" t="str">
        <f>IFERROR(VLOOKUP(A360,Dim_Magaza!$A:$C,2,FALSE()),"")</f>
        <v>GEDİZ</v>
      </c>
      <c r="C360" s="93" t="str">
        <f>IFERROR(VLOOKUP(A360,Dim_Magaza!$A:$C,3,FALSE()),"")</f>
        <v>DERYA YARDIMCI</v>
      </c>
      <c r="D360" s="92" t="s">
        <v>48</v>
      </c>
      <c r="E360" s="93" t="str">
        <f>IFERROR(VLOOKUP(D360,Dim_Unvan!$A:$B,2,FALSE()),"")</f>
        <v>ONLİNE ŞOFÖR</v>
      </c>
      <c r="F360" s="92" t="s">
        <v>49</v>
      </c>
      <c r="G360" s="93" t="str">
        <f>IF(OR(A360="",F360="",I360="",K360&lt;&gt;""),"",IF(COUNTIFS($A$2:A360,A360,$F$2:F360,F360,$K$2:K360,"")&lt;=SUMIFS(Fact_Norm!$F:$F,Fact_Norm!$A:$A,A360,Fact_Norm!$E:$E,F360),"Norma Uygun","Norm Fazlası"))</f>
        <v>Norma Uygun</v>
      </c>
      <c r="H360" s="92"/>
      <c r="I360" s="92" t="s">
        <v>659</v>
      </c>
      <c r="J360" s="94"/>
      <c r="K360" s="94"/>
      <c r="L360" s="92"/>
      <c r="M360" s="92"/>
      <c r="N360" s="93" t="str">
        <f>IFERROR(VLOOKUP(M360,Dim_CikisNedeni!$A:$B,2,FALSE()),"")</f>
        <v/>
      </c>
      <c r="O360" s="93" t="str">
        <f t="shared" si="15"/>
        <v>Aktif</v>
      </c>
      <c r="P360" s="93" t="str">
        <f t="shared" ca="1" si="16"/>
        <v/>
      </c>
      <c r="Q360" s="93" t="str">
        <f t="shared" ca="1" si="17"/>
        <v/>
      </c>
    </row>
    <row r="361" spans="1:17" s="1" customFormat="1" ht="25.5" hidden="1" customHeight="1" x14ac:dyDescent="0.25">
      <c r="A361" s="92" t="s">
        <v>192</v>
      </c>
      <c r="B361" s="93" t="str">
        <f>IFERROR(VLOOKUP(A361,Dim_Magaza!$A:$C,2,FALSE()),"")</f>
        <v>GEDİZ</v>
      </c>
      <c r="C361" s="93" t="str">
        <f>IFERROR(VLOOKUP(A361,Dim_Magaza!$A:$C,3,FALSE()),"")</f>
        <v>DERYA YARDIMCI</v>
      </c>
      <c r="D361" s="92" t="s">
        <v>46</v>
      </c>
      <c r="E361" s="93" t="str">
        <f>IFERROR(VLOOKUP(D361,Dim_Unvan!$A:$B,2,FALSE()),"")</f>
        <v>ONLİNE TOPLAYICI</v>
      </c>
      <c r="F361" s="92" t="s">
        <v>47</v>
      </c>
      <c r="G361" s="93" t="str">
        <f>IF(OR(A361="",F361="",I361="",K361&lt;&gt;""),"",IF(COUNTIFS($A$2:A361,A361,$F$2:F361,F361,$K$2:K361,"")&lt;=SUMIFS(Fact_Norm!$F:$F,Fact_Norm!$A:$A,A361,Fact_Norm!$E:$E,F361),"Norma Uygun","Norm Fazlası"))</f>
        <v>Norma Uygun</v>
      </c>
      <c r="H361" s="92"/>
      <c r="I361" s="92" t="s">
        <v>660</v>
      </c>
      <c r="J361" s="94"/>
      <c r="K361" s="94"/>
      <c r="L361" s="92"/>
      <c r="M361" s="92"/>
      <c r="N361" s="93" t="str">
        <f>IFERROR(VLOOKUP(M361,Dim_CikisNedeni!$A:$B,2,FALSE()),"")</f>
        <v/>
      </c>
      <c r="O361" s="93" t="str">
        <f t="shared" si="15"/>
        <v>Aktif</v>
      </c>
      <c r="P361" s="93" t="str">
        <f t="shared" ca="1" si="16"/>
        <v/>
      </c>
      <c r="Q361" s="93" t="str">
        <f t="shared" ca="1" si="17"/>
        <v/>
      </c>
    </row>
    <row r="362" spans="1:17" s="1" customFormat="1" ht="15" hidden="1" customHeight="1" x14ac:dyDescent="0.25">
      <c r="A362" s="92" t="s">
        <v>257</v>
      </c>
      <c r="B362" s="93" t="str">
        <f>IFERROR(VLOOKUP(A362,Dim_Magaza!$A:$C,2,FALSE()),"")</f>
        <v>YEŞİLOVA</v>
      </c>
      <c r="C362" s="93" t="str">
        <f>IFERROR(VLOOKUP(A362,Dim_Magaza!$A:$C,3,FALSE()),"")</f>
        <v>DERYA YARDIMCI</v>
      </c>
      <c r="D362" s="92" t="s">
        <v>104</v>
      </c>
      <c r="E362" s="93" t="str">
        <f>IFERROR(VLOOKUP(D362,Dim_Unvan!$A:$B,2,FALSE()),"")</f>
        <v>ELİT YÖNETİCİ</v>
      </c>
      <c r="F362" s="92" t="s">
        <v>73</v>
      </c>
      <c r="G362" s="93" t="str">
        <f>IF(OR(A362="",F362="",I362="",K362&lt;&gt;""),"",IF(COUNTIFS($A$2:A362,A362,$F$2:F362,F362,$K$2:K362,"")&lt;=SUMIFS(Fact_Norm!$F:$F,Fact_Norm!$A:$A,A362,Fact_Norm!$E:$E,F362),"Norma Uygun","Norm Fazlası"))</f>
        <v>Norma Uygun</v>
      </c>
      <c r="H362" s="92"/>
      <c r="I362" s="92" t="s">
        <v>661</v>
      </c>
      <c r="J362" s="94"/>
      <c r="K362" s="94"/>
      <c r="L362" s="92"/>
      <c r="M362" s="92"/>
      <c r="N362" s="93" t="str">
        <f>IFERROR(VLOOKUP(M362,Dim_CikisNedeni!$A:$B,2,FALSE()),"")</f>
        <v/>
      </c>
      <c r="O362" s="93" t="str">
        <f t="shared" si="15"/>
        <v>Aktif</v>
      </c>
      <c r="P362" s="93" t="str">
        <f t="shared" ca="1" si="16"/>
        <v/>
      </c>
      <c r="Q362" s="93" t="str">
        <f t="shared" ca="1" si="17"/>
        <v/>
      </c>
    </row>
    <row r="363" spans="1:17" s="1" customFormat="1" ht="15" hidden="1" customHeight="1" x14ac:dyDescent="0.25">
      <c r="A363" s="92" t="s">
        <v>257</v>
      </c>
      <c r="B363" s="93" t="str">
        <f>IFERROR(VLOOKUP(A363,Dim_Magaza!$A:$C,2,FALSE()),"")</f>
        <v>YEŞİLOVA</v>
      </c>
      <c r="C363" s="93" t="str">
        <f>IFERROR(VLOOKUP(A363,Dim_Magaza!$A:$C,3,FALSE()),"")</f>
        <v>DERYA YARDIMCI</v>
      </c>
      <c r="D363" s="92" t="s">
        <v>120</v>
      </c>
      <c r="E363" s="93" t="str">
        <f>IFERROR(VLOOKUP(D363,Dim_Unvan!$A:$B,2,FALSE()),"")</f>
        <v>ANAHTARCI</v>
      </c>
      <c r="F363" s="92" t="s">
        <v>77</v>
      </c>
      <c r="G363" s="93" t="str">
        <f>IF(OR(A363="",F363="",I363="",K363&lt;&gt;""),"",IF(COUNTIFS($A$2:A363,A363,$F$2:F363,F363,$K$2:K363,"")&lt;=SUMIFS(Fact_Norm!$F:$F,Fact_Norm!$A:$A,A363,Fact_Norm!$E:$E,F363),"Norma Uygun","Norm Fazlası"))</f>
        <v>Norma Uygun</v>
      </c>
      <c r="H363" s="92"/>
      <c r="I363" s="92" t="s">
        <v>662</v>
      </c>
      <c r="J363" s="94"/>
      <c r="K363" s="94"/>
      <c r="L363" s="92"/>
      <c r="M363" s="92"/>
      <c r="N363" s="93" t="str">
        <f>IFERROR(VLOOKUP(M363,Dim_CikisNedeni!$A:$B,2,FALSE()),"")</f>
        <v/>
      </c>
      <c r="O363" s="93" t="str">
        <f t="shared" si="15"/>
        <v>Aktif</v>
      </c>
      <c r="P363" s="93" t="str">
        <f t="shared" ca="1" si="16"/>
        <v/>
      </c>
      <c r="Q363" s="93" t="str">
        <f t="shared" ca="1" si="17"/>
        <v/>
      </c>
    </row>
    <row r="364" spans="1:17" s="1" customFormat="1" ht="15" hidden="1" customHeight="1" x14ac:dyDescent="0.25">
      <c r="A364" s="92" t="s">
        <v>257</v>
      </c>
      <c r="B364" s="93" t="str">
        <f>IFERROR(VLOOKUP(A364,Dim_Magaza!$A:$C,2,FALSE()),"")</f>
        <v>YEŞİLOVA</v>
      </c>
      <c r="C364" s="93" t="str">
        <f>IFERROR(VLOOKUP(A364,Dim_Magaza!$A:$C,3,FALSE()),"")</f>
        <v>DERYA YARDIMCI</v>
      </c>
      <c r="D364" s="92" t="s">
        <v>30</v>
      </c>
      <c r="E364" s="93" t="str">
        <f>IFERROR(VLOOKUP(D364,Dim_Unvan!$A:$B,2,FALSE()),"")</f>
        <v>KASİYER</v>
      </c>
      <c r="F364" s="92" t="s">
        <v>31</v>
      </c>
      <c r="G364" s="93" t="str">
        <f>IF(OR(A364="",F364="",I364="",K364&lt;&gt;""),"",IF(COUNTIFS($A$2:A364,A364,$F$2:F364,F364,$K$2:K364,"")&lt;=SUMIFS(Fact_Norm!$F:$F,Fact_Norm!$A:$A,A364,Fact_Norm!$E:$E,F364),"Norma Uygun","Norm Fazlası"))</f>
        <v>Norma Uygun</v>
      </c>
      <c r="H364" s="92"/>
      <c r="I364" s="92" t="s">
        <v>663</v>
      </c>
      <c r="J364" s="94"/>
      <c r="K364" s="94"/>
      <c r="L364" s="92"/>
      <c r="M364" s="92"/>
      <c r="N364" s="93" t="str">
        <f>IFERROR(VLOOKUP(M364,Dim_CikisNedeni!$A:$B,2,FALSE()),"")</f>
        <v/>
      </c>
      <c r="O364" s="93" t="str">
        <f t="shared" si="15"/>
        <v>Aktif</v>
      </c>
      <c r="P364" s="93" t="str">
        <f t="shared" ca="1" si="16"/>
        <v/>
      </c>
      <c r="Q364" s="93" t="str">
        <f t="shared" ca="1" si="17"/>
        <v/>
      </c>
    </row>
    <row r="365" spans="1:17" s="1" customFormat="1" ht="15" hidden="1" customHeight="1" x14ac:dyDescent="0.25">
      <c r="A365" s="92" t="s">
        <v>257</v>
      </c>
      <c r="B365" s="93" t="str">
        <f>IFERROR(VLOOKUP(A365,Dim_Magaza!$A:$C,2,FALSE()),"")</f>
        <v>YEŞİLOVA</v>
      </c>
      <c r="C365" s="93" t="str">
        <f>IFERROR(VLOOKUP(A365,Dim_Magaza!$A:$C,3,FALSE()),"")</f>
        <v>DERYA YARDIMCI</v>
      </c>
      <c r="D365" s="92" t="s">
        <v>30</v>
      </c>
      <c r="E365" s="93" t="str">
        <f>IFERROR(VLOOKUP(D365,Dim_Unvan!$A:$B,2,FALSE()),"")</f>
        <v>KASİYER</v>
      </c>
      <c r="F365" s="92" t="s">
        <v>31</v>
      </c>
      <c r="G365" s="93" t="str">
        <f>IF(OR(A365="",F365="",I365="",K365&lt;&gt;""),"",IF(COUNTIFS($A$2:A365,A365,$F$2:F365,F365,$K$2:K365,"")&lt;=SUMIFS(Fact_Norm!$F:$F,Fact_Norm!$A:$A,A365,Fact_Norm!$E:$E,F365),"Norma Uygun","Norm Fazlası"))</f>
        <v>Norma Uygun</v>
      </c>
      <c r="H365" s="92"/>
      <c r="I365" s="92" t="s">
        <v>664</v>
      </c>
      <c r="J365" s="94"/>
      <c r="K365" s="94"/>
      <c r="L365" s="92"/>
      <c r="M365" s="92"/>
      <c r="N365" s="93" t="str">
        <f>IFERROR(VLOOKUP(M365,Dim_CikisNedeni!$A:$B,2,FALSE()),"")</f>
        <v/>
      </c>
      <c r="O365" s="93" t="str">
        <f t="shared" si="15"/>
        <v>Aktif</v>
      </c>
      <c r="P365" s="93" t="str">
        <f t="shared" ca="1" si="16"/>
        <v/>
      </c>
      <c r="Q365" s="93" t="str">
        <f t="shared" ca="1" si="17"/>
        <v/>
      </c>
    </row>
    <row r="366" spans="1:17" s="1" customFormat="1" ht="15" hidden="1" customHeight="1" x14ac:dyDescent="0.25">
      <c r="A366" s="92" t="s">
        <v>257</v>
      </c>
      <c r="B366" s="93" t="str">
        <f>IFERROR(VLOOKUP(A366,Dim_Magaza!$A:$C,2,FALSE()),"")</f>
        <v>YEŞİLOVA</v>
      </c>
      <c r="C366" s="93" t="str">
        <f>IFERROR(VLOOKUP(A366,Dim_Magaza!$A:$C,3,FALSE()),"")</f>
        <v>DERYA YARDIMCI</v>
      </c>
      <c r="D366" s="92" t="s">
        <v>30</v>
      </c>
      <c r="E366" s="93" t="str">
        <f>IFERROR(VLOOKUP(D366,Dim_Unvan!$A:$B,2,FALSE()),"")</f>
        <v>KASİYER</v>
      </c>
      <c r="F366" s="92" t="s">
        <v>31</v>
      </c>
      <c r="G366" s="93" t="str">
        <f>IF(OR(A366="",F366="",I366="",K366&lt;&gt;""),"",IF(COUNTIFS($A$2:A366,A366,$F$2:F366,F366,$K$2:K366,"")&lt;=SUMIFS(Fact_Norm!$F:$F,Fact_Norm!$A:$A,A366,Fact_Norm!$E:$E,F366),"Norma Uygun","Norm Fazlası"))</f>
        <v>Norma Uygun</v>
      </c>
      <c r="H366" s="92"/>
      <c r="I366" s="92" t="s">
        <v>665</v>
      </c>
      <c r="J366" s="94"/>
      <c r="K366" s="94"/>
      <c r="L366" s="92"/>
      <c r="M366" s="92"/>
      <c r="N366" s="93" t="str">
        <f>IFERROR(VLOOKUP(M366,Dim_CikisNedeni!$A:$B,2,FALSE()),"")</f>
        <v/>
      </c>
      <c r="O366" s="93" t="str">
        <f t="shared" si="15"/>
        <v>Aktif</v>
      </c>
      <c r="P366" s="93" t="str">
        <f t="shared" ca="1" si="16"/>
        <v/>
      </c>
      <c r="Q366" s="93" t="str">
        <f t="shared" ca="1" si="17"/>
        <v/>
      </c>
    </row>
    <row r="367" spans="1:17" s="1" customFormat="1" ht="15" hidden="1" customHeight="1" x14ac:dyDescent="0.25">
      <c r="A367" s="92" t="s">
        <v>257</v>
      </c>
      <c r="B367" s="93" t="str">
        <f>IFERROR(VLOOKUP(A367,Dim_Magaza!$A:$C,2,FALSE()),"")</f>
        <v>YEŞİLOVA</v>
      </c>
      <c r="C367" s="93" t="str">
        <f>IFERROR(VLOOKUP(A367,Dim_Magaza!$A:$C,3,FALSE()),"")</f>
        <v>DERYA YARDIMCI</v>
      </c>
      <c r="D367" s="92" t="s">
        <v>52</v>
      </c>
      <c r="E367" s="93" t="str">
        <f>IFERROR(VLOOKUP(D367,Dim_Unvan!$A:$B,2,FALSE()),"")</f>
        <v>REYON GÖREVLİSİ</v>
      </c>
      <c r="F367" s="92" t="s">
        <v>53</v>
      </c>
      <c r="G367" s="93" t="str">
        <f>IF(OR(A367="",F367="",I367="",K367&lt;&gt;""),"",IF(COUNTIFS($A$2:A367,A367,$F$2:F367,F367,$K$2:K367,"")&lt;=SUMIFS(Fact_Norm!$F:$F,Fact_Norm!$A:$A,A367,Fact_Norm!$E:$E,F367),"Norma Uygun","Norm Fazlası"))</f>
        <v>Norma Uygun</v>
      </c>
      <c r="H367" s="92"/>
      <c r="I367" s="92" t="s">
        <v>666</v>
      </c>
      <c r="J367" s="94"/>
      <c r="K367" s="94"/>
      <c r="L367" s="92"/>
      <c r="M367" s="92"/>
      <c r="N367" s="93" t="str">
        <f>IFERROR(VLOOKUP(M367,Dim_CikisNedeni!$A:$B,2,FALSE()),"")</f>
        <v/>
      </c>
      <c r="O367" s="93" t="str">
        <f t="shared" si="15"/>
        <v>Aktif</v>
      </c>
      <c r="P367" s="93" t="str">
        <f t="shared" ca="1" si="16"/>
        <v/>
      </c>
      <c r="Q367" s="93" t="str">
        <f t="shared" ca="1" si="17"/>
        <v/>
      </c>
    </row>
    <row r="368" spans="1:17" s="1" customFormat="1" ht="15" hidden="1" customHeight="1" x14ac:dyDescent="0.25">
      <c r="A368" s="92" t="s">
        <v>257</v>
      </c>
      <c r="B368" s="93" t="str">
        <f>IFERROR(VLOOKUP(A368,Dim_Magaza!$A:$C,2,FALSE()),"")</f>
        <v>YEŞİLOVA</v>
      </c>
      <c r="C368" s="93" t="str">
        <f>IFERROR(VLOOKUP(A368,Dim_Magaza!$A:$C,3,FALSE()),"")</f>
        <v>DERYA YARDIMCI</v>
      </c>
      <c r="D368" s="92" t="s">
        <v>52</v>
      </c>
      <c r="E368" s="93" t="str">
        <f>IFERROR(VLOOKUP(D368,Dim_Unvan!$A:$B,2,FALSE()),"")</f>
        <v>REYON GÖREVLİSİ</v>
      </c>
      <c r="F368" s="92" t="s">
        <v>53</v>
      </c>
      <c r="G368" s="93" t="str">
        <f>IF(OR(A368="",F368="",I368="",K368&lt;&gt;""),"",IF(COUNTIFS($A$2:A368,A368,$F$2:F368,F368,$K$2:K368,"")&lt;=SUMIFS(Fact_Norm!$F:$F,Fact_Norm!$A:$A,A368,Fact_Norm!$E:$E,F368),"Norma Uygun","Norm Fazlası"))</f>
        <v>Norma Uygun</v>
      </c>
      <c r="H368" s="92"/>
      <c r="I368" s="92" t="s">
        <v>667</v>
      </c>
      <c r="J368" s="94"/>
      <c r="K368" s="94"/>
      <c r="L368" s="92"/>
      <c r="M368" s="92"/>
      <c r="N368" s="93" t="str">
        <f>IFERROR(VLOOKUP(M368,Dim_CikisNedeni!$A:$B,2,FALSE()),"")</f>
        <v/>
      </c>
      <c r="O368" s="93" t="str">
        <f t="shared" si="15"/>
        <v>Aktif</v>
      </c>
      <c r="P368" s="93" t="str">
        <f t="shared" ca="1" si="16"/>
        <v/>
      </c>
      <c r="Q368" s="93" t="str">
        <f t="shared" ca="1" si="17"/>
        <v/>
      </c>
    </row>
    <row r="369" spans="1:17" s="1" customFormat="1" ht="15" hidden="1" customHeight="1" x14ac:dyDescent="0.25">
      <c r="A369" s="92" t="s">
        <v>257</v>
      </c>
      <c r="B369" s="93" t="str">
        <f>IFERROR(VLOOKUP(A369,Dim_Magaza!$A:$C,2,FALSE()),"")</f>
        <v>YEŞİLOVA</v>
      </c>
      <c r="C369" s="93" t="str">
        <f>IFERROR(VLOOKUP(A369,Dim_Magaza!$A:$C,3,FALSE()),"")</f>
        <v>DERYA YARDIMCI</v>
      </c>
      <c r="D369" s="92" t="s">
        <v>4</v>
      </c>
      <c r="E369" s="93" t="str">
        <f>IFERROR(VLOOKUP(D369,Dim_Unvan!$A:$B,2,FALSE()),"")</f>
        <v>BAKLİYAT</v>
      </c>
      <c r="F369" s="92" t="s">
        <v>5</v>
      </c>
      <c r="G369" s="93" t="str">
        <f>IF(OR(A369="",F369="",I369="",K369&lt;&gt;""),"",IF(COUNTIFS($A$2:A369,A369,$F$2:F369,F369,$K$2:K369,"")&lt;=SUMIFS(Fact_Norm!$F:$F,Fact_Norm!$A:$A,A369,Fact_Norm!$E:$E,F369),"Norma Uygun","Norm Fazlası"))</f>
        <v>Norma Uygun</v>
      </c>
      <c r="H369" s="92"/>
      <c r="I369" s="92" t="s">
        <v>668</v>
      </c>
      <c r="J369" s="94"/>
      <c r="K369" s="94"/>
      <c r="L369" s="92"/>
      <c r="M369" s="92"/>
      <c r="N369" s="93" t="str">
        <f>IFERROR(VLOOKUP(M369,Dim_CikisNedeni!$A:$B,2,FALSE()),"")</f>
        <v/>
      </c>
      <c r="O369" s="93" t="str">
        <f t="shared" si="15"/>
        <v>Aktif</v>
      </c>
      <c r="P369" s="93" t="str">
        <f t="shared" ca="1" si="16"/>
        <v/>
      </c>
      <c r="Q369" s="93" t="str">
        <f t="shared" ca="1" si="17"/>
        <v/>
      </c>
    </row>
    <row r="370" spans="1:17" s="1" customFormat="1" ht="25.5" hidden="1" customHeight="1" x14ac:dyDescent="0.25">
      <c r="A370" s="92" t="s">
        <v>257</v>
      </c>
      <c r="B370" s="93" t="str">
        <f>IFERROR(VLOOKUP(A370,Dim_Magaza!$A:$C,2,FALSE()),"")</f>
        <v>YEŞİLOVA</v>
      </c>
      <c r="C370" s="93" t="str">
        <f>IFERROR(VLOOKUP(A370,Dim_Magaza!$A:$C,3,FALSE()),"")</f>
        <v>DERYA YARDIMCI</v>
      </c>
      <c r="D370" s="92" t="s">
        <v>100</v>
      </c>
      <c r="E370" s="93" t="str">
        <f>IFERROR(VLOOKUP(D370,Dim_Unvan!$A:$B,2,FALSE()),"")</f>
        <v>UZMAN ŞARKÜTERİ</v>
      </c>
      <c r="F370" s="92" t="s">
        <v>85</v>
      </c>
      <c r="G370" s="93" t="str">
        <f>IF(OR(A370="",F370="",I370="",K370&lt;&gt;""),"",IF(COUNTIFS($A$2:A370,A370,$F$2:F370,F370,$K$2:K370,"")&lt;=SUMIFS(Fact_Norm!$F:$F,Fact_Norm!$A:$A,A370,Fact_Norm!$E:$E,F370),"Norma Uygun","Norm Fazlası"))</f>
        <v>Norma Uygun</v>
      </c>
      <c r="H370" s="92"/>
      <c r="I370" s="92" t="s">
        <v>669</v>
      </c>
      <c r="J370" s="94"/>
      <c r="K370" s="94"/>
      <c r="L370" s="92"/>
      <c r="M370" s="92"/>
      <c r="N370" s="93" t="str">
        <f>IFERROR(VLOOKUP(M370,Dim_CikisNedeni!$A:$B,2,FALSE()),"")</f>
        <v/>
      </c>
      <c r="O370" s="93" t="str">
        <f t="shared" si="15"/>
        <v>Aktif</v>
      </c>
      <c r="P370" s="93" t="str">
        <f t="shared" ca="1" si="16"/>
        <v/>
      </c>
      <c r="Q370" s="93" t="str">
        <f t="shared" ca="1" si="17"/>
        <v/>
      </c>
    </row>
    <row r="371" spans="1:17" s="1" customFormat="1" ht="15" hidden="1" customHeight="1" x14ac:dyDescent="0.25">
      <c r="A371" s="92" t="s">
        <v>257</v>
      </c>
      <c r="B371" s="93" t="str">
        <f>IFERROR(VLOOKUP(A371,Dim_Magaza!$A:$C,2,FALSE()),"")</f>
        <v>YEŞİLOVA</v>
      </c>
      <c r="C371" s="93" t="str">
        <f>IFERROR(VLOOKUP(A371,Dim_Magaza!$A:$C,3,FALSE()),"")</f>
        <v>DERYA YARDIMCI</v>
      </c>
      <c r="D371" s="92" t="s">
        <v>106</v>
      </c>
      <c r="E371" s="93" t="str">
        <f>IFERROR(VLOOKUP(D371,Dim_Unvan!$A:$B,2,FALSE()),"")</f>
        <v>UZMAN KASAP</v>
      </c>
      <c r="F371" s="92" t="s">
        <v>27</v>
      </c>
      <c r="G371" s="93" t="str">
        <f>IF(OR(A371="",F371="",I371="",K371&lt;&gt;""),"",IF(COUNTIFS($A$2:A371,A371,$F$2:F371,F371,$K$2:K371,"")&lt;=SUMIFS(Fact_Norm!$F:$F,Fact_Norm!$A:$A,A371,Fact_Norm!$E:$E,F371),"Norma Uygun","Norm Fazlası"))</f>
        <v>Norma Uygun</v>
      </c>
      <c r="H371" s="92"/>
      <c r="I371" s="92" t="s">
        <v>670</v>
      </c>
      <c r="J371" s="94"/>
      <c r="K371" s="94"/>
      <c r="L371" s="92"/>
      <c r="M371" s="92"/>
      <c r="N371" s="93" t="str">
        <f>IFERROR(VLOOKUP(M371,Dim_CikisNedeni!$A:$B,2,FALSE()),"")</f>
        <v/>
      </c>
      <c r="O371" s="93" t="str">
        <f t="shared" si="15"/>
        <v>Aktif</v>
      </c>
      <c r="P371" s="93" t="str">
        <f t="shared" ca="1" si="16"/>
        <v/>
      </c>
      <c r="Q371" s="93" t="str">
        <f t="shared" ca="1" si="17"/>
        <v/>
      </c>
    </row>
    <row r="372" spans="1:17" s="1" customFormat="1" ht="15" hidden="1" customHeight="1" x14ac:dyDescent="0.25">
      <c r="A372" s="92" t="s">
        <v>257</v>
      </c>
      <c r="B372" s="93" t="str">
        <f>IFERROR(VLOOKUP(A372,Dim_Magaza!$A:$C,2,FALSE()),"")</f>
        <v>YEŞİLOVA</v>
      </c>
      <c r="C372" s="93" t="str">
        <f>IFERROR(VLOOKUP(A372,Dim_Magaza!$A:$C,3,FALSE()),"")</f>
        <v>DERYA YARDIMCI</v>
      </c>
      <c r="D372" s="92" t="s">
        <v>102</v>
      </c>
      <c r="E372" s="93" t="str">
        <f>IFERROR(VLOOKUP(D372,Dim_Unvan!$A:$B,2,FALSE()),"")</f>
        <v>UZMAN MANAV</v>
      </c>
      <c r="F372" s="92" t="s">
        <v>35</v>
      </c>
      <c r="G372" s="93" t="str">
        <f>IF(OR(A372="",F372="",I372="",K372&lt;&gt;""),"",IF(COUNTIFS($A$2:A372,A372,$F$2:F372,F372,$K$2:K372,"")&lt;=SUMIFS(Fact_Norm!$F:$F,Fact_Norm!$A:$A,A372,Fact_Norm!$E:$E,F372),"Norma Uygun","Norm Fazlası"))</f>
        <v>Norma Uygun</v>
      </c>
      <c r="H372" s="92"/>
      <c r="I372" s="92" t="s">
        <v>671</v>
      </c>
      <c r="J372" s="94"/>
      <c r="K372" s="94"/>
      <c r="L372" s="92"/>
      <c r="M372" s="92"/>
      <c r="N372" s="93" t="str">
        <f>IFERROR(VLOOKUP(M372,Dim_CikisNedeni!$A:$B,2,FALSE()),"")</f>
        <v/>
      </c>
      <c r="O372" s="93" t="str">
        <f t="shared" si="15"/>
        <v>Aktif</v>
      </c>
      <c r="P372" s="93" t="str">
        <f t="shared" ca="1" si="16"/>
        <v/>
      </c>
      <c r="Q372" s="93" t="str">
        <f t="shared" ca="1" si="17"/>
        <v/>
      </c>
    </row>
    <row r="373" spans="1:17" s="1" customFormat="1" ht="15" hidden="1" customHeight="1" x14ac:dyDescent="0.25">
      <c r="A373" s="92" t="s">
        <v>162</v>
      </c>
      <c r="B373" s="93" t="str">
        <f>IFERROR(VLOOKUP(A373,Dim_Magaza!$A:$C,2,FALSE()),"")</f>
        <v>BUCA</v>
      </c>
      <c r="C373" s="93" t="str">
        <f>IFERROR(VLOOKUP(A373,Dim_Magaza!$A:$C,3,FALSE()),"")</f>
        <v>DERYA YARDIMCI</v>
      </c>
      <c r="D373" s="92" t="s">
        <v>72</v>
      </c>
      <c r="E373" s="93" t="str">
        <f>IFERROR(VLOOKUP(D373,Dim_Unvan!$A:$B,2,FALSE()),"")</f>
        <v>YÖNETİCİ</v>
      </c>
      <c r="F373" s="92" t="s">
        <v>73</v>
      </c>
      <c r="G373" s="93" t="str">
        <f>IF(OR(A373="",F373="",I373="",K373&lt;&gt;""),"",IF(COUNTIFS($A$2:A373,A373,$F$2:F373,F373,$K$2:K373,"")&lt;=SUMIFS(Fact_Norm!$F:$F,Fact_Norm!$A:$A,A373,Fact_Norm!$E:$E,F373),"Norma Uygun","Norm Fazlası"))</f>
        <v>Norma Uygun</v>
      </c>
      <c r="H373" s="92"/>
      <c r="I373" s="92" t="s">
        <v>672</v>
      </c>
      <c r="J373" s="94"/>
      <c r="K373" s="94"/>
      <c r="L373" s="92"/>
      <c r="M373" s="92"/>
      <c r="N373" s="93" t="str">
        <f>IFERROR(VLOOKUP(M373,Dim_CikisNedeni!$A:$B,2,FALSE()),"")</f>
        <v/>
      </c>
      <c r="O373" s="93" t="str">
        <f t="shared" si="15"/>
        <v>Aktif</v>
      </c>
      <c r="P373" s="93" t="str">
        <f t="shared" ca="1" si="16"/>
        <v/>
      </c>
      <c r="Q373" s="93" t="str">
        <f t="shared" ca="1" si="17"/>
        <v/>
      </c>
    </row>
    <row r="374" spans="1:17" s="1" customFormat="1" ht="15" hidden="1" customHeight="1" x14ac:dyDescent="0.25">
      <c r="A374" s="92" t="s">
        <v>162</v>
      </c>
      <c r="B374" s="93" t="str">
        <f>IFERROR(VLOOKUP(A374,Dim_Magaza!$A:$C,2,FALSE()),"")</f>
        <v>BUCA</v>
      </c>
      <c r="C374" s="93" t="str">
        <f>IFERROR(VLOOKUP(A374,Dim_Magaza!$A:$C,3,FALSE()),"")</f>
        <v>DERYA YARDIMCI</v>
      </c>
      <c r="D374" s="92" t="s">
        <v>76</v>
      </c>
      <c r="E374" s="93" t="str">
        <f>IFERROR(VLOOKUP(D374,Dim_Unvan!$A:$B,2,FALSE()),"")</f>
        <v>YÖNETİCİ YARDIMCISI</v>
      </c>
      <c r="F374" s="92" t="s">
        <v>77</v>
      </c>
      <c r="G374" s="93" t="str">
        <f>IF(OR(A374="",F374="",I374="",K374&lt;&gt;""),"",IF(COUNTIFS($A$2:A374,A374,$F$2:F374,F374,$K$2:K374,"")&lt;=SUMIFS(Fact_Norm!$F:$F,Fact_Norm!$A:$A,A374,Fact_Norm!$E:$E,F374),"Norma Uygun","Norm Fazlası"))</f>
        <v>Norma Uygun</v>
      </c>
      <c r="H374" s="92"/>
      <c r="I374" s="92" t="s">
        <v>673</v>
      </c>
      <c r="J374" s="94"/>
      <c r="K374" s="94"/>
      <c r="L374" s="92"/>
      <c r="M374" s="92"/>
      <c r="N374" s="93" t="str">
        <f>IFERROR(VLOOKUP(M374,Dim_CikisNedeni!$A:$B,2,FALSE()),"")</f>
        <v/>
      </c>
      <c r="O374" s="93" t="str">
        <f t="shared" si="15"/>
        <v>Aktif</v>
      </c>
      <c r="P374" s="93" t="str">
        <f t="shared" ca="1" si="16"/>
        <v/>
      </c>
      <c r="Q374" s="93" t="str">
        <f t="shared" ca="1" si="17"/>
        <v/>
      </c>
    </row>
    <row r="375" spans="1:17" s="1" customFormat="1" ht="15" hidden="1" customHeight="1" x14ac:dyDescent="0.25">
      <c r="A375" s="92" t="s">
        <v>162</v>
      </c>
      <c r="B375" s="93" t="str">
        <f>IFERROR(VLOOKUP(A375,Dim_Magaza!$A:$C,2,FALSE()),"")</f>
        <v>BUCA</v>
      </c>
      <c r="C375" s="93" t="str">
        <f>IFERROR(VLOOKUP(A375,Dim_Magaza!$A:$C,3,FALSE()),"")</f>
        <v>DERYA YARDIMCI</v>
      </c>
      <c r="D375" s="92" t="s">
        <v>30</v>
      </c>
      <c r="E375" s="93" t="str">
        <f>IFERROR(VLOOKUP(D375,Dim_Unvan!$A:$B,2,FALSE()),"")</f>
        <v>KASİYER</v>
      </c>
      <c r="F375" s="92" t="s">
        <v>31</v>
      </c>
      <c r="G375" s="93" t="str">
        <f>IF(OR(A375="",F375="",I375="",K375&lt;&gt;""),"",IF(COUNTIFS($A$2:A375,A375,$F$2:F375,F375,$K$2:K375,"")&lt;=SUMIFS(Fact_Norm!$F:$F,Fact_Norm!$A:$A,A375,Fact_Norm!$E:$E,F375),"Norma Uygun","Norm Fazlası"))</f>
        <v>Norma Uygun</v>
      </c>
      <c r="H375" s="92"/>
      <c r="I375" s="92" t="s">
        <v>674</v>
      </c>
      <c r="J375" s="94"/>
      <c r="K375" s="94"/>
      <c r="L375" s="92"/>
      <c r="M375" s="92"/>
      <c r="N375" s="93" t="str">
        <f>IFERROR(VLOOKUP(M375,Dim_CikisNedeni!$A:$B,2,FALSE()),"")</f>
        <v/>
      </c>
      <c r="O375" s="93" t="str">
        <f t="shared" si="15"/>
        <v>Aktif</v>
      </c>
      <c r="P375" s="93" t="str">
        <f t="shared" ca="1" si="16"/>
        <v/>
      </c>
      <c r="Q375" s="93" t="str">
        <f t="shared" ca="1" si="17"/>
        <v/>
      </c>
    </row>
    <row r="376" spans="1:17" s="1" customFormat="1" ht="15" hidden="1" customHeight="1" x14ac:dyDescent="0.25">
      <c r="A376" s="92" t="s">
        <v>162</v>
      </c>
      <c r="B376" s="93" t="str">
        <f>IFERROR(VLOOKUP(A376,Dim_Magaza!$A:$C,2,FALSE()),"")</f>
        <v>BUCA</v>
      </c>
      <c r="C376" s="93" t="str">
        <f>IFERROR(VLOOKUP(A376,Dim_Magaza!$A:$C,3,FALSE()),"")</f>
        <v>DERYA YARDIMCI</v>
      </c>
      <c r="D376" s="92" t="s">
        <v>30</v>
      </c>
      <c r="E376" s="93" t="str">
        <f>IFERROR(VLOOKUP(D376,Dim_Unvan!$A:$B,2,FALSE()),"")</f>
        <v>KASİYER</v>
      </c>
      <c r="F376" s="92" t="s">
        <v>31</v>
      </c>
      <c r="G376" s="93" t="str">
        <f>IF(OR(A376="",F376="",I376="",K376&lt;&gt;""),"",IF(COUNTIFS($A$2:A376,A376,$F$2:F376,F376,$K$2:K376,"")&lt;=SUMIFS(Fact_Norm!$F:$F,Fact_Norm!$A:$A,A376,Fact_Norm!$E:$E,F376),"Norma Uygun","Norm Fazlası"))</f>
        <v>Norma Uygun</v>
      </c>
      <c r="H376" s="92"/>
      <c r="I376" s="92" t="s">
        <v>675</v>
      </c>
      <c r="J376" s="94"/>
      <c r="K376" s="94"/>
      <c r="L376" s="92"/>
      <c r="M376" s="92"/>
      <c r="N376" s="93" t="str">
        <f>IFERROR(VLOOKUP(M376,Dim_CikisNedeni!$A:$B,2,FALSE()),"")</f>
        <v/>
      </c>
      <c r="O376" s="93" t="str">
        <f t="shared" si="15"/>
        <v>Aktif</v>
      </c>
      <c r="P376" s="93" t="str">
        <f t="shared" ca="1" si="16"/>
        <v/>
      </c>
      <c r="Q376" s="93" t="str">
        <f t="shared" ca="1" si="17"/>
        <v/>
      </c>
    </row>
    <row r="377" spans="1:17" s="1" customFormat="1" ht="15" hidden="1" customHeight="1" x14ac:dyDescent="0.25">
      <c r="A377" s="92" t="s">
        <v>162</v>
      </c>
      <c r="B377" s="93" t="str">
        <f>IFERROR(VLOOKUP(A377,Dim_Magaza!$A:$C,2,FALSE()),"")</f>
        <v>BUCA</v>
      </c>
      <c r="C377" s="93" t="str">
        <f>IFERROR(VLOOKUP(A377,Dim_Magaza!$A:$C,3,FALSE()),"")</f>
        <v>DERYA YARDIMCI</v>
      </c>
      <c r="D377" s="92" t="s">
        <v>52</v>
      </c>
      <c r="E377" s="93" t="str">
        <f>IFERROR(VLOOKUP(D377,Dim_Unvan!$A:$B,2,FALSE()),"")</f>
        <v>REYON GÖREVLİSİ</v>
      </c>
      <c r="F377" s="92" t="s">
        <v>53</v>
      </c>
      <c r="G377" s="93" t="str">
        <f>IF(OR(A377="",F377="",I377="",K377&lt;&gt;""),"",IF(COUNTIFS($A$2:A377,A377,$F$2:F377,F377,$K$2:K377,"")&lt;=SUMIFS(Fact_Norm!$F:$F,Fact_Norm!$A:$A,A377,Fact_Norm!$E:$E,F377),"Norma Uygun","Norm Fazlası"))</f>
        <v>Norma Uygun</v>
      </c>
      <c r="H377" s="92"/>
      <c r="I377" s="92" t="s">
        <v>676</v>
      </c>
      <c r="J377" s="94"/>
      <c r="K377" s="94"/>
      <c r="L377" s="92"/>
      <c r="M377" s="92"/>
      <c r="N377" s="93" t="str">
        <f>IFERROR(VLOOKUP(M377,Dim_CikisNedeni!$A:$B,2,FALSE()),"")</f>
        <v/>
      </c>
      <c r="O377" s="93" t="str">
        <f t="shared" si="15"/>
        <v>Aktif</v>
      </c>
      <c r="P377" s="93" t="str">
        <f t="shared" ca="1" si="16"/>
        <v/>
      </c>
      <c r="Q377" s="93" t="str">
        <f t="shared" ca="1" si="17"/>
        <v/>
      </c>
    </row>
    <row r="378" spans="1:17" s="1" customFormat="1" ht="25.5" hidden="1" customHeight="1" x14ac:dyDescent="0.25">
      <c r="A378" s="92" t="s">
        <v>162</v>
      </c>
      <c r="B378" s="93" t="str">
        <f>IFERROR(VLOOKUP(A378,Dim_Magaza!$A:$C,2,FALSE()),"")</f>
        <v>BUCA</v>
      </c>
      <c r="C378" s="93" t="str">
        <f>IFERROR(VLOOKUP(A378,Dim_Magaza!$A:$C,3,FALSE()),"")</f>
        <v>DERYA YARDIMCI</v>
      </c>
      <c r="D378" s="92" t="s">
        <v>86</v>
      </c>
      <c r="E378" s="93" t="str">
        <f>IFERROR(VLOOKUP(D378,Dim_Unvan!$A:$B,2,FALSE()),"")</f>
        <v>ŞARKÜTERİ YARDIMCISI</v>
      </c>
      <c r="F378" s="92" t="s">
        <v>87</v>
      </c>
      <c r="G378" s="93" t="str">
        <f>IF(OR(A378="",F378="",I378="",K378&lt;&gt;""),"",IF(COUNTIFS($A$2:A378,A378,$F$2:F378,F378,$K$2:K378,"")&lt;=SUMIFS(Fact_Norm!$F:$F,Fact_Norm!$A:$A,A378,Fact_Norm!$E:$E,F378),"Norma Uygun","Norm Fazlası"))</f>
        <v>Norm Fazlası</v>
      </c>
      <c r="H378" s="92"/>
      <c r="I378" s="92" t="s">
        <v>677</v>
      </c>
      <c r="J378" s="94"/>
      <c r="K378" s="94"/>
      <c r="L378" s="92"/>
      <c r="M378" s="92"/>
      <c r="N378" s="93" t="str">
        <f>IFERROR(VLOOKUP(M378,Dim_CikisNedeni!$A:$B,2,FALSE()),"")</f>
        <v/>
      </c>
      <c r="O378" s="93" t="str">
        <f t="shared" si="15"/>
        <v>Aktif</v>
      </c>
      <c r="P378" s="93" t="str">
        <f t="shared" ca="1" si="16"/>
        <v/>
      </c>
      <c r="Q378" s="93" t="str">
        <f t="shared" ca="1" si="17"/>
        <v/>
      </c>
    </row>
    <row r="379" spans="1:17" s="1" customFormat="1" ht="15" hidden="1" customHeight="1" x14ac:dyDescent="0.25">
      <c r="A379" s="92" t="s">
        <v>162</v>
      </c>
      <c r="B379" s="93" t="str">
        <f>IFERROR(VLOOKUP(A379,Dim_Magaza!$A:$C,2,FALSE()),"")</f>
        <v>BUCA</v>
      </c>
      <c r="C379" s="93" t="str">
        <f>IFERROR(VLOOKUP(A379,Dim_Magaza!$A:$C,3,FALSE()),"")</f>
        <v>DERYA YARDIMCI</v>
      </c>
      <c r="D379" s="92" t="s">
        <v>26</v>
      </c>
      <c r="E379" s="93" t="str">
        <f>IFERROR(VLOOKUP(D379,Dim_Unvan!$A:$B,2,FALSE()),"")</f>
        <v>KASAP</v>
      </c>
      <c r="F379" s="92" t="s">
        <v>27</v>
      </c>
      <c r="G379" s="93" t="str">
        <f>IF(OR(A379="",F379="",I379="",K379&lt;&gt;""),"",IF(COUNTIFS($A$2:A379,A379,$F$2:F379,F379,$K$2:K379,"")&lt;=SUMIFS(Fact_Norm!$F:$F,Fact_Norm!$A:$A,A379,Fact_Norm!$E:$E,F379),"Norma Uygun","Norm Fazlası"))</f>
        <v>Norma Uygun</v>
      </c>
      <c r="H379" s="92"/>
      <c r="I379" s="92" t="s">
        <v>678</v>
      </c>
      <c r="J379" s="94"/>
      <c r="K379" s="94"/>
      <c r="L379" s="92"/>
      <c r="M379" s="92"/>
      <c r="N379" s="93" t="str">
        <f>IFERROR(VLOOKUP(M379,Dim_CikisNedeni!$A:$B,2,FALSE()),"")</f>
        <v/>
      </c>
      <c r="O379" s="93" t="str">
        <f t="shared" si="15"/>
        <v>Aktif</v>
      </c>
      <c r="P379" s="93" t="str">
        <f t="shared" ca="1" si="16"/>
        <v/>
      </c>
      <c r="Q379" s="93" t="str">
        <f t="shared" ca="1" si="17"/>
        <v/>
      </c>
    </row>
    <row r="380" spans="1:17" s="1" customFormat="1" ht="15" hidden="1" customHeight="1" x14ac:dyDescent="0.25">
      <c r="A380" s="92" t="s">
        <v>162</v>
      </c>
      <c r="B380" s="93" t="str">
        <f>IFERROR(VLOOKUP(A380,Dim_Magaza!$A:$C,2,FALSE()),"")</f>
        <v>BUCA</v>
      </c>
      <c r="C380" s="93" t="str">
        <f>IFERROR(VLOOKUP(A380,Dim_Magaza!$A:$C,3,FALSE()),"")</f>
        <v>DERYA YARDIMCI</v>
      </c>
      <c r="D380" s="92" t="s">
        <v>34</v>
      </c>
      <c r="E380" s="93" t="str">
        <f>IFERROR(VLOOKUP(D380,Dim_Unvan!$A:$B,2,FALSE()),"")</f>
        <v>MANAV</v>
      </c>
      <c r="F380" s="92" t="s">
        <v>35</v>
      </c>
      <c r="G380" s="93" t="str">
        <f>IF(OR(A380="",F380="",I380="",K380&lt;&gt;""),"",IF(COUNTIFS($A$2:A380,A380,$F$2:F380,F380,$K$2:K380,"")&lt;=SUMIFS(Fact_Norm!$F:$F,Fact_Norm!$A:$A,A380,Fact_Norm!$E:$E,F380),"Norma Uygun","Norm Fazlası"))</f>
        <v>Norma Uygun</v>
      </c>
      <c r="H380" s="92"/>
      <c r="I380" s="92" t="s">
        <v>679</v>
      </c>
      <c r="J380" s="94"/>
      <c r="K380" s="94"/>
      <c r="L380" s="92"/>
      <c r="M380" s="92"/>
      <c r="N380" s="93" t="str">
        <f>IFERROR(VLOOKUP(M380,Dim_CikisNedeni!$A:$B,2,FALSE()),"")</f>
        <v/>
      </c>
      <c r="O380" s="93" t="str">
        <f t="shared" si="15"/>
        <v>Aktif</v>
      </c>
      <c r="P380" s="93" t="str">
        <f t="shared" ca="1" si="16"/>
        <v/>
      </c>
      <c r="Q380" s="93" t="str">
        <f t="shared" ca="1" si="17"/>
        <v/>
      </c>
    </row>
    <row r="381" spans="1:17" s="1" customFormat="1" ht="15" hidden="1" customHeight="1" x14ac:dyDescent="0.25">
      <c r="A381" s="92" t="s">
        <v>165</v>
      </c>
      <c r="B381" s="93" t="str">
        <f>IFERROR(VLOOKUP(A381,Dim_Magaza!$A:$C,2,FALSE()),"")</f>
        <v>DEDEBAŞI</v>
      </c>
      <c r="C381" s="93" t="s">
        <v>8653</v>
      </c>
      <c r="D381" s="92" t="s">
        <v>76</v>
      </c>
      <c r="E381" s="93" t="str">
        <f>IFERROR(VLOOKUP(D381,Dim_Unvan!$A:$B,2,FALSE()),"")</f>
        <v>YÖNETİCİ YARDIMCISI</v>
      </c>
      <c r="F381" s="92" t="s">
        <v>77</v>
      </c>
      <c r="G381" s="93" t="str">
        <f>IF(OR(A381="",F381="",I381="",K381&lt;&gt;""),"",IF(COUNTIFS($A$2:A381,A381,$F$2:F381,F381,$K$2:K381,"")&lt;=SUMIFS(Fact_Norm!$F:$F,Fact_Norm!$A:$A,A381,Fact_Norm!$E:$E,F381),"Norma Uygun","Norm Fazlası"))</f>
        <v>Norma Uygun</v>
      </c>
      <c r="H381" s="92"/>
      <c r="I381" s="92" t="s">
        <v>680</v>
      </c>
      <c r="J381" s="94"/>
      <c r="K381" s="94"/>
      <c r="L381" s="92"/>
      <c r="M381" s="92"/>
      <c r="N381" s="93" t="str">
        <f>IFERROR(VLOOKUP(M381,Dim_CikisNedeni!$A:$B,2,FALSE()),"")</f>
        <v/>
      </c>
      <c r="O381" s="93" t="str">
        <f t="shared" si="15"/>
        <v>Aktif</v>
      </c>
      <c r="P381" s="93" t="str">
        <f t="shared" ca="1" si="16"/>
        <v/>
      </c>
      <c r="Q381" s="93" t="str">
        <f t="shared" ca="1" si="17"/>
        <v/>
      </c>
    </row>
    <row r="382" spans="1:17" s="1" customFormat="1" ht="15" hidden="1" customHeight="1" x14ac:dyDescent="0.25">
      <c r="A382" s="92" t="s">
        <v>165</v>
      </c>
      <c r="B382" s="93" t="str">
        <f>IFERROR(VLOOKUP(A382,Dim_Magaza!$A:$C,2,FALSE()),"")</f>
        <v>DEDEBAŞI</v>
      </c>
      <c r="C382" s="93" t="s">
        <v>8653</v>
      </c>
      <c r="D382" s="92" t="s">
        <v>76</v>
      </c>
      <c r="E382" s="93" t="str">
        <f>IFERROR(VLOOKUP(D382,Dim_Unvan!$A:$B,2,FALSE()),"")</f>
        <v>YÖNETİCİ YARDIMCISI</v>
      </c>
      <c r="F382" s="92" t="s">
        <v>77</v>
      </c>
      <c r="G382" s="93" t="str">
        <f>IF(OR(A382="",F382="",I382="",K382&lt;&gt;""),"",IF(COUNTIFS($A$2:A382,A382,$F$2:F382,F382,$K$2:K382,"")&lt;=SUMIFS(Fact_Norm!$F:$F,Fact_Norm!$A:$A,A382,Fact_Norm!$E:$E,F382),"Norma Uygun","Norm Fazlası"))</f>
        <v>Norm Fazlası</v>
      </c>
      <c r="H382" s="92"/>
      <c r="I382" s="92" t="s">
        <v>681</v>
      </c>
      <c r="J382" s="94"/>
      <c r="K382" s="94"/>
      <c r="L382" s="92"/>
      <c r="M382" s="92"/>
      <c r="N382" s="93" t="str">
        <f>IFERROR(VLOOKUP(M382,Dim_CikisNedeni!$A:$B,2,FALSE()),"")</f>
        <v/>
      </c>
      <c r="O382" s="93" t="str">
        <f t="shared" si="15"/>
        <v>Aktif</v>
      </c>
      <c r="P382" s="93" t="str">
        <f t="shared" ca="1" si="16"/>
        <v/>
      </c>
      <c r="Q382" s="93" t="str">
        <f t="shared" ca="1" si="17"/>
        <v/>
      </c>
    </row>
    <row r="383" spans="1:17" s="1" customFormat="1" ht="15" hidden="1" customHeight="1" x14ac:dyDescent="0.25">
      <c r="A383" s="92" t="s">
        <v>165</v>
      </c>
      <c r="B383" s="93" t="str">
        <f>IFERROR(VLOOKUP(A383,Dim_Magaza!$A:$C,2,FALSE()),"")</f>
        <v>DEDEBAŞI</v>
      </c>
      <c r="C383" s="93" t="s">
        <v>8653</v>
      </c>
      <c r="D383" s="92" t="s">
        <v>30</v>
      </c>
      <c r="E383" s="93" t="str">
        <f>IFERROR(VLOOKUP(D383,Dim_Unvan!$A:$B,2,FALSE()),"")</f>
        <v>KASİYER</v>
      </c>
      <c r="F383" s="92" t="s">
        <v>31</v>
      </c>
      <c r="G383" s="93" t="str">
        <f>IF(OR(A383="",F383="",I383="",K383&lt;&gt;""),"",IF(COUNTIFS($A$2:A383,A383,$F$2:F383,F383,$K$2:K383,"")&lt;=SUMIFS(Fact_Norm!$F:$F,Fact_Norm!$A:$A,A383,Fact_Norm!$E:$E,F383),"Norma Uygun","Norm Fazlası"))</f>
        <v>Norma Uygun</v>
      </c>
      <c r="H383" s="92"/>
      <c r="I383" s="92" t="s">
        <v>682</v>
      </c>
      <c r="J383" s="94"/>
      <c r="K383" s="94"/>
      <c r="L383" s="92"/>
      <c r="M383" s="92"/>
      <c r="N383" s="93" t="str">
        <f>IFERROR(VLOOKUP(M383,Dim_CikisNedeni!$A:$B,2,FALSE()),"")</f>
        <v/>
      </c>
      <c r="O383" s="93" t="str">
        <f t="shared" si="15"/>
        <v>Aktif</v>
      </c>
      <c r="P383" s="93" t="str">
        <f t="shared" ca="1" si="16"/>
        <v/>
      </c>
      <c r="Q383" s="93" t="str">
        <f t="shared" ca="1" si="17"/>
        <v/>
      </c>
    </row>
    <row r="384" spans="1:17" s="1" customFormat="1" ht="15" hidden="1" customHeight="1" x14ac:dyDescent="0.25">
      <c r="A384" s="92" t="s">
        <v>165</v>
      </c>
      <c r="B384" s="93" t="str">
        <f>IFERROR(VLOOKUP(A384,Dim_Magaza!$A:$C,2,FALSE()),"")</f>
        <v>DEDEBAŞI</v>
      </c>
      <c r="C384" s="93" t="s">
        <v>8653</v>
      </c>
      <c r="D384" s="92" t="s">
        <v>30</v>
      </c>
      <c r="E384" s="93" t="str">
        <f>IFERROR(VLOOKUP(D384,Dim_Unvan!$A:$B,2,FALSE()),"")</f>
        <v>KASİYER</v>
      </c>
      <c r="F384" s="92" t="s">
        <v>31</v>
      </c>
      <c r="G384" s="93" t="str">
        <f>IF(OR(A384="",F384="",I384="",K384&lt;&gt;""),"",IF(COUNTIFS($A$2:A384,A384,$F$2:F384,F384,$K$2:K384,"")&lt;=SUMIFS(Fact_Norm!$F:$F,Fact_Norm!$A:$A,A384,Fact_Norm!$E:$E,F384),"Norma Uygun","Norm Fazlası"))</f>
        <v>Norma Uygun</v>
      </c>
      <c r="H384" s="92"/>
      <c r="I384" s="92" t="s">
        <v>683</v>
      </c>
      <c r="J384" s="94"/>
      <c r="K384" s="94"/>
      <c r="L384" s="92"/>
      <c r="M384" s="92"/>
      <c r="N384" s="93" t="str">
        <f>IFERROR(VLOOKUP(M384,Dim_CikisNedeni!$A:$B,2,FALSE()),"")</f>
        <v/>
      </c>
      <c r="O384" s="93" t="str">
        <f t="shared" si="15"/>
        <v>Aktif</v>
      </c>
      <c r="P384" s="93" t="str">
        <f t="shared" ca="1" si="16"/>
        <v/>
      </c>
      <c r="Q384" s="93" t="str">
        <f t="shared" ca="1" si="17"/>
        <v/>
      </c>
    </row>
    <row r="385" spans="1:17" s="1" customFormat="1" ht="15" hidden="1" customHeight="1" x14ac:dyDescent="0.25">
      <c r="A385" s="92" t="s">
        <v>165</v>
      </c>
      <c r="B385" s="93" t="str">
        <f>IFERROR(VLOOKUP(A385,Dim_Magaza!$A:$C,2,FALSE()),"")</f>
        <v>DEDEBAŞI</v>
      </c>
      <c r="C385" s="93" t="s">
        <v>8653</v>
      </c>
      <c r="D385" s="92" t="s">
        <v>52</v>
      </c>
      <c r="E385" s="93" t="str">
        <f>IFERROR(VLOOKUP(D385,Dim_Unvan!$A:$B,2,FALSE()),"")</f>
        <v>REYON GÖREVLİSİ</v>
      </c>
      <c r="F385" s="92" t="s">
        <v>53</v>
      </c>
      <c r="G385" s="93" t="str">
        <f>IF(OR(A385="",F385="",I385="",K385&lt;&gt;""),"",IF(COUNTIFS($A$2:A385,A385,$F$2:F385,F385,$K$2:K385,"")&lt;=SUMIFS(Fact_Norm!$F:$F,Fact_Norm!$A:$A,A385,Fact_Norm!$E:$E,F385),"Norma Uygun","Norm Fazlası"))</f>
        <v>Norma Uygun</v>
      </c>
      <c r="H385" s="92"/>
      <c r="I385" s="92" t="s">
        <v>684</v>
      </c>
      <c r="J385" s="94"/>
      <c r="K385" s="94"/>
      <c r="L385" s="92"/>
      <c r="M385" s="92"/>
      <c r="N385" s="93" t="str">
        <f>IFERROR(VLOOKUP(M385,Dim_CikisNedeni!$A:$B,2,FALSE()),"")</f>
        <v/>
      </c>
      <c r="O385" s="93" t="str">
        <f t="shared" si="15"/>
        <v>Aktif</v>
      </c>
      <c r="P385" s="93" t="str">
        <f t="shared" ca="1" si="16"/>
        <v/>
      </c>
      <c r="Q385" s="93" t="str">
        <f t="shared" ca="1" si="17"/>
        <v/>
      </c>
    </row>
    <row r="386" spans="1:17" s="1" customFormat="1" ht="15" hidden="1" customHeight="1" x14ac:dyDescent="0.25">
      <c r="A386" s="92" t="s">
        <v>165</v>
      </c>
      <c r="B386" s="93" t="str">
        <f>IFERROR(VLOOKUP(A386,Dim_Magaza!$A:$C,2,FALSE()),"")</f>
        <v>DEDEBAŞI</v>
      </c>
      <c r="C386" s="93" t="s">
        <v>8653</v>
      </c>
      <c r="D386" s="92" t="s">
        <v>52</v>
      </c>
      <c r="E386" s="93" t="str">
        <f>IFERROR(VLOOKUP(D386,Dim_Unvan!$A:$B,2,FALSE()),"")</f>
        <v>REYON GÖREVLİSİ</v>
      </c>
      <c r="F386" s="92" t="s">
        <v>53</v>
      </c>
      <c r="G386" s="93" t="str">
        <f>IF(OR(A386="",F386="",I386="",K386&lt;&gt;""),"",IF(COUNTIFS($A$2:A386,A386,$F$2:F386,F386,$K$2:K386,"")&lt;=SUMIFS(Fact_Norm!$F:$F,Fact_Norm!$A:$A,A386,Fact_Norm!$E:$E,F386),"Norma Uygun","Norm Fazlası"))</f>
        <v>Norma Uygun</v>
      </c>
      <c r="H386" s="92"/>
      <c r="I386" s="92" t="s">
        <v>685</v>
      </c>
      <c r="J386" s="94"/>
      <c r="K386" s="94"/>
      <c r="L386" s="92"/>
      <c r="M386" s="92"/>
      <c r="N386" s="93" t="str">
        <f>IFERROR(VLOOKUP(M386,Dim_CikisNedeni!$A:$B,2,FALSE()),"")</f>
        <v/>
      </c>
      <c r="O386" s="93" t="str">
        <f t="shared" ref="O386:O449" si="18">IF(I386="","",IF(K386&lt;&gt;"","Pasif","Aktif"))</f>
        <v>Aktif</v>
      </c>
      <c r="P386" s="93" t="str">
        <f t="shared" ref="P386:P449" ca="1" si="19">IF(J386="","",IF(K386&lt;&gt;"",K386-J386,TODAY()-J386))</f>
        <v/>
      </c>
      <c r="Q386" s="93" t="str">
        <f t="shared" ref="Q386:Q449" ca="1" si="20">IF(P386="","",ROUND(P386/365,1))</f>
        <v/>
      </c>
    </row>
    <row r="387" spans="1:17" s="1" customFormat="1" ht="25.5" hidden="1" customHeight="1" x14ac:dyDescent="0.25">
      <c r="A387" s="92" t="s">
        <v>165</v>
      </c>
      <c r="B387" s="93" t="str">
        <f>IFERROR(VLOOKUP(A387,Dim_Magaza!$A:$C,2,FALSE()),"")</f>
        <v>DEDEBAŞI</v>
      </c>
      <c r="C387" s="93" t="s">
        <v>8653</v>
      </c>
      <c r="D387" s="92" t="s">
        <v>86</v>
      </c>
      <c r="E387" s="93" t="str">
        <f>IFERROR(VLOOKUP(D387,Dim_Unvan!$A:$B,2,FALSE()),"")</f>
        <v>ŞARKÜTERİ YARDIMCISI</v>
      </c>
      <c r="F387" s="92" t="s">
        <v>87</v>
      </c>
      <c r="G387" s="93" t="str">
        <f>IF(OR(A387="",F387="",I387="",K387&lt;&gt;""),"",IF(COUNTIFS($A$2:A387,A387,$F$2:F387,F387,$K$2:K387,"")&lt;=SUMIFS(Fact_Norm!$F:$F,Fact_Norm!$A:$A,A387,Fact_Norm!$E:$E,F387),"Norma Uygun","Norm Fazlası"))</f>
        <v>Norm Fazlası</v>
      </c>
      <c r="H387" s="92"/>
      <c r="I387" s="92" t="s">
        <v>686</v>
      </c>
      <c r="J387" s="94"/>
      <c r="K387" s="94"/>
      <c r="L387" s="92"/>
      <c r="M387" s="92"/>
      <c r="N387" s="93" t="str">
        <f>IFERROR(VLOOKUP(M387,Dim_CikisNedeni!$A:$B,2,FALSE()),"")</f>
        <v/>
      </c>
      <c r="O387" s="93" t="str">
        <f t="shared" si="18"/>
        <v>Aktif</v>
      </c>
      <c r="P387" s="93" t="str">
        <f t="shared" ca="1" si="19"/>
        <v/>
      </c>
      <c r="Q387" s="93" t="str">
        <f t="shared" ca="1" si="20"/>
        <v/>
      </c>
    </row>
    <row r="388" spans="1:17" s="1" customFormat="1" ht="15" hidden="1" customHeight="1" x14ac:dyDescent="0.25">
      <c r="A388" s="92" t="s">
        <v>165</v>
      </c>
      <c r="B388" s="93" t="str">
        <f>IFERROR(VLOOKUP(A388,Dim_Magaza!$A:$C,2,FALSE()),"")</f>
        <v>DEDEBAŞI</v>
      </c>
      <c r="C388" s="93" t="s">
        <v>8653</v>
      </c>
      <c r="D388" s="92" t="s">
        <v>38</v>
      </c>
      <c r="E388" s="93" t="str">
        <f>IFERROR(VLOOKUP(D388,Dim_Unvan!$A:$B,2,FALSE()),"")</f>
        <v>MANAV YARDIMCISI</v>
      </c>
      <c r="F388" s="92" t="s">
        <v>39</v>
      </c>
      <c r="G388" s="93" t="str">
        <f>IF(OR(A388="",F388="",I388="",K388&lt;&gt;""),"",IF(COUNTIFS($A$2:A388,A388,$F$2:F388,F388,$K$2:K388,"")&lt;=SUMIFS(Fact_Norm!$F:$F,Fact_Norm!$A:$A,A388,Fact_Norm!$E:$E,F388),"Norma Uygun","Norm Fazlası"))</f>
        <v>Norm Fazlası</v>
      </c>
      <c r="H388" s="92"/>
      <c r="I388" s="92" t="s">
        <v>687</v>
      </c>
      <c r="J388" s="94"/>
      <c r="K388" s="94"/>
      <c r="L388" s="92"/>
      <c r="M388" s="92"/>
      <c r="N388" s="93" t="str">
        <f>IFERROR(VLOOKUP(M388,Dim_CikisNedeni!$A:$B,2,FALSE()),"")</f>
        <v/>
      </c>
      <c r="O388" s="93" t="str">
        <f t="shared" si="18"/>
        <v>Aktif</v>
      </c>
      <c r="P388" s="93" t="str">
        <f t="shared" ca="1" si="19"/>
        <v/>
      </c>
      <c r="Q388" s="93" t="str">
        <f t="shared" ca="1" si="20"/>
        <v/>
      </c>
    </row>
    <row r="389" spans="1:17" s="1" customFormat="1" ht="15" hidden="1" customHeight="1" x14ac:dyDescent="0.25">
      <c r="A389" s="92" t="s">
        <v>165</v>
      </c>
      <c r="B389" s="93" t="str">
        <f>IFERROR(VLOOKUP(A389,Dim_Magaza!$A:$C,2,FALSE()),"")</f>
        <v>DEDEBAŞI</v>
      </c>
      <c r="C389" s="93" t="s">
        <v>8653</v>
      </c>
      <c r="D389" s="92" t="s">
        <v>38</v>
      </c>
      <c r="E389" s="93" t="str">
        <f>IFERROR(VLOOKUP(D389,Dim_Unvan!$A:$B,2,FALSE()),"")</f>
        <v>MANAV YARDIMCISI</v>
      </c>
      <c r="F389" s="92" t="s">
        <v>39</v>
      </c>
      <c r="G389" s="93" t="str">
        <f>IF(OR(A389="",F389="",I389="",K389&lt;&gt;""),"",IF(COUNTIFS($A$2:A389,A389,$F$2:F389,F389,$K$2:K389,"")&lt;=SUMIFS(Fact_Norm!$F:$F,Fact_Norm!$A:$A,A389,Fact_Norm!$E:$E,F389),"Norma Uygun","Norm Fazlası"))</f>
        <v>Norm Fazlası</v>
      </c>
      <c r="H389" s="92"/>
      <c r="I389" s="92" t="s">
        <v>688</v>
      </c>
      <c r="J389" s="94"/>
      <c r="K389" s="94"/>
      <c r="L389" s="92"/>
      <c r="M389" s="92"/>
      <c r="N389" s="93" t="str">
        <f>IFERROR(VLOOKUP(M389,Dim_CikisNedeni!$A:$B,2,FALSE()),"")</f>
        <v/>
      </c>
      <c r="O389" s="93" t="str">
        <f t="shared" si="18"/>
        <v>Aktif</v>
      </c>
      <c r="P389" s="93" t="str">
        <f t="shared" ca="1" si="19"/>
        <v/>
      </c>
      <c r="Q389" s="93" t="str">
        <f t="shared" ca="1" si="20"/>
        <v/>
      </c>
    </row>
    <row r="390" spans="1:17" s="1" customFormat="1" ht="15" hidden="1" customHeight="1" x14ac:dyDescent="0.25">
      <c r="A390" s="92" t="s">
        <v>279</v>
      </c>
      <c r="B390" s="93" t="str">
        <f>IFERROR(VLOOKUP(A390,Dim_Magaza!$A:$C,2,FALSE()),"")</f>
        <v>ŞİRİNYER 2</v>
      </c>
      <c r="C390" s="93" t="str">
        <f>IFERROR(VLOOKUP(A390,Dim_Magaza!$A:$C,3,FALSE()),"")</f>
        <v>DERYA YARDIMCI</v>
      </c>
      <c r="D390" s="92" t="s">
        <v>72</v>
      </c>
      <c r="E390" s="93" t="str">
        <f>IFERROR(VLOOKUP(D390,Dim_Unvan!$A:$B,2,FALSE()),"")</f>
        <v>YÖNETİCİ</v>
      </c>
      <c r="F390" s="92" t="s">
        <v>73</v>
      </c>
      <c r="G390" s="93" t="str">
        <f>IF(OR(A390="",F390="",I390="",K390&lt;&gt;""),"",IF(COUNTIFS($A$2:A390,A390,$F$2:F390,F390,$K$2:K390,"")&lt;=SUMIFS(Fact_Norm!$F:$F,Fact_Norm!$A:$A,A390,Fact_Norm!$E:$E,F390),"Norma Uygun","Norm Fazlası"))</f>
        <v>Norma Uygun</v>
      </c>
      <c r="H390" s="92"/>
      <c r="I390" s="92" t="s">
        <v>689</v>
      </c>
      <c r="J390" s="94"/>
      <c r="K390" s="94"/>
      <c r="L390" s="92"/>
      <c r="M390" s="92"/>
      <c r="N390" s="93" t="str">
        <f>IFERROR(VLOOKUP(M390,Dim_CikisNedeni!$A:$B,2,FALSE()),"")</f>
        <v/>
      </c>
      <c r="O390" s="93" t="str">
        <f t="shared" si="18"/>
        <v>Aktif</v>
      </c>
      <c r="P390" s="93" t="str">
        <f t="shared" ca="1" si="19"/>
        <v/>
      </c>
      <c r="Q390" s="93" t="str">
        <f t="shared" ca="1" si="20"/>
        <v/>
      </c>
    </row>
    <row r="391" spans="1:17" s="1" customFormat="1" ht="15" hidden="1" customHeight="1" x14ac:dyDescent="0.25">
      <c r="A391" s="92" t="s">
        <v>279</v>
      </c>
      <c r="B391" s="93" t="str">
        <f>IFERROR(VLOOKUP(A391,Dim_Magaza!$A:$C,2,FALSE()),"")</f>
        <v>ŞİRİNYER 2</v>
      </c>
      <c r="C391" s="93" t="str">
        <f>IFERROR(VLOOKUP(A391,Dim_Magaza!$A:$C,3,FALSE()),"")</f>
        <v>DERYA YARDIMCI</v>
      </c>
      <c r="D391" s="92" t="s">
        <v>76</v>
      </c>
      <c r="E391" s="93" t="str">
        <f>IFERROR(VLOOKUP(D391,Dim_Unvan!$A:$B,2,FALSE()),"")</f>
        <v>YÖNETİCİ YARDIMCISI</v>
      </c>
      <c r="F391" s="92" t="s">
        <v>77</v>
      </c>
      <c r="G391" s="93" t="str">
        <f>IF(OR(A391="",F391="",I391="",K391&lt;&gt;""),"",IF(COUNTIFS($A$2:A391,A391,$F$2:F391,F391,$K$2:K391,"")&lt;=SUMIFS(Fact_Norm!$F:$F,Fact_Norm!$A:$A,A391,Fact_Norm!$E:$E,F391),"Norma Uygun","Norm Fazlası"))</f>
        <v>Norma Uygun</v>
      </c>
      <c r="H391" s="92"/>
      <c r="I391" s="92" t="s">
        <v>690</v>
      </c>
      <c r="J391" s="94"/>
      <c r="K391" s="94"/>
      <c r="L391" s="92"/>
      <c r="M391" s="92"/>
      <c r="N391" s="93" t="str">
        <f>IFERROR(VLOOKUP(M391,Dim_CikisNedeni!$A:$B,2,FALSE()),"")</f>
        <v/>
      </c>
      <c r="O391" s="93" t="str">
        <f t="shared" si="18"/>
        <v>Aktif</v>
      </c>
      <c r="P391" s="93" t="str">
        <f t="shared" ca="1" si="19"/>
        <v/>
      </c>
      <c r="Q391" s="93" t="str">
        <f t="shared" ca="1" si="20"/>
        <v/>
      </c>
    </row>
    <row r="392" spans="1:17" s="1" customFormat="1" ht="15" hidden="1" customHeight="1" x14ac:dyDescent="0.25">
      <c r="A392" s="92" t="s">
        <v>279</v>
      </c>
      <c r="B392" s="93" t="str">
        <f>IFERROR(VLOOKUP(A392,Dim_Magaza!$A:$C,2,FALSE()),"")</f>
        <v>ŞİRİNYER 2</v>
      </c>
      <c r="C392" s="93" t="str">
        <f>IFERROR(VLOOKUP(A392,Dim_Magaza!$A:$C,3,FALSE()),"")</f>
        <v>DERYA YARDIMCI</v>
      </c>
      <c r="D392" s="92" t="s">
        <v>30</v>
      </c>
      <c r="E392" s="93" t="str">
        <f>IFERROR(VLOOKUP(D392,Dim_Unvan!$A:$B,2,FALSE()),"")</f>
        <v>KASİYER</v>
      </c>
      <c r="F392" s="92" t="s">
        <v>31</v>
      </c>
      <c r="G392" s="93" t="str">
        <f>IF(OR(A392="",F392="",I392="",K392&lt;&gt;""),"",IF(COUNTIFS($A$2:A392,A392,$F$2:F392,F392,$K$2:K392,"")&lt;=SUMIFS(Fact_Norm!$F:$F,Fact_Norm!$A:$A,A392,Fact_Norm!$E:$E,F392),"Norma Uygun","Norm Fazlası"))</f>
        <v>Norma Uygun</v>
      </c>
      <c r="H392" s="92"/>
      <c r="I392" s="92" t="s">
        <v>691</v>
      </c>
      <c r="J392" s="94"/>
      <c r="K392" s="94"/>
      <c r="L392" s="92"/>
      <c r="M392" s="92"/>
      <c r="N392" s="93" t="str">
        <f>IFERROR(VLOOKUP(M392,Dim_CikisNedeni!$A:$B,2,FALSE()),"")</f>
        <v/>
      </c>
      <c r="O392" s="93" t="str">
        <f t="shared" si="18"/>
        <v>Aktif</v>
      </c>
      <c r="P392" s="93" t="str">
        <f t="shared" ca="1" si="19"/>
        <v/>
      </c>
      <c r="Q392" s="93" t="str">
        <f t="shared" ca="1" si="20"/>
        <v/>
      </c>
    </row>
    <row r="393" spans="1:17" s="1" customFormat="1" ht="15" hidden="1" customHeight="1" x14ac:dyDescent="0.25">
      <c r="A393" s="92" t="s">
        <v>279</v>
      </c>
      <c r="B393" s="93" t="str">
        <f>IFERROR(VLOOKUP(A393,Dim_Magaza!$A:$C,2,FALSE()),"")</f>
        <v>ŞİRİNYER 2</v>
      </c>
      <c r="C393" s="93" t="str">
        <f>IFERROR(VLOOKUP(A393,Dim_Magaza!$A:$C,3,FALSE()),"")</f>
        <v>DERYA YARDIMCI</v>
      </c>
      <c r="D393" s="92" t="s">
        <v>30</v>
      </c>
      <c r="E393" s="93" t="str">
        <f>IFERROR(VLOOKUP(D393,Dim_Unvan!$A:$B,2,FALSE()),"")</f>
        <v>KASİYER</v>
      </c>
      <c r="F393" s="92" t="s">
        <v>31</v>
      </c>
      <c r="G393" s="93" t="str">
        <f>IF(OR(A393="",F393="",I393="",K393&lt;&gt;""),"",IF(COUNTIFS($A$2:A393,A393,$F$2:F393,F393,$K$2:K393,"")&lt;=SUMIFS(Fact_Norm!$F:$F,Fact_Norm!$A:$A,A393,Fact_Norm!$E:$E,F393),"Norma Uygun","Norm Fazlası"))</f>
        <v>Norma Uygun</v>
      </c>
      <c r="H393" s="92"/>
      <c r="I393" s="92" t="s">
        <v>692</v>
      </c>
      <c r="J393" s="94"/>
      <c r="K393" s="94"/>
      <c r="L393" s="92"/>
      <c r="M393" s="92"/>
      <c r="N393" s="93" t="str">
        <f>IFERROR(VLOOKUP(M393,Dim_CikisNedeni!$A:$B,2,FALSE()),"")</f>
        <v/>
      </c>
      <c r="O393" s="93" t="str">
        <f t="shared" si="18"/>
        <v>Aktif</v>
      </c>
      <c r="P393" s="93" t="str">
        <f t="shared" ca="1" si="19"/>
        <v/>
      </c>
      <c r="Q393" s="93" t="str">
        <f t="shared" ca="1" si="20"/>
        <v/>
      </c>
    </row>
    <row r="394" spans="1:17" s="1" customFormat="1" ht="15" hidden="1" customHeight="1" x14ac:dyDescent="0.25">
      <c r="A394" s="92" t="s">
        <v>279</v>
      </c>
      <c r="B394" s="93" t="str">
        <f>IFERROR(VLOOKUP(A394,Dim_Magaza!$A:$C,2,FALSE()),"")</f>
        <v>ŞİRİNYER 2</v>
      </c>
      <c r="C394" s="93" t="str">
        <f>IFERROR(VLOOKUP(A394,Dim_Magaza!$A:$C,3,FALSE()),"")</f>
        <v>DERYA YARDIMCI</v>
      </c>
      <c r="D394" s="92" t="s">
        <v>52</v>
      </c>
      <c r="E394" s="93" t="str">
        <f>IFERROR(VLOOKUP(D394,Dim_Unvan!$A:$B,2,FALSE()),"")</f>
        <v>REYON GÖREVLİSİ</v>
      </c>
      <c r="F394" s="92" t="s">
        <v>53</v>
      </c>
      <c r="G394" s="93" t="str">
        <f>IF(OR(A394="",F394="",I394="",K394&lt;&gt;""),"",IF(COUNTIFS($A$2:A394,A394,$F$2:F394,F394,$K$2:K394,"")&lt;=SUMIFS(Fact_Norm!$F:$F,Fact_Norm!$A:$A,A394,Fact_Norm!$E:$E,F394),"Norma Uygun","Norm Fazlası"))</f>
        <v>Norma Uygun</v>
      </c>
      <c r="H394" s="92"/>
      <c r="I394" s="92" t="s">
        <v>693</v>
      </c>
      <c r="J394" s="94"/>
      <c r="K394" s="94"/>
      <c r="L394" s="92"/>
      <c r="M394" s="92"/>
      <c r="N394" s="93" t="str">
        <f>IFERROR(VLOOKUP(M394,Dim_CikisNedeni!$A:$B,2,FALSE()),"")</f>
        <v/>
      </c>
      <c r="O394" s="93" t="str">
        <f t="shared" si="18"/>
        <v>Aktif</v>
      </c>
      <c r="P394" s="93" t="str">
        <f t="shared" ca="1" si="19"/>
        <v/>
      </c>
      <c r="Q394" s="93" t="str">
        <f t="shared" ca="1" si="20"/>
        <v/>
      </c>
    </row>
    <row r="395" spans="1:17" s="1" customFormat="1" ht="15" hidden="1" customHeight="1" x14ac:dyDescent="0.25">
      <c r="A395" s="92" t="s">
        <v>279</v>
      </c>
      <c r="B395" s="93" t="str">
        <f>IFERROR(VLOOKUP(A395,Dim_Magaza!$A:$C,2,FALSE()),"")</f>
        <v>ŞİRİNYER 2</v>
      </c>
      <c r="C395" s="93" t="str">
        <f>IFERROR(VLOOKUP(A395,Dim_Magaza!$A:$C,3,FALSE()),"")</f>
        <v>DERYA YARDIMCI</v>
      </c>
      <c r="D395" s="92" t="s">
        <v>52</v>
      </c>
      <c r="E395" s="93" t="str">
        <f>IFERROR(VLOOKUP(D395,Dim_Unvan!$A:$B,2,FALSE()),"")</f>
        <v>REYON GÖREVLİSİ</v>
      </c>
      <c r="F395" s="92" t="s">
        <v>53</v>
      </c>
      <c r="G395" s="93" t="str">
        <f>IF(OR(A395="",F395="",I395="",K395&lt;&gt;""),"",IF(COUNTIFS($A$2:A395,A395,$F$2:F395,F395,$K$2:K395,"")&lt;=SUMIFS(Fact_Norm!$F:$F,Fact_Norm!$A:$A,A395,Fact_Norm!$E:$E,F395),"Norma Uygun","Norm Fazlası"))</f>
        <v>Norma Uygun</v>
      </c>
      <c r="H395" s="92"/>
      <c r="I395" s="92" t="s">
        <v>694</v>
      </c>
      <c r="J395" s="94"/>
      <c r="K395" s="94"/>
      <c r="L395" s="92"/>
      <c r="M395" s="92"/>
      <c r="N395" s="93" t="str">
        <f>IFERROR(VLOOKUP(M395,Dim_CikisNedeni!$A:$B,2,FALSE()),"")</f>
        <v/>
      </c>
      <c r="O395" s="93" t="str">
        <f t="shared" si="18"/>
        <v>Aktif</v>
      </c>
      <c r="P395" s="93" t="str">
        <f t="shared" ca="1" si="19"/>
        <v/>
      </c>
      <c r="Q395" s="93" t="str">
        <f t="shared" ca="1" si="20"/>
        <v/>
      </c>
    </row>
    <row r="396" spans="1:17" s="1" customFormat="1" ht="15" hidden="1" customHeight="1" x14ac:dyDescent="0.25">
      <c r="A396" s="92" t="s">
        <v>279</v>
      </c>
      <c r="B396" s="93" t="str">
        <f>IFERROR(VLOOKUP(A396,Dim_Magaza!$A:$C,2,FALSE()),"")</f>
        <v>ŞİRİNYER 2</v>
      </c>
      <c r="C396" s="93" t="str">
        <f>IFERROR(VLOOKUP(A396,Dim_Magaza!$A:$C,3,FALSE()),"")</f>
        <v>DERYA YARDIMCI</v>
      </c>
      <c r="D396" s="92" t="s">
        <v>84</v>
      </c>
      <c r="E396" s="93" t="str">
        <f>IFERROR(VLOOKUP(D396,Dim_Unvan!$A:$B,2,FALSE()),"")</f>
        <v>ŞARKÜTERİ</v>
      </c>
      <c r="F396" s="92" t="s">
        <v>85</v>
      </c>
      <c r="G396" s="93" t="str">
        <f>IF(OR(A396="",F396="",I396="",K396&lt;&gt;""),"",IF(COUNTIFS($A$2:A396,A396,$F$2:F396,F396,$K$2:K396,"")&lt;=SUMIFS(Fact_Norm!$F:$F,Fact_Norm!$A:$A,A396,Fact_Norm!$E:$E,F396),"Norma Uygun","Norm Fazlası"))</f>
        <v>Norma Uygun</v>
      </c>
      <c r="H396" s="92"/>
      <c r="I396" s="92" t="s">
        <v>695</v>
      </c>
      <c r="J396" s="94"/>
      <c r="K396" s="94"/>
      <c r="L396" s="92"/>
      <c r="M396" s="92"/>
      <c r="N396" s="93" t="str">
        <f>IFERROR(VLOOKUP(M396,Dim_CikisNedeni!$A:$B,2,FALSE()),"")</f>
        <v/>
      </c>
      <c r="O396" s="93" t="str">
        <f t="shared" si="18"/>
        <v>Aktif</v>
      </c>
      <c r="P396" s="93" t="str">
        <f t="shared" ca="1" si="19"/>
        <v/>
      </c>
      <c r="Q396" s="93" t="str">
        <f t="shared" ca="1" si="20"/>
        <v/>
      </c>
    </row>
    <row r="397" spans="1:17" s="1" customFormat="1" ht="15" hidden="1" customHeight="1" x14ac:dyDescent="0.25">
      <c r="A397" s="92" t="s">
        <v>279</v>
      </c>
      <c r="B397" s="93" t="str">
        <f>IFERROR(VLOOKUP(A397,Dim_Magaza!$A:$C,2,FALSE()),"")</f>
        <v>ŞİRİNYER 2</v>
      </c>
      <c r="C397" s="93" t="str">
        <f>IFERROR(VLOOKUP(A397,Dim_Magaza!$A:$C,3,FALSE()),"")</f>
        <v>DERYA YARDIMCI</v>
      </c>
      <c r="D397" s="92" t="s">
        <v>106</v>
      </c>
      <c r="E397" s="93" t="str">
        <f>IFERROR(VLOOKUP(D397,Dim_Unvan!$A:$B,2,FALSE()),"")</f>
        <v>UZMAN KASAP</v>
      </c>
      <c r="F397" s="92" t="s">
        <v>27</v>
      </c>
      <c r="G397" s="93" t="str">
        <f>IF(OR(A397="",F397="",I397="",K397&lt;&gt;""),"",IF(COUNTIFS($A$2:A397,A397,$F$2:F397,F397,$K$2:K397,"")&lt;=SUMIFS(Fact_Norm!$F:$F,Fact_Norm!$A:$A,A397,Fact_Norm!$E:$E,F397),"Norma Uygun","Norm Fazlası"))</f>
        <v>Norma Uygun</v>
      </c>
      <c r="H397" s="92"/>
      <c r="I397" s="92" t="s">
        <v>696</v>
      </c>
      <c r="J397" s="94"/>
      <c r="K397" s="94"/>
      <c r="L397" s="92"/>
      <c r="M397" s="92"/>
      <c r="N397" s="93" t="str">
        <f>IFERROR(VLOOKUP(M397,Dim_CikisNedeni!$A:$B,2,FALSE()),"")</f>
        <v/>
      </c>
      <c r="O397" s="93" t="str">
        <f t="shared" si="18"/>
        <v>Aktif</v>
      </c>
      <c r="P397" s="93" t="str">
        <f t="shared" ca="1" si="19"/>
        <v/>
      </c>
      <c r="Q397" s="93" t="str">
        <f t="shared" ca="1" si="20"/>
        <v/>
      </c>
    </row>
    <row r="398" spans="1:17" s="1" customFormat="1" ht="15" hidden="1" customHeight="1" x14ac:dyDescent="0.25">
      <c r="A398" s="92" t="s">
        <v>279</v>
      </c>
      <c r="B398" s="93" t="str">
        <f>IFERROR(VLOOKUP(A398,Dim_Magaza!$A:$C,2,FALSE()),"")</f>
        <v>ŞİRİNYER 2</v>
      </c>
      <c r="C398" s="93" t="str">
        <f>IFERROR(VLOOKUP(A398,Dim_Magaza!$A:$C,3,FALSE()),"")</f>
        <v>DERYA YARDIMCI</v>
      </c>
      <c r="D398" s="92" t="s">
        <v>34</v>
      </c>
      <c r="E398" s="93" t="str">
        <f>IFERROR(VLOOKUP(D398,Dim_Unvan!$A:$B,2,FALSE()),"")</f>
        <v>MANAV</v>
      </c>
      <c r="F398" s="92" t="s">
        <v>35</v>
      </c>
      <c r="G398" s="93" t="str">
        <f>IF(OR(A398="",F398="",I398="",K398&lt;&gt;""),"",IF(COUNTIFS($A$2:A398,A398,$F$2:F398,F398,$K$2:K398,"")&lt;=SUMIFS(Fact_Norm!$F:$F,Fact_Norm!$A:$A,A398,Fact_Norm!$E:$E,F398),"Norma Uygun","Norm Fazlası"))</f>
        <v>Norma Uygun</v>
      </c>
      <c r="H398" s="92"/>
      <c r="I398" s="92" t="s">
        <v>697</v>
      </c>
      <c r="J398" s="94"/>
      <c r="K398" s="94"/>
      <c r="L398" s="92"/>
      <c r="M398" s="92"/>
      <c r="N398" s="93" t="str">
        <f>IFERROR(VLOOKUP(M398,Dim_CikisNedeni!$A:$B,2,FALSE()),"")</f>
        <v/>
      </c>
      <c r="O398" s="93" t="str">
        <f t="shared" si="18"/>
        <v>Aktif</v>
      </c>
      <c r="P398" s="93" t="str">
        <f t="shared" ca="1" si="19"/>
        <v/>
      </c>
      <c r="Q398" s="93" t="str">
        <f t="shared" ca="1" si="20"/>
        <v/>
      </c>
    </row>
    <row r="399" spans="1:17" s="1" customFormat="1" ht="15" hidden="1" customHeight="1" x14ac:dyDescent="0.25">
      <c r="A399" s="92" t="s">
        <v>279</v>
      </c>
      <c r="B399" s="93" t="str">
        <f>IFERROR(VLOOKUP(A399,Dim_Magaza!$A:$C,2,FALSE()),"")</f>
        <v>ŞİRİNYER 2</v>
      </c>
      <c r="C399" s="93" t="str">
        <f>IFERROR(VLOOKUP(A399,Dim_Magaza!$A:$C,3,FALSE()),"")</f>
        <v>DERYA YARDIMCI</v>
      </c>
      <c r="D399" s="92" t="s">
        <v>38</v>
      </c>
      <c r="E399" s="93" t="str">
        <f>IFERROR(VLOOKUP(D399,Dim_Unvan!$A:$B,2,FALSE()),"")</f>
        <v>MANAV YARDIMCISI</v>
      </c>
      <c r="F399" s="92" t="s">
        <v>39</v>
      </c>
      <c r="G399" s="93" t="str">
        <f>IF(OR(A399="",F399="",I399="",K399&lt;&gt;""),"",IF(COUNTIFS($A$2:A399,A399,$F$2:F399,F399,$K$2:K399,"")&lt;=SUMIFS(Fact_Norm!$F:$F,Fact_Norm!$A:$A,A399,Fact_Norm!$E:$E,F399),"Norma Uygun","Norm Fazlası"))</f>
        <v>Norm Fazlası</v>
      </c>
      <c r="H399" s="92"/>
      <c r="I399" s="92" t="s">
        <v>698</v>
      </c>
      <c r="J399" s="94"/>
      <c r="K399" s="94"/>
      <c r="L399" s="92"/>
      <c r="M399" s="92"/>
      <c r="N399" s="93" t="str">
        <f>IFERROR(VLOOKUP(M399,Dim_CikisNedeni!$A:$B,2,FALSE()),"")</f>
        <v/>
      </c>
      <c r="O399" s="93" t="str">
        <f t="shared" si="18"/>
        <v>Aktif</v>
      </c>
      <c r="P399" s="93" t="str">
        <f t="shared" ca="1" si="19"/>
        <v/>
      </c>
      <c r="Q399" s="93" t="str">
        <f t="shared" ca="1" si="20"/>
        <v/>
      </c>
    </row>
    <row r="400" spans="1:17" s="1" customFormat="1" ht="15.75" hidden="1" customHeight="1" x14ac:dyDescent="0.25">
      <c r="A400" s="92" t="s">
        <v>267</v>
      </c>
      <c r="B400" s="93" t="str">
        <f>IFERROR(VLOOKUP(A400,Dim_Magaza!$A:$C,2,FALSE()),"")</f>
        <v>ÇİĞLİ</v>
      </c>
      <c r="C400" s="93" t="s">
        <v>8653</v>
      </c>
      <c r="D400" s="92" t="s">
        <v>98</v>
      </c>
      <c r="E400" s="93" t="str">
        <f>IFERROR(VLOOKUP(D400,Dim_Unvan!$A:$B,2,FALSE()),"")</f>
        <v>UZMAN YÖNETİCİ</v>
      </c>
      <c r="F400" s="92" t="s">
        <v>73</v>
      </c>
      <c r="G400" s="93" t="str">
        <f>IF(OR(A400="",F400="",I400="",K400&lt;&gt;""),"",IF(COUNTIFS($A$2:A400,A400,$F$2:F400,F400,$K$2:K400,"")&lt;=SUMIFS(Fact_Norm!$F:$F,Fact_Norm!$A:$A,A400,Fact_Norm!$E:$E,F400),"Norma Uygun","Norm Fazlası"))</f>
        <v>Norma Uygun</v>
      </c>
      <c r="H400" s="92"/>
      <c r="I400" s="92" t="s">
        <v>699</v>
      </c>
      <c r="J400" s="94"/>
      <c r="K400" s="94"/>
      <c r="L400" s="92"/>
      <c r="M400" s="92"/>
      <c r="N400" s="93" t="str">
        <f>IFERROR(VLOOKUP(M400,Dim_CikisNedeni!$A:$B,2,FALSE()),"")</f>
        <v/>
      </c>
      <c r="O400" s="93" t="str">
        <f t="shared" si="18"/>
        <v>Aktif</v>
      </c>
      <c r="P400" s="93" t="str">
        <f t="shared" ca="1" si="19"/>
        <v/>
      </c>
      <c r="Q400" s="93" t="str">
        <f t="shared" ca="1" si="20"/>
        <v/>
      </c>
    </row>
    <row r="401" spans="1:17" s="1" customFormat="1" ht="15" hidden="1" customHeight="1" x14ac:dyDescent="0.25">
      <c r="A401" s="92" t="s">
        <v>267</v>
      </c>
      <c r="B401" s="93" t="str">
        <f>IFERROR(VLOOKUP(A401,Dim_Magaza!$A:$C,2,FALSE()),"")</f>
        <v>ÇİĞLİ</v>
      </c>
      <c r="C401" s="93" t="s">
        <v>8653</v>
      </c>
      <c r="D401" s="92" t="s">
        <v>52</v>
      </c>
      <c r="E401" s="93" t="str">
        <f>IFERROR(VLOOKUP(D401,Dim_Unvan!$A:$B,2,FALSE()),"")</f>
        <v>REYON GÖREVLİSİ</v>
      </c>
      <c r="F401" s="92" t="s">
        <v>53</v>
      </c>
      <c r="G401" s="93" t="str">
        <f>IF(OR(A401="",F401="",I401="",K401&lt;&gt;""),"",IF(COUNTIFS($A$2:A401,A401,$F$2:F401,F401,$K$2:K401,"")&lt;=SUMIFS(Fact_Norm!$F:$F,Fact_Norm!$A:$A,A401,Fact_Norm!$E:$E,F401),"Norma Uygun","Norm Fazlası"))</f>
        <v>Norma Uygun</v>
      </c>
      <c r="H401" s="92"/>
      <c r="I401" s="92" t="s">
        <v>700</v>
      </c>
      <c r="J401" s="94"/>
      <c r="K401" s="94"/>
      <c r="L401" s="92"/>
      <c r="M401" s="92"/>
      <c r="N401" s="93" t="str">
        <f>IFERROR(VLOOKUP(M401,Dim_CikisNedeni!$A:$B,2,FALSE()),"")</f>
        <v/>
      </c>
      <c r="O401" s="93" t="str">
        <f t="shared" si="18"/>
        <v>Aktif</v>
      </c>
      <c r="P401" s="93" t="str">
        <f t="shared" ca="1" si="19"/>
        <v/>
      </c>
      <c r="Q401" s="93" t="str">
        <f t="shared" ca="1" si="20"/>
        <v/>
      </c>
    </row>
    <row r="402" spans="1:17" s="1" customFormat="1" ht="15" hidden="1" customHeight="1" x14ac:dyDescent="0.25">
      <c r="A402" s="92" t="s">
        <v>267</v>
      </c>
      <c r="B402" s="93" t="str">
        <f>IFERROR(VLOOKUP(A402,Dim_Magaza!$A:$C,2,FALSE()),"")</f>
        <v>ÇİĞLİ</v>
      </c>
      <c r="C402" s="93" t="s">
        <v>8653</v>
      </c>
      <c r="D402" s="92" t="s">
        <v>30</v>
      </c>
      <c r="E402" s="93" t="str">
        <f>IFERROR(VLOOKUP(D402,Dim_Unvan!$A:$B,2,FALSE()),"")</f>
        <v>KASİYER</v>
      </c>
      <c r="F402" s="92" t="s">
        <v>31</v>
      </c>
      <c r="G402" s="93" t="str">
        <f>IF(OR(A402="",F402="",I402="",K402&lt;&gt;""),"",IF(COUNTIFS($A$2:A402,A402,$F$2:F402,F402,$K$2:K402,"")&lt;=SUMIFS(Fact_Norm!$F:$F,Fact_Norm!$A:$A,A402,Fact_Norm!$E:$E,F402),"Norma Uygun","Norm Fazlası"))</f>
        <v>Norma Uygun</v>
      </c>
      <c r="H402" s="92"/>
      <c r="I402" s="92" t="s">
        <v>701</v>
      </c>
      <c r="J402" s="94"/>
      <c r="K402" s="94"/>
      <c r="L402" s="92"/>
      <c r="M402" s="92"/>
      <c r="N402" s="93" t="str">
        <f>IFERROR(VLOOKUP(M402,Dim_CikisNedeni!$A:$B,2,FALSE()),"")</f>
        <v/>
      </c>
      <c r="O402" s="93" t="str">
        <f t="shared" si="18"/>
        <v>Aktif</v>
      </c>
      <c r="P402" s="93" t="str">
        <f t="shared" ca="1" si="19"/>
        <v/>
      </c>
      <c r="Q402" s="93" t="str">
        <f t="shared" ca="1" si="20"/>
        <v/>
      </c>
    </row>
    <row r="403" spans="1:17" s="1" customFormat="1" ht="15" hidden="1" customHeight="1" x14ac:dyDescent="0.25">
      <c r="A403" s="92" t="s">
        <v>267</v>
      </c>
      <c r="B403" s="93" t="str">
        <f>IFERROR(VLOOKUP(A403,Dim_Magaza!$A:$C,2,FALSE()),"")</f>
        <v>ÇİĞLİ</v>
      </c>
      <c r="C403" s="93" t="s">
        <v>8653</v>
      </c>
      <c r="D403" s="92" t="s">
        <v>30</v>
      </c>
      <c r="E403" s="93" t="str">
        <f>IFERROR(VLOOKUP(D403,Dim_Unvan!$A:$B,2,FALSE()),"")</f>
        <v>KASİYER</v>
      </c>
      <c r="F403" s="92" t="s">
        <v>31</v>
      </c>
      <c r="G403" s="93" t="str">
        <f>IF(OR(A403="",F403="",I403="",K403&lt;&gt;""),"",IF(COUNTIFS($A$2:A403,A403,$F$2:F403,F403,$K$2:K403,"")&lt;=SUMIFS(Fact_Norm!$F:$F,Fact_Norm!$A:$A,A403,Fact_Norm!$E:$E,F403),"Norma Uygun","Norm Fazlası"))</f>
        <v>Norma Uygun</v>
      </c>
      <c r="H403" s="92"/>
      <c r="I403" s="92" t="s">
        <v>702</v>
      </c>
      <c r="J403" s="94"/>
      <c r="K403" s="94"/>
      <c r="L403" s="92"/>
      <c r="M403" s="92"/>
      <c r="N403" s="93" t="str">
        <f>IFERROR(VLOOKUP(M403,Dim_CikisNedeni!$A:$B,2,FALSE()),"")</f>
        <v/>
      </c>
      <c r="O403" s="93" t="str">
        <f t="shared" si="18"/>
        <v>Aktif</v>
      </c>
      <c r="P403" s="93" t="str">
        <f t="shared" ca="1" si="19"/>
        <v/>
      </c>
      <c r="Q403" s="93" t="str">
        <f t="shared" ca="1" si="20"/>
        <v/>
      </c>
    </row>
    <row r="404" spans="1:17" s="1" customFormat="1" ht="15" hidden="1" customHeight="1" x14ac:dyDescent="0.25">
      <c r="A404" s="92" t="s">
        <v>267</v>
      </c>
      <c r="B404" s="93" t="str">
        <f>IFERROR(VLOOKUP(A404,Dim_Magaza!$A:$C,2,FALSE()),"")</f>
        <v>ÇİĞLİ</v>
      </c>
      <c r="C404" s="93" t="s">
        <v>8653</v>
      </c>
      <c r="D404" s="92" t="s">
        <v>30</v>
      </c>
      <c r="E404" s="93" t="str">
        <f>IFERROR(VLOOKUP(D404,Dim_Unvan!$A:$B,2,FALSE()),"")</f>
        <v>KASİYER</v>
      </c>
      <c r="F404" s="92" t="s">
        <v>31</v>
      </c>
      <c r="G404" s="93" t="str">
        <f>IF(OR(A404="",F404="",I404="",K404&lt;&gt;""),"",IF(COUNTIFS($A$2:A404,A404,$F$2:F404,F404,$K$2:K404,"")&lt;=SUMIFS(Fact_Norm!$F:$F,Fact_Norm!$A:$A,A404,Fact_Norm!$E:$E,F404),"Norma Uygun","Norm Fazlası"))</f>
        <v>Norma Uygun</v>
      </c>
      <c r="H404" s="92"/>
      <c r="I404" s="92" t="s">
        <v>703</v>
      </c>
      <c r="J404" s="94"/>
      <c r="K404" s="94"/>
      <c r="L404" s="92"/>
      <c r="M404" s="92"/>
      <c r="N404" s="93" t="str">
        <f>IFERROR(VLOOKUP(M404,Dim_CikisNedeni!$A:$B,2,FALSE()),"")</f>
        <v/>
      </c>
      <c r="O404" s="93" t="str">
        <f t="shared" si="18"/>
        <v>Aktif</v>
      </c>
      <c r="P404" s="93" t="str">
        <f t="shared" ca="1" si="19"/>
        <v/>
      </c>
      <c r="Q404" s="93" t="str">
        <f t="shared" ca="1" si="20"/>
        <v/>
      </c>
    </row>
    <row r="405" spans="1:17" s="1" customFormat="1" ht="15" hidden="1" customHeight="1" x14ac:dyDescent="0.25">
      <c r="A405" s="92" t="s">
        <v>267</v>
      </c>
      <c r="B405" s="93" t="str">
        <f>IFERROR(VLOOKUP(A405,Dim_Magaza!$A:$C,2,FALSE()),"")</f>
        <v>ÇİĞLİ</v>
      </c>
      <c r="C405" s="93" t="s">
        <v>8653</v>
      </c>
      <c r="D405" s="92" t="s">
        <v>52</v>
      </c>
      <c r="E405" s="93" t="str">
        <f>IFERROR(VLOOKUP(D405,Dim_Unvan!$A:$B,2,FALSE()),"")</f>
        <v>REYON GÖREVLİSİ</v>
      </c>
      <c r="F405" s="92" t="s">
        <v>53</v>
      </c>
      <c r="G405" s="93" t="str">
        <f>IF(OR(A405="",F405="",I405="",K405&lt;&gt;""),"",IF(COUNTIFS($A$2:A405,A405,$F$2:F405,F405,$K$2:K405,"")&lt;=SUMIFS(Fact_Norm!$F:$F,Fact_Norm!$A:$A,A405,Fact_Norm!$E:$E,F405),"Norma Uygun","Norm Fazlası"))</f>
        <v>Norma Uygun</v>
      </c>
      <c r="H405" s="92"/>
      <c r="I405" s="92" t="s">
        <v>704</v>
      </c>
      <c r="J405" s="94"/>
      <c r="K405" s="94"/>
      <c r="L405" s="92"/>
      <c r="M405" s="92"/>
      <c r="N405" s="93" t="str">
        <f>IFERROR(VLOOKUP(M405,Dim_CikisNedeni!$A:$B,2,FALSE()),"")</f>
        <v/>
      </c>
      <c r="O405" s="93" t="str">
        <f t="shared" si="18"/>
        <v>Aktif</v>
      </c>
      <c r="P405" s="93" t="str">
        <f t="shared" ca="1" si="19"/>
        <v/>
      </c>
      <c r="Q405" s="93" t="str">
        <f t="shared" ca="1" si="20"/>
        <v/>
      </c>
    </row>
    <row r="406" spans="1:17" s="1" customFormat="1" ht="15" hidden="1" customHeight="1" x14ac:dyDescent="0.25">
      <c r="A406" s="92" t="s">
        <v>267</v>
      </c>
      <c r="B406" s="93" t="str">
        <f>IFERROR(VLOOKUP(A406,Dim_Magaza!$A:$C,2,FALSE()),"")</f>
        <v>ÇİĞLİ</v>
      </c>
      <c r="C406" s="93" t="s">
        <v>8653</v>
      </c>
      <c r="D406" s="92" t="s">
        <v>52</v>
      </c>
      <c r="E406" s="93" t="str">
        <f>IFERROR(VLOOKUP(D406,Dim_Unvan!$A:$B,2,FALSE()),"")</f>
        <v>REYON GÖREVLİSİ</v>
      </c>
      <c r="F406" s="92" t="s">
        <v>53</v>
      </c>
      <c r="G406" s="93" t="str">
        <f>IF(OR(A406="",F406="",I406="",K406&lt;&gt;""),"",IF(COUNTIFS($A$2:A406,A406,$F$2:F406,F406,$K$2:K406,"")&lt;=SUMIFS(Fact_Norm!$F:$F,Fact_Norm!$A:$A,A406,Fact_Norm!$E:$E,F406),"Norma Uygun","Norm Fazlası"))</f>
        <v>Norm Fazlası</v>
      </c>
      <c r="H406" s="92"/>
      <c r="I406" s="92" t="s">
        <v>705</v>
      </c>
      <c r="J406" s="94"/>
      <c r="K406" s="94"/>
      <c r="L406" s="92"/>
      <c r="M406" s="92"/>
      <c r="N406" s="93" t="str">
        <f>IFERROR(VLOOKUP(M406,Dim_CikisNedeni!$A:$B,2,FALSE()),"")</f>
        <v/>
      </c>
      <c r="O406" s="93" t="str">
        <f t="shared" si="18"/>
        <v>Aktif</v>
      </c>
      <c r="P406" s="93" t="str">
        <f t="shared" ca="1" si="19"/>
        <v/>
      </c>
      <c r="Q406" s="93" t="str">
        <f t="shared" ca="1" si="20"/>
        <v/>
      </c>
    </row>
    <row r="407" spans="1:17" s="1" customFormat="1" ht="15" hidden="1" customHeight="1" x14ac:dyDescent="0.25">
      <c r="A407" s="92" t="s">
        <v>267</v>
      </c>
      <c r="B407" s="93" t="str">
        <f>IFERROR(VLOOKUP(A407,Dim_Magaza!$A:$C,2,FALSE()),"")</f>
        <v>ÇİĞLİ</v>
      </c>
      <c r="C407" s="93" t="s">
        <v>8653</v>
      </c>
      <c r="D407" s="92" t="s">
        <v>52</v>
      </c>
      <c r="E407" s="93" t="str">
        <f>IFERROR(VLOOKUP(D407,Dim_Unvan!$A:$B,2,FALSE()),"")</f>
        <v>REYON GÖREVLİSİ</v>
      </c>
      <c r="F407" s="92" t="s">
        <v>53</v>
      </c>
      <c r="G407" s="93" t="str">
        <f>IF(OR(A407="",F407="",I407="",K407&lt;&gt;""),"",IF(COUNTIFS($A$2:A407,A407,$F$2:F407,F407,$K$2:K407,"")&lt;=SUMIFS(Fact_Norm!$F:$F,Fact_Norm!$A:$A,A407,Fact_Norm!$E:$E,F407),"Norma Uygun","Norm Fazlası"))</f>
        <v>Norm Fazlası</v>
      </c>
      <c r="H407" s="92"/>
      <c r="I407" s="92" t="s">
        <v>706</v>
      </c>
      <c r="J407" s="94"/>
      <c r="K407" s="94"/>
      <c r="L407" s="92"/>
      <c r="M407" s="92"/>
      <c r="N407" s="93" t="str">
        <f>IFERROR(VLOOKUP(M407,Dim_CikisNedeni!$A:$B,2,FALSE()),"")</f>
        <v/>
      </c>
      <c r="O407" s="93" t="str">
        <f t="shared" si="18"/>
        <v>Aktif</v>
      </c>
      <c r="P407" s="93" t="str">
        <f t="shared" ca="1" si="19"/>
        <v/>
      </c>
      <c r="Q407" s="93" t="str">
        <f t="shared" ca="1" si="20"/>
        <v/>
      </c>
    </row>
    <row r="408" spans="1:17" s="1" customFormat="1" ht="15" hidden="1" customHeight="1" x14ac:dyDescent="0.25">
      <c r="A408" s="92" t="s">
        <v>267</v>
      </c>
      <c r="B408" s="93" t="str">
        <f>IFERROR(VLOOKUP(A408,Dim_Magaza!$A:$C,2,FALSE()),"")</f>
        <v>ÇİĞLİ</v>
      </c>
      <c r="C408" s="93" t="s">
        <v>8653</v>
      </c>
      <c r="D408" s="92" t="s">
        <v>4</v>
      </c>
      <c r="E408" s="93" t="str">
        <f>IFERROR(VLOOKUP(D408,Dim_Unvan!$A:$B,2,FALSE()),"")</f>
        <v>BAKLİYAT</v>
      </c>
      <c r="F408" s="92" t="s">
        <v>5</v>
      </c>
      <c r="G408" s="93" t="str">
        <f>IF(OR(A408="",F408="",I408="",K408&lt;&gt;""),"",IF(COUNTIFS($A$2:A408,A408,$F$2:F408,F408,$K$2:K408,"")&lt;=SUMIFS(Fact_Norm!$F:$F,Fact_Norm!$A:$A,A408,Fact_Norm!$E:$E,F408),"Norma Uygun","Norm Fazlası"))</f>
        <v>Norma Uygun</v>
      </c>
      <c r="H408" s="92"/>
      <c r="I408" s="92" t="s">
        <v>707</v>
      </c>
      <c r="J408" s="94"/>
      <c r="K408" s="94"/>
      <c r="L408" s="92"/>
      <c r="M408" s="92"/>
      <c r="N408" s="93" t="str">
        <f>IFERROR(VLOOKUP(M408,Dim_CikisNedeni!$A:$B,2,FALSE()),"")</f>
        <v/>
      </c>
      <c r="O408" s="93" t="str">
        <f t="shared" si="18"/>
        <v>Aktif</v>
      </c>
      <c r="P408" s="93" t="str">
        <f t="shared" ca="1" si="19"/>
        <v/>
      </c>
      <c r="Q408" s="93" t="str">
        <f t="shared" ca="1" si="20"/>
        <v/>
      </c>
    </row>
    <row r="409" spans="1:17" s="1" customFormat="1" ht="15" hidden="1" customHeight="1" x14ac:dyDescent="0.25">
      <c r="A409" s="92" t="s">
        <v>267</v>
      </c>
      <c r="B409" s="93" t="str">
        <f>IFERROR(VLOOKUP(A409,Dim_Magaza!$A:$C,2,FALSE()),"")</f>
        <v>ÇİĞLİ</v>
      </c>
      <c r="C409" s="93" t="s">
        <v>8653</v>
      </c>
      <c r="D409" s="92" t="s">
        <v>84</v>
      </c>
      <c r="E409" s="93" t="str">
        <f>IFERROR(VLOOKUP(D409,Dim_Unvan!$A:$B,2,FALSE()),"")</f>
        <v>ŞARKÜTERİ</v>
      </c>
      <c r="F409" s="92" t="s">
        <v>85</v>
      </c>
      <c r="G409" s="93" t="str">
        <f>IF(OR(A409="",F409="",I409="",K409&lt;&gt;""),"",IF(COUNTIFS($A$2:A409,A409,$F$2:F409,F409,$K$2:K409,"")&lt;=SUMIFS(Fact_Norm!$F:$F,Fact_Norm!$A:$A,A409,Fact_Norm!$E:$E,F409),"Norma Uygun","Norm Fazlası"))</f>
        <v>Norma Uygun</v>
      </c>
      <c r="H409" s="92"/>
      <c r="I409" s="92" t="s">
        <v>708</v>
      </c>
      <c r="J409" s="94"/>
      <c r="K409" s="94"/>
      <c r="L409" s="92"/>
      <c r="M409" s="92"/>
      <c r="N409" s="93" t="str">
        <f>IFERROR(VLOOKUP(M409,Dim_CikisNedeni!$A:$B,2,FALSE()),"")</f>
        <v/>
      </c>
      <c r="O409" s="93" t="str">
        <f t="shared" si="18"/>
        <v>Aktif</v>
      </c>
      <c r="P409" s="93" t="str">
        <f t="shared" ca="1" si="19"/>
        <v/>
      </c>
      <c r="Q409" s="93" t="str">
        <f t="shared" ca="1" si="20"/>
        <v/>
      </c>
    </row>
    <row r="410" spans="1:17" s="1" customFormat="1" ht="15" hidden="1" customHeight="1" x14ac:dyDescent="0.25">
      <c r="A410" s="92" t="s">
        <v>267</v>
      </c>
      <c r="B410" s="93" t="str">
        <f>IFERROR(VLOOKUP(A410,Dim_Magaza!$A:$C,2,FALSE()),"")</f>
        <v>ÇİĞLİ</v>
      </c>
      <c r="C410" s="93" t="s">
        <v>8653</v>
      </c>
      <c r="D410" s="92" t="s">
        <v>106</v>
      </c>
      <c r="E410" s="93" t="str">
        <f>IFERROR(VLOOKUP(D410,Dim_Unvan!$A:$B,2,FALSE()),"")</f>
        <v>UZMAN KASAP</v>
      </c>
      <c r="F410" s="92" t="s">
        <v>27</v>
      </c>
      <c r="G410" s="93" t="str">
        <f>IF(OR(A410="",F410="",I410="",K410&lt;&gt;""),"",IF(COUNTIFS($A$2:A410,A410,$F$2:F410,F410,$K$2:K410,"")&lt;=SUMIFS(Fact_Norm!$F:$F,Fact_Norm!$A:$A,A410,Fact_Norm!$E:$E,F410),"Norma Uygun","Norm Fazlası"))</f>
        <v>Norma Uygun</v>
      </c>
      <c r="H410" s="92"/>
      <c r="I410" s="92" t="s">
        <v>709</v>
      </c>
      <c r="J410" s="94"/>
      <c r="K410" s="94"/>
      <c r="L410" s="92"/>
      <c r="M410" s="92"/>
      <c r="N410" s="93" t="str">
        <f>IFERROR(VLOOKUP(M410,Dim_CikisNedeni!$A:$B,2,FALSE()),"")</f>
        <v/>
      </c>
      <c r="O410" s="93" t="str">
        <f t="shared" si="18"/>
        <v>Aktif</v>
      </c>
      <c r="P410" s="93" t="str">
        <f t="shared" ca="1" si="19"/>
        <v/>
      </c>
      <c r="Q410" s="93" t="str">
        <f t="shared" ca="1" si="20"/>
        <v/>
      </c>
    </row>
    <row r="411" spans="1:17" s="1" customFormat="1" ht="15" hidden="1" customHeight="1" x14ac:dyDescent="0.25">
      <c r="A411" s="92" t="s">
        <v>267</v>
      </c>
      <c r="B411" s="93" t="str">
        <f>IFERROR(VLOOKUP(A411,Dim_Magaza!$A:$C,2,FALSE()),"")</f>
        <v>ÇİĞLİ</v>
      </c>
      <c r="C411" s="93" t="s">
        <v>8653</v>
      </c>
      <c r="D411" s="92" t="s">
        <v>34</v>
      </c>
      <c r="E411" s="93" t="str">
        <f>IFERROR(VLOOKUP(D411,Dim_Unvan!$A:$B,2,FALSE()),"")</f>
        <v>MANAV</v>
      </c>
      <c r="F411" s="92" t="s">
        <v>35</v>
      </c>
      <c r="G411" s="93" t="str">
        <f>IF(OR(A411="",F411="",I411="",K411&lt;&gt;""),"",IF(COUNTIFS($A$2:A411,A411,$F$2:F411,F411,$K$2:K411,"")&lt;=SUMIFS(Fact_Norm!$F:$F,Fact_Norm!$A:$A,A411,Fact_Norm!$E:$E,F411),"Norma Uygun","Norm Fazlası"))</f>
        <v>Norma Uygun</v>
      </c>
      <c r="H411" s="92"/>
      <c r="I411" s="92" t="s">
        <v>710</v>
      </c>
      <c r="J411" s="94"/>
      <c r="K411" s="94"/>
      <c r="L411" s="92"/>
      <c r="M411" s="92"/>
      <c r="N411" s="93" t="str">
        <f>IFERROR(VLOOKUP(M411,Dim_CikisNedeni!$A:$B,2,FALSE()),"")</f>
        <v/>
      </c>
      <c r="O411" s="93" t="str">
        <f t="shared" si="18"/>
        <v>Aktif</v>
      </c>
      <c r="P411" s="93" t="str">
        <f t="shared" ca="1" si="19"/>
        <v/>
      </c>
      <c r="Q411" s="93" t="str">
        <f t="shared" ca="1" si="20"/>
        <v/>
      </c>
    </row>
    <row r="412" spans="1:17" s="1" customFormat="1" ht="15" hidden="1" customHeight="1" x14ac:dyDescent="0.25">
      <c r="A412" s="92" t="s">
        <v>267</v>
      </c>
      <c r="B412" s="93" t="str">
        <f>IFERROR(VLOOKUP(A412,Dim_Magaza!$A:$C,2,FALSE()),"")</f>
        <v>ÇİĞLİ</v>
      </c>
      <c r="C412" s="93" t="s">
        <v>8653</v>
      </c>
      <c r="D412" s="92" t="s">
        <v>34</v>
      </c>
      <c r="E412" s="93" t="str">
        <f>IFERROR(VLOOKUP(D412,Dim_Unvan!$A:$B,2,FALSE()),"")</f>
        <v>MANAV</v>
      </c>
      <c r="F412" s="92" t="s">
        <v>35</v>
      </c>
      <c r="G412" s="93" t="str">
        <f>IF(OR(A412="",F412="",I412="",K412&lt;&gt;""),"",IF(COUNTIFS($A$2:A412,A412,$F$2:F412,F412,$K$2:K412,"")&lt;=SUMIFS(Fact_Norm!$F:$F,Fact_Norm!$A:$A,A412,Fact_Norm!$E:$E,F412),"Norma Uygun","Norm Fazlası"))</f>
        <v>Norma Uygun</v>
      </c>
      <c r="H412" s="92"/>
      <c r="I412" s="92" t="s">
        <v>711</v>
      </c>
      <c r="J412" s="94"/>
      <c r="K412" s="94"/>
      <c r="L412" s="92"/>
      <c r="M412" s="92"/>
      <c r="N412" s="93" t="str">
        <f>IFERROR(VLOOKUP(M412,Dim_CikisNedeni!$A:$B,2,FALSE()),"")</f>
        <v/>
      </c>
      <c r="O412" s="93" t="str">
        <f t="shared" si="18"/>
        <v>Aktif</v>
      </c>
      <c r="P412" s="93" t="str">
        <f t="shared" ca="1" si="19"/>
        <v/>
      </c>
      <c r="Q412" s="93" t="str">
        <f t="shared" ca="1" si="20"/>
        <v/>
      </c>
    </row>
    <row r="413" spans="1:17" s="1" customFormat="1" ht="15" hidden="1" customHeight="1" x14ac:dyDescent="0.25">
      <c r="A413" s="92" t="s">
        <v>267</v>
      </c>
      <c r="B413" s="93" t="str">
        <f>IFERROR(VLOOKUP(A413,Dim_Magaza!$A:$C,2,FALSE()),"")</f>
        <v>ÇİĞLİ</v>
      </c>
      <c r="C413" s="93" t="s">
        <v>8653</v>
      </c>
      <c r="D413" s="92" t="s">
        <v>48</v>
      </c>
      <c r="E413" s="93" t="str">
        <f>IFERROR(VLOOKUP(D413,Dim_Unvan!$A:$B,2,FALSE()),"")</f>
        <v>ONLİNE ŞOFÖR</v>
      </c>
      <c r="F413" s="92" t="s">
        <v>49</v>
      </c>
      <c r="G413" s="93" t="str">
        <f>IF(OR(A413="",F413="",I413="",K413&lt;&gt;""),"",IF(COUNTIFS($A$2:A413,A413,$F$2:F413,F413,$K$2:K413,"")&lt;=SUMIFS(Fact_Norm!$F:$F,Fact_Norm!$A:$A,A413,Fact_Norm!$E:$E,F413),"Norma Uygun","Norm Fazlası"))</f>
        <v>Norma Uygun</v>
      </c>
      <c r="H413" s="92"/>
      <c r="I413" s="92" t="s">
        <v>712</v>
      </c>
      <c r="J413" s="94"/>
      <c r="K413" s="94"/>
      <c r="L413" s="92"/>
      <c r="M413" s="92"/>
      <c r="N413" s="93" t="str">
        <f>IFERROR(VLOOKUP(M413,Dim_CikisNedeni!$A:$B,2,FALSE()),"")</f>
        <v/>
      </c>
      <c r="O413" s="93" t="str">
        <f t="shared" si="18"/>
        <v>Aktif</v>
      </c>
      <c r="P413" s="93" t="str">
        <f t="shared" ca="1" si="19"/>
        <v/>
      </c>
      <c r="Q413" s="93" t="str">
        <f t="shared" ca="1" si="20"/>
        <v/>
      </c>
    </row>
    <row r="414" spans="1:17" s="1" customFormat="1" ht="15" hidden="1" customHeight="1" x14ac:dyDescent="0.25">
      <c r="A414" s="92" t="s">
        <v>267</v>
      </c>
      <c r="B414" s="93" t="str">
        <f>IFERROR(VLOOKUP(A414,Dim_Magaza!$A:$C,2,FALSE()),"")</f>
        <v>ÇİĞLİ</v>
      </c>
      <c r="C414" s="93" t="s">
        <v>8653</v>
      </c>
      <c r="D414" s="92" t="s">
        <v>48</v>
      </c>
      <c r="E414" s="93" t="str">
        <f>IFERROR(VLOOKUP(D414,Dim_Unvan!$A:$B,2,FALSE()),"")</f>
        <v>ONLİNE ŞOFÖR</v>
      </c>
      <c r="F414" s="92" t="s">
        <v>49</v>
      </c>
      <c r="G414" s="93" t="str">
        <f>IF(OR(A414="",F414="",I414="",K414&lt;&gt;""),"",IF(COUNTIFS($A$2:A414,A414,$F$2:F414,F414,$K$2:K414,"")&lt;=SUMIFS(Fact_Norm!$F:$F,Fact_Norm!$A:$A,A414,Fact_Norm!$E:$E,F414),"Norma Uygun","Norm Fazlası"))</f>
        <v>Norm Fazlası</v>
      </c>
      <c r="H414" s="92"/>
      <c r="I414" s="92" t="s">
        <v>713</v>
      </c>
      <c r="J414" s="94"/>
      <c r="K414" s="94"/>
      <c r="L414" s="92"/>
      <c r="M414" s="92"/>
      <c r="N414" s="93" t="str">
        <f>IFERROR(VLOOKUP(M414,Dim_CikisNedeni!$A:$B,2,FALSE()),"")</f>
        <v/>
      </c>
      <c r="O414" s="93" t="str">
        <f t="shared" si="18"/>
        <v>Aktif</v>
      </c>
      <c r="P414" s="93" t="str">
        <f t="shared" ca="1" si="19"/>
        <v/>
      </c>
      <c r="Q414" s="93" t="str">
        <f t="shared" ca="1" si="20"/>
        <v/>
      </c>
    </row>
    <row r="415" spans="1:17" s="1" customFormat="1" ht="15" hidden="1" customHeight="1" x14ac:dyDescent="0.25">
      <c r="A415" s="92" t="s">
        <v>267</v>
      </c>
      <c r="B415" s="93" t="str">
        <f>IFERROR(VLOOKUP(A415,Dim_Magaza!$A:$C,2,FALSE()),"")</f>
        <v>ÇİĞLİ</v>
      </c>
      <c r="C415" s="93" t="s">
        <v>8653</v>
      </c>
      <c r="D415" s="92" t="s">
        <v>46</v>
      </c>
      <c r="E415" s="93" t="str">
        <f>IFERROR(VLOOKUP(D415,Dim_Unvan!$A:$B,2,FALSE()),"")</f>
        <v>ONLİNE TOPLAYICI</v>
      </c>
      <c r="F415" s="92" t="s">
        <v>47</v>
      </c>
      <c r="G415" s="93" t="str">
        <f>IF(OR(A415="",F415="",I415="",K415&lt;&gt;""),"",IF(COUNTIFS($A$2:A415,A415,$F$2:F415,F415,$K$2:K415,"")&lt;=SUMIFS(Fact_Norm!$F:$F,Fact_Norm!$A:$A,A415,Fact_Norm!$E:$E,F415),"Norma Uygun","Norm Fazlası"))</f>
        <v>Norma Uygun</v>
      </c>
      <c r="H415" s="92"/>
      <c r="I415" s="92" t="s">
        <v>714</v>
      </c>
      <c r="J415" s="94"/>
      <c r="K415" s="94"/>
      <c r="L415" s="92"/>
      <c r="M415" s="92"/>
      <c r="N415" s="93" t="str">
        <f>IFERROR(VLOOKUP(M415,Dim_CikisNedeni!$A:$B,2,FALSE()),"")</f>
        <v/>
      </c>
      <c r="O415" s="93" t="str">
        <f t="shared" si="18"/>
        <v>Aktif</v>
      </c>
      <c r="P415" s="93" t="str">
        <f t="shared" ca="1" si="19"/>
        <v/>
      </c>
      <c r="Q415" s="93" t="str">
        <f t="shared" ca="1" si="20"/>
        <v/>
      </c>
    </row>
    <row r="416" spans="1:17" s="1" customFormat="1" ht="15" hidden="1" customHeight="1" x14ac:dyDescent="0.25">
      <c r="A416" s="92" t="s">
        <v>198</v>
      </c>
      <c r="B416" s="93" t="str">
        <f>IFERROR(VLOOKUP(A416,Dim_Magaza!$A:$C,2,FALSE()),"")</f>
        <v>GÜMÜŞPALA</v>
      </c>
      <c r="C416" s="93" t="s">
        <v>8653</v>
      </c>
      <c r="D416" s="92" t="s">
        <v>72</v>
      </c>
      <c r="E416" s="93" t="str">
        <f>IFERROR(VLOOKUP(D416,Dim_Unvan!$A:$B,2,FALSE()),"")</f>
        <v>YÖNETİCİ</v>
      </c>
      <c r="F416" s="92" t="s">
        <v>73</v>
      </c>
      <c r="G416" s="93" t="str">
        <f>IF(OR(A416="",F416="",I416="",K416&lt;&gt;""),"",IF(COUNTIFS($A$2:A416,A416,$F$2:F416,F416,$K$2:K416,"")&lt;=SUMIFS(Fact_Norm!$F:$F,Fact_Norm!$A:$A,A416,Fact_Norm!$E:$E,F416),"Norma Uygun","Norm Fazlası"))</f>
        <v>Norma Uygun</v>
      </c>
      <c r="H416" s="92"/>
      <c r="I416" s="92" t="s">
        <v>715</v>
      </c>
      <c r="J416" s="94"/>
      <c r="K416" s="94"/>
      <c r="L416" s="92"/>
      <c r="M416" s="92"/>
      <c r="N416" s="93" t="str">
        <f>IFERROR(VLOOKUP(M416,Dim_CikisNedeni!$A:$B,2,FALSE()),"")</f>
        <v/>
      </c>
      <c r="O416" s="93" t="str">
        <f t="shared" si="18"/>
        <v>Aktif</v>
      </c>
      <c r="P416" s="93" t="str">
        <f t="shared" ca="1" si="19"/>
        <v/>
      </c>
      <c r="Q416" s="93" t="str">
        <f t="shared" ca="1" si="20"/>
        <v/>
      </c>
    </row>
    <row r="417" spans="1:17" s="1" customFormat="1" ht="15" hidden="1" customHeight="1" x14ac:dyDescent="0.25">
      <c r="A417" s="92" t="s">
        <v>198</v>
      </c>
      <c r="B417" s="93" t="str">
        <f>IFERROR(VLOOKUP(A417,Dim_Magaza!$A:$C,2,FALSE()),"")</f>
        <v>GÜMÜŞPALA</v>
      </c>
      <c r="C417" s="93" t="s">
        <v>8653</v>
      </c>
      <c r="D417" s="92" t="s">
        <v>76</v>
      </c>
      <c r="E417" s="93" t="str">
        <f>IFERROR(VLOOKUP(D417,Dim_Unvan!$A:$B,2,FALSE()),"")</f>
        <v>YÖNETİCİ YARDIMCISI</v>
      </c>
      <c r="F417" s="92" t="s">
        <v>77</v>
      </c>
      <c r="G417" s="93" t="str">
        <f>IF(OR(A417="",F417="",I417="",K417&lt;&gt;""),"",IF(COUNTIFS($A$2:A417,A417,$F$2:F417,F417,$K$2:K417,"")&lt;=SUMIFS(Fact_Norm!$F:$F,Fact_Norm!$A:$A,A417,Fact_Norm!$E:$E,F417),"Norma Uygun","Norm Fazlası"))</f>
        <v>Norma Uygun</v>
      </c>
      <c r="H417" s="92"/>
      <c r="I417" s="92" t="s">
        <v>716</v>
      </c>
      <c r="J417" s="94"/>
      <c r="K417" s="94"/>
      <c r="L417" s="92"/>
      <c r="M417" s="92"/>
      <c r="N417" s="93" t="str">
        <f>IFERROR(VLOOKUP(M417,Dim_CikisNedeni!$A:$B,2,FALSE()),"")</f>
        <v/>
      </c>
      <c r="O417" s="93" t="str">
        <f t="shared" si="18"/>
        <v>Aktif</v>
      </c>
      <c r="P417" s="93" t="str">
        <f t="shared" ca="1" si="19"/>
        <v/>
      </c>
      <c r="Q417" s="93" t="str">
        <f t="shared" ca="1" si="20"/>
        <v/>
      </c>
    </row>
    <row r="418" spans="1:17" s="1" customFormat="1" ht="15" hidden="1" customHeight="1" x14ac:dyDescent="0.25">
      <c r="A418" s="92" t="s">
        <v>198</v>
      </c>
      <c r="B418" s="93" t="str">
        <f>IFERROR(VLOOKUP(A418,Dim_Magaza!$A:$C,2,FALSE()),"")</f>
        <v>GÜMÜŞPALA</v>
      </c>
      <c r="C418" s="93" t="s">
        <v>8653</v>
      </c>
      <c r="D418" s="92" t="s">
        <v>52</v>
      </c>
      <c r="E418" s="93" t="str">
        <f>IFERROR(VLOOKUP(D418,Dim_Unvan!$A:$B,2,FALSE()),"")</f>
        <v>REYON GÖREVLİSİ</v>
      </c>
      <c r="F418" s="92" t="s">
        <v>53</v>
      </c>
      <c r="G418" s="93" t="str">
        <f>IF(OR(A418="",F418="",I418="",K418&lt;&gt;""),"",IF(COUNTIFS($A$2:A418,A418,$F$2:F418,F418,$K$2:K418,"")&lt;=SUMIFS(Fact_Norm!$F:$F,Fact_Norm!$A:$A,A418,Fact_Norm!$E:$E,F418),"Norma Uygun","Norm Fazlası"))</f>
        <v>Norma Uygun</v>
      </c>
      <c r="H418" s="92"/>
      <c r="I418" s="92" t="s">
        <v>717</v>
      </c>
      <c r="J418" s="94"/>
      <c r="K418" s="94"/>
      <c r="L418" s="92"/>
      <c r="M418" s="92"/>
      <c r="N418" s="93" t="str">
        <f>IFERROR(VLOOKUP(M418,Dim_CikisNedeni!$A:$B,2,FALSE()),"")</f>
        <v/>
      </c>
      <c r="O418" s="93" t="str">
        <f t="shared" si="18"/>
        <v>Aktif</v>
      </c>
      <c r="P418" s="93" t="str">
        <f t="shared" ca="1" si="19"/>
        <v/>
      </c>
      <c r="Q418" s="93" t="str">
        <f t="shared" ca="1" si="20"/>
        <v/>
      </c>
    </row>
    <row r="419" spans="1:17" s="1" customFormat="1" ht="15" hidden="1" customHeight="1" x14ac:dyDescent="0.25">
      <c r="A419" s="92" t="s">
        <v>198</v>
      </c>
      <c r="B419" s="93" t="str">
        <f>IFERROR(VLOOKUP(A419,Dim_Magaza!$A:$C,2,FALSE()),"")</f>
        <v>GÜMÜŞPALA</v>
      </c>
      <c r="C419" s="93" t="s">
        <v>8653</v>
      </c>
      <c r="D419" s="92" t="s">
        <v>52</v>
      </c>
      <c r="E419" s="93" t="str">
        <f>IFERROR(VLOOKUP(D419,Dim_Unvan!$A:$B,2,FALSE()),"")</f>
        <v>REYON GÖREVLİSİ</v>
      </c>
      <c r="F419" s="92" t="s">
        <v>53</v>
      </c>
      <c r="G419" s="93" t="str">
        <f>IF(OR(A419="",F419="",I419="",K419&lt;&gt;""),"",IF(COUNTIFS($A$2:A419,A419,$F$2:F419,F419,$K$2:K419,"")&lt;=SUMIFS(Fact_Norm!$F:$F,Fact_Norm!$A:$A,A419,Fact_Norm!$E:$E,F419),"Norma Uygun","Norm Fazlası"))</f>
        <v>Norma Uygun</v>
      </c>
      <c r="H419" s="92"/>
      <c r="I419" s="92" t="s">
        <v>718</v>
      </c>
      <c r="J419" s="94"/>
      <c r="K419" s="94"/>
      <c r="L419" s="92"/>
      <c r="M419" s="92"/>
      <c r="N419" s="93" t="str">
        <f>IFERROR(VLOOKUP(M419,Dim_CikisNedeni!$A:$B,2,FALSE()),"")</f>
        <v/>
      </c>
      <c r="O419" s="93" t="str">
        <f t="shared" si="18"/>
        <v>Aktif</v>
      </c>
      <c r="P419" s="93" t="str">
        <f t="shared" ca="1" si="19"/>
        <v/>
      </c>
      <c r="Q419" s="93" t="str">
        <f t="shared" ca="1" si="20"/>
        <v/>
      </c>
    </row>
    <row r="420" spans="1:17" s="1" customFormat="1" ht="15" hidden="1" customHeight="1" x14ac:dyDescent="0.25">
      <c r="A420" s="92" t="s">
        <v>198</v>
      </c>
      <c r="B420" s="93" t="str">
        <f>IFERROR(VLOOKUP(A420,Dim_Magaza!$A:$C,2,FALSE()),"")</f>
        <v>GÜMÜŞPALA</v>
      </c>
      <c r="C420" s="93" t="s">
        <v>8653</v>
      </c>
      <c r="D420" s="92" t="s">
        <v>84</v>
      </c>
      <c r="E420" s="93" t="str">
        <f>IFERROR(VLOOKUP(D420,Dim_Unvan!$A:$B,2,FALSE()),"")</f>
        <v>ŞARKÜTERİ</v>
      </c>
      <c r="F420" s="92" t="s">
        <v>85</v>
      </c>
      <c r="G420" s="93" t="str">
        <f>IF(OR(A420="",F420="",I420="",K420&lt;&gt;""),"",IF(COUNTIFS($A$2:A420,A420,$F$2:F420,F420,$K$2:K420,"")&lt;=SUMIFS(Fact_Norm!$F:$F,Fact_Norm!$A:$A,A420,Fact_Norm!$E:$E,F420),"Norma Uygun","Norm Fazlası"))</f>
        <v>Norma Uygun</v>
      </c>
      <c r="H420" s="92"/>
      <c r="I420" s="92" t="s">
        <v>719</v>
      </c>
      <c r="J420" s="94"/>
      <c r="K420" s="94"/>
      <c r="L420" s="92"/>
      <c r="M420" s="92"/>
      <c r="N420" s="93" t="str">
        <f>IFERROR(VLOOKUP(M420,Dim_CikisNedeni!$A:$B,2,FALSE()),"")</f>
        <v/>
      </c>
      <c r="O420" s="93" t="str">
        <f t="shared" si="18"/>
        <v>Aktif</v>
      </c>
      <c r="P420" s="93" t="str">
        <f t="shared" ca="1" si="19"/>
        <v/>
      </c>
      <c r="Q420" s="93" t="str">
        <f t="shared" ca="1" si="20"/>
        <v/>
      </c>
    </row>
    <row r="421" spans="1:17" s="1" customFormat="1" ht="15" hidden="1" customHeight="1" x14ac:dyDescent="0.25">
      <c r="A421" s="92" t="s">
        <v>198</v>
      </c>
      <c r="B421" s="93" t="str">
        <f>IFERROR(VLOOKUP(A421,Dim_Magaza!$A:$C,2,FALSE()),"")</f>
        <v>GÜMÜŞPALA</v>
      </c>
      <c r="C421" s="93" t="s">
        <v>8653</v>
      </c>
      <c r="D421" s="92" t="s">
        <v>34</v>
      </c>
      <c r="E421" s="93" t="str">
        <f>IFERROR(VLOOKUP(D421,Dim_Unvan!$A:$B,2,FALSE()),"")</f>
        <v>MANAV</v>
      </c>
      <c r="F421" s="92" t="s">
        <v>35</v>
      </c>
      <c r="G421" s="93" t="str">
        <f>IF(OR(A421="",F421="",I421="",K421&lt;&gt;""),"",IF(COUNTIFS($A$2:A421,A421,$F$2:F421,F421,$K$2:K421,"")&lt;=SUMIFS(Fact_Norm!$F:$F,Fact_Norm!$A:$A,A421,Fact_Norm!$E:$E,F421),"Norma Uygun","Norm Fazlası"))</f>
        <v>Norma Uygun</v>
      </c>
      <c r="H421" s="92"/>
      <c r="I421" s="92" t="s">
        <v>720</v>
      </c>
      <c r="J421" s="94"/>
      <c r="K421" s="94"/>
      <c r="L421" s="92"/>
      <c r="M421" s="92"/>
      <c r="N421" s="93" t="str">
        <f>IFERROR(VLOOKUP(M421,Dim_CikisNedeni!$A:$B,2,FALSE()),"")</f>
        <v/>
      </c>
      <c r="O421" s="93" t="str">
        <f t="shared" si="18"/>
        <v>Aktif</v>
      </c>
      <c r="P421" s="93" t="str">
        <f t="shared" ca="1" si="19"/>
        <v/>
      </c>
      <c r="Q421" s="93" t="str">
        <f t="shared" ca="1" si="20"/>
        <v/>
      </c>
    </row>
    <row r="422" spans="1:17" s="1" customFormat="1" ht="15" hidden="1" customHeight="1" x14ac:dyDescent="0.25">
      <c r="A422" s="92" t="s">
        <v>198</v>
      </c>
      <c r="B422" s="93" t="str">
        <f>IFERROR(VLOOKUP(A422,Dim_Magaza!$A:$C,2,FALSE()),"")</f>
        <v>GÜMÜŞPALA</v>
      </c>
      <c r="C422" s="93" t="s">
        <v>8653</v>
      </c>
      <c r="D422" s="92" t="s">
        <v>38</v>
      </c>
      <c r="E422" s="93" t="str">
        <f>IFERROR(VLOOKUP(D422,Dim_Unvan!$A:$B,2,FALSE()),"")</f>
        <v>MANAV YARDIMCISI</v>
      </c>
      <c r="F422" s="92" t="s">
        <v>39</v>
      </c>
      <c r="G422" s="93" t="str">
        <f>IF(OR(A422="",F422="",I422="",K422&lt;&gt;""),"",IF(COUNTIFS($A$2:A422,A422,$F$2:F422,F422,$K$2:K422,"")&lt;=SUMIFS(Fact_Norm!$F:$F,Fact_Norm!$A:$A,A422,Fact_Norm!$E:$E,F422),"Norma Uygun","Norm Fazlası"))</f>
        <v>Norm Fazlası</v>
      </c>
      <c r="H422" s="92"/>
      <c r="I422" s="92" t="s">
        <v>721</v>
      </c>
      <c r="J422" s="94"/>
      <c r="K422" s="94"/>
      <c r="L422" s="92"/>
      <c r="M422" s="92"/>
      <c r="N422" s="93" t="str">
        <f>IFERROR(VLOOKUP(M422,Dim_CikisNedeni!$A:$B,2,FALSE()),"")</f>
        <v/>
      </c>
      <c r="O422" s="93" t="str">
        <f t="shared" si="18"/>
        <v>Aktif</v>
      </c>
      <c r="P422" s="93" t="str">
        <f t="shared" ca="1" si="19"/>
        <v/>
      </c>
      <c r="Q422" s="93" t="str">
        <f t="shared" ca="1" si="20"/>
        <v/>
      </c>
    </row>
    <row r="423" spans="1:17" s="1" customFormat="1" ht="15" hidden="1" customHeight="1" x14ac:dyDescent="0.25">
      <c r="A423" s="92" t="s">
        <v>233</v>
      </c>
      <c r="B423" s="93" t="str">
        <f>IFERROR(VLOOKUP(A423,Dim_Magaza!$A:$C,2,FALSE()),"")</f>
        <v>POLİGON</v>
      </c>
      <c r="C423" s="93" t="s">
        <v>8654</v>
      </c>
      <c r="D423" s="92" t="s">
        <v>72</v>
      </c>
      <c r="E423" s="93" t="str">
        <f>IFERROR(VLOOKUP(D423,Dim_Unvan!$A:$B,2,FALSE()),"")</f>
        <v>YÖNETİCİ</v>
      </c>
      <c r="F423" s="92" t="s">
        <v>73</v>
      </c>
      <c r="G423" s="93" t="str">
        <f>IF(OR(A423="",F423="",I423="",K423&lt;&gt;""),"",IF(COUNTIFS($A$2:A423,A423,$F$2:F423,F423,$K$2:K423,"")&lt;=SUMIFS(Fact_Norm!$F:$F,Fact_Norm!$A:$A,A423,Fact_Norm!$E:$E,F423),"Norma Uygun","Norm Fazlası"))</f>
        <v>Norma Uygun</v>
      </c>
      <c r="H423" s="92"/>
      <c r="I423" s="92" t="s">
        <v>722</v>
      </c>
      <c r="J423" s="94"/>
      <c r="K423" s="94"/>
      <c r="L423" s="92"/>
      <c r="M423" s="92"/>
      <c r="N423" s="93" t="str">
        <f>IFERROR(VLOOKUP(M423,Dim_CikisNedeni!$A:$B,2,FALSE()),"")</f>
        <v/>
      </c>
      <c r="O423" s="93" t="str">
        <f t="shared" si="18"/>
        <v>Aktif</v>
      </c>
      <c r="P423" s="93" t="str">
        <f t="shared" ca="1" si="19"/>
        <v/>
      </c>
      <c r="Q423" s="93" t="str">
        <f t="shared" ca="1" si="20"/>
        <v/>
      </c>
    </row>
    <row r="424" spans="1:17" s="1" customFormat="1" ht="15" hidden="1" customHeight="1" x14ac:dyDescent="0.25">
      <c r="A424" s="92" t="s">
        <v>233</v>
      </c>
      <c r="B424" s="93" t="str">
        <f>IFERROR(VLOOKUP(A424,Dim_Magaza!$A:$C,2,FALSE()),"")</f>
        <v>POLİGON</v>
      </c>
      <c r="C424" s="93" t="s">
        <v>8654</v>
      </c>
      <c r="D424" s="92" t="s">
        <v>76</v>
      </c>
      <c r="E424" s="93" t="str">
        <f>IFERROR(VLOOKUP(D424,Dim_Unvan!$A:$B,2,FALSE()),"")</f>
        <v>YÖNETİCİ YARDIMCISI</v>
      </c>
      <c r="F424" s="92" t="s">
        <v>77</v>
      </c>
      <c r="G424" s="93" t="str">
        <f>IF(OR(A424="",F424="",I424="",K424&lt;&gt;""),"",IF(COUNTIFS($A$2:A424,A424,$F$2:F424,F424,$K$2:K424,"")&lt;=SUMIFS(Fact_Norm!$F:$F,Fact_Norm!$A:$A,A424,Fact_Norm!$E:$E,F424),"Norma Uygun","Norm Fazlası"))</f>
        <v>Norma Uygun</v>
      </c>
      <c r="H424" s="92"/>
      <c r="I424" s="92" t="s">
        <v>723</v>
      </c>
      <c r="J424" s="94"/>
      <c r="K424" s="94"/>
      <c r="L424" s="92"/>
      <c r="M424" s="92"/>
      <c r="N424" s="93" t="str">
        <f>IFERROR(VLOOKUP(M424,Dim_CikisNedeni!$A:$B,2,FALSE()),"")</f>
        <v/>
      </c>
      <c r="O424" s="93" t="str">
        <f t="shared" si="18"/>
        <v>Aktif</v>
      </c>
      <c r="P424" s="93" t="str">
        <f t="shared" ca="1" si="19"/>
        <v/>
      </c>
      <c r="Q424" s="93" t="str">
        <f t="shared" ca="1" si="20"/>
        <v/>
      </c>
    </row>
    <row r="425" spans="1:17" s="1" customFormat="1" ht="15" hidden="1" customHeight="1" x14ac:dyDescent="0.25">
      <c r="A425" s="92" t="s">
        <v>233</v>
      </c>
      <c r="B425" s="93" t="str">
        <f>IFERROR(VLOOKUP(A425,Dim_Magaza!$A:$C,2,FALSE()),"")</f>
        <v>POLİGON</v>
      </c>
      <c r="C425" s="93" t="s">
        <v>8654</v>
      </c>
      <c r="D425" s="92" t="s">
        <v>30</v>
      </c>
      <c r="E425" s="93" t="str">
        <f>IFERROR(VLOOKUP(D425,Dim_Unvan!$A:$B,2,FALSE()),"")</f>
        <v>KASİYER</v>
      </c>
      <c r="F425" s="92" t="s">
        <v>31</v>
      </c>
      <c r="G425" s="93" t="str">
        <f>IF(OR(A425="",F425="",I425="",K425&lt;&gt;""),"",IF(COUNTIFS($A$2:A425,A425,$F$2:F425,F425,$K$2:K425,"")&lt;=SUMIFS(Fact_Norm!$F:$F,Fact_Norm!$A:$A,A425,Fact_Norm!$E:$E,F425),"Norma Uygun","Norm Fazlası"))</f>
        <v>Norma Uygun</v>
      </c>
      <c r="H425" s="92"/>
      <c r="I425" s="92" t="s">
        <v>724</v>
      </c>
      <c r="J425" s="94"/>
      <c r="K425" s="94"/>
      <c r="L425" s="92"/>
      <c r="M425" s="92"/>
      <c r="N425" s="93" t="str">
        <f>IFERROR(VLOOKUP(M425,Dim_CikisNedeni!$A:$B,2,FALSE()),"")</f>
        <v/>
      </c>
      <c r="O425" s="93" t="str">
        <f t="shared" si="18"/>
        <v>Aktif</v>
      </c>
      <c r="P425" s="93" t="str">
        <f t="shared" ca="1" si="19"/>
        <v/>
      </c>
      <c r="Q425" s="93" t="str">
        <f t="shared" ca="1" si="20"/>
        <v/>
      </c>
    </row>
    <row r="426" spans="1:17" s="1" customFormat="1" ht="15" hidden="1" customHeight="1" x14ac:dyDescent="0.25">
      <c r="A426" s="92" t="s">
        <v>233</v>
      </c>
      <c r="B426" s="93" t="str">
        <f>IFERROR(VLOOKUP(A426,Dim_Magaza!$A:$C,2,FALSE()),"")</f>
        <v>POLİGON</v>
      </c>
      <c r="C426" s="93" t="s">
        <v>8654</v>
      </c>
      <c r="D426" s="92" t="s">
        <v>30</v>
      </c>
      <c r="E426" s="93" t="str">
        <f>IFERROR(VLOOKUP(D426,Dim_Unvan!$A:$B,2,FALSE()),"")</f>
        <v>KASİYER</v>
      </c>
      <c r="F426" s="92" t="s">
        <v>31</v>
      </c>
      <c r="G426" s="93" t="str">
        <f>IF(OR(A426="",F426="",I426="",K426&lt;&gt;""),"",IF(COUNTIFS($A$2:A426,A426,$F$2:F426,F426,$K$2:K426,"")&lt;=SUMIFS(Fact_Norm!$F:$F,Fact_Norm!$A:$A,A426,Fact_Norm!$E:$E,F426),"Norma Uygun","Norm Fazlası"))</f>
        <v>Norma Uygun</v>
      </c>
      <c r="H426" s="92"/>
      <c r="I426" s="92" t="s">
        <v>725</v>
      </c>
      <c r="J426" s="94"/>
      <c r="K426" s="94"/>
      <c r="L426" s="92"/>
      <c r="M426" s="92"/>
      <c r="N426" s="93" t="str">
        <f>IFERROR(VLOOKUP(M426,Dim_CikisNedeni!$A:$B,2,FALSE()),"")</f>
        <v/>
      </c>
      <c r="O426" s="93" t="str">
        <f t="shared" si="18"/>
        <v>Aktif</v>
      </c>
      <c r="P426" s="93" t="str">
        <f t="shared" ca="1" si="19"/>
        <v/>
      </c>
      <c r="Q426" s="93" t="str">
        <f t="shared" ca="1" si="20"/>
        <v/>
      </c>
    </row>
    <row r="427" spans="1:17" s="1" customFormat="1" ht="15" hidden="1" customHeight="1" x14ac:dyDescent="0.25">
      <c r="A427" s="92" t="s">
        <v>233</v>
      </c>
      <c r="B427" s="93" t="str">
        <f>IFERROR(VLOOKUP(A427,Dim_Magaza!$A:$C,2,FALSE()),"")</f>
        <v>POLİGON</v>
      </c>
      <c r="C427" s="93" t="s">
        <v>8654</v>
      </c>
      <c r="D427" s="92" t="s">
        <v>30</v>
      </c>
      <c r="E427" s="93" t="str">
        <f>IFERROR(VLOOKUP(D427,Dim_Unvan!$A:$B,2,FALSE()),"")</f>
        <v>KASİYER</v>
      </c>
      <c r="F427" s="92" t="s">
        <v>31</v>
      </c>
      <c r="G427" s="93" t="str">
        <f>IF(OR(A427="",F427="",I427="",K427&lt;&gt;""),"",IF(COUNTIFS($A$2:A427,A427,$F$2:F427,F427,$K$2:K427,"")&lt;=SUMIFS(Fact_Norm!$F:$F,Fact_Norm!$A:$A,A427,Fact_Norm!$E:$E,F427),"Norma Uygun","Norm Fazlası"))</f>
        <v>Norma Uygun</v>
      </c>
      <c r="H427" s="92"/>
      <c r="I427" s="92" t="s">
        <v>726</v>
      </c>
      <c r="J427" s="94"/>
      <c r="K427" s="94"/>
      <c r="L427" s="92"/>
      <c r="M427" s="92"/>
      <c r="N427" s="93" t="str">
        <f>IFERROR(VLOOKUP(M427,Dim_CikisNedeni!$A:$B,2,FALSE()),"")</f>
        <v/>
      </c>
      <c r="O427" s="93" t="str">
        <f t="shared" si="18"/>
        <v>Aktif</v>
      </c>
      <c r="P427" s="93" t="str">
        <f t="shared" ca="1" si="19"/>
        <v/>
      </c>
      <c r="Q427" s="93" t="str">
        <f t="shared" ca="1" si="20"/>
        <v/>
      </c>
    </row>
    <row r="428" spans="1:17" s="1" customFormat="1" ht="15" hidden="1" customHeight="1" x14ac:dyDescent="0.25">
      <c r="A428" s="92" t="s">
        <v>233</v>
      </c>
      <c r="B428" s="93" t="str">
        <f>IFERROR(VLOOKUP(A428,Dim_Magaza!$A:$C,2,FALSE()),"")</f>
        <v>POLİGON</v>
      </c>
      <c r="C428" s="93" t="s">
        <v>8654</v>
      </c>
      <c r="D428" s="92" t="s">
        <v>30</v>
      </c>
      <c r="E428" s="93" t="str">
        <f>IFERROR(VLOOKUP(D428,Dim_Unvan!$A:$B,2,FALSE()),"")</f>
        <v>KASİYER</v>
      </c>
      <c r="F428" s="92" t="s">
        <v>31</v>
      </c>
      <c r="G428" s="93" t="str">
        <f>IF(OR(A428="",F428="",I428="",K428&lt;&gt;""),"",IF(COUNTIFS($A$2:A428,A428,$F$2:F428,F428,$K$2:K428,"")&lt;=SUMIFS(Fact_Norm!$F:$F,Fact_Norm!$A:$A,A428,Fact_Norm!$E:$E,F428),"Norma Uygun","Norm Fazlası"))</f>
        <v>Norm Fazlası</v>
      </c>
      <c r="H428" s="92"/>
      <c r="I428" s="92" t="s">
        <v>727</v>
      </c>
      <c r="J428" s="94"/>
      <c r="K428" s="94"/>
      <c r="L428" s="92"/>
      <c r="M428" s="92"/>
      <c r="N428" s="93" t="str">
        <f>IFERROR(VLOOKUP(M428,Dim_CikisNedeni!$A:$B,2,FALSE()),"")</f>
        <v/>
      </c>
      <c r="O428" s="93" t="str">
        <f t="shared" si="18"/>
        <v>Aktif</v>
      </c>
      <c r="P428" s="93" t="str">
        <f t="shared" ca="1" si="19"/>
        <v/>
      </c>
      <c r="Q428" s="93" t="str">
        <f t="shared" ca="1" si="20"/>
        <v/>
      </c>
    </row>
    <row r="429" spans="1:17" s="1" customFormat="1" ht="15" hidden="1" customHeight="1" x14ac:dyDescent="0.25">
      <c r="A429" s="92" t="s">
        <v>233</v>
      </c>
      <c r="B429" s="93" t="str">
        <f>IFERROR(VLOOKUP(A429,Dim_Magaza!$A:$C,2,FALSE()),"")</f>
        <v>POLİGON</v>
      </c>
      <c r="C429" s="93" t="s">
        <v>8654</v>
      </c>
      <c r="D429" s="92" t="s">
        <v>52</v>
      </c>
      <c r="E429" s="93" t="str">
        <f>IFERROR(VLOOKUP(D429,Dim_Unvan!$A:$B,2,FALSE()),"")</f>
        <v>REYON GÖREVLİSİ</v>
      </c>
      <c r="F429" s="92" t="s">
        <v>53</v>
      </c>
      <c r="G429" s="93" t="str">
        <f>IF(OR(A429="",F429="",I429="",K429&lt;&gt;""),"",IF(COUNTIFS($A$2:A429,A429,$F$2:F429,F429,$K$2:K429,"")&lt;=SUMIFS(Fact_Norm!$F:$F,Fact_Norm!$A:$A,A429,Fact_Norm!$E:$E,F429),"Norma Uygun","Norm Fazlası"))</f>
        <v>Norma Uygun</v>
      </c>
      <c r="H429" s="92"/>
      <c r="I429" s="92" t="s">
        <v>728</v>
      </c>
      <c r="J429" s="94"/>
      <c r="K429" s="94"/>
      <c r="L429" s="92"/>
      <c r="M429" s="92"/>
      <c r="N429" s="93" t="str">
        <f>IFERROR(VLOOKUP(M429,Dim_CikisNedeni!$A:$B,2,FALSE()),"")</f>
        <v/>
      </c>
      <c r="O429" s="93" t="str">
        <f t="shared" si="18"/>
        <v>Aktif</v>
      </c>
      <c r="P429" s="93" t="str">
        <f t="shared" ca="1" si="19"/>
        <v/>
      </c>
      <c r="Q429" s="93" t="str">
        <f t="shared" ca="1" si="20"/>
        <v/>
      </c>
    </row>
    <row r="430" spans="1:17" s="1" customFormat="1" ht="15" hidden="1" customHeight="1" x14ac:dyDescent="0.25">
      <c r="A430" s="92" t="s">
        <v>233</v>
      </c>
      <c r="B430" s="93" t="str">
        <f>IFERROR(VLOOKUP(A430,Dim_Magaza!$A:$C,2,FALSE()),"")</f>
        <v>POLİGON</v>
      </c>
      <c r="C430" s="93" t="s">
        <v>8654</v>
      </c>
      <c r="D430" s="92" t="s">
        <v>52</v>
      </c>
      <c r="E430" s="93" t="str">
        <f>IFERROR(VLOOKUP(D430,Dim_Unvan!$A:$B,2,FALSE()),"")</f>
        <v>REYON GÖREVLİSİ</v>
      </c>
      <c r="F430" s="92" t="s">
        <v>53</v>
      </c>
      <c r="G430" s="93" t="str">
        <f>IF(OR(A430="",F430="",I430="",K430&lt;&gt;""),"",IF(COUNTIFS($A$2:A430,A430,$F$2:F430,F430,$K$2:K430,"")&lt;=SUMIFS(Fact_Norm!$F:$F,Fact_Norm!$A:$A,A430,Fact_Norm!$E:$E,F430),"Norma Uygun","Norm Fazlası"))</f>
        <v>Norma Uygun</v>
      </c>
      <c r="H430" s="92"/>
      <c r="I430" s="92" t="s">
        <v>729</v>
      </c>
      <c r="J430" s="94"/>
      <c r="K430" s="94"/>
      <c r="L430" s="92"/>
      <c r="M430" s="92"/>
      <c r="N430" s="93" t="str">
        <f>IFERROR(VLOOKUP(M430,Dim_CikisNedeni!$A:$B,2,FALSE()),"")</f>
        <v/>
      </c>
      <c r="O430" s="93" t="str">
        <f t="shared" si="18"/>
        <v>Aktif</v>
      </c>
      <c r="P430" s="93" t="str">
        <f t="shared" ca="1" si="19"/>
        <v/>
      </c>
      <c r="Q430" s="93" t="str">
        <f t="shared" ca="1" si="20"/>
        <v/>
      </c>
    </row>
    <row r="431" spans="1:17" s="1" customFormat="1" ht="15" hidden="1" customHeight="1" x14ac:dyDescent="0.25">
      <c r="A431" s="92" t="s">
        <v>233</v>
      </c>
      <c r="B431" s="93" t="str">
        <f>IFERROR(VLOOKUP(A431,Dim_Magaza!$A:$C,2,FALSE()),"")</f>
        <v>POLİGON</v>
      </c>
      <c r="C431" s="93" t="s">
        <v>8654</v>
      </c>
      <c r="D431" s="92" t="s">
        <v>26</v>
      </c>
      <c r="E431" s="93" t="str">
        <f>IFERROR(VLOOKUP(D431,Dim_Unvan!$A:$B,2,FALSE()),"")</f>
        <v>KASAP</v>
      </c>
      <c r="F431" s="92" t="s">
        <v>27</v>
      </c>
      <c r="G431" s="93" t="str">
        <f>IF(OR(A431="",F431="",I431="",K431&lt;&gt;""),"",IF(COUNTIFS($A$2:A431,A431,$F$2:F431,F431,$K$2:K431,"")&lt;=SUMIFS(Fact_Norm!$F:$F,Fact_Norm!$A:$A,A431,Fact_Norm!$E:$E,F431),"Norma Uygun","Norm Fazlası"))</f>
        <v>Norma Uygun</v>
      </c>
      <c r="H431" s="92"/>
      <c r="I431" s="92" t="s">
        <v>730</v>
      </c>
      <c r="J431" s="94"/>
      <c r="K431" s="94"/>
      <c r="L431" s="92"/>
      <c r="M431" s="92"/>
      <c r="N431" s="93" t="str">
        <f>IFERROR(VLOOKUP(M431,Dim_CikisNedeni!$A:$B,2,FALSE()),"")</f>
        <v/>
      </c>
      <c r="O431" s="93" t="str">
        <f t="shared" si="18"/>
        <v>Aktif</v>
      </c>
      <c r="P431" s="93" t="str">
        <f t="shared" ca="1" si="19"/>
        <v/>
      </c>
      <c r="Q431" s="93" t="str">
        <f t="shared" ca="1" si="20"/>
        <v/>
      </c>
    </row>
    <row r="432" spans="1:17" s="1" customFormat="1" ht="25.5" hidden="1" customHeight="1" x14ac:dyDescent="0.25">
      <c r="A432" s="92" t="s">
        <v>233</v>
      </c>
      <c r="B432" s="93" t="str">
        <f>IFERROR(VLOOKUP(A432,Dim_Magaza!$A:$C,2,FALSE()),"")</f>
        <v>POLİGON</v>
      </c>
      <c r="C432" s="93" t="s">
        <v>8654</v>
      </c>
      <c r="D432" s="92" t="s">
        <v>86</v>
      </c>
      <c r="E432" s="93" t="str">
        <f>IFERROR(VLOOKUP(D432,Dim_Unvan!$A:$B,2,FALSE()),"")</f>
        <v>ŞARKÜTERİ YARDIMCISI</v>
      </c>
      <c r="F432" s="92" t="s">
        <v>87</v>
      </c>
      <c r="G432" s="93" t="str">
        <f>IF(OR(A432="",F432="",I432="",K432&lt;&gt;""),"",IF(COUNTIFS($A$2:A432,A432,$F$2:F432,F432,$K$2:K432,"")&lt;=SUMIFS(Fact_Norm!$F:$F,Fact_Norm!$A:$A,A432,Fact_Norm!$E:$E,F432),"Norma Uygun","Norm Fazlası"))</f>
        <v>Norm Fazlası</v>
      </c>
      <c r="H432" s="92"/>
      <c r="I432" s="92" t="s">
        <v>731</v>
      </c>
      <c r="J432" s="94"/>
      <c r="K432" s="94"/>
      <c r="L432" s="92"/>
      <c r="M432" s="92"/>
      <c r="N432" s="93" t="str">
        <f>IFERROR(VLOOKUP(M432,Dim_CikisNedeni!$A:$B,2,FALSE()),"")</f>
        <v/>
      </c>
      <c r="O432" s="93" t="str">
        <f t="shared" si="18"/>
        <v>Aktif</v>
      </c>
      <c r="P432" s="93" t="str">
        <f t="shared" ca="1" si="19"/>
        <v/>
      </c>
      <c r="Q432" s="93" t="str">
        <f t="shared" ca="1" si="20"/>
        <v/>
      </c>
    </row>
    <row r="433" spans="1:17" s="1" customFormat="1" ht="25.5" hidden="1" customHeight="1" x14ac:dyDescent="0.25">
      <c r="A433" s="92" t="s">
        <v>233</v>
      </c>
      <c r="B433" s="93" t="str">
        <f>IFERROR(VLOOKUP(A433,Dim_Magaza!$A:$C,2,FALSE()),"")</f>
        <v>POLİGON</v>
      </c>
      <c r="C433" s="93" t="s">
        <v>8654</v>
      </c>
      <c r="D433" s="92" t="s">
        <v>28</v>
      </c>
      <c r="E433" s="93" t="str">
        <f>IFERROR(VLOOKUP(D433,Dim_Unvan!$A:$B,2,FALSE()),"")</f>
        <v>KASAP YARDIMCISI</v>
      </c>
      <c r="F433" s="92" t="s">
        <v>29</v>
      </c>
      <c r="G433" s="93" t="str">
        <f>IF(OR(A433="",F433="",I433="",K433&lt;&gt;""),"",IF(COUNTIFS($A$2:A433,A433,$F$2:F433,F433,$K$2:K433,"")&lt;=SUMIFS(Fact_Norm!$F:$F,Fact_Norm!$A:$A,A433,Fact_Norm!$E:$E,F433),"Norma Uygun","Norm Fazlası"))</f>
        <v>Norm Fazlası</v>
      </c>
      <c r="H433" s="92"/>
      <c r="I433" s="92" t="s">
        <v>732</v>
      </c>
      <c r="J433" s="94"/>
      <c r="K433" s="94"/>
      <c r="L433" s="92"/>
      <c r="M433" s="92"/>
      <c r="N433" s="93" t="str">
        <f>IFERROR(VLOOKUP(M433,Dim_CikisNedeni!$A:$B,2,FALSE()),"")</f>
        <v/>
      </c>
      <c r="O433" s="93" t="str">
        <f t="shared" si="18"/>
        <v>Aktif</v>
      </c>
      <c r="P433" s="93" t="str">
        <f t="shared" ca="1" si="19"/>
        <v/>
      </c>
      <c r="Q433" s="93" t="str">
        <f t="shared" ca="1" si="20"/>
        <v/>
      </c>
    </row>
    <row r="434" spans="1:17" s="1" customFormat="1" ht="15" hidden="1" customHeight="1" x14ac:dyDescent="0.25">
      <c r="A434" s="92" t="s">
        <v>233</v>
      </c>
      <c r="B434" s="93" t="str">
        <f>IFERROR(VLOOKUP(A434,Dim_Magaza!$A:$C,2,FALSE()),"")</f>
        <v>POLİGON</v>
      </c>
      <c r="C434" s="93" t="s">
        <v>8654</v>
      </c>
      <c r="D434" s="92" t="s">
        <v>38</v>
      </c>
      <c r="E434" s="93" t="str">
        <f>IFERROR(VLOOKUP(D434,Dim_Unvan!$A:$B,2,FALSE()),"")</f>
        <v>MANAV YARDIMCISI</v>
      </c>
      <c r="F434" s="92" t="s">
        <v>39</v>
      </c>
      <c r="G434" s="93" t="str">
        <f>IF(OR(A434="",F434="",I434="",K434&lt;&gt;""),"",IF(COUNTIFS($A$2:A434,A434,$F$2:F434,F434,$K$2:K434,"")&lt;=SUMIFS(Fact_Norm!$F:$F,Fact_Norm!$A:$A,A434,Fact_Norm!$E:$E,F434),"Norma Uygun","Norm Fazlası"))</f>
        <v>Norma Uygun</v>
      </c>
      <c r="H434" s="92"/>
      <c r="I434" s="92" t="s">
        <v>733</v>
      </c>
      <c r="J434" s="94"/>
      <c r="K434" s="94"/>
      <c r="L434" s="92"/>
      <c r="M434" s="92"/>
      <c r="N434" s="93" t="str">
        <f>IFERROR(VLOOKUP(M434,Dim_CikisNedeni!$A:$B,2,FALSE()),"")</f>
        <v/>
      </c>
      <c r="O434" s="93" t="str">
        <f t="shared" si="18"/>
        <v>Aktif</v>
      </c>
      <c r="P434" s="93" t="str">
        <f t="shared" ca="1" si="19"/>
        <v/>
      </c>
      <c r="Q434" s="93" t="str">
        <f t="shared" ca="1" si="20"/>
        <v/>
      </c>
    </row>
    <row r="435" spans="1:17" s="1" customFormat="1" ht="15" hidden="1" customHeight="1" x14ac:dyDescent="0.25">
      <c r="A435" s="92" t="s">
        <v>233</v>
      </c>
      <c r="B435" s="93" t="str">
        <f>IFERROR(VLOOKUP(A435,Dim_Magaza!$A:$C,2,FALSE()),"")</f>
        <v>POLİGON</v>
      </c>
      <c r="C435" s="93" t="s">
        <v>8654</v>
      </c>
      <c r="D435" s="92" t="s">
        <v>102</v>
      </c>
      <c r="E435" s="93" t="str">
        <f>IFERROR(VLOOKUP(D435,Dim_Unvan!$A:$B,2,FALSE()),"")</f>
        <v>UZMAN MANAV</v>
      </c>
      <c r="F435" s="92" t="s">
        <v>35</v>
      </c>
      <c r="G435" s="93" t="str">
        <f>IF(OR(A435="",F435="",I435="",K435&lt;&gt;""),"",IF(COUNTIFS($A$2:A435,A435,$F$2:F435,F435,$K$2:K435,"")&lt;=SUMIFS(Fact_Norm!$F:$F,Fact_Norm!$A:$A,A435,Fact_Norm!$E:$E,F435),"Norma Uygun","Norm Fazlası"))</f>
        <v>Norma Uygun</v>
      </c>
      <c r="H435" s="92"/>
      <c r="I435" s="92" t="s">
        <v>734</v>
      </c>
      <c r="J435" s="94"/>
      <c r="K435" s="94"/>
      <c r="L435" s="92"/>
      <c r="M435" s="92"/>
      <c r="N435" s="93" t="str">
        <f>IFERROR(VLOOKUP(M435,Dim_CikisNedeni!$A:$B,2,FALSE()),"")</f>
        <v/>
      </c>
      <c r="O435" s="93" t="str">
        <f t="shared" si="18"/>
        <v>Aktif</v>
      </c>
      <c r="P435" s="93" t="str">
        <f t="shared" ca="1" si="19"/>
        <v/>
      </c>
      <c r="Q435" s="93" t="str">
        <f t="shared" ca="1" si="20"/>
        <v/>
      </c>
    </row>
    <row r="436" spans="1:17" s="1" customFormat="1" ht="15" hidden="1" customHeight="1" x14ac:dyDescent="0.25">
      <c r="A436" s="92" t="s">
        <v>233</v>
      </c>
      <c r="B436" s="93" t="str">
        <f>IFERROR(VLOOKUP(A436,Dim_Magaza!$A:$C,2,FALSE()),"")</f>
        <v>POLİGON</v>
      </c>
      <c r="C436" s="93" t="s">
        <v>8654</v>
      </c>
      <c r="D436" s="92" t="s">
        <v>102</v>
      </c>
      <c r="E436" s="93" t="str">
        <f>IFERROR(VLOOKUP(D436,Dim_Unvan!$A:$B,2,FALSE()),"")</f>
        <v>UZMAN MANAV</v>
      </c>
      <c r="F436" s="92" t="s">
        <v>35</v>
      </c>
      <c r="G436" s="93" t="str">
        <f>IF(OR(A436="",F436="",I436="",K436&lt;&gt;""),"",IF(COUNTIFS($A$2:A436,A436,$F$2:F436,F436,$K$2:K436,"")&lt;=SUMIFS(Fact_Norm!$F:$F,Fact_Norm!$A:$A,A436,Fact_Norm!$E:$E,F436),"Norma Uygun","Norm Fazlası"))</f>
        <v>Norma Uygun</v>
      </c>
      <c r="H436" s="92"/>
      <c r="I436" s="92" t="s">
        <v>735</v>
      </c>
      <c r="J436" s="94"/>
      <c r="K436" s="94"/>
      <c r="L436" s="92"/>
      <c r="M436" s="92"/>
      <c r="N436" s="93" t="str">
        <f>IFERROR(VLOOKUP(M436,Dim_CikisNedeni!$A:$B,2,FALSE()),"")</f>
        <v/>
      </c>
      <c r="O436" s="93" t="str">
        <f t="shared" si="18"/>
        <v>Aktif</v>
      </c>
      <c r="P436" s="93" t="str">
        <f t="shared" ca="1" si="19"/>
        <v/>
      </c>
      <c r="Q436" s="93" t="str">
        <f t="shared" ca="1" si="20"/>
        <v/>
      </c>
    </row>
    <row r="437" spans="1:17" s="1" customFormat="1" ht="15" hidden="1" customHeight="1" x14ac:dyDescent="0.25">
      <c r="A437" s="92" t="s">
        <v>195</v>
      </c>
      <c r="B437" s="93" t="str">
        <f>IFERROR(VLOOKUP(A437,Dim_Magaza!$A:$C,2,FALSE()),"")</f>
        <v>GÖZTEPE</v>
      </c>
      <c r="C437" s="93" t="s">
        <v>8654</v>
      </c>
      <c r="D437" s="92" t="s">
        <v>72</v>
      </c>
      <c r="E437" s="93" t="str">
        <f>IFERROR(VLOOKUP(D437,Dim_Unvan!$A:$B,2,FALSE()),"")</f>
        <v>YÖNETİCİ</v>
      </c>
      <c r="F437" s="92" t="s">
        <v>73</v>
      </c>
      <c r="G437" s="93" t="str">
        <f>IF(OR(A437="",F437="",I437="",K437&lt;&gt;""),"",IF(COUNTIFS($A$2:A437,A437,$F$2:F437,F437,$K$2:K437,"")&lt;=SUMIFS(Fact_Norm!$F:$F,Fact_Norm!$A:$A,A437,Fact_Norm!$E:$E,F437),"Norma Uygun","Norm Fazlası"))</f>
        <v>Norma Uygun</v>
      </c>
      <c r="H437" s="92"/>
      <c r="I437" s="92" t="s">
        <v>736</v>
      </c>
      <c r="J437" s="94"/>
      <c r="K437" s="94"/>
      <c r="L437" s="92"/>
      <c r="M437" s="92"/>
      <c r="N437" s="93" t="str">
        <f>IFERROR(VLOOKUP(M437,Dim_CikisNedeni!$A:$B,2,FALSE()),"")</f>
        <v/>
      </c>
      <c r="O437" s="93" t="str">
        <f t="shared" si="18"/>
        <v>Aktif</v>
      </c>
      <c r="P437" s="93" t="str">
        <f t="shared" ca="1" si="19"/>
        <v/>
      </c>
      <c r="Q437" s="93" t="str">
        <f t="shared" ca="1" si="20"/>
        <v/>
      </c>
    </row>
    <row r="438" spans="1:17" s="1" customFormat="1" ht="15" hidden="1" customHeight="1" x14ac:dyDescent="0.25">
      <c r="A438" s="92" t="s">
        <v>195</v>
      </c>
      <c r="B438" s="93" t="str">
        <f>IFERROR(VLOOKUP(A438,Dim_Magaza!$A:$C,2,FALSE()),"")</f>
        <v>GÖZTEPE</v>
      </c>
      <c r="C438" s="93" t="s">
        <v>8654</v>
      </c>
      <c r="D438" s="92" t="s">
        <v>76</v>
      </c>
      <c r="E438" s="93" t="str">
        <f>IFERROR(VLOOKUP(D438,Dim_Unvan!$A:$B,2,FALSE()),"")</f>
        <v>YÖNETİCİ YARDIMCISI</v>
      </c>
      <c r="F438" s="92" t="s">
        <v>77</v>
      </c>
      <c r="G438" s="93" t="str">
        <f>IF(OR(A438="",F438="",I438="",K438&lt;&gt;""),"",IF(COUNTIFS($A$2:A438,A438,$F$2:F438,F438,$K$2:K438,"")&lt;=SUMIFS(Fact_Norm!$F:$F,Fact_Norm!$A:$A,A438,Fact_Norm!$E:$E,F438),"Norma Uygun","Norm Fazlası"))</f>
        <v>Norma Uygun</v>
      </c>
      <c r="H438" s="92"/>
      <c r="I438" s="92" t="s">
        <v>737</v>
      </c>
      <c r="J438" s="94"/>
      <c r="K438" s="94"/>
      <c r="L438" s="92"/>
      <c r="M438" s="92"/>
      <c r="N438" s="93" t="str">
        <f>IFERROR(VLOOKUP(M438,Dim_CikisNedeni!$A:$B,2,FALSE()),"")</f>
        <v/>
      </c>
      <c r="O438" s="93" t="str">
        <f t="shared" si="18"/>
        <v>Aktif</v>
      </c>
      <c r="P438" s="93" t="str">
        <f t="shared" ca="1" si="19"/>
        <v/>
      </c>
      <c r="Q438" s="93" t="str">
        <f t="shared" ca="1" si="20"/>
        <v/>
      </c>
    </row>
    <row r="439" spans="1:17" s="1" customFormat="1" ht="15" hidden="1" customHeight="1" x14ac:dyDescent="0.25">
      <c r="A439" s="92" t="s">
        <v>195</v>
      </c>
      <c r="B439" s="93" t="str">
        <f>IFERROR(VLOOKUP(A439,Dim_Magaza!$A:$C,2,FALSE()),"")</f>
        <v>GÖZTEPE</v>
      </c>
      <c r="C439" s="93" t="s">
        <v>8654</v>
      </c>
      <c r="D439" s="92" t="s">
        <v>30</v>
      </c>
      <c r="E439" s="93" t="str">
        <f>IFERROR(VLOOKUP(D439,Dim_Unvan!$A:$B,2,FALSE()),"")</f>
        <v>KASİYER</v>
      </c>
      <c r="F439" s="92" t="s">
        <v>31</v>
      </c>
      <c r="G439" s="93" t="str">
        <f>IF(OR(A439="",F439="",I439="",K439&lt;&gt;""),"",IF(COUNTIFS($A$2:A439,A439,$F$2:F439,F439,$K$2:K439,"")&lt;=SUMIFS(Fact_Norm!$F:$F,Fact_Norm!$A:$A,A439,Fact_Norm!$E:$E,F439),"Norma Uygun","Norm Fazlası"))</f>
        <v>Norma Uygun</v>
      </c>
      <c r="H439" s="92"/>
      <c r="I439" s="92" t="s">
        <v>738</v>
      </c>
      <c r="J439" s="94"/>
      <c r="K439" s="94"/>
      <c r="L439" s="92"/>
      <c r="M439" s="92"/>
      <c r="N439" s="93" t="str">
        <f>IFERROR(VLOOKUP(M439,Dim_CikisNedeni!$A:$B,2,FALSE()),"")</f>
        <v/>
      </c>
      <c r="O439" s="93" t="str">
        <f t="shared" si="18"/>
        <v>Aktif</v>
      </c>
      <c r="P439" s="93" t="str">
        <f t="shared" ca="1" si="19"/>
        <v/>
      </c>
      <c r="Q439" s="93" t="str">
        <f t="shared" ca="1" si="20"/>
        <v/>
      </c>
    </row>
    <row r="440" spans="1:17" s="1" customFormat="1" ht="15" hidden="1" customHeight="1" x14ac:dyDescent="0.25">
      <c r="A440" s="92" t="s">
        <v>195</v>
      </c>
      <c r="B440" s="93" t="str">
        <f>IFERROR(VLOOKUP(A440,Dim_Magaza!$A:$C,2,FALSE()),"")</f>
        <v>GÖZTEPE</v>
      </c>
      <c r="C440" s="93" t="s">
        <v>8654</v>
      </c>
      <c r="D440" s="92" t="s">
        <v>30</v>
      </c>
      <c r="E440" s="93" t="str">
        <f>IFERROR(VLOOKUP(D440,Dim_Unvan!$A:$B,2,FALSE()),"")</f>
        <v>KASİYER</v>
      </c>
      <c r="F440" s="92" t="s">
        <v>31</v>
      </c>
      <c r="G440" s="93" t="str">
        <f>IF(OR(A440="",F440="",I440="",K440&lt;&gt;""),"",IF(COUNTIFS($A$2:A440,A440,$F$2:F440,F440,$K$2:K440,"")&lt;=SUMIFS(Fact_Norm!$F:$F,Fact_Norm!$A:$A,A440,Fact_Norm!$E:$E,F440),"Norma Uygun","Norm Fazlası"))</f>
        <v>Norma Uygun</v>
      </c>
      <c r="H440" s="92"/>
      <c r="I440" s="92" t="s">
        <v>739</v>
      </c>
      <c r="J440" s="94"/>
      <c r="K440" s="94"/>
      <c r="L440" s="92"/>
      <c r="M440" s="92"/>
      <c r="N440" s="93" t="str">
        <f>IFERROR(VLOOKUP(M440,Dim_CikisNedeni!$A:$B,2,FALSE()),"")</f>
        <v/>
      </c>
      <c r="O440" s="93" t="str">
        <f t="shared" si="18"/>
        <v>Aktif</v>
      </c>
      <c r="P440" s="93" t="str">
        <f t="shared" ca="1" si="19"/>
        <v/>
      </c>
      <c r="Q440" s="93" t="str">
        <f t="shared" ca="1" si="20"/>
        <v/>
      </c>
    </row>
    <row r="441" spans="1:17" s="1" customFormat="1" ht="15" hidden="1" customHeight="1" x14ac:dyDescent="0.25">
      <c r="A441" s="92" t="s">
        <v>195</v>
      </c>
      <c r="B441" s="93" t="str">
        <f>IFERROR(VLOOKUP(A441,Dim_Magaza!$A:$C,2,FALSE()),"")</f>
        <v>GÖZTEPE</v>
      </c>
      <c r="C441" s="93" t="s">
        <v>8654</v>
      </c>
      <c r="D441" s="92" t="s">
        <v>52</v>
      </c>
      <c r="E441" s="93" t="str">
        <f>IFERROR(VLOOKUP(D441,Dim_Unvan!$A:$B,2,FALSE()),"")</f>
        <v>REYON GÖREVLİSİ</v>
      </c>
      <c r="F441" s="92" t="s">
        <v>53</v>
      </c>
      <c r="G441" s="93" t="str">
        <f>IF(OR(A441="",F441="",I441="",K441&lt;&gt;""),"",IF(COUNTIFS($A$2:A441,A441,$F$2:F441,F441,$K$2:K441,"")&lt;=SUMIFS(Fact_Norm!$F:$F,Fact_Norm!$A:$A,A441,Fact_Norm!$E:$E,F441),"Norma Uygun","Norm Fazlası"))</f>
        <v>Norma Uygun</v>
      </c>
      <c r="H441" s="92"/>
      <c r="I441" s="92" t="s">
        <v>740</v>
      </c>
      <c r="J441" s="94"/>
      <c r="K441" s="94"/>
      <c r="L441" s="92"/>
      <c r="M441" s="92"/>
      <c r="N441" s="93" t="str">
        <f>IFERROR(VLOOKUP(M441,Dim_CikisNedeni!$A:$B,2,FALSE()),"")</f>
        <v/>
      </c>
      <c r="O441" s="93" t="str">
        <f t="shared" si="18"/>
        <v>Aktif</v>
      </c>
      <c r="P441" s="93" t="str">
        <f t="shared" ca="1" si="19"/>
        <v/>
      </c>
      <c r="Q441" s="93" t="str">
        <f t="shared" ca="1" si="20"/>
        <v/>
      </c>
    </row>
    <row r="442" spans="1:17" s="1" customFormat="1" ht="15" hidden="1" customHeight="1" x14ac:dyDescent="0.25">
      <c r="A442" s="92" t="s">
        <v>195</v>
      </c>
      <c r="B442" s="93" t="str">
        <f>IFERROR(VLOOKUP(A442,Dim_Magaza!$A:$C,2,FALSE()),"")</f>
        <v>GÖZTEPE</v>
      </c>
      <c r="C442" s="93" t="s">
        <v>8654</v>
      </c>
      <c r="D442" s="92" t="s">
        <v>52</v>
      </c>
      <c r="E442" s="93" t="str">
        <f>IFERROR(VLOOKUP(D442,Dim_Unvan!$A:$B,2,FALSE()),"")</f>
        <v>REYON GÖREVLİSİ</v>
      </c>
      <c r="F442" s="92" t="s">
        <v>53</v>
      </c>
      <c r="G442" s="93" t="str">
        <f>IF(OR(A442="",F442="",I442="",K442&lt;&gt;""),"",IF(COUNTIFS($A$2:A442,A442,$F$2:F442,F442,$K$2:K442,"")&lt;=SUMIFS(Fact_Norm!$F:$F,Fact_Norm!$A:$A,A442,Fact_Norm!$E:$E,F442),"Norma Uygun","Norm Fazlası"))</f>
        <v>Norma Uygun</v>
      </c>
      <c r="H442" s="92"/>
      <c r="I442" s="92" t="s">
        <v>741</v>
      </c>
      <c r="J442" s="94"/>
      <c r="K442" s="94"/>
      <c r="L442" s="92"/>
      <c r="M442" s="92"/>
      <c r="N442" s="93" t="str">
        <f>IFERROR(VLOOKUP(M442,Dim_CikisNedeni!$A:$B,2,FALSE()),"")</f>
        <v/>
      </c>
      <c r="O442" s="93" t="str">
        <f t="shared" si="18"/>
        <v>Aktif</v>
      </c>
      <c r="P442" s="93" t="str">
        <f t="shared" ca="1" si="19"/>
        <v/>
      </c>
      <c r="Q442" s="93" t="str">
        <f t="shared" ca="1" si="20"/>
        <v/>
      </c>
    </row>
    <row r="443" spans="1:17" s="1" customFormat="1" ht="15" hidden="1" customHeight="1" x14ac:dyDescent="0.25">
      <c r="A443" s="92" t="s">
        <v>195</v>
      </c>
      <c r="B443" s="93" t="str">
        <f>IFERROR(VLOOKUP(A443,Dim_Magaza!$A:$C,2,FALSE()),"")</f>
        <v>GÖZTEPE</v>
      </c>
      <c r="C443" s="93" t="s">
        <v>8654</v>
      </c>
      <c r="D443" s="92" t="s">
        <v>84</v>
      </c>
      <c r="E443" s="93" t="str">
        <f>IFERROR(VLOOKUP(D443,Dim_Unvan!$A:$B,2,FALSE()),"")</f>
        <v>ŞARKÜTERİ</v>
      </c>
      <c r="F443" s="92" t="s">
        <v>85</v>
      </c>
      <c r="G443" s="93" t="str">
        <f>IF(OR(A443="",F443="",I443="",K443&lt;&gt;""),"",IF(COUNTIFS($A$2:A443,A443,$F$2:F443,F443,$K$2:K443,"")&lt;=SUMIFS(Fact_Norm!$F:$F,Fact_Norm!$A:$A,A443,Fact_Norm!$E:$E,F443),"Norma Uygun","Norm Fazlası"))</f>
        <v>Norma Uygun</v>
      </c>
      <c r="H443" s="92"/>
      <c r="I443" s="92" t="s">
        <v>742</v>
      </c>
      <c r="J443" s="94"/>
      <c r="K443" s="94"/>
      <c r="L443" s="92"/>
      <c r="M443" s="92"/>
      <c r="N443" s="93" t="str">
        <f>IFERROR(VLOOKUP(M443,Dim_CikisNedeni!$A:$B,2,FALSE()),"")</f>
        <v/>
      </c>
      <c r="O443" s="93" t="str">
        <f t="shared" si="18"/>
        <v>Aktif</v>
      </c>
      <c r="P443" s="93" t="str">
        <f t="shared" ca="1" si="19"/>
        <v/>
      </c>
      <c r="Q443" s="93" t="str">
        <f t="shared" ca="1" si="20"/>
        <v/>
      </c>
    </row>
    <row r="444" spans="1:17" s="1" customFormat="1" ht="15" hidden="1" customHeight="1" x14ac:dyDescent="0.25">
      <c r="A444" s="92" t="s">
        <v>195</v>
      </c>
      <c r="B444" s="93" t="str">
        <f>IFERROR(VLOOKUP(A444,Dim_Magaza!$A:$C,2,FALSE()),"")</f>
        <v>GÖZTEPE</v>
      </c>
      <c r="C444" s="93" t="s">
        <v>8654</v>
      </c>
      <c r="D444" s="92" t="s">
        <v>106</v>
      </c>
      <c r="E444" s="93" t="str">
        <f>IFERROR(VLOOKUP(D444,Dim_Unvan!$A:$B,2,FALSE()),"")</f>
        <v>UZMAN KASAP</v>
      </c>
      <c r="F444" s="92" t="s">
        <v>27</v>
      </c>
      <c r="G444" s="93" t="str">
        <f>IF(OR(A444="",F444="",I444="",K444&lt;&gt;""),"",IF(COUNTIFS($A$2:A444,A444,$F$2:F444,F444,$K$2:K444,"")&lt;=SUMIFS(Fact_Norm!$F:$F,Fact_Norm!$A:$A,A444,Fact_Norm!$E:$E,F444),"Norma Uygun","Norm Fazlası"))</f>
        <v>Norma Uygun</v>
      </c>
      <c r="H444" s="92"/>
      <c r="I444" s="92" t="s">
        <v>743</v>
      </c>
      <c r="J444" s="94"/>
      <c r="K444" s="94"/>
      <c r="L444" s="92"/>
      <c r="M444" s="92"/>
      <c r="N444" s="93" t="str">
        <f>IFERROR(VLOOKUP(M444,Dim_CikisNedeni!$A:$B,2,FALSE()),"")</f>
        <v/>
      </c>
      <c r="O444" s="93" t="str">
        <f t="shared" si="18"/>
        <v>Aktif</v>
      </c>
      <c r="P444" s="93" t="str">
        <f t="shared" ca="1" si="19"/>
        <v/>
      </c>
      <c r="Q444" s="93" t="str">
        <f t="shared" ca="1" si="20"/>
        <v/>
      </c>
    </row>
    <row r="445" spans="1:17" s="1" customFormat="1" ht="15" hidden="1" customHeight="1" x14ac:dyDescent="0.25">
      <c r="A445" s="92" t="s">
        <v>195</v>
      </c>
      <c r="B445" s="93" t="str">
        <f>IFERROR(VLOOKUP(A445,Dim_Magaza!$A:$C,2,FALSE()),"")</f>
        <v>GÖZTEPE</v>
      </c>
      <c r="C445" s="93" t="s">
        <v>8654</v>
      </c>
      <c r="D445" s="92" t="s">
        <v>34</v>
      </c>
      <c r="E445" s="93" t="str">
        <f>IFERROR(VLOOKUP(D445,Dim_Unvan!$A:$B,2,FALSE()),"")</f>
        <v>MANAV</v>
      </c>
      <c r="F445" s="92" t="s">
        <v>35</v>
      </c>
      <c r="G445" s="93" t="str">
        <f>IF(OR(A445="",F445="",I445="",K445&lt;&gt;""),"",IF(COUNTIFS($A$2:A445,A445,$F$2:F445,F445,$K$2:K445,"")&lt;=SUMIFS(Fact_Norm!$F:$F,Fact_Norm!$A:$A,A445,Fact_Norm!$E:$E,F445),"Norma Uygun","Norm Fazlası"))</f>
        <v>Norma Uygun</v>
      </c>
      <c r="H445" s="92"/>
      <c r="I445" s="92" t="s">
        <v>744</v>
      </c>
      <c r="J445" s="94"/>
      <c r="K445" s="94"/>
      <c r="L445" s="92"/>
      <c r="M445" s="92"/>
      <c r="N445" s="93" t="str">
        <f>IFERROR(VLOOKUP(M445,Dim_CikisNedeni!$A:$B,2,FALSE()),"")</f>
        <v/>
      </c>
      <c r="O445" s="93" t="str">
        <f t="shared" si="18"/>
        <v>Aktif</v>
      </c>
      <c r="P445" s="93" t="str">
        <f t="shared" ca="1" si="19"/>
        <v/>
      </c>
      <c r="Q445" s="93" t="str">
        <f t="shared" ca="1" si="20"/>
        <v/>
      </c>
    </row>
    <row r="446" spans="1:17" s="1" customFormat="1" ht="15" hidden="1" customHeight="1" x14ac:dyDescent="0.25">
      <c r="A446" s="92" t="s">
        <v>195</v>
      </c>
      <c r="B446" s="93" t="str">
        <f>IFERROR(VLOOKUP(A446,Dim_Magaza!$A:$C,2,FALSE()),"")</f>
        <v>GÖZTEPE</v>
      </c>
      <c r="C446" s="93" t="s">
        <v>8654</v>
      </c>
      <c r="D446" s="92" t="s">
        <v>34</v>
      </c>
      <c r="E446" s="93" t="str">
        <f>IFERROR(VLOOKUP(D446,Dim_Unvan!$A:$B,2,FALSE()),"")</f>
        <v>MANAV</v>
      </c>
      <c r="F446" s="92" t="s">
        <v>35</v>
      </c>
      <c r="G446" s="93" t="str">
        <f>IF(OR(A446="",F446="",I446="",K446&lt;&gt;""),"",IF(COUNTIFS($A$2:A446,A446,$F$2:F446,F446,$K$2:K446,"")&lt;=SUMIFS(Fact_Norm!$F:$F,Fact_Norm!$A:$A,A446,Fact_Norm!$E:$E,F446),"Norma Uygun","Norm Fazlası"))</f>
        <v>Norma Uygun</v>
      </c>
      <c r="H446" s="92"/>
      <c r="I446" s="92" t="s">
        <v>745</v>
      </c>
      <c r="J446" s="94"/>
      <c r="K446" s="94"/>
      <c r="L446" s="92"/>
      <c r="M446" s="92"/>
      <c r="N446" s="93" t="str">
        <f>IFERROR(VLOOKUP(M446,Dim_CikisNedeni!$A:$B,2,FALSE()),"")</f>
        <v/>
      </c>
      <c r="O446" s="93" t="str">
        <f t="shared" si="18"/>
        <v>Aktif</v>
      </c>
      <c r="P446" s="93" t="str">
        <f t="shared" ca="1" si="19"/>
        <v/>
      </c>
      <c r="Q446" s="93" t="str">
        <f t="shared" ca="1" si="20"/>
        <v/>
      </c>
    </row>
    <row r="447" spans="1:17" s="1" customFormat="1" ht="15" hidden="1" customHeight="1" x14ac:dyDescent="0.25">
      <c r="A447" s="92" t="s">
        <v>159</v>
      </c>
      <c r="B447" s="93" t="str">
        <f>IFERROR(VLOOKUP(A447,Dim_Magaza!$A:$C,2,FALSE()),"")</f>
        <v>BOZYAKA</v>
      </c>
      <c r="C447" s="93" t="s">
        <v>8654</v>
      </c>
      <c r="D447" s="92" t="s">
        <v>72</v>
      </c>
      <c r="E447" s="93" t="str">
        <f>IFERROR(VLOOKUP(D447,Dim_Unvan!$A:$B,2,FALSE()),"")</f>
        <v>YÖNETİCİ</v>
      </c>
      <c r="F447" s="92" t="s">
        <v>73</v>
      </c>
      <c r="G447" s="93" t="str">
        <f>IF(OR(A447="",F447="",I447="",K447&lt;&gt;""),"",IF(COUNTIFS($A$2:A447,A447,$F$2:F447,F447,$K$2:K447,"")&lt;=SUMIFS(Fact_Norm!$F:$F,Fact_Norm!$A:$A,A447,Fact_Norm!$E:$E,F447),"Norma Uygun","Norm Fazlası"))</f>
        <v>Norma Uygun</v>
      </c>
      <c r="H447" s="92"/>
      <c r="I447" s="92" t="s">
        <v>746</v>
      </c>
      <c r="J447" s="94"/>
      <c r="K447" s="94"/>
      <c r="L447" s="92"/>
      <c r="M447" s="92"/>
      <c r="N447" s="93" t="str">
        <f>IFERROR(VLOOKUP(M447,Dim_CikisNedeni!$A:$B,2,FALSE()),"")</f>
        <v/>
      </c>
      <c r="O447" s="93" t="str">
        <f t="shared" si="18"/>
        <v>Aktif</v>
      </c>
      <c r="P447" s="93" t="str">
        <f t="shared" ca="1" si="19"/>
        <v/>
      </c>
      <c r="Q447" s="93" t="str">
        <f t="shared" ca="1" si="20"/>
        <v/>
      </c>
    </row>
    <row r="448" spans="1:17" s="1" customFormat="1" ht="15" hidden="1" customHeight="1" x14ac:dyDescent="0.25">
      <c r="A448" s="92" t="s">
        <v>159</v>
      </c>
      <c r="B448" s="93" t="str">
        <f>IFERROR(VLOOKUP(A448,Dim_Magaza!$A:$C,2,FALSE()),"")</f>
        <v>BOZYAKA</v>
      </c>
      <c r="C448" s="93" t="s">
        <v>8654</v>
      </c>
      <c r="D448" s="92" t="s">
        <v>76</v>
      </c>
      <c r="E448" s="93" t="str">
        <f>IFERROR(VLOOKUP(D448,Dim_Unvan!$A:$B,2,FALSE()),"")</f>
        <v>YÖNETİCİ YARDIMCISI</v>
      </c>
      <c r="F448" s="92" t="s">
        <v>77</v>
      </c>
      <c r="G448" s="93" t="str">
        <f>IF(OR(A448="",F448="",I448="",K448&lt;&gt;""),"",IF(COUNTIFS($A$2:A448,A448,$F$2:F448,F448,$K$2:K448,"")&lt;=SUMIFS(Fact_Norm!$F:$F,Fact_Norm!$A:$A,A448,Fact_Norm!$E:$E,F448),"Norma Uygun","Norm Fazlası"))</f>
        <v>Norma Uygun</v>
      </c>
      <c r="H448" s="92"/>
      <c r="I448" s="92" t="s">
        <v>747</v>
      </c>
      <c r="J448" s="94"/>
      <c r="K448" s="94"/>
      <c r="L448" s="92"/>
      <c r="M448" s="92"/>
      <c r="N448" s="93" t="str">
        <f>IFERROR(VLOOKUP(M448,Dim_CikisNedeni!$A:$B,2,FALSE()),"")</f>
        <v/>
      </c>
      <c r="O448" s="93" t="str">
        <f t="shared" si="18"/>
        <v>Aktif</v>
      </c>
      <c r="P448" s="93" t="str">
        <f t="shared" ca="1" si="19"/>
        <v/>
      </c>
      <c r="Q448" s="93" t="str">
        <f t="shared" ca="1" si="20"/>
        <v/>
      </c>
    </row>
    <row r="449" spans="1:17" s="1" customFormat="1" ht="15" hidden="1" customHeight="1" x14ac:dyDescent="0.25">
      <c r="A449" s="92" t="s">
        <v>159</v>
      </c>
      <c r="B449" s="93" t="str">
        <f>IFERROR(VLOOKUP(A449,Dim_Magaza!$A:$C,2,FALSE()),"")</f>
        <v>BOZYAKA</v>
      </c>
      <c r="C449" s="93" t="s">
        <v>8654</v>
      </c>
      <c r="D449" s="92" t="s">
        <v>30</v>
      </c>
      <c r="E449" s="93" t="str">
        <f>IFERROR(VLOOKUP(D449,Dim_Unvan!$A:$B,2,FALSE()),"")</f>
        <v>KASİYER</v>
      </c>
      <c r="F449" s="92" t="s">
        <v>31</v>
      </c>
      <c r="G449" s="93" t="str">
        <f>IF(OR(A449="",F449="",I449="",K449&lt;&gt;""),"",IF(COUNTIFS($A$2:A449,A449,$F$2:F449,F449,$K$2:K449,"")&lt;=SUMIFS(Fact_Norm!$F:$F,Fact_Norm!$A:$A,A449,Fact_Norm!$E:$E,F449),"Norma Uygun","Norm Fazlası"))</f>
        <v>Norma Uygun</v>
      </c>
      <c r="H449" s="92"/>
      <c r="I449" s="92" t="s">
        <v>748</v>
      </c>
      <c r="J449" s="94"/>
      <c r="K449" s="94"/>
      <c r="L449" s="92"/>
      <c r="M449" s="92"/>
      <c r="N449" s="93" t="str">
        <f>IFERROR(VLOOKUP(M449,Dim_CikisNedeni!$A:$B,2,FALSE()),"")</f>
        <v/>
      </c>
      <c r="O449" s="93" t="str">
        <f t="shared" si="18"/>
        <v>Aktif</v>
      </c>
      <c r="P449" s="93" t="str">
        <f t="shared" ca="1" si="19"/>
        <v/>
      </c>
      <c r="Q449" s="93" t="str">
        <f t="shared" ca="1" si="20"/>
        <v/>
      </c>
    </row>
    <row r="450" spans="1:17" s="1" customFormat="1" ht="15" hidden="1" customHeight="1" x14ac:dyDescent="0.25">
      <c r="A450" s="92" t="s">
        <v>159</v>
      </c>
      <c r="B450" s="93" t="str">
        <f>IFERROR(VLOOKUP(A450,Dim_Magaza!$A:$C,2,FALSE()),"")</f>
        <v>BOZYAKA</v>
      </c>
      <c r="C450" s="93" t="s">
        <v>8654</v>
      </c>
      <c r="D450" s="92" t="s">
        <v>30</v>
      </c>
      <c r="E450" s="93" t="str">
        <f>IFERROR(VLOOKUP(D450,Dim_Unvan!$A:$B,2,FALSE()),"")</f>
        <v>KASİYER</v>
      </c>
      <c r="F450" s="92" t="s">
        <v>31</v>
      </c>
      <c r="G450" s="93" t="str">
        <f>IF(OR(A450="",F450="",I450="",K450&lt;&gt;""),"",IF(COUNTIFS($A$2:A450,A450,$F$2:F450,F450,$K$2:K450,"")&lt;=SUMIFS(Fact_Norm!$F:$F,Fact_Norm!$A:$A,A450,Fact_Norm!$E:$E,F450),"Norma Uygun","Norm Fazlası"))</f>
        <v>Norma Uygun</v>
      </c>
      <c r="H450" s="92"/>
      <c r="I450" s="92" t="s">
        <v>749</v>
      </c>
      <c r="J450" s="94"/>
      <c r="K450" s="94"/>
      <c r="L450" s="92"/>
      <c r="M450" s="92"/>
      <c r="N450" s="93" t="str">
        <f>IFERROR(VLOOKUP(M450,Dim_CikisNedeni!$A:$B,2,FALSE()),"")</f>
        <v/>
      </c>
      <c r="O450" s="93" t="str">
        <f t="shared" ref="O450:O513" si="21">IF(I450="","",IF(K450&lt;&gt;"","Pasif","Aktif"))</f>
        <v>Aktif</v>
      </c>
      <c r="P450" s="93" t="str">
        <f t="shared" ref="P450:P513" ca="1" si="22">IF(J450="","",IF(K450&lt;&gt;"",K450-J450,TODAY()-J450))</f>
        <v/>
      </c>
      <c r="Q450" s="93" t="str">
        <f t="shared" ref="Q450:Q513" ca="1" si="23">IF(P450="","",ROUND(P450/365,1))</f>
        <v/>
      </c>
    </row>
    <row r="451" spans="1:17" s="1" customFormat="1" ht="15" hidden="1" customHeight="1" x14ac:dyDescent="0.25">
      <c r="A451" s="92" t="s">
        <v>159</v>
      </c>
      <c r="B451" s="93" t="str">
        <f>IFERROR(VLOOKUP(A451,Dim_Magaza!$A:$C,2,FALSE()),"")</f>
        <v>BOZYAKA</v>
      </c>
      <c r="C451" s="93" t="s">
        <v>8654</v>
      </c>
      <c r="D451" s="92" t="s">
        <v>52</v>
      </c>
      <c r="E451" s="93" t="str">
        <f>IFERROR(VLOOKUP(D451,Dim_Unvan!$A:$B,2,FALSE()),"")</f>
        <v>REYON GÖREVLİSİ</v>
      </c>
      <c r="F451" s="92" t="s">
        <v>53</v>
      </c>
      <c r="G451" s="93" t="str">
        <f>IF(OR(A451="",F451="",I451="",K451&lt;&gt;""),"",IF(COUNTIFS($A$2:A451,A451,$F$2:F451,F451,$K$2:K451,"")&lt;=SUMIFS(Fact_Norm!$F:$F,Fact_Norm!$A:$A,A451,Fact_Norm!$E:$E,F451),"Norma Uygun","Norm Fazlası"))</f>
        <v>Norma Uygun</v>
      </c>
      <c r="H451" s="92"/>
      <c r="I451" s="92" t="s">
        <v>750</v>
      </c>
      <c r="J451" s="94"/>
      <c r="K451" s="94"/>
      <c r="L451" s="92"/>
      <c r="M451" s="92"/>
      <c r="N451" s="93" t="str">
        <f>IFERROR(VLOOKUP(M451,Dim_CikisNedeni!$A:$B,2,FALSE()),"")</f>
        <v/>
      </c>
      <c r="O451" s="93" t="str">
        <f t="shared" si="21"/>
        <v>Aktif</v>
      </c>
      <c r="P451" s="93" t="str">
        <f t="shared" ca="1" si="22"/>
        <v/>
      </c>
      <c r="Q451" s="93" t="str">
        <f t="shared" ca="1" si="23"/>
        <v/>
      </c>
    </row>
    <row r="452" spans="1:17" s="1" customFormat="1" ht="15" hidden="1" customHeight="1" x14ac:dyDescent="0.25">
      <c r="A452" s="92" t="s">
        <v>159</v>
      </c>
      <c r="B452" s="93" t="str">
        <f>IFERROR(VLOOKUP(A452,Dim_Magaza!$A:$C,2,FALSE()),"")</f>
        <v>BOZYAKA</v>
      </c>
      <c r="C452" s="93" t="s">
        <v>8654</v>
      </c>
      <c r="D452" s="92" t="s">
        <v>52</v>
      </c>
      <c r="E452" s="93" t="str">
        <f>IFERROR(VLOOKUP(D452,Dim_Unvan!$A:$B,2,FALSE()),"")</f>
        <v>REYON GÖREVLİSİ</v>
      </c>
      <c r="F452" s="92" t="s">
        <v>53</v>
      </c>
      <c r="G452" s="93" t="str">
        <f>IF(OR(A452="",F452="",I452="",K452&lt;&gt;""),"",IF(COUNTIFS($A$2:A452,A452,$F$2:F452,F452,$K$2:K452,"")&lt;=SUMIFS(Fact_Norm!$F:$F,Fact_Norm!$A:$A,A452,Fact_Norm!$E:$E,F452),"Norma Uygun","Norm Fazlası"))</f>
        <v>Norma Uygun</v>
      </c>
      <c r="H452" s="92"/>
      <c r="I452" s="92" t="s">
        <v>751</v>
      </c>
      <c r="J452" s="94"/>
      <c r="K452" s="94"/>
      <c r="L452" s="92"/>
      <c r="M452" s="92"/>
      <c r="N452" s="93" t="str">
        <f>IFERROR(VLOOKUP(M452,Dim_CikisNedeni!$A:$B,2,FALSE()),"")</f>
        <v/>
      </c>
      <c r="O452" s="93" t="str">
        <f t="shared" si="21"/>
        <v>Aktif</v>
      </c>
      <c r="P452" s="93" t="str">
        <f t="shared" ca="1" si="22"/>
        <v/>
      </c>
      <c r="Q452" s="93" t="str">
        <f t="shared" ca="1" si="23"/>
        <v/>
      </c>
    </row>
    <row r="453" spans="1:17" s="1" customFormat="1" ht="25.5" hidden="1" customHeight="1" x14ac:dyDescent="0.25">
      <c r="A453" s="92" t="s">
        <v>159</v>
      </c>
      <c r="B453" s="93" t="str">
        <f>IFERROR(VLOOKUP(A453,Dim_Magaza!$A:$C,2,FALSE()),"")</f>
        <v>BOZYAKA</v>
      </c>
      <c r="C453" s="93" t="s">
        <v>8654</v>
      </c>
      <c r="D453" s="92" t="s">
        <v>86</v>
      </c>
      <c r="E453" s="93" t="str">
        <f>IFERROR(VLOOKUP(D453,Dim_Unvan!$A:$B,2,FALSE()),"")</f>
        <v>ŞARKÜTERİ YARDIMCISI</v>
      </c>
      <c r="F453" s="92" t="s">
        <v>87</v>
      </c>
      <c r="G453" s="93" t="str">
        <f>IF(OR(A453="",F453="",I453="",K453&lt;&gt;""),"",IF(COUNTIFS($A$2:A453,A453,$F$2:F453,F453,$K$2:K453,"")&lt;=SUMIFS(Fact_Norm!$F:$F,Fact_Norm!$A:$A,A453,Fact_Norm!$E:$E,F453),"Norma Uygun","Norm Fazlası"))</f>
        <v>Norm Fazlası</v>
      </c>
      <c r="H453" s="92"/>
      <c r="I453" s="92" t="s">
        <v>752</v>
      </c>
      <c r="J453" s="94"/>
      <c r="K453" s="94"/>
      <c r="L453" s="92"/>
      <c r="M453" s="92"/>
      <c r="N453" s="93" t="str">
        <f>IFERROR(VLOOKUP(M453,Dim_CikisNedeni!$A:$B,2,FALSE()),"")</f>
        <v/>
      </c>
      <c r="O453" s="93" t="str">
        <f t="shared" si="21"/>
        <v>Aktif</v>
      </c>
      <c r="P453" s="93" t="str">
        <f t="shared" ca="1" si="22"/>
        <v/>
      </c>
      <c r="Q453" s="93" t="str">
        <f t="shared" ca="1" si="23"/>
        <v/>
      </c>
    </row>
    <row r="454" spans="1:17" s="1" customFormat="1" ht="15" hidden="1" customHeight="1" x14ac:dyDescent="0.25">
      <c r="A454" s="92" t="s">
        <v>159</v>
      </c>
      <c r="B454" s="93" t="str">
        <f>IFERROR(VLOOKUP(A454,Dim_Magaza!$A:$C,2,FALSE()),"")</f>
        <v>BOZYAKA</v>
      </c>
      <c r="C454" s="93" t="s">
        <v>8654</v>
      </c>
      <c r="D454" s="92" t="s">
        <v>26</v>
      </c>
      <c r="E454" s="93" t="str">
        <f>IFERROR(VLOOKUP(D454,Dim_Unvan!$A:$B,2,FALSE()),"")</f>
        <v>KASAP</v>
      </c>
      <c r="F454" s="92" t="s">
        <v>27</v>
      </c>
      <c r="G454" s="93" t="str">
        <f>IF(OR(A454="",F454="",I454="",K454&lt;&gt;""),"",IF(COUNTIFS($A$2:A454,A454,$F$2:F454,F454,$K$2:K454,"")&lt;=SUMIFS(Fact_Norm!$F:$F,Fact_Norm!$A:$A,A454,Fact_Norm!$E:$E,F454),"Norma Uygun","Norm Fazlası"))</f>
        <v>Norma Uygun</v>
      </c>
      <c r="H454" s="92"/>
      <c r="I454" s="92" t="s">
        <v>753</v>
      </c>
      <c r="J454" s="94"/>
      <c r="K454" s="94"/>
      <c r="L454" s="92"/>
      <c r="M454" s="92"/>
      <c r="N454" s="93" t="str">
        <f>IFERROR(VLOOKUP(M454,Dim_CikisNedeni!$A:$B,2,FALSE()),"")</f>
        <v/>
      </c>
      <c r="O454" s="93" t="str">
        <f t="shared" si="21"/>
        <v>Aktif</v>
      </c>
      <c r="P454" s="93" t="str">
        <f t="shared" ca="1" si="22"/>
        <v/>
      </c>
      <c r="Q454" s="93" t="str">
        <f t="shared" ca="1" si="23"/>
        <v/>
      </c>
    </row>
    <row r="455" spans="1:17" s="1" customFormat="1" ht="15" hidden="1" customHeight="1" x14ac:dyDescent="0.25">
      <c r="A455" s="92" t="s">
        <v>159</v>
      </c>
      <c r="B455" s="93" t="str">
        <f>IFERROR(VLOOKUP(A455,Dim_Magaza!$A:$C,2,FALSE()),"")</f>
        <v>BOZYAKA</v>
      </c>
      <c r="C455" s="93" t="s">
        <v>8654</v>
      </c>
      <c r="D455" s="92" t="s">
        <v>34</v>
      </c>
      <c r="E455" s="93" t="str">
        <f>IFERROR(VLOOKUP(D455,Dim_Unvan!$A:$B,2,FALSE()),"")</f>
        <v>MANAV</v>
      </c>
      <c r="F455" s="92" t="s">
        <v>35</v>
      </c>
      <c r="G455" s="93" t="str">
        <f>IF(OR(A455="",F455="",I455="",K455&lt;&gt;""),"",IF(COUNTIFS($A$2:A455,A455,$F$2:F455,F455,$K$2:K455,"")&lt;=SUMIFS(Fact_Norm!$F:$F,Fact_Norm!$A:$A,A455,Fact_Norm!$E:$E,F455),"Norma Uygun","Norm Fazlası"))</f>
        <v>Norma Uygun</v>
      </c>
      <c r="H455" s="92"/>
      <c r="I455" s="92" t="s">
        <v>754</v>
      </c>
      <c r="J455" s="94"/>
      <c r="K455" s="94"/>
      <c r="L455" s="92"/>
      <c r="M455" s="92"/>
      <c r="N455" s="93" t="str">
        <f>IFERROR(VLOOKUP(M455,Dim_CikisNedeni!$A:$B,2,FALSE()),"")</f>
        <v/>
      </c>
      <c r="O455" s="93" t="str">
        <f t="shared" si="21"/>
        <v>Aktif</v>
      </c>
      <c r="P455" s="93" t="str">
        <f t="shared" ca="1" si="22"/>
        <v/>
      </c>
      <c r="Q455" s="93" t="str">
        <f t="shared" ca="1" si="23"/>
        <v/>
      </c>
    </row>
    <row r="456" spans="1:17" s="1" customFormat="1" ht="15" hidden="1" customHeight="1" x14ac:dyDescent="0.25">
      <c r="A456" s="92" t="s">
        <v>159</v>
      </c>
      <c r="B456" s="93" t="str">
        <f>IFERROR(VLOOKUP(A456,Dim_Magaza!$A:$C,2,FALSE()),"")</f>
        <v>BOZYAKA</v>
      </c>
      <c r="C456" s="93" t="s">
        <v>8654</v>
      </c>
      <c r="D456" s="92" t="s">
        <v>34</v>
      </c>
      <c r="E456" s="93" t="str">
        <f>IFERROR(VLOOKUP(D456,Dim_Unvan!$A:$B,2,FALSE()),"")</f>
        <v>MANAV</v>
      </c>
      <c r="F456" s="92" t="s">
        <v>35</v>
      </c>
      <c r="G456" s="93" t="str">
        <f>IF(OR(A456="",F456="",I456="",K456&lt;&gt;""),"",IF(COUNTIFS($A$2:A456,A456,$F$2:F456,F456,$K$2:K456,"")&lt;=SUMIFS(Fact_Norm!$F:$F,Fact_Norm!$A:$A,A456,Fact_Norm!$E:$E,F456),"Norma Uygun","Norm Fazlası"))</f>
        <v>Norma Uygun</v>
      </c>
      <c r="H456" s="92"/>
      <c r="I456" s="92" t="s">
        <v>755</v>
      </c>
      <c r="J456" s="94"/>
      <c r="K456" s="94"/>
      <c r="L456" s="92"/>
      <c r="M456" s="92"/>
      <c r="N456" s="93" t="str">
        <f>IFERROR(VLOOKUP(M456,Dim_CikisNedeni!$A:$B,2,FALSE()),"")</f>
        <v/>
      </c>
      <c r="O456" s="93" t="str">
        <f t="shared" si="21"/>
        <v>Aktif</v>
      </c>
      <c r="P456" s="93" t="str">
        <f t="shared" ca="1" si="22"/>
        <v/>
      </c>
      <c r="Q456" s="93" t="str">
        <f t="shared" ca="1" si="23"/>
        <v/>
      </c>
    </row>
    <row r="457" spans="1:17" s="1" customFormat="1" ht="15" hidden="1" customHeight="1" x14ac:dyDescent="0.25">
      <c r="A457" s="92" t="s">
        <v>273</v>
      </c>
      <c r="B457" s="93" t="str">
        <f>IFERROR(VLOOKUP(A457,Dim_Magaza!$A:$C,2,FALSE()),"")</f>
        <v>İZMİRSPOR</v>
      </c>
      <c r="C457" s="93" t="s">
        <v>8654</v>
      </c>
      <c r="D457" s="92" t="s">
        <v>104</v>
      </c>
      <c r="E457" s="93" t="str">
        <f>IFERROR(VLOOKUP(D457,Dim_Unvan!$A:$B,2,FALSE()),"")</f>
        <v>ELİT YÖNETİCİ</v>
      </c>
      <c r="F457" s="92" t="s">
        <v>73</v>
      </c>
      <c r="G457" s="93" t="str">
        <f>IF(OR(A457="",F457="",I457="",K457&lt;&gt;""),"",IF(COUNTIFS($A$2:A457,A457,$F$2:F457,F457,$K$2:K457,"")&lt;=SUMIFS(Fact_Norm!$F:$F,Fact_Norm!$A:$A,A457,Fact_Norm!$E:$E,F457),"Norma Uygun","Norm Fazlası"))</f>
        <v>Norma Uygun</v>
      </c>
      <c r="H457" s="92"/>
      <c r="I457" s="92" t="s">
        <v>756</v>
      </c>
      <c r="J457" s="94"/>
      <c r="K457" s="94"/>
      <c r="L457" s="92"/>
      <c r="M457" s="92"/>
      <c r="N457" s="93" t="str">
        <f>IFERROR(VLOOKUP(M457,Dim_CikisNedeni!$A:$B,2,FALSE()),"")</f>
        <v/>
      </c>
      <c r="O457" s="93" t="str">
        <f t="shared" si="21"/>
        <v>Aktif</v>
      </c>
      <c r="P457" s="93" t="str">
        <f t="shared" ca="1" si="22"/>
        <v/>
      </c>
      <c r="Q457" s="93" t="str">
        <f t="shared" ca="1" si="23"/>
        <v/>
      </c>
    </row>
    <row r="458" spans="1:17" s="1" customFormat="1" ht="15" hidden="1" customHeight="1" x14ac:dyDescent="0.25">
      <c r="A458" s="92" t="s">
        <v>273</v>
      </c>
      <c r="B458" s="93" t="str">
        <f>IFERROR(VLOOKUP(A458,Dim_Magaza!$A:$C,2,FALSE()),"")</f>
        <v>İZMİRSPOR</v>
      </c>
      <c r="C458" s="93" t="s">
        <v>8654</v>
      </c>
      <c r="D458" s="92" t="s">
        <v>76</v>
      </c>
      <c r="E458" s="93" t="str">
        <f>IFERROR(VLOOKUP(D458,Dim_Unvan!$A:$B,2,FALSE()),"")</f>
        <v>YÖNETİCİ YARDIMCISI</v>
      </c>
      <c r="F458" s="92" t="s">
        <v>77</v>
      </c>
      <c r="G458" s="93" t="str">
        <f>IF(OR(A458="",F458="",I458="",K458&lt;&gt;""),"",IF(COUNTIFS($A$2:A458,A458,$F$2:F458,F458,$K$2:K458,"")&lt;=SUMIFS(Fact_Norm!$F:$F,Fact_Norm!$A:$A,A458,Fact_Norm!$E:$E,F458),"Norma Uygun","Norm Fazlası"))</f>
        <v>Norma Uygun</v>
      </c>
      <c r="H458" s="92"/>
      <c r="I458" s="92" t="s">
        <v>757</v>
      </c>
      <c r="J458" s="94"/>
      <c r="K458" s="94"/>
      <c r="L458" s="92"/>
      <c r="M458" s="92"/>
      <c r="N458" s="93" t="str">
        <f>IFERROR(VLOOKUP(M458,Dim_CikisNedeni!$A:$B,2,FALSE()),"")</f>
        <v/>
      </c>
      <c r="O458" s="93" t="str">
        <f t="shared" si="21"/>
        <v>Aktif</v>
      </c>
      <c r="P458" s="93" t="str">
        <f t="shared" ca="1" si="22"/>
        <v/>
      </c>
      <c r="Q458" s="93" t="str">
        <f t="shared" ca="1" si="23"/>
        <v/>
      </c>
    </row>
    <row r="459" spans="1:17" s="1" customFormat="1" ht="15" hidden="1" customHeight="1" x14ac:dyDescent="0.25">
      <c r="A459" s="92" t="s">
        <v>273</v>
      </c>
      <c r="B459" s="93" t="str">
        <f>IFERROR(VLOOKUP(A459,Dim_Magaza!$A:$C,2,FALSE()),"")</f>
        <v>İZMİRSPOR</v>
      </c>
      <c r="C459" s="93" t="s">
        <v>8654</v>
      </c>
      <c r="D459" s="92" t="s">
        <v>76</v>
      </c>
      <c r="E459" s="93" t="str">
        <f>IFERROR(VLOOKUP(D459,Dim_Unvan!$A:$B,2,FALSE()),"")</f>
        <v>YÖNETİCİ YARDIMCISI</v>
      </c>
      <c r="F459" s="92" t="s">
        <v>77</v>
      </c>
      <c r="G459" s="93" t="str">
        <f>IF(OR(A459="",F459="",I459="",K459&lt;&gt;""),"",IF(COUNTIFS($A$2:A459,A459,$F$2:F459,F459,$K$2:K459,"")&lt;=SUMIFS(Fact_Norm!$F:$F,Fact_Norm!$A:$A,A459,Fact_Norm!$E:$E,F459),"Norma Uygun","Norm Fazlası"))</f>
        <v>Norma Uygun</v>
      </c>
      <c r="H459" s="92"/>
      <c r="I459" s="92" t="s">
        <v>758</v>
      </c>
      <c r="J459" s="94"/>
      <c r="K459" s="94"/>
      <c r="L459" s="92"/>
      <c r="M459" s="92"/>
      <c r="N459" s="93" t="str">
        <f>IFERROR(VLOOKUP(M459,Dim_CikisNedeni!$A:$B,2,FALSE()),"")</f>
        <v/>
      </c>
      <c r="O459" s="93" t="str">
        <f t="shared" si="21"/>
        <v>Aktif</v>
      </c>
      <c r="P459" s="93" t="str">
        <f t="shared" ca="1" si="22"/>
        <v/>
      </c>
      <c r="Q459" s="93" t="str">
        <f t="shared" ca="1" si="23"/>
        <v/>
      </c>
    </row>
    <row r="460" spans="1:17" s="1" customFormat="1" ht="15" hidden="1" customHeight="1" x14ac:dyDescent="0.25">
      <c r="A460" s="92" t="s">
        <v>273</v>
      </c>
      <c r="B460" s="93" t="str">
        <f>IFERROR(VLOOKUP(A460,Dim_Magaza!$A:$C,2,FALSE()),"")</f>
        <v>İZMİRSPOR</v>
      </c>
      <c r="C460" s="93" t="s">
        <v>8654</v>
      </c>
      <c r="D460" s="92" t="s">
        <v>30</v>
      </c>
      <c r="E460" s="93" t="str">
        <f>IFERROR(VLOOKUP(D460,Dim_Unvan!$A:$B,2,FALSE()),"")</f>
        <v>KASİYER</v>
      </c>
      <c r="F460" s="92" t="s">
        <v>31</v>
      </c>
      <c r="G460" s="93" t="str">
        <f>IF(OR(A460="",F460="",I460="",K460&lt;&gt;""),"",IF(COUNTIFS($A$2:A460,A460,$F$2:F460,F460,$K$2:K460,"")&lt;=SUMIFS(Fact_Norm!$F:$F,Fact_Norm!$A:$A,A460,Fact_Norm!$E:$E,F460),"Norma Uygun","Norm Fazlası"))</f>
        <v>Norma Uygun</v>
      </c>
      <c r="H460" s="92"/>
      <c r="I460" s="92" t="s">
        <v>759</v>
      </c>
      <c r="J460" s="94"/>
      <c r="K460" s="94"/>
      <c r="L460" s="92"/>
      <c r="M460" s="92"/>
      <c r="N460" s="93" t="str">
        <f>IFERROR(VLOOKUP(M460,Dim_CikisNedeni!$A:$B,2,FALSE()),"")</f>
        <v/>
      </c>
      <c r="O460" s="93" t="str">
        <f t="shared" si="21"/>
        <v>Aktif</v>
      </c>
      <c r="P460" s="93" t="str">
        <f t="shared" ca="1" si="22"/>
        <v/>
      </c>
      <c r="Q460" s="93" t="str">
        <f t="shared" ca="1" si="23"/>
        <v/>
      </c>
    </row>
    <row r="461" spans="1:17" s="1" customFormat="1" ht="15" hidden="1" customHeight="1" x14ac:dyDescent="0.25">
      <c r="A461" s="92" t="s">
        <v>273</v>
      </c>
      <c r="B461" s="93" t="str">
        <f>IFERROR(VLOOKUP(A461,Dim_Magaza!$A:$C,2,FALSE()),"")</f>
        <v>İZMİRSPOR</v>
      </c>
      <c r="C461" s="93" t="s">
        <v>8654</v>
      </c>
      <c r="D461" s="92" t="s">
        <v>30</v>
      </c>
      <c r="E461" s="93" t="str">
        <f>IFERROR(VLOOKUP(D461,Dim_Unvan!$A:$B,2,FALSE()),"")</f>
        <v>KASİYER</v>
      </c>
      <c r="F461" s="92" t="s">
        <v>31</v>
      </c>
      <c r="G461" s="93" t="str">
        <f>IF(OR(A461="",F461="",I461="",K461&lt;&gt;""),"",IF(COUNTIFS($A$2:A461,A461,$F$2:F461,F461,$K$2:K461,"")&lt;=SUMIFS(Fact_Norm!$F:$F,Fact_Norm!$A:$A,A461,Fact_Norm!$E:$E,F461),"Norma Uygun","Norm Fazlası"))</f>
        <v>Norma Uygun</v>
      </c>
      <c r="H461" s="92"/>
      <c r="I461" s="92" t="s">
        <v>760</v>
      </c>
      <c r="J461" s="94"/>
      <c r="K461" s="94"/>
      <c r="L461" s="92"/>
      <c r="M461" s="92"/>
      <c r="N461" s="93" t="str">
        <f>IFERROR(VLOOKUP(M461,Dim_CikisNedeni!$A:$B,2,FALSE()),"")</f>
        <v/>
      </c>
      <c r="O461" s="93" t="str">
        <f t="shared" si="21"/>
        <v>Aktif</v>
      </c>
      <c r="P461" s="93" t="str">
        <f t="shared" ca="1" si="22"/>
        <v/>
      </c>
      <c r="Q461" s="93" t="str">
        <f t="shared" ca="1" si="23"/>
        <v/>
      </c>
    </row>
    <row r="462" spans="1:17" s="1" customFormat="1" ht="15" hidden="1" customHeight="1" x14ac:dyDescent="0.25">
      <c r="A462" s="92" t="s">
        <v>273</v>
      </c>
      <c r="B462" s="93" t="str">
        <f>IFERROR(VLOOKUP(A462,Dim_Magaza!$A:$C,2,FALSE()),"")</f>
        <v>İZMİRSPOR</v>
      </c>
      <c r="C462" s="93" t="s">
        <v>8654</v>
      </c>
      <c r="D462" s="92" t="s">
        <v>30</v>
      </c>
      <c r="E462" s="93" t="str">
        <f>IFERROR(VLOOKUP(D462,Dim_Unvan!$A:$B,2,FALSE()),"")</f>
        <v>KASİYER</v>
      </c>
      <c r="F462" s="92" t="s">
        <v>31</v>
      </c>
      <c r="G462" s="93" t="str">
        <f>IF(OR(A462="",F462="",I462="",K462&lt;&gt;""),"",IF(COUNTIFS($A$2:A462,A462,$F$2:F462,F462,$K$2:K462,"")&lt;=SUMIFS(Fact_Norm!$F:$F,Fact_Norm!$A:$A,A462,Fact_Norm!$E:$E,F462),"Norma Uygun","Norm Fazlası"))</f>
        <v>Norma Uygun</v>
      </c>
      <c r="H462" s="92"/>
      <c r="I462" s="92" t="s">
        <v>761</v>
      </c>
      <c r="J462" s="94"/>
      <c r="K462" s="94"/>
      <c r="L462" s="92"/>
      <c r="M462" s="92"/>
      <c r="N462" s="93" t="str">
        <f>IFERROR(VLOOKUP(M462,Dim_CikisNedeni!$A:$B,2,FALSE()),"")</f>
        <v/>
      </c>
      <c r="O462" s="93" t="str">
        <f t="shared" si="21"/>
        <v>Aktif</v>
      </c>
      <c r="P462" s="93" t="str">
        <f t="shared" ca="1" si="22"/>
        <v/>
      </c>
      <c r="Q462" s="93" t="str">
        <f t="shared" ca="1" si="23"/>
        <v/>
      </c>
    </row>
    <row r="463" spans="1:17" s="1" customFormat="1" ht="15" hidden="1" customHeight="1" x14ac:dyDescent="0.25">
      <c r="A463" s="92" t="s">
        <v>273</v>
      </c>
      <c r="B463" s="93" t="str">
        <f>IFERROR(VLOOKUP(A463,Dim_Magaza!$A:$C,2,FALSE()),"")</f>
        <v>İZMİRSPOR</v>
      </c>
      <c r="C463" s="93" t="s">
        <v>8654</v>
      </c>
      <c r="D463" s="92" t="s">
        <v>30</v>
      </c>
      <c r="E463" s="93" t="str">
        <f>IFERROR(VLOOKUP(D463,Dim_Unvan!$A:$B,2,FALSE()),"")</f>
        <v>KASİYER</v>
      </c>
      <c r="F463" s="92" t="s">
        <v>31</v>
      </c>
      <c r="G463" s="93" t="str">
        <f>IF(OR(A463="",F463="",I463="",K463&lt;&gt;""),"",IF(COUNTIFS($A$2:A463,A463,$F$2:F463,F463,$K$2:K463,"")&lt;=SUMIFS(Fact_Norm!$F:$F,Fact_Norm!$A:$A,A463,Fact_Norm!$E:$E,F463),"Norma Uygun","Norm Fazlası"))</f>
        <v>Norma Uygun</v>
      </c>
      <c r="H463" s="92"/>
      <c r="I463" s="92" t="s">
        <v>762</v>
      </c>
      <c r="J463" s="94"/>
      <c r="K463" s="94"/>
      <c r="L463" s="92"/>
      <c r="M463" s="92"/>
      <c r="N463" s="93" t="str">
        <f>IFERROR(VLOOKUP(M463,Dim_CikisNedeni!$A:$B,2,FALSE()),"")</f>
        <v/>
      </c>
      <c r="O463" s="93" t="str">
        <f t="shared" si="21"/>
        <v>Aktif</v>
      </c>
      <c r="P463" s="93" t="str">
        <f t="shared" ca="1" si="22"/>
        <v/>
      </c>
      <c r="Q463" s="93" t="str">
        <f t="shared" ca="1" si="23"/>
        <v/>
      </c>
    </row>
    <row r="464" spans="1:17" s="1" customFormat="1" ht="15" hidden="1" customHeight="1" x14ac:dyDescent="0.25">
      <c r="A464" s="92" t="s">
        <v>273</v>
      </c>
      <c r="B464" s="93" t="str">
        <f>IFERROR(VLOOKUP(A464,Dim_Magaza!$A:$C,2,FALSE()),"")</f>
        <v>İZMİRSPOR</v>
      </c>
      <c r="C464" s="93" t="s">
        <v>8654</v>
      </c>
      <c r="D464" s="92" t="s">
        <v>30</v>
      </c>
      <c r="E464" s="93" t="str">
        <f>IFERROR(VLOOKUP(D464,Dim_Unvan!$A:$B,2,FALSE()),"")</f>
        <v>KASİYER</v>
      </c>
      <c r="F464" s="92" t="s">
        <v>31</v>
      </c>
      <c r="G464" s="93" t="str">
        <f>IF(OR(A464="",F464="",I464="",K464&lt;&gt;""),"",IF(COUNTIFS($A$2:A464,A464,$F$2:F464,F464,$K$2:K464,"")&lt;=SUMIFS(Fact_Norm!$F:$F,Fact_Norm!$A:$A,A464,Fact_Norm!$E:$E,F464),"Norma Uygun","Norm Fazlası"))</f>
        <v>Norma Uygun</v>
      </c>
      <c r="H464" s="92"/>
      <c r="I464" s="92" t="s">
        <v>763</v>
      </c>
      <c r="J464" s="94"/>
      <c r="K464" s="94"/>
      <c r="L464" s="92"/>
      <c r="M464" s="92"/>
      <c r="N464" s="93" t="str">
        <f>IFERROR(VLOOKUP(M464,Dim_CikisNedeni!$A:$B,2,FALSE()),"")</f>
        <v/>
      </c>
      <c r="O464" s="93" t="str">
        <f t="shared" si="21"/>
        <v>Aktif</v>
      </c>
      <c r="P464" s="93" t="str">
        <f t="shared" ca="1" si="22"/>
        <v/>
      </c>
      <c r="Q464" s="93" t="str">
        <f t="shared" ca="1" si="23"/>
        <v/>
      </c>
    </row>
    <row r="465" spans="1:17" s="1" customFormat="1" ht="15" hidden="1" customHeight="1" x14ac:dyDescent="0.25">
      <c r="A465" s="92" t="s">
        <v>273</v>
      </c>
      <c r="B465" s="93" t="str">
        <f>IFERROR(VLOOKUP(A465,Dim_Magaza!$A:$C,2,FALSE()),"")</f>
        <v>İZMİRSPOR</v>
      </c>
      <c r="C465" s="93" t="s">
        <v>8654</v>
      </c>
      <c r="D465" s="92" t="s">
        <v>30</v>
      </c>
      <c r="E465" s="93" t="str">
        <f>IFERROR(VLOOKUP(D465,Dim_Unvan!$A:$B,2,FALSE()),"")</f>
        <v>KASİYER</v>
      </c>
      <c r="F465" s="92" t="s">
        <v>31</v>
      </c>
      <c r="G465" s="93" t="str">
        <f>IF(OR(A465="",F465="",I465="",K465&lt;&gt;""),"",IF(COUNTIFS($A$2:A465,A465,$F$2:F465,F465,$K$2:K465,"")&lt;=SUMIFS(Fact_Norm!$F:$F,Fact_Norm!$A:$A,A465,Fact_Norm!$E:$E,F465),"Norma Uygun","Norm Fazlası"))</f>
        <v>Norma Uygun</v>
      </c>
      <c r="H465" s="92"/>
      <c r="I465" s="92" t="s">
        <v>764</v>
      </c>
      <c r="J465" s="94"/>
      <c r="K465" s="94"/>
      <c r="L465" s="92"/>
      <c r="M465" s="92"/>
      <c r="N465" s="93" t="str">
        <f>IFERROR(VLOOKUP(M465,Dim_CikisNedeni!$A:$B,2,FALSE()),"")</f>
        <v/>
      </c>
      <c r="O465" s="93" t="str">
        <f t="shared" si="21"/>
        <v>Aktif</v>
      </c>
      <c r="P465" s="93" t="str">
        <f t="shared" ca="1" si="22"/>
        <v/>
      </c>
      <c r="Q465" s="93" t="str">
        <f t="shared" ca="1" si="23"/>
        <v/>
      </c>
    </row>
    <row r="466" spans="1:17" s="1" customFormat="1" ht="15" hidden="1" customHeight="1" x14ac:dyDescent="0.25">
      <c r="A466" s="92" t="s">
        <v>273</v>
      </c>
      <c r="B466" s="93" t="str">
        <f>IFERROR(VLOOKUP(A466,Dim_Magaza!$A:$C,2,FALSE()),"")</f>
        <v>İZMİRSPOR</v>
      </c>
      <c r="C466" s="93" t="s">
        <v>8654</v>
      </c>
      <c r="D466" s="92" t="s">
        <v>52</v>
      </c>
      <c r="E466" s="93" t="str">
        <f>IFERROR(VLOOKUP(D466,Dim_Unvan!$A:$B,2,FALSE()),"")</f>
        <v>REYON GÖREVLİSİ</v>
      </c>
      <c r="F466" s="92" t="s">
        <v>53</v>
      </c>
      <c r="G466" s="93" t="str">
        <f>IF(OR(A466="",F466="",I466="",K466&lt;&gt;""),"",IF(COUNTIFS($A$2:A466,A466,$F$2:F466,F466,$K$2:K466,"")&lt;=SUMIFS(Fact_Norm!$F:$F,Fact_Norm!$A:$A,A466,Fact_Norm!$E:$E,F466),"Norma Uygun","Norm Fazlası"))</f>
        <v>Norma Uygun</v>
      </c>
      <c r="H466" s="92"/>
      <c r="I466" s="92" t="s">
        <v>765</v>
      </c>
      <c r="J466" s="94"/>
      <c r="K466" s="94"/>
      <c r="L466" s="92"/>
      <c r="M466" s="92"/>
      <c r="N466" s="93" t="str">
        <f>IFERROR(VLOOKUP(M466,Dim_CikisNedeni!$A:$B,2,FALSE()),"")</f>
        <v/>
      </c>
      <c r="O466" s="93" t="str">
        <f t="shared" si="21"/>
        <v>Aktif</v>
      </c>
      <c r="P466" s="93" t="str">
        <f t="shared" ca="1" si="22"/>
        <v/>
      </c>
      <c r="Q466" s="93" t="str">
        <f t="shared" ca="1" si="23"/>
        <v/>
      </c>
    </row>
    <row r="467" spans="1:17" s="1" customFormat="1" ht="15" hidden="1" customHeight="1" x14ac:dyDescent="0.25">
      <c r="A467" s="92" t="s">
        <v>273</v>
      </c>
      <c r="B467" s="93" t="str">
        <f>IFERROR(VLOOKUP(A467,Dim_Magaza!$A:$C,2,FALSE()),"")</f>
        <v>İZMİRSPOR</v>
      </c>
      <c r="C467" s="93" t="s">
        <v>8654</v>
      </c>
      <c r="D467" s="92" t="s">
        <v>52</v>
      </c>
      <c r="E467" s="93" t="str">
        <f>IFERROR(VLOOKUP(D467,Dim_Unvan!$A:$B,2,FALSE()),"")</f>
        <v>REYON GÖREVLİSİ</v>
      </c>
      <c r="F467" s="92" t="s">
        <v>53</v>
      </c>
      <c r="G467" s="93" t="str">
        <f>IF(OR(A467="",F467="",I467="",K467&lt;&gt;""),"",IF(COUNTIFS($A$2:A467,A467,$F$2:F467,F467,$K$2:K467,"")&lt;=SUMIFS(Fact_Norm!$F:$F,Fact_Norm!$A:$A,A467,Fact_Norm!$E:$E,F467),"Norma Uygun","Norm Fazlası"))</f>
        <v>Norma Uygun</v>
      </c>
      <c r="H467" s="92"/>
      <c r="I467" s="92" t="s">
        <v>766</v>
      </c>
      <c r="J467" s="94"/>
      <c r="K467" s="94"/>
      <c r="L467" s="92"/>
      <c r="M467" s="92"/>
      <c r="N467" s="93" t="str">
        <f>IFERROR(VLOOKUP(M467,Dim_CikisNedeni!$A:$B,2,FALSE()),"")</f>
        <v/>
      </c>
      <c r="O467" s="93" t="str">
        <f t="shared" si="21"/>
        <v>Aktif</v>
      </c>
      <c r="P467" s="93" t="str">
        <f t="shared" ca="1" si="22"/>
        <v/>
      </c>
      <c r="Q467" s="93" t="str">
        <f t="shared" ca="1" si="23"/>
        <v/>
      </c>
    </row>
    <row r="468" spans="1:17" s="1" customFormat="1" ht="20.25" hidden="1" customHeight="1" x14ac:dyDescent="0.25">
      <c r="A468" s="92" t="s">
        <v>273</v>
      </c>
      <c r="B468" s="93" t="str">
        <f>IFERROR(VLOOKUP(A468,Dim_Magaza!$A:$C,2,FALSE()),"")</f>
        <v>İZMİRSPOR</v>
      </c>
      <c r="C468" s="93" t="s">
        <v>8654</v>
      </c>
      <c r="D468" s="92" t="s">
        <v>52</v>
      </c>
      <c r="E468" s="93" t="str">
        <f>IFERROR(VLOOKUP(D468,Dim_Unvan!$A:$B,2,FALSE()),"")</f>
        <v>REYON GÖREVLİSİ</v>
      </c>
      <c r="F468" s="92" t="s">
        <v>53</v>
      </c>
      <c r="G468" s="93" t="str">
        <f>IF(OR(A468="",F468="",I468="",K468&lt;&gt;""),"",IF(COUNTIFS($A$2:A468,A468,$F$2:F468,F468,$K$2:K468,"")&lt;=SUMIFS(Fact_Norm!$F:$F,Fact_Norm!$A:$A,A468,Fact_Norm!$E:$E,F468),"Norma Uygun","Norm Fazlası"))</f>
        <v>Norma Uygun</v>
      </c>
      <c r="H468" s="92"/>
      <c r="I468" s="92" t="s">
        <v>767</v>
      </c>
      <c r="J468" s="94"/>
      <c r="K468" s="94"/>
      <c r="L468" s="92"/>
      <c r="M468" s="92"/>
      <c r="N468" s="93" t="str">
        <f>IFERROR(VLOOKUP(M468,Dim_CikisNedeni!$A:$B,2,FALSE()),"")</f>
        <v/>
      </c>
      <c r="O468" s="93" t="str">
        <f t="shared" si="21"/>
        <v>Aktif</v>
      </c>
      <c r="P468" s="93" t="str">
        <f t="shared" ca="1" si="22"/>
        <v/>
      </c>
      <c r="Q468" s="93" t="str">
        <f t="shared" ca="1" si="23"/>
        <v/>
      </c>
    </row>
    <row r="469" spans="1:17" s="1" customFormat="1" ht="15" hidden="1" customHeight="1" x14ac:dyDescent="0.25">
      <c r="A469" s="92" t="s">
        <v>273</v>
      </c>
      <c r="B469" s="93" t="str">
        <f>IFERROR(VLOOKUP(A469,Dim_Magaza!$A:$C,2,FALSE()),"")</f>
        <v>İZMİRSPOR</v>
      </c>
      <c r="C469" s="93" t="s">
        <v>8654</v>
      </c>
      <c r="D469" s="92" t="s">
        <v>4</v>
      </c>
      <c r="E469" s="93" t="str">
        <f>IFERROR(VLOOKUP(D469,Dim_Unvan!$A:$B,2,FALSE()),"")</f>
        <v>BAKLİYAT</v>
      </c>
      <c r="F469" s="92" t="s">
        <v>5</v>
      </c>
      <c r="G469" s="93" t="str">
        <f>IF(OR(A469="",F469="",I469="",K469&lt;&gt;""),"",IF(COUNTIFS($A$2:A469,A469,$F$2:F469,F469,$K$2:K469,"")&lt;=SUMIFS(Fact_Norm!$F:$F,Fact_Norm!$A:$A,A469,Fact_Norm!$E:$E,F469),"Norma Uygun","Norm Fazlası"))</f>
        <v>Norma Uygun</v>
      </c>
      <c r="H469" s="92"/>
      <c r="I469" s="92" t="s">
        <v>768</v>
      </c>
      <c r="J469" s="94"/>
      <c r="K469" s="94"/>
      <c r="L469" s="92"/>
      <c r="M469" s="92"/>
      <c r="N469" s="93" t="str">
        <f>IFERROR(VLOOKUP(M469,Dim_CikisNedeni!$A:$B,2,FALSE()),"")</f>
        <v/>
      </c>
      <c r="O469" s="93" t="str">
        <f t="shared" si="21"/>
        <v>Aktif</v>
      </c>
      <c r="P469" s="93" t="str">
        <f t="shared" ca="1" si="22"/>
        <v/>
      </c>
      <c r="Q469" s="93" t="str">
        <f t="shared" ca="1" si="23"/>
        <v/>
      </c>
    </row>
    <row r="470" spans="1:17" s="1" customFormat="1" ht="25.5" hidden="1" customHeight="1" x14ac:dyDescent="0.25">
      <c r="A470" s="92" t="s">
        <v>273</v>
      </c>
      <c r="B470" s="93" t="str">
        <f>IFERROR(VLOOKUP(A470,Dim_Magaza!$A:$C,2,FALSE()),"")</f>
        <v>İZMİRSPOR</v>
      </c>
      <c r="C470" s="93" t="s">
        <v>8654</v>
      </c>
      <c r="D470" s="92" t="s">
        <v>100</v>
      </c>
      <c r="E470" s="93" t="str">
        <f>IFERROR(VLOOKUP(D470,Dim_Unvan!$A:$B,2,FALSE()),"")</f>
        <v>UZMAN ŞARKÜTERİ</v>
      </c>
      <c r="F470" s="92" t="s">
        <v>85</v>
      </c>
      <c r="G470" s="93" t="str">
        <f>IF(OR(A470="",F470="",I470="",K470&lt;&gt;""),"",IF(COUNTIFS($A$2:A470,A470,$F$2:F470,F470,$K$2:K470,"")&lt;=SUMIFS(Fact_Norm!$F:$F,Fact_Norm!$A:$A,A470,Fact_Norm!$E:$E,F470),"Norma Uygun","Norm Fazlası"))</f>
        <v>Norma Uygun</v>
      </c>
      <c r="H470" s="92"/>
      <c r="I470" s="92" t="s">
        <v>769</v>
      </c>
      <c r="J470" s="94"/>
      <c r="K470" s="94"/>
      <c r="L470" s="92"/>
      <c r="M470" s="92"/>
      <c r="N470" s="93" t="str">
        <f>IFERROR(VLOOKUP(M470,Dim_CikisNedeni!$A:$B,2,FALSE()),"")</f>
        <v/>
      </c>
      <c r="O470" s="93" t="str">
        <f t="shared" si="21"/>
        <v>Aktif</v>
      </c>
      <c r="P470" s="93" t="str">
        <f t="shared" ca="1" si="22"/>
        <v/>
      </c>
      <c r="Q470" s="93" t="str">
        <f t="shared" ca="1" si="23"/>
        <v/>
      </c>
    </row>
    <row r="471" spans="1:17" s="1" customFormat="1" ht="15" hidden="1" customHeight="1" x14ac:dyDescent="0.25">
      <c r="A471" s="92" t="s">
        <v>273</v>
      </c>
      <c r="B471" s="93" t="str">
        <f>IFERROR(VLOOKUP(A471,Dim_Magaza!$A:$C,2,FALSE()),"")</f>
        <v>İZMİRSPOR</v>
      </c>
      <c r="C471" s="93" t="s">
        <v>8654</v>
      </c>
      <c r="D471" s="92" t="s">
        <v>102</v>
      </c>
      <c r="E471" s="93" t="str">
        <f>IFERROR(VLOOKUP(D471,Dim_Unvan!$A:$B,2,FALSE()),"")</f>
        <v>UZMAN MANAV</v>
      </c>
      <c r="F471" s="92" t="s">
        <v>35</v>
      </c>
      <c r="G471" s="93" t="str">
        <f>IF(OR(A471="",F471="",I471="",K471&lt;&gt;""),"",IF(COUNTIFS($A$2:A471,A471,$F$2:F471,F471,$K$2:K471,"")&lt;=SUMIFS(Fact_Norm!$F:$F,Fact_Norm!$A:$A,A471,Fact_Norm!$E:$E,F471),"Norma Uygun","Norm Fazlası"))</f>
        <v>Norma Uygun</v>
      </c>
      <c r="H471" s="92"/>
      <c r="I471" s="92" t="s">
        <v>770</v>
      </c>
      <c r="J471" s="94"/>
      <c r="K471" s="94"/>
      <c r="L471" s="92"/>
      <c r="M471" s="92"/>
      <c r="N471" s="93" t="str">
        <f>IFERROR(VLOOKUP(M471,Dim_CikisNedeni!$A:$B,2,FALSE()),"")</f>
        <v/>
      </c>
      <c r="O471" s="93" t="str">
        <f t="shared" si="21"/>
        <v>Aktif</v>
      </c>
      <c r="P471" s="93" t="str">
        <f t="shared" ca="1" si="22"/>
        <v/>
      </c>
      <c r="Q471" s="93" t="str">
        <f t="shared" ca="1" si="23"/>
        <v/>
      </c>
    </row>
    <row r="472" spans="1:17" s="1" customFormat="1" ht="15" hidden="1" customHeight="1" x14ac:dyDescent="0.25">
      <c r="A472" s="92" t="s">
        <v>273</v>
      </c>
      <c r="B472" s="93" t="str">
        <f>IFERROR(VLOOKUP(A472,Dim_Magaza!$A:$C,2,FALSE()),"")</f>
        <v>İZMİRSPOR</v>
      </c>
      <c r="C472" s="93" t="s">
        <v>8654</v>
      </c>
      <c r="D472" s="92" t="s">
        <v>102</v>
      </c>
      <c r="E472" s="93" t="str">
        <f>IFERROR(VLOOKUP(D472,Dim_Unvan!$A:$B,2,FALSE()),"")</f>
        <v>UZMAN MANAV</v>
      </c>
      <c r="F472" s="92" t="s">
        <v>35</v>
      </c>
      <c r="G472" s="93" t="str">
        <f>IF(OR(A472="",F472="",I472="",K472&lt;&gt;""),"",IF(COUNTIFS($A$2:A472,A472,$F$2:F472,F472,$K$2:K472,"")&lt;=SUMIFS(Fact_Norm!$F:$F,Fact_Norm!$A:$A,A472,Fact_Norm!$E:$E,F472),"Norma Uygun","Norm Fazlası"))</f>
        <v>Norma Uygun</v>
      </c>
      <c r="H472" s="92"/>
      <c r="I472" s="92" t="s">
        <v>771</v>
      </c>
      <c r="J472" s="94"/>
      <c r="K472" s="94"/>
      <c r="L472" s="92"/>
      <c r="M472" s="92"/>
      <c r="N472" s="93" t="str">
        <f>IFERROR(VLOOKUP(M472,Dim_CikisNedeni!$A:$B,2,FALSE()),"")</f>
        <v/>
      </c>
      <c r="O472" s="93" t="str">
        <f t="shared" si="21"/>
        <v>Aktif</v>
      </c>
      <c r="P472" s="93" t="str">
        <f t="shared" ca="1" si="22"/>
        <v/>
      </c>
      <c r="Q472" s="93" t="str">
        <f t="shared" ca="1" si="23"/>
        <v/>
      </c>
    </row>
    <row r="473" spans="1:17" s="1" customFormat="1" ht="15" hidden="1" customHeight="1" x14ac:dyDescent="0.25">
      <c r="A473" s="92" t="s">
        <v>273</v>
      </c>
      <c r="B473" s="93" t="str">
        <f>IFERROR(VLOOKUP(A473,Dim_Magaza!$A:$C,2,FALSE()),"")</f>
        <v>İZMİRSPOR</v>
      </c>
      <c r="C473" s="93" t="s">
        <v>8654</v>
      </c>
      <c r="D473" s="92" t="s">
        <v>102</v>
      </c>
      <c r="E473" s="93" t="str">
        <f>IFERROR(VLOOKUP(D473,Dim_Unvan!$A:$B,2,FALSE()),"")</f>
        <v>UZMAN MANAV</v>
      </c>
      <c r="F473" s="92" t="s">
        <v>35</v>
      </c>
      <c r="G473" s="93" t="str">
        <f>IF(OR(A473="",F473="",I473="",K473&lt;&gt;""),"",IF(COUNTIFS($A$2:A473,A473,$F$2:F473,F473,$K$2:K473,"")&lt;=SUMIFS(Fact_Norm!$F:$F,Fact_Norm!$A:$A,A473,Fact_Norm!$E:$E,F473),"Norma Uygun","Norm Fazlası"))</f>
        <v>Norma Uygun</v>
      </c>
      <c r="H473" s="92"/>
      <c r="I473" s="92" t="s">
        <v>772</v>
      </c>
      <c r="J473" s="94"/>
      <c r="K473" s="94"/>
      <c r="L473" s="92"/>
      <c r="M473" s="92"/>
      <c r="N473" s="93" t="str">
        <f>IFERROR(VLOOKUP(M473,Dim_CikisNedeni!$A:$B,2,FALSE()),"")</f>
        <v/>
      </c>
      <c r="O473" s="93" t="str">
        <f t="shared" si="21"/>
        <v>Aktif</v>
      </c>
      <c r="P473" s="93" t="str">
        <f t="shared" ca="1" si="22"/>
        <v/>
      </c>
      <c r="Q473" s="93" t="str">
        <f t="shared" ca="1" si="23"/>
        <v/>
      </c>
    </row>
    <row r="474" spans="1:17" s="1" customFormat="1" ht="15" hidden="1" customHeight="1" x14ac:dyDescent="0.25">
      <c r="A474" s="92" t="s">
        <v>273</v>
      </c>
      <c r="B474" s="93" t="str">
        <f>IFERROR(VLOOKUP(A474,Dim_Magaza!$A:$C,2,FALSE()),"")</f>
        <v>İZMİRSPOR</v>
      </c>
      <c r="C474" s="93" t="s">
        <v>8654</v>
      </c>
      <c r="D474" s="92" t="s">
        <v>106</v>
      </c>
      <c r="E474" s="93" t="str">
        <f>IFERROR(VLOOKUP(D474,Dim_Unvan!$A:$B,2,FALSE()),"")</f>
        <v>UZMAN KASAP</v>
      </c>
      <c r="F474" s="92" t="s">
        <v>27</v>
      </c>
      <c r="G474" s="93" t="str">
        <f>IF(OR(A474="",F474="",I474="",K474&lt;&gt;""),"",IF(COUNTIFS($A$2:A474,A474,$F$2:F474,F474,$K$2:K474,"")&lt;=SUMIFS(Fact_Norm!$F:$F,Fact_Norm!$A:$A,A474,Fact_Norm!$E:$E,F474),"Norma Uygun","Norm Fazlası"))</f>
        <v>Norma Uygun</v>
      </c>
      <c r="H474" s="92"/>
      <c r="I474" s="92" t="s">
        <v>773</v>
      </c>
      <c r="J474" s="94"/>
      <c r="K474" s="94"/>
      <c r="L474" s="92"/>
      <c r="M474" s="92"/>
      <c r="N474" s="93" t="str">
        <f>IFERROR(VLOOKUP(M474,Dim_CikisNedeni!$A:$B,2,FALSE()),"")</f>
        <v/>
      </c>
      <c r="O474" s="93" t="str">
        <f t="shared" si="21"/>
        <v>Aktif</v>
      </c>
      <c r="P474" s="93" t="str">
        <f t="shared" ca="1" si="22"/>
        <v/>
      </c>
      <c r="Q474" s="93" t="str">
        <f t="shared" ca="1" si="23"/>
        <v/>
      </c>
    </row>
    <row r="475" spans="1:17" s="1" customFormat="1" ht="15" hidden="1" customHeight="1" x14ac:dyDescent="0.25">
      <c r="A475" s="92" t="s">
        <v>273</v>
      </c>
      <c r="B475" s="93" t="str">
        <f>IFERROR(VLOOKUP(A475,Dim_Magaza!$A:$C,2,FALSE()),"")</f>
        <v>İZMİRSPOR</v>
      </c>
      <c r="C475" s="93" t="s">
        <v>8654</v>
      </c>
      <c r="D475" s="92" t="s">
        <v>68</v>
      </c>
      <c r="E475" s="93" t="str">
        <f>IFERROR(VLOOKUP(D475,Dim_Unvan!$A:$B,2,FALSE()),"")</f>
        <v>UNLU MAMÜLLER</v>
      </c>
      <c r="F475" s="92" t="s">
        <v>69</v>
      </c>
      <c r="G475" s="93" t="str">
        <f>IF(OR(A475="",F475="",I475="",K475&lt;&gt;""),"",IF(COUNTIFS($A$2:A475,A475,$F$2:F475,F475,$K$2:K475,"")&lt;=SUMIFS(Fact_Norm!$F:$F,Fact_Norm!$A:$A,A475,Fact_Norm!$E:$E,F475),"Norma Uygun","Norm Fazlası"))</f>
        <v>Norma Uygun</v>
      </c>
      <c r="H475" s="92"/>
      <c r="I475" s="92" t="s">
        <v>774</v>
      </c>
      <c r="J475" s="94"/>
      <c r="K475" s="94"/>
      <c r="L475" s="92"/>
      <c r="M475" s="92"/>
      <c r="N475" s="93" t="str">
        <f>IFERROR(VLOOKUP(M475,Dim_CikisNedeni!$A:$B,2,FALSE()),"")</f>
        <v/>
      </c>
      <c r="O475" s="93" t="str">
        <f t="shared" si="21"/>
        <v>Aktif</v>
      </c>
      <c r="P475" s="93" t="str">
        <f t="shared" ca="1" si="22"/>
        <v/>
      </c>
      <c r="Q475" s="93" t="str">
        <f t="shared" ca="1" si="23"/>
        <v/>
      </c>
    </row>
    <row r="476" spans="1:17" s="1" customFormat="1" ht="15" hidden="1" customHeight="1" x14ac:dyDescent="0.25">
      <c r="A476" s="92" t="s">
        <v>128</v>
      </c>
      <c r="B476" s="93" t="str">
        <f>IFERROR(VLOOKUP(A476,Dim_Magaza!$A:$C,2,FALSE()),"")</f>
        <v>AKEVLER</v>
      </c>
      <c r="C476" s="93" t="s">
        <v>8654</v>
      </c>
      <c r="D476" s="92" t="s">
        <v>98</v>
      </c>
      <c r="E476" s="93" t="str">
        <f>IFERROR(VLOOKUP(D476,Dim_Unvan!$A:$B,2,FALSE()),"")</f>
        <v>UZMAN YÖNETİCİ</v>
      </c>
      <c r="F476" s="92" t="s">
        <v>73</v>
      </c>
      <c r="G476" s="93" t="str">
        <f>IF(OR(A476="",F476="",I476="",K476&lt;&gt;""),"",IF(COUNTIFS($A$2:A476,A476,$F$2:F476,F476,$K$2:K476,"")&lt;=SUMIFS(Fact_Norm!$F:$F,Fact_Norm!$A:$A,A476,Fact_Norm!$E:$E,F476),"Norma Uygun","Norm Fazlası"))</f>
        <v>Norma Uygun</v>
      </c>
      <c r="H476" s="92"/>
      <c r="I476" s="92" t="s">
        <v>775</v>
      </c>
      <c r="J476" s="94"/>
      <c r="K476" s="94"/>
      <c r="L476" s="92"/>
      <c r="M476" s="92"/>
      <c r="N476" s="93" t="str">
        <f>IFERROR(VLOOKUP(M476,Dim_CikisNedeni!$A:$B,2,FALSE()),"")</f>
        <v/>
      </c>
      <c r="O476" s="93" t="str">
        <f t="shared" si="21"/>
        <v>Aktif</v>
      </c>
      <c r="P476" s="93" t="str">
        <f t="shared" ca="1" si="22"/>
        <v/>
      </c>
      <c r="Q476" s="93" t="str">
        <f t="shared" ca="1" si="23"/>
        <v/>
      </c>
    </row>
    <row r="477" spans="1:17" s="1" customFormat="1" ht="15" hidden="1" customHeight="1" x14ac:dyDescent="0.25">
      <c r="A477" s="92" t="s">
        <v>128</v>
      </c>
      <c r="B477" s="93" t="str">
        <f>IFERROR(VLOOKUP(A477,Dim_Magaza!$A:$C,2,FALSE()),"")</f>
        <v>AKEVLER</v>
      </c>
      <c r="C477" s="93" t="s">
        <v>8654</v>
      </c>
      <c r="D477" s="92" t="s">
        <v>76</v>
      </c>
      <c r="E477" s="93" t="str">
        <f>IFERROR(VLOOKUP(D477,Dim_Unvan!$A:$B,2,FALSE()),"")</f>
        <v>YÖNETİCİ YARDIMCISI</v>
      </c>
      <c r="F477" s="92" t="s">
        <v>77</v>
      </c>
      <c r="G477" s="93" t="str">
        <f>IF(OR(A477="",F477="",I477="",K477&lt;&gt;""),"",IF(COUNTIFS($A$2:A477,A477,$F$2:F477,F477,$K$2:K477,"")&lt;=SUMIFS(Fact_Norm!$F:$F,Fact_Norm!$A:$A,A477,Fact_Norm!$E:$E,F477),"Norma Uygun","Norm Fazlası"))</f>
        <v>Norma Uygun</v>
      </c>
      <c r="H477" s="92"/>
      <c r="I477" s="92" t="s">
        <v>776</v>
      </c>
      <c r="J477" s="94"/>
      <c r="K477" s="94"/>
      <c r="L477" s="92"/>
      <c r="M477" s="92"/>
      <c r="N477" s="93" t="str">
        <f>IFERROR(VLOOKUP(M477,Dim_CikisNedeni!$A:$B,2,FALSE()),"")</f>
        <v/>
      </c>
      <c r="O477" s="93" t="str">
        <f t="shared" si="21"/>
        <v>Aktif</v>
      </c>
      <c r="P477" s="93" t="str">
        <f t="shared" ca="1" si="22"/>
        <v/>
      </c>
      <c r="Q477" s="93" t="str">
        <f t="shared" ca="1" si="23"/>
        <v/>
      </c>
    </row>
    <row r="478" spans="1:17" s="1" customFormat="1" ht="15" hidden="1" customHeight="1" x14ac:dyDescent="0.25">
      <c r="A478" s="92" t="s">
        <v>128</v>
      </c>
      <c r="B478" s="93" t="str">
        <f>IFERROR(VLOOKUP(A478,Dim_Magaza!$A:$C,2,FALSE()),"")</f>
        <v>AKEVLER</v>
      </c>
      <c r="C478" s="93" t="s">
        <v>8654</v>
      </c>
      <c r="D478" s="92" t="s">
        <v>30</v>
      </c>
      <c r="E478" s="93" t="str">
        <f>IFERROR(VLOOKUP(D478,Dim_Unvan!$A:$B,2,FALSE()),"")</f>
        <v>KASİYER</v>
      </c>
      <c r="F478" s="92" t="s">
        <v>31</v>
      </c>
      <c r="G478" s="93" t="str">
        <f>IF(OR(A478="",F478="",I478="",K478&lt;&gt;""),"",IF(COUNTIFS($A$2:A478,A478,$F$2:F478,F478,$K$2:K478,"")&lt;=SUMIFS(Fact_Norm!$F:$F,Fact_Norm!$A:$A,A478,Fact_Norm!$E:$E,F478),"Norma Uygun","Norm Fazlası"))</f>
        <v>Norma Uygun</v>
      </c>
      <c r="H478" s="92"/>
      <c r="I478" s="92" t="s">
        <v>777</v>
      </c>
      <c r="J478" s="94"/>
      <c r="K478" s="94"/>
      <c r="L478" s="92"/>
      <c r="M478" s="92"/>
      <c r="N478" s="93" t="str">
        <f>IFERROR(VLOOKUP(M478,Dim_CikisNedeni!$A:$B,2,FALSE()),"")</f>
        <v/>
      </c>
      <c r="O478" s="93" t="str">
        <f t="shared" si="21"/>
        <v>Aktif</v>
      </c>
      <c r="P478" s="93" t="str">
        <f t="shared" ca="1" si="22"/>
        <v/>
      </c>
      <c r="Q478" s="93" t="str">
        <f t="shared" ca="1" si="23"/>
        <v/>
      </c>
    </row>
    <row r="479" spans="1:17" s="1" customFormat="1" ht="15" hidden="1" customHeight="1" x14ac:dyDescent="0.25">
      <c r="A479" s="92" t="s">
        <v>128</v>
      </c>
      <c r="B479" s="93" t="str">
        <f>IFERROR(VLOOKUP(A479,Dim_Magaza!$A:$C,2,FALSE()),"")</f>
        <v>AKEVLER</v>
      </c>
      <c r="C479" s="93" t="s">
        <v>8654</v>
      </c>
      <c r="D479" s="92" t="s">
        <v>30</v>
      </c>
      <c r="E479" s="93" t="str">
        <f>IFERROR(VLOOKUP(D479,Dim_Unvan!$A:$B,2,FALSE()),"")</f>
        <v>KASİYER</v>
      </c>
      <c r="F479" s="92" t="s">
        <v>31</v>
      </c>
      <c r="G479" s="93" t="str">
        <f>IF(OR(A479="",F479="",I479="",K479&lt;&gt;""),"",IF(COUNTIFS($A$2:A479,A479,$F$2:F479,F479,$K$2:K479,"")&lt;=SUMIFS(Fact_Norm!$F:$F,Fact_Norm!$A:$A,A479,Fact_Norm!$E:$E,F479),"Norma Uygun","Norm Fazlası"))</f>
        <v>Norma Uygun</v>
      </c>
      <c r="H479" s="92"/>
      <c r="I479" s="92" t="s">
        <v>778</v>
      </c>
      <c r="J479" s="94"/>
      <c r="K479" s="94"/>
      <c r="L479" s="92"/>
      <c r="M479" s="92"/>
      <c r="N479" s="93" t="str">
        <f>IFERROR(VLOOKUP(M479,Dim_CikisNedeni!$A:$B,2,FALSE()),"")</f>
        <v/>
      </c>
      <c r="O479" s="93" t="str">
        <f t="shared" si="21"/>
        <v>Aktif</v>
      </c>
      <c r="P479" s="93" t="str">
        <f t="shared" ca="1" si="22"/>
        <v/>
      </c>
      <c r="Q479" s="93" t="str">
        <f t="shared" ca="1" si="23"/>
        <v/>
      </c>
    </row>
    <row r="480" spans="1:17" s="1" customFormat="1" ht="15" hidden="1" customHeight="1" x14ac:dyDescent="0.25">
      <c r="A480" s="92" t="s">
        <v>128</v>
      </c>
      <c r="B480" s="93" t="str">
        <f>IFERROR(VLOOKUP(A480,Dim_Magaza!$A:$C,2,FALSE()),"")</f>
        <v>AKEVLER</v>
      </c>
      <c r="C480" s="93" t="s">
        <v>8654</v>
      </c>
      <c r="D480" s="92" t="s">
        <v>30</v>
      </c>
      <c r="E480" s="93" t="str">
        <f>IFERROR(VLOOKUP(D480,Dim_Unvan!$A:$B,2,FALSE()),"")</f>
        <v>KASİYER</v>
      </c>
      <c r="F480" s="92" t="s">
        <v>31</v>
      </c>
      <c r="G480" s="93" t="str">
        <f>IF(OR(A480="",F480="",I480="",K480&lt;&gt;""),"",IF(COUNTIFS($A$2:A480,A480,$F$2:F480,F480,$K$2:K480,"")&lt;=SUMIFS(Fact_Norm!$F:$F,Fact_Norm!$A:$A,A480,Fact_Norm!$E:$E,F480),"Norma Uygun","Norm Fazlası"))</f>
        <v>Norma Uygun</v>
      </c>
      <c r="H480" s="92"/>
      <c r="I480" s="92" t="s">
        <v>779</v>
      </c>
      <c r="J480" s="94"/>
      <c r="K480" s="94"/>
      <c r="L480" s="92"/>
      <c r="M480" s="92"/>
      <c r="N480" s="93" t="str">
        <f>IFERROR(VLOOKUP(M480,Dim_CikisNedeni!$A:$B,2,FALSE()),"")</f>
        <v/>
      </c>
      <c r="O480" s="93" t="str">
        <f t="shared" si="21"/>
        <v>Aktif</v>
      </c>
      <c r="P480" s="93" t="str">
        <f t="shared" ca="1" si="22"/>
        <v/>
      </c>
      <c r="Q480" s="93" t="str">
        <f t="shared" ca="1" si="23"/>
        <v/>
      </c>
    </row>
    <row r="481" spans="1:17" s="1" customFormat="1" ht="15" hidden="1" customHeight="1" x14ac:dyDescent="0.25">
      <c r="A481" s="92" t="s">
        <v>128</v>
      </c>
      <c r="B481" s="93" t="str">
        <f>IFERROR(VLOOKUP(A481,Dim_Magaza!$A:$C,2,FALSE()),"")</f>
        <v>AKEVLER</v>
      </c>
      <c r="C481" s="93" t="s">
        <v>8654</v>
      </c>
      <c r="D481" s="92" t="s">
        <v>52</v>
      </c>
      <c r="E481" s="93" t="str">
        <f>IFERROR(VLOOKUP(D481,Dim_Unvan!$A:$B,2,FALSE()),"")</f>
        <v>REYON GÖREVLİSİ</v>
      </c>
      <c r="F481" s="92" t="s">
        <v>53</v>
      </c>
      <c r="G481" s="93" t="str">
        <f>IF(OR(A481="",F481="",I481="",K481&lt;&gt;""),"",IF(COUNTIFS($A$2:A481,A481,$F$2:F481,F481,$K$2:K481,"")&lt;=SUMIFS(Fact_Norm!$F:$F,Fact_Norm!$A:$A,A481,Fact_Norm!$E:$E,F481),"Norma Uygun","Norm Fazlası"))</f>
        <v>Norma Uygun</v>
      </c>
      <c r="H481" s="92"/>
      <c r="I481" s="92" t="s">
        <v>780</v>
      </c>
      <c r="J481" s="94"/>
      <c r="K481" s="94"/>
      <c r="L481" s="92"/>
      <c r="M481" s="92"/>
      <c r="N481" s="93" t="str">
        <f>IFERROR(VLOOKUP(M481,Dim_CikisNedeni!$A:$B,2,FALSE()),"")</f>
        <v/>
      </c>
      <c r="O481" s="93" t="str">
        <f t="shared" si="21"/>
        <v>Aktif</v>
      </c>
      <c r="P481" s="93" t="str">
        <f t="shared" ca="1" si="22"/>
        <v/>
      </c>
      <c r="Q481" s="93" t="str">
        <f t="shared" ca="1" si="23"/>
        <v/>
      </c>
    </row>
    <row r="482" spans="1:17" s="1" customFormat="1" ht="15" hidden="1" customHeight="1" x14ac:dyDescent="0.25">
      <c r="A482" s="92" t="s">
        <v>128</v>
      </c>
      <c r="B482" s="93" t="str">
        <f>IFERROR(VLOOKUP(A482,Dim_Magaza!$A:$C,2,FALSE()),"")</f>
        <v>AKEVLER</v>
      </c>
      <c r="C482" s="93" t="s">
        <v>8654</v>
      </c>
      <c r="D482" s="92" t="s">
        <v>52</v>
      </c>
      <c r="E482" s="93" t="str">
        <f>IFERROR(VLOOKUP(D482,Dim_Unvan!$A:$B,2,FALSE()),"")</f>
        <v>REYON GÖREVLİSİ</v>
      </c>
      <c r="F482" s="92" t="s">
        <v>53</v>
      </c>
      <c r="G482" s="93" t="str">
        <f>IF(OR(A482="",F482="",I482="",K482&lt;&gt;""),"",IF(COUNTIFS($A$2:A482,A482,$F$2:F482,F482,$K$2:K482,"")&lt;=SUMIFS(Fact_Norm!$F:$F,Fact_Norm!$A:$A,A482,Fact_Norm!$E:$E,F482),"Norma Uygun","Norm Fazlası"))</f>
        <v>Norma Uygun</v>
      </c>
      <c r="H482" s="92"/>
      <c r="I482" s="92" t="s">
        <v>781</v>
      </c>
      <c r="J482" s="94"/>
      <c r="K482" s="94"/>
      <c r="L482" s="92"/>
      <c r="M482" s="92"/>
      <c r="N482" s="93" t="str">
        <f>IFERROR(VLOOKUP(M482,Dim_CikisNedeni!$A:$B,2,FALSE()),"")</f>
        <v/>
      </c>
      <c r="O482" s="93" t="str">
        <f t="shared" si="21"/>
        <v>Aktif</v>
      </c>
      <c r="P482" s="93" t="str">
        <f t="shared" ca="1" si="22"/>
        <v/>
      </c>
      <c r="Q482" s="93" t="str">
        <f t="shared" ca="1" si="23"/>
        <v/>
      </c>
    </row>
    <row r="483" spans="1:17" s="1" customFormat="1" ht="15" hidden="1" customHeight="1" x14ac:dyDescent="0.25">
      <c r="A483" s="92" t="s">
        <v>128</v>
      </c>
      <c r="B483" s="93" t="str">
        <f>IFERROR(VLOOKUP(A483,Dim_Magaza!$A:$C,2,FALSE()),"")</f>
        <v>AKEVLER</v>
      </c>
      <c r="C483" s="93" t="s">
        <v>8654</v>
      </c>
      <c r="D483" s="92" t="s">
        <v>52</v>
      </c>
      <c r="E483" s="93" t="str">
        <f>IFERROR(VLOOKUP(D483,Dim_Unvan!$A:$B,2,FALSE()),"")</f>
        <v>REYON GÖREVLİSİ</v>
      </c>
      <c r="F483" s="92" t="s">
        <v>53</v>
      </c>
      <c r="G483" s="93" t="str">
        <f>IF(OR(A483="",F483="",I483="",K483&lt;&gt;""),"",IF(COUNTIFS($A$2:A483,A483,$F$2:F483,F483,$K$2:K483,"")&lt;=SUMIFS(Fact_Norm!$F:$F,Fact_Norm!$A:$A,A483,Fact_Norm!$E:$E,F483),"Norma Uygun","Norm Fazlası"))</f>
        <v>Norm Fazlası</v>
      </c>
      <c r="H483" s="92" t="s">
        <v>782</v>
      </c>
      <c r="I483" s="92" t="s">
        <v>783</v>
      </c>
      <c r="J483" s="94"/>
      <c r="K483" s="94"/>
      <c r="L483" s="92"/>
      <c r="M483" s="92"/>
      <c r="N483" s="93" t="str">
        <f>IFERROR(VLOOKUP(M483,Dim_CikisNedeni!$A:$B,2,FALSE()),"")</f>
        <v/>
      </c>
      <c r="O483" s="93" t="str">
        <f t="shared" si="21"/>
        <v>Aktif</v>
      </c>
      <c r="P483" s="93" t="str">
        <f t="shared" ca="1" si="22"/>
        <v/>
      </c>
      <c r="Q483" s="93" t="str">
        <f t="shared" ca="1" si="23"/>
        <v/>
      </c>
    </row>
    <row r="484" spans="1:17" s="1" customFormat="1" ht="15" hidden="1" customHeight="1" x14ac:dyDescent="0.25">
      <c r="A484" s="92" t="s">
        <v>128</v>
      </c>
      <c r="B484" s="93" t="str">
        <f>IFERROR(VLOOKUP(A484,Dim_Magaza!$A:$C,2,FALSE()),"")</f>
        <v>AKEVLER</v>
      </c>
      <c r="C484" s="93" t="s">
        <v>8654</v>
      </c>
      <c r="D484" s="92" t="s">
        <v>4</v>
      </c>
      <c r="E484" s="93" t="str">
        <f>IFERROR(VLOOKUP(D484,Dim_Unvan!$A:$B,2,FALSE()),"")</f>
        <v>BAKLİYAT</v>
      </c>
      <c r="F484" s="92" t="s">
        <v>5</v>
      </c>
      <c r="G484" s="93" t="str">
        <f>IF(OR(A484="",F484="",I484="",K484&lt;&gt;""),"",IF(COUNTIFS($A$2:A484,A484,$F$2:F484,F484,$K$2:K484,"")&lt;=SUMIFS(Fact_Norm!$F:$F,Fact_Norm!$A:$A,A484,Fact_Norm!$E:$E,F484),"Norma Uygun","Norm Fazlası"))</f>
        <v>Norma Uygun</v>
      </c>
      <c r="H484" s="92"/>
      <c r="I484" s="92" t="s">
        <v>784</v>
      </c>
      <c r="J484" s="94"/>
      <c r="K484" s="94"/>
      <c r="L484" s="92"/>
      <c r="M484" s="92"/>
      <c r="N484" s="93" t="str">
        <f>IFERROR(VLOOKUP(M484,Dim_CikisNedeni!$A:$B,2,FALSE()),"")</f>
        <v/>
      </c>
      <c r="O484" s="93" t="str">
        <f t="shared" si="21"/>
        <v>Aktif</v>
      </c>
      <c r="P484" s="93" t="str">
        <f t="shared" ca="1" si="22"/>
        <v/>
      </c>
      <c r="Q484" s="93" t="str">
        <f t="shared" ca="1" si="23"/>
        <v/>
      </c>
    </row>
    <row r="485" spans="1:17" s="1" customFormat="1" ht="15" hidden="1" customHeight="1" x14ac:dyDescent="0.25">
      <c r="A485" s="92" t="s">
        <v>128</v>
      </c>
      <c r="B485" s="93" t="str">
        <f>IFERROR(VLOOKUP(A485,Dim_Magaza!$A:$C,2,FALSE()),"")</f>
        <v>AKEVLER</v>
      </c>
      <c r="C485" s="93" t="s">
        <v>8654</v>
      </c>
      <c r="D485" s="92" t="s">
        <v>84</v>
      </c>
      <c r="E485" s="93" t="str">
        <f>IFERROR(VLOOKUP(D485,Dim_Unvan!$A:$B,2,FALSE()),"")</f>
        <v>ŞARKÜTERİ</v>
      </c>
      <c r="F485" s="92" t="s">
        <v>85</v>
      </c>
      <c r="G485" s="93" t="str">
        <f>IF(OR(A485="",F485="",I485="",K485&lt;&gt;""),"",IF(COUNTIFS($A$2:A485,A485,$F$2:F485,F485,$K$2:K485,"")&lt;=SUMIFS(Fact_Norm!$F:$F,Fact_Norm!$A:$A,A485,Fact_Norm!$E:$E,F485),"Norma Uygun","Norm Fazlası"))</f>
        <v>Norma Uygun</v>
      </c>
      <c r="H485" s="92"/>
      <c r="I485" s="92" t="s">
        <v>785</v>
      </c>
      <c r="J485" s="94"/>
      <c r="K485" s="94"/>
      <c r="L485" s="92"/>
      <c r="M485" s="92"/>
      <c r="N485" s="93" t="str">
        <f>IFERROR(VLOOKUP(M485,Dim_CikisNedeni!$A:$B,2,FALSE()),"")</f>
        <v/>
      </c>
      <c r="O485" s="93" t="str">
        <f t="shared" si="21"/>
        <v>Aktif</v>
      </c>
      <c r="P485" s="93" t="str">
        <f t="shared" ca="1" si="22"/>
        <v/>
      </c>
      <c r="Q485" s="93" t="str">
        <f t="shared" ca="1" si="23"/>
        <v/>
      </c>
    </row>
    <row r="486" spans="1:17" s="1" customFormat="1" ht="15" hidden="1" customHeight="1" x14ac:dyDescent="0.25">
      <c r="A486" s="92" t="s">
        <v>128</v>
      </c>
      <c r="B486" s="93" t="str">
        <f>IFERROR(VLOOKUP(A486,Dim_Magaza!$A:$C,2,FALSE()),"")</f>
        <v>AKEVLER</v>
      </c>
      <c r="C486" s="93" t="s">
        <v>8654</v>
      </c>
      <c r="D486" s="92" t="s">
        <v>106</v>
      </c>
      <c r="E486" s="93" t="str">
        <f>IFERROR(VLOOKUP(D486,Dim_Unvan!$A:$B,2,FALSE()),"")</f>
        <v>UZMAN KASAP</v>
      </c>
      <c r="F486" s="92" t="s">
        <v>27</v>
      </c>
      <c r="G486" s="93" t="str">
        <f>IF(OR(A486="",F486="",I486="",K486&lt;&gt;""),"",IF(COUNTIFS($A$2:A486,A486,$F$2:F486,F486,$K$2:K486,"")&lt;=SUMIFS(Fact_Norm!$F:$F,Fact_Norm!$A:$A,A486,Fact_Norm!$E:$E,F486),"Norma Uygun","Norm Fazlası"))</f>
        <v>Norma Uygun</v>
      </c>
      <c r="H486" s="92"/>
      <c r="I486" s="92" t="s">
        <v>786</v>
      </c>
      <c r="J486" s="94"/>
      <c r="K486" s="94"/>
      <c r="L486" s="92"/>
      <c r="M486" s="92"/>
      <c r="N486" s="93" t="str">
        <f>IFERROR(VLOOKUP(M486,Dim_CikisNedeni!$A:$B,2,FALSE()),"")</f>
        <v/>
      </c>
      <c r="O486" s="93" t="str">
        <f t="shared" si="21"/>
        <v>Aktif</v>
      </c>
      <c r="P486" s="93" t="str">
        <f t="shared" ca="1" si="22"/>
        <v/>
      </c>
      <c r="Q486" s="93" t="str">
        <f t="shared" ca="1" si="23"/>
        <v/>
      </c>
    </row>
    <row r="487" spans="1:17" s="1" customFormat="1" ht="15" hidden="1" customHeight="1" x14ac:dyDescent="0.25">
      <c r="A487" s="92" t="s">
        <v>128</v>
      </c>
      <c r="B487" s="93" t="str">
        <f>IFERROR(VLOOKUP(A487,Dim_Magaza!$A:$C,2,FALSE()),"")</f>
        <v>AKEVLER</v>
      </c>
      <c r="C487" s="93" t="s">
        <v>8654</v>
      </c>
      <c r="D487" s="92" t="s">
        <v>38</v>
      </c>
      <c r="E487" s="93" t="str">
        <f>IFERROR(VLOOKUP(D487,Dim_Unvan!$A:$B,2,FALSE()),"")</f>
        <v>MANAV YARDIMCISI</v>
      </c>
      <c r="F487" s="92" t="s">
        <v>39</v>
      </c>
      <c r="G487" s="93" t="str">
        <f>IF(OR(A487="",F487="",I487="",K487&lt;&gt;""),"",IF(COUNTIFS($A$2:A487,A487,$F$2:F487,F487,$K$2:K487,"")&lt;=SUMIFS(Fact_Norm!$F:$F,Fact_Norm!$A:$A,A487,Fact_Norm!$E:$E,F487),"Norma Uygun","Norm Fazlası"))</f>
        <v>Norm Fazlası</v>
      </c>
      <c r="H487" s="92"/>
      <c r="I487" s="92" t="s">
        <v>787</v>
      </c>
      <c r="J487" s="94"/>
      <c r="K487" s="94"/>
      <c r="L487" s="92"/>
      <c r="M487" s="92"/>
      <c r="N487" s="93" t="str">
        <f>IFERROR(VLOOKUP(M487,Dim_CikisNedeni!$A:$B,2,FALSE()),"")</f>
        <v/>
      </c>
      <c r="O487" s="93" t="str">
        <f t="shared" si="21"/>
        <v>Aktif</v>
      </c>
      <c r="P487" s="93" t="str">
        <f t="shared" ca="1" si="22"/>
        <v/>
      </c>
      <c r="Q487" s="93" t="str">
        <f t="shared" ca="1" si="23"/>
        <v/>
      </c>
    </row>
    <row r="488" spans="1:17" s="1" customFormat="1" ht="15" hidden="1" customHeight="1" x14ac:dyDescent="0.25">
      <c r="A488" s="92" t="s">
        <v>128</v>
      </c>
      <c r="B488" s="93" t="str">
        <f>IFERROR(VLOOKUP(A488,Dim_Magaza!$A:$C,2,FALSE()),"")</f>
        <v>AKEVLER</v>
      </c>
      <c r="C488" s="93" t="s">
        <v>8654</v>
      </c>
      <c r="D488" s="92" t="s">
        <v>38</v>
      </c>
      <c r="E488" s="93" t="str">
        <f>IFERROR(VLOOKUP(D488,Dim_Unvan!$A:$B,2,FALSE()),"")</f>
        <v>MANAV YARDIMCISI</v>
      </c>
      <c r="F488" s="92" t="s">
        <v>39</v>
      </c>
      <c r="G488" s="93" t="str">
        <f>IF(OR(A488="",F488="",I488="",K488&lt;&gt;""),"",IF(COUNTIFS($A$2:A488,A488,$F$2:F488,F488,$K$2:K488,"")&lt;=SUMIFS(Fact_Norm!$F:$F,Fact_Norm!$A:$A,A488,Fact_Norm!$E:$E,F488),"Norma Uygun","Norm Fazlası"))</f>
        <v>Norm Fazlası</v>
      </c>
      <c r="H488" s="92"/>
      <c r="I488" s="92" t="s">
        <v>788</v>
      </c>
      <c r="J488" s="94"/>
      <c r="K488" s="94"/>
      <c r="L488" s="92"/>
      <c r="M488" s="92"/>
      <c r="N488" s="93" t="str">
        <f>IFERROR(VLOOKUP(M488,Dim_CikisNedeni!$A:$B,2,FALSE()),"")</f>
        <v/>
      </c>
      <c r="O488" s="93" t="str">
        <f t="shared" si="21"/>
        <v>Aktif</v>
      </c>
      <c r="P488" s="93" t="str">
        <f t="shared" ca="1" si="22"/>
        <v/>
      </c>
      <c r="Q488" s="93" t="str">
        <f t="shared" ca="1" si="23"/>
        <v/>
      </c>
    </row>
    <row r="489" spans="1:17" s="1" customFormat="1" ht="15" hidden="1" customHeight="1" x14ac:dyDescent="0.25">
      <c r="A489" s="92" t="s">
        <v>128</v>
      </c>
      <c r="B489" s="93" t="str">
        <f>IFERROR(VLOOKUP(A489,Dim_Magaza!$A:$C,2,FALSE()),"")</f>
        <v>AKEVLER</v>
      </c>
      <c r="C489" s="93" t="s">
        <v>8654</v>
      </c>
      <c r="D489" s="92" t="s">
        <v>46</v>
      </c>
      <c r="E489" s="93" t="str">
        <f>IFERROR(VLOOKUP(D489,Dim_Unvan!$A:$B,2,FALSE()),"")</f>
        <v>ONLİNE TOPLAYICI</v>
      </c>
      <c r="F489" s="92" t="s">
        <v>47</v>
      </c>
      <c r="G489" s="93" t="str">
        <f>IF(OR(A489="",F489="",I489="",K489&lt;&gt;""),"",IF(COUNTIFS($A$2:A489,A489,$F$2:F489,F489,$K$2:K489,"")&lt;=SUMIFS(Fact_Norm!$F:$F,Fact_Norm!$A:$A,A489,Fact_Norm!$E:$E,F489),"Norma Uygun","Norm Fazlası"))</f>
        <v>Norma Uygun</v>
      </c>
      <c r="H489" s="92"/>
      <c r="I489" s="92" t="s">
        <v>789</v>
      </c>
      <c r="J489" s="94"/>
      <c r="K489" s="94"/>
      <c r="L489" s="92"/>
      <c r="M489" s="92"/>
      <c r="N489" s="93" t="str">
        <f>IFERROR(VLOOKUP(M489,Dim_CikisNedeni!$A:$B,2,FALSE()),"")</f>
        <v/>
      </c>
      <c r="O489" s="93" t="str">
        <f t="shared" si="21"/>
        <v>Aktif</v>
      </c>
      <c r="P489" s="93" t="str">
        <f t="shared" ca="1" si="22"/>
        <v/>
      </c>
      <c r="Q489" s="93" t="str">
        <f t="shared" ca="1" si="23"/>
        <v/>
      </c>
    </row>
    <row r="490" spans="1:17" s="1" customFormat="1" ht="15" hidden="1" customHeight="1" x14ac:dyDescent="0.25">
      <c r="A490" s="92" t="s">
        <v>227</v>
      </c>
      <c r="B490" s="93" t="str">
        <f>IFERROR(VLOOKUP(A490,Dim_Magaza!$A:$C,2,FALSE()),"")</f>
        <v>NARLIDERE</v>
      </c>
      <c r="C490" s="93" t="s">
        <v>8654</v>
      </c>
      <c r="D490" s="92" t="s">
        <v>76</v>
      </c>
      <c r="E490" s="93" t="str">
        <f>IFERROR(VLOOKUP(D490,Dim_Unvan!$A:$B,2,FALSE()),"")</f>
        <v>YÖNETİCİ YARDIMCISI</v>
      </c>
      <c r="F490" s="92" t="s">
        <v>77</v>
      </c>
      <c r="G490" s="93" t="str">
        <f>IF(OR(A490="",F490="",I490="",K490&lt;&gt;""),"",IF(COUNTIFS($A$2:A490,A490,$F$2:F490,F490,$K$2:K490,"")&lt;=SUMIFS(Fact_Norm!$F:$F,Fact_Norm!$A:$A,A490,Fact_Norm!$E:$E,F490),"Norma Uygun","Norm Fazlası"))</f>
        <v>Norma Uygun</v>
      </c>
      <c r="H490" s="92"/>
      <c r="I490" s="92" t="s">
        <v>790</v>
      </c>
      <c r="J490" s="94"/>
      <c r="K490" s="94"/>
      <c r="L490" s="92"/>
      <c r="M490" s="92"/>
      <c r="N490" s="93" t="str">
        <f>IFERROR(VLOOKUP(M490,Dim_CikisNedeni!$A:$B,2,FALSE()),"")</f>
        <v/>
      </c>
      <c r="O490" s="93" t="str">
        <f t="shared" si="21"/>
        <v>Aktif</v>
      </c>
      <c r="P490" s="93" t="str">
        <f t="shared" ca="1" si="22"/>
        <v/>
      </c>
      <c r="Q490" s="93" t="str">
        <f t="shared" ca="1" si="23"/>
        <v/>
      </c>
    </row>
    <row r="491" spans="1:17" s="1" customFormat="1" ht="15" hidden="1" customHeight="1" x14ac:dyDescent="0.25">
      <c r="A491" s="92" t="s">
        <v>227</v>
      </c>
      <c r="B491" s="93" t="str">
        <f>IFERROR(VLOOKUP(A491,Dim_Magaza!$A:$C,2,FALSE()),"")</f>
        <v>NARLIDERE</v>
      </c>
      <c r="C491" s="93" t="s">
        <v>8654</v>
      </c>
      <c r="D491" s="92" t="s">
        <v>76</v>
      </c>
      <c r="E491" s="93" t="str">
        <f>IFERROR(VLOOKUP(D491,Dim_Unvan!$A:$B,2,FALSE()),"")</f>
        <v>YÖNETİCİ YARDIMCISI</v>
      </c>
      <c r="F491" s="92" t="s">
        <v>77</v>
      </c>
      <c r="G491" s="93" t="str">
        <f>IF(OR(A491="",F491="",I491="",K491&lt;&gt;""),"",IF(COUNTIFS($A$2:A491,A491,$F$2:F491,F491,$K$2:K491,"")&lt;=SUMIFS(Fact_Norm!$F:$F,Fact_Norm!$A:$A,A491,Fact_Norm!$E:$E,F491),"Norma Uygun","Norm Fazlası"))</f>
        <v>Norm Fazlası</v>
      </c>
      <c r="H491" s="92"/>
      <c r="I491" s="92" t="s">
        <v>791</v>
      </c>
      <c r="J491" s="94"/>
      <c r="K491" s="94"/>
      <c r="L491" s="92"/>
      <c r="M491" s="92"/>
      <c r="N491" s="93" t="str">
        <f>IFERROR(VLOOKUP(M491,Dim_CikisNedeni!$A:$B,2,FALSE()),"")</f>
        <v/>
      </c>
      <c r="O491" s="93" t="str">
        <f t="shared" si="21"/>
        <v>Aktif</v>
      </c>
      <c r="P491" s="93" t="str">
        <f t="shared" ca="1" si="22"/>
        <v/>
      </c>
      <c r="Q491" s="93" t="str">
        <f t="shared" ca="1" si="23"/>
        <v/>
      </c>
    </row>
    <row r="492" spans="1:17" s="1" customFormat="1" ht="15" hidden="1" customHeight="1" x14ac:dyDescent="0.25">
      <c r="A492" s="92" t="s">
        <v>227</v>
      </c>
      <c r="B492" s="93" t="str">
        <f>IFERROR(VLOOKUP(A492,Dim_Magaza!$A:$C,2,FALSE()),"")</f>
        <v>NARLIDERE</v>
      </c>
      <c r="C492" s="93" t="s">
        <v>8654</v>
      </c>
      <c r="D492" s="92" t="s">
        <v>30</v>
      </c>
      <c r="E492" s="93" t="str">
        <f>IFERROR(VLOOKUP(D492,Dim_Unvan!$A:$B,2,FALSE()),"")</f>
        <v>KASİYER</v>
      </c>
      <c r="F492" s="92" t="s">
        <v>31</v>
      </c>
      <c r="G492" s="93" t="str">
        <f>IF(OR(A492="",F492="",I492="",K492&lt;&gt;""),"",IF(COUNTIFS($A$2:A492,A492,$F$2:F492,F492,$K$2:K492,"")&lt;=SUMIFS(Fact_Norm!$F:$F,Fact_Norm!$A:$A,A492,Fact_Norm!$E:$E,F492),"Norma Uygun","Norm Fazlası"))</f>
        <v>Norma Uygun</v>
      </c>
      <c r="H492" s="92"/>
      <c r="I492" s="92" t="s">
        <v>792</v>
      </c>
      <c r="J492" s="94"/>
      <c r="K492" s="94"/>
      <c r="L492" s="92"/>
      <c r="M492" s="92"/>
      <c r="N492" s="93" t="str">
        <f>IFERROR(VLOOKUP(M492,Dim_CikisNedeni!$A:$B,2,FALSE()),"")</f>
        <v/>
      </c>
      <c r="O492" s="93" t="str">
        <f t="shared" si="21"/>
        <v>Aktif</v>
      </c>
      <c r="P492" s="93" t="str">
        <f t="shared" ca="1" si="22"/>
        <v/>
      </c>
      <c r="Q492" s="93" t="str">
        <f t="shared" ca="1" si="23"/>
        <v/>
      </c>
    </row>
    <row r="493" spans="1:17" s="1" customFormat="1" ht="15" hidden="1" customHeight="1" x14ac:dyDescent="0.25">
      <c r="A493" s="92" t="s">
        <v>227</v>
      </c>
      <c r="B493" s="93" t="str">
        <f>IFERROR(VLOOKUP(A493,Dim_Magaza!$A:$C,2,FALSE()),"")</f>
        <v>NARLIDERE</v>
      </c>
      <c r="C493" s="93" t="s">
        <v>8654</v>
      </c>
      <c r="D493" s="92" t="s">
        <v>30</v>
      </c>
      <c r="E493" s="93" t="str">
        <f>IFERROR(VLOOKUP(D493,Dim_Unvan!$A:$B,2,FALSE()),"")</f>
        <v>KASİYER</v>
      </c>
      <c r="F493" s="92" t="s">
        <v>31</v>
      </c>
      <c r="G493" s="93" t="str">
        <f>IF(OR(A493="",F493="",I493="",K493&lt;&gt;""),"",IF(COUNTIFS($A$2:A493,A493,$F$2:F493,F493,$K$2:K493,"")&lt;=SUMIFS(Fact_Norm!$F:$F,Fact_Norm!$A:$A,A493,Fact_Norm!$E:$E,F493),"Norma Uygun","Norm Fazlası"))</f>
        <v>Norma Uygun</v>
      </c>
      <c r="H493" s="92"/>
      <c r="I493" s="92" t="s">
        <v>793</v>
      </c>
      <c r="J493" s="94"/>
      <c r="K493" s="94"/>
      <c r="L493" s="92"/>
      <c r="M493" s="92"/>
      <c r="N493" s="93" t="str">
        <f>IFERROR(VLOOKUP(M493,Dim_CikisNedeni!$A:$B,2,FALSE()),"")</f>
        <v/>
      </c>
      <c r="O493" s="93" t="str">
        <f t="shared" si="21"/>
        <v>Aktif</v>
      </c>
      <c r="P493" s="93" t="str">
        <f t="shared" ca="1" si="22"/>
        <v/>
      </c>
      <c r="Q493" s="93" t="str">
        <f t="shared" ca="1" si="23"/>
        <v/>
      </c>
    </row>
    <row r="494" spans="1:17" s="1" customFormat="1" ht="15" hidden="1" customHeight="1" x14ac:dyDescent="0.25">
      <c r="A494" s="92" t="s">
        <v>227</v>
      </c>
      <c r="B494" s="93" t="str">
        <f>IFERROR(VLOOKUP(A494,Dim_Magaza!$A:$C,2,FALSE()),"")</f>
        <v>NARLIDERE</v>
      </c>
      <c r="C494" s="93" t="s">
        <v>8654</v>
      </c>
      <c r="D494" s="92" t="s">
        <v>52</v>
      </c>
      <c r="E494" s="93" t="str">
        <f>IFERROR(VLOOKUP(D494,Dim_Unvan!$A:$B,2,FALSE()),"")</f>
        <v>REYON GÖREVLİSİ</v>
      </c>
      <c r="F494" s="92" t="s">
        <v>53</v>
      </c>
      <c r="G494" s="93" t="str">
        <f>IF(OR(A494="",F494="",I494="",K494&lt;&gt;""),"",IF(COUNTIFS($A$2:A494,A494,$F$2:F494,F494,$K$2:K494,"")&lt;=SUMIFS(Fact_Norm!$F:$F,Fact_Norm!$A:$A,A494,Fact_Norm!$E:$E,F494),"Norma Uygun","Norm Fazlası"))</f>
        <v>Norma Uygun</v>
      </c>
      <c r="H494" s="92"/>
      <c r="I494" s="92" t="s">
        <v>794</v>
      </c>
      <c r="J494" s="94"/>
      <c r="K494" s="94"/>
      <c r="L494" s="92"/>
      <c r="M494" s="92"/>
      <c r="N494" s="93" t="str">
        <f>IFERROR(VLOOKUP(M494,Dim_CikisNedeni!$A:$B,2,FALSE()),"")</f>
        <v/>
      </c>
      <c r="O494" s="93" t="str">
        <f t="shared" si="21"/>
        <v>Aktif</v>
      </c>
      <c r="P494" s="93" t="str">
        <f t="shared" ca="1" si="22"/>
        <v/>
      </c>
      <c r="Q494" s="93" t="str">
        <f t="shared" ca="1" si="23"/>
        <v/>
      </c>
    </row>
    <row r="495" spans="1:17" s="1" customFormat="1" ht="15" hidden="1" customHeight="1" x14ac:dyDescent="0.25">
      <c r="A495" s="92" t="s">
        <v>227</v>
      </c>
      <c r="B495" s="93" t="str">
        <f>IFERROR(VLOOKUP(A495,Dim_Magaza!$A:$C,2,FALSE()),"")</f>
        <v>NARLIDERE</v>
      </c>
      <c r="C495" s="93" t="s">
        <v>8654</v>
      </c>
      <c r="D495" s="92" t="s">
        <v>52</v>
      </c>
      <c r="E495" s="93" t="str">
        <f>IFERROR(VLOOKUP(D495,Dim_Unvan!$A:$B,2,FALSE()),"")</f>
        <v>REYON GÖREVLİSİ</v>
      </c>
      <c r="F495" s="92" t="s">
        <v>53</v>
      </c>
      <c r="G495" s="93" t="str">
        <f>IF(OR(A495="",F495="",I495="",K495&lt;&gt;""),"",IF(COUNTIFS($A$2:A495,A495,$F$2:F495,F495,$K$2:K495,"")&lt;=SUMIFS(Fact_Norm!$F:$F,Fact_Norm!$A:$A,A495,Fact_Norm!$E:$E,F495),"Norma Uygun","Norm Fazlası"))</f>
        <v>Norma Uygun</v>
      </c>
      <c r="H495" s="92"/>
      <c r="I495" s="92" t="s">
        <v>795</v>
      </c>
      <c r="J495" s="94"/>
      <c r="K495" s="94"/>
      <c r="L495" s="92"/>
      <c r="M495" s="92"/>
      <c r="N495" s="93" t="str">
        <f>IFERROR(VLOOKUP(M495,Dim_CikisNedeni!$A:$B,2,FALSE()),"")</f>
        <v/>
      </c>
      <c r="O495" s="93" t="str">
        <f t="shared" si="21"/>
        <v>Aktif</v>
      </c>
      <c r="P495" s="93" t="str">
        <f t="shared" ca="1" si="22"/>
        <v/>
      </c>
      <c r="Q495" s="93" t="str">
        <f t="shared" ca="1" si="23"/>
        <v/>
      </c>
    </row>
    <row r="496" spans="1:17" s="1" customFormat="1" ht="25.5" hidden="1" customHeight="1" x14ac:dyDescent="0.25">
      <c r="A496" s="92" t="s">
        <v>227</v>
      </c>
      <c r="B496" s="93" t="str">
        <f>IFERROR(VLOOKUP(A496,Dim_Magaza!$A:$C,2,FALSE()),"")</f>
        <v>NARLIDERE</v>
      </c>
      <c r="C496" s="93" t="s">
        <v>8654</v>
      </c>
      <c r="D496" s="92" t="s">
        <v>100</v>
      </c>
      <c r="E496" s="93" t="str">
        <f>IFERROR(VLOOKUP(D496,Dim_Unvan!$A:$B,2,FALSE()),"")</f>
        <v>UZMAN ŞARKÜTERİ</v>
      </c>
      <c r="F496" s="92" t="s">
        <v>85</v>
      </c>
      <c r="G496" s="93" t="str">
        <f>IF(OR(A496="",F496="",I496="",K496&lt;&gt;""),"",IF(COUNTIFS($A$2:A496,A496,$F$2:F496,F496,$K$2:K496,"")&lt;=SUMIFS(Fact_Norm!$F:$F,Fact_Norm!$A:$A,A496,Fact_Norm!$E:$E,F496),"Norma Uygun","Norm Fazlası"))</f>
        <v>Norma Uygun</v>
      </c>
      <c r="H496" s="92"/>
      <c r="I496" s="92" t="s">
        <v>796</v>
      </c>
      <c r="J496" s="94"/>
      <c r="K496" s="94"/>
      <c r="L496" s="92"/>
      <c r="M496" s="92"/>
      <c r="N496" s="93" t="str">
        <f>IFERROR(VLOOKUP(M496,Dim_CikisNedeni!$A:$B,2,FALSE()),"")</f>
        <v/>
      </c>
      <c r="O496" s="93" t="str">
        <f t="shared" si="21"/>
        <v>Aktif</v>
      </c>
      <c r="P496" s="93" t="str">
        <f t="shared" ca="1" si="22"/>
        <v/>
      </c>
      <c r="Q496" s="93" t="str">
        <f t="shared" ca="1" si="23"/>
        <v/>
      </c>
    </row>
    <row r="497" spans="1:17" s="1" customFormat="1" ht="15" hidden="1" customHeight="1" x14ac:dyDescent="0.25">
      <c r="A497" s="92" t="s">
        <v>227</v>
      </c>
      <c r="B497" s="93" t="str">
        <f>IFERROR(VLOOKUP(A497,Dim_Magaza!$A:$C,2,FALSE()),"")</f>
        <v>NARLIDERE</v>
      </c>
      <c r="C497" s="93" t="s">
        <v>8654</v>
      </c>
      <c r="D497" s="92" t="s">
        <v>108</v>
      </c>
      <c r="E497" s="93" t="str">
        <f>IFERROR(VLOOKUP(D497,Dim_Unvan!$A:$B,2,FALSE()),"")</f>
        <v>ELİT KASAP</v>
      </c>
      <c r="F497" s="92" t="s">
        <v>27</v>
      </c>
      <c r="G497" s="93" t="str">
        <f>IF(OR(A497="",F497="",I497="",K497&lt;&gt;""),"",IF(COUNTIFS($A$2:A497,A497,$F$2:F497,F497,$K$2:K497,"")&lt;=SUMIFS(Fact_Norm!$F:$F,Fact_Norm!$A:$A,A497,Fact_Norm!$E:$E,F497),"Norma Uygun","Norm Fazlası"))</f>
        <v>Norma Uygun</v>
      </c>
      <c r="H497" s="92"/>
      <c r="I497" s="92" t="s">
        <v>797</v>
      </c>
      <c r="J497" s="94"/>
      <c r="K497" s="94"/>
      <c r="L497" s="92"/>
      <c r="M497" s="92"/>
      <c r="N497" s="93" t="str">
        <f>IFERROR(VLOOKUP(M497,Dim_CikisNedeni!$A:$B,2,FALSE()),"")</f>
        <v/>
      </c>
      <c r="O497" s="93" t="str">
        <f t="shared" si="21"/>
        <v>Aktif</v>
      </c>
      <c r="P497" s="93" t="str">
        <f t="shared" ca="1" si="22"/>
        <v/>
      </c>
      <c r="Q497" s="93" t="str">
        <f t="shared" ca="1" si="23"/>
        <v/>
      </c>
    </row>
    <row r="498" spans="1:17" s="1" customFormat="1" ht="15" hidden="1" customHeight="1" x14ac:dyDescent="0.25">
      <c r="A498" s="92" t="s">
        <v>227</v>
      </c>
      <c r="B498" s="93" t="str">
        <f>IFERROR(VLOOKUP(A498,Dim_Magaza!$A:$C,2,FALSE()),"")</f>
        <v>NARLIDERE</v>
      </c>
      <c r="C498" s="93" t="s">
        <v>8654</v>
      </c>
      <c r="D498" s="92" t="s">
        <v>102</v>
      </c>
      <c r="E498" s="93" t="str">
        <f>IFERROR(VLOOKUP(D498,Dim_Unvan!$A:$B,2,FALSE()),"")</f>
        <v>UZMAN MANAV</v>
      </c>
      <c r="F498" s="92" t="s">
        <v>35</v>
      </c>
      <c r="G498" s="93" t="str">
        <f>IF(OR(A498="",F498="",I498="",K498&lt;&gt;""),"",IF(COUNTIFS($A$2:A498,A498,$F$2:F498,F498,$K$2:K498,"")&lt;=SUMIFS(Fact_Norm!$F:$F,Fact_Norm!$A:$A,A498,Fact_Norm!$E:$E,F498),"Norma Uygun","Norm Fazlası"))</f>
        <v>Norma Uygun</v>
      </c>
      <c r="H498" s="92"/>
      <c r="I498" s="92" t="s">
        <v>798</v>
      </c>
      <c r="J498" s="94"/>
      <c r="K498" s="94"/>
      <c r="L498" s="92"/>
      <c r="M498" s="92"/>
      <c r="N498" s="93" t="str">
        <f>IFERROR(VLOOKUP(M498,Dim_CikisNedeni!$A:$B,2,FALSE()),"")</f>
        <v/>
      </c>
      <c r="O498" s="93" t="str">
        <f t="shared" si="21"/>
        <v>Aktif</v>
      </c>
      <c r="P498" s="93" t="str">
        <f t="shared" ca="1" si="22"/>
        <v/>
      </c>
      <c r="Q498" s="93" t="str">
        <f t="shared" ca="1" si="23"/>
        <v/>
      </c>
    </row>
    <row r="499" spans="1:17" s="1" customFormat="1" ht="15" hidden="1" customHeight="1" x14ac:dyDescent="0.25">
      <c r="A499" s="92" t="s">
        <v>227</v>
      </c>
      <c r="B499" s="93" t="str">
        <f>IFERROR(VLOOKUP(A499,Dim_Magaza!$A:$C,2,FALSE()),"")</f>
        <v>NARLIDERE</v>
      </c>
      <c r="C499" s="93" t="s">
        <v>8654</v>
      </c>
      <c r="D499" s="92" t="s">
        <v>38</v>
      </c>
      <c r="E499" s="93" t="str">
        <f>IFERROR(VLOOKUP(D499,Dim_Unvan!$A:$B,2,FALSE()),"")</f>
        <v>MANAV YARDIMCISI</v>
      </c>
      <c r="F499" s="92" t="s">
        <v>39</v>
      </c>
      <c r="G499" s="93" t="str">
        <f>IF(OR(A499="",F499="",I499="",K499&lt;&gt;""),"",IF(COUNTIFS($A$2:A499,A499,$F$2:F499,F499,$K$2:K499,"")&lt;=SUMIFS(Fact_Norm!$F:$F,Fact_Norm!$A:$A,A499,Fact_Norm!$E:$E,F499),"Norma Uygun","Norm Fazlası"))</f>
        <v>Norm Fazlası</v>
      </c>
      <c r="H499" s="92"/>
      <c r="I499" s="92" t="s">
        <v>799</v>
      </c>
      <c r="J499" s="94"/>
      <c r="K499" s="94"/>
      <c r="L499" s="92"/>
      <c r="M499" s="92"/>
      <c r="N499" s="93" t="str">
        <f>IFERROR(VLOOKUP(M499,Dim_CikisNedeni!$A:$B,2,FALSE()),"")</f>
        <v/>
      </c>
      <c r="O499" s="93" t="str">
        <f t="shared" si="21"/>
        <v>Aktif</v>
      </c>
      <c r="P499" s="93" t="str">
        <f t="shared" ca="1" si="22"/>
        <v/>
      </c>
      <c r="Q499" s="93" t="str">
        <f t="shared" ca="1" si="23"/>
        <v/>
      </c>
    </row>
    <row r="500" spans="1:17" s="1" customFormat="1" ht="15" hidden="1" customHeight="1" x14ac:dyDescent="0.25">
      <c r="A500" s="92" t="s">
        <v>153</v>
      </c>
      <c r="B500" s="93" t="str">
        <f>IFERROR(VLOOKUP(A500,Dim_Magaza!$A:$C,2,FALSE()),"")</f>
        <v>BALÇOVA</v>
      </c>
      <c r="C500" s="93" t="s">
        <v>8654</v>
      </c>
      <c r="D500" s="92" t="s">
        <v>72</v>
      </c>
      <c r="E500" s="93" t="str">
        <f>IFERROR(VLOOKUP(D500,Dim_Unvan!$A:$B,2,FALSE()),"")</f>
        <v>YÖNETİCİ</v>
      </c>
      <c r="F500" s="92" t="s">
        <v>73</v>
      </c>
      <c r="G500" s="93" t="str">
        <f>IF(OR(A500="",F500="",I500="",K500&lt;&gt;""),"",IF(COUNTIFS($A$2:A500,A500,$F$2:F500,F500,$K$2:K500,"")&lt;=SUMIFS(Fact_Norm!$F:$F,Fact_Norm!$A:$A,A500,Fact_Norm!$E:$E,F500),"Norma Uygun","Norm Fazlası"))</f>
        <v>Norma Uygun</v>
      </c>
      <c r="H500" s="92"/>
      <c r="I500" s="92" t="s">
        <v>800</v>
      </c>
      <c r="J500" s="94"/>
      <c r="K500" s="94"/>
      <c r="L500" s="92"/>
      <c r="M500" s="92"/>
      <c r="N500" s="93" t="str">
        <f>IFERROR(VLOOKUP(M500,Dim_CikisNedeni!$A:$B,2,FALSE()),"")</f>
        <v/>
      </c>
      <c r="O500" s="93" t="str">
        <f t="shared" si="21"/>
        <v>Aktif</v>
      </c>
      <c r="P500" s="93" t="str">
        <f t="shared" ca="1" si="22"/>
        <v/>
      </c>
      <c r="Q500" s="93" t="str">
        <f t="shared" ca="1" si="23"/>
        <v/>
      </c>
    </row>
    <row r="501" spans="1:17" s="1" customFormat="1" ht="15" hidden="1" customHeight="1" x14ac:dyDescent="0.25">
      <c r="A501" s="92" t="s">
        <v>153</v>
      </c>
      <c r="B501" s="93" t="str">
        <f>IFERROR(VLOOKUP(A501,Dim_Magaza!$A:$C,2,FALSE()),"")</f>
        <v>BALÇOVA</v>
      </c>
      <c r="C501" s="93" t="s">
        <v>8654</v>
      </c>
      <c r="D501" s="92" t="s">
        <v>76</v>
      </c>
      <c r="E501" s="93" t="str">
        <f>IFERROR(VLOOKUP(D501,Dim_Unvan!$A:$B,2,FALSE()),"")</f>
        <v>YÖNETİCİ YARDIMCISI</v>
      </c>
      <c r="F501" s="92" t="s">
        <v>77</v>
      </c>
      <c r="G501" s="93" t="str">
        <f>IF(OR(A501="",F501="",I501="",K501&lt;&gt;""),"",IF(COUNTIFS($A$2:A501,A501,$F$2:F501,F501,$K$2:K501,"")&lt;=SUMIFS(Fact_Norm!$F:$F,Fact_Norm!$A:$A,A501,Fact_Norm!$E:$E,F501),"Norma Uygun","Norm Fazlası"))</f>
        <v>Norma Uygun</v>
      </c>
      <c r="H501" s="92"/>
      <c r="I501" s="92" t="s">
        <v>801</v>
      </c>
      <c r="J501" s="94"/>
      <c r="K501" s="94"/>
      <c r="L501" s="92"/>
      <c r="M501" s="92"/>
      <c r="N501" s="93" t="str">
        <f>IFERROR(VLOOKUP(M501,Dim_CikisNedeni!$A:$B,2,FALSE()),"")</f>
        <v/>
      </c>
      <c r="O501" s="93" t="str">
        <f t="shared" si="21"/>
        <v>Aktif</v>
      </c>
      <c r="P501" s="93" t="str">
        <f t="shared" ca="1" si="22"/>
        <v/>
      </c>
      <c r="Q501" s="93" t="str">
        <f t="shared" ca="1" si="23"/>
        <v/>
      </c>
    </row>
    <row r="502" spans="1:17" s="1" customFormat="1" ht="15" hidden="1" customHeight="1" x14ac:dyDescent="0.25">
      <c r="A502" s="92" t="s">
        <v>153</v>
      </c>
      <c r="B502" s="93" t="str">
        <f>IFERROR(VLOOKUP(A502,Dim_Magaza!$A:$C,2,FALSE()),"")</f>
        <v>BALÇOVA</v>
      </c>
      <c r="C502" s="93" t="s">
        <v>8654</v>
      </c>
      <c r="D502" s="92" t="s">
        <v>76</v>
      </c>
      <c r="E502" s="93" t="str">
        <f>IFERROR(VLOOKUP(D502,Dim_Unvan!$A:$B,2,FALSE()),"")</f>
        <v>YÖNETİCİ YARDIMCISI</v>
      </c>
      <c r="F502" s="92" t="s">
        <v>77</v>
      </c>
      <c r="G502" s="93" t="str">
        <f>IF(OR(A502="",F502="",I502="",K502&lt;&gt;""),"",IF(COUNTIFS($A$2:A502,A502,$F$2:F502,F502,$K$2:K502,"")&lt;=SUMIFS(Fact_Norm!$F:$F,Fact_Norm!$A:$A,A502,Fact_Norm!$E:$E,F502),"Norma Uygun","Norm Fazlası"))</f>
        <v>Norma Uygun</v>
      </c>
      <c r="H502" s="92"/>
      <c r="I502" s="92" t="s">
        <v>802</v>
      </c>
      <c r="J502" s="94"/>
      <c r="K502" s="94"/>
      <c r="L502" s="92"/>
      <c r="M502" s="92"/>
      <c r="N502" s="93" t="str">
        <f>IFERROR(VLOOKUP(M502,Dim_CikisNedeni!$A:$B,2,FALSE()),"")</f>
        <v/>
      </c>
      <c r="O502" s="93" t="str">
        <f t="shared" si="21"/>
        <v>Aktif</v>
      </c>
      <c r="P502" s="93" t="str">
        <f t="shared" ca="1" si="22"/>
        <v/>
      </c>
      <c r="Q502" s="93" t="str">
        <f t="shared" ca="1" si="23"/>
        <v/>
      </c>
    </row>
    <row r="503" spans="1:17" s="1" customFormat="1" ht="15" hidden="1" customHeight="1" x14ac:dyDescent="0.25">
      <c r="A503" s="92" t="s">
        <v>153</v>
      </c>
      <c r="B503" s="93" t="str">
        <f>IFERROR(VLOOKUP(A503,Dim_Magaza!$A:$C,2,FALSE()),"")</f>
        <v>BALÇOVA</v>
      </c>
      <c r="C503" s="93" t="s">
        <v>8654</v>
      </c>
      <c r="D503" s="92" t="s">
        <v>30</v>
      </c>
      <c r="E503" s="93" t="str">
        <f>IFERROR(VLOOKUP(D503,Dim_Unvan!$A:$B,2,FALSE()),"")</f>
        <v>KASİYER</v>
      </c>
      <c r="F503" s="92" t="s">
        <v>31</v>
      </c>
      <c r="G503" s="93" t="str">
        <f>IF(OR(A503="",F503="",I503="",K503&lt;&gt;""),"",IF(COUNTIFS($A$2:A503,A503,$F$2:F503,F503,$K$2:K503,"")&lt;=SUMIFS(Fact_Norm!$F:$F,Fact_Norm!$A:$A,A503,Fact_Norm!$E:$E,F503),"Norma Uygun","Norm Fazlası"))</f>
        <v>Norma Uygun</v>
      </c>
      <c r="H503" s="92"/>
      <c r="I503" s="92" t="s">
        <v>803</v>
      </c>
      <c r="J503" s="94"/>
      <c r="K503" s="94"/>
      <c r="L503" s="92"/>
      <c r="M503" s="92"/>
      <c r="N503" s="93" t="str">
        <f>IFERROR(VLOOKUP(M503,Dim_CikisNedeni!$A:$B,2,FALSE()),"")</f>
        <v/>
      </c>
      <c r="O503" s="93" t="str">
        <f t="shared" si="21"/>
        <v>Aktif</v>
      </c>
      <c r="P503" s="93" t="str">
        <f t="shared" ca="1" si="22"/>
        <v/>
      </c>
      <c r="Q503" s="93" t="str">
        <f t="shared" ca="1" si="23"/>
        <v/>
      </c>
    </row>
    <row r="504" spans="1:17" s="1" customFormat="1" ht="15" hidden="1" customHeight="1" x14ac:dyDescent="0.25">
      <c r="A504" s="92" t="s">
        <v>153</v>
      </c>
      <c r="B504" s="93" t="str">
        <f>IFERROR(VLOOKUP(A504,Dim_Magaza!$A:$C,2,FALSE()),"")</f>
        <v>BALÇOVA</v>
      </c>
      <c r="C504" s="93" t="s">
        <v>8654</v>
      </c>
      <c r="D504" s="92" t="s">
        <v>30</v>
      </c>
      <c r="E504" s="93" t="str">
        <f>IFERROR(VLOOKUP(D504,Dim_Unvan!$A:$B,2,FALSE()),"")</f>
        <v>KASİYER</v>
      </c>
      <c r="F504" s="92" t="s">
        <v>31</v>
      </c>
      <c r="G504" s="93" t="str">
        <f>IF(OR(A504="",F504="",I504="",K504&lt;&gt;""),"",IF(COUNTIFS($A$2:A504,A504,$F$2:F504,F504,$K$2:K504,"")&lt;=SUMIFS(Fact_Norm!$F:$F,Fact_Norm!$A:$A,A504,Fact_Norm!$E:$E,F504),"Norma Uygun","Norm Fazlası"))</f>
        <v>Norma Uygun</v>
      </c>
      <c r="H504" s="92"/>
      <c r="I504" s="92" t="s">
        <v>804</v>
      </c>
      <c r="J504" s="94"/>
      <c r="K504" s="94"/>
      <c r="L504" s="92"/>
      <c r="M504" s="92"/>
      <c r="N504" s="93" t="str">
        <f>IFERROR(VLOOKUP(M504,Dim_CikisNedeni!$A:$B,2,FALSE()),"")</f>
        <v/>
      </c>
      <c r="O504" s="93" t="str">
        <f t="shared" si="21"/>
        <v>Aktif</v>
      </c>
      <c r="P504" s="93" t="str">
        <f t="shared" ca="1" si="22"/>
        <v/>
      </c>
      <c r="Q504" s="93" t="str">
        <f t="shared" ca="1" si="23"/>
        <v/>
      </c>
    </row>
    <row r="505" spans="1:17" s="1" customFormat="1" ht="15" hidden="1" customHeight="1" x14ac:dyDescent="0.25">
      <c r="A505" s="92" t="s">
        <v>153</v>
      </c>
      <c r="B505" s="93" t="str">
        <f>IFERROR(VLOOKUP(A505,Dim_Magaza!$A:$C,2,FALSE()),"")</f>
        <v>BALÇOVA</v>
      </c>
      <c r="C505" s="93" t="s">
        <v>8654</v>
      </c>
      <c r="D505" s="92" t="s">
        <v>30</v>
      </c>
      <c r="E505" s="93" t="str">
        <f>IFERROR(VLOOKUP(D505,Dim_Unvan!$A:$B,2,FALSE()),"")</f>
        <v>KASİYER</v>
      </c>
      <c r="F505" s="92" t="s">
        <v>31</v>
      </c>
      <c r="G505" s="93" t="str">
        <f>IF(OR(A505="",F505="",I505="",K505&lt;&gt;""),"",IF(COUNTIFS($A$2:A505,A505,$F$2:F505,F505,$K$2:K505,"")&lt;=SUMIFS(Fact_Norm!$F:$F,Fact_Norm!$A:$A,A505,Fact_Norm!$E:$E,F505),"Norma Uygun","Norm Fazlası"))</f>
        <v>Norma Uygun</v>
      </c>
      <c r="H505" s="92"/>
      <c r="I505" s="92" t="s">
        <v>805</v>
      </c>
      <c r="J505" s="94"/>
      <c r="K505" s="94"/>
      <c r="L505" s="92"/>
      <c r="M505" s="92"/>
      <c r="N505" s="93" t="str">
        <f>IFERROR(VLOOKUP(M505,Dim_CikisNedeni!$A:$B,2,FALSE()),"")</f>
        <v/>
      </c>
      <c r="O505" s="93" t="str">
        <f t="shared" si="21"/>
        <v>Aktif</v>
      </c>
      <c r="P505" s="93" t="str">
        <f t="shared" ca="1" si="22"/>
        <v/>
      </c>
      <c r="Q505" s="93" t="str">
        <f t="shared" ca="1" si="23"/>
        <v/>
      </c>
    </row>
    <row r="506" spans="1:17" s="1" customFormat="1" ht="15" hidden="1" customHeight="1" x14ac:dyDescent="0.25">
      <c r="A506" s="92" t="s">
        <v>153</v>
      </c>
      <c r="B506" s="93" t="str">
        <f>IFERROR(VLOOKUP(A506,Dim_Magaza!$A:$C,2,FALSE()),"")</f>
        <v>BALÇOVA</v>
      </c>
      <c r="C506" s="93" t="s">
        <v>8654</v>
      </c>
      <c r="D506" s="92" t="s">
        <v>30</v>
      </c>
      <c r="E506" s="93" t="str">
        <f>IFERROR(VLOOKUP(D506,Dim_Unvan!$A:$B,2,FALSE()),"")</f>
        <v>KASİYER</v>
      </c>
      <c r="F506" s="92" t="s">
        <v>31</v>
      </c>
      <c r="G506" s="93" t="str">
        <f>IF(OR(A506="",F506="",I506="",K506&lt;&gt;""),"",IF(COUNTIFS($A$2:A506,A506,$F$2:F506,F506,$K$2:K506,"")&lt;=SUMIFS(Fact_Norm!$F:$F,Fact_Norm!$A:$A,A506,Fact_Norm!$E:$E,F506),"Norma Uygun","Norm Fazlası"))</f>
        <v>Norma Uygun</v>
      </c>
      <c r="H506" s="92"/>
      <c r="I506" s="92" t="s">
        <v>806</v>
      </c>
      <c r="J506" s="94"/>
      <c r="K506" s="94"/>
      <c r="L506" s="92"/>
      <c r="M506" s="92"/>
      <c r="N506" s="93" t="str">
        <f>IFERROR(VLOOKUP(M506,Dim_CikisNedeni!$A:$B,2,FALSE()),"")</f>
        <v/>
      </c>
      <c r="O506" s="93" t="str">
        <f t="shared" si="21"/>
        <v>Aktif</v>
      </c>
      <c r="P506" s="93" t="str">
        <f t="shared" ca="1" si="22"/>
        <v/>
      </c>
      <c r="Q506" s="93" t="str">
        <f t="shared" ca="1" si="23"/>
        <v/>
      </c>
    </row>
    <row r="507" spans="1:17" s="1" customFormat="1" ht="15" hidden="1" customHeight="1" x14ac:dyDescent="0.25">
      <c r="A507" s="92" t="s">
        <v>153</v>
      </c>
      <c r="B507" s="93" t="str">
        <f>IFERROR(VLOOKUP(A507,Dim_Magaza!$A:$C,2,FALSE()),"")</f>
        <v>BALÇOVA</v>
      </c>
      <c r="C507" s="93" t="s">
        <v>8654</v>
      </c>
      <c r="D507" s="92" t="s">
        <v>52</v>
      </c>
      <c r="E507" s="93" t="str">
        <f>IFERROR(VLOOKUP(D507,Dim_Unvan!$A:$B,2,FALSE()),"")</f>
        <v>REYON GÖREVLİSİ</v>
      </c>
      <c r="F507" s="92" t="s">
        <v>53</v>
      </c>
      <c r="G507" s="93" t="str">
        <f>IF(OR(A507="",F507="",I507="",K507&lt;&gt;""),"",IF(COUNTIFS($A$2:A507,A507,$F$2:F507,F507,$K$2:K507,"")&lt;=SUMIFS(Fact_Norm!$F:$F,Fact_Norm!$A:$A,A507,Fact_Norm!$E:$E,F507),"Norma Uygun","Norm Fazlası"))</f>
        <v>Norma Uygun</v>
      </c>
      <c r="H507" s="92"/>
      <c r="I507" s="92" t="s">
        <v>807</v>
      </c>
      <c r="J507" s="94"/>
      <c r="K507" s="94"/>
      <c r="L507" s="92"/>
      <c r="M507" s="92"/>
      <c r="N507" s="93" t="str">
        <f>IFERROR(VLOOKUP(M507,Dim_CikisNedeni!$A:$B,2,FALSE()),"")</f>
        <v/>
      </c>
      <c r="O507" s="93" t="str">
        <f t="shared" si="21"/>
        <v>Aktif</v>
      </c>
      <c r="P507" s="93" t="str">
        <f t="shared" ca="1" si="22"/>
        <v/>
      </c>
      <c r="Q507" s="93" t="str">
        <f t="shared" ca="1" si="23"/>
        <v/>
      </c>
    </row>
    <row r="508" spans="1:17" s="1" customFormat="1" ht="15" hidden="1" customHeight="1" x14ac:dyDescent="0.25">
      <c r="A508" s="92" t="s">
        <v>153</v>
      </c>
      <c r="B508" s="93" t="str">
        <f>IFERROR(VLOOKUP(A508,Dim_Magaza!$A:$C,2,FALSE()),"")</f>
        <v>BALÇOVA</v>
      </c>
      <c r="C508" s="93" t="s">
        <v>8654</v>
      </c>
      <c r="D508" s="92" t="s">
        <v>52</v>
      </c>
      <c r="E508" s="93" t="str">
        <f>IFERROR(VLOOKUP(D508,Dim_Unvan!$A:$B,2,FALSE()),"")</f>
        <v>REYON GÖREVLİSİ</v>
      </c>
      <c r="F508" s="92" t="s">
        <v>53</v>
      </c>
      <c r="G508" s="93" t="str">
        <f>IF(OR(A508="",F508="",I508="",K508&lt;&gt;""),"",IF(COUNTIFS($A$2:A508,A508,$F$2:F508,F508,$K$2:K508,"")&lt;=SUMIFS(Fact_Norm!$F:$F,Fact_Norm!$A:$A,A508,Fact_Norm!$E:$E,F508),"Norma Uygun","Norm Fazlası"))</f>
        <v>Norma Uygun</v>
      </c>
      <c r="H508" s="92"/>
      <c r="I508" s="92" t="s">
        <v>808</v>
      </c>
      <c r="J508" s="94"/>
      <c r="K508" s="94"/>
      <c r="L508" s="92"/>
      <c r="M508" s="92"/>
      <c r="N508" s="93" t="str">
        <f>IFERROR(VLOOKUP(M508,Dim_CikisNedeni!$A:$B,2,FALSE()),"")</f>
        <v/>
      </c>
      <c r="O508" s="93" t="str">
        <f t="shared" si="21"/>
        <v>Aktif</v>
      </c>
      <c r="P508" s="93" t="str">
        <f t="shared" ca="1" si="22"/>
        <v/>
      </c>
      <c r="Q508" s="93" t="str">
        <f t="shared" ca="1" si="23"/>
        <v/>
      </c>
    </row>
    <row r="509" spans="1:17" s="1" customFormat="1" ht="15" hidden="1" customHeight="1" x14ac:dyDescent="0.25">
      <c r="A509" s="92" t="s">
        <v>153</v>
      </c>
      <c r="B509" s="93" t="str">
        <f>IFERROR(VLOOKUP(A509,Dim_Magaza!$A:$C,2,FALSE()),"")</f>
        <v>BALÇOVA</v>
      </c>
      <c r="C509" s="93" t="s">
        <v>8654</v>
      </c>
      <c r="D509" s="92" t="s">
        <v>52</v>
      </c>
      <c r="E509" s="93" t="str">
        <f>IFERROR(VLOOKUP(D509,Dim_Unvan!$A:$B,2,FALSE()),"")</f>
        <v>REYON GÖREVLİSİ</v>
      </c>
      <c r="F509" s="92" t="s">
        <v>53</v>
      </c>
      <c r="G509" s="93" t="str">
        <f>IF(OR(A509="",F509="",I509="",K509&lt;&gt;""),"",IF(COUNTIFS($A$2:A509,A509,$F$2:F509,F509,$K$2:K509,"")&lt;=SUMIFS(Fact_Norm!$F:$F,Fact_Norm!$A:$A,A509,Fact_Norm!$E:$E,F509),"Norma Uygun","Norm Fazlası"))</f>
        <v>Norma Uygun</v>
      </c>
      <c r="H509" s="92"/>
      <c r="I509" s="92" t="s">
        <v>809</v>
      </c>
      <c r="J509" s="94"/>
      <c r="K509" s="94"/>
      <c r="L509" s="92"/>
      <c r="M509" s="92"/>
      <c r="N509" s="93" t="str">
        <f>IFERROR(VLOOKUP(M509,Dim_CikisNedeni!$A:$B,2,FALSE()),"")</f>
        <v/>
      </c>
      <c r="O509" s="93" t="str">
        <f t="shared" si="21"/>
        <v>Aktif</v>
      </c>
      <c r="P509" s="93" t="str">
        <f t="shared" ca="1" si="22"/>
        <v/>
      </c>
      <c r="Q509" s="93" t="str">
        <f t="shared" ca="1" si="23"/>
        <v/>
      </c>
    </row>
    <row r="510" spans="1:17" s="1" customFormat="1" ht="15" hidden="1" customHeight="1" x14ac:dyDescent="0.25">
      <c r="A510" s="92" t="s">
        <v>153</v>
      </c>
      <c r="B510" s="93" t="str">
        <f>IFERROR(VLOOKUP(A510,Dim_Magaza!$A:$C,2,FALSE()),"")</f>
        <v>BALÇOVA</v>
      </c>
      <c r="C510" s="93" t="s">
        <v>8654</v>
      </c>
      <c r="D510" s="92" t="s">
        <v>4</v>
      </c>
      <c r="E510" s="93" t="str">
        <f>IFERROR(VLOOKUP(D510,Dim_Unvan!$A:$B,2,FALSE()),"")</f>
        <v>BAKLİYAT</v>
      </c>
      <c r="F510" s="92" t="s">
        <v>5</v>
      </c>
      <c r="G510" s="93" t="str">
        <f>IF(OR(A510="",F510="",I510="",K510&lt;&gt;""),"",IF(COUNTIFS($A$2:A510,A510,$F$2:F510,F510,$K$2:K510,"")&lt;=SUMIFS(Fact_Norm!$F:$F,Fact_Norm!$A:$A,A510,Fact_Norm!$E:$E,F510),"Norma Uygun","Norm Fazlası"))</f>
        <v>Norma Uygun</v>
      </c>
      <c r="H510" s="92"/>
      <c r="I510" s="92" t="s">
        <v>810</v>
      </c>
      <c r="J510" s="94"/>
      <c r="K510" s="94"/>
      <c r="L510" s="92"/>
      <c r="M510" s="92"/>
      <c r="N510" s="93" t="str">
        <f>IFERROR(VLOOKUP(M510,Dim_CikisNedeni!$A:$B,2,FALSE()),"")</f>
        <v/>
      </c>
      <c r="O510" s="93" t="str">
        <f t="shared" si="21"/>
        <v>Aktif</v>
      </c>
      <c r="P510" s="93" t="str">
        <f t="shared" ca="1" si="22"/>
        <v/>
      </c>
      <c r="Q510" s="93" t="str">
        <f t="shared" ca="1" si="23"/>
        <v/>
      </c>
    </row>
    <row r="511" spans="1:17" s="1" customFormat="1" ht="25.5" hidden="1" customHeight="1" x14ac:dyDescent="0.25">
      <c r="A511" s="92" t="s">
        <v>153</v>
      </c>
      <c r="B511" s="93" t="str">
        <f>IFERROR(VLOOKUP(A511,Dim_Magaza!$A:$C,2,FALSE()),"")</f>
        <v>BALÇOVA</v>
      </c>
      <c r="C511" s="93" t="s">
        <v>8654</v>
      </c>
      <c r="D511" s="92" t="s">
        <v>100</v>
      </c>
      <c r="E511" s="93" t="str">
        <f>IFERROR(VLOOKUP(D511,Dim_Unvan!$A:$B,2,FALSE()),"")</f>
        <v>UZMAN ŞARKÜTERİ</v>
      </c>
      <c r="F511" s="92" t="s">
        <v>85</v>
      </c>
      <c r="G511" s="93" t="str">
        <f>IF(OR(A511="",F511="",I511="",K511&lt;&gt;""),"",IF(COUNTIFS($A$2:A511,A511,$F$2:F511,F511,$K$2:K511,"")&lt;=SUMIFS(Fact_Norm!$F:$F,Fact_Norm!$A:$A,A511,Fact_Norm!$E:$E,F511),"Norma Uygun","Norm Fazlası"))</f>
        <v>Norma Uygun</v>
      </c>
      <c r="H511" s="92"/>
      <c r="I511" s="92" t="s">
        <v>811</v>
      </c>
      <c r="J511" s="94"/>
      <c r="K511" s="94"/>
      <c r="L511" s="92"/>
      <c r="M511" s="92"/>
      <c r="N511" s="93" t="str">
        <f>IFERROR(VLOOKUP(M511,Dim_CikisNedeni!$A:$B,2,FALSE()),"")</f>
        <v/>
      </c>
      <c r="O511" s="93" t="str">
        <f t="shared" si="21"/>
        <v>Aktif</v>
      </c>
      <c r="P511" s="93" t="str">
        <f t="shared" ca="1" si="22"/>
        <v/>
      </c>
      <c r="Q511" s="93" t="str">
        <f t="shared" ca="1" si="23"/>
        <v/>
      </c>
    </row>
    <row r="512" spans="1:17" s="1" customFormat="1" ht="25.5" hidden="1" customHeight="1" x14ac:dyDescent="0.25">
      <c r="A512" s="92" t="s">
        <v>153</v>
      </c>
      <c r="B512" s="93" t="str">
        <f>IFERROR(VLOOKUP(A512,Dim_Magaza!$A:$C,2,FALSE()),"")</f>
        <v>BALÇOVA</v>
      </c>
      <c r="C512" s="93" t="s">
        <v>8654</v>
      </c>
      <c r="D512" s="92" t="s">
        <v>108</v>
      </c>
      <c r="E512" s="93" t="str">
        <f>IFERROR(VLOOKUP(D512,Dim_Unvan!$A:$B,2,FALSE()),"")</f>
        <v>ELİT KASAP</v>
      </c>
      <c r="F512" s="92" t="s">
        <v>27</v>
      </c>
      <c r="G512" s="93" t="str">
        <f>IF(OR(A512="",F512="",I512="",K512&lt;&gt;""),"",IF(COUNTIFS($A$2:A512,A512,$F$2:F512,F512,$K$2:K512,"")&lt;=SUMIFS(Fact_Norm!$F:$F,Fact_Norm!$A:$A,A512,Fact_Norm!$E:$E,F512),"Norma Uygun","Norm Fazlası"))</f>
        <v>Norma Uygun</v>
      </c>
      <c r="H512" s="92"/>
      <c r="I512" s="92" t="s">
        <v>812</v>
      </c>
      <c r="J512" s="94"/>
      <c r="K512" s="94"/>
      <c r="L512" s="92"/>
      <c r="M512" s="92"/>
      <c r="N512" s="93" t="str">
        <f>IFERROR(VLOOKUP(M512,Dim_CikisNedeni!$A:$B,2,FALSE()),"")</f>
        <v/>
      </c>
      <c r="O512" s="93" t="str">
        <f t="shared" si="21"/>
        <v>Aktif</v>
      </c>
      <c r="P512" s="93" t="str">
        <f t="shared" ca="1" si="22"/>
        <v/>
      </c>
      <c r="Q512" s="93" t="str">
        <f t="shared" ca="1" si="23"/>
        <v/>
      </c>
    </row>
    <row r="513" spans="1:17" s="1" customFormat="1" ht="25.5" hidden="1" customHeight="1" x14ac:dyDescent="0.25">
      <c r="A513" s="92" t="s">
        <v>153</v>
      </c>
      <c r="B513" s="93" t="str">
        <f>IFERROR(VLOOKUP(A513,Dim_Magaza!$A:$C,2,FALSE()),"")</f>
        <v>BALÇOVA</v>
      </c>
      <c r="C513" s="93" t="s">
        <v>8654</v>
      </c>
      <c r="D513" s="92" t="s">
        <v>86</v>
      </c>
      <c r="E513" s="93" t="str">
        <f>IFERROR(VLOOKUP(D513,Dim_Unvan!$A:$B,2,FALSE()),"")</f>
        <v>ŞARKÜTERİ YARDIMCISI</v>
      </c>
      <c r="F513" s="92" t="s">
        <v>87</v>
      </c>
      <c r="G513" s="93" t="str">
        <f>IF(OR(A513="",F513="",I513="",K513&lt;&gt;""),"",IF(COUNTIFS($A$2:A513,A513,$F$2:F513,F513,$K$2:K513,"")&lt;=SUMIFS(Fact_Norm!$F:$F,Fact_Norm!$A:$A,A513,Fact_Norm!$E:$E,F513),"Norma Uygun","Norm Fazlası"))</f>
        <v>Norm Fazlası</v>
      </c>
      <c r="H513" s="92"/>
      <c r="I513" s="92" t="s">
        <v>813</v>
      </c>
      <c r="J513" s="94"/>
      <c r="K513" s="94"/>
      <c r="L513" s="92"/>
      <c r="M513" s="92"/>
      <c r="N513" s="93" t="str">
        <f>IFERROR(VLOOKUP(M513,Dim_CikisNedeni!$A:$B,2,FALSE()),"")</f>
        <v/>
      </c>
      <c r="O513" s="93" t="str">
        <f t="shared" si="21"/>
        <v>Aktif</v>
      </c>
      <c r="P513" s="93" t="str">
        <f t="shared" ca="1" si="22"/>
        <v/>
      </c>
      <c r="Q513" s="93" t="str">
        <f t="shared" ca="1" si="23"/>
        <v/>
      </c>
    </row>
    <row r="514" spans="1:17" s="1" customFormat="1" ht="25.5" hidden="1" customHeight="1" x14ac:dyDescent="0.25">
      <c r="A514" s="92" t="s">
        <v>153</v>
      </c>
      <c r="B514" s="93" t="str">
        <f>IFERROR(VLOOKUP(A514,Dim_Magaza!$A:$C,2,FALSE()),"")</f>
        <v>BALÇOVA</v>
      </c>
      <c r="C514" s="93" t="s">
        <v>8654</v>
      </c>
      <c r="D514" s="92" t="s">
        <v>28</v>
      </c>
      <c r="E514" s="93" t="str">
        <f>IFERROR(VLOOKUP(D514,Dim_Unvan!$A:$B,2,FALSE()),"")</f>
        <v>KASAP YARDIMCISI</v>
      </c>
      <c r="F514" s="92" t="s">
        <v>29</v>
      </c>
      <c r="G514" s="93" t="str">
        <f>IF(OR(A514="",F514="",I514="",K514&lt;&gt;""),"",IF(COUNTIFS($A$2:A514,A514,$F$2:F514,F514,$K$2:K514,"")&lt;=SUMIFS(Fact_Norm!$F:$F,Fact_Norm!$A:$A,A514,Fact_Norm!$E:$E,F514),"Norma Uygun","Norm Fazlası"))</f>
        <v>Norma Uygun</v>
      </c>
      <c r="H514" s="92"/>
      <c r="I514" s="92" t="s">
        <v>814</v>
      </c>
      <c r="J514" s="94"/>
      <c r="K514" s="94"/>
      <c r="L514" s="92"/>
      <c r="M514" s="92"/>
      <c r="N514" s="93" t="str">
        <f>IFERROR(VLOOKUP(M514,Dim_CikisNedeni!$A:$B,2,FALSE()),"")</f>
        <v/>
      </c>
      <c r="O514" s="93" t="str">
        <f t="shared" ref="O514:O577" si="24">IF(I514="","",IF(K514&lt;&gt;"","Pasif","Aktif"))</f>
        <v>Aktif</v>
      </c>
      <c r="P514" s="93" t="str">
        <f t="shared" ref="P514:P577" ca="1" si="25">IF(J514="","",IF(K514&lt;&gt;"",K514-J514,TODAY()-J514))</f>
        <v/>
      </c>
      <c r="Q514" s="93" t="str">
        <f t="shared" ref="Q514:Q577" ca="1" si="26">IF(P514="","",ROUND(P514/365,1))</f>
        <v/>
      </c>
    </row>
    <row r="515" spans="1:17" s="1" customFormat="1" ht="15" hidden="1" customHeight="1" x14ac:dyDescent="0.25">
      <c r="A515" s="92" t="s">
        <v>153</v>
      </c>
      <c r="B515" s="93" t="str">
        <f>IFERROR(VLOOKUP(A515,Dim_Magaza!$A:$C,2,FALSE()),"")</f>
        <v>BALÇOVA</v>
      </c>
      <c r="C515" s="93" t="s">
        <v>8654</v>
      </c>
      <c r="D515" s="92" t="s">
        <v>102</v>
      </c>
      <c r="E515" s="93" t="str">
        <f>IFERROR(VLOOKUP(D515,Dim_Unvan!$A:$B,2,FALSE()),"")</f>
        <v>UZMAN MANAV</v>
      </c>
      <c r="F515" s="92" t="s">
        <v>35</v>
      </c>
      <c r="G515" s="93" t="str">
        <f>IF(OR(A515="",F515="",I515="",K515&lt;&gt;""),"",IF(COUNTIFS($A$2:A515,A515,$F$2:F515,F515,$K$2:K515,"")&lt;=SUMIFS(Fact_Norm!$F:$F,Fact_Norm!$A:$A,A515,Fact_Norm!$E:$E,F515),"Norma Uygun","Norm Fazlası"))</f>
        <v>Norma Uygun</v>
      </c>
      <c r="H515" s="92"/>
      <c r="I515" s="92" t="s">
        <v>815</v>
      </c>
      <c r="J515" s="94"/>
      <c r="K515" s="94"/>
      <c r="L515" s="92"/>
      <c r="M515" s="92"/>
      <c r="N515" s="93" t="str">
        <f>IFERROR(VLOOKUP(M515,Dim_CikisNedeni!$A:$B,2,FALSE()),"")</f>
        <v/>
      </c>
      <c r="O515" s="93" t="str">
        <f t="shared" si="24"/>
        <v>Aktif</v>
      </c>
      <c r="P515" s="93" t="str">
        <f t="shared" ca="1" si="25"/>
        <v/>
      </c>
      <c r="Q515" s="93" t="str">
        <f t="shared" ca="1" si="26"/>
        <v/>
      </c>
    </row>
    <row r="516" spans="1:17" s="1" customFormat="1" ht="15" hidden="1" customHeight="1" x14ac:dyDescent="0.25">
      <c r="A516" s="92" t="s">
        <v>153</v>
      </c>
      <c r="B516" s="93" t="str">
        <f>IFERROR(VLOOKUP(A516,Dim_Magaza!$A:$C,2,FALSE()),"")</f>
        <v>BALÇOVA</v>
      </c>
      <c r="C516" s="93" t="s">
        <v>8654</v>
      </c>
      <c r="D516" s="92" t="s">
        <v>110</v>
      </c>
      <c r="E516" s="93" t="str">
        <f>IFERROR(VLOOKUP(D516,Dim_Unvan!$A:$B,2,FALSE()),"")</f>
        <v>ELİT MANAV</v>
      </c>
      <c r="F516" s="92" t="s">
        <v>35</v>
      </c>
      <c r="G516" s="93" t="str">
        <f>IF(OR(A516="",F516="",I516="",K516&lt;&gt;""),"",IF(COUNTIFS($A$2:A516,A516,$F$2:F516,F516,$K$2:K516,"")&lt;=SUMIFS(Fact_Norm!$F:$F,Fact_Norm!$A:$A,A516,Fact_Norm!$E:$E,F516),"Norma Uygun","Norm Fazlası"))</f>
        <v>Norma Uygun</v>
      </c>
      <c r="H516" s="92"/>
      <c r="I516" s="92" t="s">
        <v>816</v>
      </c>
      <c r="J516" s="94"/>
      <c r="K516" s="94"/>
      <c r="L516" s="92"/>
      <c r="M516" s="92"/>
      <c r="N516" s="93" t="str">
        <f>IFERROR(VLOOKUP(M516,Dim_CikisNedeni!$A:$B,2,FALSE()),"")</f>
        <v/>
      </c>
      <c r="O516" s="93" t="str">
        <f t="shared" si="24"/>
        <v>Aktif</v>
      </c>
      <c r="P516" s="93" t="str">
        <f t="shared" ca="1" si="25"/>
        <v/>
      </c>
      <c r="Q516" s="93" t="str">
        <f t="shared" ca="1" si="26"/>
        <v/>
      </c>
    </row>
    <row r="517" spans="1:17" s="1" customFormat="1" ht="15" hidden="1" customHeight="1" x14ac:dyDescent="0.25">
      <c r="A517" s="92" t="s">
        <v>153</v>
      </c>
      <c r="B517" s="93" t="str">
        <f>IFERROR(VLOOKUP(A517,Dim_Magaza!$A:$C,2,FALSE()),"")</f>
        <v>BALÇOVA</v>
      </c>
      <c r="C517" s="93" t="s">
        <v>8654</v>
      </c>
      <c r="D517" s="92" t="s">
        <v>34</v>
      </c>
      <c r="E517" s="93" t="str">
        <f>IFERROR(VLOOKUP(D517,Dim_Unvan!$A:$B,2,FALSE()),"")</f>
        <v>MANAV</v>
      </c>
      <c r="F517" s="92" t="s">
        <v>35</v>
      </c>
      <c r="G517" s="93" t="str">
        <f>IF(OR(A517="",F517="",I517="",K517&lt;&gt;""),"",IF(COUNTIFS($A$2:A517,A517,$F$2:F517,F517,$K$2:K517,"")&lt;=SUMIFS(Fact_Norm!$F:$F,Fact_Norm!$A:$A,A517,Fact_Norm!$E:$E,F517),"Norma Uygun","Norm Fazlası"))</f>
        <v>Norm Fazlası</v>
      </c>
      <c r="H517" s="92"/>
      <c r="I517" s="92" t="s">
        <v>817</v>
      </c>
      <c r="J517" s="94"/>
      <c r="K517" s="94"/>
      <c r="L517" s="92"/>
      <c r="M517" s="92"/>
      <c r="N517" s="93" t="str">
        <f>IFERROR(VLOOKUP(M517,Dim_CikisNedeni!$A:$B,2,FALSE()),"")</f>
        <v/>
      </c>
      <c r="O517" s="93" t="str">
        <f t="shared" si="24"/>
        <v>Aktif</v>
      </c>
      <c r="P517" s="93" t="str">
        <f t="shared" ca="1" si="25"/>
        <v/>
      </c>
      <c r="Q517" s="93" t="str">
        <f t="shared" ca="1" si="26"/>
        <v/>
      </c>
    </row>
    <row r="518" spans="1:17" s="1" customFormat="1" ht="15" hidden="1" customHeight="1" x14ac:dyDescent="0.25">
      <c r="A518" s="92" t="s">
        <v>153</v>
      </c>
      <c r="B518" s="93" t="str">
        <f>IFERROR(VLOOKUP(A518,Dim_Magaza!$A:$C,2,FALSE()),"")</f>
        <v>BALÇOVA</v>
      </c>
      <c r="C518" s="93" t="s">
        <v>8654</v>
      </c>
      <c r="D518" s="92" t="s">
        <v>34</v>
      </c>
      <c r="E518" s="93" t="str">
        <f>IFERROR(VLOOKUP(D518,Dim_Unvan!$A:$B,2,FALSE()),"")</f>
        <v>MANAV</v>
      </c>
      <c r="F518" s="92" t="s">
        <v>35</v>
      </c>
      <c r="G518" s="93" t="str">
        <f>IF(OR(A518="",F518="",I518="",K518&lt;&gt;""),"",IF(COUNTIFS($A$2:A518,A518,$F$2:F518,F518,$K$2:K518,"")&lt;=SUMIFS(Fact_Norm!$F:$F,Fact_Norm!$A:$A,A518,Fact_Norm!$E:$E,F518),"Norma Uygun","Norm Fazlası"))</f>
        <v>Norm Fazlası</v>
      </c>
      <c r="H518" s="92"/>
      <c r="I518" s="92" t="s">
        <v>818</v>
      </c>
      <c r="J518" s="94"/>
      <c r="K518" s="94"/>
      <c r="L518" s="92"/>
      <c r="M518" s="92"/>
      <c r="N518" s="93" t="str">
        <f>IFERROR(VLOOKUP(M518,Dim_CikisNedeni!$A:$B,2,FALSE()),"")</f>
        <v/>
      </c>
      <c r="O518" s="93" t="str">
        <f t="shared" si="24"/>
        <v>Aktif</v>
      </c>
      <c r="P518" s="93" t="str">
        <f t="shared" ca="1" si="25"/>
        <v/>
      </c>
      <c r="Q518" s="93" t="str">
        <f t="shared" ca="1" si="26"/>
        <v/>
      </c>
    </row>
    <row r="519" spans="1:17" s="1" customFormat="1" ht="15" hidden="1" customHeight="1" x14ac:dyDescent="0.25">
      <c r="A519" s="92" t="s">
        <v>153</v>
      </c>
      <c r="B519" s="93" t="str">
        <f>IFERROR(VLOOKUP(A519,Dim_Magaza!$A:$C,2,FALSE()),"")</f>
        <v>BALÇOVA</v>
      </c>
      <c r="C519" s="93" t="s">
        <v>8654</v>
      </c>
      <c r="D519" s="92" t="s">
        <v>38</v>
      </c>
      <c r="E519" s="93" t="str">
        <f>IFERROR(VLOOKUP(D519,Dim_Unvan!$A:$B,2,FALSE()),"")</f>
        <v>MANAV YARDIMCISI</v>
      </c>
      <c r="F519" s="92" t="s">
        <v>39</v>
      </c>
      <c r="G519" s="93" t="str">
        <f>IF(OR(A519="",F519="",I519="",K519&lt;&gt;""),"",IF(COUNTIFS($A$2:A519,A519,$F$2:F519,F519,$K$2:K519,"")&lt;=SUMIFS(Fact_Norm!$F:$F,Fact_Norm!$A:$A,A519,Fact_Norm!$E:$E,F519),"Norma Uygun","Norm Fazlası"))</f>
        <v>Norma Uygun</v>
      </c>
      <c r="H519" s="92"/>
      <c r="I519" s="92" t="s">
        <v>819</v>
      </c>
      <c r="J519" s="94"/>
      <c r="K519" s="94"/>
      <c r="L519" s="92"/>
      <c r="M519" s="92"/>
      <c r="N519" s="93" t="str">
        <f>IFERROR(VLOOKUP(M519,Dim_CikisNedeni!$A:$B,2,FALSE()),"")</f>
        <v/>
      </c>
      <c r="O519" s="93" t="str">
        <f t="shared" si="24"/>
        <v>Aktif</v>
      </c>
      <c r="P519" s="93" t="str">
        <f t="shared" ca="1" si="25"/>
        <v/>
      </c>
      <c r="Q519" s="93" t="str">
        <f t="shared" ca="1" si="26"/>
        <v/>
      </c>
    </row>
    <row r="520" spans="1:17" s="1" customFormat="1" ht="15" hidden="1" customHeight="1" x14ac:dyDescent="0.25">
      <c r="A520" s="92" t="s">
        <v>153</v>
      </c>
      <c r="B520" s="93" t="str">
        <f>IFERROR(VLOOKUP(A520,Dim_Magaza!$A:$C,2,FALSE()),"")</f>
        <v>BALÇOVA</v>
      </c>
      <c r="C520" s="93" t="s">
        <v>8654</v>
      </c>
      <c r="D520" s="92" t="s">
        <v>36</v>
      </c>
      <c r="E520" s="93" t="str">
        <f>IFERROR(VLOOKUP(D520,Dim_Unvan!$A:$B,2,FALSE()),"")</f>
        <v>MANAV TERAZİ</v>
      </c>
      <c r="F520" s="92" t="s">
        <v>37</v>
      </c>
      <c r="G520" s="93" t="str">
        <f>IF(OR(A520="",F520="",I520="",K520&lt;&gt;""),"",IF(COUNTIFS($A$2:A520,A520,$F$2:F520,F520,$K$2:K520,"")&lt;=SUMIFS(Fact_Norm!$F:$F,Fact_Norm!$A:$A,A520,Fact_Norm!$E:$E,F520),"Norma Uygun","Norm Fazlası"))</f>
        <v>Norma Uygun</v>
      </c>
      <c r="H520" s="92"/>
      <c r="I520" s="92" t="s">
        <v>820</v>
      </c>
      <c r="J520" s="94"/>
      <c r="K520" s="94"/>
      <c r="L520" s="92"/>
      <c r="M520" s="92"/>
      <c r="N520" s="93" t="str">
        <f>IFERROR(VLOOKUP(M520,Dim_CikisNedeni!$A:$B,2,FALSE()),"")</f>
        <v/>
      </c>
      <c r="O520" s="93" t="str">
        <f t="shared" si="24"/>
        <v>Aktif</v>
      </c>
      <c r="P520" s="93" t="str">
        <f t="shared" ca="1" si="25"/>
        <v/>
      </c>
      <c r="Q520" s="93" t="str">
        <f t="shared" ca="1" si="26"/>
        <v/>
      </c>
    </row>
    <row r="521" spans="1:17" s="1" customFormat="1" ht="15" hidden="1" customHeight="1" x14ac:dyDescent="0.25">
      <c r="A521" s="92" t="s">
        <v>153</v>
      </c>
      <c r="B521" s="93" t="str">
        <f>IFERROR(VLOOKUP(A521,Dim_Magaza!$A:$C,2,FALSE()),"")</f>
        <v>BALÇOVA</v>
      </c>
      <c r="C521" s="93" t="s">
        <v>8654</v>
      </c>
      <c r="D521" s="92" t="s">
        <v>46</v>
      </c>
      <c r="E521" s="93" t="str">
        <f>IFERROR(VLOOKUP(D521,Dim_Unvan!$A:$B,2,FALSE()),"")</f>
        <v>ONLİNE TOPLAYICI</v>
      </c>
      <c r="F521" s="92" t="s">
        <v>47</v>
      </c>
      <c r="G521" s="93" t="str">
        <f>IF(OR(A521="",F521="",I521="",K521&lt;&gt;""),"",IF(COUNTIFS($A$2:A521,A521,$F$2:F521,F521,$K$2:K521,"")&lt;=SUMIFS(Fact_Norm!$F:$F,Fact_Norm!$A:$A,A521,Fact_Norm!$E:$E,F521),"Norma Uygun","Norm Fazlası"))</f>
        <v>Norma Uygun</v>
      </c>
      <c r="H521" s="92"/>
      <c r="I521" s="92" t="s">
        <v>821</v>
      </c>
      <c r="J521" s="94"/>
      <c r="K521" s="94"/>
      <c r="L521" s="92"/>
      <c r="M521" s="92"/>
      <c r="N521" s="93" t="str">
        <f>IFERROR(VLOOKUP(M521,Dim_CikisNedeni!$A:$B,2,FALSE()),"")</f>
        <v/>
      </c>
      <c r="O521" s="93" t="str">
        <f t="shared" si="24"/>
        <v>Aktif</v>
      </c>
      <c r="P521" s="93" t="str">
        <f t="shared" ca="1" si="25"/>
        <v/>
      </c>
      <c r="Q521" s="93" t="str">
        <f t="shared" ca="1" si="26"/>
        <v/>
      </c>
    </row>
    <row r="522" spans="1:17" s="1" customFormat="1" ht="15" hidden="1" customHeight="1" x14ac:dyDescent="0.25">
      <c r="A522" s="92" t="s">
        <v>153</v>
      </c>
      <c r="B522" s="93" t="str">
        <f>IFERROR(VLOOKUP(A522,Dim_Magaza!$A:$C,2,FALSE()),"")</f>
        <v>BALÇOVA</v>
      </c>
      <c r="C522" s="93" t="s">
        <v>8654</v>
      </c>
      <c r="D522" s="92" t="s">
        <v>48</v>
      </c>
      <c r="E522" s="93" t="str">
        <f>IFERROR(VLOOKUP(D522,Dim_Unvan!$A:$B,2,FALSE()),"")</f>
        <v>ONLİNE ŞOFÖR</v>
      </c>
      <c r="F522" s="92" t="s">
        <v>49</v>
      </c>
      <c r="G522" s="93" t="str">
        <f>IF(OR(A522="",F522="",I522="",K522&lt;&gt;""),"",IF(COUNTIFS($A$2:A522,A522,$F$2:F522,F522,$K$2:K522,"")&lt;=SUMIFS(Fact_Norm!$F:$F,Fact_Norm!$A:$A,A522,Fact_Norm!$E:$E,F522),"Norma Uygun","Norm Fazlası"))</f>
        <v>Norma Uygun</v>
      </c>
      <c r="H522" s="92"/>
      <c r="I522" s="92" t="s">
        <v>822</v>
      </c>
      <c r="J522" s="94"/>
      <c r="K522" s="94"/>
      <c r="L522" s="92"/>
      <c r="M522" s="92"/>
      <c r="N522" s="93" t="str">
        <f>IFERROR(VLOOKUP(M522,Dim_CikisNedeni!$A:$B,2,FALSE()),"")</f>
        <v/>
      </c>
      <c r="O522" s="93" t="str">
        <f t="shared" si="24"/>
        <v>Aktif</v>
      </c>
      <c r="P522" s="93" t="str">
        <f t="shared" ca="1" si="25"/>
        <v/>
      </c>
      <c r="Q522" s="93" t="str">
        <f t="shared" ca="1" si="26"/>
        <v/>
      </c>
    </row>
    <row r="523" spans="1:17" s="1" customFormat="1" ht="15" hidden="1" customHeight="1" x14ac:dyDescent="0.25">
      <c r="A523" s="92" t="s">
        <v>168</v>
      </c>
      <c r="B523" s="93" t="str">
        <f>IFERROR(VLOOKUP(A523,Dim_Magaza!$A:$C,2,FALSE()),"")</f>
        <v>ESKİİZMİR</v>
      </c>
      <c r="C523" s="93" t="s">
        <v>8654</v>
      </c>
      <c r="D523" s="92" t="s">
        <v>98</v>
      </c>
      <c r="E523" s="93" t="str">
        <f>IFERROR(VLOOKUP(D523,Dim_Unvan!$A:$B,2,FALSE()),"")</f>
        <v>UZMAN YÖNETİCİ</v>
      </c>
      <c r="F523" s="92" t="s">
        <v>73</v>
      </c>
      <c r="G523" s="93" t="str">
        <f>IF(OR(A523="",F523="",I523="",K523&lt;&gt;""),"",IF(COUNTIFS($A$2:A523,A523,$F$2:F523,F523,$K$2:K523,"")&lt;=SUMIFS(Fact_Norm!$F:$F,Fact_Norm!$A:$A,A523,Fact_Norm!$E:$E,F523),"Norma Uygun","Norm Fazlası"))</f>
        <v>Norma Uygun</v>
      </c>
      <c r="H523" s="92"/>
      <c r="I523" s="92" t="s">
        <v>823</v>
      </c>
      <c r="J523" s="94"/>
      <c r="K523" s="94"/>
      <c r="L523" s="92"/>
      <c r="M523" s="92"/>
      <c r="N523" s="93" t="str">
        <f>IFERROR(VLOOKUP(M523,Dim_CikisNedeni!$A:$B,2,FALSE()),"")</f>
        <v/>
      </c>
      <c r="O523" s="93" t="str">
        <f t="shared" si="24"/>
        <v>Aktif</v>
      </c>
      <c r="P523" s="93" t="str">
        <f t="shared" ca="1" si="25"/>
        <v/>
      </c>
      <c r="Q523" s="93" t="str">
        <f t="shared" ca="1" si="26"/>
        <v/>
      </c>
    </row>
    <row r="524" spans="1:17" s="1" customFormat="1" ht="15" hidden="1" customHeight="1" x14ac:dyDescent="0.25">
      <c r="A524" s="92" t="s">
        <v>168</v>
      </c>
      <c r="B524" s="93" t="str">
        <f>IFERROR(VLOOKUP(A524,Dim_Magaza!$A:$C,2,FALSE()),"")</f>
        <v>ESKİİZMİR</v>
      </c>
      <c r="C524" s="93" t="s">
        <v>8654</v>
      </c>
      <c r="D524" s="92" t="s">
        <v>76</v>
      </c>
      <c r="E524" s="93" t="str">
        <f>IFERROR(VLOOKUP(D524,Dim_Unvan!$A:$B,2,FALSE()),"")</f>
        <v>YÖNETİCİ YARDIMCISI</v>
      </c>
      <c r="F524" s="92" t="s">
        <v>77</v>
      </c>
      <c r="G524" s="93" t="str">
        <f>IF(OR(A524="",F524="",I524="",K524&lt;&gt;""),"",IF(COUNTIFS($A$2:A524,A524,$F$2:F524,F524,$K$2:K524,"")&lt;=SUMIFS(Fact_Norm!$F:$F,Fact_Norm!$A:$A,A524,Fact_Norm!$E:$E,F524),"Norma Uygun","Norm Fazlası"))</f>
        <v>Norma Uygun</v>
      </c>
      <c r="H524" s="92"/>
      <c r="I524" s="92" t="s">
        <v>824</v>
      </c>
      <c r="J524" s="94"/>
      <c r="K524" s="94"/>
      <c r="L524" s="92"/>
      <c r="M524" s="92"/>
      <c r="N524" s="93" t="str">
        <f>IFERROR(VLOOKUP(M524,Dim_CikisNedeni!$A:$B,2,FALSE()),"")</f>
        <v/>
      </c>
      <c r="O524" s="93" t="str">
        <f t="shared" si="24"/>
        <v>Aktif</v>
      </c>
      <c r="P524" s="93" t="str">
        <f t="shared" ca="1" si="25"/>
        <v/>
      </c>
      <c r="Q524" s="93" t="str">
        <f t="shared" ca="1" si="26"/>
        <v/>
      </c>
    </row>
    <row r="525" spans="1:17" s="1" customFormat="1" ht="15" hidden="1" customHeight="1" x14ac:dyDescent="0.25">
      <c r="A525" s="92" t="s">
        <v>168</v>
      </c>
      <c r="B525" s="93" t="str">
        <f>IFERROR(VLOOKUP(A525,Dim_Magaza!$A:$C,2,FALSE()),"")</f>
        <v>ESKİİZMİR</v>
      </c>
      <c r="C525" s="93" t="s">
        <v>8654</v>
      </c>
      <c r="D525" s="92" t="s">
        <v>30</v>
      </c>
      <c r="E525" s="93" t="str">
        <f>IFERROR(VLOOKUP(D525,Dim_Unvan!$A:$B,2,FALSE()),"")</f>
        <v>KASİYER</v>
      </c>
      <c r="F525" s="92" t="s">
        <v>31</v>
      </c>
      <c r="G525" s="93" t="str">
        <f>IF(OR(A525="",F525="",I525="",K525&lt;&gt;""),"",IF(COUNTIFS($A$2:A525,A525,$F$2:F525,F525,$K$2:K525,"")&lt;=SUMIFS(Fact_Norm!$F:$F,Fact_Norm!$A:$A,A525,Fact_Norm!$E:$E,F525),"Norma Uygun","Norm Fazlası"))</f>
        <v>Norma Uygun</v>
      </c>
      <c r="H525" s="92"/>
      <c r="I525" s="92" t="s">
        <v>825</v>
      </c>
      <c r="J525" s="94"/>
      <c r="K525" s="94"/>
      <c r="L525" s="92"/>
      <c r="M525" s="92"/>
      <c r="N525" s="93" t="str">
        <f>IFERROR(VLOOKUP(M525,Dim_CikisNedeni!$A:$B,2,FALSE()),"")</f>
        <v/>
      </c>
      <c r="O525" s="93" t="str">
        <f t="shared" si="24"/>
        <v>Aktif</v>
      </c>
      <c r="P525" s="93" t="str">
        <f t="shared" ca="1" si="25"/>
        <v/>
      </c>
      <c r="Q525" s="93" t="str">
        <f t="shared" ca="1" si="26"/>
        <v/>
      </c>
    </row>
    <row r="526" spans="1:17" s="1" customFormat="1" ht="15" hidden="1" customHeight="1" x14ac:dyDescent="0.25">
      <c r="A526" s="92" t="s">
        <v>168</v>
      </c>
      <c r="B526" s="93" t="str">
        <f>IFERROR(VLOOKUP(A526,Dim_Magaza!$A:$C,2,FALSE()),"")</f>
        <v>ESKİİZMİR</v>
      </c>
      <c r="C526" s="93" t="s">
        <v>8654</v>
      </c>
      <c r="D526" s="92" t="s">
        <v>30</v>
      </c>
      <c r="E526" s="93" t="str">
        <f>IFERROR(VLOOKUP(D526,Dim_Unvan!$A:$B,2,FALSE()),"")</f>
        <v>KASİYER</v>
      </c>
      <c r="F526" s="92" t="s">
        <v>31</v>
      </c>
      <c r="G526" s="93" t="str">
        <f>IF(OR(A526="",F526="",I526="",K526&lt;&gt;""),"",IF(COUNTIFS($A$2:A526,A526,$F$2:F526,F526,$K$2:K526,"")&lt;=SUMIFS(Fact_Norm!$F:$F,Fact_Norm!$A:$A,A526,Fact_Norm!$E:$E,F526),"Norma Uygun","Norm Fazlası"))</f>
        <v>Norma Uygun</v>
      </c>
      <c r="H526" s="92"/>
      <c r="I526" s="92" t="s">
        <v>826</v>
      </c>
      <c r="J526" s="94"/>
      <c r="K526" s="94"/>
      <c r="L526" s="92"/>
      <c r="M526" s="92"/>
      <c r="N526" s="93" t="str">
        <f>IFERROR(VLOOKUP(M526,Dim_CikisNedeni!$A:$B,2,FALSE()),"")</f>
        <v/>
      </c>
      <c r="O526" s="93" t="str">
        <f t="shared" si="24"/>
        <v>Aktif</v>
      </c>
      <c r="P526" s="93" t="str">
        <f t="shared" ca="1" si="25"/>
        <v/>
      </c>
      <c r="Q526" s="93" t="str">
        <f t="shared" ca="1" si="26"/>
        <v/>
      </c>
    </row>
    <row r="527" spans="1:17" s="1" customFormat="1" ht="15" hidden="1" customHeight="1" x14ac:dyDescent="0.25">
      <c r="A527" s="92" t="s">
        <v>168</v>
      </c>
      <c r="B527" s="93" t="str">
        <f>IFERROR(VLOOKUP(A527,Dim_Magaza!$A:$C,2,FALSE()),"")</f>
        <v>ESKİİZMİR</v>
      </c>
      <c r="C527" s="93" t="s">
        <v>8654</v>
      </c>
      <c r="D527" s="92" t="s">
        <v>52</v>
      </c>
      <c r="E527" s="93" t="str">
        <f>IFERROR(VLOOKUP(D527,Dim_Unvan!$A:$B,2,FALSE()),"")</f>
        <v>REYON GÖREVLİSİ</v>
      </c>
      <c r="F527" s="92" t="s">
        <v>53</v>
      </c>
      <c r="G527" s="93" t="str">
        <f>IF(OR(A527="",F527="",I527="",K527&lt;&gt;""),"",IF(COUNTIFS($A$2:A527,A527,$F$2:F527,F527,$K$2:K527,"")&lt;=SUMIFS(Fact_Norm!$F:$F,Fact_Norm!$A:$A,A527,Fact_Norm!$E:$E,F527),"Norma Uygun","Norm Fazlası"))</f>
        <v>Norma Uygun</v>
      </c>
      <c r="H527" s="92"/>
      <c r="I527" s="92" t="s">
        <v>827</v>
      </c>
      <c r="J527" s="94"/>
      <c r="K527" s="94"/>
      <c r="L527" s="92"/>
      <c r="M527" s="92"/>
      <c r="N527" s="93" t="str">
        <f>IFERROR(VLOOKUP(M527,Dim_CikisNedeni!$A:$B,2,FALSE()),"")</f>
        <v/>
      </c>
      <c r="O527" s="93" t="str">
        <f t="shared" si="24"/>
        <v>Aktif</v>
      </c>
      <c r="P527" s="93" t="str">
        <f t="shared" ca="1" si="25"/>
        <v/>
      </c>
      <c r="Q527" s="93" t="str">
        <f t="shared" ca="1" si="26"/>
        <v/>
      </c>
    </row>
    <row r="528" spans="1:17" s="1" customFormat="1" ht="15" hidden="1" customHeight="1" x14ac:dyDescent="0.25">
      <c r="A528" s="92" t="s">
        <v>168</v>
      </c>
      <c r="B528" s="93" t="str">
        <f>IFERROR(VLOOKUP(A528,Dim_Magaza!$A:$C,2,FALSE()),"")</f>
        <v>ESKİİZMİR</v>
      </c>
      <c r="C528" s="93" t="s">
        <v>8654</v>
      </c>
      <c r="D528" s="92" t="s">
        <v>52</v>
      </c>
      <c r="E528" s="93" t="str">
        <f>IFERROR(VLOOKUP(D528,Dim_Unvan!$A:$B,2,FALSE()),"")</f>
        <v>REYON GÖREVLİSİ</v>
      </c>
      <c r="F528" s="92" t="s">
        <v>53</v>
      </c>
      <c r="G528" s="93" t="str">
        <f>IF(OR(A528="",F528="",I528="",K528&lt;&gt;""),"",IF(COUNTIFS($A$2:A528,A528,$F$2:F528,F528,$K$2:K528,"")&lt;=SUMIFS(Fact_Norm!$F:$F,Fact_Norm!$A:$A,A528,Fact_Norm!$E:$E,F528),"Norma Uygun","Norm Fazlası"))</f>
        <v>Norma Uygun</v>
      </c>
      <c r="H528" s="92"/>
      <c r="I528" s="92" t="s">
        <v>828</v>
      </c>
      <c r="J528" s="94"/>
      <c r="K528" s="94"/>
      <c r="L528" s="92"/>
      <c r="M528" s="92"/>
      <c r="N528" s="93" t="str">
        <f>IFERROR(VLOOKUP(M528,Dim_CikisNedeni!$A:$B,2,FALSE()),"")</f>
        <v/>
      </c>
      <c r="O528" s="93" t="str">
        <f t="shared" si="24"/>
        <v>Aktif</v>
      </c>
      <c r="P528" s="93" t="str">
        <f t="shared" ca="1" si="25"/>
        <v/>
      </c>
      <c r="Q528" s="93" t="str">
        <f t="shared" ca="1" si="26"/>
        <v/>
      </c>
    </row>
    <row r="529" spans="1:17" s="1" customFormat="1" ht="15" hidden="1" customHeight="1" x14ac:dyDescent="0.25">
      <c r="A529" s="92" t="s">
        <v>168</v>
      </c>
      <c r="B529" s="93" t="str">
        <f>IFERROR(VLOOKUP(A529,Dim_Magaza!$A:$C,2,FALSE()),"")</f>
        <v>ESKİİZMİR</v>
      </c>
      <c r="C529" s="93" t="s">
        <v>8654</v>
      </c>
      <c r="D529" s="92" t="s">
        <v>84</v>
      </c>
      <c r="E529" s="93" t="str">
        <f>IFERROR(VLOOKUP(D529,Dim_Unvan!$A:$B,2,FALSE()),"")</f>
        <v>ŞARKÜTERİ</v>
      </c>
      <c r="F529" s="92" t="s">
        <v>85</v>
      </c>
      <c r="G529" s="93" t="str">
        <f>IF(OR(A529="",F529="",I529="",K529&lt;&gt;""),"",IF(COUNTIFS($A$2:A529,A529,$F$2:F529,F529,$K$2:K529,"")&lt;=SUMIFS(Fact_Norm!$F:$F,Fact_Norm!$A:$A,A529,Fact_Norm!$E:$E,F529),"Norma Uygun","Norm Fazlası"))</f>
        <v>Norma Uygun</v>
      </c>
      <c r="H529" s="92"/>
      <c r="I529" s="92" t="s">
        <v>829</v>
      </c>
      <c r="J529" s="94"/>
      <c r="K529" s="94"/>
      <c r="L529" s="92"/>
      <c r="M529" s="92"/>
      <c r="N529" s="93" t="str">
        <f>IFERROR(VLOOKUP(M529,Dim_CikisNedeni!$A:$B,2,FALSE()),"")</f>
        <v/>
      </c>
      <c r="O529" s="93" t="str">
        <f t="shared" si="24"/>
        <v>Aktif</v>
      </c>
      <c r="P529" s="93" t="str">
        <f t="shared" ca="1" si="25"/>
        <v/>
      </c>
      <c r="Q529" s="93" t="str">
        <f t="shared" ca="1" si="26"/>
        <v/>
      </c>
    </row>
    <row r="530" spans="1:17" s="1" customFormat="1" ht="15" hidden="1" customHeight="1" x14ac:dyDescent="0.25">
      <c r="A530" s="92" t="s">
        <v>168</v>
      </c>
      <c r="B530" s="93" t="str">
        <f>IFERROR(VLOOKUP(A530,Dim_Magaza!$A:$C,2,FALSE()),"")</f>
        <v>ESKİİZMİR</v>
      </c>
      <c r="C530" s="93" t="s">
        <v>8654</v>
      </c>
      <c r="D530" s="92" t="s">
        <v>106</v>
      </c>
      <c r="E530" s="93" t="str">
        <f>IFERROR(VLOOKUP(D530,Dim_Unvan!$A:$B,2,FALSE()),"")</f>
        <v>UZMAN KASAP</v>
      </c>
      <c r="F530" s="92" t="s">
        <v>27</v>
      </c>
      <c r="G530" s="93" t="str">
        <f>IF(OR(A530="",F530="",I530="",K530&lt;&gt;""),"",IF(COUNTIFS($A$2:A530,A530,$F$2:F530,F530,$K$2:K530,"")&lt;=SUMIFS(Fact_Norm!$F:$F,Fact_Norm!$A:$A,A530,Fact_Norm!$E:$E,F530),"Norma Uygun","Norm Fazlası"))</f>
        <v>Norma Uygun</v>
      </c>
      <c r="H530" s="92"/>
      <c r="I530" s="92" t="s">
        <v>830</v>
      </c>
      <c r="J530" s="94"/>
      <c r="K530" s="94"/>
      <c r="L530" s="92"/>
      <c r="M530" s="92"/>
      <c r="N530" s="93" t="str">
        <f>IFERROR(VLOOKUP(M530,Dim_CikisNedeni!$A:$B,2,FALSE()),"")</f>
        <v/>
      </c>
      <c r="O530" s="93" t="str">
        <f t="shared" si="24"/>
        <v>Aktif</v>
      </c>
      <c r="P530" s="93" t="str">
        <f t="shared" ca="1" si="25"/>
        <v/>
      </c>
      <c r="Q530" s="93" t="str">
        <f t="shared" ca="1" si="26"/>
        <v/>
      </c>
    </row>
    <row r="531" spans="1:17" s="1" customFormat="1" ht="15" hidden="1" customHeight="1" x14ac:dyDescent="0.25">
      <c r="A531" s="92" t="s">
        <v>168</v>
      </c>
      <c r="B531" s="93" t="str">
        <f>IFERROR(VLOOKUP(A531,Dim_Magaza!$A:$C,2,FALSE()),"")</f>
        <v>ESKİİZMİR</v>
      </c>
      <c r="C531" s="93" t="s">
        <v>8654</v>
      </c>
      <c r="D531" s="92" t="s">
        <v>102</v>
      </c>
      <c r="E531" s="93" t="str">
        <f>IFERROR(VLOOKUP(D531,Dim_Unvan!$A:$B,2,FALSE()),"")</f>
        <v>UZMAN MANAV</v>
      </c>
      <c r="F531" s="92" t="s">
        <v>35</v>
      </c>
      <c r="G531" s="93" t="str">
        <f>IF(OR(A531="",F531="",I531="",K531&lt;&gt;""),"",IF(COUNTIFS($A$2:A531,A531,$F$2:F531,F531,$K$2:K531,"")&lt;=SUMIFS(Fact_Norm!$F:$F,Fact_Norm!$A:$A,A531,Fact_Norm!$E:$E,F531),"Norma Uygun","Norm Fazlası"))</f>
        <v>Norma Uygun</v>
      </c>
      <c r="H531" s="92"/>
      <c r="I531" s="92" t="s">
        <v>831</v>
      </c>
      <c r="J531" s="94"/>
      <c r="K531" s="94"/>
      <c r="L531" s="92"/>
      <c r="M531" s="92"/>
      <c r="N531" s="93" t="str">
        <f>IFERROR(VLOOKUP(M531,Dim_CikisNedeni!$A:$B,2,FALSE()),"")</f>
        <v/>
      </c>
      <c r="O531" s="93" t="str">
        <f t="shared" si="24"/>
        <v>Aktif</v>
      </c>
      <c r="P531" s="93" t="str">
        <f t="shared" ca="1" si="25"/>
        <v/>
      </c>
      <c r="Q531" s="93" t="str">
        <f t="shared" ca="1" si="26"/>
        <v/>
      </c>
    </row>
    <row r="532" spans="1:17" s="1" customFormat="1" ht="15" hidden="1" customHeight="1" x14ac:dyDescent="0.25">
      <c r="A532" s="92" t="s">
        <v>168</v>
      </c>
      <c r="B532" s="93" t="str">
        <f>IFERROR(VLOOKUP(A532,Dim_Magaza!$A:$C,2,FALSE()),"")</f>
        <v>ESKİİZMİR</v>
      </c>
      <c r="C532" s="93" t="s">
        <v>8654</v>
      </c>
      <c r="D532" s="92" t="s">
        <v>38</v>
      </c>
      <c r="E532" s="93" t="str">
        <f>IFERROR(VLOOKUP(D532,Dim_Unvan!$A:$B,2,FALSE()),"")</f>
        <v>MANAV YARDIMCISI</v>
      </c>
      <c r="F532" s="92" t="s">
        <v>39</v>
      </c>
      <c r="G532" s="93" t="str">
        <f>IF(OR(A532="",F532="",I532="",K532&lt;&gt;""),"",IF(COUNTIFS($A$2:A532,A532,$F$2:F532,F532,$K$2:K532,"")&lt;=SUMIFS(Fact_Norm!$F:$F,Fact_Norm!$A:$A,A532,Fact_Norm!$E:$E,F532),"Norma Uygun","Norm Fazlası"))</f>
        <v>Norm Fazlası</v>
      </c>
      <c r="H532" s="92"/>
      <c r="I532" s="92" t="s">
        <v>832</v>
      </c>
      <c r="J532" s="94"/>
      <c r="K532" s="94"/>
      <c r="L532" s="92"/>
      <c r="M532" s="92"/>
      <c r="N532" s="93" t="str">
        <f>IFERROR(VLOOKUP(M532,Dim_CikisNedeni!$A:$B,2,FALSE()),"")</f>
        <v/>
      </c>
      <c r="O532" s="93" t="str">
        <f t="shared" si="24"/>
        <v>Aktif</v>
      </c>
      <c r="P532" s="93" t="str">
        <f t="shared" ca="1" si="25"/>
        <v/>
      </c>
      <c r="Q532" s="93" t="str">
        <f t="shared" ca="1" si="26"/>
        <v/>
      </c>
    </row>
    <row r="533" spans="1:17" s="1" customFormat="1" ht="15" hidden="1" customHeight="1" x14ac:dyDescent="0.25">
      <c r="A533" s="92" t="s">
        <v>207</v>
      </c>
      <c r="B533" s="93" t="str">
        <f>IFERROR(VLOOKUP(A533,Dim_Magaza!$A:$C,2,FALSE()),"")</f>
        <v>HATAY</v>
      </c>
      <c r="C533" s="93" t="s">
        <v>8654</v>
      </c>
      <c r="D533" s="92" t="s">
        <v>104</v>
      </c>
      <c r="E533" s="93" t="str">
        <f>IFERROR(VLOOKUP(D533,Dim_Unvan!$A:$B,2,FALSE()),"")</f>
        <v>ELİT YÖNETİCİ</v>
      </c>
      <c r="F533" s="92" t="s">
        <v>73</v>
      </c>
      <c r="G533" s="93" t="str">
        <f>IF(OR(A533="",F533="",I533="",K533&lt;&gt;""),"",IF(COUNTIFS($A$2:A533,A533,$F$2:F533,F533,$K$2:K533,"")&lt;=SUMIFS(Fact_Norm!$F:$F,Fact_Norm!$A:$A,A533,Fact_Norm!$E:$E,F533),"Norma Uygun","Norm Fazlası"))</f>
        <v>Norma Uygun</v>
      </c>
      <c r="H533" s="92"/>
      <c r="I533" s="92" t="s">
        <v>833</v>
      </c>
      <c r="J533" s="94"/>
      <c r="K533" s="94"/>
      <c r="L533" s="92"/>
      <c r="M533" s="92"/>
      <c r="N533" s="93" t="str">
        <f>IFERROR(VLOOKUP(M533,Dim_CikisNedeni!$A:$B,2,FALSE()),"")</f>
        <v/>
      </c>
      <c r="O533" s="93" t="str">
        <f t="shared" si="24"/>
        <v>Aktif</v>
      </c>
      <c r="P533" s="93" t="str">
        <f t="shared" ca="1" si="25"/>
        <v/>
      </c>
      <c r="Q533" s="93" t="str">
        <f t="shared" ca="1" si="26"/>
        <v/>
      </c>
    </row>
    <row r="534" spans="1:17" s="1" customFormat="1" ht="15" hidden="1" customHeight="1" x14ac:dyDescent="0.25">
      <c r="A534" s="92" t="s">
        <v>207</v>
      </c>
      <c r="B534" s="93" t="str">
        <f>IFERROR(VLOOKUP(A534,Dim_Magaza!$A:$C,2,FALSE()),"")</f>
        <v>HATAY</v>
      </c>
      <c r="C534" s="93" t="s">
        <v>8654</v>
      </c>
      <c r="D534" s="92" t="s">
        <v>76</v>
      </c>
      <c r="E534" s="93" t="str">
        <f>IFERROR(VLOOKUP(D534,Dim_Unvan!$A:$B,2,FALSE()),"")</f>
        <v>YÖNETİCİ YARDIMCISI</v>
      </c>
      <c r="F534" s="92" t="s">
        <v>77</v>
      </c>
      <c r="G534" s="93" t="str">
        <f>IF(OR(A534="",F534="",I534="",K534&lt;&gt;""),"",IF(COUNTIFS($A$2:A534,A534,$F$2:F534,F534,$K$2:K534,"")&lt;=SUMIFS(Fact_Norm!$F:$F,Fact_Norm!$A:$A,A534,Fact_Norm!$E:$E,F534),"Norma Uygun","Norm Fazlası"))</f>
        <v>Norma Uygun</v>
      </c>
      <c r="H534" s="92"/>
      <c r="I534" s="92" t="s">
        <v>834</v>
      </c>
      <c r="J534" s="94"/>
      <c r="K534" s="94"/>
      <c r="L534" s="92"/>
      <c r="M534" s="92"/>
      <c r="N534" s="93" t="str">
        <f>IFERROR(VLOOKUP(M534,Dim_CikisNedeni!$A:$B,2,FALSE()),"")</f>
        <v/>
      </c>
      <c r="O534" s="93" t="str">
        <f t="shared" si="24"/>
        <v>Aktif</v>
      </c>
      <c r="P534" s="93" t="str">
        <f t="shared" ca="1" si="25"/>
        <v/>
      </c>
      <c r="Q534" s="93" t="str">
        <f t="shared" ca="1" si="26"/>
        <v/>
      </c>
    </row>
    <row r="535" spans="1:17" s="1" customFormat="1" ht="15" hidden="1" customHeight="1" x14ac:dyDescent="0.25">
      <c r="A535" s="92" t="s">
        <v>207</v>
      </c>
      <c r="B535" s="93" t="str">
        <f>IFERROR(VLOOKUP(A535,Dim_Magaza!$A:$C,2,FALSE()),"")</f>
        <v>HATAY</v>
      </c>
      <c r="C535" s="93" t="s">
        <v>8654</v>
      </c>
      <c r="D535" s="92" t="s">
        <v>30</v>
      </c>
      <c r="E535" s="93" t="str">
        <f>IFERROR(VLOOKUP(D535,Dim_Unvan!$A:$B,2,FALSE()),"")</f>
        <v>KASİYER</v>
      </c>
      <c r="F535" s="92" t="s">
        <v>31</v>
      </c>
      <c r="G535" s="93" t="str">
        <f>IF(OR(A535="",F535="",I535="",K535&lt;&gt;""),"",IF(COUNTIFS($A$2:A535,A535,$F$2:F535,F535,$K$2:K535,"")&lt;=SUMIFS(Fact_Norm!$F:$F,Fact_Norm!$A:$A,A535,Fact_Norm!$E:$E,F535),"Norma Uygun","Norm Fazlası"))</f>
        <v>Norma Uygun</v>
      </c>
      <c r="H535" s="92"/>
      <c r="I535" s="92" t="s">
        <v>835</v>
      </c>
      <c r="J535" s="94"/>
      <c r="K535" s="94"/>
      <c r="L535" s="92"/>
      <c r="M535" s="92"/>
      <c r="N535" s="93" t="str">
        <f>IFERROR(VLOOKUP(M535,Dim_CikisNedeni!$A:$B,2,FALSE()),"")</f>
        <v/>
      </c>
      <c r="O535" s="93" t="str">
        <f t="shared" si="24"/>
        <v>Aktif</v>
      </c>
      <c r="P535" s="93" t="str">
        <f t="shared" ca="1" si="25"/>
        <v/>
      </c>
      <c r="Q535" s="93" t="str">
        <f t="shared" ca="1" si="26"/>
        <v/>
      </c>
    </row>
    <row r="536" spans="1:17" s="1" customFormat="1" ht="15" hidden="1" customHeight="1" x14ac:dyDescent="0.25">
      <c r="A536" s="92" t="s">
        <v>207</v>
      </c>
      <c r="B536" s="93" t="str">
        <f>IFERROR(VLOOKUP(A536,Dim_Magaza!$A:$C,2,FALSE()),"")</f>
        <v>HATAY</v>
      </c>
      <c r="C536" s="93" t="s">
        <v>8654</v>
      </c>
      <c r="D536" s="92" t="s">
        <v>30</v>
      </c>
      <c r="E536" s="93" t="str">
        <f>IFERROR(VLOOKUP(D536,Dim_Unvan!$A:$B,2,FALSE()),"")</f>
        <v>KASİYER</v>
      </c>
      <c r="F536" s="92" t="s">
        <v>31</v>
      </c>
      <c r="G536" s="93" t="str">
        <f>IF(OR(A536="",F536="",I536="",K536&lt;&gt;""),"",IF(COUNTIFS($A$2:A536,A536,$F$2:F536,F536,$K$2:K536,"")&lt;=SUMIFS(Fact_Norm!$F:$F,Fact_Norm!$A:$A,A536,Fact_Norm!$E:$E,F536),"Norma Uygun","Norm Fazlası"))</f>
        <v>Norma Uygun</v>
      </c>
      <c r="H536" s="92"/>
      <c r="I536" s="92" t="s">
        <v>836</v>
      </c>
      <c r="J536" s="94"/>
      <c r="K536" s="94"/>
      <c r="L536" s="92"/>
      <c r="M536" s="92"/>
      <c r="N536" s="93" t="str">
        <f>IFERROR(VLOOKUP(M536,Dim_CikisNedeni!$A:$B,2,FALSE()),"")</f>
        <v/>
      </c>
      <c r="O536" s="93" t="str">
        <f t="shared" si="24"/>
        <v>Aktif</v>
      </c>
      <c r="P536" s="93" t="str">
        <f t="shared" ca="1" si="25"/>
        <v/>
      </c>
      <c r="Q536" s="93" t="str">
        <f t="shared" ca="1" si="26"/>
        <v/>
      </c>
    </row>
    <row r="537" spans="1:17" s="1" customFormat="1" ht="15" hidden="1" customHeight="1" x14ac:dyDescent="0.25">
      <c r="A537" s="92" t="s">
        <v>207</v>
      </c>
      <c r="B537" s="93" t="str">
        <f>IFERROR(VLOOKUP(A537,Dim_Magaza!$A:$C,2,FALSE()),"")</f>
        <v>HATAY</v>
      </c>
      <c r="C537" s="93" t="s">
        <v>8654</v>
      </c>
      <c r="D537" s="92" t="s">
        <v>30</v>
      </c>
      <c r="E537" s="93" t="str">
        <f>IFERROR(VLOOKUP(D537,Dim_Unvan!$A:$B,2,FALSE()),"")</f>
        <v>KASİYER</v>
      </c>
      <c r="F537" s="92" t="s">
        <v>31</v>
      </c>
      <c r="G537" s="93" t="str">
        <f>IF(OR(A537="",F537="",I537="",K537&lt;&gt;""),"",IF(COUNTIFS($A$2:A537,A537,$F$2:F537,F537,$K$2:K537,"")&lt;=SUMIFS(Fact_Norm!$F:$F,Fact_Norm!$A:$A,A537,Fact_Norm!$E:$E,F537),"Norma Uygun","Norm Fazlası"))</f>
        <v>Norma Uygun</v>
      </c>
      <c r="H537" s="92"/>
      <c r="I537" s="92" t="s">
        <v>837</v>
      </c>
      <c r="J537" s="94"/>
      <c r="K537" s="94"/>
      <c r="L537" s="92"/>
      <c r="M537" s="92"/>
      <c r="N537" s="93" t="str">
        <f>IFERROR(VLOOKUP(M537,Dim_CikisNedeni!$A:$B,2,FALSE()),"")</f>
        <v/>
      </c>
      <c r="O537" s="93" t="str">
        <f t="shared" si="24"/>
        <v>Aktif</v>
      </c>
      <c r="P537" s="93" t="str">
        <f t="shared" ca="1" si="25"/>
        <v/>
      </c>
      <c r="Q537" s="93" t="str">
        <f t="shared" ca="1" si="26"/>
        <v/>
      </c>
    </row>
    <row r="538" spans="1:17" s="1" customFormat="1" ht="15" hidden="1" customHeight="1" x14ac:dyDescent="0.25">
      <c r="A538" s="92" t="s">
        <v>207</v>
      </c>
      <c r="B538" s="93" t="str">
        <f>IFERROR(VLOOKUP(A538,Dim_Magaza!$A:$C,2,FALSE()),"")</f>
        <v>HATAY</v>
      </c>
      <c r="C538" s="93" t="s">
        <v>8654</v>
      </c>
      <c r="D538" s="92" t="s">
        <v>52</v>
      </c>
      <c r="E538" s="93" t="str">
        <f>IFERROR(VLOOKUP(D538,Dim_Unvan!$A:$B,2,FALSE()),"")</f>
        <v>REYON GÖREVLİSİ</v>
      </c>
      <c r="F538" s="92" t="s">
        <v>53</v>
      </c>
      <c r="G538" s="93" t="str">
        <f>IF(OR(A538="",F538="",I538="",K538&lt;&gt;""),"",IF(COUNTIFS($A$2:A538,A538,$F$2:F538,F538,$K$2:K538,"")&lt;=SUMIFS(Fact_Norm!$F:$F,Fact_Norm!$A:$A,A538,Fact_Norm!$E:$E,F538),"Norma Uygun","Norm Fazlası"))</f>
        <v>Norma Uygun</v>
      </c>
      <c r="H538" s="92"/>
      <c r="I538" s="92" t="s">
        <v>838</v>
      </c>
      <c r="J538" s="94"/>
      <c r="K538" s="94"/>
      <c r="L538" s="92"/>
      <c r="M538" s="92"/>
      <c r="N538" s="93" t="str">
        <f>IFERROR(VLOOKUP(M538,Dim_CikisNedeni!$A:$B,2,FALSE()),"")</f>
        <v/>
      </c>
      <c r="O538" s="93" t="str">
        <f t="shared" si="24"/>
        <v>Aktif</v>
      </c>
      <c r="P538" s="93" t="str">
        <f t="shared" ca="1" si="25"/>
        <v/>
      </c>
      <c r="Q538" s="93" t="str">
        <f t="shared" ca="1" si="26"/>
        <v/>
      </c>
    </row>
    <row r="539" spans="1:17" s="1" customFormat="1" ht="15" hidden="1" customHeight="1" x14ac:dyDescent="0.25">
      <c r="A539" s="92" t="s">
        <v>207</v>
      </c>
      <c r="B539" s="93" t="str">
        <f>IFERROR(VLOOKUP(A539,Dim_Magaza!$A:$C,2,FALSE()),"")</f>
        <v>HATAY</v>
      </c>
      <c r="C539" s="93" t="s">
        <v>8654</v>
      </c>
      <c r="D539" s="92" t="s">
        <v>52</v>
      </c>
      <c r="E539" s="93" t="str">
        <f>IFERROR(VLOOKUP(D539,Dim_Unvan!$A:$B,2,FALSE()),"")</f>
        <v>REYON GÖREVLİSİ</v>
      </c>
      <c r="F539" s="92" t="s">
        <v>53</v>
      </c>
      <c r="G539" s="93" t="str">
        <f>IF(OR(A539="",F539="",I539="",K539&lt;&gt;""),"",IF(COUNTIFS($A$2:A539,A539,$F$2:F539,F539,$K$2:K539,"")&lt;=SUMIFS(Fact_Norm!$F:$F,Fact_Norm!$A:$A,A539,Fact_Norm!$E:$E,F539),"Norma Uygun","Norm Fazlası"))</f>
        <v>Norma Uygun</v>
      </c>
      <c r="H539" s="92"/>
      <c r="I539" s="92" t="s">
        <v>839</v>
      </c>
      <c r="J539" s="94"/>
      <c r="K539" s="94"/>
      <c r="L539" s="92"/>
      <c r="M539" s="92"/>
      <c r="N539" s="93" t="str">
        <f>IFERROR(VLOOKUP(M539,Dim_CikisNedeni!$A:$B,2,FALSE()),"")</f>
        <v/>
      </c>
      <c r="O539" s="93" t="str">
        <f t="shared" si="24"/>
        <v>Aktif</v>
      </c>
      <c r="P539" s="93" t="str">
        <f t="shared" ca="1" si="25"/>
        <v/>
      </c>
      <c r="Q539" s="93" t="str">
        <f t="shared" ca="1" si="26"/>
        <v/>
      </c>
    </row>
    <row r="540" spans="1:17" s="1" customFormat="1" ht="15" hidden="1" customHeight="1" x14ac:dyDescent="0.25">
      <c r="A540" s="92" t="s">
        <v>207</v>
      </c>
      <c r="B540" s="93" t="str">
        <f>IFERROR(VLOOKUP(A540,Dim_Magaza!$A:$C,2,FALSE()),"")</f>
        <v>HATAY</v>
      </c>
      <c r="C540" s="93" t="s">
        <v>8654</v>
      </c>
      <c r="D540" s="92" t="s">
        <v>52</v>
      </c>
      <c r="E540" s="93" t="str">
        <f>IFERROR(VLOOKUP(D540,Dim_Unvan!$A:$B,2,FALSE()),"")</f>
        <v>REYON GÖREVLİSİ</v>
      </c>
      <c r="F540" s="92" t="s">
        <v>53</v>
      </c>
      <c r="G540" s="93" t="str">
        <f>IF(OR(A540="",F540="",I540="",K540&lt;&gt;""),"",IF(COUNTIFS($A$2:A540,A540,$F$2:F540,F540,$K$2:K540,"")&lt;=SUMIFS(Fact_Norm!$F:$F,Fact_Norm!$A:$A,A540,Fact_Norm!$E:$E,F540),"Norma Uygun","Norm Fazlası"))</f>
        <v>Norm Fazlası</v>
      </c>
      <c r="H540" s="92"/>
      <c r="I540" s="92" t="s">
        <v>840</v>
      </c>
      <c r="J540" s="94"/>
      <c r="K540" s="94"/>
      <c r="L540" s="92"/>
      <c r="M540" s="92"/>
      <c r="N540" s="93" t="str">
        <f>IFERROR(VLOOKUP(M540,Dim_CikisNedeni!$A:$B,2,FALSE()),"")</f>
        <v/>
      </c>
      <c r="O540" s="93" t="str">
        <f t="shared" si="24"/>
        <v>Aktif</v>
      </c>
      <c r="P540" s="93" t="str">
        <f t="shared" ca="1" si="25"/>
        <v/>
      </c>
      <c r="Q540" s="93" t="str">
        <f t="shared" ca="1" si="26"/>
        <v/>
      </c>
    </row>
    <row r="541" spans="1:17" s="1" customFormat="1" ht="15" hidden="1" customHeight="1" x14ac:dyDescent="0.25">
      <c r="A541" s="92" t="s">
        <v>207</v>
      </c>
      <c r="B541" s="93" t="str">
        <f>IFERROR(VLOOKUP(A541,Dim_Magaza!$A:$C,2,FALSE()),"")</f>
        <v>HATAY</v>
      </c>
      <c r="C541" s="93" t="s">
        <v>8654</v>
      </c>
      <c r="D541" s="92" t="s">
        <v>84</v>
      </c>
      <c r="E541" s="93" t="str">
        <f>IFERROR(VLOOKUP(D541,Dim_Unvan!$A:$B,2,FALSE()),"")</f>
        <v>ŞARKÜTERİ</v>
      </c>
      <c r="F541" s="92" t="s">
        <v>85</v>
      </c>
      <c r="G541" s="93" t="str">
        <f>IF(OR(A541="",F541="",I541="",K541&lt;&gt;""),"",IF(COUNTIFS($A$2:A541,A541,$F$2:F541,F541,$K$2:K541,"")&lt;=SUMIFS(Fact_Norm!$F:$F,Fact_Norm!$A:$A,A541,Fact_Norm!$E:$E,F541),"Norma Uygun","Norm Fazlası"))</f>
        <v>Norma Uygun</v>
      </c>
      <c r="H541" s="92"/>
      <c r="I541" s="92" t="s">
        <v>841</v>
      </c>
      <c r="J541" s="94"/>
      <c r="K541" s="94"/>
      <c r="L541" s="92"/>
      <c r="M541" s="92"/>
      <c r="N541" s="93" t="str">
        <f>IFERROR(VLOOKUP(M541,Dim_CikisNedeni!$A:$B,2,FALSE()),"")</f>
        <v/>
      </c>
      <c r="O541" s="93" t="str">
        <f t="shared" si="24"/>
        <v>Aktif</v>
      </c>
      <c r="P541" s="93" t="str">
        <f t="shared" ca="1" si="25"/>
        <v/>
      </c>
      <c r="Q541" s="93" t="str">
        <f t="shared" ca="1" si="26"/>
        <v/>
      </c>
    </row>
    <row r="542" spans="1:17" s="1" customFormat="1" ht="15" hidden="1" customHeight="1" x14ac:dyDescent="0.25">
      <c r="A542" s="92" t="s">
        <v>207</v>
      </c>
      <c r="B542" s="93" t="str">
        <f>IFERROR(VLOOKUP(A542,Dim_Magaza!$A:$C,2,FALSE()),"")</f>
        <v>HATAY</v>
      </c>
      <c r="C542" s="93" t="s">
        <v>8654</v>
      </c>
      <c r="D542" s="92" t="s">
        <v>106</v>
      </c>
      <c r="E542" s="93" t="str">
        <f>IFERROR(VLOOKUP(D542,Dim_Unvan!$A:$B,2,FALSE()),"")</f>
        <v>UZMAN KASAP</v>
      </c>
      <c r="F542" s="92" t="s">
        <v>27</v>
      </c>
      <c r="G542" s="93" t="str">
        <f>IF(OR(A542="",F542="",I542="",K542&lt;&gt;""),"",IF(COUNTIFS($A$2:A542,A542,$F$2:F542,F542,$K$2:K542,"")&lt;=SUMIFS(Fact_Norm!$F:$F,Fact_Norm!$A:$A,A542,Fact_Norm!$E:$E,F542),"Norma Uygun","Norm Fazlası"))</f>
        <v>Norma Uygun</v>
      </c>
      <c r="H542" s="92"/>
      <c r="I542" s="92" t="s">
        <v>842</v>
      </c>
      <c r="J542" s="94"/>
      <c r="K542" s="94"/>
      <c r="L542" s="92"/>
      <c r="M542" s="92"/>
      <c r="N542" s="93" t="str">
        <f>IFERROR(VLOOKUP(M542,Dim_CikisNedeni!$A:$B,2,FALSE()),"")</f>
        <v/>
      </c>
      <c r="O542" s="93" t="str">
        <f t="shared" si="24"/>
        <v>Aktif</v>
      </c>
      <c r="P542" s="93" t="str">
        <f t="shared" ca="1" si="25"/>
        <v/>
      </c>
      <c r="Q542" s="93" t="str">
        <f t="shared" ca="1" si="26"/>
        <v/>
      </c>
    </row>
    <row r="543" spans="1:17" s="1" customFormat="1" ht="15" hidden="1" customHeight="1" x14ac:dyDescent="0.25">
      <c r="A543" s="92" t="s">
        <v>207</v>
      </c>
      <c r="B543" s="93" t="str">
        <f>IFERROR(VLOOKUP(A543,Dim_Magaza!$A:$C,2,FALSE()),"")</f>
        <v>HATAY</v>
      </c>
      <c r="C543" s="93" t="s">
        <v>8654</v>
      </c>
      <c r="D543" s="92" t="s">
        <v>34</v>
      </c>
      <c r="E543" s="93" t="str">
        <f>IFERROR(VLOOKUP(D543,Dim_Unvan!$A:$B,2,FALSE()),"")</f>
        <v>MANAV</v>
      </c>
      <c r="F543" s="92" t="s">
        <v>35</v>
      </c>
      <c r="G543" s="93" t="str">
        <f>IF(OR(A543="",F543="",I543="",K543&lt;&gt;""),"",IF(COUNTIFS($A$2:A543,A543,$F$2:F543,F543,$K$2:K543,"")&lt;=SUMIFS(Fact_Norm!$F:$F,Fact_Norm!$A:$A,A543,Fact_Norm!$E:$E,F543),"Norma Uygun","Norm Fazlası"))</f>
        <v>Norma Uygun</v>
      </c>
      <c r="H543" s="92"/>
      <c r="I543" s="92" t="s">
        <v>843</v>
      </c>
      <c r="J543" s="94"/>
      <c r="K543" s="94"/>
      <c r="L543" s="92"/>
      <c r="M543" s="92"/>
      <c r="N543" s="93" t="str">
        <f>IFERROR(VLOOKUP(M543,Dim_CikisNedeni!$A:$B,2,FALSE()),"")</f>
        <v/>
      </c>
      <c r="O543" s="93" t="str">
        <f t="shared" si="24"/>
        <v>Aktif</v>
      </c>
      <c r="P543" s="93" t="str">
        <f t="shared" ca="1" si="25"/>
        <v/>
      </c>
      <c r="Q543" s="93" t="str">
        <f t="shared" ca="1" si="26"/>
        <v/>
      </c>
    </row>
    <row r="544" spans="1:17" s="1" customFormat="1" ht="15" hidden="1" customHeight="1" x14ac:dyDescent="0.25">
      <c r="A544" s="92" t="s">
        <v>207</v>
      </c>
      <c r="B544" s="93" t="str">
        <f>IFERROR(VLOOKUP(A544,Dim_Magaza!$A:$C,2,FALSE()),"")</f>
        <v>HATAY</v>
      </c>
      <c r="C544" s="93" t="s">
        <v>8654</v>
      </c>
      <c r="D544" s="92" t="s">
        <v>34</v>
      </c>
      <c r="E544" s="93" t="str">
        <f>IFERROR(VLOOKUP(D544,Dim_Unvan!$A:$B,2,FALSE()),"")</f>
        <v>MANAV</v>
      </c>
      <c r="F544" s="92" t="s">
        <v>35</v>
      </c>
      <c r="G544" s="93" t="str">
        <f>IF(OR(A544="",F544="",I544="",K544&lt;&gt;""),"",IF(COUNTIFS($A$2:A544,A544,$F$2:F544,F544,$K$2:K544,"")&lt;=SUMIFS(Fact_Norm!$F:$F,Fact_Norm!$A:$A,A544,Fact_Norm!$E:$E,F544),"Norma Uygun","Norm Fazlası"))</f>
        <v>Norma Uygun</v>
      </c>
      <c r="H544" s="92"/>
      <c r="I544" s="92" t="s">
        <v>844</v>
      </c>
      <c r="J544" s="94"/>
      <c r="K544" s="94"/>
      <c r="L544" s="92"/>
      <c r="M544" s="92"/>
      <c r="N544" s="93" t="str">
        <f>IFERROR(VLOOKUP(M544,Dim_CikisNedeni!$A:$B,2,FALSE()),"")</f>
        <v/>
      </c>
      <c r="O544" s="93" t="str">
        <f t="shared" si="24"/>
        <v>Aktif</v>
      </c>
      <c r="P544" s="93" t="str">
        <f t="shared" ca="1" si="25"/>
        <v/>
      </c>
      <c r="Q544" s="93" t="str">
        <f t="shared" ca="1" si="26"/>
        <v/>
      </c>
    </row>
    <row r="545" spans="1:17" s="1" customFormat="1" ht="15" hidden="1" customHeight="1" x14ac:dyDescent="0.25">
      <c r="A545" s="92" t="s">
        <v>276</v>
      </c>
      <c r="B545" s="93" t="str">
        <f>IFERROR(VLOOKUP(A545,Dim_Magaza!$A:$C,2,FALSE()),"")</f>
        <v>ŞİRİNYER</v>
      </c>
      <c r="C545" s="93" t="s">
        <v>901</v>
      </c>
      <c r="D545" s="92" t="s">
        <v>72</v>
      </c>
      <c r="E545" s="93" t="str">
        <f>IFERROR(VLOOKUP(D545,Dim_Unvan!$A:$B,2,FALSE()),"")</f>
        <v>YÖNETİCİ</v>
      </c>
      <c r="F545" s="92" t="s">
        <v>73</v>
      </c>
      <c r="G545" s="93" t="str">
        <f>IF(OR(A545="",F545="",I545="",K545&lt;&gt;""),"",IF(COUNTIFS($A$2:A545,A545,$F$2:F545,F545,$K$2:K545,"")&lt;=SUMIFS(Fact_Norm!$F:$F,Fact_Norm!$A:$A,A545,Fact_Norm!$E:$E,F545),"Norma Uygun","Norm Fazlası"))</f>
        <v>Norma Uygun</v>
      </c>
      <c r="H545" s="92"/>
      <c r="I545" s="92" t="s">
        <v>845</v>
      </c>
      <c r="J545" s="94"/>
      <c r="K545" s="94"/>
      <c r="L545" s="92"/>
      <c r="M545" s="92"/>
      <c r="N545" s="93" t="str">
        <f>IFERROR(VLOOKUP(M545,Dim_CikisNedeni!$A:$B,2,FALSE()),"")</f>
        <v/>
      </c>
      <c r="O545" s="93" t="str">
        <f t="shared" si="24"/>
        <v>Aktif</v>
      </c>
      <c r="P545" s="93" t="str">
        <f t="shared" ca="1" si="25"/>
        <v/>
      </c>
      <c r="Q545" s="93" t="str">
        <f t="shared" ca="1" si="26"/>
        <v/>
      </c>
    </row>
    <row r="546" spans="1:17" s="1" customFormat="1" ht="15" hidden="1" customHeight="1" x14ac:dyDescent="0.25">
      <c r="A546" s="92" t="s">
        <v>276</v>
      </c>
      <c r="B546" s="93" t="str">
        <f>IFERROR(VLOOKUP(A546,Dim_Magaza!$A:$C,2,FALSE()),"")</f>
        <v>ŞİRİNYER</v>
      </c>
      <c r="C546" s="93" t="s">
        <v>901</v>
      </c>
      <c r="D546" s="92" t="s">
        <v>76</v>
      </c>
      <c r="E546" s="93" t="str">
        <f>IFERROR(VLOOKUP(D546,Dim_Unvan!$A:$B,2,FALSE()),"")</f>
        <v>YÖNETİCİ YARDIMCISI</v>
      </c>
      <c r="F546" s="92" t="s">
        <v>77</v>
      </c>
      <c r="G546" s="93" t="str">
        <f>IF(OR(A546="",F546="",I546="",K546&lt;&gt;""),"",IF(COUNTIFS($A$2:A546,A546,$F$2:F546,F546,$K$2:K546,"")&lt;=SUMIFS(Fact_Norm!$F:$F,Fact_Norm!$A:$A,A546,Fact_Norm!$E:$E,F546),"Norma Uygun","Norm Fazlası"))</f>
        <v>Norma Uygun</v>
      </c>
      <c r="H546" s="92"/>
      <c r="I546" s="92" t="s">
        <v>846</v>
      </c>
      <c r="J546" s="94"/>
      <c r="K546" s="94"/>
      <c r="L546" s="92"/>
      <c r="M546" s="92"/>
      <c r="N546" s="93" t="str">
        <f>IFERROR(VLOOKUP(M546,Dim_CikisNedeni!$A:$B,2,FALSE()),"")</f>
        <v/>
      </c>
      <c r="O546" s="93" t="str">
        <f t="shared" si="24"/>
        <v>Aktif</v>
      </c>
      <c r="P546" s="93" t="str">
        <f t="shared" ca="1" si="25"/>
        <v/>
      </c>
      <c r="Q546" s="93" t="str">
        <f t="shared" ca="1" si="26"/>
        <v/>
      </c>
    </row>
    <row r="547" spans="1:17" s="1" customFormat="1" ht="15" hidden="1" customHeight="1" x14ac:dyDescent="0.25">
      <c r="A547" s="92" t="s">
        <v>276</v>
      </c>
      <c r="B547" s="93" t="str">
        <f>IFERROR(VLOOKUP(A547,Dim_Magaza!$A:$C,2,FALSE()),"")</f>
        <v>ŞİRİNYER</v>
      </c>
      <c r="C547" s="93" t="s">
        <v>901</v>
      </c>
      <c r="D547" s="92" t="s">
        <v>30</v>
      </c>
      <c r="E547" s="93" t="str">
        <f>IFERROR(VLOOKUP(D547,Dim_Unvan!$A:$B,2,FALSE()),"")</f>
        <v>KASİYER</v>
      </c>
      <c r="F547" s="92" t="s">
        <v>31</v>
      </c>
      <c r="G547" s="93" t="str">
        <f>IF(OR(A547="",F547="",I547="",K547&lt;&gt;""),"",IF(COUNTIFS($A$2:A547,A547,$F$2:F547,F547,$K$2:K547,"")&lt;=SUMIFS(Fact_Norm!$F:$F,Fact_Norm!$A:$A,A547,Fact_Norm!$E:$E,F547),"Norma Uygun","Norm Fazlası"))</f>
        <v>Norma Uygun</v>
      </c>
      <c r="H547" s="92"/>
      <c r="I547" s="92" t="s">
        <v>847</v>
      </c>
      <c r="J547" s="94"/>
      <c r="K547" s="94"/>
      <c r="L547" s="92"/>
      <c r="M547" s="92"/>
      <c r="N547" s="93" t="str">
        <f>IFERROR(VLOOKUP(M547,Dim_CikisNedeni!$A:$B,2,FALSE()),"")</f>
        <v/>
      </c>
      <c r="O547" s="93" t="str">
        <f t="shared" si="24"/>
        <v>Aktif</v>
      </c>
      <c r="P547" s="93" t="str">
        <f t="shared" ca="1" si="25"/>
        <v/>
      </c>
      <c r="Q547" s="93" t="str">
        <f t="shared" ca="1" si="26"/>
        <v/>
      </c>
    </row>
    <row r="548" spans="1:17" s="1" customFormat="1" ht="15" hidden="1" customHeight="1" x14ac:dyDescent="0.25">
      <c r="A548" s="92" t="s">
        <v>276</v>
      </c>
      <c r="B548" s="93" t="str">
        <f>IFERROR(VLOOKUP(A548,Dim_Magaza!$A:$C,2,FALSE()),"")</f>
        <v>ŞİRİNYER</v>
      </c>
      <c r="C548" s="93" t="s">
        <v>901</v>
      </c>
      <c r="D548" s="92" t="s">
        <v>30</v>
      </c>
      <c r="E548" s="93" t="str">
        <f>IFERROR(VLOOKUP(D548,Dim_Unvan!$A:$B,2,FALSE()),"")</f>
        <v>KASİYER</v>
      </c>
      <c r="F548" s="92" t="s">
        <v>31</v>
      </c>
      <c r="G548" s="93" t="str">
        <f>IF(OR(A548="",F548="",I548="",K548&lt;&gt;""),"",IF(COUNTIFS($A$2:A548,A548,$F$2:F548,F548,$K$2:K548,"")&lt;=SUMIFS(Fact_Norm!$F:$F,Fact_Norm!$A:$A,A548,Fact_Norm!$E:$E,F548),"Norma Uygun","Norm Fazlası"))</f>
        <v>Norma Uygun</v>
      </c>
      <c r="H548" s="92"/>
      <c r="I548" s="92" t="s">
        <v>848</v>
      </c>
      <c r="J548" s="94"/>
      <c r="K548" s="94"/>
      <c r="L548" s="92"/>
      <c r="M548" s="92"/>
      <c r="N548" s="93" t="str">
        <f>IFERROR(VLOOKUP(M548,Dim_CikisNedeni!$A:$B,2,FALSE()),"")</f>
        <v/>
      </c>
      <c r="O548" s="93" t="str">
        <f t="shared" si="24"/>
        <v>Aktif</v>
      </c>
      <c r="P548" s="93" t="str">
        <f t="shared" ca="1" si="25"/>
        <v/>
      </c>
      <c r="Q548" s="93" t="str">
        <f t="shared" ca="1" si="26"/>
        <v/>
      </c>
    </row>
    <row r="549" spans="1:17" s="1" customFormat="1" ht="15" hidden="1" customHeight="1" x14ac:dyDescent="0.25">
      <c r="A549" s="92" t="s">
        <v>276</v>
      </c>
      <c r="B549" s="93" t="str">
        <f>IFERROR(VLOOKUP(A549,Dim_Magaza!$A:$C,2,FALSE()),"")</f>
        <v>ŞİRİNYER</v>
      </c>
      <c r="C549" s="93" t="s">
        <v>901</v>
      </c>
      <c r="D549" s="92" t="s">
        <v>30</v>
      </c>
      <c r="E549" s="93" t="str">
        <f>IFERROR(VLOOKUP(D549,Dim_Unvan!$A:$B,2,FALSE()),"")</f>
        <v>KASİYER</v>
      </c>
      <c r="F549" s="92" t="s">
        <v>31</v>
      </c>
      <c r="G549" s="93" t="str">
        <f>IF(OR(A549="",F549="",I549="",K549&lt;&gt;""),"",IF(COUNTIFS($A$2:A549,A549,$F$2:F549,F549,$K$2:K549,"")&lt;=SUMIFS(Fact_Norm!$F:$F,Fact_Norm!$A:$A,A549,Fact_Norm!$E:$E,F549),"Norma Uygun","Norm Fazlası"))</f>
        <v>Norma Uygun</v>
      </c>
      <c r="H549" s="92"/>
      <c r="I549" s="92" t="s">
        <v>849</v>
      </c>
      <c r="J549" s="94"/>
      <c r="K549" s="94"/>
      <c r="L549" s="92"/>
      <c r="M549" s="92"/>
      <c r="N549" s="93" t="str">
        <f>IFERROR(VLOOKUP(M549,Dim_CikisNedeni!$A:$B,2,FALSE()),"")</f>
        <v/>
      </c>
      <c r="O549" s="93" t="str">
        <f t="shared" si="24"/>
        <v>Aktif</v>
      </c>
      <c r="P549" s="93" t="str">
        <f t="shared" ca="1" si="25"/>
        <v/>
      </c>
      <c r="Q549" s="93" t="str">
        <f t="shared" ca="1" si="26"/>
        <v/>
      </c>
    </row>
    <row r="550" spans="1:17" s="1" customFormat="1" ht="15" hidden="1" customHeight="1" x14ac:dyDescent="0.25">
      <c r="A550" s="92" t="s">
        <v>276</v>
      </c>
      <c r="B550" s="93" t="str">
        <f>IFERROR(VLOOKUP(A550,Dim_Magaza!$A:$C,2,FALSE()),"")</f>
        <v>ŞİRİNYER</v>
      </c>
      <c r="C550" s="93" t="s">
        <v>901</v>
      </c>
      <c r="D550" s="92" t="s">
        <v>52</v>
      </c>
      <c r="E550" s="93" t="str">
        <f>IFERROR(VLOOKUP(D550,Dim_Unvan!$A:$B,2,FALSE()),"")</f>
        <v>REYON GÖREVLİSİ</v>
      </c>
      <c r="F550" s="92" t="s">
        <v>53</v>
      </c>
      <c r="G550" s="93" t="str">
        <f>IF(OR(A550="",F550="",I550="",K550&lt;&gt;""),"",IF(COUNTIFS($A$2:A550,A550,$F$2:F550,F550,$K$2:K550,"")&lt;=SUMIFS(Fact_Norm!$F:$F,Fact_Norm!$A:$A,A550,Fact_Norm!$E:$E,F550),"Norma Uygun","Norm Fazlası"))</f>
        <v>Norma Uygun</v>
      </c>
      <c r="H550" s="92"/>
      <c r="I550" s="92" t="s">
        <v>850</v>
      </c>
      <c r="J550" s="94"/>
      <c r="K550" s="94"/>
      <c r="L550" s="92"/>
      <c r="M550" s="92"/>
      <c r="N550" s="93" t="str">
        <f>IFERROR(VLOOKUP(M550,Dim_CikisNedeni!$A:$B,2,FALSE()),"")</f>
        <v/>
      </c>
      <c r="O550" s="93" t="str">
        <f t="shared" si="24"/>
        <v>Aktif</v>
      </c>
      <c r="P550" s="93" t="str">
        <f t="shared" ca="1" si="25"/>
        <v/>
      </c>
      <c r="Q550" s="93" t="str">
        <f t="shared" ca="1" si="26"/>
        <v/>
      </c>
    </row>
    <row r="551" spans="1:17" s="1" customFormat="1" ht="15" hidden="1" customHeight="1" x14ac:dyDescent="0.25">
      <c r="A551" s="92" t="s">
        <v>276</v>
      </c>
      <c r="B551" s="93" t="str">
        <f>IFERROR(VLOOKUP(A551,Dim_Magaza!$A:$C,2,FALSE()),"")</f>
        <v>ŞİRİNYER</v>
      </c>
      <c r="C551" s="93" t="s">
        <v>901</v>
      </c>
      <c r="D551" s="92" t="s">
        <v>52</v>
      </c>
      <c r="E551" s="93" t="str">
        <f>IFERROR(VLOOKUP(D551,Dim_Unvan!$A:$B,2,FALSE()),"")</f>
        <v>REYON GÖREVLİSİ</v>
      </c>
      <c r="F551" s="92" t="s">
        <v>53</v>
      </c>
      <c r="G551" s="93" t="str">
        <f>IF(OR(A551="",F551="",I551="",K551&lt;&gt;""),"",IF(COUNTIFS($A$2:A551,A551,$F$2:F551,F551,$K$2:K551,"")&lt;=SUMIFS(Fact_Norm!$F:$F,Fact_Norm!$A:$A,A551,Fact_Norm!$E:$E,F551),"Norma Uygun","Norm Fazlası"))</f>
        <v>Norma Uygun</v>
      </c>
      <c r="H551" s="92"/>
      <c r="I551" s="92" t="s">
        <v>851</v>
      </c>
      <c r="J551" s="94"/>
      <c r="K551" s="94"/>
      <c r="L551" s="92"/>
      <c r="M551" s="92"/>
      <c r="N551" s="93" t="str">
        <f>IFERROR(VLOOKUP(M551,Dim_CikisNedeni!$A:$B,2,FALSE()),"")</f>
        <v/>
      </c>
      <c r="O551" s="93" t="str">
        <f t="shared" si="24"/>
        <v>Aktif</v>
      </c>
      <c r="P551" s="93" t="str">
        <f t="shared" ca="1" si="25"/>
        <v/>
      </c>
      <c r="Q551" s="93" t="str">
        <f t="shared" ca="1" si="26"/>
        <v/>
      </c>
    </row>
    <row r="552" spans="1:17" s="1" customFormat="1" ht="15" hidden="1" customHeight="1" x14ac:dyDescent="0.25">
      <c r="A552" s="92" t="s">
        <v>276</v>
      </c>
      <c r="B552" s="93" t="str">
        <f>IFERROR(VLOOKUP(A552,Dim_Magaza!$A:$C,2,FALSE()),"")</f>
        <v>ŞİRİNYER</v>
      </c>
      <c r="C552" s="93" t="s">
        <v>901</v>
      </c>
      <c r="D552" s="92" t="s">
        <v>52</v>
      </c>
      <c r="E552" s="93" t="str">
        <f>IFERROR(VLOOKUP(D552,Dim_Unvan!$A:$B,2,FALSE()),"")</f>
        <v>REYON GÖREVLİSİ</v>
      </c>
      <c r="F552" s="92" t="s">
        <v>53</v>
      </c>
      <c r="G552" s="93" t="str">
        <f>IF(OR(A552="",F552="",I552="",K552&lt;&gt;""),"",IF(COUNTIFS($A$2:A552,A552,$F$2:F552,F552,$K$2:K552,"")&lt;=SUMIFS(Fact_Norm!$F:$F,Fact_Norm!$A:$A,A552,Fact_Norm!$E:$E,F552),"Norma Uygun","Norm Fazlası"))</f>
        <v>Norm Fazlası</v>
      </c>
      <c r="H552" s="92"/>
      <c r="I552" s="92" t="s">
        <v>852</v>
      </c>
      <c r="J552" s="94"/>
      <c r="K552" s="94"/>
      <c r="L552" s="92"/>
      <c r="M552" s="92"/>
      <c r="N552" s="93" t="str">
        <f>IFERROR(VLOOKUP(M552,Dim_CikisNedeni!$A:$B,2,FALSE()),"")</f>
        <v/>
      </c>
      <c r="O552" s="93" t="str">
        <f t="shared" si="24"/>
        <v>Aktif</v>
      </c>
      <c r="P552" s="93" t="str">
        <f t="shared" ca="1" si="25"/>
        <v/>
      </c>
      <c r="Q552" s="93" t="str">
        <f t="shared" ca="1" si="26"/>
        <v/>
      </c>
    </row>
    <row r="553" spans="1:17" s="1" customFormat="1" ht="15" hidden="1" customHeight="1" x14ac:dyDescent="0.25">
      <c r="A553" s="92" t="s">
        <v>276</v>
      </c>
      <c r="B553" s="93" t="str">
        <f>IFERROR(VLOOKUP(A553,Dim_Magaza!$A:$C,2,FALSE()),"")</f>
        <v>ŞİRİNYER</v>
      </c>
      <c r="C553" s="93" t="s">
        <v>901</v>
      </c>
      <c r="D553" s="92" t="s">
        <v>4</v>
      </c>
      <c r="E553" s="93" t="str">
        <f>IFERROR(VLOOKUP(D553,Dim_Unvan!$A:$B,2,FALSE()),"")</f>
        <v>BAKLİYAT</v>
      </c>
      <c r="F553" s="92" t="s">
        <v>5</v>
      </c>
      <c r="G553" s="93" t="str">
        <f>IF(OR(A553="",F553="",I553="",K553&lt;&gt;""),"",IF(COUNTIFS($A$2:A553,A553,$F$2:F553,F553,$K$2:K553,"")&lt;=SUMIFS(Fact_Norm!$F:$F,Fact_Norm!$A:$A,A553,Fact_Norm!$E:$E,F553),"Norma Uygun","Norm Fazlası"))</f>
        <v>Norma Uygun</v>
      </c>
      <c r="H553" s="92"/>
      <c r="I553" s="92" t="s">
        <v>853</v>
      </c>
      <c r="J553" s="94"/>
      <c r="K553" s="94"/>
      <c r="L553" s="92"/>
      <c r="M553" s="92"/>
      <c r="N553" s="93" t="str">
        <f>IFERROR(VLOOKUP(M553,Dim_CikisNedeni!$A:$B,2,FALSE()),"")</f>
        <v/>
      </c>
      <c r="O553" s="93" t="str">
        <f t="shared" si="24"/>
        <v>Aktif</v>
      </c>
      <c r="P553" s="93" t="str">
        <f t="shared" ca="1" si="25"/>
        <v/>
      </c>
      <c r="Q553" s="93" t="str">
        <f t="shared" ca="1" si="26"/>
        <v/>
      </c>
    </row>
    <row r="554" spans="1:17" s="1" customFormat="1" ht="25.5" hidden="1" customHeight="1" x14ac:dyDescent="0.25">
      <c r="A554" s="92" t="s">
        <v>276</v>
      </c>
      <c r="B554" s="93" t="str">
        <f>IFERROR(VLOOKUP(A554,Dim_Magaza!$A:$C,2,FALSE()),"")</f>
        <v>ŞİRİNYER</v>
      </c>
      <c r="C554" s="93" t="s">
        <v>901</v>
      </c>
      <c r="D554" s="92" t="s">
        <v>86</v>
      </c>
      <c r="E554" s="93" t="str">
        <f>IFERROR(VLOOKUP(D554,Dim_Unvan!$A:$B,2,FALSE()),"")</f>
        <v>ŞARKÜTERİ YARDIMCISI</v>
      </c>
      <c r="F554" s="92" t="s">
        <v>87</v>
      </c>
      <c r="G554" s="93" t="str">
        <f>IF(OR(A554="",F554="",I554="",K554&lt;&gt;""),"",IF(COUNTIFS($A$2:A554,A554,$F$2:F554,F554,$K$2:K554,"")&lt;=SUMIFS(Fact_Norm!$F:$F,Fact_Norm!$A:$A,A554,Fact_Norm!$E:$E,F554),"Norma Uygun","Norm Fazlası"))</f>
        <v>Norm Fazlası</v>
      </c>
      <c r="H554" s="92"/>
      <c r="I554" s="92" t="s">
        <v>854</v>
      </c>
      <c r="J554" s="94"/>
      <c r="K554" s="94"/>
      <c r="L554" s="92"/>
      <c r="M554" s="92"/>
      <c r="N554" s="93" t="str">
        <f>IFERROR(VLOOKUP(M554,Dim_CikisNedeni!$A:$B,2,FALSE()),"")</f>
        <v/>
      </c>
      <c r="O554" s="93" t="str">
        <f t="shared" si="24"/>
        <v>Aktif</v>
      </c>
      <c r="P554" s="93" t="str">
        <f t="shared" ca="1" si="25"/>
        <v/>
      </c>
      <c r="Q554" s="93" t="str">
        <f t="shared" ca="1" si="26"/>
        <v/>
      </c>
    </row>
    <row r="555" spans="1:17" s="1" customFormat="1" ht="15" hidden="1" customHeight="1" x14ac:dyDescent="0.25">
      <c r="A555" s="92" t="s">
        <v>276</v>
      </c>
      <c r="B555" s="93" t="str">
        <f>IFERROR(VLOOKUP(A555,Dim_Magaza!$A:$C,2,FALSE()),"")</f>
        <v>ŞİRİNYER</v>
      </c>
      <c r="C555" s="93" t="s">
        <v>901</v>
      </c>
      <c r="D555" s="92" t="s">
        <v>108</v>
      </c>
      <c r="E555" s="93" t="str">
        <f>IFERROR(VLOOKUP(D555,Dim_Unvan!$A:$B,2,FALSE()),"")</f>
        <v>ELİT KASAP</v>
      </c>
      <c r="F555" s="92" t="s">
        <v>27</v>
      </c>
      <c r="G555" s="93" t="str">
        <f>IF(OR(A555="",F555="",I555="",K555&lt;&gt;""),"",IF(COUNTIFS($A$2:A555,A555,$F$2:F555,F555,$K$2:K555,"")&lt;=SUMIFS(Fact_Norm!$F:$F,Fact_Norm!$A:$A,A555,Fact_Norm!$E:$E,F555),"Norma Uygun","Norm Fazlası"))</f>
        <v>Norma Uygun</v>
      </c>
      <c r="H555" s="92"/>
      <c r="I555" s="92" t="s">
        <v>855</v>
      </c>
      <c r="J555" s="94"/>
      <c r="K555" s="94"/>
      <c r="L555" s="92"/>
      <c r="M555" s="92"/>
      <c r="N555" s="93" t="str">
        <f>IFERROR(VLOOKUP(M555,Dim_CikisNedeni!$A:$B,2,FALSE()),"")</f>
        <v/>
      </c>
      <c r="O555" s="93" t="str">
        <f t="shared" si="24"/>
        <v>Aktif</v>
      </c>
      <c r="P555" s="93" t="str">
        <f t="shared" ca="1" si="25"/>
        <v/>
      </c>
      <c r="Q555" s="93" t="str">
        <f t="shared" ca="1" si="26"/>
        <v/>
      </c>
    </row>
    <row r="556" spans="1:17" s="1" customFormat="1" ht="15" hidden="1" customHeight="1" x14ac:dyDescent="0.25">
      <c r="A556" s="92" t="s">
        <v>276</v>
      </c>
      <c r="B556" s="93" t="str">
        <f>IFERROR(VLOOKUP(A556,Dim_Magaza!$A:$C,2,FALSE()),"")</f>
        <v>ŞİRİNYER</v>
      </c>
      <c r="C556" s="93" t="s">
        <v>901</v>
      </c>
      <c r="D556" s="92" t="s">
        <v>102</v>
      </c>
      <c r="E556" s="93" t="str">
        <f>IFERROR(VLOOKUP(D556,Dim_Unvan!$A:$B,2,FALSE()),"")</f>
        <v>UZMAN MANAV</v>
      </c>
      <c r="F556" s="92" t="s">
        <v>35</v>
      </c>
      <c r="G556" s="93" t="str">
        <f>IF(OR(A556="",F556="",I556="",K556&lt;&gt;""),"",IF(COUNTIFS($A$2:A556,A556,$F$2:F556,F556,$K$2:K556,"")&lt;=SUMIFS(Fact_Norm!$F:$F,Fact_Norm!$A:$A,A556,Fact_Norm!$E:$E,F556),"Norma Uygun","Norm Fazlası"))</f>
        <v>Norma Uygun</v>
      </c>
      <c r="H556" s="92"/>
      <c r="I556" s="92" t="s">
        <v>856</v>
      </c>
      <c r="J556" s="94"/>
      <c r="K556" s="94"/>
      <c r="L556" s="92"/>
      <c r="M556" s="92"/>
      <c r="N556" s="93" t="str">
        <f>IFERROR(VLOOKUP(M556,Dim_CikisNedeni!$A:$B,2,FALSE()),"")</f>
        <v/>
      </c>
      <c r="O556" s="93" t="str">
        <f t="shared" si="24"/>
        <v>Aktif</v>
      </c>
      <c r="P556" s="93" t="str">
        <f t="shared" ca="1" si="25"/>
        <v/>
      </c>
      <c r="Q556" s="93" t="str">
        <f t="shared" ca="1" si="26"/>
        <v/>
      </c>
    </row>
    <row r="557" spans="1:17" s="1" customFormat="1" ht="15" hidden="1" customHeight="1" x14ac:dyDescent="0.25">
      <c r="A557" s="92" t="s">
        <v>276</v>
      </c>
      <c r="B557" s="93" t="str">
        <f>IFERROR(VLOOKUP(A557,Dim_Magaza!$A:$C,2,FALSE()),"")</f>
        <v>ŞİRİNYER</v>
      </c>
      <c r="C557" s="93" t="s">
        <v>901</v>
      </c>
      <c r="D557" s="92" t="s">
        <v>110</v>
      </c>
      <c r="E557" s="93" t="str">
        <f>IFERROR(VLOOKUP(D557,Dim_Unvan!$A:$B,2,FALSE()),"")</f>
        <v>ELİT MANAV</v>
      </c>
      <c r="F557" s="92" t="s">
        <v>35</v>
      </c>
      <c r="G557" s="93" t="str">
        <f>IF(OR(A557="",F557="",I557="",K557&lt;&gt;""),"",IF(COUNTIFS($A$2:A557,A557,$F$2:F557,F557,$K$2:K557,"")&lt;=SUMIFS(Fact_Norm!$F:$F,Fact_Norm!$A:$A,A557,Fact_Norm!$E:$E,F557),"Norma Uygun","Norm Fazlası"))</f>
        <v>Norma Uygun</v>
      </c>
      <c r="H557" s="92"/>
      <c r="I557" s="92" t="s">
        <v>857</v>
      </c>
      <c r="J557" s="94"/>
      <c r="K557" s="94"/>
      <c r="L557" s="92"/>
      <c r="M557" s="92"/>
      <c r="N557" s="93" t="str">
        <f>IFERROR(VLOOKUP(M557,Dim_CikisNedeni!$A:$B,2,FALSE()),"")</f>
        <v/>
      </c>
      <c r="O557" s="93" t="str">
        <f t="shared" si="24"/>
        <v>Aktif</v>
      </c>
      <c r="P557" s="93" t="str">
        <f t="shared" ca="1" si="25"/>
        <v/>
      </c>
      <c r="Q557" s="93" t="str">
        <f t="shared" ca="1" si="26"/>
        <v/>
      </c>
    </row>
    <row r="558" spans="1:17" s="1" customFormat="1" ht="15" hidden="1" customHeight="1" x14ac:dyDescent="0.25">
      <c r="A558" s="92" t="s">
        <v>254</v>
      </c>
      <c r="B558" s="93" t="str">
        <f>IFERROR(VLOOKUP(A558,Dim_Magaza!$A:$C,2,FALSE()),"")</f>
        <v>YAPICIOĞLU</v>
      </c>
      <c r="C558" s="93" t="s">
        <v>901</v>
      </c>
      <c r="D558" s="92" t="s">
        <v>72</v>
      </c>
      <c r="E558" s="93" t="str">
        <f>IFERROR(VLOOKUP(D558,Dim_Unvan!$A:$B,2,FALSE()),"")</f>
        <v>YÖNETİCİ</v>
      </c>
      <c r="F558" s="92" t="s">
        <v>73</v>
      </c>
      <c r="G558" s="93" t="str">
        <f>IF(OR(A558="",F558="",I558="",K558&lt;&gt;""),"",IF(COUNTIFS($A$2:A558,A558,$F$2:F558,F558,$K$2:K558,"")&lt;=SUMIFS(Fact_Norm!$F:$F,Fact_Norm!$A:$A,A558,Fact_Norm!$E:$E,F558),"Norma Uygun","Norm Fazlası"))</f>
        <v>Norma Uygun</v>
      </c>
      <c r="H558" s="92"/>
      <c r="I558" s="92" t="s">
        <v>858</v>
      </c>
      <c r="J558" s="94"/>
      <c r="K558" s="94"/>
      <c r="L558" s="92"/>
      <c r="M558" s="92"/>
      <c r="N558" s="93" t="str">
        <f>IFERROR(VLOOKUP(M558,Dim_CikisNedeni!$A:$B,2,FALSE()),"")</f>
        <v/>
      </c>
      <c r="O558" s="93" t="str">
        <f t="shared" si="24"/>
        <v>Aktif</v>
      </c>
      <c r="P558" s="93" t="str">
        <f t="shared" ca="1" si="25"/>
        <v/>
      </c>
      <c r="Q558" s="93" t="str">
        <f t="shared" ca="1" si="26"/>
        <v/>
      </c>
    </row>
    <row r="559" spans="1:17" s="1" customFormat="1" ht="15" hidden="1" customHeight="1" x14ac:dyDescent="0.25">
      <c r="A559" s="92" t="s">
        <v>254</v>
      </c>
      <c r="B559" s="93" t="str">
        <f>IFERROR(VLOOKUP(A559,Dim_Magaza!$A:$C,2,FALSE()),"")</f>
        <v>YAPICIOĞLU</v>
      </c>
      <c r="C559" s="93" t="s">
        <v>901</v>
      </c>
      <c r="D559" s="92" t="s">
        <v>76</v>
      </c>
      <c r="E559" s="93" t="str">
        <f>IFERROR(VLOOKUP(D559,Dim_Unvan!$A:$B,2,FALSE()),"")</f>
        <v>YÖNETİCİ YARDIMCISI</v>
      </c>
      <c r="F559" s="92" t="s">
        <v>77</v>
      </c>
      <c r="G559" s="93" t="str">
        <f>IF(OR(A559="",F559="",I559="",K559&lt;&gt;""),"",IF(COUNTIFS($A$2:A559,A559,$F$2:F559,F559,$K$2:K559,"")&lt;=SUMIFS(Fact_Norm!$F:$F,Fact_Norm!$A:$A,A559,Fact_Norm!$E:$E,F559),"Norma Uygun","Norm Fazlası"))</f>
        <v>Norma Uygun</v>
      </c>
      <c r="H559" s="92"/>
      <c r="I559" s="92" t="s">
        <v>859</v>
      </c>
      <c r="J559" s="94"/>
      <c r="K559" s="94"/>
      <c r="L559" s="92"/>
      <c r="M559" s="92"/>
      <c r="N559" s="93" t="str">
        <f>IFERROR(VLOOKUP(M559,Dim_CikisNedeni!$A:$B,2,FALSE()),"")</f>
        <v/>
      </c>
      <c r="O559" s="93" t="str">
        <f t="shared" si="24"/>
        <v>Aktif</v>
      </c>
      <c r="P559" s="93" t="str">
        <f t="shared" ca="1" si="25"/>
        <v/>
      </c>
      <c r="Q559" s="93" t="str">
        <f t="shared" ca="1" si="26"/>
        <v/>
      </c>
    </row>
    <row r="560" spans="1:17" s="1" customFormat="1" ht="15" hidden="1" customHeight="1" x14ac:dyDescent="0.25">
      <c r="A560" s="92" t="s">
        <v>254</v>
      </c>
      <c r="B560" s="93" t="str">
        <f>IFERROR(VLOOKUP(A560,Dim_Magaza!$A:$C,2,FALSE()),"")</f>
        <v>YAPICIOĞLU</v>
      </c>
      <c r="C560" s="93" t="s">
        <v>901</v>
      </c>
      <c r="D560" s="92" t="s">
        <v>30</v>
      </c>
      <c r="E560" s="93" t="str">
        <f>IFERROR(VLOOKUP(D560,Dim_Unvan!$A:$B,2,FALSE()),"")</f>
        <v>KASİYER</v>
      </c>
      <c r="F560" s="92" t="s">
        <v>31</v>
      </c>
      <c r="G560" s="93" t="str">
        <f>IF(OR(A560="",F560="",I560="",K560&lt;&gt;""),"",IF(COUNTIFS($A$2:A560,A560,$F$2:F560,F560,$K$2:K560,"")&lt;=SUMIFS(Fact_Norm!$F:$F,Fact_Norm!$A:$A,A560,Fact_Norm!$E:$E,F560),"Norma Uygun","Norm Fazlası"))</f>
        <v>Norma Uygun</v>
      </c>
      <c r="H560" s="92"/>
      <c r="I560" s="92" t="s">
        <v>860</v>
      </c>
      <c r="J560" s="94"/>
      <c r="K560" s="94"/>
      <c r="L560" s="92"/>
      <c r="M560" s="92"/>
      <c r="N560" s="93" t="str">
        <f>IFERROR(VLOOKUP(M560,Dim_CikisNedeni!$A:$B,2,FALSE()),"")</f>
        <v/>
      </c>
      <c r="O560" s="93" t="str">
        <f t="shared" si="24"/>
        <v>Aktif</v>
      </c>
      <c r="P560" s="93" t="str">
        <f t="shared" ca="1" si="25"/>
        <v/>
      </c>
      <c r="Q560" s="93" t="str">
        <f t="shared" ca="1" si="26"/>
        <v/>
      </c>
    </row>
    <row r="561" spans="1:17" s="1" customFormat="1" ht="15" hidden="1" customHeight="1" x14ac:dyDescent="0.25">
      <c r="A561" s="92" t="s">
        <v>254</v>
      </c>
      <c r="B561" s="93" t="str">
        <f>IFERROR(VLOOKUP(A561,Dim_Magaza!$A:$C,2,FALSE()),"")</f>
        <v>YAPICIOĞLU</v>
      </c>
      <c r="C561" s="93" t="s">
        <v>901</v>
      </c>
      <c r="D561" s="92" t="s">
        <v>30</v>
      </c>
      <c r="E561" s="93" t="str">
        <f>IFERROR(VLOOKUP(D561,Dim_Unvan!$A:$B,2,FALSE()),"")</f>
        <v>KASİYER</v>
      </c>
      <c r="F561" s="92" t="s">
        <v>31</v>
      </c>
      <c r="G561" s="93" t="str">
        <f>IF(OR(A561="",F561="",I561="",K561&lt;&gt;""),"",IF(COUNTIFS($A$2:A561,A561,$F$2:F561,F561,$K$2:K561,"")&lt;=SUMIFS(Fact_Norm!$F:$F,Fact_Norm!$A:$A,A561,Fact_Norm!$E:$E,F561),"Norma Uygun","Norm Fazlası"))</f>
        <v>Norma Uygun</v>
      </c>
      <c r="H561" s="92"/>
      <c r="I561" s="92" t="s">
        <v>861</v>
      </c>
      <c r="J561" s="94"/>
      <c r="K561" s="94"/>
      <c r="L561" s="92"/>
      <c r="M561" s="92"/>
      <c r="N561" s="93" t="str">
        <f>IFERROR(VLOOKUP(M561,Dim_CikisNedeni!$A:$B,2,FALSE()),"")</f>
        <v/>
      </c>
      <c r="O561" s="93" t="str">
        <f t="shared" si="24"/>
        <v>Aktif</v>
      </c>
      <c r="P561" s="93" t="str">
        <f t="shared" ca="1" si="25"/>
        <v/>
      </c>
      <c r="Q561" s="93" t="str">
        <f t="shared" ca="1" si="26"/>
        <v/>
      </c>
    </row>
    <row r="562" spans="1:17" s="1" customFormat="1" ht="15" hidden="1" customHeight="1" x14ac:dyDescent="0.25">
      <c r="A562" s="92" t="s">
        <v>254</v>
      </c>
      <c r="B562" s="93" t="str">
        <f>IFERROR(VLOOKUP(A562,Dim_Magaza!$A:$C,2,FALSE()),"")</f>
        <v>YAPICIOĞLU</v>
      </c>
      <c r="C562" s="93" t="s">
        <v>901</v>
      </c>
      <c r="D562" s="92" t="s">
        <v>52</v>
      </c>
      <c r="E562" s="93" t="str">
        <f>IFERROR(VLOOKUP(D562,Dim_Unvan!$A:$B,2,FALSE()),"")</f>
        <v>REYON GÖREVLİSİ</v>
      </c>
      <c r="F562" s="92" t="s">
        <v>53</v>
      </c>
      <c r="G562" s="93" t="str">
        <f>IF(OR(A562="",F562="",I562="",K562&lt;&gt;""),"",IF(COUNTIFS($A$2:A562,A562,$F$2:F562,F562,$K$2:K562,"")&lt;=SUMIFS(Fact_Norm!$F:$F,Fact_Norm!$A:$A,A562,Fact_Norm!$E:$E,F562),"Norma Uygun","Norm Fazlası"))</f>
        <v>Norma Uygun</v>
      </c>
      <c r="H562" s="92"/>
      <c r="I562" s="92" t="s">
        <v>862</v>
      </c>
      <c r="J562" s="94"/>
      <c r="K562" s="94"/>
      <c r="L562" s="92"/>
      <c r="M562" s="92"/>
      <c r="N562" s="93" t="str">
        <f>IFERROR(VLOOKUP(M562,Dim_CikisNedeni!$A:$B,2,FALSE()),"")</f>
        <v/>
      </c>
      <c r="O562" s="93" t="str">
        <f t="shared" si="24"/>
        <v>Aktif</v>
      </c>
      <c r="P562" s="93" t="str">
        <f t="shared" ca="1" si="25"/>
        <v/>
      </c>
      <c r="Q562" s="93" t="str">
        <f t="shared" ca="1" si="26"/>
        <v/>
      </c>
    </row>
    <row r="563" spans="1:17" s="1" customFormat="1" ht="15" hidden="1" customHeight="1" x14ac:dyDescent="0.25">
      <c r="A563" s="92" t="s">
        <v>254</v>
      </c>
      <c r="B563" s="93" t="str">
        <f>IFERROR(VLOOKUP(A563,Dim_Magaza!$A:$C,2,FALSE()),"")</f>
        <v>YAPICIOĞLU</v>
      </c>
      <c r="C563" s="93" t="s">
        <v>901</v>
      </c>
      <c r="D563" s="92" t="s">
        <v>52</v>
      </c>
      <c r="E563" s="93" t="str">
        <f>IFERROR(VLOOKUP(D563,Dim_Unvan!$A:$B,2,FALSE()),"")</f>
        <v>REYON GÖREVLİSİ</v>
      </c>
      <c r="F563" s="92" t="s">
        <v>53</v>
      </c>
      <c r="G563" s="93" t="str">
        <f>IF(OR(A563="",F563="",I563="",K563&lt;&gt;""),"",IF(COUNTIFS($A$2:A563,A563,$F$2:F563,F563,$K$2:K563,"")&lt;=SUMIFS(Fact_Norm!$F:$F,Fact_Norm!$A:$A,A563,Fact_Norm!$E:$E,F563),"Norma Uygun","Norm Fazlası"))</f>
        <v>Norma Uygun</v>
      </c>
      <c r="H563" s="92"/>
      <c r="I563" s="92" t="s">
        <v>863</v>
      </c>
      <c r="J563" s="94"/>
      <c r="K563" s="94"/>
      <c r="L563" s="92"/>
      <c r="M563" s="92"/>
      <c r="N563" s="93" t="str">
        <f>IFERROR(VLOOKUP(M563,Dim_CikisNedeni!$A:$B,2,FALSE()),"")</f>
        <v/>
      </c>
      <c r="O563" s="93" t="str">
        <f t="shared" si="24"/>
        <v>Aktif</v>
      </c>
      <c r="P563" s="93" t="str">
        <f t="shared" ca="1" si="25"/>
        <v/>
      </c>
      <c r="Q563" s="93" t="str">
        <f t="shared" ca="1" si="26"/>
        <v/>
      </c>
    </row>
    <row r="564" spans="1:17" s="1" customFormat="1" ht="15" hidden="1" customHeight="1" x14ac:dyDescent="0.25">
      <c r="A564" s="92" t="s">
        <v>254</v>
      </c>
      <c r="B564" s="93" t="str">
        <f>IFERROR(VLOOKUP(A564,Dim_Magaza!$A:$C,2,FALSE()),"")</f>
        <v>YAPICIOĞLU</v>
      </c>
      <c r="C564" s="93" t="s">
        <v>901</v>
      </c>
      <c r="D564" s="92" t="s">
        <v>4</v>
      </c>
      <c r="E564" s="93" t="str">
        <f>IFERROR(VLOOKUP(D564,Dim_Unvan!$A:$B,2,FALSE()),"")</f>
        <v>BAKLİYAT</v>
      </c>
      <c r="F564" s="92" t="s">
        <v>5</v>
      </c>
      <c r="G564" s="93" t="str">
        <f>IF(OR(A564="",F564="",I564="",K564&lt;&gt;""),"",IF(COUNTIFS($A$2:A564,A564,$F$2:F564,F564,$K$2:K564,"")&lt;=SUMIFS(Fact_Norm!$F:$F,Fact_Norm!$A:$A,A564,Fact_Norm!$E:$E,F564),"Norma Uygun","Norm Fazlası"))</f>
        <v>Norma Uygun</v>
      </c>
      <c r="H564" s="92"/>
      <c r="I564" s="92" t="s">
        <v>864</v>
      </c>
      <c r="J564" s="94"/>
      <c r="K564" s="94"/>
      <c r="L564" s="92"/>
      <c r="M564" s="92"/>
      <c r="N564" s="93" t="str">
        <f>IFERROR(VLOOKUP(M564,Dim_CikisNedeni!$A:$B,2,FALSE()),"")</f>
        <v/>
      </c>
      <c r="O564" s="93" t="str">
        <f t="shared" si="24"/>
        <v>Aktif</v>
      </c>
      <c r="P564" s="93" t="str">
        <f t="shared" ca="1" si="25"/>
        <v/>
      </c>
      <c r="Q564" s="93" t="str">
        <f t="shared" ca="1" si="26"/>
        <v/>
      </c>
    </row>
    <row r="565" spans="1:17" s="1" customFormat="1" ht="25.5" hidden="1" customHeight="1" x14ac:dyDescent="0.25">
      <c r="A565" s="92" t="s">
        <v>254</v>
      </c>
      <c r="B565" s="93" t="str">
        <f>IFERROR(VLOOKUP(A565,Dim_Magaza!$A:$C,2,FALSE()),"")</f>
        <v>YAPICIOĞLU</v>
      </c>
      <c r="C565" s="93" t="s">
        <v>901</v>
      </c>
      <c r="D565" s="92" t="s">
        <v>86</v>
      </c>
      <c r="E565" s="93" t="str">
        <f>IFERROR(VLOOKUP(D565,Dim_Unvan!$A:$B,2,FALSE()),"")</f>
        <v>ŞARKÜTERİ YARDIMCISI</v>
      </c>
      <c r="F565" s="92" t="s">
        <v>87</v>
      </c>
      <c r="G565" s="93" t="str">
        <f>IF(OR(A565="",F565="",I565="",K565&lt;&gt;""),"",IF(COUNTIFS($A$2:A565,A565,$F$2:F565,F565,$K$2:K565,"")&lt;=SUMIFS(Fact_Norm!$F:$F,Fact_Norm!$A:$A,A565,Fact_Norm!$E:$E,F565),"Norma Uygun","Norm Fazlası"))</f>
        <v>Norm Fazlası</v>
      </c>
      <c r="H565" s="92"/>
      <c r="I565" s="92" t="s">
        <v>865</v>
      </c>
      <c r="J565" s="94"/>
      <c r="K565" s="94"/>
      <c r="L565" s="92"/>
      <c r="M565" s="92"/>
      <c r="N565" s="93" t="str">
        <f>IFERROR(VLOOKUP(M565,Dim_CikisNedeni!$A:$B,2,FALSE()),"")</f>
        <v/>
      </c>
      <c r="O565" s="93" t="str">
        <f t="shared" si="24"/>
        <v>Aktif</v>
      </c>
      <c r="P565" s="93" t="str">
        <f t="shared" ca="1" si="25"/>
        <v/>
      </c>
      <c r="Q565" s="93" t="str">
        <f t="shared" ca="1" si="26"/>
        <v/>
      </c>
    </row>
    <row r="566" spans="1:17" s="1" customFormat="1" ht="15" hidden="1" customHeight="1" x14ac:dyDescent="0.25">
      <c r="A566" s="92" t="s">
        <v>254</v>
      </c>
      <c r="B566" s="93" t="str">
        <f>IFERROR(VLOOKUP(A566,Dim_Magaza!$A:$C,2,FALSE()),"")</f>
        <v>YAPICIOĞLU</v>
      </c>
      <c r="C566" s="93" t="s">
        <v>901</v>
      </c>
      <c r="D566" s="92" t="s">
        <v>26</v>
      </c>
      <c r="E566" s="93" t="str">
        <f>IFERROR(VLOOKUP(D566,Dim_Unvan!$A:$B,2,FALSE()),"")</f>
        <v>KASAP</v>
      </c>
      <c r="F566" s="92" t="s">
        <v>27</v>
      </c>
      <c r="G566" s="93" t="str">
        <f>IF(OR(A566="",F566="",I566="",K566&lt;&gt;""),"",IF(COUNTIFS($A$2:A566,A566,$F$2:F566,F566,$K$2:K566,"")&lt;=SUMIFS(Fact_Norm!$F:$F,Fact_Norm!$A:$A,A566,Fact_Norm!$E:$E,F566),"Norma Uygun","Norm Fazlası"))</f>
        <v>Norma Uygun</v>
      </c>
      <c r="H566" s="92"/>
      <c r="I566" s="92" t="s">
        <v>866</v>
      </c>
      <c r="J566" s="94"/>
      <c r="K566" s="94"/>
      <c r="L566" s="92"/>
      <c r="M566" s="92"/>
      <c r="N566" s="93" t="str">
        <f>IFERROR(VLOOKUP(M566,Dim_CikisNedeni!$A:$B,2,FALSE()),"")</f>
        <v/>
      </c>
      <c r="O566" s="93" t="str">
        <f t="shared" si="24"/>
        <v>Aktif</v>
      </c>
      <c r="P566" s="93" t="str">
        <f t="shared" ca="1" si="25"/>
        <v/>
      </c>
      <c r="Q566" s="93" t="str">
        <f t="shared" ca="1" si="26"/>
        <v/>
      </c>
    </row>
    <row r="567" spans="1:17" s="1" customFormat="1" ht="15" hidden="1" customHeight="1" x14ac:dyDescent="0.25">
      <c r="A567" s="92" t="s">
        <v>254</v>
      </c>
      <c r="B567" s="93" t="str">
        <f>IFERROR(VLOOKUP(A567,Dim_Magaza!$A:$C,2,FALSE()),"")</f>
        <v>YAPICIOĞLU</v>
      </c>
      <c r="C567" s="93" t="s">
        <v>901</v>
      </c>
      <c r="D567" s="92" t="s">
        <v>102</v>
      </c>
      <c r="E567" s="93" t="str">
        <f>IFERROR(VLOOKUP(D567,Dim_Unvan!$A:$B,2,FALSE()),"")</f>
        <v>UZMAN MANAV</v>
      </c>
      <c r="F567" s="92" t="s">
        <v>35</v>
      </c>
      <c r="G567" s="93" t="str">
        <f>IF(OR(A567="",F567="",I567="",K567&lt;&gt;""),"",IF(COUNTIFS($A$2:A567,A567,$F$2:F567,F567,$K$2:K567,"")&lt;=SUMIFS(Fact_Norm!$F:$F,Fact_Norm!$A:$A,A567,Fact_Norm!$E:$E,F567),"Norma Uygun","Norm Fazlası"))</f>
        <v>Norma Uygun</v>
      </c>
      <c r="H567" s="92"/>
      <c r="I567" s="92" t="s">
        <v>867</v>
      </c>
      <c r="J567" s="94"/>
      <c r="K567" s="94"/>
      <c r="L567" s="92"/>
      <c r="M567" s="92"/>
      <c r="N567" s="93" t="str">
        <f>IFERROR(VLOOKUP(M567,Dim_CikisNedeni!$A:$B,2,FALSE()),"")</f>
        <v/>
      </c>
      <c r="O567" s="93" t="str">
        <f t="shared" si="24"/>
        <v>Aktif</v>
      </c>
      <c r="P567" s="93" t="str">
        <f t="shared" ca="1" si="25"/>
        <v/>
      </c>
      <c r="Q567" s="93" t="str">
        <f t="shared" ca="1" si="26"/>
        <v/>
      </c>
    </row>
    <row r="568" spans="1:17" s="1" customFormat="1" ht="15" hidden="1" customHeight="1" x14ac:dyDescent="0.25">
      <c r="A568" s="92" t="s">
        <v>254</v>
      </c>
      <c r="B568" s="93" t="str">
        <f>IFERROR(VLOOKUP(A568,Dim_Magaza!$A:$C,2,FALSE()),"")</f>
        <v>YAPICIOĞLU</v>
      </c>
      <c r="C568" s="93" t="s">
        <v>901</v>
      </c>
      <c r="D568" s="92" t="s">
        <v>34</v>
      </c>
      <c r="E568" s="93" t="str">
        <f>IFERROR(VLOOKUP(D568,Dim_Unvan!$A:$B,2,FALSE()),"")</f>
        <v>MANAV</v>
      </c>
      <c r="F568" s="92" t="s">
        <v>35</v>
      </c>
      <c r="G568" s="93" t="str">
        <f>IF(OR(A568="",F568="",I568="",K568&lt;&gt;""),"",IF(COUNTIFS($A$2:A568,A568,$F$2:F568,F568,$K$2:K568,"")&lt;=SUMIFS(Fact_Norm!$F:$F,Fact_Norm!$A:$A,A568,Fact_Norm!$E:$E,F568),"Norma Uygun","Norm Fazlası"))</f>
        <v>Norma Uygun</v>
      </c>
      <c r="H568" s="92"/>
      <c r="I568" s="92" t="s">
        <v>868</v>
      </c>
      <c r="J568" s="94"/>
      <c r="K568" s="94"/>
      <c r="L568" s="92"/>
      <c r="M568" s="92"/>
      <c r="N568" s="93" t="str">
        <f>IFERROR(VLOOKUP(M568,Dim_CikisNedeni!$A:$B,2,FALSE()),"")</f>
        <v/>
      </c>
      <c r="O568" s="93" t="str">
        <f t="shared" si="24"/>
        <v>Aktif</v>
      </c>
      <c r="P568" s="93" t="str">
        <f t="shared" ca="1" si="25"/>
        <v/>
      </c>
      <c r="Q568" s="93" t="str">
        <f t="shared" ca="1" si="26"/>
        <v/>
      </c>
    </row>
    <row r="569" spans="1:17" s="1" customFormat="1" ht="15" hidden="1" customHeight="1" x14ac:dyDescent="0.25">
      <c r="A569" s="92" t="s">
        <v>254</v>
      </c>
      <c r="B569" s="93" t="str">
        <f>IFERROR(VLOOKUP(A569,Dim_Magaza!$A:$C,2,FALSE()),"")</f>
        <v>YAPICIOĞLU</v>
      </c>
      <c r="C569" s="93" t="s">
        <v>901</v>
      </c>
      <c r="D569" s="92" t="s">
        <v>38</v>
      </c>
      <c r="E569" s="93" t="str">
        <f>IFERROR(VLOOKUP(D569,Dim_Unvan!$A:$B,2,FALSE()),"")</f>
        <v>MANAV YARDIMCISI</v>
      </c>
      <c r="F569" s="92" t="s">
        <v>39</v>
      </c>
      <c r="G569" s="93" t="str">
        <f>IF(OR(A569="",F569="",I569="",K569&lt;&gt;""),"",IF(COUNTIFS($A$2:A569,A569,$F$2:F569,F569,$K$2:K569,"")&lt;=SUMIFS(Fact_Norm!$F:$F,Fact_Norm!$A:$A,A569,Fact_Norm!$E:$E,F569),"Norma Uygun","Norm Fazlası"))</f>
        <v>Norma Uygun</v>
      </c>
      <c r="H569" s="92"/>
      <c r="I569" s="92" t="s">
        <v>869</v>
      </c>
      <c r="J569" s="94"/>
      <c r="K569" s="94"/>
      <c r="L569" s="92"/>
      <c r="M569" s="92"/>
      <c r="N569" s="93" t="str">
        <f>IFERROR(VLOOKUP(M569,Dim_CikisNedeni!$A:$B,2,FALSE()),"")</f>
        <v/>
      </c>
      <c r="O569" s="93" t="str">
        <f t="shared" si="24"/>
        <v>Aktif</v>
      </c>
      <c r="P569" s="93" t="str">
        <f t="shared" ca="1" si="25"/>
        <v/>
      </c>
      <c r="Q569" s="93" t="str">
        <f t="shared" ca="1" si="26"/>
        <v/>
      </c>
    </row>
    <row r="570" spans="1:17" s="1" customFormat="1" ht="15" hidden="1" customHeight="1" x14ac:dyDescent="0.25">
      <c r="A570" s="92" t="s">
        <v>283</v>
      </c>
      <c r="B570" s="93" t="str">
        <f>IFERROR(VLOOKUP(A570,Dim_Magaza!$A:$C,2,FALSE()),"")</f>
        <v>BUCA2</v>
      </c>
      <c r="C570" s="93" t="s">
        <v>901</v>
      </c>
      <c r="D570" s="92" t="s">
        <v>72</v>
      </c>
      <c r="E570" s="93" t="str">
        <f>IFERROR(VLOOKUP(D570,Dim_Unvan!$A:$B,2,FALSE()),"")</f>
        <v>YÖNETİCİ</v>
      </c>
      <c r="F570" s="92" t="s">
        <v>73</v>
      </c>
      <c r="G570" s="93" t="str">
        <f>IF(OR(A570="",F570="",I570="",K570&lt;&gt;""),"",IF(COUNTIFS($A$2:A570,A570,$F$2:F570,F570,$K$2:K570,"")&lt;=SUMIFS(Fact_Norm!$F:$F,Fact_Norm!$A:$A,A570,Fact_Norm!$E:$E,F570),"Norma Uygun","Norm Fazlası"))</f>
        <v>Norma Uygun</v>
      </c>
      <c r="H570" s="92"/>
      <c r="I570" s="92" t="s">
        <v>870</v>
      </c>
      <c r="J570" s="94"/>
      <c r="K570" s="94"/>
      <c r="L570" s="92"/>
      <c r="M570" s="92"/>
      <c r="N570" s="93" t="str">
        <f>IFERROR(VLOOKUP(M570,Dim_CikisNedeni!$A:$B,2,FALSE()),"")</f>
        <v/>
      </c>
      <c r="O570" s="93" t="str">
        <f t="shared" si="24"/>
        <v>Aktif</v>
      </c>
      <c r="P570" s="93" t="str">
        <f t="shared" ca="1" si="25"/>
        <v/>
      </c>
      <c r="Q570" s="93" t="str">
        <f t="shared" ca="1" si="26"/>
        <v/>
      </c>
    </row>
    <row r="571" spans="1:17" s="1" customFormat="1" ht="15" hidden="1" customHeight="1" x14ac:dyDescent="0.25">
      <c r="A571" s="92" t="s">
        <v>283</v>
      </c>
      <c r="B571" s="93" t="str">
        <f>IFERROR(VLOOKUP(A571,Dim_Magaza!$A:$C,2,FALSE()),"")</f>
        <v>BUCA2</v>
      </c>
      <c r="C571" s="93" t="s">
        <v>901</v>
      </c>
      <c r="D571" s="92" t="s">
        <v>76</v>
      </c>
      <c r="E571" s="93" t="str">
        <f>IFERROR(VLOOKUP(D571,Dim_Unvan!$A:$B,2,FALSE()),"")</f>
        <v>YÖNETİCİ YARDIMCISI</v>
      </c>
      <c r="F571" s="92" t="s">
        <v>77</v>
      </c>
      <c r="G571" s="93" t="str">
        <f>IF(OR(A571="",F571="",I571="",K571&lt;&gt;""),"",IF(COUNTIFS($A$2:A571,A571,$F$2:F571,F571,$K$2:K571,"")&lt;=SUMIFS(Fact_Norm!$F:$F,Fact_Norm!$A:$A,A571,Fact_Norm!$E:$E,F571),"Norma Uygun","Norm Fazlası"))</f>
        <v>Norma Uygun</v>
      </c>
      <c r="H571" s="92"/>
      <c r="I571" s="92" t="s">
        <v>871</v>
      </c>
      <c r="J571" s="94"/>
      <c r="K571" s="94"/>
      <c r="L571" s="92"/>
      <c r="M571" s="92"/>
      <c r="N571" s="93" t="str">
        <f>IFERROR(VLOOKUP(M571,Dim_CikisNedeni!$A:$B,2,FALSE()),"")</f>
        <v/>
      </c>
      <c r="O571" s="93" t="str">
        <f t="shared" si="24"/>
        <v>Aktif</v>
      </c>
      <c r="P571" s="93" t="str">
        <f t="shared" ca="1" si="25"/>
        <v/>
      </c>
      <c r="Q571" s="93" t="str">
        <f t="shared" ca="1" si="26"/>
        <v/>
      </c>
    </row>
    <row r="572" spans="1:17" s="1" customFormat="1" ht="15" hidden="1" customHeight="1" x14ac:dyDescent="0.25">
      <c r="A572" s="92" t="s">
        <v>283</v>
      </c>
      <c r="B572" s="93" t="str">
        <f>IFERROR(VLOOKUP(A572,Dim_Magaza!$A:$C,2,FALSE()),"")</f>
        <v>BUCA2</v>
      </c>
      <c r="C572" s="93" t="s">
        <v>901</v>
      </c>
      <c r="D572" s="92" t="s">
        <v>30</v>
      </c>
      <c r="E572" s="93" t="str">
        <f>IFERROR(VLOOKUP(D572,Dim_Unvan!$A:$B,2,FALSE()),"")</f>
        <v>KASİYER</v>
      </c>
      <c r="F572" s="92" t="s">
        <v>31</v>
      </c>
      <c r="G572" s="93" t="str">
        <f>IF(OR(A572="",F572="",I572="",K572&lt;&gt;""),"",IF(COUNTIFS($A$2:A572,A572,$F$2:F572,F572,$K$2:K572,"")&lt;=SUMIFS(Fact_Norm!$F:$F,Fact_Norm!$A:$A,A572,Fact_Norm!$E:$E,F572),"Norma Uygun","Norm Fazlası"))</f>
        <v>Norma Uygun</v>
      </c>
      <c r="H572" s="92"/>
      <c r="I572" s="92" t="s">
        <v>872</v>
      </c>
      <c r="J572" s="94"/>
      <c r="K572" s="94"/>
      <c r="L572" s="92"/>
      <c r="M572" s="92"/>
      <c r="N572" s="93" t="str">
        <f>IFERROR(VLOOKUP(M572,Dim_CikisNedeni!$A:$B,2,FALSE()),"")</f>
        <v/>
      </c>
      <c r="O572" s="93" t="str">
        <f t="shared" si="24"/>
        <v>Aktif</v>
      </c>
      <c r="P572" s="93" t="str">
        <f t="shared" ca="1" si="25"/>
        <v/>
      </c>
      <c r="Q572" s="93" t="str">
        <f t="shared" ca="1" si="26"/>
        <v/>
      </c>
    </row>
    <row r="573" spans="1:17" s="1" customFormat="1" ht="15" hidden="1" customHeight="1" x14ac:dyDescent="0.25">
      <c r="A573" s="92" t="s">
        <v>283</v>
      </c>
      <c r="B573" s="93" t="str">
        <f>IFERROR(VLOOKUP(A573,Dim_Magaza!$A:$C,2,FALSE()),"")</f>
        <v>BUCA2</v>
      </c>
      <c r="C573" s="93" t="s">
        <v>901</v>
      </c>
      <c r="D573" s="92" t="s">
        <v>30</v>
      </c>
      <c r="E573" s="93" t="str">
        <f>IFERROR(VLOOKUP(D573,Dim_Unvan!$A:$B,2,FALSE()),"")</f>
        <v>KASİYER</v>
      </c>
      <c r="F573" s="92" t="s">
        <v>31</v>
      </c>
      <c r="G573" s="93" t="str">
        <f>IF(OR(A573="",F573="",I573="",K573&lt;&gt;""),"",IF(COUNTIFS($A$2:A573,A573,$F$2:F573,F573,$K$2:K573,"")&lt;=SUMIFS(Fact_Norm!$F:$F,Fact_Norm!$A:$A,A573,Fact_Norm!$E:$E,F573),"Norma Uygun","Norm Fazlası"))</f>
        <v>Norma Uygun</v>
      </c>
      <c r="H573" s="92"/>
      <c r="I573" s="92" t="s">
        <v>873</v>
      </c>
      <c r="J573" s="94"/>
      <c r="K573" s="94"/>
      <c r="L573" s="92"/>
      <c r="M573" s="92"/>
      <c r="N573" s="93" t="str">
        <f>IFERROR(VLOOKUP(M573,Dim_CikisNedeni!$A:$B,2,FALSE()),"")</f>
        <v/>
      </c>
      <c r="O573" s="93" t="str">
        <f t="shared" si="24"/>
        <v>Aktif</v>
      </c>
      <c r="P573" s="93" t="str">
        <f t="shared" ca="1" si="25"/>
        <v/>
      </c>
      <c r="Q573" s="93" t="str">
        <f t="shared" ca="1" si="26"/>
        <v/>
      </c>
    </row>
    <row r="574" spans="1:17" s="1" customFormat="1" ht="15" hidden="1" customHeight="1" x14ac:dyDescent="0.25">
      <c r="A574" s="92" t="s">
        <v>283</v>
      </c>
      <c r="B574" s="93" t="str">
        <f>IFERROR(VLOOKUP(A574,Dim_Magaza!$A:$C,2,FALSE()),"")</f>
        <v>BUCA2</v>
      </c>
      <c r="C574" s="93" t="s">
        <v>901</v>
      </c>
      <c r="D574" s="92" t="s">
        <v>30</v>
      </c>
      <c r="E574" s="93" t="str">
        <f>IFERROR(VLOOKUP(D574,Dim_Unvan!$A:$B,2,FALSE()),"")</f>
        <v>KASİYER</v>
      </c>
      <c r="F574" s="92" t="s">
        <v>31</v>
      </c>
      <c r="G574" s="93" t="str">
        <f>IF(OR(A574="",F574="",I574="",K574&lt;&gt;""),"",IF(COUNTIFS($A$2:A574,A574,$F$2:F574,F574,$K$2:K574,"")&lt;=SUMIFS(Fact_Norm!$F:$F,Fact_Norm!$A:$A,A574,Fact_Norm!$E:$E,F574),"Norma Uygun","Norm Fazlası"))</f>
        <v>Norma Uygun</v>
      </c>
      <c r="H574" s="92"/>
      <c r="I574" s="92" t="s">
        <v>874</v>
      </c>
      <c r="J574" s="94"/>
      <c r="K574" s="94"/>
      <c r="L574" s="92"/>
      <c r="M574" s="92"/>
      <c r="N574" s="93" t="str">
        <f>IFERROR(VLOOKUP(M574,Dim_CikisNedeni!$A:$B,2,FALSE()),"")</f>
        <v/>
      </c>
      <c r="O574" s="93" t="str">
        <f t="shared" si="24"/>
        <v>Aktif</v>
      </c>
      <c r="P574" s="93" t="str">
        <f t="shared" ca="1" si="25"/>
        <v/>
      </c>
      <c r="Q574" s="93" t="str">
        <f t="shared" ca="1" si="26"/>
        <v/>
      </c>
    </row>
    <row r="575" spans="1:17" s="1" customFormat="1" ht="15" hidden="1" customHeight="1" x14ac:dyDescent="0.25">
      <c r="A575" s="92" t="s">
        <v>283</v>
      </c>
      <c r="B575" s="93" t="str">
        <f>IFERROR(VLOOKUP(A575,Dim_Magaza!$A:$C,2,FALSE()),"")</f>
        <v>BUCA2</v>
      </c>
      <c r="C575" s="93" t="s">
        <v>901</v>
      </c>
      <c r="D575" s="92" t="s">
        <v>84</v>
      </c>
      <c r="E575" s="93" t="str">
        <f>IFERROR(VLOOKUP(D575,Dim_Unvan!$A:$B,2,FALSE()),"")</f>
        <v>ŞARKÜTERİ</v>
      </c>
      <c r="F575" s="92" t="s">
        <v>85</v>
      </c>
      <c r="G575" s="93" t="str">
        <f>IF(OR(A575="",F575="",I575="",K575&lt;&gt;""),"",IF(COUNTIFS($A$2:A575,A575,$F$2:F575,F575,$K$2:K575,"")&lt;=SUMIFS(Fact_Norm!$F:$F,Fact_Norm!$A:$A,A575,Fact_Norm!$E:$E,F575),"Norma Uygun","Norm Fazlası"))</f>
        <v>Norma Uygun</v>
      </c>
      <c r="H575" s="92"/>
      <c r="I575" s="92" t="s">
        <v>875</v>
      </c>
      <c r="J575" s="94"/>
      <c r="K575" s="94"/>
      <c r="L575" s="92"/>
      <c r="M575" s="92"/>
      <c r="N575" s="93" t="str">
        <f>IFERROR(VLOOKUP(M575,Dim_CikisNedeni!$A:$B,2,FALSE()),"")</f>
        <v/>
      </c>
      <c r="O575" s="93" t="str">
        <f t="shared" si="24"/>
        <v>Aktif</v>
      </c>
      <c r="P575" s="93" t="str">
        <f t="shared" ca="1" si="25"/>
        <v/>
      </c>
      <c r="Q575" s="93" t="str">
        <f t="shared" ca="1" si="26"/>
        <v/>
      </c>
    </row>
    <row r="576" spans="1:17" s="1" customFormat="1" ht="15" hidden="1" customHeight="1" x14ac:dyDescent="0.25">
      <c r="A576" s="92" t="s">
        <v>283</v>
      </c>
      <c r="B576" s="93" t="str">
        <f>IFERROR(VLOOKUP(A576,Dim_Magaza!$A:$C,2,FALSE()),"")</f>
        <v>BUCA2</v>
      </c>
      <c r="C576" s="93" t="s">
        <v>901</v>
      </c>
      <c r="D576" s="92" t="s">
        <v>106</v>
      </c>
      <c r="E576" s="93" t="str">
        <f>IFERROR(VLOOKUP(D576,Dim_Unvan!$A:$B,2,FALSE()),"")</f>
        <v>UZMAN KASAP</v>
      </c>
      <c r="F576" s="92" t="s">
        <v>27</v>
      </c>
      <c r="G576" s="93" t="str">
        <f>IF(OR(A576="",F576="",I576="",K576&lt;&gt;""),"",IF(COUNTIFS($A$2:A576,A576,$F$2:F576,F576,$K$2:K576,"")&lt;=SUMIFS(Fact_Norm!$F:$F,Fact_Norm!$A:$A,A576,Fact_Norm!$E:$E,F576),"Norma Uygun","Norm Fazlası"))</f>
        <v>Norma Uygun</v>
      </c>
      <c r="H576" s="92"/>
      <c r="I576" s="92" t="s">
        <v>876</v>
      </c>
      <c r="J576" s="94"/>
      <c r="K576" s="94"/>
      <c r="L576" s="92"/>
      <c r="M576" s="92"/>
      <c r="N576" s="93" t="str">
        <f>IFERROR(VLOOKUP(M576,Dim_CikisNedeni!$A:$B,2,FALSE()),"")</f>
        <v/>
      </c>
      <c r="O576" s="93" t="str">
        <f t="shared" si="24"/>
        <v>Aktif</v>
      </c>
      <c r="P576" s="93" t="str">
        <f t="shared" ca="1" si="25"/>
        <v/>
      </c>
      <c r="Q576" s="93" t="str">
        <f t="shared" ca="1" si="26"/>
        <v/>
      </c>
    </row>
    <row r="577" spans="1:17" s="1" customFormat="1" ht="15" hidden="1" customHeight="1" x14ac:dyDescent="0.25">
      <c r="A577" s="92" t="s">
        <v>283</v>
      </c>
      <c r="B577" s="93" t="str">
        <f>IFERROR(VLOOKUP(A577,Dim_Magaza!$A:$C,2,FALSE()),"")</f>
        <v>BUCA2</v>
      </c>
      <c r="C577" s="93" t="s">
        <v>901</v>
      </c>
      <c r="D577" s="92" t="s">
        <v>102</v>
      </c>
      <c r="E577" s="93" t="str">
        <f>IFERROR(VLOOKUP(D577,Dim_Unvan!$A:$B,2,FALSE()),"")</f>
        <v>UZMAN MANAV</v>
      </c>
      <c r="F577" s="92" t="s">
        <v>35</v>
      </c>
      <c r="G577" s="93" t="str">
        <f>IF(OR(A577="",F577="",I577="",K577&lt;&gt;""),"",IF(COUNTIFS($A$2:A577,A577,$F$2:F577,F577,$K$2:K577,"")&lt;=SUMIFS(Fact_Norm!$F:$F,Fact_Norm!$A:$A,A577,Fact_Norm!$E:$E,F577),"Norma Uygun","Norm Fazlası"))</f>
        <v>Norma Uygun</v>
      </c>
      <c r="H577" s="92"/>
      <c r="I577" s="92" t="s">
        <v>877</v>
      </c>
      <c r="J577" s="94"/>
      <c r="K577" s="94"/>
      <c r="L577" s="92"/>
      <c r="M577" s="92"/>
      <c r="N577" s="93" t="str">
        <f>IFERROR(VLOOKUP(M577,Dim_CikisNedeni!$A:$B,2,FALSE()),"")</f>
        <v/>
      </c>
      <c r="O577" s="93" t="str">
        <f t="shared" si="24"/>
        <v>Aktif</v>
      </c>
      <c r="P577" s="93" t="str">
        <f t="shared" ca="1" si="25"/>
        <v/>
      </c>
      <c r="Q577" s="93" t="str">
        <f t="shared" ca="1" si="26"/>
        <v/>
      </c>
    </row>
    <row r="578" spans="1:17" s="1" customFormat="1" ht="15" hidden="1" customHeight="1" x14ac:dyDescent="0.25">
      <c r="A578" s="92" t="s">
        <v>283</v>
      </c>
      <c r="B578" s="93" t="str">
        <f>IFERROR(VLOOKUP(A578,Dim_Magaza!$A:$C,2,FALSE()),"")</f>
        <v>BUCA2</v>
      </c>
      <c r="C578" s="93" t="s">
        <v>901</v>
      </c>
      <c r="D578" s="92" t="s">
        <v>38</v>
      </c>
      <c r="E578" s="93" t="str">
        <f>IFERROR(VLOOKUP(D578,Dim_Unvan!$A:$B,2,FALSE()),"")</f>
        <v>MANAV YARDIMCISI</v>
      </c>
      <c r="F578" s="92" t="s">
        <v>39</v>
      </c>
      <c r="G578" s="93" t="str">
        <f>IF(OR(A578="",F578="",I578="",K578&lt;&gt;""),"",IF(COUNTIFS($A$2:A578,A578,$F$2:F578,F578,$K$2:K578,"")&lt;=SUMIFS(Fact_Norm!$F:$F,Fact_Norm!$A:$A,A578,Fact_Norm!$E:$E,F578),"Norma Uygun","Norm Fazlası"))</f>
        <v>Norm Fazlası</v>
      </c>
      <c r="H578" s="92"/>
      <c r="I578" s="92" t="s">
        <v>878</v>
      </c>
      <c r="J578" s="94"/>
      <c r="K578" s="94"/>
      <c r="L578" s="92"/>
      <c r="M578" s="92"/>
      <c r="N578" s="93" t="str">
        <f>IFERROR(VLOOKUP(M578,Dim_CikisNedeni!$A:$B,2,FALSE()),"")</f>
        <v/>
      </c>
      <c r="O578" s="93" t="str">
        <f t="shared" ref="O578:O597" si="27">IF(I578="","",IF(K578&lt;&gt;"","Pasif","Aktif"))</f>
        <v>Aktif</v>
      </c>
      <c r="P578" s="93" t="str">
        <f t="shared" ref="P578:P597" ca="1" si="28">IF(J578="","",IF(K578&lt;&gt;"",K578-J578,TODAY()-J578))</f>
        <v/>
      </c>
      <c r="Q578" s="93" t="str">
        <f t="shared" ref="Q578:Q597" ca="1" si="29">IF(P578="","",ROUND(P578/365,1))</f>
        <v/>
      </c>
    </row>
    <row r="579" spans="1:17" s="1" customFormat="1" ht="15" hidden="1" customHeight="1" x14ac:dyDescent="0.25">
      <c r="A579" s="92" t="s">
        <v>236</v>
      </c>
      <c r="B579" s="93" t="str">
        <f>IFERROR(VLOOKUP(A579,Dim_Magaza!$A:$C,2,FALSE()),"")</f>
        <v>SEFERİHİSAR</v>
      </c>
      <c r="C579" s="93" t="s">
        <v>8654</v>
      </c>
      <c r="D579" s="92" t="s">
        <v>104</v>
      </c>
      <c r="E579" s="93" t="str">
        <f>IFERROR(VLOOKUP(D579,Dim_Unvan!$A:$B,2,FALSE()),"")</f>
        <v>ELİT YÖNETİCİ</v>
      </c>
      <c r="F579" s="92" t="s">
        <v>73</v>
      </c>
      <c r="G579" s="93" t="str">
        <f>IF(OR(A579="",F579="",I579="",K579&lt;&gt;""),"",IF(COUNTIFS($A$2:A579,A579,$F$2:F579,F579,$K$2:K579,"")&lt;=SUMIFS(Fact_Norm!$F:$F,Fact_Norm!$A:$A,A579,Fact_Norm!$E:$E,F579),"Norma Uygun","Norm Fazlası"))</f>
        <v>Norma Uygun</v>
      </c>
      <c r="H579" s="92"/>
      <c r="I579" s="92" t="s">
        <v>879</v>
      </c>
      <c r="J579" s="94"/>
      <c r="K579" s="94"/>
      <c r="L579" s="92"/>
      <c r="M579" s="92"/>
      <c r="N579" s="93" t="str">
        <f>IFERROR(VLOOKUP(M579,Dim_CikisNedeni!$A:$B,2,FALSE()),"")</f>
        <v/>
      </c>
      <c r="O579" s="93" t="str">
        <f t="shared" si="27"/>
        <v>Aktif</v>
      </c>
      <c r="P579" s="93" t="str">
        <f t="shared" ca="1" si="28"/>
        <v/>
      </c>
      <c r="Q579" s="93" t="str">
        <f t="shared" ca="1" si="29"/>
        <v/>
      </c>
    </row>
    <row r="580" spans="1:17" s="1" customFormat="1" ht="15" hidden="1" customHeight="1" x14ac:dyDescent="0.25">
      <c r="A580" s="92" t="s">
        <v>236</v>
      </c>
      <c r="B580" s="93" t="str">
        <f>IFERROR(VLOOKUP(A580,Dim_Magaza!$A:$C,2,FALSE()),"")</f>
        <v>SEFERİHİSAR</v>
      </c>
      <c r="C580" s="93" t="s">
        <v>8654</v>
      </c>
      <c r="D580" s="92" t="s">
        <v>76</v>
      </c>
      <c r="E580" s="93" t="str">
        <f>IFERROR(VLOOKUP(D580,Dim_Unvan!$A:$B,2,FALSE()),"")</f>
        <v>YÖNETİCİ YARDIMCISI</v>
      </c>
      <c r="F580" s="92" t="s">
        <v>77</v>
      </c>
      <c r="G580" s="93" t="str">
        <f>IF(OR(A580="",F580="",I580="",K580&lt;&gt;""),"",IF(COUNTIFS($A$2:A580,A580,$F$2:F580,F580,$K$2:K580,"")&lt;=SUMIFS(Fact_Norm!$F:$F,Fact_Norm!$A:$A,A580,Fact_Norm!$E:$E,F580),"Norma Uygun","Norm Fazlası"))</f>
        <v>Norma Uygun</v>
      </c>
      <c r="H580" s="92"/>
      <c r="I580" s="92" t="s">
        <v>880</v>
      </c>
      <c r="J580" s="94"/>
      <c r="K580" s="94"/>
      <c r="L580" s="92"/>
      <c r="M580" s="92"/>
      <c r="N580" s="93" t="str">
        <f>IFERROR(VLOOKUP(M580,Dim_CikisNedeni!$A:$B,2,FALSE()),"")</f>
        <v/>
      </c>
      <c r="O580" s="93" t="str">
        <f t="shared" si="27"/>
        <v>Aktif</v>
      </c>
      <c r="P580" s="93" t="str">
        <f t="shared" ca="1" si="28"/>
        <v/>
      </c>
      <c r="Q580" s="93" t="str">
        <f t="shared" ca="1" si="29"/>
        <v/>
      </c>
    </row>
    <row r="581" spans="1:17" s="1" customFormat="1" ht="15" hidden="1" customHeight="1" x14ac:dyDescent="0.25">
      <c r="A581" s="92" t="s">
        <v>236</v>
      </c>
      <c r="B581" s="93" t="str">
        <f>IFERROR(VLOOKUP(A581,Dim_Magaza!$A:$C,2,FALSE()),"")</f>
        <v>SEFERİHİSAR</v>
      </c>
      <c r="C581" s="93" t="s">
        <v>8654</v>
      </c>
      <c r="D581" s="92" t="s">
        <v>30</v>
      </c>
      <c r="E581" s="93" t="str">
        <f>IFERROR(VLOOKUP(D581,Dim_Unvan!$A:$B,2,FALSE()),"")</f>
        <v>KASİYER</v>
      </c>
      <c r="F581" s="92" t="s">
        <v>31</v>
      </c>
      <c r="G581" s="93" t="str">
        <f>IF(OR(A581="",F581="",I581="",K581&lt;&gt;""),"",IF(COUNTIFS($A$2:A581,A581,$F$2:F581,F581,$K$2:K581,"")&lt;=SUMIFS(Fact_Norm!$F:$F,Fact_Norm!$A:$A,A581,Fact_Norm!$E:$E,F581),"Norma Uygun","Norm Fazlası"))</f>
        <v>Norma Uygun</v>
      </c>
      <c r="H581" s="92"/>
      <c r="I581" s="92" t="s">
        <v>881</v>
      </c>
      <c r="J581" s="94"/>
      <c r="K581" s="94"/>
      <c r="L581" s="92"/>
      <c r="M581" s="92"/>
      <c r="N581" s="93" t="str">
        <f>IFERROR(VLOOKUP(M581,Dim_CikisNedeni!$A:$B,2,FALSE()),"")</f>
        <v/>
      </c>
      <c r="O581" s="93" t="str">
        <f t="shared" si="27"/>
        <v>Aktif</v>
      </c>
      <c r="P581" s="93" t="str">
        <f t="shared" ca="1" si="28"/>
        <v/>
      </c>
      <c r="Q581" s="93" t="str">
        <f t="shared" ca="1" si="29"/>
        <v/>
      </c>
    </row>
    <row r="582" spans="1:17" s="1" customFormat="1" ht="15" hidden="1" customHeight="1" x14ac:dyDescent="0.25">
      <c r="A582" s="92" t="s">
        <v>236</v>
      </c>
      <c r="B582" s="93" t="str">
        <f>IFERROR(VLOOKUP(A582,Dim_Magaza!$A:$C,2,FALSE()),"")</f>
        <v>SEFERİHİSAR</v>
      </c>
      <c r="C582" s="93" t="s">
        <v>8654</v>
      </c>
      <c r="D582" s="92" t="s">
        <v>30</v>
      </c>
      <c r="E582" s="93" t="str">
        <f>IFERROR(VLOOKUP(D582,Dim_Unvan!$A:$B,2,FALSE()),"")</f>
        <v>KASİYER</v>
      </c>
      <c r="F582" s="92" t="s">
        <v>31</v>
      </c>
      <c r="G582" s="93" t="str">
        <f>IF(OR(A582="",F582="",I582="",K582&lt;&gt;""),"",IF(COUNTIFS($A$2:A582,A582,$F$2:F582,F582,$K$2:K582,"")&lt;=SUMIFS(Fact_Norm!$F:$F,Fact_Norm!$A:$A,A582,Fact_Norm!$E:$E,F582),"Norma Uygun","Norm Fazlası"))</f>
        <v>Norma Uygun</v>
      </c>
      <c r="H582" s="92"/>
      <c r="I582" s="92" t="s">
        <v>882</v>
      </c>
      <c r="J582" s="94"/>
      <c r="K582" s="94"/>
      <c r="L582" s="92"/>
      <c r="M582" s="92"/>
      <c r="N582" s="93" t="str">
        <f>IFERROR(VLOOKUP(M582,Dim_CikisNedeni!$A:$B,2,FALSE()),"")</f>
        <v/>
      </c>
      <c r="O582" s="93" t="str">
        <f t="shared" si="27"/>
        <v>Aktif</v>
      </c>
      <c r="P582" s="93" t="str">
        <f t="shared" ca="1" si="28"/>
        <v/>
      </c>
      <c r="Q582" s="93" t="str">
        <f t="shared" ca="1" si="29"/>
        <v/>
      </c>
    </row>
    <row r="583" spans="1:17" s="1" customFormat="1" ht="15" hidden="1" customHeight="1" x14ac:dyDescent="0.25">
      <c r="A583" s="92" t="s">
        <v>236</v>
      </c>
      <c r="B583" s="93" t="str">
        <f>IFERROR(VLOOKUP(A583,Dim_Magaza!$A:$C,2,FALSE()),"")</f>
        <v>SEFERİHİSAR</v>
      </c>
      <c r="C583" s="93" t="s">
        <v>8654</v>
      </c>
      <c r="D583" s="92" t="s">
        <v>30</v>
      </c>
      <c r="E583" s="93" t="str">
        <f>IFERROR(VLOOKUP(D583,Dim_Unvan!$A:$B,2,FALSE()),"")</f>
        <v>KASİYER</v>
      </c>
      <c r="F583" s="92" t="s">
        <v>31</v>
      </c>
      <c r="G583" s="93" t="str">
        <f>IF(OR(A583="",F583="",I583="",K583&lt;&gt;""),"",IF(COUNTIFS($A$2:A583,A583,$F$2:F583,F583,$K$2:K583,"")&lt;=SUMIFS(Fact_Norm!$F:$F,Fact_Norm!$A:$A,A583,Fact_Norm!$E:$E,F583),"Norma Uygun","Norm Fazlası"))</f>
        <v>Norma Uygun</v>
      </c>
      <c r="H583" s="92"/>
      <c r="I583" s="92" t="s">
        <v>883</v>
      </c>
      <c r="J583" s="94"/>
      <c r="K583" s="94"/>
      <c r="L583" s="92"/>
      <c r="M583" s="92"/>
      <c r="N583" s="93" t="str">
        <f>IFERROR(VLOOKUP(M583,Dim_CikisNedeni!$A:$B,2,FALSE()),"")</f>
        <v/>
      </c>
      <c r="O583" s="93" t="str">
        <f t="shared" si="27"/>
        <v>Aktif</v>
      </c>
      <c r="P583" s="93" t="str">
        <f t="shared" ca="1" si="28"/>
        <v/>
      </c>
      <c r="Q583" s="93" t="str">
        <f t="shared" ca="1" si="29"/>
        <v/>
      </c>
    </row>
    <row r="584" spans="1:17" s="1" customFormat="1" ht="15" hidden="1" customHeight="1" x14ac:dyDescent="0.25">
      <c r="A584" s="92" t="s">
        <v>236</v>
      </c>
      <c r="B584" s="93" t="str">
        <f>IFERROR(VLOOKUP(A584,Dim_Magaza!$A:$C,2,FALSE()),"")</f>
        <v>SEFERİHİSAR</v>
      </c>
      <c r="C584" s="93" t="s">
        <v>8654</v>
      </c>
      <c r="D584" s="92" t="s">
        <v>30</v>
      </c>
      <c r="E584" s="93" t="str">
        <f>IFERROR(VLOOKUP(D584,Dim_Unvan!$A:$B,2,FALSE()),"")</f>
        <v>KASİYER</v>
      </c>
      <c r="F584" s="92" t="s">
        <v>31</v>
      </c>
      <c r="G584" s="93" t="str">
        <f>IF(OR(A584="",F584="",I584="",K584&lt;&gt;""),"",IF(COUNTIFS($A$2:A584,A584,$F$2:F584,F584,$K$2:K584,"")&lt;=SUMIFS(Fact_Norm!$F:$F,Fact_Norm!$A:$A,A584,Fact_Norm!$E:$E,F584),"Norma Uygun","Norm Fazlası"))</f>
        <v>Norm Fazlası</v>
      </c>
      <c r="H584" s="92"/>
      <c r="I584" s="92" t="s">
        <v>884</v>
      </c>
      <c r="J584" s="94"/>
      <c r="K584" s="94"/>
      <c r="L584" s="92"/>
      <c r="M584" s="92"/>
      <c r="N584" s="93" t="str">
        <f>IFERROR(VLOOKUP(M584,Dim_CikisNedeni!$A:$B,2,FALSE()),"")</f>
        <v/>
      </c>
      <c r="O584" s="93" t="str">
        <f t="shared" si="27"/>
        <v>Aktif</v>
      </c>
      <c r="P584" s="93" t="str">
        <f t="shared" ca="1" si="28"/>
        <v/>
      </c>
      <c r="Q584" s="93" t="str">
        <f t="shared" ca="1" si="29"/>
        <v/>
      </c>
    </row>
    <row r="585" spans="1:17" s="1" customFormat="1" ht="15" hidden="1" customHeight="1" x14ac:dyDescent="0.25">
      <c r="A585" s="92" t="s">
        <v>236</v>
      </c>
      <c r="B585" s="93" t="str">
        <f>IFERROR(VLOOKUP(A585,Dim_Magaza!$A:$C,2,FALSE()),"")</f>
        <v>SEFERİHİSAR</v>
      </c>
      <c r="C585" s="93" t="s">
        <v>8654</v>
      </c>
      <c r="D585" s="92" t="s">
        <v>52</v>
      </c>
      <c r="E585" s="93" t="str">
        <f>IFERROR(VLOOKUP(D585,Dim_Unvan!$A:$B,2,FALSE()),"")</f>
        <v>REYON GÖREVLİSİ</v>
      </c>
      <c r="F585" s="92" t="s">
        <v>53</v>
      </c>
      <c r="G585" s="93" t="str">
        <f>IF(OR(A585="",F585="",I585="",K585&lt;&gt;""),"",IF(COUNTIFS($A$2:A585,A585,$F$2:F585,F585,$K$2:K585,"")&lt;=SUMIFS(Fact_Norm!$F:$F,Fact_Norm!$A:$A,A585,Fact_Norm!$E:$E,F585),"Norma Uygun","Norm Fazlası"))</f>
        <v>Norma Uygun</v>
      </c>
      <c r="H585" s="92"/>
      <c r="I585" s="92" t="s">
        <v>885</v>
      </c>
      <c r="J585" s="94"/>
      <c r="K585" s="94"/>
      <c r="L585" s="92"/>
      <c r="M585" s="92"/>
      <c r="N585" s="93" t="str">
        <f>IFERROR(VLOOKUP(M585,Dim_CikisNedeni!$A:$B,2,FALSE()),"")</f>
        <v/>
      </c>
      <c r="O585" s="93" t="str">
        <f t="shared" si="27"/>
        <v>Aktif</v>
      </c>
      <c r="P585" s="93" t="str">
        <f t="shared" ca="1" si="28"/>
        <v/>
      </c>
      <c r="Q585" s="93" t="str">
        <f t="shared" ca="1" si="29"/>
        <v/>
      </c>
    </row>
    <row r="586" spans="1:17" s="1" customFormat="1" ht="15" hidden="1" customHeight="1" x14ac:dyDescent="0.25">
      <c r="A586" s="92" t="s">
        <v>236</v>
      </c>
      <c r="B586" s="93" t="str">
        <f>IFERROR(VLOOKUP(A586,Dim_Magaza!$A:$C,2,FALSE()),"")</f>
        <v>SEFERİHİSAR</v>
      </c>
      <c r="C586" s="93" t="s">
        <v>8654</v>
      </c>
      <c r="D586" s="92" t="s">
        <v>52</v>
      </c>
      <c r="E586" s="93" t="str">
        <f>IFERROR(VLOOKUP(D586,Dim_Unvan!$A:$B,2,FALSE()),"")</f>
        <v>REYON GÖREVLİSİ</v>
      </c>
      <c r="F586" s="92" t="s">
        <v>53</v>
      </c>
      <c r="G586" s="93" t="str">
        <f>IF(OR(A586="",F586="",I586="",K586&lt;&gt;""),"",IF(COUNTIFS($A$2:A586,A586,$F$2:F586,F586,$K$2:K586,"")&lt;=SUMIFS(Fact_Norm!$F:$F,Fact_Norm!$A:$A,A586,Fact_Norm!$E:$E,F586),"Norma Uygun","Norm Fazlası"))</f>
        <v>Norma Uygun</v>
      </c>
      <c r="H586" s="92"/>
      <c r="I586" s="92" t="s">
        <v>886</v>
      </c>
      <c r="J586" s="94"/>
      <c r="K586" s="94"/>
      <c r="L586" s="92"/>
      <c r="M586" s="92"/>
      <c r="N586" s="93" t="str">
        <f>IFERROR(VLOOKUP(M586,Dim_CikisNedeni!$A:$B,2,FALSE()),"")</f>
        <v/>
      </c>
      <c r="O586" s="93" t="str">
        <f t="shared" si="27"/>
        <v>Aktif</v>
      </c>
      <c r="P586" s="93" t="str">
        <f t="shared" ca="1" si="28"/>
        <v/>
      </c>
      <c r="Q586" s="93" t="str">
        <f t="shared" ca="1" si="29"/>
        <v/>
      </c>
    </row>
    <row r="587" spans="1:17" s="1" customFormat="1" ht="15" hidden="1" customHeight="1" x14ac:dyDescent="0.25">
      <c r="A587" s="92" t="s">
        <v>236</v>
      </c>
      <c r="B587" s="93" t="str">
        <f>IFERROR(VLOOKUP(A587,Dim_Magaza!$A:$C,2,FALSE()),"")</f>
        <v>SEFERİHİSAR</v>
      </c>
      <c r="C587" s="93" t="s">
        <v>8654</v>
      </c>
      <c r="D587" s="92" t="s">
        <v>52</v>
      </c>
      <c r="E587" s="93" t="str">
        <f>IFERROR(VLOOKUP(D587,Dim_Unvan!$A:$B,2,FALSE()),"")</f>
        <v>REYON GÖREVLİSİ</v>
      </c>
      <c r="F587" s="92" t="s">
        <v>53</v>
      </c>
      <c r="G587" s="93" t="str">
        <f>IF(OR(A587="",F587="",I587="",K587&lt;&gt;""),"",IF(COUNTIFS($A$2:A587,A587,$F$2:F587,F587,$K$2:K587,"")&lt;=SUMIFS(Fact_Norm!$F:$F,Fact_Norm!$A:$A,A587,Fact_Norm!$E:$E,F587),"Norma Uygun","Norm Fazlası"))</f>
        <v>Norma Uygun</v>
      </c>
      <c r="H587" s="92"/>
      <c r="I587" s="92" t="s">
        <v>887</v>
      </c>
      <c r="J587" s="94"/>
      <c r="K587" s="94"/>
      <c r="L587" s="92"/>
      <c r="M587" s="92"/>
      <c r="N587" s="93" t="str">
        <f>IFERROR(VLOOKUP(M587,Dim_CikisNedeni!$A:$B,2,FALSE()),"")</f>
        <v/>
      </c>
      <c r="O587" s="93" t="str">
        <f t="shared" si="27"/>
        <v>Aktif</v>
      </c>
      <c r="P587" s="93" t="str">
        <f t="shared" ca="1" si="28"/>
        <v/>
      </c>
      <c r="Q587" s="93" t="str">
        <f t="shared" ca="1" si="29"/>
        <v/>
      </c>
    </row>
    <row r="588" spans="1:17" s="1" customFormat="1" ht="15" hidden="1" customHeight="1" x14ac:dyDescent="0.25">
      <c r="A588" s="92" t="s">
        <v>236</v>
      </c>
      <c r="B588" s="93" t="str">
        <f>IFERROR(VLOOKUP(A588,Dim_Magaza!$A:$C,2,FALSE()),"")</f>
        <v>SEFERİHİSAR</v>
      </c>
      <c r="C588" s="93" t="s">
        <v>8654</v>
      </c>
      <c r="D588" s="92" t="s">
        <v>52</v>
      </c>
      <c r="E588" s="93" t="str">
        <f>IFERROR(VLOOKUP(D588,Dim_Unvan!$A:$B,2,FALSE()),"")</f>
        <v>REYON GÖREVLİSİ</v>
      </c>
      <c r="F588" s="92" t="s">
        <v>53</v>
      </c>
      <c r="G588" s="93" t="str">
        <f>IF(OR(A588="",F588="",I588="",K588&lt;&gt;""),"",IF(COUNTIFS($A$2:A588,A588,$F$2:F588,F588,$K$2:K588,"")&lt;=SUMIFS(Fact_Norm!$F:$F,Fact_Norm!$A:$A,A588,Fact_Norm!$E:$E,F588),"Norma Uygun","Norm Fazlası"))</f>
        <v>Norma Uygun</v>
      </c>
      <c r="H588" s="92"/>
      <c r="I588" s="92" t="s">
        <v>888</v>
      </c>
      <c r="J588" s="94"/>
      <c r="K588" s="94"/>
      <c r="L588" s="92"/>
      <c r="M588" s="92"/>
      <c r="N588" s="93" t="str">
        <f>IFERROR(VLOOKUP(M588,Dim_CikisNedeni!$A:$B,2,FALSE()),"")</f>
        <v/>
      </c>
      <c r="O588" s="93" t="str">
        <f t="shared" si="27"/>
        <v>Aktif</v>
      </c>
      <c r="P588" s="93" t="str">
        <f t="shared" ca="1" si="28"/>
        <v/>
      </c>
      <c r="Q588" s="93" t="str">
        <f t="shared" ca="1" si="29"/>
        <v/>
      </c>
    </row>
    <row r="589" spans="1:17" s="1" customFormat="1" ht="15" hidden="1" customHeight="1" x14ac:dyDescent="0.25">
      <c r="A589" s="92" t="s">
        <v>236</v>
      </c>
      <c r="B589" s="93" t="str">
        <f>IFERROR(VLOOKUP(A589,Dim_Magaza!$A:$C,2,FALSE()),"")</f>
        <v>SEFERİHİSAR</v>
      </c>
      <c r="C589" s="93" t="s">
        <v>8654</v>
      </c>
      <c r="D589" s="92" t="s">
        <v>52</v>
      </c>
      <c r="E589" s="93" t="str">
        <f>IFERROR(VLOOKUP(D589,Dim_Unvan!$A:$B,2,FALSE()),"")</f>
        <v>REYON GÖREVLİSİ</v>
      </c>
      <c r="F589" s="92" t="s">
        <v>53</v>
      </c>
      <c r="G589" s="93" t="str">
        <f>IF(OR(A589="",F589="",I589="",K589&lt;&gt;""),"",IF(COUNTIFS($A$2:A589,A589,$F$2:F589,F589,$K$2:K589,"")&lt;=SUMIFS(Fact_Norm!$F:$F,Fact_Norm!$A:$A,A589,Fact_Norm!$E:$E,F589),"Norma Uygun","Norm Fazlası"))</f>
        <v>Norm Fazlası</v>
      </c>
      <c r="H589" s="92"/>
      <c r="I589" s="92" t="s">
        <v>889</v>
      </c>
      <c r="J589" s="94"/>
      <c r="K589" s="94"/>
      <c r="L589" s="92"/>
      <c r="M589" s="92"/>
      <c r="N589" s="93" t="str">
        <f>IFERROR(VLOOKUP(M589,Dim_CikisNedeni!$A:$B,2,FALSE()),"")</f>
        <v/>
      </c>
      <c r="O589" s="93" t="str">
        <f t="shared" si="27"/>
        <v>Aktif</v>
      </c>
      <c r="P589" s="93" t="str">
        <f t="shared" ca="1" si="28"/>
        <v/>
      </c>
      <c r="Q589" s="93" t="str">
        <f t="shared" ca="1" si="29"/>
        <v/>
      </c>
    </row>
    <row r="590" spans="1:17" s="1" customFormat="1" ht="15" hidden="1" customHeight="1" x14ac:dyDescent="0.25">
      <c r="A590" s="92" t="s">
        <v>236</v>
      </c>
      <c r="B590" s="93" t="str">
        <f>IFERROR(VLOOKUP(A590,Dim_Magaza!$A:$C,2,FALSE()),"")</f>
        <v>SEFERİHİSAR</v>
      </c>
      <c r="C590" s="93" t="s">
        <v>8654</v>
      </c>
      <c r="D590" s="92" t="s">
        <v>52</v>
      </c>
      <c r="E590" s="93" t="str">
        <f>IFERROR(VLOOKUP(D590,Dim_Unvan!$A:$B,2,FALSE()),"")</f>
        <v>REYON GÖREVLİSİ</v>
      </c>
      <c r="F590" s="92" t="s">
        <v>53</v>
      </c>
      <c r="G590" s="93" t="str">
        <f>IF(OR(A590="",F590="",I590="",K590&lt;&gt;""),"",IF(COUNTIFS($A$2:A590,A590,$F$2:F590,F590,$K$2:K590,"")&lt;=SUMIFS(Fact_Norm!$F:$F,Fact_Norm!$A:$A,A590,Fact_Norm!$E:$E,F590),"Norma Uygun","Norm Fazlası"))</f>
        <v>Norm Fazlası</v>
      </c>
      <c r="H590" s="92"/>
      <c r="I590" s="92" t="s">
        <v>890</v>
      </c>
      <c r="J590" s="94"/>
      <c r="K590" s="94"/>
      <c r="L590" s="92"/>
      <c r="M590" s="92"/>
      <c r="N590" s="93" t="str">
        <f>IFERROR(VLOOKUP(M590,Dim_CikisNedeni!$A:$B,2,FALSE()),"")</f>
        <v/>
      </c>
      <c r="O590" s="93" t="str">
        <f t="shared" si="27"/>
        <v>Aktif</v>
      </c>
      <c r="P590" s="93" t="str">
        <f t="shared" ca="1" si="28"/>
        <v/>
      </c>
      <c r="Q590" s="93" t="str">
        <f t="shared" ca="1" si="29"/>
        <v/>
      </c>
    </row>
    <row r="591" spans="1:17" s="1" customFormat="1" ht="15" hidden="1" customHeight="1" x14ac:dyDescent="0.25">
      <c r="A591" s="92" t="s">
        <v>236</v>
      </c>
      <c r="B591" s="93" t="str">
        <f>IFERROR(VLOOKUP(A591,Dim_Magaza!$A:$C,2,FALSE()),"")</f>
        <v>SEFERİHİSAR</v>
      </c>
      <c r="C591" s="93" t="s">
        <v>8654</v>
      </c>
      <c r="D591" s="92" t="s">
        <v>84</v>
      </c>
      <c r="E591" s="93" t="str">
        <f>IFERROR(VLOOKUP(D591,Dim_Unvan!$A:$B,2,FALSE()),"")</f>
        <v>ŞARKÜTERİ</v>
      </c>
      <c r="F591" s="92" t="s">
        <v>85</v>
      </c>
      <c r="G591" s="93" t="str">
        <f>IF(OR(A591="",F591="",I591="",K591&lt;&gt;""),"",IF(COUNTIFS($A$2:A591,A591,$F$2:F591,F591,$K$2:K591,"")&lt;=SUMIFS(Fact_Norm!$F:$F,Fact_Norm!$A:$A,A591,Fact_Norm!$E:$E,F591),"Norma Uygun","Norm Fazlası"))</f>
        <v>Norma Uygun</v>
      </c>
      <c r="H591" s="92"/>
      <c r="I591" s="92" t="s">
        <v>891</v>
      </c>
      <c r="J591" s="94"/>
      <c r="K591" s="94"/>
      <c r="L591" s="92"/>
      <c r="M591" s="92"/>
      <c r="N591" s="93" t="str">
        <f>IFERROR(VLOOKUP(M591,Dim_CikisNedeni!$A:$B,2,FALSE()),"")</f>
        <v/>
      </c>
      <c r="O591" s="93" t="str">
        <f t="shared" si="27"/>
        <v>Aktif</v>
      </c>
      <c r="P591" s="93" t="str">
        <f t="shared" ca="1" si="28"/>
        <v/>
      </c>
      <c r="Q591" s="93" t="str">
        <f t="shared" ca="1" si="29"/>
        <v/>
      </c>
    </row>
    <row r="592" spans="1:17" s="1" customFormat="1" ht="15" hidden="1" customHeight="1" x14ac:dyDescent="0.25">
      <c r="A592" s="92" t="s">
        <v>236</v>
      </c>
      <c r="B592" s="93" t="str">
        <f>IFERROR(VLOOKUP(A592,Dim_Magaza!$A:$C,2,FALSE()),"")</f>
        <v>SEFERİHİSAR</v>
      </c>
      <c r="C592" s="93" t="s">
        <v>8654</v>
      </c>
      <c r="D592" s="92" t="s">
        <v>108</v>
      </c>
      <c r="E592" s="93" t="str">
        <f>IFERROR(VLOOKUP(D592,Dim_Unvan!$A:$B,2,FALSE()),"")</f>
        <v>ELİT KASAP</v>
      </c>
      <c r="F592" s="92" t="s">
        <v>27</v>
      </c>
      <c r="G592" s="93" t="str">
        <f>IF(OR(A592="",F592="",I592="",K592&lt;&gt;""),"",IF(COUNTIFS($A$2:A592,A592,$F$2:F592,F592,$K$2:K592,"")&lt;=SUMIFS(Fact_Norm!$F:$F,Fact_Norm!$A:$A,A592,Fact_Norm!$E:$E,F592),"Norma Uygun","Norm Fazlası"))</f>
        <v>Norma Uygun</v>
      </c>
      <c r="H592" s="92"/>
      <c r="I592" s="92" t="s">
        <v>892</v>
      </c>
      <c r="J592" s="94"/>
      <c r="K592" s="94"/>
      <c r="L592" s="92"/>
      <c r="M592" s="92"/>
      <c r="N592" s="93" t="str">
        <f>IFERROR(VLOOKUP(M592,Dim_CikisNedeni!$A:$B,2,FALSE()),"")</f>
        <v/>
      </c>
      <c r="O592" s="93" t="str">
        <f t="shared" si="27"/>
        <v>Aktif</v>
      </c>
      <c r="P592" s="93" t="str">
        <f t="shared" ca="1" si="28"/>
        <v/>
      </c>
      <c r="Q592" s="93" t="str">
        <f t="shared" ca="1" si="29"/>
        <v/>
      </c>
    </row>
    <row r="593" spans="1:17" s="1" customFormat="1" ht="15" hidden="1" customHeight="1" x14ac:dyDescent="0.25">
      <c r="A593" s="92" t="s">
        <v>236</v>
      </c>
      <c r="B593" s="93" t="str">
        <f>IFERROR(VLOOKUP(A593,Dim_Magaza!$A:$C,2,FALSE()),"")</f>
        <v>SEFERİHİSAR</v>
      </c>
      <c r="C593" s="93" t="s">
        <v>8654</v>
      </c>
      <c r="D593" s="92" t="s">
        <v>28</v>
      </c>
      <c r="E593" s="93" t="str">
        <f>IFERROR(VLOOKUP(D593,Dim_Unvan!$A:$B,2,FALSE()),"")</f>
        <v>KASAP YARDIMCISI</v>
      </c>
      <c r="F593" s="92" t="s">
        <v>29</v>
      </c>
      <c r="G593" s="93" t="str">
        <f>IF(OR(A593="",F593="",I593="",K593&lt;&gt;""),"",IF(COUNTIFS($A$2:A593,A593,$F$2:F593,F593,$K$2:K593,"")&lt;=SUMIFS(Fact_Norm!$F:$F,Fact_Norm!$A:$A,A593,Fact_Norm!$E:$E,F593),"Norma Uygun","Norm Fazlası"))</f>
        <v>Norma Uygun</v>
      </c>
      <c r="H593" s="92"/>
      <c r="I593" s="92" t="s">
        <v>893</v>
      </c>
      <c r="J593" s="94"/>
      <c r="K593" s="94"/>
      <c r="L593" s="92"/>
      <c r="M593" s="92"/>
      <c r="N593" s="93" t="str">
        <f>IFERROR(VLOOKUP(M593,Dim_CikisNedeni!$A:$B,2,FALSE()),"")</f>
        <v/>
      </c>
      <c r="O593" s="93" t="str">
        <f t="shared" si="27"/>
        <v>Aktif</v>
      </c>
      <c r="P593" s="93" t="str">
        <f t="shared" ca="1" si="28"/>
        <v/>
      </c>
      <c r="Q593" s="93" t="str">
        <f t="shared" ca="1" si="29"/>
        <v/>
      </c>
    </row>
    <row r="594" spans="1:17" s="1" customFormat="1" ht="15" hidden="1" customHeight="1" x14ac:dyDescent="0.25">
      <c r="A594" s="92" t="s">
        <v>236</v>
      </c>
      <c r="B594" s="93" t="str">
        <f>IFERROR(VLOOKUP(A594,Dim_Magaza!$A:$C,2,FALSE()),"")</f>
        <v>SEFERİHİSAR</v>
      </c>
      <c r="C594" s="93" t="s">
        <v>8654</v>
      </c>
      <c r="D594" s="92" t="s">
        <v>34</v>
      </c>
      <c r="E594" s="93" t="str">
        <f>IFERROR(VLOOKUP(D594,Dim_Unvan!$A:$B,2,FALSE()),"")</f>
        <v>MANAV</v>
      </c>
      <c r="F594" s="92" t="s">
        <v>35</v>
      </c>
      <c r="G594" s="93" t="str">
        <f>IF(OR(A594="",F594="",I594="",K594&lt;&gt;""),"",IF(COUNTIFS($A$2:A594,A594,$F$2:F594,F594,$K$2:K594,"")&lt;=SUMIFS(Fact_Norm!$F:$F,Fact_Norm!$A:$A,A594,Fact_Norm!$E:$E,F594),"Norma Uygun","Norm Fazlası"))</f>
        <v>Norma Uygun</v>
      </c>
      <c r="H594" s="92"/>
      <c r="I594" s="92" t="s">
        <v>894</v>
      </c>
      <c r="J594" s="94"/>
      <c r="K594" s="94"/>
      <c r="L594" s="92"/>
      <c r="M594" s="92"/>
      <c r="N594" s="93" t="str">
        <f>IFERROR(VLOOKUP(M594,Dim_CikisNedeni!$A:$B,2,FALSE()),"")</f>
        <v/>
      </c>
      <c r="O594" s="93" t="str">
        <f t="shared" si="27"/>
        <v>Aktif</v>
      </c>
      <c r="P594" s="93" t="str">
        <f t="shared" ca="1" si="28"/>
        <v/>
      </c>
      <c r="Q594" s="93" t="str">
        <f t="shared" ca="1" si="29"/>
        <v/>
      </c>
    </row>
    <row r="595" spans="1:17" s="1" customFormat="1" ht="15" hidden="1" customHeight="1" x14ac:dyDescent="0.25">
      <c r="A595" s="92" t="s">
        <v>236</v>
      </c>
      <c r="B595" s="93" t="str">
        <f>IFERROR(VLOOKUP(A595,Dim_Magaza!$A:$C,2,FALSE()),"")</f>
        <v>SEFERİHİSAR</v>
      </c>
      <c r="C595" s="93" t="s">
        <v>8654</v>
      </c>
      <c r="D595" s="92" t="s">
        <v>34</v>
      </c>
      <c r="E595" s="93" t="str">
        <f>IFERROR(VLOOKUP(D595,Dim_Unvan!$A:$B,2,FALSE()),"")</f>
        <v>MANAV</v>
      </c>
      <c r="F595" s="92" t="s">
        <v>35</v>
      </c>
      <c r="G595" s="93" t="str">
        <f>IF(OR(A595="",F595="",I595="",K595&lt;&gt;""),"",IF(COUNTIFS($A$2:A595,A595,$F$2:F595,F595,$K$2:K595,"")&lt;=SUMIFS(Fact_Norm!$F:$F,Fact_Norm!$A:$A,A595,Fact_Norm!$E:$E,F595),"Norma Uygun","Norm Fazlası"))</f>
        <v>Norma Uygun</v>
      </c>
      <c r="H595" s="92"/>
      <c r="I595" s="92" t="s">
        <v>895</v>
      </c>
      <c r="J595" s="94"/>
      <c r="K595" s="94"/>
      <c r="L595" s="92"/>
      <c r="M595" s="92"/>
      <c r="N595" s="93" t="str">
        <f>IFERROR(VLOOKUP(M595,Dim_CikisNedeni!$A:$B,2,FALSE()),"")</f>
        <v/>
      </c>
      <c r="O595" s="93" t="str">
        <f t="shared" si="27"/>
        <v>Aktif</v>
      </c>
      <c r="P595" s="93" t="str">
        <f t="shared" ca="1" si="28"/>
        <v/>
      </c>
      <c r="Q595" s="93" t="str">
        <f t="shared" ca="1" si="29"/>
        <v/>
      </c>
    </row>
    <row r="596" spans="1:17" s="1" customFormat="1" ht="15" hidden="1" customHeight="1" x14ac:dyDescent="0.25">
      <c r="A596" s="92" t="s">
        <v>236</v>
      </c>
      <c r="B596" s="93" t="str">
        <f>IFERROR(VLOOKUP(A596,Dim_Magaza!$A:$C,2,FALSE()),"")</f>
        <v>SEFERİHİSAR</v>
      </c>
      <c r="C596" s="93" t="s">
        <v>8654</v>
      </c>
      <c r="D596" s="92" t="s">
        <v>102</v>
      </c>
      <c r="E596" s="93" t="str">
        <f>IFERROR(VLOOKUP(D596,Dim_Unvan!$A:$B,2,FALSE()),"")</f>
        <v>UZMAN MANAV</v>
      </c>
      <c r="F596" s="92" t="s">
        <v>35</v>
      </c>
      <c r="G596" s="93" t="str">
        <f>IF(OR(A596="",F596="",I596="",K596&lt;&gt;""),"",IF(COUNTIFS($A$2:A596,A596,$F$2:F596,F596,$K$2:K596,"")&lt;=SUMIFS(Fact_Norm!$F:$F,Fact_Norm!$A:$A,A596,Fact_Norm!$E:$E,F596),"Norma Uygun","Norm Fazlası"))</f>
        <v>Norm Fazlası</v>
      </c>
      <c r="H596" s="92"/>
      <c r="I596" s="92" t="s">
        <v>896</v>
      </c>
      <c r="J596" s="94"/>
      <c r="K596" s="94"/>
      <c r="L596" s="92"/>
      <c r="M596" s="92"/>
      <c r="N596" s="93" t="str">
        <f>IFERROR(VLOOKUP(M596,Dim_CikisNedeni!$A:$B,2,FALSE()),"")</f>
        <v/>
      </c>
      <c r="O596" s="93" t="str">
        <f t="shared" si="27"/>
        <v>Aktif</v>
      </c>
      <c r="P596" s="93" t="str">
        <f t="shared" ca="1" si="28"/>
        <v/>
      </c>
      <c r="Q596" s="93" t="str">
        <f t="shared" ca="1" si="29"/>
        <v/>
      </c>
    </row>
    <row r="597" spans="1:17" s="1" customFormat="1" ht="15" hidden="1" customHeight="1" x14ac:dyDescent="0.25">
      <c r="A597" s="92" t="s">
        <v>236</v>
      </c>
      <c r="B597" s="93" t="str">
        <f>IFERROR(VLOOKUP(A597,Dim_Magaza!$A:$C,2,FALSE()),"")</f>
        <v>SEFERİHİSAR</v>
      </c>
      <c r="C597" s="93" t="s">
        <v>8654</v>
      </c>
      <c r="D597" s="92" t="s">
        <v>68</v>
      </c>
      <c r="E597" s="93" t="str">
        <f>IFERROR(VLOOKUP(D597,Dim_Unvan!$A:$B,2,FALSE()),"")</f>
        <v>UNLU MAMÜLLER</v>
      </c>
      <c r="F597" s="92" t="s">
        <v>69</v>
      </c>
      <c r="G597" s="93" t="str">
        <f>IF(OR(A597="",F597="",I597="",K597&lt;&gt;""),"",IF(COUNTIFS($A$2:A597,A597,$F$2:F597,F597,$K$2:K597,"")&lt;=SUMIFS(Fact_Norm!$F:$F,Fact_Norm!$A:$A,A597,Fact_Norm!$E:$E,F597),"Norma Uygun","Norm Fazlası"))</f>
        <v>Norma Uygun</v>
      </c>
      <c r="H597" s="92"/>
      <c r="I597" s="92" t="s">
        <v>897</v>
      </c>
      <c r="J597" s="94"/>
      <c r="K597" s="94"/>
      <c r="L597" s="92"/>
      <c r="M597" s="92"/>
      <c r="N597" s="93" t="str">
        <f>IFERROR(VLOOKUP(M597,Dim_CikisNedeni!$A:$B,2,FALSE()),"")</f>
        <v/>
      </c>
      <c r="O597" s="93" t="str">
        <f t="shared" si="27"/>
        <v>Aktif</v>
      </c>
      <c r="P597" s="93" t="str">
        <f t="shared" ca="1" si="28"/>
        <v/>
      </c>
      <c r="Q597" s="93" t="str">
        <f t="shared" ca="1" si="29"/>
        <v/>
      </c>
    </row>
    <row r="598" spans="1:17" s="13" customFormat="1" ht="15" hidden="1" customHeight="1" x14ac:dyDescent="0.25"/>
    <row r="599" spans="1:17" s="13" customFormat="1" ht="15" hidden="1" customHeight="1" x14ac:dyDescent="0.25"/>
    <row r="600" spans="1:17" s="13" customFormat="1" ht="15" hidden="1" customHeight="1" x14ac:dyDescent="0.25"/>
    <row r="601" spans="1:17" s="13" customFormat="1" ht="15" hidden="1" customHeight="1" x14ac:dyDescent="0.25"/>
    <row r="602" spans="1:17" s="13" customFormat="1" ht="15" customHeight="1" x14ac:dyDescent="0.25"/>
    <row r="603" spans="1:17" s="13" customFormat="1" ht="15" customHeight="1" x14ac:dyDescent="0.25"/>
    <row r="604" spans="1:17" s="13" customFormat="1" ht="15" customHeight="1" x14ac:dyDescent="0.25"/>
    <row r="605" spans="1:17" s="13" customFormat="1" ht="15" customHeight="1" x14ac:dyDescent="0.25"/>
    <row r="606" spans="1:17" s="13" customFormat="1" ht="15" customHeight="1" x14ac:dyDescent="0.25"/>
    <row r="607" spans="1:17" s="13" customFormat="1" ht="15" customHeight="1" x14ac:dyDescent="0.25"/>
    <row r="608" spans="1:17" s="13" customFormat="1" ht="15" customHeight="1" x14ac:dyDescent="0.25"/>
    <row r="609" s="13" customFormat="1" ht="15" customHeight="1" x14ac:dyDescent="0.25"/>
    <row r="610" s="13" customFormat="1" ht="15" customHeight="1" x14ac:dyDescent="0.25"/>
    <row r="611" s="13" customFormat="1" ht="15" customHeight="1" x14ac:dyDescent="0.25"/>
    <row r="612" s="13" customFormat="1" ht="15" customHeight="1" x14ac:dyDescent="0.25"/>
    <row r="613" s="13" customFormat="1" ht="15" customHeight="1" x14ac:dyDescent="0.25"/>
    <row r="614" s="13" customFormat="1" ht="15" customHeight="1" x14ac:dyDescent="0.25"/>
    <row r="615" s="13" customFormat="1" ht="15" customHeight="1" x14ac:dyDescent="0.25"/>
    <row r="616" s="13" customFormat="1" ht="15" customHeight="1" x14ac:dyDescent="0.25"/>
    <row r="617" s="13" customFormat="1" ht="15" customHeight="1" x14ac:dyDescent="0.25"/>
    <row r="618" s="13" customFormat="1" ht="15" customHeight="1" x14ac:dyDescent="0.25"/>
    <row r="619" s="13" customFormat="1" ht="15" customHeight="1" x14ac:dyDescent="0.25"/>
    <row r="620" s="13" customFormat="1" ht="15" customHeight="1" x14ac:dyDescent="0.25"/>
    <row r="621" s="13" customFormat="1" ht="15" customHeight="1" x14ac:dyDescent="0.25"/>
    <row r="622" s="13" customFormat="1" ht="15" customHeight="1" x14ac:dyDescent="0.25"/>
    <row r="623" s="13" customFormat="1" ht="15" customHeight="1" x14ac:dyDescent="0.25"/>
    <row r="624" s="13" customFormat="1" ht="15" customHeight="1" x14ac:dyDescent="0.25"/>
    <row r="625" s="13" customFormat="1" ht="15" customHeight="1" x14ac:dyDescent="0.25"/>
    <row r="626" s="13" customFormat="1" ht="15" customHeight="1" x14ac:dyDescent="0.25"/>
    <row r="627" s="13" customFormat="1" ht="15" customHeight="1" x14ac:dyDescent="0.25"/>
    <row r="628" s="13" customFormat="1" ht="15" customHeight="1" x14ac:dyDescent="0.25"/>
    <row r="629" s="13" customFormat="1" ht="15" customHeight="1" x14ac:dyDescent="0.25"/>
    <row r="630" s="13" customFormat="1" ht="15" customHeight="1" x14ac:dyDescent="0.25"/>
    <row r="631" s="13" customFormat="1" ht="15" customHeight="1" x14ac:dyDescent="0.25"/>
    <row r="632" s="13" customFormat="1" ht="15" customHeight="1" x14ac:dyDescent="0.25"/>
    <row r="633" s="13" customFormat="1" ht="15" customHeight="1" x14ac:dyDescent="0.25"/>
    <row r="634" s="13" customFormat="1" ht="15" customHeight="1" x14ac:dyDescent="0.25"/>
    <row r="635" s="13" customFormat="1" ht="15" customHeight="1" x14ac:dyDescent="0.25"/>
    <row r="636" s="13" customFormat="1" ht="15" customHeight="1" x14ac:dyDescent="0.25"/>
    <row r="637" s="13" customFormat="1" ht="15" customHeight="1" x14ac:dyDescent="0.25"/>
    <row r="638" s="13" customFormat="1" ht="15" customHeight="1" x14ac:dyDescent="0.25"/>
    <row r="639" s="13" customFormat="1" ht="15" customHeight="1" x14ac:dyDescent="0.25"/>
    <row r="640" s="13" customFormat="1" ht="15" customHeight="1" x14ac:dyDescent="0.25"/>
    <row r="641" s="13" customFormat="1" ht="15" customHeight="1" x14ac:dyDescent="0.25"/>
    <row r="642" s="13" customFormat="1" ht="15" customHeight="1" x14ac:dyDescent="0.25"/>
    <row r="643" s="13" customFormat="1" ht="15" customHeight="1" x14ac:dyDescent="0.25"/>
    <row r="644" s="13" customFormat="1" ht="15" customHeight="1" x14ac:dyDescent="0.25"/>
    <row r="645" s="13" customFormat="1" ht="15" customHeight="1" x14ac:dyDescent="0.25"/>
    <row r="646" s="13" customFormat="1" ht="15" customHeight="1" x14ac:dyDescent="0.25"/>
    <row r="647" s="13" customFormat="1" ht="15" customHeight="1" x14ac:dyDescent="0.25"/>
    <row r="648" s="13" customFormat="1" ht="15" customHeight="1" x14ac:dyDescent="0.25"/>
    <row r="649" s="13" customFormat="1" ht="15" customHeight="1" x14ac:dyDescent="0.25"/>
    <row r="650" s="13" customFormat="1" ht="15" customHeight="1" x14ac:dyDescent="0.25"/>
    <row r="651" s="13" customFormat="1" ht="15" customHeight="1" x14ac:dyDescent="0.25"/>
    <row r="652" s="13" customFormat="1" ht="15" customHeight="1" x14ac:dyDescent="0.25"/>
    <row r="653" s="13" customFormat="1" ht="15" customHeight="1" x14ac:dyDescent="0.25"/>
    <row r="654" s="13" customFormat="1" ht="15" customHeight="1" x14ac:dyDescent="0.25"/>
    <row r="655" s="13" customFormat="1" ht="15" customHeight="1" x14ac:dyDescent="0.25"/>
    <row r="656" s="13" customFormat="1" ht="15" customHeight="1" x14ac:dyDescent="0.25"/>
    <row r="657" s="13" customFormat="1" ht="15" customHeight="1" x14ac:dyDescent="0.25"/>
    <row r="658" s="13" customFormat="1" ht="15" customHeight="1" x14ac:dyDescent="0.25"/>
    <row r="659" s="13" customFormat="1" ht="15" customHeight="1" x14ac:dyDescent="0.25"/>
    <row r="660" s="13" customFormat="1" ht="15" customHeight="1" x14ac:dyDescent="0.25"/>
    <row r="661" s="13" customFormat="1" ht="15" customHeight="1" x14ac:dyDescent="0.25"/>
    <row r="662" s="13" customFormat="1" ht="15" customHeight="1" x14ac:dyDescent="0.25"/>
    <row r="663" s="13" customFormat="1" ht="15" customHeight="1" x14ac:dyDescent="0.25"/>
    <row r="664" s="13" customFormat="1" ht="15" customHeight="1" x14ac:dyDescent="0.25"/>
    <row r="665" s="13" customFormat="1" ht="15" customHeight="1" x14ac:dyDescent="0.25"/>
    <row r="666" s="13" customFormat="1" ht="15" customHeight="1" x14ac:dyDescent="0.25"/>
    <row r="667" s="13" customFormat="1" ht="15" customHeight="1" x14ac:dyDescent="0.25"/>
    <row r="668" s="13" customFormat="1" ht="15" customHeight="1" x14ac:dyDescent="0.25"/>
    <row r="669" s="13" customFormat="1" ht="15" customHeight="1" x14ac:dyDescent="0.25"/>
    <row r="670" s="13" customFormat="1" ht="15" customHeight="1" x14ac:dyDescent="0.25"/>
    <row r="671" s="13" customFormat="1" ht="15" customHeight="1" x14ac:dyDescent="0.25"/>
    <row r="672" s="13" customFormat="1" ht="15" customHeight="1" x14ac:dyDescent="0.25"/>
    <row r="673" s="13" customFormat="1" ht="15" customHeight="1" x14ac:dyDescent="0.25"/>
    <row r="674" s="13" customFormat="1" ht="15" customHeight="1" x14ac:dyDescent="0.25"/>
    <row r="675" s="13" customFormat="1" ht="15" customHeight="1" x14ac:dyDescent="0.25"/>
    <row r="676" s="13" customFormat="1" ht="15" customHeight="1" x14ac:dyDescent="0.25"/>
    <row r="677" s="13" customFormat="1" ht="15" customHeight="1" x14ac:dyDescent="0.25"/>
    <row r="678" s="13" customFormat="1" ht="15" customHeight="1" x14ac:dyDescent="0.25"/>
    <row r="679" s="13" customFormat="1" ht="15" customHeight="1" x14ac:dyDescent="0.25"/>
    <row r="680" s="13" customFormat="1" ht="15" customHeight="1" x14ac:dyDescent="0.25"/>
    <row r="681" s="13" customFormat="1" ht="15" customHeight="1" x14ac:dyDescent="0.25"/>
    <row r="682" s="13" customFormat="1" ht="15" customHeight="1" x14ac:dyDescent="0.25"/>
    <row r="683" s="13" customFormat="1" ht="15" customHeight="1" x14ac:dyDescent="0.25"/>
    <row r="684" s="13" customFormat="1" ht="15" customHeight="1" x14ac:dyDescent="0.25"/>
    <row r="685" s="13" customFormat="1" ht="15" customHeight="1" x14ac:dyDescent="0.25"/>
    <row r="686" s="13" customFormat="1" ht="15" customHeight="1" x14ac:dyDescent="0.25"/>
    <row r="687" s="13" customFormat="1" ht="15" customHeight="1" x14ac:dyDescent="0.25"/>
    <row r="688" s="13" customFormat="1" ht="15" customHeight="1" x14ac:dyDescent="0.25"/>
    <row r="689" s="13" customFormat="1" ht="15" customHeight="1" x14ac:dyDescent="0.25"/>
    <row r="690" s="13" customFormat="1" ht="15" customHeight="1" x14ac:dyDescent="0.25"/>
    <row r="691" s="13" customFormat="1" ht="15" customHeight="1" x14ac:dyDescent="0.25"/>
    <row r="692" s="13" customFormat="1" ht="15" customHeight="1" x14ac:dyDescent="0.25"/>
    <row r="693" s="13" customFormat="1" ht="15" customHeight="1" x14ac:dyDescent="0.25"/>
    <row r="694" s="13" customFormat="1" ht="15" customHeight="1" x14ac:dyDescent="0.25"/>
    <row r="695" s="13" customFormat="1" ht="15" customHeight="1" x14ac:dyDescent="0.25"/>
    <row r="696" s="13" customFormat="1" ht="15" customHeight="1" x14ac:dyDescent="0.25"/>
    <row r="697" s="13" customFormat="1" ht="15" customHeight="1" x14ac:dyDescent="0.25"/>
    <row r="698" s="13" customFormat="1" ht="15" customHeight="1" x14ac:dyDescent="0.25"/>
    <row r="699" s="13" customFormat="1" ht="15" customHeight="1" x14ac:dyDescent="0.25"/>
    <row r="700" s="13" customFormat="1" ht="15" customHeight="1" x14ac:dyDescent="0.25"/>
    <row r="701" s="13" customFormat="1" ht="15" customHeight="1" x14ac:dyDescent="0.25"/>
    <row r="702" s="13" customFormat="1" ht="15" customHeight="1" x14ac:dyDescent="0.25"/>
    <row r="703" s="13" customFormat="1" ht="15" customHeight="1" x14ac:dyDescent="0.25"/>
    <row r="704" s="13" customFormat="1" ht="15" customHeight="1" x14ac:dyDescent="0.25"/>
    <row r="705" s="13" customFormat="1" ht="15" customHeight="1" x14ac:dyDescent="0.25"/>
    <row r="706" s="13" customFormat="1" ht="15" customHeight="1" x14ac:dyDescent="0.25"/>
    <row r="707" s="13" customFormat="1" ht="15" customHeight="1" x14ac:dyDescent="0.25"/>
    <row r="708" s="13" customFormat="1" ht="15" customHeight="1" x14ac:dyDescent="0.25"/>
    <row r="709" s="13" customFormat="1" ht="15" customHeight="1" x14ac:dyDescent="0.25"/>
    <row r="710" s="13" customFormat="1" ht="15" customHeight="1" x14ac:dyDescent="0.25"/>
    <row r="711" s="13" customFormat="1" ht="15" customHeight="1" x14ac:dyDescent="0.25"/>
    <row r="712" s="13" customFormat="1" ht="15" customHeight="1" x14ac:dyDescent="0.25"/>
    <row r="713" s="13" customFormat="1" ht="15" customHeight="1" x14ac:dyDescent="0.25"/>
    <row r="714" s="13" customFormat="1" ht="15" customHeight="1" x14ac:dyDescent="0.25"/>
    <row r="715" s="13" customFormat="1" ht="15" customHeight="1" x14ac:dyDescent="0.25"/>
    <row r="716" s="13" customFormat="1" ht="15" customHeight="1" x14ac:dyDescent="0.25"/>
    <row r="717" s="13" customFormat="1" ht="15" customHeight="1" x14ac:dyDescent="0.25"/>
    <row r="718" s="13" customFormat="1" ht="15" customHeight="1" x14ac:dyDescent="0.25"/>
    <row r="719" s="13" customFormat="1" ht="15" customHeight="1" x14ac:dyDescent="0.25"/>
    <row r="720" s="13" customFormat="1" ht="15" customHeight="1" x14ac:dyDescent="0.25"/>
    <row r="721" s="13" customFormat="1" ht="15" customHeight="1" x14ac:dyDescent="0.25"/>
    <row r="722" s="13" customFormat="1" ht="15" customHeight="1" x14ac:dyDescent="0.25"/>
    <row r="723" s="13" customFormat="1" ht="15" customHeight="1" x14ac:dyDescent="0.25"/>
    <row r="724" s="13" customFormat="1" ht="15" customHeight="1" x14ac:dyDescent="0.25"/>
    <row r="725" s="13" customFormat="1" ht="15" customHeight="1" x14ac:dyDescent="0.25"/>
    <row r="726" s="13" customFormat="1" ht="15" customHeight="1" x14ac:dyDescent="0.25"/>
    <row r="727" s="13" customFormat="1" ht="15" customHeight="1" x14ac:dyDescent="0.25"/>
    <row r="728" s="13" customFormat="1" ht="15" customHeight="1" x14ac:dyDescent="0.25"/>
    <row r="729" s="13" customFormat="1" ht="15" customHeight="1" x14ac:dyDescent="0.25"/>
    <row r="730" s="13" customFormat="1" ht="15" customHeight="1" x14ac:dyDescent="0.25"/>
    <row r="731" s="13" customFormat="1" ht="15" customHeight="1" x14ac:dyDescent="0.25"/>
    <row r="732" s="13" customFormat="1" ht="15" customHeight="1" x14ac:dyDescent="0.25"/>
    <row r="733" s="13" customFormat="1" ht="15" customHeight="1" x14ac:dyDescent="0.25"/>
    <row r="734" s="13" customFormat="1" ht="15" customHeight="1" x14ac:dyDescent="0.25"/>
    <row r="735" s="13" customFormat="1" ht="15" customHeight="1" x14ac:dyDescent="0.25"/>
    <row r="736" s="13" customFormat="1" ht="15" customHeight="1" x14ac:dyDescent="0.25"/>
    <row r="737" s="13" customFormat="1" ht="15" customHeight="1" x14ac:dyDescent="0.25"/>
  </sheetData>
  <autoFilter ref="A1:Q601" xr:uid="{00000000-0009-0000-0000-000002000000}">
    <filterColumn colId="1">
      <filters>
        <filter val="AYDIN EFELER"/>
        <filter val="AYDIN EFELER-2"/>
        <filter val="AYDIN FATİH"/>
        <filter val="AYDIN FATİH-2"/>
        <filter val="AYDIN GİRNE"/>
        <filter val="AYDIN MİMARSİNAN"/>
      </filters>
    </filterColumn>
  </autoFilter>
  <conditionalFormatting sqref="P218">
    <cfRule type="expression" dxfId="9" priority="2">
      <formula>P218="Aktif"</formula>
    </cfRule>
    <cfRule type="expression" dxfId="8" priority="3">
      <formula>P218="Çıktı"</formula>
    </cfRule>
  </conditionalFormatting>
  <conditionalFormatting sqref="Q2:Q217 Q219:Q597">
    <cfRule type="expression" dxfId="7" priority="4">
      <formula>Q2="Aktif"</formula>
    </cfRule>
    <cfRule type="expression" dxfId="6" priority="5">
      <formula>Q2="Çıktı"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B61"/>
  <sheetViews>
    <sheetView topLeftCell="A40" zoomScaleNormal="100" workbookViewId="0">
      <selection activeCell="H51" sqref="H51"/>
    </sheetView>
  </sheetViews>
  <sheetFormatPr defaultColWidth="8.7109375" defaultRowHeight="15" customHeight="1" x14ac:dyDescent="0.25"/>
  <cols>
    <col min="1" max="1" width="7.28515625" style="13" customWidth="1"/>
    <col min="2" max="2" width="35.7109375" style="13" customWidth="1"/>
    <col min="3" max="4" width="8.7109375" style="13" customWidth="1"/>
    <col min="5" max="16384" width="8.7109375" style="13"/>
  </cols>
  <sheetData>
    <row r="1" spans="1:2" ht="10.5" customHeight="1" x14ac:dyDescent="0.25">
      <c r="A1" s="14" t="s">
        <v>0</v>
      </c>
      <c r="B1" s="14" t="s">
        <v>1</v>
      </c>
    </row>
    <row r="2" spans="1:2" s="1" customFormat="1" ht="10.5" customHeight="1" x14ac:dyDescent="0.25">
      <c r="A2" s="92" t="s">
        <v>2</v>
      </c>
      <c r="B2" s="92" t="s">
        <v>3</v>
      </c>
    </row>
    <row r="3" spans="1:2" s="1" customFormat="1" ht="10.5" customHeight="1" x14ac:dyDescent="0.25">
      <c r="A3" s="92" t="s">
        <v>4</v>
      </c>
      <c r="B3" s="92" t="s">
        <v>5</v>
      </c>
    </row>
    <row r="4" spans="1:2" s="1" customFormat="1" ht="10.5" customHeight="1" x14ac:dyDescent="0.25">
      <c r="A4" s="92" t="s">
        <v>6</v>
      </c>
      <c r="B4" s="92" t="s">
        <v>7</v>
      </c>
    </row>
    <row r="5" spans="1:2" s="1" customFormat="1" ht="10.5" customHeight="1" x14ac:dyDescent="0.25">
      <c r="A5" s="92" t="s">
        <v>8</v>
      </c>
      <c r="B5" s="92" t="s">
        <v>9</v>
      </c>
    </row>
    <row r="6" spans="1:2" s="1" customFormat="1" ht="21" customHeight="1" x14ac:dyDescent="0.25">
      <c r="A6" s="92" t="s">
        <v>10</v>
      </c>
      <c r="B6" s="92" t="s">
        <v>11</v>
      </c>
    </row>
    <row r="7" spans="1:2" s="1" customFormat="1" ht="10.5" customHeight="1" x14ac:dyDescent="0.25">
      <c r="A7" s="92" t="s">
        <v>12</v>
      </c>
      <c r="B7" s="92" t="s">
        <v>13</v>
      </c>
    </row>
    <row r="8" spans="1:2" s="1" customFormat="1" ht="10.5" customHeight="1" x14ac:dyDescent="0.25">
      <c r="A8" s="92" t="s">
        <v>14</v>
      </c>
      <c r="B8" s="92" t="s">
        <v>15</v>
      </c>
    </row>
    <row r="9" spans="1:2" s="1" customFormat="1" ht="10.5" customHeight="1" x14ac:dyDescent="0.25">
      <c r="A9" s="92" t="s">
        <v>16</v>
      </c>
      <c r="B9" s="92" t="s">
        <v>17</v>
      </c>
    </row>
    <row r="10" spans="1:2" s="1" customFormat="1" ht="21" customHeight="1" x14ac:dyDescent="0.25">
      <c r="A10" s="92" t="s">
        <v>18</v>
      </c>
      <c r="B10" s="92" t="s">
        <v>19</v>
      </c>
    </row>
    <row r="11" spans="1:2" s="1" customFormat="1" ht="10.5" customHeight="1" x14ac:dyDescent="0.25">
      <c r="A11" s="92" t="s">
        <v>20</v>
      </c>
      <c r="B11" s="92" t="s">
        <v>21</v>
      </c>
    </row>
    <row r="12" spans="1:2" s="1" customFormat="1" ht="10.5" customHeight="1" x14ac:dyDescent="0.25">
      <c r="A12" s="92" t="s">
        <v>22</v>
      </c>
      <c r="B12" s="92" t="s">
        <v>23</v>
      </c>
    </row>
    <row r="13" spans="1:2" s="1" customFormat="1" ht="10.5" customHeight="1" x14ac:dyDescent="0.25">
      <c r="A13" s="92" t="s">
        <v>24</v>
      </c>
      <c r="B13" s="92" t="s">
        <v>25</v>
      </c>
    </row>
    <row r="14" spans="1:2" s="1" customFormat="1" ht="10.5" customHeight="1" x14ac:dyDescent="0.25">
      <c r="A14" s="92" t="s">
        <v>26</v>
      </c>
      <c r="B14" s="92" t="s">
        <v>27</v>
      </c>
    </row>
    <row r="15" spans="1:2" s="1" customFormat="1" ht="15" customHeight="1" x14ac:dyDescent="0.25">
      <c r="A15" s="92" t="s">
        <v>28</v>
      </c>
      <c r="B15" s="92" t="s">
        <v>29</v>
      </c>
    </row>
    <row r="16" spans="1:2" s="1" customFormat="1" ht="15" customHeight="1" x14ac:dyDescent="0.25">
      <c r="A16" s="92" t="s">
        <v>30</v>
      </c>
      <c r="B16" s="92" t="s">
        <v>31</v>
      </c>
    </row>
    <row r="17" spans="1:2" s="1" customFormat="1" ht="15" customHeight="1" x14ac:dyDescent="0.25">
      <c r="A17" s="92" t="s">
        <v>32</v>
      </c>
      <c r="B17" s="92" t="s">
        <v>33</v>
      </c>
    </row>
    <row r="18" spans="1:2" s="1" customFormat="1" ht="15" customHeight="1" x14ac:dyDescent="0.25">
      <c r="A18" s="92" t="s">
        <v>34</v>
      </c>
      <c r="B18" s="92" t="s">
        <v>35</v>
      </c>
    </row>
    <row r="19" spans="1:2" s="1" customFormat="1" ht="15" customHeight="1" x14ac:dyDescent="0.25">
      <c r="A19" s="92" t="s">
        <v>36</v>
      </c>
      <c r="B19" s="92" t="s">
        <v>37</v>
      </c>
    </row>
    <row r="20" spans="1:2" s="1" customFormat="1" ht="36" customHeight="1" x14ac:dyDescent="0.25">
      <c r="A20" s="92" t="s">
        <v>38</v>
      </c>
      <c r="B20" s="92" t="s">
        <v>39</v>
      </c>
    </row>
    <row r="21" spans="1:2" s="1" customFormat="1" ht="15" customHeight="1" x14ac:dyDescent="0.25">
      <c r="A21" s="92" t="s">
        <v>40</v>
      </c>
      <c r="B21" s="92" t="s">
        <v>41</v>
      </c>
    </row>
    <row r="22" spans="1:2" s="1" customFormat="1" ht="15" customHeight="1" x14ac:dyDescent="0.25">
      <c r="A22" s="92" t="s">
        <v>42</v>
      </c>
      <c r="B22" s="92" t="s">
        <v>43</v>
      </c>
    </row>
    <row r="23" spans="1:2" s="1" customFormat="1" ht="15" customHeight="1" x14ac:dyDescent="0.25">
      <c r="A23" s="92" t="s">
        <v>44</v>
      </c>
      <c r="B23" s="92" t="s">
        <v>45</v>
      </c>
    </row>
    <row r="24" spans="1:2" s="1" customFormat="1" ht="15" customHeight="1" x14ac:dyDescent="0.25">
      <c r="A24" s="92" t="s">
        <v>46</v>
      </c>
      <c r="B24" s="92" t="s">
        <v>47</v>
      </c>
    </row>
    <row r="25" spans="1:2" s="1" customFormat="1" ht="15" customHeight="1" x14ac:dyDescent="0.25">
      <c r="A25" s="92" t="s">
        <v>48</v>
      </c>
      <c r="B25" s="92" t="s">
        <v>49</v>
      </c>
    </row>
    <row r="26" spans="1:2" s="1" customFormat="1" ht="16.5" customHeight="1" x14ac:dyDescent="0.25">
      <c r="A26" s="92" t="s">
        <v>50</v>
      </c>
      <c r="B26" s="92" t="s">
        <v>51</v>
      </c>
    </row>
    <row r="27" spans="1:2" s="1" customFormat="1" ht="16.5" customHeight="1" x14ac:dyDescent="0.25">
      <c r="A27" s="92" t="s">
        <v>52</v>
      </c>
      <c r="B27" s="92" t="s">
        <v>53</v>
      </c>
    </row>
    <row r="28" spans="1:2" s="1" customFormat="1" ht="15" customHeight="1" x14ac:dyDescent="0.25">
      <c r="A28" s="92" t="s">
        <v>54</v>
      </c>
      <c r="B28" s="92" t="s">
        <v>55</v>
      </c>
    </row>
    <row r="29" spans="1:2" s="1" customFormat="1" ht="15" customHeight="1" x14ac:dyDescent="0.25">
      <c r="A29" s="92" t="s">
        <v>56</v>
      </c>
      <c r="B29" s="92" t="s">
        <v>57</v>
      </c>
    </row>
    <row r="30" spans="1:2" s="1" customFormat="1" ht="15" customHeight="1" x14ac:dyDescent="0.25">
      <c r="A30" s="92" t="s">
        <v>58</v>
      </c>
      <c r="B30" s="92" t="s">
        <v>59</v>
      </c>
    </row>
    <row r="31" spans="1:2" s="1" customFormat="1" ht="15" customHeight="1" x14ac:dyDescent="0.25">
      <c r="A31" s="92" t="s">
        <v>60</v>
      </c>
      <c r="B31" s="92" t="s">
        <v>61</v>
      </c>
    </row>
    <row r="32" spans="1:2" s="1" customFormat="1" ht="15" customHeight="1" x14ac:dyDescent="0.25">
      <c r="A32" s="92" t="s">
        <v>62</v>
      </c>
      <c r="B32" s="92" t="s">
        <v>63</v>
      </c>
    </row>
    <row r="33" spans="1:2" s="1" customFormat="1" ht="15" customHeight="1" x14ac:dyDescent="0.25">
      <c r="A33" s="92" t="s">
        <v>64</v>
      </c>
      <c r="B33" s="92" t="s">
        <v>65</v>
      </c>
    </row>
    <row r="34" spans="1:2" s="1" customFormat="1" ht="15" customHeight="1" x14ac:dyDescent="0.25">
      <c r="A34" s="92" t="s">
        <v>66</v>
      </c>
      <c r="B34" s="92" t="s">
        <v>67</v>
      </c>
    </row>
    <row r="35" spans="1:2" s="1" customFormat="1" ht="15" customHeight="1" x14ac:dyDescent="0.25">
      <c r="A35" s="92" t="s">
        <v>68</v>
      </c>
      <c r="B35" s="92" t="s">
        <v>69</v>
      </c>
    </row>
    <row r="36" spans="1:2" s="1" customFormat="1" ht="25.5" customHeight="1" x14ac:dyDescent="0.25">
      <c r="A36" s="92" t="s">
        <v>70</v>
      </c>
      <c r="B36" s="92" t="s">
        <v>71</v>
      </c>
    </row>
    <row r="37" spans="1:2" s="1" customFormat="1" ht="15" customHeight="1" x14ac:dyDescent="0.25">
      <c r="A37" s="92" t="s">
        <v>72</v>
      </c>
      <c r="B37" s="92" t="s">
        <v>73</v>
      </c>
    </row>
    <row r="38" spans="1:2" s="1" customFormat="1" ht="15" customHeight="1" x14ac:dyDescent="0.25">
      <c r="A38" s="92" t="s">
        <v>74</v>
      </c>
      <c r="B38" s="92" t="s">
        <v>75</v>
      </c>
    </row>
    <row r="39" spans="1:2" s="1" customFormat="1" ht="15" customHeight="1" x14ac:dyDescent="0.25">
      <c r="A39" s="92" t="s">
        <v>76</v>
      </c>
      <c r="B39" s="92" t="s">
        <v>77</v>
      </c>
    </row>
    <row r="40" spans="1:2" s="1" customFormat="1" ht="15" customHeight="1" x14ac:dyDescent="0.25">
      <c r="A40" s="92" t="s">
        <v>78</v>
      </c>
      <c r="B40" s="92" t="s">
        <v>79</v>
      </c>
    </row>
    <row r="41" spans="1:2" s="1" customFormat="1" ht="15" customHeight="1" x14ac:dyDescent="0.25">
      <c r="A41" s="92" t="s">
        <v>80</v>
      </c>
      <c r="B41" s="92" t="s">
        <v>81</v>
      </c>
    </row>
    <row r="42" spans="1:2" s="1" customFormat="1" ht="15" customHeight="1" x14ac:dyDescent="0.25">
      <c r="A42" s="92" t="s">
        <v>82</v>
      </c>
      <c r="B42" s="92" t="s">
        <v>83</v>
      </c>
    </row>
    <row r="43" spans="1:2" s="1" customFormat="1" ht="10.5" customHeight="1" x14ac:dyDescent="0.25">
      <c r="A43" s="92" t="s">
        <v>84</v>
      </c>
      <c r="B43" s="92" t="s">
        <v>85</v>
      </c>
    </row>
    <row r="44" spans="1:2" s="1" customFormat="1" ht="15" customHeight="1" x14ac:dyDescent="0.25">
      <c r="A44" s="92" t="s">
        <v>86</v>
      </c>
      <c r="B44" s="92" t="s">
        <v>87</v>
      </c>
    </row>
    <row r="45" spans="1:2" s="1" customFormat="1" ht="15" customHeight="1" x14ac:dyDescent="0.25">
      <c r="A45" s="92" t="s">
        <v>88</v>
      </c>
      <c r="B45" s="92" t="s">
        <v>89</v>
      </c>
    </row>
    <row r="46" spans="1:2" s="1" customFormat="1" ht="15" customHeight="1" x14ac:dyDescent="0.25">
      <c r="A46" s="92" t="s">
        <v>90</v>
      </c>
      <c r="B46" s="92" t="s">
        <v>91</v>
      </c>
    </row>
    <row r="47" spans="1:2" s="1" customFormat="1" ht="15" customHeight="1" x14ac:dyDescent="0.25">
      <c r="A47" s="92" t="s">
        <v>92</v>
      </c>
      <c r="B47" s="92" t="s">
        <v>93</v>
      </c>
    </row>
    <row r="48" spans="1:2" s="1" customFormat="1" ht="15" customHeight="1" x14ac:dyDescent="0.25">
      <c r="A48" s="92" t="s">
        <v>94</v>
      </c>
      <c r="B48" s="92" t="s">
        <v>95</v>
      </c>
    </row>
    <row r="49" spans="1:2" s="1" customFormat="1" ht="15" customHeight="1" x14ac:dyDescent="0.25">
      <c r="A49" s="92" t="s">
        <v>96</v>
      </c>
      <c r="B49" s="92" t="s">
        <v>97</v>
      </c>
    </row>
    <row r="50" spans="1:2" s="1" customFormat="1" ht="15" customHeight="1" x14ac:dyDescent="0.25">
      <c r="A50" s="92" t="s">
        <v>98</v>
      </c>
      <c r="B50" s="92" t="s">
        <v>99</v>
      </c>
    </row>
    <row r="51" spans="1:2" s="1" customFormat="1" ht="15" customHeight="1" x14ac:dyDescent="0.25">
      <c r="A51" s="92" t="s">
        <v>100</v>
      </c>
      <c r="B51" s="92" t="s">
        <v>101</v>
      </c>
    </row>
    <row r="52" spans="1:2" s="1" customFormat="1" ht="15" customHeight="1" x14ac:dyDescent="0.25">
      <c r="A52" s="92" t="s">
        <v>102</v>
      </c>
      <c r="B52" s="92" t="s">
        <v>103</v>
      </c>
    </row>
    <row r="53" spans="1:2" s="1" customFormat="1" ht="15" customHeight="1" x14ac:dyDescent="0.25">
      <c r="A53" s="92" t="s">
        <v>104</v>
      </c>
      <c r="B53" s="92" t="s">
        <v>105</v>
      </c>
    </row>
    <row r="54" spans="1:2" s="1" customFormat="1" ht="15" customHeight="1" x14ac:dyDescent="0.25">
      <c r="A54" s="92" t="s">
        <v>106</v>
      </c>
      <c r="B54" s="92" t="s">
        <v>107</v>
      </c>
    </row>
    <row r="55" spans="1:2" s="1" customFormat="1" ht="15" customHeight="1" x14ac:dyDescent="0.25">
      <c r="A55" s="92" t="s">
        <v>108</v>
      </c>
      <c r="B55" s="92" t="s">
        <v>109</v>
      </c>
    </row>
    <row r="56" spans="1:2" s="1" customFormat="1" ht="26.25" customHeight="1" x14ac:dyDescent="0.25">
      <c r="A56" s="92" t="s">
        <v>110</v>
      </c>
      <c r="B56" s="92" t="s">
        <v>111</v>
      </c>
    </row>
    <row r="57" spans="1:2" ht="15" customHeight="1" x14ac:dyDescent="0.25">
      <c r="A57" s="92" t="s">
        <v>112</v>
      </c>
      <c r="B57" s="92" t="s">
        <v>113</v>
      </c>
    </row>
    <row r="58" spans="1:2" ht="15" customHeight="1" x14ac:dyDescent="0.25">
      <c r="A58" s="92" t="s">
        <v>114</v>
      </c>
      <c r="B58" s="92" t="s">
        <v>115</v>
      </c>
    </row>
    <row r="59" spans="1:2" ht="27" customHeight="1" x14ac:dyDescent="0.25">
      <c r="A59" s="92" t="s">
        <v>116</v>
      </c>
      <c r="B59" s="92" t="s">
        <v>117</v>
      </c>
    </row>
    <row r="60" spans="1:2" ht="15" customHeight="1" x14ac:dyDescent="0.25">
      <c r="A60" s="92" t="s">
        <v>118</v>
      </c>
      <c r="B60" s="92" t="s">
        <v>119</v>
      </c>
    </row>
    <row r="61" spans="1:2" ht="15" customHeight="1" x14ac:dyDescent="0.25">
      <c r="A61" s="92" t="s">
        <v>120</v>
      </c>
      <c r="B61" s="92" t="s">
        <v>121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C65"/>
  <sheetViews>
    <sheetView zoomScaleNormal="100" workbookViewId="0">
      <selection activeCell="I65" sqref="I65"/>
    </sheetView>
  </sheetViews>
  <sheetFormatPr defaultColWidth="8.7109375" defaultRowHeight="15" customHeight="1" x14ac:dyDescent="0.25"/>
  <cols>
    <col min="1" max="1" width="8.28515625" style="1" customWidth="1"/>
    <col min="2" max="2" width="16.140625" style="1" customWidth="1"/>
    <col min="3" max="3" width="25.85546875" style="1" customWidth="1"/>
    <col min="4" max="5" width="8.7109375" style="1" customWidth="1"/>
    <col min="6" max="16384" width="8.7109375" style="1"/>
  </cols>
  <sheetData>
    <row r="1" spans="1:3" ht="10.5" customHeight="1" x14ac:dyDescent="0.25">
      <c r="A1" s="14" t="s">
        <v>122</v>
      </c>
      <c r="B1" s="14" t="s">
        <v>123</v>
      </c>
      <c r="C1" s="14" t="s">
        <v>286</v>
      </c>
    </row>
    <row r="2" spans="1:3" s="24" customFormat="1" ht="10.5" customHeight="1" x14ac:dyDescent="0.25">
      <c r="A2" s="92" t="s">
        <v>128</v>
      </c>
      <c r="B2" s="92" t="s">
        <v>129</v>
      </c>
      <c r="C2" s="92" t="s">
        <v>8654</v>
      </c>
    </row>
    <row r="3" spans="1:3" s="24" customFormat="1" ht="10.5" customHeight="1" x14ac:dyDescent="0.25">
      <c r="A3" s="92" t="s">
        <v>132</v>
      </c>
      <c r="B3" s="92" t="s">
        <v>133</v>
      </c>
      <c r="C3" s="92" t="s">
        <v>8651</v>
      </c>
    </row>
    <row r="4" spans="1:3" s="24" customFormat="1" ht="10.5" customHeight="1" x14ac:dyDescent="0.25">
      <c r="A4" s="92" t="s">
        <v>135</v>
      </c>
      <c r="B4" s="92" t="s">
        <v>136</v>
      </c>
      <c r="C4" s="92" t="s">
        <v>8651</v>
      </c>
    </row>
    <row r="5" spans="1:3" s="24" customFormat="1" ht="10.5" customHeight="1" x14ac:dyDescent="0.25">
      <c r="A5" s="92" t="s">
        <v>138</v>
      </c>
      <c r="B5" s="92" t="s">
        <v>139</v>
      </c>
      <c r="C5" s="92" t="s">
        <v>8651</v>
      </c>
    </row>
    <row r="6" spans="1:3" s="24" customFormat="1" ht="10.5" customHeight="1" x14ac:dyDescent="0.25">
      <c r="A6" s="92" t="s">
        <v>141</v>
      </c>
      <c r="B6" s="92" t="s">
        <v>142</v>
      </c>
      <c r="C6" s="92" t="s">
        <v>8651</v>
      </c>
    </row>
    <row r="7" spans="1:3" s="24" customFormat="1" ht="10.5" customHeight="1" x14ac:dyDescent="0.25">
      <c r="A7" s="92" t="s">
        <v>144</v>
      </c>
      <c r="B7" s="92" t="s">
        <v>145</v>
      </c>
      <c r="C7" s="92" t="s">
        <v>8651</v>
      </c>
    </row>
    <row r="8" spans="1:3" s="24" customFormat="1" ht="10.5" customHeight="1" x14ac:dyDescent="0.25">
      <c r="A8" s="92" t="s">
        <v>147</v>
      </c>
      <c r="B8" s="92" t="s">
        <v>148</v>
      </c>
      <c r="C8" s="92" t="s">
        <v>8651</v>
      </c>
    </row>
    <row r="9" spans="1:3" s="24" customFormat="1" ht="10.5" customHeight="1" x14ac:dyDescent="0.25">
      <c r="A9" s="92" t="s">
        <v>150</v>
      </c>
      <c r="B9" s="92" t="s">
        <v>151</v>
      </c>
      <c r="C9" s="92" t="s">
        <v>8652</v>
      </c>
    </row>
    <row r="10" spans="1:3" s="24" customFormat="1" ht="10.5" customHeight="1" x14ac:dyDescent="0.25">
      <c r="A10" s="92" t="s">
        <v>153</v>
      </c>
      <c r="B10" s="92" t="s">
        <v>154</v>
      </c>
      <c r="C10" s="92" t="s">
        <v>8654</v>
      </c>
    </row>
    <row r="11" spans="1:3" s="24" customFormat="1" ht="10.5" customHeight="1" x14ac:dyDescent="0.25">
      <c r="A11" s="92" t="s">
        <v>156</v>
      </c>
      <c r="B11" s="92" t="s">
        <v>157</v>
      </c>
      <c r="C11" s="92" t="s">
        <v>8653</v>
      </c>
    </row>
    <row r="12" spans="1:3" s="24" customFormat="1" ht="10.5" customHeight="1" x14ac:dyDescent="0.25">
      <c r="A12" s="92" t="s">
        <v>159</v>
      </c>
      <c r="B12" s="92" t="s">
        <v>160</v>
      </c>
      <c r="C12" s="92" t="s">
        <v>8654</v>
      </c>
    </row>
    <row r="13" spans="1:3" s="24" customFormat="1" ht="10.5" customHeight="1" x14ac:dyDescent="0.25">
      <c r="A13" s="92" t="s">
        <v>162</v>
      </c>
      <c r="B13" s="92" t="s">
        <v>902</v>
      </c>
      <c r="C13" s="92" t="s">
        <v>901</v>
      </c>
    </row>
    <row r="14" spans="1:3" s="24" customFormat="1" ht="10.5" customHeight="1" x14ac:dyDescent="0.25">
      <c r="A14" s="92" t="s">
        <v>165</v>
      </c>
      <c r="B14" s="92" t="s">
        <v>166</v>
      </c>
      <c r="C14" s="92" t="s">
        <v>8653</v>
      </c>
    </row>
    <row r="15" spans="1:3" s="24" customFormat="1" ht="10.5" customHeight="1" x14ac:dyDescent="0.25">
      <c r="A15" s="92" t="s">
        <v>168</v>
      </c>
      <c r="B15" s="92" t="s">
        <v>169</v>
      </c>
      <c r="C15" s="92" t="s">
        <v>8654</v>
      </c>
    </row>
    <row r="16" spans="1:3" s="24" customFormat="1" ht="10.5" customHeight="1" x14ac:dyDescent="0.25">
      <c r="A16" s="92" t="s">
        <v>171</v>
      </c>
      <c r="B16" s="92" t="s">
        <v>172</v>
      </c>
      <c r="C16" s="92" t="s">
        <v>903</v>
      </c>
    </row>
    <row r="17" spans="1:3" s="24" customFormat="1" ht="10.5" customHeight="1" x14ac:dyDescent="0.25">
      <c r="A17" s="92" t="s">
        <v>174</v>
      </c>
      <c r="B17" s="92" t="s">
        <v>175</v>
      </c>
      <c r="C17" s="92" t="s">
        <v>903</v>
      </c>
    </row>
    <row r="18" spans="1:3" s="24" customFormat="1" ht="10.5" customHeight="1" x14ac:dyDescent="0.25">
      <c r="A18" s="92" t="s">
        <v>177</v>
      </c>
      <c r="B18" s="92" t="s">
        <v>178</v>
      </c>
      <c r="C18" s="92" t="s">
        <v>903</v>
      </c>
    </row>
    <row r="19" spans="1:3" s="24" customFormat="1" ht="10.5" customHeight="1" x14ac:dyDescent="0.25">
      <c r="A19" s="92" t="s">
        <v>180</v>
      </c>
      <c r="B19" s="92" t="s">
        <v>181</v>
      </c>
      <c r="C19" s="92" t="s">
        <v>903</v>
      </c>
    </row>
    <row r="20" spans="1:3" s="24" customFormat="1" ht="10.5" customHeight="1" x14ac:dyDescent="0.25">
      <c r="A20" s="92" t="s">
        <v>183</v>
      </c>
      <c r="B20" s="92" t="s">
        <v>184</v>
      </c>
      <c r="C20" s="92" t="s">
        <v>903</v>
      </c>
    </row>
    <row r="21" spans="1:3" s="24" customFormat="1" ht="10.5" customHeight="1" x14ac:dyDescent="0.25">
      <c r="A21" s="92" t="s">
        <v>186</v>
      </c>
      <c r="B21" s="92" t="s">
        <v>187</v>
      </c>
      <c r="C21" s="92" t="s">
        <v>903</v>
      </c>
    </row>
    <row r="22" spans="1:3" s="24" customFormat="1" ht="10.5" customHeight="1" x14ac:dyDescent="0.25">
      <c r="A22" s="92" t="s">
        <v>189</v>
      </c>
      <c r="B22" s="92" t="s">
        <v>190</v>
      </c>
      <c r="C22" s="92" t="s">
        <v>903</v>
      </c>
    </row>
    <row r="23" spans="1:3" s="24" customFormat="1" ht="10.5" customHeight="1" x14ac:dyDescent="0.25">
      <c r="A23" s="92" t="s">
        <v>192</v>
      </c>
      <c r="B23" s="92" t="s">
        <v>193</v>
      </c>
      <c r="C23" s="92" t="s">
        <v>901</v>
      </c>
    </row>
    <row r="24" spans="1:3" s="25" customFormat="1" ht="10.5" customHeight="1" x14ac:dyDescent="0.25">
      <c r="A24" s="92" t="s">
        <v>195</v>
      </c>
      <c r="B24" s="92" t="s">
        <v>196</v>
      </c>
      <c r="C24" s="92" t="s">
        <v>8654</v>
      </c>
    </row>
    <row r="25" spans="1:3" s="24" customFormat="1" ht="10.5" customHeight="1" x14ac:dyDescent="0.25">
      <c r="A25" s="92" t="s">
        <v>198</v>
      </c>
      <c r="B25" s="92" t="s">
        <v>199</v>
      </c>
      <c r="C25" s="92" t="s">
        <v>8653</v>
      </c>
    </row>
    <row r="26" spans="1:3" ht="10.5" customHeight="1" x14ac:dyDescent="0.25">
      <c r="A26" s="92" t="s">
        <v>201</v>
      </c>
      <c r="B26" s="92" t="s">
        <v>202</v>
      </c>
      <c r="C26" s="92" t="s">
        <v>904</v>
      </c>
    </row>
    <row r="27" spans="1:3" s="24" customFormat="1" ht="10.5" customHeight="1" x14ac:dyDescent="0.25">
      <c r="A27" s="92" t="s">
        <v>204</v>
      </c>
      <c r="B27" s="92" t="s">
        <v>205</v>
      </c>
      <c r="C27" s="92" t="s">
        <v>8653</v>
      </c>
    </row>
    <row r="28" spans="1:3" ht="10.5" customHeight="1" x14ac:dyDescent="0.25">
      <c r="A28" s="92" t="s">
        <v>207</v>
      </c>
      <c r="B28" s="92" t="s">
        <v>208</v>
      </c>
      <c r="C28" s="92" t="s">
        <v>8654</v>
      </c>
    </row>
    <row r="29" spans="1:3" s="24" customFormat="1" ht="10.5" customHeight="1" x14ac:dyDescent="0.25">
      <c r="A29" s="92" t="s">
        <v>210</v>
      </c>
      <c r="B29" s="92" t="s">
        <v>211</v>
      </c>
      <c r="C29" s="92" t="s">
        <v>8653</v>
      </c>
    </row>
    <row r="30" spans="1:3" s="24" customFormat="1" ht="10.5" customHeight="1" x14ac:dyDescent="0.25">
      <c r="A30" s="92" t="s">
        <v>213</v>
      </c>
      <c r="B30" s="92" t="s">
        <v>214</v>
      </c>
      <c r="C30" s="92" t="s">
        <v>8653</v>
      </c>
    </row>
    <row r="31" spans="1:3" s="24" customFormat="1" ht="10.5" customHeight="1" x14ac:dyDescent="0.25">
      <c r="A31" s="92" t="s">
        <v>216</v>
      </c>
      <c r="B31" s="92" t="s">
        <v>217</v>
      </c>
      <c r="C31" s="92" t="s">
        <v>8653</v>
      </c>
    </row>
    <row r="32" spans="1:3" s="24" customFormat="1" ht="10.5" customHeight="1" x14ac:dyDescent="0.25">
      <c r="A32" s="92" t="s">
        <v>220</v>
      </c>
      <c r="B32" s="92" t="s">
        <v>221</v>
      </c>
      <c r="C32" s="92" t="s">
        <v>903</v>
      </c>
    </row>
    <row r="33" spans="1:3" ht="10.5" customHeight="1" x14ac:dyDescent="0.25">
      <c r="A33" s="92" t="s">
        <v>223</v>
      </c>
      <c r="B33" s="92" t="s">
        <v>224</v>
      </c>
      <c r="C33" s="92" t="s">
        <v>905</v>
      </c>
    </row>
    <row r="34" spans="1:3" ht="10.5" customHeight="1" x14ac:dyDescent="0.25">
      <c r="A34" s="92" t="s">
        <v>225</v>
      </c>
      <c r="B34" s="92" t="s">
        <v>226</v>
      </c>
      <c r="C34" s="92" t="s">
        <v>906</v>
      </c>
    </row>
    <row r="35" spans="1:3" ht="10.5" customHeight="1" x14ac:dyDescent="0.25">
      <c r="A35" s="92" t="s">
        <v>227</v>
      </c>
      <c r="B35" s="92" t="s">
        <v>228</v>
      </c>
      <c r="C35" s="92" t="s">
        <v>8654</v>
      </c>
    </row>
    <row r="36" spans="1:3" ht="10.5" customHeight="1" x14ac:dyDescent="0.25">
      <c r="A36" s="92" t="s">
        <v>230</v>
      </c>
      <c r="B36" s="92" t="s">
        <v>231</v>
      </c>
      <c r="C36" s="92" t="s">
        <v>8653</v>
      </c>
    </row>
    <row r="37" spans="1:3" ht="10.5" customHeight="1" x14ac:dyDescent="0.25">
      <c r="A37" s="92" t="s">
        <v>233</v>
      </c>
      <c r="B37" s="92" t="s">
        <v>234</v>
      </c>
      <c r="C37" s="92" t="s">
        <v>8654</v>
      </c>
    </row>
    <row r="38" spans="1:3" ht="10.5" customHeight="1" x14ac:dyDescent="0.25">
      <c r="A38" s="92" t="s">
        <v>236</v>
      </c>
      <c r="B38" s="92" t="s">
        <v>237</v>
      </c>
      <c r="C38" s="92" t="s">
        <v>8654</v>
      </c>
    </row>
    <row r="39" spans="1:3" ht="10.5" customHeight="1" x14ac:dyDescent="0.25">
      <c r="A39" s="92" t="s">
        <v>239</v>
      </c>
      <c r="B39" s="92" t="s">
        <v>240</v>
      </c>
      <c r="C39" s="92" t="s">
        <v>8652</v>
      </c>
    </row>
    <row r="40" spans="1:3" ht="10.5" customHeight="1" x14ac:dyDescent="0.25">
      <c r="A40" s="92" t="s">
        <v>242</v>
      </c>
      <c r="B40" s="92" t="s">
        <v>243</v>
      </c>
      <c r="C40" s="92" t="s">
        <v>8652</v>
      </c>
    </row>
    <row r="41" spans="1:3" ht="10.5" customHeight="1" x14ac:dyDescent="0.25">
      <c r="A41" s="92" t="s">
        <v>245</v>
      </c>
      <c r="B41" s="92" t="s">
        <v>246</v>
      </c>
      <c r="C41" s="92" t="s">
        <v>8652</v>
      </c>
    </row>
    <row r="42" spans="1:3" s="24" customFormat="1" ht="23.25" customHeight="1" x14ac:dyDescent="0.25">
      <c r="A42" s="92" t="s">
        <v>248</v>
      </c>
      <c r="B42" s="92" t="s">
        <v>249</v>
      </c>
      <c r="C42" s="92" t="s">
        <v>8652</v>
      </c>
    </row>
    <row r="43" spans="1:3" s="24" customFormat="1" ht="23.25" customHeight="1" x14ac:dyDescent="0.25">
      <c r="A43" s="92" t="s">
        <v>251</v>
      </c>
      <c r="B43" s="92" t="s">
        <v>252</v>
      </c>
      <c r="C43" s="92" t="s">
        <v>8652</v>
      </c>
    </row>
    <row r="44" spans="1:3" s="26" customFormat="1" ht="23.25" customHeight="1" x14ac:dyDescent="0.25">
      <c r="A44" s="92" t="s">
        <v>254</v>
      </c>
      <c r="B44" s="92" t="s">
        <v>255</v>
      </c>
      <c r="C44" s="92" t="s">
        <v>901</v>
      </c>
    </row>
    <row r="45" spans="1:3" s="24" customFormat="1" ht="23.25" customHeight="1" x14ac:dyDescent="0.25">
      <c r="A45" s="92" t="s">
        <v>257</v>
      </c>
      <c r="B45" s="92" t="s">
        <v>258</v>
      </c>
      <c r="C45" s="92" t="s">
        <v>901</v>
      </c>
    </row>
    <row r="46" spans="1:3" s="24" customFormat="1" ht="10.5" customHeight="1" x14ac:dyDescent="0.25">
      <c r="A46" s="92" t="s">
        <v>260</v>
      </c>
      <c r="B46" s="92" t="s">
        <v>261</v>
      </c>
      <c r="C46" s="92" t="s">
        <v>907</v>
      </c>
    </row>
    <row r="47" spans="1:3" s="24" customFormat="1" ht="10.5" customHeight="1" x14ac:dyDescent="0.25">
      <c r="A47" s="92" t="s">
        <v>262</v>
      </c>
      <c r="B47" s="92" t="s">
        <v>263</v>
      </c>
      <c r="C47" s="92" t="s">
        <v>901</v>
      </c>
    </row>
    <row r="48" spans="1:3" s="24" customFormat="1" ht="10.5" customHeight="1" x14ac:dyDescent="0.25">
      <c r="A48" s="92" t="s">
        <v>265</v>
      </c>
      <c r="B48" s="92" t="s">
        <v>266</v>
      </c>
      <c r="C48" s="92" t="s">
        <v>908</v>
      </c>
    </row>
    <row r="49" spans="1:3" s="24" customFormat="1" ht="10.5" customHeight="1" x14ac:dyDescent="0.25">
      <c r="A49" s="92" t="s">
        <v>267</v>
      </c>
      <c r="B49" s="92" t="s">
        <v>268</v>
      </c>
      <c r="C49" s="92" t="s">
        <v>8653</v>
      </c>
    </row>
    <row r="50" spans="1:3" s="24" customFormat="1" ht="10.5" customHeight="1" x14ac:dyDescent="0.25">
      <c r="A50" s="92" t="s">
        <v>270</v>
      </c>
      <c r="B50" s="92" t="s">
        <v>271</v>
      </c>
      <c r="C50" s="92" t="s">
        <v>8652</v>
      </c>
    </row>
    <row r="51" spans="1:3" s="24" customFormat="1" ht="10.5" customHeight="1" x14ac:dyDescent="0.25">
      <c r="A51" s="92" t="s">
        <v>273</v>
      </c>
      <c r="B51" s="92" t="s">
        <v>274</v>
      </c>
      <c r="C51" s="92" t="s">
        <v>8654</v>
      </c>
    </row>
    <row r="52" spans="1:3" s="24" customFormat="1" ht="10.5" customHeight="1" x14ac:dyDescent="0.25">
      <c r="A52" s="92" t="s">
        <v>276</v>
      </c>
      <c r="B52" s="92" t="s">
        <v>277</v>
      </c>
      <c r="C52" s="92" t="s">
        <v>901</v>
      </c>
    </row>
    <row r="53" spans="1:3" ht="10.5" customHeight="1" x14ac:dyDescent="0.25">
      <c r="A53" s="92" t="s">
        <v>279</v>
      </c>
      <c r="B53" s="92" t="s">
        <v>280</v>
      </c>
      <c r="C53" s="92" t="s">
        <v>901</v>
      </c>
    </row>
    <row r="54" spans="1:3" s="24" customFormat="1" ht="10.5" customHeight="1" x14ac:dyDescent="0.25">
      <c r="A54" s="92" t="s">
        <v>283</v>
      </c>
      <c r="B54" s="92" t="s">
        <v>284</v>
      </c>
      <c r="C54" s="92" t="s">
        <v>901</v>
      </c>
    </row>
    <row r="55" spans="1:3" ht="10.5" customHeight="1" x14ac:dyDescent="0.25"/>
    <row r="56" spans="1:3" s="24" customFormat="1" ht="10.5" customHeight="1" x14ac:dyDescent="0.25"/>
    <row r="57" spans="1:3" s="24" customFormat="1" ht="10.5" customHeight="1" x14ac:dyDescent="0.25"/>
    <row r="58" spans="1:3" s="24" customFormat="1" ht="10.5" customHeight="1" x14ac:dyDescent="0.25"/>
    <row r="59" spans="1:3" s="24" customFormat="1" ht="10.5" customHeight="1" x14ac:dyDescent="0.25"/>
    <row r="60" spans="1:3" s="24" customFormat="1" ht="10.5" customHeight="1" x14ac:dyDescent="0.25"/>
    <row r="61" spans="1:3" ht="25.5" customHeight="1" x14ac:dyDescent="0.25"/>
    <row r="65" s="26" customFormat="1" ht="14.25" customHeight="1" x14ac:dyDescent="0.25"/>
  </sheetData>
  <autoFilter ref="A1:C54" xr:uid="{00000000-0001-0000-04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H5845"/>
  <sheetViews>
    <sheetView zoomScaleNormal="100" workbookViewId="0">
      <selection activeCell="E14" sqref="E14"/>
    </sheetView>
  </sheetViews>
  <sheetFormatPr defaultColWidth="8.7109375" defaultRowHeight="15" customHeight="1" x14ac:dyDescent="0.25"/>
  <cols>
    <col min="1" max="7" width="14" customWidth="1"/>
    <col min="8" max="8" width="16" customWidth="1"/>
  </cols>
  <sheetData>
    <row r="1" spans="1:8" ht="10.5" customHeight="1" x14ac:dyDescent="0.25">
      <c r="A1" s="27" t="s">
        <v>909</v>
      </c>
      <c r="B1" s="27" t="s">
        <v>910</v>
      </c>
      <c r="C1" s="27" t="s">
        <v>911</v>
      </c>
      <c r="D1" s="27" t="s">
        <v>912</v>
      </c>
      <c r="E1" s="27" t="s">
        <v>913</v>
      </c>
      <c r="F1" s="27" t="s">
        <v>914</v>
      </c>
      <c r="G1" s="27" t="s">
        <v>915</v>
      </c>
      <c r="H1" s="27" t="s">
        <v>916</v>
      </c>
    </row>
    <row r="2" spans="1:8" ht="10.5" customHeight="1" x14ac:dyDescent="0.25">
      <c r="A2" s="28">
        <v>42005</v>
      </c>
      <c r="B2" s="29">
        <f t="shared" ref="B2:B65" si="0">IF(A2="","",YEAR(A2))</f>
        <v>2015</v>
      </c>
      <c r="C2" s="29">
        <f t="shared" ref="C2:C65" si="1">IF(A2="","",MONTH(A2))</f>
        <v>1</v>
      </c>
      <c r="D2" s="29" t="str">
        <f t="shared" ref="D2:D65" si="2">IF(A2="","",CHOOSE(MONTH(A2),"Ocak","Şubat","Mart","Nisan","Mayıs","Haziran","Temmuz","Ağustos","Eylül","Ekim","Kasım","Aralık"))</f>
        <v>Ocak</v>
      </c>
      <c r="E2" s="29">
        <f t="shared" ref="E2:E65" si="3">IF(A2="","",ROUNDUP(MONTH(A2)/3,0))</f>
        <v>1</v>
      </c>
      <c r="F2" s="29">
        <f t="shared" ref="F2:F65" si="4">IF(A2="","",WEEKNUM(A2,2))</f>
        <v>1</v>
      </c>
      <c r="G2" s="29">
        <f t="shared" ref="G2:G65" si="5">IF(A2="","",WEEKDAY(A2,2))</f>
        <v>4</v>
      </c>
      <c r="H2" s="29" t="str">
        <f t="shared" ref="H2:H65" si="6">IF(A2="","",CHOOSE(WEEKDAY(A2,2),"Pazartesi","Salı","Çarşamba","Perşembe","Cuma","Cumartesi","Pazar"))</f>
        <v>Perşembe</v>
      </c>
    </row>
    <row r="3" spans="1:8" ht="10.5" customHeight="1" x14ac:dyDescent="0.25">
      <c r="A3" s="28">
        <v>42006</v>
      </c>
      <c r="B3" s="29">
        <f t="shared" si="0"/>
        <v>2015</v>
      </c>
      <c r="C3" s="29">
        <f t="shared" si="1"/>
        <v>1</v>
      </c>
      <c r="D3" s="29" t="str">
        <f t="shared" si="2"/>
        <v>Ocak</v>
      </c>
      <c r="E3" s="29">
        <f t="shared" si="3"/>
        <v>1</v>
      </c>
      <c r="F3" s="29">
        <f t="shared" si="4"/>
        <v>1</v>
      </c>
      <c r="G3" s="29">
        <f t="shared" si="5"/>
        <v>5</v>
      </c>
      <c r="H3" s="29" t="str">
        <f t="shared" si="6"/>
        <v>Cuma</v>
      </c>
    </row>
    <row r="4" spans="1:8" ht="10.5" customHeight="1" x14ac:dyDescent="0.25">
      <c r="A4" s="28">
        <v>42007</v>
      </c>
      <c r="B4" s="29">
        <f t="shared" si="0"/>
        <v>2015</v>
      </c>
      <c r="C4" s="29">
        <f t="shared" si="1"/>
        <v>1</v>
      </c>
      <c r="D4" s="29" t="str">
        <f t="shared" si="2"/>
        <v>Ocak</v>
      </c>
      <c r="E4" s="29">
        <f t="shared" si="3"/>
        <v>1</v>
      </c>
      <c r="F4" s="29">
        <f t="shared" si="4"/>
        <v>1</v>
      </c>
      <c r="G4" s="29">
        <f t="shared" si="5"/>
        <v>6</v>
      </c>
      <c r="H4" s="29" t="str">
        <f t="shared" si="6"/>
        <v>Cumartesi</v>
      </c>
    </row>
    <row r="5" spans="1:8" ht="10.5" customHeight="1" x14ac:dyDescent="0.25">
      <c r="A5" s="28">
        <v>42008</v>
      </c>
      <c r="B5" s="29">
        <f t="shared" si="0"/>
        <v>2015</v>
      </c>
      <c r="C5" s="29">
        <f t="shared" si="1"/>
        <v>1</v>
      </c>
      <c r="D5" s="29" t="str">
        <f t="shared" si="2"/>
        <v>Ocak</v>
      </c>
      <c r="E5" s="29">
        <f t="shared" si="3"/>
        <v>1</v>
      </c>
      <c r="F5" s="29">
        <f t="shared" si="4"/>
        <v>1</v>
      </c>
      <c r="G5" s="29">
        <f t="shared" si="5"/>
        <v>7</v>
      </c>
      <c r="H5" s="29" t="str">
        <f t="shared" si="6"/>
        <v>Pazar</v>
      </c>
    </row>
    <row r="6" spans="1:8" ht="10.5" customHeight="1" x14ac:dyDescent="0.25">
      <c r="A6" s="28">
        <v>42009</v>
      </c>
      <c r="B6" s="29">
        <f t="shared" si="0"/>
        <v>2015</v>
      </c>
      <c r="C6" s="29">
        <f t="shared" si="1"/>
        <v>1</v>
      </c>
      <c r="D6" s="29" t="str">
        <f t="shared" si="2"/>
        <v>Ocak</v>
      </c>
      <c r="E6" s="29">
        <f t="shared" si="3"/>
        <v>1</v>
      </c>
      <c r="F6" s="29">
        <f t="shared" si="4"/>
        <v>2</v>
      </c>
      <c r="G6" s="29">
        <f t="shared" si="5"/>
        <v>1</v>
      </c>
      <c r="H6" s="29" t="str">
        <f t="shared" si="6"/>
        <v>Pazartesi</v>
      </c>
    </row>
    <row r="7" spans="1:8" ht="10.5" customHeight="1" x14ac:dyDescent="0.25">
      <c r="A7" s="28">
        <v>42010</v>
      </c>
      <c r="B7" s="29">
        <f t="shared" si="0"/>
        <v>2015</v>
      </c>
      <c r="C7" s="29">
        <f t="shared" si="1"/>
        <v>1</v>
      </c>
      <c r="D7" s="29" t="str">
        <f t="shared" si="2"/>
        <v>Ocak</v>
      </c>
      <c r="E7" s="29">
        <f t="shared" si="3"/>
        <v>1</v>
      </c>
      <c r="F7" s="29">
        <f t="shared" si="4"/>
        <v>2</v>
      </c>
      <c r="G7" s="29">
        <f t="shared" si="5"/>
        <v>2</v>
      </c>
      <c r="H7" s="29" t="str">
        <f t="shared" si="6"/>
        <v>Salı</v>
      </c>
    </row>
    <row r="8" spans="1:8" ht="10.5" customHeight="1" x14ac:dyDescent="0.25">
      <c r="A8" s="28">
        <v>42011</v>
      </c>
      <c r="B8" s="29">
        <f t="shared" si="0"/>
        <v>2015</v>
      </c>
      <c r="C8" s="29">
        <f t="shared" si="1"/>
        <v>1</v>
      </c>
      <c r="D8" s="29" t="str">
        <f t="shared" si="2"/>
        <v>Ocak</v>
      </c>
      <c r="E8" s="29">
        <f t="shared" si="3"/>
        <v>1</v>
      </c>
      <c r="F8" s="29">
        <f t="shared" si="4"/>
        <v>2</v>
      </c>
      <c r="G8" s="29">
        <f t="shared" si="5"/>
        <v>3</v>
      </c>
      <c r="H8" s="29" t="str">
        <f t="shared" si="6"/>
        <v>Çarşamba</v>
      </c>
    </row>
    <row r="9" spans="1:8" ht="10.5" customHeight="1" x14ac:dyDescent="0.25">
      <c r="A9" s="28">
        <v>42012</v>
      </c>
      <c r="B9" s="29">
        <f t="shared" si="0"/>
        <v>2015</v>
      </c>
      <c r="C9" s="29">
        <f t="shared" si="1"/>
        <v>1</v>
      </c>
      <c r="D9" s="29" t="str">
        <f t="shared" si="2"/>
        <v>Ocak</v>
      </c>
      <c r="E9" s="29">
        <f t="shared" si="3"/>
        <v>1</v>
      </c>
      <c r="F9" s="29">
        <f t="shared" si="4"/>
        <v>2</v>
      </c>
      <c r="G9" s="29">
        <f t="shared" si="5"/>
        <v>4</v>
      </c>
      <c r="H9" s="29" t="str">
        <f t="shared" si="6"/>
        <v>Perşembe</v>
      </c>
    </row>
    <row r="10" spans="1:8" ht="10.5" customHeight="1" x14ac:dyDescent="0.25">
      <c r="A10" s="28">
        <v>42013</v>
      </c>
      <c r="B10" s="29">
        <f t="shared" si="0"/>
        <v>2015</v>
      </c>
      <c r="C10" s="29">
        <f t="shared" si="1"/>
        <v>1</v>
      </c>
      <c r="D10" s="29" t="str">
        <f t="shared" si="2"/>
        <v>Ocak</v>
      </c>
      <c r="E10" s="29">
        <f t="shared" si="3"/>
        <v>1</v>
      </c>
      <c r="F10" s="29">
        <f t="shared" si="4"/>
        <v>2</v>
      </c>
      <c r="G10" s="29">
        <f t="shared" si="5"/>
        <v>5</v>
      </c>
      <c r="H10" s="29" t="str">
        <f t="shared" si="6"/>
        <v>Cuma</v>
      </c>
    </row>
    <row r="11" spans="1:8" ht="10.5" customHeight="1" x14ac:dyDescent="0.25">
      <c r="A11" s="28">
        <v>42014</v>
      </c>
      <c r="B11" s="29">
        <f t="shared" si="0"/>
        <v>2015</v>
      </c>
      <c r="C11" s="29">
        <f t="shared" si="1"/>
        <v>1</v>
      </c>
      <c r="D11" s="29" t="str">
        <f t="shared" si="2"/>
        <v>Ocak</v>
      </c>
      <c r="E11" s="29">
        <f t="shared" si="3"/>
        <v>1</v>
      </c>
      <c r="F11" s="29">
        <f t="shared" si="4"/>
        <v>2</v>
      </c>
      <c r="G11" s="29">
        <f t="shared" si="5"/>
        <v>6</v>
      </c>
      <c r="H11" s="29" t="str">
        <f t="shared" si="6"/>
        <v>Cumartesi</v>
      </c>
    </row>
    <row r="12" spans="1:8" ht="10.5" customHeight="1" x14ac:dyDescent="0.25">
      <c r="A12" s="28">
        <v>42015</v>
      </c>
      <c r="B12" s="29">
        <f t="shared" si="0"/>
        <v>2015</v>
      </c>
      <c r="C12" s="29">
        <f t="shared" si="1"/>
        <v>1</v>
      </c>
      <c r="D12" s="29" t="str">
        <f t="shared" si="2"/>
        <v>Ocak</v>
      </c>
      <c r="E12" s="29">
        <f t="shared" si="3"/>
        <v>1</v>
      </c>
      <c r="F12" s="29">
        <f t="shared" si="4"/>
        <v>2</v>
      </c>
      <c r="G12" s="29">
        <f t="shared" si="5"/>
        <v>7</v>
      </c>
      <c r="H12" s="29" t="str">
        <f t="shared" si="6"/>
        <v>Pazar</v>
      </c>
    </row>
    <row r="13" spans="1:8" ht="10.5" customHeight="1" x14ac:dyDescent="0.25">
      <c r="A13" s="28">
        <v>42016</v>
      </c>
      <c r="B13" s="29">
        <f t="shared" si="0"/>
        <v>2015</v>
      </c>
      <c r="C13" s="29">
        <f t="shared" si="1"/>
        <v>1</v>
      </c>
      <c r="D13" s="29" t="str">
        <f t="shared" si="2"/>
        <v>Ocak</v>
      </c>
      <c r="E13" s="29">
        <f t="shared" si="3"/>
        <v>1</v>
      </c>
      <c r="F13" s="29">
        <f t="shared" si="4"/>
        <v>3</v>
      </c>
      <c r="G13" s="29">
        <f t="shared" si="5"/>
        <v>1</v>
      </c>
      <c r="H13" s="29" t="str">
        <f t="shared" si="6"/>
        <v>Pazartesi</v>
      </c>
    </row>
    <row r="14" spans="1:8" ht="10.5" customHeight="1" x14ac:dyDescent="0.25">
      <c r="A14" s="28">
        <v>42017</v>
      </c>
      <c r="B14" s="29">
        <f t="shared" si="0"/>
        <v>2015</v>
      </c>
      <c r="C14" s="29">
        <f t="shared" si="1"/>
        <v>1</v>
      </c>
      <c r="D14" s="29" t="str">
        <f t="shared" si="2"/>
        <v>Ocak</v>
      </c>
      <c r="E14" s="29">
        <f t="shared" si="3"/>
        <v>1</v>
      </c>
      <c r="F14" s="29">
        <f t="shared" si="4"/>
        <v>3</v>
      </c>
      <c r="G14" s="29">
        <f t="shared" si="5"/>
        <v>2</v>
      </c>
      <c r="H14" s="29" t="str">
        <f t="shared" si="6"/>
        <v>Salı</v>
      </c>
    </row>
    <row r="15" spans="1:8" ht="10.5" customHeight="1" x14ac:dyDescent="0.25">
      <c r="A15" s="28">
        <v>42018</v>
      </c>
      <c r="B15" s="29">
        <f t="shared" si="0"/>
        <v>2015</v>
      </c>
      <c r="C15" s="29">
        <f t="shared" si="1"/>
        <v>1</v>
      </c>
      <c r="D15" s="29" t="str">
        <f t="shared" si="2"/>
        <v>Ocak</v>
      </c>
      <c r="E15" s="29">
        <f t="shared" si="3"/>
        <v>1</v>
      </c>
      <c r="F15" s="29">
        <f t="shared" si="4"/>
        <v>3</v>
      </c>
      <c r="G15" s="29">
        <f t="shared" si="5"/>
        <v>3</v>
      </c>
      <c r="H15" s="29" t="str">
        <f t="shared" si="6"/>
        <v>Çarşamba</v>
      </c>
    </row>
    <row r="16" spans="1:8" ht="10.5" customHeight="1" x14ac:dyDescent="0.25">
      <c r="A16" s="28">
        <v>42019</v>
      </c>
      <c r="B16" s="29">
        <f t="shared" si="0"/>
        <v>2015</v>
      </c>
      <c r="C16" s="29">
        <f t="shared" si="1"/>
        <v>1</v>
      </c>
      <c r="D16" s="29" t="str">
        <f t="shared" si="2"/>
        <v>Ocak</v>
      </c>
      <c r="E16" s="29">
        <f t="shared" si="3"/>
        <v>1</v>
      </c>
      <c r="F16" s="29">
        <f t="shared" si="4"/>
        <v>3</v>
      </c>
      <c r="G16" s="29">
        <f t="shared" si="5"/>
        <v>4</v>
      </c>
      <c r="H16" s="29" t="str">
        <f t="shared" si="6"/>
        <v>Perşembe</v>
      </c>
    </row>
    <row r="17" spans="1:8" ht="10.5" customHeight="1" x14ac:dyDescent="0.25">
      <c r="A17" s="28">
        <v>42020</v>
      </c>
      <c r="B17" s="29">
        <f t="shared" si="0"/>
        <v>2015</v>
      </c>
      <c r="C17" s="29">
        <f t="shared" si="1"/>
        <v>1</v>
      </c>
      <c r="D17" s="29" t="str">
        <f t="shared" si="2"/>
        <v>Ocak</v>
      </c>
      <c r="E17" s="29">
        <f t="shared" si="3"/>
        <v>1</v>
      </c>
      <c r="F17" s="29">
        <f t="shared" si="4"/>
        <v>3</v>
      </c>
      <c r="G17" s="29">
        <f t="shared" si="5"/>
        <v>5</v>
      </c>
      <c r="H17" s="29" t="str">
        <f t="shared" si="6"/>
        <v>Cuma</v>
      </c>
    </row>
    <row r="18" spans="1:8" ht="10.5" customHeight="1" x14ac:dyDescent="0.25">
      <c r="A18" s="28">
        <v>42021</v>
      </c>
      <c r="B18" s="29">
        <f t="shared" si="0"/>
        <v>2015</v>
      </c>
      <c r="C18" s="29">
        <f t="shared" si="1"/>
        <v>1</v>
      </c>
      <c r="D18" s="29" t="str">
        <f t="shared" si="2"/>
        <v>Ocak</v>
      </c>
      <c r="E18" s="29">
        <f t="shared" si="3"/>
        <v>1</v>
      </c>
      <c r="F18" s="29">
        <f t="shared" si="4"/>
        <v>3</v>
      </c>
      <c r="G18" s="29">
        <f t="shared" si="5"/>
        <v>6</v>
      </c>
      <c r="H18" s="29" t="str">
        <f t="shared" si="6"/>
        <v>Cumartesi</v>
      </c>
    </row>
    <row r="19" spans="1:8" ht="10.5" customHeight="1" x14ac:dyDescent="0.25">
      <c r="A19" s="28">
        <v>42022</v>
      </c>
      <c r="B19" s="29">
        <f t="shared" si="0"/>
        <v>2015</v>
      </c>
      <c r="C19" s="29">
        <f t="shared" si="1"/>
        <v>1</v>
      </c>
      <c r="D19" s="29" t="str">
        <f t="shared" si="2"/>
        <v>Ocak</v>
      </c>
      <c r="E19" s="29">
        <f t="shared" si="3"/>
        <v>1</v>
      </c>
      <c r="F19" s="29">
        <f t="shared" si="4"/>
        <v>3</v>
      </c>
      <c r="G19" s="29">
        <f t="shared" si="5"/>
        <v>7</v>
      </c>
      <c r="H19" s="29" t="str">
        <f t="shared" si="6"/>
        <v>Pazar</v>
      </c>
    </row>
    <row r="20" spans="1:8" ht="10.5" customHeight="1" x14ac:dyDescent="0.25">
      <c r="A20" s="28">
        <v>42023</v>
      </c>
      <c r="B20" s="29">
        <f t="shared" si="0"/>
        <v>2015</v>
      </c>
      <c r="C20" s="29">
        <f t="shared" si="1"/>
        <v>1</v>
      </c>
      <c r="D20" s="29" t="str">
        <f t="shared" si="2"/>
        <v>Ocak</v>
      </c>
      <c r="E20" s="29">
        <f t="shared" si="3"/>
        <v>1</v>
      </c>
      <c r="F20" s="29">
        <f t="shared" si="4"/>
        <v>4</v>
      </c>
      <c r="G20" s="29">
        <f t="shared" si="5"/>
        <v>1</v>
      </c>
      <c r="H20" s="29" t="str">
        <f t="shared" si="6"/>
        <v>Pazartesi</v>
      </c>
    </row>
    <row r="21" spans="1:8" ht="10.5" customHeight="1" x14ac:dyDescent="0.25">
      <c r="A21" s="28">
        <v>42024</v>
      </c>
      <c r="B21" s="29">
        <f t="shared" si="0"/>
        <v>2015</v>
      </c>
      <c r="C21" s="29">
        <f t="shared" si="1"/>
        <v>1</v>
      </c>
      <c r="D21" s="29" t="str">
        <f t="shared" si="2"/>
        <v>Ocak</v>
      </c>
      <c r="E21" s="29">
        <f t="shared" si="3"/>
        <v>1</v>
      </c>
      <c r="F21" s="29">
        <f t="shared" si="4"/>
        <v>4</v>
      </c>
      <c r="G21" s="29">
        <f t="shared" si="5"/>
        <v>2</v>
      </c>
      <c r="H21" s="29" t="str">
        <f t="shared" si="6"/>
        <v>Salı</v>
      </c>
    </row>
    <row r="22" spans="1:8" ht="10.5" customHeight="1" x14ac:dyDescent="0.25">
      <c r="A22" s="28">
        <v>42025</v>
      </c>
      <c r="B22" s="29">
        <f t="shared" si="0"/>
        <v>2015</v>
      </c>
      <c r="C22" s="29">
        <f t="shared" si="1"/>
        <v>1</v>
      </c>
      <c r="D22" s="29" t="str">
        <f t="shared" si="2"/>
        <v>Ocak</v>
      </c>
      <c r="E22" s="29">
        <f t="shared" si="3"/>
        <v>1</v>
      </c>
      <c r="F22" s="29">
        <f t="shared" si="4"/>
        <v>4</v>
      </c>
      <c r="G22" s="29">
        <f t="shared" si="5"/>
        <v>3</v>
      </c>
      <c r="H22" s="29" t="str">
        <f t="shared" si="6"/>
        <v>Çarşamba</v>
      </c>
    </row>
    <row r="23" spans="1:8" ht="10.5" customHeight="1" x14ac:dyDescent="0.25">
      <c r="A23" s="28">
        <v>42026</v>
      </c>
      <c r="B23" s="29">
        <f t="shared" si="0"/>
        <v>2015</v>
      </c>
      <c r="C23" s="29">
        <f t="shared" si="1"/>
        <v>1</v>
      </c>
      <c r="D23" s="29" t="str">
        <f t="shared" si="2"/>
        <v>Ocak</v>
      </c>
      <c r="E23" s="29">
        <f t="shared" si="3"/>
        <v>1</v>
      </c>
      <c r="F23" s="29">
        <f t="shared" si="4"/>
        <v>4</v>
      </c>
      <c r="G23" s="29">
        <f t="shared" si="5"/>
        <v>4</v>
      </c>
      <c r="H23" s="29" t="str">
        <f t="shared" si="6"/>
        <v>Perşembe</v>
      </c>
    </row>
    <row r="24" spans="1:8" ht="10.5" customHeight="1" x14ac:dyDescent="0.25">
      <c r="A24" s="28">
        <v>42027</v>
      </c>
      <c r="B24" s="29">
        <f t="shared" si="0"/>
        <v>2015</v>
      </c>
      <c r="C24" s="29">
        <f t="shared" si="1"/>
        <v>1</v>
      </c>
      <c r="D24" s="29" t="str">
        <f t="shared" si="2"/>
        <v>Ocak</v>
      </c>
      <c r="E24" s="29">
        <f t="shared" si="3"/>
        <v>1</v>
      </c>
      <c r="F24" s="29">
        <f t="shared" si="4"/>
        <v>4</v>
      </c>
      <c r="G24" s="29">
        <f t="shared" si="5"/>
        <v>5</v>
      </c>
      <c r="H24" s="29" t="str">
        <f t="shared" si="6"/>
        <v>Cuma</v>
      </c>
    </row>
    <row r="25" spans="1:8" ht="10.5" customHeight="1" x14ac:dyDescent="0.25">
      <c r="A25" s="28">
        <v>42028</v>
      </c>
      <c r="B25" s="29">
        <f t="shared" si="0"/>
        <v>2015</v>
      </c>
      <c r="C25" s="29">
        <f t="shared" si="1"/>
        <v>1</v>
      </c>
      <c r="D25" s="29" t="str">
        <f t="shared" si="2"/>
        <v>Ocak</v>
      </c>
      <c r="E25" s="29">
        <f t="shared" si="3"/>
        <v>1</v>
      </c>
      <c r="F25" s="29">
        <f t="shared" si="4"/>
        <v>4</v>
      </c>
      <c r="G25" s="29">
        <f t="shared" si="5"/>
        <v>6</v>
      </c>
      <c r="H25" s="29" t="str">
        <f t="shared" si="6"/>
        <v>Cumartesi</v>
      </c>
    </row>
    <row r="26" spans="1:8" ht="10.5" customHeight="1" x14ac:dyDescent="0.25">
      <c r="A26" s="28">
        <v>42029</v>
      </c>
      <c r="B26" s="29">
        <f t="shared" si="0"/>
        <v>2015</v>
      </c>
      <c r="C26" s="29">
        <f t="shared" si="1"/>
        <v>1</v>
      </c>
      <c r="D26" s="29" t="str">
        <f t="shared" si="2"/>
        <v>Ocak</v>
      </c>
      <c r="E26" s="29">
        <f t="shared" si="3"/>
        <v>1</v>
      </c>
      <c r="F26" s="29">
        <f t="shared" si="4"/>
        <v>4</v>
      </c>
      <c r="G26" s="29">
        <f t="shared" si="5"/>
        <v>7</v>
      </c>
      <c r="H26" s="29" t="str">
        <f t="shared" si="6"/>
        <v>Pazar</v>
      </c>
    </row>
    <row r="27" spans="1:8" ht="10.5" customHeight="1" x14ac:dyDescent="0.25">
      <c r="A27" s="28">
        <v>42030</v>
      </c>
      <c r="B27" s="29">
        <f t="shared" si="0"/>
        <v>2015</v>
      </c>
      <c r="C27" s="29">
        <f t="shared" si="1"/>
        <v>1</v>
      </c>
      <c r="D27" s="29" t="str">
        <f t="shared" si="2"/>
        <v>Ocak</v>
      </c>
      <c r="E27" s="29">
        <f t="shared" si="3"/>
        <v>1</v>
      </c>
      <c r="F27" s="29">
        <f t="shared" si="4"/>
        <v>5</v>
      </c>
      <c r="G27" s="29">
        <f t="shared" si="5"/>
        <v>1</v>
      </c>
      <c r="H27" s="29" t="str">
        <f t="shared" si="6"/>
        <v>Pazartesi</v>
      </c>
    </row>
    <row r="28" spans="1:8" ht="10.5" customHeight="1" x14ac:dyDescent="0.25">
      <c r="A28" s="28">
        <v>42031</v>
      </c>
      <c r="B28" s="29">
        <f t="shared" si="0"/>
        <v>2015</v>
      </c>
      <c r="C28" s="29">
        <f t="shared" si="1"/>
        <v>1</v>
      </c>
      <c r="D28" s="29" t="str">
        <f t="shared" si="2"/>
        <v>Ocak</v>
      </c>
      <c r="E28" s="29">
        <f t="shared" si="3"/>
        <v>1</v>
      </c>
      <c r="F28" s="29">
        <f t="shared" si="4"/>
        <v>5</v>
      </c>
      <c r="G28" s="29">
        <f t="shared" si="5"/>
        <v>2</v>
      </c>
      <c r="H28" s="29" t="str">
        <f t="shared" si="6"/>
        <v>Salı</v>
      </c>
    </row>
    <row r="29" spans="1:8" ht="10.5" customHeight="1" x14ac:dyDescent="0.25">
      <c r="A29" s="28">
        <v>42032</v>
      </c>
      <c r="B29" s="29">
        <f t="shared" si="0"/>
        <v>2015</v>
      </c>
      <c r="C29" s="29">
        <f t="shared" si="1"/>
        <v>1</v>
      </c>
      <c r="D29" s="29" t="str">
        <f t="shared" si="2"/>
        <v>Ocak</v>
      </c>
      <c r="E29" s="29">
        <f t="shared" si="3"/>
        <v>1</v>
      </c>
      <c r="F29" s="29">
        <f t="shared" si="4"/>
        <v>5</v>
      </c>
      <c r="G29" s="29">
        <f t="shared" si="5"/>
        <v>3</v>
      </c>
      <c r="H29" s="29" t="str">
        <f t="shared" si="6"/>
        <v>Çarşamba</v>
      </c>
    </row>
    <row r="30" spans="1:8" ht="10.5" customHeight="1" x14ac:dyDescent="0.25">
      <c r="A30" s="28">
        <v>42033</v>
      </c>
      <c r="B30" s="29">
        <f t="shared" si="0"/>
        <v>2015</v>
      </c>
      <c r="C30" s="29">
        <f t="shared" si="1"/>
        <v>1</v>
      </c>
      <c r="D30" s="29" t="str">
        <f t="shared" si="2"/>
        <v>Ocak</v>
      </c>
      <c r="E30" s="29">
        <f t="shared" si="3"/>
        <v>1</v>
      </c>
      <c r="F30" s="29">
        <f t="shared" si="4"/>
        <v>5</v>
      </c>
      <c r="G30" s="29">
        <f t="shared" si="5"/>
        <v>4</v>
      </c>
      <c r="H30" s="29" t="str">
        <f t="shared" si="6"/>
        <v>Perşembe</v>
      </c>
    </row>
    <row r="31" spans="1:8" ht="10.5" customHeight="1" x14ac:dyDescent="0.25">
      <c r="A31" s="28">
        <v>42034</v>
      </c>
      <c r="B31" s="29">
        <f t="shared" si="0"/>
        <v>2015</v>
      </c>
      <c r="C31" s="29">
        <f t="shared" si="1"/>
        <v>1</v>
      </c>
      <c r="D31" s="29" t="str">
        <f t="shared" si="2"/>
        <v>Ocak</v>
      </c>
      <c r="E31" s="29">
        <f t="shared" si="3"/>
        <v>1</v>
      </c>
      <c r="F31" s="29">
        <f t="shared" si="4"/>
        <v>5</v>
      </c>
      <c r="G31" s="29">
        <f t="shared" si="5"/>
        <v>5</v>
      </c>
      <c r="H31" s="29" t="str">
        <f t="shared" si="6"/>
        <v>Cuma</v>
      </c>
    </row>
    <row r="32" spans="1:8" ht="10.5" customHeight="1" x14ac:dyDescent="0.25">
      <c r="A32" s="28">
        <v>42035</v>
      </c>
      <c r="B32" s="29">
        <f t="shared" si="0"/>
        <v>2015</v>
      </c>
      <c r="C32" s="29">
        <f t="shared" si="1"/>
        <v>1</v>
      </c>
      <c r="D32" s="29" t="str">
        <f t="shared" si="2"/>
        <v>Ocak</v>
      </c>
      <c r="E32" s="29">
        <f t="shared" si="3"/>
        <v>1</v>
      </c>
      <c r="F32" s="29">
        <f t="shared" si="4"/>
        <v>5</v>
      </c>
      <c r="G32" s="29">
        <f t="shared" si="5"/>
        <v>6</v>
      </c>
      <c r="H32" s="29" t="str">
        <f t="shared" si="6"/>
        <v>Cumartesi</v>
      </c>
    </row>
    <row r="33" spans="1:8" ht="10.5" customHeight="1" x14ac:dyDescent="0.25">
      <c r="A33" s="28">
        <v>42036</v>
      </c>
      <c r="B33" s="29">
        <f t="shared" si="0"/>
        <v>2015</v>
      </c>
      <c r="C33" s="29">
        <f t="shared" si="1"/>
        <v>2</v>
      </c>
      <c r="D33" s="29" t="str">
        <f t="shared" si="2"/>
        <v>Şubat</v>
      </c>
      <c r="E33" s="29">
        <f t="shared" si="3"/>
        <v>1</v>
      </c>
      <c r="F33" s="29">
        <f t="shared" si="4"/>
        <v>5</v>
      </c>
      <c r="G33" s="29">
        <f t="shared" si="5"/>
        <v>7</v>
      </c>
      <c r="H33" s="29" t="str">
        <f t="shared" si="6"/>
        <v>Pazar</v>
      </c>
    </row>
    <row r="34" spans="1:8" ht="10.5" customHeight="1" x14ac:dyDescent="0.25">
      <c r="A34" s="28">
        <v>42037</v>
      </c>
      <c r="B34" s="29">
        <f t="shared" si="0"/>
        <v>2015</v>
      </c>
      <c r="C34" s="29">
        <f t="shared" si="1"/>
        <v>2</v>
      </c>
      <c r="D34" s="29" t="str">
        <f t="shared" si="2"/>
        <v>Şubat</v>
      </c>
      <c r="E34" s="29">
        <f t="shared" si="3"/>
        <v>1</v>
      </c>
      <c r="F34" s="29">
        <f t="shared" si="4"/>
        <v>6</v>
      </c>
      <c r="G34" s="29">
        <f t="shared" si="5"/>
        <v>1</v>
      </c>
      <c r="H34" s="29" t="str">
        <f t="shared" si="6"/>
        <v>Pazartesi</v>
      </c>
    </row>
    <row r="35" spans="1:8" ht="10.5" customHeight="1" x14ac:dyDescent="0.25">
      <c r="A35" s="28">
        <v>42038</v>
      </c>
      <c r="B35" s="29">
        <f t="shared" si="0"/>
        <v>2015</v>
      </c>
      <c r="C35" s="29">
        <f t="shared" si="1"/>
        <v>2</v>
      </c>
      <c r="D35" s="29" t="str">
        <f t="shared" si="2"/>
        <v>Şubat</v>
      </c>
      <c r="E35" s="29">
        <f t="shared" si="3"/>
        <v>1</v>
      </c>
      <c r="F35" s="29">
        <f t="shared" si="4"/>
        <v>6</v>
      </c>
      <c r="G35" s="29">
        <f t="shared" si="5"/>
        <v>2</v>
      </c>
      <c r="H35" s="29" t="str">
        <f t="shared" si="6"/>
        <v>Salı</v>
      </c>
    </row>
    <row r="36" spans="1:8" ht="10.5" customHeight="1" x14ac:dyDescent="0.25">
      <c r="A36" s="28">
        <v>42039</v>
      </c>
      <c r="B36" s="29">
        <f t="shared" si="0"/>
        <v>2015</v>
      </c>
      <c r="C36" s="29">
        <f t="shared" si="1"/>
        <v>2</v>
      </c>
      <c r="D36" s="29" t="str">
        <f t="shared" si="2"/>
        <v>Şubat</v>
      </c>
      <c r="E36" s="29">
        <f t="shared" si="3"/>
        <v>1</v>
      </c>
      <c r="F36" s="29">
        <f t="shared" si="4"/>
        <v>6</v>
      </c>
      <c r="G36" s="29">
        <f t="shared" si="5"/>
        <v>3</v>
      </c>
      <c r="H36" s="29" t="str">
        <f t="shared" si="6"/>
        <v>Çarşamba</v>
      </c>
    </row>
    <row r="37" spans="1:8" ht="10.5" customHeight="1" x14ac:dyDescent="0.25">
      <c r="A37" s="28">
        <v>42040</v>
      </c>
      <c r="B37" s="29">
        <f t="shared" si="0"/>
        <v>2015</v>
      </c>
      <c r="C37" s="29">
        <f t="shared" si="1"/>
        <v>2</v>
      </c>
      <c r="D37" s="29" t="str">
        <f t="shared" si="2"/>
        <v>Şubat</v>
      </c>
      <c r="E37" s="29">
        <f t="shared" si="3"/>
        <v>1</v>
      </c>
      <c r="F37" s="29">
        <f t="shared" si="4"/>
        <v>6</v>
      </c>
      <c r="G37" s="29">
        <f t="shared" si="5"/>
        <v>4</v>
      </c>
      <c r="H37" s="29" t="str">
        <f t="shared" si="6"/>
        <v>Perşembe</v>
      </c>
    </row>
    <row r="38" spans="1:8" ht="10.5" customHeight="1" x14ac:dyDescent="0.25">
      <c r="A38" s="28">
        <v>42041</v>
      </c>
      <c r="B38" s="29">
        <f t="shared" si="0"/>
        <v>2015</v>
      </c>
      <c r="C38" s="29">
        <f t="shared" si="1"/>
        <v>2</v>
      </c>
      <c r="D38" s="29" t="str">
        <f t="shared" si="2"/>
        <v>Şubat</v>
      </c>
      <c r="E38" s="29">
        <f t="shared" si="3"/>
        <v>1</v>
      </c>
      <c r="F38" s="29">
        <f t="shared" si="4"/>
        <v>6</v>
      </c>
      <c r="G38" s="29">
        <f t="shared" si="5"/>
        <v>5</v>
      </c>
      <c r="H38" s="29" t="str">
        <f t="shared" si="6"/>
        <v>Cuma</v>
      </c>
    </row>
    <row r="39" spans="1:8" ht="10.5" customHeight="1" x14ac:dyDescent="0.25">
      <c r="A39" s="28">
        <v>42042</v>
      </c>
      <c r="B39" s="29">
        <f t="shared" si="0"/>
        <v>2015</v>
      </c>
      <c r="C39" s="29">
        <f t="shared" si="1"/>
        <v>2</v>
      </c>
      <c r="D39" s="29" t="str">
        <f t="shared" si="2"/>
        <v>Şubat</v>
      </c>
      <c r="E39" s="29">
        <f t="shared" si="3"/>
        <v>1</v>
      </c>
      <c r="F39" s="29">
        <f t="shared" si="4"/>
        <v>6</v>
      </c>
      <c r="G39" s="29">
        <f t="shared" si="5"/>
        <v>6</v>
      </c>
      <c r="H39" s="29" t="str">
        <f t="shared" si="6"/>
        <v>Cumartesi</v>
      </c>
    </row>
    <row r="40" spans="1:8" ht="10.5" customHeight="1" x14ac:dyDescent="0.25">
      <c r="A40" s="28">
        <v>42043</v>
      </c>
      <c r="B40" s="29">
        <f t="shared" si="0"/>
        <v>2015</v>
      </c>
      <c r="C40" s="29">
        <f t="shared" si="1"/>
        <v>2</v>
      </c>
      <c r="D40" s="29" t="str">
        <f t="shared" si="2"/>
        <v>Şubat</v>
      </c>
      <c r="E40" s="29">
        <f t="shared" si="3"/>
        <v>1</v>
      </c>
      <c r="F40" s="29">
        <f t="shared" si="4"/>
        <v>6</v>
      </c>
      <c r="G40" s="29">
        <f t="shared" si="5"/>
        <v>7</v>
      </c>
      <c r="H40" s="29" t="str">
        <f t="shared" si="6"/>
        <v>Pazar</v>
      </c>
    </row>
    <row r="41" spans="1:8" ht="10.5" customHeight="1" x14ac:dyDescent="0.25">
      <c r="A41" s="28">
        <v>42044</v>
      </c>
      <c r="B41" s="29">
        <f t="shared" si="0"/>
        <v>2015</v>
      </c>
      <c r="C41" s="29">
        <f t="shared" si="1"/>
        <v>2</v>
      </c>
      <c r="D41" s="29" t="str">
        <f t="shared" si="2"/>
        <v>Şubat</v>
      </c>
      <c r="E41" s="29">
        <f t="shared" si="3"/>
        <v>1</v>
      </c>
      <c r="F41" s="29">
        <f t="shared" si="4"/>
        <v>7</v>
      </c>
      <c r="G41" s="29">
        <f t="shared" si="5"/>
        <v>1</v>
      </c>
      <c r="H41" s="29" t="str">
        <f t="shared" si="6"/>
        <v>Pazartesi</v>
      </c>
    </row>
    <row r="42" spans="1:8" ht="10.5" customHeight="1" x14ac:dyDescent="0.25">
      <c r="A42" s="28">
        <v>42045</v>
      </c>
      <c r="B42" s="29">
        <f t="shared" si="0"/>
        <v>2015</v>
      </c>
      <c r="C42" s="29">
        <f t="shared" si="1"/>
        <v>2</v>
      </c>
      <c r="D42" s="29" t="str">
        <f t="shared" si="2"/>
        <v>Şubat</v>
      </c>
      <c r="E42" s="29">
        <f t="shared" si="3"/>
        <v>1</v>
      </c>
      <c r="F42" s="29">
        <f t="shared" si="4"/>
        <v>7</v>
      </c>
      <c r="G42" s="29">
        <f t="shared" si="5"/>
        <v>2</v>
      </c>
      <c r="H42" s="29" t="str">
        <f t="shared" si="6"/>
        <v>Salı</v>
      </c>
    </row>
    <row r="43" spans="1:8" ht="10.5" customHeight="1" x14ac:dyDescent="0.25">
      <c r="A43" s="28">
        <v>42046</v>
      </c>
      <c r="B43" s="29">
        <f t="shared" si="0"/>
        <v>2015</v>
      </c>
      <c r="C43" s="29">
        <f t="shared" si="1"/>
        <v>2</v>
      </c>
      <c r="D43" s="29" t="str">
        <f t="shared" si="2"/>
        <v>Şubat</v>
      </c>
      <c r="E43" s="29">
        <f t="shared" si="3"/>
        <v>1</v>
      </c>
      <c r="F43" s="29">
        <f t="shared" si="4"/>
        <v>7</v>
      </c>
      <c r="G43" s="29">
        <f t="shared" si="5"/>
        <v>3</v>
      </c>
      <c r="H43" s="29" t="str">
        <f t="shared" si="6"/>
        <v>Çarşamba</v>
      </c>
    </row>
    <row r="44" spans="1:8" ht="10.5" customHeight="1" x14ac:dyDescent="0.25">
      <c r="A44" s="28">
        <v>42047</v>
      </c>
      <c r="B44" s="29">
        <f t="shared" si="0"/>
        <v>2015</v>
      </c>
      <c r="C44" s="29">
        <f t="shared" si="1"/>
        <v>2</v>
      </c>
      <c r="D44" s="29" t="str">
        <f t="shared" si="2"/>
        <v>Şubat</v>
      </c>
      <c r="E44" s="29">
        <f t="shared" si="3"/>
        <v>1</v>
      </c>
      <c r="F44" s="29">
        <f t="shared" si="4"/>
        <v>7</v>
      </c>
      <c r="G44" s="29">
        <f t="shared" si="5"/>
        <v>4</v>
      </c>
      <c r="H44" s="29" t="str">
        <f t="shared" si="6"/>
        <v>Perşembe</v>
      </c>
    </row>
    <row r="45" spans="1:8" ht="10.5" customHeight="1" x14ac:dyDescent="0.25">
      <c r="A45" s="28">
        <v>42048</v>
      </c>
      <c r="B45" s="29">
        <f t="shared" si="0"/>
        <v>2015</v>
      </c>
      <c r="C45" s="29">
        <f t="shared" si="1"/>
        <v>2</v>
      </c>
      <c r="D45" s="29" t="str">
        <f t="shared" si="2"/>
        <v>Şubat</v>
      </c>
      <c r="E45" s="29">
        <f t="shared" si="3"/>
        <v>1</v>
      </c>
      <c r="F45" s="29">
        <f t="shared" si="4"/>
        <v>7</v>
      </c>
      <c r="G45" s="29">
        <f t="shared" si="5"/>
        <v>5</v>
      </c>
      <c r="H45" s="29" t="str">
        <f t="shared" si="6"/>
        <v>Cuma</v>
      </c>
    </row>
    <row r="46" spans="1:8" ht="10.5" customHeight="1" x14ac:dyDescent="0.25">
      <c r="A46" s="28">
        <v>42049</v>
      </c>
      <c r="B46" s="29">
        <f t="shared" si="0"/>
        <v>2015</v>
      </c>
      <c r="C46" s="29">
        <f t="shared" si="1"/>
        <v>2</v>
      </c>
      <c r="D46" s="29" t="str">
        <f t="shared" si="2"/>
        <v>Şubat</v>
      </c>
      <c r="E46" s="29">
        <f t="shared" si="3"/>
        <v>1</v>
      </c>
      <c r="F46" s="29">
        <f t="shared" si="4"/>
        <v>7</v>
      </c>
      <c r="G46" s="29">
        <f t="shared" si="5"/>
        <v>6</v>
      </c>
      <c r="H46" s="29" t="str">
        <f t="shared" si="6"/>
        <v>Cumartesi</v>
      </c>
    </row>
    <row r="47" spans="1:8" ht="10.5" customHeight="1" x14ac:dyDescent="0.25">
      <c r="A47" s="28">
        <v>42050</v>
      </c>
      <c r="B47" s="29">
        <f t="shared" si="0"/>
        <v>2015</v>
      </c>
      <c r="C47" s="29">
        <f t="shared" si="1"/>
        <v>2</v>
      </c>
      <c r="D47" s="29" t="str">
        <f t="shared" si="2"/>
        <v>Şubat</v>
      </c>
      <c r="E47" s="29">
        <f t="shared" si="3"/>
        <v>1</v>
      </c>
      <c r="F47" s="29">
        <f t="shared" si="4"/>
        <v>7</v>
      </c>
      <c r="G47" s="29">
        <f t="shared" si="5"/>
        <v>7</v>
      </c>
      <c r="H47" s="29" t="str">
        <f t="shared" si="6"/>
        <v>Pazar</v>
      </c>
    </row>
    <row r="48" spans="1:8" ht="10.5" customHeight="1" x14ac:dyDescent="0.25">
      <c r="A48" s="28">
        <v>42051</v>
      </c>
      <c r="B48" s="29">
        <f t="shared" si="0"/>
        <v>2015</v>
      </c>
      <c r="C48" s="29">
        <f t="shared" si="1"/>
        <v>2</v>
      </c>
      <c r="D48" s="29" t="str">
        <f t="shared" si="2"/>
        <v>Şubat</v>
      </c>
      <c r="E48" s="29">
        <f t="shared" si="3"/>
        <v>1</v>
      </c>
      <c r="F48" s="29">
        <f t="shared" si="4"/>
        <v>8</v>
      </c>
      <c r="G48" s="29">
        <f t="shared" si="5"/>
        <v>1</v>
      </c>
      <c r="H48" s="29" t="str">
        <f t="shared" si="6"/>
        <v>Pazartesi</v>
      </c>
    </row>
    <row r="49" spans="1:8" ht="10.5" customHeight="1" x14ac:dyDescent="0.25">
      <c r="A49" s="28">
        <v>42052</v>
      </c>
      <c r="B49" s="29">
        <f t="shared" si="0"/>
        <v>2015</v>
      </c>
      <c r="C49" s="29">
        <f t="shared" si="1"/>
        <v>2</v>
      </c>
      <c r="D49" s="29" t="str">
        <f t="shared" si="2"/>
        <v>Şubat</v>
      </c>
      <c r="E49" s="29">
        <f t="shared" si="3"/>
        <v>1</v>
      </c>
      <c r="F49" s="29">
        <f t="shared" si="4"/>
        <v>8</v>
      </c>
      <c r="G49" s="29">
        <f t="shared" si="5"/>
        <v>2</v>
      </c>
      <c r="H49" s="29" t="str">
        <f t="shared" si="6"/>
        <v>Salı</v>
      </c>
    </row>
    <row r="50" spans="1:8" ht="10.5" customHeight="1" x14ac:dyDescent="0.25">
      <c r="A50" s="28">
        <v>42053</v>
      </c>
      <c r="B50" s="29">
        <f t="shared" si="0"/>
        <v>2015</v>
      </c>
      <c r="C50" s="29">
        <f t="shared" si="1"/>
        <v>2</v>
      </c>
      <c r="D50" s="29" t="str">
        <f t="shared" si="2"/>
        <v>Şubat</v>
      </c>
      <c r="E50" s="29">
        <f t="shared" si="3"/>
        <v>1</v>
      </c>
      <c r="F50" s="29">
        <f t="shared" si="4"/>
        <v>8</v>
      </c>
      <c r="G50" s="29">
        <f t="shared" si="5"/>
        <v>3</v>
      </c>
      <c r="H50" s="29" t="str">
        <f t="shared" si="6"/>
        <v>Çarşamba</v>
      </c>
    </row>
    <row r="51" spans="1:8" ht="10.5" customHeight="1" x14ac:dyDescent="0.25">
      <c r="A51" s="28">
        <v>42054</v>
      </c>
      <c r="B51" s="29">
        <f t="shared" si="0"/>
        <v>2015</v>
      </c>
      <c r="C51" s="29">
        <f t="shared" si="1"/>
        <v>2</v>
      </c>
      <c r="D51" s="29" t="str">
        <f t="shared" si="2"/>
        <v>Şubat</v>
      </c>
      <c r="E51" s="29">
        <f t="shared" si="3"/>
        <v>1</v>
      </c>
      <c r="F51" s="29">
        <f t="shared" si="4"/>
        <v>8</v>
      </c>
      <c r="G51" s="29">
        <f t="shared" si="5"/>
        <v>4</v>
      </c>
      <c r="H51" s="29" t="str">
        <f t="shared" si="6"/>
        <v>Perşembe</v>
      </c>
    </row>
    <row r="52" spans="1:8" ht="10.5" customHeight="1" x14ac:dyDescent="0.25">
      <c r="A52" s="28">
        <v>42055</v>
      </c>
      <c r="B52" s="29">
        <f t="shared" si="0"/>
        <v>2015</v>
      </c>
      <c r="C52" s="29">
        <f t="shared" si="1"/>
        <v>2</v>
      </c>
      <c r="D52" s="29" t="str">
        <f t="shared" si="2"/>
        <v>Şubat</v>
      </c>
      <c r="E52" s="29">
        <f t="shared" si="3"/>
        <v>1</v>
      </c>
      <c r="F52" s="29">
        <f t="shared" si="4"/>
        <v>8</v>
      </c>
      <c r="G52" s="29">
        <f t="shared" si="5"/>
        <v>5</v>
      </c>
      <c r="H52" s="29" t="str">
        <f t="shared" si="6"/>
        <v>Cuma</v>
      </c>
    </row>
    <row r="53" spans="1:8" ht="10.5" customHeight="1" x14ac:dyDescent="0.25">
      <c r="A53" s="28">
        <v>42056</v>
      </c>
      <c r="B53" s="29">
        <f t="shared" si="0"/>
        <v>2015</v>
      </c>
      <c r="C53" s="29">
        <f t="shared" si="1"/>
        <v>2</v>
      </c>
      <c r="D53" s="29" t="str">
        <f t="shared" si="2"/>
        <v>Şubat</v>
      </c>
      <c r="E53" s="29">
        <f t="shared" si="3"/>
        <v>1</v>
      </c>
      <c r="F53" s="29">
        <f t="shared" si="4"/>
        <v>8</v>
      </c>
      <c r="G53" s="29">
        <f t="shared" si="5"/>
        <v>6</v>
      </c>
      <c r="H53" s="29" t="str">
        <f t="shared" si="6"/>
        <v>Cumartesi</v>
      </c>
    </row>
    <row r="54" spans="1:8" ht="10.5" customHeight="1" x14ac:dyDescent="0.25">
      <c r="A54" s="28">
        <v>42057</v>
      </c>
      <c r="B54" s="29">
        <f t="shared" si="0"/>
        <v>2015</v>
      </c>
      <c r="C54" s="29">
        <f t="shared" si="1"/>
        <v>2</v>
      </c>
      <c r="D54" s="29" t="str">
        <f t="shared" si="2"/>
        <v>Şubat</v>
      </c>
      <c r="E54" s="29">
        <f t="shared" si="3"/>
        <v>1</v>
      </c>
      <c r="F54" s="29">
        <f t="shared" si="4"/>
        <v>8</v>
      </c>
      <c r="G54" s="29">
        <f t="shared" si="5"/>
        <v>7</v>
      </c>
      <c r="H54" s="29" t="str">
        <f t="shared" si="6"/>
        <v>Pazar</v>
      </c>
    </row>
    <row r="55" spans="1:8" ht="10.5" customHeight="1" x14ac:dyDescent="0.25">
      <c r="A55" s="28">
        <v>42058</v>
      </c>
      <c r="B55" s="29">
        <f t="shared" si="0"/>
        <v>2015</v>
      </c>
      <c r="C55" s="29">
        <f t="shared" si="1"/>
        <v>2</v>
      </c>
      <c r="D55" s="29" t="str">
        <f t="shared" si="2"/>
        <v>Şubat</v>
      </c>
      <c r="E55" s="29">
        <f t="shared" si="3"/>
        <v>1</v>
      </c>
      <c r="F55" s="29">
        <f t="shared" si="4"/>
        <v>9</v>
      </c>
      <c r="G55" s="29">
        <f t="shared" si="5"/>
        <v>1</v>
      </c>
      <c r="H55" s="29" t="str">
        <f t="shared" si="6"/>
        <v>Pazartesi</v>
      </c>
    </row>
    <row r="56" spans="1:8" ht="10.5" customHeight="1" x14ac:dyDescent="0.25">
      <c r="A56" s="28">
        <v>42059</v>
      </c>
      <c r="B56" s="29">
        <f t="shared" si="0"/>
        <v>2015</v>
      </c>
      <c r="C56" s="29">
        <f t="shared" si="1"/>
        <v>2</v>
      </c>
      <c r="D56" s="29" t="str">
        <f t="shared" si="2"/>
        <v>Şubat</v>
      </c>
      <c r="E56" s="29">
        <f t="shared" si="3"/>
        <v>1</v>
      </c>
      <c r="F56" s="29">
        <f t="shared" si="4"/>
        <v>9</v>
      </c>
      <c r="G56" s="29">
        <f t="shared" si="5"/>
        <v>2</v>
      </c>
      <c r="H56" s="29" t="str">
        <f t="shared" si="6"/>
        <v>Salı</v>
      </c>
    </row>
    <row r="57" spans="1:8" ht="10.5" customHeight="1" x14ac:dyDescent="0.25">
      <c r="A57" s="28">
        <v>42060</v>
      </c>
      <c r="B57" s="29">
        <f t="shared" si="0"/>
        <v>2015</v>
      </c>
      <c r="C57" s="29">
        <f t="shared" si="1"/>
        <v>2</v>
      </c>
      <c r="D57" s="29" t="str">
        <f t="shared" si="2"/>
        <v>Şubat</v>
      </c>
      <c r="E57" s="29">
        <f t="shared" si="3"/>
        <v>1</v>
      </c>
      <c r="F57" s="29">
        <f t="shared" si="4"/>
        <v>9</v>
      </c>
      <c r="G57" s="29">
        <f t="shared" si="5"/>
        <v>3</v>
      </c>
      <c r="H57" s="29" t="str">
        <f t="shared" si="6"/>
        <v>Çarşamba</v>
      </c>
    </row>
    <row r="58" spans="1:8" ht="10.5" customHeight="1" x14ac:dyDescent="0.25">
      <c r="A58" s="28">
        <v>42061</v>
      </c>
      <c r="B58" s="29">
        <f t="shared" si="0"/>
        <v>2015</v>
      </c>
      <c r="C58" s="29">
        <f t="shared" si="1"/>
        <v>2</v>
      </c>
      <c r="D58" s="29" t="str">
        <f t="shared" si="2"/>
        <v>Şubat</v>
      </c>
      <c r="E58" s="29">
        <f t="shared" si="3"/>
        <v>1</v>
      </c>
      <c r="F58" s="29">
        <f t="shared" si="4"/>
        <v>9</v>
      </c>
      <c r="G58" s="29">
        <f t="shared" si="5"/>
        <v>4</v>
      </c>
      <c r="H58" s="29" t="str">
        <f t="shared" si="6"/>
        <v>Perşembe</v>
      </c>
    </row>
    <row r="59" spans="1:8" ht="10.5" customHeight="1" x14ac:dyDescent="0.25">
      <c r="A59" s="28">
        <v>42062</v>
      </c>
      <c r="B59" s="29">
        <f t="shared" si="0"/>
        <v>2015</v>
      </c>
      <c r="C59" s="29">
        <f t="shared" si="1"/>
        <v>2</v>
      </c>
      <c r="D59" s="29" t="str">
        <f t="shared" si="2"/>
        <v>Şubat</v>
      </c>
      <c r="E59" s="29">
        <f t="shared" si="3"/>
        <v>1</v>
      </c>
      <c r="F59" s="29">
        <f t="shared" si="4"/>
        <v>9</v>
      </c>
      <c r="G59" s="29">
        <f t="shared" si="5"/>
        <v>5</v>
      </c>
      <c r="H59" s="29" t="str">
        <f t="shared" si="6"/>
        <v>Cuma</v>
      </c>
    </row>
    <row r="60" spans="1:8" ht="10.5" customHeight="1" x14ac:dyDescent="0.25">
      <c r="A60" s="28">
        <v>42063</v>
      </c>
      <c r="B60" s="29">
        <f t="shared" si="0"/>
        <v>2015</v>
      </c>
      <c r="C60" s="29">
        <f t="shared" si="1"/>
        <v>2</v>
      </c>
      <c r="D60" s="29" t="str">
        <f t="shared" si="2"/>
        <v>Şubat</v>
      </c>
      <c r="E60" s="29">
        <f t="shared" si="3"/>
        <v>1</v>
      </c>
      <c r="F60" s="29">
        <f t="shared" si="4"/>
        <v>9</v>
      </c>
      <c r="G60" s="29">
        <f t="shared" si="5"/>
        <v>6</v>
      </c>
      <c r="H60" s="29" t="str">
        <f t="shared" si="6"/>
        <v>Cumartesi</v>
      </c>
    </row>
    <row r="61" spans="1:8" ht="10.5" customHeight="1" x14ac:dyDescent="0.25">
      <c r="A61" s="28">
        <v>42064</v>
      </c>
      <c r="B61" s="29">
        <f t="shared" si="0"/>
        <v>2015</v>
      </c>
      <c r="C61" s="29">
        <f t="shared" si="1"/>
        <v>3</v>
      </c>
      <c r="D61" s="29" t="str">
        <f t="shared" si="2"/>
        <v>Mart</v>
      </c>
      <c r="E61" s="29">
        <f t="shared" si="3"/>
        <v>1</v>
      </c>
      <c r="F61" s="29">
        <f t="shared" si="4"/>
        <v>9</v>
      </c>
      <c r="G61" s="29">
        <f t="shared" si="5"/>
        <v>7</v>
      </c>
      <c r="H61" s="29" t="str">
        <f t="shared" si="6"/>
        <v>Pazar</v>
      </c>
    </row>
    <row r="62" spans="1:8" ht="10.5" customHeight="1" x14ac:dyDescent="0.25">
      <c r="A62" s="28">
        <v>42065</v>
      </c>
      <c r="B62" s="29">
        <f t="shared" si="0"/>
        <v>2015</v>
      </c>
      <c r="C62" s="29">
        <f t="shared" si="1"/>
        <v>3</v>
      </c>
      <c r="D62" s="29" t="str">
        <f t="shared" si="2"/>
        <v>Mart</v>
      </c>
      <c r="E62" s="29">
        <f t="shared" si="3"/>
        <v>1</v>
      </c>
      <c r="F62" s="29">
        <f t="shared" si="4"/>
        <v>10</v>
      </c>
      <c r="G62" s="29">
        <f t="shared" si="5"/>
        <v>1</v>
      </c>
      <c r="H62" s="29" t="str">
        <f t="shared" si="6"/>
        <v>Pazartesi</v>
      </c>
    </row>
    <row r="63" spans="1:8" ht="10.5" customHeight="1" x14ac:dyDescent="0.25">
      <c r="A63" s="28">
        <v>42066</v>
      </c>
      <c r="B63" s="29">
        <f t="shared" si="0"/>
        <v>2015</v>
      </c>
      <c r="C63" s="29">
        <f t="shared" si="1"/>
        <v>3</v>
      </c>
      <c r="D63" s="29" t="str">
        <f t="shared" si="2"/>
        <v>Mart</v>
      </c>
      <c r="E63" s="29">
        <f t="shared" si="3"/>
        <v>1</v>
      </c>
      <c r="F63" s="29">
        <f t="shared" si="4"/>
        <v>10</v>
      </c>
      <c r="G63" s="29">
        <f t="shared" si="5"/>
        <v>2</v>
      </c>
      <c r="H63" s="29" t="str">
        <f t="shared" si="6"/>
        <v>Salı</v>
      </c>
    </row>
    <row r="64" spans="1:8" ht="10.5" customHeight="1" x14ac:dyDescent="0.25">
      <c r="A64" s="28">
        <v>42067</v>
      </c>
      <c r="B64" s="29">
        <f t="shared" si="0"/>
        <v>2015</v>
      </c>
      <c r="C64" s="29">
        <f t="shared" si="1"/>
        <v>3</v>
      </c>
      <c r="D64" s="29" t="str">
        <f t="shared" si="2"/>
        <v>Mart</v>
      </c>
      <c r="E64" s="29">
        <f t="shared" si="3"/>
        <v>1</v>
      </c>
      <c r="F64" s="29">
        <f t="shared" si="4"/>
        <v>10</v>
      </c>
      <c r="G64" s="29">
        <f t="shared" si="5"/>
        <v>3</v>
      </c>
      <c r="H64" s="29" t="str">
        <f t="shared" si="6"/>
        <v>Çarşamba</v>
      </c>
    </row>
    <row r="65" spans="1:8" ht="10.5" customHeight="1" x14ac:dyDescent="0.25">
      <c r="A65" s="28">
        <v>42068</v>
      </c>
      <c r="B65" s="29">
        <f t="shared" si="0"/>
        <v>2015</v>
      </c>
      <c r="C65" s="29">
        <f t="shared" si="1"/>
        <v>3</v>
      </c>
      <c r="D65" s="29" t="str">
        <f t="shared" si="2"/>
        <v>Mart</v>
      </c>
      <c r="E65" s="29">
        <f t="shared" si="3"/>
        <v>1</v>
      </c>
      <c r="F65" s="29">
        <f t="shared" si="4"/>
        <v>10</v>
      </c>
      <c r="G65" s="29">
        <f t="shared" si="5"/>
        <v>4</v>
      </c>
      <c r="H65" s="29" t="str">
        <f t="shared" si="6"/>
        <v>Perşembe</v>
      </c>
    </row>
    <row r="66" spans="1:8" ht="10.5" customHeight="1" x14ac:dyDescent="0.25">
      <c r="A66" s="28">
        <v>42069</v>
      </c>
      <c r="B66" s="29">
        <f t="shared" ref="B66:B129" si="7">IF(A66="","",YEAR(A66))</f>
        <v>2015</v>
      </c>
      <c r="C66" s="29">
        <f t="shared" ref="C66:C129" si="8">IF(A66="","",MONTH(A66))</f>
        <v>3</v>
      </c>
      <c r="D66" s="29" t="str">
        <f t="shared" ref="D66:D129" si="9">IF(A66="","",CHOOSE(MONTH(A66),"Ocak","Şubat","Mart","Nisan","Mayıs","Haziran","Temmuz","Ağustos","Eylül","Ekim","Kasım","Aralık"))</f>
        <v>Mart</v>
      </c>
      <c r="E66" s="29">
        <f t="shared" ref="E66:E129" si="10">IF(A66="","",ROUNDUP(MONTH(A66)/3,0))</f>
        <v>1</v>
      </c>
      <c r="F66" s="29">
        <f t="shared" ref="F66:F129" si="11">IF(A66="","",WEEKNUM(A66,2))</f>
        <v>10</v>
      </c>
      <c r="G66" s="29">
        <f t="shared" ref="G66:G129" si="12">IF(A66="","",WEEKDAY(A66,2))</f>
        <v>5</v>
      </c>
      <c r="H66" s="29" t="str">
        <f t="shared" ref="H66:H129" si="13">IF(A66="","",CHOOSE(WEEKDAY(A66,2),"Pazartesi","Salı","Çarşamba","Perşembe","Cuma","Cumartesi","Pazar"))</f>
        <v>Cuma</v>
      </c>
    </row>
    <row r="67" spans="1:8" ht="10.5" customHeight="1" x14ac:dyDescent="0.25">
      <c r="A67" s="28">
        <v>42070</v>
      </c>
      <c r="B67" s="29">
        <f t="shared" si="7"/>
        <v>2015</v>
      </c>
      <c r="C67" s="29">
        <f t="shared" si="8"/>
        <v>3</v>
      </c>
      <c r="D67" s="29" t="str">
        <f t="shared" si="9"/>
        <v>Mart</v>
      </c>
      <c r="E67" s="29">
        <f t="shared" si="10"/>
        <v>1</v>
      </c>
      <c r="F67" s="29">
        <f t="shared" si="11"/>
        <v>10</v>
      </c>
      <c r="G67" s="29">
        <f t="shared" si="12"/>
        <v>6</v>
      </c>
      <c r="H67" s="29" t="str">
        <f t="shared" si="13"/>
        <v>Cumartesi</v>
      </c>
    </row>
    <row r="68" spans="1:8" ht="10.5" customHeight="1" x14ac:dyDescent="0.25">
      <c r="A68" s="28">
        <v>42071</v>
      </c>
      <c r="B68" s="29">
        <f t="shared" si="7"/>
        <v>2015</v>
      </c>
      <c r="C68" s="29">
        <f t="shared" si="8"/>
        <v>3</v>
      </c>
      <c r="D68" s="29" t="str">
        <f t="shared" si="9"/>
        <v>Mart</v>
      </c>
      <c r="E68" s="29">
        <f t="shared" si="10"/>
        <v>1</v>
      </c>
      <c r="F68" s="29">
        <f t="shared" si="11"/>
        <v>10</v>
      </c>
      <c r="G68" s="29">
        <f t="shared" si="12"/>
        <v>7</v>
      </c>
      <c r="H68" s="29" t="str">
        <f t="shared" si="13"/>
        <v>Pazar</v>
      </c>
    </row>
    <row r="69" spans="1:8" ht="10.5" customHeight="1" x14ac:dyDescent="0.25">
      <c r="A69" s="28">
        <v>42072</v>
      </c>
      <c r="B69" s="29">
        <f t="shared" si="7"/>
        <v>2015</v>
      </c>
      <c r="C69" s="29">
        <f t="shared" si="8"/>
        <v>3</v>
      </c>
      <c r="D69" s="29" t="str">
        <f t="shared" si="9"/>
        <v>Mart</v>
      </c>
      <c r="E69" s="29">
        <f t="shared" si="10"/>
        <v>1</v>
      </c>
      <c r="F69" s="29">
        <f t="shared" si="11"/>
        <v>11</v>
      </c>
      <c r="G69" s="29">
        <f t="shared" si="12"/>
        <v>1</v>
      </c>
      <c r="H69" s="29" t="str">
        <f t="shared" si="13"/>
        <v>Pazartesi</v>
      </c>
    </row>
    <row r="70" spans="1:8" ht="10.5" customHeight="1" x14ac:dyDescent="0.25">
      <c r="A70" s="28">
        <v>42073</v>
      </c>
      <c r="B70" s="29">
        <f t="shared" si="7"/>
        <v>2015</v>
      </c>
      <c r="C70" s="29">
        <f t="shared" si="8"/>
        <v>3</v>
      </c>
      <c r="D70" s="29" t="str">
        <f t="shared" si="9"/>
        <v>Mart</v>
      </c>
      <c r="E70" s="29">
        <f t="shared" si="10"/>
        <v>1</v>
      </c>
      <c r="F70" s="29">
        <f t="shared" si="11"/>
        <v>11</v>
      </c>
      <c r="G70" s="29">
        <f t="shared" si="12"/>
        <v>2</v>
      </c>
      <c r="H70" s="29" t="str">
        <f t="shared" si="13"/>
        <v>Salı</v>
      </c>
    </row>
    <row r="71" spans="1:8" ht="10.5" customHeight="1" x14ac:dyDescent="0.25">
      <c r="A71" s="28">
        <v>42074</v>
      </c>
      <c r="B71" s="29">
        <f t="shared" si="7"/>
        <v>2015</v>
      </c>
      <c r="C71" s="29">
        <f t="shared" si="8"/>
        <v>3</v>
      </c>
      <c r="D71" s="29" t="str">
        <f t="shared" si="9"/>
        <v>Mart</v>
      </c>
      <c r="E71" s="29">
        <f t="shared" si="10"/>
        <v>1</v>
      </c>
      <c r="F71" s="29">
        <f t="shared" si="11"/>
        <v>11</v>
      </c>
      <c r="G71" s="29">
        <f t="shared" si="12"/>
        <v>3</v>
      </c>
      <c r="H71" s="29" t="str">
        <f t="shared" si="13"/>
        <v>Çarşamba</v>
      </c>
    </row>
    <row r="72" spans="1:8" ht="10.5" customHeight="1" x14ac:dyDescent="0.25">
      <c r="A72" s="28">
        <v>42075</v>
      </c>
      <c r="B72" s="29">
        <f t="shared" si="7"/>
        <v>2015</v>
      </c>
      <c r="C72" s="29">
        <f t="shared" si="8"/>
        <v>3</v>
      </c>
      <c r="D72" s="29" t="str">
        <f t="shared" si="9"/>
        <v>Mart</v>
      </c>
      <c r="E72" s="29">
        <f t="shared" si="10"/>
        <v>1</v>
      </c>
      <c r="F72" s="29">
        <f t="shared" si="11"/>
        <v>11</v>
      </c>
      <c r="G72" s="29">
        <f t="shared" si="12"/>
        <v>4</v>
      </c>
      <c r="H72" s="29" t="str">
        <f t="shared" si="13"/>
        <v>Perşembe</v>
      </c>
    </row>
    <row r="73" spans="1:8" ht="10.5" customHeight="1" x14ac:dyDescent="0.25">
      <c r="A73" s="28">
        <v>42076</v>
      </c>
      <c r="B73" s="29">
        <f t="shared" si="7"/>
        <v>2015</v>
      </c>
      <c r="C73" s="29">
        <f t="shared" si="8"/>
        <v>3</v>
      </c>
      <c r="D73" s="29" t="str">
        <f t="shared" si="9"/>
        <v>Mart</v>
      </c>
      <c r="E73" s="29">
        <f t="shared" si="10"/>
        <v>1</v>
      </c>
      <c r="F73" s="29">
        <f t="shared" si="11"/>
        <v>11</v>
      </c>
      <c r="G73" s="29">
        <f t="shared" si="12"/>
        <v>5</v>
      </c>
      <c r="H73" s="29" t="str">
        <f t="shared" si="13"/>
        <v>Cuma</v>
      </c>
    </row>
    <row r="74" spans="1:8" ht="10.5" customHeight="1" x14ac:dyDescent="0.25">
      <c r="A74" s="28">
        <v>42077</v>
      </c>
      <c r="B74" s="29">
        <f t="shared" si="7"/>
        <v>2015</v>
      </c>
      <c r="C74" s="29">
        <f t="shared" si="8"/>
        <v>3</v>
      </c>
      <c r="D74" s="29" t="str">
        <f t="shared" si="9"/>
        <v>Mart</v>
      </c>
      <c r="E74" s="29">
        <f t="shared" si="10"/>
        <v>1</v>
      </c>
      <c r="F74" s="29">
        <f t="shared" si="11"/>
        <v>11</v>
      </c>
      <c r="G74" s="29">
        <f t="shared" si="12"/>
        <v>6</v>
      </c>
      <c r="H74" s="29" t="str">
        <f t="shared" si="13"/>
        <v>Cumartesi</v>
      </c>
    </row>
    <row r="75" spans="1:8" ht="10.5" customHeight="1" x14ac:dyDescent="0.25">
      <c r="A75" s="28">
        <v>42078</v>
      </c>
      <c r="B75" s="29">
        <f t="shared" si="7"/>
        <v>2015</v>
      </c>
      <c r="C75" s="29">
        <f t="shared" si="8"/>
        <v>3</v>
      </c>
      <c r="D75" s="29" t="str">
        <f t="shared" si="9"/>
        <v>Mart</v>
      </c>
      <c r="E75" s="29">
        <f t="shared" si="10"/>
        <v>1</v>
      </c>
      <c r="F75" s="29">
        <f t="shared" si="11"/>
        <v>11</v>
      </c>
      <c r="G75" s="29">
        <f t="shared" si="12"/>
        <v>7</v>
      </c>
      <c r="H75" s="29" t="str">
        <f t="shared" si="13"/>
        <v>Pazar</v>
      </c>
    </row>
    <row r="76" spans="1:8" ht="10.5" customHeight="1" x14ac:dyDescent="0.25">
      <c r="A76" s="28">
        <v>42079</v>
      </c>
      <c r="B76" s="29">
        <f t="shared" si="7"/>
        <v>2015</v>
      </c>
      <c r="C76" s="29">
        <f t="shared" si="8"/>
        <v>3</v>
      </c>
      <c r="D76" s="29" t="str">
        <f t="shared" si="9"/>
        <v>Mart</v>
      </c>
      <c r="E76" s="29">
        <f t="shared" si="10"/>
        <v>1</v>
      </c>
      <c r="F76" s="29">
        <f t="shared" si="11"/>
        <v>12</v>
      </c>
      <c r="G76" s="29">
        <f t="shared" si="12"/>
        <v>1</v>
      </c>
      <c r="H76" s="29" t="str">
        <f t="shared" si="13"/>
        <v>Pazartesi</v>
      </c>
    </row>
    <row r="77" spans="1:8" ht="10.5" customHeight="1" x14ac:dyDescent="0.25">
      <c r="A77" s="28">
        <v>42080</v>
      </c>
      <c r="B77" s="29">
        <f t="shared" si="7"/>
        <v>2015</v>
      </c>
      <c r="C77" s="29">
        <f t="shared" si="8"/>
        <v>3</v>
      </c>
      <c r="D77" s="29" t="str">
        <f t="shared" si="9"/>
        <v>Mart</v>
      </c>
      <c r="E77" s="29">
        <f t="shared" si="10"/>
        <v>1</v>
      </c>
      <c r="F77" s="29">
        <f t="shared" si="11"/>
        <v>12</v>
      </c>
      <c r="G77" s="29">
        <f t="shared" si="12"/>
        <v>2</v>
      </c>
      <c r="H77" s="29" t="str">
        <f t="shared" si="13"/>
        <v>Salı</v>
      </c>
    </row>
    <row r="78" spans="1:8" ht="10.5" customHeight="1" x14ac:dyDescent="0.25">
      <c r="A78" s="28">
        <v>42081</v>
      </c>
      <c r="B78" s="29">
        <f t="shared" si="7"/>
        <v>2015</v>
      </c>
      <c r="C78" s="29">
        <f t="shared" si="8"/>
        <v>3</v>
      </c>
      <c r="D78" s="29" t="str">
        <f t="shared" si="9"/>
        <v>Mart</v>
      </c>
      <c r="E78" s="29">
        <f t="shared" si="10"/>
        <v>1</v>
      </c>
      <c r="F78" s="29">
        <f t="shared" si="11"/>
        <v>12</v>
      </c>
      <c r="G78" s="29">
        <f t="shared" si="12"/>
        <v>3</v>
      </c>
      <c r="H78" s="29" t="str">
        <f t="shared" si="13"/>
        <v>Çarşamba</v>
      </c>
    </row>
    <row r="79" spans="1:8" ht="10.5" customHeight="1" x14ac:dyDescent="0.25">
      <c r="A79" s="28">
        <v>42082</v>
      </c>
      <c r="B79" s="29">
        <f t="shared" si="7"/>
        <v>2015</v>
      </c>
      <c r="C79" s="29">
        <f t="shared" si="8"/>
        <v>3</v>
      </c>
      <c r="D79" s="29" t="str">
        <f t="shared" si="9"/>
        <v>Mart</v>
      </c>
      <c r="E79" s="29">
        <f t="shared" si="10"/>
        <v>1</v>
      </c>
      <c r="F79" s="29">
        <f t="shared" si="11"/>
        <v>12</v>
      </c>
      <c r="G79" s="29">
        <f t="shared" si="12"/>
        <v>4</v>
      </c>
      <c r="H79" s="29" t="str">
        <f t="shared" si="13"/>
        <v>Perşembe</v>
      </c>
    </row>
    <row r="80" spans="1:8" ht="10.5" customHeight="1" x14ac:dyDescent="0.25">
      <c r="A80" s="28">
        <v>42083</v>
      </c>
      <c r="B80" s="29">
        <f t="shared" si="7"/>
        <v>2015</v>
      </c>
      <c r="C80" s="29">
        <f t="shared" si="8"/>
        <v>3</v>
      </c>
      <c r="D80" s="29" t="str">
        <f t="shared" si="9"/>
        <v>Mart</v>
      </c>
      <c r="E80" s="29">
        <f t="shared" si="10"/>
        <v>1</v>
      </c>
      <c r="F80" s="29">
        <f t="shared" si="11"/>
        <v>12</v>
      </c>
      <c r="G80" s="29">
        <f t="shared" si="12"/>
        <v>5</v>
      </c>
      <c r="H80" s="29" t="str">
        <f t="shared" si="13"/>
        <v>Cuma</v>
      </c>
    </row>
    <row r="81" spans="1:8" ht="10.5" customHeight="1" x14ac:dyDescent="0.25">
      <c r="A81" s="28">
        <v>42084</v>
      </c>
      <c r="B81" s="29">
        <f t="shared" si="7"/>
        <v>2015</v>
      </c>
      <c r="C81" s="29">
        <f t="shared" si="8"/>
        <v>3</v>
      </c>
      <c r="D81" s="29" t="str">
        <f t="shared" si="9"/>
        <v>Mart</v>
      </c>
      <c r="E81" s="29">
        <f t="shared" si="10"/>
        <v>1</v>
      </c>
      <c r="F81" s="29">
        <f t="shared" si="11"/>
        <v>12</v>
      </c>
      <c r="G81" s="29">
        <f t="shared" si="12"/>
        <v>6</v>
      </c>
      <c r="H81" s="29" t="str">
        <f t="shared" si="13"/>
        <v>Cumartesi</v>
      </c>
    </row>
    <row r="82" spans="1:8" ht="10.5" customHeight="1" x14ac:dyDescent="0.25">
      <c r="A82" s="28">
        <v>42085</v>
      </c>
      <c r="B82" s="29">
        <f t="shared" si="7"/>
        <v>2015</v>
      </c>
      <c r="C82" s="29">
        <f t="shared" si="8"/>
        <v>3</v>
      </c>
      <c r="D82" s="29" t="str">
        <f t="shared" si="9"/>
        <v>Mart</v>
      </c>
      <c r="E82" s="29">
        <f t="shared" si="10"/>
        <v>1</v>
      </c>
      <c r="F82" s="29">
        <f t="shared" si="11"/>
        <v>12</v>
      </c>
      <c r="G82" s="29">
        <f t="shared" si="12"/>
        <v>7</v>
      </c>
      <c r="H82" s="29" t="str">
        <f t="shared" si="13"/>
        <v>Pazar</v>
      </c>
    </row>
    <row r="83" spans="1:8" ht="10.5" customHeight="1" x14ac:dyDescent="0.25">
      <c r="A83" s="28">
        <v>42086</v>
      </c>
      <c r="B83" s="29">
        <f t="shared" si="7"/>
        <v>2015</v>
      </c>
      <c r="C83" s="29">
        <f t="shared" si="8"/>
        <v>3</v>
      </c>
      <c r="D83" s="29" t="str">
        <f t="shared" si="9"/>
        <v>Mart</v>
      </c>
      <c r="E83" s="29">
        <f t="shared" si="10"/>
        <v>1</v>
      </c>
      <c r="F83" s="29">
        <f t="shared" si="11"/>
        <v>13</v>
      </c>
      <c r="G83" s="29">
        <f t="shared" si="12"/>
        <v>1</v>
      </c>
      <c r="H83" s="29" t="str">
        <f t="shared" si="13"/>
        <v>Pazartesi</v>
      </c>
    </row>
    <row r="84" spans="1:8" ht="10.5" customHeight="1" x14ac:dyDescent="0.25">
      <c r="A84" s="28">
        <v>42087</v>
      </c>
      <c r="B84" s="29">
        <f t="shared" si="7"/>
        <v>2015</v>
      </c>
      <c r="C84" s="29">
        <f t="shared" si="8"/>
        <v>3</v>
      </c>
      <c r="D84" s="29" t="str">
        <f t="shared" si="9"/>
        <v>Mart</v>
      </c>
      <c r="E84" s="29">
        <f t="shared" si="10"/>
        <v>1</v>
      </c>
      <c r="F84" s="29">
        <f t="shared" si="11"/>
        <v>13</v>
      </c>
      <c r="G84" s="29">
        <f t="shared" si="12"/>
        <v>2</v>
      </c>
      <c r="H84" s="29" t="str">
        <f t="shared" si="13"/>
        <v>Salı</v>
      </c>
    </row>
    <row r="85" spans="1:8" ht="10.5" customHeight="1" x14ac:dyDescent="0.25">
      <c r="A85" s="28">
        <v>42088</v>
      </c>
      <c r="B85" s="29">
        <f t="shared" si="7"/>
        <v>2015</v>
      </c>
      <c r="C85" s="29">
        <f t="shared" si="8"/>
        <v>3</v>
      </c>
      <c r="D85" s="29" t="str">
        <f t="shared" si="9"/>
        <v>Mart</v>
      </c>
      <c r="E85" s="29">
        <f t="shared" si="10"/>
        <v>1</v>
      </c>
      <c r="F85" s="29">
        <f t="shared" si="11"/>
        <v>13</v>
      </c>
      <c r="G85" s="29">
        <f t="shared" si="12"/>
        <v>3</v>
      </c>
      <c r="H85" s="29" t="str">
        <f t="shared" si="13"/>
        <v>Çarşamba</v>
      </c>
    </row>
    <row r="86" spans="1:8" ht="10.5" customHeight="1" x14ac:dyDescent="0.25">
      <c r="A86" s="28">
        <v>42089</v>
      </c>
      <c r="B86" s="29">
        <f t="shared" si="7"/>
        <v>2015</v>
      </c>
      <c r="C86" s="29">
        <f t="shared" si="8"/>
        <v>3</v>
      </c>
      <c r="D86" s="29" t="str">
        <f t="shared" si="9"/>
        <v>Mart</v>
      </c>
      <c r="E86" s="29">
        <f t="shared" si="10"/>
        <v>1</v>
      </c>
      <c r="F86" s="29">
        <f t="shared" si="11"/>
        <v>13</v>
      </c>
      <c r="G86" s="29">
        <f t="shared" si="12"/>
        <v>4</v>
      </c>
      <c r="H86" s="29" t="str">
        <f t="shared" si="13"/>
        <v>Perşembe</v>
      </c>
    </row>
    <row r="87" spans="1:8" ht="10.5" customHeight="1" x14ac:dyDescent="0.25">
      <c r="A87" s="28">
        <v>42090</v>
      </c>
      <c r="B87" s="29">
        <f t="shared" si="7"/>
        <v>2015</v>
      </c>
      <c r="C87" s="29">
        <f t="shared" si="8"/>
        <v>3</v>
      </c>
      <c r="D87" s="29" t="str">
        <f t="shared" si="9"/>
        <v>Mart</v>
      </c>
      <c r="E87" s="29">
        <f t="shared" si="10"/>
        <v>1</v>
      </c>
      <c r="F87" s="29">
        <f t="shared" si="11"/>
        <v>13</v>
      </c>
      <c r="G87" s="29">
        <f t="shared" si="12"/>
        <v>5</v>
      </c>
      <c r="H87" s="29" t="str">
        <f t="shared" si="13"/>
        <v>Cuma</v>
      </c>
    </row>
    <row r="88" spans="1:8" ht="10.5" customHeight="1" x14ac:dyDescent="0.25">
      <c r="A88" s="28">
        <v>42091</v>
      </c>
      <c r="B88" s="29">
        <f t="shared" si="7"/>
        <v>2015</v>
      </c>
      <c r="C88" s="29">
        <f t="shared" si="8"/>
        <v>3</v>
      </c>
      <c r="D88" s="29" t="str">
        <f t="shared" si="9"/>
        <v>Mart</v>
      </c>
      <c r="E88" s="29">
        <f t="shared" si="10"/>
        <v>1</v>
      </c>
      <c r="F88" s="29">
        <f t="shared" si="11"/>
        <v>13</v>
      </c>
      <c r="G88" s="29">
        <f t="shared" si="12"/>
        <v>6</v>
      </c>
      <c r="H88" s="29" t="str">
        <f t="shared" si="13"/>
        <v>Cumartesi</v>
      </c>
    </row>
    <row r="89" spans="1:8" ht="10.5" customHeight="1" x14ac:dyDescent="0.25">
      <c r="A89" s="28">
        <v>42092</v>
      </c>
      <c r="B89" s="29">
        <f t="shared" si="7"/>
        <v>2015</v>
      </c>
      <c r="C89" s="29">
        <f t="shared" si="8"/>
        <v>3</v>
      </c>
      <c r="D89" s="29" t="str">
        <f t="shared" si="9"/>
        <v>Mart</v>
      </c>
      <c r="E89" s="29">
        <f t="shared" si="10"/>
        <v>1</v>
      </c>
      <c r="F89" s="29">
        <f t="shared" si="11"/>
        <v>13</v>
      </c>
      <c r="G89" s="29">
        <f t="shared" si="12"/>
        <v>7</v>
      </c>
      <c r="H89" s="29" t="str">
        <f t="shared" si="13"/>
        <v>Pazar</v>
      </c>
    </row>
    <row r="90" spans="1:8" ht="10.5" customHeight="1" x14ac:dyDescent="0.25">
      <c r="A90" s="28">
        <v>42093</v>
      </c>
      <c r="B90" s="29">
        <f t="shared" si="7"/>
        <v>2015</v>
      </c>
      <c r="C90" s="29">
        <f t="shared" si="8"/>
        <v>3</v>
      </c>
      <c r="D90" s="29" t="str">
        <f t="shared" si="9"/>
        <v>Mart</v>
      </c>
      <c r="E90" s="29">
        <f t="shared" si="10"/>
        <v>1</v>
      </c>
      <c r="F90" s="29">
        <f t="shared" si="11"/>
        <v>14</v>
      </c>
      <c r="G90" s="29">
        <f t="shared" si="12"/>
        <v>1</v>
      </c>
      <c r="H90" s="29" t="str">
        <f t="shared" si="13"/>
        <v>Pazartesi</v>
      </c>
    </row>
    <row r="91" spans="1:8" ht="10.5" customHeight="1" x14ac:dyDescent="0.25">
      <c r="A91" s="28">
        <v>42094</v>
      </c>
      <c r="B91" s="29">
        <f t="shared" si="7"/>
        <v>2015</v>
      </c>
      <c r="C91" s="29">
        <f t="shared" si="8"/>
        <v>3</v>
      </c>
      <c r="D91" s="29" t="str">
        <f t="shared" si="9"/>
        <v>Mart</v>
      </c>
      <c r="E91" s="29">
        <f t="shared" si="10"/>
        <v>1</v>
      </c>
      <c r="F91" s="29">
        <f t="shared" si="11"/>
        <v>14</v>
      </c>
      <c r="G91" s="29">
        <f t="shared" si="12"/>
        <v>2</v>
      </c>
      <c r="H91" s="29" t="str">
        <f t="shared" si="13"/>
        <v>Salı</v>
      </c>
    </row>
    <row r="92" spans="1:8" ht="10.5" customHeight="1" x14ac:dyDescent="0.25">
      <c r="A92" s="28">
        <v>42095</v>
      </c>
      <c r="B92" s="29">
        <f t="shared" si="7"/>
        <v>2015</v>
      </c>
      <c r="C92" s="29">
        <f t="shared" si="8"/>
        <v>4</v>
      </c>
      <c r="D92" s="29" t="str">
        <f t="shared" si="9"/>
        <v>Nisan</v>
      </c>
      <c r="E92" s="29">
        <f t="shared" si="10"/>
        <v>2</v>
      </c>
      <c r="F92" s="29">
        <f t="shared" si="11"/>
        <v>14</v>
      </c>
      <c r="G92" s="29">
        <f t="shared" si="12"/>
        <v>3</v>
      </c>
      <c r="H92" s="29" t="str">
        <f t="shared" si="13"/>
        <v>Çarşamba</v>
      </c>
    </row>
    <row r="93" spans="1:8" ht="10.5" customHeight="1" x14ac:dyDescent="0.25">
      <c r="A93" s="28">
        <v>42096</v>
      </c>
      <c r="B93" s="29">
        <f t="shared" si="7"/>
        <v>2015</v>
      </c>
      <c r="C93" s="29">
        <f t="shared" si="8"/>
        <v>4</v>
      </c>
      <c r="D93" s="29" t="str">
        <f t="shared" si="9"/>
        <v>Nisan</v>
      </c>
      <c r="E93" s="29">
        <f t="shared" si="10"/>
        <v>2</v>
      </c>
      <c r="F93" s="29">
        <f t="shared" si="11"/>
        <v>14</v>
      </c>
      <c r="G93" s="29">
        <f t="shared" si="12"/>
        <v>4</v>
      </c>
      <c r="H93" s="29" t="str">
        <f t="shared" si="13"/>
        <v>Perşembe</v>
      </c>
    </row>
    <row r="94" spans="1:8" ht="10.5" customHeight="1" x14ac:dyDescent="0.25">
      <c r="A94" s="28">
        <v>42097</v>
      </c>
      <c r="B94" s="29">
        <f t="shared" si="7"/>
        <v>2015</v>
      </c>
      <c r="C94" s="29">
        <f t="shared" si="8"/>
        <v>4</v>
      </c>
      <c r="D94" s="29" t="str">
        <f t="shared" si="9"/>
        <v>Nisan</v>
      </c>
      <c r="E94" s="29">
        <f t="shared" si="10"/>
        <v>2</v>
      </c>
      <c r="F94" s="29">
        <f t="shared" si="11"/>
        <v>14</v>
      </c>
      <c r="G94" s="29">
        <f t="shared" si="12"/>
        <v>5</v>
      </c>
      <c r="H94" s="29" t="str">
        <f t="shared" si="13"/>
        <v>Cuma</v>
      </c>
    </row>
    <row r="95" spans="1:8" ht="10.5" customHeight="1" x14ac:dyDescent="0.25">
      <c r="A95" s="28">
        <v>42098</v>
      </c>
      <c r="B95" s="29">
        <f t="shared" si="7"/>
        <v>2015</v>
      </c>
      <c r="C95" s="29">
        <f t="shared" si="8"/>
        <v>4</v>
      </c>
      <c r="D95" s="29" t="str">
        <f t="shared" si="9"/>
        <v>Nisan</v>
      </c>
      <c r="E95" s="29">
        <f t="shared" si="10"/>
        <v>2</v>
      </c>
      <c r="F95" s="29">
        <f t="shared" si="11"/>
        <v>14</v>
      </c>
      <c r="G95" s="29">
        <f t="shared" si="12"/>
        <v>6</v>
      </c>
      <c r="H95" s="29" t="str">
        <f t="shared" si="13"/>
        <v>Cumartesi</v>
      </c>
    </row>
    <row r="96" spans="1:8" ht="10.5" customHeight="1" x14ac:dyDescent="0.25">
      <c r="A96" s="28">
        <v>42099</v>
      </c>
      <c r="B96" s="29">
        <f t="shared" si="7"/>
        <v>2015</v>
      </c>
      <c r="C96" s="29">
        <f t="shared" si="8"/>
        <v>4</v>
      </c>
      <c r="D96" s="29" t="str">
        <f t="shared" si="9"/>
        <v>Nisan</v>
      </c>
      <c r="E96" s="29">
        <f t="shared" si="10"/>
        <v>2</v>
      </c>
      <c r="F96" s="29">
        <f t="shared" si="11"/>
        <v>14</v>
      </c>
      <c r="G96" s="29">
        <f t="shared" si="12"/>
        <v>7</v>
      </c>
      <c r="H96" s="29" t="str">
        <f t="shared" si="13"/>
        <v>Pazar</v>
      </c>
    </row>
    <row r="97" spans="1:8" ht="10.5" customHeight="1" x14ac:dyDescent="0.25">
      <c r="A97" s="28">
        <v>42100</v>
      </c>
      <c r="B97" s="29">
        <f t="shared" si="7"/>
        <v>2015</v>
      </c>
      <c r="C97" s="29">
        <f t="shared" si="8"/>
        <v>4</v>
      </c>
      <c r="D97" s="29" t="str">
        <f t="shared" si="9"/>
        <v>Nisan</v>
      </c>
      <c r="E97" s="29">
        <f t="shared" si="10"/>
        <v>2</v>
      </c>
      <c r="F97" s="29">
        <f t="shared" si="11"/>
        <v>15</v>
      </c>
      <c r="G97" s="29">
        <f t="shared" si="12"/>
        <v>1</v>
      </c>
      <c r="H97" s="29" t="str">
        <f t="shared" si="13"/>
        <v>Pazartesi</v>
      </c>
    </row>
    <row r="98" spans="1:8" ht="10.5" customHeight="1" x14ac:dyDescent="0.25">
      <c r="A98" s="28">
        <v>42101</v>
      </c>
      <c r="B98" s="29">
        <f t="shared" si="7"/>
        <v>2015</v>
      </c>
      <c r="C98" s="29">
        <f t="shared" si="8"/>
        <v>4</v>
      </c>
      <c r="D98" s="29" t="str">
        <f t="shared" si="9"/>
        <v>Nisan</v>
      </c>
      <c r="E98" s="29">
        <f t="shared" si="10"/>
        <v>2</v>
      </c>
      <c r="F98" s="29">
        <f t="shared" si="11"/>
        <v>15</v>
      </c>
      <c r="G98" s="29">
        <f t="shared" si="12"/>
        <v>2</v>
      </c>
      <c r="H98" s="29" t="str">
        <f t="shared" si="13"/>
        <v>Salı</v>
      </c>
    </row>
    <row r="99" spans="1:8" ht="10.5" customHeight="1" x14ac:dyDescent="0.25">
      <c r="A99" s="28">
        <v>42102</v>
      </c>
      <c r="B99" s="29">
        <f t="shared" si="7"/>
        <v>2015</v>
      </c>
      <c r="C99" s="29">
        <f t="shared" si="8"/>
        <v>4</v>
      </c>
      <c r="D99" s="29" t="str">
        <f t="shared" si="9"/>
        <v>Nisan</v>
      </c>
      <c r="E99" s="29">
        <f t="shared" si="10"/>
        <v>2</v>
      </c>
      <c r="F99" s="29">
        <f t="shared" si="11"/>
        <v>15</v>
      </c>
      <c r="G99" s="29">
        <f t="shared" si="12"/>
        <v>3</v>
      </c>
      <c r="H99" s="29" t="str">
        <f t="shared" si="13"/>
        <v>Çarşamba</v>
      </c>
    </row>
    <row r="100" spans="1:8" ht="10.5" customHeight="1" x14ac:dyDescent="0.25">
      <c r="A100" s="28">
        <v>42103</v>
      </c>
      <c r="B100" s="29">
        <f t="shared" si="7"/>
        <v>2015</v>
      </c>
      <c r="C100" s="29">
        <f t="shared" si="8"/>
        <v>4</v>
      </c>
      <c r="D100" s="29" t="str">
        <f t="shared" si="9"/>
        <v>Nisan</v>
      </c>
      <c r="E100" s="29">
        <f t="shared" si="10"/>
        <v>2</v>
      </c>
      <c r="F100" s="29">
        <f t="shared" si="11"/>
        <v>15</v>
      </c>
      <c r="G100" s="29">
        <f t="shared" si="12"/>
        <v>4</v>
      </c>
      <c r="H100" s="29" t="str">
        <f t="shared" si="13"/>
        <v>Perşembe</v>
      </c>
    </row>
    <row r="101" spans="1:8" ht="10.5" customHeight="1" x14ac:dyDescent="0.25">
      <c r="A101" s="28">
        <v>42104</v>
      </c>
      <c r="B101" s="29">
        <f t="shared" si="7"/>
        <v>2015</v>
      </c>
      <c r="C101" s="29">
        <f t="shared" si="8"/>
        <v>4</v>
      </c>
      <c r="D101" s="29" t="str">
        <f t="shared" si="9"/>
        <v>Nisan</v>
      </c>
      <c r="E101" s="29">
        <f t="shared" si="10"/>
        <v>2</v>
      </c>
      <c r="F101" s="29">
        <f t="shared" si="11"/>
        <v>15</v>
      </c>
      <c r="G101" s="29">
        <f t="shared" si="12"/>
        <v>5</v>
      </c>
      <c r="H101" s="29" t="str">
        <f t="shared" si="13"/>
        <v>Cuma</v>
      </c>
    </row>
    <row r="102" spans="1:8" ht="10.5" customHeight="1" x14ac:dyDescent="0.25">
      <c r="A102" s="28">
        <v>42105</v>
      </c>
      <c r="B102" s="29">
        <f t="shared" si="7"/>
        <v>2015</v>
      </c>
      <c r="C102" s="29">
        <f t="shared" si="8"/>
        <v>4</v>
      </c>
      <c r="D102" s="29" t="str">
        <f t="shared" si="9"/>
        <v>Nisan</v>
      </c>
      <c r="E102" s="29">
        <f t="shared" si="10"/>
        <v>2</v>
      </c>
      <c r="F102" s="29">
        <f t="shared" si="11"/>
        <v>15</v>
      </c>
      <c r="G102" s="29">
        <f t="shared" si="12"/>
        <v>6</v>
      </c>
      <c r="H102" s="29" t="str">
        <f t="shared" si="13"/>
        <v>Cumartesi</v>
      </c>
    </row>
    <row r="103" spans="1:8" ht="10.5" customHeight="1" x14ac:dyDescent="0.25">
      <c r="A103" s="28">
        <v>42106</v>
      </c>
      <c r="B103" s="29">
        <f t="shared" si="7"/>
        <v>2015</v>
      </c>
      <c r="C103" s="29">
        <f t="shared" si="8"/>
        <v>4</v>
      </c>
      <c r="D103" s="29" t="str">
        <f t="shared" si="9"/>
        <v>Nisan</v>
      </c>
      <c r="E103" s="29">
        <f t="shared" si="10"/>
        <v>2</v>
      </c>
      <c r="F103" s="29">
        <f t="shared" si="11"/>
        <v>15</v>
      </c>
      <c r="G103" s="29">
        <f t="shared" si="12"/>
        <v>7</v>
      </c>
      <c r="H103" s="29" t="str">
        <f t="shared" si="13"/>
        <v>Pazar</v>
      </c>
    </row>
    <row r="104" spans="1:8" ht="10.5" customHeight="1" x14ac:dyDescent="0.25">
      <c r="A104" s="28">
        <v>42107</v>
      </c>
      <c r="B104" s="29">
        <f t="shared" si="7"/>
        <v>2015</v>
      </c>
      <c r="C104" s="29">
        <f t="shared" si="8"/>
        <v>4</v>
      </c>
      <c r="D104" s="29" t="str">
        <f t="shared" si="9"/>
        <v>Nisan</v>
      </c>
      <c r="E104" s="29">
        <f t="shared" si="10"/>
        <v>2</v>
      </c>
      <c r="F104" s="29">
        <f t="shared" si="11"/>
        <v>16</v>
      </c>
      <c r="G104" s="29">
        <f t="shared" si="12"/>
        <v>1</v>
      </c>
      <c r="H104" s="29" t="str">
        <f t="shared" si="13"/>
        <v>Pazartesi</v>
      </c>
    </row>
    <row r="105" spans="1:8" ht="10.5" customHeight="1" x14ac:dyDescent="0.25">
      <c r="A105" s="28">
        <v>42108</v>
      </c>
      <c r="B105" s="29">
        <f t="shared" si="7"/>
        <v>2015</v>
      </c>
      <c r="C105" s="29">
        <f t="shared" si="8"/>
        <v>4</v>
      </c>
      <c r="D105" s="29" t="str">
        <f t="shared" si="9"/>
        <v>Nisan</v>
      </c>
      <c r="E105" s="29">
        <f t="shared" si="10"/>
        <v>2</v>
      </c>
      <c r="F105" s="29">
        <f t="shared" si="11"/>
        <v>16</v>
      </c>
      <c r="G105" s="29">
        <f t="shared" si="12"/>
        <v>2</v>
      </c>
      <c r="H105" s="29" t="str">
        <f t="shared" si="13"/>
        <v>Salı</v>
      </c>
    </row>
    <row r="106" spans="1:8" ht="10.5" customHeight="1" x14ac:dyDescent="0.25">
      <c r="A106" s="28">
        <v>42109</v>
      </c>
      <c r="B106" s="29">
        <f t="shared" si="7"/>
        <v>2015</v>
      </c>
      <c r="C106" s="29">
        <f t="shared" si="8"/>
        <v>4</v>
      </c>
      <c r="D106" s="29" t="str">
        <f t="shared" si="9"/>
        <v>Nisan</v>
      </c>
      <c r="E106" s="29">
        <f t="shared" si="10"/>
        <v>2</v>
      </c>
      <c r="F106" s="29">
        <f t="shared" si="11"/>
        <v>16</v>
      </c>
      <c r="G106" s="29">
        <f t="shared" si="12"/>
        <v>3</v>
      </c>
      <c r="H106" s="29" t="str">
        <f t="shared" si="13"/>
        <v>Çarşamba</v>
      </c>
    </row>
    <row r="107" spans="1:8" ht="10.5" customHeight="1" x14ac:dyDescent="0.25">
      <c r="A107" s="28">
        <v>42110</v>
      </c>
      <c r="B107" s="29">
        <f t="shared" si="7"/>
        <v>2015</v>
      </c>
      <c r="C107" s="29">
        <f t="shared" si="8"/>
        <v>4</v>
      </c>
      <c r="D107" s="29" t="str">
        <f t="shared" si="9"/>
        <v>Nisan</v>
      </c>
      <c r="E107" s="29">
        <f t="shared" si="10"/>
        <v>2</v>
      </c>
      <c r="F107" s="29">
        <f t="shared" si="11"/>
        <v>16</v>
      </c>
      <c r="G107" s="29">
        <f t="shared" si="12"/>
        <v>4</v>
      </c>
      <c r="H107" s="29" t="str">
        <f t="shared" si="13"/>
        <v>Perşembe</v>
      </c>
    </row>
    <row r="108" spans="1:8" ht="10.5" customHeight="1" x14ac:dyDescent="0.25">
      <c r="A108" s="28">
        <v>42111</v>
      </c>
      <c r="B108" s="29">
        <f t="shared" si="7"/>
        <v>2015</v>
      </c>
      <c r="C108" s="29">
        <f t="shared" si="8"/>
        <v>4</v>
      </c>
      <c r="D108" s="29" t="str">
        <f t="shared" si="9"/>
        <v>Nisan</v>
      </c>
      <c r="E108" s="29">
        <f t="shared" si="10"/>
        <v>2</v>
      </c>
      <c r="F108" s="29">
        <f t="shared" si="11"/>
        <v>16</v>
      </c>
      <c r="G108" s="29">
        <f t="shared" si="12"/>
        <v>5</v>
      </c>
      <c r="H108" s="29" t="str">
        <f t="shared" si="13"/>
        <v>Cuma</v>
      </c>
    </row>
    <row r="109" spans="1:8" ht="10.5" customHeight="1" x14ac:dyDescent="0.25">
      <c r="A109" s="28">
        <v>42112</v>
      </c>
      <c r="B109" s="29">
        <f t="shared" si="7"/>
        <v>2015</v>
      </c>
      <c r="C109" s="29">
        <f t="shared" si="8"/>
        <v>4</v>
      </c>
      <c r="D109" s="29" t="str">
        <f t="shared" si="9"/>
        <v>Nisan</v>
      </c>
      <c r="E109" s="29">
        <f t="shared" si="10"/>
        <v>2</v>
      </c>
      <c r="F109" s="29">
        <f t="shared" si="11"/>
        <v>16</v>
      </c>
      <c r="G109" s="29">
        <f t="shared" si="12"/>
        <v>6</v>
      </c>
      <c r="H109" s="29" t="str">
        <f t="shared" si="13"/>
        <v>Cumartesi</v>
      </c>
    </row>
    <row r="110" spans="1:8" ht="10.5" customHeight="1" x14ac:dyDescent="0.25">
      <c r="A110" s="28">
        <v>42113</v>
      </c>
      <c r="B110" s="29">
        <f t="shared" si="7"/>
        <v>2015</v>
      </c>
      <c r="C110" s="29">
        <f t="shared" si="8"/>
        <v>4</v>
      </c>
      <c r="D110" s="29" t="str">
        <f t="shared" si="9"/>
        <v>Nisan</v>
      </c>
      <c r="E110" s="29">
        <f t="shared" si="10"/>
        <v>2</v>
      </c>
      <c r="F110" s="29">
        <f t="shared" si="11"/>
        <v>16</v>
      </c>
      <c r="G110" s="29">
        <f t="shared" si="12"/>
        <v>7</v>
      </c>
      <c r="H110" s="29" t="str">
        <f t="shared" si="13"/>
        <v>Pazar</v>
      </c>
    </row>
    <row r="111" spans="1:8" ht="10.5" customHeight="1" x14ac:dyDescent="0.25">
      <c r="A111" s="28">
        <v>42114</v>
      </c>
      <c r="B111" s="29">
        <f t="shared" si="7"/>
        <v>2015</v>
      </c>
      <c r="C111" s="29">
        <f t="shared" si="8"/>
        <v>4</v>
      </c>
      <c r="D111" s="29" t="str">
        <f t="shared" si="9"/>
        <v>Nisan</v>
      </c>
      <c r="E111" s="29">
        <f t="shared" si="10"/>
        <v>2</v>
      </c>
      <c r="F111" s="29">
        <f t="shared" si="11"/>
        <v>17</v>
      </c>
      <c r="G111" s="29">
        <f t="shared" si="12"/>
        <v>1</v>
      </c>
      <c r="H111" s="29" t="str">
        <f t="shared" si="13"/>
        <v>Pazartesi</v>
      </c>
    </row>
    <row r="112" spans="1:8" ht="10.5" customHeight="1" x14ac:dyDescent="0.25">
      <c r="A112" s="28">
        <v>42115</v>
      </c>
      <c r="B112" s="29">
        <f t="shared" si="7"/>
        <v>2015</v>
      </c>
      <c r="C112" s="29">
        <f t="shared" si="8"/>
        <v>4</v>
      </c>
      <c r="D112" s="29" t="str">
        <f t="shared" si="9"/>
        <v>Nisan</v>
      </c>
      <c r="E112" s="29">
        <f t="shared" si="10"/>
        <v>2</v>
      </c>
      <c r="F112" s="29">
        <f t="shared" si="11"/>
        <v>17</v>
      </c>
      <c r="G112" s="29">
        <f t="shared" si="12"/>
        <v>2</v>
      </c>
      <c r="H112" s="29" t="str">
        <f t="shared" si="13"/>
        <v>Salı</v>
      </c>
    </row>
    <row r="113" spans="1:8" ht="10.5" customHeight="1" x14ac:dyDescent="0.25">
      <c r="A113" s="28">
        <v>42116</v>
      </c>
      <c r="B113" s="29">
        <f t="shared" si="7"/>
        <v>2015</v>
      </c>
      <c r="C113" s="29">
        <f t="shared" si="8"/>
        <v>4</v>
      </c>
      <c r="D113" s="29" t="str">
        <f t="shared" si="9"/>
        <v>Nisan</v>
      </c>
      <c r="E113" s="29">
        <f t="shared" si="10"/>
        <v>2</v>
      </c>
      <c r="F113" s="29">
        <f t="shared" si="11"/>
        <v>17</v>
      </c>
      <c r="G113" s="29">
        <f t="shared" si="12"/>
        <v>3</v>
      </c>
      <c r="H113" s="29" t="str">
        <f t="shared" si="13"/>
        <v>Çarşamba</v>
      </c>
    </row>
    <row r="114" spans="1:8" ht="10.5" customHeight="1" x14ac:dyDescent="0.25">
      <c r="A114" s="28">
        <v>42117</v>
      </c>
      <c r="B114" s="29">
        <f t="shared" si="7"/>
        <v>2015</v>
      </c>
      <c r="C114" s="29">
        <f t="shared" si="8"/>
        <v>4</v>
      </c>
      <c r="D114" s="29" t="str">
        <f t="shared" si="9"/>
        <v>Nisan</v>
      </c>
      <c r="E114" s="29">
        <f t="shared" si="10"/>
        <v>2</v>
      </c>
      <c r="F114" s="29">
        <f t="shared" si="11"/>
        <v>17</v>
      </c>
      <c r="G114" s="29">
        <f t="shared" si="12"/>
        <v>4</v>
      </c>
      <c r="H114" s="29" t="str">
        <f t="shared" si="13"/>
        <v>Perşembe</v>
      </c>
    </row>
    <row r="115" spans="1:8" ht="10.5" customHeight="1" x14ac:dyDescent="0.25">
      <c r="A115" s="28">
        <v>42118</v>
      </c>
      <c r="B115" s="29">
        <f t="shared" si="7"/>
        <v>2015</v>
      </c>
      <c r="C115" s="29">
        <f t="shared" si="8"/>
        <v>4</v>
      </c>
      <c r="D115" s="29" t="str">
        <f t="shared" si="9"/>
        <v>Nisan</v>
      </c>
      <c r="E115" s="29">
        <f t="shared" si="10"/>
        <v>2</v>
      </c>
      <c r="F115" s="29">
        <f t="shared" si="11"/>
        <v>17</v>
      </c>
      <c r="G115" s="29">
        <f t="shared" si="12"/>
        <v>5</v>
      </c>
      <c r="H115" s="29" t="str">
        <f t="shared" si="13"/>
        <v>Cuma</v>
      </c>
    </row>
    <row r="116" spans="1:8" ht="10.5" customHeight="1" x14ac:dyDescent="0.25">
      <c r="A116" s="28">
        <v>42119</v>
      </c>
      <c r="B116" s="29">
        <f t="shared" si="7"/>
        <v>2015</v>
      </c>
      <c r="C116" s="29">
        <f t="shared" si="8"/>
        <v>4</v>
      </c>
      <c r="D116" s="29" t="str">
        <f t="shared" si="9"/>
        <v>Nisan</v>
      </c>
      <c r="E116" s="29">
        <f t="shared" si="10"/>
        <v>2</v>
      </c>
      <c r="F116" s="29">
        <f t="shared" si="11"/>
        <v>17</v>
      </c>
      <c r="G116" s="29">
        <f t="shared" si="12"/>
        <v>6</v>
      </c>
      <c r="H116" s="29" t="str">
        <f t="shared" si="13"/>
        <v>Cumartesi</v>
      </c>
    </row>
    <row r="117" spans="1:8" ht="10.5" customHeight="1" x14ac:dyDescent="0.25">
      <c r="A117" s="28">
        <v>42120</v>
      </c>
      <c r="B117" s="29">
        <f t="shared" si="7"/>
        <v>2015</v>
      </c>
      <c r="C117" s="29">
        <f t="shared" si="8"/>
        <v>4</v>
      </c>
      <c r="D117" s="29" t="str">
        <f t="shared" si="9"/>
        <v>Nisan</v>
      </c>
      <c r="E117" s="29">
        <f t="shared" si="10"/>
        <v>2</v>
      </c>
      <c r="F117" s="29">
        <f t="shared" si="11"/>
        <v>17</v>
      </c>
      <c r="G117" s="29">
        <f t="shared" si="12"/>
        <v>7</v>
      </c>
      <c r="H117" s="29" t="str">
        <f t="shared" si="13"/>
        <v>Pazar</v>
      </c>
    </row>
    <row r="118" spans="1:8" ht="10.5" customHeight="1" x14ac:dyDescent="0.25">
      <c r="A118" s="28">
        <v>42121</v>
      </c>
      <c r="B118" s="29">
        <f t="shared" si="7"/>
        <v>2015</v>
      </c>
      <c r="C118" s="29">
        <f t="shared" si="8"/>
        <v>4</v>
      </c>
      <c r="D118" s="29" t="str">
        <f t="shared" si="9"/>
        <v>Nisan</v>
      </c>
      <c r="E118" s="29">
        <f t="shared" si="10"/>
        <v>2</v>
      </c>
      <c r="F118" s="29">
        <f t="shared" si="11"/>
        <v>18</v>
      </c>
      <c r="G118" s="29">
        <f t="shared" si="12"/>
        <v>1</v>
      </c>
      <c r="H118" s="29" t="str">
        <f t="shared" si="13"/>
        <v>Pazartesi</v>
      </c>
    </row>
    <row r="119" spans="1:8" ht="10.5" customHeight="1" x14ac:dyDescent="0.25">
      <c r="A119" s="28">
        <v>42122</v>
      </c>
      <c r="B119" s="29">
        <f t="shared" si="7"/>
        <v>2015</v>
      </c>
      <c r="C119" s="29">
        <f t="shared" si="8"/>
        <v>4</v>
      </c>
      <c r="D119" s="29" t="str">
        <f t="shared" si="9"/>
        <v>Nisan</v>
      </c>
      <c r="E119" s="29">
        <f t="shared" si="10"/>
        <v>2</v>
      </c>
      <c r="F119" s="29">
        <f t="shared" si="11"/>
        <v>18</v>
      </c>
      <c r="G119" s="29">
        <f t="shared" si="12"/>
        <v>2</v>
      </c>
      <c r="H119" s="29" t="str">
        <f t="shared" si="13"/>
        <v>Salı</v>
      </c>
    </row>
    <row r="120" spans="1:8" ht="10.5" customHeight="1" x14ac:dyDescent="0.25">
      <c r="A120" s="28">
        <v>42123</v>
      </c>
      <c r="B120" s="29">
        <f t="shared" si="7"/>
        <v>2015</v>
      </c>
      <c r="C120" s="29">
        <f t="shared" si="8"/>
        <v>4</v>
      </c>
      <c r="D120" s="29" t="str">
        <f t="shared" si="9"/>
        <v>Nisan</v>
      </c>
      <c r="E120" s="29">
        <f t="shared" si="10"/>
        <v>2</v>
      </c>
      <c r="F120" s="29">
        <f t="shared" si="11"/>
        <v>18</v>
      </c>
      <c r="G120" s="29">
        <f t="shared" si="12"/>
        <v>3</v>
      </c>
      <c r="H120" s="29" t="str">
        <f t="shared" si="13"/>
        <v>Çarşamba</v>
      </c>
    </row>
    <row r="121" spans="1:8" ht="10.5" customHeight="1" x14ac:dyDescent="0.25">
      <c r="A121" s="28">
        <v>42124</v>
      </c>
      <c r="B121" s="29">
        <f t="shared" si="7"/>
        <v>2015</v>
      </c>
      <c r="C121" s="29">
        <f t="shared" si="8"/>
        <v>4</v>
      </c>
      <c r="D121" s="29" t="str">
        <f t="shared" si="9"/>
        <v>Nisan</v>
      </c>
      <c r="E121" s="29">
        <f t="shared" si="10"/>
        <v>2</v>
      </c>
      <c r="F121" s="29">
        <f t="shared" si="11"/>
        <v>18</v>
      </c>
      <c r="G121" s="29">
        <f t="shared" si="12"/>
        <v>4</v>
      </c>
      <c r="H121" s="29" t="str">
        <f t="shared" si="13"/>
        <v>Perşembe</v>
      </c>
    </row>
    <row r="122" spans="1:8" ht="10.5" customHeight="1" x14ac:dyDescent="0.25">
      <c r="A122" s="28">
        <v>42125</v>
      </c>
      <c r="B122" s="29">
        <f t="shared" si="7"/>
        <v>2015</v>
      </c>
      <c r="C122" s="29">
        <f t="shared" si="8"/>
        <v>5</v>
      </c>
      <c r="D122" s="29" t="str">
        <f t="shared" si="9"/>
        <v>Mayıs</v>
      </c>
      <c r="E122" s="29">
        <f t="shared" si="10"/>
        <v>2</v>
      </c>
      <c r="F122" s="29">
        <f t="shared" si="11"/>
        <v>18</v>
      </c>
      <c r="G122" s="29">
        <f t="shared" si="12"/>
        <v>5</v>
      </c>
      <c r="H122" s="29" t="str">
        <f t="shared" si="13"/>
        <v>Cuma</v>
      </c>
    </row>
    <row r="123" spans="1:8" ht="10.5" customHeight="1" x14ac:dyDescent="0.25">
      <c r="A123" s="28">
        <v>42126</v>
      </c>
      <c r="B123" s="29">
        <f t="shared" si="7"/>
        <v>2015</v>
      </c>
      <c r="C123" s="29">
        <f t="shared" si="8"/>
        <v>5</v>
      </c>
      <c r="D123" s="29" t="str">
        <f t="shared" si="9"/>
        <v>Mayıs</v>
      </c>
      <c r="E123" s="29">
        <f t="shared" si="10"/>
        <v>2</v>
      </c>
      <c r="F123" s="29">
        <f t="shared" si="11"/>
        <v>18</v>
      </c>
      <c r="G123" s="29">
        <f t="shared" si="12"/>
        <v>6</v>
      </c>
      <c r="H123" s="29" t="str">
        <f t="shared" si="13"/>
        <v>Cumartesi</v>
      </c>
    </row>
    <row r="124" spans="1:8" ht="10.5" customHeight="1" x14ac:dyDescent="0.25">
      <c r="A124" s="28">
        <v>42127</v>
      </c>
      <c r="B124" s="29">
        <f t="shared" si="7"/>
        <v>2015</v>
      </c>
      <c r="C124" s="29">
        <f t="shared" si="8"/>
        <v>5</v>
      </c>
      <c r="D124" s="29" t="str">
        <f t="shared" si="9"/>
        <v>Mayıs</v>
      </c>
      <c r="E124" s="29">
        <f t="shared" si="10"/>
        <v>2</v>
      </c>
      <c r="F124" s="29">
        <f t="shared" si="11"/>
        <v>18</v>
      </c>
      <c r="G124" s="29">
        <f t="shared" si="12"/>
        <v>7</v>
      </c>
      <c r="H124" s="29" t="str">
        <f t="shared" si="13"/>
        <v>Pazar</v>
      </c>
    </row>
    <row r="125" spans="1:8" ht="10.5" customHeight="1" x14ac:dyDescent="0.25">
      <c r="A125" s="28">
        <v>42128</v>
      </c>
      <c r="B125" s="29">
        <f t="shared" si="7"/>
        <v>2015</v>
      </c>
      <c r="C125" s="29">
        <f t="shared" si="8"/>
        <v>5</v>
      </c>
      <c r="D125" s="29" t="str">
        <f t="shared" si="9"/>
        <v>Mayıs</v>
      </c>
      <c r="E125" s="29">
        <f t="shared" si="10"/>
        <v>2</v>
      </c>
      <c r="F125" s="29">
        <f t="shared" si="11"/>
        <v>19</v>
      </c>
      <c r="G125" s="29">
        <f t="shared" si="12"/>
        <v>1</v>
      </c>
      <c r="H125" s="29" t="str">
        <f t="shared" si="13"/>
        <v>Pazartesi</v>
      </c>
    </row>
    <row r="126" spans="1:8" ht="10.5" customHeight="1" x14ac:dyDescent="0.25">
      <c r="A126" s="28">
        <v>42129</v>
      </c>
      <c r="B126" s="29">
        <f t="shared" si="7"/>
        <v>2015</v>
      </c>
      <c r="C126" s="29">
        <f t="shared" si="8"/>
        <v>5</v>
      </c>
      <c r="D126" s="29" t="str">
        <f t="shared" si="9"/>
        <v>Mayıs</v>
      </c>
      <c r="E126" s="29">
        <f t="shared" si="10"/>
        <v>2</v>
      </c>
      <c r="F126" s="29">
        <f t="shared" si="11"/>
        <v>19</v>
      </c>
      <c r="G126" s="29">
        <f t="shared" si="12"/>
        <v>2</v>
      </c>
      <c r="H126" s="29" t="str">
        <f t="shared" si="13"/>
        <v>Salı</v>
      </c>
    </row>
    <row r="127" spans="1:8" ht="10.5" customHeight="1" x14ac:dyDescent="0.25">
      <c r="A127" s="28">
        <v>42130</v>
      </c>
      <c r="B127" s="29">
        <f t="shared" si="7"/>
        <v>2015</v>
      </c>
      <c r="C127" s="29">
        <f t="shared" si="8"/>
        <v>5</v>
      </c>
      <c r="D127" s="29" t="str">
        <f t="shared" si="9"/>
        <v>Mayıs</v>
      </c>
      <c r="E127" s="29">
        <f t="shared" si="10"/>
        <v>2</v>
      </c>
      <c r="F127" s="29">
        <f t="shared" si="11"/>
        <v>19</v>
      </c>
      <c r="G127" s="29">
        <f t="shared" si="12"/>
        <v>3</v>
      </c>
      <c r="H127" s="29" t="str">
        <f t="shared" si="13"/>
        <v>Çarşamba</v>
      </c>
    </row>
    <row r="128" spans="1:8" ht="10.5" customHeight="1" x14ac:dyDescent="0.25">
      <c r="A128" s="28">
        <v>42131</v>
      </c>
      <c r="B128" s="29">
        <f t="shared" si="7"/>
        <v>2015</v>
      </c>
      <c r="C128" s="29">
        <f t="shared" si="8"/>
        <v>5</v>
      </c>
      <c r="D128" s="29" t="str">
        <f t="shared" si="9"/>
        <v>Mayıs</v>
      </c>
      <c r="E128" s="29">
        <f t="shared" si="10"/>
        <v>2</v>
      </c>
      <c r="F128" s="29">
        <f t="shared" si="11"/>
        <v>19</v>
      </c>
      <c r="G128" s="29">
        <f t="shared" si="12"/>
        <v>4</v>
      </c>
      <c r="H128" s="29" t="str">
        <f t="shared" si="13"/>
        <v>Perşembe</v>
      </c>
    </row>
    <row r="129" spans="1:8" ht="10.5" customHeight="1" x14ac:dyDescent="0.25">
      <c r="A129" s="28">
        <v>42132</v>
      </c>
      <c r="B129" s="29">
        <f t="shared" si="7"/>
        <v>2015</v>
      </c>
      <c r="C129" s="29">
        <f t="shared" si="8"/>
        <v>5</v>
      </c>
      <c r="D129" s="29" t="str">
        <f t="shared" si="9"/>
        <v>Mayıs</v>
      </c>
      <c r="E129" s="29">
        <f t="shared" si="10"/>
        <v>2</v>
      </c>
      <c r="F129" s="29">
        <f t="shared" si="11"/>
        <v>19</v>
      </c>
      <c r="G129" s="29">
        <f t="shared" si="12"/>
        <v>5</v>
      </c>
      <c r="H129" s="29" t="str">
        <f t="shared" si="13"/>
        <v>Cuma</v>
      </c>
    </row>
    <row r="130" spans="1:8" ht="10.5" customHeight="1" x14ac:dyDescent="0.25">
      <c r="A130" s="28">
        <v>42133</v>
      </c>
      <c r="B130" s="29">
        <f t="shared" ref="B130:B193" si="14">IF(A130="","",YEAR(A130))</f>
        <v>2015</v>
      </c>
      <c r="C130" s="29">
        <f t="shared" ref="C130:C193" si="15">IF(A130="","",MONTH(A130))</f>
        <v>5</v>
      </c>
      <c r="D130" s="29" t="str">
        <f t="shared" ref="D130:D193" si="16">IF(A130="","",CHOOSE(MONTH(A130),"Ocak","Şubat","Mart","Nisan","Mayıs","Haziran","Temmuz","Ağustos","Eylül","Ekim","Kasım","Aralık"))</f>
        <v>Mayıs</v>
      </c>
      <c r="E130" s="29">
        <f t="shared" ref="E130:E193" si="17">IF(A130="","",ROUNDUP(MONTH(A130)/3,0))</f>
        <v>2</v>
      </c>
      <c r="F130" s="29">
        <f t="shared" ref="F130:F193" si="18">IF(A130="","",WEEKNUM(A130,2))</f>
        <v>19</v>
      </c>
      <c r="G130" s="29">
        <f t="shared" ref="G130:G193" si="19">IF(A130="","",WEEKDAY(A130,2))</f>
        <v>6</v>
      </c>
      <c r="H130" s="29" t="str">
        <f t="shared" ref="H130:H193" si="20">IF(A130="","",CHOOSE(WEEKDAY(A130,2),"Pazartesi","Salı","Çarşamba","Perşembe","Cuma","Cumartesi","Pazar"))</f>
        <v>Cumartesi</v>
      </c>
    </row>
    <row r="131" spans="1:8" ht="10.5" customHeight="1" x14ac:dyDescent="0.25">
      <c r="A131" s="28">
        <v>42134</v>
      </c>
      <c r="B131" s="29">
        <f t="shared" si="14"/>
        <v>2015</v>
      </c>
      <c r="C131" s="29">
        <f t="shared" si="15"/>
        <v>5</v>
      </c>
      <c r="D131" s="29" t="str">
        <f t="shared" si="16"/>
        <v>Mayıs</v>
      </c>
      <c r="E131" s="29">
        <f t="shared" si="17"/>
        <v>2</v>
      </c>
      <c r="F131" s="29">
        <f t="shared" si="18"/>
        <v>19</v>
      </c>
      <c r="G131" s="29">
        <f t="shared" si="19"/>
        <v>7</v>
      </c>
      <c r="H131" s="29" t="str">
        <f t="shared" si="20"/>
        <v>Pazar</v>
      </c>
    </row>
    <row r="132" spans="1:8" ht="10.5" customHeight="1" x14ac:dyDescent="0.25">
      <c r="A132" s="28">
        <v>42135</v>
      </c>
      <c r="B132" s="29">
        <f t="shared" si="14"/>
        <v>2015</v>
      </c>
      <c r="C132" s="29">
        <f t="shared" si="15"/>
        <v>5</v>
      </c>
      <c r="D132" s="29" t="str">
        <f t="shared" si="16"/>
        <v>Mayıs</v>
      </c>
      <c r="E132" s="29">
        <f t="shared" si="17"/>
        <v>2</v>
      </c>
      <c r="F132" s="29">
        <f t="shared" si="18"/>
        <v>20</v>
      </c>
      <c r="G132" s="29">
        <f t="shared" si="19"/>
        <v>1</v>
      </c>
      <c r="H132" s="29" t="str">
        <f t="shared" si="20"/>
        <v>Pazartesi</v>
      </c>
    </row>
    <row r="133" spans="1:8" ht="10.5" customHeight="1" x14ac:dyDescent="0.25">
      <c r="A133" s="28">
        <v>42136</v>
      </c>
      <c r="B133" s="29">
        <f t="shared" si="14"/>
        <v>2015</v>
      </c>
      <c r="C133" s="29">
        <f t="shared" si="15"/>
        <v>5</v>
      </c>
      <c r="D133" s="29" t="str">
        <f t="shared" si="16"/>
        <v>Mayıs</v>
      </c>
      <c r="E133" s="29">
        <f t="shared" si="17"/>
        <v>2</v>
      </c>
      <c r="F133" s="29">
        <f t="shared" si="18"/>
        <v>20</v>
      </c>
      <c r="G133" s="29">
        <f t="shared" si="19"/>
        <v>2</v>
      </c>
      <c r="H133" s="29" t="str">
        <f t="shared" si="20"/>
        <v>Salı</v>
      </c>
    </row>
    <row r="134" spans="1:8" ht="10.5" customHeight="1" x14ac:dyDescent="0.25">
      <c r="A134" s="28">
        <v>42137</v>
      </c>
      <c r="B134" s="29">
        <f t="shared" si="14"/>
        <v>2015</v>
      </c>
      <c r="C134" s="29">
        <f t="shared" si="15"/>
        <v>5</v>
      </c>
      <c r="D134" s="29" t="str">
        <f t="shared" si="16"/>
        <v>Mayıs</v>
      </c>
      <c r="E134" s="29">
        <f t="shared" si="17"/>
        <v>2</v>
      </c>
      <c r="F134" s="29">
        <f t="shared" si="18"/>
        <v>20</v>
      </c>
      <c r="G134" s="29">
        <f t="shared" si="19"/>
        <v>3</v>
      </c>
      <c r="H134" s="29" t="str">
        <f t="shared" si="20"/>
        <v>Çarşamba</v>
      </c>
    </row>
    <row r="135" spans="1:8" ht="10.5" customHeight="1" x14ac:dyDescent="0.25">
      <c r="A135" s="28">
        <v>42138</v>
      </c>
      <c r="B135" s="29">
        <f t="shared" si="14"/>
        <v>2015</v>
      </c>
      <c r="C135" s="29">
        <f t="shared" si="15"/>
        <v>5</v>
      </c>
      <c r="D135" s="29" t="str">
        <f t="shared" si="16"/>
        <v>Mayıs</v>
      </c>
      <c r="E135" s="29">
        <f t="shared" si="17"/>
        <v>2</v>
      </c>
      <c r="F135" s="29">
        <f t="shared" si="18"/>
        <v>20</v>
      </c>
      <c r="G135" s="29">
        <f t="shared" si="19"/>
        <v>4</v>
      </c>
      <c r="H135" s="29" t="str">
        <f t="shared" si="20"/>
        <v>Perşembe</v>
      </c>
    </row>
    <row r="136" spans="1:8" ht="10.5" customHeight="1" x14ac:dyDescent="0.25">
      <c r="A136" s="28">
        <v>42139</v>
      </c>
      <c r="B136" s="29">
        <f t="shared" si="14"/>
        <v>2015</v>
      </c>
      <c r="C136" s="29">
        <f t="shared" si="15"/>
        <v>5</v>
      </c>
      <c r="D136" s="29" t="str">
        <f t="shared" si="16"/>
        <v>Mayıs</v>
      </c>
      <c r="E136" s="29">
        <f t="shared" si="17"/>
        <v>2</v>
      </c>
      <c r="F136" s="29">
        <f t="shared" si="18"/>
        <v>20</v>
      </c>
      <c r="G136" s="29">
        <f t="shared" si="19"/>
        <v>5</v>
      </c>
      <c r="H136" s="29" t="str">
        <f t="shared" si="20"/>
        <v>Cuma</v>
      </c>
    </row>
    <row r="137" spans="1:8" ht="10.5" customHeight="1" x14ac:dyDescent="0.25">
      <c r="A137" s="28">
        <v>42140</v>
      </c>
      <c r="B137" s="29">
        <f t="shared" si="14"/>
        <v>2015</v>
      </c>
      <c r="C137" s="29">
        <f t="shared" si="15"/>
        <v>5</v>
      </c>
      <c r="D137" s="29" t="str">
        <f t="shared" si="16"/>
        <v>Mayıs</v>
      </c>
      <c r="E137" s="29">
        <f t="shared" si="17"/>
        <v>2</v>
      </c>
      <c r="F137" s="29">
        <f t="shared" si="18"/>
        <v>20</v>
      </c>
      <c r="G137" s="29">
        <f t="shared" si="19"/>
        <v>6</v>
      </c>
      <c r="H137" s="29" t="str">
        <f t="shared" si="20"/>
        <v>Cumartesi</v>
      </c>
    </row>
    <row r="138" spans="1:8" ht="10.5" customHeight="1" x14ac:dyDescent="0.25">
      <c r="A138" s="28">
        <v>42141</v>
      </c>
      <c r="B138" s="29">
        <f t="shared" si="14"/>
        <v>2015</v>
      </c>
      <c r="C138" s="29">
        <f t="shared" si="15"/>
        <v>5</v>
      </c>
      <c r="D138" s="29" t="str">
        <f t="shared" si="16"/>
        <v>Mayıs</v>
      </c>
      <c r="E138" s="29">
        <f t="shared" si="17"/>
        <v>2</v>
      </c>
      <c r="F138" s="29">
        <f t="shared" si="18"/>
        <v>20</v>
      </c>
      <c r="G138" s="29">
        <f t="shared" si="19"/>
        <v>7</v>
      </c>
      <c r="H138" s="29" t="str">
        <f t="shared" si="20"/>
        <v>Pazar</v>
      </c>
    </row>
    <row r="139" spans="1:8" ht="10.5" customHeight="1" x14ac:dyDescent="0.25">
      <c r="A139" s="28">
        <v>42142</v>
      </c>
      <c r="B139" s="29">
        <f t="shared" si="14"/>
        <v>2015</v>
      </c>
      <c r="C139" s="29">
        <f t="shared" si="15"/>
        <v>5</v>
      </c>
      <c r="D139" s="29" t="str">
        <f t="shared" si="16"/>
        <v>Mayıs</v>
      </c>
      <c r="E139" s="29">
        <f t="shared" si="17"/>
        <v>2</v>
      </c>
      <c r="F139" s="29">
        <f t="shared" si="18"/>
        <v>21</v>
      </c>
      <c r="G139" s="29">
        <f t="shared" si="19"/>
        <v>1</v>
      </c>
      <c r="H139" s="29" t="str">
        <f t="shared" si="20"/>
        <v>Pazartesi</v>
      </c>
    </row>
    <row r="140" spans="1:8" ht="10.5" customHeight="1" x14ac:dyDescent="0.25">
      <c r="A140" s="28">
        <v>42143</v>
      </c>
      <c r="B140" s="29">
        <f t="shared" si="14"/>
        <v>2015</v>
      </c>
      <c r="C140" s="29">
        <f t="shared" si="15"/>
        <v>5</v>
      </c>
      <c r="D140" s="29" t="str">
        <f t="shared" si="16"/>
        <v>Mayıs</v>
      </c>
      <c r="E140" s="29">
        <f t="shared" si="17"/>
        <v>2</v>
      </c>
      <c r="F140" s="29">
        <f t="shared" si="18"/>
        <v>21</v>
      </c>
      <c r="G140" s="29">
        <f t="shared" si="19"/>
        <v>2</v>
      </c>
      <c r="H140" s="29" t="str">
        <f t="shared" si="20"/>
        <v>Salı</v>
      </c>
    </row>
    <row r="141" spans="1:8" ht="10.5" customHeight="1" x14ac:dyDescent="0.25">
      <c r="A141" s="28">
        <v>42144</v>
      </c>
      <c r="B141" s="29">
        <f t="shared" si="14"/>
        <v>2015</v>
      </c>
      <c r="C141" s="29">
        <f t="shared" si="15"/>
        <v>5</v>
      </c>
      <c r="D141" s="29" t="str">
        <f t="shared" si="16"/>
        <v>Mayıs</v>
      </c>
      <c r="E141" s="29">
        <f t="shared" si="17"/>
        <v>2</v>
      </c>
      <c r="F141" s="29">
        <f t="shared" si="18"/>
        <v>21</v>
      </c>
      <c r="G141" s="29">
        <f t="shared" si="19"/>
        <v>3</v>
      </c>
      <c r="H141" s="29" t="str">
        <f t="shared" si="20"/>
        <v>Çarşamba</v>
      </c>
    </row>
    <row r="142" spans="1:8" ht="10.5" customHeight="1" x14ac:dyDescent="0.25">
      <c r="A142" s="28">
        <v>42145</v>
      </c>
      <c r="B142" s="29">
        <f t="shared" si="14"/>
        <v>2015</v>
      </c>
      <c r="C142" s="29">
        <f t="shared" si="15"/>
        <v>5</v>
      </c>
      <c r="D142" s="29" t="str">
        <f t="shared" si="16"/>
        <v>Mayıs</v>
      </c>
      <c r="E142" s="29">
        <f t="shared" si="17"/>
        <v>2</v>
      </c>
      <c r="F142" s="29">
        <f t="shared" si="18"/>
        <v>21</v>
      </c>
      <c r="G142" s="29">
        <f t="shared" si="19"/>
        <v>4</v>
      </c>
      <c r="H142" s="29" t="str">
        <f t="shared" si="20"/>
        <v>Perşembe</v>
      </c>
    </row>
    <row r="143" spans="1:8" ht="10.5" customHeight="1" x14ac:dyDescent="0.25">
      <c r="A143" s="28">
        <v>42146</v>
      </c>
      <c r="B143" s="29">
        <f t="shared" si="14"/>
        <v>2015</v>
      </c>
      <c r="C143" s="29">
        <f t="shared" si="15"/>
        <v>5</v>
      </c>
      <c r="D143" s="29" t="str">
        <f t="shared" si="16"/>
        <v>Mayıs</v>
      </c>
      <c r="E143" s="29">
        <f t="shared" si="17"/>
        <v>2</v>
      </c>
      <c r="F143" s="29">
        <f t="shared" si="18"/>
        <v>21</v>
      </c>
      <c r="G143" s="29">
        <f t="shared" si="19"/>
        <v>5</v>
      </c>
      <c r="H143" s="29" t="str">
        <f t="shared" si="20"/>
        <v>Cuma</v>
      </c>
    </row>
    <row r="144" spans="1:8" ht="10.5" customHeight="1" x14ac:dyDescent="0.25">
      <c r="A144" s="28">
        <v>42147</v>
      </c>
      <c r="B144" s="29">
        <f t="shared" si="14"/>
        <v>2015</v>
      </c>
      <c r="C144" s="29">
        <f t="shared" si="15"/>
        <v>5</v>
      </c>
      <c r="D144" s="29" t="str">
        <f t="shared" si="16"/>
        <v>Mayıs</v>
      </c>
      <c r="E144" s="29">
        <f t="shared" si="17"/>
        <v>2</v>
      </c>
      <c r="F144" s="29">
        <f t="shared" si="18"/>
        <v>21</v>
      </c>
      <c r="G144" s="29">
        <f t="shared" si="19"/>
        <v>6</v>
      </c>
      <c r="H144" s="29" t="str">
        <f t="shared" si="20"/>
        <v>Cumartesi</v>
      </c>
    </row>
    <row r="145" spans="1:8" ht="10.5" customHeight="1" x14ac:dyDescent="0.25">
      <c r="A145" s="28">
        <v>42148</v>
      </c>
      <c r="B145" s="29">
        <f t="shared" si="14"/>
        <v>2015</v>
      </c>
      <c r="C145" s="29">
        <f t="shared" si="15"/>
        <v>5</v>
      </c>
      <c r="D145" s="29" t="str">
        <f t="shared" si="16"/>
        <v>Mayıs</v>
      </c>
      <c r="E145" s="29">
        <f t="shared" si="17"/>
        <v>2</v>
      </c>
      <c r="F145" s="29">
        <f t="shared" si="18"/>
        <v>21</v>
      </c>
      <c r="G145" s="29">
        <f t="shared" si="19"/>
        <v>7</v>
      </c>
      <c r="H145" s="29" t="str">
        <f t="shared" si="20"/>
        <v>Pazar</v>
      </c>
    </row>
    <row r="146" spans="1:8" ht="10.5" customHeight="1" x14ac:dyDescent="0.25">
      <c r="A146" s="28">
        <v>42149</v>
      </c>
      <c r="B146" s="29">
        <f t="shared" si="14"/>
        <v>2015</v>
      </c>
      <c r="C146" s="29">
        <f t="shared" si="15"/>
        <v>5</v>
      </c>
      <c r="D146" s="29" t="str">
        <f t="shared" si="16"/>
        <v>Mayıs</v>
      </c>
      <c r="E146" s="29">
        <f t="shared" si="17"/>
        <v>2</v>
      </c>
      <c r="F146" s="29">
        <f t="shared" si="18"/>
        <v>22</v>
      </c>
      <c r="G146" s="29">
        <f t="shared" si="19"/>
        <v>1</v>
      </c>
      <c r="H146" s="29" t="str">
        <f t="shared" si="20"/>
        <v>Pazartesi</v>
      </c>
    </row>
    <row r="147" spans="1:8" ht="10.5" customHeight="1" x14ac:dyDescent="0.25">
      <c r="A147" s="28">
        <v>42150</v>
      </c>
      <c r="B147" s="29">
        <f t="shared" si="14"/>
        <v>2015</v>
      </c>
      <c r="C147" s="29">
        <f t="shared" si="15"/>
        <v>5</v>
      </c>
      <c r="D147" s="29" t="str">
        <f t="shared" si="16"/>
        <v>Mayıs</v>
      </c>
      <c r="E147" s="29">
        <f t="shared" si="17"/>
        <v>2</v>
      </c>
      <c r="F147" s="29">
        <f t="shared" si="18"/>
        <v>22</v>
      </c>
      <c r="G147" s="29">
        <f t="shared" si="19"/>
        <v>2</v>
      </c>
      <c r="H147" s="29" t="str">
        <f t="shared" si="20"/>
        <v>Salı</v>
      </c>
    </row>
    <row r="148" spans="1:8" ht="10.5" customHeight="1" x14ac:dyDescent="0.25">
      <c r="A148" s="28">
        <v>42151</v>
      </c>
      <c r="B148" s="29">
        <f t="shared" si="14"/>
        <v>2015</v>
      </c>
      <c r="C148" s="29">
        <f t="shared" si="15"/>
        <v>5</v>
      </c>
      <c r="D148" s="29" t="str">
        <f t="shared" si="16"/>
        <v>Mayıs</v>
      </c>
      <c r="E148" s="29">
        <f t="shared" si="17"/>
        <v>2</v>
      </c>
      <c r="F148" s="29">
        <f t="shared" si="18"/>
        <v>22</v>
      </c>
      <c r="G148" s="29">
        <f t="shared" si="19"/>
        <v>3</v>
      </c>
      <c r="H148" s="29" t="str">
        <f t="shared" si="20"/>
        <v>Çarşamba</v>
      </c>
    </row>
    <row r="149" spans="1:8" ht="10.5" customHeight="1" x14ac:dyDescent="0.25">
      <c r="A149" s="28">
        <v>42152</v>
      </c>
      <c r="B149" s="29">
        <f t="shared" si="14"/>
        <v>2015</v>
      </c>
      <c r="C149" s="29">
        <f t="shared" si="15"/>
        <v>5</v>
      </c>
      <c r="D149" s="29" t="str">
        <f t="shared" si="16"/>
        <v>Mayıs</v>
      </c>
      <c r="E149" s="29">
        <f t="shared" si="17"/>
        <v>2</v>
      </c>
      <c r="F149" s="29">
        <f t="shared" si="18"/>
        <v>22</v>
      </c>
      <c r="G149" s="29">
        <f t="shared" si="19"/>
        <v>4</v>
      </c>
      <c r="H149" s="29" t="str">
        <f t="shared" si="20"/>
        <v>Perşembe</v>
      </c>
    </row>
    <row r="150" spans="1:8" ht="10.5" customHeight="1" x14ac:dyDescent="0.25">
      <c r="A150" s="28">
        <v>42153</v>
      </c>
      <c r="B150" s="29">
        <f t="shared" si="14"/>
        <v>2015</v>
      </c>
      <c r="C150" s="29">
        <f t="shared" si="15"/>
        <v>5</v>
      </c>
      <c r="D150" s="29" t="str">
        <f t="shared" si="16"/>
        <v>Mayıs</v>
      </c>
      <c r="E150" s="29">
        <f t="shared" si="17"/>
        <v>2</v>
      </c>
      <c r="F150" s="29">
        <f t="shared" si="18"/>
        <v>22</v>
      </c>
      <c r="G150" s="29">
        <f t="shared" si="19"/>
        <v>5</v>
      </c>
      <c r="H150" s="29" t="str">
        <f t="shared" si="20"/>
        <v>Cuma</v>
      </c>
    </row>
    <row r="151" spans="1:8" ht="10.5" customHeight="1" x14ac:dyDescent="0.25">
      <c r="A151" s="28">
        <v>42154</v>
      </c>
      <c r="B151" s="29">
        <f t="shared" si="14"/>
        <v>2015</v>
      </c>
      <c r="C151" s="29">
        <f t="shared" si="15"/>
        <v>5</v>
      </c>
      <c r="D151" s="29" t="str">
        <f t="shared" si="16"/>
        <v>Mayıs</v>
      </c>
      <c r="E151" s="29">
        <f t="shared" si="17"/>
        <v>2</v>
      </c>
      <c r="F151" s="29">
        <f t="shared" si="18"/>
        <v>22</v>
      </c>
      <c r="G151" s="29">
        <f t="shared" si="19"/>
        <v>6</v>
      </c>
      <c r="H151" s="29" t="str">
        <f t="shared" si="20"/>
        <v>Cumartesi</v>
      </c>
    </row>
    <row r="152" spans="1:8" ht="10.5" customHeight="1" x14ac:dyDescent="0.25">
      <c r="A152" s="28">
        <v>42155</v>
      </c>
      <c r="B152" s="29">
        <f t="shared" si="14"/>
        <v>2015</v>
      </c>
      <c r="C152" s="29">
        <f t="shared" si="15"/>
        <v>5</v>
      </c>
      <c r="D152" s="29" t="str">
        <f t="shared" si="16"/>
        <v>Mayıs</v>
      </c>
      <c r="E152" s="29">
        <f t="shared" si="17"/>
        <v>2</v>
      </c>
      <c r="F152" s="29">
        <f t="shared" si="18"/>
        <v>22</v>
      </c>
      <c r="G152" s="29">
        <f t="shared" si="19"/>
        <v>7</v>
      </c>
      <c r="H152" s="29" t="str">
        <f t="shared" si="20"/>
        <v>Pazar</v>
      </c>
    </row>
    <row r="153" spans="1:8" ht="10.5" customHeight="1" x14ac:dyDescent="0.25">
      <c r="A153" s="28">
        <v>42156</v>
      </c>
      <c r="B153" s="29">
        <f t="shared" si="14"/>
        <v>2015</v>
      </c>
      <c r="C153" s="29">
        <f t="shared" si="15"/>
        <v>6</v>
      </c>
      <c r="D153" s="29" t="str">
        <f t="shared" si="16"/>
        <v>Haziran</v>
      </c>
      <c r="E153" s="29">
        <f t="shared" si="17"/>
        <v>2</v>
      </c>
      <c r="F153" s="29">
        <f t="shared" si="18"/>
        <v>23</v>
      </c>
      <c r="G153" s="29">
        <f t="shared" si="19"/>
        <v>1</v>
      </c>
      <c r="H153" s="29" t="str">
        <f t="shared" si="20"/>
        <v>Pazartesi</v>
      </c>
    </row>
    <row r="154" spans="1:8" ht="10.5" customHeight="1" x14ac:dyDescent="0.25">
      <c r="A154" s="28">
        <v>42157</v>
      </c>
      <c r="B154" s="29">
        <f t="shared" si="14"/>
        <v>2015</v>
      </c>
      <c r="C154" s="29">
        <f t="shared" si="15"/>
        <v>6</v>
      </c>
      <c r="D154" s="29" t="str">
        <f t="shared" si="16"/>
        <v>Haziran</v>
      </c>
      <c r="E154" s="29">
        <f t="shared" si="17"/>
        <v>2</v>
      </c>
      <c r="F154" s="29">
        <f t="shared" si="18"/>
        <v>23</v>
      </c>
      <c r="G154" s="29">
        <f t="shared" si="19"/>
        <v>2</v>
      </c>
      <c r="H154" s="29" t="str">
        <f t="shared" si="20"/>
        <v>Salı</v>
      </c>
    </row>
    <row r="155" spans="1:8" ht="10.5" customHeight="1" x14ac:dyDescent="0.25">
      <c r="A155" s="28">
        <v>42158</v>
      </c>
      <c r="B155" s="29">
        <f t="shared" si="14"/>
        <v>2015</v>
      </c>
      <c r="C155" s="29">
        <f t="shared" si="15"/>
        <v>6</v>
      </c>
      <c r="D155" s="29" t="str">
        <f t="shared" si="16"/>
        <v>Haziran</v>
      </c>
      <c r="E155" s="29">
        <f t="shared" si="17"/>
        <v>2</v>
      </c>
      <c r="F155" s="29">
        <f t="shared" si="18"/>
        <v>23</v>
      </c>
      <c r="G155" s="29">
        <f t="shared" si="19"/>
        <v>3</v>
      </c>
      <c r="H155" s="29" t="str">
        <f t="shared" si="20"/>
        <v>Çarşamba</v>
      </c>
    </row>
    <row r="156" spans="1:8" ht="10.5" customHeight="1" x14ac:dyDescent="0.25">
      <c r="A156" s="28">
        <v>42159</v>
      </c>
      <c r="B156" s="29">
        <f t="shared" si="14"/>
        <v>2015</v>
      </c>
      <c r="C156" s="29">
        <f t="shared" si="15"/>
        <v>6</v>
      </c>
      <c r="D156" s="29" t="str">
        <f t="shared" si="16"/>
        <v>Haziran</v>
      </c>
      <c r="E156" s="29">
        <f t="shared" si="17"/>
        <v>2</v>
      </c>
      <c r="F156" s="29">
        <f t="shared" si="18"/>
        <v>23</v>
      </c>
      <c r="G156" s="29">
        <f t="shared" si="19"/>
        <v>4</v>
      </c>
      <c r="H156" s="29" t="str">
        <f t="shared" si="20"/>
        <v>Perşembe</v>
      </c>
    </row>
    <row r="157" spans="1:8" ht="10.5" customHeight="1" x14ac:dyDescent="0.25">
      <c r="A157" s="28">
        <v>42160</v>
      </c>
      <c r="B157" s="29">
        <f t="shared" si="14"/>
        <v>2015</v>
      </c>
      <c r="C157" s="29">
        <f t="shared" si="15"/>
        <v>6</v>
      </c>
      <c r="D157" s="29" t="str">
        <f t="shared" si="16"/>
        <v>Haziran</v>
      </c>
      <c r="E157" s="29">
        <f t="shared" si="17"/>
        <v>2</v>
      </c>
      <c r="F157" s="29">
        <f t="shared" si="18"/>
        <v>23</v>
      </c>
      <c r="G157" s="29">
        <f t="shared" si="19"/>
        <v>5</v>
      </c>
      <c r="H157" s="29" t="str">
        <f t="shared" si="20"/>
        <v>Cuma</v>
      </c>
    </row>
    <row r="158" spans="1:8" ht="10.5" customHeight="1" x14ac:dyDescent="0.25">
      <c r="A158" s="28">
        <v>42161</v>
      </c>
      <c r="B158" s="29">
        <f t="shared" si="14"/>
        <v>2015</v>
      </c>
      <c r="C158" s="29">
        <f t="shared" si="15"/>
        <v>6</v>
      </c>
      <c r="D158" s="29" t="str">
        <f t="shared" si="16"/>
        <v>Haziran</v>
      </c>
      <c r="E158" s="29">
        <f t="shared" si="17"/>
        <v>2</v>
      </c>
      <c r="F158" s="29">
        <f t="shared" si="18"/>
        <v>23</v>
      </c>
      <c r="G158" s="29">
        <f t="shared" si="19"/>
        <v>6</v>
      </c>
      <c r="H158" s="29" t="str">
        <f t="shared" si="20"/>
        <v>Cumartesi</v>
      </c>
    </row>
    <row r="159" spans="1:8" ht="10.5" customHeight="1" x14ac:dyDescent="0.25">
      <c r="A159" s="28">
        <v>42162</v>
      </c>
      <c r="B159" s="29">
        <f t="shared" si="14"/>
        <v>2015</v>
      </c>
      <c r="C159" s="29">
        <f t="shared" si="15"/>
        <v>6</v>
      </c>
      <c r="D159" s="29" t="str">
        <f t="shared" si="16"/>
        <v>Haziran</v>
      </c>
      <c r="E159" s="29">
        <f t="shared" si="17"/>
        <v>2</v>
      </c>
      <c r="F159" s="29">
        <f t="shared" si="18"/>
        <v>23</v>
      </c>
      <c r="G159" s="29">
        <f t="shared" si="19"/>
        <v>7</v>
      </c>
      <c r="H159" s="29" t="str">
        <f t="shared" si="20"/>
        <v>Pazar</v>
      </c>
    </row>
    <row r="160" spans="1:8" ht="10.5" customHeight="1" x14ac:dyDescent="0.25">
      <c r="A160" s="28">
        <v>42163</v>
      </c>
      <c r="B160" s="29">
        <f t="shared" si="14"/>
        <v>2015</v>
      </c>
      <c r="C160" s="29">
        <f t="shared" si="15"/>
        <v>6</v>
      </c>
      <c r="D160" s="29" t="str">
        <f t="shared" si="16"/>
        <v>Haziran</v>
      </c>
      <c r="E160" s="29">
        <f t="shared" si="17"/>
        <v>2</v>
      </c>
      <c r="F160" s="29">
        <f t="shared" si="18"/>
        <v>24</v>
      </c>
      <c r="G160" s="29">
        <f t="shared" si="19"/>
        <v>1</v>
      </c>
      <c r="H160" s="29" t="str">
        <f t="shared" si="20"/>
        <v>Pazartesi</v>
      </c>
    </row>
    <row r="161" spans="1:8" ht="10.5" customHeight="1" x14ac:dyDescent="0.25">
      <c r="A161" s="28">
        <v>42164</v>
      </c>
      <c r="B161" s="29">
        <f t="shared" si="14"/>
        <v>2015</v>
      </c>
      <c r="C161" s="29">
        <f t="shared" si="15"/>
        <v>6</v>
      </c>
      <c r="D161" s="29" t="str">
        <f t="shared" si="16"/>
        <v>Haziran</v>
      </c>
      <c r="E161" s="29">
        <f t="shared" si="17"/>
        <v>2</v>
      </c>
      <c r="F161" s="29">
        <f t="shared" si="18"/>
        <v>24</v>
      </c>
      <c r="G161" s="29">
        <f t="shared" si="19"/>
        <v>2</v>
      </c>
      <c r="H161" s="29" t="str">
        <f t="shared" si="20"/>
        <v>Salı</v>
      </c>
    </row>
    <row r="162" spans="1:8" ht="10.5" customHeight="1" x14ac:dyDescent="0.25">
      <c r="A162" s="28">
        <v>42165</v>
      </c>
      <c r="B162" s="29">
        <f t="shared" si="14"/>
        <v>2015</v>
      </c>
      <c r="C162" s="29">
        <f t="shared" si="15"/>
        <v>6</v>
      </c>
      <c r="D162" s="29" t="str">
        <f t="shared" si="16"/>
        <v>Haziran</v>
      </c>
      <c r="E162" s="29">
        <f t="shared" si="17"/>
        <v>2</v>
      </c>
      <c r="F162" s="29">
        <f t="shared" si="18"/>
        <v>24</v>
      </c>
      <c r="G162" s="29">
        <f t="shared" si="19"/>
        <v>3</v>
      </c>
      <c r="H162" s="29" t="str">
        <f t="shared" si="20"/>
        <v>Çarşamba</v>
      </c>
    </row>
    <row r="163" spans="1:8" ht="10.5" customHeight="1" x14ac:dyDescent="0.25">
      <c r="A163" s="28">
        <v>42166</v>
      </c>
      <c r="B163" s="29">
        <f t="shared" si="14"/>
        <v>2015</v>
      </c>
      <c r="C163" s="29">
        <f t="shared" si="15"/>
        <v>6</v>
      </c>
      <c r="D163" s="29" t="str">
        <f t="shared" si="16"/>
        <v>Haziran</v>
      </c>
      <c r="E163" s="29">
        <f t="shared" si="17"/>
        <v>2</v>
      </c>
      <c r="F163" s="29">
        <f t="shared" si="18"/>
        <v>24</v>
      </c>
      <c r="G163" s="29">
        <f t="shared" si="19"/>
        <v>4</v>
      </c>
      <c r="H163" s="29" t="str">
        <f t="shared" si="20"/>
        <v>Perşembe</v>
      </c>
    </row>
    <row r="164" spans="1:8" ht="10.5" customHeight="1" x14ac:dyDescent="0.25">
      <c r="A164" s="28">
        <v>42167</v>
      </c>
      <c r="B164" s="29">
        <f t="shared" si="14"/>
        <v>2015</v>
      </c>
      <c r="C164" s="29">
        <f t="shared" si="15"/>
        <v>6</v>
      </c>
      <c r="D164" s="29" t="str">
        <f t="shared" si="16"/>
        <v>Haziran</v>
      </c>
      <c r="E164" s="29">
        <f t="shared" si="17"/>
        <v>2</v>
      </c>
      <c r="F164" s="29">
        <f t="shared" si="18"/>
        <v>24</v>
      </c>
      <c r="G164" s="29">
        <f t="shared" si="19"/>
        <v>5</v>
      </c>
      <c r="H164" s="29" t="str">
        <f t="shared" si="20"/>
        <v>Cuma</v>
      </c>
    </row>
    <row r="165" spans="1:8" ht="10.5" customHeight="1" x14ac:dyDescent="0.25">
      <c r="A165" s="28">
        <v>42168</v>
      </c>
      <c r="B165" s="29">
        <f t="shared" si="14"/>
        <v>2015</v>
      </c>
      <c r="C165" s="29">
        <f t="shared" si="15"/>
        <v>6</v>
      </c>
      <c r="D165" s="29" t="str">
        <f t="shared" si="16"/>
        <v>Haziran</v>
      </c>
      <c r="E165" s="29">
        <f t="shared" si="17"/>
        <v>2</v>
      </c>
      <c r="F165" s="29">
        <f t="shared" si="18"/>
        <v>24</v>
      </c>
      <c r="G165" s="29">
        <f t="shared" si="19"/>
        <v>6</v>
      </c>
      <c r="H165" s="29" t="str">
        <f t="shared" si="20"/>
        <v>Cumartesi</v>
      </c>
    </row>
    <row r="166" spans="1:8" ht="10.5" customHeight="1" x14ac:dyDescent="0.25">
      <c r="A166" s="28">
        <v>42169</v>
      </c>
      <c r="B166" s="29">
        <f t="shared" si="14"/>
        <v>2015</v>
      </c>
      <c r="C166" s="29">
        <f t="shared" si="15"/>
        <v>6</v>
      </c>
      <c r="D166" s="29" t="str">
        <f t="shared" si="16"/>
        <v>Haziran</v>
      </c>
      <c r="E166" s="29">
        <f t="shared" si="17"/>
        <v>2</v>
      </c>
      <c r="F166" s="29">
        <f t="shared" si="18"/>
        <v>24</v>
      </c>
      <c r="G166" s="29">
        <f t="shared" si="19"/>
        <v>7</v>
      </c>
      <c r="H166" s="29" t="str">
        <f t="shared" si="20"/>
        <v>Pazar</v>
      </c>
    </row>
    <row r="167" spans="1:8" ht="10.5" customHeight="1" x14ac:dyDescent="0.25">
      <c r="A167" s="28">
        <v>42170</v>
      </c>
      <c r="B167" s="29">
        <f t="shared" si="14"/>
        <v>2015</v>
      </c>
      <c r="C167" s="29">
        <f t="shared" si="15"/>
        <v>6</v>
      </c>
      <c r="D167" s="29" t="str">
        <f t="shared" si="16"/>
        <v>Haziran</v>
      </c>
      <c r="E167" s="29">
        <f t="shared" si="17"/>
        <v>2</v>
      </c>
      <c r="F167" s="29">
        <f t="shared" si="18"/>
        <v>25</v>
      </c>
      <c r="G167" s="29">
        <f t="shared" si="19"/>
        <v>1</v>
      </c>
      <c r="H167" s="29" t="str">
        <f t="shared" si="20"/>
        <v>Pazartesi</v>
      </c>
    </row>
    <row r="168" spans="1:8" ht="10.5" customHeight="1" x14ac:dyDescent="0.25">
      <c r="A168" s="28">
        <v>42171</v>
      </c>
      <c r="B168" s="29">
        <f t="shared" si="14"/>
        <v>2015</v>
      </c>
      <c r="C168" s="29">
        <f t="shared" si="15"/>
        <v>6</v>
      </c>
      <c r="D168" s="29" t="str">
        <f t="shared" si="16"/>
        <v>Haziran</v>
      </c>
      <c r="E168" s="29">
        <f t="shared" si="17"/>
        <v>2</v>
      </c>
      <c r="F168" s="29">
        <f t="shared" si="18"/>
        <v>25</v>
      </c>
      <c r="G168" s="29">
        <f t="shared" si="19"/>
        <v>2</v>
      </c>
      <c r="H168" s="29" t="str">
        <f t="shared" si="20"/>
        <v>Salı</v>
      </c>
    </row>
    <row r="169" spans="1:8" ht="10.5" customHeight="1" x14ac:dyDescent="0.25">
      <c r="A169" s="28">
        <v>42172</v>
      </c>
      <c r="B169" s="29">
        <f t="shared" si="14"/>
        <v>2015</v>
      </c>
      <c r="C169" s="29">
        <f t="shared" si="15"/>
        <v>6</v>
      </c>
      <c r="D169" s="29" t="str">
        <f t="shared" si="16"/>
        <v>Haziran</v>
      </c>
      <c r="E169" s="29">
        <f t="shared" si="17"/>
        <v>2</v>
      </c>
      <c r="F169" s="29">
        <f t="shared" si="18"/>
        <v>25</v>
      </c>
      <c r="G169" s="29">
        <f t="shared" si="19"/>
        <v>3</v>
      </c>
      <c r="H169" s="29" t="str">
        <f t="shared" si="20"/>
        <v>Çarşamba</v>
      </c>
    </row>
    <row r="170" spans="1:8" ht="10.5" customHeight="1" x14ac:dyDescent="0.25">
      <c r="A170" s="28">
        <v>42173</v>
      </c>
      <c r="B170" s="29">
        <f t="shared" si="14"/>
        <v>2015</v>
      </c>
      <c r="C170" s="29">
        <f t="shared" si="15"/>
        <v>6</v>
      </c>
      <c r="D170" s="29" t="str">
        <f t="shared" si="16"/>
        <v>Haziran</v>
      </c>
      <c r="E170" s="29">
        <f t="shared" si="17"/>
        <v>2</v>
      </c>
      <c r="F170" s="29">
        <f t="shared" si="18"/>
        <v>25</v>
      </c>
      <c r="G170" s="29">
        <f t="shared" si="19"/>
        <v>4</v>
      </c>
      <c r="H170" s="29" t="str">
        <f t="shared" si="20"/>
        <v>Perşembe</v>
      </c>
    </row>
    <row r="171" spans="1:8" ht="10.5" customHeight="1" x14ac:dyDescent="0.25">
      <c r="A171" s="28">
        <v>42174</v>
      </c>
      <c r="B171" s="29">
        <f t="shared" si="14"/>
        <v>2015</v>
      </c>
      <c r="C171" s="29">
        <f t="shared" si="15"/>
        <v>6</v>
      </c>
      <c r="D171" s="29" t="str">
        <f t="shared" si="16"/>
        <v>Haziran</v>
      </c>
      <c r="E171" s="29">
        <f t="shared" si="17"/>
        <v>2</v>
      </c>
      <c r="F171" s="29">
        <f t="shared" si="18"/>
        <v>25</v>
      </c>
      <c r="G171" s="29">
        <f t="shared" si="19"/>
        <v>5</v>
      </c>
      <c r="H171" s="29" t="str">
        <f t="shared" si="20"/>
        <v>Cuma</v>
      </c>
    </row>
    <row r="172" spans="1:8" ht="10.5" customHeight="1" x14ac:dyDescent="0.25">
      <c r="A172" s="28">
        <v>42175</v>
      </c>
      <c r="B172" s="29">
        <f t="shared" si="14"/>
        <v>2015</v>
      </c>
      <c r="C172" s="29">
        <f t="shared" si="15"/>
        <v>6</v>
      </c>
      <c r="D172" s="29" t="str">
        <f t="shared" si="16"/>
        <v>Haziran</v>
      </c>
      <c r="E172" s="29">
        <f t="shared" si="17"/>
        <v>2</v>
      </c>
      <c r="F172" s="29">
        <f t="shared" si="18"/>
        <v>25</v>
      </c>
      <c r="G172" s="29">
        <f t="shared" si="19"/>
        <v>6</v>
      </c>
      <c r="H172" s="29" t="str">
        <f t="shared" si="20"/>
        <v>Cumartesi</v>
      </c>
    </row>
    <row r="173" spans="1:8" ht="10.5" customHeight="1" x14ac:dyDescent="0.25">
      <c r="A173" s="28">
        <v>42176</v>
      </c>
      <c r="B173" s="29">
        <f t="shared" si="14"/>
        <v>2015</v>
      </c>
      <c r="C173" s="29">
        <f t="shared" si="15"/>
        <v>6</v>
      </c>
      <c r="D173" s="29" t="str">
        <f t="shared" si="16"/>
        <v>Haziran</v>
      </c>
      <c r="E173" s="29">
        <f t="shared" si="17"/>
        <v>2</v>
      </c>
      <c r="F173" s="29">
        <f t="shared" si="18"/>
        <v>25</v>
      </c>
      <c r="G173" s="29">
        <f t="shared" si="19"/>
        <v>7</v>
      </c>
      <c r="H173" s="29" t="str">
        <f t="shared" si="20"/>
        <v>Pazar</v>
      </c>
    </row>
    <row r="174" spans="1:8" ht="10.5" customHeight="1" x14ac:dyDescent="0.25">
      <c r="A174" s="28">
        <v>42177</v>
      </c>
      <c r="B174" s="29">
        <f t="shared" si="14"/>
        <v>2015</v>
      </c>
      <c r="C174" s="29">
        <f t="shared" si="15"/>
        <v>6</v>
      </c>
      <c r="D174" s="29" t="str">
        <f t="shared" si="16"/>
        <v>Haziran</v>
      </c>
      <c r="E174" s="29">
        <f t="shared" si="17"/>
        <v>2</v>
      </c>
      <c r="F174" s="29">
        <f t="shared" si="18"/>
        <v>26</v>
      </c>
      <c r="G174" s="29">
        <f t="shared" si="19"/>
        <v>1</v>
      </c>
      <c r="H174" s="29" t="str">
        <f t="shared" si="20"/>
        <v>Pazartesi</v>
      </c>
    </row>
    <row r="175" spans="1:8" ht="10.5" customHeight="1" x14ac:dyDescent="0.25">
      <c r="A175" s="28">
        <v>42178</v>
      </c>
      <c r="B175" s="29">
        <f t="shared" si="14"/>
        <v>2015</v>
      </c>
      <c r="C175" s="29">
        <f t="shared" si="15"/>
        <v>6</v>
      </c>
      <c r="D175" s="29" t="str">
        <f t="shared" si="16"/>
        <v>Haziran</v>
      </c>
      <c r="E175" s="29">
        <f t="shared" si="17"/>
        <v>2</v>
      </c>
      <c r="F175" s="29">
        <f t="shared" si="18"/>
        <v>26</v>
      </c>
      <c r="G175" s="29">
        <f t="shared" si="19"/>
        <v>2</v>
      </c>
      <c r="H175" s="29" t="str">
        <f t="shared" si="20"/>
        <v>Salı</v>
      </c>
    </row>
    <row r="176" spans="1:8" ht="10.5" customHeight="1" x14ac:dyDescent="0.25">
      <c r="A176" s="28">
        <v>42179</v>
      </c>
      <c r="B176" s="29">
        <f t="shared" si="14"/>
        <v>2015</v>
      </c>
      <c r="C176" s="29">
        <f t="shared" si="15"/>
        <v>6</v>
      </c>
      <c r="D176" s="29" t="str">
        <f t="shared" si="16"/>
        <v>Haziran</v>
      </c>
      <c r="E176" s="29">
        <f t="shared" si="17"/>
        <v>2</v>
      </c>
      <c r="F176" s="29">
        <f t="shared" si="18"/>
        <v>26</v>
      </c>
      <c r="G176" s="29">
        <f t="shared" si="19"/>
        <v>3</v>
      </c>
      <c r="H176" s="29" t="str">
        <f t="shared" si="20"/>
        <v>Çarşamba</v>
      </c>
    </row>
    <row r="177" spans="1:8" ht="10.5" customHeight="1" x14ac:dyDescent="0.25">
      <c r="A177" s="28">
        <v>42180</v>
      </c>
      <c r="B177" s="29">
        <f t="shared" si="14"/>
        <v>2015</v>
      </c>
      <c r="C177" s="29">
        <f t="shared" si="15"/>
        <v>6</v>
      </c>
      <c r="D177" s="29" t="str">
        <f t="shared" si="16"/>
        <v>Haziran</v>
      </c>
      <c r="E177" s="29">
        <f t="shared" si="17"/>
        <v>2</v>
      </c>
      <c r="F177" s="29">
        <f t="shared" si="18"/>
        <v>26</v>
      </c>
      <c r="G177" s="29">
        <f t="shared" si="19"/>
        <v>4</v>
      </c>
      <c r="H177" s="29" t="str">
        <f t="shared" si="20"/>
        <v>Perşembe</v>
      </c>
    </row>
    <row r="178" spans="1:8" ht="10.5" customHeight="1" x14ac:dyDescent="0.25">
      <c r="A178" s="28">
        <v>42181</v>
      </c>
      <c r="B178" s="29">
        <f t="shared" si="14"/>
        <v>2015</v>
      </c>
      <c r="C178" s="29">
        <f t="shared" si="15"/>
        <v>6</v>
      </c>
      <c r="D178" s="29" t="str">
        <f t="shared" si="16"/>
        <v>Haziran</v>
      </c>
      <c r="E178" s="29">
        <f t="shared" si="17"/>
        <v>2</v>
      </c>
      <c r="F178" s="29">
        <f t="shared" si="18"/>
        <v>26</v>
      </c>
      <c r="G178" s="29">
        <f t="shared" si="19"/>
        <v>5</v>
      </c>
      <c r="H178" s="29" t="str">
        <f t="shared" si="20"/>
        <v>Cuma</v>
      </c>
    </row>
    <row r="179" spans="1:8" ht="10.5" customHeight="1" x14ac:dyDescent="0.25">
      <c r="A179" s="28">
        <v>42182</v>
      </c>
      <c r="B179" s="29">
        <f t="shared" si="14"/>
        <v>2015</v>
      </c>
      <c r="C179" s="29">
        <f t="shared" si="15"/>
        <v>6</v>
      </c>
      <c r="D179" s="29" t="str">
        <f t="shared" si="16"/>
        <v>Haziran</v>
      </c>
      <c r="E179" s="29">
        <f t="shared" si="17"/>
        <v>2</v>
      </c>
      <c r="F179" s="29">
        <f t="shared" si="18"/>
        <v>26</v>
      </c>
      <c r="G179" s="29">
        <f t="shared" si="19"/>
        <v>6</v>
      </c>
      <c r="H179" s="29" t="str">
        <f t="shared" si="20"/>
        <v>Cumartesi</v>
      </c>
    </row>
    <row r="180" spans="1:8" ht="10.5" customHeight="1" x14ac:dyDescent="0.25">
      <c r="A180" s="28">
        <v>42183</v>
      </c>
      <c r="B180" s="29">
        <f t="shared" si="14"/>
        <v>2015</v>
      </c>
      <c r="C180" s="29">
        <f t="shared" si="15"/>
        <v>6</v>
      </c>
      <c r="D180" s="29" t="str">
        <f t="shared" si="16"/>
        <v>Haziran</v>
      </c>
      <c r="E180" s="29">
        <f t="shared" si="17"/>
        <v>2</v>
      </c>
      <c r="F180" s="29">
        <f t="shared" si="18"/>
        <v>26</v>
      </c>
      <c r="G180" s="29">
        <f t="shared" si="19"/>
        <v>7</v>
      </c>
      <c r="H180" s="29" t="str">
        <f t="shared" si="20"/>
        <v>Pazar</v>
      </c>
    </row>
    <row r="181" spans="1:8" ht="10.5" customHeight="1" x14ac:dyDescent="0.25">
      <c r="A181" s="28">
        <v>42184</v>
      </c>
      <c r="B181" s="29">
        <f t="shared" si="14"/>
        <v>2015</v>
      </c>
      <c r="C181" s="29">
        <f t="shared" si="15"/>
        <v>6</v>
      </c>
      <c r="D181" s="29" t="str">
        <f t="shared" si="16"/>
        <v>Haziran</v>
      </c>
      <c r="E181" s="29">
        <f t="shared" si="17"/>
        <v>2</v>
      </c>
      <c r="F181" s="29">
        <f t="shared" si="18"/>
        <v>27</v>
      </c>
      <c r="G181" s="29">
        <f t="shared" si="19"/>
        <v>1</v>
      </c>
      <c r="H181" s="29" t="str">
        <f t="shared" si="20"/>
        <v>Pazartesi</v>
      </c>
    </row>
    <row r="182" spans="1:8" ht="10.5" customHeight="1" x14ac:dyDescent="0.25">
      <c r="A182" s="28">
        <v>42185</v>
      </c>
      <c r="B182" s="29">
        <f t="shared" si="14"/>
        <v>2015</v>
      </c>
      <c r="C182" s="29">
        <f t="shared" si="15"/>
        <v>6</v>
      </c>
      <c r="D182" s="29" t="str">
        <f t="shared" si="16"/>
        <v>Haziran</v>
      </c>
      <c r="E182" s="29">
        <f t="shared" si="17"/>
        <v>2</v>
      </c>
      <c r="F182" s="29">
        <f t="shared" si="18"/>
        <v>27</v>
      </c>
      <c r="G182" s="29">
        <f t="shared" si="19"/>
        <v>2</v>
      </c>
      <c r="H182" s="29" t="str">
        <f t="shared" si="20"/>
        <v>Salı</v>
      </c>
    </row>
    <row r="183" spans="1:8" ht="10.5" customHeight="1" x14ac:dyDescent="0.25">
      <c r="A183" s="28">
        <v>42186</v>
      </c>
      <c r="B183" s="29">
        <f t="shared" si="14"/>
        <v>2015</v>
      </c>
      <c r="C183" s="29">
        <f t="shared" si="15"/>
        <v>7</v>
      </c>
      <c r="D183" s="29" t="str">
        <f t="shared" si="16"/>
        <v>Temmuz</v>
      </c>
      <c r="E183" s="29">
        <f t="shared" si="17"/>
        <v>3</v>
      </c>
      <c r="F183" s="29">
        <f t="shared" si="18"/>
        <v>27</v>
      </c>
      <c r="G183" s="29">
        <f t="shared" si="19"/>
        <v>3</v>
      </c>
      <c r="H183" s="29" t="str">
        <f t="shared" si="20"/>
        <v>Çarşamba</v>
      </c>
    </row>
    <row r="184" spans="1:8" ht="10.5" customHeight="1" x14ac:dyDescent="0.25">
      <c r="A184" s="28">
        <v>42187</v>
      </c>
      <c r="B184" s="29">
        <f t="shared" si="14"/>
        <v>2015</v>
      </c>
      <c r="C184" s="29">
        <f t="shared" si="15"/>
        <v>7</v>
      </c>
      <c r="D184" s="29" t="str">
        <f t="shared" si="16"/>
        <v>Temmuz</v>
      </c>
      <c r="E184" s="29">
        <f t="shared" si="17"/>
        <v>3</v>
      </c>
      <c r="F184" s="29">
        <f t="shared" si="18"/>
        <v>27</v>
      </c>
      <c r="G184" s="29">
        <f t="shared" si="19"/>
        <v>4</v>
      </c>
      <c r="H184" s="29" t="str">
        <f t="shared" si="20"/>
        <v>Perşembe</v>
      </c>
    </row>
    <row r="185" spans="1:8" ht="10.5" customHeight="1" x14ac:dyDescent="0.25">
      <c r="A185" s="28">
        <v>42188</v>
      </c>
      <c r="B185" s="29">
        <f t="shared" si="14"/>
        <v>2015</v>
      </c>
      <c r="C185" s="29">
        <f t="shared" si="15"/>
        <v>7</v>
      </c>
      <c r="D185" s="29" t="str">
        <f t="shared" si="16"/>
        <v>Temmuz</v>
      </c>
      <c r="E185" s="29">
        <f t="shared" si="17"/>
        <v>3</v>
      </c>
      <c r="F185" s="29">
        <f t="shared" si="18"/>
        <v>27</v>
      </c>
      <c r="G185" s="29">
        <f t="shared" si="19"/>
        <v>5</v>
      </c>
      <c r="H185" s="29" t="str">
        <f t="shared" si="20"/>
        <v>Cuma</v>
      </c>
    </row>
    <row r="186" spans="1:8" ht="10.5" customHeight="1" x14ac:dyDescent="0.25">
      <c r="A186" s="28">
        <v>42189</v>
      </c>
      <c r="B186" s="29">
        <f t="shared" si="14"/>
        <v>2015</v>
      </c>
      <c r="C186" s="29">
        <f t="shared" si="15"/>
        <v>7</v>
      </c>
      <c r="D186" s="29" t="str">
        <f t="shared" si="16"/>
        <v>Temmuz</v>
      </c>
      <c r="E186" s="29">
        <f t="shared" si="17"/>
        <v>3</v>
      </c>
      <c r="F186" s="29">
        <f t="shared" si="18"/>
        <v>27</v>
      </c>
      <c r="G186" s="29">
        <f t="shared" si="19"/>
        <v>6</v>
      </c>
      <c r="H186" s="29" t="str">
        <f t="shared" si="20"/>
        <v>Cumartesi</v>
      </c>
    </row>
    <row r="187" spans="1:8" ht="10.5" customHeight="1" x14ac:dyDescent="0.25">
      <c r="A187" s="28">
        <v>42190</v>
      </c>
      <c r="B187" s="29">
        <f t="shared" si="14"/>
        <v>2015</v>
      </c>
      <c r="C187" s="29">
        <f t="shared" si="15"/>
        <v>7</v>
      </c>
      <c r="D187" s="29" t="str">
        <f t="shared" si="16"/>
        <v>Temmuz</v>
      </c>
      <c r="E187" s="29">
        <f t="shared" si="17"/>
        <v>3</v>
      </c>
      <c r="F187" s="29">
        <f t="shared" si="18"/>
        <v>27</v>
      </c>
      <c r="G187" s="29">
        <f t="shared" si="19"/>
        <v>7</v>
      </c>
      <c r="H187" s="29" t="str">
        <f t="shared" si="20"/>
        <v>Pazar</v>
      </c>
    </row>
    <row r="188" spans="1:8" ht="10.5" customHeight="1" x14ac:dyDescent="0.25">
      <c r="A188" s="28">
        <v>42191</v>
      </c>
      <c r="B188" s="29">
        <f t="shared" si="14"/>
        <v>2015</v>
      </c>
      <c r="C188" s="29">
        <f t="shared" si="15"/>
        <v>7</v>
      </c>
      <c r="D188" s="29" t="str">
        <f t="shared" si="16"/>
        <v>Temmuz</v>
      </c>
      <c r="E188" s="29">
        <f t="shared" si="17"/>
        <v>3</v>
      </c>
      <c r="F188" s="29">
        <f t="shared" si="18"/>
        <v>28</v>
      </c>
      <c r="G188" s="29">
        <f t="shared" si="19"/>
        <v>1</v>
      </c>
      <c r="H188" s="29" t="str">
        <f t="shared" si="20"/>
        <v>Pazartesi</v>
      </c>
    </row>
    <row r="189" spans="1:8" ht="10.5" customHeight="1" x14ac:dyDescent="0.25">
      <c r="A189" s="28">
        <v>42192</v>
      </c>
      <c r="B189" s="29">
        <f t="shared" si="14"/>
        <v>2015</v>
      </c>
      <c r="C189" s="29">
        <f t="shared" si="15"/>
        <v>7</v>
      </c>
      <c r="D189" s="29" t="str">
        <f t="shared" si="16"/>
        <v>Temmuz</v>
      </c>
      <c r="E189" s="29">
        <f t="shared" si="17"/>
        <v>3</v>
      </c>
      <c r="F189" s="29">
        <f t="shared" si="18"/>
        <v>28</v>
      </c>
      <c r="G189" s="29">
        <f t="shared" si="19"/>
        <v>2</v>
      </c>
      <c r="H189" s="29" t="str">
        <f t="shared" si="20"/>
        <v>Salı</v>
      </c>
    </row>
    <row r="190" spans="1:8" ht="10.5" customHeight="1" x14ac:dyDescent="0.25">
      <c r="A190" s="28">
        <v>42193</v>
      </c>
      <c r="B190" s="29">
        <f t="shared" si="14"/>
        <v>2015</v>
      </c>
      <c r="C190" s="29">
        <f t="shared" si="15"/>
        <v>7</v>
      </c>
      <c r="D190" s="29" t="str">
        <f t="shared" si="16"/>
        <v>Temmuz</v>
      </c>
      <c r="E190" s="29">
        <f t="shared" si="17"/>
        <v>3</v>
      </c>
      <c r="F190" s="29">
        <f t="shared" si="18"/>
        <v>28</v>
      </c>
      <c r="G190" s="29">
        <f t="shared" si="19"/>
        <v>3</v>
      </c>
      <c r="H190" s="29" t="str">
        <f t="shared" si="20"/>
        <v>Çarşamba</v>
      </c>
    </row>
    <row r="191" spans="1:8" ht="10.5" customHeight="1" x14ac:dyDescent="0.25">
      <c r="A191" s="28">
        <v>42194</v>
      </c>
      <c r="B191" s="29">
        <f t="shared" si="14"/>
        <v>2015</v>
      </c>
      <c r="C191" s="29">
        <f t="shared" si="15"/>
        <v>7</v>
      </c>
      <c r="D191" s="29" t="str">
        <f t="shared" si="16"/>
        <v>Temmuz</v>
      </c>
      <c r="E191" s="29">
        <f t="shared" si="17"/>
        <v>3</v>
      </c>
      <c r="F191" s="29">
        <f t="shared" si="18"/>
        <v>28</v>
      </c>
      <c r="G191" s="29">
        <f t="shared" si="19"/>
        <v>4</v>
      </c>
      <c r="H191" s="29" t="str">
        <f t="shared" si="20"/>
        <v>Perşembe</v>
      </c>
    </row>
    <row r="192" spans="1:8" ht="10.5" customHeight="1" x14ac:dyDescent="0.25">
      <c r="A192" s="28">
        <v>42195</v>
      </c>
      <c r="B192" s="29">
        <f t="shared" si="14"/>
        <v>2015</v>
      </c>
      <c r="C192" s="29">
        <f t="shared" si="15"/>
        <v>7</v>
      </c>
      <c r="D192" s="29" t="str">
        <f t="shared" si="16"/>
        <v>Temmuz</v>
      </c>
      <c r="E192" s="29">
        <f t="shared" si="17"/>
        <v>3</v>
      </c>
      <c r="F192" s="29">
        <f t="shared" si="18"/>
        <v>28</v>
      </c>
      <c r="G192" s="29">
        <f t="shared" si="19"/>
        <v>5</v>
      </c>
      <c r="H192" s="29" t="str">
        <f t="shared" si="20"/>
        <v>Cuma</v>
      </c>
    </row>
    <row r="193" spans="1:8" ht="10.5" customHeight="1" x14ac:dyDescent="0.25">
      <c r="A193" s="28">
        <v>42196</v>
      </c>
      <c r="B193" s="29">
        <f t="shared" si="14"/>
        <v>2015</v>
      </c>
      <c r="C193" s="29">
        <f t="shared" si="15"/>
        <v>7</v>
      </c>
      <c r="D193" s="29" t="str">
        <f t="shared" si="16"/>
        <v>Temmuz</v>
      </c>
      <c r="E193" s="29">
        <f t="shared" si="17"/>
        <v>3</v>
      </c>
      <c r="F193" s="29">
        <f t="shared" si="18"/>
        <v>28</v>
      </c>
      <c r="G193" s="29">
        <f t="shared" si="19"/>
        <v>6</v>
      </c>
      <c r="H193" s="29" t="str">
        <f t="shared" si="20"/>
        <v>Cumartesi</v>
      </c>
    </row>
    <row r="194" spans="1:8" ht="10.5" customHeight="1" x14ac:dyDescent="0.25">
      <c r="A194" s="28">
        <v>42197</v>
      </c>
      <c r="B194" s="29">
        <f t="shared" ref="B194:B257" si="21">IF(A194="","",YEAR(A194))</f>
        <v>2015</v>
      </c>
      <c r="C194" s="29">
        <f t="shared" ref="C194:C257" si="22">IF(A194="","",MONTH(A194))</f>
        <v>7</v>
      </c>
      <c r="D194" s="29" t="str">
        <f t="shared" ref="D194:D257" si="23">IF(A194="","",CHOOSE(MONTH(A194),"Ocak","Şubat","Mart","Nisan","Mayıs","Haziran","Temmuz","Ağustos","Eylül","Ekim","Kasım","Aralık"))</f>
        <v>Temmuz</v>
      </c>
      <c r="E194" s="29">
        <f t="shared" ref="E194:E257" si="24">IF(A194="","",ROUNDUP(MONTH(A194)/3,0))</f>
        <v>3</v>
      </c>
      <c r="F194" s="29">
        <f t="shared" ref="F194:F257" si="25">IF(A194="","",WEEKNUM(A194,2))</f>
        <v>28</v>
      </c>
      <c r="G194" s="29">
        <f t="shared" ref="G194:G257" si="26">IF(A194="","",WEEKDAY(A194,2))</f>
        <v>7</v>
      </c>
      <c r="H194" s="29" t="str">
        <f t="shared" ref="H194:H257" si="27">IF(A194="","",CHOOSE(WEEKDAY(A194,2),"Pazartesi","Salı","Çarşamba","Perşembe","Cuma","Cumartesi","Pazar"))</f>
        <v>Pazar</v>
      </c>
    </row>
    <row r="195" spans="1:8" ht="10.5" customHeight="1" x14ac:dyDescent="0.25">
      <c r="A195" s="28">
        <v>42198</v>
      </c>
      <c r="B195" s="29">
        <f t="shared" si="21"/>
        <v>2015</v>
      </c>
      <c r="C195" s="29">
        <f t="shared" si="22"/>
        <v>7</v>
      </c>
      <c r="D195" s="29" t="str">
        <f t="shared" si="23"/>
        <v>Temmuz</v>
      </c>
      <c r="E195" s="29">
        <f t="shared" si="24"/>
        <v>3</v>
      </c>
      <c r="F195" s="29">
        <f t="shared" si="25"/>
        <v>29</v>
      </c>
      <c r="G195" s="29">
        <f t="shared" si="26"/>
        <v>1</v>
      </c>
      <c r="H195" s="29" t="str">
        <f t="shared" si="27"/>
        <v>Pazartesi</v>
      </c>
    </row>
    <row r="196" spans="1:8" ht="10.5" customHeight="1" x14ac:dyDescent="0.25">
      <c r="A196" s="28">
        <v>42199</v>
      </c>
      <c r="B196" s="29">
        <f t="shared" si="21"/>
        <v>2015</v>
      </c>
      <c r="C196" s="29">
        <f t="shared" si="22"/>
        <v>7</v>
      </c>
      <c r="D196" s="29" t="str">
        <f t="shared" si="23"/>
        <v>Temmuz</v>
      </c>
      <c r="E196" s="29">
        <f t="shared" si="24"/>
        <v>3</v>
      </c>
      <c r="F196" s="29">
        <f t="shared" si="25"/>
        <v>29</v>
      </c>
      <c r="G196" s="29">
        <f t="shared" si="26"/>
        <v>2</v>
      </c>
      <c r="H196" s="29" t="str">
        <f t="shared" si="27"/>
        <v>Salı</v>
      </c>
    </row>
    <row r="197" spans="1:8" ht="10.5" customHeight="1" x14ac:dyDescent="0.25">
      <c r="A197" s="28">
        <v>42200</v>
      </c>
      <c r="B197" s="29">
        <f t="shared" si="21"/>
        <v>2015</v>
      </c>
      <c r="C197" s="29">
        <f t="shared" si="22"/>
        <v>7</v>
      </c>
      <c r="D197" s="29" t="str">
        <f t="shared" si="23"/>
        <v>Temmuz</v>
      </c>
      <c r="E197" s="29">
        <f t="shared" si="24"/>
        <v>3</v>
      </c>
      <c r="F197" s="29">
        <f t="shared" si="25"/>
        <v>29</v>
      </c>
      <c r="G197" s="29">
        <f t="shared" si="26"/>
        <v>3</v>
      </c>
      <c r="H197" s="29" t="str">
        <f t="shared" si="27"/>
        <v>Çarşamba</v>
      </c>
    </row>
    <row r="198" spans="1:8" ht="10.5" customHeight="1" x14ac:dyDescent="0.25">
      <c r="A198" s="28">
        <v>42201</v>
      </c>
      <c r="B198" s="29">
        <f t="shared" si="21"/>
        <v>2015</v>
      </c>
      <c r="C198" s="29">
        <f t="shared" si="22"/>
        <v>7</v>
      </c>
      <c r="D198" s="29" t="str">
        <f t="shared" si="23"/>
        <v>Temmuz</v>
      </c>
      <c r="E198" s="29">
        <f t="shared" si="24"/>
        <v>3</v>
      </c>
      <c r="F198" s="29">
        <f t="shared" si="25"/>
        <v>29</v>
      </c>
      <c r="G198" s="29">
        <f t="shared" si="26"/>
        <v>4</v>
      </c>
      <c r="H198" s="29" t="str">
        <f t="shared" si="27"/>
        <v>Perşembe</v>
      </c>
    </row>
    <row r="199" spans="1:8" ht="10.5" customHeight="1" x14ac:dyDescent="0.25">
      <c r="A199" s="28">
        <v>42202</v>
      </c>
      <c r="B199" s="29">
        <f t="shared" si="21"/>
        <v>2015</v>
      </c>
      <c r="C199" s="29">
        <f t="shared" si="22"/>
        <v>7</v>
      </c>
      <c r="D199" s="29" t="str">
        <f t="shared" si="23"/>
        <v>Temmuz</v>
      </c>
      <c r="E199" s="29">
        <f t="shared" si="24"/>
        <v>3</v>
      </c>
      <c r="F199" s="29">
        <f t="shared" si="25"/>
        <v>29</v>
      </c>
      <c r="G199" s="29">
        <f t="shared" si="26"/>
        <v>5</v>
      </c>
      <c r="H199" s="29" t="str">
        <f t="shared" si="27"/>
        <v>Cuma</v>
      </c>
    </row>
    <row r="200" spans="1:8" ht="10.5" customHeight="1" x14ac:dyDescent="0.25">
      <c r="A200" s="28">
        <v>42203</v>
      </c>
      <c r="B200" s="29">
        <f t="shared" si="21"/>
        <v>2015</v>
      </c>
      <c r="C200" s="29">
        <f t="shared" si="22"/>
        <v>7</v>
      </c>
      <c r="D200" s="29" t="str">
        <f t="shared" si="23"/>
        <v>Temmuz</v>
      </c>
      <c r="E200" s="29">
        <f t="shared" si="24"/>
        <v>3</v>
      </c>
      <c r="F200" s="29">
        <f t="shared" si="25"/>
        <v>29</v>
      </c>
      <c r="G200" s="29">
        <f t="shared" si="26"/>
        <v>6</v>
      </c>
      <c r="H200" s="29" t="str">
        <f t="shared" si="27"/>
        <v>Cumartesi</v>
      </c>
    </row>
    <row r="201" spans="1:8" ht="10.5" customHeight="1" x14ac:dyDescent="0.25">
      <c r="A201" s="28">
        <v>42204</v>
      </c>
      <c r="B201" s="29">
        <f t="shared" si="21"/>
        <v>2015</v>
      </c>
      <c r="C201" s="29">
        <f t="shared" si="22"/>
        <v>7</v>
      </c>
      <c r="D201" s="29" t="str">
        <f t="shared" si="23"/>
        <v>Temmuz</v>
      </c>
      <c r="E201" s="29">
        <f t="shared" si="24"/>
        <v>3</v>
      </c>
      <c r="F201" s="29">
        <f t="shared" si="25"/>
        <v>29</v>
      </c>
      <c r="G201" s="29">
        <f t="shared" si="26"/>
        <v>7</v>
      </c>
      <c r="H201" s="29" t="str">
        <f t="shared" si="27"/>
        <v>Pazar</v>
      </c>
    </row>
    <row r="202" spans="1:8" ht="10.5" customHeight="1" x14ac:dyDescent="0.25">
      <c r="A202" s="28">
        <v>42205</v>
      </c>
      <c r="B202" s="29">
        <f t="shared" si="21"/>
        <v>2015</v>
      </c>
      <c r="C202" s="29">
        <f t="shared" si="22"/>
        <v>7</v>
      </c>
      <c r="D202" s="29" t="str">
        <f t="shared" si="23"/>
        <v>Temmuz</v>
      </c>
      <c r="E202" s="29">
        <f t="shared" si="24"/>
        <v>3</v>
      </c>
      <c r="F202" s="29">
        <f t="shared" si="25"/>
        <v>30</v>
      </c>
      <c r="G202" s="29">
        <f t="shared" si="26"/>
        <v>1</v>
      </c>
      <c r="H202" s="29" t="str">
        <f t="shared" si="27"/>
        <v>Pazartesi</v>
      </c>
    </row>
    <row r="203" spans="1:8" ht="10.5" customHeight="1" x14ac:dyDescent="0.25">
      <c r="A203" s="28">
        <v>42206</v>
      </c>
      <c r="B203" s="29">
        <f t="shared" si="21"/>
        <v>2015</v>
      </c>
      <c r="C203" s="29">
        <f t="shared" si="22"/>
        <v>7</v>
      </c>
      <c r="D203" s="29" t="str">
        <f t="shared" si="23"/>
        <v>Temmuz</v>
      </c>
      <c r="E203" s="29">
        <f t="shared" si="24"/>
        <v>3</v>
      </c>
      <c r="F203" s="29">
        <f t="shared" si="25"/>
        <v>30</v>
      </c>
      <c r="G203" s="29">
        <f t="shared" si="26"/>
        <v>2</v>
      </c>
      <c r="H203" s="29" t="str">
        <f t="shared" si="27"/>
        <v>Salı</v>
      </c>
    </row>
    <row r="204" spans="1:8" ht="10.5" customHeight="1" x14ac:dyDescent="0.25">
      <c r="A204" s="28">
        <v>42207</v>
      </c>
      <c r="B204" s="29">
        <f t="shared" si="21"/>
        <v>2015</v>
      </c>
      <c r="C204" s="29">
        <f t="shared" si="22"/>
        <v>7</v>
      </c>
      <c r="D204" s="29" t="str">
        <f t="shared" si="23"/>
        <v>Temmuz</v>
      </c>
      <c r="E204" s="29">
        <f t="shared" si="24"/>
        <v>3</v>
      </c>
      <c r="F204" s="29">
        <f t="shared" si="25"/>
        <v>30</v>
      </c>
      <c r="G204" s="29">
        <f t="shared" si="26"/>
        <v>3</v>
      </c>
      <c r="H204" s="29" t="str">
        <f t="shared" si="27"/>
        <v>Çarşamba</v>
      </c>
    </row>
    <row r="205" spans="1:8" ht="10.5" customHeight="1" x14ac:dyDescent="0.25">
      <c r="A205" s="28">
        <v>42208</v>
      </c>
      <c r="B205" s="29">
        <f t="shared" si="21"/>
        <v>2015</v>
      </c>
      <c r="C205" s="29">
        <f t="shared" si="22"/>
        <v>7</v>
      </c>
      <c r="D205" s="29" t="str">
        <f t="shared" si="23"/>
        <v>Temmuz</v>
      </c>
      <c r="E205" s="29">
        <f t="shared" si="24"/>
        <v>3</v>
      </c>
      <c r="F205" s="29">
        <f t="shared" si="25"/>
        <v>30</v>
      </c>
      <c r="G205" s="29">
        <f t="shared" si="26"/>
        <v>4</v>
      </c>
      <c r="H205" s="29" t="str">
        <f t="shared" si="27"/>
        <v>Perşembe</v>
      </c>
    </row>
    <row r="206" spans="1:8" ht="10.5" customHeight="1" x14ac:dyDescent="0.25">
      <c r="A206" s="28">
        <v>42209</v>
      </c>
      <c r="B206" s="29">
        <f t="shared" si="21"/>
        <v>2015</v>
      </c>
      <c r="C206" s="29">
        <f t="shared" si="22"/>
        <v>7</v>
      </c>
      <c r="D206" s="29" t="str">
        <f t="shared" si="23"/>
        <v>Temmuz</v>
      </c>
      <c r="E206" s="29">
        <f t="shared" si="24"/>
        <v>3</v>
      </c>
      <c r="F206" s="29">
        <f t="shared" si="25"/>
        <v>30</v>
      </c>
      <c r="G206" s="29">
        <f t="shared" si="26"/>
        <v>5</v>
      </c>
      <c r="H206" s="29" t="str">
        <f t="shared" si="27"/>
        <v>Cuma</v>
      </c>
    </row>
    <row r="207" spans="1:8" ht="10.5" customHeight="1" x14ac:dyDescent="0.25">
      <c r="A207" s="28">
        <v>42210</v>
      </c>
      <c r="B207" s="29">
        <f t="shared" si="21"/>
        <v>2015</v>
      </c>
      <c r="C207" s="29">
        <f t="shared" si="22"/>
        <v>7</v>
      </c>
      <c r="D207" s="29" t="str">
        <f t="shared" si="23"/>
        <v>Temmuz</v>
      </c>
      <c r="E207" s="29">
        <f t="shared" si="24"/>
        <v>3</v>
      </c>
      <c r="F207" s="29">
        <f t="shared" si="25"/>
        <v>30</v>
      </c>
      <c r="G207" s="29">
        <f t="shared" si="26"/>
        <v>6</v>
      </c>
      <c r="H207" s="29" t="str">
        <f t="shared" si="27"/>
        <v>Cumartesi</v>
      </c>
    </row>
    <row r="208" spans="1:8" ht="10.5" customHeight="1" x14ac:dyDescent="0.25">
      <c r="A208" s="28">
        <v>42211</v>
      </c>
      <c r="B208" s="29">
        <f t="shared" si="21"/>
        <v>2015</v>
      </c>
      <c r="C208" s="29">
        <f t="shared" si="22"/>
        <v>7</v>
      </c>
      <c r="D208" s="29" t="str">
        <f t="shared" si="23"/>
        <v>Temmuz</v>
      </c>
      <c r="E208" s="29">
        <f t="shared" si="24"/>
        <v>3</v>
      </c>
      <c r="F208" s="29">
        <f t="shared" si="25"/>
        <v>30</v>
      </c>
      <c r="G208" s="29">
        <f t="shared" si="26"/>
        <v>7</v>
      </c>
      <c r="H208" s="29" t="str">
        <f t="shared" si="27"/>
        <v>Pazar</v>
      </c>
    </row>
    <row r="209" spans="1:8" ht="10.5" customHeight="1" x14ac:dyDescent="0.25">
      <c r="A209" s="28">
        <v>42212</v>
      </c>
      <c r="B209" s="29">
        <f t="shared" si="21"/>
        <v>2015</v>
      </c>
      <c r="C209" s="29">
        <f t="shared" si="22"/>
        <v>7</v>
      </c>
      <c r="D209" s="29" t="str">
        <f t="shared" si="23"/>
        <v>Temmuz</v>
      </c>
      <c r="E209" s="29">
        <f t="shared" si="24"/>
        <v>3</v>
      </c>
      <c r="F209" s="29">
        <f t="shared" si="25"/>
        <v>31</v>
      </c>
      <c r="G209" s="29">
        <f t="shared" si="26"/>
        <v>1</v>
      </c>
      <c r="H209" s="29" t="str">
        <f t="shared" si="27"/>
        <v>Pazartesi</v>
      </c>
    </row>
    <row r="210" spans="1:8" ht="10.5" customHeight="1" x14ac:dyDescent="0.25">
      <c r="A210" s="28">
        <v>42213</v>
      </c>
      <c r="B210" s="29">
        <f t="shared" si="21"/>
        <v>2015</v>
      </c>
      <c r="C210" s="29">
        <f t="shared" si="22"/>
        <v>7</v>
      </c>
      <c r="D210" s="29" t="str">
        <f t="shared" si="23"/>
        <v>Temmuz</v>
      </c>
      <c r="E210" s="29">
        <f t="shared" si="24"/>
        <v>3</v>
      </c>
      <c r="F210" s="29">
        <f t="shared" si="25"/>
        <v>31</v>
      </c>
      <c r="G210" s="29">
        <f t="shared" si="26"/>
        <v>2</v>
      </c>
      <c r="H210" s="29" t="str">
        <f t="shared" si="27"/>
        <v>Salı</v>
      </c>
    </row>
    <row r="211" spans="1:8" ht="10.5" customHeight="1" x14ac:dyDescent="0.25">
      <c r="A211" s="28">
        <v>42214</v>
      </c>
      <c r="B211" s="29">
        <f t="shared" si="21"/>
        <v>2015</v>
      </c>
      <c r="C211" s="29">
        <f t="shared" si="22"/>
        <v>7</v>
      </c>
      <c r="D211" s="29" t="str">
        <f t="shared" si="23"/>
        <v>Temmuz</v>
      </c>
      <c r="E211" s="29">
        <f t="shared" si="24"/>
        <v>3</v>
      </c>
      <c r="F211" s="29">
        <f t="shared" si="25"/>
        <v>31</v>
      </c>
      <c r="G211" s="29">
        <f t="shared" si="26"/>
        <v>3</v>
      </c>
      <c r="H211" s="29" t="str">
        <f t="shared" si="27"/>
        <v>Çarşamba</v>
      </c>
    </row>
    <row r="212" spans="1:8" ht="10.5" customHeight="1" x14ac:dyDescent="0.25">
      <c r="A212" s="28">
        <v>42215</v>
      </c>
      <c r="B212" s="29">
        <f t="shared" si="21"/>
        <v>2015</v>
      </c>
      <c r="C212" s="29">
        <f t="shared" si="22"/>
        <v>7</v>
      </c>
      <c r="D212" s="29" t="str">
        <f t="shared" si="23"/>
        <v>Temmuz</v>
      </c>
      <c r="E212" s="29">
        <f t="shared" si="24"/>
        <v>3</v>
      </c>
      <c r="F212" s="29">
        <f t="shared" si="25"/>
        <v>31</v>
      </c>
      <c r="G212" s="29">
        <f t="shared" si="26"/>
        <v>4</v>
      </c>
      <c r="H212" s="29" t="str">
        <f t="shared" si="27"/>
        <v>Perşembe</v>
      </c>
    </row>
    <row r="213" spans="1:8" ht="10.5" customHeight="1" x14ac:dyDescent="0.25">
      <c r="A213" s="28">
        <v>42216</v>
      </c>
      <c r="B213" s="29">
        <f t="shared" si="21"/>
        <v>2015</v>
      </c>
      <c r="C213" s="29">
        <f t="shared" si="22"/>
        <v>7</v>
      </c>
      <c r="D213" s="29" t="str">
        <f t="shared" si="23"/>
        <v>Temmuz</v>
      </c>
      <c r="E213" s="29">
        <f t="shared" si="24"/>
        <v>3</v>
      </c>
      <c r="F213" s="29">
        <f t="shared" si="25"/>
        <v>31</v>
      </c>
      <c r="G213" s="29">
        <f t="shared" si="26"/>
        <v>5</v>
      </c>
      <c r="H213" s="29" t="str">
        <f t="shared" si="27"/>
        <v>Cuma</v>
      </c>
    </row>
    <row r="214" spans="1:8" ht="10.5" customHeight="1" x14ac:dyDescent="0.25">
      <c r="A214" s="28">
        <v>42217</v>
      </c>
      <c r="B214" s="29">
        <f t="shared" si="21"/>
        <v>2015</v>
      </c>
      <c r="C214" s="29">
        <f t="shared" si="22"/>
        <v>8</v>
      </c>
      <c r="D214" s="29" t="str">
        <f t="shared" si="23"/>
        <v>Ağustos</v>
      </c>
      <c r="E214" s="29">
        <f t="shared" si="24"/>
        <v>3</v>
      </c>
      <c r="F214" s="29">
        <f t="shared" si="25"/>
        <v>31</v>
      </c>
      <c r="G214" s="29">
        <f t="shared" si="26"/>
        <v>6</v>
      </c>
      <c r="H214" s="29" t="str">
        <f t="shared" si="27"/>
        <v>Cumartesi</v>
      </c>
    </row>
    <row r="215" spans="1:8" ht="10.5" customHeight="1" x14ac:dyDescent="0.25">
      <c r="A215" s="28">
        <v>42218</v>
      </c>
      <c r="B215" s="29">
        <f t="shared" si="21"/>
        <v>2015</v>
      </c>
      <c r="C215" s="29">
        <f t="shared" si="22"/>
        <v>8</v>
      </c>
      <c r="D215" s="29" t="str">
        <f t="shared" si="23"/>
        <v>Ağustos</v>
      </c>
      <c r="E215" s="29">
        <f t="shared" si="24"/>
        <v>3</v>
      </c>
      <c r="F215" s="29">
        <f t="shared" si="25"/>
        <v>31</v>
      </c>
      <c r="G215" s="29">
        <f t="shared" si="26"/>
        <v>7</v>
      </c>
      <c r="H215" s="29" t="str">
        <f t="shared" si="27"/>
        <v>Pazar</v>
      </c>
    </row>
    <row r="216" spans="1:8" ht="10.5" customHeight="1" x14ac:dyDescent="0.25">
      <c r="A216" s="28">
        <v>42219</v>
      </c>
      <c r="B216" s="29">
        <f t="shared" si="21"/>
        <v>2015</v>
      </c>
      <c r="C216" s="29">
        <f t="shared" si="22"/>
        <v>8</v>
      </c>
      <c r="D216" s="29" t="str">
        <f t="shared" si="23"/>
        <v>Ağustos</v>
      </c>
      <c r="E216" s="29">
        <f t="shared" si="24"/>
        <v>3</v>
      </c>
      <c r="F216" s="29">
        <f t="shared" si="25"/>
        <v>32</v>
      </c>
      <c r="G216" s="29">
        <f t="shared" si="26"/>
        <v>1</v>
      </c>
      <c r="H216" s="29" t="str">
        <f t="shared" si="27"/>
        <v>Pazartesi</v>
      </c>
    </row>
    <row r="217" spans="1:8" ht="10.5" customHeight="1" x14ac:dyDescent="0.25">
      <c r="A217" s="28">
        <v>42220</v>
      </c>
      <c r="B217" s="29">
        <f t="shared" si="21"/>
        <v>2015</v>
      </c>
      <c r="C217" s="29">
        <f t="shared" si="22"/>
        <v>8</v>
      </c>
      <c r="D217" s="29" t="str">
        <f t="shared" si="23"/>
        <v>Ağustos</v>
      </c>
      <c r="E217" s="29">
        <f t="shared" si="24"/>
        <v>3</v>
      </c>
      <c r="F217" s="29">
        <f t="shared" si="25"/>
        <v>32</v>
      </c>
      <c r="G217" s="29">
        <f t="shared" si="26"/>
        <v>2</v>
      </c>
      <c r="H217" s="29" t="str">
        <f t="shared" si="27"/>
        <v>Salı</v>
      </c>
    </row>
    <row r="218" spans="1:8" ht="10.5" customHeight="1" x14ac:dyDescent="0.25">
      <c r="A218" s="28">
        <v>42221</v>
      </c>
      <c r="B218" s="29">
        <f t="shared" si="21"/>
        <v>2015</v>
      </c>
      <c r="C218" s="29">
        <f t="shared" si="22"/>
        <v>8</v>
      </c>
      <c r="D218" s="29" t="str">
        <f t="shared" si="23"/>
        <v>Ağustos</v>
      </c>
      <c r="E218" s="29">
        <f t="shared" si="24"/>
        <v>3</v>
      </c>
      <c r="F218" s="29">
        <f t="shared" si="25"/>
        <v>32</v>
      </c>
      <c r="G218" s="29">
        <f t="shared" si="26"/>
        <v>3</v>
      </c>
      <c r="H218" s="29" t="str">
        <f t="shared" si="27"/>
        <v>Çarşamba</v>
      </c>
    </row>
    <row r="219" spans="1:8" ht="10.5" customHeight="1" x14ac:dyDescent="0.25">
      <c r="A219" s="28">
        <v>42222</v>
      </c>
      <c r="B219" s="29">
        <f t="shared" si="21"/>
        <v>2015</v>
      </c>
      <c r="C219" s="29">
        <f t="shared" si="22"/>
        <v>8</v>
      </c>
      <c r="D219" s="29" t="str">
        <f t="shared" si="23"/>
        <v>Ağustos</v>
      </c>
      <c r="E219" s="29">
        <f t="shared" si="24"/>
        <v>3</v>
      </c>
      <c r="F219" s="29">
        <f t="shared" si="25"/>
        <v>32</v>
      </c>
      <c r="G219" s="29">
        <f t="shared" si="26"/>
        <v>4</v>
      </c>
      <c r="H219" s="29" t="str">
        <f t="shared" si="27"/>
        <v>Perşembe</v>
      </c>
    </row>
    <row r="220" spans="1:8" ht="10.5" customHeight="1" x14ac:dyDescent="0.25">
      <c r="A220" s="28">
        <v>42223</v>
      </c>
      <c r="B220" s="29">
        <f t="shared" si="21"/>
        <v>2015</v>
      </c>
      <c r="C220" s="29">
        <f t="shared" si="22"/>
        <v>8</v>
      </c>
      <c r="D220" s="29" t="str">
        <f t="shared" si="23"/>
        <v>Ağustos</v>
      </c>
      <c r="E220" s="29">
        <f t="shared" si="24"/>
        <v>3</v>
      </c>
      <c r="F220" s="29">
        <f t="shared" si="25"/>
        <v>32</v>
      </c>
      <c r="G220" s="29">
        <f t="shared" si="26"/>
        <v>5</v>
      </c>
      <c r="H220" s="29" t="str">
        <f t="shared" si="27"/>
        <v>Cuma</v>
      </c>
    </row>
    <row r="221" spans="1:8" ht="10.5" customHeight="1" x14ac:dyDescent="0.25">
      <c r="A221" s="28">
        <v>42224</v>
      </c>
      <c r="B221" s="29">
        <f t="shared" si="21"/>
        <v>2015</v>
      </c>
      <c r="C221" s="29">
        <f t="shared" si="22"/>
        <v>8</v>
      </c>
      <c r="D221" s="29" t="str">
        <f t="shared" si="23"/>
        <v>Ağustos</v>
      </c>
      <c r="E221" s="29">
        <f t="shared" si="24"/>
        <v>3</v>
      </c>
      <c r="F221" s="29">
        <f t="shared" si="25"/>
        <v>32</v>
      </c>
      <c r="G221" s="29">
        <f t="shared" si="26"/>
        <v>6</v>
      </c>
      <c r="H221" s="29" t="str">
        <f t="shared" si="27"/>
        <v>Cumartesi</v>
      </c>
    </row>
    <row r="222" spans="1:8" ht="10.5" customHeight="1" x14ac:dyDescent="0.25">
      <c r="A222" s="28">
        <v>42225</v>
      </c>
      <c r="B222" s="29">
        <f t="shared" si="21"/>
        <v>2015</v>
      </c>
      <c r="C222" s="29">
        <f t="shared" si="22"/>
        <v>8</v>
      </c>
      <c r="D222" s="29" t="str">
        <f t="shared" si="23"/>
        <v>Ağustos</v>
      </c>
      <c r="E222" s="29">
        <f t="shared" si="24"/>
        <v>3</v>
      </c>
      <c r="F222" s="29">
        <f t="shared" si="25"/>
        <v>32</v>
      </c>
      <c r="G222" s="29">
        <f t="shared" si="26"/>
        <v>7</v>
      </c>
      <c r="H222" s="29" t="str">
        <f t="shared" si="27"/>
        <v>Pazar</v>
      </c>
    </row>
    <row r="223" spans="1:8" ht="10.5" customHeight="1" x14ac:dyDescent="0.25">
      <c r="A223" s="28">
        <v>42226</v>
      </c>
      <c r="B223" s="29">
        <f t="shared" si="21"/>
        <v>2015</v>
      </c>
      <c r="C223" s="29">
        <f t="shared" si="22"/>
        <v>8</v>
      </c>
      <c r="D223" s="29" t="str">
        <f t="shared" si="23"/>
        <v>Ağustos</v>
      </c>
      <c r="E223" s="29">
        <f t="shared" si="24"/>
        <v>3</v>
      </c>
      <c r="F223" s="29">
        <f t="shared" si="25"/>
        <v>33</v>
      </c>
      <c r="G223" s="29">
        <f t="shared" si="26"/>
        <v>1</v>
      </c>
      <c r="H223" s="29" t="str">
        <f t="shared" si="27"/>
        <v>Pazartesi</v>
      </c>
    </row>
    <row r="224" spans="1:8" ht="10.5" customHeight="1" x14ac:dyDescent="0.25">
      <c r="A224" s="28">
        <v>42227</v>
      </c>
      <c r="B224" s="29">
        <f t="shared" si="21"/>
        <v>2015</v>
      </c>
      <c r="C224" s="29">
        <f t="shared" si="22"/>
        <v>8</v>
      </c>
      <c r="D224" s="29" t="str">
        <f t="shared" si="23"/>
        <v>Ağustos</v>
      </c>
      <c r="E224" s="29">
        <f t="shared" si="24"/>
        <v>3</v>
      </c>
      <c r="F224" s="29">
        <f t="shared" si="25"/>
        <v>33</v>
      </c>
      <c r="G224" s="29">
        <f t="shared" si="26"/>
        <v>2</v>
      </c>
      <c r="H224" s="29" t="str">
        <f t="shared" si="27"/>
        <v>Salı</v>
      </c>
    </row>
    <row r="225" spans="1:8" ht="10.5" customHeight="1" x14ac:dyDescent="0.25">
      <c r="A225" s="28">
        <v>42228</v>
      </c>
      <c r="B225" s="29">
        <f t="shared" si="21"/>
        <v>2015</v>
      </c>
      <c r="C225" s="29">
        <f t="shared" si="22"/>
        <v>8</v>
      </c>
      <c r="D225" s="29" t="str">
        <f t="shared" si="23"/>
        <v>Ağustos</v>
      </c>
      <c r="E225" s="29">
        <f t="shared" si="24"/>
        <v>3</v>
      </c>
      <c r="F225" s="29">
        <f t="shared" si="25"/>
        <v>33</v>
      </c>
      <c r="G225" s="29">
        <f t="shared" si="26"/>
        <v>3</v>
      </c>
      <c r="H225" s="29" t="str">
        <f t="shared" si="27"/>
        <v>Çarşamba</v>
      </c>
    </row>
    <row r="226" spans="1:8" ht="10.5" customHeight="1" x14ac:dyDescent="0.25">
      <c r="A226" s="28">
        <v>42229</v>
      </c>
      <c r="B226" s="29">
        <f t="shared" si="21"/>
        <v>2015</v>
      </c>
      <c r="C226" s="29">
        <f t="shared" si="22"/>
        <v>8</v>
      </c>
      <c r="D226" s="29" t="str">
        <f t="shared" si="23"/>
        <v>Ağustos</v>
      </c>
      <c r="E226" s="29">
        <f t="shared" si="24"/>
        <v>3</v>
      </c>
      <c r="F226" s="29">
        <f t="shared" si="25"/>
        <v>33</v>
      </c>
      <c r="G226" s="29">
        <f t="shared" si="26"/>
        <v>4</v>
      </c>
      <c r="H226" s="29" t="str">
        <f t="shared" si="27"/>
        <v>Perşembe</v>
      </c>
    </row>
    <row r="227" spans="1:8" ht="10.5" customHeight="1" x14ac:dyDescent="0.25">
      <c r="A227" s="28">
        <v>42230</v>
      </c>
      <c r="B227" s="29">
        <f t="shared" si="21"/>
        <v>2015</v>
      </c>
      <c r="C227" s="29">
        <f t="shared" si="22"/>
        <v>8</v>
      </c>
      <c r="D227" s="29" t="str">
        <f t="shared" si="23"/>
        <v>Ağustos</v>
      </c>
      <c r="E227" s="29">
        <f t="shared" si="24"/>
        <v>3</v>
      </c>
      <c r="F227" s="29">
        <f t="shared" si="25"/>
        <v>33</v>
      </c>
      <c r="G227" s="29">
        <f t="shared" si="26"/>
        <v>5</v>
      </c>
      <c r="H227" s="29" t="str">
        <f t="shared" si="27"/>
        <v>Cuma</v>
      </c>
    </row>
    <row r="228" spans="1:8" ht="10.5" customHeight="1" x14ac:dyDescent="0.25">
      <c r="A228" s="28">
        <v>42231</v>
      </c>
      <c r="B228" s="29">
        <f t="shared" si="21"/>
        <v>2015</v>
      </c>
      <c r="C228" s="29">
        <f t="shared" si="22"/>
        <v>8</v>
      </c>
      <c r="D228" s="29" t="str">
        <f t="shared" si="23"/>
        <v>Ağustos</v>
      </c>
      <c r="E228" s="29">
        <f t="shared" si="24"/>
        <v>3</v>
      </c>
      <c r="F228" s="29">
        <f t="shared" si="25"/>
        <v>33</v>
      </c>
      <c r="G228" s="29">
        <f t="shared" si="26"/>
        <v>6</v>
      </c>
      <c r="H228" s="29" t="str">
        <f t="shared" si="27"/>
        <v>Cumartesi</v>
      </c>
    </row>
    <row r="229" spans="1:8" ht="10.5" customHeight="1" x14ac:dyDescent="0.25">
      <c r="A229" s="28">
        <v>42232</v>
      </c>
      <c r="B229" s="29">
        <f t="shared" si="21"/>
        <v>2015</v>
      </c>
      <c r="C229" s="29">
        <f t="shared" si="22"/>
        <v>8</v>
      </c>
      <c r="D229" s="29" t="str">
        <f t="shared" si="23"/>
        <v>Ağustos</v>
      </c>
      <c r="E229" s="29">
        <f t="shared" si="24"/>
        <v>3</v>
      </c>
      <c r="F229" s="29">
        <f t="shared" si="25"/>
        <v>33</v>
      </c>
      <c r="G229" s="29">
        <f t="shared" si="26"/>
        <v>7</v>
      </c>
      <c r="H229" s="29" t="str">
        <f t="shared" si="27"/>
        <v>Pazar</v>
      </c>
    </row>
    <row r="230" spans="1:8" ht="10.5" customHeight="1" x14ac:dyDescent="0.25">
      <c r="A230" s="28">
        <v>42233</v>
      </c>
      <c r="B230" s="29">
        <f t="shared" si="21"/>
        <v>2015</v>
      </c>
      <c r="C230" s="29">
        <f t="shared" si="22"/>
        <v>8</v>
      </c>
      <c r="D230" s="29" t="str">
        <f t="shared" si="23"/>
        <v>Ağustos</v>
      </c>
      <c r="E230" s="29">
        <f t="shared" si="24"/>
        <v>3</v>
      </c>
      <c r="F230" s="29">
        <f t="shared" si="25"/>
        <v>34</v>
      </c>
      <c r="G230" s="29">
        <f t="shared" si="26"/>
        <v>1</v>
      </c>
      <c r="H230" s="29" t="str">
        <f t="shared" si="27"/>
        <v>Pazartesi</v>
      </c>
    </row>
    <row r="231" spans="1:8" ht="10.5" customHeight="1" x14ac:dyDescent="0.25">
      <c r="A231" s="28">
        <v>42234</v>
      </c>
      <c r="B231" s="29">
        <f t="shared" si="21"/>
        <v>2015</v>
      </c>
      <c r="C231" s="29">
        <f t="shared" si="22"/>
        <v>8</v>
      </c>
      <c r="D231" s="29" t="str">
        <f t="shared" si="23"/>
        <v>Ağustos</v>
      </c>
      <c r="E231" s="29">
        <f t="shared" si="24"/>
        <v>3</v>
      </c>
      <c r="F231" s="29">
        <f t="shared" si="25"/>
        <v>34</v>
      </c>
      <c r="G231" s="29">
        <f t="shared" si="26"/>
        <v>2</v>
      </c>
      <c r="H231" s="29" t="str">
        <f t="shared" si="27"/>
        <v>Salı</v>
      </c>
    </row>
    <row r="232" spans="1:8" ht="10.5" customHeight="1" x14ac:dyDescent="0.25">
      <c r="A232" s="28">
        <v>42235</v>
      </c>
      <c r="B232" s="29">
        <f t="shared" si="21"/>
        <v>2015</v>
      </c>
      <c r="C232" s="29">
        <f t="shared" si="22"/>
        <v>8</v>
      </c>
      <c r="D232" s="29" t="str">
        <f t="shared" si="23"/>
        <v>Ağustos</v>
      </c>
      <c r="E232" s="29">
        <f t="shared" si="24"/>
        <v>3</v>
      </c>
      <c r="F232" s="29">
        <f t="shared" si="25"/>
        <v>34</v>
      </c>
      <c r="G232" s="29">
        <f t="shared" si="26"/>
        <v>3</v>
      </c>
      <c r="H232" s="29" t="str">
        <f t="shared" si="27"/>
        <v>Çarşamba</v>
      </c>
    </row>
    <row r="233" spans="1:8" ht="10.5" customHeight="1" x14ac:dyDescent="0.25">
      <c r="A233" s="28">
        <v>42236</v>
      </c>
      <c r="B233" s="29">
        <f t="shared" si="21"/>
        <v>2015</v>
      </c>
      <c r="C233" s="29">
        <f t="shared" si="22"/>
        <v>8</v>
      </c>
      <c r="D233" s="29" t="str">
        <f t="shared" si="23"/>
        <v>Ağustos</v>
      </c>
      <c r="E233" s="29">
        <f t="shared" si="24"/>
        <v>3</v>
      </c>
      <c r="F233" s="29">
        <f t="shared" si="25"/>
        <v>34</v>
      </c>
      <c r="G233" s="29">
        <f t="shared" si="26"/>
        <v>4</v>
      </c>
      <c r="H233" s="29" t="str">
        <f t="shared" si="27"/>
        <v>Perşembe</v>
      </c>
    </row>
    <row r="234" spans="1:8" ht="10.5" customHeight="1" x14ac:dyDescent="0.25">
      <c r="A234" s="28">
        <v>42237</v>
      </c>
      <c r="B234" s="29">
        <f t="shared" si="21"/>
        <v>2015</v>
      </c>
      <c r="C234" s="29">
        <f t="shared" si="22"/>
        <v>8</v>
      </c>
      <c r="D234" s="29" t="str">
        <f t="shared" si="23"/>
        <v>Ağustos</v>
      </c>
      <c r="E234" s="29">
        <f t="shared" si="24"/>
        <v>3</v>
      </c>
      <c r="F234" s="29">
        <f t="shared" si="25"/>
        <v>34</v>
      </c>
      <c r="G234" s="29">
        <f t="shared" si="26"/>
        <v>5</v>
      </c>
      <c r="H234" s="29" t="str">
        <f t="shared" si="27"/>
        <v>Cuma</v>
      </c>
    </row>
    <row r="235" spans="1:8" ht="10.5" customHeight="1" x14ac:dyDescent="0.25">
      <c r="A235" s="28">
        <v>42238</v>
      </c>
      <c r="B235" s="29">
        <f t="shared" si="21"/>
        <v>2015</v>
      </c>
      <c r="C235" s="29">
        <f t="shared" si="22"/>
        <v>8</v>
      </c>
      <c r="D235" s="29" t="str">
        <f t="shared" si="23"/>
        <v>Ağustos</v>
      </c>
      <c r="E235" s="29">
        <f t="shared" si="24"/>
        <v>3</v>
      </c>
      <c r="F235" s="29">
        <f t="shared" si="25"/>
        <v>34</v>
      </c>
      <c r="G235" s="29">
        <f t="shared" si="26"/>
        <v>6</v>
      </c>
      <c r="H235" s="29" t="str">
        <f t="shared" si="27"/>
        <v>Cumartesi</v>
      </c>
    </row>
    <row r="236" spans="1:8" ht="10.5" customHeight="1" x14ac:dyDescent="0.25">
      <c r="A236" s="28">
        <v>42239</v>
      </c>
      <c r="B236" s="29">
        <f t="shared" si="21"/>
        <v>2015</v>
      </c>
      <c r="C236" s="29">
        <f t="shared" si="22"/>
        <v>8</v>
      </c>
      <c r="D236" s="29" t="str">
        <f t="shared" si="23"/>
        <v>Ağustos</v>
      </c>
      <c r="E236" s="29">
        <f t="shared" si="24"/>
        <v>3</v>
      </c>
      <c r="F236" s="29">
        <f t="shared" si="25"/>
        <v>34</v>
      </c>
      <c r="G236" s="29">
        <f t="shared" si="26"/>
        <v>7</v>
      </c>
      <c r="H236" s="29" t="str">
        <f t="shared" si="27"/>
        <v>Pazar</v>
      </c>
    </row>
    <row r="237" spans="1:8" ht="10.5" customHeight="1" x14ac:dyDescent="0.25">
      <c r="A237" s="28">
        <v>42240</v>
      </c>
      <c r="B237" s="29">
        <f t="shared" si="21"/>
        <v>2015</v>
      </c>
      <c r="C237" s="29">
        <f t="shared" si="22"/>
        <v>8</v>
      </c>
      <c r="D237" s="29" t="str">
        <f t="shared" si="23"/>
        <v>Ağustos</v>
      </c>
      <c r="E237" s="29">
        <f t="shared" si="24"/>
        <v>3</v>
      </c>
      <c r="F237" s="29">
        <f t="shared" si="25"/>
        <v>35</v>
      </c>
      <c r="G237" s="29">
        <f t="shared" si="26"/>
        <v>1</v>
      </c>
      <c r="H237" s="29" t="str">
        <f t="shared" si="27"/>
        <v>Pazartesi</v>
      </c>
    </row>
    <row r="238" spans="1:8" ht="10.5" customHeight="1" x14ac:dyDescent="0.25">
      <c r="A238" s="28">
        <v>42241</v>
      </c>
      <c r="B238" s="29">
        <f t="shared" si="21"/>
        <v>2015</v>
      </c>
      <c r="C238" s="29">
        <f t="shared" si="22"/>
        <v>8</v>
      </c>
      <c r="D238" s="29" t="str">
        <f t="shared" si="23"/>
        <v>Ağustos</v>
      </c>
      <c r="E238" s="29">
        <f t="shared" si="24"/>
        <v>3</v>
      </c>
      <c r="F238" s="29">
        <f t="shared" si="25"/>
        <v>35</v>
      </c>
      <c r="G238" s="29">
        <f t="shared" si="26"/>
        <v>2</v>
      </c>
      <c r="H238" s="29" t="str">
        <f t="shared" si="27"/>
        <v>Salı</v>
      </c>
    </row>
    <row r="239" spans="1:8" ht="10.5" customHeight="1" x14ac:dyDescent="0.25">
      <c r="A239" s="28">
        <v>42242</v>
      </c>
      <c r="B239" s="29">
        <f t="shared" si="21"/>
        <v>2015</v>
      </c>
      <c r="C239" s="29">
        <f t="shared" si="22"/>
        <v>8</v>
      </c>
      <c r="D239" s="29" t="str">
        <f t="shared" si="23"/>
        <v>Ağustos</v>
      </c>
      <c r="E239" s="29">
        <f t="shared" si="24"/>
        <v>3</v>
      </c>
      <c r="F239" s="29">
        <f t="shared" si="25"/>
        <v>35</v>
      </c>
      <c r="G239" s="29">
        <f t="shared" si="26"/>
        <v>3</v>
      </c>
      <c r="H239" s="29" t="str">
        <f t="shared" si="27"/>
        <v>Çarşamba</v>
      </c>
    </row>
    <row r="240" spans="1:8" ht="10.5" customHeight="1" x14ac:dyDescent="0.25">
      <c r="A240" s="28">
        <v>42243</v>
      </c>
      <c r="B240" s="29">
        <f t="shared" si="21"/>
        <v>2015</v>
      </c>
      <c r="C240" s="29">
        <f t="shared" si="22"/>
        <v>8</v>
      </c>
      <c r="D240" s="29" t="str">
        <f t="shared" si="23"/>
        <v>Ağustos</v>
      </c>
      <c r="E240" s="29">
        <f t="shared" si="24"/>
        <v>3</v>
      </c>
      <c r="F240" s="29">
        <f t="shared" si="25"/>
        <v>35</v>
      </c>
      <c r="G240" s="29">
        <f t="shared" si="26"/>
        <v>4</v>
      </c>
      <c r="H240" s="29" t="str">
        <f t="shared" si="27"/>
        <v>Perşembe</v>
      </c>
    </row>
    <row r="241" spans="1:8" ht="10.5" customHeight="1" x14ac:dyDescent="0.25">
      <c r="A241" s="28">
        <v>42244</v>
      </c>
      <c r="B241" s="29">
        <f t="shared" si="21"/>
        <v>2015</v>
      </c>
      <c r="C241" s="29">
        <f t="shared" si="22"/>
        <v>8</v>
      </c>
      <c r="D241" s="29" t="str">
        <f t="shared" si="23"/>
        <v>Ağustos</v>
      </c>
      <c r="E241" s="29">
        <f t="shared" si="24"/>
        <v>3</v>
      </c>
      <c r="F241" s="29">
        <f t="shared" si="25"/>
        <v>35</v>
      </c>
      <c r="G241" s="29">
        <f t="shared" si="26"/>
        <v>5</v>
      </c>
      <c r="H241" s="29" t="str">
        <f t="shared" si="27"/>
        <v>Cuma</v>
      </c>
    </row>
    <row r="242" spans="1:8" ht="10.5" customHeight="1" x14ac:dyDescent="0.25">
      <c r="A242" s="28">
        <v>42245</v>
      </c>
      <c r="B242" s="29">
        <f t="shared" si="21"/>
        <v>2015</v>
      </c>
      <c r="C242" s="29">
        <f t="shared" si="22"/>
        <v>8</v>
      </c>
      <c r="D242" s="29" t="str">
        <f t="shared" si="23"/>
        <v>Ağustos</v>
      </c>
      <c r="E242" s="29">
        <f t="shared" si="24"/>
        <v>3</v>
      </c>
      <c r="F242" s="29">
        <f t="shared" si="25"/>
        <v>35</v>
      </c>
      <c r="G242" s="29">
        <f t="shared" si="26"/>
        <v>6</v>
      </c>
      <c r="H242" s="29" t="str">
        <f t="shared" si="27"/>
        <v>Cumartesi</v>
      </c>
    </row>
    <row r="243" spans="1:8" ht="10.5" customHeight="1" x14ac:dyDescent="0.25">
      <c r="A243" s="28">
        <v>42246</v>
      </c>
      <c r="B243" s="29">
        <f t="shared" si="21"/>
        <v>2015</v>
      </c>
      <c r="C243" s="29">
        <f t="shared" si="22"/>
        <v>8</v>
      </c>
      <c r="D243" s="29" t="str">
        <f t="shared" si="23"/>
        <v>Ağustos</v>
      </c>
      <c r="E243" s="29">
        <f t="shared" si="24"/>
        <v>3</v>
      </c>
      <c r="F243" s="29">
        <f t="shared" si="25"/>
        <v>35</v>
      </c>
      <c r="G243" s="29">
        <f t="shared" si="26"/>
        <v>7</v>
      </c>
      <c r="H243" s="29" t="str">
        <f t="shared" si="27"/>
        <v>Pazar</v>
      </c>
    </row>
    <row r="244" spans="1:8" ht="10.5" customHeight="1" x14ac:dyDescent="0.25">
      <c r="A244" s="28">
        <v>42247</v>
      </c>
      <c r="B244" s="29">
        <f t="shared" si="21"/>
        <v>2015</v>
      </c>
      <c r="C244" s="29">
        <f t="shared" si="22"/>
        <v>8</v>
      </c>
      <c r="D244" s="29" t="str">
        <f t="shared" si="23"/>
        <v>Ağustos</v>
      </c>
      <c r="E244" s="29">
        <f t="shared" si="24"/>
        <v>3</v>
      </c>
      <c r="F244" s="29">
        <f t="shared" si="25"/>
        <v>36</v>
      </c>
      <c r="G244" s="29">
        <f t="shared" si="26"/>
        <v>1</v>
      </c>
      <c r="H244" s="29" t="str">
        <f t="shared" si="27"/>
        <v>Pazartesi</v>
      </c>
    </row>
    <row r="245" spans="1:8" ht="10.5" customHeight="1" x14ac:dyDescent="0.25">
      <c r="A245" s="28">
        <v>42248</v>
      </c>
      <c r="B245" s="29">
        <f t="shared" si="21"/>
        <v>2015</v>
      </c>
      <c r="C245" s="29">
        <f t="shared" si="22"/>
        <v>9</v>
      </c>
      <c r="D245" s="29" t="str">
        <f t="shared" si="23"/>
        <v>Eylül</v>
      </c>
      <c r="E245" s="29">
        <f t="shared" si="24"/>
        <v>3</v>
      </c>
      <c r="F245" s="29">
        <f t="shared" si="25"/>
        <v>36</v>
      </c>
      <c r="G245" s="29">
        <f t="shared" si="26"/>
        <v>2</v>
      </c>
      <c r="H245" s="29" t="str">
        <f t="shared" si="27"/>
        <v>Salı</v>
      </c>
    </row>
    <row r="246" spans="1:8" ht="10.5" customHeight="1" x14ac:dyDescent="0.25">
      <c r="A246" s="28">
        <v>42249</v>
      </c>
      <c r="B246" s="29">
        <f t="shared" si="21"/>
        <v>2015</v>
      </c>
      <c r="C246" s="29">
        <f t="shared" si="22"/>
        <v>9</v>
      </c>
      <c r="D246" s="29" t="str">
        <f t="shared" si="23"/>
        <v>Eylül</v>
      </c>
      <c r="E246" s="29">
        <f t="shared" si="24"/>
        <v>3</v>
      </c>
      <c r="F246" s="29">
        <f t="shared" si="25"/>
        <v>36</v>
      </c>
      <c r="G246" s="29">
        <f t="shared" si="26"/>
        <v>3</v>
      </c>
      <c r="H246" s="29" t="str">
        <f t="shared" si="27"/>
        <v>Çarşamba</v>
      </c>
    </row>
    <row r="247" spans="1:8" ht="10.5" customHeight="1" x14ac:dyDescent="0.25">
      <c r="A247" s="28">
        <v>42250</v>
      </c>
      <c r="B247" s="29">
        <f t="shared" si="21"/>
        <v>2015</v>
      </c>
      <c r="C247" s="29">
        <f t="shared" si="22"/>
        <v>9</v>
      </c>
      <c r="D247" s="29" t="str">
        <f t="shared" si="23"/>
        <v>Eylül</v>
      </c>
      <c r="E247" s="29">
        <f t="shared" si="24"/>
        <v>3</v>
      </c>
      <c r="F247" s="29">
        <f t="shared" si="25"/>
        <v>36</v>
      </c>
      <c r="G247" s="29">
        <f t="shared" si="26"/>
        <v>4</v>
      </c>
      <c r="H247" s="29" t="str">
        <f t="shared" si="27"/>
        <v>Perşembe</v>
      </c>
    </row>
    <row r="248" spans="1:8" ht="10.5" customHeight="1" x14ac:dyDescent="0.25">
      <c r="A248" s="28">
        <v>42251</v>
      </c>
      <c r="B248" s="29">
        <f t="shared" si="21"/>
        <v>2015</v>
      </c>
      <c r="C248" s="29">
        <f t="shared" si="22"/>
        <v>9</v>
      </c>
      <c r="D248" s="29" t="str">
        <f t="shared" si="23"/>
        <v>Eylül</v>
      </c>
      <c r="E248" s="29">
        <f t="shared" si="24"/>
        <v>3</v>
      </c>
      <c r="F248" s="29">
        <f t="shared" si="25"/>
        <v>36</v>
      </c>
      <c r="G248" s="29">
        <f t="shared" si="26"/>
        <v>5</v>
      </c>
      <c r="H248" s="29" t="str">
        <f t="shared" si="27"/>
        <v>Cuma</v>
      </c>
    </row>
    <row r="249" spans="1:8" ht="10.5" customHeight="1" x14ac:dyDescent="0.25">
      <c r="A249" s="28">
        <v>42252</v>
      </c>
      <c r="B249" s="29">
        <f t="shared" si="21"/>
        <v>2015</v>
      </c>
      <c r="C249" s="29">
        <f t="shared" si="22"/>
        <v>9</v>
      </c>
      <c r="D249" s="29" t="str">
        <f t="shared" si="23"/>
        <v>Eylül</v>
      </c>
      <c r="E249" s="29">
        <f t="shared" si="24"/>
        <v>3</v>
      </c>
      <c r="F249" s="29">
        <f t="shared" si="25"/>
        <v>36</v>
      </c>
      <c r="G249" s="29">
        <f t="shared" si="26"/>
        <v>6</v>
      </c>
      <c r="H249" s="29" t="str">
        <f t="shared" si="27"/>
        <v>Cumartesi</v>
      </c>
    </row>
    <row r="250" spans="1:8" ht="10.5" customHeight="1" x14ac:dyDescent="0.25">
      <c r="A250" s="28">
        <v>42253</v>
      </c>
      <c r="B250" s="29">
        <f t="shared" si="21"/>
        <v>2015</v>
      </c>
      <c r="C250" s="29">
        <f t="shared" si="22"/>
        <v>9</v>
      </c>
      <c r="D250" s="29" t="str">
        <f t="shared" si="23"/>
        <v>Eylül</v>
      </c>
      <c r="E250" s="29">
        <f t="shared" si="24"/>
        <v>3</v>
      </c>
      <c r="F250" s="29">
        <f t="shared" si="25"/>
        <v>36</v>
      </c>
      <c r="G250" s="29">
        <f t="shared" si="26"/>
        <v>7</v>
      </c>
      <c r="H250" s="29" t="str">
        <f t="shared" si="27"/>
        <v>Pazar</v>
      </c>
    </row>
    <row r="251" spans="1:8" ht="10.5" customHeight="1" x14ac:dyDescent="0.25">
      <c r="A251" s="28">
        <v>42254</v>
      </c>
      <c r="B251" s="29">
        <f t="shared" si="21"/>
        <v>2015</v>
      </c>
      <c r="C251" s="29">
        <f t="shared" si="22"/>
        <v>9</v>
      </c>
      <c r="D251" s="29" t="str">
        <f t="shared" si="23"/>
        <v>Eylül</v>
      </c>
      <c r="E251" s="29">
        <f t="shared" si="24"/>
        <v>3</v>
      </c>
      <c r="F251" s="29">
        <f t="shared" si="25"/>
        <v>37</v>
      </c>
      <c r="G251" s="29">
        <f t="shared" si="26"/>
        <v>1</v>
      </c>
      <c r="H251" s="29" t="str">
        <f t="shared" si="27"/>
        <v>Pazartesi</v>
      </c>
    </row>
    <row r="252" spans="1:8" ht="10.5" customHeight="1" x14ac:dyDescent="0.25">
      <c r="A252" s="28">
        <v>42255</v>
      </c>
      <c r="B252" s="29">
        <f t="shared" si="21"/>
        <v>2015</v>
      </c>
      <c r="C252" s="29">
        <f t="shared" si="22"/>
        <v>9</v>
      </c>
      <c r="D252" s="29" t="str">
        <f t="shared" si="23"/>
        <v>Eylül</v>
      </c>
      <c r="E252" s="29">
        <f t="shared" si="24"/>
        <v>3</v>
      </c>
      <c r="F252" s="29">
        <f t="shared" si="25"/>
        <v>37</v>
      </c>
      <c r="G252" s="29">
        <f t="shared" si="26"/>
        <v>2</v>
      </c>
      <c r="H252" s="29" t="str">
        <f t="shared" si="27"/>
        <v>Salı</v>
      </c>
    </row>
    <row r="253" spans="1:8" ht="10.5" customHeight="1" x14ac:dyDescent="0.25">
      <c r="A253" s="28">
        <v>42256</v>
      </c>
      <c r="B253" s="29">
        <f t="shared" si="21"/>
        <v>2015</v>
      </c>
      <c r="C253" s="29">
        <f t="shared" si="22"/>
        <v>9</v>
      </c>
      <c r="D253" s="29" t="str">
        <f t="shared" si="23"/>
        <v>Eylül</v>
      </c>
      <c r="E253" s="29">
        <f t="shared" si="24"/>
        <v>3</v>
      </c>
      <c r="F253" s="29">
        <f t="shared" si="25"/>
        <v>37</v>
      </c>
      <c r="G253" s="29">
        <f t="shared" si="26"/>
        <v>3</v>
      </c>
      <c r="H253" s="29" t="str">
        <f t="shared" si="27"/>
        <v>Çarşamba</v>
      </c>
    </row>
    <row r="254" spans="1:8" ht="10.5" customHeight="1" x14ac:dyDescent="0.25">
      <c r="A254" s="28">
        <v>42257</v>
      </c>
      <c r="B254" s="29">
        <f t="shared" si="21"/>
        <v>2015</v>
      </c>
      <c r="C254" s="29">
        <f t="shared" si="22"/>
        <v>9</v>
      </c>
      <c r="D254" s="29" t="str">
        <f t="shared" si="23"/>
        <v>Eylül</v>
      </c>
      <c r="E254" s="29">
        <f t="shared" si="24"/>
        <v>3</v>
      </c>
      <c r="F254" s="29">
        <f t="shared" si="25"/>
        <v>37</v>
      </c>
      <c r="G254" s="29">
        <f t="shared" si="26"/>
        <v>4</v>
      </c>
      <c r="H254" s="29" t="str">
        <f t="shared" si="27"/>
        <v>Perşembe</v>
      </c>
    </row>
    <row r="255" spans="1:8" ht="10.5" customHeight="1" x14ac:dyDescent="0.25">
      <c r="A255" s="28">
        <v>42258</v>
      </c>
      <c r="B255" s="29">
        <f t="shared" si="21"/>
        <v>2015</v>
      </c>
      <c r="C255" s="29">
        <f t="shared" si="22"/>
        <v>9</v>
      </c>
      <c r="D255" s="29" t="str">
        <f t="shared" si="23"/>
        <v>Eylül</v>
      </c>
      <c r="E255" s="29">
        <f t="shared" si="24"/>
        <v>3</v>
      </c>
      <c r="F255" s="29">
        <f t="shared" si="25"/>
        <v>37</v>
      </c>
      <c r="G255" s="29">
        <f t="shared" si="26"/>
        <v>5</v>
      </c>
      <c r="H255" s="29" t="str">
        <f t="shared" si="27"/>
        <v>Cuma</v>
      </c>
    </row>
    <row r="256" spans="1:8" ht="10.5" customHeight="1" x14ac:dyDescent="0.25">
      <c r="A256" s="28">
        <v>42259</v>
      </c>
      <c r="B256" s="29">
        <f t="shared" si="21"/>
        <v>2015</v>
      </c>
      <c r="C256" s="29">
        <f t="shared" si="22"/>
        <v>9</v>
      </c>
      <c r="D256" s="29" t="str">
        <f t="shared" si="23"/>
        <v>Eylül</v>
      </c>
      <c r="E256" s="29">
        <f t="shared" si="24"/>
        <v>3</v>
      </c>
      <c r="F256" s="29">
        <f t="shared" si="25"/>
        <v>37</v>
      </c>
      <c r="G256" s="29">
        <f t="shared" si="26"/>
        <v>6</v>
      </c>
      <c r="H256" s="29" t="str">
        <f t="shared" si="27"/>
        <v>Cumartesi</v>
      </c>
    </row>
    <row r="257" spans="1:8" ht="10.5" customHeight="1" x14ac:dyDescent="0.25">
      <c r="A257" s="28">
        <v>42260</v>
      </c>
      <c r="B257" s="29">
        <f t="shared" si="21"/>
        <v>2015</v>
      </c>
      <c r="C257" s="29">
        <f t="shared" si="22"/>
        <v>9</v>
      </c>
      <c r="D257" s="29" t="str">
        <f t="shared" si="23"/>
        <v>Eylül</v>
      </c>
      <c r="E257" s="29">
        <f t="shared" si="24"/>
        <v>3</v>
      </c>
      <c r="F257" s="29">
        <f t="shared" si="25"/>
        <v>37</v>
      </c>
      <c r="G257" s="29">
        <f t="shared" si="26"/>
        <v>7</v>
      </c>
      <c r="H257" s="29" t="str">
        <f t="shared" si="27"/>
        <v>Pazar</v>
      </c>
    </row>
    <row r="258" spans="1:8" ht="10.5" customHeight="1" x14ac:dyDescent="0.25">
      <c r="A258" s="28">
        <v>42261</v>
      </c>
      <c r="B258" s="29">
        <f t="shared" ref="B258:B321" si="28">IF(A258="","",YEAR(A258))</f>
        <v>2015</v>
      </c>
      <c r="C258" s="29">
        <f t="shared" ref="C258:C321" si="29">IF(A258="","",MONTH(A258))</f>
        <v>9</v>
      </c>
      <c r="D258" s="29" t="str">
        <f t="shared" ref="D258:D321" si="30">IF(A258="","",CHOOSE(MONTH(A258),"Ocak","Şubat","Mart","Nisan","Mayıs","Haziran","Temmuz","Ağustos","Eylül","Ekim","Kasım","Aralık"))</f>
        <v>Eylül</v>
      </c>
      <c r="E258" s="29">
        <f t="shared" ref="E258:E321" si="31">IF(A258="","",ROUNDUP(MONTH(A258)/3,0))</f>
        <v>3</v>
      </c>
      <c r="F258" s="29">
        <f t="shared" ref="F258:F321" si="32">IF(A258="","",WEEKNUM(A258,2))</f>
        <v>38</v>
      </c>
      <c r="G258" s="29">
        <f t="shared" ref="G258:G321" si="33">IF(A258="","",WEEKDAY(A258,2))</f>
        <v>1</v>
      </c>
      <c r="H258" s="29" t="str">
        <f t="shared" ref="H258:H321" si="34">IF(A258="","",CHOOSE(WEEKDAY(A258,2),"Pazartesi","Salı","Çarşamba","Perşembe","Cuma","Cumartesi","Pazar"))</f>
        <v>Pazartesi</v>
      </c>
    </row>
    <row r="259" spans="1:8" ht="10.5" customHeight="1" x14ac:dyDescent="0.25">
      <c r="A259" s="28">
        <v>42262</v>
      </c>
      <c r="B259" s="29">
        <f t="shared" si="28"/>
        <v>2015</v>
      </c>
      <c r="C259" s="29">
        <f t="shared" si="29"/>
        <v>9</v>
      </c>
      <c r="D259" s="29" t="str">
        <f t="shared" si="30"/>
        <v>Eylül</v>
      </c>
      <c r="E259" s="29">
        <f t="shared" si="31"/>
        <v>3</v>
      </c>
      <c r="F259" s="29">
        <f t="shared" si="32"/>
        <v>38</v>
      </c>
      <c r="G259" s="29">
        <f t="shared" si="33"/>
        <v>2</v>
      </c>
      <c r="H259" s="29" t="str">
        <f t="shared" si="34"/>
        <v>Salı</v>
      </c>
    </row>
    <row r="260" spans="1:8" ht="10.5" customHeight="1" x14ac:dyDescent="0.25">
      <c r="A260" s="28">
        <v>42263</v>
      </c>
      <c r="B260" s="29">
        <f t="shared" si="28"/>
        <v>2015</v>
      </c>
      <c r="C260" s="29">
        <f t="shared" si="29"/>
        <v>9</v>
      </c>
      <c r="D260" s="29" t="str">
        <f t="shared" si="30"/>
        <v>Eylül</v>
      </c>
      <c r="E260" s="29">
        <f t="shared" si="31"/>
        <v>3</v>
      </c>
      <c r="F260" s="29">
        <f t="shared" si="32"/>
        <v>38</v>
      </c>
      <c r="G260" s="29">
        <f t="shared" si="33"/>
        <v>3</v>
      </c>
      <c r="H260" s="29" t="str">
        <f t="shared" si="34"/>
        <v>Çarşamba</v>
      </c>
    </row>
    <row r="261" spans="1:8" ht="10.5" customHeight="1" x14ac:dyDescent="0.25">
      <c r="A261" s="28">
        <v>42264</v>
      </c>
      <c r="B261" s="29">
        <f t="shared" si="28"/>
        <v>2015</v>
      </c>
      <c r="C261" s="29">
        <f t="shared" si="29"/>
        <v>9</v>
      </c>
      <c r="D261" s="29" t="str">
        <f t="shared" si="30"/>
        <v>Eylül</v>
      </c>
      <c r="E261" s="29">
        <f t="shared" si="31"/>
        <v>3</v>
      </c>
      <c r="F261" s="29">
        <f t="shared" si="32"/>
        <v>38</v>
      </c>
      <c r="G261" s="29">
        <f t="shared" si="33"/>
        <v>4</v>
      </c>
      <c r="H261" s="29" t="str">
        <f t="shared" si="34"/>
        <v>Perşembe</v>
      </c>
    </row>
    <row r="262" spans="1:8" ht="10.5" customHeight="1" x14ac:dyDescent="0.25">
      <c r="A262" s="28">
        <v>42265</v>
      </c>
      <c r="B262" s="29">
        <f t="shared" si="28"/>
        <v>2015</v>
      </c>
      <c r="C262" s="29">
        <f t="shared" si="29"/>
        <v>9</v>
      </c>
      <c r="D262" s="29" t="str">
        <f t="shared" si="30"/>
        <v>Eylül</v>
      </c>
      <c r="E262" s="29">
        <f t="shared" si="31"/>
        <v>3</v>
      </c>
      <c r="F262" s="29">
        <f t="shared" si="32"/>
        <v>38</v>
      </c>
      <c r="G262" s="29">
        <f t="shared" si="33"/>
        <v>5</v>
      </c>
      <c r="H262" s="29" t="str">
        <f t="shared" si="34"/>
        <v>Cuma</v>
      </c>
    </row>
    <row r="263" spans="1:8" ht="10.5" customHeight="1" x14ac:dyDescent="0.25">
      <c r="A263" s="28">
        <v>42266</v>
      </c>
      <c r="B263" s="29">
        <f t="shared" si="28"/>
        <v>2015</v>
      </c>
      <c r="C263" s="29">
        <f t="shared" si="29"/>
        <v>9</v>
      </c>
      <c r="D263" s="29" t="str">
        <f t="shared" si="30"/>
        <v>Eylül</v>
      </c>
      <c r="E263" s="29">
        <f t="shared" si="31"/>
        <v>3</v>
      </c>
      <c r="F263" s="29">
        <f t="shared" si="32"/>
        <v>38</v>
      </c>
      <c r="G263" s="29">
        <f t="shared" si="33"/>
        <v>6</v>
      </c>
      <c r="H263" s="29" t="str">
        <f t="shared" si="34"/>
        <v>Cumartesi</v>
      </c>
    </row>
    <row r="264" spans="1:8" ht="10.5" customHeight="1" x14ac:dyDescent="0.25">
      <c r="A264" s="28">
        <v>42267</v>
      </c>
      <c r="B264" s="29">
        <f t="shared" si="28"/>
        <v>2015</v>
      </c>
      <c r="C264" s="29">
        <f t="shared" si="29"/>
        <v>9</v>
      </c>
      <c r="D264" s="29" t="str">
        <f t="shared" si="30"/>
        <v>Eylül</v>
      </c>
      <c r="E264" s="29">
        <f t="shared" si="31"/>
        <v>3</v>
      </c>
      <c r="F264" s="29">
        <f t="shared" si="32"/>
        <v>38</v>
      </c>
      <c r="G264" s="29">
        <f t="shared" si="33"/>
        <v>7</v>
      </c>
      <c r="H264" s="29" t="str">
        <f t="shared" si="34"/>
        <v>Pazar</v>
      </c>
    </row>
    <row r="265" spans="1:8" ht="10.5" customHeight="1" x14ac:dyDescent="0.25">
      <c r="A265" s="28">
        <v>42268</v>
      </c>
      <c r="B265" s="29">
        <f t="shared" si="28"/>
        <v>2015</v>
      </c>
      <c r="C265" s="29">
        <f t="shared" si="29"/>
        <v>9</v>
      </c>
      <c r="D265" s="29" t="str">
        <f t="shared" si="30"/>
        <v>Eylül</v>
      </c>
      <c r="E265" s="29">
        <f t="shared" si="31"/>
        <v>3</v>
      </c>
      <c r="F265" s="29">
        <f t="shared" si="32"/>
        <v>39</v>
      </c>
      <c r="G265" s="29">
        <f t="shared" si="33"/>
        <v>1</v>
      </c>
      <c r="H265" s="29" t="str">
        <f t="shared" si="34"/>
        <v>Pazartesi</v>
      </c>
    </row>
    <row r="266" spans="1:8" ht="10.5" customHeight="1" x14ac:dyDescent="0.25">
      <c r="A266" s="28">
        <v>42269</v>
      </c>
      <c r="B266" s="29">
        <f t="shared" si="28"/>
        <v>2015</v>
      </c>
      <c r="C266" s="29">
        <f t="shared" si="29"/>
        <v>9</v>
      </c>
      <c r="D266" s="29" t="str">
        <f t="shared" si="30"/>
        <v>Eylül</v>
      </c>
      <c r="E266" s="29">
        <f t="shared" si="31"/>
        <v>3</v>
      </c>
      <c r="F266" s="29">
        <f t="shared" si="32"/>
        <v>39</v>
      </c>
      <c r="G266" s="29">
        <f t="shared" si="33"/>
        <v>2</v>
      </c>
      <c r="H266" s="29" t="str">
        <f t="shared" si="34"/>
        <v>Salı</v>
      </c>
    </row>
    <row r="267" spans="1:8" ht="10.5" customHeight="1" x14ac:dyDescent="0.25">
      <c r="A267" s="28">
        <v>42270</v>
      </c>
      <c r="B267" s="29">
        <f t="shared" si="28"/>
        <v>2015</v>
      </c>
      <c r="C267" s="29">
        <f t="shared" si="29"/>
        <v>9</v>
      </c>
      <c r="D267" s="29" t="str">
        <f t="shared" si="30"/>
        <v>Eylül</v>
      </c>
      <c r="E267" s="29">
        <f t="shared" si="31"/>
        <v>3</v>
      </c>
      <c r="F267" s="29">
        <f t="shared" si="32"/>
        <v>39</v>
      </c>
      <c r="G267" s="29">
        <f t="shared" si="33"/>
        <v>3</v>
      </c>
      <c r="H267" s="29" t="str">
        <f t="shared" si="34"/>
        <v>Çarşamba</v>
      </c>
    </row>
    <row r="268" spans="1:8" ht="10.5" customHeight="1" x14ac:dyDescent="0.25">
      <c r="A268" s="28">
        <v>42271</v>
      </c>
      <c r="B268" s="29">
        <f t="shared" si="28"/>
        <v>2015</v>
      </c>
      <c r="C268" s="29">
        <f t="shared" si="29"/>
        <v>9</v>
      </c>
      <c r="D268" s="29" t="str">
        <f t="shared" si="30"/>
        <v>Eylül</v>
      </c>
      <c r="E268" s="29">
        <f t="shared" si="31"/>
        <v>3</v>
      </c>
      <c r="F268" s="29">
        <f t="shared" si="32"/>
        <v>39</v>
      </c>
      <c r="G268" s="29">
        <f t="shared" si="33"/>
        <v>4</v>
      </c>
      <c r="H268" s="29" t="str">
        <f t="shared" si="34"/>
        <v>Perşembe</v>
      </c>
    </row>
    <row r="269" spans="1:8" ht="10.5" customHeight="1" x14ac:dyDescent="0.25">
      <c r="A269" s="28">
        <v>42272</v>
      </c>
      <c r="B269" s="29">
        <f t="shared" si="28"/>
        <v>2015</v>
      </c>
      <c r="C269" s="29">
        <f t="shared" si="29"/>
        <v>9</v>
      </c>
      <c r="D269" s="29" t="str">
        <f t="shared" si="30"/>
        <v>Eylül</v>
      </c>
      <c r="E269" s="29">
        <f t="shared" si="31"/>
        <v>3</v>
      </c>
      <c r="F269" s="29">
        <f t="shared" si="32"/>
        <v>39</v>
      </c>
      <c r="G269" s="29">
        <f t="shared" si="33"/>
        <v>5</v>
      </c>
      <c r="H269" s="29" t="str">
        <f t="shared" si="34"/>
        <v>Cuma</v>
      </c>
    </row>
    <row r="270" spans="1:8" ht="10.5" customHeight="1" x14ac:dyDescent="0.25">
      <c r="A270" s="28">
        <v>42273</v>
      </c>
      <c r="B270" s="29">
        <f t="shared" si="28"/>
        <v>2015</v>
      </c>
      <c r="C270" s="29">
        <f t="shared" si="29"/>
        <v>9</v>
      </c>
      <c r="D270" s="29" t="str">
        <f t="shared" si="30"/>
        <v>Eylül</v>
      </c>
      <c r="E270" s="29">
        <f t="shared" si="31"/>
        <v>3</v>
      </c>
      <c r="F270" s="29">
        <f t="shared" si="32"/>
        <v>39</v>
      </c>
      <c r="G270" s="29">
        <f t="shared" si="33"/>
        <v>6</v>
      </c>
      <c r="H270" s="29" t="str">
        <f t="shared" si="34"/>
        <v>Cumartesi</v>
      </c>
    </row>
    <row r="271" spans="1:8" ht="10.5" customHeight="1" x14ac:dyDescent="0.25">
      <c r="A271" s="28">
        <v>42274</v>
      </c>
      <c r="B271" s="29">
        <f t="shared" si="28"/>
        <v>2015</v>
      </c>
      <c r="C271" s="29">
        <f t="shared" si="29"/>
        <v>9</v>
      </c>
      <c r="D271" s="29" t="str">
        <f t="shared" si="30"/>
        <v>Eylül</v>
      </c>
      <c r="E271" s="29">
        <f t="shared" si="31"/>
        <v>3</v>
      </c>
      <c r="F271" s="29">
        <f t="shared" si="32"/>
        <v>39</v>
      </c>
      <c r="G271" s="29">
        <f t="shared" si="33"/>
        <v>7</v>
      </c>
      <c r="H271" s="29" t="str">
        <f t="shared" si="34"/>
        <v>Pazar</v>
      </c>
    </row>
    <row r="272" spans="1:8" ht="10.5" customHeight="1" x14ac:dyDescent="0.25">
      <c r="A272" s="28">
        <v>42275</v>
      </c>
      <c r="B272" s="29">
        <f t="shared" si="28"/>
        <v>2015</v>
      </c>
      <c r="C272" s="29">
        <f t="shared" si="29"/>
        <v>9</v>
      </c>
      <c r="D272" s="29" t="str">
        <f t="shared" si="30"/>
        <v>Eylül</v>
      </c>
      <c r="E272" s="29">
        <f t="shared" si="31"/>
        <v>3</v>
      </c>
      <c r="F272" s="29">
        <f t="shared" si="32"/>
        <v>40</v>
      </c>
      <c r="G272" s="29">
        <f t="shared" si="33"/>
        <v>1</v>
      </c>
      <c r="H272" s="29" t="str">
        <f t="shared" si="34"/>
        <v>Pazartesi</v>
      </c>
    </row>
    <row r="273" spans="1:8" ht="10.5" customHeight="1" x14ac:dyDescent="0.25">
      <c r="A273" s="28">
        <v>42276</v>
      </c>
      <c r="B273" s="29">
        <f t="shared" si="28"/>
        <v>2015</v>
      </c>
      <c r="C273" s="29">
        <f t="shared" si="29"/>
        <v>9</v>
      </c>
      <c r="D273" s="29" t="str">
        <f t="shared" si="30"/>
        <v>Eylül</v>
      </c>
      <c r="E273" s="29">
        <f t="shared" si="31"/>
        <v>3</v>
      </c>
      <c r="F273" s="29">
        <f t="shared" si="32"/>
        <v>40</v>
      </c>
      <c r="G273" s="29">
        <f t="shared" si="33"/>
        <v>2</v>
      </c>
      <c r="H273" s="29" t="str">
        <f t="shared" si="34"/>
        <v>Salı</v>
      </c>
    </row>
    <row r="274" spans="1:8" ht="10.5" customHeight="1" x14ac:dyDescent="0.25">
      <c r="A274" s="28">
        <v>42277</v>
      </c>
      <c r="B274" s="29">
        <f t="shared" si="28"/>
        <v>2015</v>
      </c>
      <c r="C274" s="29">
        <f t="shared" si="29"/>
        <v>9</v>
      </c>
      <c r="D274" s="29" t="str">
        <f t="shared" si="30"/>
        <v>Eylül</v>
      </c>
      <c r="E274" s="29">
        <f t="shared" si="31"/>
        <v>3</v>
      </c>
      <c r="F274" s="29">
        <f t="shared" si="32"/>
        <v>40</v>
      </c>
      <c r="G274" s="29">
        <f t="shared" si="33"/>
        <v>3</v>
      </c>
      <c r="H274" s="29" t="str">
        <f t="shared" si="34"/>
        <v>Çarşamba</v>
      </c>
    </row>
    <row r="275" spans="1:8" ht="10.5" customHeight="1" x14ac:dyDescent="0.25">
      <c r="A275" s="28">
        <v>42278</v>
      </c>
      <c r="B275" s="29">
        <f t="shared" si="28"/>
        <v>2015</v>
      </c>
      <c r="C275" s="29">
        <f t="shared" si="29"/>
        <v>10</v>
      </c>
      <c r="D275" s="29" t="str">
        <f t="shared" si="30"/>
        <v>Ekim</v>
      </c>
      <c r="E275" s="29">
        <f t="shared" si="31"/>
        <v>4</v>
      </c>
      <c r="F275" s="29">
        <f t="shared" si="32"/>
        <v>40</v>
      </c>
      <c r="G275" s="29">
        <f t="shared" si="33"/>
        <v>4</v>
      </c>
      <c r="H275" s="29" t="str">
        <f t="shared" si="34"/>
        <v>Perşembe</v>
      </c>
    </row>
    <row r="276" spans="1:8" ht="10.5" customHeight="1" x14ac:dyDescent="0.25">
      <c r="A276" s="28">
        <v>42279</v>
      </c>
      <c r="B276" s="29">
        <f t="shared" si="28"/>
        <v>2015</v>
      </c>
      <c r="C276" s="29">
        <f t="shared" si="29"/>
        <v>10</v>
      </c>
      <c r="D276" s="29" t="str">
        <f t="shared" si="30"/>
        <v>Ekim</v>
      </c>
      <c r="E276" s="29">
        <f t="shared" si="31"/>
        <v>4</v>
      </c>
      <c r="F276" s="29">
        <f t="shared" si="32"/>
        <v>40</v>
      </c>
      <c r="G276" s="29">
        <f t="shared" si="33"/>
        <v>5</v>
      </c>
      <c r="H276" s="29" t="str">
        <f t="shared" si="34"/>
        <v>Cuma</v>
      </c>
    </row>
    <row r="277" spans="1:8" ht="10.5" customHeight="1" x14ac:dyDescent="0.25">
      <c r="A277" s="28">
        <v>42280</v>
      </c>
      <c r="B277" s="29">
        <f t="shared" si="28"/>
        <v>2015</v>
      </c>
      <c r="C277" s="29">
        <f t="shared" si="29"/>
        <v>10</v>
      </c>
      <c r="D277" s="29" t="str">
        <f t="shared" si="30"/>
        <v>Ekim</v>
      </c>
      <c r="E277" s="29">
        <f t="shared" si="31"/>
        <v>4</v>
      </c>
      <c r="F277" s="29">
        <f t="shared" si="32"/>
        <v>40</v>
      </c>
      <c r="G277" s="29">
        <f t="shared" si="33"/>
        <v>6</v>
      </c>
      <c r="H277" s="29" t="str">
        <f t="shared" si="34"/>
        <v>Cumartesi</v>
      </c>
    </row>
    <row r="278" spans="1:8" ht="10.5" customHeight="1" x14ac:dyDescent="0.25">
      <c r="A278" s="28">
        <v>42281</v>
      </c>
      <c r="B278" s="29">
        <f t="shared" si="28"/>
        <v>2015</v>
      </c>
      <c r="C278" s="29">
        <f t="shared" si="29"/>
        <v>10</v>
      </c>
      <c r="D278" s="29" t="str">
        <f t="shared" si="30"/>
        <v>Ekim</v>
      </c>
      <c r="E278" s="29">
        <f t="shared" si="31"/>
        <v>4</v>
      </c>
      <c r="F278" s="29">
        <f t="shared" si="32"/>
        <v>40</v>
      </c>
      <c r="G278" s="29">
        <f t="shared" si="33"/>
        <v>7</v>
      </c>
      <c r="H278" s="29" t="str">
        <f t="shared" si="34"/>
        <v>Pazar</v>
      </c>
    </row>
    <row r="279" spans="1:8" ht="10.5" customHeight="1" x14ac:dyDescent="0.25">
      <c r="A279" s="28">
        <v>42282</v>
      </c>
      <c r="B279" s="29">
        <f t="shared" si="28"/>
        <v>2015</v>
      </c>
      <c r="C279" s="29">
        <f t="shared" si="29"/>
        <v>10</v>
      </c>
      <c r="D279" s="29" t="str">
        <f t="shared" si="30"/>
        <v>Ekim</v>
      </c>
      <c r="E279" s="29">
        <f t="shared" si="31"/>
        <v>4</v>
      </c>
      <c r="F279" s="29">
        <f t="shared" si="32"/>
        <v>41</v>
      </c>
      <c r="G279" s="29">
        <f t="shared" si="33"/>
        <v>1</v>
      </c>
      <c r="H279" s="29" t="str">
        <f t="shared" si="34"/>
        <v>Pazartesi</v>
      </c>
    </row>
    <row r="280" spans="1:8" ht="10.5" customHeight="1" x14ac:dyDescent="0.25">
      <c r="A280" s="28">
        <v>42283</v>
      </c>
      <c r="B280" s="29">
        <f t="shared" si="28"/>
        <v>2015</v>
      </c>
      <c r="C280" s="29">
        <f t="shared" si="29"/>
        <v>10</v>
      </c>
      <c r="D280" s="29" t="str">
        <f t="shared" si="30"/>
        <v>Ekim</v>
      </c>
      <c r="E280" s="29">
        <f t="shared" si="31"/>
        <v>4</v>
      </c>
      <c r="F280" s="29">
        <f t="shared" si="32"/>
        <v>41</v>
      </c>
      <c r="G280" s="29">
        <f t="shared" si="33"/>
        <v>2</v>
      </c>
      <c r="H280" s="29" t="str">
        <f t="shared" si="34"/>
        <v>Salı</v>
      </c>
    </row>
    <row r="281" spans="1:8" ht="10.5" customHeight="1" x14ac:dyDescent="0.25">
      <c r="A281" s="28">
        <v>42284</v>
      </c>
      <c r="B281" s="29">
        <f t="shared" si="28"/>
        <v>2015</v>
      </c>
      <c r="C281" s="29">
        <f t="shared" si="29"/>
        <v>10</v>
      </c>
      <c r="D281" s="29" t="str">
        <f t="shared" si="30"/>
        <v>Ekim</v>
      </c>
      <c r="E281" s="29">
        <f t="shared" si="31"/>
        <v>4</v>
      </c>
      <c r="F281" s="29">
        <f t="shared" si="32"/>
        <v>41</v>
      </c>
      <c r="G281" s="29">
        <f t="shared" si="33"/>
        <v>3</v>
      </c>
      <c r="H281" s="29" t="str">
        <f t="shared" si="34"/>
        <v>Çarşamba</v>
      </c>
    </row>
    <row r="282" spans="1:8" ht="10.5" customHeight="1" x14ac:dyDescent="0.25">
      <c r="A282" s="28">
        <v>42285</v>
      </c>
      <c r="B282" s="29">
        <f t="shared" si="28"/>
        <v>2015</v>
      </c>
      <c r="C282" s="29">
        <f t="shared" si="29"/>
        <v>10</v>
      </c>
      <c r="D282" s="29" t="str">
        <f t="shared" si="30"/>
        <v>Ekim</v>
      </c>
      <c r="E282" s="29">
        <f t="shared" si="31"/>
        <v>4</v>
      </c>
      <c r="F282" s="29">
        <f t="shared" si="32"/>
        <v>41</v>
      </c>
      <c r="G282" s="29">
        <f t="shared" si="33"/>
        <v>4</v>
      </c>
      <c r="H282" s="29" t="str">
        <f t="shared" si="34"/>
        <v>Perşembe</v>
      </c>
    </row>
    <row r="283" spans="1:8" ht="10.5" customHeight="1" x14ac:dyDescent="0.25">
      <c r="A283" s="28">
        <v>42286</v>
      </c>
      <c r="B283" s="29">
        <f t="shared" si="28"/>
        <v>2015</v>
      </c>
      <c r="C283" s="29">
        <f t="shared" si="29"/>
        <v>10</v>
      </c>
      <c r="D283" s="29" t="str">
        <f t="shared" si="30"/>
        <v>Ekim</v>
      </c>
      <c r="E283" s="29">
        <f t="shared" si="31"/>
        <v>4</v>
      </c>
      <c r="F283" s="29">
        <f t="shared" si="32"/>
        <v>41</v>
      </c>
      <c r="G283" s="29">
        <f t="shared" si="33"/>
        <v>5</v>
      </c>
      <c r="H283" s="29" t="str">
        <f t="shared" si="34"/>
        <v>Cuma</v>
      </c>
    </row>
    <row r="284" spans="1:8" ht="10.5" customHeight="1" x14ac:dyDescent="0.25">
      <c r="A284" s="28">
        <v>42287</v>
      </c>
      <c r="B284" s="29">
        <f t="shared" si="28"/>
        <v>2015</v>
      </c>
      <c r="C284" s="29">
        <f t="shared" si="29"/>
        <v>10</v>
      </c>
      <c r="D284" s="29" t="str">
        <f t="shared" si="30"/>
        <v>Ekim</v>
      </c>
      <c r="E284" s="29">
        <f t="shared" si="31"/>
        <v>4</v>
      </c>
      <c r="F284" s="29">
        <f t="shared" si="32"/>
        <v>41</v>
      </c>
      <c r="G284" s="29">
        <f t="shared" si="33"/>
        <v>6</v>
      </c>
      <c r="H284" s="29" t="str">
        <f t="shared" si="34"/>
        <v>Cumartesi</v>
      </c>
    </row>
    <row r="285" spans="1:8" ht="10.5" customHeight="1" x14ac:dyDescent="0.25">
      <c r="A285" s="28">
        <v>42288</v>
      </c>
      <c r="B285" s="29">
        <f t="shared" si="28"/>
        <v>2015</v>
      </c>
      <c r="C285" s="29">
        <f t="shared" si="29"/>
        <v>10</v>
      </c>
      <c r="D285" s="29" t="str">
        <f t="shared" si="30"/>
        <v>Ekim</v>
      </c>
      <c r="E285" s="29">
        <f t="shared" si="31"/>
        <v>4</v>
      </c>
      <c r="F285" s="29">
        <f t="shared" si="32"/>
        <v>41</v>
      </c>
      <c r="G285" s="29">
        <f t="shared" si="33"/>
        <v>7</v>
      </c>
      <c r="H285" s="29" t="str">
        <f t="shared" si="34"/>
        <v>Pazar</v>
      </c>
    </row>
    <row r="286" spans="1:8" ht="10.5" customHeight="1" x14ac:dyDescent="0.25">
      <c r="A286" s="28">
        <v>42289</v>
      </c>
      <c r="B286" s="29">
        <f t="shared" si="28"/>
        <v>2015</v>
      </c>
      <c r="C286" s="29">
        <f t="shared" si="29"/>
        <v>10</v>
      </c>
      <c r="D286" s="29" t="str">
        <f t="shared" si="30"/>
        <v>Ekim</v>
      </c>
      <c r="E286" s="29">
        <f t="shared" si="31"/>
        <v>4</v>
      </c>
      <c r="F286" s="29">
        <f t="shared" si="32"/>
        <v>42</v>
      </c>
      <c r="G286" s="29">
        <f t="shared" si="33"/>
        <v>1</v>
      </c>
      <c r="H286" s="29" t="str">
        <f t="shared" si="34"/>
        <v>Pazartesi</v>
      </c>
    </row>
    <row r="287" spans="1:8" ht="10.5" customHeight="1" x14ac:dyDescent="0.25">
      <c r="A287" s="28">
        <v>42290</v>
      </c>
      <c r="B287" s="29">
        <f t="shared" si="28"/>
        <v>2015</v>
      </c>
      <c r="C287" s="29">
        <f t="shared" si="29"/>
        <v>10</v>
      </c>
      <c r="D287" s="29" t="str">
        <f t="shared" si="30"/>
        <v>Ekim</v>
      </c>
      <c r="E287" s="29">
        <f t="shared" si="31"/>
        <v>4</v>
      </c>
      <c r="F287" s="29">
        <f t="shared" si="32"/>
        <v>42</v>
      </c>
      <c r="G287" s="29">
        <f t="shared" si="33"/>
        <v>2</v>
      </c>
      <c r="H287" s="29" t="str">
        <f t="shared" si="34"/>
        <v>Salı</v>
      </c>
    </row>
    <row r="288" spans="1:8" ht="10.5" customHeight="1" x14ac:dyDescent="0.25">
      <c r="A288" s="28">
        <v>42291</v>
      </c>
      <c r="B288" s="29">
        <f t="shared" si="28"/>
        <v>2015</v>
      </c>
      <c r="C288" s="29">
        <f t="shared" si="29"/>
        <v>10</v>
      </c>
      <c r="D288" s="29" t="str">
        <f t="shared" si="30"/>
        <v>Ekim</v>
      </c>
      <c r="E288" s="29">
        <f t="shared" si="31"/>
        <v>4</v>
      </c>
      <c r="F288" s="29">
        <f t="shared" si="32"/>
        <v>42</v>
      </c>
      <c r="G288" s="29">
        <f t="shared" si="33"/>
        <v>3</v>
      </c>
      <c r="H288" s="29" t="str">
        <f t="shared" si="34"/>
        <v>Çarşamba</v>
      </c>
    </row>
    <row r="289" spans="1:8" ht="10.5" customHeight="1" x14ac:dyDescent="0.25">
      <c r="A289" s="28">
        <v>42292</v>
      </c>
      <c r="B289" s="29">
        <f t="shared" si="28"/>
        <v>2015</v>
      </c>
      <c r="C289" s="29">
        <f t="shared" si="29"/>
        <v>10</v>
      </c>
      <c r="D289" s="29" t="str">
        <f t="shared" si="30"/>
        <v>Ekim</v>
      </c>
      <c r="E289" s="29">
        <f t="shared" si="31"/>
        <v>4</v>
      </c>
      <c r="F289" s="29">
        <f t="shared" si="32"/>
        <v>42</v>
      </c>
      <c r="G289" s="29">
        <f t="shared" si="33"/>
        <v>4</v>
      </c>
      <c r="H289" s="29" t="str">
        <f t="shared" si="34"/>
        <v>Perşembe</v>
      </c>
    </row>
    <row r="290" spans="1:8" ht="10.5" customHeight="1" x14ac:dyDescent="0.25">
      <c r="A290" s="28">
        <v>42293</v>
      </c>
      <c r="B290" s="29">
        <f t="shared" si="28"/>
        <v>2015</v>
      </c>
      <c r="C290" s="29">
        <f t="shared" si="29"/>
        <v>10</v>
      </c>
      <c r="D290" s="29" t="str">
        <f t="shared" si="30"/>
        <v>Ekim</v>
      </c>
      <c r="E290" s="29">
        <f t="shared" si="31"/>
        <v>4</v>
      </c>
      <c r="F290" s="29">
        <f t="shared" si="32"/>
        <v>42</v>
      </c>
      <c r="G290" s="29">
        <f t="shared" si="33"/>
        <v>5</v>
      </c>
      <c r="H290" s="29" t="str">
        <f t="shared" si="34"/>
        <v>Cuma</v>
      </c>
    </row>
    <row r="291" spans="1:8" ht="10.5" customHeight="1" x14ac:dyDescent="0.25">
      <c r="A291" s="28">
        <v>42294</v>
      </c>
      <c r="B291" s="29">
        <f t="shared" si="28"/>
        <v>2015</v>
      </c>
      <c r="C291" s="29">
        <f t="shared" si="29"/>
        <v>10</v>
      </c>
      <c r="D291" s="29" t="str">
        <f t="shared" si="30"/>
        <v>Ekim</v>
      </c>
      <c r="E291" s="29">
        <f t="shared" si="31"/>
        <v>4</v>
      </c>
      <c r="F291" s="29">
        <f t="shared" si="32"/>
        <v>42</v>
      </c>
      <c r="G291" s="29">
        <f t="shared" si="33"/>
        <v>6</v>
      </c>
      <c r="H291" s="29" t="str">
        <f t="shared" si="34"/>
        <v>Cumartesi</v>
      </c>
    </row>
    <row r="292" spans="1:8" ht="10.5" customHeight="1" x14ac:dyDescent="0.25">
      <c r="A292" s="28">
        <v>42295</v>
      </c>
      <c r="B292" s="29">
        <f t="shared" si="28"/>
        <v>2015</v>
      </c>
      <c r="C292" s="29">
        <f t="shared" si="29"/>
        <v>10</v>
      </c>
      <c r="D292" s="29" t="str">
        <f t="shared" si="30"/>
        <v>Ekim</v>
      </c>
      <c r="E292" s="29">
        <f t="shared" si="31"/>
        <v>4</v>
      </c>
      <c r="F292" s="29">
        <f t="shared" si="32"/>
        <v>42</v>
      </c>
      <c r="G292" s="29">
        <f t="shared" si="33"/>
        <v>7</v>
      </c>
      <c r="H292" s="29" t="str">
        <f t="shared" si="34"/>
        <v>Pazar</v>
      </c>
    </row>
    <row r="293" spans="1:8" ht="10.5" customHeight="1" x14ac:dyDescent="0.25">
      <c r="A293" s="28">
        <v>42296</v>
      </c>
      <c r="B293" s="29">
        <f t="shared" si="28"/>
        <v>2015</v>
      </c>
      <c r="C293" s="29">
        <f t="shared" si="29"/>
        <v>10</v>
      </c>
      <c r="D293" s="29" t="str">
        <f t="shared" si="30"/>
        <v>Ekim</v>
      </c>
      <c r="E293" s="29">
        <f t="shared" si="31"/>
        <v>4</v>
      </c>
      <c r="F293" s="29">
        <f t="shared" si="32"/>
        <v>43</v>
      </c>
      <c r="G293" s="29">
        <f t="shared" si="33"/>
        <v>1</v>
      </c>
      <c r="H293" s="29" t="str">
        <f t="shared" si="34"/>
        <v>Pazartesi</v>
      </c>
    </row>
    <row r="294" spans="1:8" ht="10.5" customHeight="1" x14ac:dyDescent="0.25">
      <c r="A294" s="28">
        <v>42297</v>
      </c>
      <c r="B294" s="29">
        <f t="shared" si="28"/>
        <v>2015</v>
      </c>
      <c r="C294" s="29">
        <f t="shared" si="29"/>
        <v>10</v>
      </c>
      <c r="D294" s="29" t="str">
        <f t="shared" si="30"/>
        <v>Ekim</v>
      </c>
      <c r="E294" s="29">
        <f t="shared" si="31"/>
        <v>4</v>
      </c>
      <c r="F294" s="29">
        <f t="shared" si="32"/>
        <v>43</v>
      </c>
      <c r="G294" s="29">
        <f t="shared" si="33"/>
        <v>2</v>
      </c>
      <c r="H294" s="29" t="str">
        <f t="shared" si="34"/>
        <v>Salı</v>
      </c>
    </row>
    <row r="295" spans="1:8" ht="10.5" customHeight="1" x14ac:dyDescent="0.25">
      <c r="A295" s="28">
        <v>42298</v>
      </c>
      <c r="B295" s="29">
        <f t="shared" si="28"/>
        <v>2015</v>
      </c>
      <c r="C295" s="29">
        <f t="shared" si="29"/>
        <v>10</v>
      </c>
      <c r="D295" s="29" t="str">
        <f t="shared" si="30"/>
        <v>Ekim</v>
      </c>
      <c r="E295" s="29">
        <f t="shared" si="31"/>
        <v>4</v>
      </c>
      <c r="F295" s="29">
        <f t="shared" si="32"/>
        <v>43</v>
      </c>
      <c r="G295" s="29">
        <f t="shared" si="33"/>
        <v>3</v>
      </c>
      <c r="H295" s="29" t="str">
        <f t="shared" si="34"/>
        <v>Çarşamba</v>
      </c>
    </row>
    <row r="296" spans="1:8" ht="10.5" customHeight="1" x14ac:dyDescent="0.25">
      <c r="A296" s="28">
        <v>42299</v>
      </c>
      <c r="B296" s="29">
        <f t="shared" si="28"/>
        <v>2015</v>
      </c>
      <c r="C296" s="29">
        <f t="shared" si="29"/>
        <v>10</v>
      </c>
      <c r="D296" s="29" t="str">
        <f t="shared" si="30"/>
        <v>Ekim</v>
      </c>
      <c r="E296" s="29">
        <f t="shared" si="31"/>
        <v>4</v>
      </c>
      <c r="F296" s="29">
        <f t="shared" si="32"/>
        <v>43</v>
      </c>
      <c r="G296" s="29">
        <f t="shared" si="33"/>
        <v>4</v>
      </c>
      <c r="H296" s="29" t="str">
        <f t="shared" si="34"/>
        <v>Perşembe</v>
      </c>
    </row>
    <row r="297" spans="1:8" ht="10.5" customHeight="1" x14ac:dyDescent="0.25">
      <c r="A297" s="28">
        <v>42300</v>
      </c>
      <c r="B297" s="29">
        <f t="shared" si="28"/>
        <v>2015</v>
      </c>
      <c r="C297" s="29">
        <f t="shared" si="29"/>
        <v>10</v>
      </c>
      <c r="D297" s="29" t="str">
        <f t="shared" si="30"/>
        <v>Ekim</v>
      </c>
      <c r="E297" s="29">
        <f t="shared" si="31"/>
        <v>4</v>
      </c>
      <c r="F297" s="29">
        <f t="shared" si="32"/>
        <v>43</v>
      </c>
      <c r="G297" s="29">
        <f t="shared" si="33"/>
        <v>5</v>
      </c>
      <c r="H297" s="29" t="str">
        <f t="shared" si="34"/>
        <v>Cuma</v>
      </c>
    </row>
    <row r="298" spans="1:8" ht="10.5" customHeight="1" x14ac:dyDescent="0.25">
      <c r="A298" s="28">
        <v>42301</v>
      </c>
      <c r="B298" s="29">
        <f t="shared" si="28"/>
        <v>2015</v>
      </c>
      <c r="C298" s="29">
        <f t="shared" si="29"/>
        <v>10</v>
      </c>
      <c r="D298" s="29" t="str">
        <f t="shared" si="30"/>
        <v>Ekim</v>
      </c>
      <c r="E298" s="29">
        <f t="shared" si="31"/>
        <v>4</v>
      </c>
      <c r="F298" s="29">
        <f t="shared" si="32"/>
        <v>43</v>
      </c>
      <c r="G298" s="29">
        <f t="shared" si="33"/>
        <v>6</v>
      </c>
      <c r="H298" s="29" t="str">
        <f t="shared" si="34"/>
        <v>Cumartesi</v>
      </c>
    </row>
    <row r="299" spans="1:8" ht="10.5" customHeight="1" x14ac:dyDescent="0.25">
      <c r="A299" s="28">
        <v>42302</v>
      </c>
      <c r="B299" s="29">
        <f t="shared" si="28"/>
        <v>2015</v>
      </c>
      <c r="C299" s="29">
        <f t="shared" si="29"/>
        <v>10</v>
      </c>
      <c r="D299" s="29" t="str">
        <f t="shared" si="30"/>
        <v>Ekim</v>
      </c>
      <c r="E299" s="29">
        <f t="shared" si="31"/>
        <v>4</v>
      </c>
      <c r="F299" s="29">
        <f t="shared" si="32"/>
        <v>43</v>
      </c>
      <c r="G299" s="29">
        <f t="shared" si="33"/>
        <v>7</v>
      </c>
      <c r="H299" s="29" t="str">
        <f t="shared" si="34"/>
        <v>Pazar</v>
      </c>
    </row>
    <row r="300" spans="1:8" ht="10.5" customHeight="1" x14ac:dyDescent="0.25">
      <c r="A300" s="28">
        <v>42303</v>
      </c>
      <c r="B300" s="29">
        <f t="shared" si="28"/>
        <v>2015</v>
      </c>
      <c r="C300" s="29">
        <f t="shared" si="29"/>
        <v>10</v>
      </c>
      <c r="D300" s="29" t="str">
        <f t="shared" si="30"/>
        <v>Ekim</v>
      </c>
      <c r="E300" s="29">
        <f t="shared" si="31"/>
        <v>4</v>
      </c>
      <c r="F300" s="29">
        <f t="shared" si="32"/>
        <v>44</v>
      </c>
      <c r="G300" s="29">
        <f t="shared" si="33"/>
        <v>1</v>
      </c>
      <c r="H300" s="29" t="str">
        <f t="shared" si="34"/>
        <v>Pazartesi</v>
      </c>
    </row>
    <row r="301" spans="1:8" ht="10.5" customHeight="1" x14ac:dyDescent="0.25">
      <c r="A301" s="28">
        <v>42304</v>
      </c>
      <c r="B301" s="29">
        <f t="shared" si="28"/>
        <v>2015</v>
      </c>
      <c r="C301" s="29">
        <f t="shared" si="29"/>
        <v>10</v>
      </c>
      <c r="D301" s="29" t="str">
        <f t="shared" si="30"/>
        <v>Ekim</v>
      </c>
      <c r="E301" s="29">
        <f t="shared" si="31"/>
        <v>4</v>
      </c>
      <c r="F301" s="29">
        <f t="shared" si="32"/>
        <v>44</v>
      </c>
      <c r="G301" s="29">
        <f t="shared" si="33"/>
        <v>2</v>
      </c>
      <c r="H301" s="29" t="str">
        <f t="shared" si="34"/>
        <v>Salı</v>
      </c>
    </row>
    <row r="302" spans="1:8" ht="10.5" customHeight="1" x14ac:dyDescent="0.25">
      <c r="A302" s="28">
        <v>42305</v>
      </c>
      <c r="B302" s="29">
        <f t="shared" si="28"/>
        <v>2015</v>
      </c>
      <c r="C302" s="29">
        <f t="shared" si="29"/>
        <v>10</v>
      </c>
      <c r="D302" s="29" t="str">
        <f t="shared" si="30"/>
        <v>Ekim</v>
      </c>
      <c r="E302" s="29">
        <f t="shared" si="31"/>
        <v>4</v>
      </c>
      <c r="F302" s="29">
        <f t="shared" si="32"/>
        <v>44</v>
      </c>
      <c r="G302" s="29">
        <f t="shared" si="33"/>
        <v>3</v>
      </c>
      <c r="H302" s="29" t="str">
        <f t="shared" si="34"/>
        <v>Çarşamba</v>
      </c>
    </row>
    <row r="303" spans="1:8" ht="10.5" customHeight="1" x14ac:dyDescent="0.25">
      <c r="A303" s="28">
        <v>42306</v>
      </c>
      <c r="B303" s="29">
        <f t="shared" si="28"/>
        <v>2015</v>
      </c>
      <c r="C303" s="29">
        <f t="shared" si="29"/>
        <v>10</v>
      </c>
      <c r="D303" s="29" t="str">
        <f t="shared" si="30"/>
        <v>Ekim</v>
      </c>
      <c r="E303" s="29">
        <f t="shared" si="31"/>
        <v>4</v>
      </c>
      <c r="F303" s="29">
        <f t="shared" si="32"/>
        <v>44</v>
      </c>
      <c r="G303" s="29">
        <f t="shared" si="33"/>
        <v>4</v>
      </c>
      <c r="H303" s="29" t="str">
        <f t="shared" si="34"/>
        <v>Perşembe</v>
      </c>
    </row>
    <row r="304" spans="1:8" ht="10.5" customHeight="1" x14ac:dyDescent="0.25">
      <c r="A304" s="28">
        <v>42307</v>
      </c>
      <c r="B304" s="29">
        <f t="shared" si="28"/>
        <v>2015</v>
      </c>
      <c r="C304" s="29">
        <f t="shared" si="29"/>
        <v>10</v>
      </c>
      <c r="D304" s="29" t="str">
        <f t="shared" si="30"/>
        <v>Ekim</v>
      </c>
      <c r="E304" s="29">
        <f t="shared" si="31"/>
        <v>4</v>
      </c>
      <c r="F304" s="29">
        <f t="shared" si="32"/>
        <v>44</v>
      </c>
      <c r="G304" s="29">
        <f t="shared" si="33"/>
        <v>5</v>
      </c>
      <c r="H304" s="29" t="str">
        <f t="shared" si="34"/>
        <v>Cuma</v>
      </c>
    </row>
    <row r="305" spans="1:8" ht="10.5" customHeight="1" x14ac:dyDescent="0.25">
      <c r="A305" s="28">
        <v>42308</v>
      </c>
      <c r="B305" s="29">
        <f t="shared" si="28"/>
        <v>2015</v>
      </c>
      <c r="C305" s="29">
        <f t="shared" si="29"/>
        <v>10</v>
      </c>
      <c r="D305" s="29" t="str">
        <f t="shared" si="30"/>
        <v>Ekim</v>
      </c>
      <c r="E305" s="29">
        <f t="shared" si="31"/>
        <v>4</v>
      </c>
      <c r="F305" s="29">
        <f t="shared" si="32"/>
        <v>44</v>
      </c>
      <c r="G305" s="29">
        <f t="shared" si="33"/>
        <v>6</v>
      </c>
      <c r="H305" s="29" t="str">
        <f t="shared" si="34"/>
        <v>Cumartesi</v>
      </c>
    </row>
    <row r="306" spans="1:8" ht="10.5" customHeight="1" x14ac:dyDescent="0.25">
      <c r="A306" s="28">
        <v>42309</v>
      </c>
      <c r="B306" s="29">
        <f t="shared" si="28"/>
        <v>2015</v>
      </c>
      <c r="C306" s="29">
        <f t="shared" si="29"/>
        <v>11</v>
      </c>
      <c r="D306" s="29" t="str">
        <f t="shared" si="30"/>
        <v>Kasım</v>
      </c>
      <c r="E306" s="29">
        <f t="shared" si="31"/>
        <v>4</v>
      </c>
      <c r="F306" s="29">
        <f t="shared" si="32"/>
        <v>44</v>
      </c>
      <c r="G306" s="29">
        <f t="shared" si="33"/>
        <v>7</v>
      </c>
      <c r="H306" s="29" t="str">
        <f t="shared" si="34"/>
        <v>Pazar</v>
      </c>
    </row>
    <row r="307" spans="1:8" ht="10.5" customHeight="1" x14ac:dyDescent="0.25">
      <c r="A307" s="28">
        <v>42310</v>
      </c>
      <c r="B307" s="29">
        <f t="shared" si="28"/>
        <v>2015</v>
      </c>
      <c r="C307" s="29">
        <f t="shared" si="29"/>
        <v>11</v>
      </c>
      <c r="D307" s="29" t="str">
        <f t="shared" si="30"/>
        <v>Kasım</v>
      </c>
      <c r="E307" s="29">
        <f t="shared" si="31"/>
        <v>4</v>
      </c>
      <c r="F307" s="29">
        <f t="shared" si="32"/>
        <v>45</v>
      </c>
      <c r="G307" s="29">
        <f t="shared" si="33"/>
        <v>1</v>
      </c>
      <c r="H307" s="29" t="str">
        <f t="shared" si="34"/>
        <v>Pazartesi</v>
      </c>
    </row>
    <row r="308" spans="1:8" ht="10.5" customHeight="1" x14ac:dyDescent="0.25">
      <c r="A308" s="28">
        <v>42311</v>
      </c>
      <c r="B308" s="29">
        <f t="shared" si="28"/>
        <v>2015</v>
      </c>
      <c r="C308" s="29">
        <f t="shared" si="29"/>
        <v>11</v>
      </c>
      <c r="D308" s="29" t="str">
        <f t="shared" si="30"/>
        <v>Kasım</v>
      </c>
      <c r="E308" s="29">
        <f t="shared" si="31"/>
        <v>4</v>
      </c>
      <c r="F308" s="29">
        <f t="shared" si="32"/>
        <v>45</v>
      </c>
      <c r="G308" s="29">
        <f t="shared" si="33"/>
        <v>2</v>
      </c>
      <c r="H308" s="29" t="str">
        <f t="shared" si="34"/>
        <v>Salı</v>
      </c>
    </row>
    <row r="309" spans="1:8" ht="10.5" customHeight="1" x14ac:dyDescent="0.25">
      <c r="A309" s="28">
        <v>42312</v>
      </c>
      <c r="B309" s="29">
        <f t="shared" si="28"/>
        <v>2015</v>
      </c>
      <c r="C309" s="29">
        <f t="shared" si="29"/>
        <v>11</v>
      </c>
      <c r="D309" s="29" t="str">
        <f t="shared" si="30"/>
        <v>Kasım</v>
      </c>
      <c r="E309" s="29">
        <f t="shared" si="31"/>
        <v>4</v>
      </c>
      <c r="F309" s="29">
        <f t="shared" si="32"/>
        <v>45</v>
      </c>
      <c r="G309" s="29">
        <f t="shared" si="33"/>
        <v>3</v>
      </c>
      <c r="H309" s="29" t="str">
        <f t="shared" si="34"/>
        <v>Çarşamba</v>
      </c>
    </row>
    <row r="310" spans="1:8" ht="10.5" customHeight="1" x14ac:dyDescent="0.25">
      <c r="A310" s="28">
        <v>42313</v>
      </c>
      <c r="B310" s="29">
        <f t="shared" si="28"/>
        <v>2015</v>
      </c>
      <c r="C310" s="29">
        <f t="shared" si="29"/>
        <v>11</v>
      </c>
      <c r="D310" s="29" t="str">
        <f t="shared" si="30"/>
        <v>Kasım</v>
      </c>
      <c r="E310" s="29">
        <f t="shared" si="31"/>
        <v>4</v>
      </c>
      <c r="F310" s="29">
        <f t="shared" si="32"/>
        <v>45</v>
      </c>
      <c r="G310" s="29">
        <f t="shared" si="33"/>
        <v>4</v>
      </c>
      <c r="H310" s="29" t="str">
        <f t="shared" si="34"/>
        <v>Perşembe</v>
      </c>
    </row>
    <row r="311" spans="1:8" ht="10.5" customHeight="1" x14ac:dyDescent="0.25">
      <c r="A311" s="28">
        <v>42314</v>
      </c>
      <c r="B311" s="29">
        <f t="shared" si="28"/>
        <v>2015</v>
      </c>
      <c r="C311" s="29">
        <f t="shared" si="29"/>
        <v>11</v>
      </c>
      <c r="D311" s="29" t="str">
        <f t="shared" si="30"/>
        <v>Kasım</v>
      </c>
      <c r="E311" s="29">
        <f t="shared" si="31"/>
        <v>4</v>
      </c>
      <c r="F311" s="29">
        <f t="shared" si="32"/>
        <v>45</v>
      </c>
      <c r="G311" s="29">
        <f t="shared" si="33"/>
        <v>5</v>
      </c>
      <c r="H311" s="29" t="str">
        <f t="shared" si="34"/>
        <v>Cuma</v>
      </c>
    </row>
    <row r="312" spans="1:8" ht="10.5" customHeight="1" x14ac:dyDescent="0.25">
      <c r="A312" s="28">
        <v>42315</v>
      </c>
      <c r="B312" s="29">
        <f t="shared" si="28"/>
        <v>2015</v>
      </c>
      <c r="C312" s="29">
        <f t="shared" si="29"/>
        <v>11</v>
      </c>
      <c r="D312" s="29" t="str">
        <f t="shared" si="30"/>
        <v>Kasım</v>
      </c>
      <c r="E312" s="29">
        <f t="shared" si="31"/>
        <v>4</v>
      </c>
      <c r="F312" s="29">
        <f t="shared" si="32"/>
        <v>45</v>
      </c>
      <c r="G312" s="29">
        <f t="shared" si="33"/>
        <v>6</v>
      </c>
      <c r="H312" s="29" t="str">
        <f t="shared" si="34"/>
        <v>Cumartesi</v>
      </c>
    </row>
    <row r="313" spans="1:8" ht="10.5" customHeight="1" x14ac:dyDescent="0.25">
      <c r="A313" s="28">
        <v>42316</v>
      </c>
      <c r="B313" s="29">
        <f t="shared" si="28"/>
        <v>2015</v>
      </c>
      <c r="C313" s="29">
        <f t="shared" si="29"/>
        <v>11</v>
      </c>
      <c r="D313" s="29" t="str">
        <f t="shared" si="30"/>
        <v>Kasım</v>
      </c>
      <c r="E313" s="29">
        <f t="shared" si="31"/>
        <v>4</v>
      </c>
      <c r="F313" s="29">
        <f t="shared" si="32"/>
        <v>45</v>
      </c>
      <c r="G313" s="29">
        <f t="shared" si="33"/>
        <v>7</v>
      </c>
      <c r="H313" s="29" t="str">
        <f t="shared" si="34"/>
        <v>Pazar</v>
      </c>
    </row>
    <row r="314" spans="1:8" ht="10.5" customHeight="1" x14ac:dyDescent="0.25">
      <c r="A314" s="28">
        <v>42317</v>
      </c>
      <c r="B314" s="29">
        <f t="shared" si="28"/>
        <v>2015</v>
      </c>
      <c r="C314" s="29">
        <f t="shared" si="29"/>
        <v>11</v>
      </c>
      <c r="D314" s="29" t="str">
        <f t="shared" si="30"/>
        <v>Kasım</v>
      </c>
      <c r="E314" s="29">
        <f t="shared" si="31"/>
        <v>4</v>
      </c>
      <c r="F314" s="29">
        <f t="shared" si="32"/>
        <v>46</v>
      </c>
      <c r="G314" s="29">
        <f t="shared" si="33"/>
        <v>1</v>
      </c>
      <c r="H314" s="29" t="str">
        <f t="shared" si="34"/>
        <v>Pazartesi</v>
      </c>
    </row>
    <row r="315" spans="1:8" ht="10.5" customHeight="1" x14ac:dyDescent="0.25">
      <c r="A315" s="28">
        <v>42318</v>
      </c>
      <c r="B315" s="29">
        <f t="shared" si="28"/>
        <v>2015</v>
      </c>
      <c r="C315" s="29">
        <f t="shared" si="29"/>
        <v>11</v>
      </c>
      <c r="D315" s="29" t="str">
        <f t="shared" si="30"/>
        <v>Kasım</v>
      </c>
      <c r="E315" s="29">
        <f t="shared" si="31"/>
        <v>4</v>
      </c>
      <c r="F315" s="29">
        <f t="shared" si="32"/>
        <v>46</v>
      </c>
      <c r="G315" s="29">
        <f t="shared" si="33"/>
        <v>2</v>
      </c>
      <c r="H315" s="29" t="str">
        <f t="shared" si="34"/>
        <v>Salı</v>
      </c>
    </row>
    <row r="316" spans="1:8" ht="10.5" customHeight="1" x14ac:dyDescent="0.25">
      <c r="A316" s="28">
        <v>42319</v>
      </c>
      <c r="B316" s="29">
        <f t="shared" si="28"/>
        <v>2015</v>
      </c>
      <c r="C316" s="29">
        <f t="shared" si="29"/>
        <v>11</v>
      </c>
      <c r="D316" s="29" t="str">
        <f t="shared" si="30"/>
        <v>Kasım</v>
      </c>
      <c r="E316" s="29">
        <f t="shared" si="31"/>
        <v>4</v>
      </c>
      <c r="F316" s="29">
        <f t="shared" si="32"/>
        <v>46</v>
      </c>
      <c r="G316" s="29">
        <f t="shared" si="33"/>
        <v>3</v>
      </c>
      <c r="H316" s="29" t="str">
        <f t="shared" si="34"/>
        <v>Çarşamba</v>
      </c>
    </row>
    <row r="317" spans="1:8" ht="10.5" customHeight="1" x14ac:dyDescent="0.25">
      <c r="A317" s="28">
        <v>42320</v>
      </c>
      <c r="B317" s="29">
        <f t="shared" si="28"/>
        <v>2015</v>
      </c>
      <c r="C317" s="29">
        <f t="shared" si="29"/>
        <v>11</v>
      </c>
      <c r="D317" s="29" t="str">
        <f t="shared" si="30"/>
        <v>Kasım</v>
      </c>
      <c r="E317" s="29">
        <f t="shared" si="31"/>
        <v>4</v>
      </c>
      <c r="F317" s="29">
        <f t="shared" si="32"/>
        <v>46</v>
      </c>
      <c r="G317" s="29">
        <f t="shared" si="33"/>
        <v>4</v>
      </c>
      <c r="H317" s="29" t="str">
        <f t="shared" si="34"/>
        <v>Perşembe</v>
      </c>
    </row>
    <row r="318" spans="1:8" ht="10.5" customHeight="1" x14ac:dyDescent="0.25">
      <c r="A318" s="28">
        <v>42321</v>
      </c>
      <c r="B318" s="29">
        <f t="shared" si="28"/>
        <v>2015</v>
      </c>
      <c r="C318" s="29">
        <f t="shared" si="29"/>
        <v>11</v>
      </c>
      <c r="D318" s="29" t="str">
        <f t="shared" si="30"/>
        <v>Kasım</v>
      </c>
      <c r="E318" s="29">
        <f t="shared" si="31"/>
        <v>4</v>
      </c>
      <c r="F318" s="29">
        <f t="shared" si="32"/>
        <v>46</v>
      </c>
      <c r="G318" s="29">
        <f t="shared" si="33"/>
        <v>5</v>
      </c>
      <c r="H318" s="29" t="str">
        <f t="shared" si="34"/>
        <v>Cuma</v>
      </c>
    </row>
    <row r="319" spans="1:8" ht="10.5" customHeight="1" x14ac:dyDescent="0.25">
      <c r="A319" s="28">
        <v>42322</v>
      </c>
      <c r="B319" s="29">
        <f t="shared" si="28"/>
        <v>2015</v>
      </c>
      <c r="C319" s="29">
        <f t="shared" si="29"/>
        <v>11</v>
      </c>
      <c r="D319" s="29" t="str">
        <f t="shared" si="30"/>
        <v>Kasım</v>
      </c>
      <c r="E319" s="29">
        <f t="shared" si="31"/>
        <v>4</v>
      </c>
      <c r="F319" s="29">
        <f t="shared" si="32"/>
        <v>46</v>
      </c>
      <c r="G319" s="29">
        <f t="shared" si="33"/>
        <v>6</v>
      </c>
      <c r="H319" s="29" t="str">
        <f t="shared" si="34"/>
        <v>Cumartesi</v>
      </c>
    </row>
    <row r="320" spans="1:8" ht="10.5" customHeight="1" x14ac:dyDescent="0.25">
      <c r="A320" s="28">
        <v>42323</v>
      </c>
      <c r="B320" s="29">
        <f t="shared" si="28"/>
        <v>2015</v>
      </c>
      <c r="C320" s="29">
        <f t="shared" si="29"/>
        <v>11</v>
      </c>
      <c r="D320" s="29" t="str">
        <f t="shared" si="30"/>
        <v>Kasım</v>
      </c>
      <c r="E320" s="29">
        <f t="shared" si="31"/>
        <v>4</v>
      </c>
      <c r="F320" s="29">
        <f t="shared" si="32"/>
        <v>46</v>
      </c>
      <c r="G320" s="29">
        <f t="shared" si="33"/>
        <v>7</v>
      </c>
      <c r="H320" s="29" t="str">
        <f t="shared" si="34"/>
        <v>Pazar</v>
      </c>
    </row>
    <row r="321" spans="1:8" ht="10.5" customHeight="1" x14ac:dyDescent="0.25">
      <c r="A321" s="28">
        <v>42324</v>
      </c>
      <c r="B321" s="29">
        <f t="shared" si="28"/>
        <v>2015</v>
      </c>
      <c r="C321" s="29">
        <f t="shared" si="29"/>
        <v>11</v>
      </c>
      <c r="D321" s="29" t="str">
        <f t="shared" si="30"/>
        <v>Kasım</v>
      </c>
      <c r="E321" s="29">
        <f t="shared" si="31"/>
        <v>4</v>
      </c>
      <c r="F321" s="29">
        <f t="shared" si="32"/>
        <v>47</v>
      </c>
      <c r="G321" s="29">
        <f t="shared" si="33"/>
        <v>1</v>
      </c>
      <c r="H321" s="29" t="str">
        <f t="shared" si="34"/>
        <v>Pazartesi</v>
      </c>
    </row>
    <row r="322" spans="1:8" ht="10.5" customHeight="1" x14ac:dyDescent="0.25">
      <c r="A322" s="28">
        <v>42325</v>
      </c>
      <c r="B322" s="29">
        <f t="shared" ref="B322:B385" si="35">IF(A322="","",YEAR(A322))</f>
        <v>2015</v>
      </c>
      <c r="C322" s="29">
        <f t="shared" ref="C322:C385" si="36">IF(A322="","",MONTH(A322))</f>
        <v>11</v>
      </c>
      <c r="D322" s="29" t="str">
        <f t="shared" ref="D322:D385" si="37">IF(A322="","",CHOOSE(MONTH(A322),"Ocak","Şubat","Mart","Nisan","Mayıs","Haziran","Temmuz","Ağustos","Eylül","Ekim","Kasım","Aralık"))</f>
        <v>Kasım</v>
      </c>
      <c r="E322" s="29">
        <f t="shared" ref="E322:E385" si="38">IF(A322="","",ROUNDUP(MONTH(A322)/3,0))</f>
        <v>4</v>
      </c>
      <c r="F322" s="29">
        <f t="shared" ref="F322:F385" si="39">IF(A322="","",WEEKNUM(A322,2))</f>
        <v>47</v>
      </c>
      <c r="G322" s="29">
        <f t="shared" ref="G322:G385" si="40">IF(A322="","",WEEKDAY(A322,2))</f>
        <v>2</v>
      </c>
      <c r="H322" s="29" t="str">
        <f t="shared" ref="H322:H385" si="41">IF(A322="","",CHOOSE(WEEKDAY(A322,2),"Pazartesi","Salı","Çarşamba","Perşembe","Cuma","Cumartesi","Pazar"))</f>
        <v>Salı</v>
      </c>
    </row>
    <row r="323" spans="1:8" ht="10.5" customHeight="1" x14ac:dyDescent="0.25">
      <c r="A323" s="28">
        <v>42326</v>
      </c>
      <c r="B323" s="29">
        <f t="shared" si="35"/>
        <v>2015</v>
      </c>
      <c r="C323" s="29">
        <f t="shared" si="36"/>
        <v>11</v>
      </c>
      <c r="D323" s="29" t="str">
        <f t="shared" si="37"/>
        <v>Kasım</v>
      </c>
      <c r="E323" s="29">
        <f t="shared" si="38"/>
        <v>4</v>
      </c>
      <c r="F323" s="29">
        <f t="shared" si="39"/>
        <v>47</v>
      </c>
      <c r="G323" s="29">
        <f t="shared" si="40"/>
        <v>3</v>
      </c>
      <c r="H323" s="29" t="str">
        <f t="shared" si="41"/>
        <v>Çarşamba</v>
      </c>
    </row>
    <row r="324" spans="1:8" ht="10.5" customHeight="1" x14ac:dyDescent="0.25">
      <c r="A324" s="28">
        <v>42327</v>
      </c>
      <c r="B324" s="29">
        <f t="shared" si="35"/>
        <v>2015</v>
      </c>
      <c r="C324" s="29">
        <f t="shared" si="36"/>
        <v>11</v>
      </c>
      <c r="D324" s="29" t="str">
        <f t="shared" si="37"/>
        <v>Kasım</v>
      </c>
      <c r="E324" s="29">
        <f t="shared" si="38"/>
        <v>4</v>
      </c>
      <c r="F324" s="29">
        <f t="shared" si="39"/>
        <v>47</v>
      </c>
      <c r="G324" s="29">
        <f t="shared" si="40"/>
        <v>4</v>
      </c>
      <c r="H324" s="29" t="str">
        <f t="shared" si="41"/>
        <v>Perşembe</v>
      </c>
    </row>
    <row r="325" spans="1:8" ht="10.5" customHeight="1" x14ac:dyDescent="0.25">
      <c r="A325" s="28">
        <v>42328</v>
      </c>
      <c r="B325" s="29">
        <f t="shared" si="35"/>
        <v>2015</v>
      </c>
      <c r="C325" s="29">
        <f t="shared" si="36"/>
        <v>11</v>
      </c>
      <c r="D325" s="29" t="str">
        <f t="shared" si="37"/>
        <v>Kasım</v>
      </c>
      <c r="E325" s="29">
        <f t="shared" si="38"/>
        <v>4</v>
      </c>
      <c r="F325" s="29">
        <f t="shared" si="39"/>
        <v>47</v>
      </c>
      <c r="G325" s="29">
        <f t="shared" si="40"/>
        <v>5</v>
      </c>
      <c r="H325" s="29" t="str">
        <f t="shared" si="41"/>
        <v>Cuma</v>
      </c>
    </row>
    <row r="326" spans="1:8" ht="10.5" customHeight="1" x14ac:dyDescent="0.25">
      <c r="A326" s="28">
        <v>42329</v>
      </c>
      <c r="B326" s="29">
        <f t="shared" si="35"/>
        <v>2015</v>
      </c>
      <c r="C326" s="29">
        <f t="shared" si="36"/>
        <v>11</v>
      </c>
      <c r="D326" s="29" t="str">
        <f t="shared" si="37"/>
        <v>Kasım</v>
      </c>
      <c r="E326" s="29">
        <f t="shared" si="38"/>
        <v>4</v>
      </c>
      <c r="F326" s="29">
        <f t="shared" si="39"/>
        <v>47</v>
      </c>
      <c r="G326" s="29">
        <f t="shared" si="40"/>
        <v>6</v>
      </c>
      <c r="H326" s="29" t="str">
        <f t="shared" si="41"/>
        <v>Cumartesi</v>
      </c>
    </row>
    <row r="327" spans="1:8" ht="10.5" customHeight="1" x14ac:dyDescent="0.25">
      <c r="A327" s="28">
        <v>42330</v>
      </c>
      <c r="B327" s="29">
        <f t="shared" si="35"/>
        <v>2015</v>
      </c>
      <c r="C327" s="29">
        <f t="shared" si="36"/>
        <v>11</v>
      </c>
      <c r="D327" s="29" t="str">
        <f t="shared" si="37"/>
        <v>Kasım</v>
      </c>
      <c r="E327" s="29">
        <f t="shared" si="38"/>
        <v>4</v>
      </c>
      <c r="F327" s="29">
        <f t="shared" si="39"/>
        <v>47</v>
      </c>
      <c r="G327" s="29">
        <f t="shared" si="40"/>
        <v>7</v>
      </c>
      <c r="H327" s="29" t="str">
        <f t="shared" si="41"/>
        <v>Pazar</v>
      </c>
    </row>
    <row r="328" spans="1:8" ht="10.5" customHeight="1" x14ac:dyDescent="0.25">
      <c r="A328" s="28">
        <v>42331</v>
      </c>
      <c r="B328" s="29">
        <f t="shared" si="35"/>
        <v>2015</v>
      </c>
      <c r="C328" s="29">
        <f t="shared" si="36"/>
        <v>11</v>
      </c>
      <c r="D328" s="29" t="str">
        <f t="shared" si="37"/>
        <v>Kasım</v>
      </c>
      <c r="E328" s="29">
        <f t="shared" si="38"/>
        <v>4</v>
      </c>
      <c r="F328" s="29">
        <f t="shared" si="39"/>
        <v>48</v>
      </c>
      <c r="G328" s="29">
        <f t="shared" si="40"/>
        <v>1</v>
      </c>
      <c r="H328" s="29" t="str">
        <f t="shared" si="41"/>
        <v>Pazartesi</v>
      </c>
    </row>
    <row r="329" spans="1:8" ht="10.5" customHeight="1" x14ac:dyDescent="0.25">
      <c r="A329" s="28">
        <v>42332</v>
      </c>
      <c r="B329" s="29">
        <f t="shared" si="35"/>
        <v>2015</v>
      </c>
      <c r="C329" s="29">
        <f t="shared" si="36"/>
        <v>11</v>
      </c>
      <c r="D329" s="29" t="str">
        <f t="shared" si="37"/>
        <v>Kasım</v>
      </c>
      <c r="E329" s="29">
        <f t="shared" si="38"/>
        <v>4</v>
      </c>
      <c r="F329" s="29">
        <f t="shared" si="39"/>
        <v>48</v>
      </c>
      <c r="G329" s="29">
        <f t="shared" si="40"/>
        <v>2</v>
      </c>
      <c r="H329" s="29" t="str">
        <f t="shared" si="41"/>
        <v>Salı</v>
      </c>
    </row>
    <row r="330" spans="1:8" ht="10.5" customHeight="1" x14ac:dyDescent="0.25">
      <c r="A330" s="28">
        <v>42333</v>
      </c>
      <c r="B330" s="29">
        <f t="shared" si="35"/>
        <v>2015</v>
      </c>
      <c r="C330" s="29">
        <f t="shared" si="36"/>
        <v>11</v>
      </c>
      <c r="D330" s="29" t="str">
        <f t="shared" si="37"/>
        <v>Kasım</v>
      </c>
      <c r="E330" s="29">
        <f t="shared" si="38"/>
        <v>4</v>
      </c>
      <c r="F330" s="29">
        <f t="shared" si="39"/>
        <v>48</v>
      </c>
      <c r="G330" s="29">
        <f t="shared" si="40"/>
        <v>3</v>
      </c>
      <c r="H330" s="29" t="str">
        <f t="shared" si="41"/>
        <v>Çarşamba</v>
      </c>
    </row>
    <row r="331" spans="1:8" ht="10.5" customHeight="1" x14ac:dyDescent="0.25">
      <c r="A331" s="28">
        <v>42334</v>
      </c>
      <c r="B331" s="29">
        <f t="shared" si="35"/>
        <v>2015</v>
      </c>
      <c r="C331" s="29">
        <f t="shared" si="36"/>
        <v>11</v>
      </c>
      <c r="D331" s="29" t="str">
        <f t="shared" si="37"/>
        <v>Kasım</v>
      </c>
      <c r="E331" s="29">
        <f t="shared" si="38"/>
        <v>4</v>
      </c>
      <c r="F331" s="29">
        <f t="shared" si="39"/>
        <v>48</v>
      </c>
      <c r="G331" s="29">
        <f t="shared" si="40"/>
        <v>4</v>
      </c>
      <c r="H331" s="29" t="str">
        <f t="shared" si="41"/>
        <v>Perşembe</v>
      </c>
    </row>
    <row r="332" spans="1:8" ht="10.5" customHeight="1" x14ac:dyDescent="0.25">
      <c r="A332" s="28">
        <v>42335</v>
      </c>
      <c r="B332" s="29">
        <f t="shared" si="35"/>
        <v>2015</v>
      </c>
      <c r="C332" s="29">
        <f t="shared" si="36"/>
        <v>11</v>
      </c>
      <c r="D332" s="29" t="str">
        <f t="shared" si="37"/>
        <v>Kasım</v>
      </c>
      <c r="E332" s="29">
        <f t="shared" si="38"/>
        <v>4</v>
      </c>
      <c r="F332" s="29">
        <f t="shared" si="39"/>
        <v>48</v>
      </c>
      <c r="G332" s="29">
        <f t="shared" si="40"/>
        <v>5</v>
      </c>
      <c r="H332" s="29" t="str">
        <f t="shared" si="41"/>
        <v>Cuma</v>
      </c>
    </row>
    <row r="333" spans="1:8" ht="10.5" customHeight="1" x14ac:dyDescent="0.25">
      <c r="A333" s="28">
        <v>42336</v>
      </c>
      <c r="B333" s="29">
        <f t="shared" si="35"/>
        <v>2015</v>
      </c>
      <c r="C333" s="29">
        <f t="shared" si="36"/>
        <v>11</v>
      </c>
      <c r="D333" s="29" t="str">
        <f t="shared" si="37"/>
        <v>Kasım</v>
      </c>
      <c r="E333" s="29">
        <f t="shared" si="38"/>
        <v>4</v>
      </c>
      <c r="F333" s="29">
        <f t="shared" si="39"/>
        <v>48</v>
      </c>
      <c r="G333" s="29">
        <f t="shared" si="40"/>
        <v>6</v>
      </c>
      <c r="H333" s="29" t="str">
        <f t="shared" si="41"/>
        <v>Cumartesi</v>
      </c>
    </row>
    <row r="334" spans="1:8" ht="10.5" customHeight="1" x14ac:dyDescent="0.25">
      <c r="A334" s="28">
        <v>42337</v>
      </c>
      <c r="B334" s="29">
        <f t="shared" si="35"/>
        <v>2015</v>
      </c>
      <c r="C334" s="29">
        <f t="shared" si="36"/>
        <v>11</v>
      </c>
      <c r="D334" s="29" t="str">
        <f t="shared" si="37"/>
        <v>Kasım</v>
      </c>
      <c r="E334" s="29">
        <f t="shared" si="38"/>
        <v>4</v>
      </c>
      <c r="F334" s="29">
        <f t="shared" si="39"/>
        <v>48</v>
      </c>
      <c r="G334" s="29">
        <f t="shared" si="40"/>
        <v>7</v>
      </c>
      <c r="H334" s="29" t="str">
        <f t="shared" si="41"/>
        <v>Pazar</v>
      </c>
    </row>
    <row r="335" spans="1:8" ht="10.5" customHeight="1" x14ac:dyDescent="0.25">
      <c r="A335" s="28">
        <v>42338</v>
      </c>
      <c r="B335" s="29">
        <f t="shared" si="35"/>
        <v>2015</v>
      </c>
      <c r="C335" s="29">
        <f t="shared" si="36"/>
        <v>11</v>
      </c>
      <c r="D335" s="29" t="str">
        <f t="shared" si="37"/>
        <v>Kasım</v>
      </c>
      <c r="E335" s="29">
        <f t="shared" si="38"/>
        <v>4</v>
      </c>
      <c r="F335" s="29">
        <f t="shared" si="39"/>
        <v>49</v>
      </c>
      <c r="G335" s="29">
        <f t="shared" si="40"/>
        <v>1</v>
      </c>
      <c r="H335" s="29" t="str">
        <f t="shared" si="41"/>
        <v>Pazartesi</v>
      </c>
    </row>
    <row r="336" spans="1:8" ht="10.5" customHeight="1" x14ac:dyDescent="0.25">
      <c r="A336" s="28">
        <v>42339</v>
      </c>
      <c r="B336" s="29">
        <f t="shared" si="35"/>
        <v>2015</v>
      </c>
      <c r="C336" s="29">
        <f t="shared" si="36"/>
        <v>12</v>
      </c>
      <c r="D336" s="29" t="str">
        <f t="shared" si="37"/>
        <v>Aralık</v>
      </c>
      <c r="E336" s="29">
        <f t="shared" si="38"/>
        <v>4</v>
      </c>
      <c r="F336" s="29">
        <f t="shared" si="39"/>
        <v>49</v>
      </c>
      <c r="G336" s="29">
        <f t="shared" si="40"/>
        <v>2</v>
      </c>
      <c r="H336" s="29" t="str">
        <f t="shared" si="41"/>
        <v>Salı</v>
      </c>
    </row>
    <row r="337" spans="1:8" ht="10.5" customHeight="1" x14ac:dyDescent="0.25">
      <c r="A337" s="28">
        <v>42340</v>
      </c>
      <c r="B337" s="29">
        <f t="shared" si="35"/>
        <v>2015</v>
      </c>
      <c r="C337" s="29">
        <f t="shared" si="36"/>
        <v>12</v>
      </c>
      <c r="D337" s="29" t="str">
        <f t="shared" si="37"/>
        <v>Aralık</v>
      </c>
      <c r="E337" s="29">
        <f t="shared" si="38"/>
        <v>4</v>
      </c>
      <c r="F337" s="29">
        <f t="shared" si="39"/>
        <v>49</v>
      </c>
      <c r="G337" s="29">
        <f t="shared" si="40"/>
        <v>3</v>
      </c>
      <c r="H337" s="29" t="str">
        <f t="shared" si="41"/>
        <v>Çarşamba</v>
      </c>
    </row>
    <row r="338" spans="1:8" ht="10.5" customHeight="1" x14ac:dyDescent="0.25">
      <c r="A338" s="28">
        <v>42341</v>
      </c>
      <c r="B338" s="29">
        <f t="shared" si="35"/>
        <v>2015</v>
      </c>
      <c r="C338" s="29">
        <f t="shared" si="36"/>
        <v>12</v>
      </c>
      <c r="D338" s="29" t="str">
        <f t="shared" si="37"/>
        <v>Aralık</v>
      </c>
      <c r="E338" s="29">
        <f t="shared" si="38"/>
        <v>4</v>
      </c>
      <c r="F338" s="29">
        <f t="shared" si="39"/>
        <v>49</v>
      </c>
      <c r="G338" s="29">
        <f t="shared" si="40"/>
        <v>4</v>
      </c>
      <c r="H338" s="29" t="str">
        <f t="shared" si="41"/>
        <v>Perşembe</v>
      </c>
    </row>
    <row r="339" spans="1:8" ht="10.5" customHeight="1" x14ac:dyDescent="0.25">
      <c r="A339" s="28">
        <v>42342</v>
      </c>
      <c r="B339" s="29">
        <f t="shared" si="35"/>
        <v>2015</v>
      </c>
      <c r="C339" s="29">
        <f t="shared" si="36"/>
        <v>12</v>
      </c>
      <c r="D339" s="29" t="str">
        <f t="shared" si="37"/>
        <v>Aralık</v>
      </c>
      <c r="E339" s="29">
        <f t="shared" si="38"/>
        <v>4</v>
      </c>
      <c r="F339" s="29">
        <f t="shared" si="39"/>
        <v>49</v>
      </c>
      <c r="G339" s="29">
        <f t="shared" si="40"/>
        <v>5</v>
      </c>
      <c r="H339" s="29" t="str">
        <f t="shared" si="41"/>
        <v>Cuma</v>
      </c>
    </row>
    <row r="340" spans="1:8" ht="10.5" customHeight="1" x14ac:dyDescent="0.25">
      <c r="A340" s="28">
        <v>42343</v>
      </c>
      <c r="B340" s="29">
        <f t="shared" si="35"/>
        <v>2015</v>
      </c>
      <c r="C340" s="29">
        <f t="shared" si="36"/>
        <v>12</v>
      </c>
      <c r="D340" s="29" t="str">
        <f t="shared" si="37"/>
        <v>Aralık</v>
      </c>
      <c r="E340" s="29">
        <f t="shared" si="38"/>
        <v>4</v>
      </c>
      <c r="F340" s="29">
        <f t="shared" si="39"/>
        <v>49</v>
      </c>
      <c r="G340" s="29">
        <f t="shared" si="40"/>
        <v>6</v>
      </c>
      <c r="H340" s="29" t="str">
        <f t="shared" si="41"/>
        <v>Cumartesi</v>
      </c>
    </row>
    <row r="341" spans="1:8" ht="10.5" customHeight="1" x14ac:dyDescent="0.25">
      <c r="A341" s="28">
        <v>42344</v>
      </c>
      <c r="B341" s="29">
        <f t="shared" si="35"/>
        <v>2015</v>
      </c>
      <c r="C341" s="29">
        <f t="shared" si="36"/>
        <v>12</v>
      </c>
      <c r="D341" s="29" t="str">
        <f t="shared" si="37"/>
        <v>Aralık</v>
      </c>
      <c r="E341" s="29">
        <f t="shared" si="38"/>
        <v>4</v>
      </c>
      <c r="F341" s="29">
        <f t="shared" si="39"/>
        <v>49</v>
      </c>
      <c r="G341" s="29">
        <f t="shared" si="40"/>
        <v>7</v>
      </c>
      <c r="H341" s="29" t="str">
        <f t="shared" si="41"/>
        <v>Pazar</v>
      </c>
    </row>
    <row r="342" spans="1:8" ht="10.5" customHeight="1" x14ac:dyDescent="0.25">
      <c r="A342" s="28">
        <v>42345</v>
      </c>
      <c r="B342" s="29">
        <f t="shared" si="35"/>
        <v>2015</v>
      </c>
      <c r="C342" s="29">
        <f t="shared" si="36"/>
        <v>12</v>
      </c>
      <c r="D342" s="29" t="str">
        <f t="shared" si="37"/>
        <v>Aralık</v>
      </c>
      <c r="E342" s="29">
        <f t="shared" si="38"/>
        <v>4</v>
      </c>
      <c r="F342" s="29">
        <f t="shared" si="39"/>
        <v>50</v>
      </c>
      <c r="G342" s="29">
        <f t="shared" si="40"/>
        <v>1</v>
      </c>
      <c r="H342" s="29" t="str">
        <f t="shared" si="41"/>
        <v>Pazartesi</v>
      </c>
    </row>
    <row r="343" spans="1:8" ht="10.5" customHeight="1" x14ac:dyDescent="0.25">
      <c r="A343" s="28">
        <v>42346</v>
      </c>
      <c r="B343" s="29">
        <f t="shared" si="35"/>
        <v>2015</v>
      </c>
      <c r="C343" s="29">
        <f t="shared" si="36"/>
        <v>12</v>
      </c>
      <c r="D343" s="29" t="str">
        <f t="shared" si="37"/>
        <v>Aralık</v>
      </c>
      <c r="E343" s="29">
        <f t="shared" si="38"/>
        <v>4</v>
      </c>
      <c r="F343" s="29">
        <f t="shared" si="39"/>
        <v>50</v>
      </c>
      <c r="G343" s="29">
        <f t="shared" si="40"/>
        <v>2</v>
      </c>
      <c r="H343" s="29" t="str">
        <f t="shared" si="41"/>
        <v>Salı</v>
      </c>
    </row>
    <row r="344" spans="1:8" ht="10.5" customHeight="1" x14ac:dyDescent="0.25">
      <c r="A344" s="28">
        <v>42347</v>
      </c>
      <c r="B344" s="29">
        <f t="shared" si="35"/>
        <v>2015</v>
      </c>
      <c r="C344" s="29">
        <f t="shared" si="36"/>
        <v>12</v>
      </c>
      <c r="D344" s="29" t="str">
        <f t="shared" si="37"/>
        <v>Aralık</v>
      </c>
      <c r="E344" s="29">
        <f t="shared" si="38"/>
        <v>4</v>
      </c>
      <c r="F344" s="29">
        <f t="shared" si="39"/>
        <v>50</v>
      </c>
      <c r="G344" s="29">
        <f t="shared" si="40"/>
        <v>3</v>
      </c>
      <c r="H344" s="29" t="str">
        <f t="shared" si="41"/>
        <v>Çarşamba</v>
      </c>
    </row>
    <row r="345" spans="1:8" ht="10.5" customHeight="1" x14ac:dyDescent="0.25">
      <c r="A345" s="28">
        <v>42348</v>
      </c>
      <c r="B345" s="29">
        <f t="shared" si="35"/>
        <v>2015</v>
      </c>
      <c r="C345" s="29">
        <f t="shared" si="36"/>
        <v>12</v>
      </c>
      <c r="D345" s="29" t="str">
        <f t="shared" si="37"/>
        <v>Aralık</v>
      </c>
      <c r="E345" s="29">
        <f t="shared" si="38"/>
        <v>4</v>
      </c>
      <c r="F345" s="29">
        <f t="shared" si="39"/>
        <v>50</v>
      </c>
      <c r="G345" s="29">
        <f t="shared" si="40"/>
        <v>4</v>
      </c>
      <c r="H345" s="29" t="str">
        <f t="shared" si="41"/>
        <v>Perşembe</v>
      </c>
    </row>
    <row r="346" spans="1:8" ht="10.5" customHeight="1" x14ac:dyDescent="0.25">
      <c r="A346" s="28">
        <v>42349</v>
      </c>
      <c r="B346" s="29">
        <f t="shared" si="35"/>
        <v>2015</v>
      </c>
      <c r="C346" s="29">
        <f t="shared" si="36"/>
        <v>12</v>
      </c>
      <c r="D346" s="29" t="str">
        <f t="shared" si="37"/>
        <v>Aralık</v>
      </c>
      <c r="E346" s="29">
        <f t="shared" si="38"/>
        <v>4</v>
      </c>
      <c r="F346" s="29">
        <f t="shared" si="39"/>
        <v>50</v>
      </c>
      <c r="G346" s="29">
        <f t="shared" si="40"/>
        <v>5</v>
      </c>
      <c r="H346" s="29" t="str">
        <f t="shared" si="41"/>
        <v>Cuma</v>
      </c>
    </row>
    <row r="347" spans="1:8" ht="10.5" customHeight="1" x14ac:dyDescent="0.25">
      <c r="A347" s="28">
        <v>42350</v>
      </c>
      <c r="B347" s="29">
        <f t="shared" si="35"/>
        <v>2015</v>
      </c>
      <c r="C347" s="29">
        <f t="shared" si="36"/>
        <v>12</v>
      </c>
      <c r="D347" s="29" t="str">
        <f t="shared" si="37"/>
        <v>Aralık</v>
      </c>
      <c r="E347" s="29">
        <f t="shared" si="38"/>
        <v>4</v>
      </c>
      <c r="F347" s="29">
        <f t="shared" si="39"/>
        <v>50</v>
      </c>
      <c r="G347" s="29">
        <f t="shared" si="40"/>
        <v>6</v>
      </c>
      <c r="H347" s="29" t="str">
        <f t="shared" si="41"/>
        <v>Cumartesi</v>
      </c>
    </row>
    <row r="348" spans="1:8" ht="10.5" customHeight="1" x14ac:dyDescent="0.25">
      <c r="A348" s="28">
        <v>42351</v>
      </c>
      <c r="B348" s="29">
        <f t="shared" si="35"/>
        <v>2015</v>
      </c>
      <c r="C348" s="29">
        <f t="shared" si="36"/>
        <v>12</v>
      </c>
      <c r="D348" s="29" t="str">
        <f t="shared" si="37"/>
        <v>Aralık</v>
      </c>
      <c r="E348" s="29">
        <f t="shared" si="38"/>
        <v>4</v>
      </c>
      <c r="F348" s="29">
        <f t="shared" si="39"/>
        <v>50</v>
      </c>
      <c r="G348" s="29">
        <f t="shared" si="40"/>
        <v>7</v>
      </c>
      <c r="H348" s="29" t="str">
        <f t="shared" si="41"/>
        <v>Pazar</v>
      </c>
    </row>
    <row r="349" spans="1:8" ht="10.5" customHeight="1" x14ac:dyDescent="0.25">
      <c r="A349" s="28">
        <v>42352</v>
      </c>
      <c r="B349" s="29">
        <f t="shared" si="35"/>
        <v>2015</v>
      </c>
      <c r="C349" s="29">
        <f t="shared" si="36"/>
        <v>12</v>
      </c>
      <c r="D349" s="29" t="str">
        <f t="shared" si="37"/>
        <v>Aralık</v>
      </c>
      <c r="E349" s="29">
        <f t="shared" si="38"/>
        <v>4</v>
      </c>
      <c r="F349" s="29">
        <f t="shared" si="39"/>
        <v>51</v>
      </c>
      <c r="G349" s="29">
        <f t="shared" si="40"/>
        <v>1</v>
      </c>
      <c r="H349" s="29" t="str">
        <f t="shared" si="41"/>
        <v>Pazartesi</v>
      </c>
    </row>
    <row r="350" spans="1:8" ht="10.5" customHeight="1" x14ac:dyDescent="0.25">
      <c r="A350" s="28">
        <v>42353</v>
      </c>
      <c r="B350" s="29">
        <f t="shared" si="35"/>
        <v>2015</v>
      </c>
      <c r="C350" s="29">
        <f t="shared" si="36"/>
        <v>12</v>
      </c>
      <c r="D350" s="29" t="str">
        <f t="shared" si="37"/>
        <v>Aralık</v>
      </c>
      <c r="E350" s="29">
        <f t="shared" si="38"/>
        <v>4</v>
      </c>
      <c r="F350" s="29">
        <f t="shared" si="39"/>
        <v>51</v>
      </c>
      <c r="G350" s="29">
        <f t="shared" si="40"/>
        <v>2</v>
      </c>
      <c r="H350" s="29" t="str">
        <f t="shared" si="41"/>
        <v>Salı</v>
      </c>
    </row>
    <row r="351" spans="1:8" ht="10.5" customHeight="1" x14ac:dyDescent="0.25">
      <c r="A351" s="28">
        <v>42354</v>
      </c>
      <c r="B351" s="29">
        <f t="shared" si="35"/>
        <v>2015</v>
      </c>
      <c r="C351" s="29">
        <f t="shared" si="36"/>
        <v>12</v>
      </c>
      <c r="D351" s="29" t="str">
        <f t="shared" si="37"/>
        <v>Aralık</v>
      </c>
      <c r="E351" s="29">
        <f t="shared" si="38"/>
        <v>4</v>
      </c>
      <c r="F351" s="29">
        <f t="shared" si="39"/>
        <v>51</v>
      </c>
      <c r="G351" s="29">
        <f t="shared" si="40"/>
        <v>3</v>
      </c>
      <c r="H351" s="29" t="str">
        <f t="shared" si="41"/>
        <v>Çarşamba</v>
      </c>
    </row>
    <row r="352" spans="1:8" ht="10.5" customHeight="1" x14ac:dyDescent="0.25">
      <c r="A352" s="28">
        <v>42355</v>
      </c>
      <c r="B352" s="29">
        <f t="shared" si="35"/>
        <v>2015</v>
      </c>
      <c r="C352" s="29">
        <f t="shared" si="36"/>
        <v>12</v>
      </c>
      <c r="D352" s="29" t="str">
        <f t="shared" si="37"/>
        <v>Aralık</v>
      </c>
      <c r="E352" s="29">
        <f t="shared" si="38"/>
        <v>4</v>
      </c>
      <c r="F352" s="29">
        <f t="shared" si="39"/>
        <v>51</v>
      </c>
      <c r="G352" s="29">
        <f t="shared" si="40"/>
        <v>4</v>
      </c>
      <c r="H352" s="29" t="str">
        <f t="shared" si="41"/>
        <v>Perşembe</v>
      </c>
    </row>
    <row r="353" spans="1:8" ht="10.5" customHeight="1" x14ac:dyDescent="0.25">
      <c r="A353" s="28">
        <v>42356</v>
      </c>
      <c r="B353" s="29">
        <f t="shared" si="35"/>
        <v>2015</v>
      </c>
      <c r="C353" s="29">
        <f t="shared" si="36"/>
        <v>12</v>
      </c>
      <c r="D353" s="29" t="str">
        <f t="shared" si="37"/>
        <v>Aralık</v>
      </c>
      <c r="E353" s="29">
        <f t="shared" si="38"/>
        <v>4</v>
      </c>
      <c r="F353" s="29">
        <f t="shared" si="39"/>
        <v>51</v>
      </c>
      <c r="G353" s="29">
        <f t="shared" si="40"/>
        <v>5</v>
      </c>
      <c r="H353" s="29" t="str">
        <f t="shared" si="41"/>
        <v>Cuma</v>
      </c>
    </row>
    <row r="354" spans="1:8" ht="10.5" customHeight="1" x14ac:dyDescent="0.25">
      <c r="A354" s="28">
        <v>42357</v>
      </c>
      <c r="B354" s="29">
        <f t="shared" si="35"/>
        <v>2015</v>
      </c>
      <c r="C354" s="29">
        <f t="shared" si="36"/>
        <v>12</v>
      </c>
      <c r="D354" s="29" t="str">
        <f t="shared" si="37"/>
        <v>Aralık</v>
      </c>
      <c r="E354" s="29">
        <f t="shared" si="38"/>
        <v>4</v>
      </c>
      <c r="F354" s="29">
        <f t="shared" si="39"/>
        <v>51</v>
      </c>
      <c r="G354" s="29">
        <f t="shared" si="40"/>
        <v>6</v>
      </c>
      <c r="H354" s="29" t="str">
        <f t="shared" si="41"/>
        <v>Cumartesi</v>
      </c>
    </row>
    <row r="355" spans="1:8" ht="10.5" customHeight="1" x14ac:dyDescent="0.25">
      <c r="A355" s="28">
        <v>42358</v>
      </c>
      <c r="B355" s="29">
        <f t="shared" si="35"/>
        <v>2015</v>
      </c>
      <c r="C355" s="29">
        <f t="shared" si="36"/>
        <v>12</v>
      </c>
      <c r="D355" s="29" t="str">
        <f t="shared" si="37"/>
        <v>Aralık</v>
      </c>
      <c r="E355" s="29">
        <f t="shared" si="38"/>
        <v>4</v>
      </c>
      <c r="F355" s="29">
        <f t="shared" si="39"/>
        <v>51</v>
      </c>
      <c r="G355" s="29">
        <f t="shared" si="40"/>
        <v>7</v>
      </c>
      <c r="H355" s="29" t="str">
        <f t="shared" si="41"/>
        <v>Pazar</v>
      </c>
    </row>
    <row r="356" spans="1:8" ht="10.5" customHeight="1" x14ac:dyDescent="0.25">
      <c r="A356" s="28">
        <v>42359</v>
      </c>
      <c r="B356" s="29">
        <f t="shared" si="35"/>
        <v>2015</v>
      </c>
      <c r="C356" s="29">
        <f t="shared" si="36"/>
        <v>12</v>
      </c>
      <c r="D356" s="29" t="str">
        <f t="shared" si="37"/>
        <v>Aralık</v>
      </c>
      <c r="E356" s="29">
        <f t="shared" si="38"/>
        <v>4</v>
      </c>
      <c r="F356" s="29">
        <f t="shared" si="39"/>
        <v>52</v>
      </c>
      <c r="G356" s="29">
        <f t="shared" si="40"/>
        <v>1</v>
      </c>
      <c r="H356" s="29" t="str">
        <f t="shared" si="41"/>
        <v>Pazartesi</v>
      </c>
    </row>
    <row r="357" spans="1:8" ht="10.5" customHeight="1" x14ac:dyDescent="0.25">
      <c r="A357" s="28">
        <v>42360</v>
      </c>
      <c r="B357" s="29">
        <f t="shared" si="35"/>
        <v>2015</v>
      </c>
      <c r="C357" s="29">
        <f t="shared" si="36"/>
        <v>12</v>
      </c>
      <c r="D357" s="29" t="str">
        <f t="shared" si="37"/>
        <v>Aralık</v>
      </c>
      <c r="E357" s="29">
        <f t="shared" si="38"/>
        <v>4</v>
      </c>
      <c r="F357" s="29">
        <f t="shared" si="39"/>
        <v>52</v>
      </c>
      <c r="G357" s="29">
        <f t="shared" si="40"/>
        <v>2</v>
      </c>
      <c r="H357" s="29" t="str">
        <f t="shared" si="41"/>
        <v>Salı</v>
      </c>
    </row>
    <row r="358" spans="1:8" ht="10.5" customHeight="1" x14ac:dyDescent="0.25">
      <c r="A358" s="28">
        <v>42361</v>
      </c>
      <c r="B358" s="29">
        <f t="shared" si="35"/>
        <v>2015</v>
      </c>
      <c r="C358" s="29">
        <f t="shared" si="36"/>
        <v>12</v>
      </c>
      <c r="D358" s="29" t="str">
        <f t="shared" si="37"/>
        <v>Aralık</v>
      </c>
      <c r="E358" s="29">
        <f t="shared" si="38"/>
        <v>4</v>
      </c>
      <c r="F358" s="29">
        <f t="shared" si="39"/>
        <v>52</v>
      </c>
      <c r="G358" s="29">
        <f t="shared" si="40"/>
        <v>3</v>
      </c>
      <c r="H358" s="29" t="str">
        <f t="shared" si="41"/>
        <v>Çarşamba</v>
      </c>
    </row>
    <row r="359" spans="1:8" ht="10.5" customHeight="1" x14ac:dyDescent="0.25">
      <c r="A359" s="28">
        <v>42362</v>
      </c>
      <c r="B359" s="29">
        <f t="shared" si="35"/>
        <v>2015</v>
      </c>
      <c r="C359" s="29">
        <f t="shared" si="36"/>
        <v>12</v>
      </c>
      <c r="D359" s="29" t="str">
        <f t="shared" si="37"/>
        <v>Aralık</v>
      </c>
      <c r="E359" s="29">
        <f t="shared" si="38"/>
        <v>4</v>
      </c>
      <c r="F359" s="29">
        <f t="shared" si="39"/>
        <v>52</v>
      </c>
      <c r="G359" s="29">
        <f t="shared" si="40"/>
        <v>4</v>
      </c>
      <c r="H359" s="29" t="str">
        <f t="shared" si="41"/>
        <v>Perşembe</v>
      </c>
    </row>
    <row r="360" spans="1:8" ht="10.5" customHeight="1" x14ac:dyDescent="0.25">
      <c r="A360" s="28">
        <v>42363</v>
      </c>
      <c r="B360" s="29">
        <f t="shared" si="35"/>
        <v>2015</v>
      </c>
      <c r="C360" s="29">
        <f t="shared" si="36"/>
        <v>12</v>
      </c>
      <c r="D360" s="29" t="str">
        <f t="shared" si="37"/>
        <v>Aralık</v>
      </c>
      <c r="E360" s="29">
        <f t="shared" si="38"/>
        <v>4</v>
      </c>
      <c r="F360" s="29">
        <f t="shared" si="39"/>
        <v>52</v>
      </c>
      <c r="G360" s="29">
        <f t="shared" si="40"/>
        <v>5</v>
      </c>
      <c r="H360" s="29" t="str">
        <f t="shared" si="41"/>
        <v>Cuma</v>
      </c>
    </row>
    <row r="361" spans="1:8" ht="10.5" customHeight="1" x14ac:dyDescent="0.25">
      <c r="A361" s="28">
        <v>42364</v>
      </c>
      <c r="B361" s="29">
        <f t="shared" si="35"/>
        <v>2015</v>
      </c>
      <c r="C361" s="29">
        <f t="shared" si="36"/>
        <v>12</v>
      </c>
      <c r="D361" s="29" t="str">
        <f t="shared" si="37"/>
        <v>Aralık</v>
      </c>
      <c r="E361" s="29">
        <f t="shared" si="38"/>
        <v>4</v>
      </c>
      <c r="F361" s="29">
        <f t="shared" si="39"/>
        <v>52</v>
      </c>
      <c r="G361" s="29">
        <f t="shared" si="40"/>
        <v>6</v>
      </c>
      <c r="H361" s="29" t="str">
        <f t="shared" si="41"/>
        <v>Cumartesi</v>
      </c>
    </row>
    <row r="362" spans="1:8" ht="10.5" customHeight="1" x14ac:dyDescent="0.25">
      <c r="A362" s="28">
        <v>42365</v>
      </c>
      <c r="B362" s="29">
        <f t="shared" si="35"/>
        <v>2015</v>
      </c>
      <c r="C362" s="29">
        <f t="shared" si="36"/>
        <v>12</v>
      </c>
      <c r="D362" s="29" t="str">
        <f t="shared" si="37"/>
        <v>Aralık</v>
      </c>
      <c r="E362" s="29">
        <f t="shared" si="38"/>
        <v>4</v>
      </c>
      <c r="F362" s="29">
        <f t="shared" si="39"/>
        <v>52</v>
      </c>
      <c r="G362" s="29">
        <f t="shared" si="40"/>
        <v>7</v>
      </c>
      <c r="H362" s="29" t="str">
        <f t="shared" si="41"/>
        <v>Pazar</v>
      </c>
    </row>
    <row r="363" spans="1:8" ht="10.5" customHeight="1" x14ac:dyDescent="0.25">
      <c r="A363" s="28">
        <v>42366</v>
      </c>
      <c r="B363" s="29">
        <f t="shared" si="35"/>
        <v>2015</v>
      </c>
      <c r="C363" s="29">
        <f t="shared" si="36"/>
        <v>12</v>
      </c>
      <c r="D363" s="29" t="str">
        <f t="shared" si="37"/>
        <v>Aralık</v>
      </c>
      <c r="E363" s="29">
        <f t="shared" si="38"/>
        <v>4</v>
      </c>
      <c r="F363" s="29">
        <f t="shared" si="39"/>
        <v>53</v>
      </c>
      <c r="G363" s="29">
        <f t="shared" si="40"/>
        <v>1</v>
      </c>
      <c r="H363" s="29" t="str">
        <f t="shared" si="41"/>
        <v>Pazartesi</v>
      </c>
    </row>
    <row r="364" spans="1:8" ht="10.5" customHeight="1" x14ac:dyDescent="0.25">
      <c r="A364" s="28">
        <v>42367</v>
      </c>
      <c r="B364" s="29">
        <f t="shared" si="35"/>
        <v>2015</v>
      </c>
      <c r="C364" s="29">
        <f t="shared" si="36"/>
        <v>12</v>
      </c>
      <c r="D364" s="29" t="str">
        <f t="shared" si="37"/>
        <v>Aralık</v>
      </c>
      <c r="E364" s="29">
        <f t="shared" si="38"/>
        <v>4</v>
      </c>
      <c r="F364" s="29">
        <f t="shared" si="39"/>
        <v>53</v>
      </c>
      <c r="G364" s="29">
        <f t="shared" si="40"/>
        <v>2</v>
      </c>
      <c r="H364" s="29" t="str">
        <f t="shared" si="41"/>
        <v>Salı</v>
      </c>
    </row>
    <row r="365" spans="1:8" ht="10.5" customHeight="1" x14ac:dyDescent="0.25">
      <c r="A365" s="28">
        <v>42368</v>
      </c>
      <c r="B365" s="29">
        <f t="shared" si="35"/>
        <v>2015</v>
      </c>
      <c r="C365" s="29">
        <f t="shared" si="36"/>
        <v>12</v>
      </c>
      <c r="D365" s="29" t="str">
        <f t="shared" si="37"/>
        <v>Aralık</v>
      </c>
      <c r="E365" s="29">
        <f t="shared" si="38"/>
        <v>4</v>
      </c>
      <c r="F365" s="29">
        <f t="shared" si="39"/>
        <v>53</v>
      </c>
      <c r="G365" s="29">
        <f t="shared" si="40"/>
        <v>3</v>
      </c>
      <c r="H365" s="29" t="str">
        <f t="shared" si="41"/>
        <v>Çarşamba</v>
      </c>
    </row>
    <row r="366" spans="1:8" ht="10.5" customHeight="1" x14ac:dyDescent="0.25">
      <c r="A366" s="28">
        <v>42369</v>
      </c>
      <c r="B366" s="29">
        <f t="shared" si="35"/>
        <v>2015</v>
      </c>
      <c r="C366" s="29">
        <f t="shared" si="36"/>
        <v>12</v>
      </c>
      <c r="D366" s="29" t="str">
        <f t="shared" si="37"/>
        <v>Aralık</v>
      </c>
      <c r="E366" s="29">
        <f t="shared" si="38"/>
        <v>4</v>
      </c>
      <c r="F366" s="29">
        <f t="shared" si="39"/>
        <v>53</v>
      </c>
      <c r="G366" s="29">
        <f t="shared" si="40"/>
        <v>4</v>
      </c>
      <c r="H366" s="29" t="str">
        <f t="shared" si="41"/>
        <v>Perşembe</v>
      </c>
    </row>
    <row r="367" spans="1:8" ht="10.5" customHeight="1" x14ac:dyDescent="0.25">
      <c r="A367" s="28">
        <v>42370</v>
      </c>
      <c r="B367" s="29">
        <f t="shared" si="35"/>
        <v>2016</v>
      </c>
      <c r="C367" s="29">
        <f t="shared" si="36"/>
        <v>1</v>
      </c>
      <c r="D367" s="29" t="str">
        <f t="shared" si="37"/>
        <v>Ocak</v>
      </c>
      <c r="E367" s="29">
        <f t="shared" si="38"/>
        <v>1</v>
      </c>
      <c r="F367" s="29">
        <f t="shared" si="39"/>
        <v>1</v>
      </c>
      <c r="G367" s="29">
        <f t="shared" si="40"/>
        <v>5</v>
      </c>
      <c r="H367" s="29" t="str">
        <f t="shared" si="41"/>
        <v>Cuma</v>
      </c>
    </row>
    <row r="368" spans="1:8" ht="10.5" customHeight="1" x14ac:dyDescent="0.25">
      <c r="A368" s="28">
        <v>42371</v>
      </c>
      <c r="B368" s="29">
        <f t="shared" si="35"/>
        <v>2016</v>
      </c>
      <c r="C368" s="29">
        <f t="shared" si="36"/>
        <v>1</v>
      </c>
      <c r="D368" s="29" t="str">
        <f t="shared" si="37"/>
        <v>Ocak</v>
      </c>
      <c r="E368" s="29">
        <f t="shared" si="38"/>
        <v>1</v>
      </c>
      <c r="F368" s="29">
        <f t="shared" si="39"/>
        <v>1</v>
      </c>
      <c r="G368" s="29">
        <f t="shared" si="40"/>
        <v>6</v>
      </c>
      <c r="H368" s="29" t="str">
        <f t="shared" si="41"/>
        <v>Cumartesi</v>
      </c>
    </row>
    <row r="369" spans="1:8" ht="10.5" customHeight="1" x14ac:dyDescent="0.25">
      <c r="A369" s="28">
        <v>42372</v>
      </c>
      <c r="B369" s="29">
        <f t="shared" si="35"/>
        <v>2016</v>
      </c>
      <c r="C369" s="29">
        <f t="shared" si="36"/>
        <v>1</v>
      </c>
      <c r="D369" s="29" t="str">
        <f t="shared" si="37"/>
        <v>Ocak</v>
      </c>
      <c r="E369" s="29">
        <f t="shared" si="38"/>
        <v>1</v>
      </c>
      <c r="F369" s="29">
        <f t="shared" si="39"/>
        <v>1</v>
      </c>
      <c r="G369" s="29">
        <f t="shared" si="40"/>
        <v>7</v>
      </c>
      <c r="H369" s="29" t="str">
        <f t="shared" si="41"/>
        <v>Pazar</v>
      </c>
    </row>
    <row r="370" spans="1:8" ht="10.5" customHeight="1" x14ac:dyDescent="0.25">
      <c r="A370" s="28">
        <v>42373</v>
      </c>
      <c r="B370" s="29">
        <f t="shared" si="35"/>
        <v>2016</v>
      </c>
      <c r="C370" s="29">
        <f t="shared" si="36"/>
        <v>1</v>
      </c>
      <c r="D370" s="29" t="str">
        <f t="shared" si="37"/>
        <v>Ocak</v>
      </c>
      <c r="E370" s="29">
        <f t="shared" si="38"/>
        <v>1</v>
      </c>
      <c r="F370" s="29">
        <f t="shared" si="39"/>
        <v>2</v>
      </c>
      <c r="G370" s="29">
        <f t="shared" si="40"/>
        <v>1</v>
      </c>
      <c r="H370" s="29" t="str">
        <f t="shared" si="41"/>
        <v>Pazartesi</v>
      </c>
    </row>
    <row r="371" spans="1:8" ht="10.5" customHeight="1" x14ac:dyDescent="0.25">
      <c r="A371" s="28">
        <v>42374</v>
      </c>
      <c r="B371" s="29">
        <f t="shared" si="35"/>
        <v>2016</v>
      </c>
      <c r="C371" s="29">
        <f t="shared" si="36"/>
        <v>1</v>
      </c>
      <c r="D371" s="29" t="str">
        <f t="shared" si="37"/>
        <v>Ocak</v>
      </c>
      <c r="E371" s="29">
        <f t="shared" si="38"/>
        <v>1</v>
      </c>
      <c r="F371" s="29">
        <f t="shared" si="39"/>
        <v>2</v>
      </c>
      <c r="G371" s="29">
        <f t="shared" si="40"/>
        <v>2</v>
      </c>
      <c r="H371" s="29" t="str">
        <f t="shared" si="41"/>
        <v>Salı</v>
      </c>
    </row>
    <row r="372" spans="1:8" ht="10.5" customHeight="1" x14ac:dyDescent="0.25">
      <c r="A372" s="28">
        <v>42375</v>
      </c>
      <c r="B372" s="29">
        <f t="shared" si="35"/>
        <v>2016</v>
      </c>
      <c r="C372" s="29">
        <f t="shared" si="36"/>
        <v>1</v>
      </c>
      <c r="D372" s="29" t="str">
        <f t="shared" si="37"/>
        <v>Ocak</v>
      </c>
      <c r="E372" s="29">
        <f t="shared" si="38"/>
        <v>1</v>
      </c>
      <c r="F372" s="29">
        <f t="shared" si="39"/>
        <v>2</v>
      </c>
      <c r="G372" s="29">
        <f t="shared" si="40"/>
        <v>3</v>
      </c>
      <c r="H372" s="29" t="str">
        <f t="shared" si="41"/>
        <v>Çarşamba</v>
      </c>
    </row>
    <row r="373" spans="1:8" ht="10.5" customHeight="1" x14ac:dyDescent="0.25">
      <c r="A373" s="28">
        <v>42376</v>
      </c>
      <c r="B373" s="29">
        <f t="shared" si="35"/>
        <v>2016</v>
      </c>
      <c r="C373" s="29">
        <f t="shared" si="36"/>
        <v>1</v>
      </c>
      <c r="D373" s="29" t="str">
        <f t="shared" si="37"/>
        <v>Ocak</v>
      </c>
      <c r="E373" s="29">
        <f t="shared" si="38"/>
        <v>1</v>
      </c>
      <c r="F373" s="29">
        <f t="shared" si="39"/>
        <v>2</v>
      </c>
      <c r="G373" s="29">
        <f t="shared" si="40"/>
        <v>4</v>
      </c>
      <c r="H373" s="29" t="str">
        <f t="shared" si="41"/>
        <v>Perşembe</v>
      </c>
    </row>
    <row r="374" spans="1:8" ht="10.5" customHeight="1" x14ac:dyDescent="0.25">
      <c r="A374" s="28">
        <v>42377</v>
      </c>
      <c r="B374" s="29">
        <f t="shared" si="35"/>
        <v>2016</v>
      </c>
      <c r="C374" s="29">
        <f t="shared" si="36"/>
        <v>1</v>
      </c>
      <c r="D374" s="29" t="str">
        <f t="shared" si="37"/>
        <v>Ocak</v>
      </c>
      <c r="E374" s="29">
        <f t="shared" si="38"/>
        <v>1</v>
      </c>
      <c r="F374" s="29">
        <f t="shared" si="39"/>
        <v>2</v>
      </c>
      <c r="G374" s="29">
        <f t="shared" si="40"/>
        <v>5</v>
      </c>
      <c r="H374" s="29" t="str">
        <f t="shared" si="41"/>
        <v>Cuma</v>
      </c>
    </row>
    <row r="375" spans="1:8" ht="10.5" customHeight="1" x14ac:dyDescent="0.25">
      <c r="A375" s="28">
        <v>42378</v>
      </c>
      <c r="B375" s="29">
        <f t="shared" si="35"/>
        <v>2016</v>
      </c>
      <c r="C375" s="29">
        <f t="shared" si="36"/>
        <v>1</v>
      </c>
      <c r="D375" s="29" t="str">
        <f t="shared" si="37"/>
        <v>Ocak</v>
      </c>
      <c r="E375" s="29">
        <f t="shared" si="38"/>
        <v>1</v>
      </c>
      <c r="F375" s="29">
        <f t="shared" si="39"/>
        <v>2</v>
      </c>
      <c r="G375" s="29">
        <f t="shared" si="40"/>
        <v>6</v>
      </c>
      <c r="H375" s="29" t="str">
        <f t="shared" si="41"/>
        <v>Cumartesi</v>
      </c>
    </row>
    <row r="376" spans="1:8" ht="10.5" customHeight="1" x14ac:dyDescent="0.25">
      <c r="A376" s="28">
        <v>42379</v>
      </c>
      <c r="B376" s="29">
        <f t="shared" si="35"/>
        <v>2016</v>
      </c>
      <c r="C376" s="29">
        <f t="shared" si="36"/>
        <v>1</v>
      </c>
      <c r="D376" s="29" t="str">
        <f t="shared" si="37"/>
        <v>Ocak</v>
      </c>
      <c r="E376" s="29">
        <f t="shared" si="38"/>
        <v>1</v>
      </c>
      <c r="F376" s="29">
        <f t="shared" si="39"/>
        <v>2</v>
      </c>
      <c r="G376" s="29">
        <f t="shared" si="40"/>
        <v>7</v>
      </c>
      <c r="H376" s="29" t="str">
        <f t="shared" si="41"/>
        <v>Pazar</v>
      </c>
    </row>
    <row r="377" spans="1:8" ht="10.5" customHeight="1" x14ac:dyDescent="0.25">
      <c r="A377" s="28">
        <v>42380</v>
      </c>
      <c r="B377" s="29">
        <f t="shared" si="35"/>
        <v>2016</v>
      </c>
      <c r="C377" s="29">
        <f t="shared" si="36"/>
        <v>1</v>
      </c>
      <c r="D377" s="29" t="str">
        <f t="shared" si="37"/>
        <v>Ocak</v>
      </c>
      <c r="E377" s="29">
        <f t="shared" si="38"/>
        <v>1</v>
      </c>
      <c r="F377" s="29">
        <f t="shared" si="39"/>
        <v>3</v>
      </c>
      <c r="G377" s="29">
        <f t="shared" si="40"/>
        <v>1</v>
      </c>
      <c r="H377" s="29" t="str">
        <f t="shared" si="41"/>
        <v>Pazartesi</v>
      </c>
    </row>
    <row r="378" spans="1:8" ht="10.5" customHeight="1" x14ac:dyDescent="0.25">
      <c r="A378" s="28">
        <v>42381</v>
      </c>
      <c r="B378" s="29">
        <f t="shared" si="35"/>
        <v>2016</v>
      </c>
      <c r="C378" s="29">
        <f t="shared" si="36"/>
        <v>1</v>
      </c>
      <c r="D378" s="29" t="str">
        <f t="shared" si="37"/>
        <v>Ocak</v>
      </c>
      <c r="E378" s="29">
        <f t="shared" si="38"/>
        <v>1</v>
      </c>
      <c r="F378" s="29">
        <f t="shared" si="39"/>
        <v>3</v>
      </c>
      <c r="G378" s="29">
        <f t="shared" si="40"/>
        <v>2</v>
      </c>
      <c r="H378" s="29" t="str">
        <f t="shared" si="41"/>
        <v>Salı</v>
      </c>
    </row>
    <row r="379" spans="1:8" ht="10.5" customHeight="1" x14ac:dyDescent="0.25">
      <c r="A379" s="28">
        <v>42382</v>
      </c>
      <c r="B379" s="29">
        <f t="shared" si="35"/>
        <v>2016</v>
      </c>
      <c r="C379" s="29">
        <f t="shared" si="36"/>
        <v>1</v>
      </c>
      <c r="D379" s="29" t="str">
        <f t="shared" si="37"/>
        <v>Ocak</v>
      </c>
      <c r="E379" s="29">
        <f t="shared" si="38"/>
        <v>1</v>
      </c>
      <c r="F379" s="29">
        <f t="shared" si="39"/>
        <v>3</v>
      </c>
      <c r="G379" s="29">
        <f t="shared" si="40"/>
        <v>3</v>
      </c>
      <c r="H379" s="29" t="str">
        <f t="shared" si="41"/>
        <v>Çarşamba</v>
      </c>
    </row>
    <row r="380" spans="1:8" ht="10.5" customHeight="1" x14ac:dyDescent="0.25">
      <c r="A380" s="28">
        <v>42383</v>
      </c>
      <c r="B380" s="29">
        <f t="shared" si="35"/>
        <v>2016</v>
      </c>
      <c r="C380" s="29">
        <f t="shared" si="36"/>
        <v>1</v>
      </c>
      <c r="D380" s="29" t="str">
        <f t="shared" si="37"/>
        <v>Ocak</v>
      </c>
      <c r="E380" s="29">
        <f t="shared" si="38"/>
        <v>1</v>
      </c>
      <c r="F380" s="29">
        <f t="shared" si="39"/>
        <v>3</v>
      </c>
      <c r="G380" s="29">
        <f t="shared" si="40"/>
        <v>4</v>
      </c>
      <c r="H380" s="29" t="str">
        <f t="shared" si="41"/>
        <v>Perşembe</v>
      </c>
    </row>
    <row r="381" spans="1:8" ht="10.5" customHeight="1" x14ac:dyDescent="0.25">
      <c r="A381" s="28">
        <v>42384</v>
      </c>
      <c r="B381" s="29">
        <f t="shared" si="35"/>
        <v>2016</v>
      </c>
      <c r="C381" s="29">
        <f t="shared" si="36"/>
        <v>1</v>
      </c>
      <c r="D381" s="29" t="str">
        <f t="shared" si="37"/>
        <v>Ocak</v>
      </c>
      <c r="E381" s="29">
        <f t="shared" si="38"/>
        <v>1</v>
      </c>
      <c r="F381" s="29">
        <f t="shared" si="39"/>
        <v>3</v>
      </c>
      <c r="G381" s="29">
        <f t="shared" si="40"/>
        <v>5</v>
      </c>
      <c r="H381" s="29" t="str">
        <f t="shared" si="41"/>
        <v>Cuma</v>
      </c>
    </row>
    <row r="382" spans="1:8" ht="10.5" customHeight="1" x14ac:dyDescent="0.25">
      <c r="A382" s="28">
        <v>42385</v>
      </c>
      <c r="B382" s="29">
        <f t="shared" si="35"/>
        <v>2016</v>
      </c>
      <c r="C382" s="29">
        <f t="shared" si="36"/>
        <v>1</v>
      </c>
      <c r="D382" s="29" t="str">
        <f t="shared" si="37"/>
        <v>Ocak</v>
      </c>
      <c r="E382" s="29">
        <f t="shared" si="38"/>
        <v>1</v>
      </c>
      <c r="F382" s="29">
        <f t="shared" si="39"/>
        <v>3</v>
      </c>
      <c r="G382" s="29">
        <f t="shared" si="40"/>
        <v>6</v>
      </c>
      <c r="H382" s="29" t="str">
        <f t="shared" si="41"/>
        <v>Cumartesi</v>
      </c>
    </row>
    <row r="383" spans="1:8" ht="10.5" customHeight="1" x14ac:dyDescent="0.25">
      <c r="A383" s="28">
        <v>42386</v>
      </c>
      <c r="B383" s="29">
        <f t="shared" si="35"/>
        <v>2016</v>
      </c>
      <c r="C383" s="29">
        <f t="shared" si="36"/>
        <v>1</v>
      </c>
      <c r="D383" s="29" t="str">
        <f t="shared" si="37"/>
        <v>Ocak</v>
      </c>
      <c r="E383" s="29">
        <f t="shared" si="38"/>
        <v>1</v>
      </c>
      <c r="F383" s="29">
        <f t="shared" si="39"/>
        <v>3</v>
      </c>
      <c r="G383" s="29">
        <f t="shared" si="40"/>
        <v>7</v>
      </c>
      <c r="H383" s="29" t="str">
        <f t="shared" si="41"/>
        <v>Pazar</v>
      </c>
    </row>
    <row r="384" spans="1:8" ht="10.5" customHeight="1" x14ac:dyDescent="0.25">
      <c r="A384" s="28">
        <v>42387</v>
      </c>
      <c r="B384" s="29">
        <f t="shared" si="35"/>
        <v>2016</v>
      </c>
      <c r="C384" s="29">
        <f t="shared" si="36"/>
        <v>1</v>
      </c>
      <c r="D384" s="29" t="str">
        <f t="shared" si="37"/>
        <v>Ocak</v>
      </c>
      <c r="E384" s="29">
        <f t="shared" si="38"/>
        <v>1</v>
      </c>
      <c r="F384" s="29">
        <f t="shared" si="39"/>
        <v>4</v>
      </c>
      <c r="G384" s="29">
        <f t="shared" si="40"/>
        <v>1</v>
      </c>
      <c r="H384" s="29" t="str">
        <f t="shared" si="41"/>
        <v>Pazartesi</v>
      </c>
    </row>
    <row r="385" spans="1:8" ht="10.5" customHeight="1" x14ac:dyDescent="0.25">
      <c r="A385" s="28">
        <v>42388</v>
      </c>
      <c r="B385" s="29">
        <f t="shared" si="35"/>
        <v>2016</v>
      </c>
      <c r="C385" s="29">
        <f t="shared" si="36"/>
        <v>1</v>
      </c>
      <c r="D385" s="29" t="str">
        <f t="shared" si="37"/>
        <v>Ocak</v>
      </c>
      <c r="E385" s="29">
        <f t="shared" si="38"/>
        <v>1</v>
      </c>
      <c r="F385" s="29">
        <f t="shared" si="39"/>
        <v>4</v>
      </c>
      <c r="G385" s="29">
        <f t="shared" si="40"/>
        <v>2</v>
      </c>
      <c r="H385" s="29" t="str">
        <f t="shared" si="41"/>
        <v>Salı</v>
      </c>
    </row>
    <row r="386" spans="1:8" ht="10.5" customHeight="1" x14ac:dyDescent="0.25">
      <c r="A386" s="28">
        <v>42389</v>
      </c>
      <c r="B386" s="29">
        <f t="shared" ref="B386:B449" si="42">IF(A386="","",YEAR(A386))</f>
        <v>2016</v>
      </c>
      <c r="C386" s="29">
        <f t="shared" ref="C386:C449" si="43">IF(A386="","",MONTH(A386))</f>
        <v>1</v>
      </c>
      <c r="D386" s="29" t="str">
        <f t="shared" ref="D386:D449" si="44">IF(A386="","",CHOOSE(MONTH(A386),"Ocak","Şubat","Mart","Nisan","Mayıs","Haziran","Temmuz","Ağustos","Eylül","Ekim","Kasım","Aralık"))</f>
        <v>Ocak</v>
      </c>
      <c r="E386" s="29">
        <f t="shared" ref="E386:E449" si="45">IF(A386="","",ROUNDUP(MONTH(A386)/3,0))</f>
        <v>1</v>
      </c>
      <c r="F386" s="29">
        <f t="shared" ref="F386:F449" si="46">IF(A386="","",WEEKNUM(A386,2))</f>
        <v>4</v>
      </c>
      <c r="G386" s="29">
        <f t="shared" ref="G386:G449" si="47">IF(A386="","",WEEKDAY(A386,2))</f>
        <v>3</v>
      </c>
      <c r="H386" s="29" t="str">
        <f t="shared" ref="H386:H449" si="48">IF(A386="","",CHOOSE(WEEKDAY(A386,2),"Pazartesi","Salı","Çarşamba","Perşembe","Cuma","Cumartesi","Pazar"))</f>
        <v>Çarşamba</v>
      </c>
    </row>
    <row r="387" spans="1:8" ht="10.5" customHeight="1" x14ac:dyDescent="0.25">
      <c r="A387" s="28">
        <v>42390</v>
      </c>
      <c r="B387" s="29">
        <f t="shared" si="42"/>
        <v>2016</v>
      </c>
      <c r="C387" s="29">
        <f t="shared" si="43"/>
        <v>1</v>
      </c>
      <c r="D387" s="29" t="str">
        <f t="shared" si="44"/>
        <v>Ocak</v>
      </c>
      <c r="E387" s="29">
        <f t="shared" si="45"/>
        <v>1</v>
      </c>
      <c r="F387" s="29">
        <f t="shared" si="46"/>
        <v>4</v>
      </c>
      <c r="G387" s="29">
        <f t="shared" si="47"/>
        <v>4</v>
      </c>
      <c r="H387" s="29" t="str">
        <f t="shared" si="48"/>
        <v>Perşembe</v>
      </c>
    </row>
    <row r="388" spans="1:8" ht="10.5" customHeight="1" x14ac:dyDescent="0.25">
      <c r="A388" s="28">
        <v>42391</v>
      </c>
      <c r="B388" s="29">
        <f t="shared" si="42"/>
        <v>2016</v>
      </c>
      <c r="C388" s="29">
        <f t="shared" si="43"/>
        <v>1</v>
      </c>
      <c r="D388" s="29" t="str">
        <f t="shared" si="44"/>
        <v>Ocak</v>
      </c>
      <c r="E388" s="29">
        <f t="shared" si="45"/>
        <v>1</v>
      </c>
      <c r="F388" s="29">
        <f t="shared" si="46"/>
        <v>4</v>
      </c>
      <c r="G388" s="29">
        <f t="shared" si="47"/>
        <v>5</v>
      </c>
      <c r="H388" s="29" t="str">
        <f t="shared" si="48"/>
        <v>Cuma</v>
      </c>
    </row>
    <row r="389" spans="1:8" ht="10.5" customHeight="1" x14ac:dyDescent="0.25">
      <c r="A389" s="28">
        <v>42392</v>
      </c>
      <c r="B389" s="29">
        <f t="shared" si="42"/>
        <v>2016</v>
      </c>
      <c r="C389" s="29">
        <f t="shared" si="43"/>
        <v>1</v>
      </c>
      <c r="D389" s="29" t="str">
        <f t="shared" si="44"/>
        <v>Ocak</v>
      </c>
      <c r="E389" s="29">
        <f t="shared" si="45"/>
        <v>1</v>
      </c>
      <c r="F389" s="29">
        <f t="shared" si="46"/>
        <v>4</v>
      </c>
      <c r="G389" s="29">
        <f t="shared" si="47"/>
        <v>6</v>
      </c>
      <c r="H389" s="29" t="str">
        <f t="shared" si="48"/>
        <v>Cumartesi</v>
      </c>
    </row>
    <row r="390" spans="1:8" ht="10.5" customHeight="1" x14ac:dyDescent="0.25">
      <c r="A390" s="28">
        <v>42393</v>
      </c>
      <c r="B390" s="29">
        <f t="shared" si="42"/>
        <v>2016</v>
      </c>
      <c r="C390" s="29">
        <f t="shared" si="43"/>
        <v>1</v>
      </c>
      <c r="D390" s="29" t="str">
        <f t="shared" si="44"/>
        <v>Ocak</v>
      </c>
      <c r="E390" s="29">
        <f t="shared" si="45"/>
        <v>1</v>
      </c>
      <c r="F390" s="29">
        <f t="shared" si="46"/>
        <v>4</v>
      </c>
      <c r="G390" s="29">
        <f t="shared" si="47"/>
        <v>7</v>
      </c>
      <c r="H390" s="29" t="str">
        <f t="shared" si="48"/>
        <v>Pazar</v>
      </c>
    </row>
    <row r="391" spans="1:8" ht="10.5" customHeight="1" x14ac:dyDescent="0.25">
      <c r="A391" s="28">
        <v>42394</v>
      </c>
      <c r="B391" s="29">
        <f t="shared" si="42"/>
        <v>2016</v>
      </c>
      <c r="C391" s="29">
        <f t="shared" si="43"/>
        <v>1</v>
      </c>
      <c r="D391" s="29" t="str">
        <f t="shared" si="44"/>
        <v>Ocak</v>
      </c>
      <c r="E391" s="29">
        <f t="shared" si="45"/>
        <v>1</v>
      </c>
      <c r="F391" s="29">
        <f t="shared" si="46"/>
        <v>5</v>
      </c>
      <c r="G391" s="29">
        <f t="shared" si="47"/>
        <v>1</v>
      </c>
      <c r="H391" s="29" t="str">
        <f t="shared" si="48"/>
        <v>Pazartesi</v>
      </c>
    </row>
    <row r="392" spans="1:8" ht="10.5" customHeight="1" x14ac:dyDescent="0.25">
      <c r="A392" s="28">
        <v>42395</v>
      </c>
      <c r="B392" s="29">
        <f t="shared" si="42"/>
        <v>2016</v>
      </c>
      <c r="C392" s="29">
        <f t="shared" si="43"/>
        <v>1</v>
      </c>
      <c r="D392" s="29" t="str">
        <f t="shared" si="44"/>
        <v>Ocak</v>
      </c>
      <c r="E392" s="29">
        <f t="shared" si="45"/>
        <v>1</v>
      </c>
      <c r="F392" s="29">
        <f t="shared" si="46"/>
        <v>5</v>
      </c>
      <c r="G392" s="29">
        <f t="shared" si="47"/>
        <v>2</v>
      </c>
      <c r="H392" s="29" t="str">
        <f t="shared" si="48"/>
        <v>Salı</v>
      </c>
    </row>
    <row r="393" spans="1:8" ht="10.5" customHeight="1" x14ac:dyDescent="0.25">
      <c r="A393" s="28">
        <v>42396</v>
      </c>
      <c r="B393" s="29">
        <f t="shared" si="42"/>
        <v>2016</v>
      </c>
      <c r="C393" s="29">
        <f t="shared" si="43"/>
        <v>1</v>
      </c>
      <c r="D393" s="29" t="str">
        <f t="shared" si="44"/>
        <v>Ocak</v>
      </c>
      <c r="E393" s="29">
        <f t="shared" si="45"/>
        <v>1</v>
      </c>
      <c r="F393" s="29">
        <f t="shared" si="46"/>
        <v>5</v>
      </c>
      <c r="G393" s="29">
        <f t="shared" si="47"/>
        <v>3</v>
      </c>
      <c r="H393" s="29" t="str">
        <f t="shared" si="48"/>
        <v>Çarşamba</v>
      </c>
    </row>
    <row r="394" spans="1:8" ht="10.5" customHeight="1" x14ac:dyDescent="0.25">
      <c r="A394" s="28">
        <v>42397</v>
      </c>
      <c r="B394" s="29">
        <f t="shared" si="42"/>
        <v>2016</v>
      </c>
      <c r="C394" s="29">
        <f t="shared" si="43"/>
        <v>1</v>
      </c>
      <c r="D394" s="29" t="str">
        <f t="shared" si="44"/>
        <v>Ocak</v>
      </c>
      <c r="E394" s="29">
        <f t="shared" si="45"/>
        <v>1</v>
      </c>
      <c r="F394" s="29">
        <f t="shared" si="46"/>
        <v>5</v>
      </c>
      <c r="G394" s="29">
        <f t="shared" si="47"/>
        <v>4</v>
      </c>
      <c r="H394" s="29" t="str">
        <f t="shared" si="48"/>
        <v>Perşembe</v>
      </c>
    </row>
    <row r="395" spans="1:8" ht="10.5" customHeight="1" x14ac:dyDescent="0.25">
      <c r="A395" s="28">
        <v>42398</v>
      </c>
      <c r="B395" s="29">
        <f t="shared" si="42"/>
        <v>2016</v>
      </c>
      <c r="C395" s="29">
        <f t="shared" si="43"/>
        <v>1</v>
      </c>
      <c r="D395" s="29" t="str">
        <f t="shared" si="44"/>
        <v>Ocak</v>
      </c>
      <c r="E395" s="29">
        <f t="shared" si="45"/>
        <v>1</v>
      </c>
      <c r="F395" s="29">
        <f t="shared" si="46"/>
        <v>5</v>
      </c>
      <c r="G395" s="29">
        <f t="shared" si="47"/>
        <v>5</v>
      </c>
      <c r="H395" s="29" t="str">
        <f t="shared" si="48"/>
        <v>Cuma</v>
      </c>
    </row>
    <row r="396" spans="1:8" ht="10.5" customHeight="1" x14ac:dyDescent="0.25">
      <c r="A396" s="28">
        <v>42399</v>
      </c>
      <c r="B396" s="29">
        <f t="shared" si="42"/>
        <v>2016</v>
      </c>
      <c r="C396" s="29">
        <f t="shared" si="43"/>
        <v>1</v>
      </c>
      <c r="D396" s="29" t="str">
        <f t="shared" si="44"/>
        <v>Ocak</v>
      </c>
      <c r="E396" s="29">
        <f t="shared" si="45"/>
        <v>1</v>
      </c>
      <c r="F396" s="29">
        <f t="shared" si="46"/>
        <v>5</v>
      </c>
      <c r="G396" s="29">
        <f t="shared" si="47"/>
        <v>6</v>
      </c>
      <c r="H396" s="29" t="str">
        <f t="shared" si="48"/>
        <v>Cumartesi</v>
      </c>
    </row>
    <row r="397" spans="1:8" ht="10.5" customHeight="1" x14ac:dyDescent="0.25">
      <c r="A397" s="28">
        <v>42400</v>
      </c>
      <c r="B397" s="29">
        <f t="shared" si="42"/>
        <v>2016</v>
      </c>
      <c r="C397" s="29">
        <f t="shared" si="43"/>
        <v>1</v>
      </c>
      <c r="D397" s="29" t="str">
        <f t="shared" si="44"/>
        <v>Ocak</v>
      </c>
      <c r="E397" s="29">
        <f t="shared" si="45"/>
        <v>1</v>
      </c>
      <c r="F397" s="29">
        <f t="shared" si="46"/>
        <v>5</v>
      </c>
      <c r="G397" s="29">
        <f t="shared" si="47"/>
        <v>7</v>
      </c>
      <c r="H397" s="29" t="str">
        <f t="shared" si="48"/>
        <v>Pazar</v>
      </c>
    </row>
    <row r="398" spans="1:8" ht="10.5" customHeight="1" x14ac:dyDescent="0.25">
      <c r="A398" s="28">
        <v>42401</v>
      </c>
      <c r="B398" s="29">
        <f t="shared" si="42"/>
        <v>2016</v>
      </c>
      <c r="C398" s="29">
        <f t="shared" si="43"/>
        <v>2</v>
      </c>
      <c r="D398" s="29" t="str">
        <f t="shared" si="44"/>
        <v>Şubat</v>
      </c>
      <c r="E398" s="29">
        <f t="shared" si="45"/>
        <v>1</v>
      </c>
      <c r="F398" s="29">
        <f t="shared" si="46"/>
        <v>6</v>
      </c>
      <c r="G398" s="29">
        <f t="shared" si="47"/>
        <v>1</v>
      </c>
      <c r="H398" s="29" t="str">
        <f t="shared" si="48"/>
        <v>Pazartesi</v>
      </c>
    </row>
    <row r="399" spans="1:8" ht="10.5" customHeight="1" x14ac:dyDescent="0.25">
      <c r="A399" s="28">
        <v>42402</v>
      </c>
      <c r="B399" s="29">
        <f t="shared" si="42"/>
        <v>2016</v>
      </c>
      <c r="C399" s="29">
        <f t="shared" si="43"/>
        <v>2</v>
      </c>
      <c r="D399" s="29" t="str">
        <f t="shared" si="44"/>
        <v>Şubat</v>
      </c>
      <c r="E399" s="29">
        <f t="shared" si="45"/>
        <v>1</v>
      </c>
      <c r="F399" s="29">
        <f t="shared" si="46"/>
        <v>6</v>
      </c>
      <c r="G399" s="29">
        <f t="shared" si="47"/>
        <v>2</v>
      </c>
      <c r="H399" s="29" t="str">
        <f t="shared" si="48"/>
        <v>Salı</v>
      </c>
    </row>
    <row r="400" spans="1:8" ht="10.5" customHeight="1" x14ac:dyDescent="0.25">
      <c r="A400" s="28">
        <v>42403</v>
      </c>
      <c r="B400" s="29">
        <f t="shared" si="42"/>
        <v>2016</v>
      </c>
      <c r="C400" s="29">
        <f t="shared" si="43"/>
        <v>2</v>
      </c>
      <c r="D400" s="29" t="str">
        <f t="shared" si="44"/>
        <v>Şubat</v>
      </c>
      <c r="E400" s="29">
        <f t="shared" si="45"/>
        <v>1</v>
      </c>
      <c r="F400" s="29">
        <f t="shared" si="46"/>
        <v>6</v>
      </c>
      <c r="G400" s="29">
        <f t="shared" si="47"/>
        <v>3</v>
      </c>
      <c r="H400" s="29" t="str">
        <f t="shared" si="48"/>
        <v>Çarşamba</v>
      </c>
    </row>
    <row r="401" spans="1:8" ht="10.5" customHeight="1" x14ac:dyDescent="0.25">
      <c r="A401" s="28">
        <v>42404</v>
      </c>
      <c r="B401" s="29">
        <f t="shared" si="42"/>
        <v>2016</v>
      </c>
      <c r="C401" s="29">
        <f t="shared" si="43"/>
        <v>2</v>
      </c>
      <c r="D401" s="29" t="str">
        <f t="shared" si="44"/>
        <v>Şubat</v>
      </c>
      <c r="E401" s="29">
        <f t="shared" si="45"/>
        <v>1</v>
      </c>
      <c r="F401" s="29">
        <f t="shared" si="46"/>
        <v>6</v>
      </c>
      <c r="G401" s="29">
        <f t="shared" si="47"/>
        <v>4</v>
      </c>
      <c r="H401" s="29" t="str">
        <f t="shared" si="48"/>
        <v>Perşembe</v>
      </c>
    </row>
    <row r="402" spans="1:8" ht="10.5" customHeight="1" x14ac:dyDescent="0.25">
      <c r="A402" s="28">
        <v>42405</v>
      </c>
      <c r="B402" s="29">
        <f t="shared" si="42"/>
        <v>2016</v>
      </c>
      <c r="C402" s="29">
        <f t="shared" si="43"/>
        <v>2</v>
      </c>
      <c r="D402" s="29" t="str">
        <f t="shared" si="44"/>
        <v>Şubat</v>
      </c>
      <c r="E402" s="29">
        <f t="shared" si="45"/>
        <v>1</v>
      </c>
      <c r="F402" s="29">
        <f t="shared" si="46"/>
        <v>6</v>
      </c>
      <c r="G402" s="29">
        <f t="shared" si="47"/>
        <v>5</v>
      </c>
      <c r="H402" s="29" t="str">
        <f t="shared" si="48"/>
        <v>Cuma</v>
      </c>
    </row>
    <row r="403" spans="1:8" ht="10.5" customHeight="1" x14ac:dyDescent="0.25">
      <c r="A403" s="28">
        <v>42406</v>
      </c>
      <c r="B403" s="29">
        <f t="shared" si="42"/>
        <v>2016</v>
      </c>
      <c r="C403" s="29">
        <f t="shared" si="43"/>
        <v>2</v>
      </c>
      <c r="D403" s="29" t="str">
        <f t="shared" si="44"/>
        <v>Şubat</v>
      </c>
      <c r="E403" s="29">
        <f t="shared" si="45"/>
        <v>1</v>
      </c>
      <c r="F403" s="29">
        <f t="shared" si="46"/>
        <v>6</v>
      </c>
      <c r="G403" s="29">
        <f t="shared" si="47"/>
        <v>6</v>
      </c>
      <c r="H403" s="29" t="str">
        <f t="shared" si="48"/>
        <v>Cumartesi</v>
      </c>
    </row>
    <row r="404" spans="1:8" ht="10.5" customHeight="1" x14ac:dyDescent="0.25">
      <c r="A404" s="28">
        <v>42407</v>
      </c>
      <c r="B404" s="29">
        <f t="shared" si="42"/>
        <v>2016</v>
      </c>
      <c r="C404" s="29">
        <f t="shared" si="43"/>
        <v>2</v>
      </c>
      <c r="D404" s="29" t="str">
        <f t="shared" si="44"/>
        <v>Şubat</v>
      </c>
      <c r="E404" s="29">
        <f t="shared" si="45"/>
        <v>1</v>
      </c>
      <c r="F404" s="29">
        <f t="shared" si="46"/>
        <v>6</v>
      </c>
      <c r="G404" s="29">
        <f t="shared" si="47"/>
        <v>7</v>
      </c>
      <c r="H404" s="29" t="str">
        <f t="shared" si="48"/>
        <v>Pazar</v>
      </c>
    </row>
    <row r="405" spans="1:8" ht="10.5" customHeight="1" x14ac:dyDescent="0.25">
      <c r="A405" s="28">
        <v>42408</v>
      </c>
      <c r="B405" s="29">
        <f t="shared" si="42"/>
        <v>2016</v>
      </c>
      <c r="C405" s="29">
        <f t="shared" si="43"/>
        <v>2</v>
      </c>
      <c r="D405" s="29" t="str">
        <f t="shared" si="44"/>
        <v>Şubat</v>
      </c>
      <c r="E405" s="29">
        <f t="shared" si="45"/>
        <v>1</v>
      </c>
      <c r="F405" s="29">
        <f t="shared" si="46"/>
        <v>7</v>
      </c>
      <c r="G405" s="29">
        <f t="shared" si="47"/>
        <v>1</v>
      </c>
      <c r="H405" s="29" t="str">
        <f t="shared" si="48"/>
        <v>Pazartesi</v>
      </c>
    </row>
    <row r="406" spans="1:8" ht="10.5" customHeight="1" x14ac:dyDescent="0.25">
      <c r="A406" s="28">
        <v>42409</v>
      </c>
      <c r="B406" s="29">
        <f t="shared" si="42"/>
        <v>2016</v>
      </c>
      <c r="C406" s="29">
        <f t="shared" si="43"/>
        <v>2</v>
      </c>
      <c r="D406" s="29" t="str">
        <f t="shared" si="44"/>
        <v>Şubat</v>
      </c>
      <c r="E406" s="29">
        <f t="shared" si="45"/>
        <v>1</v>
      </c>
      <c r="F406" s="29">
        <f t="shared" si="46"/>
        <v>7</v>
      </c>
      <c r="G406" s="29">
        <f t="shared" si="47"/>
        <v>2</v>
      </c>
      <c r="H406" s="29" t="str">
        <f t="shared" si="48"/>
        <v>Salı</v>
      </c>
    </row>
    <row r="407" spans="1:8" ht="10.5" customHeight="1" x14ac:dyDescent="0.25">
      <c r="A407" s="28">
        <v>42410</v>
      </c>
      <c r="B407" s="29">
        <f t="shared" si="42"/>
        <v>2016</v>
      </c>
      <c r="C407" s="29">
        <f t="shared" si="43"/>
        <v>2</v>
      </c>
      <c r="D407" s="29" t="str">
        <f t="shared" si="44"/>
        <v>Şubat</v>
      </c>
      <c r="E407" s="29">
        <f t="shared" si="45"/>
        <v>1</v>
      </c>
      <c r="F407" s="29">
        <f t="shared" si="46"/>
        <v>7</v>
      </c>
      <c r="G407" s="29">
        <f t="shared" si="47"/>
        <v>3</v>
      </c>
      <c r="H407" s="29" t="str">
        <f t="shared" si="48"/>
        <v>Çarşamba</v>
      </c>
    </row>
    <row r="408" spans="1:8" ht="10.5" customHeight="1" x14ac:dyDescent="0.25">
      <c r="A408" s="28">
        <v>42411</v>
      </c>
      <c r="B408" s="29">
        <f t="shared" si="42"/>
        <v>2016</v>
      </c>
      <c r="C408" s="29">
        <f t="shared" si="43"/>
        <v>2</v>
      </c>
      <c r="D408" s="29" t="str">
        <f t="shared" si="44"/>
        <v>Şubat</v>
      </c>
      <c r="E408" s="29">
        <f t="shared" si="45"/>
        <v>1</v>
      </c>
      <c r="F408" s="29">
        <f t="shared" si="46"/>
        <v>7</v>
      </c>
      <c r="G408" s="29">
        <f t="shared" si="47"/>
        <v>4</v>
      </c>
      <c r="H408" s="29" t="str">
        <f t="shared" si="48"/>
        <v>Perşembe</v>
      </c>
    </row>
    <row r="409" spans="1:8" ht="10.5" customHeight="1" x14ac:dyDescent="0.25">
      <c r="A409" s="28">
        <v>42412</v>
      </c>
      <c r="B409" s="29">
        <f t="shared" si="42"/>
        <v>2016</v>
      </c>
      <c r="C409" s="29">
        <f t="shared" si="43"/>
        <v>2</v>
      </c>
      <c r="D409" s="29" t="str">
        <f t="shared" si="44"/>
        <v>Şubat</v>
      </c>
      <c r="E409" s="29">
        <f t="shared" si="45"/>
        <v>1</v>
      </c>
      <c r="F409" s="29">
        <f t="shared" si="46"/>
        <v>7</v>
      </c>
      <c r="G409" s="29">
        <f t="shared" si="47"/>
        <v>5</v>
      </c>
      <c r="H409" s="29" t="str">
        <f t="shared" si="48"/>
        <v>Cuma</v>
      </c>
    </row>
    <row r="410" spans="1:8" ht="10.5" customHeight="1" x14ac:dyDescent="0.25">
      <c r="A410" s="28">
        <v>42413</v>
      </c>
      <c r="B410" s="29">
        <f t="shared" si="42"/>
        <v>2016</v>
      </c>
      <c r="C410" s="29">
        <f t="shared" si="43"/>
        <v>2</v>
      </c>
      <c r="D410" s="29" t="str">
        <f t="shared" si="44"/>
        <v>Şubat</v>
      </c>
      <c r="E410" s="29">
        <f t="shared" si="45"/>
        <v>1</v>
      </c>
      <c r="F410" s="29">
        <f t="shared" si="46"/>
        <v>7</v>
      </c>
      <c r="G410" s="29">
        <f t="shared" si="47"/>
        <v>6</v>
      </c>
      <c r="H410" s="29" t="str">
        <f t="shared" si="48"/>
        <v>Cumartesi</v>
      </c>
    </row>
    <row r="411" spans="1:8" ht="10.5" customHeight="1" x14ac:dyDescent="0.25">
      <c r="A411" s="28">
        <v>42414</v>
      </c>
      <c r="B411" s="29">
        <f t="shared" si="42"/>
        <v>2016</v>
      </c>
      <c r="C411" s="29">
        <f t="shared" si="43"/>
        <v>2</v>
      </c>
      <c r="D411" s="29" t="str">
        <f t="shared" si="44"/>
        <v>Şubat</v>
      </c>
      <c r="E411" s="29">
        <f t="shared" si="45"/>
        <v>1</v>
      </c>
      <c r="F411" s="29">
        <f t="shared" si="46"/>
        <v>7</v>
      </c>
      <c r="G411" s="29">
        <f t="shared" si="47"/>
        <v>7</v>
      </c>
      <c r="H411" s="29" t="str">
        <f t="shared" si="48"/>
        <v>Pazar</v>
      </c>
    </row>
    <row r="412" spans="1:8" ht="10.5" customHeight="1" x14ac:dyDescent="0.25">
      <c r="A412" s="28">
        <v>42415</v>
      </c>
      <c r="B412" s="29">
        <f t="shared" si="42"/>
        <v>2016</v>
      </c>
      <c r="C412" s="29">
        <f t="shared" si="43"/>
        <v>2</v>
      </c>
      <c r="D412" s="29" t="str">
        <f t="shared" si="44"/>
        <v>Şubat</v>
      </c>
      <c r="E412" s="29">
        <f t="shared" si="45"/>
        <v>1</v>
      </c>
      <c r="F412" s="29">
        <f t="shared" si="46"/>
        <v>8</v>
      </c>
      <c r="G412" s="29">
        <f t="shared" si="47"/>
        <v>1</v>
      </c>
      <c r="H412" s="29" t="str">
        <f t="shared" si="48"/>
        <v>Pazartesi</v>
      </c>
    </row>
    <row r="413" spans="1:8" ht="10.5" customHeight="1" x14ac:dyDescent="0.25">
      <c r="A413" s="28">
        <v>42416</v>
      </c>
      <c r="B413" s="29">
        <f t="shared" si="42"/>
        <v>2016</v>
      </c>
      <c r="C413" s="29">
        <f t="shared" si="43"/>
        <v>2</v>
      </c>
      <c r="D413" s="29" t="str">
        <f t="shared" si="44"/>
        <v>Şubat</v>
      </c>
      <c r="E413" s="29">
        <f t="shared" si="45"/>
        <v>1</v>
      </c>
      <c r="F413" s="29">
        <f t="shared" si="46"/>
        <v>8</v>
      </c>
      <c r="G413" s="29">
        <f t="shared" si="47"/>
        <v>2</v>
      </c>
      <c r="H413" s="29" t="str">
        <f t="shared" si="48"/>
        <v>Salı</v>
      </c>
    </row>
    <row r="414" spans="1:8" ht="10.5" customHeight="1" x14ac:dyDescent="0.25">
      <c r="A414" s="28">
        <v>42417</v>
      </c>
      <c r="B414" s="29">
        <f t="shared" si="42"/>
        <v>2016</v>
      </c>
      <c r="C414" s="29">
        <f t="shared" si="43"/>
        <v>2</v>
      </c>
      <c r="D414" s="29" t="str">
        <f t="shared" si="44"/>
        <v>Şubat</v>
      </c>
      <c r="E414" s="29">
        <f t="shared" si="45"/>
        <v>1</v>
      </c>
      <c r="F414" s="29">
        <f t="shared" si="46"/>
        <v>8</v>
      </c>
      <c r="G414" s="29">
        <f t="shared" si="47"/>
        <v>3</v>
      </c>
      <c r="H414" s="29" t="str">
        <f t="shared" si="48"/>
        <v>Çarşamba</v>
      </c>
    </row>
    <row r="415" spans="1:8" ht="10.5" customHeight="1" x14ac:dyDescent="0.25">
      <c r="A415" s="28">
        <v>42418</v>
      </c>
      <c r="B415" s="29">
        <f t="shared" si="42"/>
        <v>2016</v>
      </c>
      <c r="C415" s="29">
        <f t="shared" si="43"/>
        <v>2</v>
      </c>
      <c r="D415" s="29" t="str">
        <f t="shared" si="44"/>
        <v>Şubat</v>
      </c>
      <c r="E415" s="29">
        <f t="shared" si="45"/>
        <v>1</v>
      </c>
      <c r="F415" s="29">
        <f t="shared" si="46"/>
        <v>8</v>
      </c>
      <c r="G415" s="29">
        <f t="shared" si="47"/>
        <v>4</v>
      </c>
      <c r="H415" s="29" t="str">
        <f t="shared" si="48"/>
        <v>Perşembe</v>
      </c>
    </row>
    <row r="416" spans="1:8" ht="10.5" customHeight="1" x14ac:dyDescent="0.25">
      <c r="A416" s="28">
        <v>42419</v>
      </c>
      <c r="B416" s="29">
        <f t="shared" si="42"/>
        <v>2016</v>
      </c>
      <c r="C416" s="29">
        <f t="shared" si="43"/>
        <v>2</v>
      </c>
      <c r="D416" s="29" t="str">
        <f t="shared" si="44"/>
        <v>Şubat</v>
      </c>
      <c r="E416" s="29">
        <f t="shared" si="45"/>
        <v>1</v>
      </c>
      <c r="F416" s="29">
        <f t="shared" si="46"/>
        <v>8</v>
      </c>
      <c r="G416" s="29">
        <f t="shared" si="47"/>
        <v>5</v>
      </c>
      <c r="H416" s="29" t="str">
        <f t="shared" si="48"/>
        <v>Cuma</v>
      </c>
    </row>
    <row r="417" spans="1:8" ht="10.5" customHeight="1" x14ac:dyDescent="0.25">
      <c r="A417" s="28">
        <v>42420</v>
      </c>
      <c r="B417" s="29">
        <f t="shared" si="42"/>
        <v>2016</v>
      </c>
      <c r="C417" s="29">
        <f t="shared" si="43"/>
        <v>2</v>
      </c>
      <c r="D417" s="29" t="str">
        <f t="shared" si="44"/>
        <v>Şubat</v>
      </c>
      <c r="E417" s="29">
        <f t="shared" si="45"/>
        <v>1</v>
      </c>
      <c r="F417" s="29">
        <f t="shared" si="46"/>
        <v>8</v>
      </c>
      <c r="G417" s="29">
        <f t="shared" si="47"/>
        <v>6</v>
      </c>
      <c r="H417" s="29" t="str">
        <f t="shared" si="48"/>
        <v>Cumartesi</v>
      </c>
    </row>
    <row r="418" spans="1:8" ht="10.5" customHeight="1" x14ac:dyDescent="0.25">
      <c r="A418" s="28">
        <v>42421</v>
      </c>
      <c r="B418" s="29">
        <f t="shared" si="42"/>
        <v>2016</v>
      </c>
      <c r="C418" s="29">
        <f t="shared" si="43"/>
        <v>2</v>
      </c>
      <c r="D418" s="29" t="str">
        <f t="shared" si="44"/>
        <v>Şubat</v>
      </c>
      <c r="E418" s="29">
        <f t="shared" si="45"/>
        <v>1</v>
      </c>
      <c r="F418" s="29">
        <f t="shared" si="46"/>
        <v>8</v>
      </c>
      <c r="G418" s="29">
        <f t="shared" si="47"/>
        <v>7</v>
      </c>
      <c r="H418" s="29" t="str">
        <f t="shared" si="48"/>
        <v>Pazar</v>
      </c>
    </row>
    <row r="419" spans="1:8" ht="10.5" customHeight="1" x14ac:dyDescent="0.25">
      <c r="A419" s="28">
        <v>42422</v>
      </c>
      <c r="B419" s="29">
        <f t="shared" si="42"/>
        <v>2016</v>
      </c>
      <c r="C419" s="29">
        <f t="shared" si="43"/>
        <v>2</v>
      </c>
      <c r="D419" s="29" t="str">
        <f t="shared" si="44"/>
        <v>Şubat</v>
      </c>
      <c r="E419" s="29">
        <f t="shared" si="45"/>
        <v>1</v>
      </c>
      <c r="F419" s="29">
        <f t="shared" si="46"/>
        <v>9</v>
      </c>
      <c r="G419" s="29">
        <f t="shared" si="47"/>
        <v>1</v>
      </c>
      <c r="H419" s="29" t="str">
        <f t="shared" si="48"/>
        <v>Pazartesi</v>
      </c>
    </row>
    <row r="420" spans="1:8" ht="10.5" customHeight="1" x14ac:dyDescent="0.25">
      <c r="A420" s="28">
        <v>42423</v>
      </c>
      <c r="B420" s="29">
        <f t="shared" si="42"/>
        <v>2016</v>
      </c>
      <c r="C420" s="29">
        <f t="shared" si="43"/>
        <v>2</v>
      </c>
      <c r="D420" s="29" t="str">
        <f t="shared" si="44"/>
        <v>Şubat</v>
      </c>
      <c r="E420" s="29">
        <f t="shared" si="45"/>
        <v>1</v>
      </c>
      <c r="F420" s="29">
        <f t="shared" si="46"/>
        <v>9</v>
      </c>
      <c r="G420" s="29">
        <f t="shared" si="47"/>
        <v>2</v>
      </c>
      <c r="H420" s="29" t="str">
        <f t="shared" si="48"/>
        <v>Salı</v>
      </c>
    </row>
    <row r="421" spans="1:8" ht="10.5" customHeight="1" x14ac:dyDescent="0.25">
      <c r="A421" s="28">
        <v>42424</v>
      </c>
      <c r="B421" s="29">
        <f t="shared" si="42"/>
        <v>2016</v>
      </c>
      <c r="C421" s="29">
        <f t="shared" si="43"/>
        <v>2</v>
      </c>
      <c r="D421" s="29" t="str">
        <f t="shared" si="44"/>
        <v>Şubat</v>
      </c>
      <c r="E421" s="29">
        <f t="shared" si="45"/>
        <v>1</v>
      </c>
      <c r="F421" s="29">
        <f t="shared" si="46"/>
        <v>9</v>
      </c>
      <c r="G421" s="29">
        <f t="shared" si="47"/>
        <v>3</v>
      </c>
      <c r="H421" s="29" t="str">
        <f t="shared" si="48"/>
        <v>Çarşamba</v>
      </c>
    </row>
    <row r="422" spans="1:8" ht="10.5" customHeight="1" x14ac:dyDescent="0.25">
      <c r="A422" s="28">
        <v>42425</v>
      </c>
      <c r="B422" s="29">
        <f t="shared" si="42"/>
        <v>2016</v>
      </c>
      <c r="C422" s="29">
        <f t="shared" si="43"/>
        <v>2</v>
      </c>
      <c r="D422" s="29" t="str">
        <f t="shared" si="44"/>
        <v>Şubat</v>
      </c>
      <c r="E422" s="29">
        <f t="shared" si="45"/>
        <v>1</v>
      </c>
      <c r="F422" s="29">
        <f t="shared" si="46"/>
        <v>9</v>
      </c>
      <c r="G422" s="29">
        <f t="shared" si="47"/>
        <v>4</v>
      </c>
      <c r="H422" s="29" t="str">
        <f t="shared" si="48"/>
        <v>Perşembe</v>
      </c>
    </row>
    <row r="423" spans="1:8" ht="10.5" customHeight="1" x14ac:dyDescent="0.25">
      <c r="A423" s="28">
        <v>42426</v>
      </c>
      <c r="B423" s="29">
        <f t="shared" si="42"/>
        <v>2016</v>
      </c>
      <c r="C423" s="29">
        <f t="shared" si="43"/>
        <v>2</v>
      </c>
      <c r="D423" s="29" t="str">
        <f t="shared" si="44"/>
        <v>Şubat</v>
      </c>
      <c r="E423" s="29">
        <f t="shared" si="45"/>
        <v>1</v>
      </c>
      <c r="F423" s="29">
        <f t="shared" si="46"/>
        <v>9</v>
      </c>
      <c r="G423" s="29">
        <f t="shared" si="47"/>
        <v>5</v>
      </c>
      <c r="H423" s="29" t="str">
        <f t="shared" si="48"/>
        <v>Cuma</v>
      </c>
    </row>
    <row r="424" spans="1:8" ht="10.5" customHeight="1" x14ac:dyDescent="0.25">
      <c r="A424" s="28">
        <v>42427</v>
      </c>
      <c r="B424" s="29">
        <f t="shared" si="42"/>
        <v>2016</v>
      </c>
      <c r="C424" s="29">
        <f t="shared" si="43"/>
        <v>2</v>
      </c>
      <c r="D424" s="29" t="str">
        <f t="shared" si="44"/>
        <v>Şubat</v>
      </c>
      <c r="E424" s="29">
        <f t="shared" si="45"/>
        <v>1</v>
      </c>
      <c r="F424" s="29">
        <f t="shared" si="46"/>
        <v>9</v>
      </c>
      <c r="G424" s="29">
        <f t="shared" si="47"/>
        <v>6</v>
      </c>
      <c r="H424" s="29" t="str">
        <f t="shared" si="48"/>
        <v>Cumartesi</v>
      </c>
    </row>
    <row r="425" spans="1:8" ht="10.5" customHeight="1" x14ac:dyDescent="0.25">
      <c r="A425" s="28">
        <v>42428</v>
      </c>
      <c r="B425" s="29">
        <f t="shared" si="42"/>
        <v>2016</v>
      </c>
      <c r="C425" s="29">
        <f t="shared" si="43"/>
        <v>2</v>
      </c>
      <c r="D425" s="29" t="str">
        <f t="shared" si="44"/>
        <v>Şubat</v>
      </c>
      <c r="E425" s="29">
        <f t="shared" si="45"/>
        <v>1</v>
      </c>
      <c r="F425" s="29">
        <f t="shared" si="46"/>
        <v>9</v>
      </c>
      <c r="G425" s="29">
        <f t="shared" si="47"/>
        <v>7</v>
      </c>
      <c r="H425" s="29" t="str">
        <f t="shared" si="48"/>
        <v>Pazar</v>
      </c>
    </row>
    <row r="426" spans="1:8" ht="10.5" customHeight="1" x14ac:dyDescent="0.25">
      <c r="A426" s="28">
        <v>42429</v>
      </c>
      <c r="B426" s="29">
        <f t="shared" si="42"/>
        <v>2016</v>
      </c>
      <c r="C426" s="29">
        <f t="shared" si="43"/>
        <v>2</v>
      </c>
      <c r="D426" s="29" t="str">
        <f t="shared" si="44"/>
        <v>Şubat</v>
      </c>
      <c r="E426" s="29">
        <f t="shared" si="45"/>
        <v>1</v>
      </c>
      <c r="F426" s="29">
        <f t="shared" si="46"/>
        <v>10</v>
      </c>
      <c r="G426" s="29">
        <f t="shared" si="47"/>
        <v>1</v>
      </c>
      <c r="H426" s="29" t="str">
        <f t="shared" si="48"/>
        <v>Pazartesi</v>
      </c>
    </row>
    <row r="427" spans="1:8" ht="10.5" customHeight="1" x14ac:dyDescent="0.25">
      <c r="A427" s="28">
        <v>42430</v>
      </c>
      <c r="B427" s="29">
        <f t="shared" si="42"/>
        <v>2016</v>
      </c>
      <c r="C427" s="29">
        <f t="shared" si="43"/>
        <v>3</v>
      </c>
      <c r="D427" s="29" t="str">
        <f t="shared" si="44"/>
        <v>Mart</v>
      </c>
      <c r="E427" s="29">
        <f t="shared" si="45"/>
        <v>1</v>
      </c>
      <c r="F427" s="29">
        <f t="shared" si="46"/>
        <v>10</v>
      </c>
      <c r="G427" s="29">
        <f t="shared" si="47"/>
        <v>2</v>
      </c>
      <c r="H427" s="29" t="str">
        <f t="shared" si="48"/>
        <v>Salı</v>
      </c>
    </row>
    <row r="428" spans="1:8" ht="10.5" customHeight="1" x14ac:dyDescent="0.25">
      <c r="A428" s="28">
        <v>42431</v>
      </c>
      <c r="B428" s="29">
        <f t="shared" si="42"/>
        <v>2016</v>
      </c>
      <c r="C428" s="29">
        <f t="shared" si="43"/>
        <v>3</v>
      </c>
      <c r="D428" s="29" t="str">
        <f t="shared" si="44"/>
        <v>Mart</v>
      </c>
      <c r="E428" s="29">
        <f t="shared" si="45"/>
        <v>1</v>
      </c>
      <c r="F428" s="29">
        <f t="shared" si="46"/>
        <v>10</v>
      </c>
      <c r="G428" s="29">
        <f t="shared" si="47"/>
        <v>3</v>
      </c>
      <c r="H428" s="29" t="str">
        <f t="shared" si="48"/>
        <v>Çarşamba</v>
      </c>
    </row>
    <row r="429" spans="1:8" ht="10.5" customHeight="1" x14ac:dyDescent="0.25">
      <c r="A429" s="28">
        <v>42432</v>
      </c>
      <c r="B429" s="29">
        <f t="shared" si="42"/>
        <v>2016</v>
      </c>
      <c r="C429" s="29">
        <f t="shared" si="43"/>
        <v>3</v>
      </c>
      <c r="D429" s="29" t="str">
        <f t="shared" si="44"/>
        <v>Mart</v>
      </c>
      <c r="E429" s="29">
        <f t="shared" si="45"/>
        <v>1</v>
      </c>
      <c r="F429" s="29">
        <f t="shared" si="46"/>
        <v>10</v>
      </c>
      <c r="G429" s="29">
        <f t="shared" si="47"/>
        <v>4</v>
      </c>
      <c r="H429" s="29" t="str">
        <f t="shared" si="48"/>
        <v>Perşembe</v>
      </c>
    </row>
    <row r="430" spans="1:8" ht="10.5" customHeight="1" x14ac:dyDescent="0.25">
      <c r="A430" s="28">
        <v>42433</v>
      </c>
      <c r="B430" s="29">
        <f t="shared" si="42"/>
        <v>2016</v>
      </c>
      <c r="C430" s="29">
        <f t="shared" si="43"/>
        <v>3</v>
      </c>
      <c r="D430" s="29" t="str">
        <f t="shared" si="44"/>
        <v>Mart</v>
      </c>
      <c r="E430" s="29">
        <f t="shared" si="45"/>
        <v>1</v>
      </c>
      <c r="F430" s="29">
        <f t="shared" si="46"/>
        <v>10</v>
      </c>
      <c r="G430" s="29">
        <f t="shared" si="47"/>
        <v>5</v>
      </c>
      <c r="H430" s="29" t="str">
        <f t="shared" si="48"/>
        <v>Cuma</v>
      </c>
    </row>
    <row r="431" spans="1:8" ht="10.5" customHeight="1" x14ac:dyDescent="0.25">
      <c r="A431" s="28">
        <v>42434</v>
      </c>
      <c r="B431" s="29">
        <f t="shared" si="42"/>
        <v>2016</v>
      </c>
      <c r="C431" s="29">
        <f t="shared" si="43"/>
        <v>3</v>
      </c>
      <c r="D431" s="29" t="str">
        <f t="shared" si="44"/>
        <v>Mart</v>
      </c>
      <c r="E431" s="29">
        <f t="shared" si="45"/>
        <v>1</v>
      </c>
      <c r="F431" s="29">
        <f t="shared" si="46"/>
        <v>10</v>
      </c>
      <c r="G431" s="29">
        <f t="shared" si="47"/>
        <v>6</v>
      </c>
      <c r="H431" s="29" t="str">
        <f t="shared" si="48"/>
        <v>Cumartesi</v>
      </c>
    </row>
    <row r="432" spans="1:8" ht="10.5" customHeight="1" x14ac:dyDescent="0.25">
      <c r="A432" s="28">
        <v>42435</v>
      </c>
      <c r="B432" s="29">
        <f t="shared" si="42"/>
        <v>2016</v>
      </c>
      <c r="C432" s="29">
        <f t="shared" si="43"/>
        <v>3</v>
      </c>
      <c r="D432" s="29" t="str">
        <f t="shared" si="44"/>
        <v>Mart</v>
      </c>
      <c r="E432" s="29">
        <f t="shared" si="45"/>
        <v>1</v>
      </c>
      <c r="F432" s="29">
        <f t="shared" si="46"/>
        <v>10</v>
      </c>
      <c r="G432" s="29">
        <f t="shared" si="47"/>
        <v>7</v>
      </c>
      <c r="H432" s="29" t="str">
        <f t="shared" si="48"/>
        <v>Pazar</v>
      </c>
    </row>
    <row r="433" spans="1:8" ht="10.5" customHeight="1" x14ac:dyDescent="0.25">
      <c r="A433" s="28">
        <v>42436</v>
      </c>
      <c r="B433" s="29">
        <f t="shared" si="42"/>
        <v>2016</v>
      </c>
      <c r="C433" s="29">
        <f t="shared" si="43"/>
        <v>3</v>
      </c>
      <c r="D433" s="29" t="str">
        <f t="shared" si="44"/>
        <v>Mart</v>
      </c>
      <c r="E433" s="29">
        <f t="shared" si="45"/>
        <v>1</v>
      </c>
      <c r="F433" s="29">
        <f t="shared" si="46"/>
        <v>11</v>
      </c>
      <c r="G433" s="29">
        <f t="shared" si="47"/>
        <v>1</v>
      </c>
      <c r="H433" s="29" t="str">
        <f t="shared" si="48"/>
        <v>Pazartesi</v>
      </c>
    </row>
    <row r="434" spans="1:8" ht="10.5" customHeight="1" x14ac:dyDescent="0.25">
      <c r="A434" s="28">
        <v>42437</v>
      </c>
      <c r="B434" s="29">
        <f t="shared" si="42"/>
        <v>2016</v>
      </c>
      <c r="C434" s="29">
        <f t="shared" si="43"/>
        <v>3</v>
      </c>
      <c r="D434" s="29" t="str">
        <f t="shared" si="44"/>
        <v>Mart</v>
      </c>
      <c r="E434" s="29">
        <f t="shared" si="45"/>
        <v>1</v>
      </c>
      <c r="F434" s="29">
        <f t="shared" si="46"/>
        <v>11</v>
      </c>
      <c r="G434" s="29">
        <f t="shared" si="47"/>
        <v>2</v>
      </c>
      <c r="H434" s="29" t="str">
        <f t="shared" si="48"/>
        <v>Salı</v>
      </c>
    </row>
    <row r="435" spans="1:8" ht="10.5" customHeight="1" x14ac:dyDescent="0.25">
      <c r="A435" s="28">
        <v>42438</v>
      </c>
      <c r="B435" s="29">
        <f t="shared" si="42"/>
        <v>2016</v>
      </c>
      <c r="C435" s="29">
        <f t="shared" si="43"/>
        <v>3</v>
      </c>
      <c r="D435" s="29" t="str">
        <f t="shared" si="44"/>
        <v>Mart</v>
      </c>
      <c r="E435" s="29">
        <f t="shared" si="45"/>
        <v>1</v>
      </c>
      <c r="F435" s="29">
        <f t="shared" si="46"/>
        <v>11</v>
      </c>
      <c r="G435" s="29">
        <f t="shared" si="47"/>
        <v>3</v>
      </c>
      <c r="H435" s="29" t="str">
        <f t="shared" si="48"/>
        <v>Çarşamba</v>
      </c>
    </row>
    <row r="436" spans="1:8" ht="10.5" customHeight="1" x14ac:dyDescent="0.25">
      <c r="A436" s="28">
        <v>42439</v>
      </c>
      <c r="B436" s="29">
        <f t="shared" si="42"/>
        <v>2016</v>
      </c>
      <c r="C436" s="29">
        <f t="shared" si="43"/>
        <v>3</v>
      </c>
      <c r="D436" s="29" t="str">
        <f t="shared" si="44"/>
        <v>Mart</v>
      </c>
      <c r="E436" s="29">
        <f t="shared" si="45"/>
        <v>1</v>
      </c>
      <c r="F436" s="29">
        <f t="shared" si="46"/>
        <v>11</v>
      </c>
      <c r="G436" s="29">
        <f t="shared" si="47"/>
        <v>4</v>
      </c>
      <c r="H436" s="29" t="str">
        <f t="shared" si="48"/>
        <v>Perşembe</v>
      </c>
    </row>
    <row r="437" spans="1:8" ht="10.5" customHeight="1" x14ac:dyDescent="0.25">
      <c r="A437" s="28">
        <v>42440</v>
      </c>
      <c r="B437" s="29">
        <f t="shared" si="42"/>
        <v>2016</v>
      </c>
      <c r="C437" s="29">
        <f t="shared" si="43"/>
        <v>3</v>
      </c>
      <c r="D437" s="29" t="str">
        <f t="shared" si="44"/>
        <v>Mart</v>
      </c>
      <c r="E437" s="29">
        <f t="shared" si="45"/>
        <v>1</v>
      </c>
      <c r="F437" s="29">
        <f t="shared" si="46"/>
        <v>11</v>
      </c>
      <c r="G437" s="29">
        <f t="shared" si="47"/>
        <v>5</v>
      </c>
      <c r="H437" s="29" t="str">
        <f t="shared" si="48"/>
        <v>Cuma</v>
      </c>
    </row>
    <row r="438" spans="1:8" ht="10.5" customHeight="1" x14ac:dyDescent="0.25">
      <c r="A438" s="28">
        <v>42441</v>
      </c>
      <c r="B438" s="29">
        <f t="shared" si="42"/>
        <v>2016</v>
      </c>
      <c r="C438" s="29">
        <f t="shared" si="43"/>
        <v>3</v>
      </c>
      <c r="D438" s="29" t="str">
        <f t="shared" si="44"/>
        <v>Mart</v>
      </c>
      <c r="E438" s="29">
        <f t="shared" si="45"/>
        <v>1</v>
      </c>
      <c r="F438" s="29">
        <f t="shared" si="46"/>
        <v>11</v>
      </c>
      <c r="G438" s="29">
        <f t="shared" si="47"/>
        <v>6</v>
      </c>
      <c r="H438" s="29" t="str">
        <f t="shared" si="48"/>
        <v>Cumartesi</v>
      </c>
    </row>
    <row r="439" spans="1:8" ht="10.5" customHeight="1" x14ac:dyDescent="0.25">
      <c r="A439" s="28">
        <v>42442</v>
      </c>
      <c r="B439" s="29">
        <f t="shared" si="42"/>
        <v>2016</v>
      </c>
      <c r="C439" s="29">
        <f t="shared" si="43"/>
        <v>3</v>
      </c>
      <c r="D439" s="29" t="str">
        <f t="shared" si="44"/>
        <v>Mart</v>
      </c>
      <c r="E439" s="29">
        <f t="shared" si="45"/>
        <v>1</v>
      </c>
      <c r="F439" s="29">
        <f t="shared" si="46"/>
        <v>11</v>
      </c>
      <c r="G439" s="29">
        <f t="shared" si="47"/>
        <v>7</v>
      </c>
      <c r="H439" s="29" t="str">
        <f t="shared" si="48"/>
        <v>Pazar</v>
      </c>
    </row>
    <row r="440" spans="1:8" ht="10.5" customHeight="1" x14ac:dyDescent="0.25">
      <c r="A440" s="28">
        <v>42443</v>
      </c>
      <c r="B440" s="29">
        <f t="shared" si="42"/>
        <v>2016</v>
      </c>
      <c r="C440" s="29">
        <f t="shared" si="43"/>
        <v>3</v>
      </c>
      <c r="D440" s="29" t="str">
        <f t="shared" si="44"/>
        <v>Mart</v>
      </c>
      <c r="E440" s="29">
        <f t="shared" si="45"/>
        <v>1</v>
      </c>
      <c r="F440" s="29">
        <f t="shared" si="46"/>
        <v>12</v>
      </c>
      <c r="G440" s="29">
        <f t="shared" si="47"/>
        <v>1</v>
      </c>
      <c r="H440" s="29" t="str">
        <f t="shared" si="48"/>
        <v>Pazartesi</v>
      </c>
    </row>
    <row r="441" spans="1:8" ht="10.5" customHeight="1" x14ac:dyDescent="0.25">
      <c r="A441" s="28">
        <v>42444</v>
      </c>
      <c r="B441" s="29">
        <f t="shared" si="42"/>
        <v>2016</v>
      </c>
      <c r="C441" s="29">
        <f t="shared" si="43"/>
        <v>3</v>
      </c>
      <c r="D441" s="29" t="str">
        <f t="shared" si="44"/>
        <v>Mart</v>
      </c>
      <c r="E441" s="29">
        <f t="shared" si="45"/>
        <v>1</v>
      </c>
      <c r="F441" s="29">
        <f t="shared" si="46"/>
        <v>12</v>
      </c>
      <c r="G441" s="29">
        <f t="shared" si="47"/>
        <v>2</v>
      </c>
      <c r="H441" s="29" t="str">
        <f t="shared" si="48"/>
        <v>Salı</v>
      </c>
    </row>
    <row r="442" spans="1:8" ht="10.5" customHeight="1" x14ac:dyDescent="0.25">
      <c r="A442" s="28">
        <v>42445</v>
      </c>
      <c r="B442" s="29">
        <f t="shared" si="42"/>
        <v>2016</v>
      </c>
      <c r="C442" s="29">
        <f t="shared" si="43"/>
        <v>3</v>
      </c>
      <c r="D442" s="29" t="str">
        <f t="shared" si="44"/>
        <v>Mart</v>
      </c>
      <c r="E442" s="29">
        <f t="shared" si="45"/>
        <v>1</v>
      </c>
      <c r="F442" s="29">
        <f t="shared" si="46"/>
        <v>12</v>
      </c>
      <c r="G442" s="29">
        <f t="shared" si="47"/>
        <v>3</v>
      </c>
      <c r="H442" s="29" t="str">
        <f t="shared" si="48"/>
        <v>Çarşamba</v>
      </c>
    </row>
    <row r="443" spans="1:8" ht="10.5" customHeight="1" x14ac:dyDescent="0.25">
      <c r="A443" s="28">
        <v>42446</v>
      </c>
      <c r="B443" s="29">
        <f t="shared" si="42"/>
        <v>2016</v>
      </c>
      <c r="C443" s="29">
        <f t="shared" si="43"/>
        <v>3</v>
      </c>
      <c r="D443" s="29" t="str">
        <f t="shared" si="44"/>
        <v>Mart</v>
      </c>
      <c r="E443" s="29">
        <f t="shared" si="45"/>
        <v>1</v>
      </c>
      <c r="F443" s="29">
        <f t="shared" si="46"/>
        <v>12</v>
      </c>
      <c r="G443" s="29">
        <f t="shared" si="47"/>
        <v>4</v>
      </c>
      <c r="H443" s="29" t="str">
        <f t="shared" si="48"/>
        <v>Perşembe</v>
      </c>
    </row>
    <row r="444" spans="1:8" ht="10.5" customHeight="1" x14ac:dyDescent="0.25">
      <c r="A444" s="28">
        <v>42447</v>
      </c>
      <c r="B444" s="29">
        <f t="shared" si="42"/>
        <v>2016</v>
      </c>
      <c r="C444" s="29">
        <f t="shared" si="43"/>
        <v>3</v>
      </c>
      <c r="D444" s="29" t="str">
        <f t="shared" si="44"/>
        <v>Mart</v>
      </c>
      <c r="E444" s="29">
        <f t="shared" si="45"/>
        <v>1</v>
      </c>
      <c r="F444" s="29">
        <f t="shared" si="46"/>
        <v>12</v>
      </c>
      <c r="G444" s="29">
        <f t="shared" si="47"/>
        <v>5</v>
      </c>
      <c r="H444" s="29" t="str">
        <f t="shared" si="48"/>
        <v>Cuma</v>
      </c>
    </row>
    <row r="445" spans="1:8" ht="10.5" customHeight="1" x14ac:dyDescent="0.25">
      <c r="A445" s="28">
        <v>42448</v>
      </c>
      <c r="B445" s="29">
        <f t="shared" si="42"/>
        <v>2016</v>
      </c>
      <c r="C445" s="29">
        <f t="shared" si="43"/>
        <v>3</v>
      </c>
      <c r="D445" s="29" t="str">
        <f t="shared" si="44"/>
        <v>Mart</v>
      </c>
      <c r="E445" s="29">
        <f t="shared" si="45"/>
        <v>1</v>
      </c>
      <c r="F445" s="29">
        <f t="shared" si="46"/>
        <v>12</v>
      </c>
      <c r="G445" s="29">
        <f t="shared" si="47"/>
        <v>6</v>
      </c>
      <c r="H445" s="29" t="str">
        <f t="shared" si="48"/>
        <v>Cumartesi</v>
      </c>
    </row>
    <row r="446" spans="1:8" ht="10.5" customHeight="1" x14ac:dyDescent="0.25">
      <c r="A446" s="28">
        <v>42449</v>
      </c>
      <c r="B446" s="29">
        <f t="shared" si="42"/>
        <v>2016</v>
      </c>
      <c r="C446" s="29">
        <f t="shared" si="43"/>
        <v>3</v>
      </c>
      <c r="D446" s="29" t="str">
        <f t="shared" si="44"/>
        <v>Mart</v>
      </c>
      <c r="E446" s="29">
        <f t="shared" si="45"/>
        <v>1</v>
      </c>
      <c r="F446" s="29">
        <f t="shared" si="46"/>
        <v>12</v>
      </c>
      <c r="G446" s="29">
        <f t="shared" si="47"/>
        <v>7</v>
      </c>
      <c r="H446" s="29" t="str">
        <f t="shared" si="48"/>
        <v>Pazar</v>
      </c>
    </row>
    <row r="447" spans="1:8" ht="10.5" customHeight="1" x14ac:dyDescent="0.25">
      <c r="A447" s="28">
        <v>42450</v>
      </c>
      <c r="B447" s="29">
        <f t="shared" si="42"/>
        <v>2016</v>
      </c>
      <c r="C447" s="29">
        <f t="shared" si="43"/>
        <v>3</v>
      </c>
      <c r="D447" s="29" t="str">
        <f t="shared" si="44"/>
        <v>Mart</v>
      </c>
      <c r="E447" s="29">
        <f t="shared" si="45"/>
        <v>1</v>
      </c>
      <c r="F447" s="29">
        <f t="shared" si="46"/>
        <v>13</v>
      </c>
      <c r="G447" s="29">
        <f t="shared" si="47"/>
        <v>1</v>
      </c>
      <c r="H447" s="29" t="str">
        <f t="shared" si="48"/>
        <v>Pazartesi</v>
      </c>
    </row>
    <row r="448" spans="1:8" ht="10.5" customHeight="1" x14ac:dyDescent="0.25">
      <c r="A448" s="28">
        <v>42451</v>
      </c>
      <c r="B448" s="29">
        <f t="shared" si="42"/>
        <v>2016</v>
      </c>
      <c r="C448" s="29">
        <f t="shared" si="43"/>
        <v>3</v>
      </c>
      <c r="D448" s="29" t="str">
        <f t="shared" si="44"/>
        <v>Mart</v>
      </c>
      <c r="E448" s="29">
        <f t="shared" si="45"/>
        <v>1</v>
      </c>
      <c r="F448" s="29">
        <f t="shared" si="46"/>
        <v>13</v>
      </c>
      <c r="G448" s="29">
        <f t="shared" si="47"/>
        <v>2</v>
      </c>
      <c r="H448" s="29" t="str">
        <f t="shared" si="48"/>
        <v>Salı</v>
      </c>
    </row>
    <row r="449" spans="1:8" ht="10.5" customHeight="1" x14ac:dyDescent="0.25">
      <c r="A449" s="28">
        <v>42452</v>
      </c>
      <c r="B449" s="29">
        <f t="shared" si="42"/>
        <v>2016</v>
      </c>
      <c r="C449" s="29">
        <f t="shared" si="43"/>
        <v>3</v>
      </c>
      <c r="D449" s="29" t="str">
        <f t="shared" si="44"/>
        <v>Mart</v>
      </c>
      <c r="E449" s="29">
        <f t="shared" si="45"/>
        <v>1</v>
      </c>
      <c r="F449" s="29">
        <f t="shared" si="46"/>
        <v>13</v>
      </c>
      <c r="G449" s="29">
        <f t="shared" si="47"/>
        <v>3</v>
      </c>
      <c r="H449" s="29" t="str">
        <f t="shared" si="48"/>
        <v>Çarşamba</v>
      </c>
    </row>
    <row r="450" spans="1:8" ht="10.5" customHeight="1" x14ac:dyDescent="0.25">
      <c r="A450" s="28">
        <v>42453</v>
      </c>
      <c r="B450" s="29">
        <f t="shared" ref="B450:B513" si="49">IF(A450="","",YEAR(A450))</f>
        <v>2016</v>
      </c>
      <c r="C450" s="29">
        <f t="shared" ref="C450:C513" si="50">IF(A450="","",MONTH(A450))</f>
        <v>3</v>
      </c>
      <c r="D450" s="29" t="str">
        <f t="shared" ref="D450:D513" si="51">IF(A450="","",CHOOSE(MONTH(A450),"Ocak","Şubat","Mart","Nisan","Mayıs","Haziran","Temmuz","Ağustos","Eylül","Ekim","Kasım","Aralık"))</f>
        <v>Mart</v>
      </c>
      <c r="E450" s="29">
        <f t="shared" ref="E450:E513" si="52">IF(A450="","",ROUNDUP(MONTH(A450)/3,0))</f>
        <v>1</v>
      </c>
      <c r="F450" s="29">
        <f t="shared" ref="F450:F513" si="53">IF(A450="","",WEEKNUM(A450,2))</f>
        <v>13</v>
      </c>
      <c r="G450" s="29">
        <f t="shared" ref="G450:G513" si="54">IF(A450="","",WEEKDAY(A450,2))</f>
        <v>4</v>
      </c>
      <c r="H450" s="29" t="str">
        <f t="shared" ref="H450:H513" si="55">IF(A450="","",CHOOSE(WEEKDAY(A450,2),"Pazartesi","Salı","Çarşamba","Perşembe","Cuma","Cumartesi","Pazar"))</f>
        <v>Perşembe</v>
      </c>
    </row>
    <row r="451" spans="1:8" ht="10.5" customHeight="1" x14ac:dyDescent="0.25">
      <c r="A451" s="28">
        <v>42454</v>
      </c>
      <c r="B451" s="29">
        <f t="shared" si="49"/>
        <v>2016</v>
      </c>
      <c r="C451" s="29">
        <f t="shared" si="50"/>
        <v>3</v>
      </c>
      <c r="D451" s="29" t="str">
        <f t="shared" si="51"/>
        <v>Mart</v>
      </c>
      <c r="E451" s="29">
        <f t="shared" si="52"/>
        <v>1</v>
      </c>
      <c r="F451" s="29">
        <f t="shared" si="53"/>
        <v>13</v>
      </c>
      <c r="G451" s="29">
        <f t="shared" si="54"/>
        <v>5</v>
      </c>
      <c r="H451" s="29" t="str">
        <f t="shared" si="55"/>
        <v>Cuma</v>
      </c>
    </row>
    <row r="452" spans="1:8" ht="10.5" customHeight="1" x14ac:dyDescent="0.25">
      <c r="A452" s="28">
        <v>42455</v>
      </c>
      <c r="B452" s="29">
        <f t="shared" si="49"/>
        <v>2016</v>
      </c>
      <c r="C452" s="29">
        <f t="shared" si="50"/>
        <v>3</v>
      </c>
      <c r="D452" s="29" t="str">
        <f t="shared" si="51"/>
        <v>Mart</v>
      </c>
      <c r="E452" s="29">
        <f t="shared" si="52"/>
        <v>1</v>
      </c>
      <c r="F452" s="29">
        <f t="shared" si="53"/>
        <v>13</v>
      </c>
      <c r="G452" s="29">
        <f t="shared" si="54"/>
        <v>6</v>
      </c>
      <c r="H452" s="29" t="str">
        <f t="shared" si="55"/>
        <v>Cumartesi</v>
      </c>
    </row>
    <row r="453" spans="1:8" ht="10.5" customHeight="1" x14ac:dyDescent="0.25">
      <c r="A453" s="28">
        <v>42456</v>
      </c>
      <c r="B453" s="29">
        <f t="shared" si="49"/>
        <v>2016</v>
      </c>
      <c r="C453" s="29">
        <f t="shared" si="50"/>
        <v>3</v>
      </c>
      <c r="D453" s="29" t="str">
        <f t="shared" si="51"/>
        <v>Mart</v>
      </c>
      <c r="E453" s="29">
        <f t="shared" si="52"/>
        <v>1</v>
      </c>
      <c r="F453" s="29">
        <f t="shared" si="53"/>
        <v>13</v>
      </c>
      <c r="G453" s="29">
        <f t="shared" si="54"/>
        <v>7</v>
      </c>
      <c r="H453" s="29" t="str">
        <f t="shared" si="55"/>
        <v>Pazar</v>
      </c>
    </row>
    <row r="454" spans="1:8" ht="10.5" customHeight="1" x14ac:dyDescent="0.25">
      <c r="A454" s="28">
        <v>42457</v>
      </c>
      <c r="B454" s="29">
        <f t="shared" si="49"/>
        <v>2016</v>
      </c>
      <c r="C454" s="29">
        <f t="shared" si="50"/>
        <v>3</v>
      </c>
      <c r="D454" s="29" t="str">
        <f t="shared" si="51"/>
        <v>Mart</v>
      </c>
      <c r="E454" s="29">
        <f t="shared" si="52"/>
        <v>1</v>
      </c>
      <c r="F454" s="29">
        <f t="shared" si="53"/>
        <v>14</v>
      </c>
      <c r="G454" s="29">
        <f t="shared" si="54"/>
        <v>1</v>
      </c>
      <c r="H454" s="29" t="str">
        <f t="shared" si="55"/>
        <v>Pazartesi</v>
      </c>
    </row>
    <row r="455" spans="1:8" ht="10.5" customHeight="1" x14ac:dyDescent="0.25">
      <c r="A455" s="28">
        <v>42458</v>
      </c>
      <c r="B455" s="29">
        <f t="shared" si="49"/>
        <v>2016</v>
      </c>
      <c r="C455" s="29">
        <f t="shared" si="50"/>
        <v>3</v>
      </c>
      <c r="D455" s="29" t="str">
        <f t="shared" si="51"/>
        <v>Mart</v>
      </c>
      <c r="E455" s="29">
        <f t="shared" si="52"/>
        <v>1</v>
      </c>
      <c r="F455" s="29">
        <f t="shared" si="53"/>
        <v>14</v>
      </c>
      <c r="G455" s="29">
        <f t="shared" si="54"/>
        <v>2</v>
      </c>
      <c r="H455" s="29" t="str">
        <f t="shared" si="55"/>
        <v>Salı</v>
      </c>
    </row>
    <row r="456" spans="1:8" ht="10.5" customHeight="1" x14ac:dyDescent="0.25">
      <c r="A456" s="28">
        <v>42459</v>
      </c>
      <c r="B456" s="29">
        <f t="shared" si="49"/>
        <v>2016</v>
      </c>
      <c r="C456" s="29">
        <f t="shared" si="50"/>
        <v>3</v>
      </c>
      <c r="D456" s="29" t="str">
        <f t="shared" si="51"/>
        <v>Mart</v>
      </c>
      <c r="E456" s="29">
        <f t="shared" si="52"/>
        <v>1</v>
      </c>
      <c r="F456" s="29">
        <f t="shared" si="53"/>
        <v>14</v>
      </c>
      <c r="G456" s="29">
        <f t="shared" si="54"/>
        <v>3</v>
      </c>
      <c r="H456" s="29" t="str">
        <f t="shared" si="55"/>
        <v>Çarşamba</v>
      </c>
    </row>
    <row r="457" spans="1:8" ht="10.5" customHeight="1" x14ac:dyDescent="0.25">
      <c r="A457" s="28">
        <v>42460</v>
      </c>
      <c r="B457" s="29">
        <f t="shared" si="49"/>
        <v>2016</v>
      </c>
      <c r="C457" s="29">
        <f t="shared" si="50"/>
        <v>3</v>
      </c>
      <c r="D457" s="29" t="str">
        <f t="shared" si="51"/>
        <v>Mart</v>
      </c>
      <c r="E457" s="29">
        <f t="shared" si="52"/>
        <v>1</v>
      </c>
      <c r="F457" s="29">
        <f t="shared" si="53"/>
        <v>14</v>
      </c>
      <c r="G457" s="29">
        <f t="shared" si="54"/>
        <v>4</v>
      </c>
      <c r="H457" s="29" t="str">
        <f t="shared" si="55"/>
        <v>Perşembe</v>
      </c>
    </row>
    <row r="458" spans="1:8" ht="10.5" customHeight="1" x14ac:dyDescent="0.25">
      <c r="A458" s="28">
        <v>42461</v>
      </c>
      <c r="B458" s="29">
        <f t="shared" si="49"/>
        <v>2016</v>
      </c>
      <c r="C458" s="29">
        <f t="shared" si="50"/>
        <v>4</v>
      </c>
      <c r="D458" s="29" t="str">
        <f t="shared" si="51"/>
        <v>Nisan</v>
      </c>
      <c r="E458" s="29">
        <f t="shared" si="52"/>
        <v>2</v>
      </c>
      <c r="F458" s="29">
        <f t="shared" si="53"/>
        <v>14</v>
      </c>
      <c r="G458" s="29">
        <f t="shared" si="54"/>
        <v>5</v>
      </c>
      <c r="H458" s="29" t="str">
        <f t="shared" si="55"/>
        <v>Cuma</v>
      </c>
    </row>
    <row r="459" spans="1:8" ht="10.5" customHeight="1" x14ac:dyDescent="0.25">
      <c r="A459" s="28">
        <v>42462</v>
      </c>
      <c r="B459" s="29">
        <f t="shared" si="49"/>
        <v>2016</v>
      </c>
      <c r="C459" s="29">
        <f t="shared" si="50"/>
        <v>4</v>
      </c>
      <c r="D459" s="29" t="str">
        <f t="shared" si="51"/>
        <v>Nisan</v>
      </c>
      <c r="E459" s="29">
        <f t="shared" si="52"/>
        <v>2</v>
      </c>
      <c r="F459" s="29">
        <f t="shared" si="53"/>
        <v>14</v>
      </c>
      <c r="G459" s="29">
        <f t="shared" si="54"/>
        <v>6</v>
      </c>
      <c r="H459" s="29" t="str">
        <f t="shared" si="55"/>
        <v>Cumartesi</v>
      </c>
    </row>
    <row r="460" spans="1:8" ht="10.5" customHeight="1" x14ac:dyDescent="0.25">
      <c r="A460" s="28">
        <v>42463</v>
      </c>
      <c r="B460" s="29">
        <f t="shared" si="49"/>
        <v>2016</v>
      </c>
      <c r="C460" s="29">
        <f t="shared" si="50"/>
        <v>4</v>
      </c>
      <c r="D460" s="29" t="str">
        <f t="shared" si="51"/>
        <v>Nisan</v>
      </c>
      <c r="E460" s="29">
        <f t="shared" si="52"/>
        <v>2</v>
      </c>
      <c r="F460" s="29">
        <f t="shared" si="53"/>
        <v>14</v>
      </c>
      <c r="G460" s="29">
        <f t="shared" si="54"/>
        <v>7</v>
      </c>
      <c r="H460" s="29" t="str">
        <f t="shared" si="55"/>
        <v>Pazar</v>
      </c>
    </row>
    <row r="461" spans="1:8" ht="10.5" customHeight="1" x14ac:dyDescent="0.25">
      <c r="A461" s="28">
        <v>42464</v>
      </c>
      <c r="B461" s="29">
        <f t="shared" si="49"/>
        <v>2016</v>
      </c>
      <c r="C461" s="29">
        <f t="shared" si="50"/>
        <v>4</v>
      </c>
      <c r="D461" s="29" t="str">
        <f t="shared" si="51"/>
        <v>Nisan</v>
      </c>
      <c r="E461" s="29">
        <f t="shared" si="52"/>
        <v>2</v>
      </c>
      <c r="F461" s="29">
        <f t="shared" si="53"/>
        <v>15</v>
      </c>
      <c r="G461" s="29">
        <f t="shared" si="54"/>
        <v>1</v>
      </c>
      <c r="H461" s="29" t="str">
        <f t="shared" si="55"/>
        <v>Pazartesi</v>
      </c>
    </row>
    <row r="462" spans="1:8" ht="10.5" customHeight="1" x14ac:dyDescent="0.25">
      <c r="A462" s="28">
        <v>42465</v>
      </c>
      <c r="B462" s="29">
        <f t="shared" si="49"/>
        <v>2016</v>
      </c>
      <c r="C462" s="29">
        <f t="shared" si="50"/>
        <v>4</v>
      </c>
      <c r="D462" s="29" t="str">
        <f t="shared" si="51"/>
        <v>Nisan</v>
      </c>
      <c r="E462" s="29">
        <f t="shared" si="52"/>
        <v>2</v>
      </c>
      <c r="F462" s="29">
        <f t="shared" si="53"/>
        <v>15</v>
      </c>
      <c r="G462" s="29">
        <f t="shared" si="54"/>
        <v>2</v>
      </c>
      <c r="H462" s="29" t="str">
        <f t="shared" si="55"/>
        <v>Salı</v>
      </c>
    </row>
    <row r="463" spans="1:8" ht="10.5" customHeight="1" x14ac:dyDescent="0.25">
      <c r="A463" s="28">
        <v>42466</v>
      </c>
      <c r="B463" s="29">
        <f t="shared" si="49"/>
        <v>2016</v>
      </c>
      <c r="C463" s="29">
        <f t="shared" si="50"/>
        <v>4</v>
      </c>
      <c r="D463" s="29" t="str">
        <f t="shared" si="51"/>
        <v>Nisan</v>
      </c>
      <c r="E463" s="29">
        <f t="shared" si="52"/>
        <v>2</v>
      </c>
      <c r="F463" s="29">
        <f t="shared" si="53"/>
        <v>15</v>
      </c>
      <c r="G463" s="29">
        <f t="shared" si="54"/>
        <v>3</v>
      </c>
      <c r="H463" s="29" t="str">
        <f t="shared" si="55"/>
        <v>Çarşamba</v>
      </c>
    </row>
    <row r="464" spans="1:8" ht="10.5" customHeight="1" x14ac:dyDescent="0.25">
      <c r="A464" s="28">
        <v>42467</v>
      </c>
      <c r="B464" s="29">
        <f t="shared" si="49"/>
        <v>2016</v>
      </c>
      <c r="C464" s="29">
        <f t="shared" si="50"/>
        <v>4</v>
      </c>
      <c r="D464" s="29" t="str">
        <f t="shared" si="51"/>
        <v>Nisan</v>
      </c>
      <c r="E464" s="29">
        <f t="shared" si="52"/>
        <v>2</v>
      </c>
      <c r="F464" s="29">
        <f t="shared" si="53"/>
        <v>15</v>
      </c>
      <c r="G464" s="29">
        <f t="shared" si="54"/>
        <v>4</v>
      </c>
      <c r="H464" s="29" t="str">
        <f t="shared" si="55"/>
        <v>Perşembe</v>
      </c>
    </row>
    <row r="465" spans="1:8" ht="10.5" customHeight="1" x14ac:dyDescent="0.25">
      <c r="A465" s="28">
        <v>42468</v>
      </c>
      <c r="B465" s="29">
        <f t="shared" si="49"/>
        <v>2016</v>
      </c>
      <c r="C465" s="29">
        <f t="shared" si="50"/>
        <v>4</v>
      </c>
      <c r="D465" s="29" t="str">
        <f t="shared" si="51"/>
        <v>Nisan</v>
      </c>
      <c r="E465" s="29">
        <f t="shared" si="52"/>
        <v>2</v>
      </c>
      <c r="F465" s="29">
        <f t="shared" si="53"/>
        <v>15</v>
      </c>
      <c r="G465" s="29">
        <f t="shared" si="54"/>
        <v>5</v>
      </c>
      <c r="H465" s="29" t="str">
        <f t="shared" si="55"/>
        <v>Cuma</v>
      </c>
    </row>
    <row r="466" spans="1:8" ht="10.5" customHeight="1" x14ac:dyDescent="0.25">
      <c r="A466" s="28">
        <v>42469</v>
      </c>
      <c r="B466" s="29">
        <f t="shared" si="49"/>
        <v>2016</v>
      </c>
      <c r="C466" s="29">
        <f t="shared" si="50"/>
        <v>4</v>
      </c>
      <c r="D466" s="29" t="str">
        <f t="shared" si="51"/>
        <v>Nisan</v>
      </c>
      <c r="E466" s="29">
        <f t="shared" si="52"/>
        <v>2</v>
      </c>
      <c r="F466" s="29">
        <f t="shared" si="53"/>
        <v>15</v>
      </c>
      <c r="G466" s="29">
        <f t="shared" si="54"/>
        <v>6</v>
      </c>
      <c r="H466" s="29" t="str">
        <f t="shared" si="55"/>
        <v>Cumartesi</v>
      </c>
    </row>
    <row r="467" spans="1:8" ht="10.5" customHeight="1" x14ac:dyDescent="0.25">
      <c r="A467" s="28">
        <v>42470</v>
      </c>
      <c r="B467" s="29">
        <f t="shared" si="49"/>
        <v>2016</v>
      </c>
      <c r="C467" s="29">
        <f t="shared" si="50"/>
        <v>4</v>
      </c>
      <c r="D467" s="29" t="str">
        <f t="shared" si="51"/>
        <v>Nisan</v>
      </c>
      <c r="E467" s="29">
        <f t="shared" si="52"/>
        <v>2</v>
      </c>
      <c r="F467" s="29">
        <f t="shared" si="53"/>
        <v>15</v>
      </c>
      <c r="G467" s="29">
        <f t="shared" si="54"/>
        <v>7</v>
      </c>
      <c r="H467" s="29" t="str">
        <f t="shared" si="55"/>
        <v>Pazar</v>
      </c>
    </row>
    <row r="468" spans="1:8" ht="10.5" customHeight="1" x14ac:dyDescent="0.25">
      <c r="A468" s="28">
        <v>42471</v>
      </c>
      <c r="B468" s="29">
        <f t="shared" si="49"/>
        <v>2016</v>
      </c>
      <c r="C468" s="29">
        <f t="shared" si="50"/>
        <v>4</v>
      </c>
      <c r="D468" s="29" t="str">
        <f t="shared" si="51"/>
        <v>Nisan</v>
      </c>
      <c r="E468" s="29">
        <f t="shared" si="52"/>
        <v>2</v>
      </c>
      <c r="F468" s="29">
        <f t="shared" si="53"/>
        <v>16</v>
      </c>
      <c r="G468" s="29">
        <f t="shared" si="54"/>
        <v>1</v>
      </c>
      <c r="H468" s="29" t="str">
        <f t="shared" si="55"/>
        <v>Pazartesi</v>
      </c>
    </row>
    <row r="469" spans="1:8" ht="10.5" customHeight="1" x14ac:dyDescent="0.25">
      <c r="A469" s="28">
        <v>42472</v>
      </c>
      <c r="B469" s="29">
        <f t="shared" si="49"/>
        <v>2016</v>
      </c>
      <c r="C469" s="29">
        <f t="shared" si="50"/>
        <v>4</v>
      </c>
      <c r="D469" s="29" t="str">
        <f t="shared" si="51"/>
        <v>Nisan</v>
      </c>
      <c r="E469" s="29">
        <f t="shared" si="52"/>
        <v>2</v>
      </c>
      <c r="F469" s="29">
        <f t="shared" si="53"/>
        <v>16</v>
      </c>
      <c r="G469" s="29">
        <f t="shared" si="54"/>
        <v>2</v>
      </c>
      <c r="H469" s="29" t="str">
        <f t="shared" si="55"/>
        <v>Salı</v>
      </c>
    </row>
    <row r="470" spans="1:8" ht="10.5" customHeight="1" x14ac:dyDescent="0.25">
      <c r="A470" s="28">
        <v>42473</v>
      </c>
      <c r="B470" s="29">
        <f t="shared" si="49"/>
        <v>2016</v>
      </c>
      <c r="C470" s="29">
        <f t="shared" si="50"/>
        <v>4</v>
      </c>
      <c r="D470" s="29" t="str">
        <f t="shared" si="51"/>
        <v>Nisan</v>
      </c>
      <c r="E470" s="29">
        <f t="shared" si="52"/>
        <v>2</v>
      </c>
      <c r="F470" s="29">
        <f t="shared" si="53"/>
        <v>16</v>
      </c>
      <c r="G470" s="29">
        <f t="shared" si="54"/>
        <v>3</v>
      </c>
      <c r="H470" s="29" t="str">
        <f t="shared" si="55"/>
        <v>Çarşamba</v>
      </c>
    </row>
    <row r="471" spans="1:8" ht="10.5" customHeight="1" x14ac:dyDescent="0.25">
      <c r="A471" s="28">
        <v>42474</v>
      </c>
      <c r="B471" s="29">
        <f t="shared" si="49"/>
        <v>2016</v>
      </c>
      <c r="C471" s="29">
        <f t="shared" si="50"/>
        <v>4</v>
      </c>
      <c r="D471" s="29" t="str">
        <f t="shared" si="51"/>
        <v>Nisan</v>
      </c>
      <c r="E471" s="29">
        <f t="shared" si="52"/>
        <v>2</v>
      </c>
      <c r="F471" s="29">
        <f t="shared" si="53"/>
        <v>16</v>
      </c>
      <c r="G471" s="29">
        <f t="shared" si="54"/>
        <v>4</v>
      </c>
      <c r="H471" s="29" t="str">
        <f t="shared" si="55"/>
        <v>Perşembe</v>
      </c>
    </row>
    <row r="472" spans="1:8" ht="10.5" customHeight="1" x14ac:dyDescent="0.25">
      <c r="A472" s="28">
        <v>42475</v>
      </c>
      <c r="B472" s="29">
        <f t="shared" si="49"/>
        <v>2016</v>
      </c>
      <c r="C472" s="29">
        <f t="shared" si="50"/>
        <v>4</v>
      </c>
      <c r="D472" s="29" t="str">
        <f t="shared" si="51"/>
        <v>Nisan</v>
      </c>
      <c r="E472" s="29">
        <f t="shared" si="52"/>
        <v>2</v>
      </c>
      <c r="F472" s="29">
        <f t="shared" si="53"/>
        <v>16</v>
      </c>
      <c r="G472" s="29">
        <f t="shared" si="54"/>
        <v>5</v>
      </c>
      <c r="H472" s="29" t="str">
        <f t="shared" si="55"/>
        <v>Cuma</v>
      </c>
    </row>
    <row r="473" spans="1:8" ht="10.5" customHeight="1" x14ac:dyDescent="0.25">
      <c r="A473" s="28">
        <v>42476</v>
      </c>
      <c r="B473" s="29">
        <f t="shared" si="49"/>
        <v>2016</v>
      </c>
      <c r="C473" s="29">
        <f t="shared" si="50"/>
        <v>4</v>
      </c>
      <c r="D473" s="29" t="str">
        <f t="shared" si="51"/>
        <v>Nisan</v>
      </c>
      <c r="E473" s="29">
        <f t="shared" si="52"/>
        <v>2</v>
      </c>
      <c r="F473" s="29">
        <f t="shared" si="53"/>
        <v>16</v>
      </c>
      <c r="G473" s="29">
        <f t="shared" si="54"/>
        <v>6</v>
      </c>
      <c r="H473" s="29" t="str">
        <f t="shared" si="55"/>
        <v>Cumartesi</v>
      </c>
    </row>
    <row r="474" spans="1:8" ht="10.5" customHeight="1" x14ac:dyDescent="0.25">
      <c r="A474" s="28">
        <v>42477</v>
      </c>
      <c r="B474" s="29">
        <f t="shared" si="49"/>
        <v>2016</v>
      </c>
      <c r="C474" s="29">
        <f t="shared" si="50"/>
        <v>4</v>
      </c>
      <c r="D474" s="29" t="str">
        <f t="shared" si="51"/>
        <v>Nisan</v>
      </c>
      <c r="E474" s="29">
        <f t="shared" si="52"/>
        <v>2</v>
      </c>
      <c r="F474" s="29">
        <f t="shared" si="53"/>
        <v>16</v>
      </c>
      <c r="G474" s="29">
        <f t="shared" si="54"/>
        <v>7</v>
      </c>
      <c r="H474" s="29" t="str">
        <f t="shared" si="55"/>
        <v>Pazar</v>
      </c>
    </row>
    <row r="475" spans="1:8" ht="10.5" customHeight="1" x14ac:dyDescent="0.25">
      <c r="A475" s="28">
        <v>42478</v>
      </c>
      <c r="B475" s="29">
        <f t="shared" si="49"/>
        <v>2016</v>
      </c>
      <c r="C475" s="29">
        <f t="shared" si="50"/>
        <v>4</v>
      </c>
      <c r="D475" s="29" t="str">
        <f t="shared" si="51"/>
        <v>Nisan</v>
      </c>
      <c r="E475" s="29">
        <f t="shared" si="52"/>
        <v>2</v>
      </c>
      <c r="F475" s="29">
        <f t="shared" si="53"/>
        <v>17</v>
      </c>
      <c r="G475" s="29">
        <f t="shared" si="54"/>
        <v>1</v>
      </c>
      <c r="H475" s="29" t="str">
        <f t="shared" si="55"/>
        <v>Pazartesi</v>
      </c>
    </row>
    <row r="476" spans="1:8" ht="10.5" customHeight="1" x14ac:dyDescent="0.25">
      <c r="A476" s="28">
        <v>42479</v>
      </c>
      <c r="B476" s="29">
        <f t="shared" si="49"/>
        <v>2016</v>
      </c>
      <c r="C476" s="29">
        <f t="shared" si="50"/>
        <v>4</v>
      </c>
      <c r="D476" s="29" t="str">
        <f t="shared" si="51"/>
        <v>Nisan</v>
      </c>
      <c r="E476" s="29">
        <f t="shared" si="52"/>
        <v>2</v>
      </c>
      <c r="F476" s="29">
        <f t="shared" si="53"/>
        <v>17</v>
      </c>
      <c r="G476" s="29">
        <f t="shared" si="54"/>
        <v>2</v>
      </c>
      <c r="H476" s="29" t="str">
        <f t="shared" si="55"/>
        <v>Salı</v>
      </c>
    </row>
    <row r="477" spans="1:8" ht="10.5" customHeight="1" x14ac:dyDescent="0.25">
      <c r="A477" s="28">
        <v>42480</v>
      </c>
      <c r="B477" s="29">
        <f t="shared" si="49"/>
        <v>2016</v>
      </c>
      <c r="C477" s="29">
        <f t="shared" si="50"/>
        <v>4</v>
      </c>
      <c r="D477" s="29" t="str">
        <f t="shared" si="51"/>
        <v>Nisan</v>
      </c>
      <c r="E477" s="29">
        <f t="shared" si="52"/>
        <v>2</v>
      </c>
      <c r="F477" s="29">
        <f t="shared" si="53"/>
        <v>17</v>
      </c>
      <c r="G477" s="29">
        <f t="shared" si="54"/>
        <v>3</v>
      </c>
      <c r="H477" s="29" t="str">
        <f t="shared" si="55"/>
        <v>Çarşamba</v>
      </c>
    </row>
    <row r="478" spans="1:8" ht="10.5" customHeight="1" x14ac:dyDescent="0.25">
      <c r="A478" s="28">
        <v>42481</v>
      </c>
      <c r="B478" s="29">
        <f t="shared" si="49"/>
        <v>2016</v>
      </c>
      <c r="C478" s="29">
        <f t="shared" si="50"/>
        <v>4</v>
      </c>
      <c r="D478" s="29" t="str">
        <f t="shared" si="51"/>
        <v>Nisan</v>
      </c>
      <c r="E478" s="29">
        <f t="shared" si="52"/>
        <v>2</v>
      </c>
      <c r="F478" s="29">
        <f t="shared" si="53"/>
        <v>17</v>
      </c>
      <c r="G478" s="29">
        <f t="shared" si="54"/>
        <v>4</v>
      </c>
      <c r="H478" s="29" t="str">
        <f t="shared" si="55"/>
        <v>Perşembe</v>
      </c>
    </row>
    <row r="479" spans="1:8" ht="10.5" customHeight="1" x14ac:dyDescent="0.25">
      <c r="A479" s="28">
        <v>42482</v>
      </c>
      <c r="B479" s="29">
        <f t="shared" si="49"/>
        <v>2016</v>
      </c>
      <c r="C479" s="29">
        <f t="shared" si="50"/>
        <v>4</v>
      </c>
      <c r="D479" s="29" t="str">
        <f t="shared" si="51"/>
        <v>Nisan</v>
      </c>
      <c r="E479" s="29">
        <f t="shared" si="52"/>
        <v>2</v>
      </c>
      <c r="F479" s="29">
        <f t="shared" si="53"/>
        <v>17</v>
      </c>
      <c r="G479" s="29">
        <f t="shared" si="54"/>
        <v>5</v>
      </c>
      <c r="H479" s="29" t="str">
        <f t="shared" si="55"/>
        <v>Cuma</v>
      </c>
    </row>
    <row r="480" spans="1:8" ht="10.5" customHeight="1" x14ac:dyDescent="0.25">
      <c r="A480" s="28">
        <v>42483</v>
      </c>
      <c r="B480" s="29">
        <f t="shared" si="49"/>
        <v>2016</v>
      </c>
      <c r="C480" s="29">
        <f t="shared" si="50"/>
        <v>4</v>
      </c>
      <c r="D480" s="29" t="str">
        <f t="shared" si="51"/>
        <v>Nisan</v>
      </c>
      <c r="E480" s="29">
        <f t="shared" si="52"/>
        <v>2</v>
      </c>
      <c r="F480" s="29">
        <f t="shared" si="53"/>
        <v>17</v>
      </c>
      <c r="G480" s="29">
        <f t="shared" si="54"/>
        <v>6</v>
      </c>
      <c r="H480" s="29" t="str">
        <f t="shared" si="55"/>
        <v>Cumartesi</v>
      </c>
    </row>
    <row r="481" spans="1:8" ht="10.5" customHeight="1" x14ac:dyDescent="0.25">
      <c r="A481" s="28">
        <v>42484</v>
      </c>
      <c r="B481" s="29">
        <f t="shared" si="49"/>
        <v>2016</v>
      </c>
      <c r="C481" s="29">
        <f t="shared" si="50"/>
        <v>4</v>
      </c>
      <c r="D481" s="29" t="str">
        <f t="shared" si="51"/>
        <v>Nisan</v>
      </c>
      <c r="E481" s="29">
        <f t="shared" si="52"/>
        <v>2</v>
      </c>
      <c r="F481" s="29">
        <f t="shared" si="53"/>
        <v>17</v>
      </c>
      <c r="G481" s="29">
        <f t="shared" si="54"/>
        <v>7</v>
      </c>
      <c r="H481" s="29" t="str">
        <f t="shared" si="55"/>
        <v>Pazar</v>
      </c>
    </row>
    <row r="482" spans="1:8" ht="10.5" customHeight="1" x14ac:dyDescent="0.25">
      <c r="A482" s="28">
        <v>42485</v>
      </c>
      <c r="B482" s="29">
        <f t="shared" si="49"/>
        <v>2016</v>
      </c>
      <c r="C482" s="29">
        <f t="shared" si="50"/>
        <v>4</v>
      </c>
      <c r="D482" s="29" t="str">
        <f t="shared" si="51"/>
        <v>Nisan</v>
      </c>
      <c r="E482" s="29">
        <f t="shared" si="52"/>
        <v>2</v>
      </c>
      <c r="F482" s="29">
        <f t="shared" si="53"/>
        <v>18</v>
      </c>
      <c r="G482" s="29">
        <f t="shared" si="54"/>
        <v>1</v>
      </c>
      <c r="H482" s="29" t="str">
        <f t="shared" si="55"/>
        <v>Pazartesi</v>
      </c>
    </row>
    <row r="483" spans="1:8" ht="10.5" customHeight="1" x14ac:dyDescent="0.25">
      <c r="A483" s="28">
        <v>42486</v>
      </c>
      <c r="B483" s="29">
        <f t="shared" si="49"/>
        <v>2016</v>
      </c>
      <c r="C483" s="29">
        <f t="shared" si="50"/>
        <v>4</v>
      </c>
      <c r="D483" s="29" t="str">
        <f t="shared" si="51"/>
        <v>Nisan</v>
      </c>
      <c r="E483" s="29">
        <f t="shared" si="52"/>
        <v>2</v>
      </c>
      <c r="F483" s="29">
        <f t="shared" si="53"/>
        <v>18</v>
      </c>
      <c r="G483" s="29">
        <f t="shared" si="54"/>
        <v>2</v>
      </c>
      <c r="H483" s="29" t="str">
        <f t="shared" si="55"/>
        <v>Salı</v>
      </c>
    </row>
    <row r="484" spans="1:8" ht="10.5" customHeight="1" x14ac:dyDescent="0.25">
      <c r="A484" s="28">
        <v>42487</v>
      </c>
      <c r="B484" s="29">
        <f t="shared" si="49"/>
        <v>2016</v>
      </c>
      <c r="C484" s="29">
        <f t="shared" si="50"/>
        <v>4</v>
      </c>
      <c r="D484" s="29" t="str">
        <f t="shared" si="51"/>
        <v>Nisan</v>
      </c>
      <c r="E484" s="29">
        <f t="shared" si="52"/>
        <v>2</v>
      </c>
      <c r="F484" s="29">
        <f t="shared" si="53"/>
        <v>18</v>
      </c>
      <c r="G484" s="29">
        <f t="shared" si="54"/>
        <v>3</v>
      </c>
      <c r="H484" s="29" t="str">
        <f t="shared" si="55"/>
        <v>Çarşamba</v>
      </c>
    </row>
    <row r="485" spans="1:8" ht="10.5" customHeight="1" x14ac:dyDescent="0.25">
      <c r="A485" s="28">
        <v>42488</v>
      </c>
      <c r="B485" s="29">
        <f t="shared" si="49"/>
        <v>2016</v>
      </c>
      <c r="C485" s="29">
        <f t="shared" si="50"/>
        <v>4</v>
      </c>
      <c r="D485" s="29" t="str">
        <f t="shared" si="51"/>
        <v>Nisan</v>
      </c>
      <c r="E485" s="29">
        <f t="shared" si="52"/>
        <v>2</v>
      </c>
      <c r="F485" s="29">
        <f t="shared" si="53"/>
        <v>18</v>
      </c>
      <c r="G485" s="29">
        <f t="shared" si="54"/>
        <v>4</v>
      </c>
      <c r="H485" s="29" t="str">
        <f t="shared" si="55"/>
        <v>Perşembe</v>
      </c>
    </row>
    <row r="486" spans="1:8" ht="10.5" customHeight="1" x14ac:dyDescent="0.25">
      <c r="A486" s="28">
        <v>42489</v>
      </c>
      <c r="B486" s="29">
        <f t="shared" si="49"/>
        <v>2016</v>
      </c>
      <c r="C486" s="29">
        <f t="shared" si="50"/>
        <v>4</v>
      </c>
      <c r="D486" s="29" t="str">
        <f t="shared" si="51"/>
        <v>Nisan</v>
      </c>
      <c r="E486" s="29">
        <f t="shared" si="52"/>
        <v>2</v>
      </c>
      <c r="F486" s="29">
        <f t="shared" si="53"/>
        <v>18</v>
      </c>
      <c r="G486" s="29">
        <f t="shared" si="54"/>
        <v>5</v>
      </c>
      <c r="H486" s="29" t="str">
        <f t="shared" si="55"/>
        <v>Cuma</v>
      </c>
    </row>
    <row r="487" spans="1:8" ht="10.5" customHeight="1" x14ac:dyDescent="0.25">
      <c r="A487" s="28">
        <v>42490</v>
      </c>
      <c r="B487" s="29">
        <f t="shared" si="49"/>
        <v>2016</v>
      </c>
      <c r="C487" s="29">
        <f t="shared" si="50"/>
        <v>4</v>
      </c>
      <c r="D487" s="29" t="str">
        <f t="shared" si="51"/>
        <v>Nisan</v>
      </c>
      <c r="E487" s="29">
        <f t="shared" si="52"/>
        <v>2</v>
      </c>
      <c r="F487" s="29">
        <f t="shared" si="53"/>
        <v>18</v>
      </c>
      <c r="G487" s="29">
        <f t="shared" si="54"/>
        <v>6</v>
      </c>
      <c r="H487" s="29" t="str">
        <f t="shared" si="55"/>
        <v>Cumartesi</v>
      </c>
    </row>
    <row r="488" spans="1:8" ht="10.5" customHeight="1" x14ac:dyDescent="0.25">
      <c r="A488" s="28">
        <v>42491</v>
      </c>
      <c r="B488" s="29">
        <f t="shared" si="49"/>
        <v>2016</v>
      </c>
      <c r="C488" s="29">
        <f t="shared" si="50"/>
        <v>5</v>
      </c>
      <c r="D488" s="29" t="str">
        <f t="shared" si="51"/>
        <v>Mayıs</v>
      </c>
      <c r="E488" s="29">
        <f t="shared" si="52"/>
        <v>2</v>
      </c>
      <c r="F488" s="29">
        <f t="shared" si="53"/>
        <v>18</v>
      </c>
      <c r="G488" s="29">
        <f t="shared" si="54"/>
        <v>7</v>
      </c>
      <c r="H488" s="29" t="str">
        <f t="shared" si="55"/>
        <v>Pazar</v>
      </c>
    </row>
    <row r="489" spans="1:8" ht="10.5" customHeight="1" x14ac:dyDescent="0.25">
      <c r="A489" s="28">
        <v>42492</v>
      </c>
      <c r="B489" s="29">
        <f t="shared" si="49"/>
        <v>2016</v>
      </c>
      <c r="C489" s="29">
        <f t="shared" si="50"/>
        <v>5</v>
      </c>
      <c r="D489" s="29" t="str">
        <f t="shared" si="51"/>
        <v>Mayıs</v>
      </c>
      <c r="E489" s="29">
        <f t="shared" si="52"/>
        <v>2</v>
      </c>
      <c r="F489" s="29">
        <f t="shared" si="53"/>
        <v>19</v>
      </c>
      <c r="G489" s="29">
        <f t="shared" si="54"/>
        <v>1</v>
      </c>
      <c r="H489" s="29" t="str">
        <f t="shared" si="55"/>
        <v>Pazartesi</v>
      </c>
    </row>
    <row r="490" spans="1:8" ht="10.5" customHeight="1" x14ac:dyDescent="0.25">
      <c r="A490" s="28">
        <v>42493</v>
      </c>
      <c r="B490" s="29">
        <f t="shared" si="49"/>
        <v>2016</v>
      </c>
      <c r="C490" s="29">
        <f t="shared" si="50"/>
        <v>5</v>
      </c>
      <c r="D490" s="29" t="str">
        <f t="shared" si="51"/>
        <v>Mayıs</v>
      </c>
      <c r="E490" s="29">
        <f t="shared" si="52"/>
        <v>2</v>
      </c>
      <c r="F490" s="29">
        <f t="shared" si="53"/>
        <v>19</v>
      </c>
      <c r="G490" s="29">
        <f t="shared" si="54"/>
        <v>2</v>
      </c>
      <c r="H490" s="29" t="str">
        <f t="shared" si="55"/>
        <v>Salı</v>
      </c>
    </row>
    <row r="491" spans="1:8" ht="10.5" customHeight="1" x14ac:dyDescent="0.25">
      <c r="A491" s="28">
        <v>42494</v>
      </c>
      <c r="B491" s="29">
        <f t="shared" si="49"/>
        <v>2016</v>
      </c>
      <c r="C491" s="29">
        <f t="shared" si="50"/>
        <v>5</v>
      </c>
      <c r="D491" s="29" t="str">
        <f t="shared" si="51"/>
        <v>Mayıs</v>
      </c>
      <c r="E491" s="29">
        <f t="shared" si="52"/>
        <v>2</v>
      </c>
      <c r="F491" s="29">
        <f t="shared" si="53"/>
        <v>19</v>
      </c>
      <c r="G491" s="29">
        <f t="shared" si="54"/>
        <v>3</v>
      </c>
      <c r="H491" s="29" t="str">
        <f t="shared" si="55"/>
        <v>Çarşamba</v>
      </c>
    </row>
    <row r="492" spans="1:8" ht="10.5" customHeight="1" x14ac:dyDescent="0.25">
      <c r="A492" s="28">
        <v>42495</v>
      </c>
      <c r="B492" s="29">
        <f t="shared" si="49"/>
        <v>2016</v>
      </c>
      <c r="C492" s="29">
        <f t="shared" si="50"/>
        <v>5</v>
      </c>
      <c r="D492" s="29" t="str">
        <f t="shared" si="51"/>
        <v>Mayıs</v>
      </c>
      <c r="E492" s="29">
        <f t="shared" si="52"/>
        <v>2</v>
      </c>
      <c r="F492" s="29">
        <f t="shared" si="53"/>
        <v>19</v>
      </c>
      <c r="G492" s="29">
        <f t="shared" si="54"/>
        <v>4</v>
      </c>
      <c r="H492" s="29" t="str">
        <f t="shared" si="55"/>
        <v>Perşembe</v>
      </c>
    </row>
    <row r="493" spans="1:8" ht="10.5" customHeight="1" x14ac:dyDescent="0.25">
      <c r="A493" s="28">
        <v>42496</v>
      </c>
      <c r="B493" s="29">
        <f t="shared" si="49"/>
        <v>2016</v>
      </c>
      <c r="C493" s="29">
        <f t="shared" si="50"/>
        <v>5</v>
      </c>
      <c r="D493" s="29" t="str">
        <f t="shared" si="51"/>
        <v>Mayıs</v>
      </c>
      <c r="E493" s="29">
        <f t="shared" si="52"/>
        <v>2</v>
      </c>
      <c r="F493" s="29">
        <f t="shared" si="53"/>
        <v>19</v>
      </c>
      <c r="G493" s="29">
        <f t="shared" si="54"/>
        <v>5</v>
      </c>
      <c r="H493" s="29" t="str">
        <f t="shared" si="55"/>
        <v>Cuma</v>
      </c>
    </row>
    <row r="494" spans="1:8" ht="10.5" customHeight="1" x14ac:dyDescent="0.25">
      <c r="A494" s="28">
        <v>42497</v>
      </c>
      <c r="B494" s="29">
        <f t="shared" si="49"/>
        <v>2016</v>
      </c>
      <c r="C494" s="29">
        <f t="shared" si="50"/>
        <v>5</v>
      </c>
      <c r="D494" s="29" t="str">
        <f t="shared" si="51"/>
        <v>Mayıs</v>
      </c>
      <c r="E494" s="29">
        <f t="shared" si="52"/>
        <v>2</v>
      </c>
      <c r="F494" s="29">
        <f t="shared" si="53"/>
        <v>19</v>
      </c>
      <c r="G494" s="29">
        <f t="shared" si="54"/>
        <v>6</v>
      </c>
      <c r="H494" s="29" t="str">
        <f t="shared" si="55"/>
        <v>Cumartesi</v>
      </c>
    </row>
    <row r="495" spans="1:8" ht="10.5" customHeight="1" x14ac:dyDescent="0.25">
      <c r="A495" s="28">
        <v>42498</v>
      </c>
      <c r="B495" s="29">
        <f t="shared" si="49"/>
        <v>2016</v>
      </c>
      <c r="C495" s="29">
        <f t="shared" si="50"/>
        <v>5</v>
      </c>
      <c r="D495" s="29" t="str">
        <f t="shared" si="51"/>
        <v>Mayıs</v>
      </c>
      <c r="E495" s="29">
        <f t="shared" si="52"/>
        <v>2</v>
      </c>
      <c r="F495" s="29">
        <f t="shared" si="53"/>
        <v>19</v>
      </c>
      <c r="G495" s="29">
        <f t="shared" si="54"/>
        <v>7</v>
      </c>
      <c r="H495" s="29" t="str">
        <f t="shared" si="55"/>
        <v>Pazar</v>
      </c>
    </row>
    <row r="496" spans="1:8" ht="10.5" customHeight="1" x14ac:dyDescent="0.25">
      <c r="A496" s="28">
        <v>42499</v>
      </c>
      <c r="B496" s="29">
        <f t="shared" si="49"/>
        <v>2016</v>
      </c>
      <c r="C496" s="29">
        <f t="shared" si="50"/>
        <v>5</v>
      </c>
      <c r="D496" s="29" t="str">
        <f t="shared" si="51"/>
        <v>Mayıs</v>
      </c>
      <c r="E496" s="29">
        <f t="shared" si="52"/>
        <v>2</v>
      </c>
      <c r="F496" s="29">
        <f t="shared" si="53"/>
        <v>20</v>
      </c>
      <c r="G496" s="29">
        <f t="shared" si="54"/>
        <v>1</v>
      </c>
      <c r="H496" s="29" t="str">
        <f t="shared" si="55"/>
        <v>Pazartesi</v>
      </c>
    </row>
    <row r="497" spans="1:8" ht="10.5" customHeight="1" x14ac:dyDescent="0.25">
      <c r="A497" s="28">
        <v>42500</v>
      </c>
      <c r="B497" s="29">
        <f t="shared" si="49"/>
        <v>2016</v>
      </c>
      <c r="C497" s="29">
        <f t="shared" si="50"/>
        <v>5</v>
      </c>
      <c r="D497" s="29" t="str">
        <f t="shared" si="51"/>
        <v>Mayıs</v>
      </c>
      <c r="E497" s="29">
        <f t="shared" si="52"/>
        <v>2</v>
      </c>
      <c r="F497" s="29">
        <f t="shared" si="53"/>
        <v>20</v>
      </c>
      <c r="G497" s="29">
        <f t="shared" si="54"/>
        <v>2</v>
      </c>
      <c r="H497" s="29" t="str">
        <f t="shared" si="55"/>
        <v>Salı</v>
      </c>
    </row>
    <row r="498" spans="1:8" ht="10.5" customHeight="1" x14ac:dyDescent="0.25">
      <c r="A498" s="28">
        <v>42501</v>
      </c>
      <c r="B498" s="29">
        <f t="shared" si="49"/>
        <v>2016</v>
      </c>
      <c r="C498" s="29">
        <f t="shared" si="50"/>
        <v>5</v>
      </c>
      <c r="D498" s="29" t="str">
        <f t="shared" si="51"/>
        <v>Mayıs</v>
      </c>
      <c r="E498" s="29">
        <f t="shared" si="52"/>
        <v>2</v>
      </c>
      <c r="F498" s="29">
        <f t="shared" si="53"/>
        <v>20</v>
      </c>
      <c r="G498" s="29">
        <f t="shared" si="54"/>
        <v>3</v>
      </c>
      <c r="H498" s="29" t="str">
        <f t="shared" si="55"/>
        <v>Çarşamba</v>
      </c>
    </row>
    <row r="499" spans="1:8" ht="10.5" customHeight="1" x14ac:dyDescent="0.25">
      <c r="A499" s="28">
        <v>42502</v>
      </c>
      <c r="B499" s="29">
        <f t="shared" si="49"/>
        <v>2016</v>
      </c>
      <c r="C499" s="29">
        <f t="shared" si="50"/>
        <v>5</v>
      </c>
      <c r="D499" s="29" t="str">
        <f t="shared" si="51"/>
        <v>Mayıs</v>
      </c>
      <c r="E499" s="29">
        <f t="shared" si="52"/>
        <v>2</v>
      </c>
      <c r="F499" s="29">
        <f t="shared" si="53"/>
        <v>20</v>
      </c>
      <c r="G499" s="29">
        <f t="shared" si="54"/>
        <v>4</v>
      </c>
      <c r="H499" s="29" t="str">
        <f t="shared" si="55"/>
        <v>Perşembe</v>
      </c>
    </row>
    <row r="500" spans="1:8" ht="10.5" customHeight="1" x14ac:dyDescent="0.25">
      <c r="A500" s="28">
        <v>42503</v>
      </c>
      <c r="B500" s="29">
        <f t="shared" si="49"/>
        <v>2016</v>
      </c>
      <c r="C500" s="29">
        <f t="shared" si="50"/>
        <v>5</v>
      </c>
      <c r="D500" s="29" t="str">
        <f t="shared" si="51"/>
        <v>Mayıs</v>
      </c>
      <c r="E500" s="29">
        <f t="shared" si="52"/>
        <v>2</v>
      </c>
      <c r="F500" s="29">
        <f t="shared" si="53"/>
        <v>20</v>
      </c>
      <c r="G500" s="29">
        <f t="shared" si="54"/>
        <v>5</v>
      </c>
      <c r="H500" s="29" t="str">
        <f t="shared" si="55"/>
        <v>Cuma</v>
      </c>
    </row>
    <row r="501" spans="1:8" ht="10.5" customHeight="1" x14ac:dyDescent="0.25">
      <c r="A501" s="28">
        <v>42504</v>
      </c>
      <c r="B501" s="29">
        <f t="shared" si="49"/>
        <v>2016</v>
      </c>
      <c r="C501" s="29">
        <f t="shared" si="50"/>
        <v>5</v>
      </c>
      <c r="D501" s="29" t="str">
        <f t="shared" si="51"/>
        <v>Mayıs</v>
      </c>
      <c r="E501" s="29">
        <f t="shared" si="52"/>
        <v>2</v>
      </c>
      <c r="F501" s="29">
        <f t="shared" si="53"/>
        <v>20</v>
      </c>
      <c r="G501" s="29">
        <f t="shared" si="54"/>
        <v>6</v>
      </c>
      <c r="H501" s="29" t="str">
        <f t="shared" si="55"/>
        <v>Cumartesi</v>
      </c>
    </row>
    <row r="502" spans="1:8" ht="10.5" customHeight="1" x14ac:dyDescent="0.25">
      <c r="A502" s="28">
        <v>42505</v>
      </c>
      <c r="B502" s="29">
        <f t="shared" si="49"/>
        <v>2016</v>
      </c>
      <c r="C502" s="29">
        <f t="shared" si="50"/>
        <v>5</v>
      </c>
      <c r="D502" s="29" t="str">
        <f t="shared" si="51"/>
        <v>Mayıs</v>
      </c>
      <c r="E502" s="29">
        <f t="shared" si="52"/>
        <v>2</v>
      </c>
      <c r="F502" s="29">
        <f t="shared" si="53"/>
        <v>20</v>
      </c>
      <c r="G502" s="29">
        <f t="shared" si="54"/>
        <v>7</v>
      </c>
      <c r="H502" s="29" t="str">
        <f t="shared" si="55"/>
        <v>Pazar</v>
      </c>
    </row>
    <row r="503" spans="1:8" ht="10.5" customHeight="1" x14ac:dyDescent="0.25">
      <c r="A503" s="28">
        <v>42506</v>
      </c>
      <c r="B503" s="29">
        <f t="shared" si="49"/>
        <v>2016</v>
      </c>
      <c r="C503" s="29">
        <f t="shared" si="50"/>
        <v>5</v>
      </c>
      <c r="D503" s="29" t="str">
        <f t="shared" si="51"/>
        <v>Mayıs</v>
      </c>
      <c r="E503" s="29">
        <f t="shared" si="52"/>
        <v>2</v>
      </c>
      <c r="F503" s="29">
        <f t="shared" si="53"/>
        <v>21</v>
      </c>
      <c r="G503" s="29">
        <f t="shared" si="54"/>
        <v>1</v>
      </c>
      <c r="H503" s="29" t="str">
        <f t="shared" si="55"/>
        <v>Pazartesi</v>
      </c>
    </row>
    <row r="504" spans="1:8" ht="10.5" customHeight="1" x14ac:dyDescent="0.25">
      <c r="A504" s="28">
        <v>42507</v>
      </c>
      <c r="B504" s="29">
        <f t="shared" si="49"/>
        <v>2016</v>
      </c>
      <c r="C504" s="29">
        <f t="shared" si="50"/>
        <v>5</v>
      </c>
      <c r="D504" s="29" t="str">
        <f t="shared" si="51"/>
        <v>Mayıs</v>
      </c>
      <c r="E504" s="29">
        <f t="shared" si="52"/>
        <v>2</v>
      </c>
      <c r="F504" s="29">
        <f t="shared" si="53"/>
        <v>21</v>
      </c>
      <c r="G504" s="29">
        <f t="shared" si="54"/>
        <v>2</v>
      </c>
      <c r="H504" s="29" t="str">
        <f t="shared" si="55"/>
        <v>Salı</v>
      </c>
    </row>
    <row r="505" spans="1:8" ht="10.5" customHeight="1" x14ac:dyDescent="0.25">
      <c r="A505" s="28">
        <v>42508</v>
      </c>
      <c r="B505" s="29">
        <f t="shared" si="49"/>
        <v>2016</v>
      </c>
      <c r="C505" s="29">
        <f t="shared" si="50"/>
        <v>5</v>
      </c>
      <c r="D505" s="29" t="str">
        <f t="shared" si="51"/>
        <v>Mayıs</v>
      </c>
      <c r="E505" s="29">
        <f t="shared" si="52"/>
        <v>2</v>
      </c>
      <c r="F505" s="29">
        <f t="shared" si="53"/>
        <v>21</v>
      </c>
      <c r="G505" s="29">
        <f t="shared" si="54"/>
        <v>3</v>
      </c>
      <c r="H505" s="29" t="str">
        <f t="shared" si="55"/>
        <v>Çarşamba</v>
      </c>
    </row>
    <row r="506" spans="1:8" ht="10.5" customHeight="1" x14ac:dyDescent="0.25">
      <c r="A506" s="28">
        <v>42509</v>
      </c>
      <c r="B506" s="29">
        <f t="shared" si="49"/>
        <v>2016</v>
      </c>
      <c r="C506" s="29">
        <f t="shared" si="50"/>
        <v>5</v>
      </c>
      <c r="D506" s="29" t="str">
        <f t="shared" si="51"/>
        <v>Mayıs</v>
      </c>
      <c r="E506" s="29">
        <f t="shared" si="52"/>
        <v>2</v>
      </c>
      <c r="F506" s="29">
        <f t="shared" si="53"/>
        <v>21</v>
      </c>
      <c r="G506" s="29">
        <f t="shared" si="54"/>
        <v>4</v>
      </c>
      <c r="H506" s="29" t="str">
        <f t="shared" si="55"/>
        <v>Perşembe</v>
      </c>
    </row>
    <row r="507" spans="1:8" ht="10.5" customHeight="1" x14ac:dyDescent="0.25">
      <c r="A507" s="28">
        <v>42510</v>
      </c>
      <c r="B507" s="29">
        <f t="shared" si="49"/>
        <v>2016</v>
      </c>
      <c r="C507" s="29">
        <f t="shared" si="50"/>
        <v>5</v>
      </c>
      <c r="D507" s="29" t="str">
        <f t="shared" si="51"/>
        <v>Mayıs</v>
      </c>
      <c r="E507" s="29">
        <f t="shared" si="52"/>
        <v>2</v>
      </c>
      <c r="F507" s="29">
        <f t="shared" si="53"/>
        <v>21</v>
      </c>
      <c r="G507" s="29">
        <f t="shared" si="54"/>
        <v>5</v>
      </c>
      <c r="H507" s="29" t="str">
        <f t="shared" si="55"/>
        <v>Cuma</v>
      </c>
    </row>
    <row r="508" spans="1:8" ht="10.5" customHeight="1" x14ac:dyDescent="0.25">
      <c r="A508" s="28">
        <v>42511</v>
      </c>
      <c r="B508" s="29">
        <f t="shared" si="49"/>
        <v>2016</v>
      </c>
      <c r="C508" s="29">
        <f t="shared" si="50"/>
        <v>5</v>
      </c>
      <c r="D508" s="29" t="str">
        <f t="shared" si="51"/>
        <v>Mayıs</v>
      </c>
      <c r="E508" s="29">
        <f t="shared" si="52"/>
        <v>2</v>
      </c>
      <c r="F508" s="29">
        <f t="shared" si="53"/>
        <v>21</v>
      </c>
      <c r="G508" s="29">
        <f t="shared" si="54"/>
        <v>6</v>
      </c>
      <c r="H508" s="29" t="str">
        <f t="shared" si="55"/>
        <v>Cumartesi</v>
      </c>
    </row>
    <row r="509" spans="1:8" ht="10.5" customHeight="1" x14ac:dyDescent="0.25">
      <c r="A509" s="28">
        <v>42512</v>
      </c>
      <c r="B509" s="29">
        <f t="shared" si="49"/>
        <v>2016</v>
      </c>
      <c r="C509" s="29">
        <f t="shared" si="50"/>
        <v>5</v>
      </c>
      <c r="D509" s="29" t="str">
        <f t="shared" si="51"/>
        <v>Mayıs</v>
      </c>
      <c r="E509" s="29">
        <f t="shared" si="52"/>
        <v>2</v>
      </c>
      <c r="F509" s="29">
        <f t="shared" si="53"/>
        <v>21</v>
      </c>
      <c r="G509" s="29">
        <f t="shared" si="54"/>
        <v>7</v>
      </c>
      <c r="H509" s="29" t="str">
        <f t="shared" si="55"/>
        <v>Pazar</v>
      </c>
    </row>
    <row r="510" spans="1:8" ht="10.5" customHeight="1" x14ac:dyDescent="0.25">
      <c r="A510" s="28">
        <v>42513</v>
      </c>
      <c r="B510" s="29">
        <f t="shared" si="49"/>
        <v>2016</v>
      </c>
      <c r="C510" s="29">
        <f t="shared" si="50"/>
        <v>5</v>
      </c>
      <c r="D510" s="29" t="str">
        <f t="shared" si="51"/>
        <v>Mayıs</v>
      </c>
      <c r="E510" s="29">
        <f t="shared" si="52"/>
        <v>2</v>
      </c>
      <c r="F510" s="29">
        <f t="shared" si="53"/>
        <v>22</v>
      </c>
      <c r="G510" s="29">
        <f t="shared" si="54"/>
        <v>1</v>
      </c>
      <c r="H510" s="29" t="str">
        <f t="shared" si="55"/>
        <v>Pazartesi</v>
      </c>
    </row>
    <row r="511" spans="1:8" ht="10.5" customHeight="1" x14ac:dyDescent="0.25">
      <c r="A511" s="28">
        <v>42514</v>
      </c>
      <c r="B511" s="29">
        <f t="shared" si="49"/>
        <v>2016</v>
      </c>
      <c r="C511" s="29">
        <f t="shared" si="50"/>
        <v>5</v>
      </c>
      <c r="D511" s="29" t="str">
        <f t="shared" si="51"/>
        <v>Mayıs</v>
      </c>
      <c r="E511" s="29">
        <f t="shared" si="52"/>
        <v>2</v>
      </c>
      <c r="F511" s="29">
        <f t="shared" si="53"/>
        <v>22</v>
      </c>
      <c r="G511" s="29">
        <f t="shared" si="54"/>
        <v>2</v>
      </c>
      <c r="H511" s="29" t="str">
        <f t="shared" si="55"/>
        <v>Salı</v>
      </c>
    </row>
    <row r="512" spans="1:8" ht="10.5" customHeight="1" x14ac:dyDescent="0.25">
      <c r="A512" s="28">
        <v>42515</v>
      </c>
      <c r="B512" s="29">
        <f t="shared" si="49"/>
        <v>2016</v>
      </c>
      <c r="C512" s="29">
        <f t="shared" si="50"/>
        <v>5</v>
      </c>
      <c r="D512" s="29" t="str">
        <f t="shared" si="51"/>
        <v>Mayıs</v>
      </c>
      <c r="E512" s="29">
        <f t="shared" si="52"/>
        <v>2</v>
      </c>
      <c r="F512" s="29">
        <f t="shared" si="53"/>
        <v>22</v>
      </c>
      <c r="G512" s="29">
        <f t="shared" si="54"/>
        <v>3</v>
      </c>
      <c r="H512" s="29" t="str">
        <f t="shared" si="55"/>
        <v>Çarşamba</v>
      </c>
    </row>
    <row r="513" spans="1:8" ht="10.5" customHeight="1" x14ac:dyDescent="0.25">
      <c r="A513" s="28">
        <v>42516</v>
      </c>
      <c r="B513" s="29">
        <f t="shared" si="49"/>
        <v>2016</v>
      </c>
      <c r="C513" s="29">
        <f t="shared" si="50"/>
        <v>5</v>
      </c>
      <c r="D513" s="29" t="str">
        <f t="shared" si="51"/>
        <v>Mayıs</v>
      </c>
      <c r="E513" s="29">
        <f t="shared" si="52"/>
        <v>2</v>
      </c>
      <c r="F513" s="29">
        <f t="shared" si="53"/>
        <v>22</v>
      </c>
      <c r="G513" s="29">
        <f t="shared" si="54"/>
        <v>4</v>
      </c>
      <c r="H513" s="29" t="str">
        <f t="shared" si="55"/>
        <v>Perşembe</v>
      </c>
    </row>
    <row r="514" spans="1:8" ht="10.5" customHeight="1" x14ac:dyDescent="0.25">
      <c r="A514" s="28">
        <v>42517</v>
      </c>
      <c r="B514" s="29">
        <f t="shared" ref="B514:B577" si="56">IF(A514="","",YEAR(A514))</f>
        <v>2016</v>
      </c>
      <c r="C514" s="29">
        <f t="shared" ref="C514:C577" si="57">IF(A514="","",MONTH(A514))</f>
        <v>5</v>
      </c>
      <c r="D514" s="29" t="str">
        <f t="shared" ref="D514:D577" si="58">IF(A514="","",CHOOSE(MONTH(A514),"Ocak","Şubat","Mart","Nisan","Mayıs","Haziran","Temmuz","Ağustos","Eylül","Ekim","Kasım","Aralık"))</f>
        <v>Mayıs</v>
      </c>
      <c r="E514" s="29">
        <f t="shared" ref="E514:E577" si="59">IF(A514="","",ROUNDUP(MONTH(A514)/3,0))</f>
        <v>2</v>
      </c>
      <c r="F514" s="29">
        <f t="shared" ref="F514:F577" si="60">IF(A514="","",WEEKNUM(A514,2))</f>
        <v>22</v>
      </c>
      <c r="G514" s="29">
        <f t="shared" ref="G514:G577" si="61">IF(A514="","",WEEKDAY(A514,2))</f>
        <v>5</v>
      </c>
      <c r="H514" s="29" t="str">
        <f t="shared" ref="H514:H577" si="62">IF(A514="","",CHOOSE(WEEKDAY(A514,2),"Pazartesi","Salı","Çarşamba","Perşembe","Cuma","Cumartesi","Pazar"))</f>
        <v>Cuma</v>
      </c>
    </row>
    <row r="515" spans="1:8" ht="10.5" customHeight="1" x14ac:dyDescent="0.25">
      <c r="A515" s="28">
        <v>42518</v>
      </c>
      <c r="B515" s="29">
        <f t="shared" si="56"/>
        <v>2016</v>
      </c>
      <c r="C515" s="29">
        <f t="shared" si="57"/>
        <v>5</v>
      </c>
      <c r="D515" s="29" t="str">
        <f t="shared" si="58"/>
        <v>Mayıs</v>
      </c>
      <c r="E515" s="29">
        <f t="shared" si="59"/>
        <v>2</v>
      </c>
      <c r="F515" s="29">
        <f t="shared" si="60"/>
        <v>22</v>
      </c>
      <c r="G515" s="29">
        <f t="shared" si="61"/>
        <v>6</v>
      </c>
      <c r="H515" s="29" t="str">
        <f t="shared" si="62"/>
        <v>Cumartesi</v>
      </c>
    </row>
    <row r="516" spans="1:8" ht="10.5" customHeight="1" x14ac:dyDescent="0.25">
      <c r="A516" s="28">
        <v>42519</v>
      </c>
      <c r="B516" s="29">
        <f t="shared" si="56"/>
        <v>2016</v>
      </c>
      <c r="C516" s="29">
        <f t="shared" si="57"/>
        <v>5</v>
      </c>
      <c r="D516" s="29" t="str">
        <f t="shared" si="58"/>
        <v>Mayıs</v>
      </c>
      <c r="E516" s="29">
        <f t="shared" si="59"/>
        <v>2</v>
      </c>
      <c r="F516" s="29">
        <f t="shared" si="60"/>
        <v>22</v>
      </c>
      <c r="G516" s="29">
        <f t="shared" si="61"/>
        <v>7</v>
      </c>
      <c r="H516" s="29" t="str">
        <f t="shared" si="62"/>
        <v>Pazar</v>
      </c>
    </row>
    <row r="517" spans="1:8" ht="10.5" customHeight="1" x14ac:dyDescent="0.25">
      <c r="A517" s="28">
        <v>42520</v>
      </c>
      <c r="B517" s="29">
        <f t="shared" si="56"/>
        <v>2016</v>
      </c>
      <c r="C517" s="29">
        <f t="shared" si="57"/>
        <v>5</v>
      </c>
      <c r="D517" s="29" t="str">
        <f t="shared" si="58"/>
        <v>Mayıs</v>
      </c>
      <c r="E517" s="29">
        <f t="shared" si="59"/>
        <v>2</v>
      </c>
      <c r="F517" s="29">
        <f t="shared" si="60"/>
        <v>23</v>
      </c>
      <c r="G517" s="29">
        <f t="shared" si="61"/>
        <v>1</v>
      </c>
      <c r="H517" s="29" t="str">
        <f t="shared" si="62"/>
        <v>Pazartesi</v>
      </c>
    </row>
    <row r="518" spans="1:8" ht="10.5" customHeight="1" x14ac:dyDescent="0.25">
      <c r="A518" s="28">
        <v>42521</v>
      </c>
      <c r="B518" s="29">
        <f t="shared" si="56"/>
        <v>2016</v>
      </c>
      <c r="C518" s="29">
        <f t="shared" si="57"/>
        <v>5</v>
      </c>
      <c r="D518" s="29" t="str">
        <f t="shared" si="58"/>
        <v>Mayıs</v>
      </c>
      <c r="E518" s="29">
        <f t="shared" si="59"/>
        <v>2</v>
      </c>
      <c r="F518" s="29">
        <f t="shared" si="60"/>
        <v>23</v>
      </c>
      <c r="G518" s="29">
        <f t="shared" si="61"/>
        <v>2</v>
      </c>
      <c r="H518" s="29" t="str">
        <f t="shared" si="62"/>
        <v>Salı</v>
      </c>
    </row>
    <row r="519" spans="1:8" ht="10.5" customHeight="1" x14ac:dyDescent="0.25">
      <c r="A519" s="28">
        <v>42522</v>
      </c>
      <c r="B519" s="29">
        <f t="shared" si="56"/>
        <v>2016</v>
      </c>
      <c r="C519" s="29">
        <f t="shared" si="57"/>
        <v>6</v>
      </c>
      <c r="D519" s="29" t="str">
        <f t="shared" si="58"/>
        <v>Haziran</v>
      </c>
      <c r="E519" s="29">
        <f t="shared" si="59"/>
        <v>2</v>
      </c>
      <c r="F519" s="29">
        <f t="shared" si="60"/>
        <v>23</v>
      </c>
      <c r="G519" s="29">
        <f t="shared" si="61"/>
        <v>3</v>
      </c>
      <c r="H519" s="29" t="str">
        <f t="shared" si="62"/>
        <v>Çarşamba</v>
      </c>
    </row>
    <row r="520" spans="1:8" ht="10.5" customHeight="1" x14ac:dyDescent="0.25">
      <c r="A520" s="28">
        <v>42523</v>
      </c>
      <c r="B520" s="29">
        <f t="shared" si="56"/>
        <v>2016</v>
      </c>
      <c r="C520" s="29">
        <f t="shared" si="57"/>
        <v>6</v>
      </c>
      <c r="D520" s="29" t="str">
        <f t="shared" si="58"/>
        <v>Haziran</v>
      </c>
      <c r="E520" s="29">
        <f t="shared" si="59"/>
        <v>2</v>
      </c>
      <c r="F520" s="29">
        <f t="shared" si="60"/>
        <v>23</v>
      </c>
      <c r="G520" s="29">
        <f t="shared" si="61"/>
        <v>4</v>
      </c>
      <c r="H520" s="29" t="str">
        <f t="shared" si="62"/>
        <v>Perşembe</v>
      </c>
    </row>
    <row r="521" spans="1:8" ht="10.5" customHeight="1" x14ac:dyDescent="0.25">
      <c r="A521" s="28">
        <v>42524</v>
      </c>
      <c r="B521" s="29">
        <f t="shared" si="56"/>
        <v>2016</v>
      </c>
      <c r="C521" s="29">
        <f t="shared" si="57"/>
        <v>6</v>
      </c>
      <c r="D521" s="29" t="str">
        <f t="shared" si="58"/>
        <v>Haziran</v>
      </c>
      <c r="E521" s="29">
        <f t="shared" si="59"/>
        <v>2</v>
      </c>
      <c r="F521" s="29">
        <f t="shared" si="60"/>
        <v>23</v>
      </c>
      <c r="G521" s="29">
        <f t="shared" si="61"/>
        <v>5</v>
      </c>
      <c r="H521" s="29" t="str">
        <f t="shared" si="62"/>
        <v>Cuma</v>
      </c>
    </row>
    <row r="522" spans="1:8" ht="10.5" customHeight="1" x14ac:dyDescent="0.25">
      <c r="A522" s="28">
        <v>42525</v>
      </c>
      <c r="B522" s="29">
        <f t="shared" si="56"/>
        <v>2016</v>
      </c>
      <c r="C522" s="29">
        <f t="shared" si="57"/>
        <v>6</v>
      </c>
      <c r="D522" s="29" t="str">
        <f t="shared" si="58"/>
        <v>Haziran</v>
      </c>
      <c r="E522" s="29">
        <f t="shared" si="59"/>
        <v>2</v>
      </c>
      <c r="F522" s="29">
        <f t="shared" si="60"/>
        <v>23</v>
      </c>
      <c r="G522" s="29">
        <f t="shared" si="61"/>
        <v>6</v>
      </c>
      <c r="H522" s="29" t="str">
        <f t="shared" si="62"/>
        <v>Cumartesi</v>
      </c>
    </row>
    <row r="523" spans="1:8" ht="10.5" customHeight="1" x14ac:dyDescent="0.25">
      <c r="A523" s="28">
        <v>42526</v>
      </c>
      <c r="B523" s="29">
        <f t="shared" si="56"/>
        <v>2016</v>
      </c>
      <c r="C523" s="29">
        <f t="shared" si="57"/>
        <v>6</v>
      </c>
      <c r="D523" s="29" t="str">
        <f t="shared" si="58"/>
        <v>Haziran</v>
      </c>
      <c r="E523" s="29">
        <f t="shared" si="59"/>
        <v>2</v>
      </c>
      <c r="F523" s="29">
        <f t="shared" si="60"/>
        <v>23</v>
      </c>
      <c r="G523" s="29">
        <f t="shared" si="61"/>
        <v>7</v>
      </c>
      <c r="H523" s="29" t="str">
        <f t="shared" si="62"/>
        <v>Pazar</v>
      </c>
    </row>
    <row r="524" spans="1:8" ht="10.5" customHeight="1" x14ac:dyDescent="0.25">
      <c r="A524" s="28">
        <v>42527</v>
      </c>
      <c r="B524" s="29">
        <f t="shared" si="56"/>
        <v>2016</v>
      </c>
      <c r="C524" s="29">
        <f t="shared" si="57"/>
        <v>6</v>
      </c>
      <c r="D524" s="29" t="str">
        <f t="shared" si="58"/>
        <v>Haziran</v>
      </c>
      <c r="E524" s="29">
        <f t="shared" si="59"/>
        <v>2</v>
      </c>
      <c r="F524" s="29">
        <f t="shared" si="60"/>
        <v>24</v>
      </c>
      <c r="G524" s="29">
        <f t="shared" si="61"/>
        <v>1</v>
      </c>
      <c r="H524" s="29" t="str">
        <f t="shared" si="62"/>
        <v>Pazartesi</v>
      </c>
    </row>
    <row r="525" spans="1:8" ht="10.5" customHeight="1" x14ac:dyDescent="0.25">
      <c r="A525" s="28">
        <v>42528</v>
      </c>
      <c r="B525" s="29">
        <f t="shared" si="56"/>
        <v>2016</v>
      </c>
      <c r="C525" s="29">
        <f t="shared" si="57"/>
        <v>6</v>
      </c>
      <c r="D525" s="29" t="str">
        <f t="shared" si="58"/>
        <v>Haziran</v>
      </c>
      <c r="E525" s="29">
        <f t="shared" si="59"/>
        <v>2</v>
      </c>
      <c r="F525" s="29">
        <f t="shared" si="60"/>
        <v>24</v>
      </c>
      <c r="G525" s="29">
        <f t="shared" si="61"/>
        <v>2</v>
      </c>
      <c r="H525" s="29" t="str">
        <f t="shared" si="62"/>
        <v>Salı</v>
      </c>
    </row>
    <row r="526" spans="1:8" ht="10.5" customHeight="1" x14ac:dyDescent="0.25">
      <c r="A526" s="28">
        <v>42529</v>
      </c>
      <c r="B526" s="29">
        <f t="shared" si="56"/>
        <v>2016</v>
      </c>
      <c r="C526" s="29">
        <f t="shared" si="57"/>
        <v>6</v>
      </c>
      <c r="D526" s="29" t="str">
        <f t="shared" si="58"/>
        <v>Haziran</v>
      </c>
      <c r="E526" s="29">
        <f t="shared" si="59"/>
        <v>2</v>
      </c>
      <c r="F526" s="29">
        <f t="shared" si="60"/>
        <v>24</v>
      </c>
      <c r="G526" s="29">
        <f t="shared" si="61"/>
        <v>3</v>
      </c>
      <c r="H526" s="29" t="str">
        <f t="shared" si="62"/>
        <v>Çarşamba</v>
      </c>
    </row>
    <row r="527" spans="1:8" ht="10.5" customHeight="1" x14ac:dyDescent="0.25">
      <c r="A527" s="28">
        <v>42530</v>
      </c>
      <c r="B527" s="29">
        <f t="shared" si="56"/>
        <v>2016</v>
      </c>
      <c r="C527" s="29">
        <f t="shared" si="57"/>
        <v>6</v>
      </c>
      <c r="D527" s="29" t="str">
        <f t="shared" si="58"/>
        <v>Haziran</v>
      </c>
      <c r="E527" s="29">
        <f t="shared" si="59"/>
        <v>2</v>
      </c>
      <c r="F527" s="29">
        <f t="shared" si="60"/>
        <v>24</v>
      </c>
      <c r="G527" s="29">
        <f t="shared" si="61"/>
        <v>4</v>
      </c>
      <c r="H527" s="29" t="str">
        <f t="shared" si="62"/>
        <v>Perşembe</v>
      </c>
    </row>
    <row r="528" spans="1:8" ht="10.5" customHeight="1" x14ac:dyDescent="0.25">
      <c r="A528" s="28">
        <v>42531</v>
      </c>
      <c r="B528" s="29">
        <f t="shared" si="56"/>
        <v>2016</v>
      </c>
      <c r="C528" s="29">
        <f t="shared" si="57"/>
        <v>6</v>
      </c>
      <c r="D528" s="29" t="str">
        <f t="shared" si="58"/>
        <v>Haziran</v>
      </c>
      <c r="E528" s="29">
        <f t="shared" si="59"/>
        <v>2</v>
      </c>
      <c r="F528" s="29">
        <f t="shared" si="60"/>
        <v>24</v>
      </c>
      <c r="G528" s="29">
        <f t="shared" si="61"/>
        <v>5</v>
      </c>
      <c r="H528" s="29" t="str">
        <f t="shared" si="62"/>
        <v>Cuma</v>
      </c>
    </row>
    <row r="529" spans="1:8" ht="10.5" customHeight="1" x14ac:dyDescent="0.25">
      <c r="A529" s="28">
        <v>42532</v>
      </c>
      <c r="B529" s="29">
        <f t="shared" si="56"/>
        <v>2016</v>
      </c>
      <c r="C529" s="29">
        <f t="shared" si="57"/>
        <v>6</v>
      </c>
      <c r="D529" s="29" t="str">
        <f t="shared" si="58"/>
        <v>Haziran</v>
      </c>
      <c r="E529" s="29">
        <f t="shared" si="59"/>
        <v>2</v>
      </c>
      <c r="F529" s="29">
        <f t="shared" si="60"/>
        <v>24</v>
      </c>
      <c r="G529" s="29">
        <f t="shared" si="61"/>
        <v>6</v>
      </c>
      <c r="H529" s="29" t="str">
        <f t="shared" si="62"/>
        <v>Cumartesi</v>
      </c>
    </row>
    <row r="530" spans="1:8" ht="10.5" customHeight="1" x14ac:dyDescent="0.25">
      <c r="A530" s="28">
        <v>42533</v>
      </c>
      <c r="B530" s="29">
        <f t="shared" si="56"/>
        <v>2016</v>
      </c>
      <c r="C530" s="29">
        <f t="shared" si="57"/>
        <v>6</v>
      </c>
      <c r="D530" s="29" t="str">
        <f t="shared" si="58"/>
        <v>Haziran</v>
      </c>
      <c r="E530" s="29">
        <f t="shared" si="59"/>
        <v>2</v>
      </c>
      <c r="F530" s="29">
        <f t="shared" si="60"/>
        <v>24</v>
      </c>
      <c r="G530" s="29">
        <f t="shared" si="61"/>
        <v>7</v>
      </c>
      <c r="H530" s="29" t="str">
        <f t="shared" si="62"/>
        <v>Pazar</v>
      </c>
    </row>
    <row r="531" spans="1:8" ht="10.5" customHeight="1" x14ac:dyDescent="0.25">
      <c r="A531" s="28">
        <v>42534</v>
      </c>
      <c r="B531" s="29">
        <f t="shared" si="56"/>
        <v>2016</v>
      </c>
      <c r="C531" s="29">
        <f t="shared" si="57"/>
        <v>6</v>
      </c>
      <c r="D531" s="29" t="str">
        <f t="shared" si="58"/>
        <v>Haziran</v>
      </c>
      <c r="E531" s="29">
        <f t="shared" si="59"/>
        <v>2</v>
      </c>
      <c r="F531" s="29">
        <f t="shared" si="60"/>
        <v>25</v>
      </c>
      <c r="G531" s="29">
        <f t="shared" si="61"/>
        <v>1</v>
      </c>
      <c r="H531" s="29" t="str">
        <f t="shared" si="62"/>
        <v>Pazartesi</v>
      </c>
    </row>
    <row r="532" spans="1:8" ht="10.5" customHeight="1" x14ac:dyDescent="0.25">
      <c r="A532" s="28">
        <v>42535</v>
      </c>
      <c r="B532" s="29">
        <f t="shared" si="56"/>
        <v>2016</v>
      </c>
      <c r="C532" s="29">
        <f t="shared" si="57"/>
        <v>6</v>
      </c>
      <c r="D532" s="29" t="str">
        <f t="shared" si="58"/>
        <v>Haziran</v>
      </c>
      <c r="E532" s="29">
        <f t="shared" si="59"/>
        <v>2</v>
      </c>
      <c r="F532" s="29">
        <f t="shared" si="60"/>
        <v>25</v>
      </c>
      <c r="G532" s="29">
        <f t="shared" si="61"/>
        <v>2</v>
      </c>
      <c r="H532" s="29" t="str">
        <f t="shared" si="62"/>
        <v>Salı</v>
      </c>
    </row>
    <row r="533" spans="1:8" ht="10.5" customHeight="1" x14ac:dyDescent="0.25">
      <c r="A533" s="28">
        <v>42536</v>
      </c>
      <c r="B533" s="29">
        <f t="shared" si="56"/>
        <v>2016</v>
      </c>
      <c r="C533" s="29">
        <f t="shared" si="57"/>
        <v>6</v>
      </c>
      <c r="D533" s="29" t="str">
        <f t="shared" si="58"/>
        <v>Haziran</v>
      </c>
      <c r="E533" s="29">
        <f t="shared" si="59"/>
        <v>2</v>
      </c>
      <c r="F533" s="29">
        <f t="shared" si="60"/>
        <v>25</v>
      </c>
      <c r="G533" s="29">
        <f t="shared" si="61"/>
        <v>3</v>
      </c>
      <c r="H533" s="29" t="str">
        <f t="shared" si="62"/>
        <v>Çarşamba</v>
      </c>
    </row>
    <row r="534" spans="1:8" ht="10.5" customHeight="1" x14ac:dyDescent="0.25">
      <c r="A534" s="28">
        <v>42537</v>
      </c>
      <c r="B534" s="29">
        <f t="shared" si="56"/>
        <v>2016</v>
      </c>
      <c r="C534" s="29">
        <f t="shared" si="57"/>
        <v>6</v>
      </c>
      <c r="D534" s="29" t="str">
        <f t="shared" si="58"/>
        <v>Haziran</v>
      </c>
      <c r="E534" s="29">
        <f t="shared" si="59"/>
        <v>2</v>
      </c>
      <c r="F534" s="29">
        <f t="shared" si="60"/>
        <v>25</v>
      </c>
      <c r="G534" s="29">
        <f t="shared" si="61"/>
        <v>4</v>
      </c>
      <c r="H534" s="29" t="str">
        <f t="shared" si="62"/>
        <v>Perşembe</v>
      </c>
    </row>
    <row r="535" spans="1:8" ht="10.5" customHeight="1" x14ac:dyDescent="0.25">
      <c r="A535" s="28">
        <v>42538</v>
      </c>
      <c r="B535" s="29">
        <f t="shared" si="56"/>
        <v>2016</v>
      </c>
      <c r="C535" s="29">
        <f t="shared" si="57"/>
        <v>6</v>
      </c>
      <c r="D535" s="29" t="str">
        <f t="shared" si="58"/>
        <v>Haziran</v>
      </c>
      <c r="E535" s="29">
        <f t="shared" si="59"/>
        <v>2</v>
      </c>
      <c r="F535" s="29">
        <f t="shared" si="60"/>
        <v>25</v>
      </c>
      <c r="G535" s="29">
        <f t="shared" si="61"/>
        <v>5</v>
      </c>
      <c r="H535" s="29" t="str">
        <f t="shared" si="62"/>
        <v>Cuma</v>
      </c>
    </row>
    <row r="536" spans="1:8" ht="10.5" customHeight="1" x14ac:dyDescent="0.25">
      <c r="A536" s="28">
        <v>42539</v>
      </c>
      <c r="B536" s="29">
        <f t="shared" si="56"/>
        <v>2016</v>
      </c>
      <c r="C536" s="29">
        <f t="shared" si="57"/>
        <v>6</v>
      </c>
      <c r="D536" s="29" t="str">
        <f t="shared" si="58"/>
        <v>Haziran</v>
      </c>
      <c r="E536" s="29">
        <f t="shared" si="59"/>
        <v>2</v>
      </c>
      <c r="F536" s="29">
        <f t="shared" si="60"/>
        <v>25</v>
      </c>
      <c r="G536" s="29">
        <f t="shared" si="61"/>
        <v>6</v>
      </c>
      <c r="H536" s="29" t="str">
        <f t="shared" si="62"/>
        <v>Cumartesi</v>
      </c>
    </row>
    <row r="537" spans="1:8" ht="10.5" customHeight="1" x14ac:dyDescent="0.25">
      <c r="A537" s="28">
        <v>42540</v>
      </c>
      <c r="B537" s="29">
        <f t="shared" si="56"/>
        <v>2016</v>
      </c>
      <c r="C537" s="29">
        <f t="shared" si="57"/>
        <v>6</v>
      </c>
      <c r="D537" s="29" t="str">
        <f t="shared" si="58"/>
        <v>Haziran</v>
      </c>
      <c r="E537" s="29">
        <f t="shared" si="59"/>
        <v>2</v>
      </c>
      <c r="F537" s="29">
        <f t="shared" si="60"/>
        <v>25</v>
      </c>
      <c r="G537" s="29">
        <f t="shared" si="61"/>
        <v>7</v>
      </c>
      <c r="H537" s="29" t="str">
        <f t="shared" si="62"/>
        <v>Pazar</v>
      </c>
    </row>
    <row r="538" spans="1:8" ht="10.5" customHeight="1" x14ac:dyDescent="0.25">
      <c r="A538" s="28">
        <v>42541</v>
      </c>
      <c r="B538" s="29">
        <f t="shared" si="56"/>
        <v>2016</v>
      </c>
      <c r="C538" s="29">
        <f t="shared" si="57"/>
        <v>6</v>
      </c>
      <c r="D538" s="29" t="str">
        <f t="shared" si="58"/>
        <v>Haziran</v>
      </c>
      <c r="E538" s="29">
        <f t="shared" si="59"/>
        <v>2</v>
      </c>
      <c r="F538" s="29">
        <f t="shared" si="60"/>
        <v>26</v>
      </c>
      <c r="G538" s="29">
        <f t="shared" si="61"/>
        <v>1</v>
      </c>
      <c r="H538" s="29" t="str">
        <f t="shared" si="62"/>
        <v>Pazartesi</v>
      </c>
    </row>
    <row r="539" spans="1:8" ht="10.5" customHeight="1" x14ac:dyDescent="0.25">
      <c r="A539" s="28">
        <v>42542</v>
      </c>
      <c r="B539" s="29">
        <f t="shared" si="56"/>
        <v>2016</v>
      </c>
      <c r="C539" s="29">
        <f t="shared" si="57"/>
        <v>6</v>
      </c>
      <c r="D539" s="29" t="str">
        <f t="shared" si="58"/>
        <v>Haziran</v>
      </c>
      <c r="E539" s="29">
        <f t="shared" si="59"/>
        <v>2</v>
      </c>
      <c r="F539" s="29">
        <f t="shared" si="60"/>
        <v>26</v>
      </c>
      <c r="G539" s="29">
        <f t="shared" si="61"/>
        <v>2</v>
      </c>
      <c r="H539" s="29" t="str">
        <f t="shared" si="62"/>
        <v>Salı</v>
      </c>
    </row>
    <row r="540" spans="1:8" ht="10.5" customHeight="1" x14ac:dyDescent="0.25">
      <c r="A540" s="28">
        <v>42543</v>
      </c>
      <c r="B540" s="29">
        <f t="shared" si="56"/>
        <v>2016</v>
      </c>
      <c r="C540" s="29">
        <f t="shared" si="57"/>
        <v>6</v>
      </c>
      <c r="D540" s="29" t="str">
        <f t="shared" si="58"/>
        <v>Haziran</v>
      </c>
      <c r="E540" s="29">
        <f t="shared" si="59"/>
        <v>2</v>
      </c>
      <c r="F540" s="29">
        <f t="shared" si="60"/>
        <v>26</v>
      </c>
      <c r="G540" s="29">
        <f t="shared" si="61"/>
        <v>3</v>
      </c>
      <c r="H540" s="29" t="str">
        <f t="shared" si="62"/>
        <v>Çarşamba</v>
      </c>
    </row>
    <row r="541" spans="1:8" ht="10.5" customHeight="1" x14ac:dyDescent="0.25">
      <c r="A541" s="28">
        <v>42544</v>
      </c>
      <c r="B541" s="29">
        <f t="shared" si="56"/>
        <v>2016</v>
      </c>
      <c r="C541" s="29">
        <f t="shared" si="57"/>
        <v>6</v>
      </c>
      <c r="D541" s="29" t="str">
        <f t="shared" si="58"/>
        <v>Haziran</v>
      </c>
      <c r="E541" s="29">
        <f t="shared" si="59"/>
        <v>2</v>
      </c>
      <c r="F541" s="29">
        <f t="shared" si="60"/>
        <v>26</v>
      </c>
      <c r="G541" s="29">
        <f t="shared" si="61"/>
        <v>4</v>
      </c>
      <c r="H541" s="29" t="str">
        <f t="shared" si="62"/>
        <v>Perşembe</v>
      </c>
    </row>
    <row r="542" spans="1:8" ht="10.5" customHeight="1" x14ac:dyDescent="0.25">
      <c r="A542" s="28">
        <v>42545</v>
      </c>
      <c r="B542" s="29">
        <f t="shared" si="56"/>
        <v>2016</v>
      </c>
      <c r="C542" s="29">
        <f t="shared" si="57"/>
        <v>6</v>
      </c>
      <c r="D542" s="29" t="str">
        <f t="shared" si="58"/>
        <v>Haziran</v>
      </c>
      <c r="E542" s="29">
        <f t="shared" si="59"/>
        <v>2</v>
      </c>
      <c r="F542" s="29">
        <f t="shared" si="60"/>
        <v>26</v>
      </c>
      <c r="G542" s="29">
        <f t="shared" si="61"/>
        <v>5</v>
      </c>
      <c r="H542" s="29" t="str">
        <f t="shared" si="62"/>
        <v>Cuma</v>
      </c>
    </row>
    <row r="543" spans="1:8" ht="10.5" customHeight="1" x14ac:dyDescent="0.25">
      <c r="A543" s="28">
        <v>42546</v>
      </c>
      <c r="B543" s="29">
        <f t="shared" si="56"/>
        <v>2016</v>
      </c>
      <c r="C543" s="29">
        <f t="shared" si="57"/>
        <v>6</v>
      </c>
      <c r="D543" s="29" t="str">
        <f t="shared" si="58"/>
        <v>Haziran</v>
      </c>
      <c r="E543" s="29">
        <f t="shared" si="59"/>
        <v>2</v>
      </c>
      <c r="F543" s="29">
        <f t="shared" si="60"/>
        <v>26</v>
      </c>
      <c r="G543" s="29">
        <f t="shared" si="61"/>
        <v>6</v>
      </c>
      <c r="H543" s="29" t="str">
        <f t="shared" si="62"/>
        <v>Cumartesi</v>
      </c>
    </row>
    <row r="544" spans="1:8" ht="10.5" customHeight="1" x14ac:dyDescent="0.25">
      <c r="A544" s="28">
        <v>42547</v>
      </c>
      <c r="B544" s="29">
        <f t="shared" si="56"/>
        <v>2016</v>
      </c>
      <c r="C544" s="29">
        <f t="shared" si="57"/>
        <v>6</v>
      </c>
      <c r="D544" s="29" t="str">
        <f t="shared" si="58"/>
        <v>Haziran</v>
      </c>
      <c r="E544" s="29">
        <f t="shared" si="59"/>
        <v>2</v>
      </c>
      <c r="F544" s="29">
        <f t="shared" si="60"/>
        <v>26</v>
      </c>
      <c r="G544" s="29">
        <f t="shared" si="61"/>
        <v>7</v>
      </c>
      <c r="H544" s="29" t="str">
        <f t="shared" si="62"/>
        <v>Pazar</v>
      </c>
    </row>
    <row r="545" spans="1:8" ht="10.5" customHeight="1" x14ac:dyDescent="0.25">
      <c r="A545" s="28">
        <v>42548</v>
      </c>
      <c r="B545" s="29">
        <f t="shared" si="56"/>
        <v>2016</v>
      </c>
      <c r="C545" s="29">
        <f t="shared" si="57"/>
        <v>6</v>
      </c>
      <c r="D545" s="29" t="str">
        <f t="shared" si="58"/>
        <v>Haziran</v>
      </c>
      <c r="E545" s="29">
        <f t="shared" si="59"/>
        <v>2</v>
      </c>
      <c r="F545" s="29">
        <f t="shared" si="60"/>
        <v>27</v>
      </c>
      <c r="G545" s="29">
        <f t="shared" si="61"/>
        <v>1</v>
      </c>
      <c r="H545" s="29" t="str">
        <f t="shared" si="62"/>
        <v>Pazartesi</v>
      </c>
    </row>
    <row r="546" spans="1:8" ht="10.5" customHeight="1" x14ac:dyDescent="0.25">
      <c r="A546" s="28">
        <v>42549</v>
      </c>
      <c r="B546" s="29">
        <f t="shared" si="56"/>
        <v>2016</v>
      </c>
      <c r="C546" s="29">
        <f t="shared" si="57"/>
        <v>6</v>
      </c>
      <c r="D546" s="29" t="str">
        <f t="shared" si="58"/>
        <v>Haziran</v>
      </c>
      <c r="E546" s="29">
        <f t="shared" si="59"/>
        <v>2</v>
      </c>
      <c r="F546" s="29">
        <f t="shared" si="60"/>
        <v>27</v>
      </c>
      <c r="G546" s="29">
        <f t="shared" si="61"/>
        <v>2</v>
      </c>
      <c r="H546" s="29" t="str">
        <f t="shared" si="62"/>
        <v>Salı</v>
      </c>
    </row>
    <row r="547" spans="1:8" ht="10.5" customHeight="1" x14ac:dyDescent="0.25">
      <c r="A547" s="28">
        <v>42550</v>
      </c>
      <c r="B547" s="29">
        <f t="shared" si="56"/>
        <v>2016</v>
      </c>
      <c r="C547" s="29">
        <f t="shared" si="57"/>
        <v>6</v>
      </c>
      <c r="D547" s="29" t="str">
        <f t="shared" si="58"/>
        <v>Haziran</v>
      </c>
      <c r="E547" s="29">
        <f t="shared" si="59"/>
        <v>2</v>
      </c>
      <c r="F547" s="29">
        <f t="shared" si="60"/>
        <v>27</v>
      </c>
      <c r="G547" s="29">
        <f t="shared" si="61"/>
        <v>3</v>
      </c>
      <c r="H547" s="29" t="str">
        <f t="shared" si="62"/>
        <v>Çarşamba</v>
      </c>
    </row>
    <row r="548" spans="1:8" ht="10.5" customHeight="1" x14ac:dyDescent="0.25">
      <c r="A548" s="28">
        <v>42551</v>
      </c>
      <c r="B548" s="29">
        <f t="shared" si="56"/>
        <v>2016</v>
      </c>
      <c r="C548" s="29">
        <f t="shared" si="57"/>
        <v>6</v>
      </c>
      <c r="D548" s="29" t="str">
        <f t="shared" si="58"/>
        <v>Haziran</v>
      </c>
      <c r="E548" s="29">
        <f t="shared" si="59"/>
        <v>2</v>
      </c>
      <c r="F548" s="29">
        <f t="shared" si="60"/>
        <v>27</v>
      </c>
      <c r="G548" s="29">
        <f t="shared" si="61"/>
        <v>4</v>
      </c>
      <c r="H548" s="29" t="str">
        <f t="shared" si="62"/>
        <v>Perşembe</v>
      </c>
    </row>
    <row r="549" spans="1:8" ht="10.5" customHeight="1" x14ac:dyDescent="0.25">
      <c r="A549" s="28">
        <v>42552</v>
      </c>
      <c r="B549" s="29">
        <f t="shared" si="56"/>
        <v>2016</v>
      </c>
      <c r="C549" s="29">
        <f t="shared" si="57"/>
        <v>7</v>
      </c>
      <c r="D549" s="29" t="str">
        <f t="shared" si="58"/>
        <v>Temmuz</v>
      </c>
      <c r="E549" s="29">
        <f t="shared" si="59"/>
        <v>3</v>
      </c>
      <c r="F549" s="29">
        <f t="shared" si="60"/>
        <v>27</v>
      </c>
      <c r="G549" s="29">
        <f t="shared" si="61"/>
        <v>5</v>
      </c>
      <c r="H549" s="29" t="str">
        <f t="shared" si="62"/>
        <v>Cuma</v>
      </c>
    </row>
    <row r="550" spans="1:8" ht="10.5" customHeight="1" x14ac:dyDescent="0.25">
      <c r="A550" s="28">
        <v>42553</v>
      </c>
      <c r="B550" s="29">
        <f t="shared" si="56"/>
        <v>2016</v>
      </c>
      <c r="C550" s="29">
        <f t="shared" si="57"/>
        <v>7</v>
      </c>
      <c r="D550" s="29" t="str">
        <f t="shared" si="58"/>
        <v>Temmuz</v>
      </c>
      <c r="E550" s="29">
        <f t="shared" si="59"/>
        <v>3</v>
      </c>
      <c r="F550" s="29">
        <f t="shared" si="60"/>
        <v>27</v>
      </c>
      <c r="G550" s="29">
        <f t="shared" si="61"/>
        <v>6</v>
      </c>
      <c r="H550" s="29" t="str">
        <f t="shared" si="62"/>
        <v>Cumartesi</v>
      </c>
    </row>
    <row r="551" spans="1:8" ht="10.5" customHeight="1" x14ac:dyDescent="0.25">
      <c r="A551" s="28">
        <v>42554</v>
      </c>
      <c r="B551" s="29">
        <f t="shared" si="56"/>
        <v>2016</v>
      </c>
      <c r="C551" s="29">
        <f t="shared" si="57"/>
        <v>7</v>
      </c>
      <c r="D551" s="29" t="str">
        <f t="shared" si="58"/>
        <v>Temmuz</v>
      </c>
      <c r="E551" s="29">
        <f t="shared" si="59"/>
        <v>3</v>
      </c>
      <c r="F551" s="29">
        <f t="shared" si="60"/>
        <v>27</v>
      </c>
      <c r="G551" s="29">
        <f t="shared" si="61"/>
        <v>7</v>
      </c>
      <c r="H551" s="29" t="str">
        <f t="shared" si="62"/>
        <v>Pazar</v>
      </c>
    </row>
    <row r="552" spans="1:8" ht="10.5" customHeight="1" x14ac:dyDescent="0.25">
      <c r="A552" s="28">
        <v>42555</v>
      </c>
      <c r="B552" s="29">
        <f t="shared" si="56"/>
        <v>2016</v>
      </c>
      <c r="C552" s="29">
        <f t="shared" si="57"/>
        <v>7</v>
      </c>
      <c r="D552" s="29" t="str">
        <f t="shared" si="58"/>
        <v>Temmuz</v>
      </c>
      <c r="E552" s="29">
        <f t="shared" si="59"/>
        <v>3</v>
      </c>
      <c r="F552" s="29">
        <f t="shared" si="60"/>
        <v>28</v>
      </c>
      <c r="G552" s="29">
        <f t="shared" si="61"/>
        <v>1</v>
      </c>
      <c r="H552" s="29" t="str">
        <f t="shared" si="62"/>
        <v>Pazartesi</v>
      </c>
    </row>
    <row r="553" spans="1:8" ht="10.5" customHeight="1" x14ac:dyDescent="0.25">
      <c r="A553" s="28">
        <v>42556</v>
      </c>
      <c r="B553" s="29">
        <f t="shared" si="56"/>
        <v>2016</v>
      </c>
      <c r="C553" s="29">
        <f t="shared" si="57"/>
        <v>7</v>
      </c>
      <c r="D553" s="29" t="str">
        <f t="shared" si="58"/>
        <v>Temmuz</v>
      </c>
      <c r="E553" s="29">
        <f t="shared" si="59"/>
        <v>3</v>
      </c>
      <c r="F553" s="29">
        <f t="shared" si="60"/>
        <v>28</v>
      </c>
      <c r="G553" s="29">
        <f t="shared" si="61"/>
        <v>2</v>
      </c>
      <c r="H553" s="29" t="str">
        <f t="shared" si="62"/>
        <v>Salı</v>
      </c>
    </row>
    <row r="554" spans="1:8" ht="10.5" customHeight="1" x14ac:dyDescent="0.25">
      <c r="A554" s="28">
        <v>42557</v>
      </c>
      <c r="B554" s="29">
        <f t="shared" si="56"/>
        <v>2016</v>
      </c>
      <c r="C554" s="29">
        <f t="shared" si="57"/>
        <v>7</v>
      </c>
      <c r="D554" s="29" t="str">
        <f t="shared" si="58"/>
        <v>Temmuz</v>
      </c>
      <c r="E554" s="29">
        <f t="shared" si="59"/>
        <v>3</v>
      </c>
      <c r="F554" s="29">
        <f t="shared" si="60"/>
        <v>28</v>
      </c>
      <c r="G554" s="29">
        <f t="shared" si="61"/>
        <v>3</v>
      </c>
      <c r="H554" s="29" t="str">
        <f t="shared" si="62"/>
        <v>Çarşamba</v>
      </c>
    </row>
    <row r="555" spans="1:8" ht="10.5" customHeight="1" x14ac:dyDescent="0.25">
      <c r="A555" s="28">
        <v>42558</v>
      </c>
      <c r="B555" s="29">
        <f t="shared" si="56"/>
        <v>2016</v>
      </c>
      <c r="C555" s="29">
        <f t="shared" si="57"/>
        <v>7</v>
      </c>
      <c r="D555" s="29" t="str">
        <f t="shared" si="58"/>
        <v>Temmuz</v>
      </c>
      <c r="E555" s="29">
        <f t="shared" si="59"/>
        <v>3</v>
      </c>
      <c r="F555" s="29">
        <f t="shared" si="60"/>
        <v>28</v>
      </c>
      <c r="G555" s="29">
        <f t="shared" si="61"/>
        <v>4</v>
      </c>
      <c r="H555" s="29" t="str">
        <f t="shared" si="62"/>
        <v>Perşembe</v>
      </c>
    </row>
    <row r="556" spans="1:8" ht="10.5" customHeight="1" x14ac:dyDescent="0.25">
      <c r="A556" s="28">
        <v>42559</v>
      </c>
      <c r="B556" s="29">
        <f t="shared" si="56"/>
        <v>2016</v>
      </c>
      <c r="C556" s="29">
        <f t="shared" si="57"/>
        <v>7</v>
      </c>
      <c r="D556" s="29" t="str">
        <f t="shared" si="58"/>
        <v>Temmuz</v>
      </c>
      <c r="E556" s="29">
        <f t="shared" si="59"/>
        <v>3</v>
      </c>
      <c r="F556" s="29">
        <f t="shared" si="60"/>
        <v>28</v>
      </c>
      <c r="G556" s="29">
        <f t="shared" si="61"/>
        <v>5</v>
      </c>
      <c r="H556" s="29" t="str">
        <f t="shared" si="62"/>
        <v>Cuma</v>
      </c>
    </row>
    <row r="557" spans="1:8" ht="10.5" customHeight="1" x14ac:dyDescent="0.25">
      <c r="A557" s="28">
        <v>42560</v>
      </c>
      <c r="B557" s="29">
        <f t="shared" si="56"/>
        <v>2016</v>
      </c>
      <c r="C557" s="29">
        <f t="shared" si="57"/>
        <v>7</v>
      </c>
      <c r="D557" s="29" t="str">
        <f t="shared" si="58"/>
        <v>Temmuz</v>
      </c>
      <c r="E557" s="29">
        <f t="shared" si="59"/>
        <v>3</v>
      </c>
      <c r="F557" s="29">
        <f t="shared" si="60"/>
        <v>28</v>
      </c>
      <c r="G557" s="29">
        <f t="shared" si="61"/>
        <v>6</v>
      </c>
      <c r="H557" s="29" t="str">
        <f t="shared" si="62"/>
        <v>Cumartesi</v>
      </c>
    </row>
    <row r="558" spans="1:8" ht="10.5" customHeight="1" x14ac:dyDescent="0.25">
      <c r="A558" s="28">
        <v>42561</v>
      </c>
      <c r="B558" s="29">
        <f t="shared" si="56"/>
        <v>2016</v>
      </c>
      <c r="C558" s="29">
        <f t="shared" si="57"/>
        <v>7</v>
      </c>
      <c r="D558" s="29" t="str">
        <f t="shared" si="58"/>
        <v>Temmuz</v>
      </c>
      <c r="E558" s="29">
        <f t="shared" si="59"/>
        <v>3</v>
      </c>
      <c r="F558" s="29">
        <f t="shared" si="60"/>
        <v>28</v>
      </c>
      <c r="G558" s="29">
        <f t="shared" si="61"/>
        <v>7</v>
      </c>
      <c r="H558" s="29" t="str">
        <f t="shared" si="62"/>
        <v>Pazar</v>
      </c>
    </row>
    <row r="559" spans="1:8" ht="10.5" customHeight="1" x14ac:dyDescent="0.25">
      <c r="A559" s="28">
        <v>42562</v>
      </c>
      <c r="B559" s="29">
        <f t="shared" si="56"/>
        <v>2016</v>
      </c>
      <c r="C559" s="29">
        <f t="shared" si="57"/>
        <v>7</v>
      </c>
      <c r="D559" s="29" t="str">
        <f t="shared" si="58"/>
        <v>Temmuz</v>
      </c>
      <c r="E559" s="29">
        <f t="shared" si="59"/>
        <v>3</v>
      </c>
      <c r="F559" s="29">
        <f t="shared" si="60"/>
        <v>29</v>
      </c>
      <c r="G559" s="29">
        <f t="shared" si="61"/>
        <v>1</v>
      </c>
      <c r="H559" s="29" t="str">
        <f t="shared" si="62"/>
        <v>Pazartesi</v>
      </c>
    </row>
    <row r="560" spans="1:8" ht="10.5" customHeight="1" x14ac:dyDescent="0.25">
      <c r="A560" s="28">
        <v>42563</v>
      </c>
      <c r="B560" s="29">
        <f t="shared" si="56"/>
        <v>2016</v>
      </c>
      <c r="C560" s="29">
        <f t="shared" si="57"/>
        <v>7</v>
      </c>
      <c r="D560" s="29" t="str">
        <f t="shared" si="58"/>
        <v>Temmuz</v>
      </c>
      <c r="E560" s="29">
        <f t="shared" si="59"/>
        <v>3</v>
      </c>
      <c r="F560" s="29">
        <f t="shared" si="60"/>
        <v>29</v>
      </c>
      <c r="G560" s="29">
        <f t="shared" si="61"/>
        <v>2</v>
      </c>
      <c r="H560" s="29" t="str">
        <f t="shared" si="62"/>
        <v>Salı</v>
      </c>
    </row>
    <row r="561" spans="1:8" ht="10.5" customHeight="1" x14ac:dyDescent="0.25">
      <c r="A561" s="28">
        <v>42564</v>
      </c>
      <c r="B561" s="29">
        <f t="shared" si="56"/>
        <v>2016</v>
      </c>
      <c r="C561" s="29">
        <f t="shared" si="57"/>
        <v>7</v>
      </c>
      <c r="D561" s="29" t="str">
        <f t="shared" si="58"/>
        <v>Temmuz</v>
      </c>
      <c r="E561" s="29">
        <f t="shared" si="59"/>
        <v>3</v>
      </c>
      <c r="F561" s="29">
        <f t="shared" si="60"/>
        <v>29</v>
      </c>
      <c r="G561" s="29">
        <f t="shared" si="61"/>
        <v>3</v>
      </c>
      <c r="H561" s="29" t="str">
        <f t="shared" si="62"/>
        <v>Çarşamba</v>
      </c>
    </row>
    <row r="562" spans="1:8" ht="10.5" customHeight="1" x14ac:dyDescent="0.25">
      <c r="A562" s="28">
        <v>42565</v>
      </c>
      <c r="B562" s="29">
        <f t="shared" si="56"/>
        <v>2016</v>
      </c>
      <c r="C562" s="29">
        <f t="shared" si="57"/>
        <v>7</v>
      </c>
      <c r="D562" s="29" t="str">
        <f t="shared" si="58"/>
        <v>Temmuz</v>
      </c>
      <c r="E562" s="29">
        <f t="shared" si="59"/>
        <v>3</v>
      </c>
      <c r="F562" s="29">
        <f t="shared" si="60"/>
        <v>29</v>
      </c>
      <c r="G562" s="29">
        <f t="shared" si="61"/>
        <v>4</v>
      </c>
      <c r="H562" s="29" t="str">
        <f t="shared" si="62"/>
        <v>Perşembe</v>
      </c>
    </row>
    <row r="563" spans="1:8" ht="10.5" customHeight="1" x14ac:dyDescent="0.25">
      <c r="A563" s="28">
        <v>42566</v>
      </c>
      <c r="B563" s="29">
        <f t="shared" si="56"/>
        <v>2016</v>
      </c>
      <c r="C563" s="29">
        <f t="shared" si="57"/>
        <v>7</v>
      </c>
      <c r="D563" s="29" t="str">
        <f t="shared" si="58"/>
        <v>Temmuz</v>
      </c>
      <c r="E563" s="29">
        <f t="shared" si="59"/>
        <v>3</v>
      </c>
      <c r="F563" s="29">
        <f t="shared" si="60"/>
        <v>29</v>
      </c>
      <c r="G563" s="29">
        <f t="shared" si="61"/>
        <v>5</v>
      </c>
      <c r="H563" s="29" t="str">
        <f t="shared" si="62"/>
        <v>Cuma</v>
      </c>
    </row>
    <row r="564" spans="1:8" ht="10.5" customHeight="1" x14ac:dyDescent="0.25">
      <c r="A564" s="28">
        <v>42567</v>
      </c>
      <c r="B564" s="29">
        <f t="shared" si="56"/>
        <v>2016</v>
      </c>
      <c r="C564" s="29">
        <f t="shared" si="57"/>
        <v>7</v>
      </c>
      <c r="D564" s="29" t="str">
        <f t="shared" si="58"/>
        <v>Temmuz</v>
      </c>
      <c r="E564" s="29">
        <f t="shared" si="59"/>
        <v>3</v>
      </c>
      <c r="F564" s="29">
        <f t="shared" si="60"/>
        <v>29</v>
      </c>
      <c r="G564" s="29">
        <f t="shared" si="61"/>
        <v>6</v>
      </c>
      <c r="H564" s="29" t="str">
        <f t="shared" si="62"/>
        <v>Cumartesi</v>
      </c>
    </row>
    <row r="565" spans="1:8" ht="10.5" customHeight="1" x14ac:dyDescent="0.25">
      <c r="A565" s="28">
        <v>42568</v>
      </c>
      <c r="B565" s="29">
        <f t="shared" si="56"/>
        <v>2016</v>
      </c>
      <c r="C565" s="29">
        <f t="shared" si="57"/>
        <v>7</v>
      </c>
      <c r="D565" s="29" t="str">
        <f t="shared" si="58"/>
        <v>Temmuz</v>
      </c>
      <c r="E565" s="29">
        <f t="shared" si="59"/>
        <v>3</v>
      </c>
      <c r="F565" s="29">
        <f t="shared" si="60"/>
        <v>29</v>
      </c>
      <c r="G565" s="29">
        <f t="shared" si="61"/>
        <v>7</v>
      </c>
      <c r="H565" s="29" t="str">
        <f t="shared" si="62"/>
        <v>Pazar</v>
      </c>
    </row>
    <row r="566" spans="1:8" ht="10.5" customHeight="1" x14ac:dyDescent="0.25">
      <c r="A566" s="28">
        <v>42569</v>
      </c>
      <c r="B566" s="29">
        <f t="shared" si="56"/>
        <v>2016</v>
      </c>
      <c r="C566" s="29">
        <f t="shared" si="57"/>
        <v>7</v>
      </c>
      <c r="D566" s="29" t="str">
        <f t="shared" si="58"/>
        <v>Temmuz</v>
      </c>
      <c r="E566" s="29">
        <f t="shared" si="59"/>
        <v>3</v>
      </c>
      <c r="F566" s="29">
        <f t="shared" si="60"/>
        <v>30</v>
      </c>
      <c r="G566" s="29">
        <f t="shared" si="61"/>
        <v>1</v>
      </c>
      <c r="H566" s="29" t="str">
        <f t="shared" si="62"/>
        <v>Pazartesi</v>
      </c>
    </row>
    <row r="567" spans="1:8" ht="10.5" customHeight="1" x14ac:dyDescent="0.25">
      <c r="A567" s="28">
        <v>42570</v>
      </c>
      <c r="B567" s="29">
        <f t="shared" si="56"/>
        <v>2016</v>
      </c>
      <c r="C567" s="29">
        <f t="shared" si="57"/>
        <v>7</v>
      </c>
      <c r="D567" s="29" t="str">
        <f t="shared" si="58"/>
        <v>Temmuz</v>
      </c>
      <c r="E567" s="29">
        <f t="shared" si="59"/>
        <v>3</v>
      </c>
      <c r="F567" s="29">
        <f t="shared" si="60"/>
        <v>30</v>
      </c>
      <c r="G567" s="29">
        <f t="shared" si="61"/>
        <v>2</v>
      </c>
      <c r="H567" s="29" t="str">
        <f t="shared" si="62"/>
        <v>Salı</v>
      </c>
    </row>
    <row r="568" spans="1:8" ht="10.5" customHeight="1" x14ac:dyDescent="0.25">
      <c r="A568" s="28">
        <v>42571</v>
      </c>
      <c r="B568" s="29">
        <f t="shared" si="56"/>
        <v>2016</v>
      </c>
      <c r="C568" s="29">
        <f t="shared" si="57"/>
        <v>7</v>
      </c>
      <c r="D568" s="29" t="str">
        <f t="shared" si="58"/>
        <v>Temmuz</v>
      </c>
      <c r="E568" s="29">
        <f t="shared" si="59"/>
        <v>3</v>
      </c>
      <c r="F568" s="29">
        <f t="shared" si="60"/>
        <v>30</v>
      </c>
      <c r="G568" s="29">
        <f t="shared" si="61"/>
        <v>3</v>
      </c>
      <c r="H568" s="29" t="str">
        <f t="shared" si="62"/>
        <v>Çarşamba</v>
      </c>
    </row>
    <row r="569" spans="1:8" ht="10.5" customHeight="1" x14ac:dyDescent="0.25">
      <c r="A569" s="28">
        <v>42572</v>
      </c>
      <c r="B569" s="29">
        <f t="shared" si="56"/>
        <v>2016</v>
      </c>
      <c r="C569" s="29">
        <f t="shared" si="57"/>
        <v>7</v>
      </c>
      <c r="D569" s="29" t="str">
        <f t="shared" si="58"/>
        <v>Temmuz</v>
      </c>
      <c r="E569" s="29">
        <f t="shared" si="59"/>
        <v>3</v>
      </c>
      <c r="F569" s="29">
        <f t="shared" si="60"/>
        <v>30</v>
      </c>
      <c r="G569" s="29">
        <f t="shared" si="61"/>
        <v>4</v>
      </c>
      <c r="H569" s="29" t="str">
        <f t="shared" si="62"/>
        <v>Perşembe</v>
      </c>
    </row>
    <row r="570" spans="1:8" ht="10.5" customHeight="1" x14ac:dyDescent="0.25">
      <c r="A570" s="28">
        <v>42573</v>
      </c>
      <c r="B570" s="29">
        <f t="shared" si="56"/>
        <v>2016</v>
      </c>
      <c r="C570" s="29">
        <f t="shared" si="57"/>
        <v>7</v>
      </c>
      <c r="D570" s="29" t="str">
        <f t="shared" si="58"/>
        <v>Temmuz</v>
      </c>
      <c r="E570" s="29">
        <f t="shared" si="59"/>
        <v>3</v>
      </c>
      <c r="F570" s="29">
        <f t="shared" si="60"/>
        <v>30</v>
      </c>
      <c r="G570" s="29">
        <f t="shared" si="61"/>
        <v>5</v>
      </c>
      <c r="H570" s="29" t="str">
        <f t="shared" si="62"/>
        <v>Cuma</v>
      </c>
    </row>
    <row r="571" spans="1:8" ht="10.5" customHeight="1" x14ac:dyDescent="0.25">
      <c r="A571" s="28">
        <v>42574</v>
      </c>
      <c r="B571" s="29">
        <f t="shared" si="56"/>
        <v>2016</v>
      </c>
      <c r="C571" s="29">
        <f t="shared" si="57"/>
        <v>7</v>
      </c>
      <c r="D571" s="29" t="str">
        <f t="shared" si="58"/>
        <v>Temmuz</v>
      </c>
      <c r="E571" s="29">
        <f t="shared" si="59"/>
        <v>3</v>
      </c>
      <c r="F571" s="29">
        <f t="shared" si="60"/>
        <v>30</v>
      </c>
      <c r="G571" s="29">
        <f t="shared" si="61"/>
        <v>6</v>
      </c>
      <c r="H571" s="29" t="str">
        <f t="shared" si="62"/>
        <v>Cumartesi</v>
      </c>
    </row>
    <row r="572" spans="1:8" ht="10.5" customHeight="1" x14ac:dyDescent="0.25">
      <c r="A572" s="28">
        <v>42575</v>
      </c>
      <c r="B572" s="29">
        <f t="shared" si="56"/>
        <v>2016</v>
      </c>
      <c r="C572" s="29">
        <f t="shared" si="57"/>
        <v>7</v>
      </c>
      <c r="D572" s="29" t="str">
        <f t="shared" si="58"/>
        <v>Temmuz</v>
      </c>
      <c r="E572" s="29">
        <f t="shared" si="59"/>
        <v>3</v>
      </c>
      <c r="F572" s="29">
        <f t="shared" si="60"/>
        <v>30</v>
      </c>
      <c r="G572" s="29">
        <f t="shared" si="61"/>
        <v>7</v>
      </c>
      <c r="H572" s="29" t="str">
        <f t="shared" si="62"/>
        <v>Pazar</v>
      </c>
    </row>
    <row r="573" spans="1:8" ht="10.5" customHeight="1" x14ac:dyDescent="0.25">
      <c r="A573" s="28">
        <v>42576</v>
      </c>
      <c r="B573" s="29">
        <f t="shared" si="56"/>
        <v>2016</v>
      </c>
      <c r="C573" s="29">
        <f t="shared" si="57"/>
        <v>7</v>
      </c>
      <c r="D573" s="29" t="str">
        <f t="shared" si="58"/>
        <v>Temmuz</v>
      </c>
      <c r="E573" s="29">
        <f t="shared" si="59"/>
        <v>3</v>
      </c>
      <c r="F573" s="29">
        <f t="shared" si="60"/>
        <v>31</v>
      </c>
      <c r="G573" s="29">
        <f t="shared" si="61"/>
        <v>1</v>
      </c>
      <c r="H573" s="29" t="str">
        <f t="shared" si="62"/>
        <v>Pazartesi</v>
      </c>
    </row>
    <row r="574" spans="1:8" ht="10.5" customHeight="1" x14ac:dyDescent="0.25">
      <c r="A574" s="28">
        <v>42577</v>
      </c>
      <c r="B574" s="29">
        <f t="shared" si="56"/>
        <v>2016</v>
      </c>
      <c r="C574" s="29">
        <f t="shared" si="57"/>
        <v>7</v>
      </c>
      <c r="D574" s="29" t="str">
        <f t="shared" si="58"/>
        <v>Temmuz</v>
      </c>
      <c r="E574" s="29">
        <f t="shared" si="59"/>
        <v>3</v>
      </c>
      <c r="F574" s="29">
        <f t="shared" si="60"/>
        <v>31</v>
      </c>
      <c r="G574" s="29">
        <f t="shared" si="61"/>
        <v>2</v>
      </c>
      <c r="H574" s="29" t="str">
        <f t="shared" si="62"/>
        <v>Salı</v>
      </c>
    </row>
    <row r="575" spans="1:8" ht="10.5" customHeight="1" x14ac:dyDescent="0.25">
      <c r="A575" s="28">
        <v>42578</v>
      </c>
      <c r="B575" s="29">
        <f t="shared" si="56"/>
        <v>2016</v>
      </c>
      <c r="C575" s="29">
        <f t="shared" si="57"/>
        <v>7</v>
      </c>
      <c r="D575" s="29" t="str">
        <f t="shared" si="58"/>
        <v>Temmuz</v>
      </c>
      <c r="E575" s="29">
        <f t="shared" si="59"/>
        <v>3</v>
      </c>
      <c r="F575" s="29">
        <f t="shared" si="60"/>
        <v>31</v>
      </c>
      <c r="G575" s="29">
        <f t="shared" si="61"/>
        <v>3</v>
      </c>
      <c r="H575" s="29" t="str">
        <f t="shared" si="62"/>
        <v>Çarşamba</v>
      </c>
    </row>
    <row r="576" spans="1:8" ht="10.5" customHeight="1" x14ac:dyDescent="0.25">
      <c r="A576" s="28">
        <v>42579</v>
      </c>
      <c r="B576" s="29">
        <f t="shared" si="56"/>
        <v>2016</v>
      </c>
      <c r="C576" s="29">
        <f t="shared" si="57"/>
        <v>7</v>
      </c>
      <c r="D576" s="29" t="str">
        <f t="shared" si="58"/>
        <v>Temmuz</v>
      </c>
      <c r="E576" s="29">
        <f t="shared" si="59"/>
        <v>3</v>
      </c>
      <c r="F576" s="29">
        <f t="shared" si="60"/>
        <v>31</v>
      </c>
      <c r="G576" s="29">
        <f t="shared" si="61"/>
        <v>4</v>
      </c>
      <c r="H576" s="29" t="str">
        <f t="shared" si="62"/>
        <v>Perşembe</v>
      </c>
    </row>
    <row r="577" spans="1:8" ht="10.5" customHeight="1" x14ac:dyDescent="0.25">
      <c r="A577" s="28">
        <v>42580</v>
      </c>
      <c r="B577" s="29">
        <f t="shared" si="56"/>
        <v>2016</v>
      </c>
      <c r="C577" s="29">
        <f t="shared" si="57"/>
        <v>7</v>
      </c>
      <c r="D577" s="29" t="str">
        <f t="shared" si="58"/>
        <v>Temmuz</v>
      </c>
      <c r="E577" s="29">
        <f t="shared" si="59"/>
        <v>3</v>
      </c>
      <c r="F577" s="29">
        <f t="shared" si="60"/>
        <v>31</v>
      </c>
      <c r="G577" s="29">
        <f t="shared" si="61"/>
        <v>5</v>
      </c>
      <c r="H577" s="29" t="str">
        <f t="shared" si="62"/>
        <v>Cuma</v>
      </c>
    </row>
    <row r="578" spans="1:8" ht="10.5" customHeight="1" x14ac:dyDescent="0.25">
      <c r="A578" s="28">
        <v>42581</v>
      </c>
      <c r="B578" s="29">
        <f t="shared" ref="B578:B641" si="63">IF(A578="","",YEAR(A578))</f>
        <v>2016</v>
      </c>
      <c r="C578" s="29">
        <f t="shared" ref="C578:C641" si="64">IF(A578="","",MONTH(A578))</f>
        <v>7</v>
      </c>
      <c r="D578" s="29" t="str">
        <f t="shared" ref="D578:D641" si="65">IF(A578="","",CHOOSE(MONTH(A578),"Ocak","Şubat","Mart","Nisan","Mayıs","Haziran","Temmuz","Ağustos","Eylül","Ekim","Kasım","Aralık"))</f>
        <v>Temmuz</v>
      </c>
      <c r="E578" s="29">
        <f t="shared" ref="E578:E641" si="66">IF(A578="","",ROUNDUP(MONTH(A578)/3,0))</f>
        <v>3</v>
      </c>
      <c r="F578" s="29">
        <f t="shared" ref="F578:F641" si="67">IF(A578="","",WEEKNUM(A578,2))</f>
        <v>31</v>
      </c>
      <c r="G578" s="29">
        <f t="shared" ref="G578:G641" si="68">IF(A578="","",WEEKDAY(A578,2))</f>
        <v>6</v>
      </c>
      <c r="H578" s="29" t="str">
        <f t="shared" ref="H578:H641" si="69">IF(A578="","",CHOOSE(WEEKDAY(A578,2),"Pazartesi","Salı","Çarşamba","Perşembe","Cuma","Cumartesi","Pazar"))</f>
        <v>Cumartesi</v>
      </c>
    </row>
    <row r="579" spans="1:8" ht="10.5" customHeight="1" x14ac:dyDescent="0.25">
      <c r="A579" s="28">
        <v>42582</v>
      </c>
      <c r="B579" s="29">
        <f t="shared" si="63"/>
        <v>2016</v>
      </c>
      <c r="C579" s="29">
        <f t="shared" si="64"/>
        <v>7</v>
      </c>
      <c r="D579" s="29" t="str">
        <f t="shared" si="65"/>
        <v>Temmuz</v>
      </c>
      <c r="E579" s="29">
        <f t="shared" si="66"/>
        <v>3</v>
      </c>
      <c r="F579" s="29">
        <f t="shared" si="67"/>
        <v>31</v>
      </c>
      <c r="G579" s="29">
        <f t="shared" si="68"/>
        <v>7</v>
      </c>
      <c r="H579" s="29" t="str">
        <f t="shared" si="69"/>
        <v>Pazar</v>
      </c>
    </row>
    <row r="580" spans="1:8" ht="10.5" customHeight="1" x14ac:dyDescent="0.25">
      <c r="A580" s="28">
        <v>42583</v>
      </c>
      <c r="B580" s="29">
        <f t="shared" si="63"/>
        <v>2016</v>
      </c>
      <c r="C580" s="29">
        <f t="shared" si="64"/>
        <v>8</v>
      </c>
      <c r="D580" s="29" t="str">
        <f t="shared" si="65"/>
        <v>Ağustos</v>
      </c>
      <c r="E580" s="29">
        <f t="shared" si="66"/>
        <v>3</v>
      </c>
      <c r="F580" s="29">
        <f t="shared" si="67"/>
        <v>32</v>
      </c>
      <c r="G580" s="29">
        <f t="shared" si="68"/>
        <v>1</v>
      </c>
      <c r="H580" s="29" t="str">
        <f t="shared" si="69"/>
        <v>Pazartesi</v>
      </c>
    </row>
    <row r="581" spans="1:8" ht="10.5" customHeight="1" x14ac:dyDescent="0.25">
      <c r="A581" s="28">
        <v>42584</v>
      </c>
      <c r="B581" s="29">
        <f t="shared" si="63"/>
        <v>2016</v>
      </c>
      <c r="C581" s="29">
        <f t="shared" si="64"/>
        <v>8</v>
      </c>
      <c r="D581" s="29" t="str">
        <f t="shared" si="65"/>
        <v>Ağustos</v>
      </c>
      <c r="E581" s="29">
        <f t="shared" si="66"/>
        <v>3</v>
      </c>
      <c r="F581" s="29">
        <f t="shared" si="67"/>
        <v>32</v>
      </c>
      <c r="G581" s="29">
        <f t="shared" si="68"/>
        <v>2</v>
      </c>
      <c r="H581" s="29" t="str">
        <f t="shared" si="69"/>
        <v>Salı</v>
      </c>
    </row>
    <row r="582" spans="1:8" ht="10.5" customHeight="1" x14ac:dyDescent="0.25">
      <c r="A582" s="28">
        <v>42585</v>
      </c>
      <c r="B582" s="29">
        <f t="shared" si="63"/>
        <v>2016</v>
      </c>
      <c r="C582" s="29">
        <f t="shared" si="64"/>
        <v>8</v>
      </c>
      <c r="D582" s="29" t="str">
        <f t="shared" si="65"/>
        <v>Ağustos</v>
      </c>
      <c r="E582" s="29">
        <f t="shared" si="66"/>
        <v>3</v>
      </c>
      <c r="F582" s="29">
        <f t="shared" si="67"/>
        <v>32</v>
      </c>
      <c r="G582" s="29">
        <f t="shared" si="68"/>
        <v>3</v>
      </c>
      <c r="H582" s="29" t="str">
        <f t="shared" si="69"/>
        <v>Çarşamba</v>
      </c>
    </row>
    <row r="583" spans="1:8" ht="10.5" customHeight="1" x14ac:dyDescent="0.25">
      <c r="A583" s="28">
        <v>42586</v>
      </c>
      <c r="B583" s="29">
        <f t="shared" si="63"/>
        <v>2016</v>
      </c>
      <c r="C583" s="29">
        <f t="shared" si="64"/>
        <v>8</v>
      </c>
      <c r="D583" s="29" t="str">
        <f t="shared" si="65"/>
        <v>Ağustos</v>
      </c>
      <c r="E583" s="29">
        <f t="shared" si="66"/>
        <v>3</v>
      </c>
      <c r="F583" s="29">
        <f t="shared" si="67"/>
        <v>32</v>
      </c>
      <c r="G583" s="29">
        <f t="shared" si="68"/>
        <v>4</v>
      </c>
      <c r="H583" s="29" t="str">
        <f t="shared" si="69"/>
        <v>Perşembe</v>
      </c>
    </row>
    <row r="584" spans="1:8" ht="10.5" customHeight="1" x14ac:dyDescent="0.25">
      <c r="A584" s="28">
        <v>42587</v>
      </c>
      <c r="B584" s="29">
        <f t="shared" si="63"/>
        <v>2016</v>
      </c>
      <c r="C584" s="29">
        <f t="shared" si="64"/>
        <v>8</v>
      </c>
      <c r="D584" s="29" t="str">
        <f t="shared" si="65"/>
        <v>Ağustos</v>
      </c>
      <c r="E584" s="29">
        <f t="shared" si="66"/>
        <v>3</v>
      </c>
      <c r="F584" s="29">
        <f t="shared" si="67"/>
        <v>32</v>
      </c>
      <c r="G584" s="29">
        <f t="shared" si="68"/>
        <v>5</v>
      </c>
      <c r="H584" s="29" t="str">
        <f t="shared" si="69"/>
        <v>Cuma</v>
      </c>
    </row>
    <row r="585" spans="1:8" ht="10.5" customHeight="1" x14ac:dyDescent="0.25">
      <c r="A585" s="28">
        <v>42588</v>
      </c>
      <c r="B585" s="29">
        <f t="shared" si="63"/>
        <v>2016</v>
      </c>
      <c r="C585" s="29">
        <f t="shared" si="64"/>
        <v>8</v>
      </c>
      <c r="D585" s="29" t="str">
        <f t="shared" si="65"/>
        <v>Ağustos</v>
      </c>
      <c r="E585" s="29">
        <f t="shared" si="66"/>
        <v>3</v>
      </c>
      <c r="F585" s="29">
        <f t="shared" si="67"/>
        <v>32</v>
      </c>
      <c r="G585" s="29">
        <f t="shared" si="68"/>
        <v>6</v>
      </c>
      <c r="H585" s="29" t="str">
        <f t="shared" si="69"/>
        <v>Cumartesi</v>
      </c>
    </row>
    <row r="586" spans="1:8" ht="10.5" customHeight="1" x14ac:dyDescent="0.25">
      <c r="A586" s="28">
        <v>42589</v>
      </c>
      <c r="B586" s="29">
        <f t="shared" si="63"/>
        <v>2016</v>
      </c>
      <c r="C586" s="29">
        <f t="shared" si="64"/>
        <v>8</v>
      </c>
      <c r="D586" s="29" t="str">
        <f t="shared" si="65"/>
        <v>Ağustos</v>
      </c>
      <c r="E586" s="29">
        <f t="shared" si="66"/>
        <v>3</v>
      </c>
      <c r="F586" s="29">
        <f t="shared" si="67"/>
        <v>32</v>
      </c>
      <c r="G586" s="29">
        <f t="shared" si="68"/>
        <v>7</v>
      </c>
      <c r="H586" s="29" t="str">
        <f t="shared" si="69"/>
        <v>Pazar</v>
      </c>
    </row>
    <row r="587" spans="1:8" ht="10.5" customHeight="1" x14ac:dyDescent="0.25">
      <c r="A587" s="28">
        <v>42590</v>
      </c>
      <c r="B587" s="29">
        <f t="shared" si="63"/>
        <v>2016</v>
      </c>
      <c r="C587" s="29">
        <f t="shared" si="64"/>
        <v>8</v>
      </c>
      <c r="D587" s="29" t="str">
        <f t="shared" si="65"/>
        <v>Ağustos</v>
      </c>
      <c r="E587" s="29">
        <f t="shared" si="66"/>
        <v>3</v>
      </c>
      <c r="F587" s="29">
        <f t="shared" si="67"/>
        <v>33</v>
      </c>
      <c r="G587" s="29">
        <f t="shared" si="68"/>
        <v>1</v>
      </c>
      <c r="H587" s="29" t="str">
        <f t="shared" si="69"/>
        <v>Pazartesi</v>
      </c>
    </row>
    <row r="588" spans="1:8" ht="10.5" customHeight="1" x14ac:dyDescent="0.25">
      <c r="A588" s="28">
        <v>42591</v>
      </c>
      <c r="B588" s="29">
        <f t="shared" si="63"/>
        <v>2016</v>
      </c>
      <c r="C588" s="29">
        <f t="shared" si="64"/>
        <v>8</v>
      </c>
      <c r="D588" s="29" t="str">
        <f t="shared" si="65"/>
        <v>Ağustos</v>
      </c>
      <c r="E588" s="29">
        <f t="shared" si="66"/>
        <v>3</v>
      </c>
      <c r="F588" s="29">
        <f t="shared" si="67"/>
        <v>33</v>
      </c>
      <c r="G588" s="29">
        <f t="shared" si="68"/>
        <v>2</v>
      </c>
      <c r="H588" s="29" t="str">
        <f t="shared" si="69"/>
        <v>Salı</v>
      </c>
    </row>
    <row r="589" spans="1:8" ht="10.5" customHeight="1" x14ac:dyDescent="0.25">
      <c r="A589" s="28">
        <v>42592</v>
      </c>
      <c r="B589" s="29">
        <f t="shared" si="63"/>
        <v>2016</v>
      </c>
      <c r="C589" s="29">
        <f t="shared" si="64"/>
        <v>8</v>
      </c>
      <c r="D589" s="29" t="str">
        <f t="shared" si="65"/>
        <v>Ağustos</v>
      </c>
      <c r="E589" s="29">
        <f t="shared" si="66"/>
        <v>3</v>
      </c>
      <c r="F589" s="29">
        <f t="shared" si="67"/>
        <v>33</v>
      </c>
      <c r="G589" s="29">
        <f t="shared" si="68"/>
        <v>3</v>
      </c>
      <c r="H589" s="29" t="str">
        <f t="shared" si="69"/>
        <v>Çarşamba</v>
      </c>
    </row>
    <row r="590" spans="1:8" ht="10.5" customHeight="1" x14ac:dyDescent="0.25">
      <c r="A590" s="28">
        <v>42593</v>
      </c>
      <c r="B590" s="29">
        <f t="shared" si="63"/>
        <v>2016</v>
      </c>
      <c r="C590" s="29">
        <f t="shared" si="64"/>
        <v>8</v>
      </c>
      <c r="D590" s="29" t="str">
        <f t="shared" si="65"/>
        <v>Ağustos</v>
      </c>
      <c r="E590" s="29">
        <f t="shared" si="66"/>
        <v>3</v>
      </c>
      <c r="F590" s="29">
        <f t="shared" si="67"/>
        <v>33</v>
      </c>
      <c r="G590" s="29">
        <f t="shared" si="68"/>
        <v>4</v>
      </c>
      <c r="H590" s="29" t="str">
        <f t="shared" si="69"/>
        <v>Perşembe</v>
      </c>
    </row>
    <row r="591" spans="1:8" ht="10.5" customHeight="1" x14ac:dyDescent="0.25">
      <c r="A591" s="28">
        <v>42594</v>
      </c>
      <c r="B591" s="29">
        <f t="shared" si="63"/>
        <v>2016</v>
      </c>
      <c r="C591" s="29">
        <f t="shared" si="64"/>
        <v>8</v>
      </c>
      <c r="D591" s="29" t="str">
        <f t="shared" si="65"/>
        <v>Ağustos</v>
      </c>
      <c r="E591" s="29">
        <f t="shared" si="66"/>
        <v>3</v>
      </c>
      <c r="F591" s="29">
        <f t="shared" si="67"/>
        <v>33</v>
      </c>
      <c r="G591" s="29">
        <f t="shared" si="68"/>
        <v>5</v>
      </c>
      <c r="H591" s="29" t="str">
        <f t="shared" si="69"/>
        <v>Cuma</v>
      </c>
    </row>
    <row r="592" spans="1:8" ht="10.5" customHeight="1" x14ac:dyDescent="0.25">
      <c r="A592" s="28">
        <v>42595</v>
      </c>
      <c r="B592" s="29">
        <f t="shared" si="63"/>
        <v>2016</v>
      </c>
      <c r="C592" s="29">
        <f t="shared" si="64"/>
        <v>8</v>
      </c>
      <c r="D592" s="29" t="str">
        <f t="shared" si="65"/>
        <v>Ağustos</v>
      </c>
      <c r="E592" s="29">
        <f t="shared" si="66"/>
        <v>3</v>
      </c>
      <c r="F592" s="29">
        <f t="shared" si="67"/>
        <v>33</v>
      </c>
      <c r="G592" s="29">
        <f t="shared" si="68"/>
        <v>6</v>
      </c>
      <c r="H592" s="29" t="str">
        <f t="shared" si="69"/>
        <v>Cumartesi</v>
      </c>
    </row>
    <row r="593" spans="1:8" ht="10.5" customHeight="1" x14ac:dyDescent="0.25">
      <c r="A593" s="28">
        <v>42596</v>
      </c>
      <c r="B593" s="29">
        <f t="shared" si="63"/>
        <v>2016</v>
      </c>
      <c r="C593" s="29">
        <f t="shared" si="64"/>
        <v>8</v>
      </c>
      <c r="D593" s="29" t="str">
        <f t="shared" si="65"/>
        <v>Ağustos</v>
      </c>
      <c r="E593" s="29">
        <f t="shared" si="66"/>
        <v>3</v>
      </c>
      <c r="F593" s="29">
        <f t="shared" si="67"/>
        <v>33</v>
      </c>
      <c r="G593" s="29">
        <f t="shared" si="68"/>
        <v>7</v>
      </c>
      <c r="H593" s="29" t="str">
        <f t="shared" si="69"/>
        <v>Pazar</v>
      </c>
    </row>
    <row r="594" spans="1:8" ht="10.5" customHeight="1" x14ac:dyDescent="0.25">
      <c r="A594" s="28">
        <v>42597</v>
      </c>
      <c r="B594" s="29">
        <f t="shared" si="63"/>
        <v>2016</v>
      </c>
      <c r="C594" s="29">
        <f t="shared" si="64"/>
        <v>8</v>
      </c>
      <c r="D594" s="29" t="str">
        <f t="shared" si="65"/>
        <v>Ağustos</v>
      </c>
      <c r="E594" s="29">
        <f t="shared" si="66"/>
        <v>3</v>
      </c>
      <c r="F594" s="29">
        <f t="shared" si="67"/>
        <v>34</v>
      </c>
      <c r="G594" s="29">
        <f t="shared" si="68"/>
        <v>1</v>
      </c>
      <c r="H594" s="29" t="str">
        <f t="shared" si="69"/>
        <v>Pazartesi</v>
      </c>
    </row>
    <row r="595" spans="1:8" ht="10.5" customHeight="1" x14ac:dyDescent="0.25">
      <c r="A595" s="28">
        <v>42598</v>
      </c>
      <c r="B595" s="29">
        <f t="shared" si="63"/>
        <v>2016</v>
      </c>
      <c r="C595" s="29">
        <f t="shared" si="64"/>
        <v>8</v>
      </c>
      <c r="D595" s="29" t="str">
        <f t="shared" si="65"/>
        <v>Ağustos</v>
      </c>
      <c r="E595" s="29">
        <f t="shared" si="66"/>
        <v>3</v>
      </c>
      <c r="F595" s="29">
        <f t="shared" si="67"/>
        <v>34</v>
      </c>
      <c r="G595" s="29">
        <f t="shared" si="68"/>
        <v>2</v>
      </c>
      <c r="H595" s="29" t="str">
        <f t="shared" si="69"/>
        <v>Salı</v>
      </c>
    </row>
    <row r="596" spans="1:8" ht="10.5" customHeight="1" x14ac:dyDescent="0.25">
      <c r="A596" s="28">
        <v>42599</v>
      </c>
      <c r="B596" s="29">
        <f t="shared" si="63"/>
        <v>2016</v>
      </c>
      <c r="C596" s="29">
        <f t="shared" si="64"/>
        <v>8</v>
      </c>
      <c r="D596" s="29" t="str">
        <f t="shared" si="65"/>
        <v>Ağustos</v>
      </c>
      <c r="E596" s="29">
        <f t="shared" si="66"/>
        <v>3</v>
      </c>
      <c r="F596" s="29">
        <f t="shared" si="67"/>
        <v>34</v>
      </c>
      <c r="G596" s="29">
        <f t="shared" si="68"/>
        <v>3</v>
      </c>
      <c r="H596" s="29" t="str">
        <f t="shared" si="69"/>
        <v>Çarşamba</v>
      </c>
    </row>
    <row r="597" spans="1:8" ht="10.5" customHeight="1" x14ac:dyDescent="0.25">
      <c r="A597" s="28">
        <v>42600</v>
      </c>
      <c r="B597" s="29">
        <f t="shared" si="63"/>
        <v>2016</v>
      </c>
      <c r="C597" s="29">
        <f t="shared" si="64"/>
        <v>8</v>
      </c>
      <c r="D597" s="29" t="str">
        <f t="shared" si="65"/>
        <v>Ağustos</v>
      </c>
      <c r="E597" s="29">
        <f t="shared" si="66"/>
        <v>3</v>
      </c>
      <c r="F597" s="29">
        <f t="shared" si="67"/>
        <v>34</v>
      </c>
      <c r="G597" s="29">
        <f t="shared" si="68"/>
        <v>4</v>
      </c>
      <c r="H597" s="29" t="str">
        <f t="shared" si="69"/>
        <v>Perşembe</v>
      </c>
    </row>
    <row r="598" spans="1:8" ht="10.5" customHeight="1" x14ac:dyDescent="0.25">
      <c r="A598" s="28">
        <v>42601</v>
      </c>
      <c r="B598" s="29">
        <f t="shared" si="63"/>
        <v>2016</v>
      </c>
      <c r="C598" s="29">
        <f t="shared" si="64"/>
        <v>8</v>
      </c>
      <c r="D598" s="29" t="str">
        <f t="shared" si="65"/>
        <v>Ağustos</v>
      </c>
      <c r="E598" s="29">
        <f t="shared" si="66"/>
        <v>3</v>
      </c>
      <c r="F598" s="29">
        <f t="shared" si="67"/>
        <v>34</v>
      </c>
      <c r="G598" s="29">
        <f t="shared" si="68"/>
        <v>5</v>
      </c>
      <c r="H598" s="29" t="str">
        <f t="shared" si="69"/>
        <v>Cuma</v>
      </c>
    </row>
    <row r="599" spans="1:8" ht="10.5" customHeight="1" x14ac:dyDescent="0.25">
      <c r="A599" s="28">
        <v>42602</v>
      </c>
      <c r="B599" s="29">
        <f t="shared" si="63"/>
        <v>2016</v>
      </c>
      <c r="C599" s="29">
        <f t="shared" si="64"/>
        <v>8</v>
      </c>
      <c r="D599" s="29" t="str">
        <f t="shared" si="65"/>
        <v>Ağustos</v>
      </c>
      <c r="E599" s="29">
        <f t="shared" si="66"/>
        <v>3</v>
      </c>
      <c r="F599" s="29">
        <f t="shared" si="67"/>
        <v>34</v>
      </c>
      <c r="G599" s="29">
        <f t="shared" si="68"/>
        <v>6</v>
      </c>
      <c r="H599" s="29" t="str">
        <f t="shared" si="69"/>
        <v>Cumartesi</v>
      </c>
    </row>
    <row r="600" spans="1:8" ht="10.5" customHeight="1" x14ac:dyDescent="0.25">
      <c r="A600" s="28">
        <v>42603</v>
      </c>
      <c r="B600" s="29">
        <f t="shared" si="63"/>
        <v>2016</v>
      </c>
      <c r="C600" s="29">
        <f t="shared" si="64"/>
        <v>8</v>
      </c>
      <c r="D600" s="29" t="str">
        <f t="shared" si="65"/>
        <v>Ağustos</v>
      </c>
      <c r="E600" s="29">
        <f t="shared" si="66"/>
        <v>3</v>
      </c>
      <c r="F600" s="29">
        <f t="shared" si="67"/>
        <v>34</v>
      </c>
      <c r="G600" s="29">
        <f t="shared" si="68"/>
        <v>7</v>
      </c>
      <c r="H600" s="29" t="str">
        <f t="shared" si="69"/>
        <v>Pazar</v>
      </c>
    </row>
    <row r="601" spans="1:8" ht="10.5" customHeight="1" x14ac:dyDescent="0.25">
      <c r="A601" s="28">
        <v>42604</v>
      </c>
      <c r="B601" s="29">
        <f t="shared" si="63"/>
        <v>2016</v>
      </c>
      <c r="C601" s="29">
        <f t="shared" si="64"/>
        <v>8</v>
      </c>
      <c r="D601" s="29" t="str">
        <f t="shared" si="65"/>
        <v>Ağustos</v>
      </c>
      <c r="E601" s="29">
        <f t="shared" si="66"/>
        <v>3</v>
      </c>
      <c r="F601" s="29">
        <f t="shared" si="67"/>
        <v>35</v>
      </c>
      <c r="G601" s="29">
        <f t="shared" si="68"/>
        <v>1</v>
      </c>
      <c r="H601" s="29" t="str">
        <f t="shared" si="69"/>
        <v>Pazartesi</v>
      </c>
    </row>
    <row r="602" spans="1:8" ht="10.5" customHeight="1" x14ac:dyDescent="0.25">
      <c r="A602" s="28">
        <v>42605</v>
      </c>
      <c r="B602" s="29">
        <f t="shared" si="63"/>
        <v>2016</v>
      </c>
      <c r="C602" s="29">
        <f t="shared" si="64"/>
        <v>8</v>
      </c>
      <c r="D602" s="29" t="str">
        <f t="shared" si="65"/>
        <v>Ağustos</v>
      </c>
      <c r="E602" s="29">
        <f t="shared" si="66"/>
        <v>3</v>
      </c>
      <c r="F602" s="29">
        <f t="shared" si="67"/>
        <v>35</v>
      </c>
      <c r="G602" s="29">
        <f t="shared" si="68"/>
        <v>2</v>
      </c>
      <c r="H602" s="29" t="str">
        <f t="shared" si="69"/>
        <v>Salı</v>
      </c>
    </row>
    <row r="603" spans="1:8" ht="10.5" customHeight="1" x14ac:dyDescent="0.25">
      <c r="A603" s="28">
        <v>42606</v>
      </c>
      <c r="B603" s="29">
        <f t="shared" si="63"/>
        <v>2016</v>
      </c>
      <c r="C603" s="29">
        <f t="shared" si="64"/>
        <v>8</v>
      </c>
      <c r="D603" s="29" t="str">
        <f t="shared" si="65"/>
        <v>Ağustos</v>
      </c>
      <c r="E603" s="29">
        <f t="shared" si="66"/>
        <v>3</v>
      </c>
      <c r="F603" s="29">
        <f t="shared" si="67"/>
        <v>35</v>
      </c>
      <c r="G603" s="29">
        <f t="shared" si="68"/>
        <v>3</v>
      </c>
      <c r="H603" s="29" t="str">
        <f t="shared" si="69"/>
        <v>Çarşamba</v>
      </c>
    </row>
    <row r="604" spans="1:8" ht="10.5" customHeight="1" x14ac:dyDescent="0.25">
      <c r="A604" s="28">
        <v>42607</v>
      </c>
      <c r="B604" s="29">
        <f t="shared" si="63"/>
        <v>2016</v>
      </c>
      <c r="C604" s="29">
        <f t="shared" si="64"/>
        <v>8</v>
      </c>
      <c r="D604" s="29" t="str">
        <f t="shared" si="65"/>
        <v>Ağustos</v>
      </c>
      <c r="E604" s="29">
        <f t="shared" si="66"/>
        <v>3</v>
      </c>
      <c r="F604" s="29">
        <f t="shared" si="67"/>
        <v>35</v>
      </c>
      <c r="G604" s="29">
        <f t="shared" si="68"/>
        <v>4</v>
      </c>
      <c r="H604" s="29" t="str">
        <f t="shared" si="69"/>
        <v>Perşembe</v>
      </c>
    </row>
    <row r="605" spans="1:8" ht="10.5" customHeight="1" x14ac:dyDescent="0.25">
      <c r="A605" s="28">
        <v>42608</v>
      </c>
      <c r="B605" s="29">
        <f t="shared" si="63"/>
        <v>2016</v>
      </c>
      <c r="C605" s="29">
        <f t="shared" si="64"/>
        <v>8</v>
      </c>
      <c r="D605" s="29" t="str">
        <f t="shared" si="65"/>
        <v>Ağustos</v>
      </c>
      <c r="E605" s="29">
        <f t="shared" si="66"/>
        <v>3</v>
      </c>
      <c r="F605" s="29">
        <f t="shared" si="67"/>
        <v>35</v>
      </c>
      <c r="G605" s="29">
        <f t="shared" si="68"/>
        <v>5</v>
      </c>
      <c r="H605" s="29" t="str">
        <f t="shared" si="69"/>
        <v>Cuma</v>
      </c>
    </row>
    <row r="606" spans="1:8" ht="10.5" customHeight="1" x14ac:dyDescent="0.25">
      <c r="A606" s="28">
        <v>42609</v>
      </c>
      <c r="B606" s="29">
        <f t="shared" si="63"/>
        <v>2016</v>
      </c>
      <c r="C606" s="29">
        <f t="shared" si="64"/>
        <v>8</v>
      </c>
      <c r="D606" s="29" t="str">
        <f t="shared" si="65"/>
        <v>Ağustos</v>
      </c>
      <c r="E606" s="29">
        <f t="shared" si="66"/>
        <v>3</v>
      </c>
      <c r="F606" s="29">
        <f t="shared" si="67"/>
        <v>35</v>
      </c>
      <c r="G606" s="29">
        <f t="shared" si="68"/>
        <v>6</v>
      </c>
      <c r="H606" s="29" t="str">
        <f t="shared" si="69"/>
        <v>Cumartesi</v>
      </c>
    </row>
    <row r="607" spans="1:8" ht="10.5" customHeight="1" x14ac:dyDescent="0.25">
      <c r="A607" s="28">
        <v>42610</v>
      </c>
      <c r="B607" s="29">
        <f t="shared" si="63"/>
        <v>2016</v>
      </c>
      <c r="C607" s="29">
        <f t="shared" si="64"/>
        <v>8</v>
      </c>
      <c r="D607" s="29" t="str">
        <f t="shared" si="65"/>
        <v>Ağustos</v>
      </c>
      <c r="E607" s="29">
        <f t="shared" si="66"/>
        <v>3</v>
      </c>
      <c r="F607" s="29">
        <f t="shared" si="67"/>
        <v>35</v>
      </c>
      <c r="G607" s="29">
        <f t="shared" si="68"/>
        <v>7</v>
      </c>
      <c r="H607" s="29" t="str">
        <f t="shared" si="69"/>
        <v>Pazar</v>
      </c>
    </row>
    <row r="608" spans="1:8" ht="10.5" customHeight="1" x14ac:dyDescent="0.25">
      <c r="A608" s="28">
        <v>42611</v>
      </c>
      <c r="B608" s="29">
        <f t="shared" si="63"/>
        <v>2016</v>
      </c>
      <c r="C608" s="29">
        <f t="shared" si="64"/>
        <v>8</v>
      </c>
      <c r="D608" s="29" t="str">
        <f t="shared" si="65"/>
        <v>Ağustos</v>
      </c>
      <c r="E608" s="29">
        <f t="shared" si="66"/>
        <v>3</v>
      </c>
      <c r="F608" s="29">
        <f t="shared" si="67"/>
        <v>36</v>
      </c>
      <c r="G608" s="29">
        <f t="shared" si="68"/>
        <v>1</v>
      </c>
      <c r="H608" s="29" t="str">
        <f t="shared" si="69"/>
        <v>Pazartesi</v>
      </c>
    </row>
    <row r="609" spans="1:8" ht="10.5" customHeight="1" x14ac:dyDescent="0.25">
      <c r="A609" s="28">
        <v>42612</v>
      </c>
      <c r="B609" s="29">
        <f t="shared" si="63"/>
        <v>2016</v>
      </c>
      <c r="C609" s="29">
        <f t="shared" si="64"/>
        <v>8</v>
      </c>
      <c r="D609" s="29" t="str">
        <f t="shared" si="65"/>
        <v>Ağustos</v>
      </c>
      <c r="E609" s="29">
        <f t="shared" si="66"/>
        <v>3</v>
      </c>
      <c r="F609" s="29">
        <f t="shared" si="67"/>
        <v>36</v>
      </c>
      <c r="G609" s="29">
        <f t="shared" si="68"/>
        <v>2</v>
      </c>
      <c r="H609" s="29" t="str">
        <f t="shared" si="69"/>
        <v>Salı</v>
      </c>
    </row>
    <row r="610" spans="1:8" ht="10.5" customHeight="1" x14ac:dyDescent="0.25">
      <c r="A610" s="28">
        <v>42613</v>
      </c>
      <c r="B610" s="29">
        <f t="shared" si="63"/>
        <v>2016</v>
      </c>
      <c r="C610" s="29">
        <f t="shared" si="64"/>
        <v>8</v>
      </c>
      <c r="D610" s="29" t="str">
        <f t="shared" si="65"/>
        <v>Ağustos</v>
      </c>
      <c r="E610" s="29">
        <f t="shared" si="66"/>
        <v>3</v>
      </c>
      <c r="F610" s="29">
        <f t="shared" si="67"/>
        <v>36</v>
      </c>
      <c r="G610" s="29">
        <f t="shared" si="68"/>
        <v>3</v>
      </c>
      <c r="H610" s="29" t="str">
        <f t="shared" si="69"/>
        <v>Çarşamba</v>
      </c>
    </row>
    <row r="611" spans="1:8" ht="10.5" customHeight="1" x14ac:dyDescent="0.25">
      <c r="A611" s="28">
        <v>42614</v>
      </c>
      <c r="B611" s="29">
        <f t="shared" si="63"/>
        <v>2016</v>
      </c>
      <c r="C611" s="29">
        <f t="shared" si="64"/>
        <v>9</v>
      </c>
      <c r="D611" s="29" t="str">
        <f t="shared" si="65"/>
        <v>Eylül</v>
      </c>
      <c r="E611" s="29">
        <f t="shared" si="66"/>
        <v>3</v>
      </c>
      <c r="F611" s="29">
        <f t="shared" si="67"/>
        <v>36</v>
      </c>
      <c r="G611" s="29">
        <f t="shared" si="68"/>
        <v>4</v>
      </c>
      <c r="H611" s="29" t="str">
        <f t="shared" si="69"/>
        <v>Perşembe</v>
      </c>
    </row>
    <row r="612" spans="1:8" ht="10.5" customHeight="1" x14ac:dyDescent="0.25">
      <c r="A612" s="28">
        <v>42615</v>
      </c>
      <c r="B612" s="29">
        <f t="shared" si="63"/>
        <v>2016</v>
      </c>
      <c r="C612" s="29">
        <f t="shared" si="64"/>
        <v>9</v>
      </c>
      <c r="D612" s="29" t="str">
        <f t="shared" si="65"/>
        <v>Eylül</v>
      </c>
      <c r="E612" s="29">
        <f t="shared" si="66"/>
        <v>3</v>
      </c>
      <c r="F612" s="29">
        <f t="shared" si="67"/>
        <v>36</v>
      </c>
      <c r="G612" s="29">
        <f t="shared" si="68"/>
        <v>5</v>
      </c>
      <c r="H612" s="29" t="str">
        <f t="shared" si="69"/>
        <v>Cuma</v>
      </c>
    </row>
    <row r="613" spans="1:8" ht="10.5" customHeight="1" x14ac:dyDescent="0.25">
      <c r="A613" s="28">
        <v>42616</v>
      </c>
      <c r="B613" s="29">
        <f t="shared" si="63"/>
        <v>2016</v>
      </c>
      <c r="C613" s="29">
        <f t="shared" si="64"/>
        <v>9</v>
      </c>
      <c r="D613" s="29" t="str">
        <f t="shared" si="65"/>
        <v>Eylül</v>
      </c>
      <c r="E613" s="29">
        <f t="shared" si="66"/>
        <v>3</v>
      </c>
      <c r="F613" s="29">
        <f t="shared" si="67"/>
        <v>36</v>
      </c>
      <c r="G613" s="29">
        <f t="shared" si="68"/>
        <v>6</v>
      </c>
      <c r="H613" s="29" t="str">
        <f t="shared" si="69"/>
        <v>Cumartesi</v>
      </c>
    </row>
    <row r="614" spans="1:8" ht="10.5" customHeight="1" x14ac:dyDescent="0.25">
      <c r="A614" s="28">
        <v>42617</v>
      </c>
      <c r="B614" s="29">
        <f t="shared" si="63"/>
        <v>2016</v>
      </c>
      <c r="C614" s="29">
        <f t="shared" si="64"/>
        <v>9</v>
      </c>
      <c r="D614" s="29" t="str">
        <f t="shared" si="65"/>
        <v>Eylül</v>
      </c>
      <c r="E614" s="29">
        <f t="shared" si="66"/>
        <v>3</v>
      </c>
      <c r="F614" s="29">
        <f t="shared" si="67"/>
        <v>36</v>
      </c>
      <c r="G614" s="29">
        <f t="shared" si="68"/>
        <v>7</v>
      </c>
      <c r="H614" s="29" t="str">
        <f t="shared" si="69"/>
        <v>Pazar</v>
      </c>
    </row>
    <row r="615" spans="1:8" ht="10.5" customHeight="1" x14ac:dyDescent="0.25">
      <c r="A615" s="28">
        <v>42618</v>
      </c>
      <c r="B615" s="29">
        <f t="shared" si="63"/>
        <v>2016</v>
      </c>
      <c r="C615" s="29">
        <f t="shared" si="64"/>
        <v>9</v>
      </c>
      <c r="D615" s="29" t="str">
        <f t="shared" si="65"/>
        <v>Eylül</v>
      </c>
      <c r="E615" s="29">
        <f t="shared" si="66"/>
        <v>3</v>
      </c>
      <c r="F615" s="29">
        <f t="shared" si="67"/>
        <v>37</v>
      </c>
      <c r="G615" s="29">
        <f t="shared" si="68"/>
        <v>1</v>
      </c>
      <c r="H615" s="29" t="str">
        <f t="shared" si="69"/>
        <v>Pazartesi</v>
      </c>
    </row>
    <row r="616" spans="1:8" ht="10.5" customHeight="1" x14ac:dyDescent="0.25">
      <c r="A616" s="28">
        <v>42619</v>
      </c>
      <c r="B616" s="29">
        <f t="shared" si="63"/>
        <v>2016</v>
      </c>
      <c r="C616" s="29">
        <f t="shared" si="64"/>
        <v>9</v>
      </c>
      <c r="D616" s="29" t="str">
        <f t="shared" si="65"/>
        <v>Eylül</v>
      </c>
      <c r="E616" s="29">
        <f t="shared" si="66"/>
        <v>3</v>
      </c>
      <c r="F616" s="29">
        <f t="shared" si="67"/>
        <v>37</v>
      </c>
      <c r="G616" s="29">
        <f t="shared" si="68"/>
        <v>2</v>
      </c>
      <c r="H616" s="29" t="str">
        <f t="shared" si="69"/>
        <v>Salı</v>
      </c>
    </row>
    <row r="617" spans="1:8" ht="10.5" customHeight="1" x14ac:dyDescent="0.25">
      <c r="A617" s="28">
        <v>42620</v>
      </c>
      <c r="B617" s="29">
        <f t="shared" si="63"/>
        <v>2016</v>
      </c>
      <c r="C617" s="29">
        <f t="shared" si="64"/>
        <v>9</v>
      </c>
      <c r="D617" s="29" t="str">
        <f t="shared" si="65"/>
        <v>Eylül</v>
      </c>
      <c r="E617" s="29">
        <f t="shared" si="66"/>
        <v>3</v>
      </c>
      <c r="F617" s="29">
        <f t="shared" si="67"/>
        <v>37</v>
      </c>
      <c r="G617" s="29">
        <f t="shared" si="68"/>
        <v>3</v>
      </c>
      <c r="H617" s="29" t="str">
        <f t="shared" si="69"/>
        <v>Çarşamba</v>
      </c>
    </row>
    <row r="618" spans="1:8" ht="10.5" customHeight="1" x14ac:dyDescent="0.25">
      <c r="A618" s="28">
        <v>42621</v>
      </c>
      <c r="B618" s="29">
        <f t="shared" si="63"/>
        <v>2016</v>
      </c>
      <c r="C618" s="29">
        <f t="shared" si="64"/>
        <v>9</v>
      </c>
      <c r="D618" s="29" t="str">
        <f t="shared" si="65"/>
        <v>Eylül</v>
      </c>
      <c r="E618" s="29">
        <f t="shared" si="66"/>
        <v>3</v>
      </c>
      <c r="F618" s="29">
        <f t="shared" si="67"/>
        <v>37</v>
      </c>
      <c r="G618" s="29">
        <f t="shared" si="68"/>
        <v>4</v>
      </c>
      <c r="H618" s="29" t="str">
        <f t="shared" si="69"/>
        <v>Perşembe</v>
      </c>
    </row>
    <row r="619" spans="1:8" ht="10.5" customHeight="1" x14ac:dyDescent="0.25">
      <c r="A619" s="28">
        <v>42622</v>
      </c>
      <c r="B619" s="29">
        <f t="shared" si="63"/>
        <v>2016</v>
      </c>
      <c r="C619" s="29">
        <f t="shared" si="64"/>
        <v>9</v>
      </c>
      <c r="D619" s="29" t="str">
        <f t="shared" si="65"/>
        <v>Eylül</v>
      </c>
      <c r="E619" s="29">
        <f t="shared" si="66"/>
        <v>3</v>
      </c>
      <c r="F619" s="29">
        <f t="shared" si="67"/>
        <v>37</v>
      </c>
      <c r="G619" s="29">
        <f t="shared" si="68"/>
        <v>5</v>
      </c>
      <c r="H619" s="29" t="str">
        <f t="shared" si="69"/>
        <v>Cuma</v>
      </c>
    </row>
    <row r="620" spans="1:8" ht="10.5" customHeight="1" x14ac:dyDescent="0.25">
      <c r="A620" s="28">
        <v>42623</v>
      </c>
      <c r="B620" s="29">
        <f t="shared" si="63"/>
        <v>2016</v>
      </c>
      <c r="C620" s="29">
        <f t="shared" si="64"/>
        <v>9</v>
      </c>
      <c r="D620" s="29" t="str">
        <f t="shared" si="65"/>
        <v>Eylül</v>
      </c>
      <c r="E620" s="29">
        <f t="shared" si="66"/>
        <v>3</v>
      </c>
      <c r="F620" s="29">
        <f t="shared" si="67"/>
        <v>37</v>
      </c>
      <c r="G620" s="29">
        <f t="shared" si="68"/>
        <v>6</v>
      </c>
      <c r="H620" s="29" t="str">
        <f t="shared" si="69"/>
        <v>Cumartesi</v>
      </c>
    </row>
    <row r="621" spans="1:8" ht="10.5" customHeight="1" x14ac:dyDescent="0.25">
      <c r="A621" s="28">
        <v>42624</v>
      </c>
      <c r="B621" s="29">
        <f t="shared" si="63"/>
        <v>2016</v>
      </c>
      <c r="C621" s="29">
        <f t="shared" si="64"/>
        <v>9</v>
      </c>
      <c r="D621" s="29" t="str">
        <f t="shared" si="65"/>
        <v>Eylül</v>
      </c>
      <c r="E621" s="29">
        <f t="shared" si="66"/>
        <v>3</v>
      </c>
      <c r="F621" s="29">
        <f t="shared" si="67"/>
        <v>37</v>
      </c>
      <c r="G621" s="29">
        <f t="shared" si="68"/>
        <v>7</v>
      </c>
      <c r="H621" s="29" t="str">
        <f t="shared" si="69"/>
        <v>Pazar</v>
      </c>
    </row>
    <row r="622" spans="1:8" ht="10.5" customHeight="1" x14ac:dyDescent="0.25">
      <c r="A622" s="28">
        <v>42625</v>
      </c>
      <c r="B622" s="29">
        <f t="shared" si="63"/>
        <v>2016</v>
      </c>
      <c r="C622" s="29">
        <f t="shared" si="64"/>
        <v>9</v>
      </c>
      <c r="D622" s="29" t="str">
        <f t="shared" si="65"/>
        <v>Eylül</v>
      </c>
      <c r="E622" s="29">
        <f t="shared" si="66"/>
        <v>3</v>
      </c>
      <c r="F622" s="29">
        <f t="shared" si="67"/>
        <v>38</v>
      </c>
      <c r="G622" s="29">
        <f t="shared" si="68"/>
        <v>1</v>
      </c>
      <c r="H622" s="29" t="str">
        <f t="shared" si="69"/>
        <v>Pazartesi</v>
      </c>
    </row>
    <row r="623" spans="1:8" ht="10.5" customHeight="1" x14ac:dyDescent="0.25">
      <c r="A623" s="28">
        <v>42626</v>
      </c>
      <c r="B623" s="29">
        <f t="shared" si="63"/>
        <v>2016</v>
      </c>
      <c r="C623" s="29">
        <f t="shared" si="64"/>
        <v>9</v>
      </c>
      <c r="D623" s="29" t="str">
        <f t="shared" si="65"/>
        <v>Eylül</v>
      </c>
      <c r="E623" s="29">
        <f t="shared" si="66"/>
        <v>3</v>
      </c>
      <c r="F623" s="29">
        <f t="shared" si="67"/>
        <v>38</v>
      </c>
      <c r="G623" s="29">
        <f t="shared" si="68"/>
        <v>2</v>
      </c>
      <c r="H623" s="29" t="str">
        <f t="shared" si="69"/>
        <v>Salı</v>
      </c>
    </row>
    <row r="624" spans="1:8" ht="10.5" customHeight="1" x14ac:dyDescent="0.25">
      <c r="A624" s="28">
        <v>42627</v>
      </c>
      <c r="B624" s="29">
        <f t="shared" si="63"/>
        <v>2016</v>
      </c>
      <c r="C624" s="29">
        <f t="shared" si="64"/>
        <v>9</v>
      </c>
      <c r="D624" s="29" t="str">
        <f t="shared" si="65"/>
        <v>Eylül</v>
      </c>
      <c r="E624" s="29">
        <f t="shared" si="66"/>
        <v>3</v>
      </c>
      <c r="F624" s="29">
        <f t="shared" si="67"/>
        <v>38</v>
      </c>
      <c r="G624" s="29">
        <f t="shared" si="68"/>
        <v>3</v>
      </c>
      <c r="H624" s="29" t="str">
        <f t="shared" si="69"/>
        <v>Çarşamba</v>
      </c>
    </row>
    <row r="625" spans="1:8" ht="10.5" customHeight="1" x14ac:dyDescent="0.25">
      <c r="A625" s="28">
        <v>42628</v>
      </c>
      <c r="B625" s="29">
        <f t="shared" si="63"/>
        <v>2016</v>
      </c>
      <c r="C625" s="29">
        <f t="shared" si="64"/>
        <v>9</v>
      </c>
      <c r="D625" s="29" t="str">
        <f t="shared" si="65"/>
        <v>Eylül</v>
      </c>
      <c r="E625" s="29">
        <f t="shared" si="66"/>
        <v>3</v>
      </c>
      <c r="F625" s="29">
        <f t="shared" si="67"/>
        <v>38</v>
      </c>
      <c r="G625" s="29">
        <f t="shared" si="68"/>
        <v>4</v>
      </c>
      <c r="H625" s="29" t="str">
        <f t="shared" si="69"/>
        <v>Perşembe</v>
      </c>
    </row>
    <row r="626" spans="1:8" ht="10.5" customHeight="1" x14ac:dyDescent="0.25">
      <c r="A626" s="28">
        <v>42629</v>
      </c>
      <c r="B626" s="29">
        <f t="shared" si="63"/>
        <v>2016</v>
      </c>
      <c r="C626" s="29">
        <f t="shared" si="64"/>
        <v>9</v>
      </c>
      <c r="D626" s="29" t="str">
        <f t="shared" si="65"/>
        <v>Eylül</v>
      </c>
      <c r="E626" s="29">
        <f t="shared" si="66"/>
        <v>3</v>
      </c>
      <c r="F626" s="29">
        <f t="shared" si="67"/>
        <v>38</v>
      </c>
      <c r="G626" s="29">
        <f t="shared" si="68"/>
        <v>5</v>
      </c>
      <c r="H626" s="29" t="str">
        <f t="shared" si="69"/>
        <v>Cuma</v>
      </c>
    </row>
    <row r="627" spans="1:8" ht="10.5" customHeight="1" x14ac:dyDescent="0.25">
      <c r="A627" s="28">
        <v>42630</v>
      </c>
      <c r="B627" s="29">
        <f t="shared" si="63"/>
        <v>2016</v>
      </c>
      <c r="C627" s="29">
        <f t="shared" si="64"/>
        <v>9</v>
      </c>
      <c r="D627" s="29" t="str">
        <f t="shared" si="65"/>
        <v>Eylül</v>
      </c>
      <c r="E627" s="29">
        <f t="shared" si="66"/>
        <v>3</v>
      </c>
      <c r="F627" s="29">
        <f t="shared" si="67"/>
        <v>38</v>
      </c>
      <c r="G627" s="29">
        <f t="shared" si="68"/>
        <v>6</v>
      </c>
      <c r="H627" s="29" t="str">
        <f t="shared" si="69"/>
        <v>Cumartesi</v>
      </c>
    </row>
    <row r="628" spans="1:8" ht="10.5" customHeight="1" x14ac:dyDescent="0.25">
      <c r="A628" s="28">
        <v>42631</v>
      </c>
      <c r="B628" s="29">
        <f t="shared" si="63"/>
        <v>2016</v>
      </c>
      <c r="C628" s="29">
        <f t="shared" si="64"/>
        <v>9</v>
      </c>
      <c r="D628" s="29" t="str">
        <f t="shared" si="65"/>
        <v>Eylül</v>
      </c>
      <c r="E628" s="29">
        <f t="shared" si="66"/>
        <v>3</v>
      </c>
      <c r="F628" s="29">
        <f t="shared" si="67"/>
        <v>38</v>
      </c>
      <c r="G628" s="29">
        <f t="shared" si="68"/>
        <v>7</v>
      </c>
      <c r="H628" s="29" t="str">
        <f t="shared" si="69"/>
        <v>Pazar</v>
      </c>
    </row>
    <row r="629" spans="1:8" ht="10.5" customHeight="1" x14ac:dyDescent="0.25">
      <c r="A629" s="28">
        <v>42632</v>
      </c>
      <c r="B629" s="29">
        <f t="shared" si="63"/>
        <v>2016</v>
      </c>
      <c r="C629" s="29">
        <f t="shared" si="64"/>
        <v>9</v>
      </c>
      <c r="D629" s="29" t="str">
        <f t="shared" si="65"/>
        <v>Eylül</v>
      </c>
      <c r="E629" s="29">
        <f t="shared" si="66"/>
        <v>3</v>
      </c>
      <c r="F629" s="29">
        <f t="shared" si="67"/>
        <v>39</v>
      </c>
      <c r="G629" s="29">
        <f t="shared" si="68"/>
        <v>1</v>
      </c>
      <c r="H629" s="29" t="str">
        <f t="shared" si="69"/>
        <v>Pazartesi</v>
      </c>
    </row>
    <row r="630" spans="1:8" ht="10.5" customHeight="1" x14ac:dyDescent="0.25">
      <c r="A630" s="28">
        <v>42633</v>
      </c>
      <c r="B630" s="29">
        <f t="shared" si="63"/>
        <v>2016</v>
      </c>
      <c r="C630" s="29">
        <f t="shared" si="64"/>
        <v>9</v>
      </c>
      <c r="D630" s="29" t="str">
        <f t="shared" si="65"/>
        <v>Eylül</v>
      </c>
      <c r="E630" s="29">
        <f t="shared" si="66"/>
        <v>3</v>
      </c>
      <c r="F630" s="29">
        <f t="shared" si="67"/>
        <v>39</v>
      </c>
      <c r="G630" s="29">
        <f t="shared" si="68"/>
        <v>2</v>
      </c>
      <c r="H630" s="29" t="str">
        <f t="shared" si="69"/>
        <v>Salı</v>
      </c>
    </row>
    <row r="631" spans="1:8" ht="10.5" customHeight="1" x14ac:dyDescent="0.25">
      <c r="A631" s="28">
        <v>42634</v>
      </c>
      <c r="B631" s="29">
        <f t="shared" si="63"/>
        <v>2016</v>
      </c>
      <c r="C631" s="29">
        <f t="shared" si="64"/>
        <v>9</v>
      </c>
      <c r="D631" s="29" t="str">
        <f t="shared" si="65"/>
        <v>Eylül</v>
      </c>
      <c r="E631" s="29">
        <f t="shared" si="66"/>
        <v>3</v>
      </c>
      <c r="F631" s="29">
        <f t="shared" si="67"/>
        <v>39</v>
      </c>
      <c r="G631" s="29">
        <f t="shared" si="68"/>
        <v>3</v>
      </c>
      <c r="H631" s="29" t="str">
        <f t="shared" si="69"/>
        <v>Çarşamba</v>
      </c>
    </row>
    <row r="632" spans="1:8" ht="10.5" customHeight="1" x14ac:dyDescent="0.25">
      <c r="A632" s="28">
        <v>42635</v>
      </c>
      <c r="B632" s="29">
        <f t="shared" si="63"/>
        <v>2016</v>
      </c>
      <c r="C632" s="29">
        <f t="shared" si="64"/>
        <v>9</v>
      </c>
      <c r="D632" s="29" t="str">
        <f t="shared" si="65"/>
        <v>Eylül</v>
      </c>
      <c r="E632" s="29">
        <f t="shared" si="66"/>
        <v>3</v>
      </c>
      <c r="F632" s="29">
        <f t="shared" si="67"/>
        <v>39</v>
      </c>
      <c r="G632" s="29">
        <f t="shared" si="68"/>
        <v>4</v>
      </c>
      <c r="H632" s="29" t="str">
        <f t="shared" si="69"/>
        <v>Perşembe</v>
      </c>
    </row>
    <row r="633" spans="1:8" ht="10.5" customHeight="1" x14ac:dyDescent="0.25">
      <c r="A633" s="28">
        <v>42636</v>
      </c>
      <c r="B633" s="29">
        <f t="shared" si="63"/>
        <v>2016</v>
      </c>
      <c r="C633" s="29">
        <f t="shared" si="64"/>
        <v>9</v>
      </c>
      <c r="D633" s="29" t="str">
        <f t="shared" si="65"/>
        <v>Eylül</v>
      </c>
      <c r="E633" s="29">
        <f t="shared" si="66"/>
        <v>3</v>
      </c>
      <c r="F633" s="29">
        <f t="shared" si="67"/>
        <v>39</v>
      </c>
      <c r="G633" s="29">
        <f t="shared" si="68"/>
        <v>5</v>
      </c>
      <c r="H633" s="29" t="str">
        <f t="shared" si="69"/>
        <v>Cuma</v>
      </c>
    </row>
    <row r="634" spans="1:8" ht="10.5" customHeight="1" x14ac:dyDescent="0.25">
      <c r="A634" s="28">
        <v>42637</v>
      </c>
      <c r="B634" s="29">
        <f t="shared" si="63"/>
        <v>2016</v>
      </c>
      <c r="C634" s="29">
        <f t="shared" si="64"/>
        <v>9</v>
      </c>
      <c r="D634" s="29" t="str">
        <f t="shared" si="65"/>
        <v>Eylül</v>
      </c>
      <c r="E634" s="29">
        <f t="shared" si="66"/>
        <v>3</v>
      </c>
      <c r="F634" s="29">
        <f t="shared" si="67"/>
        <v>39</v>
      </c>
      <c r="G634" s="29">
        <f t="shared" si="68"/>
        <v>6</v>
      </c>
      <c r="H634" s="29" t="str">
        <f t="shared" si="69"/>
        <v>Cumartesi</v>
      </c>
    </row>
    <row r="635" spans="1:8" ht="10.5" customHeight="1" x14ac:dyDescent="0.25">
      <c r="A635" s="28">
        <v>42638</v>
      </c>
      <c r="B635" s="29">
        <f t="shared" si="63"/>
        <v>2016</v>
      </c>
      <c r="C635" s="29">
        <f t="shared" si="64"/>
        <v>9</v>
      </c>
      <c r="D635" s="29" t="str">
        <f t="shared" si="65"/>
        <v>Eylül</v>
      </c>
      <c r="E635" s="29">
        <f t="shared" si="66"/>
        <v>3</v>
      </c>
      <c r="F635" s="29">
        <f t="shared" si="67"/>
        <v>39</v>
      </c>
      <c r="G635" s="29">
        <f t="shared" si="68"/>
        <v>7</v>
      </c>
      <c r="H635" s="29" t="str">
        <f t="shared" si="69"/>
        <v>Pazar</v>
      </c>
    </row>
    <row r="636" spans="1:8" ht="10.5" customHeight="1" x14ac:dyDescent="0.25">
      <c r="A636" s="28">
        <v>42639</v>
      </c>
      <c r="B636" s="29">
        <f t="shared" si="63"/>
        <v>2016</v>
      </c>
      <c r="C636" s="29">
        <f t="shared" si="64"/>
        <v>9</v>
      </c>
      <c r="D636" s="29" t="str">
        <f t="shared" si="65"/>
        <v>Eylül</v>
      </c>
      <c r="E636" s="29">
        <f t="shared" si="66"/>
        <v>3</v>
      </c>
      <c r="F636" s="29">
        <f t="shared" si="67"/>
        <v>40</v>
      </c>
      <c r="G636" s="29">
        <f t="shared" si="68"/>
        <v>1</v>
      </c>
      <c r="H636" s="29" t="str">
        <f t="shared" si="69"/>
        <v>Pazartesi</v>
      </c>
    </row>
    <row r="637" spans="1:8" ht="10.5" customHeight="1" x14ac:dyDescent="0.25">
      <c r="A637" s="28">
        <v>42640</v>
      </c>
      <c r="B637" s="29">
        <f t="shared" si="63"/>
        <v>2016</v>
      </c>
      <c r="C637" s="29">
        <f t="shared" si="64"/>
        <v>9</v>
      </c>
      <c r="D637" s="29" t="str">
        <f t="shared" si="65"/>
        <v>Eylül</v>
      </c>
      <c r="E637" s="29">
        <f t="shared" si="66"/>
        <v>3</v>
      </c>
      <c r="F637" s="29">
        <f t="shared" si="67"/>
        <v>40</v>
      </c>
      <c r="G637" s="29">
        <f t="shared" si="68"/>
        <v>2</v>
      </c>
      <c r="H637" s="29" t="str">
        <f t="shared" si="69"/>
        <v>Salı</v>
      </c>
    </row>
    <row r="638" spans="1:8" ht="10.5" customHeight="1" x14ac:dyDescent="0.25">
      <c r="A638" s="28">
        <v>42641</v>
      </c>
      <c r="B638" s="29">
        <f t="shared" si="63"/>
        <v>2016</v>
      </c>
      <c r="C638" s="29">
        <f t="shared" si="64"/>
        <v>9</v>
      </c>
      <c r="D638" s="29" t="str">
        <f t="shared" si="65"/>
        <v>Eylül</v>
      </c>
      <c r="E638" s="29">
        <f t="shared" si="66"/>
        <v>3</v>
      </c>
      <c r="F638" s="29">
        <f t="shared" si="67"/>
        <v>40</v>
      </c>
      <c r="G638" s="29">
        <f t="shared" si="68"/>
        <v>3</v>
      </c>
      <c r="H638" s="29" t="str">
        <f t="shared" si="69"/>
        <v>Çarşamba</v>
      </c>
    </row>
    <row r="639" spans="1:8" ht="10.5" customHeight="1" x14ac:dyDescent="0.25">
      <c r="A639" s="28">
        <v>42642</v>
      </c>
      <c r="B639" s="29">
        <f t="shared" si="63"/>
        <v>2016</v>
      </c>
      <c r="C639" s="29">
        <f t="shared" si="64"/>
        <v>9</v>
      </c>
      <c r="D639" s="29" t="str">
        <f t="shared" si="65"/>
        <v>Eylül</v>
      </c>
      <c r="E639" s="29">
        <f t="shared" si="66"/>
        <v>3</v>
      </c>
      <c r="F639" s="29">
        <f t="shared" si="67"/>
        <v>40</v>
      </c>
      <c r="G639" s="29">
        <f t="shared" si="68"/>
        <v>4</v>
      </c>
      <c r="H639" s="29" t="str">
        <f t="shared" si="69"/>
        <v>Perşembe</v>
      </c>
    </row>
    <row r="640" spans="1:8" ht="10.5" customHeight="1" x14ac:dyDescent="0.25">
      <c r="A640" s="28">
        <v>42643</v>
      </c>
      <c r="B640" s="29">
        <f t="shared" si="63"/>
        <v>2016</v>
      </c>
      <c r="C640" s="29">
        <f t="shared" si="64"/>
        <v>9</v>
      </c>
      <c r="D640" s="29" t="str">
        <f t="shared" si="65"/>
        <v>Eylül</v>
      </c>
      <c r="E640" s="29">
        <f t="shared" si="66"/>
        <v>3</v>
      </c>
      <c r="F640" s="29">
        <f t="shared" si="67"/>
        <v>40</v>
      </c>
      <c r="G640" s="29">
        <f t="shared" si="68"/>
        <v>5</v>
      </c>
      <c r="H640" s="29" t="str">
        <f t="shared" si="69"/>
        <v>Cuma</v>
      </c>
    </row>
    <row r="641" spans="1:8" ht="10.5" customHeight="1" x14ac:dyDescent="0.25">
      <c r="A641" s="28">
        <v>42644</v>
      </c>
      <c r="B641" s="29">
        <f t="shared" si="63"/>
        <v>2016</v>
      </c>
      <c r="C641" s="29">
        <f t="shared" si="64"/>
        <v>10</v>
      </c>
      <c r="D641" s="29" t="str">
        <f t="shared" si="65"/>
        <v>Ekim</v>
      </c>
      <c r="E641" s="29">
        <f t="shared" si="66"/>
        <v>4</v>
      </c>
      <c r="F641" s="29">
        <f t="shared" si="67"/>
        <v>40</v>
      </c>
      <c r="G641" s="29">
        <f t="shared" si="68"/>
        <v>6</v>
      </c>
      <c r="H641" s="29" t="str">
        <f t="shared" si="69"/>
        <v>Cumartesi</v>
      </c>
    </row>
    <row r="642" spans="1:8" ht="10.5" customHeight="1" x14ac:dyDescent="0.25">
      <c r="A642" s="28">
        <v>42645</v>
      </c>
      <c r="B642" s="29">
        <f t="shared" ref="B642:B705" si="70">IF(A642="","",YEAR(A642))</f>
        <v>2016</v>
      </c>
      <c r="C642" s="29">
        <f t="shared" ref="C642:C705" si="71">IF(A642="","",MONTH(A642))</f>
        <v>10</v>
      </c>
      <c r="D642" s="29" t="str">
        <f t="shared" ref="D642:D705" si="72">IF(A642="","",CHOOSE(MONTH(A642),"Ocak","Şubat","Mart","Nisan","Mayıs","Haziran","Temmuz","Ağustos","Eylül","Ekim","Kasım","Aralık"))</f>
        <v>Ekim</v>
      </c>
      <c r="E642" s="29">
        <f t="shared" ref="E642:E705" si="73">IF(A642="","",ROUNDUP(MONTH(A642)/3,0))</f>
        <v>4</v>
      </c>
      <c r="F642" s="29">
        <f t="shared" ref="F642:F705" si="74">IF(A642="","",WEEKNUM(A642,2))</f>
        <v>40</v>
      </c>
      <c r="G642" s="29">
        <f t="shared" ref="G642:G705" si="75">IF(A642="","",WEEKDAY(A642,2))</f>
        <v>7</v>
      </c>
      <c r="H642" s="29" t="str">
        <f t="shared" ref="H642:H705" si="76">IF(A642="","",CHOOSE(WEEKDAY(A642,2),"Pazartesi","Salı","Çarşamba","Perşembe","Cuma","Cumartesi","Pazar"))</f>
        <v>Pazar</v>
      </c>
    </row>
    <row r="643" spans="1:8" ht="10.5" customHeight="1" x14ac:dyDescent="0.25">
      <c r="A643" s="28">
        <v>42646</v>
      </c>
      <c r="B643" s="29">
        <f t="shared" si="70"/>
        <v>2016</v>
      </c>
      <c r="C643" s="29">
        <f t="shared" si="71"/>
        <v>10</v>
      </c>
      <c r="D643" s="29" t="str">
        <f t="shared" si="72"/>
        <v>Ekim</v>
      </c>
      <c r="E643" s="29">
        <f t="shared" si="73"/>
        <v>4</v>
      </c>
      <c r="F643" s="29">
        <f t="shared" si="74"/>
        <v>41</v>
      </c>
      <c r="G643" s="29">
        <f t="shared" si="75"/>
        <v>1</v>
      </c>
      <c r="H643" s="29" t="str">
        <f t="shared" si="76"/>
        <v>Pazartesi</v>
      </c>
    </row>
    <row r="644" spans="1:8" ht="10.5" customHeight="1" x14ac:dyDescent="0.25">
      <c r="A644" s="28">
        <v>42647</v>
      </c>
      <c r="B644" s="29">
        <f t="shared" si="70"/>
        <v>2016</v>
      </c>
      <c r="C644" s="29">
        <f t="shared" si="71"/>
        <v>10</v>
      </c>
      <c r="D644" s="29" t="str">
        <f t="shared" si="72"/>
        <v>Ekim</v>
      </c>
      <c r="E644" s="29">
        <f t="shared" si="73"/>
        <v>4</v>
      </c>
      <c r="F644" s="29">
        <f t="shared" si="74"/>
        <v>41</v>
      </c>
      <c r="G644" s="29">
        <f t="shared" si="75"/>
        <v>2</v>
      </c>
      <c r="H644" s="29" t="str">
        <f t="shared" si="76"/>
        <v>Salı</v>
      </c>
    </row>
    <row r="645" spans="1:8" ht="10.5" customHeight="1" x14ac:dyDescent="0.25">
      <c r="A645" s="28">
        <v>42648</v>
      </c>
      <c r="B645" s="29">
        <f t="shared" si="70"/>
        <v>2016</v>
      </c>
      <c r="C645" s="29">
        <f t="shared" si="71"/>
        <v>10</v>
      </c>
      <c r="D645" s="29" t="str">
        <f t="shared" si="72"/>
        <v>Ekim</v>
      </c>
      <c r="E645" s="29">
        <f t="shared" si="73"/>
        <v>4</v>
      </c>
      <c r="F645" s="29">
        <f t="shared" si="74"/>
        <v>41</v>
      </c>
      <c r="G645" s="29">
        <f t="shared" si="75"/>
        <v>3</v>
      </c>
      <c r="H645" s="29" t="str">
        <f t="shared" si="76"/>
        <v>Çarşamba</v>
      </c>
    </row>
    <row r="646" spans="1:8" ht="10.5" customHeight="1" x14ac:dyDescent="0.25">
      <c r="A646" s="28">
        <v>42649</v>
      </c>
      <c r="B646" s="29">
        <f t="shared" si="70"/>
        <v>2016</v>
      </c>
      <c r="C646" s="29">
        <f t="shared" si="71"/>
        <v>10</v>
      </c>
      <c r="D646" s="29" t="str">
        <f t="shared" si="72"/>
        <v>Ekim</v>
      </c>
      <c r="E646" s="29">
        <f t="shared" si="73"/>
        <v>4</v>
      </c>
      <c r="F646" s="29">
        <f t="shared" si="74"/>
        <v>41</v>
      </c>
      <c r="G646" s="29">
        <f t="shared" si="75"/>
        <v>4</v>
      </c>
      <c r="H646" s="29" t="str">
        <f t="shared" si="76"/>
        <v>Perşembe</v>
      </c>
    </row>
    <row r="647" spans="1:8" ht="10.5" customHeight="1" x14ac:dyDescent="0.25">
      <c r="A647" s="28">
        <v>42650</v>
      </c>
      <c r="B647" s="29">
        <f t="shared" si="70"/>
        <v>2016</v>
      </c>
      <c r="C647" s="29">
        <f t="shared" si="71"/>
        <v>10</v>
      </c>
      <c r="D647" s="29" t="str">
        <f t="shared" si="72"/>
        <v>Ekim</v>
      </c>
      <c r="E647" s="29">
        <f t="shared" si="73"/>
        <v>4</v>
      </c>
      <c r="F647" s="29">
        <f t="shared" si="74"/>
        <v>41</v>
      </c>
      <c r="G647" s="29">
        <f t="shared" si="75"/>
        <v>5</v>
      </c>
      <c r="H647" s="29" t="str">
        <f t="shared" si="76"/>
        <v>Cuma</v>
      </c>
    </row>
    <row r="648" spans="1:8" ht="10.5" customHeight="1" x14ac:dyDescent="0.25">
      <c r="A648" s="28">
        <v>42651</v>
      </c>
      <c r="B648" s="29">
        <f t="shared" si="70"/>
        <v>2016</v>
      </c>
      <c r="C648" s="29">
        <f t="shared" si="71"/>
        <v>10</v>
      </c>
      <c r="D648" s="29" t="str">
        <f t="shared" si="72"/>
        <v>Ekim</v>
      </c>
      <c r="E648" s="29">
        <f t="shared" si="73"/>
        <v>4</v>
      </c>
      <c r="F648" s="29">
        <f t="shared" si="74"/>
        <v>41</v>
      </c>
      <c r="G648" s="29">
        <f t="shared" si="75"/>
        <v>6</v>
      </c>
      <c r="H648" s="29" t="str">
        <f t="shared" si="76"/>
        <v>Cumartesi</v>
      </c>
    </row>
    <row r="649" spans="1:8" ht="10.5" customHeight="1" x14ac:dyDescent="0.25">
      <c r="A649" s="28">
        <v>42652</v>
      </c>
      <c r="B649" s="29">
        <f t="shared" si="70"/>
        <v>2016</v>
      </c>
      <c r="C649" s="29">
        <f t="shared" si="71"/>
        <v>10</v>
      </c>
      <c r="D649" s="29" t="str">
        <f t="shared" si="72"/>
        <v>Ekim</v>
      </c>
      <c r="E649" s="29">
        <f t="shared" si="73"/>
        <v>4</v>
      </c>
      <c r="F649" s="29">
        <f t="shared" si="74"/>
        <v>41</v>
      </c>
      <c r="G649" s="29">
        <f t="shared" si="75"/>
        <v>7</v>
      </c>
      <c r="H649" s="29" t="str">
        <f t="shared" si="76"/>
        <v>Pazar</v>
      </c>
    </row>
    <row r="650" spans="1:8" ht="10.5" customHeight="1" x14ac:dyDescent="0.25">
      <c r="A650" s="28">
        <v>42653</v>
      </c>
      <c r="B650" s="29">
        <f t="shared" si="70"/>
        <v>2016</v>
      </c>
      <c r="C650" s="29">
        <f t="shared" si="71"/>
        <v>10</v>
      </c>
      <c r="D650" s="29" t="str">
        <f t="shared" si="72"/>
        <v>Ekim</v>
      </c>
      <c r="E650" s="29">
        <f t="shared" si="73"/>
        <v>4</v>
      </c>
      <c r="F650" s="29">
        <f t="shared" si="74"/>
        <v>42</v>
      </c>
      <c r="G650" s="29">
        <f t="shared" si="75"/>
        <v>1</v>
      </c>
      <c r="H650" s="29" t="str">
        <f t="shared" si="76"/>
        <v>Pazartesi</v>
      </c>
    </row>
    <row r="651" spans="1:8" ht="10.5" customHeight="1" x14ac:dyDescent="0.25">
      <c r="A651" s="28">
        <v>42654</v>
      </c>
      <c r="B651" s="29">
        <f t="shared" si="70"/>
        <v>2016</v>
      </c>
      <c r="C651" s="29">
        <f t="shared" si="71"/>
        <v>10</v>
      </c>
      <c r="D651" s="29" t="str">
        <f t="shared" si="72"/>
        <v>Ekim</v>
      </c>
      <c r="E651" s="29">
        <f t="shared" si="73"/>
        <v>4</v>
      </c>
      <c r="F651" s="29">
        <f t="shared" si="74"/>
        <v>42</v>
      </c>
      <c r="G651" s="29">
        <f t="shared" si="75"/>
        <v>2</v>
      </c>
      <c r="H651" s="29" t="str">
        <f t="shared" si="76"/>
        <v>Salı</v>
      </c>
    </row>
    <row r="652" spans="1:8" ht="10.5" customHeight="1" x14ac:dyDescent="0.25">
      <c r="A652" s="28">
        <v>42655</v>
      </c>
      <c r="B652" s="29">
        <f t="shared" si="70"/>
        <v>2016</v>
      </c>
      <c r="C652" s="29">
        <f t="shared" si="71"/>
        <v>10</v>
      </c>
      <c r="D652" s="29" t="str">
        <f t="shared" si="72"/>
        <v>Ekim</v>
      </c>
      <c r="E652" s="29">
        <f t="shared" si="73"/>
        <v>4</v>
      </c>
      <c r="F652" s="29">
        <f t="shared" si="74"/>
        <v>42</v>
      </c>
      <c r="G652" s="29">
        <f t="shared" si="75"/>
        <v>3</v>
      </c>
      <c r="H652" s="29" t="str">
        <f t="shared" si="76"/>
        <v>Çarşamba</v>
      </c>
    </row>
    <row r="653" spans="1:8" ht="10.5" customHeight="1" x14ac:dyDescent="0.25">
      <c r="A653" s="28">
        <v>42656</v>
      </c>
      <c r="B653" s="29">
        <f t="shared" si="70"/>
        <v>2016</v>
      </c>
      <c r="C653" s="29">
        <f t="shared" si="71"/>
        <v>10</v>
      </c>
      <c r="D653" s="29" t="str">
        <f t="shared" si="72"/>
        <v>Ekim</v>
      </c>
      <c r="E653" s="29">
        <f t="shared" si="73"/>
        <v>4</v>
      </c>
      <c r="F653" s="29">
        <f t="shared" si="74"/>
        <v>42</v>
      </c>
      <c r="G653" s="29">
        <f t="shared" si="75"/>
        <v>4</v>
      </c>
      <c r="H653" s="29" t="str">
        <f t="shared" si="76"/>
        <v>Perşembe</v>
      </c>
    </row>
    <row r="654" spans="1:8" ht="10.5" customHeight="1" x14ac:dyDescent="0.25">
      <c r="A654" s="28">
        <v>42657</v>
      </c>
      <c r="B654" s="29">
        <f t="shared" si="70"/>
        <v>2016</v>
      </c>
      <c r="C654" s="29">
        <f t="shared" si="71"/>
        <v>10</v>
      </c>
      <c r="D654" s="29" t="str">
        <f t="shared" si="72"/>
        <v>Ekim</v>
      </c>
      <c r="E654" s="29">
        <f t="shared" si="73"/>
        <v>4</v>
      </c>
      <c r="F654" s="29">
        <f t="shared" si="74"/>
        <v>42</v>
      </c>
      <c r="G654" s="29">
        <f t="shared" si="75"/>
        <v>5</v>
      </c>
      <c r="H654" s="29" t="str">
        <f t="shared" si="76"/>
        <v>Cuma</v>
      </c>
    </row>
    <row r="655" spans="1:8" ht="10.5" customHeight="1" x14ac:dyDescent="0.25">
      <c r="A655" s="28">
        <v>42658</v>
      </c>
      <c r="B655" s="29">
        <f t="shared" si="70"/>
        <v>2016</v>
      </c>
      <c r="C655" s="29">
        <f t="shared" si="71"/>
        <v>10</v>
      </c>
      <c r="D655" s="29" t="str">
        <f t="shared" si="72"/>
        <v>Ekim</v>
      </c>
      <c r="E655" s="29">
        <f t="shared" si="73"/>
        <v>4</v>
      </c>
      <c r="F655" s="29">
        <f t="shared" si="74"/>
        <v>42</v>
      </c>
      <c r="G655" s="29">
        <f t="shared" si="75"/>
        <v>6</v>
      </c>
      <c r="H655" s="29" t="str">
        <f t="shared" si="76"/>
        <v>Cumartesi</v>
      </c>
    </row>
    <row r="656" spans="1:8" ht="10.5" customHeight="1" x14ac:dyDescent="0.25">
      <c r="A656" s="28">
        <v>42659</v>
      </c>
      <c r="B656" s="29">
        <f t="shared" si="70"/>
        <v>2016</v>
      </c>
      <c r="C656" s="29">
        <f t="shared" si="71"/>
        <v>10</v>
      </c>
      <c r="D656" s="29" t="str">
        <f t="shared" si="72"/>
        <v>Ekim</v>
      </c>
      <c r="E656" s="29">
        <f t="shared" si="73"/>
        <v>4</v>
      </c>
      <c r="F656" s="29">
        <f t="shared" si="74"/>
        <v>42</v>
      </c>
      <c r="G656" s="29">
        <f t="shared" si="75"/>
        <v>7</v>
      </c>
      <c r="H656" s="29" t="str">
        <f t="shared" si="76"/>
        <v>Pazar</v>
      </c>
    </row>
    <row r="657" spans="1:8" ht="10.5" customHeight="1" x14ac:dyDescent="0.25">
      <c r="A657" s="28">
        <v>42660</v>
      </c>
      <c r="B657" s="29">
        <f t="shared" si="70"/>
        <v>2016</v>
      </c>
      <c r="C657" s="29">
        <f t="shared" si="71"/>
        <v>10</v>
      </c>
      <c r="D657" s="29" t="str">
        <f t="shared" si="72"/>
        <v>Ekim</v>
      </c>
      <c r="E657" s="29">
        <f t="shared" si="73"/>
        <v>4</v>
      </c>
      <c r="F657" s="29">
        <f t="shared" si="74"/>
        <v>43</v>
      </c>
      <c r="G657" s="29">
        <f t="shared" si="75"/>
        <v>1</v>
      </c>
      <c r="H657" s="29" t="str">
        <f t="shared" si="76"/>
        <v>Pazartesi</v>
      </c>
    </row>
    <row r="658" spans="1:8" ht="10.5" customHeight="1" x14ac:dyDescent="0.25">
      <c r="A658" s="28">
        <v>42661</v>
      </c>
      <c r="B658" s="29">
        <f t="shared" si="70"/>
        <v>2016</v>
      </c>
      <c r="C658" s="29">
        <f t="shared" si="71"/>
        <v>10</v>
      </c>
      <c r="D658" s="29" t="str">
        <f t="shared" si="72"/>
        <v>Ekim</v>
      </c>
      <c r="E658" s="29">
        <f t="shared" si="73"/>
        <v>4</v>
      </c>
      <c r="F658" s="29">
        <f t="shared" si="74"/>
        <v>43</v>
      </c>
      <c r="G658" s="29">
        <f t="shared" si="75"/>
        <v>2</v>
      </c>
      <c r="H658" s="29" t="str">
        <f t="shared" si="76"/>
        <v>Salı</v>
      </c>
    </row>
    <row r="659" spans="1:8" ht="10.5" customHeight="1" x14ac:dyDescent="0.25">
      <c r="A659" s="28">
        <v>42662</v>
      </c>
      <c r="B659" s="29">
        <f t="shared" si="70"/>
        <v>2016</v>
      </c>
      <c r="C659" s="29">
        <f t="shared" si="71"/>
        <v>10</v>
      </c>
      <c r="D659" s="29" t="str">
        <f t="shared" si="72"/>
        <v>Ekim</v>
      </c>
      <c r="E659" s="29">
        <f t="shared" si="73"/>
        <v>4</v>
      </c>
      <c r="F659" s="29">
        <f t="shared" si="74"/>
        <v>43</v>
      </c>
      <c r="G659" s="29">
        <f t="shared" si="75"/>
        <v>3</v>
      </c>
      <c r="H659" s="29" t="str">
        <f t="shared" si="76"/>
        <v>Çarşamba</v>
      </c>
    </row>
    <row r="660" spans="1:8" ht="10.5" customHeight="1" x14ac:dyDescent="0.25">
      <c r="A660" s="28">
        <v>42663</v>
      </c>
      <c r="B660" s="29">
        <f t="shared" si="70"/>
        <v>2016</v>
      </c>
      <c r="C660" s="29">
        <f t="shared" si="71"/>
        <v>10</v>
      </c>
      <c r="D660" s="29" t="str">
        <f t="shared" si="72"/>
        <v>Ekim</v>
      </c>
      <c r="E660" s="29">
        <f t="shared" si="73"/>
        <v>4</v>
      </c>
      <c r="F660" s="29">
        <f t="shared" si="74"/>
        <v>43</v>
      </c>
      <c r="G660" s="29">
        <f t="shared" si="75"/>
        <v>4</v>
      </c>
      <c r="H660" s="29" t="str">
        <f t="shared" si="76"/>
        <v>Perşembe</v>
      </c>
    </row>
    <row r="661" spans="1:8" ht="10.5" customHeight="1" x14ac:dyDescent="0.25">
      <c r="A661" s="28">
        <v>42664</v>
      </c>
      <c r="B661" s="29">
        <f t="shared" si="70"/>
        <v>2016</v>
      </c>
      <c r="C661" s="29">
        <f t="shared" si="71"/>
        <v>10</v>
      </c>
      <c r="D661" s="29" t="str">
        <f t="shared" si="72"/>
        <v>Ekim</v>
      </c>
      <c r="E661" s="29">
        <f t="shared" si="73"/>
        <v>4</v>
      </c>
      <c r="F661" s="29">
        <f t="shared" si="74"/>
        <v>43</v>
      </c>
      <c r="G661" s="29">
        <f t="shared" si="75"/>
        <v>5</v>
      </c>
      <c r="H661" s="29" t="str">
        <f t="shared" si="76"/>
        <v>Cuma</v>
      </c>
    </row>
    <row r="662" spans="1:8" ht="10.5" customHeight="1" x14ac:dyDescent="0.25">
      <c r="A662" s="28">
        <v>42665</v>
      </c>
      <c r="B662" s="29">
        <f t="shared" si="70"/>
        <v>2016</v>
      </c>
      <c r="C662" s="29">
        <f t="shared" si="71"/>
        <v>10</v>
      </c>
      <c r="D662" s="29" t="str">
        <f t="shared" si="72"/>
        <v>Ekim</v>
      </c>
      <c r="E662" s="29">
        <f t="shared" si="73"/>
        <v>4</v>
      </c>
      <c r="F662" s="29">
        <f t="shared" si="74"/>
        <v>43</v>
      </c>
      <c r="G662" s="29">
        <f t="shared" si="75"/>
        <v>6</v>
      </c>
      <c r="H662" s="29" t="str">
        <f t="shared" si="76"/>
        <v>Cumartesi</v>
      </c>
    </row>
    <row r="663" spans="1:8" ht="10.5" customHeight="1" x14ac:dyDescent="0.25">
      <c r="A663" s="28">
        <v>42666</v>
      </c>
      <c r="B663" s="29">
        <f t="shared" si="70"/>
        <v>2016</v>
      </c>
      <c r="C663" s="29">
        <f t="shared" si="71"/>
        <v>10</v>
      </c>
      <c r="D663" s="29" t="str">
        <f t="shared" si="72"/>
        <v>Ekim</v>
      </c>
      <c r="E663" s="29">
        <f t="shared" si="73"/>
        <v>4</v>
      </c>
      <c r="F663" s="29">
        <f t="shared" si="74"/>
        <v>43</v>
      </c>
      <c r="G663" s="29">
        <f t="shared" si="75"/>
        <v>7</v>
      </c>
      <c r="H663" s="29" t="str">
        <f t="shared" si="76"/>
        <v>Pazar</v>
      </c>
    </row>
    <row r="664" spans="1:8" ht="10.5" customHeight="1" x14ac:dyDescent="0.25">
      <c r="A664" s="28">
        <v>42667</v>
      </c>
      <c r="B664" s="29">
        <f t="shared" si="70"/>
        <v>2016</v>
      </c>
      <c r="C664" s="29">
        <f t="shared" si="71"/>
        <v>10</v>
      </c>
      <c r="D664" s="29" t="str">
        <f t="shared" si="72"/>
        <v>Ekim</v>
      </c>
      <c r="E664" s="29">
        <f t="shared" si="73"/>
        <v>4</v>
      </c>
      <c r="F664" s="29">
        <f t="shared" si="74"/>
        <v>44</v>
      </c>
      <c r="G664" s="29">
        <f t="shared" si="75"/>
        <v>1</v>
      </c>
      <c r="H664" s="29" t="str">
        <f t="shared" si="76"/>
        <v>Pazartesi</v>
      </c>
    </row>
    <row r="665" spans="1:8" ht="10.5" customHeight="1" x14ac:dyDescent="0.25">
      <c r="A665" s="28">
        <v>42668</v>
      </c>
      <c r="B665" s="29">
        <f t="shared" si="70"/>
        <v>2016</v>
      </c>
      <c r="C665" s="29">
        <f t="shared" si="71"/>
        <v>10</v>
      </c>
      <c r="D665" s="29" t="str">
        <f t="shared" si="72"/>
        <v>Ekim</v>
      </c>
      <c r="E665" s="29">
        <f t="shared" si="73"/>
        <v>4</v>
      </c>
      <c r="F665" s="29">
        <f t="shared" si="74"/>
        <v>44</v>
      </c>
      <c r="G665" s="29">
        <f t="shared" si="75"/>
        <v>2</v>
      </c>
      <c r="H665" s="29" t="str">
        <f t="shared" si="76"/>
        <v>Salı</v>
      </c>
    </row>
    <row r="666" spans="1:8" ht="10.5" customHeight="1" x14ac:dyDescent="0.25">
      <c r="A666" s="28">
        <v>42669</v>
      </c>
      <c r="B666" s="29">
        <f t="shared" si="70"/>
        <v>2016</v>
      </c>
      <c r="C666" s="29">
        <f t="shared" si="71"/>
        <v>10</v>
      </c>
      <c r="D666" s="29" t="str">
        <f t="shared" si="72"/>
        <v>Ekim</v>
      </c>
      <c r="E666" s="29">
        <f t="shared" si="73"/>
        <v>4</v>
      </c>
      <c r="F666" s="29">
        <f t="shared" si="74"/>
        <v>44</v>
      </c>
      <c r="G666" s="29">
        <f t="shared" si="75"/>
        <v>3</v>
      </c>
      <c r="H666" s="29" t="str">
        <f t="shared" si="76"/>
        <v>Çarşamba</v>
      </c>
    </row>
    <row r="667" spans="1:8" ht="10.5" customHeight="1" x14ac:dyDescent="0.25">
      <c r="A667" s="28">
        <v>42670</v>
      </c>
      <c r="B667" s="29">
        <f t="shared" si="70"/>
        <v>2016</v>
      </c>
      <c r="C667" s="29">
        <f t="shared" si="71"/>
        <v>10</v>
      </c>
      <c r="D667" s="29" t="str">
        <f t="shared" si="72"/>
        <v>Ekim</v>
      </c>
      <c r="E667" s="29">
        <f t="shared" si="73"/>
        <v>4</v>
      </c>
      <c r="F667" s="29">
        <f t="shared" si="74"/>
        <v>44</v>
      </c>
      <c r="G667" s="29">
        <f t="shared" si="75"/>
        <v>4</v>
      </c>
      <c r="H667" s="29" t="str">
        <f t="shared" si="76"/>
        <v>Perşembe</v>
      </c>
    </row>
    <row r="668" spans="1:8" ht="10.5" customHeight="1" x14ac:dyDescent="0.25">
      <c r="A668" s="28">
        <v>42671</v>
      </c>
      <c r="B668" s="29">
        <f t="shared" si="70"/>
        <v>2016</v>
      </c>
      <c r="C668" s="29">
        <f t="shared" si="71"/>
        <v>10</v>
      </c>
      <c r="D668" s="29" t="str">
        <f t="shared" si="72"/>
        <v>Ekim</v>
      </c>
      <c r="E668" s="29">
        <f t="shared" si="73"/>
        <v>4</v>
      </c>
      <c r="F668" s="29">
        <f t="shared" si="74"/>
        <v>44</v>
      </c>
      <c r="G668" s="29">
        <f t="shared" si="75"/>
        <v>5</v>
      </c>
      <c r="H668" s="29" t="str">
        <f t="shared" si="76"/>
        <v>Cuma</v>
      </c>
    </row>
    <row r="669" spans="1:8" ht="10.5" customHeight="1" x14ac:dyDescent="0.25">
      <c r="A669" s="28">
        <v>42672</v>
      </c>
      <c r="B669" s="29">
        <f t="shared" si="70"/>
        <v>2016</v>
      </c>
      <c r="C669" s="29">
        <f t="shared" si="71"/>
        <v>10</v>
      </c>
      <c r="D669" s="29" t="str">
        <f t="shared" si="72"/>
        <v>Ekim</v>
      </c>
      <c r="E669" s="29">
        <f t="shared" si="73"/>
        <v>4</v>
      </c>
      <c r="F669" s="29">
        <f t="shared" si="74"/>
        <v>44</v>
      </c>
      <c r="G669" s="29">
        <f t="shared" si="75"/>
        <v>6</v>
      </c>
      <c r="H669" s="29" t="str">
        <f t="shared" si="76"/>
        <v>Cumartesi</v>
      </c>
    </row>
    <row r="670" spans="1:8" ht="10.5" customHeight="1" x14ac:dyDescent="0.25">
      <c r="A670" s="28">
        <v>42673</v>
      </c>
      <c r="B670" s="29">
        <f t="shared" si="70"/>
        <v>2016</v>
      </c>
      <c r="C670" s="29">
        <f t="shared" si="71"/>
        <v>10</v>
      </c>
      <c r="D670" s="29" t="str">
        <f t="shared" si="72"/>
        <v>Ekim</v>
      </c>
      <c r="E670" s="29">
        <f t="shared" si="73"/>
        <v>4</v>
      </c>
      <c r="F670" s="29">
        <f t="shared" si="74"/>
        <v>44</v>
      </c>
      <c r="G670" s="29">
        <f t="shared" si="75"/>
        <v>7</v>
      </c>
      <c r="H670" s="29" t="str">
        <f t="shared" si="76"/>
        <v>Pazar</v>
      </c>
    </row>
    <row r="671" spans="1:8" ht="10.5" customHeight="1" x14ac:dyDescent="0.25">
      <c r="A671" s="28">
        <v>42674</v>
      </c>
      <c r="B671" s="29">
        <f t="shared" si="70"/>
        <v>2016</v>
      </c>
      <c r="C671" s="29">
        <f t="shared" si="71"/>
        <v>10</v>
      </c>
      <c r="D671" s="29" t="str">
        <f t="shared" si="72"/>
        <v>Ekim</v>
      </c>
      <c r="E671" s="29">
        <f t="shared" si="73"/>
        <v>4</v>
      </c>
      <c r="F671" s="29">
        <f t="shared" si="74"/>
        <v>45</v>
      </c>
      <c r="G671" s="29">
        <f t="shared" si="75"/>
        <v>1</v>
      </c>
      <c r="H671" s="29" t="str">
        <f t="shared" si="76"/>
        <v>Pazartesi</v>
      </c>
    </row>
    <row r="672" spans="1:8" ht="10.5" customHeight="1" x14ac:dyDescent="0.25">
      <c r="A672" s="28">
        <v>42675</v>
      </c>
      <c r="B672" s="29">
        <f t="shared" si="70"/>
        <v>2016</v>
      </c>
      <c r="C672" s="29">
        <f t="shared" si="71"/>
        <v>11</v>
      </c>
      <c r="D672" s="29" t="str">
        <f t="shared" si="72"/>
        <v>Kasım</v>
      </c>
      <c r="E672" s="29">
        <f t="shared" si="73"/>
        <v>4</v>
      </c>
      <c r="F672" s="29">
        <f t="shared" si="74"/>
        <v>45</v>
      </c>
      <c r="G672" s="29">
        <f t="shared" si="75"/>
        <v>2</v>
      </c>
      <c r="H672" s="29" t="str">
        <f t="shared" si="76"/>
        <v>Salı</v>
      </c>
    </row>
    <row r="673" spans="1:8" ht="10.5" customHeight="1" x14ac:dyDescent="0.25">
      <c r="A673" s="28">
        <v>42676</v>
      </c>
      <c r="B673" s="29">
        <f t="shared" si="70"/>
        <v>2016</v>
      </c>
      <c r="C673" s="29">
        <f t="shared" si="71"/>
        <v>11</v>
      </c>
      <c r="D673" s="29" t="str">
        <f t="shared" si="72"/>
        <v>Kasım</v>
      </c>
      <c r="E673" s="29">
        <f t="shared" si="73"/>
        <v>4</v>
      </c>
      <c r="F673" s="29">
        <f t="shared" si="74"/>
        <v>45</v>
      </c>
      <c r="G673" s="29">
        <f t="shared" si="75"/>
        <v>3</v>
      </c>
      <c r="H673" s="29" t="str">
        <f t="shared" si="76"/>
        <v>Çarşamba</v>
      </c>
    </row>
    <row r="674" spans="1:8" ht="10.5" customHeight="1" x14ac:dyDescent="0.25">
      <c r="A674" s="28">
        <v>42677</v>
      </c>
      <c r="B674" s="29">
        <f t="shared" si="70"/>
        <v>2016</v>
      </c>
      <c r="C674" s="29">
        <f t="shared" si="71"/>
        <v>11</v>
      </c>
      <c r="D674" s="29" t="str">
        <f t="shared" si="72"/>
        <v>Kasım</v>
      </c>
      <c r="E674" s="29">
        <f t="shared" si="73"/>
        <v>4</v>
      </c>
      <c r="F674" s="29">
        <f t="shared" si="74"/>
        <v>45</v>
      </c>
      <c r="G674" s="29">
        <f t="shared" si="75"/>
        <v>4</v>
      </c>
      <c r="H674" s="29" t="str">
        <f t="shared" si="76"/>
        <v>Perşembe</v>
      </c>
    </row>
    <row r="675" spans="1:8" ht="10.5" customHeight="1" x14ac:dyDescent="0.25">
      <c r="A675" s="28">
        <v>42678</v>
      </c>
      <c r="B675" s="29">
        <f t="shared" si="70"/>
        <v>2016</v>
      </c>
      <c r="C675" s="29">
        <f t="shared" si="71"/>
        <v>11</v>
      </c>
      <c r="D675" s="29" t="str">
        <f t="shared" si="72"/>
        <v>Kasım</v>
      </c>
      <c r="E675" s="29">
        <f t="shared" si="73"/>
        <v>4</v>
      </c>
      <c r="F675" s="29">
        <f t="shared" si="74"/>
        <v>45</v>
      </c>
      <c r="G675" s="29">
        <f t="shared" si="75"/>
        <v>5</v>
      </c>
      <c r="H675" s="29" t="str">
        <f t="shared" si="76"/>
        <v>Cuma</v>
      </c>
    </row>
    <row r="676" spans="1:8" ht="10.5" customHeight="1" x14ac:dyDescent="0.25">
      <c r="A676" s="28">
        <v>42679</v>
      </c>
      <c r="B676" s="29">
        <f t="shared" si="70"/>
        <v>2016</v>
      </c>
      <c r="C676" s="29">
        <f t="shared" si="71"/>
        <v>11</v>
      </c>
      <c r="D676" s="29" t="str">
        <f t="shared" si="72"/>
        <v>Kasım</v>
      </c>
      <c r="E676" s="29">
        <f t="shared" si="73"/>
        <v>4</v>
      </c>
      <c r="F676" s="29">
        <f t="shared" si="74"/>
        <v>45</v>
      </c>
      <c r="G676" s="29">
        <f t="shared" si="75"/>
        <v>6</v>
      </c>
      <c r="H676" s="29" t="str">
        <f t="shared" si="76"/>
        <v>Cumartesi</v>
      </c>
    </row>
    <row r="677" spans="1:8" ht="10.5" customHeight="1" x14ac:dyDescent="0.25">
      <c r="A677" s="28">
        <v>42680</v>
      </c>
      <c r="B677" s="29">
        <f t="shared" si="70"/>
        <v>2016</v>
      </c>
      <c r="C677" s="29">
        <f t="shared" si="71"/>
        <v>11</v>
      </c>
      <c r="D677" s="29" t="str">
        <f t="shared" si="72"/>
        <v>Kasım</v>
      </c>
      <c r="E677" s="29">
        <f t="shared" si="73"/>
        <v>4</v>
      </c>
      <c r="F677" s="29">
        <f t="shared" si="74"/>
        <v>45</v>
      </c>
      <c r="G677" s="29">
        <f t="shared" si="75"/>
        <v>7</v>
      </c>
      <c r="H677" s="29" t="str">
        <f t="shared" si="76"/>
        <v>Pazar</v>
      </c>
    </row>
    <row r="678" spans="1:8" ht="10.5" customHeight="1" x14ac:dyDescent="0.25">
      <c r="A678" s="28">
        <v>42681</v>
      </c>
      <c r="B678" s="29">
        <f t="shared" si="70"/>
        <v>2016</v>
      </c>
      <c r="C678" s="29">
        <f t="shared" si="71"/>
        <v>11</v>
      </c>
      <c r="D678" s="29" t="str">
        <f t="shared" si="72"/>
        <v>Kasım</v>
      </c>
      <c r="E678" s="29">
        <f t="shared" si="73"/>
        <v>4</v>
      </c>
      <c r="F678" s="29">
        <f t="shared" si="74"/>
        <v>46</v>
      </c>
      <c r="G678" s="29">
        <f t="shared" si="75"/>
        <v>1</v>
      </c>
      <c r="H678" s="29" t="str">
        <f t="shared" si="76"/>
        <v>Pazartesi</v>
      </c>
    </row>
    <row r="679" spans="1:8" ht="10.5" customHeight="1" x14ac:dyDescent="0.25">
      <c r="A679" s="28">
        <v>42682</v>
      </c>
      <c r="B679" s="29">
        <f t="shared" si="70"/>
        <v>2016</v>
      </c>
      <c r="C679" s="29">
        <f t="shared" si="71"/>
        <v>11</v>
      </c>
      <c r="D679" s="29" t="str">
        <f t="shared" si="72"/>
        <v>Kasım</v>
      </c>
      <c r="E679" s="29">
        <f t="shared" si="73"/>
        <v>4</v>
      </c>
      <c r="F679" s="29">
        <f t="shared" si="74"/>
        <v>46</v>
      </c>
      <c r="G679" s="29">
        <f t="shared" si="75"/>
        <v>2</v>
      </c>
      <c r="H679" s="29" t="str">
        <f t="shared" si="76"/>
        <v>Salı</v>
      </c>
    </row>
    <row r="680" spans="1:8" ht="10.5" customHeight="1" x14ac:dyDescent="0.25">
      <c r="A680" s="28">
        <v>42683</v>
      </c>
      <c r="B680" s="29">
        <f t="shared" si="70"/>
        <v>2016</v>
      </c>
      <c r="C680" s="29">
        <f t="shared" si="71"/>
        <v>11</v>
      </c>
      <c r="D680" s="29" t="str">
        <f t="shared" si="72"/>
        <v>Kasım</v>
      </c>
      <c r="E680" s="29">
        <f t="shared" si="73"/>
        <v>4</v>
      </c>
      <c r="F680" s="29">
        <f t="shared" si="74"/>
        <v>46</v>
      </c>
      <c r="G680" s="29">
        <f t="shared" si="75"/>
        <v>3</v>
      </c>
      <c r="H680" s="29" t="str">
        <f t="shared" si="76"/>
        <v>Çarşamba</v>
      </c>
    </row>
    <row r="681" spans="1:8" ht="10.5" customHeight="1" x14ac:dyDescent="0.25">
      <c r="A681" s="28">
        <v>42684</v>
      </c>
      <c r="B681" s="29">
        <f t="shared" si="70"/>
        <v>2016</v>
      </c>
      <c r="C681" s="29">
        <f t="shared" si="71"/>
        <v>11</v>
      </c>
      <c r="D681" s="29" t="str">
        <f t="shared" si="72"/>
        <v>Kasım</v>
      </c>
      <c r="E681" s="29">
        <f t="shared" si="73"/>
        <v>4</v>
      </c>
      <c r="F681" s="29">
        <f t="shared" si="74"/>
        <v>46</v>
      </c>
      <c r="G681" s="29">
        <f t="shared" si="75"/>
        <v>4</v>
      </c>
      <c r="H681" s="29" t="str">
        <f t="shared" si="76"/>
        <v>Perşembe</v>
      </c>
    </row>
    <row r="682" spans="1:8" ht="10.5" customHeight="1" x14ac:dyDescent="0.25">
      <c r="A682" s="28">
        <v>42685</v>
      </c>
      <c r="B682" s="29">
        <f t="shared" si="70"/>
        <v>2016</v>
      </c>
      <c r="C682" s="29">
        <f t="shared" si="71"/>
        <v>11</v>
      </c>
      <c r="D682" s="29" t="str">
        <f t="shared" si="72"/>
        <v>Kasım</v>
      </c>
      <c r="E682" s="29">
        <f t="shared" si="73"/>
        <v>4</v>
      </c>
      <c r="F682" s="29">
        <f t="shared" si="74"/>
        <v>46</v>
      </c>
      <c r="G682" s="29">
        <f t="shared" si="75"/>
        <v>5</v>
      </c>
      <c r="H682" s="29" t="str">
        <f t="shared" si="76"/>
        <v>Cuma</v>
      </c>
    </row>
    <row r="683" spans="1:8" ht="10.5" customHeight="1" x14ac:dyDescent="0.25">
      <c r="A683" s="28">
        <v>42686</v>
      </c>
      <c r="B683" s="29">
        <f t="shared" si="70"/>
        <v>2016</v>
      </c>
      <c r="C683" s="29">
        <f t="shared" si="71"/>
        <v>11</v>
      </c>
      <c r="D683" s="29" t="str">
        <f t="shared" si="72"/>
        <v>Kasım</v>
      </c>
      <c r="E683" s="29">
        <f t="shared" si="73"/>
        <v>4</v>
      </c>
      <c r="F683" s="29">
        <f t="shared" si="74"/>
        <v>46</v>
      </c>
      <c r="G683" s="29">
        <f t="shared" si="75"/>
        <v>6</v>
      </c>
      <c r="H683" s="29" t="str">
        <f t="shared" si="76"/>
        <v>Cumartesi</v>
      </c>
    </row>
    <row r="684" spans="1:8" ht="10.5" customHeight="1" x14ac:dyDescent="0.25">
      <c r="A684" s="28">
        <v>42687</v>
      </c>
      <c r="B684" s="29">
        <f t="shared" si="70"/>
        <v>2016</v>
      </c>
      <c r="C684" s="29">
        <f t="shared" si="71"/>
        <v>11</v>
      </c>
      <c r="D684" s="29" t="str">
        <f t="shared" si="72"/>
        <v>Kasım</v>
      </c>
      <c r="E684" s="29">
        <f t="shared" si="73"/>
        <v>4</v>
      </c>
      <c r="F684" s="29">
        <f t="shared" si="74"/>
        <v>46</v>
      </c>
      <c r="G684" s="29">
        <f t="shared" si="75"/>
        <v>7</v>
      </c>
      <c r="H684" s="29" t="str">
        <f t="shared" si="76"/>
        <v>Pazar</v>
      </c>
    </row>
    <row r="685" spans="1:8" ht="10.5" customHeight="1" x14ac:dyDescent="0.25">
      <c r="A685" s="28">
        <v>42688</v>
      </c>
      <c r="B685" s="29">
        <f t="shared" si="70"/>
        <v>2016</v>
      </c>
      <c r="C685" s="29">
        <f t="shared" si="71"/>
        <v>11</v>
      </c>
      <c r="D685" s="29" t="str">
        <f t="shared" si="72"/>
        <v>Kasım</v>
      </c>
      <c r="E685" s="29">
        <f t="shared" si="73"/>
        <v>4</v>
      </c>
      <c r="F685" s="29">
        <f t="shared" si="74"/>
        <v>47</v>
      </c>
      <c r="G685" s="29">
        <f t="shared" si="75"/>
        <v>1</v>
      </c>
      <c r="H685" s="29" t="str">
        <f t="shared" si="76"/>
        <v>Pazartesi</v>
      </c>
    </row>
    <row r="686" spans="1:8" ht="10.5" customHeight="1" x14ac:dyDescent="0.25">
      <c r="A686" s="28">
        <v>42689</v>
      </c>
      <c r="B686" s="29">
        <f t="shared" si="70"/>
        <v>2016</v>
      </c>
      <c r="C686" s="29">
        <f t="shared" si="71"/>
        <v>11</v>
      </c>
      <c r="D686" s="29" t="str">
        <f t="shared" si="72"/>
        <v>Kasım</v>
      </c>
      <c r="E686" s="29">
        <f t="shared" si="73"/>
        <v>4</v>
      </c>
      <c r="F686" s="29">
        <f t="shared" si="74"/>
        <v>47</v>
      </c>
      <c r="G686" s="29">
        <f t="shared" si="75"/>
        <v>2</v>
      </c>
      <c r="H686" s="29" t="str">
        <f t="shared" si="76"/>
        <v>Salı</v>
      </c>
    </row>
    <row r="687" spans="1:8" ht="10.5" customHeight="1" x14ac:dyDescent="0.25">
      <c r="A687" s="28">
        <v>42690</v>
      </c>
      <c r="B687" s="29">
        <f t="shared" si="70"/>
        <v>2016</v>
      </c>
      <c r="C687" s="29">
        <f t="shared" si="71"/>
        <v>11</v>
      </c>
      <c r="D687" s="29" t="str">
        <f t="shared" si="72"/>
        <v>Kasım</v>
      </c>
      <c r="E687" s="29">
        <f t="shared" si="73"/>
        <v>4</v>
      </c>
      <c r="F687" s="29">
        <f t="shared" si="74"/>
        <v>47</v>
      </c>
      <c r="G687" s="29">
        <f t="shared" si="75"/>
        <v>3</v>
      </c>
      <c r="H687" s="29" t="str">
        <f t="shared" si="76"/>
        <v>Çarşamba</v>
      </c>
    </row>
    <row r="688" spans="1:8" ht="10.5" customHeight="1" x14ac:dyDescent="0.25">
      <c r="A688" s="28">
        <v>42691</v>
      </c>
      <c r="B688" s="29">
        <f t="shared" si="70"/>
        <v>2016</v>
      </c>
      <c r="C688" s="29">
        <f t="shared" si="71"/>
        <v>11</v>
      </c>
      <c r="D688" s="29" t="str">
        <f t="shared" si="72"/>
        <v>Kasım</v>
      </c>
      <c r="E688" s="29">
        <f t="shared" si="73"/>
        <v>4</v>
      </c>
      <c r="F688" s="29">
        <f t="shared" si="74"/>
        <v>47</v>
      </c>
      <c r="G688" s="29">
        <f t="shared" si="75"/>
        <v>4</v>
      </c>
      <c r="H688" s="29" t="str">
        <f t="shared" si="76"/>
        <v>Perşembe</v>
      </c>
    </row>
    <row r="689" spans="1:8" ht="10.5" customHeight="1" x14ac:dyDescent="0.25">
      <c r="A689" s="28">
        <v>42692</v>
      </c>
      <c r="B689" s="29">
        <f t="shared" si="70"/>
        <v>2016</v>
      </c>
      <c r="C689" s="29">
        <f t="shared" si="71"/>
        <v>11</v>
      </c>
      <c r="D689" s="29" t="str">
        <f t="shared" si="72"/>
        <v>Kasım</v>
      </c>
      <c r="E689" s="29">
        <f t="shared" si="73"/>
        <v>4</v>
      </c>
      <c r="F689" s="29">
        <f t="shared" si="74"/>
        <v>47</v>
      </c>
      <c r="G689" s="29">
        <f t="shared" si="75"/>
        <v>5</v>
      </c>
      <c r="H689" s="29" t="str">
        <f t="shared" si="76"/>
        <v>Cuma</v>
      </c>
    </row>
    <row r="690" spans="1:8" ht="10.5" customHeight="1" x14ac:dyDescent="0.25">
      <c r="A690" s="28">
        <v>42693</v>
      </c>
      <c r="B690" s="29">
        <f t="shared" si="70"/>
        <v>2016</v>
      </c>
      <c r="C690" s="29">
        <f t="shared" si="71"/>
        <v>11</v>
      </c>
      <c r="D690" s="29" t="str">
        <f t="shared" si="72"/>
        <v>Kasım</v>
      </c>
      <c r="E690" s="29">
        <f t="shared" si="73"/>
        <v>4</v>
      </c>
      <c r="F690" s="29">
        <f t="shared" si="74"/>
        <v>47</v>
      </c>
      <c r="G690" s="29">
        <f t="shared" si="75"/>
        <v>6</v>
      </c>
      <c r="H690" s="29" t="str">
        <f t="shared" si="76"/>
        <v>Cumartesi</v>
      </c>
    </row>
    <row r="691" spans="1:8" ht="10.5" customHeight="1" x14ac:dyDescent="0.25">
      <c r="A691" s="28">
        <v>42694</v>
      </c>
      <c r="B691" s="29">
        <f t="shared" si="70"/>
        <v>2016</v>
      </c>
      <c r="C691" s="29">
        <f t="shared" si="71"/>
        <v>11</v>
      </c>
      <c r="D691" s="29" t="str">
        <f t="shared" si="72"/>
        <v>Kasım</v>
      </c>
      <c r="E691" s="29">
        <f t="shared" si="73"/>
        <v>4</v>
      </c>
      <c r="F691" s="29">
        <f t="shared" si="74"/>
        <v>47</v>
      </c>
      <c r="G691" s="29">
        <f t="shared" si="75"/>
        <v>7</v>
      </c>
      <c r="H691" s="29" t="str">
        <f t="shared" si="76"/>
        <v>Pazar</v>
      </c>
    </row>
    <row r="692" spans="1:8" ht="10.5" customHeight="1" x14ac:dyDescent="0.25">
      <c r="A692" s="28">
        <v>42695</v>
      </c>
      <c r="B692" s="29">
        <f t="shared" si="70"/>
        <v>2016</v>
      </c>
      <c r="C692" s="29">
        <f t="shared" si="71"/>
        <v>11</v>
      </c>
      <c r="D692" s="29" t="str">
        <f t="shared" si="72"/>
        <v>Kasım</v>
      </c>
      <c r="E692" s="29">
        <f t="shared" si="73"/>
        <v>4</v>
      </c>
      <c r="F692" s="29">
        <f t="shared" si="74"/>
        <v>48</v>
      </c>
      <c r="G692" s="29">
        <f t="shared" si="75"/>
        <v>1</v>
      </c>
      <c r="H692" s="29" t="str">
        <f t="shared" si="76"/>
        <v>Pazartesi</v>
      </c>
    </row>
    <row r="693" spans="1:8" ht="10.5" customHeight="1" x14ac:dyDescent="0.25">
      <c r="A693" s="28">
        <v>42696</v>
      </c>
      <c r="B693" s="29">
        <f t="shared" si="70"/>
        <v>2016</v>
      </c>
      <c r="C693" s="29">
        <f t="shared" si="71"/>
        <v>11</v>
      </c>
      <c r="D693" s="29" t="str">
        <f t="shared" si="72"/>
        <v>Kasım</v>
      </c>
      <c r="E693" s="29">
        <f t="shared" si="73"/>
        <v>4</v>
      </c>
      <c r="F693" s="29">
        <f t="shared" si="74"/>
        <v>48</v>
      </c>
      <c r="G693" s="29">
        <f t="shared" si="75"/>
        <v>2</v>
      </c>
      <c r="H693" s="29" t="str">
        <f t="shared" si="76"/>
        <v>Salı</v>
      </c>
    </row>
    <row r="694" spans="1:8" ht="10.5" customHeight="1" x14ac:dyDescent="0.25">
      <c r="A694" s="28">
        <v>42697</v>
      </c>
      <c r="B694" s="29">
        <f t="shared" si="70"/>
        <v>2016</v>
      </c>
      <c r="C694" s="29">
        <f t="shared" si="71"/>
        <v>11</v>
      </c>
      <c r="D694" s="29" t="str">
        <f t="shared" si="72"/>
        <v>Kasım</v>
      </c>
      <c r="E694" s="29">
        <f t="shared" si="73"/>
        <v>4</v>
      </c>
      <c r="F694" s="29">
        <f t="shared" si="74"/>
        <v>48</v>
      </c>
      <c r="G694" s="29">
        <f t="shared" si="75"/>
        <v>3</v>
      </c>
      <c r="H694" s="29" t="str">
        <f t="shared" si="76"/>
        <v>Çarşamba</v>
      </c>
    </row>
    <row r="695" spans="1:8" ht="10.5" customHeight="1" x14ac:dyDescent="0.25">
      <c r="A695" s="28">
        <v>42698</v>
      </c>
      <c r="B695" s="29">
        <f t="shared" si="70"/>
        <v>2016</v>
      </c>
      <c r="C695" s="29">
        <f t="shared" si="71"/>
        <v>11</v>
      </c>
      <c r="D695" s="29" t="str">
        <f t="shared" si="72"/>
        <v>Kasım</v>
      </c>
      <c r="E695" s="29">
        <f t="shared" si="73"/>
        <v>4</v>
      </c>
      <c r="F695" s="29">
        <f t="shared" si="74"/>
        <v>48</v>
      </c>
      <c r="G695" s="29">
        <f t="shared" si="75"/>
        <v>4</v>
      </c>
      <c r="H695" s="29" t="str">
        <f t="shared" si="76"/>
        <v>Perşembe</v>
      </c>
    </row>
    <row r="696" spans="1:8" ht="10.5" customHeight="1" x14ac:dyDescent="0.25">
      <c r="A696" s="28">
        <v>42699</v>
      </c>
      <c r="B696" s="29">
        <f t="shared" si="70"/>
        <v>2016</v>
      </c>
      <c r="C696" s="29">
        <f t="shared" si="71"/>
        <v>11</v>
      </c>
      <c r="D696" s="29" t="str">
        <f t="shared" si="72"/>
        <v>Kasım</v>
      </c>
      <c r="E696" s="29">
        <f t="shared" si="73"/>
        <v>4</v>
      </c>
      <c r="F696" s="29">
        <f t="shared" si="74"/>
        <v>48</v>
      </c>
      <c r="G696" s="29">
        <f t="shared" si="75"/>
        <v>5</v>
      </c>
      <c r="H696" s="29" t="str">
        <f t="shared" si="76"/>
        <v>Cuma</v>
      </c>
    </row>
    <row r="697" spans="1:8" ht="10.5" customHeight="1" x14ac:dyDescent="0.25">
      <c r="A697" s="28">
        <v>42700</v>
      </c>
      <c r="B697" s="29">
        <f t="shared" si="70"/>
        <v>2016</v>
      </c>
      <c r="C697" s="29">
        <f t="shared" si="71"/>
        <v>11</v>
      </c>
      <c r="D697" s="29" t="str">
        <f t="shared" si="72"/>
        <v>Kasım</v>
      </c>
      <c r="E697" s="29">
        <f t="shared" si="73"/>
        <v>4</v>
      </c>
      <c r="F697" s="29">
        <f t="shared" si="74"/>
        <v>48</v>
      </c>
      <c r="G697" s="29">
        <f t="shared" si="75"/>
        <v>6</v>
      </c>
      <c r="H697" s="29" t="str">
        <f t="shared" si="76"/>
        <v>Cumartesi</v>
      </c>
    </row>
    <row r="698" spans="1:8" ht="10.5" customHeight="1" x14ac:dyDescent="0.25">
      <c r="A698" s="28">
        <v>42701</v>
      </c>
      <c r="B698" s="29">
        <f t="shared" si="70"/>
        <v>2016</v>
      </c>
      <c r="C698" s="29">
        <f t="shared" si="71"/>
        <v>11</v>
      </c>
      <c r="D698" s="29" t="str">
        <f t="shared" si="72"/>
        <v>Kasım</v>
      </c>
      <c r="E698" s="29">
        <f t="shared" si="73"/>
        <v>4</v>
      </c>
      <c r="F698" s="29">
        <f t="shared" si="74"/>
        <v>48</v>
      </c>
      <c r="G698" s="29">
        <f t="shared" si="75"/>
        <v>7</v>
      </c>
      <c r="H698" s="29" t="str">
        <f t="shared" si="76"/>
        <v>Pazar</v>
      </c>
    </row>
    <row r="699" spans="1:8" ht="10.5" customHeight="1" x14ac:dyDescent="0.25">
      <c r="A699" s="28">
        <v>42702</v>
      </c>
      <c r="B699" s="29">
        <f t="shared" si="70"/>
        <v>2016</v>
      </c>
      <c r="C699" s="29">
        <f t="shared" si="71"/>
        <v>11</v>
      </c>
      <c r="D699" s="29" t="str">
        <f t="shared" si="72"/>
        <v>Kasım</v>
      </c>
      <c r="E699" s="29">
        <f t="shared" si="73"/>
        <v>4</v>
      </c>
      <c r="F699" s="29">
        <f t="shared" si="74"/>
        <v>49</v>
      </c>
      <c r="G699" s="29">
        <f t="shared" si="75"/>
        <v>1</v>
      </c>
      <c r="H699" s="29" t="str">
        <f t="shared" si="76"/>
        <v>Pazartesi</v>
      </c>
    </row>
    <row r="700" spans="1:8" ht="10.5" customHeight="1" x14ac:dyDescent="0.25">
      <c r="A700" s="28">
        <v>42703</v>
      </c>
      <c r="B700" s="29">
        <f t="shared" si="70"/>
        <v>2016</v>
      </c>
      <c r="C700" s="29">
        <f t="shared" si="71"/>
        <v>11</v>
      </c>
      <c r="D700" s="29" t="str">
        <f t="shared" si="72"/>
        <v>Kasım</v>
      </c>
      <c r="E700" s="29">
        <f t="shared" si="73"/>
        <v>4</v>
      </c>
      <c r="F700" s="29">
        <f t="shared" si="74"/>
        <v>49</v>
      </c>
      <c r="G700" s="29">
        <f t="shared" si="75"/>
        <v>2</v>
      </c>
      <c r="H700" s="29" t="str">
        <f t="shared" si="76"/>
        <v>Salı</v>
      </c>
    </row>
    <row r="701" spans="1:8" ht="10.5" customHeight="1" x14ac:dyDescent="0.25">
      <c r="A701" s="28">
        <v>42704</v>
      </c>
      <c r="B701" s="29">
        <f t="shared" si="70"/>
        <v>2016</v>
      </c>
      <c r="C701" s="29">
        <f t="shared" si="71"/>
        <v>11</v>
      </c>
      <c r="D701" s="29" t="str">
        <f t="shared" si="72"/>
        <v>Kasım</v>
      </c>
      <c r="E701" s="29">
        <f t="shared" si="73"/>
        <v>4</v>
      </c>
      <c r="F701" s="29">
        <f t="shared" si="74"/>
        <v>49</v>
      </c>
      <c r="G701" s="29">
        <f t="shared" si="75"/>
        <v>3</v>
      </c>
      <c r="H701" s="29" t="str">
        <f t="shared" si="76"/>
        <v>Çarşamba</v>
      </c>
    </row>
    <row r="702" spans="1:8" ht="10.5" customHeight="1" x14ac:dyDescent="0.25">
      <c r="A702" s="28">
        <v>42705</v>
      </c>
      <c r="B702" s="29">
        <f t="shared" si="70"/>
        <v>2016</v>
      </c>
      <c r="C702" s="29">
        <f t="shared" si="71"/>
        <v>12</v>
      </c>
      <c r="D702" s="29" t="str">
        <f t="shared" si="72"/>
        <v>Aralık</v>
      </c>
      <c r="E702" s="29">
        <f t="shared" si="73"/>
        <v>4</v>
      </c>
      <c r="F702" s="29">
        <f t="shared" si="74"/>
        <v>49</v>
      </c>
      <c r="G702" s="29">
        <f t="shared" si="75"/>
        <v>4</v>
      </c>
      <c r="H702" s="29" t="str">
        <f t="shared" si="76"/>
        <v>Perşembe</v>
      </c>
    </row>
    <row r="703" spans="1:8" ht="10.5" customHeight="1" x14ac:dyDescent="0.25">
      <c r="A703" s="28">
        <v>42706</v>
      </c>
      <c r="B703" s="29">
        <f t="shared" si="70"/>
        <v>2016</v>
      </c>
      <c r="C703" s="29">
        <f t="shared" si="71"/>
        <v>12</v>
      </c>
      <c r="D703" s="29" t="str">
        <f t="shared" si="72"/>
        <v>Aralık</v>
      </c>
      <c r="E703" s="29">
        <f t="shared" si="73"/>
        <v>4</v>
      </c>
      <c r="F703" s="29">
        <f t="shared" si="74"/>
        <v>49</v>
      </c>
      <c r="G703" s="29">
        <f t="shared" si="75"/>
        <v>5</v>
      </c>
      <c r="H703" s="29" t="str">
        <f t="shared" si="76"/>
        <v>Cuma</v>
      </c>
    </row>
    <row r="704" spans="1:8" ht="10.5" customHeight="1" x14ac:dyDescent="0.25">
      <c r="A704" s="28">
        <v>42707</v>
      </c>
      <c r="B704" s="29">
        <f t="shared" si="70"/>
        <v>2016</v>
      </c>
      <c r="C704" s="29">
        <f t="shared" si="71"/>
        <v>12</v>
      </c>
      <c r="D704" s="29" t="str">
        <f t="shared" si="72"/>
        <v>Aralık</v>
      </c>
      <c r="E704" s="29">
        <f t="shared" si="73"/>
        <v>4</v>
      </c>
      <c r="F704" s="29">
        <f t="shared" si="74"/>
        <v>49</v>
      </c>
      <c r="G704" s="29">
        <f t="shared" si="75"/>
        <v>6</v>
      </c>
      <c r="H704" s="29" t="str">
        <f t="shared" si="76"/>
        <v>Cumartesi</v>
      </c>
    </row>
    <row r="705" spans="1:8" ht="10.5" customHeight="1" x14ac:dyDescent="0.25">
      <c r="A705" s="28">
        <v>42708</v>
      </c>
      <c r="B705" s="29">
        <f t="shared" si="70"/>
        <v>2016</v>
      </c>
      <c r="C705" s="29">
        <f t="shared" si="71"/>
        <v>12</v>
      </c>
      <c r="D705" s="29" t="str">
        <f t="shared" si="72"/>
        <v>Aralık</v>
      </c>
      <c r="E705" s="29">
        <f t="shared" si="73"/>
        <v>4</v>
      </c>
      <c r="F705" s="29">
        <f t="shared" si="74"/>
        <v>49</v>
      </c>
      <c r="G705" s="29">
        <f t="shared" si="75"/>
        <v>7</v>
      </c>
      <c r="H705" s="29" t="str">
        <f t="shared" si="76"/>
        <v>Pazar</v>
      </c>
    </row>
    <row r="706" spans="1:8" ht="10.5" customHeight="1" x14ac:dyDescent="0.25">
      <c r="A706" s="28">
        <v>42709</v>
      </c>
      <c r="B706" s="29">
        <f t="shared" ref="B706:B769" si="77">IF(A706="","",YEAR(A706))</f>
        <v>2016</v>
      </c>
      <c r="C706" s="29">
        <f t="shared" ref="C706:C769" si="78">IF(A706="","",MONTH(A706))</f>
        <v>12</v>
      </c>
      <c r="D706" s="29" t="str">
        <f t="shared" ref="D706:D769" si="79">IF(A706="","",CHOOSE(MONTH(A706),"Ocak","Şubat","Mart","Nisan","Mayıs","Haziran","Temmuz","Ağustos","Eylül","Ekim","Kasım","Aralık"))</f>
        <v>Aralık</v>
      </c>
      <c r="E706" s="29">
        <f t="shared" ref="E706:E769" si="80">IF(A706="","",ROUNDUP(MONTH(A706)/3,0))</f>
        <v>4</v>
      </c>
      <c r="F706" s="29">
        <f t="shared" ref="F706:F769" si="81">IF(A706="","",WEEKNUM(A706,2))</f>
        <v>50</v>
      </c>
      <c r="G706" s="29">
        <f t="shared" ref="G706:G769" si="82">IF(A706="","",WEEKDAY(A706,2))</f>
        <v>1</v>
      </c>
      <c r="H706" s="29" t="str">
        <f t="shared" ref="H706:H769" si="83">IF(A706="","",CHOOSE(WEEKDAY(A706,2),"Pazartesi","Salı","Çarşamba","Perşembe","Cuma","Cumartesi","Pazar"))</f>
        <v>Pazartesi</v>
      </c>
    </row>
    <row r="707" spans="1:8" ht="10.5" customHeight="1" x14ac:dyDescent="0.25">
      <c r="A707" s="28">
        <v>42710</v>
      </c>
      <c r="B707" s="29">
        <f t="shared" si="77"/>
        <v>2016</v>
      </c>
      <c r="C707" s="29">
        <f t="shared" si="78"/>
        <v>12</v>
      </c>
      <c r="D707" s="29" t="str">
        <f t="shared" si="79"/>
        <v>Aralık</v>
      </c>
      <c r="E707" s="29">
        <f t="shared" si="80"/>
        <v>4</v>
      </c>
      <c r="F707" s="29">
        <f t="shared" si="81"/>
        <v>50</v>
      </c>
      <c r="G707" s="29">
        <f t="shared" si="82"/>
        <v>2</v>
      </c>
      <c r="H707" s="29" t="str">
        <f t="shared" si="83"/>
        <v>Salı</v>
      </c>
    </row>
    <row r="708" spans="1:8" ht="10.5" customHeight="1" x14ac:dyDescent="0.25">
      <c r="A708" s="28">
        <v>42711</v>
      </c>
      <c r="B708" s="29">
        <f t="shared" si="77"/>
        <v>2016</v>
      </c>
      <c r="C708" s="29">
        <f t="shared" si="78"/>
        <v>12</v>
      </c>
      <c r="D708" s="29" t="str">
        <f t="shared" si="79"/>
        <v>Aralık</v>
      </c>
      <c r="E708" s="29">
        <f t="shared" si="80"/>
        <v>4</v>
      </c>
      <c r="F708" s="29">
        <f t="shared" si="81"/>
        <v>50</v>
      </c>
      <c r="G708" s="29">
        <f t="shared" si="82"/>
        <v>3</v>
      </c>
      <c r="H708" s="29" t="str">
        <f t="shared" si="83"/>
        <v>Çarşamba</v>
      </c>
    </row>
    <row r="709" spans="1:8" ht="10.5" customHeight="1" x14ac:dyDescent="0.25">
      <c r="A709" s="28">
        <v>42712</v>
      </c>
      <c r="B709" s="29">
        <f t="shared" si="77"/>
        <v>2016</v>
      </c>
      <c r="C709" s="29">
        <f t="shared" si="78"/>
        <v>12</v>
      </c>
      <c r="D709" s="29" t="str">
        <f t="shared" si="79"/>
        <v>Aralık</v>
      </c>
      <c r="E709" s="29">
        <f t="shared" si="80"/>
        <v>4</v>
      </c>
      <c r="F709" s="29">
        <f t="shared" si="81"/>
        <v>50</v>
      </c>
      <c r="G709" s="29">
        <f t="shared" si="82"/>
        <v>4</v>
      </c>
      <c r="H709" s="29" t="str">
        <f t="shared" si="83"/>
        <v>Perşembe</v>
      </c>
    </row>
    <row r="710" spans="1:8" ht="10.5" customHeight="1" x14ac:dyDescent="0.25">
      <c r="A710" s="28">
        <v>42713</v>
      </c>
      <c r="B710" s="29">
        <f t="shared" si="77"/>
        <v>2016</v>
      </c>
      <c r="C710" s="29">
        <f t="shared" si="78"/>
        <v>12</v>
      </c>
      <c r="D710" s="29" t="str">
        <f t="shared" si="79"/>
        <v>Aralık</v>
      </c>
      <c r="E710" s="29">
        <f t="shared" si="80"/>
        <v>4</v>
      </c>
      <c r="F710" s="29">
        <f t="shared" si="81"/>
        <v>50</v>
      </c>
      <c r="G710" s="29">
        <f t="shared" si="82"/>
        <v>5</v>
      </c>
      <c r="H710" s="29" t="str">
        <f t="shared" si="83"/>
        <v>Cuma</v>
      </c>
    </row>
    <row r="711" spans="1:8" ht="10.5" customHeight="1" x14ac:dyDescent="0.25">
      <c r="A711" s="28">
        <v>42714</v>
      </c>
      <c r="B711" s="29">
        <f t="shared" si="77"/>
        <v>2016</v>
      </c>
      <c r="C711" s="29">
        <f t="shared" si="78"/>
        <v>12</v>
      </c>
      <c r="D711" s="29" t="str">
        <f t="shared" si="79"/>
        <v>Aralık</v>
      </c>
      <c r="E711" s="29">
        <f t="shared" si="80"/>
        <v>4</v>
      </c>
      <c r="F711" s="29">
        <f t="shared" si="81"/>
        <v>50</v>
      </c>
      <c r="G711" s="29">
        <f t="shared" si="82"/>
        <v>6</v>
      </c>
      <c r="H711" s="29" t="str">
        <f t="shared" si="83"/>
        <v>Cumartesi</v>
      </c>
    </row>
    <row r="712" spans="1:8" ht="10.5" customHeight="1" x14ac:dyDescent="0.25">
      <c r="A712" s="28">
        <v>42715</v>
      </c>
      <c r="B712" s="29">
        <f t="shared" si="77"/>
        <v>2016</v>
      </c>
      <c r="C712" s="29">
        <f t="shared" si="78"/>
        <v>12</v>
      </c>
      <c r="D712" s="29" t="str">
        <f t="shared" si="79"/>
        <v>Aralık</v>
      </c>
      <c r="E712" s="29">
        <f t="shared" si="80"/>
        <v>4</v>
      </c>
      <c r="F712" s="29">
        <f t="shared" si="81"/>
        <v>50</v>
      </c>
      <c r="G712" s="29">
        <f t="shared" si="82"/>
        <v>7</v>
      </c>
      <c r="H712" s="29" t="str">
        <f t="shared" si="83"/>
        <v>Pazar</v>
      </c>
    </row>
    <row r="713" spans="1:8" ht="10.5" customHeight="1" x14ac:dyDescent="0.25">
      <c r="A713" s="28">
        <v>42716</v>
      </c>
      <c r="B713" s="29">
        <f t="shared" si="77"/>
        <v>2016</v>
      </c>
      <c r="C713" s="29">
        <f t="shared" si="78"/>
        <v>12</v>
      </c>
      <c r="D713" s="29" t="str">
        <f t="shared" si="79"/>
        <v>Aralık</v>
      </c>
      <c r="E713" s="29">
        <f t="shared" si="80"/>
        <v>4</v>
      </c>
      <c r="F713" s="29">
        <f t="shared" si="81"/>
        <v>51</v>
      </c>
      <c r="G713" s="29">
        <f t="shared" si="82"/>
        <v>1</v>
      </c>
      <c r="H713" s="29" t="str">
        <f t="shared" si="83"/>
        <v>Pazartesi</v>
      </c>
    </row>
    <row r="714" spans="1:8" ht="10.5" customHeight="1" x14ac:dyDescent="0.25">
      <c r="A714" s="28">
        <v>42717</v>
      </c>
      <c r="B714" s="29">
        <f t="shared" si="77"/>
        <v>2016</v>
      </c>
      <c r="C714" s="29">
        <f t="shared" si="78"/>
        <v>12</v>
      </c>
      <c r="D714" s="29" t="str">
        <f t="shared" si="79"/>
        <v>Aralık</v>
      </c>
      <c r="E714" s="29">
        <f t="shared" si="80"/>
        <v>4</v>
      </c>
      <c r="F714" s="29">
        <f t="shared" si="81"/>
        <v>51</v>
      </c>
      <c r="G714" s="29">
        <f t="shared" si="82"/>
        <v>2</v>
      </c>
      <c r="H714" s="29" t="str">
        <f t="shared" si="83"/>
        <v>Salı</v>
      </c>
    </row>
    <row r="715" spans="1:8" ht="10.5" customHeight="1" x14ac:dyDescent="0.25">
      <c r="A715" s="28">
        <v>42718</v>
      </c>
      <c r="B715" s="29">
        <f t="shared" si="77"/>
        <v>2016</v>
      </c>
      <c r="C715" s="29">
        <f t="shared" si="78"/>
        <v>12</v>
      </c>
      <c r="D715" s="29" t="str">
        <f t="shared" si="79"/>
        <v>Aralık</v>
      </c>
      <c r="E715" s="29">
        <f t="shared" si="80"/>
        <v>4</v>
      </c>
      <c r="F715" s="29">
        <f t="shared" si="81"/>
        <v>51</v>
      </c>
      <c r="G715" s="29">
        <f t="shared" si="82"/>
        <v>3</v>
      </c>
      <c r="H715" s="29" t="str">
        <f t="shared" si="83"/>
        <v>Çarşamba</v>
      </c>
    </row>
    <row r="716" spans="1:8" ht="10.5" customHeight="1" x14ac:dyDescent="0.25">
      <c r="A716" s="28">
        <v>42719</v>
      </c>
      <c r="B716" s="29">
        <f t="shared" si="77"/>
        <v>2016</v>
      </c>
      <c r="C716" s="29">
        <f t="shared" si="78"/>
        <v>12</v>
      </c>
      <c r="D716" s="29" t="str">
        <f t="shared" si="79"/>
        <v>Aralık</v>
      </c>
      <c r="E716" s="29">
        <f t="shared" si="80"/>
        <v>4</v>
      </c>
      <c r="F716" s="29">
        <f t="shared" si="81"/>
        <v>51</v>
      </c>
      <c r="G716" s="29">
        <f t="shared" si="82"/>
        <v>4</v>
      </c>
      <c r="H716" s="29" t="str">
        <f t="shared" si="83"/>
        <v>Perşembe</v>
      </c>
    </row>
    <row r="717" spans="1:8" ht="10.5" customHeight="1" x14ac:dyDescent="0.25">
      <c r="A717" s="28">
        <v>42720</v>
      </c>
      <c r="B717" s="29">
        <f t="shared" si="77"/>
        <v>2016</v>
      </c>
      <c r="C717" s="29">
        <f t="shared" si="78"/>
        <v>12</v>
      </c>
      <c r="D717" s="29" t="str">
        <f t="shared" si="79"/>
        <v>Aralık</v>
      </c>
      <c r="E717" s="29">
        <f t="shared" si="80"/>
        <v>4</v>
      </c>
      <c r="F717" s="29">
        <f t="shared" si="81"/>
        <v>51</v>
      </c>
      <c r="G717" s="29">
        <f t="shared" si="82"/>
        <v>5</v>
      </c>
      <c r="H717" s="29" t="str">
        <f t="shared" si="83"/>
        <v>Cuma</v>
      </c>
    </row>
    <row r="718" spans="1:8" ht="10.5" customHeight="1" x14ac:dyDescent="0.25">
      <c r="A718" s="28">
        <v>42721</v>
      </c>
      <c r="B718" s="29">
        <f t="shared" si="77"/>
        <v>2016</v>
      </c>
      <c r="C718" s="29">
        <f t="shared" si="78"/>
        <v>12</v>
      </c>
      <c r="D718" s="29" t="str">
        <f t="shared" si="79"/>
        <v>Aralık</v>
      </c>
      <c r="E718" s="29">
        <f t="shared" si="80"/>
        <v>4</v>
      </c>
      <c r="F718" s="29">
        <f t="shared" si="81"/>
        <v>51</v>
      </c>
      <c r="G718" s="29">
        <f t="shared" si="82"/>
        <v>6</v>
      </c>
      <c r="H718" s="29" t="str">
        <f t="shared" si="83"/>
        <v>Cumartesi</v>
      </c>
    </row>
    <row r="719" spans="1:8" ht="10.5" customHeight="1" x14ac:dyDescent="0.25">
      <c r="A719" s="28">
        <v>42722</v>
      </c>
      <c r="B719" s="29">
        <f t="shared" si="77"/>
        <v>2016</v>
      </c>
      <c r="C719" s="29">
        <f t="shared" si="78"/>
        <v>12</v>
      </c>
      <c r="D719" s="29" t="str">
        <f t="shared" si="79"/>
        <v>Aralık</v>
      </c>
      <c r="E719" s="29">
        <f t="shared" si="80"/>
        <v>4</v>
      </c>
      <c r="F719" s="29">
        <f t="shared" si="81"/>
        <v>51</v>
      </c>
      <c r="G719" s="29">
        <f t="shared" si="82"/>
        <v>7</v>
      </c>
      <c r="H719" s="29" t="str">
        <f t="shared" si="83"/>
        <v>Pazar</v>
      </c>
    </row>
    <row r="720" spans="1:8" ht="10.5" customHeight="1" x14ac:dyDescent="0.25">
      <c r="A720" s="28">
        <v>42723</v>
      </c>
      <c r="B720" s="29">
        <f t="shared" si="77"/>
        <v>2016</v>
      </c>
      <c r="C720" s="29">
        <f t="shared" si="78"/>
        <v>12</v>
      </c>
      <c r="D720" s="29" t="str">
        <f t="shared" si="79"/>
        <v>Aralık</v>
      </c>
      <c r="E720" s="29">
        <f t="shared" si="80"/>
        <v>4</v>
      </c>
      <c r="F720" s="29">
        <f t="shared" si="81"/>
        <v>52</v>
      </c>
      <c r="G720" s="29">
        <f t="shared" si="82"/>
        <v>1</v>
      </c>
      <c r="H720" s="29" t="str">
        <f t="shared" si="83"/>
        <v>Pazartesi</v>
      </c>
    </row>
    <row r="721" spans="1:8" ht="10.5" customHeight="1" x14ac:dyDescent="0.25">
      <c r="A721" s="28">
        <v>42724</v>
      </c>
      <c r="B721" s="29">
        <f t="shared" si="77"/>
        <v>2016</v>
      </c>
      <c r="C721" s="29">
        <f t="shared" si="78"/>
        <v>12</v>
      </c>
      <c r="D721" s="29" t="str">
        <f t="shared" si="79"/>
        <v>Aralık</v>
      </c>
      <c r="E721" s="29">
        <f t="shared" si="80"/>
        <v>4</v>
      </c>
      <c r="F721" s="29">
        <f t="shared" si="81"/>
        <v>52</v>
      </c>
      <c r="G721" s="29">
        <f t="shared" si="82"/>
        <v>2</v>
      </c>
      <c r="H721" s="29" t="str">
        <f t="shared" si="83"/>
        <v>Salı</v>
      </c>
    </row>
    <row r="722" spans="1:8" ht="10.5" customHeight="1" x14ac:dyDescent="0.25">
      <c r="A722" s="28">
        <v>42725</v>
      </c>
      <c r="B722" s="29">
        <f t="shared" si="77"/>
        <v>2016</v>
      </c>
      <c r="C722" s="29">
        <f t="shared" si="78"/>
        <v>12</v>
      </c>
      <c r="D722" s="29" t="str">
        <f t="shared" si="79"/>
        <v>Aralık</v>
      </c>
      <c r="E722" s="29">
        <f t="shared" si="80"/>
        <v>4</v>
      </c>
      <c r="F722" s="29">
        <f t="shared" si="81"/>
        <v>52</v>
      </c>
      <c r="G722" s="29">
        <f t="shared" si="82"/>
        <v>3</v>
      </c>
      <c r="H722" s="29" t="str">
        <f t="shared" si="83"/>
        <v>Çarşamba</v>
      </c>
    </row>
    <row r="723" spans="1:8" ht="10.5" customHeight="1" x14ac:dyDescent="0.25">
      <c r="A723" s="28">
        <v>42726</v>
      </c>
      <c r="B723" s="29">
        <f t="shared" si="77"/>
        <v>2016</v>
      </c>
      <c r="C723" s="29">
        <f t="shared" si="78"/>
        <v>12</v>
      </c>
      <c r="D723" s="29" t="str">
        <f t="shared" si="79"/>
        <v>Aralık</v>
      </c>
      <c r="E723" s="29">
        <f t="shared" si="80"/>
        <v>4</v>
      </c>
      <c r="F723" s="29">
        <f t="shared" si="81"/>
        <v>52</v>
      </c>
      <c r="G723" s="29">
        <f t="shared" si="82"/>
        <v>4</v>
      </c>
      <c r="H723" s="29" t="str">
        <f t="shared" si="83"/>
        <v>Perşembe</v>
      </c>
    </row>
    <row r="724" spans="1:8" ht="10.5" customHeight="1" x14ac:dyDescent="0.25">
      <c r="A724" s="28">
        <v>42727</v>
      </c>
      <c r="B724" s="29">
        <f t="shared" si="77"/>
        <v>2016</v>
      </c>
      <c r="C724" s="29">
        <f t="shared" si="78"/>
        <v>12</v>
      </c>
      <c r="D724" s="29" t="str">
        <f t="shared" si="79"/>
        <v>Aralık</v>
      </c>
      <c r="E724" s="29">
        <f t="shared" si="80"/>
        <v>4</v>
      </c>
      <c r="F724" s="29">
        <f t="shared" si="81"/>
        <v>52</v>
      </c>
      <c r="G724" s="29">
        <f t="shared" si="82"/>
        <v>5</v>
      </c>
      <c r="H724" s="29" t="str">
        <f t="shared" si="83"/>
        <v>Cuma</v>
      </c>
    </row>
    <row r="725" spans="1:8" ht="10.5" customHeight="1" x14ac:dyDescent="0.25">
      <c r="A725" s="28">
        <v>42728</v>
      </c>
      <c r="B725" s="29">
        <f t="shared" si="77"/>
        <v>2016</v>
      </c>
      <c r="C725" s="29">
        <f t="shared" si="78"/>
        <v>12</v>
      </c>
      <c r="D725" s="29" t="str">
        <f t="shared" si="79"/>
        <v>Aralık</v>
      </c>
      <c r="E725" s="29">
        <f t="shared" si="80"/>
        <v>4</v>
      </c>
      <c r="F725" s="29">
        <f t="shared" si="81"/>
        <v>52</v>
      </c>
      <c r="G725" s="29">
        <f t="shared" si="82"/>
        <v>6</v>
      </c>
      <c r="H725" s="29" t="str">
        <f t="shared" si="83"/>
        <v>Cumartesi</v>
      </c>
    </row>
    <row r="726" spans="1:8" ht="10.5" customHeight="1" x14ac:dyDescent="0.25">
      <c r="A726" s="28">
        <v>42729</v>
      </c>
      <c r="B726" s="29">
        <f t="shared" si="77"/>
        <v>2016</v>
      </c>
      <c r="C726" s="29">
        <f t="shared" si="78"/>
        <v>12</v>
      </c>
      <c r="D726" s="29" t="str">
        <f t="shared" si="79"/>
        <v>Aralık</v>
      </c>
      <c r="E726" s="29">
        <f t="shared" si="80"/>
        <v>4</v>
      </c>
      <c r="F726" s="29">
        <f t="shared" si="81"/>
        <v>52</v>
      </c>
      <c r="G726" s="29">
        <f t="shared" si="82"/>
        <v>7</v>
      </c>
      <c r="H726" s="29" t="str">
        <f t="shared" si="83"/>
        <v>Pazar</v>
      </c>
    </row>
    <row r="727" spans="1:8" ht="10.5" customHeight="1" x14ac:dyDescent="0.25">
      <c r="A727" s="28">
        <v>42730</v>
      </c>
      <c r="B727" s="29">
        <f t="shared" si="77"/>
        <v>2016</v>
      </c>
      <c r="C727" s="29">
        <f t="shared" si="78"/>
        <v>12</v>
      </c>
      <c r="D727" s="29" t="str">
        <f t="shared" si="79"/>
        <v>Aralık</v>
      </c>
      <c r="E727" s="29">
        <f t="shared" si="80"/>
        <v>4</v>
      </c>
      <c r="F727" s="29">
        <f t="shared" si="81"/>
        <v>53</v>
      </c>
      <c r="G727" s="29">
        <f t="shared" si="82"/>
        <v>1</v>
      </c>
      <c r="H727" s="29" t="str">
        <f t="shared" si="83"/>
        <v>Pazartesi</v>
      </c>
    </row>
    <row r="728" spans="1:8" ht="10.5" customHeight="1" x14ac:dyDescent="0.25">
      <c r="A728" s="28">
        <v>42731</v>
      </c>
      <c r="B728" s="29">
        <f t="shared" si="77"/>
        <v>2016</v>
      </c>
      <c r="C728" s="29">
        <f t="shared" si="78"/>
        <v>12</v>
      </c>
      <c r="D728" s="29" t="str">
        <f t="shared" si="79"/>
        <v>Aralık</v>
      </c>
      <c r="E728" s="29">
        <f t="shared" si="80"/>
        <v>4</v>
      </c>
      <c r="F728" s="29">
        <f t="shared" si="81"/>
        <v>53</v>
      </c>
      <c r="G728" s="29">
        <f t="shared" si="82"/>
        <v>2</v>
      </c>
      <c r="H728" s="29" t="str">
        <f t="shared" si="83"/>
        <v>Salı</v>
      </c>
    </row>
    <row r="729" spans="1:8" ht="10.5" customHeight="1" x14ac:dyDescent="0.25">
      <c r="A729" s="28">
        <v>42732</v>
      </c>
      <c r="B729" s="29">
        <f t="shared" si="77"/>
        <v>2016</v>
      </c>
      <c r="C729" s="29">
        <f t="shared" si="78"/>
        <v>12</v>
      </c>
      <c r="D729" s="29" t="str">
        <f t="shared" si="79"/>
        <v>Aralık</v>
      </c>
      <c r="E729" s="29">
        <f t="shared" si="80"/>
        <v>4</v>
      </c>
      <c r="F729" s="29">
        <f t="shared" si="81"/>
        <v>53</v>
      </c>
      <c r="G729" s="29">
        <f t="shared" si="82"/>
        <v>3</v>
      </c>
      <c r="H729" s="29" t="str">
        <f t="shared" si="83"/>
        <v>Çarşamba</v>
      </c>
    </row>
    <row r="730" spans="1:8" ht="10.5" customHeight="1" x14ac:dyDescent="0.25">
      <c r="A730" s="28">
        <v>42733</v>
      </c>
      <c r="B730" s="29">
        <f t="shared" si="77"/>
        <v>2016</v>
      </c>
      <c r="C730" s="29">
        <f t="shared" si="78"/>
        <v>12</v>
      </c>
      <c r="D730" s="29" t="str">
        <f t="shared" si="79"/>
        <v>Aralık</v>
      </c>
      <c r="E730" s="29">
        <f t="shared" si="80"/>
        <v>4</v>
      </c>
      <c r="F730" s="29">
        <f t="shared" si="81"/>
        <v>53</v>
      </c>
      <c r="G730" s="29">
        <f t="shared" si="82"/>
        <v>4</v>
      </c>
      <c r="H730" s="29" t="str">
        <f t="shared" si="83"/>
        <v>Perşembe</v>
      </c>
    </row>
    <row r="731" spans="1:8" ht="10.5" customHeight="1" x14ac:dyDescent="0.25">
      <c r="A731" s="28">
        <v>42734</v>
      </c>
      <c r="B731" s="29">
        <f t="shared" si="77"/>
        <v>2016</v>
      </c>
      <c r="C731" s="29">
        <f t="shared" si="78"/>
        <v>12</v>
      </c>
      <c r="D731" s="29" t="str">
        <f t="shared" si="79"/>
        <v>Aralık</v>
      </c>
      <c r="E731" s="29">
        <f t="shared" si="80"/>
        <v>4</v>
      </c>
      <c r="F731" s="29">
        <f t="shared" si="81"/>
        <v>53</v>
      </c>
      <c r="G731" s="29">
        <f t="shared" si="82"/>
        <v>5</v>
      </c>
      <c r="H731" s="29" t="str">
        <f t="shared" si="83"/>
        <v>Cuma</v>
      </c>
    </row>
    <row r="732" spans="1:8" ht="10.5" customHeight="1" x14ac:dyDescent="0.25">
      <c r="A732" s="28">
        <v>42735</v>
      </c>
      <c r="B732" s="29">
        <f t="shared" si="77"/>
        <v>2016</v>
      </c>
      <c r="C732" s="29">
        <f t="shared" si="78"/>
        <v>12</v>
      </c>
      <c r="D732" s="29" t="str">
        <f t="shared" si="79"/>
        <v>Aralık</v>
      </c>
      <c r="E732" s="29">
        <f t="shared" si="80"/>
        <v>4</v>
      </c>
      <c r="F732" s="29">
        <f t="shared" si="81"/>
        <v>53</v>
      </c>
      <c r="G732" s="29">
        <f t="shared" si="82"/>
        <v>6</v>
      </c>
      <c r="H732" s="29" t="str">
        <f t="shared" si="83"/>
        <v>Cumartesi</v>
      </c>
    </row>
    <row r="733" spans="1:8" ht="10.5" customHeight="1" x14ac:dyDescent="0.25">
      <c r="A733" s="28">
        <v>42736</v>
      </c>
      <c r="B733" s="29">
        <f t="shared" si="77"/>
        <v>2017</v>
      </c>
      <c r="C733" s="29">
        <f t="shared" si="78"/>
        <v>1</v>
      </c>
      <c r="D733" s="29" t="str">
        <f t="shared" si="79"/>
        <v>Ocak</v>
      </c>
      <c r="E733" s="29">
        <f t="shared" si="80"/>
        <v>1</v>
      </c>
      <c r="F733" s="29">
        <f t="shared" si="81"/>
        <v>1</v>
      </c>
      <c r="G733" s="29">
        <f t="shared" si="82"/>
        <v>7</v>
      </c>
      <c r="H733" s="29" t="str">
        <f t="shared" si="83"/>
        <v>Pazar</v>
      </c>
    </row>
    <row r="734" spans="1:8" ht="10.5" customHeight="1" x14ac:dyDescent="0.25">
      <c r="A734" s="28">
        <v>42737</v>
      </c>
      <c r="B734" s="29">
        <f t="shared" si="77"/>
        <v>2017</v>
      </c>
      <c r="C734" s="29">
        <f t="shared" si="78"/>
        <v>1</v>
      </c>
      <c r="D734" s="29" t="str">
        <f t="shared" si="79"/>
        <v>Ocak</v>
      </c>
      <c r="E734" s="29">
        <f t="shared" si="80"/>
        <v>1</v>
      </c>
      <c r="F734" s="29">
        <f t="shared" si="81"/>
        <v>2</v>
      </c>
      <c r="G734" s="29">
        <f t="shared" si="82"/>
        <v>1</v>
      </c>
      <c r="H734" s="29" t="str">
        <f t="shared" si="83"/>
        <v>Pazartesi</v>
      </c>
    </row>
    <row r="735" spans="1:8" ht="10.5" customHeight="1" x14ac:dyDescent="0.25">
      <c r="A735" s="28">
        <v>42738</v>
      </c>
      <c r="B735" s="29">
        <f t="shared" si="77"/>
        <v>2017</v>
      </c>
      <c r="C735" s="29">
        <f t="shared" si="78"/>
        <v>1</v>
      </c>
      <c r="D735" s="29" t="str">
        <f t="shared" si="79"/>
        <v>Ocak</v>
      </c>
      <c r="E735" s="29">
        <f t="shared" si="80"/>
        <v>1</v>
      </c>
      <c r="F735" s="29">
        <f t="shared" si="81"/>
        <v>2</v>
      </c>
      <c r="G735" s="29">
        <f t="shared" si="82"/>
        <v>2</v>
      </c>
      <c r="H735" s="29" t="str">
        <f t="shared" si="83"/>
        <v>Salı</v>
      </c>
    </row>
    <row r="736" spans="1:8" ht="10.5" customHeight="1" x14ac:dyDescent="0.25">
      <c r="A736" s="28">
        <v>42739</v>
      </c>
      <c r="B736" s="29">
        <f t="shared" si="77"/>
        <v>2017</v>
      </c>
      <c r="C736" s="29">
        <f t="shared" si="78"/>
        <v>1</v>
      </c>
      <c r="D736" s="29" t="str">
        <f t="shared" si="79"/>
        <v>Ocak</v>
      </c>
      <c r="E736" s="29">
        <f t="shared" si="80"/>
        <v>1</v>
      </c>
      <c r="F736" s="29">
        <f t="shared" si="81"/>
        <v>2</v>
      </c>
      <c r="G736" s="29">
        <f t="shared" si="82"/>
        <v>3</v>
      </c>
      <c r="H736" s="29" t="str">
        <f t="shared" si="83"/>
        <v>Çarşamba</v>
      </c>
    </row>
    <row r="737" spans="1:8" ht="10.5" customHeight="1" x14ac:dyDescent="0.25">
      <c r="A737" s="28">
        <v>42740</v>
      </c>
      <c r="B737" s="29">
        <f t="shared" si="77"/>
        <v>2017</v>
      </c>
      <c r="C737" s="29">
        <f t="shared" si="78"/>
        <v>1</v>
      </c>
      <c r="D737" s="29" t="str">
        <f t="shared" si="79"/>
        <v>Ocak</v>
      </c>
      <c r="E737" s="29">
        <f t="shared" si="80"/>
        <v>1</v>
      </c>
      <c r="F737" s="29">
        <f t="shared" si="81"/>
        <v>2</v>
      </c>
      <c r="G737" s="29">
        <f t="shared" si="82"/>
        <v>4</v>
      </c>
      <c r="H737" s="29" t="str">
        <f t="shared" si="83"/>
        <v>Perşembe</v>
      </c>
    </row>
    <row r="738" spans="1:8" ht="10.5" customHeight="1" x14ac:dyDescent="0.25">
      <c r="A738" s="28">
        <v>42741</v>
      </c>
      <c r="B738" s="29">
        <f t="shared" si="77"/>
        <v>2017</v>
      </c>
      <c r="C738" s="29">
        <f t="shared" si="78"/>
        <v>1</v>
      </c>
      <c r="D738" s="29" t="str">
        <f t="shared" si="79"/>
        <v>Ocak</v>
      </c>
      <c r="E738" s="29">
        <f t="shared" si="80"/>
        <v>1</v>
      </c>
      <c r="F738" s="29">
        <f t="shared" si="81"/>
        <v>2</v>
      </c>
      <c r="G738" s="29">
        <f t="shared" si="82"/>
        <v>5</v>
      </c>
      <c r="H738" s="29" t="str">
        <f t="shared" si="83"/>
        <v>Cuma</v>
      </c>
    </row>
    <row r="739" spans="1:8" ht="10.5" customHeight="1" x14ac:dyDescent="0.25">
      <c r="A739" s="28">
        <v>42742</v>
      </c>
      <c r="B739" s="29">
        <f t="shared" si="77"/>
        <v>2017</v>
      </c>
      <c r="C739" s="29">
        <f t="shared" si="78"/>
        <v>1</v>
      </c>
      <c r="D739" s="29" t="str">
        <f t="shared" si="79"/>
        <v>Ocak</v>
      </c>
      <c r="E739" s="29">
        <f t="shared" si="80"/>
        <v>1</v>
      </c>
      <c r="F739" s="29">
        <f t="shared" si="81"/>
        <v>2</v>
      </c>
      <c r="G739" s="29">
        <f t="shared" si="82"/>
        <v>6</v>
      </c>
      <c r="H739" s="29" t="str">
        <f t="shared" si="83"/>
        <v>Cumartesi</v>
      </c>
    </row>
    <row r="740" spans="1:8" ht="10.5" customHeight="1" x14ac:dyDescent="0.25">
      <c r="A740" s="28">
        <v>42743</v>
      </c>
      <c r="B740" s="29">
        <f t="shared" si="77"/>
        <v>2017</v>
      </c>
      <c r="C740" s="29">
        <f t="shared" si="78"/>
        <v>1</v>
      </c>
      <c r="D740" s="29" t="str">
        <f t="shared" si="79"/>
        <v>Ocak</v>
      </c>
      <c r="E740" s="29">
        <f t="shared" si="80"/>
        <v>1</v>
      </c>
      <c r="F740" s="29">
        <f t="shared" si="81"/>
        <v>2</v>
      </c>
      <c r="G740" s="29">
        <f t="shared" si="82"/>
        <v>7</v>
      </c>
      <c r="H740" s="29" t="str">
        <f t="shared" si="83"/>
        <v>Pazar</v>
      </c>
    </row>
    <row r="741" spans="1:8" ht="10.5" customHeight="1" x14ac:dyDescent="0.25">
      <c r="A741" s="28">
        <v>42744</v>
      </c>
      <c r="B741" s="29">
        <f t="shared" si="77"/>
        <v>2017</v>
      </c>
      <c r="C741" s="29">
        <f t="shared" si="78"/>
        <v>1</v>
      </c>
      <c r="D741" s="29" t="str">
        <f t="shared" si="79"/>
        <v>Ocak</v>
      </c>
      <c r="E741" s="29">
        <f t="shared" si="80"/>
        <v>1</v>
      </c>
      <c r="F741" s="29">
        <f t="shared" si="81"/>
        <v>3</v>
      </c>
      <c r="G741" s="29">
        <f t="shared" si="82"/>
        <v>1</v>
      </c>
      <c r="H741" s="29" t="str">
        <f t="shared" si="83"/>
        <v>Pazartesi</v>
      </c>
    </row>
    <row r="742" spans="1:8" ht="10.5" customHeight="1" x14ac:dyDescent="0.25">
      <c r="A742" s="28">
        <v>42745</v>
      </c>
      <c r="B742" s="29">
        <f t="shared" si="77"/>
        <v>2017</v>
      </c>
      <c r="C742" s="29">
        <f t="shared" si="78"/>
        <v>1</v>
      </c>
      <c r="D742" s="29" t="str">
        <f t="shared" si="79"/>
        <v>Ocak</v>
      </c>
      <c r="E742" s="29">
        <f t="shared" si="80"/>
        <v>1</v>
      </c>
      <c r="F742" s="29">
        <f t="shared" si="81"/>
        <v>3</v>
      </c>
      <c r="G742" s="29">
        <f t="shared" si="82"/>
        <v>2</v>
      </c>
      <c r="H742" s="29" t="str">
        <f t="shared" si="83"/>
        <v>Salı</v>
      </c>
    </row>
    <row r="743" spans="1:8" ht="10.5" customHeight="1" x14ac:dyDescent="0.25">
      <c r="A743" s="28">
        <v>42746</v>
      </c>
      <c r="B743" s="29">
        <f t="shared" si="77"/>
        <v>2017</v>
      </c>
      <c r="C743" s="29">
        <f t="shared" si="78"/>
        <v>1</v>
      </c>
      <c r="D743" s="29" t="str">
        <f t="shared" si="79"/>
        <v>Ocak</v>
      </c>
      <c r="E743" s="29">
        <f t="shared" si="80"/>
        <v>1</v>
      </c>
      <c r="F743" s="29">
        <f t="shared" si="81"/>
        <v>3</v>
      </c>
      <c r="G743" s="29">
        <f t="shared" si="82"/>
        <v>3</v>
      </c>
      <c r="H743" s="29" t="str">
        <f t="shared" si="83"/>
        <v>Çarşamba</v>
      </c>
    </row>
    <row r="744" spans="1:8" ht="10.5" customHeight="1" x14ac:dyDescent="0.25">
      <c r="A744" s="28">
        <v>42747</v>
      </c>
      <c r="B744" s="29">
        <f t="shared" si="77"/>
        <v>2017</v>
      </c>
      <c r="C744" s="29">
        <f t="shared" si="78"/>
        <v>1</v>
      </c>
      <c r="D744" s="29" t="str">
        <f t="shared" si="79"/>
        <v>Ocak</v>
      </c>
      <c r="E744" s="29">
        <f t="shared" si="80"/>
        <v>1</v>
      </c>
      <c r="F744" s="29">
        <f t="shared" si="81"/>
        <v>3</v>
      </c>
      <c r="G744" s="29">
        <f t="shared" si="82"/>
        <v>4</v>
      </c>
      <c r="H744" s="29" t="str">
        <f t="shared" si="83"/>
        <v>Perşembe</v>
      </c>
    </row>
    <row r="745" spans="1:8" ht="10.5" customHeight="1" x14ac:dyDescent="0.25">
      <c r="A745" s="28">
        <v>42748</v>
      </c>
      <c r="B745" s="29">
        <f t="shared" si="77"/>
        <v>2017</v>
      </c>
      <c r="C745" s="29">
        <f t="shared" si="78"/>
        <v>1</v>
      </c>
      <c r="D745" s="29" t="str">
        <f t="shared" si="79"/>
        <v>Ocak</v>
      </c>
      <c r="E745" s="29">
        <f t="shared" si="80"/>
        <v>1</v>
      </c>
      <c r="F745" s="29">
        <f t="shared" si="81"/>
        <v>3</v>
      </c>
      <c r="G745" s="29">
        <f t="shared" si="82"/>
        <v>5</v>
      </c>
      <c r="H745" s="29" t="str">
        <f t="shared" si="83"/>
        <v>Cuma</v>
      </c>
    </row>
    <row r="746" spans="1:8" ht="10.5" customHeight="1" x14ac:dyDescent="0.25">
      <c r="A746" s="28">
        <v>42749</v>
      </c>
      <c r="B746" s="29">
        <f t="shared" si="77"/>
        <v>2017</v>
      </c>
      <c r="C746" s="29">
        <f t="shared" si="78"/>
        <v>1</v>
      </c>
      <c r="D746" s="29" t="str">
        <f t="shared" si="79"/>
        <v>Ocak</v>
      </c>
      <c r="E746" s="29">
        <f t="shared" si="80"/>
        <v>1</v>
      </c>
      <c r="F746" s="29">
        <f t="shared" si="81"/>
        <v>3</v>
      </c>
      <c r="G746" s="29">
        <f t="shared" si="82"/>
        <v>6</v>
      </c>
      <c r="H746" s="29" t="str">
        <f t="shared" si="83"/>
        <v>Cumartesi</v>
      </c>
    </row>
    <row r="747" spans="1:8" ht="10.5" customHeight="1" x14ac:dyDescent="0.25">
      <c r="A747" s="28">
        <v>42750</v>
      </c>
      <c r="B747" s="29">
        <f t="shared" si="77"/>
        <v>2017</v>
      </c>
      <c r="C747" s="29">
        <f t="shared" si="78"/>
        <v>1</v>
      </c>
      <c r="D747" s="29" t="str">
        <f t="shared" si="79"/>
        <v>Ocak</v>
      </c>
      <c r="E747" s="29">
        <f t="shared" si="80"/>
        <v>1</v>
      </c>
      <c r="F747" s="29">
        <f t="shared" si="81"/>
        <v>3</v>
      </c>
      <c r="G747" s="29">
        <f t="shared" si="82"/>
        <v>7</v>
      </c>
      <c r="H747" s="29" t="str">
        <f t="shared" si="83"/>
        <v>Pazar</v>
      </c>
    </row>
    <row r="748" spans="1:8" ht="10.5" customHeight="1" x14ac:dyDescent="0.25">
      <c r="A748" s="28">
        <v>42751</v>
      </c>
      <c r="B748" s="29">
        <f t="shared" si="77"/>
        <v>2017</v>
      </c>
      <c r="C748" s="29">
        <f t="shared" si="78"/>
        <v>1</v>
      </c>
      <c r="D748" s="29" t="str">
        <f t="shared" si="79"/>
        <v>Ocak</v>
      </c>
      <c r="E748" s="29">
        <f t="shared" si="80"/>
        <v>1</v>
      </c>
      <c r="F748" s="29">
        <f t="shared" si="81"/>
        <v>4</v>
      </c>
      <c r="G748" s="29">
        <f t="shared" si="82"/>
        <v>1</v>
      </c>
      <c r="H748" s="29" t="str">
        <f t="shared" si="83"/>
        <v>Pazartesi</v>
      </c>
    </row>
    <row r="749" spans="1:8" ht="10.5" customHeight="1" x14ac:dyDescent="0.25">
      <c r="A749" s="28">
        <v>42752</v>
      </c>
      <c r="B749" s="29">
        <f t="shared" si="77"/>
        <v>2017</v>
      </c>
      <c r="C749" s="29">
        <f t="shared" si="78"/>
        <v>1</v>
      </c>
      <c r="D749" s="29" t="str">
        <f t="shared" si="79"/>
        <v>Ocak</v>
      </c>
      <c r="E749" s="29">
        <f t="shared" si="80"/>
        <v>1</v>
      </c>
      <c r="F749" s="29">
        <f t="shared" si="81"/>
        <v>4</v>
      </c>
      <c r="G749" s="29">
        <f t="shared" si="82"/>
        <v>2</v>
      </c>
      <c r="H749" s="29" t="str">
        <f t="shared" si="83"/>
        <v>Salı</v>
      </c>
    </row>
    <row r="750" spans="1:8" ht="10.5" customHeight="1" x14ac:dyDescent="0.25">
      <c r="A750" s="28">
        <v>42753</v>
      </c>
      <c r="B750" s="29">
        <f t="shared" si="77"/>
        <v>2017</v>
      </c>
      <c r="C750" s="29">
        <f t="shared" si="78"/>
        <v>1</v>
      </c>
      <c r="D750" s="29" t="str">
        <f t="shared" si="79"/>
        <v>Ocak</v>
      </c>
      <c r="E750" s="29">
        <f t="shared" si="80"/>
        <v>1</v>
      </c>
      <c r="F750" s="29">
        <f t="shared" si="81"/>
        <v>4</v>
      </c>
      <c r="G750" s="29">
        <f t="shared" si="82"/>
        <v>3</v>
      </c>
      <c r="H750" s="29" t="str">
        <f t="shared" si="83"/>
        <v>Çarşamba</v>
      </c>
    </row>
    <row r="751" spans="1:8" ht="10.5" customHeight="1" x14ac:dyDescent="0.25">
      <c r="A751" s="28">
        <v>42754</v>
      </c>
      <c r="B751" s="29">
        <f t="shared" si="77"/>
        <v>2017</v>
      </c>
      <c r="C751" s="29">
        <f t="shared" si="78"/>
        <v>1</v>
      </c>
      <c r="D751" s="29" t="str">
        <f t="shared" si="79"/>
        <v>Ocak</v>
      </c>
      <c r="E751" s="29">
        <f t="shared" si="80"/>
        <v>1</v>
      </c>
      <c r="F751" s="29">
        <f t="shared" si="81"/>
        <v>4</v>
      </c>
      <c r="G751" s="29">
        <f t="shared" si="82"/>
        <v>4</v>
      </c>
      <c r="H751" s="29" t="str">
        <f t="shared" si="83"/>
        <v>Perşembe</v>
      </c>
    </row>
    <row r="752" spans="1:8" ht="10.5" customHeight="1" x14ac:dyDescent="0.25">
      <c r="A752" s="28">
        <v>42755</v>
      </c>
      <c r="B752" s="29">
        <f t="shared" si="77"/>
        <v>2017</v>
      </c>
      <c r="C752" s="29">
        <f t="shared" si="78"/>
        <v>1</v>
      </c>
      <c r="D752" s="29" t="str">
        <f t="shared" si="79"/>
        <v>Ocak</v>
      </c>
      <c r="E752" s="29">
        <f t="shared" si="80"/>
        <v>1</v>
      </c>
      <c r="F752" s="29">
        <f t="shared" si="81"/>
        <v>4</v>
      </c>
      <c r="G752" s="29">
        <f t="shared" si="82"/>
        <v>5</v>
      </c>
      <c r="H752" s="29" t="str">
        <f t="shared" si="83"/>
        <v>Cuma</v>
      </c>
    </row>
    <row r="753" spans="1:8" ht="10.5" customHeight="1" x14ac:dyDescent="0.25">
      <c r="A753" s="28">
        <v>42756</v>
      </c>
      <c r="B753" s="29">
        <f t="shared" si="77"/>
        <v>2017</v>
      </c>
      <c r="C753" s="29">
        <f t="shared" si="78"/>
        <v>1</v>
      </c>
      <c r="D753" s="29" t="str">
        <f t="shared" si="79"/>
        <v>Ocak</v>
      </c>
      <c r="E753" s="29">
        <f t="shared" si="80"/>
        <v>1</v>
      </c>
      <c r="F753" s="29">
        <f t="shared" si="81"/>
        <v>4</v>
      </c>
      <c r="G753" s="29">
        <f t="shared" si="82"/>
        <v>6</v>
      </c>
      <c r="H753" s="29" t="str">
        <f t="shared" si="83"/>
        <v>Cumartesi</v>
      </c>
    </row>
    <row r="754" spans="1:8" ht="10.5" customHeight="1" x14ac:dyDescent="0.25">
      <c r="A754" s="28">
        <v>42757</v>
      </c>
      <c r="B754" s="29">
        <f t="shared" si="77"/>
        <v>2017</v>
      </c>
      <c r="C754" s="29">
        <f t="shared" si="78"/>
        <v>1</v>
      </c>
      <c r="D754" s="29" t="str">
        <f t="shared" si="79"/>
        <v>Ocak</v>
      </c>
      <c r="E754" s="29">
        <f t="shared" si="80"/>
        <v>1</v>
      </c>
      <c r="F754" s="29">
        <f t="shared" si="81"/>
        <v>4</v>
      </c>
      <c r="G754" s="29">
        <f t="shared" si="82"/>
        <v>7</v>
      </c>
      <c r="H754" s="29" t="str">
        <f t="shared" si="83"/>
        <v>Pazar</v>
      </c>
    </row>
    <row r="755" spans="1:8" ht="10.5" customHeight="1" x14ac:dyDescent="0.25">
      <c r="A755" s="28">
        <v>42758</v>
      </c>
      <c r="B755" s="29">
        <f t="shared" si="77"/>
        <v>2017</v>
      </c>
      <c r="C755" s="29">
        <f t="shared" si="78"/>
        <v>1</v>
      </c>
      <c r="D755" s="29" t="str">
        <f t="shared" si="79"/>
        <v>Ocak</v>
      </c>
      <c r="E755" s="29">
        <f t="shared" si="80"/>
        <v>1</v>
      </c>
      <c r="F755" s="29">
        <f t="shared" si="81"/>
        <v>5</v>
      </c>
      <c r="G755" s="29">
        <f t="shared" si="82"/>
        <v>1</v>
      </c>
      <c r="H755" s="29" t="str">
        <f t="shared" si="83"/>
        <v>Pazartesi</v>
      </c>
    </row>
    <row r="756" spans="1:8" ht="10.5" customHeight="1" x14ac:dyDescent="0.25">
      <c r="A756" s="28">
        <v>42759</v>
      </c>
      <c r="B756" s="29">
        <f t="shared" si="77"/>
        <v>2017</v>
      </c>
      <c r="C756" s="29">
        <f t="shared" si="78"/>
        <v>1</v>
      </c>
      <c r="D756" s="29" t="str">
        <f t="shared" si="79"/>
        <v>Ocak</v>
      </c>
      <c r="E756" s="29">
        <f t="shared" si="80"/>
        <v>1</v>
      </c>
      <c r="F756" s="29">
        <f t="shared" si="81"/>
        <v>5</v>
      </c>
      <c r="G756" s="29">
        <f t="shared" si="82"/>
        <v>2</v>
      </c>
      <c r="H756" s="29" t="str">
        <f t="shared" si="83"/>
        <v>Salı</v>
      </c>
    </row>
    <row r="757" spans="1:8" ht="10.5" customHeight="1" x14ac:dyDescent="0.25">
      <c r="A757" s="28">
        <v>42760</v>
      </c>
      <c r="B757" s="29">
        <f t="shared" si="77"/>
        <v>2017</v>
      </c>
      <c r="C757" s="29">
        <f t="shared" si="78"/>
        <v>1</v>
      </c>
      <c r="D757" s="29" t="str">
        <f t="shared" si="79"/>
        <v>Ocak</v>
      </c>
      <c r="E757" s="29">
        <f t="shared" si="80"/>
        <v>1</v>
      </c>
      <c r="F757" s="29">
        <f t="shared" si="81"/>
        <v>5</v>
      </c>
      <c r="G757" s="29">
        <f t="shared" si="82"/>
        <v>3</v>
      </c>
      <c r="H757" s="29" t="str">
        <f t="shared" si="83"/>
        <v>Çarşamba</v>
      </c>
    </row>
    <row r="758" spans="1:8" ht="10.5" customHeight="1" x14ac:dyDescent="0.25">
      <c r="A758" s="28">
        <v>42761</v>
      </c>
      <c r="B758" s="29">
        <f t="shared" si="77"/>
        <v>2017</v>
      </c>
      <c r="C758" s="29">
        <f t="shared" si="78"/>
        <v>1</v>
      </c>
      <c r="D758" s="29" t="str">
        <f t="shared" si="79"/>
        <v>Ocak</v>
      </c>
      <c r="E758" s="29">
        <f t="shared" si="80"/>
        <v>1</v>
      </c>
      <c r="F758" s="29">
        <f t="shared" si="81"/>
        <v>5</v>
      </c>
      <c r="G758" s="29">
        <f t="shared" si="82"/>
        <v>4</v>
      </c>
      <c r="H758" s="29" t="str">
        <f t="shared" si="83"/>
        <v>Perşembe</v>
      </c>
    </row>
    <row r="759" spans="1:8" ht="10.5" customHeight="1" x14ac:dyDescent="0.25">
      <c r="A759" s="28">
        <v>42762</v>
      </c>
      <c r="B759" s="29">
        <f t="shared" si="77"/>
        <v>2017</v>
      </c>
      <c r="C759" s="29">
        <f t="shared" si="78"/>
        <v>1</v>
      </c>
      <c r="D759" s="29" t="str">
        <f t="shared" si="79"/>
        <v>Ocak</v>
      </c>
      <c r="E759" s="29">
        <f t="shared" si="80"/>
        <v>1</v>
      </c>
      <c r="F759" s="29">
        <f t="shared" si="81"/>
        <v>5</v>
      </c>
      <c r="G759" s="29">
        <f t="shared" si="82"/>
        <v>5</v>
      </c>
      <c r="H759" s="29" t="str">
        <f t="shared" si="83"/>
        <v>Cuma</v>
      </c>
    </row>
    <row r="760" spans="1:8" ht="10.5" customHeight="1" x14ac:dyDescent="0.25">
      <c r="A760" s="28">
        <v>42763</v>
      </c>
      <c r="B760" s="29">
        <f t="shared" si="77"/>
        <v>2017</v>
      </c>
      <c r="C760" s="29">
        <f t="shared" si="78"/>
        <v>1</v>
      </c>
      <c r="D760" s="29" t="str">
        <f t="shared" si="79"/>
        <v>Ocak</v>
      </c>
      <c r="E760" s="29">
        <f t="shared" si="80"/>
        <v>1</v>
      </c>
      <c r="F760" s="29">
        <f t="shared" si="81"/>
        <v>5</v>
      </c>
      <c r="G760" s="29">
        <f t="shared" si="82"/>
        <v>6</v>
      </c>
      <c r="H760" s="29" t="str">
        <f t="shared" si="83"/>
        <v>Cumartesi</v>
      </c>
    </row>
    <row r="761" spans="1:8" ht="10.5" customHeight="1" x14ac:dyDescent="0.25">
      <c r="A761" s="28">
        <v>42764</v>
      </c>
      <c r="B761" s="29">
        <f t="shared" si="77"/>
        <v>2017</v>
      </c>
      <c r="C761" s="29">
        <f t="shared" si="78"/>
        <v>1</v>
      </c>
      <c r="D761" s="29" t="str">
        <f t="shared" si="79"/>
        <v>Ocak</v>
      </c>
      <c r="E761" s="29">
        <f t="shared" si="80"/>
        <v>1</v>
      </c>
      <c r="F761" s="29">
        <f t="shared" si="81"/>
        <v>5</v>
      </c>
      <c r="G761" s="29">
        <f t="shared" si="82"/>
        <v>7</v>
      </c>
      <c r="H761" s="29" t="str">
        <f t="shared" si="83"/>
        <v>Pazar</v>
      </c>
    </row>
    <row r="762" spans="1:8" ht="10.5" customHeight="1" x14ac:dyDescent="0.25">
      <c r="A762" s="28">
        <v>42765</v>
      </c>
      <c r="B762" s="29">
        <f t="shared" si="77"/>
        <v>2017</v>
      </c>
      <c r="C762" s="29">
        <f t="shared" si="78"/>
        <v>1</v>
      </c>
      <c r="D762" s="29" t="str">
        <f t="shared" si="79"/>
        <v>Ocak</v>
      </c>
      <c r="E762" s="29">
        <f t="shared" si="80"/>
        <v>1</v>
      </c>
      <c r="F762" s="29">
        <f t="shared" si="81"/>
        <v>6</v>
      </c>
      <c r="G762" s="29">
        <f t="shared" si="82"/>
        <v>1</v>
      </c>
      <c r="H762" s="29" t="str">
        <f t="shared" si="83"/>
        <v>Pazartesi</v>
      </c>
    </row>
    <row r="763" spans="1:8" ht="10.5" customHeight="1" x14ac:dyDescent="0.25">
      <c r="A763" s="28">
        <v>42766</v>
      </c>
      <c r="B763" s="29">
        <f t="shared" si="77"/>
        <v>2017</v>
      </c>
      <c r="C763" s="29">
        <f t="shared" si="78"/>
        <v>1</v>
      </c>
      <c r="D763" s="29" t="str">
        <f t="shared" si="79"/>
        <v>Ocak</v>
      </c>
      <c r="E763" s="29">
        <f t="shared" si="80"/>
        <v>1</v>
      </c>
      <c r="F763" s="29">
        <f t="shared" si="81"/>
        <v>6</v>
      </c>
      <c r="G763" s="29">
        <f t="shared" si="82"/>
        <v>2</v>
      </c>
      <c r="H763" s="29" t="str">
        <f t="shared" si="83"/>
        <v>Salı</v>
      </c>
    </row>
    <row r="764" spans="1:8" ht="10.5" customHeight="1" x14ac:dyDescent="0.25">
      <c r="A764" s="28">
        <v>42767</v>
      </c>
      <c r="B764" s="29">
        <f t="shared" si="77"/>
        <v>2017</v>
      </c>
      <c r="C764" s="29">
        <f t="shared" si="78"/>
        <v>2</v>
      </c>
      <c r="D764" s="29" t="str">
        <f t="shared" si="79"/>
        <v>Şubat</v>
      </c>
      <c r="E764" s="29">
        <f t="shared" si="80"/>
        <v>1</v>
      </c>
      <c r="F764" s="29">
        <f t="shared" si="81"/>
        <v>6</v>
      </c>
      <c r="G764" s="29">
        <f t="shared" si="82"/>
        <v>3</v>
      </c>
      <c r="H764" s="29" t="str">
        <f t="shared" si="83"/>
        <v>Çarşamba</v>
      </c>
    </row>
    <row r="765" spans="1:8" ht="10.5" customHeight="1" x14ac:dyDescent="0.25">
      <c r="A765" s="28">
        <v>42768</v>
      </c>
      <c r="B765" s="29">
        <f t="shared" si="77"/>
        <v>2017</v>
      </c>
      <c r="C765" s="29">
        <f t="shared" si="78"/>
        <v>2</v>
      </c>
      <c r="D765" s="29" t="str">
        <f t="shared" si="79"/>
        <v>Şubat</v>
      </c>
      <c r="E765" s="29">
        <f t="shared" si="80"/>
        <v>1</v>
      </c>
      <c r="F765" s="29">
        <f t="shared" si="81"/>
        <v>6</v>
      </c>
      <c r="G765" s="29">
        <f t="shared" si="82"/>
        <v>4</v>
      </c>
      <c r="H765" s="29" t="str">
        <f t="shared" si="83"/>
        <v>Perşembe</v>
      </c>
    </row>
    <row r="766" spans="1:8" ht="10.5" customHeight="1" x14ac:dyDescent="0.25">
      <c r="A766" s="28">
        <v>42769</v>
      </c>
      <c r="B766" s="29">
        <f t="shared" si="77"/>
        <v>2017</v>
      </c>
      <c r="C766" s="29">
        <f t="shared" si="78"/>
        <v>2</v>
      </c>
      <c r="D766" s="29" t="str">
        <f t="shared" si="79"/>
        <v>Şubat</v>
      </c>
      <c r="E766" s="29">
        <f t="shared" si="80"/>
        <v>1</v>
      </c>
      <c r="F766" s="29">
        <f t="shared" si="81"/>
        <v>6</v>
      </c>
      <c r="G766" s="29">
        <f t="shared" si="82"/>
        <v>5</v>
      </c>
      <c r="H766" s="29" t="str">
        <f t="shared" si="83"/>
        <v>Cuma</v>
      </c>
    </row>
    <row r="767" spans="1:8" ht="10.5" customHeight="1" x14ac:dyDescent="0.25">
      <c r="A767" s="28">
        <v>42770</v>
      </c>
      <c r="B767" s="29">
        <f t="shared" si="77"/>
        <v>2017</v>
      </c>
      <c r="C767" s="29">
        <f t="shared" si="78"/>
        <v>2</v>
      </c>
      <c r="D767" s="29" t="str">
        <f t="shared" si="79"/>
        <v>Şubat</v>
      </c>
      <c r="E767" s="29">
        <f t="shared" si="80"/>
        <v>1</v>
      </c>
      <c r="F767" s="29">
        <f t="shared" si="81"/>
        <v>6</v>
      </c>
      <c r="G767" s="29">
        <f t="shared" si="82"/>
        <v>6</v>
      </c>
      <c r="H767" s="29" t="str">
        <f t="shared" si="83"/>
        <v>Cumartesi</v>
      </c>
    </row>
    <row r="768" spans="1:8" ht="10.5" customHeight="1" x14ac:dyDescent="0.25">
      <c r="A768" s="28">
        <v>42771</v>
      </c>
      <c r="B768" s="29">
        <f t="shared" si="77"/>
        <v>2017</v>
      </c>
      <c r="C768" s="29">
        <f t="shared" si="78"/>
        <v>2</v>
      </c>
      <c r="D768" s="29" t="str">
        <f t="shared" si="79"/>
        <v>Şubat</v>
      </c>
      <c r="E768" s="29">
        <f t="shared" si="80"/>
        <v>1</v>
      </c>
      <c r="F768" s="29">
        <f t="shared" si="81"/>
        <v>6</v>
      </c>
      <c r="G768" s="29">
        <f t="shared" si="82"/>
        <v>7</v>
      </c>
      <c r="H768" s="29" t="str">
        <f t="shared" si="83"/>
        <v>Pazar</v>
      </c>
    </row>
    <row r="769" spans="1:8" ht="10.5" customHeight="1" x14ac:dyDescent="0.25">
      <c r="A769" s="28">
        <v>42772</v>
      </c>
      <c r="B769" s="29">
        <f t="shared" si="77"/>
        <v>2017</v>
      </c>
      <c r="C769" s="29">
        <f t="shared" si="78"/>
        <v>2</v>
      </c>
      <c r="D769" s="29" t="str">
        <f t="shared" si="79"/>
        <v>Şubat</v>
      </c>
      <c r="E769" s="29">
        <f t="shared" si="80"/>
        <v>1</v>
      </c>
      <c r="F769" s="29">
        <f t="shared" si="81"/>
        <v>7</v>
      </c>
      <c r="G769" s="29">
        <f t="shared" si="82"/>
        <v>1</v>
      </c>
      <c r="H769" s="29" t="str">
        <f t="shared" si="83"/>
        <v>Pazartesi</v>
      </c>
    </row>
    <row r="770" spans="1:8" ht="10.5" customHeight="1" x14ac:dyDescent="0.25">
      <c r="A770" s="28">
        <v>42773</v>
      </c>
      <c r="B770" s="29">
        <f t="shared" ref="B770:B833" si="84">IF(A770="","",YEAR(A770))</f>
        <v>2017</v>
      </c>
      <c r="C770" s="29">
        <f t="shared" ref="C770:C833" si="85">IF(A770="","",MONTH(A770))</f>
        <v>2</v>
      </c>
      <c r="D770" s="29" t="str">
        <f t="shared" ref="D770:D833" si="86">IF(A770="","",CHOOSE(MONTH(A770),"Ocak","Şubat","Mart","Nisan","Mayıs","Haziran","Temmuz","Ağustos","Eylül","Ekim","Kasım","Aralık"))</f>
        <v>Şubat</v>
      </c>
      <c r="E770" s="29">
        <f t="shared" ref="E770:E833" si="87">IF(A770="","",ROUNDUP(MONTH(A770)/3,0))</f>
        <v>1</v>
      </c>
      <c r="F770" s="29">
        <f t="shared" ref="F770:F833" si="88">IF(A770="","",WEEKNUM(A770,2))</f>
        <v>7</v>
      </c>
      <c r="G770" s="29">
        <f t="shared" ref="G770:G833" si="89">IF(A770="","",WEEKDAY(A770,2))</f>
        <v>2</v>
      </c>
      <c r="H770" s="29" t="str">
        <f t="shared" ref="H770:H833" si="90">IF(A770="","",CHOOSE(WEEKDAY(A770,2),"Pazartesi","Salı","Çarşamba","Perşembe","Cuma","Cumartesi","Pazar"))</f>
        <v>Salı</v>
      </c>
    </row>
    <row r="771" spans="1:8" ht="10.5" customHeight="1" x14ac:dyDescent="0.25">
      <c r="A771" s="28">
        <v>42774</v>
      </c>
      <c r="B771" s="29">
        <f t="shared" si="84"/>
        <v>2017</v>
      </c>
      <c r="C771" s="29">
        <f t="shared" si="85"/>
        <v>2</v>
      </c>
      <c r="D771" s="29" t="str">
        <f t="shared" si="86"/>
        <v>Şubat</v>
      </c>
      <c r="E771" s="29">
        <f t="shared" si="87"/>
        <v>1</v>
      </c>
      <c r="F771" s="29">
        <f t="shared" si="88"/>
        <v>7</v>
      </c>
      <c r="G771" s="29">
        <f t="shared" si="89"/>
        <v>3</v>
      </c>
      <c r="H771" s="29" t="str">
        <f t="shared" si="90"/>
        <v>Çarşamba</v>
      </c>
    </row>
    <row r="772" spans="1:8" ht="10.5" customHeight="1" x14ac:dyDescent="0.25">
      <c r="A772" s="28">
        <v>42775</v>
      </c>
      <c r="B772" s="29">
        <f t="shared" si="84"/>
        <v>2017</v>
      </c>
      <c r="C772" s="29">
        <f t="shared" si="85"/>
        <v>2</v>
      </c>
      <c r="D772" s="29" t="str">
        <f t="shared" si="86"/>
        <v>Şubat</v>
      </c>
      <c r="E772" s="29">
        <f t="shared" si="87"/>
        <v>1</v>
      </c>
      <c r="F772" s="29">
        <f t="shared" si="88"/>
        <v>7</v>
      </c>
      <c r="G772" s="29">
        <f t="shared" si="89"/>
        <v>4</v>
      </c>
      <c r="H772" s="29" t="str">
        <f t="shared" si="90"/>
        <v>Perşembe</v>
      </c>
    </row>
    <row r="773" spans="1:8" ht="10.5" customHeight="1" x14ac:dyDescent="0.25">
      <c r="A773" s="28">
        <v>42776</v>
      </c>
      <c r="B773" s="29">
        <f t="shared" si="84"/>
        <v>2017</v>
      </c>
      <c r="C773" s="29">
        <f t="shared" si="85"/>
        <v>2</v>
      </c>
      <c r="D773" s="29" t="str">
        <f t="shared" si="86"/>
        <v>Şubat</v>
      </c>
      <c r="E773" s="29">
        <f t="shared" si="87"/>
        <v>1</v>
      </c>
      <c r="F773" s="29">
        <f t="shared" si="88"/>
        <v>7</v>
      </c>
      <c r="G773" s="29">
        <f t="shared" si="89"/>
        <v>5</v>
      </c>
      <c r="H773" s="29" t="str">
        <f t="shared" si="90"/>
        <v>Cuma</v>
      </c>
    </row>
    <row r="774" spans="1:8" ht="10.5" customHeight="1" x14ac:dyDescent="0.25">
      <c r="A774" s="28">
        <v>42777</v>
      </c>
      <c r="B774" s="29">
        <f t="shared" si="84"/>
        <v>2017</v>
      </c>
      <c r="C774" s="29">
        <f t="shared" si="85"/>
        <v>2</v>
      </c>
      <c r="D774" s="29" t="str">
        <f t="shared" si="86"/>
        <v>Şubat</v>
      </c>
      <c r="E774" s="29">
        <f t="shared" si="87"/>
        <v>1</v>
      </c>
      <c r="F774" s="29">
        <f t="shared" si="88"/>
        <v>7</v>
      </c>
      <c r="G774" s="29">
        <f t="shared" si="89"/>
        <v>6</v>
      </c>
      <c r="H774" s="29" t="str">
        <f t="shared" si="90"/>
        <v>Cumartesi</v>
      </c>
    </row>
    <row r="775" spans="1:8" ht="10.5" customHeight="1" x14ac:dyDescent="0.25">
      <c r="A775" s="28">
        <v>42778</v>
      </c>
      <c r="B775" s="29">
        <f t="shared" si="84"/>
        <v>2017</v>
      </c>
      <c r="C775" s="29">
        <f t="shared" si="85"/>
        <v>2</v>
      </c>
      <c r="D775" s="29" t="str">
        <f t="shared" si="86"/>
        <v>Şubat</v>
      </c>
      <c r="E775" s="29">
        <f t="shared" si="87"/>
        <v>1</v>
      </c>
      <c r="F775" s="29">
        <f t="shared" si="88"/>
        <v>7</v>
      </c>
      <c r="G775" s="29">
        <f t="shared" si="89"/>
        <v>7</v>
      </c>
      <c r="H775" s="29" t="str">
        <f t="shared" si="90"/>
        <v>Pazar</v>
      </c>
    </row>
    <row r="776" spans="1:8" ht="10.5" customHeight="1" x14ac:dyDescent="0.25">
      <c r="A776" s="28">
        <v>42779</v>
      </c>
      <c r="B776" s="29">
        <f t="shared" si="84"/>
        <v>2017</v>
      </c>
      <c r="C776" s="29">
        <f t="shared" si="85"/>
        <v>2</v>
      </c>
      <c r="D776" s="29" t="str">
        <f t="shared" si="86"/>
        <v>Şubat</v>
      </c>
      <c r="E776" s="29">
        <f t="shared" si="87"/>
        <v>1</v>
      </c>
      <c r="F776" s="29">
        <f t="shared" si="88"/>
        <v>8</v>
      </c>
      <c r="G776" s="29">
        <f t="shared" si="89"/>
        <v>1</v>
      </c>
      <c r="H776" s="29" t="str">
        <f t="shared" si="90"/>
        <v>Pazartesi</v>
      </c>
    </row>
    <row r="777" spans="1:8" ht="10.5" customHeight="1" x14ac:dyDescent="0.25">
      <c r="A777" s="28">
        <v>42780</v>
      </c>
      <c r="B777" s="29">
        <f t="shared" si="84"/>
        <v>2017</v>
      </c>
      <c r="C777" s="29">
        <f t="shared" si="85"/>
        <v>2</v>
      </c>
      <c r="D777" s="29" t="str">
        <f t="shared" si="86"/>
        <v>Şubat</v>
      </c>
      <c r="E777" s="29">
        <f t="shared" si="87"/>
        <v>1</v>
      </c>
      <c r="F777" s="29">
        <f t="shared" si="88"/>
        <v>8</v>
      </c>
      <c r="G777" s="29">
        <f t="shared" si="89"/>
        <v>2</v>
      </c>
      <c r="H777" s="29" t="str">
        <f t="shared" si="90"/>
        <v>Salı</v>
      </c>
    </row>
    <row r="778" spans="1:8" ht="10.5" customHeight="1" x14ac:dyDescent="0.25">
      <c r="A778" s="28">
        <v>42781</v>
      </c>
      <c r="B778" s="29">
        <f t="shared" si="84"/>
        <v>2017</v>
      </c>
      <c r="C778" s="29">
        <f t="shared" si="85"/>
        <v>2</v>
      </c>
      <c r="D778" s="29" t="str">
        <f t="shared" si="86"/>
        <v>Şubat</v>
      </c>
      <c r="E778" s="29">
        <f t="shared" si="87"/>
        <v>1</v>
      </c>
      <c r="F778" s="29">
        <f t="shared" si="88"/>
        <v>8</v>
      </c>
      <c r="G778" s="29">
        <f t="shared" si="89"/>
        <v>3</v>
      </c>
      <c r="H778" s="29" t="str">
        <f t="shared" si="90"/>
        <v>Çarşamba</v>
      </c>
    </row>
    <row r="779" spans="1:8" ht="10.5" customHeight="1" x14ac:dyDescent="0.25">
      <c r="A779" s="28">
        <v>42782</v>
      </c>
      <c r="B779" s="29">
        <f t="shared" si="84"/>
        <v>2017</v>
      </c>
      <c r="C779" s="29">
        <f t="shared" si="85"/>
        <v>2</v>
      </c>
      <c r="D779" s="29" t="str">
        <f t="shared" si="86"/>
        <v>Şubat</v>
      </c>
      <c r="E779" s="29">
        <f t="shared" si="87"/>
        <v>1</v>
      </c>
      <c r="F779" s="29">
        <f t="shared" si="88"/>
        <v>8</v>
      </c>
      <c r="G779" s="29">
        <f t="shared" si="89"/>
        <v>4</v>
      </c>
      <c r="H779" s="29" t="str">
        <f t="shared" si="90"/>
        <v>Perşembe</v>
      </c>
    </row>
    <row r="780" spans="1:8" ht="10.5" customHeight="1" x14ac:dyDescent="0.25">
      <c r="A780" s="28">
        <v>42783</v>
      </c>
      <c r="B780" s="29">
        <f t="shared" si="84"/>
        <v>2017</v>
      </c>
      <c r="C780" s="29">
        <f t="shared" si="85"/>
        <v>2</v>
      </c>
      <c r="D780" s="29" t="str">
        <f t="shared" si="86"/>
        <v>Şubat</v>
      </c>
      <c r="E780" s="29">
        <f t="shared" si="87"/>
        <v>1</v>
      </c>
      <c r="F780" s="29">
        <f t="shared" si="88"/>
        <v>8</v>
      </c>
      <c r="G780" s="29">
        <f t="shared" si="89"/>
        <v>5</v>
      </c>
      <c r="H780" s="29" t="str">
        <f t="shared" si="90"/>
        <v>Cuma</v>
      </c>
    </row>
    <row r="781" spans="1:8" ht="10.5" customHeight="1" x14ac:dyDescent="0.25">
      <c r="A781" s="28">
        <v>42784</v>
      </c>
      <c r="B781" s="29">
        <f t="shared" si="84"/>
        <v>2017</v>
      </c>
      <c r="C781" s="29">
        <f t="shared" si="85"/>
        <v>2</v>
      </c>
      <c r="D781" s="29" t="str">
        <f t="shared" si="86"/>
        <v>Şubat</v>
      </c>
      <c r="E781" s="29">
        <f t="shared" si="87"/>
        <v>1</v>
      </c>
      <c r="F781" s="29">
        <f t="shared" si="88"/>
        <v>8</v>
      </c>
      <c r="G781" s="29">
        <f t="shared" si="89"/>
        <v>6</v>
      </c>
      <c r="H781" s="29" t="str">
        <f t="shared" si="90"/>
        <v>Cumartesi</v>
      </c>
    </row>
    <row r="782" spans="1:8" ht="10.5" customHeight="1" x14ac:dyDescent="0.25">
      <c r="A782" s="28">
        <v>42785</v>
      </c>
      <c r="B782" s="29">
        <f t="shared" si="84"/>
        <v>2017</v>
      </c>
      <c r="C782" s="29">
        <f t="shared" si="85"/>
        <v>2</v>
      </c>
      <c r="D782" s="29" t="str">
        <f t="shared" si="86"/>
        <v>Şubat</v>
      </c>
      <c r="E782" s="29">
        <f t="shared" si="87"/>
        <v>1</v>
      </c>
      <c r="F782" s="29">
        <f t="shared" si="88"/>
        <v>8</v>
      </c>
      <c r="G782" s="29">
        <f t="shared" si="89"/>
        <v>7</v>
      </c>
      <c r="H782" s="29" t="str">
        <f t="shared" si="90"/>
        <v>Pazar</v>
      </c>
    </row>
    <row r="783" spans="1:8" ht="10.5" customHeight="1" x14ac:dyDescent="0.25">
      <c r="A783" s="28">
        <v>42786</v>
      </c>
      <c r="B783" s="29">
        <f t="shared" si="84"/>
        <v>2017</v>
      </c>
      <c r="C783" s="29">
        <f t="shared" si="85"/>
        <v>2</v>
      </c>
      <c r="D783" s="29" t="str">
        <f t="shared" si="86"/>
        <v>Şubat</v>
      </c>
      <c r="E783" s="29">
        <f t="shared" si="87"/>
        <v>1</v>
      </c>
      <c r="F783" s="29">
        <f t="shared" si="88"/>
        <v>9</v>
      </c>
      <c r="G783" s="29">
        <f t="shared" si="89"/>
        <v>1</v>
      </c>
      <c r="H783" s="29" t="str">
        <f t="shared" si="90"/>
        <v>Pazartesi</v>
      </c>
    </row>
    <row r="784" spans="1:8" ht="10.5" customHeight="1" x14ac:dyDescent="0.25">
      <c r="A784" s="28">
        <v>42787</v>
      </c>
      <c r="B784" s="29">
        <f t="shared" si="84"/>
        <v>2017</v>
      </c>
      <c r="C784" s="29">
        <f t="shared" si="85"/>
        <v>2</v>
      </c>
      <c r="D784" s="29" t="str">
        <f t="shared" si="86"/>
        <v>Şubat</v>
      </c>
      <c r="E784" s="29">
        <f t="shared" si="87"/>
        <v>1</v>
      </c>
      <c r="F784" s="29">
        <f t="shared" si="88"/>
        <v>9</v>
      </c>
      <c r="G784" s="29">
        <f t="shared" si="89"/>
        <v>2</v>
      </c>
      <c r="H784" s="29" t="str">
        <f t="shared" si="90"/>
        <v>Salı</v>
      </c>
    </row>
    <row r="785" spans="1:8" ht="10.5" customHeight="1" x14ac:dyDescent="0.25">
      <c r="A785" s="28">
        <v>42788</v>
      </c>
      <c r="B785" s="29">
        <f t="shared" si="84"/>
        <v>2017</v>
      </c>
      <c r="C785" s="29">
        <f t="shared" si="85"/>
        <v>2</v>
      </c>
      <c r="D785" s="29" t="str">
        <f t="shared" si="86"/>
        <v>Şubat</v>
      </c>
      <c r="E785" s="29">
        <f t="shared" si="87"/>
        <v>1</v>
      </c>
      <c r="F785" s="29">
        <f t="shared" si="88"/>
        <v>9</v>
      </c>
      <c r="G785" s="29">
        <f t="shared" si="89"/>
        <v>3</v>
      </c>
      <c r="H785" s="29" t="str">
        <f t="shared" si="90"/>
        <v>Çarşamba</v>
      </c>
    </row>
    <row r="786" spans="1:8" ht="10.5" customHeight="1" x14ac:dyDescent="0.25">
      <c r="A786" s="28">
        <v>42789</v>
      </c>
      <c r="B786" s="29">
        <f t="shared" si="84"/>
        <v>2017</v>
      </c>
      <c r="C786" s="29">
        <f t="shared" si="85"/>
        <v>2</v>
      </c>
      <c r="D786" s="29" t="str">
        <f t="shared" si="86"/>
        <v>Şubat</v>
      </c>
      <c r="E786" s="29">
        <f t="shared" si="87"/>
        <v>1</v>
      </c>
      <c r="F786" s="29">
        <f t="shared" si="88"/>
        <v>9</v>
      </c>
      <c r="G786" s="29">
        <f t="shared" si="89"/>
        <v>4</v>
      </c>
      <c r="H786" s="29" t="str">
        <f t="shared" si="90"/>
        <v>Perşembe</v>
      </c>
    </row>
    <row r="787" spans="1:8" ht="10.5" customHeight="1" x14ac:dyDescent="0.25">
      <c r="A787" s="28">
        <v>42790</v>
      </c>
      <c r="B787" s="29">
        <f t="shared" si="84"/>
        <v>2017</v>
      </c>
      <c r="C787" s="29">
        <f t="shared" si="85"/>
        <v>2</v>
      </c>
      <c r="D787" s="29" t="str">
        <f t="shared" si="86"/>
        <v>Şubat</v>
      </c>
      <c r="E787" s="29">
        <f t="shared" si="87"/>
        <v>1</v>
      </c>
      <c r="F787" s="29">
        <f t="shared" si="88"/>
        <v>9</v>
      </c>
      <c r="G787" s="29">
        <f t="shared" si="89"/>
        <v>5</v>
      </c>
      <c r="H787" s="29" t="str">
        <f t="shared" si="90"/>
        <v>Cuma</v>
      </c>
    </row>
    <row r="788" spans="1:8" ht="10.5" customHeight="1" x14ac:dyDescent="0.25">
      <c r="A788" s="28">
        <v>42791</v>
      </c>
      <c r="B788" s="29">
        <f t="shared" si="84"/>
        <v>2017</v>
      </c>
      <c r="C788" s="29">
        <f t="shared" si="85"/>
        <v>2</v>
      </c>
      <c r="D788" s="29" t="str">
        <f t="shared" si="86"/>
        <v>Şubat</v>
      </c>
      <c r="E788" s="29">
        <f t="shared" si="87"/>
        <v>1</v>
      </c>
      <c r="F788" s="29">
        <f t="shared" si="88"/>
        <v>9</v>
      </c>
      <c r="G788" s="29">
        <f t="shared" si="89"/>
        <v>6</v>
      </c>
      <c r="H788" s="29" t="str">
        <f t="shared" si="90"/>
        <v>Cumartesi</v>
      </c>
    </row>
    <row r="789" spans="1:8" ht="10.5" customHeight="1" x14ac:dyDescent="0.25">
      <c r="A789" s="28">
        <v>42792</v>
      </c>
      <c r="B789" s="29">
        <f t="shared" si="84"/>
        <v>2017</v>
      </c>
      <c r="C789" s="29">
        <f t="shared" si="85"/>
        <v>2</v>
      </c>
      <c r="D789" s="29" t="str">
        <f t="shared" si="86"/>
        <v>Şubat</v>
      </c>
      <c r="E789" s="29">
        <f t="shared" si="87"/>
        <v>1</v>
      </c>
      <c r="F789" s="29">
        <f t="shared" si="88"/>
        <v>9</v>
      </c>
      <c r="G789" s="29">
        <f t="shared" si="89"/>
        <v>7</v>
      </c>
      <c r="H789" s="29" t="str">
        <f t="shared" si="90"/>
        <v>Pazar</v>
      </c>
    </row>
    <row r="790" spans="1:8" ht="10.5" customHeight="1" x14ac:dyDescent="0.25">
      <c r="A790" s="28">
        <v>42793</v>
      </c>
      <c r="B790" s="29">
        <f t="shared" si="84"/>
        <v>2017</v>
      </c>
      <c r="C790" s="29">
        <f t="shared" si="85"/>
        <v>2</v>
      </c>
      <c r="D790" s="29" t="str">
        <f t="shared" si="86"/>
        <v>Şubat</v>
      </c>
      <c r="E790" s="29">
        <f t="shared" si="87"/>
        <v>1</v>
      </c>
      <c r="F790" s="29">
        <f t="shared" si="88"/>
        <v>10</v>
      </c>
      <c r="G790" s="29">
        <f t="shared" si="89"/>
        <v>1</v>
      </c>
      <c r="H790" s="29" t="str">
        <f t="shared" si="90"/>
        <v>Pazartesi</v>
      </c>
    </row>
    <row r="791" spans="1:8" ht="10.5" customHeight="1" x14ac:dyDescent="0.25">
      <c r="A791" s="28">
        <v>42794</v>
      </c>
      <c r="B791" s="29">
        <f t="shared" si="84"/>
        <v>2017</v>
      </c>
      <c r="C791" s="29">
        <f t="shared" si="85"/>
        <v>2</v>
      </c>
      <c r="D791" s="29" t="str">
        <f t="shared" si="86"/>
        <v>Şubat</v>
      </c>
      <c r="E791" s="29">
        <f t="shared" si="87"/>
        <v>1</v>
      </c>
      <c r="F791" s="29">
        <f t="shared" si="88"/>
        <v>10</v>
      </c>
      <c r="G791" s="29">
        <f t="shared" si="89"/>
        <v>2</v>
      </c>
      <c r="H791" s="29" t="str">
        <f t="shared" si="90"/>
        <v>Salı</v>
      </c>
    </row>
    <row r="792" spans="1:8" ht="10.5" customHeight="1" x14ac:dyDescent="0.25">
      <c r="A792" s="28">
        <v>42795</v>
      </c>
      <c r="B792" s="29">
        <f t="shared" si="84"/>
        <v>2017</v>
      </c>
      <c r="C792" s="29">
        <f t="shared" si="85"/>
        <v>3</v>
      </c>
      <c r="D792" s="29" t="str">
        <f t="shared" si="86"/>
        <v>Mart</v>
      </c>
      <c r="E792" s="29">
        <f t="shared" si="87"/>
        <v>1</v>
      </c>
      <c r="F792" s="29">
        <f t="shared" si="88"/>
        <v>10</v>
      </c>
      <c r="G792" s="29">
        <f t="shared" si="89"/>
        <v>3</v>
      </c>
      <c r="H792" s="29" t="str">
        <f t="shared" si="90"/>
        <v>Çarşamba</v>
      </c>
    </row>
    <row r="793" spans="1:8" ht="10.5" customHeight="1" x14ac:dyDescent="0.25">
      <c r="A793" s="28">
        <v>42796</v>
      </c>
      <c r="B793" s="29">
        <f t="shared" si="84"/>
        <v>2017</v>
      </c>
      <c r="C793" s="29">
        <f t="shared" si="85"/>
        <v>3</v>
      </c>
      <c r="D793" s="29" t="str">
        <f t="shared" si="86"/>
        <v>Mart</v>
      </c>
      <c r="E793" s="29">
        <f t="shared" si="87"/>
        <v>1</v>
      </c>
      <c r="F793" s="29">
        <f t="shared" si="88"/>
        <v>10</v>
      </c>
      <c r="G793" s="29">
        <f t="shared" si="89"/>
        <v>4</v>
      </c>
      <c r="H793" s="29" t="str">
        <f t="shared" si="90"/>
        <v>Perşembe</v>
      </c>
    </row>
    <row r="794" spans="1:8" ht="10.5" customHeight="1" x14ac:dyDescent="0.25">
      <c r="A794" s="28">
        <v>42797</v>
      </c>
      <c r="B794" s="29">
        <f t="shared" si="84"/>
        <v>2017</v>
      </c>
      <c r="C794" s="29">
        <f t="shared" si="85"/>
        <v>3</v>
      </c>
      <c r="D794" s="29" t="str">
        <f t="shared" si="86"/>
        <v>Mart</v>
      </c>
      <c r="E794" s="29">
        <f t="shared" si="87"/>
        <v>1</v>
      </c>
      <c r="F794" s="29">
        <f t="shared" si="88"/>
        <v>10</v>
      </c>
      <c r="G794" s="29">
        <f t="shared" si="89"/>
        <v>5</v>
      </c>
      <c r="H794" s="29" t="str">
        <f t="shared" si="90"/>
        <v>Cuma</v>
      </c>
    </row>
    <row r="795" spans="1:8" ht="10.5" customHeight="1" x14ac:dyDescent="0.25">
      <c r="A795" s="28">
        <v>42798</v>
      </c>
      <c r="B795" s="29">
        <f t="shared" si="84"/>
        <v>2017</v>
      </c>
      <c r="C795" s="29">
        <f t="shared" si="85"/>
        <v>3</v>
      </c>
      <c r="D795" s="29" t="str">
        <f t="shared" si="86"/>
        <v>Mart</v>
      </c>
      <c r="E795" s="29">
        <f t="shared" si="87"/>
        <v>1</v>
      </c>
      <c r="F795" s="29">
        <f t="shared" si="88"/>
        <v>10</v>
      </c>
      <c r="G795" s="29">
        <f t="shared" si="89"/>
        <v>6</v>
      </c>
      <c r="H795" s="29" t="str">
        <f t="shared" si="90"/>
        <v>Cumartesi</v>
      </c>
    </row>
    <row r="796" spans="1:8" ht="10.5" customHeight="1" x14ac:dyDescent="0.25">
      <c r="A796" s="28">
        <v>42799</v>
      </c>
      <c r="B796" s="29">
        <f t="shared" si="84"/>
        <v>2017</v>
      </c>
      <c r="C796" s="29">
        <f t="shared" si="85"/>
        <v>3</v>
      </c>
      <c r="D796" s="29" t="str">
        <f t="shared" si="86"/>
        <v>Mart</v>
      </c>
      <c r="E796" s="29">
        <f t="shared" si="87"/>
        <v>1</v>
      </c>
      <c r="F796" s="29">
        <f t="shared" si="88"/>
        <v>10</v>
      </c>
      <c r="G796" s="29">
        <f t="shared" si="89"/>
        <v>7</v>
      </c>
      <c r="H796" s="29" t="str">
        <f t="shared" si="90"/>
        <v>Pazar</v>
      </c>
    </row>
    <row r="797" spans="1:8" ht="10.5" customHeight="1" x14ac:dyDescent="0.25">
      <c r="A797" s="28">
        <v>42800</v>
      </c>
      <c r="B797" s="29">
        <f t="shared" si="84"/>
        <v>2017</v>
      </c>
      <c r="C797" s="29">
        <f t="shared" si="85"/>
        <v>3</v>
      </c>
      <c r="D797" s="29" t="str">
        <f t="shared" si="86"/>
        <v>Mart</v>
      </c>
      <c r="E797" s="29">
        <f t="shared" si="87"/>
        <v>1</v>
      </c>
      <c r="F797" s="29">
        <f t="shared" si="88"/>
        <v>11</v>
      </c>
      <c r="G797" s="29">
        <f t="shared" si="89"/>
        <v>1</v>
      </c>
      <c r="H797" s="29" t="str">
        <f t="shared" si="90"/>
        <v>Pazartesi</v>
      </c>
    </row>
    <row r="798" spans="1:8" ht="10.5" customHeight="1" x14ac:dyDescent="0.25">
      <c r="A798" s="28">
        <v>42801</v>
      </c>
      <c r="B798" s="29">
        <f t="shared" si="84"/>
        <v>2017</v>
      </c>
      <c r="C798" s="29">
        <f t="shared" si="85"/>
        <v>3</v>
      </c>
      <c r="D798" s="29" t="str">
        <f t="shared" si="86"/>
        <v>Mart</v>
      </c>
      <c r="E798" s="29">
        <f t="shared" si="87"/>
        <v>1</v>
      </c>
      <c r="F798" s="29">
        <f t="shared" si="88"/>
        <v>11</v>
      </c>
      <c r="G798" s="29">
        <f t="shared" si="89"/>
        <v>2</v>
      </c>
      <c r="H798" s="29" t="str">
        <f t="shared" si="90"/>
        <v>Salı</v>
      </c>
    </row>
    <row r="799" spans="1:8" ht="10.5" customHeight="1" x14ac:dyDescent="0.25">
      <c r="A799" s="28">
        <v>42802</v>
      </c>
      <c r="B799" s="29">
        <f t="shared" si="84"/>
        <v>2017</v>
      </c>
      <c r="C799" s="29">
        <f t="shared" si="85"/>
        <v>3</v>
      </c>
      <c r="D799" s="29" t="str">
        <f t="shared" si="86"/>
        <v>Mart</v>
      </c>
      <c r="E799" s="29">
        <f t="shared" si="87"/>
        <v>1</v>
      </c>
      <c r="F799" s="29">
        <f t="shared" si="88"/>
        <v>11</v>
      </c>
      <c r="G799" s="29">
        <f t="shared" si="89"/>
        <v>3</v>
      </c>
      <c r="H799" s="29" t="str">
        <f t="shared" si="90"/>
        <v>Çarşamba</v>
      </c>
    </row>
    <row r="800" spans="1:8" ht="10.5" customHeight="1" x14ac:dyDescent="0.25">
      <c r="A800" s="28">
        <v>42803</v>
      </c>
      <c r="B800" s="29">
        <f t="shared" si="84"/>
        <v>2017</v>
      </c>
      <c r="C800" s="29">
        <f t="shared" si="85"/>
        <v>3</v>
      </c>
      <c r="D800" s="29" t="str">
        <f t="shared" si="86"/>
        <v>Mart</v>
      </c>
      <c r="E800" s="29">
        <f t="shared" si="87"/>
        <v>1</v>
      </c>
      <c r="F800" s="29">
        <f t="shared" si="88"/>
        <v>11</v>
      </c>
      <c r="G800" s="29">
        <f t="shared" si="89"/>
        <v>4</v>
      </c>
      <c r="H800" s="29" t="str">
        <f t="shared" si="90"/>
        <v>Perşembe</v>
      </c>
    </row>
    <row r="801" spans="1:8" ht="10.5" customHeight="1" x14ac:dyDescent="0.25">
      <c r="A801" s="28">
        <v>42804</v>
      </c>
      <c r="B801" s="29">
        <f t="shared" si="84"/>
        <v>2017</v>
      </c>
      <c r="C801" s="29">
        <f t="shared" si="85"/>
        <v>3</v>
      </c>
      <c r="D801" s="29" t="str">
        <f t="shared" si="86"/>
        <v>Mart</v>
      </c>
      <c r="E801" s="29">
        <f t="shared" si="87"/>
        <v>1</v>
      </c>
      <c r="F801" s="29">
        <f t="shared" si="88"/>
        <v>11</v>
      </c>
      <c r="G801" s="29">
        <f t="shared" si="89"/>
        <v>5</v>
      </c>
      <c r="H801" s="29" t="str">
        <f t="shared" si="90"/>
        <v>Cuma</v>
      </c>
    </row>
    <row r="802" spans="1:8" ht="10.5" customHeight="1" x14ac:dyDescent="0.25">
      <c r="A802" s="28">
        <v>42805</v>
      </c>
      <c r="B802" s="29">
        <f t="shared" si="84"/>
        <v>2017</v>
      </c>
      <c r="C802" s="29">
        <f t="shared" si="85"/>
        <v>3</v>
      </c>
      <c r="D802" s="29" t="str">
        <f t="shared" si="86"/>
        <v>Mart</v>
      </c>
      <c r="E802" s="29">
        <f t="shared" si="87"/>
        <v>1</v>
      </c>
      <c r="F802" s="29">
        <f t="shared" si="88"/>
        <v>11</v>
      </c>
      <c r="G802" s="29">
        <f t="shared" si="89"/>
        <v>6</v>
      </c>
      <c r="H802" s="29" t="str">
        <f t="shared" si="90"/>
        <v>Cumartesi</v>
      </c>
    </row>
    <row r="803" spans="1:8" ht="10.5" customHeight="1" x14ac:dyDescent="0.25">
      <c r="A803" s="28">
        <v>42806</v>
      </c>
      <c r="B803" s="29">
        <f t="shared" si="84"/>
        <v>2017</v>
      </c>
      <c r="C803" s="29">
        <f t="shared" si="85"/>
        <v>3</v>
      </c>
      <c r="D803" s="29" t="str">
        <f t="shared" si="86"/>
        <v>Mart</v>
      </c>
      <c r="E803" s="29">
        <f t="shared" si="87"/>
        <v>1</v>
      </c>
      <c r="F803" s="29">
        <f t="shared" si="88"/>
        <v>11</v>
      </c>
      <c r="G803" s="29">
        <f t="shared" si="89"/>
        <v>7</v>
      </c>
      <c r="H803" s="29" t="str">
        <f t="shared" si="90"/>
        <v>Pazar</v>
      </c>
    </row>
    <row r="804" spans="1:8" ht="10.5" customHeight="1" x14ac:dyDescent="0.25">
      <c r="A804" s="28">
        <v>42807</v>
      </c>
      <c r="B804" s="29">
        <f t="shared" si="84"/>
        <v>2017</v>
      </c>
      <c r="C804" s="29">
        <f t="shared" si="85"/>
        <v>3</v>
      </c>
      <c r="D804" s="29" t="str">
        <f t="shared" si="86"/>
        <v>Mart</v>
      </c>
      <c r="E804" s="29">
        <f t="shared" si="87"/>
        <v>1</v>
      </c>
      <c r="F804" s="29">
        <f t="shared" si="88"/>
        <v>12</v>
      </c>
      <c r="G804" s="29">
        <f t="shared" si="89"/>
        <v>1</v>
      </c>
      <c r="H804" s="29" t="str">
        <f t="shared" si="90"/>
        <v>Pazartesi</v>
      </c>
    </row>
    <row r="805" spans="1:8" ht="10.5" customHeight="1" x14ac:dyDescent="0.25">
      <c r="A805" s="28">
        <v>42808</v>
      </c>
      <c r="B805" s="29">
        <f t="shared" si="84"/>
        <v>2017</v>
      </c>
      <c r="C805" s="29">
        <f t="shared" si="85"/>
        <v>3</v>
      </c>
      <c r="D805" s="29" t="str">
        <f t="shared" si="86"/>
        <v>Mart</v>
      </c>
      <c r="E805" s="29">
        <f t="shared" si="87"/>
        <v>1</v>
      </c>
      <c r="F805" s="29">
        <f t="shared" si="88"/>
        <v>12</v>
      </c>
      <c r="G805" s="29">
        <f t="shared" si="89"/>
        <v>2</v>
      </c>
      <c r="H805" s="29" t="str">
        <f t="shared" si="90"/>
        <v>Salı</v>
      </c>
    </row>
    <row r="806" spans="1:8" ht="10.5" customHeight="1" x14ac:dyDescent="0.25">
      <c r="A806" s="28">
        <v>42809</v>
      </c>
      <c r="B806" s="29">
        <f t="shared" si="84"/>
        <v>2017</v>
      </c>
      <c r="C806" s="29">
        <f t="shared" si="85"/>
        <v>3</v>
      </c>
      <c r="D806" s="29" t="str">
        <f t="shared" si="86"/>
        <v>Mart</v>
      </c>
      <c r="E806" s="29">
        <f t="shared" si="87"/>
        <v>1</v>
      </c>
      <c r="F806" s="29">
        <f t="shared" si="88"/>
        <v>12</v>
      </c>
      <c r="G806" s="29">
        <f t="shared" si="89"/>
        <v>3</v>
      </c>
      <c r="H806" s="29" t="str">
        <f t="shared" si="90"/>
        <v>Çarşamba</v>
      </c>
    </row>
    <row r="807" spans="1:8" ht="10.5" customHeight="1" x14ac:dyDescent="0.25">
      <c r="A807" s="28">
        <v>42810</v>
      </c>
      <c r="B807" s="29">
        <f t="shared" si="84"/>
        <v>2017</v>
      </c>
      <c r="C807" s="29">
        <f t="shared" si="85"/>
        <v>3</v>
      </c>
      <c r="D807" s="29" t="str">
        <f t="shared" si="86"/>
        <v>Mart</v>
      </c>
      <c r="E807" s="29">
        <f t="shared" si="87"/>
        <v>1</v>
      </c>
      <c r="F807" s="29">
        <f t="shared" si="88"/>
        <v>12</v>
      </c>
      <c r="G807" s="29">
        <f t="shared" si="89"/>
        <v>4</v>
      </c>
      <c r="H807" s="29" t="str">
        <f t="shared" si="90"/>
        <v>Perşembe</v>
      </c>
    </row>
    <row r="808" spans="1:8" ht="10.5" customHeight="1" x14ac:dyDescent="0.25">
      <c r="A808" s="28">
        <v>42811</v>
      </c>
      <c r="B808" s="29">
        <f t="shared" si="84"/>
        <v>2017</v>
      </c>
      <c r="C808" s="29">
        <f t="shared" si="85"/>
        <v>3</v>
      </c>
      <c r="D808" s="29" t="str">
        <f t="shared" si="86"/>
        <v>Mart</v>
      </c>
      <c r="E808" s="29">
        <f t="shared" si="87"/>
        <v>1</v>
      </c>
      <c r="F808" s="29">
        <f t="shared" si="88"/>
        <v>12</v>
      </c>
      <c r="G808" s="29">
        <f t="shared" si="89"/>
        <v>5</v>
      </c>
      <c r="H808" s="29" t="str">
        <f t="shared" si="90"/>
        <v>Cuma</v>
      </c>
    </row>
    <row r="809" spans="1:8" ht="10.5" customHeight="1" x14ac:dyDescent="0.25">
      <c r="A809" s="28">
        <v>42812</v>
      </c>
      <c r="B809" s="29">
        <f t="shared" si="84"/>
        <v>2017</v>
      </c>
      <c r="C809" s="29">
        <f t="shared" si="85"/>
        <v>3</v>
      </c>
      <c r="D809" s="29" t="str">
        <f t="shared" si="86"/>
        <v>Mart</v>
      </c>
      <c r="E809" s="29">
        <f t="shared" si="87"/>
        <v>1</v>
      </c>
      <c r="F809" s="29">
        <f t="shared" si="88"/>
        <v>12</v>
      </c>
      <c r="G809" s="29">
        <f t="shared" si="89"/>
        <v>6</v>
      </c>
      <c r="H809" s="29" t="str">
        <f t="shared" si="90"/>
        <v>Cumartesi</v>
      </c>
    </row>
    <row r="810" spans="1:8" ht="10.5" customHeight="1" x14ac:dyDescent="0.25">
      <c r="A810" s="28">
        <v>42813</v>
      </c>
      <c r="B810" s="29">
        <f t="shared" si="84"/>
        <v>2017</v>
      </c>
      <c r="C810" s="29">
        <f t="shared" si="85"/>
        <v>3</v>
      </c>
      <c r="D810" s="29" t="str">
        <f t="shared" si="86"/>
        <v>Mart</v>
      </c>
      <c r="E810" s="29">
        <f t="shared" si="87"/>
        <v>1</v>
      </c>
      <c r="F810" s="29">
        <f t="shared" si="88"/>
        <v>12</v>
      </c>
      <c r="G810" s="29">
        <f t="shared" si="89"/>
        <v>7</v>
      </c>
      <c r="H810" s="29" t="str">
        <f t="shared" si="90"/>
        <v>Pazar</v>
      </c>
    </row>
    <row r="811" spans="1:8" ht="10.5" customHeight="1" x14ac:dyDescent="0.25">
      <c r="A811" s="28">
        <v>42814</v>
      </c>
      <c r="B811" s="29">
        <f t="shared" si="84"/>
        <v>2017</v>
      </c>
      <c r="C811" s="29">
        <f t="shared" si="85"/>
        <v>3</v>
      </c>
      <c r="D811" s="29" t="str">
        <f t="shared" si="86"/>
        <v>Mart</v>
      </c>
      <c r="E811" s="29">
        <f t="shared" si="87"/>
        <v>1</v>
      </c>
      <c r="F811" s="29">
        <f t="shared" si="88"/>
        <v>13</v>
      </c>
      <c r="G811" s="29">
        <f t="shared" si="89"/>
        <v>1</v>
      </c>
      <c r="H811" s="29" t="str">
        <f t="shared" si="90"/>
        <v>Pazartesi</v>
      </c>
    </row>
    <row r="812" spans="1:8" ht="10.5" customHeight="1" x14ac:dyDescent="0.25">
      <c r="A812" s="28">
        <v>42815</v>
      </c>
      <c r="B812" s="29">
        <f t="shared" si="84"/>
        <v>2017</v>
      </c>
      <c r="C812" s="29">
        <f t="shared" si="85"/>
        <v>3</v>
      </c>
      <c r="D812" s="29" t="str">
        <f t="shared" si="86"/>
        <v>Mart</v>
      </c>
      <c r="E812" s="29">
        <f t="shared" si="87"/>
        <v>1</v>
      </c>
      <c r="F812" s="29">
        <f t="shared" si="88"/>
        <v>13</v>
      </c>
      <c r="G812" s="29">
        <f t="shared" si="89"/>
        <v>2</v>
      </c>
      <c r="H812" s="29" t="str">
        <f t="shared" si="90"/>
        <v>Salı</v>
      </c>
    </row>
    <row r="813" spans="1:8" ht="10.5" customHeight="1" x14ac:dyDescent="0.25">
      <c r="A813" s="28">
        <v>42816</v>
      </c>
      <c r="B813" s="29">
        <f t="shared" si="84"/>
        <v>2017</v>
      </c>
      <c r="C813" s="29">
        <f t="shared" si="85"/>
        <v>3</v>
      </c>
      <c r="D813" s="29" t="str">
        <f t="shared" si="86"/>
        <v>Mart</v>
      </c>
      <c r="E813" s="29">
        <f t="shared" si="87"/>
        <v>1</v>
      </c>
      <c r="F813" s="29">
        <f t="shared" si="88"/>
        <v>13</v>
      </c>
      <c r="G813" s="29">
        <f t="shared" si="89"/>
        <v>3</v>
      </c>
      <c r="H813" s="29" t="str">
        <f t="shared" si="90"/>
        <v>Çarşamba</v>
      </c>
    </row>
    <row r="814" spans="1:8" ht="10.5" customHeight="1" x14ac:dyDescent="0.25">
      <c r="A814" s="28">
        <v>42817</v>
      </c>
      <c r="B814" s="29">
        <f t="shared" si="84"/>
        <v>2017</v>
      </c>
      <c r="C814" s="29">
        <f t="shared" si="85"/>
        <v>3</v>
      </c>
      <c r="D814" s="29" t="str">
        <f t="shared" si="86"/>
        <v>Mart</v>
      </c>
      <c r="E814" s="29">
        <f t="shared" si="87"/>
        <v>1</v>
      </c>
      <c r="F814" s="29">
        <f t="shared" si="88"/>
        <v>13</v>
      </c>
      <c r="G814" s="29">
        <f t="shared" si="89"/>
        <v>4</v>
      </c>
      <c r="H814" s="29" t="str">
        <f t="shared" si="90"/>
        <v>Perşembe</v>
      </c>
    </row>
    <row r="815" spans="1:8" ht="10.5" customHeight="1" x14ac:dyDescent="0.25">
      <c r="A815" s="28">
        <v>42818</v>
      </c>
      <c r="B815" s="29">
        <f t="shared" si="84"/>
        <v>2017</v>
      </c>
      <c r="C815" s="29">
        <f t="shared" si="85"/>
        <v>3</v>
      </c>
      <c r="D815" s="29" t="str">
        <f t="shared" si="86"/>
        <v>Mart</v>
      </c>
      <c r="E815" s="29">
        <f t="shared" si="87"/>
        <v>1</v>
      </c>
      <c r="F815" s="29">
        <f t="shared" si="88"/>
        <v>13</v>
      </c>
      <c r="G815" s="29">
        <f t="shared" si="89"/>
        <v>5</v>
      </c>
      <c r="H815" s="29" t="str">
        <f t="shared" si="90"/>
        <v>Cuma</v>
      </c>
    </row>
    <row r="816" spans="1:8" ht="10.5" customHeight="1" x14ac:dyDescent="0.25">
      <c r="A816" s="28">
        <v>42819</v>
      </c>
      <c r="B816" s="29">
        <f t="shared" si="84"/>
        <v>2017</v>
      </c>
      <c r="C816" s="29">
        <f t="shared" si="85"/>
        <v>3</v>
      </c>
      <c r="D816" s="29" t="str">
        <f t="shared" si="86"/>
        <v>Mart</v>
      </c>
      <c r="E816" s="29">
        <f t="shared" si="87"/>
        <v>1</v>
      </c>
      <c r="F816" s="29">
        <f t="shared" si="88"/>
        <v>13</v>
      </c>
      <c r="G816" s="29">
        <f t="shared" si="89"/>
        <v>6</v>
      </c>
      <c r="H816" s="29" t="str">
        <f t="shared" si="90"/>
        <v>Cumartesi</v>
      </c>
    </row>
    <row r="817" spans="1:8" ht="10.5" customHeight="1" x14ac:dyDescent="0.25">
      <c r="A817" s="28">
        <v>42820</v>
      </c>
      <c r="B817" s="29">
        <f t="shared" si="84"/>
        <v>2017</v>
      </c>
      <c r="C817" s="29">
        <f t="shared" si="85"/>
        <v>3</v>
      </c>
      <c r="D817" s="29" t="str">
        <f t="shared" si="86"/>
        <v>Mart</v>
      </c>
      <c r="E817" s="29">
        <f t="shared" si="87"/>
        <v>1</v>
      </c>
      <c r="F817" s="29">
        <f t="shared" si="88"/>
        <v>13</v>
      </c>
      <c r="G817" s="29">
        <f t="shared" si="89"/>
        <v>7</v>
      </c>
      <c r="H817" s="29" t="str">
        <f t="shared" si="90"/>
        <v>Pazar</v>
      </c>
    </row>
    <row r="818" spans="1:8" ht="10.5" customHeight="1" x14ac:dyDescent="0.25">
      <c r="A818" s="28">
        <v>42821</v>
      </c>
      <c r="B818" s="29">
        <f t="shared" si="84"/>
        <v>2017</v>
      </c>
      <c r="C818" s="29">
        <f t="shared" si="85"/>
        <v>3</v>
      </c>
      <c r="D818" s="29" t="str">
        <f t="shared" si="86"/>
        <v>Mart</v>
      </c>
      <c r="E818" s="29">
        <f t="shared" si="87"/>
        <v>1</v>
      </c>
      <c r="F818" s="29">
        <f t="shared" si="88"/>
        <v>14</v>
      </c>
      <c r="G818" s="29">
        <f t="shared" si="89"/>
        <v>1</v>
      </c>
      <c r="H818" s="29" t="str">
        <f t="shared" si="90"/>
        <v>Pazartesi</v>
      </c>
    </row>
    <row r="819" spans="1:8" ht="10.5" customHeight="1" x14ac:dyDescent="0.25">
      <c r="A819" s="28">
        <v>42822</v>
      </c>
      <c r="B819" s="29">
        <f t="shared" si="84"/>
        <v>2017</v>
      </c>
      <c r="C819" s="29">
        <f t="shared" si="85"/>
        <v>3</v>
      </c>
      <c r="D819" s="29" t="str">
        <f t="shared" si="86"/>
        <v>Mart</v>
      </c>
      <c r="E819" s="29">
        <f t="shared" si="87"/>
        <v>1</v>
      </c>
      <c r="F819" s="29">
        <f t="shared" si="88"/>
        <v>14</v>
      </c>
      <c r="G819" s="29">
        <f t="shared" si="89"/>
        <v>2</v>
      </c>
      <c r="H819" s="29" t="str">
        <f t="shared" si="90"/>
        <v>Salı</v>
      </c>
    </row>
    <row r="820" spans="1:8" ht="10.5" customHeight="1" x14ac:dyDescent="0.25">
      <c r="A820" s="28">
        <v>42823</v>
      </c>
      <c r="B820" s="29">
        <f t="shared" si="84"/>
        <v>2017</v>
      </c>
      <c r="C820" s="29">
        <f t="shared" si="85"/>
        <v>3</v>
      </c>
      <c r="D820" s="29" t="str">
        <f t="shared" si="86"/>
        <v>Mart</v>
      </c>
      <c r="E820" s="29">
        <f t="shared" si="87"/>
        <v>1</v>
      </c>
      <c r="F820" s="29">
        <f t="shared" si="88"/>
        <v>14</v>
      </c>
      <c r="G820" s="29">
        <f t="shared" si="89"/>
        <v>3</v>
      </c>
      <c r="H820" s="29" t="str">
        <f t="shared" si="90"/>
        <v>Çarşamba</v>
      </c>
    </row>
    <row r="821" spans="1:8" ht="10.5" customHeight="1" x14ac:dyDescent="0.25">
      <c r="A821" s="28">
        <v>42824</v>
      </c>
      <c r="B821" s="29">
        <f t="shared" si="84"/>
        <v>2017</v>
      </c>
      <c r="C821" s="29">
        <f t="shared" si="85"/>
        <v>3</v>
      </c>
      <c r="D821" s="29" t="str">
        <f t="shared" si="86"/>
        <v>Mart</v>
      </c>
      <c r="E821" s="29">
        <f t="shared" si="87"/>
        <v>1</v>
      </c>
      <c r="F821" s="29">
        <f t="shared" si="88"/>
        <v>14</v>
      </c>
      <c r="G821" s="29">
        <f t="shared" si="89"/>
        <v>4</v>
      </c>
      <c r="H821" s="29" t="str">
        <f t="shared" si="90"/>
        <v>Perşembe</v>
      </c>
    </row>
    <row r="822" spans="1:8" ht="10.5" customHeight="1" x14ac:dyDescent="0.25">
      <c r="A822" s="28">
        <v>42825</v>
      </c>
      <c r="B822" s="29">
        <f t="shared" si="84"/>
        <v>2017</v>
      </c>
      <c r="C822" s="29">
        <f t="shared" si="85"/>
        <v>3</v>
      </c>
      <c r="D822" s="29" t="str">
        <f t="shared" si="86"/>
        <v>Mart</v>
      </c>
      <c r="E822" s="29">
        <f t="shared" si="87"/>
        <v>1</v>
      </c>
      <c r="F822" s="29">
        <f t="shared" si="88"/>
        <v>14</v>
      </c>
      <c r="G822" s="29">
        <f t="shared" si="89"/>
        <v>5</v>
      </c>
      <c r="H822" s="29" t="str">
        <f t="shared" si="90"/>
        <v>Cuma</v>
      </c>
    </row>
    <row r="823" spans="1:8" ht="10.5" customHeight="1" x14ac:dyDescent="0.25">
      <c r="A823" s="28">
        <v>42826</v>
      </c>
      <c r="B823" s="29">
        <f t="shared" si="84"/>
        <v>2017</v>
      </c>
      <c r="C823" s="29">
        <f t="shared" si="85"/>
        <v>4</v>
      </c>
      <c r="D823" s="29" t="str">
        <f t="shared" si="86"/>
        <v>Nisan</v>
      </c>
      <c r="E823" s="29">
        <f t="shared" si="87"/>
        <v>2</v>
      </c>
      <c r="F823" s="29">
        <f t="shared" si="88"/>
        <v>14</v>
      </c>
      <c r="G823" s="29">
        <f t="shared" si="89"/>
        <v>6</v>
      </c>
      <c r="H823" s="29" t="str">
        <f t="shared" si="90"/>
        <v>Cumartesi</v>
      </c>
    </row>
    <row r="824" spans="1:8" ht="10.5" customHeight="1" x14ac:dyDescent="0.25">
      <c r="A824" s="28">
        <v>42827</v>
      </c>
      <c r="B824" s="29">
        <f t="shared" si="84"/>
        <v>2017</v>
      </c>
      <c r="C824" s="29">
        <f t="shared" si="85"/>
        <v>4</v>
      </c>
      <c r="D824" s="29" t="str">
        <f t="shared" si="86"/>
        <v>Nisan</v>
      </c>
      <c r="E824" s="29">
        <f t="shared" si="87"/>
        <v>2</v>
      </c>
      <c r="F824" s="29">
        <f t="shared" si="88"/>
        <v>14</v>
      </c>
      <c r="G824" s="29">
        <f t="shared" si="89"/>
        <v>7</v>
      </c>
      <c r="H824" s="29" t="str">
        <f t="shared" si="90"/>
        <v>Pazar</v>
      </c>
    </row>
    <row r="825" spans="1:8" ht="10.5" customHeight="1" x14ac:dyDescent="0.25">
      <c r="A825" s="28">
        <v>42828</v>
      </c>
      <c r="B825" s="29">
        <f t="shared" si="84"/>
        <v>2017</v>
      </c>
      <c r="C825" s="29">
        <f t="shared" si="85"/>
        <v>4</v>
      </c>
      <c r="D825" s="29" t="str">
        <f t="shared" si="86"/>
        <v>Nisan</v>
      </c>
      <c r="E825" s="29">
        <f t="shared" si="87"/>
        <v>2</v>
      </c>
      <c r="F825" s="29">
        <f t="shared" si="88"/>
        <v>15</v>
      </c>
      <c r="G825" s="29">
        <f t="shared" si="89"/>
        <v>1</v>
      </c>
      <c r="H825" s="29" t="str">
        <f t="shared" si="90"/>
        <v>Pazartesi</v>
      </c>
    </row>
    <row r="826" spans="1:8" ht="10.5" customHeight="1" x14ac:dyDescent="0.25">
      <c r="A826" s="28">
        <v>42829</v>
      </c>
      <c r="B826" s="29">
        <f t="shared" si="84"/>
        <v>2017</v>
      </c>
      <c r="C826" s="29">
        <f t="shared" si="85"/>
        <v>4</v>
      </c>
      <c r="D826" s="29" t="str">
        <f t="shared" si="86"/>
        <v>Nisan</v>
      </c>
      <c r="E826" s="29">
        <f t="shared" si="87"/>
        <v>2</v>
      </c>
      <c r="F826" s="29">
        <f t="shared" si="88"/>
        <v>15</v>
      </c>
      <c r="G826" s="29">
        <f t="shared" si="89"/>
        <v>2</v>
      </c>
      <c r="H826" s="29" t="str">
        <f t="shared" si="90"/>
        <v>Salı</v>
      </c>
    </row>
    <row r="827" spans="1:8" ht="10.5" customHeight="1" x14ac:dyDescent="0.25">
      <c r="A827" s="28">
        <v>42830</v>
      </c>
      <c r="B827" s="29">
        <f t="shared" si="84"/>
        <v>2017</v>
      </c>
      <c r="C827" s="29">
        <f t="shared" si="85"/>
        <v>4</v>
      </c>
      <c r="D827" s="29" t="str">
        <f t="shared" si="86"/>
        <v>Nisan</v>
      </c>
      <c r="E827" s="29">
        <f t="shared" si="87"/>
        <v>2</v>
      </c>
      <c r="F827" s="29">
        <f t="shared" si="88"/>
        <v>15</v>
      </c>
      <c r="G827" s="29">
        <f t="shared" si="89"/>
        <v>3</v>
      </c>
      <c r="H827" s="29" t="str">
        <f t="shared" si="90"/>
        <v>Çarşamba</v>
      </c>
    </row>
    <row r="828" spans="1:8" ht="10.5" customHeight="1" x14ac:dyDescent="0.25">
      <c r="A828" s="28">
        <v>42831</v>
      </c>
      <c r="B828" s="29">
        <f t="shared" si="84"/>
        <v>2017</v>
      </c>
      <c r="C828" s="29">
        <f t="shared" si="85"/>
        <v>4</v>
      </c>
      <c r="D828" s="29" t="str">
        <f t="shared" si="86"/>
        <v>Nisan</v>
      </c>
      <c r="E828" s="29">
        <f t="shared" si="87"/>
        <v>2</v>
      </c>
      <c r="F828" s="29">
        <f t="shared" si="88"/>
        <v>15</v>
      </c>
      <c r="G828" s="29">
        <f t="shared" si="89"/>
        <v>4</v>
      </c>
      <c r="H828" s="29" t="str">
        <f t="shared" si="90"/>
        <v>Perşembe</v>
      </c>
    </row>
    <row r="829" spans="1:8" ht="10.5" customHeight="1" x14ac:dyDescent="0.25">
      <c r="A829" s="28">
        <v>42832</v>
      </c>
      <c r="B829" s="29">
        <f t="shared" si="84"/>
        <v>2017</v>
      </c>
      <c r="C829" s="29">
        <f t="shared" si="85"/>
        <v>4</v>
      </c>
      <c r="D829" s="29" t="str">
        <f t="shared" si="86"/>
        <v>Nisan</v>
      </c>
      <c r="E829" s="29">
        <f t="shared" si="87"/>
        <v>2</v>
      </c>
      <c r="F829" s="29">
        <f t="shared" si="88"/>
        <v>15</v>
      </c>
      <c r="G829" s="29">
        <f t="shared" si="89"/>
        <v>5</v>
      </c>
      <c r="H829" s="29" t="str">
        <f t="shared" si="90"/>
        <v>Cuma</v>
      </c>
    </row>
    <row r="830" spans="1:8" ht="10.5" customHeight="1" x14ac:dyDescent="0.25">
      <c r="A830" s="28">
        <v>42833</v>
      </c>
      <c r="B830" s="29">
        <f t="shared" si="84"/>
        <v>2017</v>
      </c>
      <c r="C830" s="29">
        <f t="shared" si="85"/>
        <v>4</v>
      </c>
      <c r="D830" s="29" t="str">
        <f t="shared" si="86"/>
        <v>Nisan</v>
      </c>
      <c r="E830" s="29">
        <f t="shared" si="87"/>
        <v>2</v>
      </c>
      <c r="F830" s="29">
        <f t="shared" si="88"/>
        <v>15</v>
      </c>
      <c r="G830" s="29">
        <f t="shared" si="89"/>
        <v>6</v>
      </c>
      <c r="H830" s="29" t="str">
        <f t="shared" si="90"/>
        <v>Cumartesi</v>
      </c>
    </row>
    <row r="831" spans="1:8" ht="10.5" customHeight="1" x14ac:dyDescent="0.25">
      <c r="A831" s="28">
        <v>42834</v>
      </c>
      <c r="B831" s="29">
        <f t="shared" si="84"/>
        <v>2017</v>
      </c>
      <c r="C831" s="29">
        <f t="shared" si="85"/>
        <v>4</v>
      </c>
      <c r="D831" s="29" t="str">
        <f t="shared" si="86"/>
        <v>Nisan</v>
      </c>
      <c r="E831" s="29">
        <f t="shared" si="87"/>
        <v>2</v>
      </c>
      <c r="F831" s="29">
        <f t="shared" si="88"/>
        <v>15</v>
      </c>
      <c r="G831" s="29">
        <f t="shared" si="89"/>
        <v>7</v>
      </c>
      <c r="H831" s="29" t="str">
        <f t="shared" si="90"/>
        <v>Pazar</v>
      </c>
    </row>
    <row r="832" spans="1:8" ht="10.5" customHeight="1" x14ac:dyDescent="0.25">
      <c r="A832" s="28">
        <v>42835</v>
      </c>
      <c r="B832" s="29">
        <f t="shared" si="84"/>
        <v>2017</v>
      </c>
      <c r="C832" s="29">
        <f t="shared" si="85"/>
        <v>4</v>
      </c>
      <c r="D832" s="29" t="str">
        <f t="shared" si="86"/>
        <v>Nisan</v>
      </c>
      <c r="E832" s="29">
        <f t="shared" si="87"/>
        <v>2</v>
      </c>
      <c r="F832" s="29">
        <f t="shared" si="88"/>
        <v>16</v>
      </c>
      <c r="G832" s="29">
        <f t="shared" si="89"/>
        <v>1</v>
      </c>
      <c r="H832" s="29" t="str">
        <f t="shared" si="90"/>
        <v>Pazartesi</v>
      </c>
    </row>
    <row r="833" spans="1:8" ht="10.5" customHeight="1" x14ac:dyDescent="0.25">
      <c r="A833" s="28">
        <v>42836</v>
      </c>
      <c r="B833" s="29">
        <f t="shared" si="84"/>
        <v>2017</v>
      </c>
      <c r="C833" s="29">
        <f t="shared" si="85"/>
        <v>4</v>
      </c>
      <c r="D833" s="29" t="str">
        <f t="shared" si="86"/>
        <v>Nisan</v>
      </c>
      <c r="E833" s="29">
        <f t="shared" si="87"/>
        <v>2</v>
      </c>
      <c r="F833" s="29">
        <f t="shared" si="88"/>
        <v>16</v>
      </c>
      <c r="G833" s="29">
        <f t="shared" si="89"/>
        <v>2</v>
      </c>
      <c r="H833" s="29" t="str">
        <f t="shared" si="90"/>
        <v>Salı</v>
      </c>
    </row>
    <row r="834" spans="1:8" ht="10.5" customHeight="1" x14ac:dyDescent="0.25">
      <c r="A834" s="28">
        <v>42837</v>
      </c>
      <c r="B834" s="29">
        <f t="shared" ref="B834:B897" si="91">IF(A834="","",YEAR(A834))</f>
        <v>2017</v>
      </c>
      <c r="C834" s="29">
        <f t="shared" ref="C834:C897" si="92">IF(A834="","",MONTH(A834))</f>
        <v>4</v>
      </c>
      <c r="D834" s="29" t="str">
        <f t="shared" ref="D834:D897" si="93">IF(A834="","",CHOOSE(MONTH(A834),"Ocak","Şubat","Mart","Nisan","Mayıs","Haziran","Temmuz","Ağustos","Eylül","Ekim","Kasım","Aralık"))</f>
        <v>Nisan</v>
      </c>
      <c r="E834" s="29">
        <f t="shared" ref="E834:E897" si="94">IF(A834="","",ROUNDUP(MONTH(A834)/3,0))</f>
        <v>2</v>
      </c>
      <c r="F834" s="29">
        <f t="shared" ref="F834:F897" si="95">IF(A834="","",WEEKNUM(A834,2))</f>
        <v>16</v>
      </c>
      <c r="G834" s="29">
        <f t="shared" ref="G834:G897" si="96">IF(A834="","",WEEKDAY(A834,2))</f>
        <v>3</v>
      </c>
      <c r="H834" s="29" t="str">
        <f t="shared" ref="H834:H897" si="97">IF(A834="","",CHOOSE(WEEKDAY(A834,2),"Pazartesi","Salı","Çarşamba","Perşembe","Cuma","Cumartesi","Pazar"))</f>
        <v>Çarşamba</v>
      </c>
    </row>
    <row r="835" spans="1:8" ht="10.5" customHeight="1" x14ac:dyDescent="0.25">
      <c r="A835" s="28">
        <v>42838</v>
      </c>
      <c r="B835" s="29">
        <f t="shared" si="91"/>
        <v>2017</v>
      </c>
      <c r="C835" s="29">
        <f t="shared" si="92"/>
        <v>4</v>
      </c>
      <c r="D835" s="29" t="str">
        <f t="shared" si="93"/>
        <v>Nisan</v>
      </c>
      <c r="E835" s="29">
        <f t="shared" si="94"/>
        <v>2</v>
      </c>
      <c r="F835" s="29">
        <f t="shared" si="95"/>
        <v>16</v>
      </c>
      <c r="G835" s="29">
        <f t="shared" si="96"/>
        <v>4</v>
      </c>
      <c r="H835" s="29" t="str">
        <f t="shared" si="97"/>
        <v>Perşembe</v>
      </c>
    </row>
    <row r="836" spans="1:8" ht="10.5" customHeight="1" x14ac:dyDescent="0.25">
      <c r="A836" s="28">
        <v>42839</v>
      </c>
      <c r="B836" s="29">
        <f t="shared" si="91"/>
        <v>2017</v>
      </c>
      <c r="C836" s="29">
        <f t="shared" si="92"/>
        <v>4</v>
      </c>
      <c r="D836" s="29" t="str">
        <f t="shared" si="93"/>
        <v>Nisan</v>
      </c>
      <c r="E836" s="29">
        <f t="shared" si="94"/>
        <v>2</v>
      </c>
      <c r="F836" s="29">
        <f t="shared" si="95"/>
        <v>16</v>
      </c>
      <c r="G836" s="29">
        <f t="shared" si="96"/>
        <v>5</v>
      </c>
      <c r="H836" s="29" t="str">
        <f t="shared" si="97"/>
        <v>Cuma</v>
      </c>
    </row>
    <row r="837" spans="1:8" ht="10.5" customHeight="1" x14ac:dyDescent="0.25">
      <c r="A837" s="28">
        <v>42840</v>
      </c>
      <c r="B837" s="29">
        <f t="shared" si="91"/>
        <v>2017</v>
      </c>
      <c r="C837" s="29">
        <f t="shared" si="92"/>
        <v>4</v>
      </c>
      <c r="D837" s="29" t="str">
        <f t="shared" si="93"/>
        <v>Nisan</v>
      </c>
      <c r="E837" s="29">
        <f t="shared" si="94"/>
        <v>2</v>
      </c>
      <c r="F837" s="29">
        <f t="shared" si="95"/>
        <v>16</v>
      </c>
      <c r="G837" s="29">
        <f t="shared" si="96"/>
        <v>6</v>
      </c>
      <c r="H837" s="29" t="str">
        <f t="shared" si="97"/>
        <v>Cumartesi</v>
      </c>
    </row>
    <row r="838" spans="1:8" ht="10.5" customHeight="1" x14ac:dyDescent="0.25">
      <c r="A838" s="28">
        <v>42841</v>
      </c>
      <c r="B838" s="29">
        <f t="shared" si="91"/>
        <v>2017</v>
      </c>
      <c r="C838" s="29">
        <f t="shared" si="92"/>
        <v>4</v>
      </c>
      <c r="D838" s="29" t="str">
        <f t="shared" si="93"/>
        <v>Nisan</v>
      </c>
      <c r="E838" s="29">
        <f t="shared" si="94"/>
        <v>2</v>
      </c>
      <c r="F838" s="29">
        <f t="shared" si="95"/>
        <v>16</v>
      </c>
      <c r="G838" s="29">
        <f t="shared" si="96"/>
        <v>7</v>
      </c>
      <c r="H838" s="29" t="str">
        <f t="shared" si="97"/>
        <v>Pazar</v>
      </c>
    </row>
    <row r="839" spans="1:8" ht="10.5" customHeight="1" x14ac:dyDescent="0.25">
      <c r="A839" s="28">
        <v>42842</v>
      </c>
      <c r="B839" s="29">
        <f t="shared" si="91"/>
        <v>2017</v>
      </c>
      <c r="C839" s="29">
        <f t="shared" si="92"/>
        <v>4</v>
      </c>
      <c r="D839" s="29" t="str">
        <f t="shared" si="93"/>
        <v>Nisan</v>
      </c>
      <c r="E839" s="29">
        <f t="shared" si="94"/>
        <v>2</v>
      </c>
      <c r="F839" s="29">
        <f t="shared" si="95"/>
        <v>17</v>
      </c>
      <c r="G839" s="29">
        <f t="shared" si="96"/>
        <v>1</v>
      </c>
      <c r="H839" s="29" t="str">
        <f t="shared" si="97"/>
        <v>Pazartesi</v>
      </c>
    </row>
    <row r="840" spans="1:8" ht="10.5" customHeight="1" x14ac:dyDescent="0.25">
      <c r="A840" s="28">
        <v>42843</v>
      </c>
      <c r="B840" s="29">
        <f t="shared" si="91"/>
        <v>2017</v>
      </c>
      <c r="C840" s="29">
        <f t="shared" si="92"/>
        <v>4</v>
      </c>
      <c r="D840" s="29" t="str">
        <f t="shared" si="93"/>
        <v>Nisan</v>
      </c>
      <c r="E840" s="29">
        <f t="shared" si="94"/>
        <v>2</v>
      </c>
      <c r="F840" s="29">
        <f t="shared" si="95"/>
        <v>17</v>
      </c>
      <c r="G840" s="29">
        <f t="shared" si="96"/>
        <v>2</v>
      </c>
      <c r="H840" s="29" t="str">
        <f t="shared" si="97"/>
        <v>Salı</v>
      </c>
    </row>
    <row r="841" spans="1:8" ht="10.5" customHeight="1" x14ac:dyDescent="0.25">
      <c r="A841" s="28">
        <v>42844</v>
      </c>
      <c r="B841" s="29">
        <f t="shared" si="91"/>
        <v>2017</v>
      </c>
      <c r="C841" s="29">
        <f t="shared" si="92"/>
        <v>4</v>
      </c>
      <c r="D841" s="29" t="str">
        <f t="shared" si="93"/>
        <v>Nisan</v>
      </c>
      <c r="E841" s="29">
        <f t="shared" si="94"/>
        <v>2</v>
      </c>
      <c r="F841" s="29">
        <f t="shared" si="95"/>
        <v>17</v>
      </c>
      <c r="G841" s="29">
        <f t="shared" si="96"/>
        <v>3</v>
      </c>
      <c r="H841" s="29" t="str">
        <f t="shared" si="97"/>
        <v>Çarşamba</v>
      </c>
    </row>
    <row r="842" spans="1:8" ht="10.5" customHeight="1" x14ac:dyDescent="0.25">
      <c r="A842" s="28">
        <v>42845</v>
      </c>
      <c r="B842" s="29">
        <f t="shared" si="91"/>
        <v>2017</v>
      </c>
      <c r="C842" s="29">
        <f t="shared" si="92"/>
        <v>4</v>
      </c>
      <c r="D842" s="29" t="str">
        <f t="shared" si="93"/>
        <v>Nisan</v>
      </c>
      <c r="E842" s="29">
        <f t="shared" si="94"/>
        <v>2</v>
      </c>
      <c r="F842" s="29">
        <f t="shared" si="95"/>
        <v>17</v>
      </c>
      <c r="G842" s="29">
        <f t="shared" si="96"/>
        <v>4</v>
      </c>
      <c r="H842" s="29" t="str">
        <f t="shared" si="97"/>
        <v>Perşembe</v>
      </c>
    </row>
    <row r="843" spans="1:8" ht="10.5" customHeight="1" x14ac:dyDescent="0.25">
      <c r="A843" s="28">
        <v>42846</v>
      </c>
      <c r="B843" s="29">
        <f t="shared" si="91"/>
        <v>2017</v>
      </c>
      <c r="C843" s="29">
        <f t="shared" si="92"/>
        <v>4</v>
      </c>
      <c r="D843" s="29" t="str">
        <f t="shared" si="93"/>
        <v>Nisan</v>
      </c>
      <c r="E843" s="29">
        <f t="shared" si="94"/>
        <v>2</v>
      </c>
      <c r="F843" s="29">
        <f t="shared" si="95"/>
        <v>17</v>
      </c>
      <c r="G843" s="29">
        <f t="shared" si="96"/>
        <v>5</v>
      </c>
      <c r="H843" s="29" t="str">
        <f t="shared" si="97"/>
        <v>Cuma</v>
      </c>
    </row>
    <row r="844" spans="1:8" ht="10.5" customHeight="1" x14ac:dyDescent="0.25">
      <c r="A844" s="28">
        <v>42847</v>
      </c>
      <c r="B844" s="29">
        <f t="shared" si="91"/>
        <v>2017</v>
      </c>
      <c r="C844" s="29">
        <f t="shared" si="92"/>
        <v>4</v>
      </c>
      <c r="D844" s="29" t="str">
        <f t="shared" si="93"/>
        <v>Nisan</v>
      </c>
      <c r="E844" s="29">
        <f t="shared" si="94"/>
        <v>2</v>
      </c>
      <c r="F844" s="29">
        <f t="shared" si="95"/>
        <v>17</v>
      </c>
      <c r="G844" s="29">
        <f t="shared" si="96"/>
        <v>6</v>
      </c>
      <c r="H844" s="29" t="str">
        <f t="shared" si="97"/>
        <v>Cumartesi</v>
      </c>
    </row>
    <row r="845" spans="1:8" ht="10.5" customHeight="1" x14ac:dyDescent="0.25">
      <c r="A845" s="28">
        <v>42848</v>
      </c>
      <c r="B845" s="29">
        <f t="shared" si="91"/>
        <v>2017</v>
      </c>
      <c r="C845" s="29">
        <f t="shared" si="92"/>
        <v>4</v>
      </c>
      <c r="D845" s="29" t="str">
        <f t="shared" si="93"/>
        <v>Nisan</v>
      </c>
      <c r="E845" s="29">
        <f t="shared" si="94"/>
        <v>2</v>
      </c>
      <c r="F845" s="29">
        <f t="shared" si="95"/>
        <v>17</v>
      </c>
      <c r="G845" s="29">
        <f t="shared" si="96"/>
        <v>7</v>
      </c>
      <c r="H845" s="29" t="str">
        <f t="shared" si="97"/>
        <v>Pazar</v>
      </c>
    </row>
    <row r="846" spans="1:8" ht="10.5" customHeight="1" x14ac:dyDescent="0.25">
      <c r="A846" s="28">
        <v>42849</v>
      </c>
      <c r="B846" s="29">
        <f t="shared" si="91"/>
        <v>2017</v>
      </c>
      <c r="C846" s="29">
        <f t="shared" si="92"/>
        <v>4</v>
      </c>
      <c r="D846" s="29" t="str">
        <f t="shared" si="93"/>
        <v>Nisan</v>
      </c>
      <c r="E846" s="29">
        <f t="shared" si="94"/>
        <v>2</v>
      </c>
      <c r="F846" s="29">
        <f t="shared" si="95"/>
        <v>18</v>
      </c>
      <c r="G846" s="29">
        <f t="shared" si="96"/>
        <v>1</v>
      </c>
      <c r="H846" s="29" t="str">
        <f t="shared" si="97"/>
        <v>Pazartesi</v>
      </c>
    </row>
    <row r="847" spans="1:8" ht="10.5" customHeight="1" x14ac:dyDescent="0.25">
      <c r="A847" s="28">
        <v>42850</v>
      </c>
      <c r="B847" s="29">
        <f t="shared" si="91"/>
        <v>2017</v>
      </c>
      <c r="C847" s="29">
        <f t="shared" si="92"/>
        <v>4</v>
      </c>
      <c r="D847" s="29" t="str">
        <f t="shared" si="93"/>
        <v>Nisan</v>
      </c>
      <c r="E847" s="29">
        <f t="shared" si="94"/>
        <v>2</v>
      </c>
      <c r="F847" s="29">
        <f t="shared" si="95"/>
        <v>18</v>
      </c>
      <c r="G847" s="29">
        <f t="shared" si="96"/>
        <v>2</v>
      </c>
      <c r="H847" s="29" t="str">
        <f t="shared" si="97"/>
        <v>Salı</v>
      </c>
    </row>
    <row r="848" spans="1:8" ht="10.5" customHeight="1" x14ac:dyDescent="0.25">
      <c r="A848" s="28">
        <v>42851</v>
      </c>
      <c r="B848" s="29">
        <f t="shared" si="91"/>
        <v>2017</v>
      </c>
      <c r="C848" s="29">
        <f t="shared" si="92"/>
        <v>4</v>
      </c>
      <c r="D848" s="29" t="str">
        <f t="shared" si="93"/>
        <v>Nisan</v>
      </c>
      <c r="E848" s="29">
        <f t="shared" si="94"/>
        <v>2</v>
      </c>
      <c r="F848" s="29">
        <f t="shared" si="95"/>
        <v>18</v>
      </c>
      <c r="G848" s="29">
        <f t="shared" si="96"/>
        <v>3</v>
      </c>
      <c r="H848" s="29" t="str">
        <f t="shared" si="97"/>
        <v>Çarşamba</v>
      </c>
    </row>
    <row r="849" spans="1:8" ht="10.5" customHeight="1" x14ac:dyDescent="0.25">
      <c r="A849" s="28">
        <v>42852</v>
      </c>
      <c r="B849" s="29">
        <f t="shared" si="91"/>
        <v>2017</v>
      </c>
      <c r="C849" s="29">
        <f t="shared" si="92"/>
        <v>4</v>
      </c>
      <c r="D849" s="29" t="str">
        <f t="shared" si="93"/>
        <v>Nisan</v>
      </c>
      <c r="E849" s="29">
        <f t="shared" si="94"/>
        <v>2</v>
      </c>
      <c r="F849" s="29">
        <f t="shared" si="95"/>
        <v>18</v>
      </c>
      <c r="G849" s="29">
        <f t="shared" si="96"/>
        <v>4</v>
      </c>
      <c r="H849" s="29" t="str">
        <f t="shared" si="97"/>
        <v>Perşembe</v>
      </c>
    </row>
    <row r="850" spans="1:8" ht="10.5" customHeight="1" x14ac:dyDescent="0.25">
      <c r="A850" s="28">
        <v>42853</v>
      </c>
      <c r="B850" s="29">
        <f t="shared" si="91"/>
        <v>2017</v>
      </c>
      <c r="C850" s="29">
        <f t="shared" si="92"/>
        <v>4</v>
      </c>
      <c r="D850" s="29" t="str">
        <f t="shared" si="93"/>
        <v>Nisan</v>
      </c>
      <c r="E850" s="29">
        <f t="shared" si="94"/>
        <v>2</v>
      </c>
      <c r="F850" s="29">
        <f t="shared" si="95"/>
        <v>18</v>
      </c>
      <c r="G850" s="29">
        <f t="shared" si="96"/>
        <v>5</v>
      </c>
      <c r="H850" s="29" t="str">
        <f t="shared" si="97"/>
        <v>Cuma</v>
      </c>
    </row>
    <row r="851" spans="1:8" ht="10.5" customHeight="1" x14ac:dyDescent="0.25">
      <c r="A851" s="28">
        <v>42854</v>
      </c>
      <c r="B851" s="29">
        <f t="shared" si="91"/>
        <v>2017</v>
      </c>
      <c r="C851" s="29">
        <f t="shared" si="92"/>
        <v>4</v>
      </c>
      <c r="D851" s="29" t="str">
        <f t="shared" si="93"/>
        <v>Nisan</v>
      </c>
      <c r="E851" s="29">
        <f t="shared" si="94"/>
        <v>2</v>
      </c>
      <c r="F851" s="29">
        <f t="shared" si="95"/>
        <v>18</v>
      </c>
      <c r="G851" s="29">
        <f t="shared" si="96"/>
        <v>6</v>
      </c>
      <c r="H851" s="29" t="str">
        <f t="shared" si="97"/>
        <v>Cumartesi</v>
      </c>
    </row>
    <row r="852" spans="1:8" ht="10.5" customHeight="1" x14ac:dyDescent="0.25">
      <c r="A852" s="28">
        <v>42855</v>
      </c>
      <c r="B852" s="29">
        <f t="shared" si="91"/>
        <v>2017</v>
      </c>
      <c r="C852" s="29">
        <f t="shared" si="92"/>
        <v>4</v>
      </c>
      <c r="D852" s="29" t="str">
        <f t="shared" si="93"/>
        <v>Nisan</v>
      </c>
      <c r="E852" s="29">
        <f t="shared" si="94"/>
        <v>2</v>
      </c>
      <c r="F852" s="29">
        <f t="shared" si="95"/>
        <v>18</v>
      </c>
      <c r="G852" s="29">
        <f t="shared" si="96"/>
        <v>7</v>
      </c>
      <c r="H852" s="29" t="str">
        <f t="shared" si="97"/>
        <v>Pazar</v>
      </c>
    </row>
    <row r="853" spans="1:8" ht="10.5" customHeight="1" x14ac:dyDescent="0.25">
      <c r="A853" s="28">
        <v>42856</v>
      </c>
      <c r="B853" s="29">
        <f t="shared" si="91"/>
        <v>2017</v>
      </c>
      <c r="C853" s="29">
        <f t="shared" si="92"/>
        <v>5</v>
      </c>
      <c r="D853" s="29" t="str">
        <f t="shared" si="93"/>
        <v>Mayıs</v>
      </c>
      <c r="E853" s="29">
        <f t="shared" si="94"/>
        <v>2</v>
      </c>
      <c r="F853" s="29">
        <f t="shared" si="95"/>
        <v>19</v>
      </c>
      <c r="G853" s="29">
        <f t="shared" si="96"/>
        <v>1</v>
      </c>
      <c r="H853" s="29" t="str">
        <f t="shared" si="97"/>
        <v>Pazartesi</v>
      </c>
    </row>
    <row r="854" spans="1:8" ht="10.5" customHeight="1" x14ac:dyDescent="0.25">
      <c r="A854" s="28">
        <v>42857</v>
      </c>
      <c r="B854" s="29">
        <f t="shared" si="91"/>
        <v>2017</v>
      </c>
      <c r="C854" s="29">
        <f t="shared" si="92"/>
        <v>5</v>
      </c>
      <c r="D854" s="29" t="str">
        <f t="shared" si="93"/>
        <v>Mayıs</v>
      </c>
      <c r="E854" s="29">
        <f t="shared" si="94"/>
        <v>2</v>
      </c>
      <c r="F854" s="29">
        <f t="shared" si="95"/>
        <v>19</v>
      </c>
      <c r="G854" s="29">
        <f t="shared" si="96"/>
        <v>2</v>
      </c>
      <c r="H854" s="29" t="str">
        <f t="shared" si="97"/>
        <v>Salı</v>
      </c>
    </row>
    <row r="855" spans="1:8" ht="10.5" customHeight="1" x14ac:dyDescent="0.25">
      <c r="A855" s="28">
        <v>42858</v>
      </c>
      <c r="B855" s="29">
        <f t="shared" si="91"/>
        <v>2017</v>
      </c>
      <c r="C855" s="29">
        <f t="shared" si="92"/>
        <v>5</v>
      </c>
      <c r="D855" s="29" t="str">
        <f t="shared" si="93"/>
        <v>Mayıs</v>
      </c>
      <c r="E855" s="29">
        <f t="shared" si="94"/>
        <v>2</v>
      </c>
      <c r="F855" s="29">
        <f t="shared" si="95"/>
        <v>19</v>
      </c>
      <c r="G855" s="29">
        <f t="shared" si="96"/>
        <v>3</v>
      </c>
      <c r="H855" s="29" t="str">
        <f t="shared" si="97"/>
        <v>Çarşamba</v>
      </c>
    </row>
    <row r="856" spans="1:8" ht="10.5" customHeight="1" x14ac:dyDescent="0.25">
      <c r="A856" s="28">
        <v>42859</v>
      </c>
      <c r="B856" s="29">
        <f t="shared" si="91"/>
        <v>2017</v>
      </c>
      <c r="C856" s="29">
        <f t="shared" si="92"/>
        <v>5</v>
      </c>
      <c r="D856" s="29" t="str">
        <f t="shared" si="93"/>
        <v>Mayıs</v>
      </c>
      <c r="E856" s="29">
        <f t="shared" si="94"/>
        <v>2</v>
      </c>
      <c r="F856" s="29">
        <f t="shared" si="95"/>
        <v>19</v>
      </c>
      <c r="G856" s="29">
        <f t="shared" si="96"/>
        <v>4</v>
      </c>
      <c r="H856" s="29" t="str">
        <f t="shared" si="97"/>
        <v>Perşembe</v>
      </c>
    </row>
    <row r="857" spans="1:8" ht="10.5" customHeight="1" x14ac:dyDescent="0.25">
      <c r="A857" s="28">
        <v>42860</v>
      </c>
      <c r="B857" s="29">
        <f t="shared" si="91"/>
        <v>2017</v>
      </c>
      <c r="C857" s="29">
        <f t="shared" si="92"/>
        <v>5</v>
      </c>
      <c r="D857" s="29" t="str">
        <f t="shared" si="93"/>
        <v>Mayıs</v>
      </c>
      <c r="E857" s="29">
        <f t="shared" si="94"/>
        <v>2</v>
      </c>
      <c r="F857" s="29">
        <f t="shared" si="95"/>
        <v>19</v>
      </c>
      <c r="G857" s="29">
        <f t="shared" si="96"/>
        <v>5</v>
      </c>
      <c r="H857" s="29" t="str">
        <f t="shared" si="97"/>
        <v>Cuma</v>
      </c>
    </row>
    <row r="858" spans="1:8" ht="10.5" customHeight="1" x14ac:dyDescent="0.25">
      <c r="A858" s="28">
        <v>42861</v>
      </c>
      <c r="B858" s="29">
        <f t="shared" si="91"/>
        <v>2017</v>
      </c>
      <c r="C858" s="29">
        <f t="shared" si="92"/>
        <v>5</v>
      </c>
      <c r="D858" s="29" t="str">
        <f t="shared" si="93"/>
        <v>Mayıs</v>
      </c>
      <c r="E858" s="29">
        <f t="shared" si="94"/>
        <v>2</v>
      </c>
      <c r="F858" s="29">
        <f t="shared" si="95"/>
        <v>19</v>
      </c>
      <c r="G858" s="29">
        <f t="shared" si="96"/>
        <v>6</v>
      </c>
      <c r="H858" s="29" t="str">
        <f t="shared" si="97"/>
        <v>Cumartesi</v>
      </c>
    </row>
    <row r="859" spans="1:8" ht="10.5" customHeight="1" x14ac:dyDescent="0.25">
      <c r="A859" s="28">
        <v>42862</v>
      </c>
      <c r="B859" s="29">
        <f t="shared" si="91"/>
        <v>2017</v>
      </c>
      <c r="C859" s="29">
        <f t="shared" si="92"/>
        <v>5</v>
      </c>
      <c r="D859" s="29" t="str">
        <f t="shared" si="93"/>
        <v>Mayıs</v>
      </c>
      <c r="E859" s="29">
        <f t="shared" si="94"/>
        <v>2</v>
      </c>
      <c r="F859" s="29">
        <f t="shared" si="95"/>
        <v>19</v>
      </c>
      <c r="G859" s="29">
        <f t="shared" si="96"/>
        <v>7</v>
      </c>
      <c r="H859" s="29" t="str">
        <f t="shared" si="97"/>
        <v>Pazar</v>
      </c>
    </row>
    <row r="860" spans="1:8" ht="10.5" customHeight="1" x14ac:dyDescent="0.25">
      <c r="A860" s="28">
        <v>42863</v>
      </c>
      <c r="B860" s="29">
        <f t="shared" si="91"/>
        <v>2017</v>
      </c>
      <c r="C860" s="29">
        <f t="shared" si="92"/>
        <v>5</v>
      </c>
      <c r="D860" s="29" t="str">
        <f t="shared" si="93"/>
        <v>Mayıs</v>
      </c>
      <c r="E860" s="29">
        <f t="shared" si="94"/>
        <v>2</v>
      </c>
      <c r="F860" s="29">
        <f t="shared" si="95"/>
        <v>20</v>
      </c>
      <c r="G860" s="29">
        <f t="shared" si="96"/>
        <v>1</v>
      </c>
      <c r="H860" s="29" t="str">
        <f t="shared" si="97"/>
        <v>Pazartesi</v>
      </c>
    </row>
    <row r="861" spans="1:8" ht="10.5" customHeight="1" x14ac:dyDescent="0.25">
      <c r="A861" s="28">
        <v>42864</v>
      </c>
      <c r="B861" s="29">
        <f t="shared" si="91"/>
        <v>2017</v>
      </c>
      <c r="C861" s="29">
        <f t="shared" si="92"/>
        <v>5</v>
      </c>
      <c r="D861" s="29" t="str">
        <f t="shared" si="93"/>
        <v>Mayıs</v>
      </c>
      <c r="E861" s="29">
        <f t="shared" si="94"/>
        <v>2</v>
      </c>
      <c r="F861" s="29">
        <f t="shared" si="95"/>
        <v>20</v>
      </c>
      <c r="G861" s="29">
        <f t="shared" si="96"/>
        <v>2</v>
      </c>
      <c r="H861" s="29" t="str">
        <f t="shared" si="97"/>
        <v>Salı</v>
      </c>
    </row>
    <row r="862" spans="1:8" ht="10.5" customHeight="1" x14ac:dyDescent="0.25">
      <c r="A862" s="28">
        <v>42865</v>
      </c>
      <c r="B862" s="29">
        <f t="shared" si="91"/>
        <v>2017</v>
      </c>
      <c r="C862" s="29">
        <f t="shared" si="92"/>
        <v>5</v>
      </c>
      <c r="D862" s="29" t="str">
        <f t="shared" si="93"/>
        <v>Mayıs</v>
      </c>
      <c r="E862" s="29">
        <f t="shared" si="94"/>
        <v>2</v>
      </c>
      <c r="F862" s="29">
        <f t="shared" si="95"/>
        <v>20</v>
      </c>
      <c r="G862" s="29">
        <f t="shared" si="96"/>
        <v>3</v>
      </c>
      <c r="H862" s="29" t="str">
        <f t="shared" si="97"/>
        <v>Çarşamba</v>
      </c>
    </row>
    <row r="863" spans="1:8" ht="10.5" customHeight="1" x14ac:dyDescent="0.25">
      <c r="A863" s="28">
        <v>42866</v>
      </c>
      <c r="B863" s="29">
        <f t="shared" si="91"/>
        <v>2017</v>
      </c>
      <c r="C863" s="29">
        <f t="shared" si="92"/>
        <v>5</v>
      </c>
      <c r="D863" s="29" t="str">
        <f t="shared" si="93"/>
        <v>Mayıs</v>
      </c>
      <c r="E863" s="29">
        <f t="shared" si="94"/>
        <v>2</v>
      </c>
      <c r="F863" s="29">
        <f t="shared" si="95"/>
        <v>20</v>
      </c>
      <c r="G863" s="29">
        <f t="shared" si="96"/>
        <v>4</v>
      </c>
      <c r="H863" s="29" t="str">
        <f t="shared" si="97"/>
        <v>Perşembe</v>
      </c>
    </row>
    <row r="864" spans="1:8" ht="10.5" customHeight="1" x14ac:dyDescent="0.25">
      <c r="A864" s="28">
        <v>42867</v>
      </c>
      <c r="B864" s="29">
        <f t="shared" si="91"/>
        <v>2017</v>
      </c>
      <c r="C864" s="29">
        <f t="shared" si="92"/>
        <v>5</v>
      </c>
      <c r="D864" s="29" t="str">
        <f t="shared" si="93"/>
        <v>Mayıs</v>
      </c>
      <c r="E864" s="29">
        <f t="shared" si="94"/>
        <v>2</v>
      </c>
      <c r="F864" s="29">
        <f t="shared" si="95"/>
        <v>20</v>
      </c>
      <c r="G864" s="29">
        <f t="shared" si="96"/>
        <v>5</v>
      </c>
      <c r="H864" s="29" t="str">
        <f t="shared" si="97"/>
        <v>Cuma</v>
      </c>
    </row>
    <row r="865" spans="1:8" ht="10.5" customHeight="1" x14ac:dyDescent="0.25">
      <c r="A865" s="28">
        <v>42868</v>
      </c>
      <c r="B865" s="29">
        <f t="shared" si="91"/>
        <v>2017</v>
      </c>
      <c r="C865" s="29">
        <f t="shared" si="92"/>
        <v>5</v>
      </c>
      <c r="D865" s="29" t="str">
        <f t="shared" si="93"/>
        <v>Mayıs</v>
      </c>
      <c r="E865" s="29">
        <f t="shared" si="94"/>
        <v>2</v>
      </c>
      <c r="F865" s="29">
        <f t="shared" si="95"/>
        <v>20</v>
      </c>
      <c r="G865" s="29">
        <f t="shared" si="96"/>
        <v>6</v>
      </c>
      <c r="H865" s="29" t="str">
        <f t="shared" si="97"/>
        <v>Cumartesi</v>
      </c>
    </row>
    <row r="866" spans="1:8" ht="10.5" customHeight="1" x14ac:dyDescent="0.25">
      <c r="A866" s="28">
        <v>42869</v>
      </c>
      <c r="B866" s="29">
        <f t="shared" si="91"/>
        <v>2017</v>
      </c>
      <c r="C866" s="29">
        <f t="shared" si="92"/>
        <v>5</v>
      </c>
      <c r="D866" s="29" t="str">
        <f t="shared" si="93"/>
        <v>Mayıs</v>
      </c>
      <c r="E866" s="29">
        <f t="shared" si="94"/>
        <v>2</v>
      </c>
      <c r="F866" s="29">
        <f t="shared" si="95"/>
        <v>20</v>
      </c>
      <c r="G866" s="29">
        <f t="shared" si="96"/>
        <v>7</v>
      </c>
      <c r="H866" s="29" t="str">
        <f t="shared" si="97"/>
        <v>Pazar</v>
      </c>
    </row>
    <row r="867" spans="1:8" ht="10.5" customHeight="1" x14ac:dyDescent="0.25">
      <c r="A867" s="28">
        <v>42870</v>
      </c>
      <c r="B867" s="29">
        <f t="shared" si="91"/>
        <v>2017</v>
      </c>
      <c r="C867" s="29">
        <f t="shared" si="92"/>
        <v>5</v>
      </c>
      <c r="D867" s="29" t="str">
        <f t="shared" si="93"/>
        <v>Mayıs</v>
      </c>
      <c r="E867" s="29">
        <f t="shared" si="94"/>
        <v>2</v>
      </c>
      <c r="F867" s="29">
        <f t="shared" si="95"/>
        <v>21</v>
      </c>
      <c r="G867" s="29">
        <f t="shared" si="96"/>
        <v>1</v>
      </c>
      <c r="H867" s="29" t="str">
        <f t="shared" si="97"/>
        <v>Pazartesi</v>
      </c>
    </row>
    <row r="868" spans="1:8" ht="10.5" customHeight="1" x14ac:dyDescent="0.25">
      <c r="A868" s="28">
        <v>42871</v>
      </c>
      <c r="B868" s="29">
        <f t="shared" si="91"/>
        <v>2017</v>
      </c>
      <c r="C868" s="29">
        <f t="shared" si="92"/>
        <v>5</v>
      </c>
      <c r="D868" s="29" t="str">
        <f t="shared" si="93"/>
        <v>Mayıs</v>
      </c>
      <c r="E868" s="29">
        <f t="shared" si="94"/>
        <v>2</v>
      </c>
      <c r="F868" s="29">
        <f t="shared" si="95"/>
        <v>21</v>
      </c>
      <c r="G868" s="29">
        <f t="shared" si="96"/>
        <v>2</v>
      </c>
      <c r="H868" s="29" t="str">
        <f t="shared" si="97"/>
        <v>Salı</v>
      </c>
    </row>
    <row r="869" spans="1:8" ht="10.5" customHeight="1" x14ac:dyDescent="0.25">
      <c r="A869" s="28">
        <v>42872</v>
      </c>
      <c r="B869" s="29">
        <f t="shared" si="91"/>
        <v>2017</v>
      </c>
      <c r="C869" s="29">
        <f t="shared" si="92"/>
        <v>5</v>
      </c>
      <c r="D869" s="29" t="str">
        <f t="shared" si="93"/>
        <v>Mayıs</v>
      </c>
      <c r="E869" s="29">
        <f t="shared" si="94"/>
        <v>2</v>
      </c>
      <c r="F869" s="29">
        <f t="shared" si="95"/>
        <v>21</v>
      </c>
      <c r="G869" s="29">
        <f t="shared" si="96"/>
        <v>3</v>
      </c>
      <c r="H869" s="29" t="str">
        <f t="shared" si="97"/>
        <v>Çarşamba</v>
      </c>
    </row>
    <row r="870" spans="1:8" ht="10.5" customHeight="1" x14ac:dyDescent="0.25">
      <c r="A870" s="28">
        <v>42873</v>
      </c>
      <c r="B870" s="29">
        <f t="shared" si="91"/>
        <v>2017</v>
      </c>
      <c r="C870" s="29">
        <f t="shared" si="92"/>
        <v>5</v>
      </c>
      <c r="D870" s="29" t="str">
        <f t="shared" si="93"/>
        <v>Mayıs</v>
      </c>
      <c r="E870" s="29">
        <f t="shared" si="94"/>
        <v>2</v>
      </c>
      <c r="F870" s="29">
        <f t="shared" si="95"/>
        <v>21</v>
      </c>
      <c r="G870" s="29">
        <f t="shared" si="96"/>
        <v>4</v>
      </c>
      <c r="H870" s="29" t="str">
        <f t="shared" si="97"/>
        <v>Perşembe</v>
      </c>
    </row>
    <row r="871" spans="1:8" ht="10.5" customHeight="1" x14ac:dyDescent="0.25">
      <c r="A871" s="28">
        <v>42874</v>
      </c>
      <c r="B871" s="29">
        <f t="shared" si="91"/>
        <v>2017</v>
      </c>
      <c r="C871" s="29">
        <f t="shared" si="92"/>
        <v>5</v>
      </c>
      <c r="D871" s="29" t="str">
        <f t="shared" si="93"/>
        <v>Mayıs</v>
      </c>
      <c r="E871" s="29">
        <f t="shared" si="94"/>
        <v>2</v>
      </c>
      <c r="F871" s="29">
        <f t="shared" si="95"/>
        <v>21</v>
      </c>
      <c r="G871" s="29">
        <f t="shared" si="96"/>
        <v>5</v>
      </c>
      <c r="H871" s="29" t="str">
        <f t="shared" si="97"/>
        <v>Cuma</v>
      </c>
    </row>
    <row r="872" spans="1:8" ht="10.5" customHeight="1" x14ac:dyDescent="0.25">
      <c r="A872" s="28">
        <v>42875</v>
      </c>
      <c r="B872" s="29">
        <f t="shared" si="91"/>
        <v>2017</v>
      </c>
      <c r="C872" s="29">
        <f t="shared" si="92"/>
        <v>5</v>
      </c>
      <c r="D872" s="29" t="str">
        <f t="shared" si="93"/>
        <v>Mayıs</v>
      </c>
      <c r="E872" s="29">
        <f t="shared" si="94"/>
        <v>2</v>
      </c>
      <c r="F872" s="29">
        <f t="shared" si="95"/>
        <v>21</v>
      </c>
      <c r="G872" s="29">
        <f t="shared" si="96"/>
        <v>6</v>
      </c>
      <c r="H872" s="29" t="str">
        <f t="shared" si="97"/>
        <v>Cumartesi</v>
      </c>
    </row>
    <row r="873" spans="1:8" ht="10.5" customHeight="1" x14ac:dyDescent="0.25">
      <c r="A873" s="28">
        <v>42876</v>
      </c>
      <c r="B873" s="29">
        <f t="shared" si="91"/>
        <v>2017</v>
      </c>
      <c r="C873" s="29">
        <f t="shared" si="92"/>
        <v>5</v>
      </c>
      <c r="D873" s="29" t="str">
        <f t="shared" si="93"/>
        <v>Mayıs</v>
      </c>
      <c r="E873" s="29">
        <f t="shared" si="94"/>
        <v>2</v>
      </c>
      <c r="F873" s="29">
        <f t="shared" si="95"/>
        <v>21</v>
      </c>
      <c r="G873" s="29">
        <f t="shared" si="96"/>
        <v>7</v>
      </c>
      <c r="H873" s="29" t="str">
        <f t="shared" si="97"/>
        <v>Pazar</v>
      </c>
    </row>
    <row r="874" spans="1:8" ht="10.5" customHeight="1" x14ac:dyDescent="0.25">
      <c r="A874" s="28">
        <v>42877</v>
      </c>
      <c r="B874" s="29">
        <f t="shared" si="91"/>
        <v>2017</v>
      </c>
      <c r="C874" s="29">
        <f t="shared" si="92"/>
        <v>5</v>
      </c>
      <c r="D874" s="29" t="str">
        <f t="shared" si="93"/>
        <v>Mayıs</v>
      </c>
      <c r="E874" s="29">
        <f t="shared" si="94"/>
        <v>2</v>
      </c>
      <c r="F874" s="29">
        <f t="shared" si="95"/>
        <v>22</v>
      </c>
      <c r="G874" s="29">
        <f t="shared" si="96"/>
        <v>1</v>
      </c>
      <c r="H874" s="29" t="str">
        <f t="shared" si="97"/>
        <v>Pazartesi</v>
      </c>
    </row>
    <row r="875" spans="1:8" ht="10.5" customHeight="1" x14ac:dyDescent="0.25">
      <c r="A875" s="28">
        <v>42878</v>
      </c>
      <c r="B875" s="29">
        <f t="shared" si="91"/>
        <v>2017</v>
      </c>
      <c r="C875" s="29">
        <f t="shared" si="92"/>
        <v>5</v>
      </c>
      <c r="D875" s="29" t="str">
        <f t="shared" si="93"/>
        <v>Mayıs</v>
      </c>
      <c r="E875" s="29">
        <f t="shared" si="94"/>
        <v>2</v>
      </c>
      <c r="F875" s="29">
        <f t="shared" si="95"/>
        <v>22</v>
      </c>
      <c r="G875" s="29">
        <f t="shared" si="96"/>
        <v>2</v>
      </c>
      <c r="H875" s="29" t="str">
        <f t="shared" si="97"/>
        <v>Salı</v>
      </c>
    </row>
    <row r="876" spans="1:8" ht="10.5" customHeight="1" x14ac:dyDescent="0.25">
      <c r="A876" s="28">
        <v>42879</v>
      </c>
      <c r="B876" s="29">
        <f t="shared" si="91"/>
        <v>2017</v>
      </c>
      <c r="C876" s="29">
        <f t="shared" si="92"/>
        <v>5</v>
      </c>
      <c r="D876" s="29" t="str">
        <f t="shared" si="93"/>
        <v>Mayıs</v>
      </c>
      <c r="E876" s="29">
        <f t="shared" si="94"/>
        <v>2</v>
      </c>
      <c r="F876" s="29">
        <f t="shared" si="95"/>
        <v>22</v>
      </c>
      <c r="G876" s="29">
        <f t="shared" si="96"/>
        <v>3</v>
      </c>
      <c r="H876" s="29" t="str">
        <f t="shared" si="97"/>
        <v>Çarşamba</v>
      </c>
    </row>
    <row r="877" spans="1:8" ht="10.5" customHeight="1" x14ac:dyDescent="0.25">
      <c r="A877" s="28">
        <v>42880</v>
      </c>
      <c r="B877" s="29">
        <f t="shared" si="91"/>
        <v>2017</v>
      </c>
      <c r="C877" s="29">
        <f t="shared" si="92"/>
        <v>5</v>
      </c>
      <c r="D877" s="29" t="str">
        <f t="shared" si="93"/>
        <v>Mayıs</v>
      </c>
      <c r="E877" s="29">
        <f t="shared" si="94"/>
        <v>2</v>
      </c>
      <c r="F877" s="29">
        <f t="shared" si="95"/>
        <v>22</v>
      </c>
      <c r="G877" s="29">
        <f t="shared" si="96"/>
        <v>4</v>
      </c>
      <c r="H877" s="29" t="str">
        <f t="shared" si="97"/>
        <v>Perşembe</v>
      </c>
    </row>
    <row r="878" spans="1:8" ht="10.5" customHeight="1" x14ac:dyDescent="0.25">
      <c r="A878" s="28">
        <v>42881</v>
      </c>
      <c r="B878" s="29">
        <f t="shared" si="91"/>
        <v>2017</v>
      </c>
      <c r="C878" s="29">
        <f t="shared" si="92"/>
        <v>5</v>
      </c>
      <c r="D878" s="29" t="str">
        <f t="shared" si="93"/>
        <v>Mayıs</v>
      </c>
      <c r="E878" s="29">
        <f t="shared" si="94"/>
        <v>2</v>
      </c>
      <c r="F878" s="29">
        <f t="shared" si="95"/>
        <v>22</v>
      </c>
      <c r="G878" s="29">
        <f t="shared" si="96"/>
        <v>5</v>
      </c>
      <c r="H878" s="29" t="str">
        <f t="shared" si="97"/>
        <v>Cuma</v>
      </c>
    </row>
    <row r="879" spans="1:8" ht="10.5" customHeight="1" x14ac:dyDescent="0.25">
      <c r="A879" s="28">
        <v>42882</v>
      </c>
      <c r="B879" s="29">
        <f t="shared" si="91"/>
        <v>2017</v>
      </c>
      <c r="C879" s="29">
        <f t="shared" si="92"/>
        <v>5</v>
      </c>
      <c r="D879" s="29" t="str">
        <f t="shared" si="93"/>
        <v>Mayıs</v>
      </c>
      <c r="E879" s="29">
        <f t="shared" si="94"/>
        <v>2</v>
      </c>
      <c r="F879" s="29">
        <f t="shared" si="95"/>
        <v>22</v>
      </c>
      <c r="G879" s="29">
        <f t="shared" si="96"/>
        <v>6</v>
      </c>
      <c r="H879" s="29" t="str">
        <f t="shared" si="97"/>
        <v>Cumartesi</v>
      </c>
    </row>
    <row r="880" spans="1:8" ht="10.5" customHeight="1" x14ac:dyDescent="0.25">
      <c r="A880" s="28">
        <v>42883</v>
      </c>
      <c r="B880" s="29">
        <f t="shared" si="91"/>
        <v>2017</v>
      </c>
      <c r="C880" s="29">
        <f t="shared" si="92"/>
        <v>5</v>
      </c>
      <c r="D880" s="29" t="str">
        <f t="shared" si="93"/>
        <v>Mayıs</v>
      </c>
      <c r="E880" s="29">
        <f t="shared" si="94"/>
        <v>2</v>
      </c>
      <c r="F880" s="29">
        <f t="shared" si="95"/>
        <v>22</v>
      </c>
      <c r="G880" s="29">
        <f t="shared" si="96"/>
        <v>7</v>
      </c>
      <c r="H880" s="29" t="str">
        <f t="shared" si="97"/>
        <v>Pazar</v>
      </c>
    </row>
    <row r="881" spans="1:8" ht="10.5" customHeight="1" x14ac:dyDescent="0.25">
      <c r="A881" s="28">
        <v>42884</v>
      </c>
      <c r="B881" s="29">
        <f t="shared" si="91"/>
        <v>2017</v>
      </c>
      <c r="C881" s="29">
        <f t="shared" si="92"/>
        <v>5</v>
      </c>
      <c r="D881" s="29" t="str">
        <f t="shared" si="93"/>
        <v>Mayıs</v>
      </c>
      <c r="E881" s="29">
        <f t="shared" si="94"/>
        <v>2</v>
      </c>
      <c r="F881" s="29">
        <f t="shared" si="95"/>
        <v>23</v>
      </c>
      <c r="G881" s="29">
        <f t="shared" si="96"/>
        <v>1</v>
      </c>
      <c r="H881" s="29" t="str">
        <f t="shared" si="97"/>
        <v>Pazartesi</v>
      </c>
    </row>
    <row r="882" spans="1:8" ht="10.5" customHeight="1" x14ac:dyDescent="0.25">
      <c r="A882" s="28">
        <v>42885</v>
      </c>
      <c r="B882" s="29">
        <f t="shared" si="91"/>
        <v>2017</v>
      </c>
      <c r="C882" s="29">
        <f t="shared" si="92"/>
        <v>5</v>
      </c>
      <c r="D882" s="29" t="str">
        <f t="shared" si="93"/>
        <v>Mayıs</v>
      </c>
      <c r="E882" s="29">
        <f t="shared" si="94"/>
        <v>2</v>
      </c>
      <c r="F882" s="29">
        <f t="shared" si="95"/>
        <v>23</v>
      </c>
      <c r="G882" s="29">
        <f t="shared" si="96"/>
        <v>2</v>
      </c>
      <c r="H882" s="29" t="str">
        <f t="shared" si="97"/>
        <v>Salı</v>
      </c>
    </row>
    <row r="883" spans="1:8" ht="10.5" customHeight="1" x14ac:dyDescent="0.25">
      <c r="A883" s="28">
        <v>42886</v>
      </c>
      <c r="B883" s="29">
        <f t="shared" si="91"/>
        <v>2017</v>
      </c>
      <c r="C883" s="29">
        <f t="shared" si="92"/>
        <v>5</v>
      </c>
      <c r="D883" s="29" t="str">
        <f t="shared" si="93"/>
        <v>Mayıs</v>
      </c>
      <c r="E883" s="29">
        <f t="shared" si="94"/>
        <v>2</v>
      </c>
      <c r="F883" s="29">
        <f t="shared" si="95"/>
        <v>23</v>
      </c>
      <c r="G883" s="29">
        <f t="shared" si="96"/>
        <v>3</v>
      </c>
      <c r="H883" s="29" t="str">
        <f t="shared" si="97"/>
        <v>Çarşamba</v>
      </c>
    </row>
    <row r="884" spans="1:8" ht="10.5" customHeight="1" x14ac:dyDescent="0.25">
      <c r="A884" s="28">
        <v>42887</v>
      </c>
      <c r="B884" s="29">
        <f t="shared" si="91"/>
        <v>2017</v>
      </c>
      <c r="C884" s="29">
        <f t="shared" si="92"/>
        <v>6</v>
      </c>
      <c r="D884" s="29" t="str">
        <f t="shared" si="93"/>
        <v>Haziran</v>
      </c>
      <c r="E884" s="29">
        <f t="shared" si="94"/>
        <v>2</v>
      </c>
      <c r="F884" s="29">
        <f t="shared" si="95"/>
        <v>23</v>
      </c>
      <c r="G884" s="29">
        <f t="shared" si="96"/>
        <v>4</v>
      </c>
      <c r="H884" s="29" t="str">
        <f t="shared" si="97"/>
        <v>Perşembe</v>
      </c>
    </row>
    <row r="885" spans="1:8" ht="10.5" customHeight="1" x14ac:dyDescent="0.25">
      <c r="A885" s="28">
        <v>42888</v>
      </c>
      <c r="B885" s="29">
        <f t="shared" si="91"/>
        <v>2017</v>
      </c>
      <c r="C885" s="29">
        <f t="shared" si="92"/>
        <v>6</v>
      </c>
      <c r="D885" s="29" t="str">
        <f t="shared" si="93"/>
        <v>Haziran</v>
      </c>
      <c r="E885" s="29">
        <f t="shared" si="94"/>
        <v>2</v>
      </c>
      <c r="F885" s="29">
        <f t="shared" si="95"/>
        <v>23</v>
      </c>
      <c r="G885" s="29">
        <f t="shared" si="96"/>
        <v>5</v>
      </c>
      <c r="H885" s="29" t="str">
        <f t="shared" si="97"/>
        <v>Cuma</v>
      </c>
    </row>
    <row r="886" spans="1:8" ht="10.5" customHeight="1" x14ac:dyDescent="0.25">
      <c r="A886" s="28">
        <v>42889</v>
      </c>
      <c r="B886" s="29">
        <f t="shared" si="91"/>
        <v>2017</v>
      </c>
      <c r="C886" s="29">
        <f t="shared" si="92"/>
        <v>6</v>
      </c>
      <c r="D886" s="29" t="str">
        <f t="shared" si="93"/>
        <v>Haziran</v>
      </c>
      <c r="E886" s="29">
        <f t="shared" si="94"/>
        <v>2</v>
      </c>
      <c r="F886" s="29">
        <f t="shared" si="95"/>
        <v>23</v>
      </c>
      <c r="G886" s="29">
        <f t="shared" si="96"/>
        <v>6</v>
      </c>
      <c r="H886" s="29" t="str">
        <f t="shared" si="97"/>
        <v>Cumartesi</v>
      </c>
    </row>
    <row r="887" spans="1:8" ht="10.5" customHeight="1" x14ac:dyDescent="0.25">
      <c r="A887" s="28">
        <v>42890</v>
      </c>
      <c r="B887" s="29">
        <f t="shared" si="91"/>
        <v>2017</v>
      </c>
      <c r="C887" s="29">
        <f t="shared" si="92"/>
        <v>6</v>
      </c>
      <c r="D887" s="29" t="str">
        <f t="shared" si="93"/>
        <v>Haziran</v>
      </c>
      <c r="E887" s="29">
        <f t="shared" si="94"/>
        <v>2</v>
      </c>
      <c r="F887" s="29">
        <f t="shared" si="95"/>
        <v>23</v>
      </c>
      <c r="G887" s="29">
        <f t="shared" si="96"/>
        <v>7</v>
      </c>
      <c r="H887" s="29" t="str">
        <f t="shared" si="97"/>
        <v>Pazar</v>
      </c>
    </row>
    <row r="888" spans="1:8" ht="10.5" customHeight="1" x14ac:dyDescent="0.25">
      <c r="A888" s="28">
        <v>42891</v>
      </c>
      <c r="B888" s="29">
        <f t="shared" si="91"/>
        <v>2017</v>
      </c>
      <c r="C888" s="29">
        <f t="shared" si="92"/>
        <v>6</v>
      </c>
      <c r="D888" s="29" t="str">
        <f t="shared" si="93"/>
        <v>Haziran</v>
      </c>
      <c r="E888" s="29">
        <f t="shared" si="94"/>
        <v>2</v>
      </c>
      <c r="F888" s="29">
        <f t="shared" si="95"/>
        <v>24</v>
      </c>
      <c r="G888" s="29">
        <f t="shared" si="96"/>
        <v>1</v>
      </c>
      <c r="H888" s="29" t="str">
        <f t="shared" si="97"/>
        <v>Pazartesi</v>
      </c>
    </row>
    <row r="889" spans="1:8" ht="10.5" customHeight="1" x14ac:dyDescent="0.25">
      <c r="A889" s="28">
        <v>42892</v>
      </c>
      <c r="B889" s="29">
        <f t="shared" si="91"/>
        <v>2017</v>
      </c>
      <c r="C889" s="29">
        <f t="shared" si="92"/>
        <v>6</v>
      </c>
      <c r="D889" s="29" t="str">
        <f t="shared" si="93"/>
        <v>Haziran</v>
      </c>
      <c r="E889" s="29">
        <f t="shared" si="94"/>
        <v>2</v>
      </c>
      <c r="F889" s="29">
        <f t="shared" si="95"/>
        <v>24</v>
      </c>
      <c r="G889" s="29">
        <f t="shared" si="96"/>
        <v>2</v>
      </c>
      <c r="H889" s="29" t="str">
        <f t="shared" si="97"/>
        <v>Salı</v>
      </c>
    </row>
    <row r="890" spans="1:8" ht="10.5" customHeight="1" x14ac:dyDescent="0.25">
      <c r="A890" s="28">
        <v>42893</v>
      </c>
      <c r="B890" s="29">
        <f t="shared" si="91"/>
        <v>2017</v>
      </c>
      <c r="C890" s="29">
        <f t="shared" si="92"/>
        <v>6</v>
      </c>
      <c r="D890" s="29" t="str">
        <f t="shared" si="93"/>
        <v>Haziran</v>
      </c>
      <c r="E890" s="29">
        <f t="shared" si="94"/>
        <v>2</v>
      </c>
      <c r="F890" s="29">
        <f t="shared" si="95"/>
        <v>24</v>
      </c>
      <c r="G890" s="29">
        <f t="shared" si="96"/>
        <v>3</v>
      </c>
      <c r="H890" s="29" t="str">
        <f t="shared" si="97"/>
        <v>Çarşamba</v>
      </c>
    </row>
    <row r="891" spans="1:8" ht="10.5" customHeight="1" x14ac:dyDescent="0.25">
      <c r="A891" s="28">
        <v>42894</v>
      </c>
      <c r="B891" s="29">
        <f t="shared" si="91"/>
        <v>2017</v>
      </c>
      <c r="C891" s="29">
        <f t="shared" si="92"/>
        <v>6</v>
      </c>
      <c r="D891" s="29" t="str">
        <f t="shared" si="93"/>
        <v>Haziran</v>
      </c>
      <c r="E891" s="29">
        <f t="shared" si="94"/>
        <v>2</v>
      </c>
      <c r="F891" s="29">
        <f t="shared" si="95"/>
        <v>24</v>
      </c>
      <c r="G891" s="29">
        <f t="shared" si="96"/>
        <v>4</v>
      </c>
      <c r="H891" s="29" t="str">
        <f t="shared" si="97"/>
        <v>Perşembe</v>
      </c>
    </row>
    <row r="892" spans="1:8" ht="10.5" customHeight="1" x14ac:dyDescent="0.25">
      <c r="A892" s="28">
        <v>42895</v>
      </c>
      <c r="B892" s="29">
        <f t="shared" si="91"/>
        <v>2017</v>
      </c>
      <c r="C892" s="29">
        <f t="shared" si="92"/>
        <v>6</v>
      </c>
      <c r="D892" s="29" t="str">
        <f t="shared" si="93"/>
        <v>Haziran</v>
      </c>
      <c r="E892" s="29">
        <f t="shared" si="94"/>
        <v>2</v>
      </c>
      <c r="F892" s="29">
        <f t="shared" si="95"/>
        <v>24</v>
      </c>
      <c r="G892" s="29">
        <f t="shared" si="96"/>
        <v>5</v>
      </c>
      <c r="H892" s="29" t="str">
        <f t="shared" si="97"/>
        <v>Cuma</v>
      </c>
    </row>
    <row r="893" spans="1:8" ht="10.5" customHeight="1" x14ac:dyDescent="0.25">
      <c r="A893" s="28">
        <v>42896</v>
      </c>
      <c r="B893" s="29">
        <f t="shared" si="91"/>
        <v>2017</v>
      </c>
      <c r="C893" s="29">
        <f t="shared" si="92"/>
        <v>6</v>
      </c>
      <c r="D893" s="29" t="str">
        <f t="shared" si="93"/>
        <v>Haziran</v>
      </c>
      <c r="E893" s="29">
        <f t="shared" si="94"/>
        <v>2</v>
      </c>
      <c r="F893" s="29">
        <f t="shared" si="95"/>
        <v>24</v>
      </c>
      <c r="G893" s="29">
        <f t="shared" si="96"/>
        <v>6</v>
      </c>
      <c r="H893" s="29" t="str">
        <f t="shared" si="97"/>
        <v>Cumartesi</v>
      </c>
    </row>
    <row r="894" spans="1:8" ht="10.5" customHeight="1" x14ac:dyDescent="0.25">
      <c r="A894" s="28">
        <v>42897</v>
      </c>
      <c r="B894" s="29">
        <f t="shared" si="91"/>
        <v>2017</v>
      </c>
      <c r="C894" s="29">
        <f t="shared" si="92"/>
        <v>6</v>
      </c>
      <c r="D894" s="29" t="str">
        <f t="shared" si="93"/>
        <v>Haziran</v>
      </c>
      <c r="E894" s="29">
        <f t="shared" si="94"/>
        <v>2</v>
      </c>
      <c r="F894" s="29">
        <f t="shared" si="95"/>
        <v>24</v>
      </c>
      <c r="G894" s="29">
        <f t="shared" si="96"/>
        <v>7</v>
      </c>
      <c r="H894" s="29" t="str">
        <f t="shared" si="97"/>
        <v>Pazar</v>
      </c>
    </row>
    <row r="895" spans="1:8" ht="10.5" customHeight="1" x14ac:dyDescent="0.25">
      <c r="A895" s="28">
        <v>42898</v>
      </c>
      <c r="B895" s="29">
        <f t="shared" si="91"/>
        <v>2017</v>
      </c>
      <c r="C895" s="29">
        <f t="shared" si="92"/>
        <v>6</v>
      </c>
      <c r="D895" s="29" t="str">
        <f t="shared" si="93"/>
        <v>Haziran</v>
      </c>
      <c r="E895" s="29">
        <f t="shared" si="94"/>
        <v>2</v>
      </c>
      <c r="F895" s="29">
        <f t="shared" si="95"/>
        <v>25</v>
      </c>
      <c r="G895" s="29">
        <f t="shared" si="96"/>
        <v>1</v>
      </c>
      <c r="H895" s="29" t="str">
        <f t="shared" si="97"/>
        <v>Pazartesi</v>
      </c>
    </row>
    <row r="896" spans="1:8" ht="10.5" customHeight="1" x14ac:dyDescent="0.25">
      <c r="A896" s="28">
        <v>42899</v>
      </c>
      <c r="B896" s="29">
        <f t="shared" si="91"/>
        <v>2017</v>
      </c>
      <c r="C896" s="29">
        <f t="shared" si="92"/>
        <v>6</v>
      </c>
      <c r="D896" s="29" t="str">
        <f t="shared" si="93"/>
        <v>Haziran</v>
      </c>
      <c r="E896" s="29">
        <f t="shared" si="94"/>
        <v>2</v>
      </c>
      <c r="F896" s="29">
        <f t="shared" si="95"/>
        <v>25</v>
      </c>
      <c r="G896" s="29">
        <f t="shared" si="96"/>
        <v>2</v>
      </c>
      <c r="H896" s="29" t="str">
        <f t="shared" si="97"/>
        <v>Salı</v>
      </c>
    </row>
    <row r="897" spans="1:8" ht="10.5" customHeight="1" x14ac:dyDescent="0.25">
      <c r="A897" s="28">
        <v>42900</v>
      </c>
      <c r="B897" s="29">
        <f t="shared" si="91"/>
        <v>2017</v>
      </c>
      <c r="C897" s="29">
        <f t="shared" si="92"/>
        <v>6</v>
      </c>
      <c r="D897" s="29" t="str">
        <f t="shared" si="93"/>
        <v>Haziran</v>
      </c>
      <c r="E897" s="29">
        <f t="shared" si="94"/>
        <v>2</v>
      </c>
      <c r="F897" s="29">
        <f t="shared" si="95"/>
        <v>25</v>
      </c>
      <c r="G897" s="29">
        <f t="shared" si="96"/>
        <v>3</v>
      </c>
      <c r="H897" s="29" t="str">
        <f t="shared" si="97"/>
        <v>Çarşamba</v>
      </c>
    </row>
    <row r="898" spans="1:8" ht="10.5" customHeight="1" x14ac:dyDescent="0.25">
      <c r="A898" s="28">
        <v>42901</v>
      </c>
      <c r="B898" s="29">
        <f t="shared" ref="B898:B961" si="98">IF(A898="","",YEAR(A898))</f>
        <v>2017</v>
      </c>
      <c r="C898" s="29">
        <f t="shared" ref="C898:C961" si="99">IF(A898="","",MONTH(A898))</f>
        <v>6</v>
      </c>
      <c r="D898" s="29" t="str">
        <f t="shared" ref="D898:D961" si="100">IF(A898="","",CHOOSE(MONTH(A898),"Ocak","Şubat","Mart","Nisan","Mayıs","Haziran","Temmuz","Ağustos","Eylül","Ekim","Kasım","Aralık"))</f>
        <v>Haziran</v>
      </c>
      <c r="E898" s="29">
        <f t="shared" ref="E898:E961" si="101">IF(A898="","",ROUNDUP(MONTH(A898)/3,0))</f>
        <v>2</v>
      </c>
      <c r="F898" s="29">
        <f t="shared" ref="F898:F961" si="102">IF(A898="","",WEEKNUM(A898,2))</f>
        <v>25</v>
      </c>
      <c r="G898" s="29">
        <f t="shared" ref="G898:G961" si="103">IF(A898="","",WEEKDAY(A898,2))</f>
        <v>4</v>
      </c>
      <c r="H898" s="29" t="str">
        <f t="shared" ref="H898:H961" si="104">IF(A898="","",CHOOSE(WEEKDAY(A898,2),"Pazartesi","Salı","Çarşamba","Perşembe","Cuma","Cumartesi","Pazar"))</f>
        <v>Perşembe</v>
      </c>
    </row>
    <row r="899" spans="1:8" ht="10.5" customHeight="1" x14ac:dyDescent="0.25">
      <c r="A899" s="28">
        <v>42902</v>
      </c>
      <c r="B899" s="29">
        <f t="shared" si="98"/>
        <v>2017</v>
      </c>
      <c r="C899" s="29">
        <f t="shared" si="99"/>
        <v>6</v>
      </c>
      <c r="D899" s="29" t="str">
        <f t="shared" si="100"/>
        <v>Haziran</v>
      </c>
      <c r="E899" s="29">
        <f t="shared" si="101"/>
        <v>2</v>
      </c>
      <c r="F899" s="29">
        <f t="shared" si="102"/>
        <v>25</v>
      </c>
      <c r="G899" s="29">
        <f t="shared" si="103"/>
        <v>5</v>
      </c>
      <c r="H899" s="29" t="str">
        <f t="shared" si="104"/>
        <v>Cuma</v>
      </c>
    </row>
    <row r="900" spans="1:8" ht="10.5" customHeight="1" x14ac:dyDescent="0.25">
      <c r="A900" s="28">
        <v>42903</v>
      </c>
      <c r="B900" s="29">
        <f t="shared" si="98"/>
        <v>2017</v>
      </c>
      <c r="C900" s="29">
        <f t="shared" si="99"/>
        <v>6</v>
      </c>
      <c r="D900" s="29" t="str">
        <f t="shared" si="100"/>
        <v>Haziran</v>
      </c>
      <c r="E900" s="29">
        <f t="shared" si="101"/>
        <v>2</v>
      </c>
      <c r="F900" s="29">
        <f t="shared" si="102"/>
        <v>25</v>
      </c>
      <c r="G900" s="29">
        <f t="shared" si="103"/>
        <v>6</v>
      </c>
      <c r="H900" s="29" t="str">
        <f t="shared" si="104"/>
        <v>Cumartesi</v>
      </c>
    </row>
    <row r="901" spans="1:8" ht="10.5" customHeight="1" x14ac:dyDescent="0.25">
      <c r="A901" s="28">
        <v>42904</v>
      </c>
      <c r="B901" s="29">
        <f t="shared" si="98"/>
        <v>2017</v>
      </c>
      <c r="C901" s="29">
        <f t="shared" si="99"/>
        <v>6</v>
      </c>
      <c r="D901" s="29" t="str">
        <f t="shared" si="100"/>
        <v>Haziran</v>
      </c>
      <c r="E901" s="29">
        <f t="shared" si="101"/>
        <v>2</v>
      </c>
      <c r="F901" s="29">
        <f t="shared" si="102"/>
        <v>25</v>
      </c>
      <c r="G901" s="29">
        <f t="shared" si="103"/>
        <v>7</v>
      </c>
      <c r="H901" s="29" t="str">
        <f t="shared" si="104"/>
        <v>Pazar</v>
      </c>
    </row>
    <row r="902" spans="1:8" ht="10.5" customHeight="1" x14ac:dyDescent="0.25">
      <c r="A902" s="28">
        <v>42905</v>
      </c>
      <c r="B902" s="29">
        <f t="shared" si="98"/>
        <v>2017</v>
      </c>
      <c r="C902" s="29">
        <f t="shared" si="99"/>
        <v>6</v>
      </c>
      <c r="D902" s="29" t="str">
        <f t="shared" si="100"/>
        <v>Haziran</v>
      </c>
      <c r="E902" s="29">
        <f t="shared" si="101"/>
        <v>2</v>
      </c>
      <c r="F902" s="29">
        <f t="shared" si="102"/>
        <v>26</v>
      </c>
      <c r="G902" s="29">
        <f t="shared" si="103"/>
        <v>1</v>
      </c>
      <c r="H902" s="29" t="str">
        <f t="shared" si="104"/>
        <v>Pazartesi</v>
      </c>
    </row>
    <row r="903" spans="1:8" ht="10.5" customHeight="1" x14ac:dyDescent="0.25">
      <c r="A903" s="28">
        <v>42906</v>
      </c>
      <c r="B903" s="29">
        <f t="shared" si="98"/>
        <v>2017</v>
      </c>
      <c r="C903" s="29">
        <f t="shared" si="99"/>
        <v>6</v>
      </c>
      <c r="D903" s="29" t="str">
        <f t="shared" si="100"/>
        <v>Haziran</v>
      </c>
      <c r="E903" s="29">
        <f t="shared" si="101"/>
        <v>2</v>
      </c>
      <c r="F903" s="29">
        <f t="shared" si="102"/>
        <v>26</v>
      </c>
      <c r="G903" s="29">
        <f t="shared" si="103"/>
        <v>2</v>
      </c>
      <c r="H903" s="29" t="str">
        <f t="shared" si="104"/>
        <v>Salı</v>
      </c>
    </row>
    <row r="904" spans="1:8" ht="10.5" customHeight="1" x14ac:dyDescent="0.25">
      <c r="A904" s="28">
        <v>42907</v>
      </c>
      <c r="B904" s="29">
        <f t="shared" si="98"/>
        <v>2017</v>
      </c>
      <c r="C904" s="29">
        <f t="shared" si="99"/>
        <v>6</v>
      </c>
      <c r="D904" s="29" t="str">
        <f t="shared" si="100"/>
        <v>Haziran</v>
      </c>
      <c r="E904" s="29">
        <f t="shared" si="101"/>
        <v>2</v>
      </c>
      <c r="F904" s="29">
        <f t="shared" si="102"/>
        <v>26</v>
      </c>
      <c r="G904" s="29">
        <f t="shared" si="103"/>
        <v>3</v>
      </c>
      <c r="H904" s="29" t="str">
        <f t="shared" si="104"/>
        <v>Çarşamba</v>
      </c>
    </row>
    <row r="905" spans="1:8" ht="10.5" customHeight="1" x14ac:dyDescent="0.25">
      <c r="A905" s="28">
        <v>42908</v>
      </c>
      <c r="B905" s="29">
        <f t="shared" si="98"/>
        <v>2017</v>
      </c>
      <c r="C905" s="29">
        <f t="shared" si="99"/>
        <v>6</v>
      </c>
      <c r="D905" s="29" t="str">
        <f t="shared" si="100"/>
        <v>Haziran</v>
      </c>
      <c r="E905" s="29">
        <f t="shared" si="101"/>
        <v>2</v>
      </c>
      <c r="F905" s="29">
        <f t="shared" si="102"/>
        <v>26</v>
      </c>
      <c r="G905" s="29">
        <f t="shared" si="103"/>
        <v>4</v>
      </c>
      <c r="H905" s="29" t="str">
        <f t="shared" si="104"/>
        <v>Perşembe</v>
      </c>
    </row>
    <row r="906" spans="1:8" ht="10.5" customHeight="1" x14ac:dyDescent="0.25">
      <c r="A906" s="28">
        <v>42909</v>
      </c>
      <c r="B906" s="29">
        <f t="shared" si="98"/>
        <v>2017</v>
      </c>
      <c r="C906" s="29">
        <f t="shared" si="99"/>
        <v>6</v>
      </c>
      <c r="D906" s="29" t="str">
        <f t="shared" si="100"/>
        <v>Haziran</v>
      </c>
      <c r="E906" s="29">
        <f t="shared" si="101"/>
        <v>2</v>
      </c>
      <c r="F906" s="29">
        <f t="shared" si="102"/>
        <v>26</v>
      </c>
      <c r="G906" s="29">
        <f t="shared" si="103"/>
        <v>5</v>
      </c>
      <c r="H906" s="29" t="str">
        <f t="shared" si="104"/>
        <v>Cuma</v>
      </c>
    </row>
    <row r="907" spans="1:8" ht="10.5" customHeight="1" x14ac:dyDescent="0.25">
      <c r="A907" s="28">
        <v>42910</v>
      </c>
      <c r="B907" s="29">
        <f t="shared" si="98"/>
        <v>2017</v>
      </c>
      <c r="C907" s="29">
        <f t="shared" si="99"/>
        <v>6</v>
      </c>
      <c r="D907" s="29" t="str">
        <f t="shared" si="100"/>
        <v>Haziran</v>
      </c>
      <c r="E907" s="29">
        <f t="shared" si="101"/>
        <v>2</v>
      </c>
      <c r="F907" s="29">
        <f t="shared" si="102"/>
        <v>26</v>
      </c>
      <c r="G907" s="29">
        <f t="shared" si="103"/>
        <v>6</v>
      </c>
      <c r="H907" s="29" t="str">
        <f t="shared" si="104"/>
        <v>Cumartesi</v>
      </c>
    </row>
    <row r="908" spans="1:8" ht="10.5" customHeight="1" x14ac:dyDescent="0.25">
      <c r="A908" s="28">
        <v>42911</v>
      </c>
      <c r="B908" s="29">
        <f t="shared" si="98"/>
        <v>2017</v>
      </c>
      <c r="C908" s="29">
        <f t="shared" si="99"/>
        <v>6</v>
      </c>
      <c r="D908" s="29" t="str">
        <f t="shared" si="100"/>
        <v>Haziran</v>
      </c>
      <c r="E908" s="29">
        <f t="shared" si="101"/>
        <v>2</v>
      </c>
      <c r="F908" s="29">
        <f t="shared" si="102"/>
        <v>26</v>
      </c>
      <c r="G908" s="29">
        <f t="shared" si="103"/>
        <v>7</v>
      </c>
      <c r="H908" s="29" t="str">
        <f t="shared" si="104"/>
        <v>Pazar</v>
      </c>
    </row>
    <row r="909" spans="1:8" ht="10.5" customHeight="1" x14ac:dyDescent="0.25">
      <c r="A909" s="28">
        <v>42912</v>
      </c>
      <c r="B909" s="29">
        <f t="shared" si="98"/>
        <v>2017</v>
      </c>
      <c r="C909" s="29">
        <f t="shared" si="99"/>
        <v>6</v>
      </c>
      <c r="D909" s="29" t="str">
        <f t="shared" si="100"/>
        <v>Haziran</v>
      </c>
      <c r="E909" s="29">
        <f t="shared" si="101"/>
        <v>2</v>
      </c>
      <c r="F909" s="29">
        <f t="shared" si="102"/>
        <v>27</v>
      </c>
      <c r="G909" s="29">
        <f t="shared" si="103"/>
        <v>1</v>
      </c>
      <c r="H909" s="29" t="str">
        <f t="shared" si="104"/>
        <v>Pazartesi</v>
      </c>
    </row>
    <row r="910" spans="1:8" ht="10.5" customHeight="1" x14ac:dyDescent="0.25">
      <c r="A910" s="28">
        <v>42913</v>
      </c>
      <c r="B910" s="29">
        <f t="shared" si="98"/>
        <v>2017</v>
      </c>
      <c r="C910" s="29">
        <f t="shared" si="99"/>
        <v>6</v>
      </c>
      <c r="D910" s="29" t="str">
        <f t="shared" si="100"/>
        <v>Haziran</v>
      </c>
      <c r="E910" s="29">
        <f t="shared" si="101"/>
        <v>2</v>
      </c>
      <c r="F910" s="29">
        <f t="shared" si="102"/>
        <v>27</v>
      </c>
      <c r="G910" s="29">
        <f t="shared" si="103"/>
        <v>2</v>
      </c>
      <c r="H910" s="29" t="str">
        <f t="shared" si="104"/>
        <v>Salı</v>
      </c>
    </row>
    <row r="911" spans="1:8" ht="10.5" customHeight="1" x14ac:dyDescent="0.25">
      <c r="A911" s="28">
        <v>42914</v>
      </c>
      <c r="B911" s="29">
        <f t="shared" si="98"/>
        <v>2017</v>
      </c>
      <c r="C911" s="29">
        <f t="shared" si="99"/>
        <v>6</v>
      </c>
      <c r="D911" s="29" t="str">
        <f t="shared" si="100"/>
        <v>Haziran</v>
      </c>
      <c r="E911" s="29">
        <f t="shared" si="101"/>
        <v>2</v>
      </c>
      <c r="F911" s="29">
        <f t="shared" si="102"/>
        <v>27</v>
      </c>
      <c r="G911" s="29">
        <f t="shared" si="103"/>
        <v>3</v>
      </c>
      <c r="H911" s="29" t="str">
        <f t="shared" si="104"/>
        <v>Çarşamba</v>
      </c>
    </row>
    <row r="912" spans="1:8" ht="10.5" customHeight="1" x14ac:dyDescent="0.25">
      <c r="A912" s="28">
        <v>42915</v>
      </c>
      <c r="B912" s="29">
        <f t="shared" si="98"/>
        <v>2017</v>
      </c>
      <c r="C912" s="29">
        <f t="shared" si="99"/>
        <v>6</v>
      </c>
      <c r="D912" s="29" t="str">
        <f t="shared" si="100"/>
        <v>Haziran</v>
      </c>
      <c r="E912" s="29">
        <f t="shared" si="101"/>
        <v>2</v>
      </c>
      <c r="F912" s="29">
        <f t="shared" si="102"/>
        <v>27</v>
      </c>
      <c r="G912" s="29">
        <f t="shared" si="103"/>
        <v>4</v>
      </c>
      <c r="H912" s="29" t="str">
        <f t="shared" si="104"/>
        <v>Perşembe</v>
      </c>
    </row>
    <row r="913" spans="1:8" ht="10.5" customHeight="1" x14ac:dyDescent="0.25">
      <c r="A913" s="28">
        <v>42916</v>
      </c>
      <c r="B913" s="29">
        <f t="shared" si="98"/>
        <v>2017</v>
      </c>
      <c r="C913" s="29">
        <f t="shared" si="99"/>
        <v>6</v>
      </c>
      <c r="D913" s="29" t="str">
        <f t="shared" si="100"/>
        <v>Haziran</v>
      </c>
      <c r="E913" s="29">
        <f t="shared" si="101"/>
        <v>2</v>
      </c>
      <c r="F913" s="29">
        <f t="shared" si="102"/>
        <v>27</v>
      </c>
      <c r="G913" s="29">
        <f t="shared" si="103"/>
        <v>5</v>
      </c>
      <c r="H913" s="29" t="str">
        <f t="shared" si="104"/>
        <v>Cuma</v>
      </c>
    </row>
    <row r="914" spans="1:8" ht="10.5" customHeight="1" x14ac:dyDescent="0.25">
      <c r="A914" s="28">
        <v>42917</v>
      </c>
      <c r="B914" s="29">
        <f t="shared" si="98"/>
        <v>2017</v>
      </c>
      <c r="C914" s="29">
        <f t="shared" si="99"/>
        <v>7</v>
      </c>
      <c r="D914" s="29" t="str">
        <f t="shared" si="100"/>
        <v>Temmuz</v>
      </c>
      <c r="E914" s="29">
        <f t="shared" si="101"/>
        <v>3</v>
      </c>
      <c r="F914" s="29">
        <f t="shared" si="102"/>
        <v>27</v>
      </c>
      <c r="G914" s="29">
        <f t="shared" si="103"/>
        <v>6</v>
      </c>
      <c r="H914" s="29" t="str">
        <f t="shared" si="104"/>
        <v>Cumartesi</v>
      </c>
    </row>
    <row r="915" spans="1:8" ht="10.5" customHeight="1" x14ac:dyDescent="0.25">
      <c r="A915" s="28">
        <v>42918</v>
      </c>
      <c r="B915" s="29">
        <f t="shared" si="98"/>
        <v>2017</v>
      </c>
      <c r="C915" s="29">
        <f t="shared" si="99"/>
        <v>7</v>
      </c>
      <c r="D915" s="29" t="str">
        <f t="shared" si="100"/>
        <v>Temmuz</v>
      </c>
      <c r="E915" s="29">
        <f t="shared" si="101"/>
        <v>3</v>
      </c>
      <c r="F915" s="29">
        <f t="shared" si="102"/>
        <v>27</v>
      </c>
      <c r="G915" s="29">
        <f t="shared" si="103"/>
        <v>7</v>
      </c>
      <c r="H915" s="29" t="str">
        <f t="shared" si="104"/>
        <v>Pazar</v>
      </c>
    </row>
    <row r="916" spans="1:8" ht="10.5" customHeight="1" x14ac:dyDescent="0.25">
      <c r="A916" s="28">
        <v>42919</v>
      </c>
      <c r="B916" s="29">
        <f t="shared" si="98"/>
        <v>2017</v>
      </c>
      <c r="C916" s="29">
        <f t="shared" si="99"/>
        <v>7</v>
      </c>
      <c r="D916" s="29" t="str">
        <f t="shared" si="100"/>
        <v>Temmuz</v>
      </c>
      <c r="E916" s="29">
        <f t="shared" si="101"/>
        <v>3</v>
      </c>
      <c r="F916" s="29">
        <f t="shared" si="102"/>
        <v>28</v>
      </c>
      <c r="G916" s="29">
        <f t="shared" si="103"/>
        <v>1</v>
      </c>
      <c r="H916" s="29" t="str">
        <f t="shared" si="104"/>
        <v>Pazartesi</v>
      </c>
    </row>
    <row r="917" spans="1:8" ht="10.5" customHeight="1" x14ac:dyDescent="0.25">
      <c r="A917" s="28">
        <v>42920</v>
      </c>
      <c r="B917" s="29">
        <f t="shared" si="98"/>
        <v>2017</v>
      </c>
      <c r="C917" s="29">
        <f t="shared" si="99"/>
        <v>7</v>
      </c>
      <c r="D917" s="29" t="str">
        <f t="shared" si="100"/>
        <v>Temmuz</v>
      </c>
      <c r="E917" s="29">
        <f t="shared" si="101"/>
        <v>3</v>
      </c>
      <c r="F917" s="29">
        <f t="shared" si="102"/>
        <v>28</v>
      </c>
      <c r="G917" s="29">
        <f t="shared" si="103"/>
        <v>2</v>
      </c>
      <c r="H917" s="29" t="str">
        <f t="shared" si="104"/>
        <v>Salı</v>
      </c>
    </row>
    <row r="918" spans="1:8" ht="10.5" customHeight="1" x14ac:dyDescent="0.25">
      <c r="A918" s="28">
        <v>42921</v>
      </c>
      <c r="B918" s="29">
        <f t="shared" si="98"/>
        <v>2017</v>
      </c>
      <c r="C918" s="29">
        <f t="shared" si="99"/>
        <v>7</v>
      </c>
      <c r="D918" s="29" t="str">
        <f t="shared" si="100"/>
        <v>Temmuz</v>
      </c>
      <c r="E918" s="29">
        <f t="shared" si="101"/>
        <v>3</v>
      </c>
      <c r="F918" s="29">
        <f t="shared" si="102"/>
        <v>28</v>
      </c>
      <c r="G918" s="29">
        <f t="shared" si="103"/>
        <v>3</v>
      </c>
      <c r="H918" s="29" t="str">
        <f t="shared" si="104"/>
        <v>Çarşamba</v>
      </c>
    </row>
    <row r="919" spans="1:8" ht="10.5" customHeight="1" x14ac:dyDescent="0.25">
      <c r="A919" s="28">
        <v>42922</v>
      </c>
      <c r="B919" s="29">
        <f t="shared" si="98"/>
        <v>2017</v>
      </c>
      <c r="C919" s="29">
        <f t="shared" si="99"/>
        <v>7</v>
      </c>
      <c r="D919" s="29" t="str">
        <f t="shared" si="100"/>
        <v>Temmuz</v>
      </c>
      <c r="E919" s="29">
        <f t="shared" si="101"/>
        <v>3</v>
      </c>
      <c r="F919" s="29">
        <f t="shared" si="102"/>
        <v>28</v>
      </c>
      <c r="G919" s="29">
        <f t="shared" si="103"/>
        <v>4</v>
      </c>
      <c r="H919" s="29" t="str">
        <f t="shared" si="104"/>
        <v>Perşembe</v>
      </c>
    </row>
    <row r="920" spans="1:8" ht="10.5" customHeight="1" x14ac:dyDescent="0.25">
      <c r="A920" s="28">
        <v>42923</v>
      </c>
      <c r="B920" s="29">
        <f t="shared" si="98"/>
        <v>2017</v>
      </c>
      <c r="C920" s="29">
        <f t="shared" si="99"/>
        <v>7</v>
      </c>
      <c r="D920" s="29" t="str">
        <f t="shared" si="100"/>
        <v>Temmuz</v>
      </c>
      <c r="E920" s="29">
        <f t="shared" si="101"/>
        <v>3</v>
      </c>
      <c r="F920" s="29">
        <f t="shared" si="102"/>
        <v>28</v>
      </c>
      <c r="G920" s="29">
        <f t="shared" si="103"/>
        <v>5</v>
      </c>
      <c r="H920" s="29" t="str">
        <f t="shared" si="104"/>
        <v>Cuma</v>
      </c>
    </row>
    <row r="921" spans="1:8" ht="10.5" customHeight="1" x14ac:dyDescent="0.25">
      <c r="A921" s="28">
        <v>42924</v>
      </c>
      <c r="B921" s="29">
        <f t="shared" si="98"/>
        <v>2017</v>
      </c>
      <c r="C921" s="29">
        <f t="shared" si="99"/>
        <v>7</v>
      </c>
      <c r="D921" s="29" t="str">
        <f t="shared" si="100"/>
        <v>Temmuz</v>
      </c>
      <c r="E921" s="29">
        <f t="shared" si="101"/>
        <v>3</v>
      </c>
      <c r="F921" s="29">
        <f t="shared" si="102"/>
        <v>28</v>
      </c>
      <c r="G921" s="29">
        <f t="shared" si="103"/>
        <v>6</v>
      </c>
      <c r="H921" s="29" t="str">
        <f t="shared" si="104"/>
        <v>Cumartesi</v>
      </c>
    </row>
    <row r="922" spans="1:8" ht="10.5" customHeight="1" x14ac:dyDescent="0.25">
      <c r="A922" s="28">
        <v>42925</v>
      </c>
      <c r="B922" s="29">
        <f t="shared" si="98"/>
        <v>2017</v>
      </c>
      <c r="C922" s="29">
        <f t="shared" si="99"/>
        <v>7</v>
      </c>
      <c r="D922" s="29" t="str">
        <f t="shared" si="100"/>
        <v>Temmuz</v>
      </c>
      <c r="E922" s="29">
        <f t="shared" si="101"/>
        <v>3</v>
      </c>
      <c r="F922" s="29">
        <f t="shared" si="102"/>
        <v>28</v>
      </c>
      <c r="G922" s="29">
        <f t="shared" si="103"/>
        <v>7</v>
      </c>
      <c r="H922" s="29" t="str">
        <f t="shared" si="104"/>
        <v>Pazar</v>
      </c>
    </row>
    <row r="923" spans="1:8" ht="10.5" customHeight="1" x14ac:dyDescent="0.25">
      <c r="A923" s="28">
        <v>42926</v>
      </c>
      <c r="B923" s="29">
        <f t="shared" si="98"/>
        <v>2017</v>
      </c>
      <c r="C923" s="29">
        <f t="shared" si="99"/>
        <v>7</v>
      </c>
      <c r="D923" s="29" t="str">
        <f t="shared" si="100"/>
        <v>Temmuz</v>
      </c>
      <c r="E923" s="29">
        <f t="shared" si="101"/>
        <v>3</v>
      </c>
      <c r="F923" s="29">
        <f t="shared" si="102"/>
        <v>29</v>
      </c>
      <c r="G923" s="29">
        <f t="shared" si="103"/>
        <v>1</v>
      </c>
      <c r="H923" s="29" t="str">
        <f t="shared" si="104"/>
        <v>Pazartesi</v>
      </c>
    </row>
    <row r="924" spans="1:8" ht="10.5" customHeight="1" x14ac:dyDescent="0.25">
      <c r="A924" s="28">
        <v>42927</v>
      </c>
      <c r="B924" s="29">
        <f t="shared" si="98"/>
        <v>2017</v>
      </c>
      <c r="C924" s="29">
        <f t="shared" si="99"/>
        <v>7</v>
      </c>
      <c r="D924" s="29" t="str">
        <f t="shared" si="100"/>
        <v>Temmuz</v>
      </c>
      <c r="E924" s="29">
        <f t="shared" si="101"/>
        <v>3</v>
      </c>
      <c r="F924" s="29">
        <f t="shared" si="102"/>
        <v>29</v>
      </c>
      <c r="G924" s="29">
        <f t="shared" si="103"/>
        <v>2</v>
      </c>
      <c r="H924" s="29" t="str">
        <f t="shared" si="104"/>
        <v>Salı</v>
      </c>
    </row>
    <row r="925" spans="1:8" ht="10.5" customHeight="1" x14ac:dyDescent="0.25">
      <c r="A925" s="28">
        <v>42928</v>
      </c>
      <c r="B925" s="29">
        <f t="shared" si="98"/>
        <v>2017</v>
      </c>
      <c r="C925" s="29">
        <f t="shared" si="99"/>
        <v>7</v>
      </c>
      <c r="D925" s="29" t="str">
        <f t="shared" si="100"/>
        <v>Temmuz</v>
      </c>
      <c r="E925" s="29">
        <f t="shared" si="101"/>
        <v>3</v>
      </c>
      <c r="F925" s="29">
        <f t="shared" si="102"/>
        <v>29</v>
      </c>
      <c r="G925" s="29">
        <f t="shared" si="103"/>
        <v>3</v>
      </c>
      <c r="H925" s="29" t="str">
        <f t="shared" si="104"/>
        <v>Çarşamba</v>
      </c>
    </row>
    <row r="926" spans="1:8" ht="10.5" customHeight="1" x14ac:dyDescent="0.25">
      <c r="A926" s="28">
        <v>42929</v>
      </c>
      <c r="B926" s="29">
        <f t="shared" si="98"/>
        <v>2017</v>
      </c>
      <c r="C926" s="29">
        <f t="shared" si="99"/>
        <v>7</v>
      </c>
      <c r="D926" s="29" t="str">
        <f t="shared" si="100"/>
        <v>Temmuz</v>
      </c>
      <c r="E926" s="29">
        <f t="shared" si="101"/>
        <v>3</v>
      </c>
      <c r="F926" s="29">
        <f t="shared" si="102"/>
        <v>29</v>
      </c>
      <c r="G926" s="29">
        <f t="shared" si="103"/>
        <v>4</v>
      </c>
      <c r="H926" s="29" t="str">
        <f t="shared" si="104"/>
        <v>Perşembe</v>
      </c>
    </row>
    <row r="927" spans="1:8" ht="10.5" customHeight="1" x14ac:dyDescent="0.25">
      <c r="A927" s="28">
        <v>42930</v>
      </c>
      <c r="B927" s="29">
        <f t="shared" si="98"/>
        <v>2017</v>
      </c>
      <c r="C927" s="29">
        <f t="shared" si="99"/>
        <v>7</v>
      </c>
      <c r="D927" s="29" t="str">
        <f t="shared" si="100"/>
        <v>Temmuz</v>
      </c>
      <c r="E927" s="29">
        <f t="shared" si="101"/>
        <v>3</v>
      </c>
      <c r="F927" s="29">
        <f t="shared" si="102"/>
        <v>29</v>
      </c>
      <c r="G927" s="29">
        <f t="shared" si="103"/>
        <v>5</v>
      </c>
      <c r="H927" s="29" t="str">
        <f t="shared" si="104"/>
        <v>Cuma</v>
      </c>
    </row>
    <row r="928" spans="1:8" ht="10.5" customHeight="1" x14ac:dyDescent="0.25">
      <c r="A928" s="28">
        <v>42931</v>
      </c>
      <c r="B928" s="29">
        <f t="shared" si="98"/>
        <v>2017</v>
      </c>
      <c r="C928" s="29">
        <f t="shared" si="99"/>
        <v>7</v>
      </c>
      <c r="D928" s="29" t="str">
        <f t="shared" si="100"/>
        <v>Temmuz</v>
      </c>
      <c r="E928" s="29">
        <f t="shared" si="101"/>
        <v>3</v>
      </c>
      <c r="F928" s="29">
        <f t="shared" si="102"/>
        <v>29</v>
      </c>
      <c r="G928" s="29">
        <f t="shared" si="103"/>
        <v>6</v>
      </c>
      <c r="H928" s="29" t="str">
        <f t="shared" si="104"/>
        <v>Cumartesi</v>
      </c>
    </row>
    <row r="929" spans="1:8" ht="10.5" customHeight="1" x14ac:dyDescent="0.25">
      <c r="A929" s="28">
        <v>42932</v>
      </c>
      <c r="B929" s="29">
        <f t="shared" si="98"/>
        <v>2017</v>
      </c>
      <c r="C929" s="29">
        <f t="shared" si="99"/>
        <v>7</v>
      </c>
      <c r="D929" s="29" t="str">
        <f t="shared" si="100"/>
        <v>Temmuz</v>
      </c>
      <c r="E929" s="29">
        <f t="shared" si="101"/>
        <v>3</v>
      </c>
      <c r="F929" s="29">
        <f t="shared" si="102"/>
        <v>29</v>
      </c>
      <c r="G929" s="29">
        <f t="shared" si="103"/>
        <v>7</v>
      </c>
      <c r="H929" s="29" t="str">
        <f t="shared" si="104"/>
        <v>Pazar</v>
      </c>
    </row>
    <row r="930" spans="1:8" ht="10.5" customHeight="1" x14ac:dyDescent="0.25">
      <c r="A930" s="28">
        <v>42933</v>
      </c>
      <c r="B930" s="29">
        <f t="shared" si="98"/>
        <v>2017</v>
      </c>
      <c r="C930" s="29">
        <f t="shared" si="99"/>
        <v>7</v>
      </c>
      <c r="D930" s="29" t="str">
        <f t="shared" si="100"/>
        <v>Temmuz</v>
      </c>
      <c r="E930" s="29">
        <f t="shared" si="101"/>
        <v>3</v>
      </c>
      <c r="F930" s="29">
        <f t="shared" si="102"/>
        <v>30</v>
      </c>
      <c r="G930" s="29">
        <f t="shared" si="103"/>
        <v>1</v>
      </c>
      <c r="H930" s="29" t="str">
        <f t="shared" si="104"/>
        <v>Pazartesi</v>
      </c>
    </row>
    <row r="931" spans="1:8" ht="10.5" customHeight="1" x14ac:dyDescent="0.25">
      <c r="A931" s="28">
        <v>42934</v>
      </c>
      <c r="B931" s="29">
        <f t="shared" si="98"/>
        <v>2017</v>
      </c>
      <c r="C931" s="29">
        <f t="shared" si="99"/>
        <v>7</v>
      </c>
      <c r="D931" s="29" t="str">
        <f t="shared" si="100"/>
        <v>Temmuz</v>
      </c>
      <c r="E931" s="29">
        <f t="shared" si="101"/>
        <v>3</v>
      </c>
      <c r="F931" s="29">
        <f t="shared" si="102"/>
        <v>30</v>
      </c>
      <c r="G931" s="29">
        <f t="shared" si="103"/>
        <v>2</v>
      </c>
      <c r="H931" s="29" t="str">
        <f t="shared" si="104"/>
        <v>Salı</v>
      </c>
    </row>
    <row r="932" spans="1:8" ht="10.5" customHeight="1" x14ac:dyDescent="0.25">
      <c r="A932" s="28">
        <v>42935</v>
      </c>
      <c r="B932" s="29">
        <f t="shared" si="98"/>
        <v>2017</v>
      </c>
      <c r="C932" s="29">
        <f t="shared" si="99"/>
        <v>7</v>
      </c>
      <c r="D932" s="29" t="str">
        <f t="shared" si="100"/>
        <v>Temmuz</v>
      </c>
      <c r="E932" s="29">
        <f t="shared" si="101"/>
        <v>3</v>
      </c>
      <c r="F932" s="29">
        <f t="shared" si="102"/>
        <v>30</v>
      </c>
      <c r="G932" s="29">
        <f t="shared" si="103"/>
        <v>3</v>
      </c>
      <c r="H932" s="29" t="str">
        <f t="shared" si="104"/>
        <v>Çarşamba</v>
      </c>
    </row>
    <row r="933" spans="1:8" ht="10.5" customHeight="1" x14ac:dyDescent="0.25">
      <c r="A933" s="28">
        <v>42936</v>
      </c>
      <c r="B933" s="29">
        <f t="shared" si="98"/>
        <v>2017</v>
      </c>
      <c r="C933" s="29">
        <f t="shared" si="99"/>
        <v>7</v>
      </c>
      <c r="D933" s="29" t="str">
        <f t="shared" si="100"/>
        <v>Temmuz</v>
      </c>
      <c r="E933" s="29">
        <f t="shared" si="101"/>
        <v>3</v>
      </c>
      <c r="F933" s="29">
        <f t="shared" si="102"/>
        <v>30</v>
      </c>
      <c r="G933" s="29">
        <f t="shared" si="103"/>
        <v>4</v>
      </c>
      <c r="H933" s="29" t="str">
        <f t="shared" si="104"/>
        <v>Perşembe</v>
      </c>
    </row>
    <row r="934" spans="1:8" ht="10.5" customHeight="1" x14ac:dyDescent="0.25">
      <c r="A934" s="28">
        <v>42937</v>
      </c>
      <c r="B934" s="29">
        <f t="shared" si="98"/>
        <v>2017</v>
      </c>
      <c r="C934" s="29">
        <f t="shared" si="99"/>
        <v>7</v>
      </c>
      <c r="D934" s="29" t="str">
        <f t="shared" si="100"/>
        <v>Temmuz</v>
      </c>
      <c r="E934" s="29">
        <f t="shared" si="101"/>
        <v>3</v>
      </c>
      <c r="F934" s="29">
        <f t="shared" si="102"/>
        <v>30</v>
      </c>
      <c r="G934" s="29">
        <f t="shared" si="103"/>
        <v>5</v>
      </c>
      <c r="H934" s="29" t="str">
        <f t="shared" si="104"/>
        <v>Cuma</v>
      </c>
    </row>
    <row r="935" spans="1:8" ht="10.5" customHeight="1" x14ac:dyDescent="0.25">
      <c r="A935" s="28">
        <v>42938</v>
      </c>
      <c r="B935" s="29">
        <f t="shared" si="98"/>
        <v>2017</v>
      </c>
      <c r="C935" s="29">
        <f t="shared" si="99"/>
        <v>7</v>
      </c>
      <c r="D935" s="29" t="str">
        <f t="shared" si="100"/>
        <v>Temmuz</v>
      </c>
      <c r="E935" s="29">
        <f t="shared" si="101"/>
        <v>3</v>
      </c>
      <c r="F935" s="29">
        <f t="shared" si="102"/>
        <v>30</v>
      </c>
      <c r="G935" s="29">
        <f t="shared" si="103"/>
        <v>6</v>
      </c>
      <c r="H935" s="29" t="str">
        <f t="shared" si="104"/>
        <v>Cumartesi</v>
      </c>
    </row>
    <row r="936" spans="1:8" ht="10.5" customHeight="1" x14ac:dyDescent="0.25">
      <c r="A936" s="28">
        <v>42939</v>
      </c>
      <c r="B936" s="29">
        <f t="shared" si="98"/>
        <v>2017</v>
      </c>
      <c r="C936" s="29">
        <f t="shared" si="99"/>
        <v>7</v>
      </c>
      <c r="D936" s="29" t="str">
        <f t="shared" si="100"/>
        <v>Temmuz</v>
      </c>
      <c r="E936" s="29">
        <f t="shared" si="101"/>
        <v>3</v>
      </c>
      <c r="F936" s="29">
        <f t="shared" si="102"/>
        <v>30</v>
      </c>
      <c r="G936" s="29">
        <f t="shared" si="103"/>
        <v>7</v>
      </c>
      <c r="H936" s="29" t="str">
        <f t="shared" si="104"/>
        <v>Pazar</v>
      </c>
    </row>
    <row r="937" spans="1:8" ht="10.5" customHeight="1" x14ac:dyDescent="0.25">
      <c r="A937" s="28">
        <v>42940</v>
      </c>
      <c r="B937" s="29">
        <f t="shared" si="98"/>
        <v>2017</v>
      </c>
      <c r="C937" s="29">
        <f t="shared" si="99"/>
        <v>7</v>
      </c>
      <c r="D937" s="29" t="str">
        <f t="shared" si="100"/>
        <v>Temmuz</v>
      </c>
      <c r="E937" s="29">
        <f t="shared" si="101"/>
        <v>3</v>
      </c>
      <c r="F937" s="29">
        <f t="shared" si="102"/>
        <v>31</v>
      </c>
      <c r="G937" s="29">
        <f t="shared" si="103"/>
        <v>1</v>
      </c>
      <c r="H937" s="29" t="str">
        <f t="shared" si="104"/>
        <v>Pazartesi</v>
      </c>
    </row>
    <row r="938" spans="1:8" ht="10.5" customHeight="1" x14ac:dyDescent="0.25">
      <c r="A938" s="28">
        <v>42941</v>
      </c>
      <c r="B938" s="29">
        <f t="shared" si="98"/>
        <v>2017</v>
      </c>
      <c r="C938" s="29">
        <f t="shared" si="99"/>
        <v>7</v>
      </c>
      <c r="D938" s="29" t="str">
        <f t="shared" si="100"/>
        <v>Temmuz</v>
      </c>
      <c r="E938" s="29">
        <f t="shared" si="101"/>
        <v>3</v>
      </c>
      <c r="F938" s="29">
        <f t="shared" si="102"/>
        <v>31</v>
      </c>
      <c r="G938" s="29">
        <f t="shared" si="103"/>
        <v>2</v>
      </c>
      <c r="H938" s="29" t="str">
        <f t="shared" si="104"/>
        <v>Salı</v>
      </c>
    </row>
    <row r="939" spans="1:8" ht="10.5" customHeight="1" x14ac:dyDescent="0.25">
      <c r="A939" s="28">
        <v>42942</v>
      </c>
      <c r="B939" s="29">
        <f t="shared" si="98"/>
        <v>2017</v>
      </c>
      <c r="C939" s="29">
        <f t="shared" si="99"/>
        <v>7</v>
      </c>
      <c r="D939" s="29" t="str">
        <f t="shared" si="100"/>
        <v>Temmuz</v>
      </c>
      <c r="E939" s="29">
        <f t="shared" si="101"/>
        <v>3</v>
      </c>
      <c r="F939" s="29">
        <f t="shared" si="102"/>
        <v>31</v>
      </c>
      <c r="G939" s="29">
        <f t="shared" si="103"/>
        <v>3</v>
      </c>
      <c r="H939" s="29" t="str">
        <f t="shared" si="104"/>
        <v>Çarşamba</v>
      </c>
    </row>
    <row r="940" spans="1:8" ht="10.5" customHeight="1" x14ac:dyDescent="0.25">
      <c r="A940" s="28">
        <v>42943</v>
      </c>
      <c r="B940" s="29">
        <f t="shared" si="98"/>
        <v>2017</v>
      </c>
      <c r="C940" s="29">
        <f t="shared" si="99"/>
        <v>7</v>
      </c>
      <c r="D940" s="29" t="str">
        <f t="shared" si="100"/>
        <v>Temmuz</v>
      </c>
      <c r="E940" s="29">
        <f t="shared" si="101"/>
        <v>3</v>
      </c>
      <c r="F940" s="29">
        <f t="shared" si="102"/>
        <v>31</v>
      </c>
      <c r="G940" s="29">
        <f t="shared" si="103"/>
        <v>4</v>
      </c>
      <c r="H940" s="29" t="str">
        <f t="shared" si="104"/>
        <v>Perşembe</v>
      </c>
    </row>
    <row r="941" spans="1:8" ht="10.5" customHeight="1" x14ac:dyDescent="0.25">
      <c r="A941" s="28">
        <v>42944</v>
      </c>
      <c r="B941" s="29">
        <f t="shared" si="98"/>
        <v>2017</v>
      </c>
      <c r="C941" s="29">
        <f t="shared" si="99"/>
        <v>7</v>
      </c>
      <c r="D941" s="29" t="str">
        <f t="shared" si="100"/>
        <v>Temmuz</v>
      </c>
      <c r="E941" s="29">
        <f t="shared" si="101"/>
        <v>3</v>
      </c>
      <c r="F941" s="29">
        <f t="shared" si="102"/>
        <v>31</v>
      </c>
      <c r="G941" s="29">
        <f t="shared" si="103"/>
        <v>5</v>
      </c>
      <c r="H941" s="29" t="str">
        <f t="shared" si="104"/>
        <v>Cuma</v>
      </c>
    </row>
    <row r="942" spans="1:8" ht="10.5" customHeight="1" x14ac:dyDescent="0.25">
      <c r="A942" s="28">
        <v>42945</v>
      </c>
      <c r="B942" s="29">
        <f t="shared" si="98"/>
        <v>2017</v>
      </c>
      <c r="C942" s="29">
        <f t="shared" si="99"/>
        <v>7</v>
      </c>
      <c r="D942" s="29" t="str">
        <f t="shared" si="100"/>
        <v>Temmuz</v>
      </c>
      <c r="E942" s="29">
        <f t="shared" si="101"/>
        <v>3</v>
      </c>
      <c r="F942" s="29">
        <f t="shared" si="102"/>
        <v>31</v>
      </c>
      <c r="G942" s="29">
        <f t="shared" si="103"/>
        <v>6</v>
      </c>
      <c r="H942" s="29" t="str">
        <f t="shared" si="104"/>
        <v>Cumartesi</v>
      </c>
    </row>
    <row r="943" spans="1:8" ht="10.5" customHeight="1" x14ac:dyDescent="0.25">
      <c r="A943" s="28">
        <v>42946</v>
      </c>
      <c r="B943" s="29">
        <f t="shared" si="98"/>
        <v>2017</v>
      </c>
      <c r="C943" s="29">
        <f t="shared" si="99"/>
        <v>7</v>
      </c>
      <c r="D943" s="29" t="str">
        <f t="shared" si="100"/>
        <v>Temmuz</v>
      </c>
      <c r="E943" s="29">
        <f t="shared" si="101"/>
        <v>3</v>
      </c>
      <c r="F943" s="29">
        <f t="shared" si="102"/>
        <v>31</v>
      </c>
      <c r="G943" s="29">
        <f t="shared" si="103"/>
        <v>7</v>
      </c>
      <c r="H943" s="29" t="str">
        <f t="shared" si="104"/>
        <v>Pazar</v>
      </c>
    </row>
    <row r="944" spans="1:8" ht="10.5" customHeight="1" x14ac:dyDescent="0.25">
      <c r="A944" s="28">
        <v>42947</v>
      </c>
      <c r="B944" s="29">
        <f t="shared" si="98"/>
        <v>2017</v>
      </c>
      <c r="C944" s="29">
        <f t="shared" si="99"/>
        <v>7</v>
      </c>
      <c r="D944" s="29" t="str">
        <f t="shared" si="100"/>
        <v>Temmuz</v>
      </c>
      <c r="E944" s="29">
        <f t="shared" si="101"/>
        <v>3</v>
      </c>
      <c r="F944" s="29">
        <f t="shared" si="102"/>
        <v>32</v>
      </c>
      <c r="G944" s="29">
        <f t="shared" si="103"/>
        <v>1</v>
      </c>
      <c r="H944" s="29" t="str">
        <f t="shared" si="104"/>
        <v>Pazartesi</v>
      </c>
    </row>
    <row r="945" spans="1:8" ht="10.5" customHeight="1" x14ac:dyDescent="0.25">
      <c r="A945" s="28">
        <v>42948</v>
      </c>
      <c r="B945" s="29">
        <f t="shared" si="98"/>
        <v>2017</v>
      </c>
      <c r="C945" s="29">
        <f t="shared" si="99"/>
        <v>8</v>
      </c>
      <c r="D945" s="29" t="str">
        <f t="shared" si="100"/>
        <v>Ağustos</v>
      </c>
      <c r="E945" s="29">
        <f t="shared" si="101"/>
        <v>3</v>
      </c>
      <c r="F945" s="29">
        <f t="shared" si="102"/>
        <v>32</v>
      </c>
      <c r="G945" s="29">
        <f t="shared" si="103"/>
        <v>2</v>
      </c>
      <c r="H945" s="29" t="str">
        <f t="shared" si="104"/>
        <v>Salı</v>
      </c>
    </row>
    <row r="946" spans="1:8" ht="10.5" customHeight="1" x14ac:dyDescent="0.25">
      <c r="A946" s="28">
        <v>42949</v>
      </c>
      <c r="B946" s="29">
        <f t="shared" si="98"/>
        <v>2017</v>
      </c>
      <c r="C946" s="29">
        <f t="shared" si="99"/>
        <v>8</v>
      </c>
      <c r="D946" s="29" t="str">
        <f t="shared" si="100"/>
        <v>Ağustos</v>
      </c>
      <c r="E946" s="29">
        <f t="shared" si="101"/>
        <v>3</v>
      </c>
      <c r="F946" s="29">
        <f t="shared" si="102"/>
        <v>32</v>
      </c>
      <c r="G946" s="29">
        <f t="shared" si="103"/>
        <v>3</v>
      </c>
      <c r="H946" s="29" t="str">
        <f t="shared" si="104"/>
        <v>Çarşamba</v>
      </c>
    </row>
    <row r="947" spans="1:8" ht="10.5" customHeight="1" x14ac:dyDescent="0.25">
      <c r="A947" s="28">
        <v>42950</v>
      </c>
      <c r="B947" s="29">
        <f t="shared" si="98"/>
        <v>2017</v>
      </c>
      <c r="C947" s="29">
        <f t="shared" si="99"/>
        <v>8</v>
      </c>
      <c r="D947" s="29" t="str">
        <f t="shared" si="100"/>
        <v>Ağustos</v>
      </c>
      <c r="E947" s="29">
        <f t="shared" si="101"/>
        <v>3</v>
      </c>
      <c r="F947" s="29">
        <f t="shared" si="102"/>
        <v>32</v>
      </c>
      <c r="G947" s="29">
        <f t="shared" si="103"/>
        <v>4</v>
      </c>
      <c r="H947" s="29" t="str">
        <f t="shared" si="104"/>
        <v>Perşembe</v>
      </c>
    </row>
    <row r="948" spans="1:8" ht="10.5" customHeight="1" x14ac:dyDescent="0.25">
      <c r="A948" s="28">
        <v>42951</v>
      </c>
      <c r="B948" s="29">
        <f t="shared" si="98"/>
        <v>2017</v>
      </c>
      <c r="C948" s="29">
        <f t="shared" si="99"/>
        <v>8</v>
      </c>
      <c r="D948" s="29" t="str">
        <f t="shared" si="100"/>
        <v>Ağustos</v>
      </c>
      <c r="E948" s="29">
        <f t="shared" si="101"/>
        <v>3</v>
      </c>
      <c r="F948" s="29">
        <f t="shared" si="102"/>
        <v>32</v>
      </c>
      <c r="G948" s="29">
        <f t="shared" si="103"/>
        <v>5</v>
      </c>
      <c r="H948" s="29" t="str">
        <f t="shared" si="104"/>
        <v>Cuma</v>
      </c>
    </row>
    <row r="949" spans="1:8" ht="10.5" customHeight="1" x14ac:dyDescent="0.25">
      <c r="A949" s="28">
        <v>42952</v>
      </c>
      <c r="B949" s="29">
        <f t="shared" si="98"/>
        <v>2017</v>
      </c>
      <c r="C949" s="29">
        <f t="shared" si="99"/>
        <v>8</v>
      </c>
      <c r="D949" s="29" t="str">
        <f t="shared" si="100"/>
        <v>Ağustos</v>
      </c>
      <c r="E949" s="29">
        <f t="shared" si="101"/>
        <v>3</v>
      </c>
      <c r="F949" s="29">
        <f t="shared" si="102"/>
        <v>32</v>
      </c>
      <c r="G949" s="29">
        <f t="shared" si="103"/>
        <v>6</v>
      </c>
      <c r="H949" s="29" t="str">
        <f t="shared" si="104"/>
        <v>Cumartesi</v>
      </c>
    </row>
    <row r="950" spans="1:8" ht="10.5" customHeight="1" x14ac:dyDescent="0.25">
      <c r="A950" s="28">
        <v>42953</v>
      </c>
      <c r="B950" s="29">
        <f t="shared" si="98"/>
        <v>2017</v>
      </c>
      <c r="C950" s="29">
        <f t="shared" si="99"/>
        <v>8</v>
      </c>
      <c r="D950" s="29" t="str">
        <f t="shared" si="100"/>
        <v>Ağustos</v>
      </c>
      <c r="E950" s="29">
        <f t="shared" si="101"/>
        <v>3</v>
      </c>
      <c r="F950" s="29">
        <f t="shared" si="102"/>
        <v>32</v>
      </c>
      <c r="G950" s="29">
        <f t="shared" si="103"/>
        <v>7</v>
      </c>
      <c r="H950" s="29" t="str">
        <f t="shared" si="104"/>
        <v>Pazar</v>
      </c>
    </row>
    <row r="951" spans="1:8" ht="10.5" customHeight="1" x14ac:dyDescent="0.25">
      <c r="A951" s="28">
        <v>42954</v>
      </c>
      <c r="B951" s="29">
        <f t="shared" si="98"/>
        <v>2017</v>
      </c>
      <c r="C951" s="29">
        <f t="shared" si="99"/>
        <v>8</v>
      </c>
      <c r="D951" s="29" t="str">
        <f t="shared" si="100"/>
        <v>Ağustos</v>
      </c>
      <c r="E951" s="29">
        <f t="shared" si="101"/>
        <v>3</v>
      </c>
      <c r="F951" s="29">
        <f t="shared" si="102"/>
        <v>33</v>
      </c>
      <c r="G951" s="29">
        <f t="shared" si="103"/>
        <v>1</v>
      </c>
      <c r="H951" s="29" t="str">
        <f t="shared" si="104"/>
        <v>Pazartesi</v>
      </c>
    </row>
    <row r="952" spans="1:8" ht="10.5" customHeight="1" x14ac:dyDescent="0.25">
      <c r="A952" s="28">
        <v>42955</v>
      </c>
      <c r="B952" s="29">
        <f t="shared" si="98"/>
        <v>2017</v>
      </c>
      <c r="C952" s="29">
        <f t="shared" si="99"/>
        <v>8</v>
      </c>
      <c r="D952" s="29" t="str">
        <f t="shared" si="100"/>
        <v>Ağustos</v>
      </c>
      <c r="E952" s="29">
        <f t="shared" si="101"/>
        <v>3</v>
      </c>
      <c r="F952" s="29">
        <f t="shared" si="102"/>
        <v>33</v>
      </c>
      <c r="G952" s="29">
        <f t="shared" si="103"/>
        <v>2</v>
      </c>
      <c r="H952" s="29" t="str">
        <f t="shared" si="104"/>
        <v>Salı</v>
      </c>
    </row>
    <row r="953" spans="1:8" ht="10.5" customHeight="1" x14ac:dyDescent="0.25">
      <c r="A953" s="28">
        <v>42956</v>
      </c>
      <c r="B953" s="29">
        <f t="shared" si="98"/>
        <v>2017</v>
      </c>
      <c r="C953" s="29">
        <f t="shared" si="99"/>
        <v>8</v>
      </c>
      <c r="D953" s="29" t="str">
        <f t="shared" si="100"/>
        <v>Ağustos</v>
      </c>
      <c r="E953" s="29">
        <f t="shared" si="101"/>
        <v>3</v>
      </c>
      <c r="F953" s="29">
        <f t="shared" si="102"/>
        <v>33</v>
      </c>
      <c r="G953" s="29">
        <f t="shared" si="103"/>
        <v>3</v>
      </c>
      <c r="H953" s="29" t="str">
        <f t="shared" si="104"/>
        <v>Çarşamba</v>
      </c>
    </row>
    <row r="954" spans="1:8" ht="10.5" customHeight="1" x14ac:dyDescent="0.25">
      <c r="A954" s="28">
        <v>42957</v>
      </c>
      <c r="B954" s="29">
        <f t="shared" si="98"/>
        <v>2017</v>
      </c>
      <c r="C954" s="29">
        <f t="shared" si="99"/>
        <v>8</v>
      </c>
      <c r="D954" s="29" t="str">
        <f t="shared" si="100"/>
        <v>Ağustos</v>
      </c>
      <c r="E954" s="29">
        <f t="shared" si="101"/>
        <v>3</v>
      </c>
      <c r="F954" s="29">
        <f t="shared" si="102"/>
        <v>33</v>
      </c>
      <c r="G954" s="29">
        <f t="shared" si="103"/>
        <v>4</v>
      </c>
      <c r="H954" s="29" t="str">
        <f t="shared" si="104"/>
        <v>Perşembe</v>
      </c>
    </row>
    <row r="955" spans="1:8" ht="10.5" customHeight="1" x14ac:dyDescent="0.25">
      <c r="A955" s="28">
        <v>42958</v>
      </c>
      <c r="B955" s="29">
        <f t="shared" si="98"/>
        <v>2017</v>
      </c>
      <c r="C955" s="29">
        <f t="shared" si="99"/>
        <v>8</v>
      </c>
      <c r="D955" s="29" t="str">
        <f t="shared" si="100"/>
        <v>Ağustos</v>
      </c>
      <c r="E955" s="29">
        <f t="shared" si="101"/>
        <v>3</v>
      </c>
      <c r="F955" s="29">
        <f t="shared" si="102"/>
        <v>33</v>
      </c>
      <c r="G955" s="29">
        <f t="shared" si="103"/>
        <v>5</v>
      </c>
      <c r="H955" s="29" t="str">
        <f t="shared" si="104"/>
        <v>Cuma</v>
      </c>
    </row>
    <row r="956" spans="1:8" ht="10.5" customHeight="1" x14ac:dyDescent="0.25">
      <c r="A956" s="28">
        <v>42959</v>
      </c>
      <c r="B956" s="29">
        <f t="shared" si="98"/>
        <v>2017</v>
      </c>
      <c r="C956" s="29">
        <f t="shared" si="99"/>
        <v>8</v>
      </c>
      <c r="D956" s="29" t="str">
        <f t="shared" si="100"/>
        <v>Ağustos</v>
      </c>
      <c r="E956" s="29">
        <f t="shared" si="101"/>
        <v>3</v>
      </c>
      <c r="F956" s="29">
        <f t="shared" si="102"/>
        <v>33</v>
      </c>
      <c r="G956" s="29">
        <f t="shared" si="103"/>
        <v>6</v>
      </c>
      <c r="H956" s="29" t="str">
        <f t="shared" si="104"/>
        <v>Cumartesi</v>
      </c>
    </row>
    <row r="957" spans="1:8" ht="10.5" customHeight="1" x14ac:dyDescent="0.25">
      <c r="A957" s="28">
        <v>42960</v>
      </c>
      <c r="B957" s="29">
        <f t="shared" si="98"/>
        <v>2017</v>
      </c>
      <c r="C957" s="29">
        <f t="shared" si="99"/>
        <v>8</v>
      </c>
      <c r="D957" s="29" t="str">
        <f t="shared" si="100"/>
        <v>Ağustos</v>
      </c>
      <c r="E957" s="29">
        <f t="shared" si="101"/>
        <v>3</v>
      </c>
      <c r="F957" s="29">
        <f t="shared" si="102"/>
        <v>33</v>
      </c>
      <c r="G957" s="29">
        <f t="shared" si="103"/>
        <v>7</v>
      </c>
      <c r="H957" s="29" t="str">
        <f t="shared" si="104"/>
        <v>Pazar</v>
      </c>
    </row>
    <row r="958" spans="1:8" ht="10.5" customHeight="1" x14ac:dyDescent="0.25">
      <c r="A958" s="28">
        <v>42961</v>
      </c>
      <c r="B958" s="29">
        <f t="shared" si="98"/>
        <v>2017</v>
      </c>
      <c r="C958" s="29">
        <f t="shared" si="99"/>
        <v>8</v>
      </c>
      <c r="D958" s="29" t="str">
        <f t="shared" si="100"/>
        <v>Ağustos</v>
      </c>
      <c r="E958" s="29">
        <f t="shared" si="101"/>
        <v>3</v>
      </c>
      <c r="F958" s="29">
        <f t="shared" si="102"/>
        <v>34</v>
      </c>
      <c r="G958" s="29">
        <f t="shared" si="103"/>
        <v>1</v>
      </c>
      <c r="H958" s="29" t="str">
        <f t="shared" si="104"/>
        <v>Pazartesi</v>
      </c>
    </row>
    <row r="959" spans="1:8" ht="10.5" customHeight="1" x14ac:dyDescent="0.25">
      <c r="A959" s="28">
        <v>42962</v>
      </c>
      <c r="B959" s="29">
        <f t="shared" si="98"/>
        <v>2017</v>
      </c>
      <c r="C959" s="29">
        <f t="shared" si="99"/>
        <v>8</v>
      </c>
      <c r="D959" s="29" t="str">
        <f t="shared" si="100"/>
        <v>Ağustos</v>
      </c>
      <c r="E959" s="29">
        <f t="shared" si="101"/>
        <v>3</v>
      </c>
      <c r="F959" s="29">
        <f t="shared" si="102"/>
        <v>34</v>
      </c>
      <c r="G959" s="29">
        <f t="shared" si="103"/>
        <v>2</v>
      </c>
      <c r="H959" s="29" t="str">
        <f t="shared" si="104"/>
        <v>Salı</v>
      </c>
    </row>
    <row r="960" spans="1:8" ht="10.5" customHeight="1" x14ac:dyDescent="0.25">
      <c r="A960" s="28">
        <v>42963</v>
      </c>
      <c r="B960" s="29">
        <f t="shared" si="98"/>
        <v>2017</v>
      </c>
      <c r="C960" s="29">
        <f t="shared" si="99"/>
        <v>8</v>
      </c>
      <c r="D960" s="29" t="str">
        <f t="shared" si="100"/>
        <v>Ağustos</v>
      </c>
      <c r="E960" s="29">
        <f t="shared" si="101"/>
        <v>3</v>
      </c>
      <c r="F960" s="29">
        <f t="shared" si="102"/>
        <v>34</v>
      </c>
      <c r="G960" s="29">
        <f t="shared" si="103"/>
        <v>3</v>
      </c>
      <c r="H960" s="29" t="str">
        <f t="shared" si="104"/>
        <v>Çarşamba</v>
      </c>
    </row>
    <row r="961" spans="1:8" ht="10.5" customHeight="1" x14ac:dyDescent="0.25">
      <c r="A961" s="28">
        <v>42964</v>
      </c>
      <c r="B961" s="29">
        <f t="shared" si="98"/>
        <v>2017</v>
      </c>
      <c r="C961" s="29">
        <f t="shared" si="99"/>
        <v>8</v>
      </c>
      <c r="D961" s="29" t="str">
        <f t="shared" si="100"/>
        <v>Ağustos</v>
      </c>
      <c r="E961" s="29">
        <f t="shared" si="101"/>
        <v>3</v>
      </c>
      <c r="F961" s="29">
        <f t="shared" si="102"/>
        <v>34</v>
      </c>
      <c r="G961" s="29">
        <f t="shared" si="103"/>
        <v>4</v>
      </c>
      <c r="H961" s="29" t="str">
        <f t="shared" si="104"/>
        <v>Perşembe</v>
      </c>
    </row>
    <row r="962" spans="1:8" ht="10.5" customHeight="1" x14ac:dyDescent="0.25">
      <c r="A962" s="28">
        <v>42965</v>
      </c>
      <c r="B962" s="29">
        <f t="shared" ref="B962:B1025" si="105">IF(A962="","",YEAR(A962))</f>
        <v>2017</v>
      </c>
      <c r="C962" s="29">
        <f t="shared" ref="C962:C1025" si="106">IF(A962="","",MONTH(A962))</f>
        <v>8</v>
      </c>
      <c r="D962" s="29" t="str">
        <f t="shared" ref="D962:D1025" si="107">IF(A962="","",CHOOSE(MONTH(A962),"Ocak","Şubat","Mart","Nisan","Mayıs","Haziran","Temmuz","Ağustos","Eylül","Ekim","Kasım","Aralık"))</f>
        <v>Ağustos</v>
      </c>
      <c r="E962" s="29">
        <f t="shared" ref="E962:E1025" si="108">IF(A962="","",ROUNDUP(MONTH(A962)/3,0))</f>
        <v>3</v>
      </c>
      <c r="F962" s="29">
        <f t="shared" ref="F962:F1025" si="109">IF(A962="","",WEEKNUM(A962,2))</f>
        <v>34</v>
      </c>
      <c r="G962" s="29">
        <f t="shared" ref="G962:G1025" si="110">IF(A962="","",WEEKDAY(A962,2))</f>
        <v>5</v>
      </c>
      <c r="H962" s="29" t="str">
        <f t="shared" ref="H962:H1025" si="111">IF(A962="","",CHOOSE(WEEKDAY(A962,2),"Pazartesi","Salı","Çarşamba","Perşembe","Cuma","Cumartesi","Pazar"))</f>
        <v>Cuma</v>
      </c>
    </row>
    <row r="963" spans="1:8" ht="10.5" customHeight="1" x14ac:dyDescent="0.25">
      <c r="A963" s="28">
        <v>42966</v>
      </c>
      <c r="B963" s="29">
        <f t="shared" si="105"/>
        <v>2017</v>
      </c>
      <c r="C963" s="29">
        <f t="shared" si="106"/>
        <v>8</v>
      </c>
      <c r="D963" s="29" t="str">
        <f t="shared" si="107"/>
        <v>Ağustos</v>
      </c>
      <c r="E963" s="29">
        <f t="shared" si="108"/>
        <v>3</v>
      </c>
      <c r="F963" s="29">
        <f t="shared" si="109"/>
        <v>34</v>
      </c>
      <c r="G963" s="29">
        <f t="shared" si="110"/>
        <v>6</v>
      </c>
      <c r="H963" s="29" t="str">
        <f t="shared" si="111"/>
        <v>Cumartesi</v>
      </c>
    </row>
    <row r="964" spans="1:8" ht="10.5" customHeight="1" x14ac:dyDescent="0.25">
      <c r="A964" s="28">
        <v>42967</v>
      </c>
      <c r="B964" s="29">
        <f t="shared" si="105"/>
        <v>2017</v>
      </c>
      <c r="C964" s="29">
        <f t="shared" si="106"/>
        <v>8</v>
      </c>
      <c r="D964" s="29" t="str">
        <f t="shared" si="107"/>
        <v>Ağustos</v>
      </c>
      <c r="E964" s="29">
        <f t="shared" si="108"/>
        <v>3</v>
      </c>
      <c r="F964" s="29">
        <f t="shared" si="109"/>
        <v>34</v>
      </c>
      <c r="G964" s="29">
        <f t="shared" si="110"/>
        <v>7</v>
      </c>
      <c r="H964" s="29" t="str">
        <f t="shared" si="111"/>
        <v>Pazar</v>
      </c>
    </row>
    <row r="965" spans="1:8" ht="10.5" customHeight="1" x14ac:dyDescent="0.25">
      <c r="A965" s="28">
        <v>42968</v>
      </c>
      <c r="B965" s="29">
        <f t="shared" si="105"/>
        <v>2017</v>
      </c>
      <c r="C965" s="29">
        <f t="shared" si="106"/>
        <v>8</v>
      </c>
      <c r="D965" s="29" t="str">
        <f t="shared" si="107"/>
        <v>Ağustos</v>
      </c>
      <c r="E965" s="29">
        <f t="shared" si="108"/>
        <v>3</v>
      </c>
      <c r="F965" s="29">
        <f t="shared" si="109"/>
        <v>35</v>
      </c>
      <c r="G965" s="29">
        <f t="shared" si="110"/>
        <v>1</v>
      </c>
      <c r="H965" s="29" t="str">
        <f t="shared" si="111"/>
        <v>Pazartesi</v>
      </c>
    </row>
    <row r="966" spans="1:8" ht="10.5" customHeight="1" x14ac:dyDescent="0.25">
      <c r="A966" s="28">
        <v>42969</v>
      </c>
      <c r="B966" s="29">
        <f t="shared" si="105"/>
        <v>2017</v>
      </c>
      <c r="C966" s="29">
        <f t="shared" si="106"/>
        <v>8</v>
      </c>
      <c r="D966" s="29" t="str">
        <f t="shared" si="107"/>
        <v>Ağustos</v>
      </c>
      <c r="E966" s="29">
        <f t="shared" si="108"/>
        <v>3</v>
      </c>
      <c r="F966" s="29">
        <f t="shared" si="109"/>
        <v>35</v>
      </c>
      <c r="G966" s="29">
        <f t="shared" si="110"/>
        <v>2</v>
      </c>
      <c r="H966" s="29" t="str">
        <f t="shared" si="111"/>
        <v>Salı</v>
      </c>
    </row>
    <row r="967" spans="1:8" ht="10.5" customHeight="1" x14ac:dyDescent="0.25">
      <c r="A967" s="28">
        <v>42970</v>
      </c>
      <c r="B967" s="29">
        <f t="shared" si="105"/>
        <v>2017</v>
      </c>
      <c r="C967" s="29">
        <f t="shared" si="106"/>
        <v>8</v>
      </c>
      <c r="D967" s="29" t="str">
        <f t="shared" si="107"/>
        <v>Ağustos</v>
      </c>
      <c r="E967" s="29">
        <f t="shared" si="108"/>
        <v>3</v>
      </c>
      <c r="F967" s="29">
        <f t="shared" si="109"/>
        <v>35</v>
      </c>
      <c r="G967" s="29">
        <f t="shared" si="110"/>
        <v>3</v>
      </c>
      <c r="H967" s="29" t="str">
        <f t="shared" si="111"/>
        <v>Çarşamba</v>
      </c>
    </row>
    <row r="968" spans="1:8" ht="10.5" customHeight="1" x14ac:dyDescent="0.25">
      <c r="A968" s="28">
        <v>42971</v>
      </c>
      <c r="B968" s="29">
        <f t="shared" si="105"/>
        <v>2017</v>
      </c>
      <c r="C968" s="29">
        <f t="shared" si="106"/>
        <v>8</v>
      </c>
      <c r="D968" s="29" t="str">
        <f t="shared" si="107"/>
        <v>Ağustos</v>
      </c>
      <c r="E968" s="29">
        <f t="shared" si="108"/>
        <v>3</v>
      </c>
      <c r="F968" s="29">
        <f t="shared" si="109"/>
        <v>35</v>
      </c>
      <c r="G968" s="29">
        <f t="shared" si="110"/>
        <v>4</v>
      </c>
      <c r="H968" s="29" t="str">
        <f t="shared" si="111"/>
        <v>Perşembe</v>
      </c>
    </row>
    <row r="969" spans="1:8" ht="10.5" customHeight="1" x14ac:dyDescent="0.25">
      <c r="A969" s="28">
        <v>42972</v>
      </c>
      <c r="B969" s="29">
        <f t="shared" si="105"/>
        <v>2017</v>
      </c>
      <c r="C969" s="29">
        <f t="shared" si="106"/>
        <v>8</v>
      </c>
      <c r="D969" s="29" t="str">
        <f t="shared" si="107"/>
        <v>Ağustos</v>
      </c>
      <c r="E969" s="29">
        <f t="shared" si="108"/>
        <v>3</v>
      </c>
      <c r="F969" s="29">
        <f t="shared" si="109"/>
        <v>35</v>
      </c>
      <c r="G969" s="29">
        <f t="shared" si="110"/>
        <v>5</v>
      </c>
      <c r="H969" s="29" t="str">
        <f t="shared" si="111"/>
        <v>Cuma</v>
      </c>
    </row>
    <row r="970" spans="1:8" ht="10.5" customHeight="1" x14ac:dyDescent="0.25">
      <c r="A970" s="28">
        <v>42973</v>
      </c>
      <c r="B970" s="29">
        <f t="shared" si="105"/>
        <v>2017</v>
      </c>
      <c r="C970" s="29">
        <f t="shared" si="106"/>
        <v>8</v>
      </c>
      <c r="D970" s="29" t="str">
        <f t="shared" si="107"/>
        <v>Ağustos</v>
      </c>
      <c r="E970" s="29">
        <f t="shared" si="108"/>
        <v>3</v>
      </c>
      <c r="F970" s="29">
        <f t="shared" si="109"/>
        <v>35</v>
      </c>
      <c r="G970" s="29">
        <f t="shared" si="110"/>
        <v>6</v>
      </c>
      <c r="H970" s="29" t="str">
        <f t="shared" si="111"/>
        <v>Cumartesi</v>
      </c>
    </row>
    <row r="971" spans="1:8" ht="10.5" customHeight="1" x14ac:dyDescent="0.25">
      <c r="A971" s="28">
        <v>42974</v>
      </c>
      <c r="B971" s="29">
        <f t="shared" si="105"/>
        <v>2017</v>
      </c>
      <c r="C971" s="29">
        <f t="shared" si="106"/>
        <v>8</v>
      </c>
      <c r="D971" s="29" t="str">
        <f t="shared" si="107"/>
        <v>Ağustos</v>
      </c>
      <c r="E971" s="29">
        <f t="shared" si="108"/>
        <v>3</v>
      </c>
      <c r="F971" s="29">
        <f t="shared" si="109"/>
        <v>35</v>
      </c>
      <c r="G971" s="29">
        <f t="shared" si="110"/>
        <v>7</v>
      </c>
      <c r="H971" s="29" t="str">
        <f t="shared" si="111"/>
        <v>Pazar</v>
      </c>
    </row>
    <row r="972" spans="1:8" ht="10.5" customHeight="1" x14ac:dyDescent="0.25">
      <c r="A972" s="28">
        <v>42975</v>
      </c>
      <c r="B972" s="29">
        <f t="shared" si="105"/>
        <v>2017</v>
      </c>
      <c r="C972" s="29">
        <f t="shared" si="106"/>
        <v>8</v>
      </c>
      <c r="D972" s="29" t="str">
        <f t="shared" si="107"/>
        <v>Ağustos</v>
      </c>
      <c r="E972" s="29">
        <f t="shared" si="108"/>
        <v>3</v>
      </c>
      <c r="F972" s="29">
        <f t="shared" si="109"/>
        <v>36</v>
      </c>
      <c r="G972" s="29">
        <f t="shared" si="110"/>
        <v>1</v>
      </c>
      <c r="H972" s="29" t="str">
        <f t="shared" si="111"/>
        <v>Pazartesi</v>
      </c>
    </row>
    <row r="973" spans="1:8" ht="10.5" customHeight="1" x14ac:dyDescent="0.25">
      <c r="A973" s="28">
        <v>42976</v>
      </c>
      <c r="B973" s="29">
        <f t="shared" si="105"/>
        <v>2017</v>
      </c>
      <c r="C973" s="29">
        <f t="shared" si="106"/>
        <v>8</v>
      </c>
      <c r="D973" s="29" t="str">
        <f t="shared" si="107"/>
        <v>Ağustos</v>
      </c>
      <c r="E973" s="29">
        <f t="shared" si="108"/>
        <v>3</v>
      </c>
      <c r="F973" s="29">
        <f t="shared" si="109"/>
        <v>36</v>
      </c>
      <c r="G973" s="29">
        <f t="shared" si="110"/>
        <v>2</v>
      </c>
      <c r="H973" s="29" t="str">
        <f t="shared" si="111"/>
        <v>Salı</v>
      </c>
    </row>
    <row r="974" spans="1:8" ht="10.5" customHeight="1" x14ac:dyDescent="0.25">
      <c r="A974" s="28">
        <v>42977</v>
      </c>
      <c r="B974" s="29">
        <f t="shared" si="105"/>
        <v>2017</v>
      </c>
      <c r="C974" s="29">
        <f t="shared" si="106"/>
        <v>8</v>
      </c>
      <c r="D974" s="29" t="str">
        <f t="shared" si="107"/>
        <v>Ağustos</v>
      </c>
      <c r="E974" s="29">
        <f t="shared" si="108"/>
        <v>3</v>
      </c>
      <c r="F974" s="29">
        <f t="shared" si="109"/>
        <v>36</v>
      </c>
      <c r="G974" s="29">
        <f t="shared" si="110"/>
        <v>3</v>
      </c>
      <c r="H974" s="29" t="str">
        <f t="shared" si="111"/>
        <v>Çarşamba</v>
      </c>
    </row>
    <row r="975" spans="1:8" ht="10.5" customHeight="1" x14ac:dyDescent="0.25">
      <c r="A975" s="28">
        <v>42978</v>
      </c>
      <c r="B975" s="29">
        <f t="shared" si="105"/>
        <v>2017</v>
      </c>
      <c r="C975" s="29">
        <f t="shared" si="106"/>
        <v>8</v>
      </c>
      <c r="D975" s="29" t="str">
        <f t="shared" si="107"/>
        <v>Ağustos</v>
      </c>
      <c r="E975" s="29">
        <f t="shared" si="108"/>
        <v>3</v>
      </c>
      <c r="F975" s="29">
        <f t="shared" si="109"/>
        <v>36</v>
      </c>
      <c r="G975" s="29">
        <f t="shared" si="110"/>
        <v>4</v>
      </c>
      <c r="H975" s="29" t="str">
        <f t="shared" si="111"/>
        <v>Perşembe</v>
      </c>
    </row>
    <row r="976" spans="1:8" ht="10.5" customHeight="1" x14ac:dyDescent="0.25">
      <c r="A976" s="28">
        <v>42979</v>
      </c>
      <c r="B976" s="29">
        <f t="shared" si="105"/>
        <v>2017</v>
      </c>
      <c r="C976" s="29">
        <f t="shared" si="106"/>
        <v>9</v>
      </c>
      <c r="D976" s="29" t="str">
        <f t="shared" si="107"/>
        <v>Eylül</v>
      </c>
      <c r="E976" s="29">
        <f t="shared" si="108"/>
        <v>3</v>
      </c>
      <c r="F976" s="29">
        <f t="shared" si="109"/>
        <v>36</v>
      </c>
      <c r="G976" s="29">
        <f t="shared" si="110"/>
        <v>5</v>
      </c>
      <c r="H976" s="29" t="str">
        <f t="shared" si="111"/>
        <v>Cuma</v>
      </c>
    </row>
    <row r="977" spans="1:8" ht="10.5" customHeight="1" x14ac:dyDescent="0.25">
      <c r="A977" s="28">
        <v>42980</v>
      </c>
      <c r="B977" s="29">
        <f t="shared" si="105"/>
        <v>2017</v>
      </c>
      <c r="C977" s="29">
        <f t="shared" si="106"/>
        <v>9</v>
      </c>
      <c r="D977" s="29" t="str">
        <f t="shared" si="107"/>
        <v>Eylül</v>
      </c>
      <c r="E977" s="29">
        <f t="shared" si="108"/>
        <v>3</v>
      </c>
      <c r="F977" s="29">
        <f t="shared" si="109"/>
        <v>36</v>
      </c>
      <c r="G977" s="29">
        <f t="shared" si="110"/>
        <v>6</v>
      </c>
      <c r="H977" s="29" t="str">
        <f t="shared" si="111"/>
        <v>Cumartesi</v>
      </c>
    </row>
    <row r="978" spans="1:8" ht="10.5" customHeight="1" x14ac:dyDescent="0.25">
      <c r="A978" s="28">
        <v>42981</v>
      </c>
      <c r="B978" s="29">
        <f t="shared" si="105"/>
        <v>2017</v>
      </c>
      <c r="C978" s="29">
        <f t="shared" si="106"/>
        <v>9</v>
      </c>
      <c r="D978" s="29" t="str">
        <f t="shared" si="107"/>
        <v>Eylül</v>
      </c>
      <c r="E978" s="29">
        <f t="shared" si="108"/>
        <v>3</v>
      </c>
      <c r="F978" s="29">
        <f t="shared" si="109"/>
        <v>36</v>
      </c>
      <c r="G978" s="29">
        <f t="shared" si="110"/>
        <v>7</v>
      </c>
      <c r="H978" s="29" t="str">
        <f t="shared" si="111"/>
        <v>Pazar</v>
      </c>
    </row>
    <row r="979" spans="1:8" ht="10.5" customHeight="1" x14ac:dyDescent="0.25">
      <c r="A979" s="28">
        <v>42982</v>
      </c>
      <c r="B979" s="29">
        <f t="shared" si="105"/>
        <v>2017</v>
      </c>
      <c r="C979" s="29">
        <f t="shared" si="106"/>
        <v>9</v>
      </c>
      <c r="D979" s="29" t="str">
        <f t="shared" si="107"/>
        <v>Eylül</v>
      </c>
      <c r="E979" s="29">
        <f t="shared" si="108"/>
        <v>3</v>
      </c>
      <c r="F979" s="29">
        <f t="shared" si="109"/>
        <v>37</v>
      </c>
      <c r="G979" s="29">
        <f t="shared" si="110"/>
        <v>1</v>
      </c>
      <c r="H979" s="29" t="str">
        <f t="shared" si="111"/>
        <v>Pazartesi</v>
      </c>
    </row>
    <row r="980" spans="1:8" ht="10.5" customHeight="1" x14ac:dyDescent="0.25">
      <c r="A980" s="28">
        <v>42983</v>
      </c>
      <c r="B980" s="29">
        <f t="shared" si="105"/>
        <v>2017</v>
      </c>
      <c r="C980" s="29">
        <f t="shared" si="106"/>
        <v>9</v>
      </c>
      <c r="D980" s="29" t="str">
        <f t="shared" si="107"/>
        <v>Eylül</v>
      </c>
      <c r="E980" s="29">
        <f t="shared" si="108"/>
        <v>3</v>
      </c>
      <c r="F980" s="29">
        <f t="shared" si="109"/>
        <v>37</v>
      </c>
      <c r="G980" s="29">
        <f t="shared" si="110"/>
        <v>2</v>
      </c>
      <c r="H980" s="29" t="str">
        <f t="shared" si="111"/>
        <v>Salı</v>
      </c>
    </row>
    <row r="981" spans="1:8" ht="10.5" customHeight="1" x14ac:dyDescent="0.25">
      <c r="A981" s="28">
        <v>42984</v>
      </c>
      <c r="B981" s="29">
        <f t="shared" si="105"/>
        <v>2017</v>
      </c>
      <c r="C981" s="29">
        <f t="shared" si="106"/>
        <v>9</v>
      </c>
      <c r="D981" s="29" t="str">
        <f t="shared" si="107"/>
        <v>Eylül</v>
      </c>
      <c r="E981" s="29">
        <f t="shared" si="108"/>
        <v>3</v>
      </c>
      <c r="F981" s="29">
        <f t="shared" si="109"/>
        <v>37</v>
      </c>
      <c r="G981" s="29">
        <f t="shared" si="110"/>
        <v>3</v>
      </c>
      <c r="H981" s="29" t="str">
        <f t="shared" si="111"/>
        <v>Çarşamba</v>
      </c>
    </row>
    <row r="982" spans="1:8" ht="10.5" customHeight="1" x14ac:dyDescent="0.25">
      <c r="A982" s="28">
        <v>42985</v>
      </c>
      <c r="B982" s="29">
        <f t="shared" si="105"/>
        <v>2017</v>
      </c>
      <c r="C982" s="29">
        <f t="shared" si="106"/>
        <v>9</v>
      </c>
      <c r="D982" s="29" t="str">
        <f t="shared" si="107"/>
        <v>Eylül</v>
      </c>
      <c r="E982" s="29">
        <f t="shared" si="108"/>
        <v>3</v>
      </c>
      <c r="F982" s="29">
        <f t="shared" si="109"/>
        <v>37</v>
      </c>
      <c r="G982" s="29">
        <f t="shared" si="110"/>
        <v>4</v>
      </c>
      <c r="H982" s="29" t="str">
        <f t="shared" si="111"/>
        <v>Perşembe</v>
      </c>
    </row>
    <row r="983" spans="1:8" ht="10.5" customHeight="1" x14ac:dyDescent="0.25">
      <c r="A983" s="28">
        <v>42986</v>
      </c>
      <c r="B983" s="29">
        <f t="shared" si="105"/>
        <v>2017</v>
      </c>
      <c r="C983" s="29">
        <f t="shared" si="106"/>
        <v>9</v>
      </c>
      <c r="D983" s="29" t="str">
        <f t="shared" si="107"/>
        <v>Eylül</v>
      </c>
      <c r="E983" s="29">
        <f t="shared" si="108"/>
        <v>3</v>
      </c>
      <c r="F983" s="29">
        <f t="shared" si="109"/>
        <v>37</v>
      </c>
      <c r="G983" s="29">
        <f t="shared" si="110"/>
        <v>5</v>
      </c>
      <c r="H983" s="29" t="str">
        <f t="shared" si="111"/>
        <v>Cuma</v>
      </c>
    </row>
    <row r="984" spans="1:8" ht="10.5" customHeight="1" x14ac:dyDescent="0.25">
      <c r="A984" s="28">
        <v>42987</v>
      </c>
      <c r="B984" s="29">
        <f t="shared" si="105"/>
        <v>2017</v>
      </c>
      <c r="C984" s="29">
        <f t="shared" si="106"/>
        <v>9</v>
      </c>
      <c r="D984" s="29" t="str">
        <f t="shared" si="107"/>
        <v>Eylül</v>
      </c>
      <c r="E984" s="29">
        <f t="shared" si="108"/>
        <v>3</v>
      </c>
      <c r="F984" s="29">
        <f t="shared" si="109"/>
        <v>37</v>
      </c>
      <c r="G984" s="29">
        <f t="shared" si="110"/>
        <v>6</v>
      </c>
      <c r="H984" s="29" t="str">
        <f t="shared" si="111"/>
        <v>Cumartesi</v>
      </c>
    </row>
    <row r="985" spans="1:8" ht="10.5" customHeight="1" x14ac:dyDescent="0.25">
      <c r="A985" s="28">
        <v>42988</v>
      </c>
      <c r="B985" s="29">
        <f t="shared" si="105"/>
        <v>2017</v>
      </c>
      <c r="C985" s="29">
        <f t="shared" si="106"/>
        <v>9</v>
      </c>
      <c r="D985" s="29" t="str">
        <f t="shared" si="107"/>
        <v>Eylül</v>
      </c>
      <c r="E985" s="29">
        <f t="shared" si="108"/>
        <v>3</v>
      </c>
      <c r="F985" s="29">
        <f t="shared" si="109"/>
        <v>37</v>
      </c>
      <c r="G985" s="29">
        <f t="shared" si="110"/>
        <v>7</v>
      </c>
      <c r="H985" s="29" t="str">
        <f t="shared" si="111"/>
        <v>Pazar</v>
      </c>
    </row>
    <row r="986" spans="1:8" ht="10.5" customHeight="1" x14ac:dyDescent="0.25">
      <c r="A986" s="28">
        <v>42989</v>
      </c>
      <c r="B986" s="29">
        <f t="shared" si="105"/>
        <v>2017</v>
      </c>
      <c r="C986" s="29">
        <f t="shared" si="106"/>
        <v>9</v>
      </c>
      <c r="D986" s="29" t="str">
        <f t="shared" si="107"/>
        <v>Eylül</v>
      </c>
      <c r="E986" s="29">
        <f t="shared" si="108"/>
        <v>3</v>
      </c>
      <c r="F986" s="29">
        <f t="shared" si="109"/>
        <v>38</v>
      </c>
      <c r="G986" s="29">
        <f t="shared" si="110"/>
        <v>1</v>
      </c>
      <c r="H986" s="29" t="str">
        <f t="shared" si="111"/>
        <v>Pazartesi</v>
      </c>
    </row>
    <row r="987" spans="1:8" ht="10.5" customHeight="1" x14ac:dyDescent="0.25">
      <c r="A987" s="28">
        <v>42990</v>
      </c>
      <c r="B987" s="29">
        <f t="shared" si="105"/>
        <v>2017</v>
      </c>
      <c r="C987" s="29">
        <f t="shared" si="106"/>
        <v>9</v>
      </c>
      <c r="D987" s="29" t="str">
        <f t="shared" si="107"/>
        <v>Eylül</v>
      </c>
      <c r="E987" s="29">
        <f t="shared" si="108"/>
        <v>3</v>
      </c>
      <c r="F987" s="29">
        <f t="shared" si="109"/>
        <v>38</v>
      </c>
      <c r="G987" s="29">
        <f t="shared" si="110"/>
        <v>2</v>
      </c>
      <c r="H987" s="29" t="str">
        <f t="shared" si="111"/>
        <v>Salı</v>
      </c>
    </row>
    <row r="988" spans="1:8" ht="10.5" customHeight="1" x14ac:dyDescent="0.25">
      <c r="A988" s="28">
        <v>42991</v>
      </c>
      <c r="B988" s="29">
        <f t="shared" si="105"/>
        <v>2017</v>
      </c>
      <c r="C988" s="29">
        <f t="shared" si="106"/>
        <v>9</v>
      </c>
      <c r="D988" s="29" t="str">
        <f t="shared" si="107"/>
        <v>Eylül</v>
      </c>
      <c r="E988" s="29">
        <f t="shared" si="108"/>
        <v>3</v>
      </c>
      <c r="F988" s="29">
        <f t="shared" si="109"/>
        <v>38</v>
      </c>
      <c r="G988" s="29">
        <f t="shared" si="110"/>
        <v>3</v>
      </c>
      <c r="H988" s="29" t="str">
        <f t="shared" si="111"/>
        <v>Çarşamba</v>
      </c>
    </row>
    <row r="989" spans="1:8" ht="10.5" customHeight="1" x14ac:dyDescent="0.25">
      <c r="A989" s="28">
        <v>42992</v>
      </c>
      <c r="B989" s="29">
        <f t="shared" si="105"/>
        <v>2017</v>
      </c>
      <c r="C989" s="29">
        <f t="shared" si="106"/>
        <v>9</v>
      </c>
      <c r="D989" s="29" t="str">
        <f t="shared" si="107"/>
        <v>Eylül</v>
      </c>
      <c r="E989" s="29">
        <f t="shared" si="108"/>
        <v>3</v>
      </c>
      <c r="F989" s="29">
        <f t="shared" si="109"/>
        <v>38</v>
      </c>
      <c r="G989" s="29">
        <f t="shared" si="110"/>
        <v>4</v>
      </c>
      <c r="H989" s="29" t="str">
        <f t="shared" si="111"/>
        <v>Perşembe</v>
      </c>
    </row>
    <row r="990" spans="1:8" ht="10.5" customHeight="1" x14ac:dyDescent="0.25">
      <c r="A990" s="28">
        <v>42993</v>
      </c>
      <c r="B990" s="29">
        <f t="shared" si="105"/>
        <v>2017</v>
      </c>
      <c r="C990" s="29">
        <f t="shared" si="106"/>
        <v>9</v>
      </c>
      <c r="D990" s="29" t="str">
        <f t="shared" si="107"/>
        <v>Eylül</v>
      </c>
      <c r="E990" s="29">
        <f t="shared" si="108"/>
        <v>3</v>
      </c>
      <c r="F990" s="29">
        <f t="shared" si="109"/>
        <v>38</v>
      </c>
      <c r="G990" s="29">
        <f t="shared" si="110"/>
        <v>5</v>
      </c>
      <c r="H990" s="29" t="str">
        <f t="shared" si="111"/>
        <v>Cuma</v>
      </c>
    </row>
    <row r="991" spans="1:8" ht="10.5" customHeight="1" x14ac:dyDescent="0.25">
      <c r="A991" s="28">
        <v>42994</v>
      </c>
      <c r="B991" s="29">
        <f t="shared" si="105"/>
        <v>2017</v>
      </c>
      <c r="C991" s="29">
        <f t="shared" si="106"/>
        <v>9</v>
      </c>
      <c r="D991" s="29" t="str">
        <f t="shared" si="107"/>
        <v>Eylül</v>
      </c>
      <c r="E991" s="29">
        <f t="shared" si="108"/>
        <v>3</v>
      </c>
      <c r="F991" s="29">
        <f t="shared" si="109"/>
        <v>38</v>
      </c>
      <c r="G991" s="29">
        <f t="shared" si="110"/>
        <v>6</v>
      </c>
      <c r="H991" s="29" t="str">
        <f t="shared" si="111"/>
        <v>Cumartesi</v>
      </c>
    </row>
    <row r="992" spans="1:8" ht="10.5" customHeight="1" x14ac:dyDescent="0.25">
      <c r="A992" s="28">
        <v>42995</v>
      </c>
      <c r="B992" s="29">
        <f t="shared" si="105"/>
        <v>2017</v>
      </c>
      <c r="C992" s="29">
        <f t="shared" si="106"/>
        <v>9</v>
      </c>
      <c r="D992" s="29" t="str">
        <f t="shared" si="107"/>
        <v>Eylül</v>
      </c>
      <c r="E992" s="29">
        <f t="shared" si="108"/>
        <v>3</v>
      </c>
      <c r="F992" s="29">
        <f t="shared" si="109"/>
        <v>38</v>
      </c>
      <c r="G992" s="29">
        <f t="shared" si="110"/>
        <v>7</v>
      </c>
      <c r="H992" s="29" t="str">
        <f t="shared" si="111"/>
        <v>Pazar</v>
      </c>
    </row>
    <row r="993" spans="1:8" ht="10.5" customHeight="1" x14ac:dyDescent="0.25">
      <c r="A993" s="28">
        <v>42996</v>
      </c>
      <c r="B993" s="29">
        <f t="shared" si="105"/>
        <v>2017</v>
      </c>
      <c r="C993" s="29">
        <f t="shared" si="106"/>
        <v>9</v>
      </c>
      <c r="D993" s="29" t="str">
        <f t="shared" si="107"/>
        <v>Eylül</v>
      </c>
      <c r="E993" s="29">
        <f t="shared" si="108"/>
        <v>3</v>
      </c>
      <c r="F993" s="29">
        <f t="shared" si="109"/>
        <v>39</v>
      </c>
      <c r="G993" s="29">
        <f t="shared" si="110"/>
        <v>1</v>
      </c>
      <c r="H993" s="29" t="str">
        <f t="shared" si="111"/>
        <v>Pazartesi</v>
      </c>
    </row>
    <row r="994" spans="1:8" ht="10.5" customHeight="1" x14ac:dyDescent="0.25">
      <c r="A994" s="28">
        <v>42997</v>
      </c>
      <c r="B994" s="29">
        <f t="shared" si="105"/>
        <v>2017</v>
      </c>
      <c r="C994" s="29">
        <f t="shared" si="106"/>
        <v>9</v>
      </c>
      <c r="D994" s="29" t="str">
        <f t="shared" si="107"/>
        <v>Eylül</v>
      </c>
      <c r="E994" s="29">
        <f t="shared" si="108"/>
        <v>3</v>
      </c>
      <c r="F994" s="29">
        <f t="shared" si="109"/>
        <v>39</v>
      </c>
      <c r="G994" s="29">
        <f t="shared" si="110"/>
        <v>2</v>
      </c>
      <c r="H994" s="29" t="str">
        <f t="shared" si="111"/>
        <v>Salı</v>
      </c>
    </row>
    <row r="995" spans="1:8" ht="10.5" customHeight="1" x14ac:dyDescent="0.25">
      <c r="A995" s="28">
        <v>42998</v>
      </c>
      <c r="B995" s="29">
        <f t="shared" si="105"/>
        <v>2017</v>
      </c>
      <c r="C995" s="29">
        <f t="shared" si="106"/>
        <v>9</v>
      </c>
      <c r="D995" s="29" t="str">
        <f t="shared" si="107"/>
        <v>Eylül</v>
      </c>
      <c r="E995" s="29">
        <f t="shared" si="108"/>
        <v>3</v>
      </c>
      <c r="F995" s="29">
        <f t="shared" si="109"/>
        <v>39</v>
      </c>
      <c r="G995" s="29">
        <f t="shared" si="110"/>
        <v>3</v>
      </c>
      <c r="H995" s="29" t="str">
        <f t="shared" si="111"/>
        <v>Çarşamba</v>
      </c>
    </row>
    <row r="996" spans="1:8" ht="10.5" customHeight="1" x14ac:dyDescent="0.25">
      <c r="A996" s="28">
        <v>42999</v>
      </c>
      <c r="B996" s="29">
        <f t="shared" si="105"/>
        <v>2017</v>
      </c>
      <c r="C996" s="29">
        <f t="shared" si="106"/>
        <v>9</v>
      </c>
      <c r="D996" s="29" t="str">
        <f t="shared" si="107"/>
        <v>Eylül</v>
      </c>
      <c r="E996" s="29">
        <f t="shared" si="108"/>
        <v>3</v>
      </c>
      <c r="F996" s="29">
        <f t="shared" si="109"/>
        <v>39</v>
      </c>
      <c r="G996" s="29">
        <f t="shared" si="110"/>
        <v>4</v>
      </c>
      <c r="H996" s="29" t="str">
        <f t="shared" si="111"/>
        <v>Perşembe</v>
      </c>
    </row>
    <row r="997" spans="1:8" ht="10.5" customHeight="1" x14ac:dyDescent="0.25">
      <c r="A997" s="28">
        <v>43000</v>
      </c>
      <c r="B997" s="29">
        <f t="shared" si="105"/>
        <v>2017</v>
      </c>
      <c r="C997" s="29">
        <f t="shared" si="106"/>
        <v>9</v>
      </c>
      <c r="D997" s="29" t="str">
        <f t="shared" si="107"/>
        <v>Eylül</v>
      </c>
      <c r="E997" s="29">
        <f t="shared" si="108"/>
        <v>3</v>
      </c>
      <c r="F997" s="29">
        <f t="shared" si="109"/>
        <v>39</v>
      </c>
      <c r="G997" s="29">
        <f t="shared" si="110"/>
        <v>5</v>
      </c>
      <c r="H997" s="29" t="str">
        <f t="shared" si="111"/>
        <v>Cuma</v>
      </c>
    </row>
    <row r="998" spans="1:8" ht="10.5" customHeight="1" x14ac:dyDescent="0.25">
      <c r="A998" s="28">
        <v>43001</v>
      </c>
      <c r="B998" s="29">
        <f t="shared" si="105"/>
        <v>2017</v>
      </c>
      <c r="C998" s="29">
        <f t="shared" si="106"/>
        <v>9</v>
      </c>
      <c r="D998" s="29" t="str">
        <f t="shared" si="107"/>
        <v>Eylül</v>
      </c>
      <c r="E998" s="29">
        <f t="shared" si="108"/>
        <v>3</v>
      </c>
      <c r="F998" s="29">
        <f t="shared" si="109"/>
        <v>39</v>
      </c>
      <c r="G998" s="29">
        <f t="shared" si="110"/>
        <v>6</v>
      </c>
      <c r="H998" s="29" t="str">
        <f t="shared" si="111"/>
        <v>Cumartesi</v>
      </c>
    </row>
    <row r="999" spans="1:8" ht="10.5" customHeight="1" x14ac:dyDescent="0.25">
      <c r="A999" s="28">
        <v>43002</v>
      </c>
      <c r="B999" s="29">
        <f t="shared" si="105"/>
        <v>2017</v>
      </c>
      <c r="C999" s="29">
        <f t="shared" si="106"/>
        <v>9</v>
      </c>
      <c r="D999" s="29" t="str">
        <f t="shared" si="107"/>
        <v>Eylül</v>
      </c>
      <c r="E999" s="29">
        <f t="shared" si="108"/>
        <v>3</v>
      </c>
      <c r="F999" s="29">
        <f t="shared" si="109"/>
        <v>39</v>
      </c>
      <c r="G999" s="29">
        <f t="shared" si="110"/>
        <v>7</v>
      </c>
      <c r="H999" s="29" t="str">
        <f t="shared" si="111"/>
        <v>Pazar</v>
      </c>
    </row>
    <row r="1000" spans="1:8" ht="10.5" customHeight="1" x14ac:dyDescent="0.25">
      <c r="A1000" s="28">
        <v>43003</v>
      </c>
      <c r="B1000" s="29">
        <f t="shared" si="105"/>
        <v>2017</v>
      </c>
      <c r="C1000" s="29">
        <f t="shared" si="106"/>
        <v>9</v>
      </c>
      <c r="D1000" s="29" t="str">
        <f t="shared" si="107"/>
        <v>Eylül</v>
      </c>
      <c r="E1000" s="29">
        <f t="shared" si="108"/>
        <v>3</v>
      </c>
      <c r="F1000" s="29">
        <f t="shared" si="109"/>
        <v>40</v>
      </c>
      <c r="G1000" s="29">
        <f t="shared" si="110"/>
        <v>1</v>
      </c>
      <c r="H1000" s="29" t="str">
        <f t="shared" si="111"/>
        <v>Pazartesi</v>
      </c>
    </row>
    <row r="1001" spans="1:8" ht="10.5" customHeight="1" x14ac:dyDescent="0.25">
      <c r="A1001" s="28">
        <v>43004</v>
      </c>
      <c r="B1001" s="29">
        <f t="shared" si="105"/>
        <v>2017</v>
      </c>
      <c r="C1001" s="29">
        <f t="shared" si="106"/>
        <v>9</v>
      </c>
      <c r="D1001" s="29" t="str">
        <f t="shared" si="107"/>
        <v>Eylül</v>
      </c>
      <c r="E1001" s="29">
        <f t="shared" si="108"/>
        <v>3</v>
      </c>
      <c r="F1001" s="29">
        <f t="shared" si="109"/>
        <v>40</v>
      </c>
      <c r="G1001" s="29">
        <f t="shared" si="110"/>
        <v>2</v>
      </c>
      <c r="H1001" s="29" t="str">
        <f t="shared" si="111"/>
        <v>Salı</v>
      </c>
    </row>
    <row r="1002" spans="1:8" ht="10.5" customHeight="1" x14ac:dyDescent="0.25">
      <c r="A1002" s="28">
        <v>43005</v>
      </c>
      <c r="B1002" s="29">
        <f t="shared" si="105"/>
        <v>2017</v>
      </c>
      <c r="C1002" s="29">
        <f t="shared" si="106"/>
        <v>9</v>
      </c>
      <c r="D1002" s="29" t="str">
        <f t="shared" si="107"/>
        <v>Eylül</v>
      </c>
      <c r="E1002" s="29">
        <f t="shared" si="108"/>
        <v>3</v>
      </c>
      <c r="F1002" s="29">
        <f t="shared" si="109"/>
        <v>40</v>
      </c>
      <c r="G1002" s="29">
        <f t="shared" si="110"/>
        <v>3</v>
      </c>
      <c r="H1002" s="29" t="str">
        <f t="shared" si="111"/>
        <v>Çarşamba</v>
      </c>
    </row>
    <row r="1003" spans="1:8" ht="10.5" customHeight="1" x14ac:dyDescent="0.25">
      <c r="A1003" s="28">
        <v>43006</v>
      </c>
      <c r="B1003" s="29">
        <f t="shared" si="105"/>
        <v>2017</v>
      </c>
      <c r="C1003" s="29">
        <f t="shared" si="106"/>
        <v>9</v>
      </c>
      <c r="D1003" s="29" t="str">
        <f t="shared" si="107"/>
        <v>Eylül</v>
      </c>
      <c r="E1003" s="29">
        <f t="shared" si="108"/>
        <v>3</v>
      </c>
      <c r="F1003" s="29">
        <f t="shared" si="109"/>
        <v>40</v>
      </c>
      <c r="G1003" s="29">
        <f t="shared" si="110"/>
        <v>4</v>
      </c>
      <c r="H1003" s="29" t="str">
        <f t="shared" si="111"/>
        <v>Perşembe</v>
      </c>
    </row>
    <row r="1004" spans="1:8" ht="10.5" customHeight="1" x14ac:dyDescent="0.25">
      <c r="A1004" s="28">
        <v>43007</v>
      </c>
      <c r="B1004" s="29">
        <f t="shared" si="105"/>
        <v>2017</v>
      </c>
      <c r="C1004" s="29">
        <f t="shared" si="106"/>
        <v>9</v>
      </c>
      <c r="D1004" s="29" t="str">
        <f t="shared" si="107"/>
        <v>Eylül</v>
      </c>
      <c r="E1004" s="29">
        <f t="shared" si="108"/>
        <v>3</v>
      </c>
      <c r="F1004" s="29">
        <f t="shared" si="109"/>
        <v>40</v>
      </c>
      <c r="G1004" s="29">
        <f t="shared" si="110"/>
        <v>5</v>
      </c>
      <c r="H1004" s="29" t="str">
        <f t="shared" si="111"/>
        <v>Cuma</v>
      </c>
    </row>
    <row r="1005" spans="1:8" ht="10.5" customHeight="1" x14ac:dyDescent="0.25">
      <c r="A1005" s="28">
        <v>43008</v>
      </c>
      <c r="B1005" s="29">
        <f t="shared" si="105"/>
        <v>2017</v>
      </c>
      <c r="C1005" s="29">
        <f t="shared" si="106"/>
        <v>9</v>
      </c>
      <c r="D1005" s="29" t="str">
        <f t="shared" si="107"/>
        <v>Eylül</v>
      </c>
      <c r="E1005" s="29">
        <f t="shared" si="108"/>
        <v>3</v>
      </c>
      <c r="F1005" s="29">
        <f t="shared" si="109"/>
        <v>40</v>
      </c>
      <c r="G1005" s="29">
        <f t="shared" si="110"/>
        <v>6</v>
      </c>
      <c r="H1005" s="29" t="str">
        <f t="shared" si="111"/>
        <v>Cumartesi</v>
      </c>
    </row>
    <row r="1006" spans="1:8" ht="10.5" customHeight="1" x14ac:dyDescent="0.25">
      <c r="A1006" s="28">
        <v>43009</v>
      </c>
      <c r="B1006" s="29">
        <f t="shared" si="105"/>
        <v>2017</v>
      </c>
      <c r="C1006" s="29">
        <f t="shared" si="106"/>
        <v>10</v>
      </c>
      <c r="D1006" s="29" t="str">
        <f t="shared" si="107"/>
        <v>Ekim</v>
      </c>
      <c r="E1006" s="29">
        <f t="shared" si="108"/>
        <v>4</v>
      </c>
      <c r="F1006" s="29">
        <f t="shared" si="109"/>
        <v>40</v>
      </c>
      <c r="G1006" s="29">
        <f t="shared" si="110"/>
        <v>7</v>
      </c>
      <c r="H1006" s="29" t="str">
        <f t="shared" si="111"/>
        <v>Pazar</v>
      </c>
    </row>
    <row r="1007" spans="1:8" ht="10.5" customHeight="1" x14ac:dyDescent="0.25">
      <c r="A1007" s="28">
        <v>43010</v>
      </c>
      <c r="B1007" s="29">
        <f t="shared" si="105"/>
        <v>2017</v>
      </c>
      <c r="C1007" s="29">
        <f t="shared" si="106"/>
        <v>10</v>
      </c>
      <c r="D1007" s="29" t="str">
        <f t="shared" si="107"/>
        <v>Ekim</v>
      </c>
      <c r="E1007" s="29">
        <f t="shared" si="108"/>
        <v>4</v>
      </c>
      <c r="F1007" s="29">
        <f t="shared" si="109"/>
        <v>41</v>
      </c>
      <c r="G1007" s="29">
        <f t="shared" si="110"/>
        <v>1</v>
      </c>
      <c r="H1007" s="29" t="str">
        <f t="shared" si="111"/>
        <v>Pazartesi</v>
      </c>
    </row>
    <row r="1008" spans="1:8" ht="10.5" customHeight="1" x14ac:dyDescent="0.25">
      <c r="A1008" s="28">
        <v>43011</v>
      </c>
      <c r="B1008" s="29">
        <f t="shared" si="105"/>
        <v>2017</v>
      </c>
      <c r="C1008" s="29">
        <f t="shared" si="106"/>
        <v>10</v>
      </c>
      <c r="D1008" s="29" t="str">
        <f t="shared" si="107"/>
        <v>Ekim</v>
      </c>
      <c r="E1008" s="29">
        <f t="shared" si="108"/>
        <v>4</v>
      </c>
      <c r="F1008" s="29">
        <f t="shared" si="109"/>
        <v>41</v>
      </c>
      <c r="G1008" s="29">
        <f t="shared" si="110"/>
        <v>2</v>
      </c>
      <c r="H1008" s="29" t="str">
        <f t="shared" si="111"/>
        <v>Salı</v>
      </c>
    </row>
    <row r="1009" spans="1:8" ht="10.5" customHeight="1" x14ac:dyDescent="0.25">
      <c r="A1009" s="28">
        <v>43012</v>
      </c>
      <c r="B1009" s="29">
        <f t="shared" si="105"/>
        <v>2017</v>
      </c>
      <c r="C1009" s="29">
        <f t="shared" si="106"/>
        <v>10</v>
      </c>
      <c r="D1009" s="29" t="str">
        <f t="shared" si="107"/>
        <v>Ekim</v>
      </c>
      <c r="E1009" s="29">
        <f t="shared" si="108"/>
        <v>4</v>
      </c>
      <c r="F1009" s="29">
        <f t="shared" si="109"/>
        <v>41</v>
      </c>
      <c r="G1009" s="29">
        <f t="shared" si="110"/>
        <v>3</v>
      </c>
      <c r="H1009" s="29" t="str">
        <f t="shared" si="111"/>
        <v>Çarşamba</v>
      </c>
    </row>
    <row r="1010" spans="1:8" ht="10.5" customHeight="1" x14ac:dyDescent="0.25">
      <c r="A1010" s="28">
        <v>43013</v>
      </c>
      <c r="B1010" s="29">
        <f t="shared" si="105"/>
        <v>2017</v>
      </c>
      <c r="C1010" s="29">
        <f t="shared" si="106"/>
        <v>10</v>
      </c>
      <c r="D1010" s="29" t="str">
        <f t="shared" si="107"/>
        <v>Ekim</v>
      </c>
      <c r="E1010" s="29">
        <f t="shared" si="108"/>
        <v>4</v>
      </c>
      <c r="F1010" s="29">
        <f t="shared" si="109"/>
        <v>41</v>
      </c>
      <c r="G1010" s="29">
        <f t="shared" si="110"/>
        <v>4</v>
      </c>
      <c r="H1010" s="29" t="str">
        <f t="shared" si="111"/>
        <v>Perşembe</v>
      </c>
    </row>
    <row r="1011" spans="1:8" ht="10.5" customHeight="1" x14ac:dyDescent="0.25">
      <c r="A1011" s="28">
        <v>43014</v>
      </c>
      <c r="B1011" s="29">
        <f t="shared" si="105"/>
        <v>2017</v>
      </c>
      <c r="C1011" s="29">
        <f t="shared" si="106"/>
        <v>10</v>
      </c>
      <c r="D1011" s="29" t="str">
        <f t="shared" si="107"/>
        <v>Ekim</v>
      </c>
      <c r="E1011" s="29">
        <f t="shared" si="108"/>
        <v>4</v>
      </c>
      <c r="F1011" s="29">
        <f t="shared" si="109"/>
        <v>41</v>
      </c>
      <c r="G1011" s="29">
        <f t="shared" si="110"/>
        <v>5</v>
      </c>
      <c r="H1011" s="29" t="str">
        <f t="shared" si="111"/>
        <v>Cuma</v>
      </c>
    </row>
    <row r="1012" spans="1:8" ht="10.5" customHeight="1" x14ac:dyDescent="0.25">
      <c r="A1012" s="28">
        <v>43015</v>
      </c>
      <c r="B1012" s="29">
        <f t="shared" si="105"/>
        <v>2017</v>
      </c>
      <c r="C1012" s="29">
        <f t="shared" si="106"/>
        <v>10</v>
      </c>
      <c r="D1012" s="29" t="str">
        <f t="shared" si="107"/>
        <v>Ekim</v>
      </c>
      <c r="E1012" s="29">
        <f t="shared" si="108"/>
        <v>4</v>
      </c>
      <c r="F1012" s="29">
        <f t="shared" si="109"/>
        <v>41</v>
      </c>
      <c r="G1012" s="29">
        <f t="shared" si="110"/>
        <v>6</v>
      </c>
      <c r="H1012" s="29" t="str">
        <f t="shared" si="111"/>
        <v>Cumartesi</v>
      </c>
    </row>
    <row r="1013" spans="1:8" ht="10.5" customHeight="1" x14ac:dyDescent="0.25">
      <c r="A1013" s="28">
        <v>43016</v>
      </c>
      <c r="B1013" s="29">
        <f t="shared" si="105"/>
        <v>2017</v>
      </c>
      <c r="C1013" s="29">
        <f t="shared" si="106"/>
        <v>10</v>
      </c>
      <c r="D1013" s="29" t="str">
        <f t="shared" si="107"/>
        <v>Ekim</v>
      </c>
      <c r="E1013" s="29">
        <f t="shared" si="108"/>
        <v>4</v>
      </c>
      <c r="F1013" s="29">
        <f t="shared" si="109"/>
        <v>41</v>
      </c>
      <c r="G1013" s="29">
        <f t="shared" si="110"/>
        <v>7</v>
      </c>
      <c r="H1013" s="29" t="str">
        <f t="shared" si="111"/>
        <v>Pazar</v>
      </c>
    </row>
    <row r="1014" spans="1:8" ht="10.5" customHeight="1" x14ac:dyDescent="0.25">
      <c r="A1014" s="28">
        <v>43017</v>
      </c>
      <c r="B1014" s="29">
        <f t="shared" si="105"/>
        <v>2017</v>
      </c>
      <c r="C1014" s="29">
        <f t="shared" si="106"/>
        <v>10</v>
      </c>
      <c r="D1014" s="29" t="str">
        <f t="shared" si="107"/>
        <v>Ekim</v>
      </c>
      <c r="E1014" s="29">
        <f t="shared" si="108"/>
        <v>4</v>
      </c>
      <c r="F1014" s="29">
        <f t="shared" si="109"/>
        <v>42</v>
      </c>
      <c r="G1014" s="29">
        <f t="shared" si="110"/>
        <v>1</v>
      </c>
      <c r="H1014" s="29" t="str">
        <f t="shared" si="111"/>
        <v>Pazartesi</v>
      </c>
    </row>
    <row r="1015" spans="1:8" ht="10.5" customHeight="1" x14ac:dyDescent="0.25">
      <c r="A1015" s="28">
        <v>43018</v>
      </c>
      <c r="B1015" s="29">
        <f t="shared" si="105"/>
        <v>2017</v>
      </c>
      <c r="C1015" s="29">
        <f t="shared" si="106"/>
        <v>10</v>
      </c>
      <c r="D1015" s="29" t="str">
        <f t="shared" si="107"/>
        <v>Ekim</v>
      </c>
      <c r="E1015" s="29">
        <f t="shared" si="108"/>
        <v>4</v>
      </c>
      <c r="F1015" s="29">
        <f t="shared" si="109"/>
        <v>42</v>
      </c>
      <c r="G1015" s="29">
        <f t="shared" si="110"/>
        <v>2</v>
      </c>
      <c r="H1015" s="29" t="str">
        <f t="shared" si="111"/>
        <v>Salı</v>
      </c>
    </row>
    <row r="1016" spans="1:8" ht="10.5" customHeight="1" x14ac:dyDescent="0.25">
      <c r="A1016" s="28">
        <v>43019</v>
      </c>
      <c r="B1016" s="29">
        <f t="shared" si="105"/>
        <v>2017</v>
      </c>
      <c r="C1016" s="29">
        <f t="shared" si="106"/>
        <v>10</v>
      </c>
      <c r="D1016" s="29" t="str">
        <f t="shared" si="107"/>
        <v>Ekim</v>
      </c>
      <c r="E1016" s="29">
        <f t="shared" si="108"/>
        <v>4</v>
      </c>
      <c r="F1016" s="29">
        <f t="shared" si="109"/>
        <v>42</v>
      </c>
      <c r="G1016" s="29">
        <f t="shared" si="110"/>
        <v>3</v>
      </c>
      <c r="H1016" s="29" t="str">
        <f t="shared" si="111"/>
        <v>Çarşamba</v>
      </c>
    </row>
    <row r="1017" spans="1:8" ht="10.5" customHeight="1" x14ac:dyDescent="0.25">
      <c r="A1017" s="28">
        <v>43020</v>
      </c>
      <c r="B1017" s="29">
        <f t="shared" si="105"/>
        <v>2017</v>
      </c>
      <c r="C1017" s="29">
        <f t="shared" si="106"/>
        <v>10</v>
      </c>
      <c r="D1017" s="29" t="str">
        <f t="shared" si="107"/>
        <v>Ekim</v>
      </c>
      <c r="E1017" s="29">
        <f t="shared" si="108"/>
        <v>4</v>
      </c>
      <c r="F1017" s="29">
        <f t="shared" si="109"/>
        <v>42</v>
      </c>
      <c r="G1017" s="29">
        <f t="shared" si="110"/>
        <v>4</v>
      </c>
      <c r="H1017" s="29" t="str">
        <f t="shared" si="111"/>
        <v>Perşembe</v>
      </c>
    </row>
    <row r="1018" spans="1:8" ht="10.5" customHeight="1" x14ac:dyDescent="0.25">
      <c r="A1018" s="28">
        <v>43021</v>
      </c>
      <c r="B1018" s="29">
        <f t="shared" si="105"/>
        <v>2017</v>
      </c>
      <c r="C1018" s="29">
        <f t="shared" si="106"/>
        <v>10</v>
      </c>
      <c r="D1018" s="29" t="str">
        <f t="shared" si="107"/>
        <v>Ekim</v>
      </c>
      <c r="E1018" s="29">
        <f t="shared" si="108"/>
        <v>4</v>
      </c>
      <c r="F1018" s="29">
        <f t="shared" si="109"/>
        <v>42</v>
      </c>
      <c r="G1018" s="29">
        <f t="shared" si="110"/>
        <v>5</v>
      </c>
      <c r="H1018" s="29" t="str">
        <f t="shared" si="111"/>
        <v>Cuma</v>
      </c>
    </row>
    <row r="1019" spans="1:8" ht="10.5" customHeight="1" x14ac:dyDescent="0.25">
      <c r="A1019" s="28">
        <v>43022</v>
      </c>
      <c r="B1019" s="29">
        <f t="shared" si="105"/>
        <v>2017</v>
      </c>
      <c r="C1019" s="29">
        <f t="shared" si="106"/>
        <v>10</v>
      </c>
      <c r="D1019" s="29" t="str">
        <f t="shared" si="107"/>
        <v>Ekim</v>
      </c>
      <c r="E1019" s="29">
        <f t="shared" si="108"/>
        <v>4</v>
      </c>
      <c r="F1019" s="29">
        <f t="shared" si="109"/>
        <v>42</v>
      </c>
      <c r="G1019" s="29">
        <f t="shared" si="110"/>
        <v>6</v>
      </c>
      <c r="H1019" s="29" t="str">
        <f t="shared" si="111"/>
        <v>Cumartesi</v>
      </c>
    </row>
    <row r="1020" spans="1:8" ht="10.5" customHeight="1" x14ac:dyDescent="0.25">
      <c r="A1020" s="28">
        <v>43023</v>
      </c>
      <c r="B1020" s="29">
        <f t="shared" si="105"/>
        <v>2017</v>
      </c>
      <c r="C1020" s="29">
        <f t="shared" si="106"/>
        <v>10</v>
      </c>
      <c r="D1020" s="29" t="str">
        <f t="shared" si="107"/>
        <v>Ekim</v>
      </c>
      <c r="E1020" s="29">
        <f t="shared" si="108"/>
        <v>4</v>
      </c>
      <c r="F1020" s="29">
        <f t="shared" si="109"/>
        <v>42</v>
      </c>
      <c r="G1020" s="29">
        <f t="shared" si="110"/>
        <v>7</v>
      </c>
      <c r="H1020" s="29" t="str">
        <f t="shared" si="111"/>
        <v>Pazar</v>
      </c>
    </row>
    <row r="1021" spans="1:8" ht="10.5" customHeight="1" x14ac:dyDescent="0.25">
      <c r="A1021" s="28">
        <v>43024</v>
      </c>
      <c r="B1021" s="29">
        <f t="shared" si="105"/>
        <v>2017</v>
      </c>
      <c r="C1021" s="29">
        <f t="shared" si="106"/>
        <v>10</v>
      </c>
      <c r="D1021" s="29" t="str">
        <f t="shared" si="107"/>
        <v>Ekim</v>
      </c>
      <c r="E1021" s="29">
        <f t="shared" si="108"/>
        <v>4</v>
      </c>
      <c r="F1021" s="29">
        <f t="shared" si="109"/>
        <v>43</v>
      </c>
      <c r="G1021" s="29">
        <f t="shared" si="110"/>
        <v>1</v>
      </c>
      <c r="H1021" s="29" t="str">
        <f t="shared" si="111"/>
        <v>Pazartesi</v>
      </c>
    </row>
    <row r="1022" spans="1:8" ht="10.5" customHeight="1" x14ac:dyDescent="0.25">
      <c r="A1022" s="28">
        <v>43025</v>
      </c>
      <c r="B1022" s="29">
        <f t="shared" si="105"/>
        <v>2017</v>
      </c>
      <c r="C1022" s="29">
        <f t="shared" si="106"/>
        <v>10</v>
      </c>
      <c r="D1022" s="29" t="str">
        <f t="shared" si="107"/>
        <v>Ekim</v>
      </c>
      <c r="E1022" s="29">
        <f t="shared" si="108"/>
        <v>4</v>
      </c>
      <c r="F1022" s="29">
        <f t="shared" si="109"/>
        <v>43</v>
      </c>
      <c r="G1022" s="29">
        <f t="shared" si="110"/>
        <v>2</v>
      </c>
      <c r="H1022" s="29" t="str">
        <f t="shared" si="111"/>
        <v>Salı</v>
      </c>
    </row>
    <row r="1023" spans="1:8" ht="10.5" customHeight="1" x14ac:dyDescent="0.25">
      <c r="A1023" s="28">
        <v>43026</v>
      </c>
      <c r="B1023" s="29">
        <f t="shared" si="105"/>
        <v>2017</v>
      </c>
      <c r="C1023" s="29">
        <f t="shared" si="106"/>
        <v>10</v>
      </c>
      <c r="D1023" s="29" t="str">
        <f t="shared" si="107"/>
        <v>Ekim</v>
      </c>
      <c r="E1023" s="29">
        <f t="shared" si="108"/>
        <v>4</v>
      </c>
      <c r="F1023" s="29">
        <f t="shared" si="109"/>
        <v>43</v>
      </c>
      <c r="G1023" s="29">
        <f t="shared" si="110"/>
        <v>3</v>
      </c>
      <c r="H1023" s="29" t="str">
        <f t="shared" si="111"/>
        <v>Çarşamba</v>
      </c>
    </row>
    <row r="1024" spans="1:8" ht="10.5" customHeight="1" x14ac:dyDescent="0.25">
      <c r="A1024" s="28">
        <v>43027</v>
      </c>
      <c r="B1024" s="29">
        <f t="shared" si="105"/>
        <v>2017</v>
      </c>
      <c r="C1024" s="29">
        <f t="shared" si="106"/>
        <v>10</v>
      </c>
      <c r="D1024" s="29" t="str">
        <f t="shared" si="107"/>
        <v>Ekim</v>
      </c>
      <c r="E1024" s="29">
        <f t="shared" si="108"/>
        <v>4</v>
      </c>
      <c r="F1024" s="29">
        <f t="shared" si="109"/>
        <v>43</v>
      </c>
      <c r="G1024" s="29">
        <f t="shared" si="110"/>
        <v>4</v>
      </c>
      <c r="H1024" s="29" t="str">
        <f t="shared" si="111"/>
        <v>Perşembe</v>
      </c>
    </row>
    <row r="1025" spans="1:8" ht="10.5" customHeight="1" x14ac:dyDescent="0.25">
      <c r="A1025" s="28">
        <v>43028</v>
      </c>
      <c r="B1025" s="29">
        <f t="shared" si="105"/>
        <v>2017</v>
      </c>
      <c r="C1025" s="29">
        <f t="shared" si="106"/>
        <v>10</v>
      </c>
      <c r="D1025" s="29" t="str">
        <f t="shared" si="107"/>
        <v>Ekim</v>
      </c>
      <c r="E1025" s="29">
        <f t="shared" si="108"/>
        <v>4</v>
      </c>
      <c r="F1025" s="29">
        <f t="shared" si="109"/>
        <v>43</v>
      </c>
      <c r="G1025" s="29">
        <f t="shared" si="110"/>
        <v>5</v>
      </c>
      <c r="H1025" s="29" t="str">
        <f t="shared" si="111"/>
        <v>Cuma</v>
      </c>
    </row>
    <row r="1026" spans="1:8" ht="10.5" customHeight="1" x14ac:dyDescent="0.25">
      <c r="A1026" s="28">
        <v>43029</v>
      </c>
      <c r="B1026" s="29">
        <f t="shared" ref="B1026:B1089" si="112">IF(A1026="","",YEAR(A1026))</f>
        <v>2017</v>
      </c>
      <c r="C1026" s="29">
        <f t="shared" ref="C1026:C1089" si="113">IF(A1026="","",MONTH(A1026))</f>
        <v>10</v>
      </c>
      <c r="D1026" s="29" t="str">
        <f t="shared" ref="D1026:D1089" si="114">IF(A1026="","",CHOOSE(MONTH(A1026),"Ocak","Şubat","Mart","Nisan","Mayıs","Haziran","Temmuz","Ağustos","Eylül","Ekim","Kasım","Aralık"))</f>
        <v>Ekim</v>
      </c>
      <c r="E1026" s="29">
        <f t="shared" ref="E1026:E1089" si="115">IF(A1026="","",ROUNDUP(MONTH(A1026)/3,0))</f>
        <v>4</v>
      </c>
      <c r="F1026" s="29">
        <f t="shared" ref="F1026:F1089" si="116">IF(A1026="","",WEEKNUM(A1026,2))</f>
        <v>43</v>
      </c>
      <c r="G1026" s="29">
        <f t="shared" ref="G1026:G1089" si="117">IF(A1026="","",WEEKDAY(A1026,2))</f>
        <v>6</v>
      </c>
      <c r="H1026" s="29" t="str">
        <f t="shared" ref="H1026:H1089" si="118">IF(A1026="","",CHOOSE(WEEKDAY(A1026,2),"Pazartesi","Salı","Çarşamba","Perşembe","Cuma","Cumartesi","Pazar"))</f>
        <v>Cumartesi</v>
      </c>
    </row>
    <row r="1027" spans="1:8" ht="10.5" customHeight="1" x14ac:dyDescent="0.25">
      <c r="A1027" s="28">
        <v>43030</v>
      </c>
      <c r="B1027" s="29">
        <f t="shared" si="112"/>
        <v>2017</v>
      </c>
      <c r="C1027" s="29">
        <f t="shared" si="113"/>
        <v>10</v>
      </c>
      <c r="D1027" s="29" t="str">
        <f t="shared" si="114"/>
        <v>Ekim</v>
      </c>
      <c r="E1027" s="29">
        <f t="shared" si="115"/>
        <v>4</v>
      </c>
      <c r="F1027" s="29">
        <f t="shared" si="116"/>
        <v>43</v>
      </c>
      <c r="G1027" s="29">
        <f t="shared" si="117"/>
        <v>7</v>
      </c>
      <c r="H1027" s="29" t="str">
        <f t="shared" si="118"/>
        <v>Pazar</v>
      </c>
    </row>
    <row r="1028" spans="1:8" ht="10.5" customHeight="1" x14ac:dyDescent="0.25">
      <c r="A1028" s="28">
        <v>43031</v>
      </c>
      <c r="B1028" s="29">
        <f t="shared" si="112"/>
        <v>2017</v>
      </c>
      <c r="C1028" s="29">
        <f t="shared" si="113"/>
        <v>10</v>
      </c>
      <c r="D1028" s="29" t="str">
        <f t="shared" si="114"/>
        <v>Ekim</v>
      </c>
      <c r="E1028" s="29">
        <f t="shared" si="115"/>
        <v>4</v>
      </c>
      <c r="F1028" s="29">
        <f t="shared" si="116"/>
        <v>44</v>
      </c>
      <c r="G1028" s="29">
        <f t="shared" si="117"/>
        <v>1</v>
      </c>
      <c r="H1028" s="29" t="str">
        <f t="shared" si="118"/>
        <v>Pazartesi</v>
      </c>
    </row>
    <row r="1029" spans="1:8" ht="10.5" customHeight="1" x14ac:dyDescent="0.25">
      <c r="A1029" s="28">
        <v>43032</v>
      </c>
      <c r="B1029" s="29">
        <f t="shared" si="112"/>
        <v>2017</v>
      </c>
      <c r="C1029" s="29">
        <f t="shared" si="113"/>
        <v>10</v>
      </c>
      <c r="D1029" s="29" t="str">
        <f t="shared" si="114"/>
        <v>Ekim</v>
      </c>
      <c r="E1029" s="29">
        <f t="shared" si="115"/>
        <v>4</v>
      </c>
      <c r="F1029" s="29">
        <f t="shared" si="116"/>
        <v>44</v>
      </c>
      <c r="G1029" s="29">
        <f t="shared" si="117"/>
        <v>2</v>
      </c>
      <c r="H1029" s="29" t="str">
        <f t="shared" si="118"/>
        <v>Salı</v>
      </c>
    </row>
    <row r="1030" spans="1:8" ht="10.5" customHeight="1" x14ac:dyDescent="0.25">
      <c r="A1030" s="28">
        <v>43033</v>
      </c>
      <c r="B1030" s="29">
        <f t="shared" si="112"/>
        <v>2017</v>
      </c>
      <c r="C1030" s="29">
        <f t="shared" si="113"/>
        <v>10</v>
      </c>
      <c r="D1030" s="29" t="str">
        <f t="shared" si="114"/>
        <v>Ekim</v>
      </c>
      <c r="E1030" s="29">
        <f t="shared" si="115"/>
        <v>4</v>
      </c>
      <c r="F1030" s="29">
        <f t="shared" si="116"/>
        <v>44</v>
      </c>
      <c r="G1030" s="29">
        <f t="shared" si="117"/>
        <v>3</v>
      </c>
      <c r="H1030" s="29" t="str">
        <f t="shared" si="118"/>
        <v>Çarşamba</v>
      </c>
    </row>
    <row r="1031" spans="1:8" ht="10.5" customHeight="1" x14ac:dyDescent="0.25">
      <c r="A1031" s="28">
        <v>43034</v>
      </c>
      <c r="B1031" s="29">
        <f t="shared" si="112"/>
        <v>2017</v>
      </c>
      <c r="C1031" s="29">
        <f t="shared" si="113"/>
        <v>10</v>
      </c>
      <c r="D1031" s="29" t="str">
        <f t="shared" si="114"/>
        <v>Ekim</v>
      </c>
      <c r="E1031" s="29">
        <f t="shared" si="115"/>
        <v>4</v>
      </c>
      <c r="F1031" s="29">
        <f t="shared" si="116"/>
        <v>44</v>
      </c>
      <c r="G1031" s="29">
        <f t="shared" si="117"/>
        <v>4</v>
      </c>
      <c r="H1031" s="29" t="str">
        <f t="shared" si="118"/>
        <v>Perşembe</v>
      </c>
    </row>
    <row r="1032" spans="1:8" ht="10.5" customHeight="1" x14ac:dyDescent="0.25">
      <c r="A1032" s="28">
        <v>43035</v>
      </c>
      <c r="B1032" s="29">
        <f t="shared" si="112"/>
        <v>2017</v>
      </c>
      <c r="C1032" s="29">
        <f t="shared" si="113"/>
        <v>10</v>
      </c>
      <c r="D1032" s="29" t="str">
        <f t="shared" si="114"/>
        <v>Ekim</v>
      </c>
      <c r="E1032" s="29">
        <f t="shared" si="115"/>
        <v>4</v>
      </c>
      <c r="F1032" s="29">
        <f t="shared" si="116"/>
        <v>44</v>
      </c>
      <c r="G1032" s="29">
        <f t="shared" si="117"/>
        <v>5</v>
      </c>
      <c r="H1032" s="29" t="str">
        <f t="shared" si="118"/>
        <v>Cuma</v>
      </c>
    </row>
    <row r="1033" spans="1:8" ht="10.5" customHeight="1" x14ac:dyDescent="0.25">
      <c r="A1033" s="28">
        <v>43036</v>
      </c>
      <c r="B1033" s="29">
        <f t="shared" si="112"/>
        <v>2017</v>
      </c>
      <c r="C1033" s="29">
        <f t="shared" si="113"/>
        <v>10</v>
      </c>
      <c r="D1033" s="29" t="str">
        <f t="shared" si="114"/>
        <v>Ekim</v>
      </c>
      <c r="E1033" s="29">
        <f t="shared" si="115"/>
        <v>4</v>
      </c>
      <c r="F1033" s="29">
        <f t="shared" si="116"/>
        <v>44</v>
      </c>
      <c r="G1033" s="29">
        <f t="shared" si="117"/>
        <v>6</v>
      </c>
      <c r="H1033" s="29" t="str">
        <f t="shared" si="118"/>
        <v>Cumartesi</v>
      </c>
    </row>
    <row r="1034" spans="1:8" ht="10.5" customHeight="1" x14ac:dyDescent="0.25">
      <c r="A1034" s="28">
        <v>43037</v>
      </c>
      <c r="B1034" s="29">
        <f t="shared" si="112"/>
        <v>2017</v>
      </c>
      <c r="C1034" s="29">
        <f t="shared" si="113"/>
        <v>10</v>
      </c>
      <c r="D1034" s="29" t="str">
        <f t="shared" si="114"/>
        <v>Ekim</v>
      </c>
      <c r="E1034" s="29">
        <f t="shared" si="115"/>
        <v>4</v>
      </c>
      <c r="F1034" s="29">
        <f t="shared" si="116"/>
        <v>44</v>
      </c>
      <c r="G1034" s="29">
        <f t="shared" si="117"/>
        <v>7</v>
      </c>
      <c r="H1034" s="29" t="str">
        <f t="shared" si="118"/>
        <v>Pazar</v>
      </c>
    </row>
    <row r="1035" spans="1:8" ht="10.5" customHeight="1" x14ac:dyDescent="0.25">
      <c r="A1035" s="28">
        <v>43038</v>
      </c>
      <c r="B1035" s="29">
        <f t="shared" si="112"/>
        <v>2017</v>
      </c>
      <c r="C1035" s="29">
        <f t="shared" si="113"/>
        <v>10</v>
      </c>
      <c r="D1035" s="29" t="str">
        <f t="shared" si="114"/>
        <v>Ekim</v>
      </c>
      <c r="E1035" s="29">
        <f t="shared" si="115"/>
        <v>4</v>
      </c>
      <c r="F1035" s="29">
        <f t="shared" si="116"/>
        <v>45</v>
      </c>
      <c r="G1035" s="29">
        <f t="shared" si="117"/>
        <v>1</v>
      </c>
      <c r="H1035" s="29" t="str">
        <f t="shared" si="118"/>
        <v>Pazartesi</v>
      </c>
    </row>
    <row r="1036" spans="1:8" ht="10.5" customHeight="1" x14ac:dyDescent="0.25">
      <c r="A1036" s="28">
        <v>43039</v>
      </c>
      <c r="B1036" s="29">
        <f t="shared" si="112"/>
        <v>2017</v>
      </c>
      <c r="C1036" s="29">
        <f t="shared" si="113"/>
        <v>10</v>
      </c>
      <c r="D1036" s="29" t="str">
        <f t="shared" si="114"/>
        <v>Ekim</v>
      </c>
      <c r="E1036" s="29">
        <f t="shared" si="115"/>
        <v>4</v>
      </c>
      <c r="F1036" s="29">
        <f t="shared" si="116"/>
        <v>45</v>
      </c>
      <c r="G1036" s="29">
        <f t="shared" si="117"/>
        <v>2</v>
      </c>
      <c r="H1036" s="29" t="str">
        <f t="shared" si="118"/>
        <v>Salı</v>
      </c>
    </row>
    <row r="1037" spans="1:8" ht="10.5" customHeight="1" x14ac:dyDescent="0.25">
      <c r="A1037" s="28">
        <v>43040</v>
      </c>
      <c r="B1037" s="29">
        <f t="shared" si="112"/>
        <v>2017</v>
      </c>
      <c r="C1037" s="29">
        <f t="shared" si="113"/>
        <v>11</v>
      </c>
      <c r="D1037" s="29" t="str">
        <f t="shared" si="114"/>
        <v>Kasım</v>
      </c>
      <c r="E1037" s="29">
        <f t="shared" si="115"/>
        <v>4</v>
      </c>
      <c r="F1037" s="29">
        <f t="shared" si="116"/>
        <v>45</v>
      </c>
      <c r="G1037" s="29">
        <f t="shared" si="117"/>
        <v>3</v>
      </c>
      <c r="H1037" s="29" t="str">
        <f t="shared" si="118"/>
        <v>Çarşamba</v>
      </c>
    </row>
    <row r="1038" spans="1:8" ht="10.5" customHeight="1" x14ac:dyDescent="0.25">
      <c r="A1038" s="28">
        <v>43041</v>
      </c>
      <c r="B1038" s="29">
        <f t="shared" si="112"/>
        <v>2017</v>
      </c>
      <c r="C1038" s="29">
        <f t="shared" si="113"/>
        <v>11</v>
      </c>
      <c r="D1038" s="29" t="str">
        <f t="shared" si="114"/>
        <v>Kasım</v>
      </c>
      <c r="E1038" s="29">
        <f t="shared" si="115"/>
        <v>4</v>
      </c>
      <c r="F1038" s="29">
        <f t="shared" si="116"/>
        <v>45</v>
      </c>
      <c r="G1038" s="29">
        <f t="shared" si="117"/>
        <v>4</v>
      </c>
      <c r="H1038" s="29" t="str">
        <f t="shared" si="118"/>
        <v>Perşembe</v>
      </c>
    </row>
    <row r="1039" spans="1:8" ht="10.5" customHeight="1" x14ac:dyDescent="0.25">
      <c r="A1039" s="28">
        <v>43042</v>
      </c>
      <c r="B1039" s="29">
        <f t="shared" si="112"/>
        <v>2017</v>
      </c>
      <c r="C1039" s="29">
        <f t="shared" si="113"/>
        <v>11</v>
      </c>
      <c r="D1039" s="29" t="str">
        <f t="shared" si="114"/>
        <v>Kasım</v>
      </c>
      <c r="E1039" s="29">
        <f t="shared" si="115"/>
        <v>4</v>
      </c>
      <c r="F1039" s="29">
        <f t="shared" si="116"/>
        <v>45</v>
      </c>
      <c r="G1039" s="29">
        <f t="shared" si="117"/>
        <v>5</v>
      </c>
      <c r="H1039" s="29" t="str">
        <f t="shared" si="118"/>
        <v>Cuma</v>
      </c>
    </row>
    <row r="1040" spans="1:8" ht="10.5" customHeight="1" x14ac:dyDescent="0.25">
      <c r="A1040" s="28">
        <v>43043</v>
      </c>
      <c r="B1040" s="29">
        <f t="shared" si="112"/>
        <v>2017</v>
      </c>
      <c r="C1040" s="29">
        <f t="shared" si="113"/>
        <v>11</v>
      </c>
      <c r="D1040" s="29" t="str">
        <f t="shared" si="114"/>
        <v>Kasım</v>
      </c>
      <c r="E1040" s="29">
        <f t="shared" si="115"/>
        <v>4</v>
      </c>
      <c r="F1040" s="29">
        <f t="shared" si="116"/>
        <v>45</v>
      </c>
      <c r="G1040" s="29">
        <f t="shared" si="117"/>
        <v>6</v>
      </c>
      <c r="H1040" s="29" t="str">
        <f t="shared" si="118"/>
        <v>Cumartesi</v>
      </c>
    </row>
    <row r="1041" spans="1:8" ht="10.5" customHeight="1" x14ac:dyDescent="0.25">
      <c r="A1041" s="28">
        <v>43044</v>
      </c>
      <c r="B1041" s="29">
        <f t="shared" si="112"/>
        <v>2017</v>
      </c>
      <c r="C1041" s="29">
        <f t="shared" si="113"/>
        <v>11</v>
      </c>
      <c r="D1041" s="29" t="str">
        <f t="shared" si="114"/>
        <v>Kasım</v>
      </c>
      <c r="E1041" s="29">
        <f t="shared" si="115"/>
        <v>4</v>
      </c>
      <c r="F1041" s="29">
        <f t="shared" si="116"/>
        <v>45</v>
      </c>
      <c r="G1041" s="29">
        <f t="shared" si="117"/>
        <v>7</v>
      </c>
      <c r="H1041" s="29" t="str">
        <f t="shared" si="118"/>
        <v>Pazar</v>
      </c>
    </row>
    <row r="1042" spans="1:8" ht="10.5" customHeight="1" x14ac:dyDescent="0.25">
      <c r="A1042" s="28">
        <v>43045</v>
      </c>
      <c r="B1042" s="29">
        <f t="shared" si="112"/>
        <v>2017</v>
      </c>
      <c r="C1042" s="29">
        <f t="shared" si="113"/>
        <v>11</v>
      </c>
      <c r="D1042" s="29" t="str">
        <f t="shared" si="114"/>
        <v>Kasım</v>
      </c>
      <c r="E1042" s="29">
        <f t="shared" si="115"/>
        <v>4</v>
      </c>
      <c r="F1042" s="29">
        <f t="shared" si="116"/>
        <v>46</v>
      </c>
      <c r="G1042" s="29">
        <f t="shared" si="117"/>
        <v>1</v>
      </c>
      <c r="H1042" s="29" t="str">
        <f t="shared" si="118"/>
        <v>Pazartesi</v>
      </c>
    </row>
    <row r="1043" spans="1:8" ht="10.5" customHeight="1" x14ac:dyDescent="0.25">
      <c r="A1043" s="28">
        <v>43046</v>
      </c>
      <c r="B1043" s="29">
        <f t="shared" si="112"/>
        <v>2017</v>
      </c>
      <c r="C1043" s="29">
        <f t="shared" si="113"/>
        <v>11</v>
      </c>
      <c r="D1043" s="29" t="str">
        <f t="shared" si="114"/>
        <v>Kasım</v>
      </c>
      <c r="E1043" s="29">
        <f t="shared" si="115"/>
        <v>4</v>
      </c>
      <c r="F1043" s="29">
        <f t="shared" si="116"/>
        <v>46</v>
      </c>
      <c r="G1043" s="29">
        <f t="shared" si="117"/>
        <v>2</v>
      </c>
      <c r="H1043" s="29" t="str">
        <f t="shared" si="118"/>
        <v>Salı</v>
      </c>
    </row>
    <row r="1044" spans="1:8" ht="10.5" customHeight="1" x14ac:dyDescent="0.25">
      <c r="A1044" s="28">
        <v>43047</v>
      </c>
      <c r="B1044" s="29">
        <f t="shared" si="112"/>
        <v>2017</v>
      </c>
      <c r="C1044" s="29">
        <f t="shared" si="113"/>
        <v>11</v>
      </c>
      <c r="D1044" s="29" t="str">
        <f t="shared" si="114"/>
        <v>Kasım</v>
      </c>
      <c r="E1044" s="29">
        <f t="shared" si="115"/>
        <v>4</v>
      </c>
      <c r="F1044" s="29">
        <f t="shared" si="116"/>
        <v>46</v>
      </c>
      <c r="G1044" s="29">
        <f t="shared" si="117"/>
        <v>3</v>
      </c>
      <c r="H1044" s="29" t="str">
        <f t="shared" si="118"/>
        <v>Çarşamba</v>
      </c>
    </row>
    <row r="1045" spans="1:8" ht="10.5" customHeight="1" x14ac:dyDescent="0.25">
      <c r="A1045" s="28">
        <v>43048</v>
      </c>
      <c r="B1045" s="29">
        <f t="shared" si="112"/>
        <v>2017</v>
      </c>
      <c r="C1045" s="29">
        <f t="shared" si="113"/>
        <v>11</v>
      </c>
      <c r="D1045" s="29" t="str">
        <f t="shared" si="114"/>
        <v>Kasım</v>
      </c>
      <c r="E1045" s="29">
        <f t="shared" si="115"/>
        <v>4</v>
      </c>
      <c r="F1045" s="29">
        <f t="shared" si="116"/>
        <v>46</v>
      </c>
      <c r="G1045" s="29">
        <f t="shared" si="117"/>
        <v>4</v>
      </c>
      <c r="H1045" s="29" t="str">
        <f t="shared" si="118"/>
        <v>Perşembe</v>
      </c>
    </row>
    <row r="1046" spans="1:8" ht="10.5" customHeight="1" x14ac:dyDescent="0.25">
      <c r="A1046" s="28">
        <v>43049</v>
      </c>
      <c r="B1046" s="29">
        <f t="shared" si="112"/>
        <v>2017</v>
      </c>
      <c r="C1046" s="29">
        <f t="shared" si="113"/>
        <v>11</v>
      </c>
      <c r="D1046" s="29" t="str">
        <f t="shared" si="114"/>
        <v>Kasım</v>
      </c>
      <c r="E1046" s="29">
        <f t="shared" si="115"/>
        <v>4</v>
      </c>
      <c r="F1046" s="29">
        <f t="shared" si="116"/>
        <v>46</v>
      </c>
      <c r="G1046" s="29">
        <f t="shared" si="117"/>
        <v>5</v>
      </c>
      <c r="H1046" s="29" t="str">
        <f t="shared" si="118"/>
        <v>Cuma</v>
      </c>
    </row>
    <row r="1047" spans="1:8" ht="10.5" customHeight="1" x14ac:dyDescent="0.25">
      <c r="A1047" s="28">
        <v>43050</v>
      </c>
      <c r="B1047" s="29">
        <f t="shared" si="112"/>
        <v>2017</v>
      </c>
      <c r="C1047" s="29">
        <f t="shared" si="113"/>
        <v>11</v>
      </c>
      <c r="D1047" s="29" t="str">
        <f t="shared" si="114"/>
        <v>Kasım</v>
      </c>
      <c r="E1047" s="29">
        <f t="shared" si="115"/>
        <v>4</v>
      </c>
      <c r="F1047" s="29">
        <f t="shared" si="116"/>
        <v>46</v>
      </c>
      <c r="G1047" s="29">
        <f t="shared" si="117"/>
        <v>6</v>
      </c>
      <c r="H1047" s="29" t="str">
        <f t="shared" si="118"/>
        <v>Cumartesi</v>
      </c>
    </row>
    <row r="1048" spans="1:8" ht="10.5" customHeight="1" x14ac:dyDescent="0.25">
      <c r="A1048" s="28">
        <v>43051</v>
      </c>
      <c r="B1048" s="29">
        <f t="shared" si="112"/>
        <v>2017</v>
      </c>
      <c r="C1048" s="29">
        <f t="shared" si="113"/>
        <v>11</v>
      </c>
      <c r="D1048" s="29" t="str">
        <f t="shared" si="114"/>
        <v>Kasım</v>
      </c>
      <c r="E1048" s="29">
        <f t="shared" si="115"/>
        <v>4</v>
      </c>
      <c r="F1048" s="29">
        <f t="shared" si="116"/>
        <v>46</v>
      </c>
      <c r="G1048" s="29">
        <f t="shared" si="117"/>
        <v>7</v>
      </c>
      <c r="H1048" s="29" t="str">
        <f t="shared" si="118"/>
        <v>Pazar</v>
      </c>
    </row>
    <row r="1049" spans="1:8" ht="10.5" customHeight="1" x14ac:dyDescent="0.25">
      <c r="A1049" s="28">
        <v>43052</v>
      </c>
      <c r="B1049" s="29">
        <f t="shared" si="112"/>
        <v>2017</v>
      </c>
      <c r="C1049" s="29">
        <f t="shared" si="113"/>
        <v>11</v>
      </c>
      <c r="D1049" s="29" t="str">
        <f t="shared" si="114"/>
        <v>Kasım</v>
      </c>
      <c r="E1049" s="29">
        <f t="shared" si="115"/>
        <v>4</v>
      </c>
      <c r="F1049" s="29">
        <f t="shared" si="116"/>
        <v>47</v>
      </c>
      <c r="G1049" s="29">
        <f t="shared" si="117"/>
        <v>1</v>
      </c>
      <c r="H1049" s="29" t="str">
        <f t="shared" si="118"/>
        <v>Pazartesi</v>
      </c>
    </row>
    <row r="1050" spans="1:8" ht="10.5" customHeight="1" x14ac:dyDescent="0.25">
      <c r="A1050" s="28">
        <v>43053</v>
      </c>
      <c r="B1050" s="29">
        <f t="shared" si="112"/>
        <v>2017</v>
      </c>
      <c r="C1050" s="29">
        <f t="shared" si="113"/>
        <v>11</v>
      </c>
      <c r="D1050" s="29" t="str">
        <f t="shared" si="114"/>
        <v>Kasım</v>
      </c>
      <c r="E1050" s="29">
        <f t="shared" si="115"/>
        <v>4</v>
      </c>
      <c r="F1050" s="29">
        <f t="shared" si="116"/>
        <v>47</v>
      </c>
      <c r="G1050" s="29">
        <f t="shared" si="117"/>
        <v>2</v>
      </c>
      <c r="H1050" s="29" t="str">
        <f t="shared" si="118"/>
        <v>Salı</v>
      </c>
    </row>
    <row r="1051" spans="1:8" ht="10.5" customHeight="1" x14ac:dyDescent="0.25">
      <c r="A1051" s="28">
        <v>43054</v>
      </c>
      <c r="B1051" s="29">
        <f t="shared" si="112"/>
        <v>2017</v>
      </c>
      <c r="C1051" s="29">
        <f t="shared" si="113"/>
        <v>11</v>
      </c>
      <c r="D1051" s="29" t="str">
        <f t="shared" si="114"/>
        <v>Kasım</v>
      </c>
      <c r="E1051" s="29">
        <f t="shared" si="115"/>
        <v>4</v>
      </c>
      <c r="F1051" s="29">
        <f t="shared" si="116"/>
        <v>47</v>
      </c>
      <c r="G1051" s="29">
        <f t="shared" si="117"/>
        <v>3</v>
      </c>
      <c r="H1051" s="29" t="str">
        <f t="shared" si="118"/>
        <v>Çarşamba</v>
      </c>
    </row>
    <row r="1052" spans="1:8" ht="10.5" customHeight="1" x14ac:dyDescent="0.25">
      <c r="A1052" s="28">
        <v>43055</v>
      </c>
      <c r="B1052" s="29">
        <f t="shared" si="112"/>
        <v>2017</v>
      </c>
      <c r="C1052" s="29">
        <f t="shared" si="113"/>
        <v>11</v>
      </c>
      <c r="D1052" s="29" t="str">
        <f t="shared" si="114"/>
        <v>Kasım</v>
      </c>
      <c r="E1052" s="29">
        <f t="shared" si="115"/>
        <v>4</v>
      </c>
      <c r="F1052" s="29">
        <f t="shared" si="116"/>
        <v>47</v>
      </c>
      <c r="G1052" s="29">
        <f t="shared" si="117"/>
        <v>4</v>
      </c>
      <c r="H1052" s="29" t="str">
        <f t="shared" si="118"/>
        <v>Perşembe</v>
      </c>
    </row>
    <row r="1053" spans="1:8" ht="10.5" customHeight="1" x14ac:dyDescent="0.25">
      <c r="A1053" s="28">
        <v>43056</v>
      </c>
      <c r="B1053" s="29">
        <f t="shared" si="112"/>
        <v>2017</v>
      </c>
      <c r="C1053" s="29">
        <f t="shared" si="113"/>
        <v>11</v>
      </c>
      <c r="D1053" s="29" t="str">
        <f t="shared" si="114"/>
        <v>Kasım</v>
      </c>
      <c r="E1053" s="29">
        <f t="shared" si="115"/>
        <v>4</v>
      </c>
      <c r="F1053" s="29">
        <f t="shared" si="116"/>
        <v>47</v>
      </c>
      <c r="G1053" s="29">
        <f t="shared" si="117"/>
        <v>5</v>
      </c>
      <c r="H1053" s="29" t="str">
        <f t="shared" si="118"/>
        <v>Cuma</v>
      </c>
    </row>
    <row r="1054" spans="1:8" ht="10.5" customHeight="1" x14ac:dyDescent="0.25">
      <c r="A1054" s="28">
        <v>43057</v>
      </c>
      <c r="B1054" s="29">
        <f t="shared" si="112"/>
        <v>2017</v>
      </c>
      <c r="C1054" s="29">
        <f t="shared" si="113"/>
        <v>11</v>
      </c>
      <c r="D1054" s="29" t="str">
        <f t="shared" si="114"/>
        <v>Kasım</v>
      </c>
      <c r="E1054" s="29">
        <f t="shared" si="115"/>
        <v>4</v>
      </c>
      <c r="F1054" s="29">
        <f t="shared" si="116"/>
        <v>47</v>
      </c>
      <c r="G1054" s="29">
        <f t="shared" si="117"/>
        <v>6</v>
      </c>
      <c r="H1054" s="29" t="str">
        <f t="shared" si="118"/>
        <v>Cumartesi</v>
      </c>
    </row>
    <row r="1055" spans="1:8" ht="10.5" customHeight="1" x14ac:dyDescent="0.25">
      <c r="A1055" s="28">
        <v>43058</v>
      </c>
      <c r="B1055" s="29">
        <f t="shared" si="112"/>
        <v>2017</v>
      </c>
      <c r="C1055" s="29">
        <f t="shared" si="113"/>
        <v>11</v>
      </c>
      <c r="D1055" s="29" t="str">
        <f t="shared" si="114"/>
        <v>Kasım</v>
      </c>
      <c r="E1055" s="29">
        <f t="shared" si="115"/>
        <v>4</v>
      </c>
      <c r="F1055" s="29">
        <f t="shared" si="116"/>
        <v>47</v>
      </c>
      <c r="G1055" s="29">
        <f t="shared" si="117"/>
        <v>7</v>
      </c>
      <c r="H1055" s="29" t="str">
        <f t="shared" si="118"/>
        <v>Pazar</v>
      </c>
    </row>
    <row r="1056" spans="1:8" ht="10.5" customHeight="1" x14ac:dyDescent="0.25">
      <c r="A1056" s="28">
        <v>43059</v>
      </c>
      <c r="B1056" s="29">
        <f t="shared" si="112"/>
        <v>2017</v>
      </c>
      <c r="C1056" s="29">
        <f t="shared" si="113"/>
        <v>11</v>
      </c>
      <c r="D1056" s="29" t="str">
        <f t="shared" si="114"/>
        <v>Kasım</v>
      </c>
      <c r="E1056" s="29">
        <f t="shared" si="115"/>
        <v>4</v>
      </c>
      <c r="F1056" s="29">
        <f t="shared" si="116"/>
        <v>48</v>
      </c>
      <c r="G1056" s="29">
        <f t="shared" si="117"/>
        <v>1</v>
      </c>
      <c r="H1056" s="29" t="str">
        <f t="shared" si="118"/>
        <v>Pazartesi</v>
      </c>
    </row>
    <row r="1057" spans="1:8" ht="10.5" customHeight="1" x14ac:dyDescent="0.25">
      <c r="A1057" s="28">
        <v>43060</v>
      </c>
      <c r="B1057" s="29">
        <f t="shared" si="112"/>
        <v>2017</v>
      </c>
      <c r="C1057" s="29">
        <f t="shared" si="113"/>
        <v>11</v>
      </c>
      <c r="D1057" s="29" t="str">
        <f t="shared" si="114"/>
        <v>Kasım</v>
      </c>
      <c r="E1057" s="29">
        <f t="shared" si="115"/>
        <v>4</v>
      </c>
      <c r="F1057" s="29">
        <f t="shared" si="116"/>
        <v>48</v>
      </c>
      <c r="G1057" s="29">
        <f t="shared" si="117"/>
        <v>2</v>
      </c>
      <c r="H1057" s="29" t="str">
        <f t="shared" si="118"/>
        <v>Salı</v>
      </c>
    </row>
    <row r="1058" spans="1:8" ht="10.5" customHeight="1" x14ac:dyDescent="0.25">
      <c r="A1058" s="28">
        <v>43061</v>
      </c>
      <c r="B1058" s="29">
        <f t="shared" si="112"/>
        <v>2017</v>
      </c>
      <c r="C1058" s="29">
        <f t="shared" si="113"/>
        <v>11</v>
      </c>
      <c r="D1058" s="29" t="str">
        <f t="shared" si="114"/>
        <v>Kasım</v>
      </c>
      <c r="E1058" s="29">
        <f t="shared" si="115"/>
        <v>4</v>
      </c>
      <c r="F1058" s="29">
        <f t="shared" si="116"/>
        <v>48</v>
      </c>
      <c r="G1058" s="29">
        <f t="shared" si="117"/>
        <v>3</v>
      </c>
      <c r="H1058" s="29" t="str">
        <f t="shared" si="118"/>
        <v>Çarşamba</v>
      </c>
    </row>
    <row r="1059" spans="1:8" ht="10.5" customHeight="1" x14ac:dyDescent="0.25">
      <c r="A1059" s="28">
        <v>43062</v>
      </c>
      <c r="B1059" s="29">
        <f t="shared" si="112"/>
        <v>2017</v>
      </c>
      <c r="C1059" s="29">
        <f t="shared" si="113"/>
        <v>11</v>
      </c>
      <c r="D1059" s="29" t="str">
        <f t="shared" si="114"/>
        <v>Kasım</v>
      </c>
      <c r="E1059" s="29">
        <f t="shared" si="115"/>
        <v>4</v>
      </c>
      <c r="F1059" s="29">
        <f t="shared" si="116"/>
        <v>48</v>
      </c>
      <c r="G1059" s="29">
        <f t="shared" si="117"/>
        <v>4</v>
      </c>
      <c r="H1059" s="29" t="str">
        <f t="shared" si="118"/>
        <v>Perşembe</v>
      </c>
    </row>
    <row r="1060" spans="1:8" ht="10.5" customHeight="1" x14ac:dyDescent="0.25">
      <c r="A1060" s="28">
        <v>43063</v>
      </c>
      <c r="B1060" s="29">
        <f t="shared" si="112"/>
        <v>2017</v>
      </c>
      <c r="C1060" s="29">
        <f t="shared" si="113"/>
        <v>11</v>
      </c>
      <c r="D1060" s="29" t="str">
        <f t="shared" si="114"/>
        <v>Kasım</v>
      </c>
      <c r="E1060" s="29">
        <f t="shared" si="115"/>
        <v>4</v>
      </c>
      <c r="F1060" s="29">
        <f t="shared" si="116"/>
        <v>48</v>
      </c>
      <c r="G1060" s="29">
        <f t="shared" si="117"/>
        <v>5</v>
      </c>
      <c r="H1060" s="29" t="str">
        <f t="shared" si="118"/>
        <v>Cuma</v>
      </c>
    </row>
    <row r="1061" spans="1:8" ht="10.5" customHeight="1" x14ac:dyDescent="0.25">
      <c r="A1061" s="28">
        <v>43064</v>
      </c>
      <c r="B1061" s="29">
        <f t="shared" si="112"/>
        <v>2017</v>
      </c>
      <c r="C1061" s="29">
        <f t="shared" si="113"/>
        <v>11</v>
      </c>
      <c r="D1061" s="29" t="str">
        <f t="shared" si="114"/>
        <v>Kasım</v>
      </c>
      <c r="E1061" s="29">
        <f t="shared" si="115"/>
        <v>4</v>
      </c>
      <c r="F1061" s="29">
        <f t="shared" si="116"/>
        <v>48</v>
      </c>
      <c r="G1061" s="29">
        <f t="shared" si="117"/>
        <v>6</v>
      </c>
      <c r="H1061" s="29" t="str">
        <f t="shared" si="118"/>
        <v>Cumartesi</v>
      </c>
    </row>
    <row r="1062" spans="1:8" ht="10.5" customHeight="1" x14ac:dyDescent="0.25">
      <c r="A1062" s="28">
        <v>43065</v>
      </c>
      <c r="B1062" s="29">
        <f t="shared" si="112"/>
        <v>2017</v>
      </c>
      <c r="C1062" s="29">
        <f t="shared" si="113"/>
        <v>11</v>
      </c>
      <c r="D1062" s="29" t="str">
        <f t="shared" si="114"/>
        <v>Kasım</v>
      </c>
      <c r="E1062" s="29">
        <f t="shared" si="115"/>
        <v>4</v>
      </c>
      <c r="F1062" s="29">
        <f t="shared" si="116"/>
        <v>48</v>
      </c>
      <c r="G1062" s="29">
        <f t="shared" si="117"/>
        <v>7</v>
      </c>
      <c r="H1062" s="29" t="str">
        <f t="shared" si="118"/>
        <v>Pazar</v>
      </c>
    </row>
    <row r="1063" spans="1:8" ht="10.5" customHeight="1" x14ac:dyDescent="0.25">
      <c r="A1063" s="28">
        <v>43066</v>
      </c>
      <c r="B1063" s="29">
        <f t="shared" si="112"/>
        <v>2017</v>
      </c>
      <c r="C1063" s="29">
        <f t="shared" si="113"/>
        <v>11</v>
      </c>
      <c r="D1063" s="29" t="str">
        <f t="shared" si="114"/>
        <v>Kasım</v>
      </c>
      <c r="E1063" s="29">
        <f t="shared" si="115"/>
        <v>4</v>
      </c>
      <c r="F1063" s="29">
        <f t="shared" si="116"/>
        <v>49</v>
      </c>
      <c r="G1063" s="29">
        <f t="shared" si="117"/>
        <v>1</v>
      </c>
      <c r="H1063" s="29" t="str">
        <f t="shared" si="118"/>
        <v>Pazartesi</v>
      </c>
    </row>
    <row r="1064" spans="1:8" ht="10.5" customHeight="1" x14ac:dyDescent="0.25">
      <c r="A1064" s="28">
        <v>43067</v>
      </c>
      <c r="B1064" s="29">
        <f t="shared" si="112"/>
        <v>2017</v>
      </c>
      <c r="C1064" s="29">
        <f t="shared" si="113"/>
        <v>11</v>
      </c>
      <c r="D1064" s="29" t="str">
        <f t="shared" si="114"/>
        <v>Kasım</v>
      </c>
      <c r="E1064" s="29">
        <f t="shared" si="115"/>
        <v>4</v>
      </c>
      <c r="F1064" s="29">
        <f t="shared" si="116"/>
        <v>49</v>
      </c>
      <c r="G1064" s="29">
        <f t="shared" si="117"/>
        <v>2</v>
      </c>
      <c r="H1064" s="29" t="str">
        <f t="shared" si="118"/>
        <v>Salı</v>
      </c>
    </row>
    <row r="1065" spans="1:8" ht="10.5" customHeight="1" x14ac:dyDescent="0.25">
      <c r="A1065" s="28">
        <v>43068</v>
      </c>
      <c r="B1065" s="29">
        <f t="shared" si="112"/>
        <v>2017</v>
      </c>
      <c r="C1065" s="29">
        <f t="shared" si="113"/>
        <v>11</v>
      </c>
      <c r="D1065" s="29" t="str">
        <f t="shared" si="114"/>
        <v>Kasım</v>
      </c>
      <c r="E1065" s="29">
        <f t="shared" si="115"/>
        <v>4</v>
      </c>
      <c r="F1065" s="29">
        <f t="shared" si="116"/>
        <v>49</v>
      </c>
      <c r="G1065" s="29">
        <f t="shared" si="117"/>
        <v>3</v>
      </c>
      <c r="H1065" s="29" t="str">
        <f t="shared" si="118"/>
        <v>Çarşamba</v>
      </c>
    </row>
    <row r="1066" spans="1:8" ht="10.5" customHeight="1" x14ac:dyDescent="0.25">
      <c r="A1066" s="28">
        <v>43069</v>
      </c>
      <c r="B1066" s="29">
        <f t="shared" si="112"/>
        <v>2017</v>
      </c>
      <c r="C1066" s="29">
        <f t="shared" si="113"/>
        <v>11</v>
      </c>
      <c r="D1066" s="29" t="str">
        <f t="shared" si="114"/>
        <v>Kasım</v>
      </c>
      <c r="E1066" s="29">
        <f t="shared" si="115"/>
        <v>4</v>
      </c>
      <c r="F1066" s="29">
        <f t="shared" si="116"/>
        <v>49</v>
      </c>
      <c r="G1066" s="29">
        <f t="shared" si="117"/>
        <v>4</v>
      </c>
      <c r="H1066" s="29" t="str">
        <f t="shared" si="118"/>
        <v>Perşembe</v>
      </c>
    </row>
    <row r="1067" spans="1:8" ht="10.5" customHeight="1" x14ac:dyDescent="0.25">
      <c r="A1067" s="28">
        <v>43070</v>
      </c>
      <c r="B1067" s="29">
        <f t="shared" si="112"/>
        <v>2017</v>
      </c>
      <c r="C1067" s="29">
        <f t="shared" si="113"/>
        <v>12</v>
      </c>
      <c r="D1067" s="29" t="str">
        <f t="shared" si="114"/>
        <v>Aralık</v>
      </c>
      <c r="E1067" s="29">
        <f t="shared" si="115"/>
        <v>4</v>
      </c>
      <c r="F1067" s="29">
        <f t="shared" si="116"/>
        <v>49</v>
      </c>
      <c r="G1067" s="29">
        <f t="shared" si="117"/>
        <v>5</v>
      </c>
      <c r="H1067" s="29" t="str">
        <f t="shared" si="118"/>
        <v>Cuma</v>
      </c>
    </row>
    <row r="1068" spans="1:8" ht="10.5" customHeight="1" x14ac:dyDescent="0.25">
      <c r="A1068" s="28">
        <v>43071</v>
      </c>
      <c r="B1068" s="29">
        <f t="shared" si="112"/>
        <v>2017</v>
      </c>
      <c r="C1068" s="29">
        <f t="shared" si="113"/>
        <v>12</v>
      </c>
      <c r="D1068" s="29" t="str">
        <f t="shared" si="114"/>
        <v>Aralık</v>
      </c>
      <c r="E1068" s="29">
        <f t="shared" si="115"/>
        <v>4</v>
      </c>
      <c r="F1068" s="29">
        <f t="shared" si="116"/>
        <v>49</v>
      </c>
      <c r="G1068" s="29">
        <f t="shared" si="117"/>
        <v>6</v>
      </c>
      <c r="H1068" s="29" t="str">
        <f t="shared" si="118"/>
        <v>Cumartesi</v>
      </c>
    </row>
    <row r="1069" spans="1:8" ht="10.5" customHeight="1" x14ac:dyDescent="0.25">
      <c r="A1069" s="28">
        <v>43072</v>
      </c>
      <c r="B1069" s="29">
        <f t="shared" si="112"/>
        <v>2017</v>
      </c>
      <c r="C1069" s="29">
        <f t="shared" si="113"/>
        <v>12</v>
      </c>
      <c r="D1069" s="29" t="str">
        <f t="shared" si="114"/>
        <v>Aralık</v>
      </c>
      <c r="E1069" s="29">
        <f t="shared" si="115"/>
        <v>4</v>
      </c>
      <c r="F1069" s="29">
        <f t="shared" si="116"/>
        <v>49</v>
      </c>
      <c r="G1069" s="29">
        <f t="shared" si="117"/>
        <v>7</v>
      </c>
      <c r="H1069" s="29" t="str">
        <f t="shared" si="118"/>
        <v>Pazar</v>
      </c>
    </row>
    <row r="1070" spans="1:8" ht="10.5" customHeight="1" x14ac:dyDescent="0.25">
      <c r="A1070" s="28">
        <v>43073</v>
      </c>
      <c r="B1070" s="29">
        <f t="shared" si="112"/>
        <v>2017</v>
      </c>
      <c r="C1070" s="29">
        <f t="shared" si="113"/>
        <v>12</v>
      </c>
      <c r="D1070" s="29" t="str">
        <f t="shared" si="114"/>
        <v>Aralık</v>
      </c>
      <c r="E1070" s="29">
        <f t="shared" si="115"/>
        <v>4</v>
      </c>
      <c r="F1070" s="29">
        <f t="shared" si="116"/>
        <v>50</v>
      </c>
      <c r="G1070" s="29">
        <f t="shared" si="117"/>
        <v>1</v>
      </c>
      <c r="H1070" s="29" t="str">
        <f t="shared" si="118"/>
        <v>Pazartesi</v>
      </c>
    </row>
    <row r="1071" spans="1:8" ht="10.5" customHeight="1" x14ac:dyDescent="0.25">
      <c r="A1071" s="28">
        <v>43074</v>
      </c>
      <c r="B1071" s="29">
        <f t="shared" si="112"/>
        <v>2017</v>
      </c>
      <c r="C1071" s="29">
        <f t="shared" si="113"/>
        <v>12</v>
      </c>
      <c r="D1071" s="29" t="str">
        <f t="shared" si="114"/>
        <v>Aralık</v>
      </c>
      <c r="E1071" s="29">
        <f t="shared" si="115"/>
        <v>4</v>
      </c>
      <c r="F1071" s="29">
        <f t="shared" si="116"/>
        <v>50</v>
      </c>
      <c r="G1071" s="29">
        <f t="shared" si="117"/>
        <v>2</v>
      </c>
      <c r="H1071" s="29" t="str">
        <f t="shared" si="118"/>
        <v>Salı</v>
      </c>
    </row>
    <row r="1072" spans="1:8" ht="10.5" customHeight="1" x14ac:dyDescent="0.25">
      <c r="A1072" s="28">
        <v>43075</v>
      </c>
      <c r="B1072" s="29">
        <f t="shared" si="112"/>
        <v>2017</v>
      </c>
      <c r="C1072" s="29">
        <f t="shared" si="113"/>
        <v>12</v>
      </c>
      <c r="D1072" s="29" t="str">
        <f t="shared" si="114"/>
        <v>Aralık</v>
      </c>
      <c r="E1072" s="29">
        <f t="shared" si="115"/>
        <v>4</v>
      </c>
      <c r="F1072" s="29">
        <f t="shared" si="116"/>
        <v>50</v>
      </c>
      <c r="G1072" s="29">
        <f t="shared" si="117"/>
        <v>3</v>
      </c>
      <c r="H1072" s="29" t="str">
        <f t="shared" si="118"/>
        <v>Çarşamba</v>
      </c>
    </row>
    <row r="1073" spans="1:8" ht="10.5" customHeight="1" x14ac:dyDescent="0.25">
      <c r="A1073" s="28">
        <v>43076</v>
      </c>
      <c r="B1073" s="29">
        <f t="shared" si="112"/>
        <v>2017</v>
      </c>
      <c r="C1073" s="29">
        <f t="shared" si="113"/>
        <v>12</v>
      </c>
      <c r="D1073" s="29" t="str">
        <f t="shared" si="114"/>
        <v>Aralık</v>
      </c>
      <c r="E1073" s="29">
        <f t="shared" si="115"/>
        <v>4</v>
      </c>
      <c r="F1073" s="29">
        <f t="shared" si="116"/>
        <v>50</v>
      </c>
      <c r="G1073" s="29">
        <f t="shared" si="117"/>
        <v>4</v>
      </c>
      <c r="H1073" s="29" t="str">
        <f t="shared" si="118"/>
        <v>Perşembe</v>
      </c>
    </row>
    <row r="1074" spans="1:8" ht="10.5" customHeight="1" x14ac:dyDescent="0.25">
      <c r="A1074" s="28">
        <v>43077</v>
      </c>
      <c r="B1074" s="29">
        <f t="shared" si="112"/>
        <v>2017</v>
      </c>
      <c r="C1074" s="29">
        <f t="shared" si="113"/>
        <v>12</v>
      </c>
      <c r="D1074" s="29" t="str">
        <f t="shared" si="114"/>
        <v>Aralık</v>
      </c>
      <c r="E1074" s="29">
        <f t="shared" si="115"/>
        <v>4</v>
      </c>
      <c r="F1074" s="29">
        <f t="shared" si="116"/>
        <v>50</v>
      </c>
      <c r="G1074" s="29">
        <f t="shared" si="117"/>
        <v>5</v>
      </c>
      <c r="H1074" s="29" t="str">
        <f t="shared" si="118"/>
        <v>Cuma</v>
      </c>
    </row>
    <row r="1075" spans="1:8" ht="10.5" customHeight="1" x14ac:dyDescent="0.25">
      <c r="A1075" s="28">
        <v>43078</v>
      </c>
      <c r="B1075" s="29">
        <f t="shared" si="112"/>
        <v>2017</v>
      </c>
      <c r="C1075" s="29">
        <f t="shared" si="113"/>
        <v>12</v>
      </c>
      <c r="D1075" s="29" t="str">
        <f t="shared" si="114"/>
        <v>Aralık</v>
      </c>
      <c r="E1075" s="29">
        <f t="shared" si="115"/>
        <v>4</v>
      </c>
      <c r="F1075" s="29">
        <f t="shared" si="116"/>
        <v>50</v>
      </c>
      <c r="G1075" s="29">
        <f t="shared" si="117"/>
        <v>6</v>
      </c>
      <c r="H1075" s="29" t="str">
        <f t="shared" si="118"/>
        <v>Cumartesi</v>
      </c>
    </row>
    <row r="1076" spans="1:8" ht="10.5" customHeight="1" x14ac:dyDescent="0.25">
      <c r="A1076" s="28">
        <v>43079</v>
      </c>
      <c r="B1076" s="29">
        <f t="shared" si="112"/>
        <v>2017</v>
      </c>
      <c r="C1076" s="29">
        <f t="shared" si="113"/>
        <v>12</v>
      </c>
      <c r="D1076" s="29" t="str">
        <f t="shared" si="114"/>
        <v>Aralık</v>
      </c>
      <c r="E1076" s="29">
        <f t="shared" si="115"/>
        <v>4</v>
      </c>
      <c r="F1076" s="29">
        <f t="shared" si="116"/>
        <v>50</v>
      </c>
      <c r="G1076" s="29">
        <f t="shared" si="117"/>
        <v>7</v>
      </c>
      <c r="H1076" s="29" t="str">
        <f t="shared" si="118"/>
        <v>Pazar</v>
      </c>
    </row>
    <row r="1077" spans="1:8" ht="10.5" customHeight="1" x14ac:dyDescent="0.25">
      <c r="A1077" s="28">
        <v>43080</v>
      </c>
      <c r="B1077" s="29">
        <f t="shared" si="112"/>
        <v>2017</v>
      </c>
      <c r="C1077" s="29">
        <f t="shared" si="113"/>
        <v>12</v>
      </c>
      <c r="D1077" s="29" t="str">
        <f t="shared" si="114"/>
        <v>Aralık</v>
      </c>
      <c r="E1077" s="29">
        <f t="shared" si="115"/>
        <v>4</v>
      </c>
      <c r="F1077" s="29">
        <f t="shared" si="116"/>
        <v>51</v>
      </c>
      <c r="G1077" s="29">
        <f t="shared" si="117"/>
        <v>1</v>
      </c>
      <c r="H1077" s="29" t="str">
        <f t="shared" si="118"/>
        <v>Pazartesi</v>
      </c>
    </row>
    <row r="1078" spans="1:8" ht="10.5" customHeight="1" x14ac:dyDescent="0.25">
      <c r="A1078" s="28">
        <v>43081</v>
      </c>
      <c r="B1078" s="29">
        <f t="shared" si="112"/>
        <v>2017</v>
      </c>
      <c r="C1078" s="29">
        <f t="shared" si="113"/>
        <v>12</v>
      </c>
      <c r="D1078" s="29" t="str">
        <f t="shared" si="114"/>
        <v>Aralık</v>
      </c>
      <c r="E1078" s="29">
        <f t="shared" si="115"/>
        <v>4</v>
      </c>
      <c r="F1078" s="29">
        <f t="shared" si="116"/>
        <v>51</v>
      </c>
      <c r="G1078" s="29">
        <f t="shared" si="117"/>
        <v>2</v>
      </c>
      <c r="H1078" s="29" t="str">
        <f t="shared" si="118"/>
        <v>Salı</v>
      </c>
    </row>
    <row r="1079" spans="1:8" ht="10.5" customHeight="1" x14ac:dyDescent="0.25">
      <c r="A1079" s="28">
        <v>43082</v>
      </c>
      <c r="B1079" s="29">
        <f t="shared" si="112"/>
        <v>2017</v>
      </c>
      <c r="C1079" s="29">
        <f t="shared" si="113"/>
        <v>12</v>
      </c>
      <c r="D1079" s="29" t="str">
        <f t="shared" si="114"/>
        <v>Aralık</v>
      </c>
      <c r="E1079" s="29">
        <f t="shared" si="115"/>
        <v>4</v>
      </c>
      <c r="F1079" s="29">
        <f t="shared" si="116"/>
        <v>51</v>
      </c>
      <c r="G1079" s="29">
        <f t="shared" si="117"/>
        <v>3</v>
      </c>
      <c r="H1079" s="29" t="str">
        <f t="shared" si="118"/>
        <v>Çarşamba</v>
      </c>
    </row>
    <row r="1080" spans="1:8" ht="10.5" customHeight="1" x14ac:dyDescent="0.25">
      <c r="A1080" s="28">
        <v>43083</v>
      </c>
      <c r="B1080" s="29">
        <f t="shared" si="112"/>
        <v>2017</v>
      </c>
      <c r="C1080" s="29">
        <f t="shared" si="113"/>
        <v>12</v>
      </c>
      <c r="D1080" s="29" t="str">
        <f t="shared" si="114"/>
        <v>Aralık</v>
      </c>
      <c r="E1080" s="29">
        <f t="shared" si="115"/>
        <v>4</v>
      </c>
      <c r="F1080" s="29">
        <f t="shared" si="116"/>
        <v>51</v>
      </c>
      <c r="G1080" s="29">
        <f t="shared" si="117"/>
        <v>4</v>
      </c>
      <c r="H1080" s="29" t="str">
        <f t="shared" si="118"/>
        <v>Perşembe</v>
      </c>
    </row>
    <row r="1081" spans="1:8" ht="10.5" customHeight="1" x14ac:dyDescent="0.25">
      <c r="A1081" s="28">
        <v>43084</v>
      </c>
      <c r="B1081" s="29">
        <f t="shared" si="112"/>
        <v>2017</v>
      </c>
      <c r="C1081" s="29">
        <f t="shared" si="113"/>
        <v>12</v>
      </c>
      <c r="D1081" s="29" t="str">
        <f t="shared" si="114"/>
        <v>Aralık</v>
      </c>
      <c r="E1081" s="29">
        <f t="shared" si="115"/>
        <v>4</v>
      </c>
      <c r="F1081" s="29">
        <f t="shared" si="116"/>
        <v>51</v>
      </c>
      <c r="G1081" s="29">
        <f t="shared" si="117"/>
        <v>5</v>
      </c>
      <c r="H1081" s="29" t="str">
        <f t="shared" si="118"/>
        <v>Cuma</v>
      </c>
    </row>
    <row r="1082" spans="1:8" ht="10.5" customHeight="1" x14ac:dyDescent="0.25">
      <c r="A1082" s="28">
        <v>43085</v>
      </c>
      <c r="B1082" s="29">
        <f t="shared" si="112"/>
        <v>2017</v>
      </c>
      <c r="C1082" s="29">
        <f t="shared" si="113"/>
        <v>12</v>
      </c>
      <c r="D1082" s="29" t="str">
        <f t="shared" si="114"/>
        <v>Aralık</v>
      </c>
      <c r="E1082" s="29">
        <f t="shared" si="115"/>
        <v>4</v>
      </c>
      <c r="F1082" s="29">
        <f t="shared" si="116"/>
        <v>51</v>
      </c>
      <c r="G1082" s="29">
        <f t="shared" si="117"/>
        <v>6</v>
      </c>
      <c r="H1082" s="29" t="str">
        <f t="shared" si="118"/>
        <v>Cumartesi</v>
      </c>
    </row>
    <row r="1083" spans="1:8" ht="10.5" customHeight="1" x14ac:dyDescent="0.25">
      <c r="A1083" s="28">
        <v>43086</v>
      </c>
      <c r="B1083" s="29">
        <f t="shared" si="112"/>
        <v>2017</v>
      </c>
      <c r="C1083" s="29">
        <f t="shared" si="113"/>
        <v>12</v>
      </c>
      <c r="D1083" s="29" t="str">
        <f t="shared" si="114"/>
        <v>Aralık</v>
      </c>
      <c r="E1083" s="29">
        <f t="shared" si="115"/>
        <v>4</v>
      </c>
      <c r="F1083" s="29">
        <f t="shared" si="116"/>
        <v>51</v>
      </c>
      <c r="G1083" s="29">
        <f t="shared" si="117"/>
        <v>7</v>
      </c>
      <c r="H1083" s="29" t="str">
        <f t="shared" si="118"/>
        <v>Pazar</v>
      </c>
    </row>
    <row r="1084" spans="1:8" ht="10.5" customHeight="1" x14ac:dyDescent="0.25">
      <c r="A1084" s="28">
        <v>43087</v>
      </c>
      <c r="B1084" s="29">
        <f t="shared" si="112"/>
        <v>2017</v>
      </c>
      <c r="C1084" s="29">
        <f t="shared" si="113"/>
        <v>12</v>
      </c>
      <c r="D1084" s="29" t="str">
        <f t="shared" si="114"/>
        <v>Aralık</v>
      </c>
      <c r="E1084" s="29">
        <f t="shared" si="115"/>
        <v>4</v>
      </c>
      <c r="F1084" s="29">
        <f t="shared" si="116"/>
        <v>52</v>
      </c>
      <c r="G1084" s="29">
        <f t="shared" si="117"/>
        <v>1</v>
      </c>
      <c r="H1084" s="29" t="str">
        <f t="shared" si="118"/>
        <v>Pazartesi</v>
      </c>
    </row>
    <row r="1085" spans="1:8" ht="10.5" customHeight="1" x14ac:dyDescent="0.25">
      <c r="A1085" s="28">
        <v>43088</v>
      </c>
      <c r="B1085" s="29">
        <f t="shared" si="112"/>
        <v>2017</v>
      </c>
      <c r="C1085" s="29">
        <f t="shared" si="113"/>
        <v>12</v>
      </c>
      <c r="D1085" s="29" t="str">
        <f t="shared" si="114"/>
        <v>Aralık</v>
      </c>
      <c r="E1085" s="29">
        <f t="shared" si="115"/>
        <v>4</v>
      </c>
      <c r="F1085" s="29">
        <f t="shared" si="116"/>
        <v>52</v>
      </c>
      <c r="G1085" s="29">
        <f t="shared" si="117"/>
        <v>2</v>
      </c>
      <c r="H1085" s="29" t="str">
        <f t="shared" si="118"/>
        <v>Salı</v>
      </c>
    </row>
    <row r="1086" spans="1:8" ht="10.5" customHeight="1" x14ac:dyDescent="0.25">
      <c r="A1086" s="28">
        <v>43089</v>
      </c>
      <c r="B1086" s="29">
        <f t="shared" si="112"/>
        <v>2017</v>
      </c>
      <c r="C1086" s="29">
        <f t="shared" si="113"/>
        <v>12</v>
      </c>
      <c r="D1086" s="29" t="str">
        <f t="shared" si="114"/>
        <v>Aralık</v>
      </c>
      <c r="E1086" s="29">
        <f t="shared" si="115"/>
        <v>4</v>
      </c>
      <c r="F1086" s="29">
        <f t="shared" si="116"/>
        <v>52</v>
      </c>
      <c r="G1086" s="29">
        <f t="shared" si="117"/>
        <v>3</v>
      </c>
      <c r="H1086" s="29" t="str">
        <f t="shared" si="118"/>
        <v>Çarşamba</v>
      </c>
    </row>
    <row r="1087" spans="1:8" ht="10.5" customHeight="1" x14ac:dyDescent="0.25">
      <c r="A1087" s="28">
        <v>43090</v>
      </c>
      <c r="B1087" s="29">
        <f t="shared" si="112"/>
        <v>2017</v>
      </c>
      <c r="C1087" s="29">
        <f t="shared" si="113"/>
        <v>12</v>
      </c>
      <c r="D1087" s="29" t="str">
        <f t="shared" si="114"/>
        <v>Aralık</v>
      </c>
      <c r="E1087" s="29">
        <f t="shared" si="115"/>
        <v>4</v>
      </c>
      <c r="F1087" s="29">
        <f t="shared" si="116"/>
        <v>52</v>
      </c>
      <c r="G1087" s="29">
        <f t="shared" si="117"/>
        <v>4</v>
      </c>
      <c r="H1087" s="29" t="str">
        <f t="shared" si="118"/>
        <v>Perşembe</v>
      </c>
    </row>
    <row r="1088" spans="1:8" ht="10.5" customHeight="1" x14ac:dyDescent="0.25">
      <c r="A1088" s="28">
        <v>43091</v>
      </c>
      <c r="B1088" s="29">
        <f t="shared" si="112"/>
        <v>2017</v>
      </c>
      <c r="C1088" s="29">
        <f t="shared" si="113"/>
        <v>12</v>
      </c>
      <c r="D1088" s="29" t="str">
        <f t="shared" si="114"/>
        <v>Aralık</v>
      </c>
      <c r="E1088" s="29">
        <f t="shared" si="115"/>
        <v>4</v>
      </c>
      <c r="F1088" s="29">
        <f t="shared" si="116"/>
        <v>52</v>
      </c>
      <c r="G1088" s="29">
        <f t="shared" si="117"/>
        <v>5</v>
      </c>
      <c r="H1088" s="29" t="str">
        <f t="shared" si="118"/>
        <v>Cuma</v>
      </c>
    </row>
    <row r="1089" spans="1:8" ht="10.5" customHeight="1" x14ac:dyDescent="0.25">
      <c r="A1089" s="28">
        <v>43092</v>
      </c>
      <c r="B1089" s="29">
        <f t="shared" si="112"/>
        <v>2017</v>
      </c>
      <c r="C1089" s="29">
        <f t="shared" si="113"/>
        <v>12</v>
      </c>
      <c r="D1089" s="29" t="str">
        <f t="shared" si="114"/>
        <v>Aralık</v>
      </c>
      <c r="E1089" s="29">
        <f t="shared" si="115"/>
        <v>4</v>
      </c>
      <c r="F1089" s="29">
        <f t="shared" si="116"/>
        <v>52</v>
      </c>
      <c r="G1089" s="29">
        <f t="shared" si="117"/>
        <v>6</v>
      </c>
      <c r="H1089" s="29" t="str">
        <f t="shared" si="118"/>
        <v>Cumartesi</v>
      </c>
    </row>
    <row r="1090" spans="1:8" ht="10.5" customHeight="1" x14ac:dyDescent="0.25">
      <c r="A1090" s="28">
        <v>43093</v>
      </c>
      <c r="B1090" s="29">
        <f t="shared" ref="B1090:B1153" si="119">IF(A1090="","",YEAR(A1090))</f>
        <v>2017</v>
      </c>
      <c r="C1090" s="29">
        <f t="shared" ref="C1090:C1153" si="120">IF(A1090="","",MONTH(A1090))</f>
        <v>12</v>
      </c>
      <c r="D1090" s="29" t="str">
        <f t="shared" ref="D1090:D1153" si="121">IF(A1090="","",CHOOSE(MONTH(A1090),"Ocak","Şubat","Mart","Nisan","Mayıs","Haziran","Temmuz","Ağustos","Eylül","Ekim","Kasım","Aralık"))</f>
        <v>Aralık</v>
      </c>
      <c r="E1090" s="29">
        <f t="shared" ref="E1090:E1153" si="122">IF(A1090="","",ROUNDUP(MONTH(A1090)/3,0))</f>
        <v>4</v>
      </c>
      <c r="F1090" s="29">
        <f t="shared" ref="F1090:F1153" si="123">IF(A1090="","",WEEKNUM(A1090,2))</f>
        <v>52</v>
      </c>
      <c r="G1090" s="29">
        <f t="shared" ref="G1090:G1153" si="124">IF(A1090="","",WEEKDAY(A1090,2))</f>
        <v>7</v>
      </c>
      <c r="H1090" s="29" t="str">
        <f t="shared" ref="H1090:H1153" si="125">IF(A1090="","",CHOOSE(WEEKDAY(A1090,2),"Pazartesi","Salı","Çarşamba","Perşembe","Cuma","Cumartesi","Pazar"))</f>
        <v>Pazar</v>
      </c>
    </row>
    <row r="1091" spans="1:8" ht="10.5" customHeight="1" x14ac:dyDescent="0.25">
      <c r="A1091" s="28">
        <v>43094</v>
      </c>
      <c r="B1091" s="29">
        <f t="shared" si="119"/>
        <v>2017</v>
      </c>
      <c r="C1091" s="29">
        <f t="shared" si="120"/>
        <v>12</v>
      </c>
      <c r="D1091" s="29" t="str">
        <f t="shared" si="121"/>
        <v>Aralık</v>
      </c>
      <c r="E1091" s="29">
        <f t="shared" si="122"/>
        <v>4</v>
      </c>
      <c r="F1091" s="29">
        <f t="shared" si="123"/>
        <v>53</v>
      </c>
      <c r="G1091" s="29">
        <f t="shared" si="124"/>
        <v>1</v>
      </c>
      <c r="H1091" s="29" t="str">
        <f t="shared" si="125"/>
        <v>Pazartesi</v>
      </c>
    </row>
    <row r="1092" spans="1:8" ht="10.5" customHeight="1" x14ac:dyDescent="0.25">
      <c r="A1092" s="28">
        <v>43095</v>
      </c>
      <c r="B1092" s="29">
        <f t="shared" si="119"/>
        <v>2017</v>
      </c>
      <c r="C1092" s="29">
        <f t="shared" si="120"/>
        <v>12</v>
      </c>
      <c r="D1092" s="29" t="str">
        <f t="shared" si="121"/>
        <v>Aralık</v>
      </c>
      <c r="E1092" s="29">
        <f t="shared" si="122"/>
        <v>4</v>
      </c>
      <c r="F1092" s="29">
        <f t="shared" si="123"/>
        <v>53</v>
      </c>
      <c r="G1092" s="29">
        <f t="shared" si="124"/>
        <v>2</v>
      </c>
      <c r="H1092" s="29" t="str">
        <f t="shared" si="125"/>
        <v>Salı</v>
      </c>
    </row>
    <row r="1093" spans="1:8" ht="10.5" customHeight="1" x14ac:dyDescent="0.25">
      <c r="A1093" s="28">
        <v>43096</v>
      </c>
      <c r="B1093" s="29">
        <f t="shared" si="119"/>
        <v>2017</v>
      </c>
      <c r="C1093" s="29">
        <f t="shared" si="120"/>
        <v>12</v>
      </c>
      <c r="D1093" s="29" t="str">
        <f t="shared" si="121"/>
        <v>Aralık</v>
      </c>
      <c r="E1093" s="29">
        <f t="shared" si="122"/>
        <v>4</v>
      </c>
      <c r="F1093" s="29">
        <f t="shared" si="123"/>
        <v>53</v>
      </c>
      <c r="G1093" s="29">
        <f t="shared" si="124"/>
        <v>3</v>
      </c>
      <c r="H1093" s="29" t="str">
        <f t="shared" si="125"/>
        <v>Çarşamba</v>
      </c>
    </row>
    <row r="1094" spans="1:8" ht="10.5" customHeight="1" x14ac:dyDescent="0.25">
      <c r="A1094" s="28">
        <v>43097</v>
      </c>
      <c r="B1094" s="29">
        <f t="shared" si="119"/>
        <v>2017</v>
      </c>
      <c r="C1094" s="29">
        <f t="shared" si="120"/>
        <v>12</v>
      </c>
      <c r="D1094" s="29" t="str">
        <f t="shared" si="121"/>
        <v>Aralık</v>
      </c>
      <c r="E1094" s="29">
        <f t="shared" si="122"/>
        <v>4</v>
      </c>
      <c r="F1094" s="29">
        <f t="shared" si="123"/>
        <v>53</v>
      </c>
      <c r="G1094" s="29">
        <f t="shared" si="124"/>
        <v>4</v>
      </c>
      <c r="H1094" s="29" t="str">
        <f t="shared" si="125"/>
        <v>Perşembe</v>
      </c>
    </row>
    <row r="1095" spans="1:8" ht="10.5" customHeight="1" x14ac:dyDescent="0.25">
      <c r="A1095" s="28">
        <v>43098</v>
      </c>
      <c r="B1095" s="29">
        <f t="shared" si="119"/>
        <v>2017</v>
      </c>
      <c r="C1095" s="29">
        <f t="shared" si="120"/>
        <v>12</v>
      </c>
      <c r="D1095" s="29" t="str">
        <f t="shared" si="121"/>
        <v>Aralık</v>
      </c>
      <c r="E1095" s="29">
        <f t="shared" si="122"/>
        <v>4</v>
      </c>
      <c r="F1095" s="29">
        <f t="shared" si="123"/>
        <v>53</v>
      </c>
      <c r="G1095" s="29">
        <f t="shared" si="124"/>
        <v>5</v>
      </c>
      <c r="H1095" s="29" t="str">
        <f t="shared" si="125"/>
        <v>Cuma</v>
      </c>
    </row>
    <row r="1096" spans="1:8" ht="10.5" customHeight="1" x14ac:dyDescent="0.25">
      <c r="A1096" s="28">
        <v>43099</v>
      </c>
      <c r="B1096" s="29">
        <f t="shared" si="119"/>
        <v>2017</v>
      </c>
      <c r="C1096" s="29">
        <f t="shared" si="120"/>
        <v>12</v>
      </c>
      <c r="D1096" s="29" t="str">
        <f t="shared" si="121"/>
        <v>Aralık</v>
      </c>
      <c r="E1096" s="29">
        <f t="shared" si="122"/>
        <v>4</v>
      </c>
      <c r="F1096" s="29">
        <f t="shared" si="123"/>
        <v>53</v>
      </c>
      <c r="G1096" s="29">
        <f t="shared" si="124"/>
        <v>6</v>
      </c>
      <c r="H1096" s="29" t="str">
        <f t="shared" si="125"/>
        <v>Cumartesi</v>
      </c>
    </row>
    <row r="1097" spans="1:8" ht="10.5" customHeight="1" x14ac:dyDescent="0.25">
      <c r="A1097" s="28">
        <v>43100</v>
      </c>
      <c r="B1097" s="29">
        <f t="shared" si="119"/>
        <v>2017</v>
      </c>
      <c r="C1097" s="29">
        <f t="shared" si="120"/>
        <v>12</v>
      </c>
      <c r="D1097" s="29" t="str">
        <f t="shared" si="121"/>
        <v>Aralık</v>
      </c>
      <c r="E1097" s="29">
        <f t="shared" si="122"/>
        <v>4</v>
      </c>
      <c r="F1097" s="29">
        <f t="shared" si="123"/>
        <v>53</v>
      </c>
      <c r="G1097" s="29">
        <f t="shared" si="124"/>
        <v>7</v>
      </c>
      <c r="H1097" s="29" t="str">
        <f t="shared" si="125"/>
        <v>Pazar</v>
      </c>
    </row>
    <row r="1098" spans="1:8" ht="10.5" customHeight="1" x14ac:dyDescent="0.25">
      <c r="A1098" s="28">
        <v>43101</v>
      </c>
      <c r="B1098" s="29">
        <f t="shared" si="119"/>
        <v>2018</v>
      </c>
      <c r="C1098" s="29">
        <f t="shared" si="120"/>
        <v>1</v>
      </c>
      <c r="D1098" s="29" t="str">
        <f t="shared" si="121"/>
        <v>Ocak</v>
      </c>
      <c r="E1098" s="29">
        <f t="shared" si="122"/>
        <v>1</v>
      </c>
      <c r="F1098" s="29">
        <f t="shared" si="123"/>
        <v>1</v>
      </c>
      <c r="G1098" s="29">
        <f t="shared" si="124"/>
        <v>1</v>
      </c>
      <c r="H1098" s="29" t="str">
        <f t="shared" si="125"/>
        <v>Pazartesi</v>
      </c>
    </row>
    <row r="1099" spans="1:8" ht="10.5" customHeight="1" x14ac:dyDescent="0.25">
      <c r="A1099" s="28">
        <v>43102</v>
      </c>
      <c r="B1099" s="29">
        <f t="shared" si="119"/>
        <v>2018</v>
      </c>
      <c r="C1099" s="29">
        <f t="shared" si="120"/>
        <v>1</v>
      </c>
      <c r="D1099" s="29" t="str">
        <f t="shared" si="121"/>
        <v>Ocak</v>
      </c>
      <c r="E1099" s="29">
        <f t="shared" si="122"/>
        <v>1</v>
      </c>
      <c r="F1099" s="29">
        <f t="shared" si="123"/>
        <v>1</v>
      </c>
      <c r="G1099" s="29">
        <f t="shared" si="124"/>
        <v>2</v>
      </c>
      <c r="H1099" s="29" t="str">
        <f t="shared" si="125"/>
        <v>Salı</v>
      </c>
    </row>
    <row r="1100" spans="1:8" ht="10.5" customHeight="1" x14ac:dyDescent="0.25">
      <c r="A1100" s="28">
        <v>43103</v>
      </c>
      <c r="B1100" s="29">
        <f t="shared" si="119"/>
        <v>2018</v>
      </c>
      <c r="C1100" s="29">
        <f t="shared" si="120"/>
        <v>1</v>
      </c>
      <c r="D1100" s="29" t="str">
        <f t="shared" si="121"/>
        <v>Ocak</v>
      </c>
      <c r="E1100" s="29">
        <f t="shared" si="122"/>
        <v>1</v>
      </c>
      <c r="F1100" s="29">
        <f t="shared" si="123"/>
        <v>1</v>
      </c>
      <c r="G1100" s="29">
        <f t="shared" si="124"/>
        <v>3</v>
      </c>
      <c r="H1100" s="29" t="str">
        <f t="shared" si="125"/>
        <v>Çarşamba</v>
      </c>
    </row>
    <row r="1101" spans="1:8" ht="10.5" customHeight="1" x14ac:dyDescent="0.25">
      <c r="A1101" s="28">
        <v>43104</v>
      </c>
      <c r="B1101" s="29">
        <f t="shared" si="119"/>
        <v>2018</v>
      </c>
      <c r="C1101" s="29">
        <f t="shared" si="120"/>
        <v>1</v>
      </c>
      <c r="D1101" s="29" t="str">
        <f t="shared" si="121"/>
        <v>Ocak</v>
      </c>
      <c r="E1101" s="29">
        <f t="shared" si="122"/>
        <v>1</v>
      </c>
      <c r="F1101" s="29">
        <f t="shared" si="123"/>
        <v>1</v>
      </c>
      <c r="G1101" s="29">
        <f t="shared" si="124"/>
        <v>4</v>
      </c>
      <c r="H1101" s="29" t="str">
        <f t="shared" si="125"/>
        <v>Perşembe</v>
      </c>
    </row>
    <row r="1102" spans="1:8" ht="10.5" customHeight="1" x14ac:dyDescent="0.25">
      <c r="A1102" s="28">
        <v>43105</v>
      </c>
      <c r="B1102" s="29">
        <f t="shared" si="119"/>
        <v>2018</v>
      </c>
      <c r="C1102" s="29">
        <f t="shared" si="120"/>
        <v>1</v>
      </c>
      <c r="D1102" s="29" t="str">
        <f t="shared" si="121"/>
        <v>Ocak</v>
      </c>
      <c r="E1102" s="29">
        <f t="shared" si="122"/>
        <v>1</v>
      </c>
      <c r="F1102" s="29">
        <f t="shared" si="123"/>
        <v>1</v>
      </c>
      <c r="G1102" s="29">
        <f t="shared" si="124"/>
        <v>5</v>
      </c>
      <c r="H1102" s="29" t="str">
        <f t="shared" si="125"/>
        <v>Cuma</v>
      </c>
    </row>
    <row r="1103" spans="1:8" ht="10.5" customHeight="1" x14ac:dyDescent="0.25">
      <c r="A1103" s="28">
        <v>43106</v>
      </c>
      <c r="B1103" s="29">
        <f t="shared" si="119"/>
        <v>2018</v>
      </c>
      <c r="C1103" s="29">
        <f t="shared" si="120"/>
        <v>1</v>
      </c>
      <c r="D1103" s="29" t="str">
        <f t="shared" si="121"/>
        <v>Ocak</v>
      </c>
      <c r="E1103" s="29">
        <f t="shared" si="122"/>
        <v>1</v>
      </c>
      <c r="F1103" s="29">
        <f t="shared" si="123"/>
        <v>1</v>
      </c>
      <c r="G1103" s="29">
        <f t="shared" si="124"/>
        <v>6</v>
      </c>
      <c r="H1103" s="29" t="str">
        <f t="shared" si="125"/>
        <v>Cumartesi</v>
      </c>
    </row>
    <row r="1104" spans="1:8" ht="10.5" customHeight="1" x14ac:dyDescent="0.25">
      <c r="A1104" s="28">
        <v>43107</v>
      </c>
      <c r="B1104" s="29">
        <f t="shared" si="119"/>
        <v>2018</v>
      </c>
      <c r="C1104" s="29">
        <f t="shared" si="120"/>
        <v>1</v>
      </c>
      <c r="D1104" s="29" t="str">
        <f t="shared" si="121"/>
        <v>Ocak</v>
      </c>
      <c r="E1104" s="29">
        <f t="shared" si="122"/>
        <v>1</v>
      </c>
      <c r="F1104" s="29">
        <f t="shared" si="123"/>
        <v>1</v>
      </c>
      <c r="G1104" s="29">
        <f t="shared" si="124"/>
        <v>7</v>
      </c>
      <c r="H1104" s="29" t="str">
        <f t="shared" si="125"/>
        <v>Pazar</v>
      </c>
    </row>
    <row r="1105" spans="1:8" ht="10.5" customHeight="1" x14ac:dyDescent="0.25">
      <c r="A1105" s="28">
        <v>43108</v>
      </c>
      <c r="B1105" s="29">
        <f t="shared" si="119"/>
        <v>2018</v>
      </c>
      <c r="C1105" s="29">
        <f t="shared" si="120"/>
        <v>1</v>
      </c>
      <c r="D1105" s="29" t="str">
        <f t="shared" si="121"/>
        <v>Ocak</v>
      </c>
      <c r="E1105" s="29">
        <f t="shared" si="122"/>
        <v>1</v>
      </c>
      <c r="F1105" s="29">
        <f t="shared" si="123"/>
        <v>2</v>
      </c>
      <c r="G1105" s="29">
        <f t="shared" si="124"/>
        <v>1</v>
      </c>
      <c r="H1105" s="29" t="str">
        <f t="shared" si="125"/>
        <v>Pazartesi</v>
      </c>
    </row>
    <row r="1106" spans="1:8" ht="10.5" customHeight="1" x14ac:dyDescent="0.25">
      <c r="A1106" s="28">
        <v>43109</v>
      </c>
      <c r="B1106" s="29">
        <f t="shared" si="119"/>
        <v>2018</v>
      </c>
      <c r="C1106" s="29">
        <f t="shared" si="120"/>
        <v>1</v>
      </c>
      <c r="D1106" s="29" t="str">
        <f t="shared" si="121"/>
        <v>Ocak</v>
      </c>
      <c r="E1106" s="29">
        <f t="shared" si="122"/>
        <v>1</v>
      </c>
      <c r="F1106" s="29">
        <f t="shared" si="123"/>
        <v>2</v>
      </c>
      <c r="G1106" s="29">
        <f t="shared" si="124"/>
        <v>2</v>
      </c>
      <c r="H1106" s="29" t="str">
        <f t="shared" si="125"/>
        <v>Salı</v>
      </c>
    </row>
    <row r="1107" spans="1:8" ht="10.5" customHeight="1" x14ac:dyDescent="0.25">
      <c r="A1107" s="28">
        <v>43110</v>
      </c>
      <c r="B1107" s="29">
        <f t="shared" si="119"/>
        <v>2018</v>
      </c>
      <c r="C1107" s="29">
        <f t="shared" si="120"/>
        <v>1</v>
      </c>
      <c r="D1107" s="29" t="str">
        <f t="shared" si="121"/>
        <v>Ocak</v>
      </c>
      <c r="E1107" s="29">
        <f t="shared" si="122"/>
        <v>1</v>
      </c>
      <c r="F1107" s="29">
        <f t="shared" si="123"/>
        <v>2</v>
      </c>
      <c r="G1107" s="29">
        <f t="shared" si="124"/>
        <v>3</v>
      </c>
      <c r="H1107" s="29" t="str">
        <f t="shared" si="125"/>
        <v>Çarşamba</v>
      </c>
    </row>
    <row r="1108" spans="1:8" ht="10.5" customHeight="1" x14ac:dyDescent="0.25">
      <c r="A1108" s="28">
        <v>43111</v>
      </c>
      <c r="B1108" s="29">
        <f t="shared" si="119"/>
        <v>2018</v>
      </c>
      <c r="C1108" s="29">
        <f t="shared" si="120"/>
        <v>1</v>
      </c>
      <c r="D1108" s="29" t="str">
        <f t="shared" si="121"/>
        <v>Ocak</v>
      </c>
      <c r="E1108" s="29">
        <f t="shared" si="122"/>
        <v>1</v>
      </c>
      <c r="F1108" s="29">
        <f t="shared" si="123"/>
        <v>2</v>
      </c>
      <c r="G1108" s="29">
        <f t="shared" si="124"/>
        <v>4</v>
      </c>
      <c r="H1108" s="29" t="str">
        <f t="shared" si="125"/>
        <v>Perşembe</v>
      </c>
    </row>
    <row r="1109" spans="1:8" ht="10.5" customHeight="1" x14ac:dyDescent="0.25">
      <c r="A1109" s="28">
        <v>43112</v>
      </c>
      <c r="B1109" s="29">
        <f t="shared" si="119"/>
        <v>2018</v>
      </c>
      <c r="C1109" s="29">
        <f t="shared" si="120"/>
        <v>1</v>
      </c>
      <c r="D1109" s="29" t="str">
        <f t="shared" si="121"/>
        <v>Ocak</v>
      </c>
      <c r="E1109" s="29">
        <f t="shared" si="122"/>
        <v>1</v>
      </c>
      <c r="F1109" s="29">
        <f t="shared" si="123"/>
        <v>2</v>
      </c>
      <c r="G1109" s="29">
        <f t="shared" si="124"/>
        <v>5</v>
      </c>
      <c r="H1109" s="29" t="str">
        <f t="shared" si="125"/>
        <v>Cuma</v>
      </c>
    </row>
    <row r="1110" spans="1:8" ht="10.5" customHeight="1" x14ac:dyDescent="0.25">
      <c r="A1110" s="28">
        <v>43113</v>
      </c>
      <c r="B1110" s="29">
        <f t="shared" si="119"/>
        <v>2018</v>
      </c>
      <c r="C1110" s="29">
        <f t="shared" si="120"/>
        <v>1</v>
      </c>
      <c r="D1110" s="29" t="str">
        <f t="shared" si="121"/>
        <v>Ocak</v>
      </c>
      <c r="E1110" s="29">
        <f t="shared" si="122"/>
        <v>1</v>
      </c>
      <c r="F1110" s="29">
        <f t="shared" si="123"/>
        <v>2</v>
      </c>
      <c r="G1110" s="29">
        <f t="shared" si="124"/>
        <v>6</v>
      </c>
      <c r="H1110" s="29" t="str">
        <f t="shared" si="125"/>
        <v>Cumartesi</v>
      </c>
    </row>
    <row r="1111" spans="1:8" ht="10.5" customHeight="1" x14ac:dyDescent="0.25">
      <c r="A1111" s="28">
        <v>43114</v>
      </c>
      <c r="B1111" s="29">
        <f t="shared" si="119"/>
        <v>2018</v>
      </c>
      <c r="C1111" s="29">
        <f t="shared" si="120"/>
        <v>1</v>
      </c>
      <c r="D1111" s="29" t="str">
        <f t="shared" si="121"/>
        <v>Ocak</v>
      </c>
      <c r="E1111" s="29">
        <f t="shared" si="122"/>
        <v>1</v>
      </c>
      <c r="F1111" s="29">
        <f t="shared" si="123"/>
        <v>2</v>
      </c>
      <c r="G1111" s="29">
        <f t="shared" si="124"/>
        <v>7</v>
      </c>
      <c r="H1111" s="29" t="str">
        <f t="shared" si="125"/>
        <v>Pazar</v>
      </c>
    </row>
    <row r="1112" spans="1:8" ht="10.5" customHeight="1" x14ac:dyDescent="0.25">
      <c r="A1112" s="28">
        <v>43115</v>
      </c>
      <c r="B1112" s="29">
        <f t="shared" si="119"/>
        <v>2018</v>
      </c>
      <c r="C1112" s="29">
        <f t="shared" si="120"/>
        <v>1</v>
      </c>
      <c r="D1112" s="29" t="str">
        <f t="shared" si="121"/>
        <v>Ocak</v>
      </c>
      <c r="E1112" s="29">
        <f t="shared" si="122"/>
        <v>1</v>
      </c>
      <c r="F1112" s="29">
        <f t="shared" si="123"/>
        <v>3</v>
      </c>
      <c r="G1112" s="29">
        <f t="shared" si="124"/>
        <v>1</v>
      </c>
      <c r="H1112" s="29" t="str">
        <f t="shared" si="125"/>
        <v>Pazartesi</v>
      </c>
    </row>
    <row r="1113" spans="1:8" ht="10.5" customHeight="1" x14ac:dyDescent="0.25">
      <c r="A1113" s="28">
        <v>43116</v>
      </c>
      <c r="B1113" s="29">
        <f t="shared" si="119"/>
        <v>2018</v>
      </c>
      <c r="C1113" s="29">
        <f t="shared" si="120"/>
        <v>1</v>
      </c>
      <c r="D1113" s="29" t="str">
        <f t="shared" si="121"/>
        <v>Ocak</v>
      </c>
      <c r="E1113" s="29">
        <f t="shared" si="122"/>
        <v>1</v>
      </c>
      <c r="F1113" s="29">
        <f t="shared" si="123"/>
        <v>3</v>
      </c>
      <c r="G1113" s="29">
        <f t="shared" si="124"/>
        <v>2</v>
      </c>
      <c r="H1113" s="29" t="str">
        <f t="shared" si="125"/>
        <v>Salı</v>
      </c>
    </row>
    <row r="1114" spans="1:8" ht="10.5" customHeight="1" x14ac:dyDescent="0.25">
      <c r="A1114" s="28">
        <v>43117</v>
      </c>
      <c r="B1114" s="29">
        <f t="shared" si="119"/>
        <v>2018</v>
      </c>
      <c r="C1114" s="29">
        <f t="shared" si="120"/>
        <v>1</v>
      </c>
      <c r="D1114" s="29" t="str">
        <f t="shared" si="121"/>
        <v>Ocak</v>
      </c>
      <c r="E1114" s="29">
        <f t="shared" si="122"/>
        <v>1</v>
      </c>
      <c r="F1114" s="29">
        <f t="shared" si="123"/>
        <v>3</v>
      </c>
      <c r="G1114" s="29">
        <f t="shared" si="124"/>
        <v>3</v>
      </c>
      <c r="H1114" s="29" t="str">
        <f t="shared" si="125"/>
        <v>Çarşamba</v>
      </c>
    </row>
    <row r="1115" spans="1:8" ht="10.5" customHeight="1" x14ac:dyDescent="0.25">
      <c r="A1115" s="28">
        <v>43118</v>
      </c>
      <c r="B1115" s="29">
        <f t="shared" si="119"/>
        <v>2018</v>
      </c>
      <c r="C1115" s="29">
        <f t="shared" si="120"/>
        <v>1</v>
      </c>
      <c r="D1115" s="29" t="str">
        <f t="shared" si="121"/>
        <v>Ocak</v>
      </c>
      <c r="E1115" s="29">
        <f t="shared" si="122"/>
        <v>1</v>
      </c>
      <c r="F1115" s="29">
        <f t="shared" si="123"/>
        <v>3</v>
      </c>
      <c r="G1115" s="29">
        <f t="shared" si="124"/>
        <v>4</v>
      </c>
      <c r="H1115" s="29" t="str">
        <f t="shared" si="125"/>
        <v>Perşembe</v>
      </c>
    </row>
    <row r="1116" spans="1:8" ht="10.5" customHeight="1" x14ac:dyDescent="0.25">
      <c r="A1116" s="28">
        <v>43119</v>
      </c>
      <c r="B1116" s="29">
        <f t="shared" si="119"/>
        <v>2018</v>
      </c>
      <c r="C1116" s="29">
        <f t="shared" si="120"/>
        <v>1</v>
      </c>
      <c r="D1116" s="29" t="str">
        <f t="shared" si="121"/>
        <v>Ocak</v>
      </c>
      <c r="E1116" s="29">
        <f t="shared" si="122"/>
        <v>1</v>
      </c>
      <c r="F1116" s="29">
        <f t="shared" si="123"/>
        <v>3</v>
      </c>
      <c r="G1116" s="29">
        <f t="shared" si="124"/>
        <v>5</v>
      </c>
      <c r="H1116" s="29" t="str">
        <f t="shared" si="125"/>
        <v>Cuma</v>
      </c>
    </row>
    <row r="1117" spans="1:8" ht="10.5" customHeight="1" x14ac:dyDescent="0.25">
      <c r="A1117" s="28">
        <v>43120</v>
      </c>
      <c r="B1117" s="29">
        <f t="shared" si="119"/>
        <v>2018</v>
      </c>
      <c r="C1117" s="29">
        <f t="shared" si="120"/>
        <v>1</v>
      </c>
      <c r="D1117" s="29" t="str">
        <f t="shared" si="121"/>
        <v>Ocak</v>
      </c>
      <c r="E1117" s="29">
        <f t="shared" si="122"/>
        <v>1</v>
      </c>
      <c r="F1117" s="29">
        <f t="shared" si="123"/>
        <v>3</v>
      </c>
      <c r="G1117" s="29">
        <f t="shared" si="124"/>
        <v>6</v>
      </c>
      <c r="H1117" s="29" t="str">
        <f t="shared" si="125"/>
        <v>Cumartesi</v>
      </c>
    </row>
    <row r="1118" spans="1:8" ht="10.5" customHeight="1" x14ac:dyDescent="0.25">
      <c r="A1118" s="28">
        <v>43121</v>
      </c>
      <c r="B1118" s="29">
        <f t="shared" si="119"/>
        <v>2018</v>
      </c>
      <c r="C1118" s="29">
        <f t="shared" si="120"/>
        <v>1</v>
      </c>
      <c r="D1118" s="29" t="str">
        <f t="shared" si="121"/>
        <v>Ocak</v>
      </c>
      <c r="E1118" s="29">
        <f t="shared" si="122"/>
        <v>1</v>
      </c>
      <c r="F1118" s="29">
        <f t="shared" si="123"/>
        <v>3</v>
      </c>
      <c r="G1118" s="29">
        <f t="shared" si="124"/>
        <v>7</v>
      </c>
      <c r="H1118" s="29" t="str">
        <f t="shared" si="125"/>
        <v>Pazar</v>
      </c>
    </row>
    <row r="1119" spans="1:8" ht="10.5" customHeight="1" x14ac:dyDescent="0.25">
      <c r="A1119" s="28">
        <v>43122</v>
      </c>
      <c r="B1119" s="29">
        <f t="shared" si="119"/>
        <v>2018</v>
      </c>
      <c r="C1119" s="29">
        <f t="shared" si="120"/>
        <v>1</v>
      </c>
      <c r="D1119" s="29" t="str">
        <f t="shared" si="121"/>
        <v>Ocak</v>
      </c>
      <c r="E1119" s="29">
        <f t="shared" si="122"/>
        <v>1</v>
      </c>
      <c r="F1119" s="29">
        <f t="shared" si="123"/>
        <v>4</v>
      </c>
      <c r="G1119" s="29">
        <f t="shared" si="124"/>
        <v>1</v>
      </c>
      <c r="H1119" s="29" t="str">
        <f t="shared" si="125"/>
        <v>Pazartesi</v>
      </c>
    </row>
    <row r="1120" spans="1:8" ht="10.5" customHeight="1" x14ac:dyDescent="0.25">
      <c r="A1120" s="28">
        <v>43123</v>
      </c>
      <c r="B1120" s="29">
        <f t="shared" si="119"/>
        <v>2018</v>
      </c>
      <c r="C1120" s="29">
        <f t="shared" si="120"/>
        <v>1</v>
      </c>
      <c r="D1120" s="29" t="str">
        <f t="shared" si="121"/>
        <v>Ocak</v>
      </c>
      <c r="E1120" s="29">
        <f t="shared" si="122"/>
        <v>1</v>
      </c>
      <c r="F1120" s="29">
        <f t="shared" si="123"/>
        <v>4</v>
      </c>
      <c r="G1120" s="29">
        <f t="shared" si="124"/>
        <v>2</v>
      </c>
      <c r="H1120" s="29" t="str">
        <f t="shared" si="125"/>
        <v>Salı</v>
      </c>
    </row>
    <row r="1121" spans="1:8" ht="10.5" customHeight="1" x14ac:dyDescent="0.25">
      <c r="A1121" s="28">
        <v>43124</v>
      </c>
      <c r="B1121" s="29">
        <f t="shared" si="119"/>
        <v>2018</v>
      </c>
      <c r="C1121" s="29">
        <f t="shared" si="120"/>
        <v>1</v>
      </c>
      <c r="D1121" s="29" t="str">
        <f t="shared" si="121"/>
        <v>Ocak</v>
      </c>
      <c r="E1121" s="29">
        <f t="shared" si="122"/>
        <v>1</v>
      </c>
      <c r="F1121" s="29">
        <f t="shared" si="123"/>
        <v>4</v>
      </c>
      <c r="G1121" s="29">
        <f t="shared" si="124"/>
        <v>3</v>
      </c>
      <c r="H1121" s="29" t="str">
        <f t="shared" si="125"/>
        <v>Çarşamba</v>
      </c>
    </row>
    <row r="1122" spans="1:8" ht="10.5" customHeight="1" x14ac:dyDescent="0.25">
      <c r="A1122" s="28">
        <v>43125</v>
      </c>
      <c r="B1122" s="29">
        <f t="shared" si="119"/>
        <v>2018</v>
      </c>
      <c r="C1122" s="29">
        <f t="shared" si="120"/>
        <v>1</v>
      </c>
      <c r="D1122" s="29" t="str">
        <f t="shared" si="121"/>
        <v>Ocak</v>
      </c>
      <c r="E1122" s="29">
        <f t="shared" si="122"/>
        <v>1</v>
      </c>
      <c r="F1122" s="29">
        <f t="shared" si="123"/>
        <v>4</v>
      </c>
      <c r="G1122" s="29">
        <f t="shared" si="124"/>
        <v>4</v>
      </c>
      <c r="H1122" s="29" t="str">
        <f t="shared" si="125"/>
        <v>Perşembe</v>
      </c>
    </row>
    <row r="1123" spans="1:8" ht="10.5" customHeight="1" x14ac:dyDescent="0.25">
      <c r="A1123" s="28">
        <v>43126</v>
      </c>
      <c r="B1123" s="29">
        <f t="shared" si="119"/>
        <v>2018</v>
      </c>
      <c r="C1123" s="29">
        <f t="shared" si="120"/>
        <v>1</v>
      </c>
      <c r="D1123" s="29" t="str">
        <f t="shared" si="121"/>
        <v>Ocak</v>
      </c>
      <c r="E1123" s="29">
        <f t="shared" si="122"/>
        <v>1</v>
      </c>
      <c r="F1123" s="29">
        <f t="shared" si="123"/>
        <v>4</v>
      </c>
      <c r="G1123" s="29">
        <f t="shared" si="124"/>
        <v>5</v>
      </c>
      <c r="H1123" s="29" t="str">
        <f t="shared" si="125"/>
        <v>Cuma</v>
      </c>
    </row>
    <row r="1124" spans="1:8" ht="10.5" customHeight="1" x14ac:dyDescent="0.25">
      <c r="A1124" s="28">
        <v>43127</v>
      </c>
      <c r="B1124" s="29">
        <f t="shared" si="119"/>
        <v>2018</v>
      </c>
      <c r="C1124" s="29">
        <f t="shared" si="120"/>
        <v>1</v>
      </c>
      <c r="D1124" s="29" t="str">
        <f t="shared" si="121"/>
        <v>Ocak</v>
      </c>
      <c r="E1124" s="29">
        <f t="shared" si="122"/>
        <v>1</v>
      </c>
      <c r="F1124" s="29">
        <f t="shared" si="123"/>
        <v>4</v>
      </c>
      <c r="G1124" s="29">
        <f t="shared" si="124"/>
        <v>6</v>
      </c>
      <c r="H1124" s="29" t="str">
        <f t="shared" si="125"/>
        <v>Cumartesi</v>
      </c>
    </row>
    <row r="1125" spans="1:8" ht="10.5" customHeight="1" x14ac:dyDescent="0.25">
      <c r="A1125" s="28">
        <v>43128</v>
      </c>
      <c r="B1125" s="29">
        <f t="shared" si="119"/>
        <v>2018</v>
      </c>
      <c r="C1125" s="29">
        <f t="shared" si="120"/>
        <v>1</v>
      </c>
      <c r="D1125" s="29" t="str">
        <f t="shared" si="121"/>
        <v>Ocak</v>
      </c>
      <c r="E1125" s="29">
        <f t="shared" si="122"/>
        <v>1</v>
      </c>
      <c r="F1125" s="29">
        <f t="shared" si="123"/>
        <v>4</v>
      </c>
      <c r="G1125" s="29">
        <f t="shared" si="124"/>
        <v>7</v>
      </c>
      <c r="H1125" s="29" t="str">
        <f t="shared" si="125"/>
        <v>Pazar</v>
      </c>
    </row>
    <row r="1126" spans="1:8" ht="10.5" customHeight="1" x14ac:dyDescent="0.25">
      <c r="A1126" s="28">
        <v>43129</v>
      </c>
      <c r="B1126" s="29">
        <f t="shared" si="119"/>
        <v>2018</v>
      </c>
      <c r="C1126" s="29">
        <f t="shared" si="120"/>
        <v>1</v>
      </c>
      <c r="D1126" s="29" t="str">
        <f t="shared" si="121"/>
        <v>Ocak</v>
      </c>
      <c r="E1126" s="29">
        <f t="shared" si="122"/>
        <v>1</v>
      </c>
      <c r="F1126" s="29">
        <f t="shared" si="123"/>
        <v>5</v>
      </c>
      <c r="G1126" s="29">
        <f t="shared" si="124"/>
        <v>1</v>
      </c>
      <c r="H1126" s="29" t="str">
        <f t="shared" si="125"/>
        <v>Pazartesi</v>
      </c>
    </row>
    <row r="1127" spans="1:8" ht="10.5" customHeight="1" x14ac:dyDescent="0.25">
      <c r="A1127" s="28">
        <v>43130</v>
      </c>
      <c r="B1127" s="29">
        <f t="shared" si="119"/>
        <v>2018</v>
      </c>
      <c r="C1127" s="29">
        <f t="shared" si="120"/>
        <v>1</v>
      </c>
      <c r="D1127" s="29" t="str">
        <f t="shared" si="121"/>
        <v>Ocak</v>
      </c>
      <c r="E1127" s="29">
        <f t="shared" si="122"/>
        <v>1</v>
      </c>
      <c r="F1127" s="29">
        <f t="shared" si="123"/>
        <v>5</v>
      </c>
      <c r="G1127" s="29">
        <f t="shared" si="124"/>
        <v>2</v>
      </c>
      <c r="H1127" s="29" t="str">
        <f t="shared" si="125"/>
        <v>Salı</v>
      </c>
    </row>
    <row r="1128" spans="1:8" ht="10.5" customHeight="1" x14ac:dyDescent="0.25">
      <c r="A1128" s="28">
        <v>43131</v>
      </c>
      <c r="B1128" s="29">
        <f t="shared" si="119"/>
        <v>2018</v>
      </c>
      <c r="C1128" s="29">
        <f t="shared" si="120"/>
        <v>1</v>
      </c>
      <c r="D1128" s="29" t="str">
        <f t="shared" si="121"/>
        <v>Ocak</v>
      </c>
      <c r="E1128" s="29">
        <f t="shared" si="122"/>
        <v>1</v>
      </c>
      <c r="F1128" s="29">
        <f t="shared" si="123"/>
        <v>5</v>
      </c>
      <c r="G1128" s="29">
        <f t="shared" si="124"/>
        <v>3</v>
      </c>
      <c r="H1128" s="29" t="str">
        <f t="shared" si="125"/>
        <v>Çarşamba</v>
      </c>
    </row>
    <row r="1129" spans="1:8" ht="10.5" customHeight="1" x14ac:dyDescent="0.25">
      <c r="A1129" s="28">
        <v>43132</v>
      </c>
      <c r="B1129" s="29">
        <f t="shared" si="119"/>
        <v>2018</v>
      </c>
      <c r="C1129" s="29">
        <f t="shared" si="120"/>
        <v>2</v>
      </c>
      <c r="D1129" s="29" t="str">
        <f t="shared" si="121"/>
        <v>Şubat</v>
      </c>
      <c r="E1129" s="29">
        <f t="shared" si="122"/>
        <v>1</v>
      </c>
      <c r="F1129" s="29">
        <f t="shared" si="123"/>
        <v>5</v>
      </c>
      <c r="G1129" s="29">
        <f t="shared" si="124"/>
        <v>4</v>
      </c>
      <c r="H1129" s="29" t="str">
        <f t="shared" si="125"/>
        <v>Perşembe</v>
      </c>
    </row>
    <row r="1130" spans="1:8" ht="10.5" customHeight="1" x14ac:dyDescent="0.25">
      <c r="A1130" s="28">
        <v>43133</v>
      </c>
      <c r="B1130" s="29">
        <f t="shared" si="119"/>
        <v>2018</v>
      </c>
      <c r="C1130" s="29">
        <f t="shared" si="120"/>
        <v>2</v>
      </c>
      <c r="D1130" s="29" t="str">
        <f t="shared" si="121"/>
        <v>Şubat</v>
      </c>
      <c r="E1130" s="29">
        <f t="shared" si="122"/>
        <v>1</v>
      </c>
      <c r="F1130" s="29">
        <f t="shared" si="123"/>
        <v>5</v>
      </c>
      <c r="G1130" s="29">
        <f t="shared" si="124"/>
        <v>5</v>
      </c>
      <c r="H1130" s="29" t="str">
        <f t="shared" si="125"/>
        <v>Cuma</v>
      </c>
    </row>
    <row r="1131" spans="1:8" ht="10.5" customHeight="1" x14ac:dyDescent="0.25">
      <c r="A1131" s="28">
        <v>43134</v>
      </c>
      <c r="B1131" s="29">
        <f t="shared" si="119"/>
        <v>2018</v>
      </c>
      <c r="C1131" s="29">
        <f t="shared" si="120"/>
        <v>2</v>
      </c>
      <c r="D1131" s="29" t="str">
        <f t="shared" si="121"/>
        <v>Şubat</v>
      </c>
      <c r="E1131" s="29">
        <f t="shared" si="122"/>
        <v>1</v>
      </c>
      <c r="F1131" s="29">
        <f t="shared" si="123"/>
        <v>5</v>
      </c>
      <c r="G1131" s="29">
        <f t="shared" si="124"/>
        <v>6</v>
      </c>
      <c r="H1131" s="29" t="str">
        <f t="shared" si="125"/>
        <v>Cumartesi</v>
      </c>
    </row>
    <row r="1132" spans="1:8" ht="10.5" customHeight="1" x14ac:dyDescent="0.25">
      <c r="A1132" s="28">
        <v>43135</v>
      </c>
      <c r="B1132" s="29">
        <f t="shared" si="119"/>
        <v>2018</v>
      </c>
      <c r="C1132" s="29">
        <f t="shared" si="120"/>
        <v>2</v>
      </c>
      <c r="D1132" s="29" t="str">
        <f t="shared" si="121"/>
        <v>Şubat</v>
      </c>
      <c r="E1132" s="29">
        <f t="shared" si="122"/>
        <v>1</v>
      </c>
      <c r="F1132" s="29">
        <f t="shared" si="123"/>
        <v>5</v>
      </c>
      <c r="G1132" s="29">
        <f t="shared" si="124"/>
        <v>7</v>
      </c>
      <c r="H1132" s="29" t="str">
        <f t="shared" si="125"/>
        <v>Pazar</v>
      </c>
    </row>
    <row r="1133" spans="1:8" ht="10.5" customHeight="1" x14ac:dyDescent="0.25">
      <c r="A1133" s="28">
        <v>43136</v>
      </c>
      <c r="B1133" s="29">
        <f t="shared" si="119"/>
        <v>2018</v>
      </c>
      <c r="C1133" s="29">
        <f t="shared" si="120"/>
        <v>2</v>
      </c>
      <c r="D1133" s="29" t="str">
        <f t="shared" si="121"/>
        <v>Şubat</v>
      </c>
      <c r="E1133" s="29">
        <f t="shared" si="122"/>
        <v>1</v>
      </c>
      <c r="F1133" s="29">
        <f t="shared" si="123"/>
        <v>6</v>
      </c>
      <c r="G1133" s="29">
        <f t="shared" si="124"/>
        <v>1</v>
      </c>
      <c r="H1133" s="29" t="str">
        <f t="shared" si="125"/>
        <v>Pazartesi</v>
      </c>
    </row>
    <row r="1134" spans="1:8" ht="10.5" customHeight="1" x14ac:dyDescent="0.25">
      <c r="A1134" s="28">
        <v>43137</v>
      </c>
      <c r="B1134" s="29">
        <f t="shared" si="119"/>
        <v>2018</v>
      </c>
      <c r="C1134" s="29">
        <f t="shared" si="120"/>
        <v>2</v>
      </c>
      <c r="D1134" s="29" t="str">
        <f t="shared" si="121"/>
        <v>Şubat</v>
      </c>
      <c r="E1134" s="29">
        <f t="shared" si="122"/>
        <v>1</v>
      </c>
      <c r="F1134" s="29">
        <f t="shared" si="123"/>
        <v>6</v>
      </c>
      <c r="G1134" s="29">
        <f t="shared" si="124"/>
        <v>2</v>
      </c>
      <c r="H1134" s="29" t="str">
        <f t="shared" si="125"/>
        <v>Salı</v>
      </c>
    </row>
    <row r="1135" spans="1:8" ht="10.5" customHeight="1" x14ac:dyDescent="0.25">
      <c r="A1135" s="28">
        <v>43138</v>
      </c>
      <c r="B1135" s="29">
        <f t="shared" si="119"/>
        <v>2018</v>
      </c>
      <c r="C1135" s="29">
        <f t="shared" si="120"/>
        <v>2</v>
      </c>
      <c r="D1135" s="29" t="str">
        <f t="shared" si="121"/>
        <v>Şubat</v>
      </c>
      <c r="E1135" s="29">
        <f t="shared" si="122"/>
        <v>1</v>
      </c>
      <c r="F1135" s="29">
        <f t="shared" si="123"/>
        <v>6</v>
      </c>
      <c r="G1135" s="29">
        <f t="shared" si="124"/>
        <v>3</v>
      </c>
      <c r="H1135" s="29" t="str">
        <f t="shared" si="125"/>
        <v>Çarşamba</v>
      </c>
    </row>
    <row r="1136" spans="1:8" ht="10.5" customHeight="1" x14ac:dyDescent="0.25">
      <c r="A1136" s="28">
        <v>43139</v>
      </c>
      <c r="B1136" s="29">
        <f t="shared" si="119"/>
        <v>2018</v>
      </c>
      <c r="C1136" s="29">
        <f t="shared" si="120"/>
        <v>2</v>
      </c>
      <c r="D1136" s="29" t="str">
        <f t="shared" si="121"/>
        <v>Şubat</v>
      </c>
      <c r="E1136" s="29">
        <f t="shared" si="122"/>
        <v>1</v>
      </c>
      <c r="F1136" s="29">
        <f t="shared" si="123"/>
        <v>6</v>
      </c>
      <c r="G1136" s="29">
        <f t="shared" si="124"/>
        <v>4</v>
      </c>
      <c r="H1136" s="29" t="str">
        <f t="shared" si="125"/>
        <v>Perşembe</v>
      </c>
    </row>
    <row r="1137" spans="1:8" ht="10.5" customHeight="1" x14ac:dyDescent="0.25">
      <c r="A1137" s="28">
        <v>43140</v>
      </c>
      <c r="B1137" s="29">
        <f t="shared" si="119"/>
        <v>2018</v>
      </c>
      <c r="C1137" s="29">
        <f t="shared" si="120"/>
        <v>2</v>
      </c>
      <c r="D1137" s="29" t="str">
        <f t="shared" si="121"/>
        <v>Şubat</v>
      </c>
      <c r="E1137" s="29">
        <f t="shared" si="122"/>
        <v>1</v>
      </c>
      <c r="F1137" s="29">
        <f t="shared" si="123"/>
        <v>6</v>
      </c>
      <c r="G1137" s="29">
        <f t="shared" si="124"/>
        <v>5</v>
      </c>
      <c r="H1137" s="29" t="str">
        <f t="shared" si="125"/>
        <v>Cuma</v>
      </c>
    </row>
    <row r="1138" spans="1:8" ht="10.5" customHeight="1" x14ac:dyDescent="0.25">
      <c r="A1138" s="28">
        <v>43141</v>
      </c>
      <c r="B1138" s="29">
        <f t="shared" si="119"/>
        <v>2018</v>
      </c>
      <c r="C1138" s="29">
        <f t="shared" si="120"/>
        <v>2</v>
      </c>
      <c r="D1138" s="29" t="str">
        <f t="shared" si="121"/>
        <v>Şubat</v>
      </c>
      <c r="E1138" s="29">
        <f t="shared" si="122"/>
        <v>1</v>
      </c>
      <c r="F1138" s="29">
        <f t="shared" si="123"/>
        <v>6</v>
      </c>
      <c r="G1138" s="29">
        <f t="shared" si="124"/>
        <v>6</v>
      </c>
      <c r="H1138" s="29" t="str">
        <f t="shared" si="125"/>
        <v>Cumartesi</v>
      </c>
    </row>
    <row r="1139" spans="1:8" ht="10.5" customHeight="1" x14ac:dyDescent="0.25">
      <c r="A1139" s="28">
        <v>43142</v>
      </c>
      <c r="B1139" s="29">
        <f t="shared" si="119"/>
        <v>2018</v>
      </c>
      <c r="C1139" s="29">
        <f t="shared" si="120"/>
        <v>2</v>
      </c>
      <c r="D1139" s="29" t="str">
        <f t="shared" si="121"/>
        <v>Şubat</v>
      </c>
      <c r="E1139" s="29">
        <f t="shared" si="122"/>
        <v>1</v>
      </c>
      <c r="F1139" s="29">
        <f t="shared" si="123"/>
        <v>6</v>
      </c>
      <c r="G1139" s="29">
        <f t="shared" si="124"/>
        <v>7</v>
      </c>
      <c r="H1139" s="29" t="str">
        <f t="shared" si="125"/>
        <v>Pazar</v>
      </c>
    </row>
    <row r="1140" spans="1:8" ht="10.5" customHeight="1" x14ac:dyDescent="0.25">
      <c r="A1140" s="28">
        <v>43143</v>
      </c>
      <c r="B1140" s="29">
        <f t="shared" si="119"/>
        <v>2018</v>
      </c>
      <c r="C1140" s="29">
        <f t="shared" si="120"/>
        <v>2</v>
      </c>
      <c r="D1140" s="29" t="str">
        <f t="shared" si="121"/>
        <v>Şubat</v>
      </c>
      <c r="E1140" s="29">
        <f t="shared" si="122"/>
        <v>1</v>
      </c>
      <c r="F1140" s="29">
        <f t="shared" si="123"/>
        <v>7</v>
      </c>
      <c r="G1140" s="29">
        <f t="shared" si="124"/>
        <v>1</v>
      </c>
      <c r="H1140" s="29" t="str">
        <f t="shared" si="125"/>
        <v>Pazartesi</v>
      </c>
    </row>
    <row r="1141" spans="1:8" ht="10.5" customHeight="1" x14ac:dyDescent="0.25">
      <c r="A1141" s="28">
        <v>43144</v>
      </c>
      <c r="B1141" s="29">
        <f t="shared" si="119"/>
        <v>2018</v>
      </c>
      <c r="C1141" s="29">
        <f t="shared" si="120"/>
        <v>2</v>
      </c>
      <c r="D1141" s="29" t="str">
        <f t="shared" si="121"/>
        <v>Şubat</v>
      </c>
      <c r="E1141" s="29">
        <f t="shared" si="122"/>
        <v>1</v>
      </c>
      <c r="F1141" s="29">
        <f t="shared" si="123"/>
        <v>7</v>
      </c>
      <c r="G1141" s="29">
        <f t="shared" si="124"/>
        <v>2</v>
      </c>
      <c r="H1141" s="29" t="str">
        <f t="shared" si="125"/>
        <v>Salı</v>
      </c>
    </row>
    <row r="1142" spans="1:8" ht="10.5" customHeight="1" x14ac:dyDescent="0.25">
      <c r="A1142" s="28">
        <v>43145</v>
      </c>
      <c r="B1142" s="29">
        <f t="shared" si="119"/>
        <v>2018</v>
      </c>
      <c r="C1142" s="29">
        <f t="shared" si="120"/>
        <v>2</v>
      </c>
      <c r="D1142" s="29" t="str">
        <f t="shared" si="121"/>
        <v>Şubat</v>
      </c>
      <c r="E1142" s="29">
        <f t="shared" si="122"/>
        <v>1</v>
      </c>
      <c r="F1142" s="29">
        <f t="shared" si="123"/>
        <v>7</v>
      </c>
      <c r="G1142" s="29">
        <f t="shared" si="124"/>
        <v>3</v>
      </c>
      <c r="H1142" s="29" t="str">
        <f t="shared" si="125"/>
        <v>Çarşamba</v>
      </c>
    </row>
    <row r="1143" spans="1:8" ht="10.5" customHeight="1" x14ac:dyDescent="0.25">
      <c r="A1143" s="28">
        <v>43146</v>
      </c>
      <c r="B1143" s="29">
        <f t="shared" si="119"/>
        <v>2018</v>
      </c>
      <c r="C1143" s="29">
        <f t="shared" si="120"/>
        <v>2</v>
      </c>
      <c r="D1143" s="29" t="str">
        <f t="shared" si="121"/>
        <v>Şubat</v>
      </c>
      <c r="E1143" s="29">
        <f t="shared" si="122"/>
        <v>1</v>
      </c>
      <c r="F1143" s="29">
        <f t="shared" si="123"/>
        <v>7</v>
      </c>
      <c r="G1143" s="29">
        <f t="shared" si="124"/>
        <v>4</v>
      </c>
      <c r="H1143" s="29" t="str">
        <f t="shared" si="125"/>
        <v>Perşembe</v>
      </c>
    </row>
    <row r="1144" spans="1:8" ht="10.5" customHeight="1" x14ac:dyDescent="0.25">
      <c r="A1144" s="28">
        <v>43147</v>
      </c>
      <c r="B1144" s="29">
        <f t="shared" si="119"/>
        <v>2018</v>
      </c>
      <c r="C1144" s="29">
        <f t="shared" si="120"/>
        <v>2</v>
      </c>
      <c r="D1144" s="29" t="str">
        <f t="shared" si="121"/>
        <v>Şubat</v>
      </c>
      <c r="E1144" s="29">
        <f t="shared" si="122"/>
        <v>1</v>
      </c>
      <c r="F1144" s="29">
        <f t="shared" si="123"/>
        <v>7</v>
      </c>
      <c r="G1144" s="29">
        <f t="shared" si="124"/>
        <v>5</v>
      </c>
      <c r="H1144" s="29" t="str">
        <f t="shared" si="125"/>
        <v>Cuma</v>
      </c>
    </row>
    <row r="1145" spans="1:8" ht="10.5" customHeight="1" x14ac:dyDescent="0.25">
      <c r="A1145" s="28">
        <v>43148</v>
      </c>
      <c r="B1145" s="29">
        <f t="shared" si="119"/>
        <v>2018</v>
      </c>
      <c r="C1145" s="29">
        <f t="shared" si="120"/>
        <v>2</v>
      </c>
      <c r="D1145" s="29" t="str">
        <f t="shared" si="121"/>
        <v>Şubat</v>
      </c>
      <c r="E1145" s="29">
        <f t="shared" si="122"/>
        <v>1</v>
      </c>
      <c r="F1145" s="29">
        <f t="shared" si="123"/>
        <v>7</v>
      </c>
      <c r="G1145" s="29">
        <f t="shared" si="124"/>
        <v>6</v>
      </c>
      <c r="H1145" s="29" t="str">
        <f t="shared" si="125"/>
        <v>Cumartesi</v>
      </c>
    </row>
    <row r="1146" spans="1:8" ht="10.5" customHeight="1" x14ac:dyDescent="0.25">
      <c r="A1146" s="28">
        <v>43149</v>
      </c>
      <c r="B1146" s="29">
        <f t="shared" si="119"/>
        <v>2018</v>
      </c>
      <c r="C1146" s="29">
        <f t="shared" si="120"/>
        <v>2</v>
      </c>
      <c r="D1146" s="29" t="str">
        <f t="shared" si="121"/>
        <v>Şubat</v>
      </c>
      <c r="E1146" s="29">
        <f t="shared" si="122"/>
        <v>1</v>
      </c>
      <c r="F1146" s="29">
        <f t="shared" si="123"/>
        <v>7</v>
      </c>
      <c r="G1146" s="29">
        <f t="shared" si="124"/>
        <v>7</v>
      </c>
      <c r="H1146" s="29" t="str">
        <f t="shared" si="125"/>
        <v>Pazar</v>
      </c>
    </row>
    <row r="1147" spans="1:8" ht="10.5" customHeight="1" x14ac:dyDescent="0.25">
      <c r="A1147" s="28">
        <v>43150</v>
      </c>
      <c r="B1147" s="29">
        <f t="shared" si="119"/>
        <v>2018</v>
      </c>
      <c r="C1147" s="29">
        <f t="shared" si="120"/>
        <v>2</v>
      </c>
      <c r="D1147" s="29" t="str">
        <f t="shared" si="121"/>
        <v>Şubat</v>
      </c>
      <c r="E1147" s="29">
        <f t="shared" si="122"/>
        <v>1</v>
      </c>
      <c r="F1147" s="29">
        <f t="shared" si="123"/>
        <v>8</v>
      </c>
      <c r="G1147" s="29">
        <f t="shared" si="124"/>
        <v>1</v>
      </c>
      <c r="H1147" s="29" t="str">
        <f t="shared" si="125"/>
        <v>Pazartesi</v>
      </c>
    </row>
    <row r="1148" spans="1:8" ht="10.5" customHeight="1" x14ac:dyDescent="0.25">
      <c r="A1148" s="28">
        <v>43151</v>
      </c>
      <c r="B1148" s="29">
        <f t="shared" si="119"/>
        <v>2018</v>
      </c>
      <c r="C1148" s="29">
        <f t="shared" si="120"/>
        <v>2</v>
      </c>
      <c r="D1148" s="29" t="str">
        <f t="shared" si="121"/>
        <v>Şubat</v>
      </c>
      <c r="E1148" s="29">
        <f t="shared" si="122"/>
        <v>1</v>
      </c>
      <c r="F1148" s="29">
        <f t="shared" si="123"/>
        <v>8</v>
      </c>
      <c r="G1148" s="29">
        <f t="shared" si="124"/>
        <v>2</v>
      </c>
      <c r="H1148" s="29" t="str">
        <f t="shared" si="125"/>
        <v>Salı</v>
      </c>
    </row>
    <row r="1149" spans="1:8" ht="10.5" customHeight="1" x14ac:dyDescent="0.25">
      <c r="A1149" s="28">
        <v>43152</v>
      </c>
      <c r="B1149" s="29">
        <f t="shared" si="119"/>
        <v>2018</v>
      </c>
      <c r="C1149" s="29">
        <f t="shared" si="120"/>
        <v>2</v>
      </c>
      <c r="D1149" s="29" t="str">
        <f t="shared" si="121"/>
        <v>Şubat</v>
      </c>
      <c r="E1149" s="29">
        <f t="shared" si="122"/>
        <v>1</v>
      </c>
      <c r="F1149" s="29">
        <f t="shared" si="123"/>
        <v>8</v>
      </c>
      <c r="G1149" s="29">
        <f t="shared" si="124"/>
        <v>3</v>
      </c>
      <c r="H1149" s="29" t="str">
        <f t="shared" si="125"/>
        <v>Çarşamba</v>
      </c>
    </row>
    <row r="1150" spans="1:8" ht="10.5" customHeight="1" x14ac:dyDescent="0.25">
      <c r="A1150" s="28">
        <v>43153</v>
      </c>
      <c r="B1150" s="29">
        <f t="shared" si="119"/>
        <v>2018</v>
      </c>
      <c r="C1150" s="29">
        <f t="shared" si="120"/>
        <v>2</v>
      </c>
      <c r="D1150" s="29" t="str">
        <f t="shared" si="121"/>
        <v>Şubat</v>
      </c>
      <c r="E1150" s="29">
        <f t="shared" si="122"/>
        <v>1</v>
      </c>
      <c r="F1150" s="29">
        <f t="shared" si="123"/>
        <v>8</v>
      </c>
      <c r="G1150" s="29">
        <f t="shared" si="124"/>
        <v>4</v>
      </c>
      <c r="H1150" s="29" t="str">
        <f t="shared" si="125"/>
        <v>Perşembe</v>
      </c>
    </row>
    <row r="1151" spans="1:8" ht="10.5" customHeight="1" x14ac:dyDescent="0.25">
      <c r="A1151" s="28">
        <v>43154</v>
      </c>
      <c r="B1151" s="29">
        <f t="shared" si="119"/>
        <v>2018</v>
      </c>
      <c r="C1151" s="29">
        <f t="shared" si="120"/>
        <v>2</v>
      </c>
      <c r="D1151" s="29" t="str">
        <f t="shared" si="121"/>
        <v>Şubat</v>
      </c>
      <c r="E1151" s="29">
        <f t="shared" si="122"/>
        <v>1</v>
      </c>
      <c r="F1151" s="29">
        <f t="shared" si="123"/>
        <v>8</v>
      </c>
      <c r="G1151" s="29">
        <f t="shared" si="124"/>
        <v>5</v>
      </c>
      <c r="H1151" s="29" t="str">
        <f t="shared" si="125"/>
        <v>Cuma</v>
      </c>
    </row>
    <row r="1152" spans="1:8" ht="10.5" customHeight="1" x14ac:dyDescent="0.25">
      <c r="A1152" s="28">
        <v>43155</v>
      </c>
      <c r="B1152" s="29">
        <f t="shared" si="119"/>
        <v>2018</v>
      </c>
      <c r="C1152" s="29">
        <f t="shared" si="120"/>
        <v>2</v>
      </c>
      <c r="D1152" s="29" t="str">
        <f t="shared" si="121"/>
        <v>Şubat</v>
      </c>
      <c r="E1152" s="29">
        <f t="shared" si="122"/>
        <v>1</v>
      </c>
      <c r="F1152" s="29">
        <f t="shared" si="123"/>
        <v>8</v>
      </c>
      <c r="G1152" s="29">
        <f t="shared" si="124"/>
        <v>6</v>
      </c>
      <c r="H1152" s="29" t="str">
        <f t="shared" si="125"/>
        <v>Cumartesi</v>
      </c>
    </row>
    <row r="1153" spans="1:8" ht="10.5" customHeight="1" x14ac:dyDescent="0.25">
      <c r="A1153" s="28">
        <v>43156</v>
      </c>
      <c r="B1153" s="29">
        <f t="shared" si="119"/>
        <v>2018</v>
      </c>
      <c r="C1153" s="29">
        <f t="shared" si="120"/>
        <v>2</v>
      </c>
      <c r="D1153" s="29" t="str">
        <f t="shared" si="121"/>
        <v>Şubat</v>
      </c>
      <c r="E1153" s="29">
        <f t="shared" si="122"/>
        <v>1</v>
      </c>
      <c r="F1153" s="29">
        <f t="shared" si="123"/>
        <v>8</v>
      </c>
      <c r="G1153" s="29">
        <f t="shared" si="124"/>
        <v>7</v>
      </c>
      <c r="H1153" s="29" t="str">
        <f t="shared" si="125"/>
        <v>Pazar</v>
      </c>
    </row>
    <row r="1154" spans="1:8" ht="10.5" customHeight="1" x14ac:dyDescent="0.25">
      <c r="A1154" s="28">
        <v>43157</v>
      </c>
      <c r="B1154" s="29">
        <f t="shared" ref="B1154:B1217" si="126">IF(A1154="","",YEAR(A1154))</f>
        <v>2018</v>
      </c>
      <c r="C1154" s="29">
        <f t="shared" ref="C1154:C1217" si="127">IF(A1154="","",MONTH(A1154))</f>
        <v>2</v>
      </c>
      <c r="D1154" s="29" t="str">
        <f t="shared" ref="D1154:D1217" si="128">IF(A1154="","",CHOOSE(MONTH(A1154),"Ocak","Şubat","Mart","Nisan","Mayıs","Haziran","Temmuz","Ağustos","Eylül","Ekim","Kasım","Aralık"))</f>
        <v>Şubat</v>
      </c>
      <c r="E1154" s="29">
        <f t="shared" ref="E1154:E1217" si="129">IF(A1154="","",ROUNDUP(MONTH(A1154)/3,0))</f>
        <v>1</v>
      </c>
      <c r="F1154" s="29">
        <f t="shared" ref="F1154:F1217" si="130">IF(A1154="","",WEEKNUM(A1154,2))</f>
        <v>9</v>
      </c>
      <c r="G1154" s="29">
        <f t="shared" ref="G1154:G1217" si="131">IF(A1154="","",WEEKDAY(A1154,2))</f>
        <v>1</v>
      </c>
      <c r="H1154" s="29" t="str">
        <f t="shared" ref="H1154:H1217" si="132">IF(A1154="","",CHOOSE(WEEKDAY(A1154,2),"Pazartesi","Salı","Çarşamba","Perşembe","Cuma","Cumartesi","Pazar"))</f>
        <v>Pazartesi</v>
      </c>
    </row>
    <row r="1155" spans="1:8" ht="10.5" customHeight="1" x14ac:dyDescent="0.25">
      <c r="A1155" s="28">
        <v>43158</v>
      </c>
      <c r="B1155" s="29">
        <f t="shared" si="126"/>
        <v>2018</v>
      </c>
      <c r="C1155" s="29">
        <f t="shared" si="127"/>
        <v>2</v>
      </c>
      <c r="D1155" s="29" t="str">
        <f t="shared" si="128"/>
        <v>Şubat</v>
      </c>
      <c r="E1155" s="29">
        <f t="shared" si="129"/>
        <v>1</v>
      </c>
      <c r="F1155" s="29">
        <f t="shared" si="130"/>
        <v>9</v>
      </c>
      <c r="G1155" s="29">
        <f t="shared" si="131"/>
        <v>2</v>
      </c>
      <c r="H1155" s="29" t="str">
        <f t="shared" si="132"/>
        <v>Salı</v>
      </c>
    </row>
    <row r="1156" spans="1:8" ht="10.5" customHeight="1" x14ac:dyDescent="0.25">
      <c r="A1156" s="28">
        <v>43159</v>
      </c>
      <c r="B1156" s="29">
        <f t="shared" si="126"/>
        <v>2018</v>
      </c>
      <c r="C1156" s="29">
        <f t="shared" si="127"/>
        <v>2</v>
      </c>
      <c r="D1156" s="29" t="str">
        <f t="shared" si="128"/>
        <v>Şubat</v>
      </c>
      <c r="E1156" s="29">
        <f t="shared" si="129"/>
        <v>1</v>
      </c>
      <c r="F1156" s="29">
        <f t="shared" si="130"/>
        <v>9</v>
      </c>
      <c r="G1156" s="29">
        <f t="shared" si="131"/>
        <v>3</v>
      </c>
      <c r="H1156" s="29" t="str">
        <f t="shared" si="132"/>
        <v>Çarşamba</v>
      </c>
    </row>
    <row r="1157" spans="1:8" ht="10.5" customHeight="1" x14ac:dyDescent="0.25">
      <c r="A1157" s="28">
        <v>43160</v>
      </c>
      <c r="B1157" s="29">
        <f t="shared" si="126"/>
        <v>2018</v>
      </c>
      <c r="C1157" s="29">
        <f t="shared" si="127"/>
        <v>3</v>
      </c>
      <c r="D1157" s="29" t="str">
        <f t="shared" si="128"/>
        <v>Mart</v>
      </c>
      <c r="E1157" s="29">
        <f t="shared" si="129"/>
        <v>1</v>
      </c>
      <c r="F1157" s="29">
        <f t="shared" si="130"/>
        <v>9</v>
      </c>
      <c r="G1157" s="29">
        <f t="shared" si="131"/>
        <v>4</v>
      </c>
      <c r="H1157" s="29" t="str">
        <f t="shared" si="132"/>
        <v>Perşembe</v>
      </c>
    </row>
    <row r="1158" spans="1:8" ht="10.5" customHeight="1" x14ac:dyDescent="0.25">
      <c r="A1158" s="28">
        <v>43161</v>
      </c>
      <c r="B1158" s="29">
        <f t="shared" si="126"/>
        <v>2018</v>
      </c>
      <c r="C1158" s="29">
        <f t="shared" si="127"/>
        <v>3</v>
      </c>
      <c r="D1158" s="29" t="str">
        <f t="shared" si="128"/>
        <v>Mart</v>
      </c>
      <c r="E1158" s="29">
        <f t="shared" si="129"/>
        <v>1</v>
      </c>
      <c r="F1158" s="29">
        <f t="shared" si="130"/>
        <v>9</v>
      </c>
      <c r="G1158" s="29">
        <f t="shared" si="131"/>
        <v>5</v>
      </c>
      <c r="H1158" s="29" t="str">
        <f t="shared" si="132"/>
        <v>Cuma</v>
      </c>
    </row>
    <row r="1159" spans="1:8" ht="10.5" customHeight="1" x14ac:dyDescent="0.25">
      <c r="A1159" s="28">
        <v>43162</v>
      </c>
      <c r="B1159" s="29">
        <f t="shared" si="126"/>
        <v>2018</v>
      </c>
      <c r="C1159" s="29">
        <f t="shared" si="127"/>
        <v>3</v>
      </c>
      <c r="D1159" s="29" t="str">
        <f t="shared" si="128"/>
        <v>Mart</v>
      </c>
      <c r="E1159" s="29">
        <f t="shared" si="129"/>
        <v>1</v>
      </c>
      <c r="F1159" s="29">
        <f t="shared" si="130"/>
        <v>9</v>
      </c>
      <c r="G1159" s="29">
        <f t="shared" si="131"/>
        <v>6</v>
      </c>
      <c r="H1159" s="29" t="str">
        <f t="shared" si="132"/>
        <v>Cumartesi</v>
      </c>
    </row>
    <row r="1160" spans="1:8" ht="10.5" customHeight="1" x14ac:dyDescent="0.25">
      <c r="A1160" s="28">
        <v>43163</v>
      </c>
      <c r="B1160" s="29">
        <f t="shared" si="126"/>
        <v>2018</v>
      </c>
      <c r="C1160" s="29">
        <f t="shared" si="127"/>
        <v>3</v>
      </c>
      <c r="D1160" s="29" t="str">
        <f t="shared" si="128"/>
        <v>Mart</v>
      </c>
      <c r="E1160" s="29">
        <f t="shared" si="129"/>
        <v>1</v>
      </c>
      <c r="F1160" s="29">
        <f t="shared" si="130"/>
        <v>9</v>
      </c>
      <c r="G1160" s="29">
        <f t="shared" si="131"/>
        <v>7</v>
      </c>
      <c r="H1160" s="29" t="str">
        <f t="shared" si="132"/>
        <v>Pazar</v>
      </c>
    </row>
    <row r="1161" spans="1:8" ht="10.5" customHeight="1" x14ac:dyDescent="0.25">
      <c r="A1161" s="28">
        <v>43164</v>
      </c>
      <c r="B1161" s="29">
        <f t="shared" si="126"/>
        <v>2018</v>
      </c>
      <c r="C1161" s="29">
        <f t="shared" si="127"/>
        <v>3</v>
      </c>
      <c r="D1161" s="29" t="str">
        <f t="shared" si="128"/>
        <v>Mart</v>
      </c>
      <c r="E1161" s="29">
        <f t="shared" si="129"/>
        <v>1</v>
      </c>
      <c r="F1161" s="29">
        <f t="shared" si="130"/>
        <v>10</v>
      </c>
      <c r="G1161" s="29">
        <f t="shared" si="131"/>
        <v>1</v>
      </c>
      <c r="H1161" s="29" t="str">
        <f t="shared" si="132"/>
        <v>Pazartesi</v>
      </c>
    </row>
    <row r="1162" spans="1:8" ht="10.5" customHeight="1" x14ac:dyDescent="0.25">
      <c r="A1162" s="28">
        <v>43165</v>
      </c>
      <c r="B1162" s="29">
        <f t="shared" si="126"/>
        <v>2018</v>
      </c>
      <c r="C1162" s="29">
        <f t="shared" si="127"/>
        <v>3</v>
      </c>
      <c r="D1162" s="29" t="str">
        <f t="shared" si="128"/>
        <v>Mart</v>
      </c>
      <c r="E1162" s="29">
        <f t="shared" si="129"/>
        <v>1</v>
      </c>
      <c r="F1162" s="29">
        <f t="shared" si="130"/>
        <v>10</v>
      </c>
      <c r="G1162" s="29">
        <f t="shared" si="131"/>
        <v>2</v>
      </c>
      <c r="H1162" s="29" t="str">
        <f t="shared" si="132"/>
        <v>Salı</v>
      </c>
    </row>
    <row r="1163" spans="1:8" ht="10.5" customHeight="1" x14ac:dyDescent="0.25">
      <c r="A1163" s="28">
        <v>43166</v>
      </c>
      <c r="B1163" s="29">
        <f t="shared" si="126"/>
        <v>2018</v>
      </c>
      <c r="C1163" s="29">
        <f t="shared" si="127"/>
        <v>3</v>
      </c>
      <c r="D1163" s="29" t="str">
        <f t="shared" si="128"/>
        <v>Mart</v>
      </c>
      <c r="E1163" s="29">
        <f t="shared" si="129"/>
        <v>1</v>
      </c>
      <c r="F1163" s="29">
        <f t="shared" si="130"/>
        <v>10</v>
      </c>
      <c r="G1163" s="29">
        <f t="shared" si="131"/>
        <v>3</v>
      </c>
      <c r="H1163" s="29" t="str">
        <f t="shared" si="132"/>
        <v>Çarşamba</v>
      </c>
    </row>
    <row r="1164" spans="1:8" ht="10.5" customHeight="1" x14ac:dyDescent="0.25">
      <c r="A1164" s="28">
        <v>43167</v>
      </c>
      <c r="B1164" s="29">
        <f t="shared" si="126"/>
        <v>2018</v>
      </c>
      <c r="C1164" s="29">
        <f t="shared" si="127"/>
        <v>3</v>
      </c>
      <c r="D1164" s="29" t="str">
        <f t="shared" si="128"/>
        <v>Mart</v>
      </c>
      <c r="E1164" s="29">
        <f t="shared" si="129"/>
        <v>1</v>
      </c>
      <c r="F1164" s="29">
        <f t="shared" si="130"/>
        <v>10</v>
      </c>
      <c r="G1164" s="29">
        <f t="shared" si="131"/>
        <v>4</v>
      </c>
      <c r="H1164" s="29" t="str">
        <f t="shared" si="132"/>
        <v>Perşembe</v>
      </c>
    </row>
    <row r="1165" spans="1:8" ht="10.5" customHeight="1" x14ac:dyDescent="0.25">
      <c r="A1165" s="28">
        <v>43168</v>
      </c>
      <c r="B1165" s="29">
        <f t="shared" si="126"/>
        <v>2018</v>
      </c>
      <c r="C1165" s="29">
        <f t="shared" si="127"/>
        <v>3</v>
      </c>
      <c r="D1165" s="29" t="str">
        <f t="shared" si="128"/>
        <v>Mart</v>
      </c>
      <c r="E1165" s="29">
        <f t="shared" si="129"/>
        <v>1</v>
      </c>
      <c r="F1165" s="29">
        <f t="shared" si="130"/>
        <v>10</v>
      </c>
      <c r="G1165" s="29">
        <f t="shared" si="131"/>
        <v>5</v>
      </c>
      <c r="H1165" s="29" t="str">
        <f t="shared" si="132"/>
        <v>Cuma</v>
      </c>
    </row>
    <row r="1166" spans="1:8" ht="10.5" customHeight="1" x14ac:dyDescent="0.25">
      <c r="A1166" s="28">
        <v>43169</v>
      </c>
      <c r="B1166" s="29">
        <f t="shared" si="126"/>
        <v>2018</v>
      </c>
      <c r="C1166" s="29">
        <f t="shared" si="127"/>
        <v>3</v>
      </c>
      <c r="D1166" s="29" t="str">
        <f t="shared" si="128"/>
        <v>Mart</v>
      </c>
      <c r="E1166" s="29">
        <f t="shared" si="129"/>
        <v>1</v>
      </c>
      <c r="F1166" s="29">
        <f t="shared" si="130"/>
        <v>10</v>
      </c>
      <c r="G1166" s="29">
        <f t="shared" si="131"/>
        <v>6</v>
      </c>
      <c r="H1166" s="29" t="str">
        <f t="shared" si="132"/>
        <v>Cumartesi</v>
      </c>
    </row>
    <row r="1167" spans="1:8" ht="10.5" customHeight="1" x14ac:dyDescent="0.25">
      <c r="A1167" s="28">
        <v>43170</v>
      </c>
      <c r="B1167" s="29">
        <f t="shared" si="126"/>
        <v>2018</v>
      </c>
      <c r="C1167" s="29">
        <f t="shared" si="127"/>
        <v>3</v>
      </c>
      <c r="D1167" s="29" t="str">
        <f t="shared" si="128"/>
        <v>Mart</v>
      </c>
      <c r="E1167" s="29">
        <f t="shared" si="129"/>
        <v>1</v>
      </c>
      <c r="F1167" s="29">
        <f t="shared" si="130"/>
        <v>10</v>
      </c>
      <c r="G1167" s="29">
        <f t="shared" si="131"/>
        <v>7</v>
      </c>
      <c r="H1167" s="29" t="str">
        <f t="shared" si="132"/>
        <v>Pazar</v>
      </c>
    </row>
    <row r="1168" spans="1:8" ht="10.5" customHeight="1" x14ac:dyDescent="0.25">
      <c r="A1168" s="28">
        <v>43171</v>
      </c>
      <c r="B1168" s="29">
        <f t="shared" si="126"/>
        <v>2018</v>
      </c>
      <c r="C1168" s="29">
        <f t="shared" si="127"/>
        <v>3</v>
      </c>
      <c r="D1168" s="29" t="str">
        <f t="shared" si="128"/>
        <v>Mart</v>
      </c>
      <c r="E1168" s="29">
        <f t="shared" si="129"/>
        <v>1</v>
      </c>
      <c r="F1168" s="29">
        <f t="shared" si="130"/>
        <v>11</v>
      </c>
      <c r="G1168" s="29">
        <f t="shared" si="131"/>
        <v>1</v>
      </c>
      <c r="H1168" s="29" t="str">
        <f t="shared" si="132"/>
        <v>Pazartesi</v>
      </c>
    </row>
    <row r="1169" spans="1:8" ht="10.5" customHeight="1" x14ac:dyDescent="0.25">
      <c r="A1169" s="28">
        <v>43172</v>
      </c>
      <c r="B1169" s="29">
        <f t="shared" si="126"/>
        <v>2018</v>
      </c>
      <c r="C1169" s="29">
        <f t="shared" si="127"/>
        <v>3</v>
      </c>
      <c r="D1169" s="29" t="str">
        <f t="shared" si="128"/>
        <v>Mart</v>
      </c>
      <c r="E1169" s="29">
        <f t="shared" si="129"/>
        <v>1</v>
      </c>
      <c r="F1169" s="29">
        <f t="shared" si="130"/>
        <v>11</v>
      </c>
      <c r="G1169" s="29">
        <f t="shared" si="131"/>
        <v>2</v>
      </c>
      <c r="H1169" s="29" t="str">
        <f t="shared" si="132"/>
        <v>Salı</v>
      </c>
    </row>
    <row r="1170" spans="1:8" ht="10.5" customHeight="1" x14ac:dyDescent="0.25">
      <c r="A1170" s="28">
        <v>43173</v>
      </c>
      <c r="B1170" s="29">
        <f t="shared" si="126"/>
        <v>2018</v>
      </c>
      <c r="C1170" s="29">
        <f t="shared" si="127"/>
        <v>3</v>
      </c>
      <c r="D1170" s="29" t="str">
        <f t="shared" si="128"/>
        <v>Mart</v>
      </c>
      <c r="E1170" s="29">
        <f t="shared" si="129"/>
        <v>1</v>
      </c>
      <c r="F1170" s="29">
        <f t="shared" si="130"/>
        <v>11</v>
      </c>
      <c r="G1170" s="29">
        <f t="shared" si="131"/>
        <v>3</v>
      </c>
      <c r="H1170" s="29" t="str">
        <f t="shared" si="132"/>
        <v>Çarşamba</v>
      </c>
    </row>
    <row r="1171" spans="1:8" ht="10.5" customHeight="1" x14ac:dyDescent="0.25">
      <c r="A1171" s="28">
        <v>43174</v>
      </c>
      <c r="B1171" s="29">
        <f t="shared" si="126"/>
        <v>2018</v>
      </c>
      <c r="C1171" s="29">
        <f t="shared" si="127"/>
        <v>3</v>
      </c>
      <c r="D1171" s="29" t="str">
        <f t="shared" si="128"/>
        <v>Mart</v>
      </c>
      <c r="E1171" s="29">
        <f t="shared" si="129"/>
        <v>1</v>
      </c>
      <c r="F1171" s="29">
        <f t="shared" si="130"/>
        <v>11</v>
      </c>
      <c r="G1171" s="29">
        <f t="shared" si="131"/>
        <v>4</v>
      </c>
      <c r="H1171" s="29" t="str">
        <f t="shared" si="132"/>
        <v>Perşembe</v>
      </c>
    </row>
    <row r="1172" spans="1:8" ht="10.5" customHeight="1" x14ac:dyDescent="0.25">
      <c r="A1172" s="28">
        <v>43175</v>
      </c>
      <c r="B1172" s="29">
        <f t="shared" si="126"/>
        <v>2018</v>
      </c>
      <c r="C1172" s="29">
        <f t="shared" si="127"/>
        <v>3</v>
      </c>
      <c r="D1172" s="29" t="str">
        <f t="shared" si="128"/>
        <v>Mart</v>
      </c>
      <c r="E1172" s="29">
        <f t="shared" si="129"/>
        <v>1</v>
      </c>
      <c r="F1172" s="29">
        <f t="shared" si="130"/>
        <v>11</v>
      </c>
      <c r="G1172" s="29">
        <f t="shared" si="131"/>
        <v>5</v>
      </c>
      <c r="H1172" s="29" t="str">
        <f t="shared" si="132"/>
        <v>Cuma</v>
      </c>
    </row>
    <row r="1173" spans="1:8" ht="10.5" customHeight="1" x14ac:dyDescent="0.25">
      <c r="A1173" s="28">
        <v>43176</v>
      </c>
      <c r="B1173" s="29">
        <f t="shared" si="126"/>
        <v>2018</v>
      </c>
      <c r="C1173" s="29">
        <f t="shared" si="127"/>
        <v>3</v>
      </c>
      <c r="D1173" s="29" t="str">
        <f t="shared" si="128"/>
        <v>Mart</v>
      </c>
      <c r="E1173" s="29">
        <f t="shared" si="129"/>
        <v>1</v>
      </c>
      <c r="F1173" s="29">
        <f t="shared" si="130"/>
        <v>11</v>
      </c>
      <c r="G1173" s="29">
        <f t="shared" si="131"/>
        <v>6</v>
      </c>
      <c r="H1173" s="29" t="str">
        <f t="shared" si="132"/>
        <v>Cumartesi</v>
      </c>
    </row>
    <row r="1174" spans="1:8" ht="10.5" customHeight="1" x14ac:dyDescent="0.25">
      <c r="A1174" s="28">
        <v>43177</v>
      </c>
      <c r="B1174" s="29">
        <f t="shared" si="126"/>
        <v>2018</v>
      </c>
      <c r="C1174" s="29">
        <f t="shared" si="127"/>
        <v>3</v>
      </c>
      <c r="D1174" s="29" t="str">
        <f t="shared" si="128"/>
        <v>Mart</v>
      </c>
      <c r="E1174" s="29">
        <f t="shared" si="129"/>
        <v>1</v>
      </c>
      <c r="F1174" s="29">
        <f t="shared" si="130"/>
        <v>11</v>
      </c>
      <c r="G1174" s="29">
        <f t="shared" si="131"/>
        <v>7</v>
      </c>
      <c r="H1174" s="29" t="str">
        <f t="shared" si="132"/>
        <v>Pazar</v>
      </c>
    </row>
    <row r="1175" spans="1:8" ht="10.5" customHeight="1" x14ac:dyDescent="0.25">
      <c r="A1175" s="28">
        <v>43178</v>
      </c>
      <c r="B1175" s="29">
        <f t="shared" si="126"/>
        <v>2018</v>
      </c>
      <c r="C1175" s="29">
        <f t="shared" si="127"/>
        <v>3</v>
      </c>
      <c r="D1175" s="29" t="str">
        <f t="shared" si="128"/>
        <v>Mart</v>
      </c>
      <c r="E1175" s="29">
        <f t="shared" si="129"/>
        <v>1</v>
      </c>
      <c r="F1175" s="29">
        <f t="shared" si="130"/>
        <v>12</v>
      </c>
      <c r="G1175" s="29">
        <f t="shared" si="131"/>
        <v>1</v>
      </c>
      <c r="H1175" s="29" t="str">
        <f t="shared" si="132"/>
        <v>Pazartesi</v>
      </c>
    </row>
    <row r="1176" spans="1:8" ht="10.5" customHeight="1" x14ac:dyDescent="0.25">
      <c r="A1176" s="28">
        <v>43179</v>
      </c>
      <c r="B1176" s="29">
        <f t="shared" si="126"/>
        <v>2018</v>
      </c>
      <c r="C1176" s="29">
        <f t="shared" si="127"/>
        <v>3</v>
      </c>
      <c r="D1176" s="29" t="str">
        <f t="shared" si="128"/>
        <v>Mart</v>
      </c>
      <c r="E1176" s="29">
        <f t="shared" si="129"/>
        <v>1</v>
      </c>
      <c r="F1176" s="29">
        <f t="shared" si="130"/>
        <v>12</v>
      </c>
      <c r="G1176" s="29">
        <f t="shared" si="131"/>
        <v>2</v>
      </c>
      <c r="H1176" s="29" t="str">
        <f t="shared" si="132"/>
        <v>Salı</v>
      </c>
    </row>
    <row r="1177" spans="1:8" ht="10.5" customHeight="1" x14ac:dyDescent="0.25">
      <c r="A1177" s="28">
        <v>43180</v>
      </c>
      <c r="B1177" s="29">
        <f t="shared" si="126"/>
        <v>2018</v>
      </c>
      <c r="C1177" s="29">
        <f t="shared" si="127"/>
        <v>3</v>
      </c>
      <c r="D1177" s="29" t="str">
        <f t="shared" si="128"/>
        <v>Mart</v>
      </c>
      <c r="E1177" s="29">
        <f t="shared" si="129"/>
        <v>1</v>
      </c>
      <c r="F1177" s="29">
        <f t="shared" si="130"/>
        <v>12</v>
      </c>
      <c r="G1177" s="29">
        <f t="shared" si="131"/>
        <v>3</v>
      </c>
      <c r="H1177" s="29" t="str">
        <f t="shared" si="132"/>
        <v>Çarşamba</v>
      </c>
    </row>
    <row r="1178" spans="1:8" ht="10.5" customHeight="1" x14ac:dyDescent="0.25">
      <c r="A1178" s="28">
        <v>43181</v>
      </c>
      <c r="B1178" s="29">
        <f t="shared" si="126"/>
        <v>2018</v>
      </c>
      <c r="C1178" s="29">
        <f t="shared" si="127"/>
        <v>3</v>
      </c>
      <c r="D1178" s="29" t="str">
        <f t="shared" si="128"/>
        <v>Mart</v>
      </c>
      <c r="E1178" s="29">
        <f t="shared" si="129"/>
        <v>1</v>
      </c>
      <c r="F1178" s="29">
        <f t="shared" si="130"/>
        <v>12</v>
      </c>
      <c r="G1178" s="29">
        <f t="shared" si="131"/>
        <v>4</v>
      </c>
      <c r="H1178" s="29" t="str">
        <f t="shared" si="132"/>
        <v>Perşembe</v>
      </c>
    </row>
    <row r="1179" spans="1:8" ht="10.5" customHeight="1" x14ac:dyDescent="0.25">
      <c r="A1179" s="28">
        <v>43182</v>
      </c>
      <c r="B1179" s="29">
        <f t="shared" si="126"/>
        <v>2018</v>
      </c>
      <c r="C1179" s="29">
        <f t="shared" si="127"/>
        <v>3</v>
      </c>
      <c r="D1179" s="29" t="str">
        <f t="shared" si="128"/>
        <v>Mart</v>
      </c>
      <c r="E1179" s="29">
        <f t="shared" si="129"/>
        <v>1</v>
      </c>
      <c r="F1179" s="29">
        <f t="shared" si="130"/>
        <v>12</v>
      </c>
      <c r="G1179" s="29">
        <f t="shared" si="131"/>
        <v>5</v>
      </c>
      <c r="H1179" s="29" t="str">
        <f t="shared" si="132"/>
        <v>Cuma</v>
      </c>
    </row>
    <row r="1180" spans="1:8" ht="10.5" customHeight="1" x14ac:dyDescent="0.25">
      <c r="A1180" s="28">
        <v>43183</v>
      </c>
      <c r="B1180" s="29">
        <f t="shared" si="126"/>
        <v>2018</v>
      </c>
      <c r="C1180" s="29">
        <f t="shared" si="127"/>
        <v>3</v>
      </c>
      <c r="D1180" s="29" t="str">
        <f t="shared" si="128"/>
        <v>Mart</v>
      </c>
      <c r="E1180" s="29">
        <f t="shared" si="129"/>
        <v>1</v>
      </c>
      <c r="F1180" s="29">
        <f t="shared" si="130"/>
        <v>12</v>
      </c>
      <c r="G1180" s="29">
        <f t="shared" si="131"/>
        <v>6</v>
      </c>
      <c r="H1180" s="29" t="str">
        <f t="shared" si="132"/>
        <v>Cumartesi</v>
      </c>
    </row>
    <row r="1181" spans="1:8" ht="10.5" customHeight="1" x14ac:dyDescent="0.25">
      <c r="A1181" s="28">
        <v>43184</v>
      </c>
      <c r="B1181" s="29">
        <f t="shared" si="126"/>
        <v>2018</v>
      </c>
      <c r="C1181" s="29">
        <f t="shared" si="127"/>
        <v>3</v>
      </c>
      <c r="D1181" s="29" t="str">
        <f t="shared" si="128"/>
        <v>Mart</v>
      </c>
      <c r="E1181" s="29">
        <f t="shared" si="129"/>
        <v>1</v>
      </c>
      <c r="F1181" s="29">
        <f t="shared" si="130"/>
        <v>12</v>
      </c>
      <c r="G1181" s="29">
        <f t="shared" si="131"/>
        <v>7</v>
      </c>
      <c r="H1181" s="29" t="str">
        <f t="shared" si="132"/>
        <v>Pazar</v>
      </c>
    </row>
    <row r="1182" spans="1:8" ht="10.5" customHeight="1" x14ac:dyDescent="0.25">
      <c r="A1182" s="28">
        <v>43185</v>
      </c>
      <c r="B1182" s="29">
        <f t="shared" si="126"/>
        <v>2018</v>
      </c>
      <c r="C1182" s="29">
        <f t="shared" si="127"/>
        <v>3</v>
      </c>
      <c r="D1182" s="29" t="str">
        <f t="shared" si="128"/>
        <v>Mart</v>
      </c>
      <c r="E1182" s="29">
        <f t="shared" si="129"/>
        <v>1</v>
      </c>
      <c r="F1182" s="29">
        <f t="shared" si="130"/>
        <v>13</v>
      </c>
      <c r="G1182" s="29">
        <f t="shared" si="131"/>
        <v>1</v>
      </c>
      <c r="H1182" s="29" t="str">
        <f t="shared" si="132"/>
        <v>Pazartesi</v>
      </c>
    </row>
    <row r="1183" spans="1:8" ht="10.5" customHeight="1" x14ac:dyDescent="0.25">
      <c r="A1183" s="28">
        <v>43186</v>
      </c>
      <c r="B1183" s="29">
        <f t="shared" si="126"/>
        <v>2018</v>
      </c>
      <c r="C1183" s="29">
        <f t="shared" si="127"/>
        <v>3</v>
      </c>
      <c r="D1183" s="29" t="str">
        <f t="shared" si="128"/>
        <v>Mart</v>
      </c>
      <c r="E1183" s="29">
        <f t="shared" si="129"/>
        <v>1</v>
      </c>
      <c r="F1183" s="29">
        <f t="shared" si="130"/>
        <v>13</v>
      </c>
      <c r="G1183" s="29">
        <f t="shared" si="131"/>
        <v>2</v>
      </c>
      <c r="H1183" s="29" t="str">
        <f t="shared" si="132"/>
        <v>Salı</v>
      </c>
    </row>
    <row r="1184" spans="1:8" ht="10.5" customHeight="1" x14ac:dyDescent="0.25">
      <c r="A1184" s="28">
        <v>43187</v>
      </c>
      <c r="B1184" s="29">
        <f t="shared" si="126"/>
        <v>2018</v>
      </c>
      <c r="C1184" s="29">
        <f t="shared" si="127"/>
        <v>3</v>
      </c>
      <c r="D1184" s="29" t="str">
        <f t="shared" si="128"/>
        <v>Mart</v>
      </c>
      <c r="E1184" s="29">
        <f t="shared" si="129"/>
        <v>1</v>
      </c>
      <c r="F1184" s="29">
        <f t="shared" si="130"/>
        <v>13</v>
      </c>
      <c r="G1184" s="29">
        <f t="shared" si="131"/>
        <v>3</v>
      </c>
      <c r="H1184" s="29" t="str">
        <f t="shared" si="132"/>
        <v>Çarşamba</v>
      </c>
    </row>
    <row r="1185" spans="1:8" ht="10.5" customHeight="1" x14ac:dyDescent="0.25">
      <c r="A1185" s="28">
        <v>43188</v>
      </c>
      <c r="B1185" s="29">
        <f t="shared" si="126"/>
        <v>2018</v>
      </c>
      <c r="C1185" s="29">
        <f t="shared" si="127"/>
        <v>3</v>
      </c>
      <c r="D1185" s="29" t="str">
        <f t="shared" si="128"/>
        <v>Mart</v>
      </c>
      <c r="E1185" s="29">
        <f t="shared" si="129"/>
        <v>1</v>
      </c>
      <c r="F1185" s="29">
        <f t="shared" si="130"/>
        <v>13</v>
      </c>
      <c r="G1185" s="29">
        <f t="shared" si="131"/>
        <v>4</v>
      </c>
      <c r="H1185" s="29" t="str">
        <f t="shared" si="132"/>
        <v>Perşembe</v>
      </c>
    </row>
    <row r="1186" spans="1:8" ht="10.5" customHeight="1" x14ac:dyDescent="0.25">
      <c r="A1186" s="28">
        <v>43189</v>
      </c>
      <c r="B1186" s="29">
        <f t="shared" si="126"/>
        <v>2018</v>
      </c>
      <c r="C1186" s="29">
        <f t="shared" si="127"/>
        <v>3</v>
      </c>
      <c r="D1186" s="29" t="str">
        <f t="shared" si="128"/>
        <v>Mart</v>
      </c>
      <c r="E1186" s="29">
        <f t="shared" si="129"/>
        <v>1</v>
      </c>
      <c r="F1186" s="29">
        <f t="shared" si="130"/>
        <v>13</v>
      </c>
      <c r="G1186" s="29">
        <f t="shared" si="131"/>
        <v>5</v>
      </c>
      <c r="H1186" s="29" t="str">
        <f t="shared" si="132"/>
        <v>Cuma</v>
      </c>
    </row>
    <row r="1187" spans="1:8" ht="10.5" customHeight="1" x14ac:dyDescent="0.25">
      <c r="A1187" s="28">
        <v>43190</v>
      </c>
      <c r="B1187" s="29">
        <f t="shared" si="126"/>
        <v>2018</v>
      </c>
      <c r="C1187" s="29">
        <f t="shared" si="127"/>
        <v>3</v>
      </c>
      <c r="D1187" s="29" t="str">
        <f t="shared" si="128"/>
        <v>Mart</v>
      </c>
      <c r="E1187" s="29">
        <f t="shared" si="129"/>
        <v>1</v>
      </c>
      <c r="F1187" s="29">
        <f t="shared" si="130"/>
        <v>13</v>
      </c>
      <c r="G1187" s="29">
        <f t="shared" si="131"/>
        <v>6</v>
      </c>
      <c r="H1187" s="29" t="str">
        <f t="shared" si="132"/>
        <v>Cumartesi</v>
      </c>
    </row>
    <row r="1188" spans="1:8" ht="10.5" customHeight="1" x14ac:dyDescent="0.25">
      <c r="A1188" s="28">
        <v>43191</v>
      </c>
      <c r="B1188" s="29">
        <f t="shared" si="126"/>
        <v>2018</v>
      </c>
      <c r="C1188" s="29">
        <f t="shared" si="127"/>
        <v>4</v>
      </c>
      <c r="D1188" s="29" t="str">
        <f t="shared" si="128"/>
        <v>Nisan</v>
      </c>
      <c r="E1188" s="29">
        <f t="shared" si="129"/>
        <v>2</v>
      </c>
      <c r="F1188" s="29">
        <f t="shared" si="130"/>
        <v>13</v>
      </c>
      <c r="G1188" s="29">
        <f t="shared" si="131"/>
        <v>7</v>
      </c>
      <c r="H1188" s="29" t="str">
        <f t="shared" si="132"/>
        <v>Pazar</v>
      </c>
    </row>
    <row r="1189" spans="1:8" ht="10.5" customHeight="1" x14ac:dyDescent="0.25">
      <c r="A1189" s="28">
        <v>43192</v>
      </c>
      <c r="B1189" s="29">
        <f t="shared" si="126"/>
        <v>2018</v>
      </c>
      <c r="C1189" s="29">
        <f t="shared" si="127"/>
        <v>4</v>
      </c>
      <c r="D1189" s="29" t="str">
        <f t="shared" si="128"/>
        <v>Nisan</v>
      </c>
      <c r="E1189" s="29">
        <f t="shared" si="129"/>
        <v>2</v>
      </c>
      <c r="F1189" s="29">
        <f t="shared" si="130"/>
        <v>14</v>
      </c>
      <c r="G1189" s="29">
        <f t="shared" si="131"/>
        <v>1</v>
      </c>
      <c r="H1189" s="29" t="str">
        <f t="shared" si="132"/>
        <v>Pazartesi</v>
      </c>
    </row>
    <row r="1190" spans="1:8" ht="10.5" customHeight="1" x14ac:dyDescent="0.25">
      <c r="A1190" s="28">
        <v>43193</v>
      </c>
      <c r="B1190" s="29">
        <f t="shared" si="126"/>
        <v>2018</v>
      </c>
      <c r="C1190" s="29">
        <f t="shared" si="127"/>
        <v>4</v>
      </c>
      <c r="D1190" s="29" t="str">
        <f t="shared" si="128"/>
        <v>Nisan</v>
      </c>
      <c r="E1190" s="29">
        <f t="shared" si="129"/>
        <v>2</v>
      </c>
      <c r="F1190" s="29">
        <f t="shared" si="130"/>
        <v>14</v>
      </c>
      <c r="G1190" s="29">
        <f t="shared" si="131"/>
        <v>2</v>
      </c>
      <c r="H1190" s="29" t="str">
        <f t="shared" si="132"/>
        <v>Salı</v>
      </c>
    </row>
    <row r="1191" spans="1:8" ht="10.5" customHeight="1" x14ac:dyDescent="0.25">
      <c r="A1191" s="28">
        <v>43194</v>
      </c>
      <c r="B1191" s="29">
        <f t="shared" si="126"/>
        <v>2018</v>
      </c>
      <c r="C1191" s="29">
        <f t="shared" si="127"/>
        <v>4</v>
      </c>
      <c r="D1191" s="29" t="str">
        <f t="shared" si="128"/>
        <v>Nisan</v>
      </c>
      <c r="E1191" s="29">
        <f t="shared" si="129"/>
        <v>2</v>
      </c>
      <c r="F1191" s="29">
        <f t="shared" si="130"/>
        <v>14</v>
      </c>
      <c r="G1191" s="29">
        <f t="shared" si="131"/>
        <v>3</v>
      </c>
      <c r="H1191" s="29" t="str">
        <f t="shared" si="132"/>
        <v>Çarşamba</v>
      </c>
    </row>
    <row r="1192" spans="1:8" ht="10.5" customHeight="1" x14ac:dyDescent="0.25">
      <c r="A1192" s="28">
        <v>43195</v>
      </c>
      <c r="B1192" s="29">
        <f t="shared" si="126"/>
        <v>2018</v>
      </c>
      <c r="C1192" s="29">
        <f t="shared" si="127"/>
        <v>4</v>
      </c>
      <c r="D1192" s="29" t="str">
        <f t="shared" si="128"/>
        <v>Nisan</v>
      </c>
      <c r="E1192" s="29">
        <f t="shared" si="129"/>
        <v>2</v>
      </c>
      <c r="F1192" s="29">
        <f t="shared" si="130"/>
        <v>14</v>
      </c>
      <c r="G1192" s="29">
        <f t="shared" si="131"/>
        <v>4</v>
      </c>
      <c r="H1192" s="29" t="str">
        <f t="shared" si="132"/>
        <v>Perşembe</v>
      </c>
    </row>
    <row r="1193" spans="1:8" ht="10.5" customHeight="1" x14ac:dyDescent="0.25">
      <c r="A1193" s="28">
        <v>43196</v>
      </c>
      <c r="B1193" s="29">
        <f t="shared" si="126"/>
        <v>2018</v>
      </c>
      <c r="C1193" s="29">
        <f t="shared" si="127"/>
        <v>4</v>
      </c>
      <c r="D1193" s="29" t="str">
        <f t="shared" si="128"/>
        <v>Nisan</v>
      </c>
      <c r="E1193" s="29">
        <f t="shared" si="129"/>
        <v>2</v>
      </c>
      <c r="F1193" s="29">
        <f t="shared" si="130"/>
        <v>14</v>
      </c>
      <c r="G1193" s="29">
        <f t="shared" si="131"/>
        <v>5</v>
      </c>
      <c r="H1193" s="29" t="str">
        <f t="shared" si="132"/>
        <v>Cuma</v>
      </c>
    </row>
    <row r="1194" spans="1:8" ht="10.5" customHeight="1" x14ac:dyDescent="0.25">
      <c r="A1194" s="28">
        <v>43197</v>
      </c>
      <c r="B1194" s="29">
        <f t="shared" si="126"/>
        <v>2018</v>
      </c>
      <c r="C1194" s="29">
        <f t="shared" si="127"/>
        <v>4</v>
      </c>
      <c r="D1194" s="29" t="str">
        <f t="shared" si="128"/>
        <v>Nisan</v>
      </c>
      <c r="E1194" s="29">
        <f t="shared" si="129"/>
        <v>2</v>
      </c>
      <c r="F1194" s="29">
        <f t="shared" si="130"/>
        <v>14</v>
      </c>
      <c r="G1194" s="29">
        <f t="shared" si="131"/>
        <v>6</v>
      </c>
      <c r="H1194" s="29" t="str">
        <f t="shared" si="132"/>
        <v>Cumartesi</v>
      </c>
    </row>
    <row r="1195" spans="1:8" ht="10.5" customHeight="1" x14ac:dyDescent="0.25">
      <c r="A1195" s="28">
        <v>43198</v>
      </c>
      <c r="B1195" s="29">
        <f t="shared" si="126"/>
        <v>2018</v>
      </c>
      <c r="C1195" s="29">
        <f t="shared" si="127"/>
        <v>4</v>
      </c>
      <c r="D1195" s="29" t="str">
        <f t="shared" si="128"/>
        <v>Nisan</v>
      </c>
      <c r="E1195" s="29">
        <f t="shared" si="129"/>
        <v>2</v>
      </c>
      <c r="F1195" s="29">
        <f t="shared" si="130"/>
        <v>14</v>
      </c>
      <c r="G1195" s="29">
        <f t="shared" si="131"/>
        <v>7</v>
      </c>
      <c r="H1195" s="29" t="str">
        <f t="shared" si="132"/>
        <v>Pazar</v>
      </c>
    </row>
    <row r="1196" spans="1:8" ht="10.5" customHeight="1" x14ac:dyDescent="0.25">
      <c r="A1196" s="28">
        <v>43199</v>
      </c>
      <c r="B1196" s="29">
        <f t="shared" si="126"/>
        <v>2018</v>
      </c>
      <c r="C1196" s="29">
        <f t="shared" si="127"/>
        <v>4</v>
      </c>
      <c r="D1196" s="29" t="str">
        <f t="shared" si="128"/>
        <v>Nisan</v>
      </c>
      <c r="E1196" s="29">
        <f t="shared" si="129"/>
        <v>2</v>
      </c>
      <c r="F1196" s="29">
        <f t="shared" si="130"/>
        <v>15</v>
      </c>
      <c r="G1196" s="29">
        <f t="shared" si="131"/>
        <v>1</v>
      </c>
      <c r="H1196" s="29" t="str">
        <f t="shared" si="132"/>
        <v>Pazartesi</v>
      </c>
    </row>
    <row r="1197" spans="1:8" ht="10.5" customHeight="1" x14ac:dyDescent="0.25">
      <c r="A1197" s="28">
        <v>43200</v>
      </c>
      <c r="B1197" s="29">
        <f t="shared" si="126"/>
        <v>2018</v>
      </c>
      <c r="C1197" s="29">
        <f t="shared" si="127"/>
        <v>4</v>
      </c>
      <c r="D1197" s="29" t="str">
        <f t="shared" si="128"/>
        <v>Nisan</v>
      </c>
      <c r="E1197" s="29">
        <f t="shared" si="129"/>
        <v>2</v>
      </c>
      <c r="F1197" s="29">
        <f t="shared" si="130"/>
        <v>15</v>
      </c>
      <c r="G1197" s="29">
        <f t="shared" si="131"/>
        <v>2</v>
      </c>
      <c r="H1197" s="29" t="str">
        <f t="shared" si="132"/>
        <v>Salı</v>
      </c>
    </row>
    <row r="1198" spans="1:8" ht="10.5" customHeight="1" x14ac:dyDescent="0.25">
      <c r="A1198" s="28">
        <v>43201</v>
      </c>
      <c r="B1198" s="29">
        <f t="shared" si="126"/>
        <v>2018</v>
      </c>
      <c r="C1198" s="29">
        <f t="shared" si="127"/>
        <v>4</v>
      </c>
      <c r="D1198" s="29" t="str">
        <f t="shared" si="128"/>
        <v>Nisan</v>
      </c>
      <c r="E1198" s="29">
        <f t="shared" si="129"/>
        <v>2</v>
      </c>
      <c r="F1198" s="29">
        <f t="shared" si="130"/>
        <v>15</v>
      </c>
      <c r="G1198" s="29">
        <f t="shared" si="131"/>
        <v>3</v>
      </c>
      <c r="H1198" s="29" t="str">
        <f t="shared" si="132"/>
        <v>Çarşamba</v>
      </c>
    </row>
    <row r="1199" spans="1:8" ht="10.5" customHeight="1" x14ac:dyDescent="0.25">
      <c r="A1199" s="28">
        <v>43202</v>
      </c>
      <c r="B1199" s="29">
        <f t="shared" si="126"/>
        <v>2018</v>
      </c>
      <c r="C1199" s="29">
        <f t="shared" si="127"/>
        <v>4</v>
      </c>
      <c r="D1199" s="29" t="str">
        <f t="shared" si="128"/>
        <v>Nisan</v>
      </c>
      <c r="E1199" s="29">
        <f t="shared" si="129"/>
        <v>2</v>
      </c>
      <c r="F1199" s="29">
        <f t="shared" si="130"/>
        <v>15</v>
      </c>
      <c r="G1199" s="29">
        <f t="shared" si="131"/>
        <v>4</v>
      </c>
      <c r="H1199" s="29" t="str">
        <f t="shared" si="132"/>
        <v>Perşembe</v>
      </c>
    </row>
    <row r="1200" spans="1:8" ht="10.5" customHeight="1" x14ac:dyDescent="0.25">
      <c r="A1200" s="28">
        <v>43203</v>
      </c>
      <c r="B1200" s="29">
        <f t="shared" si="126"/>
        <v>2018</v>
      </c>
      <c r="C1200" s="29">
        <f t="shared" si="127"/>
        <v>4</v>
      </c>
      <c r="D1200" s="29" t="str">
        <f t="shared" si="128"/>
        <v>Nisan</v>
      </c>
      <c r="E1200" s="29">
        <f t="shared" si="129"/>
        <v>2</v>
      </c>
      <c r="F1200" s="29">
        <f t="shared" si="130"/>
        <v>15</v>
      </c>
      <c r="G1200" s="29">
        <f t="shared" si="131"/>
        <v>5</v>
      </c>
      <c r="H1200" s="29" t="str">
        <f t="shared" si="132"/>
        <v>Cuma</v>
      </c>
    </row>
    <row r="1201" spans="1:8" ht="10.5" customHeight="1" x14ac:dyDescent="0.25">
      <c r="A1201" s="28">
        <v>43204</v>
      </c>
      <c r="B1201" s="29">
        <f t="shared" si="126"/>
        <v>2018</v>
      </c>
      <c r="C1201" s="29">
        <f t="shared" si="127"/>
        <v>4</v>
      </c>
      <c r="D1201" s="29" t="str">
        <f t="shared" si="128"/>
        <v>Nisan</v>
      </c>
      <c r="E1201" s="29">
        <f t="shared" si="129"/>
        <v>2</v>
      </c>
      <c r="F1201" s="29">
        <f t="shared" si="130"/>
        <v>15</v>
      </c>
      <c r="G1201" s="29">
        <f t="shared" si="131"/>
        <v>6</v>
      </c>
      <c r="H1201" s="29" t="str">
        <f t="shared" si="132"/>
        <v>Cumartesi</v>
      </c>
    </row>
    <row r="1202" spans="1:8" ht="10.5" customHeight="1" x14ac:dyDescent="0.25">
      <c r="A1202" s="28">
        <v>43205</v>
      </c>
      <c r="B1202" s="29">
        <f t="shared" si="126"/>
        <v>2018</v>
      </c>
      <c r="C1202" s="29">
        <f t="shared" si="127"/>
        <v>4</v>
      </c>
      <c r="D1202" s="29" t="str">
        <f t="shared" si="128"/>
        <v>Nisan</v>
      </c>
      <c r="E1202" s="29">
        <f t="shared" si="129"/>
        <v>2</v>
      </c>
      <c r="F1202" s="29">
        <f t="shared" si="130"/>
        <v>15</v>
      </c>
      <c r="G1202" s="29">
        <f t="shared" si="131"/>
        <v>7</v>
      </c>
      <c r="H1202" s="29" t="str">
        <f t="shared" si="132"/>
        <v>Pazar</v>
      </c>
    </row>
    <row r="1203" spans="1:8" ht="10.5" customHeight="1" x14ac:dyDescent="0.25">
      <c r="A1203" s="28">
        <v>43206</v>
      </c>
      <c r="B1203" s="29">
        <f t="shared" si="126"/>
        <v>2018</v>
      </c>
      <c r="C1203" s="29">
        <f t="shared" si="127"/>
        <v>4</v>
      </c>
      <c r="D1203" s="29" t="str">
        <f t="shared" si="128"/>
        <v>Nisan</v>
      </c>
      <c r="E1203" s="29">
        <f t="shared" si="129"/>
        <v>2</v>
      </c>
      <c r="F1203" s="29">
        <f t="shared" si="130"/>
        <v>16</v>
      </c>
      <c r="G1203" s="29">
        <f t="shared" si="131"/>
        <v>1</v>
      </c>
      <c r="H1203" s="29" t="str">
        <f t="shared" si="132"/>
        <v>Pazartesi</v>
      </c>
    </row>
    <row r="1204" spans="1:8" ht="10.5" customHeight="1" x14ac:dyDescent="0.25">
      <c r="A1204" s="28">
        <v>43207</v>
      </c>
      <c r="B1204" s="29">
        <f t="shared" si="126"/>
        <v>2018</v>
      </c>
      <c r="C1204" s="29">
        <f t="shared" si="127"/>
        <v>4</v>
      </c>
      <c r="D1204" s="29" t="str">
        <f t="shared" si="128"/>
        <v>Nisan</v>
      </c>
      <c r="E1204" s="29">
        <f t="shared" si="129"/>
        <v>2</v>
      </c>
      <c r="F1204" s="29">
        <f t="shared" si="130"/>
        <v>16</v>
      </c>
      <c r="G1204" s="29">
        <f t="shared" si="131"/>
        <v>2</v>
      </c>
      <c r="H1204" s="29" t="str">
        <f t="shared" si="132"/>
        <v>Salı</v>
      </c>
    </row>
    <row r="1205" spans="1:8" ht="10.5" customHeight="1" x14ac:dyDescent="0.25">
      <c r="A1205" s="28">
        <v>43208</v>
      </c>
      <c r="B1205" s="29">
        <f t="shared" si="126"/>
        <v>2018</v>
      </c>
      <c r="C1205" s="29">
        <f t="shared" si="127"/>
        <v>4</v>
      </c>
      <c r="D1205" s="29" t="str">
        <f t="shared" si="128"/>
        <v>Nisan</v>
      </c>
      <c r="E1205" s="29">
        <f t="shared" si="129"/>
        <v>2</v>
      </c>
      <c r="F1205" s="29">
        <f t="shared" si="130"/>
        <v>16</v>
      </c>
      <c r="G1205" s="29">
        <f t="shared" si="131"/>
        <v>3</v>
      </c>
      <c r="H1205" s="29" t="str">
        <f t="shared" si="132"/>
        <v>Çarşamba</v>
      </c>
    </row>
    <row r="1206" spans="1:8" ht="10.5" customHeight="1" x14ac:dyDescent="0.25">
      <c r="A1206" s="28">
        <v>43209</v>
      </c>
      <c r="B1206" s="29">
        <f t="shared" si="126"/>
        <v>2018</v>
      </c>
      <c r="C1206" s="29">
        <f t="shared" si="127"/>
        <v>4</v>
      </c>
      <c r="D1206" s="29" t="str">
        <f t="shared" si="128"/>
        <v>Nisan</v>
      </c>
      <c r="E1206" s="29">
        <f t="shared" si="129"/>
        <v>2</v>
      </c>
      <c r="F1206" s="29">
        <f t="shared" si="130"/>
        <v>16</v>
      </c>
      <c r="G1206" s="29">
        <f t="shared" si="131"/>
        <v>4</v>
      </c>
      <c r="H1206" s="29" t="str">
        <f t="shared" si="132"/>
        <v>Perşembe</v>
      </c>
    </row>
    <row r="1207" spans="1:8" ht="10.5" customHeight="1" x14ac:dyDescent="0.25">
      <c r="A1207" s="28">
        <v>43210</v>
      </c>
      <c r="B1207" s="29">
        <f t="shared" si="126"/>
        <v>2018</v>
      </c>
      <c r="C1207" s="29">
        <f t="shared" si="127"/>
        <v>4</v>
      </c>
      <c r="D1207" s="29" t="str">
        <f t="shared" si="128"/>
        <v>Nisan</v>
      </c>
      <c r="E1207" s="29">
        <f t="shared" si="129"/>
        <v>2</v>
      </c>
      <c r="F1207" s="29">
        <f t="shared" si="130"/>
        <v>16</v>
      </c>
      <c r="G1207" s="29">
        <f t="shared" si="131"/>
        <v>5</v>
      </c>
      <c r="H1207" s="29" t="str">
        <f t="shared" si="132"/>
        <v>Cuma</v>
      </c>
    </row>
    <row r="1208" spans="1:8" ht="10.5" customHeight="1" x14ac:dyDescent="0.25">
      <c r="A1208" s="28">
        <v>43211</v>
      </c>
      <c r="B1208" s="29">
        <f t="shared" si="126"/>
        <v>2018</v>
      </c>
      <c r="C1208" s="29">
        <f t="shared" si="127"/>
        <v>4</v>
      </c>
      <c r="D1208" s="29" t="str">
        <f t="shared" si="128"/>
        <v>Nisan</v>
      </c>
      <c r="E1208" s="29">
        <f t="shared" si="129"/>
        <v>2</v>
      </c>
      <c r="F1208" s="29">
        <f t="shared" si="130"/>
        <v>16</v>
      </c>
      <c r="G1208" s="29">
        <f t="shared" si="131"/>
        <v>6</v>
      </c>
      <c r="H1208" s="29" t="str">
        <f t="shared" si="132"/>
        <v>Cumartesi</v>
      </c>
    </row>
    <row r="1209" spans="1:8" ht="10.5" customHeight="1" x14ac:dyDescent="0.25">
      <c r="A1209" s="28">
        <v>43212</v>
      </c>
      <c r="B1209" s="29">
        <f t="shared" si="126"/>
        <v>2018</v>
      </c>
      <c r="C1209" s="29">
        <f t="shared" si="127"/>
        <v>4</v>
      </c>
      <c r="D1209" s="29" t="str">
        <f t="shared" si="128"/>
        <v>Nisan</v>
      </c>
      <c r="E1209" s="29">
        <f t="shared" si="129"/>
        <v>2</v>
      </c>
      <c r="F1209" s="29">
        <f t="shared" si="130"/>
        <v>16</v>
      </c>
      <c r="G1209" s="29">
        <f t="shared" si="131"/>
        <v>7</v>
      </c>
      <c r="H1209" s="29" t="str">
        <f t="shared" si="132"/>
        <v>Pazar</v>
      </c>
    </row>
    <row r="1210" spans="1:8" ht="10.5" customHeight="1" x14ac:dyDescent="0.25">
      <c r="A1210" s="28">
        <v>43213</v>
      </c>
      <c r="B1210" s="29">
        <f t="shared" si="126"/>
        <v>2018</v>
      </c>
      <c r="C1210" s="29">
        <f t="shared" si="127"/>
        <v>4</v>
      </c>
      <c r="D1210" s="29" t="str">
        <f t="shared" si="128"/>
        <v>Nisan</v>
      </c>
      <c r="E1210" s="29">
        <f t="shared" si="129"/>
        <v>2</v>
      </c>
      <c r="F1210" s="29">
        <f t="shared" si="130"/>
        <v>17</v>
      </c>
      <c r="G1210" s="29">
        <f t="shared" si="131"/>
        <v>1</v>
      </c>
      <c r="H1210" s="29" t="str">
        <f t="shared" si="132"/>
        <v>Pazartesi</v>
      </c>
    </row>
    <row r="1211" spans="1:8" ht="10.5" customHeight="1" x14ac:dyDescent="0.25">
      <c r="A1211" s="28">
        <v>43214</v>
      </c>
      <c r="B1211" s="29">
        <f t="shared" si="126"/>
        <v>2018</v>
      </c>
      <c r="C1211" s="29">
        <f t="shared" si="127"/>
        <v>4</v>
      </c>
      <c r="D1211" s="29" t="str">
        <f t="shared" si="128"/>
        <v>Nisan</v>
      </c>
      <c r="E1211" s="29">
        <f t="shared" si="129"/>
        <v>2</v>
      </c>
      <c r="F1211" s="29">
        <f t="shared" si="130"/>
        <v>17</v>
      </c>
      <c r="G1211" s="29">
        <f t="shared" si="131"/>
        <v>2</v>
      </c>
      <c r="H1211" s="29" t="str">
        <f t="shared" si="132"/>
        <v>Salı</v>
      </c>
    </row>
    <row r="1212" spans="1:8" ht="10.5" customHeight="1" x14ac:dyDescent="0.25">
      <c r="A1212" s="28">
        <v>43215</v>
      </c>
      <c r="B1212" s="29">
        <f t="shared" si="126"/>
        <v>2018</v>
      </c>
      <c r="C1212" s="29">
        <f t="shared" si="127"/>
        <v>4</v>
      </c>
      <c r="D1212" s="29" t="str">
        <f t="shared" si="128"/>
        <v>Nisan</v>
      </c>
      <c r="E1212" s="29">
        <f t="shared" si="129"/>
        <v>2</v>
      </c>
      <c r="F1212" s="29">
        <f t="shared" si="130"/>
        <v>17</v>
      </c>
      <c r="G1212" s="29">
        <f t="shared" si="131"/>
        <v>3</v>
      </c>
      <c r="H1212" s="29" t="str">
        <f t="shared" si="132"/>
        <v>Çarşamba</v>
      </c>
    </row>
    <row r="1213" spans="1:8" ht="10.5" customHeight="1" x14ac:dyDescent="0.25">
      <c r="A1213" s="28">
        <v>43216</v>
      </c>
      <c r="B1213" s="29">
        <f t="shared" si="126"/>
        <v>2018</v>
      </c>
      <c r="C1213" s="29">
        <f t="shared" si="127"/>
        <v>4</v>
      </c>
      <c r="D1213" s="29" t="str">
        <f t="shared" si="128"/>
        <v>Nisan</v>
      </c>
      <c r="E1213" s="29">
        <f t="shared" si="129"/>
        <v>2</v>
      </c>
      <c r="F1213" s="29">
        <f t="shared" si="130"/>
        <v>17</v>
      </c>
      <c r="G1213" s="29">
        <f t="shared" si="131"/>
        <v>4</v>
      </c>
      <c r="H1213" s="29" t="str">
        <f t="shared" si="132"/>
        <v>Perşembe</v>
      </c>
    </row>
    <row r="1214" spans="1:8" ht="10.5" customHeight="1" x14ac:dyDescent="0.25">
      <c r="A1214" s="28">
        <v>43217</v>
      </c>
      <c r="B1214" s="29">
        <f t="shared" si="126"/>
        <v>2018</v>
      </c>
      <c r="C1214" s="29">
        <f t="shared" si="127"/>
        <v>4</v>
      </c>
      <c r="D1214" s="29" t="str">
        <f t="shared" si="128"/>
        <v>Nisan</v>
      </c>
      <c r="E1214" s="29">
        <f t="shared" si="129"/>
        <v>2</v>
      </c>
      <c r="F1214" s="29">
        <f t="shared" si="130"/>
        <v>17</v>
      </c>
      <c r="G1214" s="29">
        <f t="shared" si="131"/>
        <v>5</v>
      </c>
      <c r="H1214" s="29" t="str">
        <f t="shared" si="132"/>
        <v>Cuma</v>
      </c>
    </row>
    <row r="1215" spans="1:8" ht="10.5" customHeight="1" x14ac:dyDescent="0.25">
      <c r="A1215" s="28">
        <v>43218</v>
      </c>
      <c r="B1215" s="29">
        <f t="shared" si="126"/>
        <v>2018</v>
      </c>
      <c r="C1215" s="29">
        <f t="shared" si="127"/>
        <v>4</v>
      </c>
      <c r="D1215" s="29" t="str">
        <f t="shared" si="128"/>
        <v>Nisan</v>
      </c>
      <c r="E1215" s="29">
        <f t="shared" si="129"/>
        <v>2</v>
      </c>
      <c r="F1215" s="29">
        <f t="shared" si="130"/>
        <v>17</v>
      </c>
      <c r="G1215" s="29">
        <f t="shared" si="131"/>
        <v>6</v>
      </c>
      <c r="H1215" s="29" t="str">
        <f t="shared" si="132"/>
        <v>Cumartesi</v>
      </c>
    </row>
    <row r="1216" spans="1:8" ht="10.5" customHeight="1" x14ac:dyDescent="0.25">
      <c r="A1216" s="28">
        <v>43219</v>
      </c>
      <c r="B1216" s="29">
        <f t="shared" si="126"/>
        <v>2018</v>
      </c>
      <c r="C1216" s="29">
        <f t="shared" si="127"/>
        <v>4</v>
      </c>
      <c r="D1216" s="29" t="str">
        <f t="shared" si="128"/>
        <v>Nisan</v>
      </c>
      <c r="E1216" s="29">
        <f t="shared" si="129"/>
        <v>2</v>
      </c>
      <c r="F1216" s="29">
        <f t="shared" si="130"/>
        <v>17</v>
      </c>
      <c r="G1216" s="29">
        <f t="shared" si="131"/>
        <v>7</v>
      </c>
      <c r="H1216" s="29" t="str">
        <f t="shared" si="132"/>
        <v>Pazar</v>
      </c>
    </row>
    <row r="1217" spans="1:8" ht="10.5" customHeight="1" x14ac:dyDescent="0.25">
      <c r="A1217" s="28">
        <v>43220</v>
      </c>
      <c r="B1217" s="29">
        <f t="shared" si="126"/>
        <v>2018</v>
      </c>
      <c r="C1217" s="29">
        <f t="shared" si="127"/>
        <v>4</v>
      </c>
      <c r="D1217" s="29" t="str">
        <f t="shared" si="128"/>
        <v>Nisan</v>
      </c>
      <c r="E1217" s="29">
        <f t="shared" si="129"/>
        <v>2</v>
      </c>
      <c r="F1217" s="29">
        <f t="shared" si="130"/>
        <v>18</v>
      </c>
      <c r="G1217" s="29">
        <f t="shared" si="131"/>
        <v>1</v>
      </c>
      <c r="H1217" s="29" t="str">
        <f t="shared" si="132"/>
        <v>Pazartesi</v>
      </c>
    </row>
    <row r="1218" spans="1:8" ht="10.5" customHeight="1" x14ac:dyDescent="0.25">
      <c r="A1218" s="28">
        <v>43221</v>
      </c>
      <c r="B1218" s="29">
        <f t="shared" ref="B1218:B1281" si="133">IF(A1218="","",YEAR(A1218))</f>
        <v>2018</v>
      </c>
      <c r="C1218" s="29">
        <f t="shared" ref="C1218:C1281" si="134">IF(A1218="","",MONTH(A1218))</f>
        <v>5</v>
      </c>
      <c r="D1218" s="29" t="str">
        <f t="shared" ref="D1218:D1281" si="135">IF(A1218="","",CHOOSE(MONTH(A1218),"Ocak","Şubat","Mart","Nisan","Mayıs","Haziran","Temmuz","Ağustos","Eylül","Ekim","Kasım","Aralık"))</f>
        <v>Mayıs</v>
      </c>
      <c r="E1218" s="29">
        <f t="shared" ref="E1218:E1281" si="136">IF(A1218="","",ROUNDUP(MONTH(A1218)/3,0))</f>
        <v>2</v>
      </c>
      <c r="F1218" s="29">
        <f t="shared" ref="F1218:F1281" si="137">IF(A1218="","",WEEKNUM(A1218,2))</f>
        <v>18</v>
      </c>
      <c r="G1218" s="29">
        <f t="shared" ref="G1218:G1281" si="138">IF(A1218="","",WEEKDAY(A1218,2))</f>
        <v>2</v>
      </c>
      <c r="H1218" s="29" t="str">
        <f t="shared" ref="H1218:H1281" si="139">IF(A1218="","",CHOOSE(WEEKDAY(A1218,2),"Pazartesi","Salı","Çarşamba","Perşembe","Cuma","Cumartesi","Pazar"))</f>
        <v>Salı</v>
      </c>
    </row>
    <row r="1219" spans="1:8" ht="10.5" customHeight="1" x14ac:dyDescent="0.25">
      <c r="A1219" s="28">
        <v>43222</v>
      </c>
      <c r="B1219" s="29">
        <f t="shared" si="133"/>
        <v>2018</v>
      </c>
      <c r="C1219" s="29">
        <f t="shared" si="134"/>
        <v>5</v>
      </c>
      <c r="D1219" s="29" t="str">
        <f t="shared" si="135"/>
        <v>Mayıs</v>
      </c>
      <c r="E1219" s="29">
        <f t="shared" si="136"/>
        <v>2</v>
      </c>
      <c r="F1219" s="29">
        <f t="shared" si="137"/>
        <v>18</v>
      </c>
      <c r="G1219" s="29">
        <f t="shared" si="138"/>
        <v>3</v>
      </c>
      <c r="H1219" s="29" t="str">
        <f t="shared" si="139"/>
        <v>Çarşamba</v>
      </c>
    </row>
    <row r="1220" spans="1:8" ht="10.5" customHeight="1" x14ac:dyDescent="0.25">
      <c r="A1220" s="28">
        <v>43223</v>
      </c>
      <c r="B1220" s="29">
        <f t="shared" si="133"/>
        <v>2018</v>
      </c>
      <c r="C1220" s="29">
        <f t="shared" si="134"/>
        <v>5</v>
      </c>
      <c r="D1220" s="29" t="str">
        <f t="shared" si="135"/>
        <v>Mayıs</v>
      </c>
      <c r="E1220" s="29">
        <f t="shared" si="136"/>
        <v>2</v>
      </c>
      <c r="F1220" s="29">
        <f t="shared" si="137"/>
        <v>18</v>
      </c>
      <c r="G1220" s="29">
        <f t="shared" si="138"/>
        <v>4</v>
      </c>
      <c r="H1220" s="29" t="str">
        <f t="shared" si="139"/>
        <v>Perşembe</v>
      </c>
    </row>
    <row r="1221" spans="1:8" ht="10.5" customHeight="1" x14ac:dyDescent="0.25">
      <c r="A1221" s="28">
        <v>43224</v>
      </c>
      <c r="B1221" s="29">
        <f t="shared" si="133"/>
        <v>2018</v>
      </c>
      <c r="C1221" s="29">
        <f t="shared" si="134"/>
        <v>5</v>
      </c>
      <c r="D1221" s="29" t="str">
        <f t="shared" si="135"/>
        <v>Mayıs</v>
      </c>
      <c r="E1221" s="29">
        <f t="shared" si="136"/>
        <v>2</v>
      </c>
      <c r="F1221" s="29">
        <f t="shared" si="137"/>
        <v>18</v>
      </c>
      <c r="G1221" s="29">
        <f t="shared" si="138"/>
        <v>5</v>
      </c>
      <c r="H1221" s="29" t="str">
        <f t="shared" si="139"/>
        <v>Cuma</v>
      </c>
    </row>
    <row r="1222" spans="1:8" ht="10.5" customHeight="1" x14ac:dyDescent="0.25">
      <c r="A1222" s="28">
        <v>43225</v>
      </c>
      <c r="B1222" s="29">
        <f t="shared" si="133"/>
        <v>2018</v>
      </c>
      <c r="C1222" s="29">
        <f t="shared" si="134"/>
        <v>5</v>
      </c>
      <c r="D1222" s="29" t="str">
        <f t="shared" si="135"/>
        <v>Mayıs</v>
      </c>
      <c r="E1222" s="29">
        <f t="shared" si="136"/>
        <v>2</v>
      </c>
      <c r="F1222" s="29">
        <f t="shared" si="137"/>
        <v>18</v>
      </c>
      <c r="G1222" s="29">
        <f t="shared" si="138"/>
        <v>6</v>
      </c>
      <c r="H1222" s="29" t="str">
        <f t="shared" si="139"/>
        <v>Cumartesi</v>
      </c>
    </row>
    <row r="1223" spans="1:8" ht="10.5" customHeight="1" x14ac:dyDescent="0.25">
      <c r="A1223" s="28">
        <v>43226</v>
      </c>
      <c r="B1223" s="29">
        <f t="shared" si="133"/>
        <v>2018</v>
      </c>
      <c r="C1223" s="29">
        <f t="shared" si="134"/>
        <v>5</v>
      </c>
      <c r="D1223" s="29" t="str">
        <f t="shared" si="135"/>
        <v>Mayıs</v>
      </c>
      <c r="E1223" s="29">
        <f t="shared" si="136"/>
        <v>2</v>
      </c>
      <c r="F1223" s="29">
        <f t="shared" si="137"/>
        <v>18</v>
      </c>
      <c r="G1223" s="29">
        <f t="shared" si="138"/>
        <v>7</v>
      </c>
      <c r="H1223" s="29" t="str">
        <f t="shared" si="139"/>
        <v>Pazar</v>
      </c>
    </row>
    <row r="1224" spans="1:8" ht="10.5" customHeight="1" x14ac:dyDescent="0.25">
      <c r="A1224" s="28">
        <v>43227</v>
      </c>
      <c r="B1224" s="29">
        <f t="shared" si="133"/>
        <v>2018</v>
      </c>
      <c r="C1224" s="29">
        <f t="shared" si="134"/>
        <v>5</v>
      </c>
      <c r="D1224" s="29" t="str">
        <f t="shared" si="135"/>
        <v>Mayıs</v>
      </c>
      <c r="E1224" s="29">
        <f t="shared" si="136"/>
        <v>2</v>
      </c>
      <c r="F1224" s="29">
        <f t="shared" si="137"/>
        <v>19</v>
      </c>
      <c r="G1224" s="29">
        <f t="shared" si="138"/>
        <v>1</v>
      </c>
      <c r="H1224" s="29" t="str">
        <f t="shared" si="139"/>
        <v>Pazartesi</v>
      </c>
    </row>
    <row r="1225" spans="1:8" ht="10.5" customHeight="1" x14ac:dyDescent="0.25">
      <c r="A1225" s="28">
        <v>43228</v>
      </c>
      <c r="B1225" s="29">
        <f t="shared" si="133"/>
        <v>2018</v>
      </c>
      <c r="C1225" s="29">
        <f t="shared" si="134"/>
        <v>5</v>
      </c>
      <c r="D1225" s="29" t="str">
        <f t="shared" si="135"/>
        <v>Mayıs</v>
      </c>
      <c r="E1225" s="29">
        <f t="shared" si="136"/>
        <v>2</v>
      </c>
      <c r="F1225" s="29">
        <f t="shared" si="137"/>
        <v>19</v>
      </c>
      <c r="G1225" s="29">
        <f t="shared" si="138"/>
        <v>2</v>
      </c>
      <c r="H1225" s="29" t="str">
        <f t="shared" si="139"/>
        <v>Salı</v>
      </c>
    </row>
    <row r="1226" spans="1:8" ht="10.5" customHeight="1" x14ac:dyDescent="0.25">
      <c r="A1226" s="28">
        <v>43229</v>
      </c>
      <c r="B1226" s="29">
        <f t="shared" si="133"/>
        <v>2018</v>
      </c>
      <c r="C1226" s="29">
        <f t="shared" si="134"/>
        <v>5</v>
      </c>
      <c r="D1226" s="29" t="str">
        <f t="shared" si="135"/>
        <v>Mayıs</v>
      </c>
      <c r="E1226" s="29">
        <f t="shared" si="136"/>
        <v>2</v>
      </c>
      <c r="F1226" s="29">
        <f t="shared" si="137"/>
        <v>19</v>
      </c>
      <c r="G1226" s="29">
        <f t="shared" si="138"/>
        <v>3</v>
      </c>
      <c r="H1226" s="29" t="str">
        <f t="shared" si="139"/>
        <v>Çarşamba</v>
      </c>
    </row>
    <row r="1227" spans="1:8" ht="10.5" customHeight="1" x14ac:dyDescent="0.25">
      <c r="A1227" s="28">
        <v>43230</v>
      </c>
      <c r="B1227" s="29">
        <f t="shared" si="133"/>
        <v>2018</v>
      </c>
      <c r="C1227" s="29">
        <f t="shared" si="134"/>
        <v>5</v>
      </c>
      <c r="D1227" s="29" t="str">
        <f t="shared" si="135"/>
        <v>Mayıs</v>
      </c>
      <c r="E1227" s="29">
        <f t="shared" si="136"/>
        <v>2</v>
      </c>
      <c r="F1227" s="29">
        <f t="shared" si="137"/>
        <v>19</v>
      </c>
      <c r="G1227" s="29">
        <f t="shared" si="138"/>
        <v>4</v>
      </c>
      <c r="H1227" s="29" t="str">
        <f t="shared" si="139"/>
        <v>Perşembe</v>
      </c>
    </row>
    <row r="1228" spans="1:8" ht="10.5" customHeight="1" x14ac:dyDescent="0.25">
      <c r="A1228" s="28">
        <v>43231</v>
      </c>
      <c r="B1228" s="29">
        <f t="shared" si="133"/>
        <v>2018</v>
      </c>
      <c r="C1228" s="29">
        <f t="shared" si="134"/>
        <v>5</v>
      </c>
      <c r="D1228" s="29" t="str">
        <f t="shared" si="135"/>
        <v>Mayıs</v>
      </c>
      <c r="E1228" s="29">
        <f t="shared" si="136"/>
        <v>2</v>
      </c>
      <c r="F1228" s="29">
        <f t="shared" si="137"/>
        <v>19</v>
      </c>
      <c r="G1228" s="29">
        <f t="shared" si="138"/>
        <v>5</v>
      </c>
      <c r="H1228" s="29" t="str">
        <f t="shared" si="139"/>
        <v>Cuma</v>
      </c>
    </row>
    <row r="1229" spans="1:8" ht="10.5" customHeight="1" x14ac:dyDescent="0.25">
      <c r="A1229" s="28">
        <v>43232</v>
      </c>
      <c r="B1229" s="29">
        <f t="shared" si="133"/>
        <v>2018</v>
      </c>
      <c r="C1229" s="29">
        <f t="shared" si="134"/>
        <v>5</v>
      </c>
      <c r="D1229" s="29" t="str">
        <f t="shared" si="135"/>
        <v>Mayıs</v>
      </c>
      <c r="E1229" s="29">
        <f t="shared" si="136"/>
        <v>2</v>
      </c>
      <c r="F1229" s="29">
        <f t="shared" si="137"/>
        <v>19</v>
      </c>
      <c r="G1229" s="29">
        <f t="shared" si="138"/>
        <v>6</v>
      </c>
      <c r="H1229" s="29" t="str">
        <f t="shared" si="139"/>
        <v>Cumartesi</v>
      </c>
    </row>
    <row r="1230" spans="1:8" ht="10.5" customHeight="1" x14ac:dyDescent="0.25">
      <c r="A1230" s="28">
        <v>43233</v>
      </c>
      <c r="B1230" s="29">
        <f t="shared" si="133"/>
        <v>2018</v>
      </c>
      <c r="C1230" s="29">
        <f t="shared" si="134"/>
        <v>5</v>
      </c>
      <c r="D1230" s="29" t="str">
        <f t="shared" si="135"/>
        <v>Mayıs</v>
      </c>
      <c r="E1230" s="29">
        <f t="shared" si="136"/>
        <v>2</v>
      </c>
      <c r="F1230" s="29">
        <f t="shared" si="137"/>
        <v>19</v>
      </c>
      <c r="G1230" s="29">
        <f t="shared" si="138"/>
        <v>7</v>
      </c>
      <c r="H1230" s="29" t="str">
        <f t="shared" si="139"/>
        <v>Pazar</v>
      </c>
    </row>
    <row r="1231" spans="1:8" ht="10.5" customHeight="1" x14ac:dyDescent="0.25">
      <c r="A1231" s="28">
        <v>43234</v>
      </c>
      <c r="B1231" s="29">
        <f t="shared" si="133"/>
        <v>2018</v>
      </c>
      <c r="C1231" s="29">
        <f t="shared" si="134"/>
        <v>5</v>
      </c>
      <c r="D1231" s="29" t="str">
        <f t="shared" si="135"/>
        <v>Mayıs</v>
      </c>
      <c r="E1231" s="29">
        <f t="shared" si="136"/>
        <v>2</v>
      </c>
      <c r="F1231" s="29">
        <f t="shared" si="137"/>
        <v>20</v>
      </c>
      <c r="G1231" s="29">
        <f t="shared" si="138"/>
        <v>1</v>
      </c>
      <c r="H1231" s="29" t="str">
        <f t="shared" si="139"/>
        <v>Pazartesi</v>
      </c>
    </row>
    <row r="1232" spans="1:8" ht="10.5" customHeight="1" x14ac:dyDescent="0.25">
      <c r="A1232" s="28">
        <v>43235</v>
      </c>
      <c r="B1232" s="29">
        <f t="shared" si="133"/>
        <v>2018</v>
      </c>
      <c r="C1232" s="29">
        <f t="shared" si="134"/>
        <v>5</v>
      </c>
      <c r="D1232" s="29" t="str">
        <f t="shared" si="135"/>
        <v>Mayıs</v>
      </c>
      <c r="E1232" s="29">
        <f t="shared" si="136"/>
        <v>2</v>
      </c>
      <c r="F1232" s="29">
        <f t="shared" si="137"/>
        <v>20</v>
      </c>
      <c r="G1232" s="29">
        <f t="shared" si="138"/>
        <v>2</v>
      </c>
      <c r="H1232" s="29" t="str">
        <f t="shared" si="139"/>
        <v>Salı</v>
      </c>
    </row>
    <row r="1233" spans="1:8" ht="10.5" customHeight="1" x14ac:dyDescent="0.25">
      <c r="A1233" s="28">
        <v>43236</v>
      </c>
      <c r="B1233" s="29">
        <f t="shared" si="133"/>
        <v>2018</v>
      </c>
      <c r="C1233" s="29">
        <f t="shared" si="134"/>
        <v>5</v>
      </c>
      <c r="D1233" s="29" t="str">
        <f t="shared" si="135"/>
        <v>Mayıs</v>
      </c>
      <c r="E1233" s="29">
        <f t="shared" si="136"/>
        <v>2</v>
      </c>
      <c r="F1233" s="29">
        <f t="shared" si="137"/>
        <v>20</v>
      </c>
      <c r="G1233" s="29">
        <f t="shared" si="138"/>
        <v>3</v>
      </c>
      <c r="H1233" s="29" t="str">
        <f t="shared" si="139"/>
        <v>Çarşamba</v>
      </c>
    </row>
    <row r="1234" spans="1:8" ht="10.5" customHeight="1" x14ac:dyDescent="0.25">
      <c r="A1234" s="28">
        <v>43237</v>
      </c>
      <c r="B1234" s="29">
        <f t="shared" si="133"/>
        <v>2018</v>
      </c>
      <c r="C1234" s="29">
        <f t="shared" si="134"/>
        <v>5</v>
      </c>
      <c r="D1234" s="29" t="str">
        <f t="shared" si="135"/>
        <v>Mayıs</v>
      </c>
      <c r="E1234" s="29">
        <f t="shared" si="136"/>
        <v>2</v>
      </c>
      <c r="F1234" s="29">
        <f t="shared" si="137"/>
        <v>20</v>
      </c>
      <c r="G1234" s="29">
        <f t="shared" si="138"/>
        <v>4</v>
      </c>
      <c r="H1234" s="29" t="str">
        <f t="shared" si="139"/>
        <v>Perşembe</v>
      </c>
    </row>
    <row r="1235" spans="1:8" ht="10.5" customHeight="1" x14ac:dyDescent="0.25">
      <c r="A1235" s="28">
        <v>43238</v>
      </c>
      <c r="B1235" s="29">
        <f t="shared" si="133"/>
        <v>2018</v>
      </c>
      <c r="C1235" s="29">
        <f t="shared" si="134"/>
        <v>5</v>
      </c>
      <c r="D1235" s="29" t="str">
        <f t="shared" si="135"/>
        <v>Mayıs</v>
      </c>
      <c r="E1235" s="29">
        <f t="shared" si="136"/>
        <v>2</v>
      </c>
      <c r="F1235" s="29">
        <f t="shared" si="137"/>
        <v>20</v>
      </c>
      <c r="G1235" s="29">
        <f t="shared" si="138"/>
        <v>5</v>
      </c>
      <c r="H1235" s="29" t="str">
        <f t="shared" si="139"/>
        <v>Cuma</v>
      </c>
    </row>
    <row r="1236" spans="1:8" ht="10.5" customHeight="1" x14ac:dyDescent="0.25">
      <c r="A1236" s="28">
        <v>43239</v>
      </c>
      <c r="B1236" s="29">
        <f t="shared" si="133"/>
        <v>2018</v>
      </c>
      <c r="C1236" s="29">
        <f t="shared" si="134"/>
        <v>5</v>
      </c>
      <c r="D1236" s="29" t="str">
        <f t="shared" si="135"/>
        <v>Mayıs</v>
      </c>
      <c r="E1236" s="29">
        <f t="shared" si="136"/>
        <v>2</v>
      </c>
      <c r="F1236" s="29">
        <f t="shared" si="137"/>
        <v>20</v>
      </c>
      <c r="G1236" s="29">
        <f t="shared" si="138"/>
        <v>6</v>
      </c>
      <c r="H1236" s="29" t="str">
        <f t="shared" si="139"/>
        <v>Cumartesi</v>
      </c>
    </row>
    <row r="1237" spans="1:8" ht="10.5" customHeight="1" x14ac:dyDescent="0.25">
      <c r="A1237" s="28">
        <v>43240</v>
      </c>
      <c r="B1237" s="29">
        <f t="shared" si="133"/>
        <v>2018</v>
      </c>
      <c r="C1237" s="29">
        <f t="shared" si="134"/>
        <v>5</v>
      </c>
      <c r="D1237" s="29" t="str">
        <f t="shared" si="135"/>
        <v>Mayıs</v>
      </c>
      <c r="E1237" s="29">
        <f t="shared" si="136"/>
        <v>2</v>
      </c>
      <c r="F1237" s="29">
        <f t="shared" si="137"/>
        <v>20</v>
      </c>
      <c r="G1237" s="29">
        <f t="shared" si="138"/>
        <v>7</v>
      </c>
      <c r="H1237" s="29" t="str">
        <f t="shared" si="139"/>
        <v>Pazar</v>
      </c>
    </row>
    <row r="1238" spans="1:8" ht="10.5" customHeight="1" x14ac:dyDescent="0.25">
      <c r="A1238" s="28">
        <v>43241</v>
      </c>
      <c r="B1238" s="29">
        <f t="shared" si="133"/>
        <v>2018</v>
      </c>
      <c r="C1238" s="29">
        <f t="shared" si="134"/>
        <v>5</v>
      </c>
      <c r="D1238" s="29" t="str">
        <f t="shared" si="135"/>
        <v>Mayıs</v>
      </c>
      <c r="E1238" s="29">
        <f t="shared" si="136"/>
        <v>2</v>
      </c>
      <c r="F1238" s="29">
        <f t="shared" si="137"/>
        <v>21</v>
      </c>
      <c r="G1238" s="29">
        <f t="shared" si="138"/>
        <v>1</v>
      </c>
      <c r="H1238" s="29" t="str">
        <f t="shared" si="139"/>
        <v>Pazartesi</v>
      </c>
    </row>
    <row r="1239" spans="1:8" ht="10.5" customHeight="1" x14ac:dyDescent="0.25">
      <c r="A1239" s="28">
        <v>43242</v>
      </c>
      <c r="B1239" s="29">
        <f t="shared" si="133"/>
        <v>2018</v>
      </c>
      <c r="C1239" s="29">
        <f t="shared" si="134"/>
        <v>5</v>
      </c>
      <c r="D1239" s="29" t="str">
        <f t="shared" si="135"/>
        <v>Mayıs</v>
      </c>
      <c r="E1239" s="29">
        <f t="shared" si="136"/>
        <v>2</v>
      </c>
      <c r="F1239" s="29">
        <f t="shared" si="137"/>
        <v>21</v>
      </c>
      <c r="G1239" s="29">
        <f t="shared" si="138"/>
        <v>2</v>
      </c>
      <c r="H1239" s="29" t="str">
        <f t="shared" si="139"/>
        <v>Salı</v>
      </c>
    </row>
    <row r="1240" spans="1:8" ht="10.5" customHeight="1" x14ac:dyDescent="0.25">
      <c r="A1240" s="28">
        <v>43243</v>
      </c>
      <c r="B1240" s="29">
        <f t="shared" si="133"/>
        <v>2018</v>
      </c>
      <c r="C1240" s="29">
        <f t="shared" si="134"/>
        <v>5</v>
      </c>
      <c r="D1240" s="29" t="str">
        <f t="shared" si="135"/>
        <v>Mayıs</v>
      </c>
      <c r="E1240" s="29">
        <f t="shared" si="136"/>
        <v>2</v>
      </c>
      <c r="F1240" s="29">
        <f t="shared" si="137"/>
        <v>21</v>
      </c>
      <c r="G1240" s="29">
        <f t="shared" si="138"/>
        <v>3</v>
      </c>
      <c r="H1240" s="29" t="str">
        <f t="shared" si="139"/>
        <v>Çarşamba</v>
      </c>
    </row>
    <row r="1241" spans="1:8" ht="10.5" customHeight="1" x14ac:dyDescent="0.25">
      <c r="A1241" s="28">
        <v>43244</v>
      </c>
      <c r="B1241" s="29">
        <f t="shared" si="133"/>
        <v>2018</v>
      </c>
      <c r="C1241" s="29">
        <f t="shared" si="134"/>
        <v>5</v>
      </c>
      <c r="D1241" s="29" t="str">
        <f t="shared" si="135"/>
        <v>Mayıs</v>
      </c>
      <c r="E1241" s="29">
        <f t="shared" si="136"/>
        <v>2</v>
      </c>
      <c r="F1241" s="29">
        <f t="shared" si="137"/>
        <v>21</v>
      </c>
      <c r="G1241" s="29">
        <f t="shared" si="138"/>
        <v>4</v>
      </c>
      <c r="H1241" s="29" t="str">
        <f t="shared" si="139"/>
        <v>Perşembe</v>
      </c>
    </row>
    <row r="1242" spans="1:8" ht="10.5" customHeight="1" x14ac:dyDescent="0.25">
      <c r="A1242" s="28">
        <v>43245</v>
      </c>
      <c r="B1242" s="29">
        <f t="shared" si="133"/>
        <v>2018</v>
      </c>
      <c r="C1242" s="29">
        <f t="shared" si="134"/>
        <v>5</v>
      </c>
      <c r="D1242" s="29" t="str">
        <f t="shared" si="135"/>
        <v>Mayıs</v>
      </c>
      <c r="E1242" s="29">
        <f t="shared" si="136"/>
        <v>2</v>
      </c>
      <c r="F1242" s="29">
        <f t="shared" si="137"/>
        <v>21</v>
      </c>
      <c r="G1242" s="29">
        <f t="shared" si="138"/>
        <v>5</v>
      </c>
      <c r="H1242" s="29" t="str">
        <f t="shared" si="139"/>
        <v>Cuma</v>
      </c>
    </row>
    <row r="1243" spans="1:8" ht="10.5" customHeight="1" x14ac:dyDescent="0.25">
      <c r="A1243" s="28">
        <v>43246</v>
      </c>
      <c r="B1243" s="29">
        <f t="shared" si="133"/>
        <v>2018</v>
      </c>
      <c r="C1243" s="29">
        <f t="shared" si="134"/>
        <v>5</v>
      </c>
      <c r="D1243" s="29" t="str">
        <f t="shared" si="135"/>
        <v>Mayıs</v>
      </c>
      <c r="E1243" s="29">
        <f t="shared" si="136"/>
        <v>2</v>
      </c>
      <c r="F1243" s="29">
        <f t="shared" si="137"/>
        <v>21</v>
      </c>
      <c r="G1243" s="29">
        <f t="shared" si="138"/>
        <v>6</v>
      </c>
      <c r="H1243" s="29" t="str">
        <f t="shared" si="139"/>
        <v>Cumartesi</v>
      </c>
    </row>
    <row r="1244" spans="1:8" ht="10.5" customHeight="1" x14ac:dyDescent="0.25">
      <c r="A1244" s="28">
        <v>43247</v>
      </c>
      <c r="B1244" s="29">
        <f t="shared" si="133"/>
        <v>2018</v>
      </c>
      <c r="C1244" s="29">
        <f t="shared" si="134"/>
        <v>5</v>
      </c>
      <c r="D1244" s="29" t="str">
        <f t="shared" si="135"/>
        <v>Mayıs</v>
      </c>
      <c r="E1244" s="29">
        <f t="shared" si="136"/>
        <v>2</v>
      </c>
      <c r="F1244" s="29">
        <f t="shared" si="137"/>
        <v>21</v>
      </c>
      <c r="G1244" s="29">
        <f t="shared" si="138"/>
        <v>7</v>
      </c>
      <c r="H1244" s="29" t="str">
        <f t="shared" si="139"/>
        <v>Pazar</v>
      </c>
    </row>
    <row r="1245" spans="1:8" ht="10.5" customHeight="1" x14ac:dyDescent="0.25">
      <c r="A1245" s="28">
        <v>43248</v>
      </c>
      <c r="B1245" s="29">
        <f t="shared" si="133"/>
        <v>2018</v>
      </c>
      <c r="C1245" s="29">
        <f t="shared" si="134"/>
        <v>5</v>
      </c>
      <c r="D1245" s="29" t="str">
        <f t="shared" si="135"/>
        <v>Mayıs</v>
      </c>
      <c r="E1245" s="29">
        <f t="shared" si="136"/>
        <v>2</v>
      </c>
      <c r="F1245" s="29">
        <f t="shared" si="137"/>
        <v>22</v>
      </c>
      <c r="G1245" s="29">
        <f t="shared" si="138"/>
        <v>1</v>
      </c>
      <c r="H1245" s="29" t="str">
        <f t="shared" si="139"/>
        <v>Pazartesi</v>
      </c>
    </row>
    <row r="1246" spans="1:8" ht="10.5" customHeight="1" x14ac:dyDescent="0.25">
      <c r="A1246" s="28">
        <v>43249</v>
      </c>
      <c r="B1246" s="29">
        <f t="shared" si="133"/>
        <v>2018</v>
      </c>
      <c r="C1246" s="29">
        <f t="shared" si="134"/>
        <v>5</v>
      </c>
      <c r="D1246" s="29" t="str">
        <f t="shared" si="135"/>
        <v>Mayıs</v>
      </c>
      <c r="E1246" s="29">
        <f t="shared" si="136"/>
        <v>2</v>
      </c>
      <c r="F1246" s="29">
        <f t="shared" si="137"/>
        <v>22</v>
      </c>
      <c r="G1246" s="29">
        <f t="shared" si="138"/>
        <v>2</v>
      </c>
      <c r="H1246" s="29" t="str">
        <f t="shared" si="139"/>
        <v>Salı</v>
      </c>
    </row>
    <row r="1247" spans="1:8" ht="10.5" customHeight="1" x14ac:dyDescent="0.25">
      <c r="A1247" s="28">
        <v>43250</v>
      </c>
      <c r="B1247" s="29">
        <f t="shared" si="133"/>
        <v>2018</v>
      </c>
      <c r="C1247" s="29">
        <f t="shared" si="134"/>
        <v>5</v>
      </c>
      <c r="D1247" s="29" t="str">
        <f t="shared" si="135"/>
        <v>Mayıs</v>
      </c>
      <c r="E1247" s="29">
        <f t="shared" si="136"/>
        <v>2</v>
      </c>
      <c r="F1247" s="29">
        <f t="shared" si="137"/>
        <v>22</v>
      </c>
      <c r="G1247" s="29">
        <f t="shared" si="138"/>
        <v>3</v>
      </c>
      <c r="H1247" s="29" t="str">
        <f t="shared" si="139"/>
        <v>Çarşamba</v>
      </c>
    </row>
    <row r="1248" spans="1:8" ht="10.5" customHeight="1" x14ac:dyDescent="0.25">
      <c r="A1248" s="28">
        <v>43251</v>
      </c>
      <c r="B1248" s="29">
        <f t="shared" si="133"/>
        <v>2018</v>
      </c>
      <c r="C1248" s="29">
        <f t="shared" si="134"/>
        <v>5</v>
      </c>
      <c r="D1248" s="29" t="str">
        <f t="shared" si="135"/>
        <v>Mayıs</v>
      </c>
      <c r="E1248" s="29">
        <f t="shared" si="136"/>
        <v>2</v>
      </c>
      <c r="F1248" s="29">
        <f t="shared" si="137"/>
        <v>22</v>
      </c>
      <c r="G1248" s="29">
        <f t="shared" si="138"/>
        <v>4</v>
      </c>
      <c r="H1248" s="29" t="str">
        <f t="shared" si="139"/>
        <v>Perşembe</v>
      </c>
    </row>
    <row r="1249" spans="1:8" ht="10.5" customHeight="1" x14ac:dyDescent="0.25">
      <c r="A1249" s="28">
        <v>43252</v>
      </c>
      <c r="B1249" s="29">
        <f t="shared" si="133"/>
        <v>2018</v>
      </c>
      <c r="C1249" s="29">
        <f t="shared" si="134"/>
        <v>6</v>
      </c>
      <c r="D1249" s="29" t="str">
        <f t="shared" si="135"/>
        <v>Haziran</v>
      </c>
      <c r="E1249" s="29">
        <f t="shared" si="136"/>
        <v>2</v>
      </c>
      <c r="F1249" s="29">
        <f t="shared" si="137"/>
        <v>22</v>
      </c>
      <c r="G1249" s="29">
        <f t="shared" si="138"/>
        <v>5</v>
      </c>
      <c r="H1249" s="29" t="str">
        <f t="shared" si="139"/>
        <v>Cuma</v>
      </c>
    </row>
    <row r="1250" spans="1:8" ht="10.5" customHeight="1" x14ac:dyDescent="0.25">
      <c r="A1250" s="28">
        <v>43253</v>
      </c>
      <c r="B1250" s="29">
        <f t="shared" si="133"/>
        <v>2018</v>
      </c>
      <c r="C1250" s="29">
        <f t="shared" si="134"/>
        <v>6</v>
      </c>
      <c r="D1250" s="29" t="str">
        <f t="shared" si="135"/>
        <v>Haziran</v>
      </c>
      <c r="E1250" s="29">
        <f t="shared" si="136"/>
        <v>2</v>
      </c>
      <c r="F1250" s="29">
        <f t="shared" si="137"/>
        <v>22</v>
      </c>
      <c r="G1250" s="29">
        <f t="shared" si="138"/>
        <v>6</v>
      </c>
      <c r="H1250" s="29" t="str">
        <f t="shared" si="139"/>
        <v>Cumartesi</v>
      </c>
    </row>
    <row r="1251" spans="1:8" ht="10.5" customHeight="1" x14ac:dyDescent="0.25">
      <c r="A1251" s="28">
        <v>43254</v>
      </c>
      <c r="B1251" s="29">
        <f t="shared" si="133"/>
        <v>2018</v>
      </c>
      <c r="C1251" s="29">
        <f t="shared" si="134"/>
        <v>6</v>
      </c>
      <c r="D1251" s="29" t="str">
        <f t="shared" si="135"/>
        <v>Haziran</v>
      </c>
      <c r="E1251" s="29">
        <f t="shared" si="136"/>
        <v>2</v>
      </c>
      <c r="F1251" s="29">
        <f t="shared" si="137"/>
        <v>22</v>
      </c>
      <c r="G1251" s="29">
        <f t="shared" si="138"/>
        <v>7</v>
      </c>
      <c r="H1251" s="29" t="str">
        <f t="shared" si="139"/>
        <v>Pazar</v>
      </c>
    </row>
    <row r="1252" spans="1:8" ht="10.5" customHeight="1" x14ac:dyDescent="0.25">
      <c r="A1252" s="28">
        <v>43255</v>
      </c>
      <c r="B1252" s="29">
        <f t="shared" si="133"/>
        <v>2018</v>
      </c>
      <c r="C1252" s="29">
        <f t="shared" si="134"/>
        <v>6</v>
      </c>
      <c r="D1252" s="29" t="str">
        <f t="shared" si="135"/>
        <v>Haziran</v>
      </c>
      <c r="E1252" s="29">
        <f t="shared" si="136"/>
        <v>2</v>
      </c>
      <c r="F1252" s="29">
        <f t="shared" si="137"/>
        <v>23</v>
      </c>
      <c r="G1252" s="29">
        <f t="shared" si="138"/>
        <v>1</v>
      </c>
      <c r="H1252" s="29" t="str">
        <f t="shared" si="139"/>
        <v>Pazartesi</v>
      </c>
    </row>
    <row r="1253" spans="1:8" ht="10.5" customHeight="1" x14ac:dyDescent="0.25">
      <c r="A1253" s="28">
        <v>43256</v>
      </c>
      <c r="B1253" s="29">
        <f t="shared" si="133"/>
        <v>2018</v>
      </c>
      <c r="C1253" s="29">
        <f t="shared" si="134"/>
        <v>6</v>
      </c>
      <c r="D1253" s="29" t="str">
        <f t="shared" si="135"/>
        <v>Haziran</v>
      </c>
      <c r="E1253" s="29">
        <f t="shared" si="136"/>
        <v>2</v>
      </c>
      <c r="F1253" s="29">
        <f t="shared" si="137"/>
        <v>23</v>
      </c>
      <c r="G1253" s="29">
        <f t="shared" si="138"/>
        <v>2</v>
      </c>
      <c r="H1253" s="29" t="str">
        <f t="shared" si="139"/>
        <v>Salı</v>
      </c>
    </row>
    <row r="1254" spans="1:8" ht="10.5" customHeight="1" x14ac:dyDescent="0.25">
      <c r="A1254" s="28">
        <v>43257</v>
      </c>
      <c r="B1254" s="29">
        <f t="shared" si="133"/>
        <v>2018</v>
      </c>
      <c r="C1254" s="29">
        <f t="shared" si="134"/>
        <v>6</v>
      </c>
      <c r="D1254" s="29" t="str">
        <f t="shared" si="135"/>
        <v>Haziran</v>
      </c>
      <c r="E1254" s="29">
        <f t="shared" si="136"/>
        <v>2</v>
      </c>
      <c r="F1254" s="29">
        <f t="shared" si="137"/>
        <v>23</v>
      </c>
      <c r="G1254" s="29">
        <f t="shared" si="138"/>
        <v>3</v>
      </c>
      <c r="H1254" s="29" t="str">
        <f t="shared" si="139"/>
        <v>Çarşamba</v>
      </c>
    </row>
    <row r="1255" spans="1:8" ht="10.5" customHeight="1" x14ac:dyDescent="0.25">
      <c r="A1255" s="28">
        <v>43258</v>
      </c>
      <c r="B1255" s="29">
        <f t="shared" si="133"/>
        <v>2018</v>
      </c>
      <c r="C1255" s="29">
        <f t="shared" si="134"/>
        <v>6</v>
      </c>
      <c r="D1255" s="29" t="str">
        <f t="shared" si="135"/>
        <v>Haziran</v>
      </c>
      <c r="E1255" s="29">
        <f t="shared" si="136"/>
        <v>2</v>
      </c>
      <c r="F1255" s="29">
        <f t="shared" si="137"/>
        <v>23</v>
      </c>
      <c r="G1255" s="29">
        <f t="shared" si="138"/>
        <v>4</v>
      </c>
      <c r="H1255" s="29" t="str">
        <f t="shared" si="139"/>
        <v>Perşembe</v>
      </c>
    </row>
    <row r="1256" spans="1:8" ht="10.5" customHeight="1" x14ac:dyDescent="0.25">
      <c r="A1256" s="28">
        <v>43259</v>
      </c>
      <c r="B1256" s="29">
        <f t="shared" si="133"/>
        <v>2018</v>
      </c>
      <c r="C1256" s="29">
        <f t="shared" si="134"/>
        <v>6</v>
      </c>
      <c r="D1256" s="29" t="str">
        <f t="shared" si="135"/>
        <v>Haziran</v>
      </c>
      <c r="E1256" s="29">
        <f t="shared" si="136"/>
        <v>2</v>
      </c>
      <c r="F1256" s="29">
        <f t="shared" si="137"/>
        <v>23</v>
      </c>
      <c r="G1256" s="29">
        <f t="shared" si="138"/>
        <v>5</v>
      </c>
      <c r="H1256" s="29" t="str">
        <f t="shared" si="139"/>
        <v>Cuma</v>
      </c>
    </row>
    <row r="1257" spans="1:8" ht="10.5" customHeight="1" x14ac:dyDescent="0.25">
      <c r="A1257" s="28">
        <v>43260</v>
      </c>
      <c r="B1257" s="29">
        <f t="shared" si="133"/>
        <v>2018</v>
      </c>
      <c r="C1257" s="29">
        <f t="shared" si="134"/>
        <v>6</v>
      </c>
      <c r="D1257" s="29" t="str">
        <f t="shared" si="135"/>
        <v>Haziran</v>
      </c>
      <c r="E1257" s="29">
        <f t="shared" si="136"/>
        <v>2</v>
      </c>
      <c r="F1257" s="29">
        <f t="shared" si="137"/>
        <v>23</v>
      </c>
      <c r="G1257" s="29">
        <f t="shared" si="138"/>
        <v>6</v>
      </c>
      <c r="H1257" s="29" t="str">
        <f t="shared" si="139"/>
        <v>Cumartesi</v>
      </c>
    </row>
    <row r="1258" spans="1:8" ht="10.5" customHeight="1" x14ac:dyDescent="0.25">
      <c r="A1258" s="28">
        <v>43261</v>
      </c>
      <c r="B1258" s="29">
        <f t="shared" si="133"/>
        <v>2018</v>
      </c>
      <c r="C1258" s="29">
        <f t="shared" si="134"/>
        <v>6</v>
      </c>
      <c r="D1258" s="29" t="str">
        <f t="shared" si="135"/>
        <v>Haziran</v>
      </c>
      <c r="E1258" s="29">
        <f t="shared" si="136"/>
        <v>2</v>
      </c>
      <c r="F1258" s="29">
        <f t="shared" si="137"/>
        <v>23</v>
      </c>
      <c r="G1258" s="29">
        <f t="shared" si="138"/>
        <v>7</v>
      </c>
      <c r="H1258" s="29" t="str">
        <f t="shared" si="139"/>
        <v>Pazar</v>
      </c>
    </row>
    <row r="1259" spans="1:8" ht="10.5" customHeight="1" x14ac:dyDescent="0.25">
      <c r="A1259" s="28">
        <v>43262</v>
      </c>
      <c r="B1259" s="29">
        <f t="shared" si="133"/>
        <v>2018</v>
      </c>
      <c r="C1259" s="29">
        <f t="shared" si="134"/>
        <v>6</v>
      </c>
      <c r="D1259" s="29" t="str">
        <f t="shared" si="135"/>
        <v>Haziran</v>
      </c>
      <c r="E1259" s="29">
        <f t="shared" si="136"/>
        <v>2</v>
      </c>
      <c r="F1259" s="29">
        <f t="shared" si="137"/>
        <v>24</v>
      </c>
      <c r="G1259" s="29">
        <f t="shared" si="138"/>
        <v>1</v>
      </c>
      <c r="H1259" s="29" t="str">
        <f t="shared" si="139"/>
        <v>Pazartesi</v>
      </c>
    </row>
    <row r="1260" spans="1:8" ht="10.5" customHeight="1" x14ac:dyDescent="0.25">
      <c r="A1260" s="28">
        <v>43263</v>
      </c>
      <c r="B1260" s="29">
        <f t="shared" si="133"/>
        <v>2018</v>
      </c>
      <c r="C1260" s="29">
        <f t="shared" si="134"/>
        <v>6</v>
      </c>
      <c r="D1260" s="29" t="str">
        <f t="shared" si="135"/>
        <v>Haziran</v>
      </c>
      <c r="E1260" s="29">
        <f t="shared" si="136"/>
        <v>2</v>
      </c>
      <c r="F1260" s="29">
        <f t="shared" si="137"/>
        <v>24</v>
      </c>
      <c r="G1260" s="29">
        <f t="shared" si="138"/>
        <v>2</v>
      </c>
      <c r="H1260" s="29" t="str">
        <f t="shared" si="139"/>
        <v>Salı</v>
      </c>
    </row>
    <row r="1261" spans="1:8" ht="10.5" customHeight="1" x14ac:dyDescent="0.25">
      <c r="A1261" s="28">
        <v>43264</v>
      </c>
      <c r="B1261" s="29">
        <f t="shared" si="133"/>
        <v>2018</v>
      </c>
      <c r="C1261" s="29">
        <f t="shared" si="134"/>
        <v>6</v>
      </c>
      <c r="D1261" s="29" t="str">
        <f t="shared" si="135"/>
        <v>Haziran</v>
      </c>
      <c r="E1261" s="29">
        <f t="shared" si="136"/>
        <v>2</v>
      </c>
      <c r="F1261" s="29">
        <f t="shared" si="137"/>
        <v>24</v>
      </c>
      <c r="G1261" s="29">
        <f t="shared" si="138"/>
        <v>3</v>
      </c>
      <c r="H1261" s="29" t="str">
        <f t="shared" si="139"/>
        <v>Çarşamba</v>
      </c>
    </row>
    <row r="1262" spans="1:8" ht="10.5" customHeight="1" x14ac:dyDescent="0.25">
      <c r="A1262" s="28">
        <v>43265</v>
      </c>
      <c r="B1262" s="29">
        <f t="shared" si="133"/>
        <v>2018</v>
      </c>
      <c r="C1262" s="29">
        <f t="shared" si="134"/>
        <v>6</v>
      </c>
      <c r="D1262" s="29" t="str">
        <f t="shared" si="135"/>
        <v>Haziran</v>
      </c>
      <c r="E1262" s="29">
        <f t="shared" si="136"/>
        <v>2</v>
      </c>
      <c r="F1262" s="29">
        <f t="shared" si="137"/>
        <v>24</v>
      </c>
      <c r="G1262" s="29">
        <f t="shared" si="138"/>
        <v>4</v>
      </c>
      <c r="H1262" s="29" t="str">
        <f t="shared" si="139"/>
        <v>Perşembe</v>
      </c>
    </row>
    <row r="1263" spans="1:8" ht="10.5" customHeight="1" x14ac:dyDescent="0.25">
      <c r="A1263" s="28">
        <v>43266</v>
      </c>
      <c r="B1263" s="29">
        <f t="shared" si="133"/>
        <v>2018</v>
      </c>
      <c r="C1263" s="29">
        <f t="shared" si="134"/>
        <v>6</v>
      </c>
      <c r="D1263" s="29" t="str">
        <f t="shared" si="135"/>
        <v>Haziran</v>
      </c>
      <c r="E1263" s="29">
        <f t="shared" si="136"/>
        <v>2</v>
      </c>
      <c r="F1263" s="29">
        <f t="shared" si="137"/>
        <v>24</v>
      </c>
      <c r="G1263" s="29">
        <f t="shared" si="138"/>
        <v>5</v>
      </c>
      <c r="H1263" s="29" t="str">
        <f t="shared" si="139"/>
        <v>Cuma</v>
      </c>
    </row>
    <row r="1264" spans="1:8" ht="10.5" customHeight="1" x14ac:dyDescent="0.25">
      <c r="A1264" s="28">
        <v>43267</v>
      </c>
      <c r="B1264" s="29">
        <f t="shared" si="133"/>
        <v>2018</v>
      </c>
      <c r="C1264" s="29">
        <f t="shared" si="134"/>
        <v>6</v>
      </c>
      <c r="D1264" s="29" t="str">
        <f t="shared" si="135"/>
        <v>Haziran</v>
      </c>
      <c r="E1264" s="29">
        <f t="shared" si="136"/>
        <v>2</v>
      </c>
      <c r="F1264" s="29">
        <f t="shared" si="137"/>
        <v>24</v>
      </c>
      <c r="G1264" s="29">
        <f t="shared" si="138"/>
        <v>6</v>
      </c>
      <c r="H1264" s="29" t="str">
        <f t="shared" si="139"/>
        <v>Cumartesi</v>
      </c>
    </row>
    <row r="1265" spans="1:8" ht="10.5" customHeight="1" x14ac:dyDescent="0.25">
      <c r="A1265" s="28">
        <v>43268</v>
      </c>
      <c r="B1265" s="29">
        <f t="shared" si="133"/>
        <v>2018</v>
      </c>
      <c r="C1265" s="29">
        <f t="shared" si="134"/>
        <v>6</v>
      </c>
      <c r="D1265" s="29" t="str">
        <f t="shared" si="135"/>
        <v>Haziran</v>
      </c>
      <c r="E1265" s="29">
        <f t="shared" si="136"/>
        <v>2</v>
      </c>
      <c r="F1265" s="29">
        <f t="shared" si="137"/>
        <v>24</v>
      </c>
      <c r="G1265" s="29">
        <f t="shared" si="138"/>
        <v>7</v>
      </c>
      <c r="H1265" s="29" t="str">
        <f t="shared" si="139"/>
        <v>Pazar</v>
      </c>
    </row>
    <row r="1266" spans="1:8" ht="10.5" customHeight="1" x14ac:dyDescent="0.25">
      <c r="A1266" s="28">
        <v>43269</v>
      </c>
      <c r="B1266" s="29">
        <f t="shared" si="133"/>
        <v>2018</v>
      </c>
      <c r="C1266" s="29">
        <f t="shared" si="134"/>
        <v>6</v>
      </c>
      <c r="D1266" s="29" t="str">
        <f t="shared" si="135"/>
        <v>Haziran</v>
      </c>
      <c r="E1266" s="29">
        <f t="shared" si="136"/>
        <v>2</v>
      </c>
      <c r="F1266" s="29">
        <f t="shared" si="137"/>
        <v>25</v>
      </c>
      <c r="G1266" s="29">
        <f t="shared" si="138"/>
        <v>1</v>
      </c>
      <c r="H1266" s="29" t="str">
        <f t="shared" si="139"/>
        <v>Pazartesi</v>
      </c>
    </row>
    <row r="1267" spans="1:8" ht="10.5" customHeight="1" x14ac:dyDescent="0.25">
      <c r="A1267" s="28">
        <v>43270</v>
      </c>
      <c r="B1267" s="29">
        <f t="shared" si="133"/>
        <v>2018</v>
      </c>
      <c r="C1267" s="29">
        <f t="shared" si="134"/>
        <v>6</v>
      </c>
      <c r="D1267" s="29" t="str">
        <f t="shared" si="135"/>
        <v>Haziran</v>
      </c>
      <c r="E1267" s="29">
        <f t="shared" si="136"/>
        <v>2</v>
      </c>
      <c r="F1267" s="29">
        <f t="shared" si="137"/>
        <v>25</v>
      </c>
      <c r="G1267" s="29">
        <f t="shared" si="138"/>
        <v>2</v>
      </c>
      <c r="H1267" s="29" t="str">
        <f t="shared" si="139"/>
        <v>Salı</v>
      </c>
    </row>
    <row r="1268" spans="1:8" ht="10.5" customHeight="1" x14ac:dyDescent="0.25">
      <c r="A1268" s="28">
        <v>43271</v>
      </c>
      <c r="B1268" s="29">
        <f t="shared" si="133"/>
        <v>2018</v>
      </c>
      <c r="C1268" s="29">
        <f t="shared" si="134"/>
        <v>6</v>
      </c>
      <c r="D1268" s="29" t="str">
        <f t="shared" si="135"/>
        <v>Haziran</v>
      </c>
      <c r="E1268" s="29">
        <f t="shared" si="136"/>
        <v>2</v>
      </c>
      <c r="F1268" s="29">
        <f t="shared" si="137"/>
        <v>25</v>
      </c>
      <c r="G1268" s="29">
        <f t="shared" si="138"/>
        <v>3</v>
      </c>
      <c r="H1268" s="29" t="str">
        <f t="shared" si="139"/>
        <v>Çarşamba</v>
      </c>
    </row>
    <row r="1269" spans="1:8" ht="10.5" customHeight="1" x14ac:dyDescent="0.25">
      <c r="A1269" s="28">
        <v>43272</v>
      </c>
      <c r="B1269" s="29">
        <f t="shared" si="133"/>
        <v>2018</v>
      </c>
      <c r="C1269" s="29">
        <f t="shared" si="134"/>
        <v>6</v>
      </c>
      <c r="D1269" s="29" t="str">
        <f t="shared" si="135"/>
        <v>Haziran</v>
      </c>
      <c r="E1269" s="29">
        <f t="shared" si="136"/>
        <v>2</v>
      </c>
      <c r="F1269" s="29">
        <f t="shared" si="137"/>
        <v>25</v>
      </c>
      <c r="G1269" s="29">
        <f t="shared" si="138"/>
        <v>4</v>
      </c>
      <c r="H1269" s="29" t="str">
        <f t="shared" si="139"/>
        <v>Perşembe</v>
      </c>
    </row>
    <row r="1270" spans="1:8" ht="10.5" customHeight="1" x14ac:dyDescent="0.25">
      <c r="A1270" s="28">
        <v>43273</v>
      </c>
      <c r="B1270" s="29">
        <f t="shared" si="133"/>
        <v>2018</v>
      </c>
      <c r="C1270" s="29">
        <f t="shared" si="134"/>
        <v>6</v>
      </c>
      <c r="D1270" s="29" t="str">
        <f t="shared" si="135"/>
        <v>Haziran</v>
      </c>
      <c r="E1270" s="29">
        <f t="shared" si="136"/>
        <v>2</v>
      </c>
      <c r="F1270" s="29">
        <f t="shared" si="137"/>
        <v>25</v>
      </c>
      <c r="G1270" s="29">
        <f t="shared" si="138"/>
        <v>5</v>
      </c>
      <c r="H1270" s="29" t="str">
        <f t="shared" si="139"/>
        <v>Cuma</v>
      </c>
    </row>
    <row r="1271" spans="1:8" ht="10.5" customHeight="1" x14ac:dyDescent="0.25">
      <c r="A1271" s="28">
        <v>43274</v>
      </c>
      <c r="B1271" s="29">
        <f t="shared" si="133"/>
        <v>2018</v>
      </c>
      <c r="C1271" s="29">
        <f t="shared" si="134"/>
        <v>6</v>
      </c>
      <c r="D1271" s="29" t="str">
        <f t="shared" si="135"/>
        <v>Haziran</v>
      </c>
      <c r="E1271" s="29">
        <f t="shared" si="136"/>
        <v>2</v>
      </c>
      <c r="F1271" s="29">
        <f t="shared" si="137"/>
        <v>25</v>
      </c>
      <c r="G1271" s="29">
        <f t="shared" si="138"/>
        <v>6</v>
      </c>
      <c r="H1271" s="29" t="str">
        <f t="shared" si="139"/>
        <v>Cumartesi</v>
      </c>
    </row>
    <row r="1272" spans="1:8" ht="10.5" customHeight="1" x14ac:dyDescent="0.25">
      <c r="A1272" s="28">
        <v>43275</v>
      </c>
      <c r="B1272" s="29">
        <f t="shared" si="133"/>
        <v>2018</v>
      </c>
      <c r="C1272" s="29">
        <f t="shared" si="134"/>
        <v>6</v>
      </c>
      <c r="D1272" s="29" t="str">
        <f t="shared" si="135"/>
        <v>Haziran</v>
      </c>
      <c r="E1272" s="29">
        <f t="shared" si="136"/>
        <v>2</v>
      </c>
      <c r="F1272" s="29">
        <f t="shared" si="137"/>
        <v>25</v>
      </c>
      <c r="G1272" s="29">
        <f t="shared" si="138"/>
        <v>7</v>
      </c>
      <c r="H1272" s="29" t="str">
        <f t="shared" si="139"/>
        <v>Pazar</v>
      </c>
    </row>
    <row r="1273" spans="1:8" ht="10.5" customHeight="1" x14ac:dyDescent="0.25">
      <c r="A1273" s="28">
        <v>43276</v>
      </c>
      <c r="B1273" s="29">
        <f t="shared" si="133"/>
        <v>2018</v>
      </c>
      <c r="C1273" s="29">
        <f t="shared" si="134"/>
        <v>6</v>
      </c>
      <c r="D1273" s="29" t="str">
        <f t="shared" si="135"/>
        <v>Haziran</v>
      </c>
      <c r="E1273" s="29">
        <f t="shared" si="136"/>
        <v>2</v>
      </c>
      <c r="F1273" s="29">
        <f t="shared" si="137"/>
        <v>26</v>
      </c>
      <c r="G1273" s="29">
        <f t="shared" si="138"/>
        <v>1</v>
      </c>
      <c r="H1273" s="29" t="str">
        <f t="shared" si="139"/>
        <v>Pazartesi</v>
      </c>
    </row>
    <row r="1274" spans="1:8" ht="10.5" customHeight="1" x14ac:dyDescent="0.25">
      <c r="A1274" s="28">
        <v>43277</v>
      </c>
      <c r="B1274" s="29">
        <f t="shared" si="133"/>
        <v>2018</v>
      </c>
      <c r="C1274" s="29">
        <f t="shared" si="134"/>
        <v>6</v>
      </c>
      <c r="D1274" s="29" t="str">
        <f t="shared" si="135"/>
        <v>Haziran</v>
      </c>
      <c r="E1274" s="29">
        <f t="shared" si="136"/>
        <v>2</v>
      </c>
      <c r="F1274" s="29">
        <f t="shared" si="137"/>
        <v>26</v>
      </c>
      <c r="G1274" s="29">
        <f t="shared" si="138"/>
        <v>2</v>
      </c>
      <c r="H1274" s="29" t="str">
        <f t="shared" si="139"/>
        <v>Salı</v>
      </c>
    </row>
    <row r="1275" spans="1:8" ht="10.5" customHeight="1" x14ac:dyDescent="0.25">
      <c r="A1275" s="28">
        <v>43278</v>
      </c>
      <c r="B1275" s="29">
        <f t="shared" si="133"/>
        <v>2018</v>
      </c>
      <c r="C1275" s="29">
        <f t="shared" si="134"/>
        <v>6</v>
      </c>
      <c r="D1275" s="29" t="str">
        <f t="shared" si="135"/>
        <v>Haziran</v>
      </c>
      <c r="E1275" s="29">
        <f t="shared" si="136"/>
        <v>2</v>
      </c>
      <c r="F1275" s="29">
        <f t="shared" si="137"/>
        <v>26</v>
      </c>
      <c r="G1275" s="29">
        <f t="shared" si="138"/>
        <v>3</v>
      </c>
      <c r="H1275" s="29" t="str">
        <f t="shared" si="139"/>
        <v>Çarşamba</v>
      </c>
    </row>
    <row r="1276" spans="1:8" ht="10.5" customHeight="1" x14ac:dyDescent="0.25">
      <c r="A1276" s="28">
        <v>43279</v>
      </c>
      <c r="B1276" s="29">
        <f t="shared" si="133"/>
        <v>2018</v>
      </c>
      <c r="C1276" s="29">
        <f t="shared" si="134"/>
        <v>6</v>
      </c>
      <c r="D1276" s="29" t="str">
        <f t="shared" si="135"/>
        <v>Haziran</v>
      </c>
      <c r="E1276" s="29">
        <f t="shared" si="136"/>
        <v>2</v>
      </c>
      <c r="F1276" s="29">
        <f t="shared" si="137"/>
        <v>26</v>
      </c>
      <c r="G1276" s="29">
        <f t="shared" si="138"/>
        <v>4</v>
      </c>
      <c r="H1276" s="29" t="str">
        <f t="shared" si="139"/>
        <v>Perşembe</v>
      </c>
    </row>
    <row r="1277" spans="1:8" ht="10.5" customHeight="1" x14ac:dyDescent="0.25">
      <c r="A1277" s="28">
        <v>43280</v>
      </c>
      <c r="B1277" s="29">
        <f t="shared" si="133"/>
        <v>2018</v>
      </c>
      <c r="C1277" s="29">
        <f t="shared" si="134"/>
        <v>6</v>
      </c>
      <c r="D1277" s="29" t="str">
        <f t="shared" si="135"/>
        <v>Haziran</v>
      </c>
      <c r="E1277" s="29">
        <f t="shared" si="136"/>
        <v>2</v>
      </c>
      <c r="F1277" s="29">
        <f t="shared" si="137"/>
        <v>26</v>
      </c>
      <c r="G1277" s="29">
        <f t="shared" si="138"/>
        <v>5</v>
      </c>
      <c r="H1277" s="29" t="str">
        <f t="shared" si="139"/>
        <v>Cuma</v>
      </c>
    </row>
    <row r="1278" spans="1:8" ht="10.5" customHeight="1" x14ac:dyDescent="0.25">
      <c r="A1278" s="28">
        <v>43281</v>
      </c>
      <c r="B1278" s="29">
        <f t="shared" si="133"/>
        <v>2018</v>
      </c>
      <c r="C1278" s="29">
        <f t="shared" si="134"/>
        <v>6</v>
      </c>
      <c r="D1278" s="29" t="str">
        <f t="shared" si="135"/>
        <v>Haziran</v>
      </c>
      <c r="E1278" s="29">
        <f t="shared" si="136"/>
        <v>2</v>
      </c>
      <c r="F1278" s="29">
        <f t="shared" si="137"/>
        <v>26</v>
      </c>
      <c r="G1278" s="29">
        <f t="shared" si="138"/>
        <v>6</v>
      </c>
      <c r="H1278" s="29" t="str">
        <f t="shared" si="139"/>
        <v>Cumartesi</v>
      </c>
    </row>
    <row r="1279" spans="1:8" ht="10.5" customHeight="1" x14ac:dyDescent="0.25">
      <c r="A1279" s="28">
        <v>43282</v>
      </c>
      <c r="B1279" s="29">
        <f t="shared" si="133"/>
        <v>2018</v>
      </c>
      <c r="C1279" s="29">
        <f t="shared" si="134"/>
        <v>7</v>
      </c>
      <c r="D1279" s="29" t="str">
        <f t="shared" si="135"/>
        <v>Temmuz</v>
      </c>
      <c r="E1279" s="29">
        <f t="shared" si="136"/>
        <v>3</v>
      </c>
      <c r="F1279" s="29">
        <f t="shared" si="137"/>
        <v>26</v>
      </c>
      <c r="G1279" s="29">
        <f t="shared" si="138"/>
        <v>7</v>
      </c>
      <c r="H1279" s="29" t="str">
        <f t="shared" si="139"/>
        <v>Pazar</v>
      </c>
    </row>
    <row r="1280" spans="1:8" ht="10.5" customHeight="1" x14ac:dyDescent="0.25">
      <c r="A1280" s="28">
        <v>43283</v>
      </c>
      <c r="B1280" s="29">
        <f t="shared" si="133"/>
        <v>2018</v>
      </c>
      <c r="C1280" s="29">
        <f t="shared" si="134"/>
        <v>7</v>
      </c>
      <c r="D1280" s="29" t="str">
        <f t="shared" si="135"/>
        <v>Temmuz</v>
      </c>
      <c r="E1280" s="29">
        <f t="shared" si="136"/>
        <v>3</v>
      </c>
      <c r="F1280" s="29">
        <f t="shared" si="137"/>
        <v>27</v>
      </c>
      <c r="G1280" s="29">
        <f t="shared" si="138"/>
        <v>1</v>
      </c>
      <c r="H1280" s="29" t="str">
        <f t="shared" si="139"/>
        <v>Pazartesi</v>
      </c>
    </row>
    <row r="1281" spans="1:8" ht="10.5" customHeight="1" x14ac:dyDescent="0.25">
      <c r="A1281" s="28">
        <v>43284</v>
      </c>
      <c r="B1281" s="29">
        <f t="shared" si="133"/>
        <v>2018</v>
      </c>
      <c r="C1281" s="29">
        <f t="shared" si="134"/>
        <v>7</v>
      </c>
      <c r="D1281" s="29" t="str">
        <f t="shared" si="135"/>
        <v>Temmuz</v>
      </c>
      <c r="E1281" s="29">
        <f t="shared" si="136"/>
        <v>3</v>
      </c>
      <c r="F1281" s="29">
        <f t="shared" si="137"/>
        <v>27</v>
      </c>
      <c r="G1281" s="29">
        <f t="shared" si="138"/>
        <v>2</v>
      </c>
      <c r="H1281" s="29" t="str">
        <f t="shared" si="139"/>
        <v>Salı</v>
      </c>
    </row>
    <row r="1282" spans="1:8" ht="10.5" customHeight="1" x14ac:dyDescent="0.25">
      <c r="A1282" s="28">
        <v>43285</v>
      </c>
      <c r="B1282" s="29">
        <f t="shared" ref="B1282:B1345" si="140">IF(A1282="","",YEAR(A1282))</f>
        <v>2018</v>
      </c>
      <c r="C1282" s="29">
        <f t="shared" ref="C1282:C1345" si="141">IF(A1282="","",MONTH(A1282))</f>
        <v>7</v>
      </c>
      <c r="D1282" s="29" t="str">
        <f t="shared" ref="D1282:D1345" si="142">IF(A1282="","",CHOOSE(MONTH(A1282),"Ocak","Şubat","Mart","Nisan","Mayıs","Haziran","Temmuz","Ağustos","Eylül","Ekim","Kasım","Aralık"))</f>
        <v>Temmuz</v>
      </c>
      <c r="E1282" s="29">
        <f t="shared" ref="E1282:E1345" si="143">IF(A1282="","",ROUNDUP(MONTH(A1282)/3,0))</f>
        <v>3</v>
      </c>
      <c r="F1282" s="29">
        <f t="shared" ref="F1282:F1345" si="144">IF(A1282="","",WEEKNUM(A1282,2))</f>
        <v>27</v>
      </c>
      <c r="G1282" s="29">
        <f t="shared" ref="G1282:G1345" si="145">IF(A1282="","",WEEKDAY(A1282,2))</f>
        <v>3</v>
      </c>
      <c r="H1282" s="29" t="str">
        <f t="shared" ref="H1282:H1345" si="146">IF(A1282="","",CHOOSE(WEEKDAY(A1282,2),"Pazartesi","Salı","Çarşamba","Perşembe","Cuma","Cumartesi","Pazar"))</f>
        <v>Çarşamba</v>
      </c>
    </row>
    <row r="1283" spans="1:8" ht="10.5" customHeight="1" x14ac:dyDescent="0.25">
      <c r="A1283" s="28">
        <v>43286</v>
      </c>
      <c r="B1283" s="29">
        <f t="shared" si="140"/>
        <v>2018</v>
      </c>
      <c r="C1283" s="29">
        <f t="shared" si="141"/>
        <v>7</v>
      </c>
      <c r="D1283" s="29" t="str">
        <f t="shared" si="142"/>
        <v>Temmuz</v>
      </c>
      <c r="E1283" s="29">
        <f t="shared" si="143"/>
        <v>3</v>
      </c>
      <c r="F1283" s="29">
        <f t="shared" si="144"/>
        <v>27</v>
      </c>
      <c r="G1283" s="29">
        <f t="shared" si="145"/>
        <v>4</v>
      </c>
      <c r="H1283" s="29" t="str">
        <f t="shared" si="146"/>
        <v>Perşembe</v>
      </c>
    </row>
    <row r="1284" spans="1:8" ht="10.5" customHeight="1" x14ac:dyDescent="0.25">
      <c r="A1284" s="28">
        <v>43287</v>
      </c>
      <c r="B1284" s="29">
        <f t="shared" si="140"/>
        <v>2018</v>
      </c>
      <c r="C1284" s="29">
        <f t="shared" si="141"/>
        <v>7</v>
      </c>
      <c r="D1284" s="29" t="str">
        <f t="shared" si="142"/>
        <v>Temmuz</v>
      </c>
      <c r="E1284" s="29">
        <f t="shared" si="143"/>
        <v>3</v>
      </c>
      <c r="F1284" s="29">
        <f t="shared" si="144"/>
        <v>27</v>
      </c>
      <c r="G1284" s="29">
        <f t="shared" si="145"/>
        <v>5</v>
      </c>
      <c r="H1284" s="29" t="str">
        <f t="shared" si="146"/>
        <v>Cuma</v>
      </c>
    </row>
    <row r="1285" spans="1:8" ht="10.5" customHeight="1" x14ac:dyDescent="0.25">
      <c r="A1285" s="28">
        <v>43288</v>
      </c>
      <c r="B1285" s="29">
        <f t="shared" si="140"/>
        <v>2018</v>
      </c>
      <c r="C1285" s="29">
        <f t="shared" si="141"/>
        <v>7</v>
      </c>
      <c r="D1285" s="29" t="str">
        <f t="shared" si="142"/>
        <v>Temmuz</v>
      </c>
      <c r="E1285" s="29">
        <f t="shared" si="143"/>
        <v>3</v>
      </c>
      <c r="F1285" s="29">
        <f t="shared" si="144"/>
        <v>27</v>
      </c>
      <c r="G1285" s="29">
        <f t="shared" si="145"/>
        <v>6</v>
      </c>
      <c r="H1285" s="29" t="str">
        <f t="shared" si="146"/>
        <v>Cumartesi</v>
      </c>
    </row>
    <row r="1286" spans="1:8" ht="10.5" customHeight="1" x14ac:dyDescent="0.25">
      <c r="A1286" s="28">
        <v>43289</v>
      </c>
      <c r="B1286" s="29">
        <f t="shared" si="140"/>
        <v>2018</v>
      </c>
      <c r="C1286" s="29">
        <f t="shared" si="141"/>
        <v>7</v>
      </c>
      <c r="D1286" s="29" t="str">
        <f t="shared" si="142"/>
        <v>Temmuz</v>
      </c>
      <c r="E1286" s="29">
        <f t="shared" si="143"/>
        <v>3</v>
      </c>
      <c r="F1286" s="29">
        <f t="shared" si="144"/>
        <v>27</v>
      </c>
      <c r="G1286" s="29">
        <f t="shared" si="145"/>
        <v>7</v>
      </c>
      <c r="H1286" s="29" t="str">
        <f t="shared" si="146"/>
        <v>Pazar</v>
      </c>
    </row>
    <row r="1287" spans="1:8" ht="10.5" customHeight="1" x14ac:dyDescent="0.25">
      <c r="A1287" s="28">
        <v>43290</v>
      </c>
      <c r="B1287" s="29">
        <f t="shared" si="140"/>
        <v>2018</v>
      </c>
      <c r="C1287" s="29">
        <f t="shared" si="141"/>
        <v>7</v>
      </c>
      <c r="D1287" s="29" t="str">
        <f t="shared" si="142"/>
        <v>Temmuz</v>
      </c>
      <c r="E1287" s="29">
        <f t="shared" si="143"/>
        <v>3</v>
      </c>
      <c r="F1287" s="29">
        <f t="shared" si="144"/>
        <v>28</v>
      </c>
      <c r="G1287" s="29">
        <f t="shared" si="145"/>
        <v>1</v>
      </c>
      <c r="H1287" s="29" t="str">
        <f t="shared" si="146"/>
        <v>Pazartesi</v>
      </c>
    </row>
    <row r="1288" spans="1:8" ht="10.5" customHeight="1" x14ac:dyDescent="0.25">
      <c r="A1288" s="28">
        <v>43291</v>
      </c>
      <c r="B1288" s="29">
        <f t="shared" si="140"/>
        <v>2018</v>
      </c>
      <c r="C1288" s="29">
        <f t="shared" si="141"/>
        <v>7</v>
      </c>
      <c r="D1288" s="29" t="str">
        <f t="shared" si="142"/>
        <v>Temmuz</v>
      </c>
      <c r="E1288" s="29">
        <f t="shared" si="143"/>
        <v>3</v>
      </c>
      <c r="F1288" s="29">
        <f t="shared" si="144"/>
        <v>28</v>
      </c>
      <c r="G1288" s="29">
        <f t="shared" si="145"/>
        <v>2</v>
      </c>
      <c r="H1288" s="29" t="str">
        <f t="shared" si="146"/>
        <v>Salı</v>
      </c>
    </row>
    <row r="1289" spans="1:8" ht="10.5" customHeight="1" x14ac:dyDescent="0.25">
      <c r="A1289" s="28">
        <v>43292</v>
      </c>
      <c r="B1289" s="29">
        <f t="shared" si="140"/>
        <v>2018</v>
      </c>
      <c r="C1289" s="29">
        <f t="shared" si="141"/>
        <v>7</v>
      </c>
      <c r="D1289" s="29" t="str">
        <f t="shared" si="142"/>
        <v>Temmuz</v>
      </c>
      <c r="E1289" s="29">
        <f t="shared" si="143"/>
        <v>3</v>
      </c>
      <c r="F1289" s="29">
        <f t="shared" si="144"/>
        <v>28</v>
      </c>
      <c r="G1289" s="29">
        <f t="shared" si="145"/>
        <v>3</v>
      </c>
      <c r="H1289" s="29" t="str">
        <f t="shared" si="146"/>
        <v>Çarşamba</v>
      </c>
    </row>
    <row r="1290" spans="1:8" ht="10.5" customHeight="1" x14ac:dyDescent="0.25">
      <c r="A1290" s="28">
        <v>43293</v>
      </c>
      <c r="B1290" s="29">
        <f t="shared" si="140"/>
        <v>2018</v>
      </c>
      <c r="C1290" s="29">
        <f t="shared" si="141"/>
        <v>7</v>
      </c>
      <c r="D1290" s="29" t="str">
        <f t="shared" si="142"/>
        <v>Temmuz</v>
      </c>
      <c r="E1290" s="29">
        <f t="shared" si="143"/>
        <v>3</v>
      </c>
      <c r="F1290" s="29">
        <f t="shared" si="144"/>
        <v>28</v>
      </c>
      <c r="G1290" s="29">
        <f t="shared" si="145"/>
        <v>4</v>
      </c>
      <c r="H1290" s="29" t="str">
        <f t="shared" si="146"/>
        <v>Perşembe</v>
      </c>
    </row>
    <row r="1291" spans="1:8" ht="10.5" customHeight="1" x14ac:dyDescent="0.25">
      <c r="A1291" s="28">
        <v>43294</v>
      </c>
      <c r="B1291" s="29">
        <f t="shared" si="140"/>
        <v>2018</v>
      </c>
      <c r="C1291" s="29">
        <f t="shared" si="141"/>
        <v>7</v>
      </c>
      <c r="D1291" s="29" t="str">
        <f t="shared" si="142"/>
        <v>Temmuz</v>
      </c>
      <c r="E1291" s="29">
        <f t="shared" si="143"/>
        <v>3</v>
      </c>
      <c r="F1291" s="29">
        <f t="shared" si="144"/>
        <v>28</v>
      </c>
      <c r="G1291" s="29">
        <f t="shared" si="145"/>
        <v>5</v>
      </c>
      <c r="H1291" s="29" t="str">
        <f t="shared" si="146"/>
        <v>Cuma</v>
      </c>
    </row>
    <row r="1292" spans="1:8" ht="10.5" customHeight="1" x14ac:dyDescent="0.25">
      <c r="A1292" s="28">
        <v>43295</v>
      </c>
      <c r="B1292" s="29">
        <f t="shared" si="140"/>
        <v>2018</v>
      </c>
      <c r="C1292" s="29">
        <f t="shared" si="141"/>
        <v>7</v>
      </c>
      <c r="D1292" s="29" t="str">
        <f t="shared" si="142"/>
        <v>Temmuz</v>
      </c>
      <c r="E1292" s="29">
        <f t="shared" si="143"/>
        <v>3</v>
      </c>
      <c r="F1292" s="29">
        <f t="shared" si="144"/>
        <v>28</v>
      </c>
      <c r="G1292" s="29">
        <f t="shared" si="145"/>
        <v>6</v>
      </c>
      <c r="H1292" s="29" t="str">
        <f t="shared" si="146"/>
        <v>Cumartesi</v>
      </c>
    </row>
    <row r="1293" spans="1:8" ht="10.5" customHeight="1" x14ac:dyDescent="0.25">
      <c r="A1293" s="28">
        <v>43296</v>
      </c>
      <c r="B1293" s="29">
        <f t="shared" si="140"/>
        <v>2018</v>
      </c>
      <c r="C1293" s="29">
        <f t="shared" si="141"/>
        <v>7</v>
      </c>
      <c r="D1293" s="29" t="str">
        <f t="shared" si="142"/>
        <v>Temmuz</v>
      </c>
      <c r="E1293" s="29">
        <f t="shared" si="143"/>
        <v>3</v>
      </c>
      <c r="F1293" s="29">
        <f t="shared" si="144"/>
        <v>28</v>
      </c>
      <c r="G1293" s="29">
        <f t="shared" si="145"/>
        <v>7</v>
      </c>
      <c r="H1293" s="29" t="str">
        <f t="shared" si="146"/>
        <v>Pazar</v>
      </c>
    </row>
    <row r="1294" spans="1:8" ht="10.5" customHeight="1" x14ac:dyDescent="0.25">
      <c r="A1294" s="28">
        <v>43297</v>
      </c>
      <c r="B1294" s="29">
        <f t="shared" si="140"/>
        <v>2018</v>
      </c>
      <c r="C1294" s="29">
        <f t="shared" si="141"/>
        <v>7</v>
      </c>
      <c r="D1294" s="29" t="str">
        <f t="shared" si="142"/>
        <v>Temmuz</v>
      </c>
      <c r="E1294" s="29">
        <f t="shared" si="143"/>
        <v>3</v>
      </c>
      <c r="F1294" s="29">
        <f t="shared" si="144"/>
        <v>29</v>
      </c>
      <c r="G1294" s="29">
        <f t="shared" si="145"/>
        <v>1</v>
      </c>
      <c r="H1294" s="29" t="str">
        <f t="shared" si="146"/>
        <v>Pazartesi</v>
      </c>
    </row>
    <row r="1295" spans="1:8" ht="10.5" customHeight="1" x14ac:dyDescent="0.25">
      <c r="A1295" s="28">
        <v>43298</v>
      </c>
      <c r="B1295" s="29">
        <f t="shared" si="140"/>
        <v>2018</v>
      </c>
      <c r="C1295" s="29">
        <f t="shared" si="141"/>
        <v>7</v>
      </c>
      <c r="D1295" s="29" t="str">
        <f t="shared" si="142"/>
        <v>Temmuz</v>
      </c>
      <c r="E1295" s="29">
        <f t="shared" si="143"/>
        <v>3</v>
      </c>
      <c r="F1295" s="29">
        <f t="shared" si="144"/>
        <v>29</v>
      </c>
      <c r="G1295" s="29">
        <f t="shared" si="145"/>
        <v>2</v>
      </c>
      <c r="H1295" s="29" t="str">
        <f t="shared" si="146"/>
        <v>Salı</v>
      </c>
    </row>
    <row r="1296" spans="1:8" ht="10.5" customHeight="1" x14ac:dyDescent="0.25">
      <c r="A1296" s="28">
        <v>43299</v>
      </c>
      <c r="B1296" s="29">
        <f t="shared" si="140"/>
        <v>2018</v>
      </c>
      <c r="C1296" s="29">
        <f t="shared" si="141"/>
        <v>7</v>
      </c>
      <c r="D1296" s="29" t="str">
        <f t="shared" si="142"/>
        <v>Temmuz</v>
      </c>
      <c r="E1296" s="29">
        <f t="shared" si="143"/>
        <v>3</v>
      </c>
      <c r="F1296" s="29">
        <f t="shared" si="144"/>
        <v>29</v>
      </c>
      <c r="G1296" s="29">
        <f t="shared" si="145"/>
        <v>3</v>
      </c>
      <c r="H1296" s="29" t="str">
        <f t="shared" si="146"/>
        <v>Çarşamba</v>
      </c>
    </row>
    <row r="1297" spans="1:8" ht="10.5" customHeight="1" x14ac:dyDescent="0.25">
      <c r="A1297" s="28">
        <v>43300</v>
      </c>
      <c r="B1297" s="29">
        <f t="shared" si="140"/>
        <v>2018</v>
      </c>
      <c r="C1297" s="29">
        <f t="shared" si="141"/>
        <v>7</v>
      </c>
      <c r="D1297" s="29" t="str">
        <f t="shared" si="142"/>
        <v>Temmuz</v>
      </c>
      <c r="E1297" s="29">
        <f t="shared" si="143"/>
        <v>3</v>
      </c>
      <c r="F1297" s="29">
        <f t="shared" si="144"/>
        <v>29</v>
      </c>
      <c r="G1297" s="29">
        <f t="shared" si="145"/>
        <v>4</v>
      </c>
      <c r="H1297" s="29" t="str">
        <f t="shared" si="146"/>
        <v>Perşembe</v>
      </c>
    </row>
    <row r="1298" spans="1:8" ht="10.5" customHeight="1" x14ac:dyDescent="0.25">
      <c r="A1298" s="28">
        <v>43301</v>
      </c>
      <c r="B1298" s="29">
        <f t="shared" si="140"/>
        <v>2018</v>
      </c>
      <c r="C1298" s="29">
        <f t="shared" si="141"/>
        <v>7</v>
      </c>
      <c r="D1298" s="29" t="str">
        <f t="shared" si="142"/>
        <v>Temmuz</v>
      </c>
      <c r="E1298" s="29">
        <f t="shared" si="143"/>
        <v>3</v>
      </c>
      <c r="F1298" s="29">
        <f t="shared" si="144"/>
        <v>29</v>
      </c>
      <c r="G1298" s="29">
        <f t="shared" si="145"/>
        <v>5</v>
      </c>
      <c r="H1298" s="29" t="str">
        <f t="shared" si="146"/>
        <v>Cuma</v>
      </c>
    </row>
    <row r="1299" spans="1:8" ht="10.5" customHeight="1" x14ac:dyDescent="0.25">
      <c r="A1299" s="28">
        <v>43302</v>
      </c>
      <c r="B1299" s="29">
        <f t="shared" si="140"/>
        <v>2018</v>
      </c>
      <c r="C1299" s="29">
        <f t="shared" si="141"/>
        <v>7</v>
      </c>
      <c r="D1299" s="29" t="str">
        <f t="shared" si="142"/>
        <v>Temmuz</v>
      </c>
      <c r="E1299" s="29">
        <f t="shared" si="143"/>
        <v>3</v>
      </c>
      <c r="F1299" s="29">
        <f t="shared" si="144"/>
        <v>29</v>
      </c>
      <c r="G1299" s="29">
        <f t="shared" si="145"/>
        <v>6</v>
      </c>
      <c r="H1299" s="29" t="str">
        <f t="shared" si="146"/>
        <v>Cumartesi</v>
      </c>
    </row>
    <row r="1300" spans="1:8" ht="10.5" customHeight="1" x14ac:dyDescent="0.25">
      <c r="A1300" s="28">
        <v>43303</v>
      </c>
      <c r="B1300" s="29">
        <f t="shared" si="140"/>
        <v>2018</v>
      </c>
      <c r="C1300" s="29">
        <f t="shared" si="141"/>
        <v>7</v>
      </c>
      <c r="D1300" s="29" t="str">
        <f t="shared" si="142"/>
        <v>Temmuz</v>
      </c>
      <c r="E1300" s="29">
        <f t="shared" si="143"/>
        <v>3</v>
      </c>
      <c r="F1300" s="29">
        <f t="shared" si="144"/>
        <v>29</v>
      </c>
      <c r="G1300" s="29">
        <f t="shared" si="145"/>
        <v>7</v>
      </c>
      <c r="H1300" s="29" t="str">
        <f t="shared" si="146"/>
        <v>Pazar</v>
      </c>
    </row>
    <row r="1301" spans="1:8" ht="10.5" customHeight="1" x14ac:dyDescent="0.25">
      <c r="A1301" s="28">
        <v>43304</v>
      </c>
      <c r="B1301" s="29">
        <f t="shared" si="140"/>
        <v>2018</v>
      </c>
      <c r="C1301" s="29">
        <f t="shared" si="141"/>
        <v>7</v>
      </c>
      <c r="D1301" s="29" t="str">
        <f t="shared" si="142"/>
        <v>Temmuz</v>
      </c>
      <c r="E1301" s="29">
        <f t="shared" si="143"/>
        <v>3</v>
      </c>
      <c r="F1301" s="29">
        <f t="shared" si="144"/>
        <v>30</v>
      </c>
      <c r="G1301" s="29">
        <f t="shared" si="145"/>
        <v>1</v>
      </c>
      <c r="H1301" s="29" t="str">
        <f t="shared" si="146"/>
        <v>Pazartesi</v>
      </c>
    </row>
    <row r="1302" spans="1:8" ht="10.5" customHeight="1" x14ac:dyDescent="0.25">
      <c r="A1302" s="28">
        <v>43305</v>
      </c>
      <c r="B1302" s="29">
        <f t="shared" si="140"/>
        <v>2018</v>
      </c>
      <c r="C1302" s="29">
        <f t="shared" si="141"/>
        <v>7</v>
      </c>
      <c r="D1302" s="29" t="str">
        <f t="shared" si="142"/>
        <v>Temmuz</v>
      </c>
      <c r="E1302" s="29">
        <f t="shared" si="143"/>
        <v>3</v>
      </c>
      <c r="F1302" s="29">
        <f t="shared" si="144"/>
        <v>30</v>
      </c>
      <c r="G1302" s="29">
        <f t="shared" si="145"/>
        <v>2</v>
      </c>
      <c r="H1302" s="29" t="str">
        <f t="shared" si="146"/>
        <v>Salı</v>
      </c>
    </row>
    <row r="1303" spans="1:8" ht="10.5" customHeight="1" x14ac:dyDescent="0.25">
      <c r="A1303" s="28">
        <v>43306</v>
      </c>
      <c r="B1303" s="29">
        <f t="shared" si="140"/>
        <v>2018</v>
      </c>
      <c r="C1303" s="29">
        <f t="shared" si="141"/>
        <v>7</v>
      </c>
      <c r="D1303" s="29" t="str">
        <f t="shared" si="142"/>
        <v>Temmuz</v>
      </c>
      <c r="E1303" s="29">
        <f t="shared" si="143"/>
        <v>3</v>
      </c>
      <c r="F1303" s="29">
        <f t="shared" si="144"/>
        <v>30</v>
      </c>
      <c r="G1303" s="29">
        <f t="shared" si="145"/>
        <v>3</v>
      </c>
      <c r="H1303" s="29" t="str">
        <f t="shared" si="146"/>
        <v>Çarşamba</v>
      </c>
    </row>
    <row r="1304" spans="1:8" ht="10.5" customHeight="1" x14ac:dyDescent="0.25">
      <c r="A1304" s="28">
        <v>43307</v>
      </c>
      <c r="B1304" s="29">
        <f t="shared" si="140"/>
        <v>2018</v>
      </c>
      <c r="C1304" s="29">
        <f t="shared" si="141"/>
        <v>7</v>
      </c>
      <c r="D1304" s="29" t="str">
        <f t="shared" si="142"/>
        <v>Temmuz</v>
      </c>
      <c r="E1304" s="29">
        <f t="shared" si="143"/>
        <v>3</v>
      </c>
      <c r="F1304" s="29">
        <f t="shared" si="144"/>
        <v>30</v>
      </c>
      <c r="G1304" s="29">
        <f t="shared" si="145"/>
        <v>4</v>
      </c>
      <c r="H1304" s="29" t="str">
        <f t="shared" si="146"/>
        <v>Perşembe</v>
      </c>
    </row>
    <row r="1305" spans="1:8" ht="10.5" customHeight="1" x14ac:dyDescent="0.25">
      <c r="A1305" s="28">
        <v>43308</v>
      </c>
      <c r="B1305" s="29">
        <f t="shared" si="140"/>
        <v>2018</v>
      </c>
      <c r="C1305" s="29">
        <f t="shared" si="141"/>
        <v>7</v>
      </c>
      <c r="D1305" s="29" t="str">
        <f t="shared" si="142"/>
        <v>Temmuz</v>
      </c>
      <c r="E1305" s="29">
        <f t="shared" si="143"/>
        <v>3</v>
      </c>
      <c r="F1305" s="29">
        <f t="shared" si="144"/>
        <v>30</v>
      </c>
      <c r="G1305" s="29">
        <f t="shared" si="145"/>
        <v>5</v>
      </c>
      <c r="H1305" s="29" t="str">
        <f t="shared" si="146"/>
        <v>Cuma</v>
      </c>
    </row>
    <row r="1306" spans="1:8" ht="10.5" customHeight="1" x14ac:dyDescent="0.25">
      <c r="A1306" s="28">
        <v>43309</v>
      </c>
      <c r="B1306" s="29">
        <f t="shared" si="140"/>
        <v>2018</v>
      </c>
      <c r="C1306" s="29">
        <f t="shared" si="141"/>
        <v>7</v>
      </c>
      <c r="D1306" s="29" t="str">
        <f t="shared" si="142"/>
        <v>Temmuz</v>
      </c>
      <c r="E1306" s="29">
        <f t="shared" si="143"/>
        <v>3</v>
      </c>
      <c r="F1306" s="29">
        <f t="shared" si="144"/>
        <v>30</v>
      </c>
      <c r="G1306" s="29">
        <f t="shared" si="145"/>
        <v>6</v>
      </c>
      <c r="H1306" s="29" t="str">
        <f t="shared" si="146"/>
        <v>Cumartesi</v>
      </c>
    </row>
    <row r="1307" spans="1:8" ht="10.5" customHeight="1" x14ac:dyDescent="0.25">
      <c r="A1307" s="28">
        <v>43310</v>
      </c>
      <c r="B1307" s="29">
        <f t="shared" si="140"/>
        <v>2018</v>
      </c>
      <c r="C1307" s="29">
        <f t="shared" si="141"/>
        <v>7</v>
      </c>
      <c r="D1307" s="29" t="str">
        <f t="shared" si="142"/>
        <v>Temmuz</v>
      </c>
      <c r="E1307" s="29">
        <f t="shared" si="143"/>
        <v>3</v>
      </c>
      <c r="F1307" s="29">
        <f t="shared" si="144"/>
        <v>30</v>
      </c>
      <c r="G1307" s="29">
        <f t="shared" si="145"/>
        <v>7</v>
      </c>
      <c r="H1307" s="29" t="str">
        <f t="shared" si="146"/>
        <v>Pazar</v>
      </c>
    </row>
    <row r="1308" spans="1:8" ht="10.5" customHeight="1" x14ac:dyDescent="0.25">
      <c r="A1308" s="28">
        <v>43311</v>
      </c>
      <c r="B1308" s="29">
        <f t="shared" si="140"/>
        <v>2018</v>
      </c>
      <c r="C1308" s="29">
        <f t="shared" si="141"/>
        <v>7</v>
      </c>
      <c r="D1308" s="29" t="str">
        <f t="shared" si="142"/>
        <v>Temmuz</v>
      </c>
      <c r="E1308" s="29">
        <f t="shared" si="143"/>
        <v>3</v>
      </c>
      <c r="F1308" s="29">
        <f t="shared" si="144"/>
        <v>31</v>
      </c>
      <c r="G1308" s="29">
        <f t="shared" si="145"/>
        <v>1</v>
      </c>
      <c r="H1308" s="29" t="str">
        <f t="shared" si="146"/>
        <v>Pazartesi</v>
      </c>
    </row>
    <row r="1309" spans="1:8" ht="10.5" customHeight="1" x14ac:dyDescent="0.25">
      <c r="A1309" s="28">
        <v>43312</v>
      </c>
      <c r="B1309" s="29">
        <f t="shared" si="140"/>
        <v>2018</v>
      </c>
      <c r="C1309" s="29">
        <f t="shared" si="141"/>
        <v>7</v>
      </c>
      <c r="D1309" s="29" t="str">
        <f t="shared" si="142"/>
        <v>Temmuz</v>
      </c>
      <c r="E1309" s="29">
        <f t="shared" si="143"/>
        <v>3</v>
      </c>
      <c r="F1309" s="29">
        <f t="shared" si="144"/>
        <v>31</v>
      </c>
      <c r="G1309" s="29">
        <f t="shared" si="145"/>
        <v>2</v>
      </c>
      <c r="H1309" s="29" t="str">
        <f t="shared" si="146"/>
        <v>Salı</v>
      </c>
    </row>
    <row r="1310" spans="1:8" ht="10.5" customHeight="1" x14ac:dyDescent="0.25">
      <c r="A1310" s="28">
        <v>43313</v>
      </c>
      <c r="B1310" s="29">
        <f t="shared" si="140"/>
        <v>2018</v>
      </c>
      <c r="C1310" s="29">
        <f t="shared" si="141"/>
        <v>8</v>
      </c>
      <c r="D1310" s="29" t="str">
        <f t="shared" si="142"/>
        <v>Ağustos</v>
      </c>
      <c r="E1310" s="29">
        <f t="shared" si="143"/>
        <v>3</v>
      </c>
      <c r="F1310" s="29">
        <f t="shared" si="144"/>
        <v>31</v>
      </c>
      <c r="G1310" s="29">
        <f t="shared" si="145"/>
        <v>3</v>
      </c>
      <c r="H1310" s="29" t="str">
        <f t="shared" si="146"/>
        <v>Çarşamba</v>
      </c>
    </row>
    <row r="1311" spans="1:8" ht="10.5" customHeight="1" x14ac:dyDescent="0.25">
      <c r="A1311" s="28">
        <v>43314</v>
      </c>
      <c r="B1311" s="29">
        <f t="shared" si="140"/>
        <v>2018</v>
      </c>
      <c r="C1311" s="29">
        <f t="shared" si="141"/>
        <v>8</v>
      </c>
      <c r="D1311" s="29" t="str">
        <f t="shared" si="142"/>
        <v>Ağustos</v>
      </c>
      <c r="E1311" s="29">
        <f t="shared" si="143"/>
        <v>3</v>
      </c>
      <c r="F1311" s="29">
        <f t="shared" si="144"/>
        <v>31</v>
      </c>
      <c r="G1311" s="29">
        <f t="shared" si="145"/>
        <v>4</v>
      </c>
      <c r="H1311" s="29" t="str">
        <f t="shared" si="146"/>
        <v>Perşembe</v>
      </c>
    </row>
    <row r="1312" spans="1:8" ht="10.5" customHeight="1" x14ac:dyDescent="0.25">
      <c r="A1312" s="28">
        <v>43315</v>
      </c>
      <c r="B1312" s="29">
        <f t="shared" si="140"/>
        <v>2018</v>
      </c>
      <c r="C1312" s="29">
        <f t="shared" si="141"/>
        <v>8</v>
      </c>
      <c r="D1312" s="29" t="str">
        <f t="shared" si="142"/>
        <v>Ağustos</v>
      </c>
      <c r="E1312" s="29">
        <f t="shared" si="143"/>
        <v>3</v>
      </c>
      <c r="F1312" s="29">
        <f t="shared" si="144"/>
        <v>31</v>
      </c>
      <c r="G1312" s="29">
        <f t="shared" si="145"/>
        <v>5</v>
      </c>
      <c r="H1312" s="29" t="str">
        <f t="shared" si="146"/>
        <v>Cuma</v>
      </c>
    </row>
    <row r="1313" spans="1:8" ht="10.5" customHeight="1" x14ac:dyDescent="0.25">
      <c r="A1313" s="28">
        <v>43316</v>
      </c>
      <c r="B1313" s="29">
        <f t="shared" si="140"/>
        <v>2018</v>
      </c>
      <c r="C1313" s="29">
        <f t="shared" si="141"/>
        <v>8</v>
      </c>
      <c r="D1313" s="29" t="str">
        <f t="shared" si="142"/>
        <v>Ağustos</v>
      </c>
      <c r="E1313" s="29">
        <f t="shared" si="143"/>
        <v>3</v>
      </c>
      <c r="F1313" s="29">
        <f t="shared" si="144"/>
        <v>31</v>
      </c>
      <c r="G1313" s="29">
        <f t="shared" si="145"/>
        <v>6</v>
      </c>
      <c r="H1313" s="29" t="str">
        <f t="shared" si="146"/>
        <v>Cumartesi</v>
      </c>
    </row>
    <row r="1314" spans="1:8" ht="10.5" customHeight="1" x14ac:dyDescent="0.25">
      <c r="A1314" s="28">
        <v>43317</v>
      </c>
      <c r="B1314" s="29">
        <f t="shared" si="140"/>
        <v>2018</v>
      </c>
      <c r="C1314" s="29">
        <f t="shared" si="141"/>
        <v>8</v>
      </c>
      <c r="D1314" s="29" t="str">
        <f t="shared" si="142"/>
        <v>Ağustos</v>
      </c>
      <c r="E1314" s="29">
        <f t="shared" si="143"/>
        <v>3</v>
      </c>
      <c r="F1314" s="29">
        <f t="shared" si="144"/>
        <v>31</v>
      </c>
      <c r="G1314" s="29">
        <f t="shared" si="145"/>
        <v>7</v>
      </c>
      <c r="H1314" s="29" t="str">
        <f t="shared" si="146"/>
        <v>Pazar</v>
      </c>
    </row>
    <row r="1315" spans="1:8" ht="10.5" customHeight="1" x14ac:dyDescent="0.25">
      <c r="A1315" s="28">
        <v>43318</v>
      </c>
      <c r="B1315" s="29">
        <f t="shared" si="140"/>
        <v>2018</v>
      </c>
      <c r="C1315" s="29">
        <f t="shared" si="141"/>
        <v>8</v>
      </c>
      <c r="D1315" s="29" t="str">
        <f t="shared" si="142"/>
        <v>Ağustos</v>
      </c>
      <c r="E1315" s="29">
        <f t="shared" si="143"/>
        <v>3</v>
      </c>
      <c r="F1315" s="29">
        <f t="shared" si="144"/>
        <v>32</v>
      </c>
      <c r="G1315" s="29">
        <f t="shared" si="145"/>
        <v>1</v>
      </c>
      <c r="H1315" s="29" t="str">
        <f t="shared" si="146"/>
        <v>Pazartesi</v>
      </c>
    </row>
    <row r="1316" spans="1:8" ht="10.5" customHeight="1" x14ac:dyDescent="0.25">
      <c r="A1316" s="28">
        <v>43319</v>
      </c>
      <c r="B1316" s="29">
        <f t="shared" si="140"/>
        <v>2018</v>
      </c>
      <c r="C1316" s="29">
        <f t="shared" si="141"/>
        <v>8</v>
      </c>
      <c r="D1316" s="29" t="str">
        <f t="shared" si="142"/>
        <v>Ağustos</v>
      </c>
      <c r="E1316" s="29">
        <f t="shared" si="143"/>
        <v>3</v>
      </c>
      <c r="F1316" s="29">
        <f t="shared" si="144"/>
        <v>32</v>
      </c>
      <c r="G1316" s="29">
        <f t="shared" si="145"/>
        <v>2</v>
      </c>
      <c r="H1316" s="29" t="str">
        <f t="shared" si="146"/>
        <v>Salı</v>
      </c>
    </row>
    <row r="1317" spans="1:8" ht="10.5" customHeight="1" x14ac:dyDescent="0.25">
      <c r="A1317" s="28">
        <v>43320</v>
      </c>
      <c r="B1317" s="29">
        <f t="shared" si="140"/>
        <v>2018</v>
      </c>
      <c r="C1317" s="29">
        <f t="shared" si="141"/>
        <v>8</v>
      </c>
      <c r="D1317" s="29" t="str">
        <f t="shared" si="142"/>
        <v>Ağustos</v>
      </c>
      <c r="E1317" s="29">
        <f t="shared" si="143"/>
        <v>3</v>
      </c>
      <c r="F1317" s="29">
        <f t="shared" si="144"/>
        <v>32</v>
      </c>
      <c r="G1317" s="29">
        <f t="shared" si="145"/>
        <v>3</v>
      </c>
      <c r="H1317" s="29" t="str">
        <f t="shared" si="146"/>
        <v>Çarşamba</v>
      </c>
    </row>
    <row r="1318" spans="1:8" ht="10.5" customHeight="1" x14ac:dyDescent="0.25">
      <c r="A1318" s="28">
        <v>43321</v>
      </c>
      <c r="B1318" s="29">
        <f t="shared" si="140"/>
        <v>2018</v>
      </c>
      <c r="C1318" s="29">
        <f t="shared" si="141"/>
        <v>8</v>
      </c>
      <c r="D1318" s="29" t="str">
        <f t="shared" si="142"/>
        <v>Ağustos</v>
      </c>
      <c r="E1318" s="29">
        <f t="shared" si="143"/>
        <v>3</v>
      </c>
      <c r="F1318" s="29">
        <f t="shared" si="144"/>
        <v>32</v>
      </c>
      <c r="G1318" s="29">
        <f t="shared" si="145"/>
        <v>4</v>
      </c>
      <c r="H1318" s="29" t="str">
        <f t="shared" si="146"/>
        <v>Perşembe</v>
      </c>
    </row>
    <row r="1319" spans="1:8" ht="10.5" customHeight="1" x14ac:dyDescent="0.25">
      <c r="A1319" s="28">
        <v>43322</v>
      </c>
      <c r="B1319" s="29">
        <f t="shared" si="140"/>
        <v>2018</v>
      </c>
      <c r="C1319" s="29">
        <f t="shared" si="141"/>
        <v>8</v>
      </c>
      <c r="D1319" s="29" t="str">
        <f t="shared" si="142"/>
        <v>Ağustos</v>
      </c>
      <c r="E1319" s="29">
        <f t="shared" si="143"/>
        <v>3</v>
      </c>
      <c r="F1319" s="29">
        <f t="shared" si="144"/>
        <v>32</v>
      </c>
      <c r="G1319" s="29">
        <f t="shared" si="145"/>
        <v>5</v>
      </c>
      <c r="H1319" s="29" t="str">
        <f t="shared" si="146"/>
        <v>Cuma</v>
      </c>
    </row>
    <row r="1320" spans="1:8" ht="10.5" customHeight="1" x14ac:dyDescent="0.25">
      <c r="A1320" s="28">
        <v>43323</v>
      </c>
      <c r="B1320" s="29">
        <f t="shared" si="140"/>
        <v>2018</v>
      </c>
      <c r="C1320" s="29">
        <f t="shared" si="141"/>
        <v>8</v>
      </c>
      <c r="D1320" s="29" t="str">
        <f t="shared" si="142"/>
        <v>Ağustos</v>
      </c>
      <c r="E1320" s="29">
        <f t="shared" si="143"/>
        <v>3</v>
      </c>
      <c r="F1320" s="29">
        <f t="shared" si="144"/>
        <v>32</v>
      </c>
      <c r="G1320" s="29">
        <f t="shared" si="145"/>
        <v>6</v>
      </c>
      <c r="H1320" s="29" t="str">
        <f t="shared" si="146"/>
        <v>Cumartesi</v>
      </c>
    </row>
    <row r="1321" spans="1:8" ht="10.5" customHeight="1" x14ac:dyDescent="0.25">
      <c r="A1321" s="28">
        <v>43324</v>
      </c>
      <c r="B1321" s="29">
        <f t="shared" si="140"/>
        <v>2018</v>
      </c>
      <c r="C1321" s="29">
        <f t="shared" si="141"/>
        <v>8</v>
      </c>
      <c r="D1321" s="29" t="str">
        <f t="shared" si="142"/>
        <v>Ağustos</v>
      </c>
      <c r="E1321" s="29">
        <f t="shared" si="143"/>
        <v>3</v>
      </c>
      <c r="F1321" s="29">
        <f t="shared" si="144"/>
        <v>32</v>
      </c>
      <c r="G1321" s="29">
        <f t="shared" si="145"/>
        <v>7</v>
      </c>
      <c r="H1321" s="29" t="str">
        <f t="shared" si="146"/>
        <v>Pazar</v>
      </c>
    </row>
    <row r="1322" spans="1:8" ht="10.5" customHeight="1" x14ac:dyDescent="0.25">
      <c r="A1322" s="28">
        <v>43325</v>
      </c>
      <c r="B1322" s="29">
        <f t="shared" si="140"/>
        <v>2018</v>
      </c>
      <c r="C1322" s="29">
        <f t="shared" si="141"/>
        <v>8</v>
      </c>
      <c r="D1322" s="29" t="str">
        <f t="shared" si="142"/>
        <v>Ağustos</v>
      </c>
      <c r="E1322" s="29">
        <f t="shared" si="143"/>
        <v>3</v>
      </c>
      <c r="F1322" s="29">
        <f t="shared" si="144"/>
        <v>33</v>
      </c>
      <c r="G1322" s="29">
        <f t="shared" si="145"/>
        <v>1</v>
      </c>
      <c r="H1322" s="29" t="str">
        <f t="shared" si="146"/>
        <v>Pazartesi</v>
      </c>
    </row>
    <row r="1323" spans="1:8" ht="10.5" customHeight="1" x14ac:dyDescent="0.25">
      <c r="A1323" s="28">
        <v>43326</v>
      </c>
      <c r="B1323" s="29">
        <f t="shared" si="140"/>
        <v>2018</v>
      </c>
      <c r="C1323" s="29">
        <f t="shared" si="141"/>
        <v>8</v>
      </c>
      <c r="D1323" s="29" t="str">
        <f t="shared" si="142"/>
        <v>Ağustos</v>
      </c>
      <c r="E1323" s="29">
        <f t="shared" si="143"/>
        <v>3</v>
      </c>
      <c r="F1323" s="29">
        <f t="shared" si="144"/>
        <v>33</v>
      </c>
      <c r="G1323" s="29">
        <f t="shared" si="145"/>
        <v>2</v>
      </c>
      <c r="H1323" s="29" t="str">
        <f t="shared" si="146"/>
        <v>Salı</v>
      </c>
    </row>
    <row r="1324" spans="1:8" ht="10.5" customHeight="1" x14ac:dyDescent="0.25">
      <c r="A1324" s="28">
        <v>43327</v>
      </c>
      <c r="B1324" s="29">
        <f t="shared" si="140"/>
        <v>2018</v>
      </c>
      <c r="C1324" s="29">
        <f t="shared" si="141"/>
        <v>8</v>
      </c>
      <c r="D1324" s="29" t="str">
        <f t="shared" si="142"/>
        <v>Ağustos</v>
      </c>
      <c r="E1324" s="29">
        <f t="shared" si="143"/>
        <v>3</v>
      </c>
      <c r="F1324" s="29">
        <f t="shared" si="144"/>
        <v>33</v>
      </c>
      <c r="G1324" s="29">
        <f t="shared" si="145"/>
        <v>3</v>
      </c>
      <c r="H1324" s="29" t="str">
        <f t="shared" si="146"/>
        <v>Çarşamba</v>
      </c>
    </row>
    <row r="1325" spans="1:8" ht="10.5" customHeight="1" x14ac:dyDescent="0.25">
      <c r="A1325" s="28">
        <v>43328</v>
      </c>
      <c r="B1325" s="29">
        <f t="shared" si="140"/>
        <v>2018</v>
      </c>
      <c r="C1325" s="29">
        <f t="shared" si="141"/>
        <v>8</v>
      </c>
      <c r="D1325" s="29" t="str">
        <f t="shared" si="142"/>
        <v>Ağustos</v>
      </c>
      <c r="E1325" s="29">
        <f t="shared" si="143"/>
        <v>3</v>
      </c>
      <c r="F1325" s="29">
        <f t="shared" si="144"/>
        <v>33</v>
      </c>
      <c r="G1325" s="29">
        <f t="shared" si="145"/>
        <v>4</v>
      </c>
      <c r="H1325" s="29" t="str">
        <f t="shared" si="146"/>
        <v>Perşembe</v>
      </c>
    </row>
    <row r="1326" spans="1:8" ht="10.5" customHeight="1" x14ac:dyDescent="0.25">
      <c r="A1326" s="28">
        <v>43329</v>
      </c>
      <c r="B1326" s="29">
        <f t="shared" si="140"/>
        <v>2018</v>
      </c>
      <c r="C1326" s="29">
        <f t="shared" si="141"/>
        <v>8</v>
      </c>
      <c r="D1326" s="29" t="str">
        <f t="shared" si="142"/>
        <v>Ağustos</v>
      </c>
      <c r="E1326" s="29">
        <f t="shared" si="143"/>
        <v>3</v>
      </c>
      <c r="F1326" s="29">
        <f t="shared" si="144"/>
        <v>33</v>
      </c>
      <c r="G1326" s="29">
        <f t="shared" si="145"/>
        <v>5</v>
      </c>
      <c r="H1326" s="29" t="str">
        <f t="shared" si="146"/>
        <v>Cuma</v>
      </c>
    </row>
    <row r="1327" spans="1:8" ht="10.5" customHeight="1" x14ac:dyDescent="0.25">
      <c r="A1327" s="28">
        <v>43330</v>
      </c>
      <c r="B1327" s="29">
        <f t="shared" si="140"/>
        <v>2018</v>
      </c>
      <c r="C1327" s="29">
        <f t="shared" si="141"/>
        <v>8</v>
      </c>
      <c r="D1327" s="29" t="str">
        <f t="shared" si="142"/>
        <v>Ağustos</v>
      </c>
      <c r="E1327" s="29">
        <f t="shared" si="143"/>
        <v>3</v>
      </c>
      <c r="F1327" s="29">
        <f t="shared" si="144"/>
        <v>33</v>
      </c>
      <c r="G1327" s="29">
        <f t="shared" si="145"/>
        <v>6</v>
      </c>
      <c r="H1327" s="29" t="str">
        <f t="shared" si="146"/>
        <v>Cumartesi</v>
      </c>
    </row>
    <row r="1328" spans="1:8" ht="10.5" customHeight="1" x14ac:dyDescent="0.25">
      <c r="A1328" s="28">
        <v>43331</v>
      </c>
      <c r="B1328" s="29">
        <f t="shared" si="140"/>
        <v>2018</v>
      </c>
      <c r="C1328" s="29">
        <f t="shared" si="141"/>
        <v>8</v>
      </c>
      <c r="D1328" s="29" t="str">
        <f t="shared" si="142"/>
        <v>Ağustos</v>
      </c>
      <c r="E1328" s="29">
        <f t="shared" si="143"/>
        <v>3</v>
      </c>
      <c r="F1328" s="29">
        <f t="shared" si="144"/>
        <v>33</v>
      </c>
      <c r="G1328" s="29">
        <f t="shared" si="145"/>
        <v>7</v>
      </c>
      <c r="H1328" s="29" t="str">
        <f t="shared" si="146"/>
        <v>Pazar</v>
      </c>
    </row>
    <row r="1329" spans="1:8" ht="10.5" customHeight="1" x14ac:dyDescent="0.25">
      <c r="A1329" s="28">
        <v>43332</v>
      </c>
      <c r="B1329" s="29">
        <f t="shared" si="140"/>
        <v>2018</v>
      </c>
      <c r="C1329" s="29">
        <f t="shared" si="141"/>
        <v>8</v>
      </c>
      <c r="D1329" s="29" t="str">
        <f t="shared" si="142"/>
        <v>Ağustos</v>
      </c>
      <c r="E1329" s="29">
        <f t="shared" si="143"/>
        <v>3</v>
      </c>
      <c r="F1329" s="29">
        <f t="shared" si="144"/>
        <v>34</v>
      </c>
      <c r="G1329" s="29">
        <f t="shared" si="145"/>
        <v>1</v>
      </c>
      <c r="H1329" s="29" t="str">
        <f t="shared" si="146"/>
        <v>Pazartesi</v>
      </c>
    </row>
    <row r="1330" spans="1:8" ht="10.5" customHeight="1" x14ac:dyDescent="0.25">
      <c r="A1330" s="28">
        <v>43333</v>
      </c>
      <c r="B1330" s="29">
        <f t="shared" si="140"/>
        <v>2018</v>
      </c>
      <c r="C1330" s="29">
        <f t="shared" si="141"/>
        <v>8</v>
      </c>
      <c r="D1330" s="29" t="str">
        <f t="shared" si="142"/>
        <v>Ağustos</v>
      </c>
      <c r="E1330" s="29">
        <f t="shared" si="143"/>
        <v>3</v>
      </c>
      <c r="F1330" s="29">
        <f t="shared" si="144"/>
        <v>34</v>
      </c>
      <c r="G1330" s="29">
        <f t="shared" si="145"/>
        <v>2</v>
      </c>
      <c r="H1330" s="29" t="str">
        <f t="shared" si="146"/>
        <v>Salı</v>
      </c>
    </row>
    <row r="1331" spans="1:8" ht="10.5" customHeight="1" x14ac:dyDescent="0.25">
      <c r="A1331" s="28">
        <v>43334</v>
      </c>
      <c r="B1331" s="29">
        <f t="shared" si="140"/>
        <v>2018</v>
      </c>
      <c r="C1331" s="29">
        <f t="shared" si="141"/>
        <v>8</v>
      </c>
      <c r="D1331" s="29" t="str">
        <f t="shared" si="142"/>
        <v>Ağustos</v>
      </c>
      <c r="E1331" s="29">
        <f t="shared" si="143"/>
        <v>3</v>
      </c>
      <c r="F1331" s="29">
        <f t="shared" si="144"/>
        <v>34</v>
      </c>
      <c r="G1331" s="29">
        <f t="shared" si="145"/>
        <v>3</v>
      </c>
      <c r="H1331" s="29" t="str">
        <f t="shared" si="146"/>
        <v>Çarşamba</v>
      </c>
    </row>
    <row r="1332" spans="1:8" ht="10.5" customHeight="1" x14ac:dyDescent="0.25">
      <c r="A1332" s="28">
        <v>43335</v>
      </c>
      <c r="B1332" s="29">
        <f t="shared" si="140"/>
        <v>2018</v>
      </c>
      <c r="C1332" s="29">
        <f t="shared" si="141"/>
        <v>8</v>
      </c>
      <c r="D1332" s="29" t="str">
        <f t="shared" si="142"/>
        <v>Ağustos</v>
      </c>
      <c r="E1332" s="29">
        <f t="shared" si="143"/>
        <v>3</v>
      </c>
      <c r="F1332" s="29">
        <f t="shared" si="144"/>
        <v>34</v>
      </c>
      <c r="G1332" s="29">
        <f t="shared" si="145"/>
        <v>4</v>
      </c>
      <c r="H1332" s="29" t="str">
        <f t="shared" si="146"/>
        <v>Perşembe</v>
      </c>
    </row>
    <row r="1333" spans="1:8" ht="10.5" customHeight="1" x14ac:dyDescent="0.25">
      <c r="A1333" s="28">
        <v>43336</v>
      </c>
      <c r="B1333" s="29">
        <f t="shared" si="140"/>
        <v>2018</v>
      </c>
      <c r="C1333" s="29">
        <f t="shared" si="141"/>
        <v>8</v>
      </c>
      <c r="D1333" s="29" t="str">
        <f t="shared" si="142"/>
        <v>Ağustos</v>
      </c>
      <c r="E1333" s="29">
        <f t="shared" si="143"/>
        <v>3</v>
      </c>
      <c r="F1333" s="29">
        <f t="shared" si="144"/>
        <v>34</v>
      </c>
      <c r="G1333" s="29">
        <f t="shared" si="145"/>
        <v>5</v>
      </c>
      <c r="H1333" s="29" t="str">
        <f t="shared" si="146"/>
        <v>Cuma</v>
      </c>
    </row>
    <row r="1334" spans="1:8" ht="10.5" customHeight="1" x14ac:dyDescent="0.25">
      <c r="A1334" s="28">
        <v>43337</v>
      </c>
      <c r="B1334" s="29">
        <f t="shared" si="140"/>
        <v>2018</v>
      </c>
      <c r="C1334" s="29">
        <f t="shared" si="141"/>
        <v>8</v>
      </c>
      <c r="D1334" s="29" t="str">
        <f t="shared" si="142"/>
        <v>Ağustos</v>
      </c>
      <c r="E1334" s="29">
        <f t="shared" si="143"/>
        <v>3</v>
      </c>
      <c r="F1334" s="29">
        <f t="shared" si="144"/>
        <v>34</v>
      </c>
      <c r="G1334" s="29">
        <f t="shared" si="145"/>
        <v>6</v>
      </c>
      <c r="H1334" s="29" t="str">
        <f t="shared" si="146"/>
        <v>Cumartesi</v>
      </c>
    </row>
    <row r="1335" spans="1:8" ht="10.5" customHeight="1" x14ac:dyDescent="0.25">
      <c r="A1335" s="28">
        <v>43338</v>
      </c>
      <c r="B1335" s="29">
        <f t="shared" si="140"/>
        <v>2018</v>
      </c>
      <c r="C1335" s="29">
        <f t="shared" si="141"/>
        <v>8</v>
      </c>
      <c r="D1335" s="29" t="str">
        <f t="shared" si="142"/>
        <v>Ağustos</v>
      </c>
      <c r="E1335" s="29">
        <f t="shared" si="143"/>
        <v>3</v>
      </c>
      <c r="F1335" s="29">
        <f t="shared" si="144"/>
        <v>34</v>
      </c>
      <c r="G1335" s="29">
        <f t="shared" si="145"/>
        <v>7</v>
      </c>
      <c r="H1335" s="29" t="str">
        <f t="shared" si="146"/>
        <v>Pazar</v>
      </c>
    </row>
    <row r="1336" spans="1:8" ht="10.5" customHeight="1" x14ac:dyDescent="0.25">
      <c r="A1336" s="28">
        <v>43339</v>
      </c>
      <c r="B1336" s="29">
        <f t="shared" si="140"/>
        <v>2018</v>
      </c>
      <c r="C1336" s="29">
        <f t="shared" si="141"/>
        <v>8</v>
      </c>
      <c r="D1336" s="29" t="str">
        <f t="shared" si="142"/>
        <v>Ağustos</v>
      </c>
      <c r="E1336" s="29">
        <f t="shared" si="143"/>
        <v>3</v>
      </c>
      <c r="F1336" s="29">
        <f t="shared" si="144"/>
        <v>35</v>
      </c>
      <c r="G1336" s="29">
        <f t="shared" si="145"/>
        <v>1</v>
      </c>
      <c r="H1336" s="29" t="str">
        <f t="shared" si="146"/>
        <v>Pazartesi</v>
      </c>
    </row>
    <row r="1337" spans="1:8" ht="10.5" customHeight="1" x14ac:dyDescent="0.25">
      <c r="A1337" s="28">
        <v>43340</v>
      </c>
      <c r="B1337" s="29">
        <f t="shared" si="140"/>
        <v>2018</v>
      </c>
      <c r="C1337" s="29">
        <f t="shared" si="141"/>
        <v>8</v>
      </c>
      <c r="D1337" s="29" t="str">
        <f t="shared" si="142"/>
        <v>Ağustos</v>
      </c>
      <c r="E1337" s="29">
        <f t="shared" si="143"/>
        <v>3</v>
      </c>
      <c r="F1337" s="29">
        <f t="shared" si="144"/>
        <v>35</v>
      </c>
      <c r="G1337" s="29">
        <f t="shared" si="145"/>
        <v>2</v>
      </c>
      <c r="H1337" s="29" t="str">
        <f t="shared" si="146"/>
        <v>Salı</v>
      </c>
    </row>
    <row r="1338" spans="1:8" ht="10.5" customHeight="1" x14ac:dyDescent="0.25">
      <c r="A1338" s="28">
        <v>43341</v>
      </c>
      <c r="B1338" s="29">
        <f t="shared" si="140"/>
        <v>2018</v>
      </c>
      <c r="C1338" s="29">
        <f t="shared" si="141"/>
        <v>8</v>
      </c>
      <c r="D1338" s="29" t="str">
        <f t="shared" si="142"/>
        <v>Ağustos</v>
      </c>
      <c r="E1338" s="29">
        <f t="shared" si="143"/>
        <v>3</v>
      </c>
      <c r="F1338" s="29">
        <f t="shared" si="144"/>
        <v>35</v>
      </c>
      <c r="G1338" s="29">
        <f t="shared" si="145"/>
        <v>3</v>
      </c>
      <c r="H1338" s="29" t="str">
        <f t="shared" si="146"/>
        <v>Çarşamba</v>
      </c>
    </row>
    <row r="1339" spans="1:8" ht="10.5" customHeight="1" x14ac:dyDescent="0.25">
      <c r="A1339" s="28">
        <v>43342</v>
      </c>
      <c r="B1339" s="29">
        <f t="shared" si="140"/>
        <v>2018</v>
      </c>
      <c r="C1339" s="29">
        <f t="shared" si="141"/>
        <v>8</v>
      </c>
      <c r="D1339" s="29" t="str">
        <f t="shared" si="142"/>
        <v>Ağustos</v>
      </c>
      <c r="E1339" s="29">
        <f t="shared" si="143"/>
        <v>3</v>
      </c>
      <c r="F1339" s="29">
        <f t="shared" si="144"/>
        <v>35</v>
      </c>
      <c r="G1339" s="29">
        <f t="shared" si="145"/>
        <v>4</v>
      </c>
      <c r="H1339" s="29" t="str">
        <f t="shared" si="146"/>
        <v>Perşembe</v>
      </c>
    </row>
    <row r="1340" spans="1:8" ht="10.5" customHeight="1" x14ac:dyDescent="0.25">
      <c r="A1340" s="28">
        <v>43343</v>
      </c>
      <c r="B1340" s="29">
        <f t="shared" si="140"/>
        <v>2018</v>
      </c>
      <c r="C1340" s="29">
        <f t="shared" si="141"/>
        <v>8</v>
      </c>
      <c r="D1340" s="29" t="str">
        <f t="shared" si="142"/>
        <v>Ağustos</v>
      </c>
      <c r="E1340" s="29">
        <f t="shared" si="143"/>
        <v>3</v>
      </c>
      <c r="F1340" s="29">
        <f t="shared" si="144"/>
        <v>35</v>
      </c>
      <c r="G1340" s="29">
        <f t="shared" si="145"/>
        <v>5</v>
      </c>
      <c r="H1340" s="29" t="str">
        <f t="shared" si="146"/>
        <v>Cuma</v>
      </c>
    </row>
    <row r="1341" spans="1:8" ht="10.5" customHeight="1" x14ac:dyDescent="0.25">
      <c r="A1341" s="28">
        <v>43344</v>
      </c>
      <c r="B1341" s="29">
        <f t="shared" si="140"/>
        <v>2018</v>
      </c>
      <c r="C1341" s="29">
        <f t="shared" si="141"/>
        <v>9</v>
      </c>
      <c r="D1341" s="29" t="str">
        <f t="shared" si="142"/>
        <v>Eylül</v>
      </c>
      <c r="E1341" s="29">
        <f t="shared" si="143"/>
        <v>3</v>
      </c>
      <c r="F1341" s="29">
        <f t="shared" si="144"/>
        <v>35</v>
      </c>
      <c r="G1341" s="29">
        <f t="shared" si="145"/>
        <v>6</v>
      </c>
      <c r="H1341" s="29" t="str">
        <f t="shared" si="146"/>
        <v>Cumartesi</v>
      </c>
    </row>
    <row r="1342" spans="1:8" ht="10.5" customHeight="1" x14ac:dyDescent="0.25">
      <c r="A1342" s="28">
        <v>43345</v>
      </c>
      <c r="B1342" s="29">
        <f t="shared" si="140"/>
        <v>2018</v>
      </c>
      <c r="C1342" s="29">
        <f t="shared" si="141"/>
        <v>9</v>
      </c>
      <c r="D1342" s="29" t="str">
        <f t="shared" si="142"/>
        <v>Eylül</v>
      </c>
      <c r="E1342" s="29">
        <f t="shared" si="143"/>
        <v>3</v>
      </c>
      <c r="F1342" s="29">
        <f t="shared" si="144"/>
        <v>35</v>
      </c>
      <c r="G1342" s="29">
        <f t="shared" si="145"/>
        <v>7</v>
      </c>
      <c r="H1342" s="29" t="str">
        <f t="shared" si="146"/>
        <v>Pazar</v>
      </c>
    </row>
    <row r="1343" spans="1:8" ht="10.5" customHeight="1" x14ac:dyDescent="0.25">
      <c r="A1343" s="28">
        <v>43346</v>
      </c>
      <c r="B1343" s="29">
        <f t="shared" si="140"/>
        <v>2018</v>
      </c>
      <c r="C1343" s="29">
        <f t="shared" si="141"/>
        <v>9</v>
      </c>
      <c r="D1343" s="29" t="str">
        <f t="shared" si="142"/>
        <v>Eylül</v>
      </c>
      <c r="E1343" s="29">
        <f t="shared" si="143"/>
        <v>3</v>
      </c>
      <c r="F1343" s="29">
        <f t="shared" si="144"/>
        <v>36</v>
      </c>
      <c r="G1343" s="29">
        <f t="shared" si="145"/>
        <v>1</v>
      </c>
      <c r="H1343" s="29" t="str">
        <f t="shared" si="146"/>
        <v>Pazartesi</v>
      </c>
    </row>
    <row r="1344" spans="1:8" ht="10.5" customHeight="1" x14ac:dyDescent="0.25">
      <c r="A1344" s="28">
        <v>43347</v>
      </c>
      <c r="B1344" s="29">
        <f t="shared" si="140"/>
        <v>2018</v>
      </c>
      <c r="C1344" s="29">
        <f t="shared" si="141"/>
        <v>9</v>
      </c>
      <c r="D1344" s="29" t="str">
        <f t="shared" si="142"/>
        <v>Eylül</v>
      </c>
      <c r="E1344" s="29">
        <f t="shared" si="143"/>
        <v>3</v>
      </c>
      <c r="F1344" s="29">
        <f t="shared" si="144"/>
        <v>36</v>
      </c>
      <c r="G1344" s="29">
        <f t="shared" si="145"/>
        <v>2</v>
      </c>
      <c r="H1344" s="29" t="str">
        <f t="shared" si="146"/>
        <v>Salı</v>
      </c>
    </row>
    <row r="1345" spans="1:8" ht="10.5" customHeight="1" x14ac:dyDescent="0.25">
      <c r="A1345" s="28">
        <v>43348</v>
      </c>
      <c r="B1345" s="29">
        <f t="shared" si="140"/>
        <v>2018</v>
      </c>
      <c r="C1345" s="29">
        <f t="shared" si="141"/>
        <v>9</v>
      </c>
      <c r="D1345" s="29" t="str">
        <f t="shared" si="142"/>
        <v>Eylül</v>
      </c>
      <c r="E1345" s="29">
        <f t="shared" si="143"/>
        <v>3</v>
      </c>
      <c r="F1345" s="29">
        <f t="shared" si="144"/>
        <v>36</v>
      </c>
      <c r="G1345" s="29">
        <f t="shared" si="145"/>
        <v>3</v>
      </c>
      <c r="H1345" s="29" t="str">
        <f t="shared" si="146"/>
        <v>Çarşamba</v>
      </c>
    </row>
    <row r="1346" spans="1:8" ht="10.5" customHeight="1" x14ac:dyDescent="0.25">
      <c r="A1346" s="28">
        <v>43349</v>
      </c>
      <c r="B1346" s="29">
        <f t="shared" ref="B1346:B1409" si="147">IF(A1346="","",YEAR(A1346))</f>
        <v>2018</v>
      </c>
      <c r="C1346" s="29">
        <f t="shared" ref="C1346:C1409" si="148">IF(A1346="","",MONTH(A1346))</f>
        <v>9</v>
      </c>
      <c r="D1346" s="29" t="str">
        <f t="shared" ref="D1346:D1409" si="149">IF(A1346="","",CHOOSE(MONTH(A1346),"Ocak","Şubat","Mart","Nisan","Mayıs","Haziran","Temmuz","Ağustos","Eylül","Ekim","Kasım","Aralık"))</f>
        <v>Eylül</v>
      </c>
      <c r="E1346" s="29">
        <f t="shared" ref="E1346:E1409" si="150">IF(A1346="","",ROUNDUP(MONTH(A1346)/3,0))</f>
        <v>3</v>
      </c>
      <c r="F1346" s="29">
        <f t="shared" ref="F1346:F1409" si="151">IF(A1346="","",WEEKNUM(A1346,2))</f>
        <v>36</v>
      </c>
      <c r="G1346" s="29">
        <f t="shared" ref="G1346:G1409" si="152">IF(A1346="","",WEEKDAY(A1346,2))</f>
        <v>4</v>
      </c>
      <c r="H1346" s="29" t="str">
        <f t="shared" ref="H1346:H1409" si="153">IF(A1346="","",CHOOSE(WEEKDAY(A1346,2),"Pazartesi","Salı","Çarşamba","Perşembe","Cuma","Cumartesi","Pazar"))</f>
        <v>Perşembe</v>
      </c>
    </row>
    <row r="1347" spans="1:8" ht="10.5" customHeight="1" x14ac:dyDescent="0.25">
      <c r="A1347" s="28">
        <v>43350</v>
      </c>
      <c r="B1347" s="29">
        <f t="shared" si="147"/>
        <v>2018</v>
      </c>
      <c r="C1347" s="29">
        <f t="shared" si="148"/>
        <v>9</v>
      </c>
      <c r="D1347" s="29" t="str">
        <f t="shared" si="149"/>
        <v>Eylül</v>
      </c>
      <c r="E1347" s="29">
        <f t="shared" si="150"/>
        <v>3</v>
      </c>
      <c r="F1347" s="29">
        <f t="shared" si="151"/>
        <v>36</v>
      </c>
      <c r="G1347" s="29">
        <f t="shared" si="152"/>
        <v>5</v>
      </c>
      <c r="H1347" s="29" t="str">
        <f t="shared" si="153"/>
        <v>Cuma</v>
      </c>
    </row>
    <row r="1348" spans="1:8" ht="10.5" customHeight="1" x14ac:dyDescent="0.25">
      <c r="A1348" s="28">
        <v>43351</v>
      </c>
      <c r="B1348" s="29">
        <f t="shared" si="147"/>
        <v>2018</v>
      </c>
      <c r="C1348" s="29">
        <f t="shared" si="148"/>
        <v>9</v>
      </c>
      <c r="D1348" s="29" t="str">
        <f t="shared" si="149"/>
        <v>Eylül</v>
      </c>
      <c r="E1348" s="29">
        <f t="shared" si="150"/>
        <v>3</v>
      </c>
      <c r="F1348" s="29">
        <f t="shared" si="151"/>
        <v>36</v>
      </c>
      <c r="G1348" s="29">
        <f t="shared" si="152"/>
        <v>6</v>
      </c>
      <c r="H1348" s="29" t="str">
        <f t="shared" si="153"/>
        <v>Cumartesi</v>
      </c>
    </row>
    <row r="1349" spans="1:8" ht="10.5" customHeight="1" x14ac:dyDescent="0.25">
      <c r="A1349" s="28">
        <v>43352</v>
      </c>
      <c r="B1349" s="29">
        <f t="shared" si="147"/>
        <v>2018</v>
      </c>
      <c r="C1349" s="29">
        <f t="shared" si="148"/>
        <v>9</v>
      </c>
      <c r="D1349" s="29" t="str">
        <f t="shared" si="149"/>
        <v>Eylül</v>
      </c>
      <c r="E1349" s="29">
        <f t="shared" si="150"/>
        <v>3</v>
      </c>
      <c r="F1349" s="29">
        <f t="shared" si="151"/>
        <v>36</v>
      </c>
      <c r="G1349" s="29">
        <f t="shared" si="152"/>
        <v>7</v>
      </c>
      <c r="H1349" s="29" t="str">
        <f t="shared" si="153"/>
        <v>Pazar</v>
      </c>
    </row>
    <row r="1350" spans="1:8" ht="10.5" customHeight="1" x14ac:dyDescent="0.25">
      <c r="A1350" s="28">
        <v>43353</v>
      </c>
      <c r="B1350" s="29">
        <f t="shared" si="147"/>
        <v>2018</v>
      </c>
      <c r="C1350" s="29">
        <f t="shared" si="148"/>
        <v>9</v>
      </c>
      <c r="D1350" s="29" t="str">
        <f t="shared" si="149"/>
        <v>Eylül</v>
      </c>
      <c r="E1350" s="29">
        <f t="shared" si="150"/>
        <v>3</v>
      </c>
      <c r="F1350" s="29">
        <f t="shared" si="151"/>
        <v>37</v>
      </c>
      <c r="G1350" s="29">
        <f t="shared" si="152"/>
        <v>1</v>
      </c>
      <c r="H1350" s="29" t="str">
        <f t="shared" si="153"/>
        <v>Pazartesi</v>
      </c>
    </row>
    <row r="1351" spans="1:8" ht="10.5" customHeight="1" x14ac:dyDescent="0.25">
      <c r="A1351" s="28">
        <v>43354</v>
      </c>
      <c r="B1351" s="29">
        <f t="shared" si="147"/>
        <v>2018</v>
      </c>
      <c r="C1351" s="29">
        <f t="shared" si="148"/>
        <v>9</v>
      </c>
      <c r="D1351" s="29" t="str">
        <f t="shared" si="149"/>
        <v>Eylül</v>
      </c>
      <c r="E1351" s="29">
        <f t="shared" si="150"/>
        <v>3</v>
      </c>
      <c r="F1351" s="29">
        <f t="shared" si="151"/>
        <v>37</v>
      </c>
      <c r="G1351" s="29">
        <f t="shared" si="152"/>
        <v>2</v>
      </c>
      <c r="H1351" s="29" t="str">
        <f t="shared" si="153"/>
        <v>Salı</v>
      </c>
    </row>
    <row r="1352" spans="1:8" ht="10.5" customHeight="1" x14ac:dyDescent="0.25">
      <c r="A1352" s="28">
        <v>43355</v>
      </c>
      <c r="B1352" s="29">
        <f t="shared" si="147"/>
        <v>2018</v>
      </c>
      <c r="C1352" s="29">
        <f t="shared" si="148"/>
        <v>9</v>
      </c>
      <c r="D1352" s="29" t="str">
        <f t="shared" si="149"/>
        <v>Eylül</v>
      </c>
      <c r="E1352" s="29">
        <f t="shared" si="150"/>
        <v>3</v>
      </c>
      <c r="F1352" s="29">
        <f t="shared" si="151"/>
        <v>37</v>
      </c>
      <c r="G1352" s="29">
        <f t="shared" si="152"/>
        <v>3</v>
      </c>
      <c r="H1352" s="29" t="str">
        <f t="shared" si="153"/>
        <v>Çarşamba</v>
      </c>
    </row>
    <row r="1353" spans="1:8" ht="10.5" customHeight="1" x14ac:dyDescent="0.25">
      <c r="A1353" s="28">
        <v>43356</v>
      </c>
      <c r="B1353" s="29">
        <f t="shared" si="147"/>
        <v>2018</v>
      </c>
      <c r="C1353" s="29">
        <f t="shared" si="148"/>
        <v>9</v>
      </c>
      <c r="D1353" s="29" t="str">
        <f t="shared" si="149"/>
        <v>Eylül</v>
      </c>
      <c r="E1353" s="29">
        <f t="shared" si="150"/>
        <v>3</v>
      </c>
      <c r="F1353" s="29">
        <f t="shared" si="151"/>
        <v>37</v>
      </c>
      <c r="G1353" s="29">
        <f t="shared" si="152"/>
        <v>4</v>
      </c>
      <c r="H1353" s="29" t="str">
        <f t="shared" si="153"/>
        <v>Perşembe</v>
      </c>
    </row>
    <row r="1354" spans="1:8" ht="10.5" customHeight="1" x14ac:dyDescent="0.25">
      <c r="A1354" s="28">
        <v>43357</v>
      </c>
      <c r="B1354" s="29">
        <f t="shared" si="147"/>
        <v>2018</v>
      </c>
      <c r="C1354" s="29">
        <f t="shared" si="148"/>
        <v>9</v>
      </c>
      <c r="D1354" s="29" t="str">
        <f t="shared" si="149"/>
        <v>Eylül</v>
      </c>
      <c r="E1354" s="29">
        <f t="shared" si="150"/>
        <v>3</v>
      </c>
      <c r="F1354" s="29">
        <f t="shared" si="151"/>
        <v>37</v>
      </c>
      <c r="G1354" s="29">
        <f t="shared" si="152"/>
        <v>5</v>
      </c>
      <c r="H1354" s="29" t="str">
        <f t="shared" si="153"/>
        <v>Cuma</v>
      </c>
    </row>
    <row r="1355" spans="1:8" ht="10.5" customHeight="1" x14ac:dyDescent="0.25">
      <c r="A1355" s="28">
        <v>43358</v>
      </c>
      <c r="B1355" s="29">
        <f t="shared" si="147"/>
        <v>2018</v>
      </c>
      <c r="C1355" s="29">
        <f t="shared" si="148"/>
        <v>9</v>
      </c>
      <c r="D1355" s="29" t="str">
        <f t="shared" si="149"/>
        <v>Eylül</v>
      </c>
      <c r="E1355" s="29">
        <f t="shared" si="150"/>
        <v>3</v>
      </c>
      <c r="F1355" s="29">
        <f t="shared" si="151"/>
        <v>37</v>
      </c>
      <c r="G1355" s="29">
        <f t="shared" si="152"/>
        <v>6</v>
      </c>
      <c r="H1355" s="29" t="str">
        <f t="shared" si="153"/>
        <v>Cumartesi</v>
      </c>
    </row>
    <row r="1356" spans="1:8" ht="10.5" customHeight="1" x14ac:dyDescent="0.25">
      <c r="A1356" s="28">
        <v>43359</v>
      </c>
      <c r="B1356" s="29">
        <f t="shared" si="147"/>
        <v>2018</v>
      </c>
      <c r="C1356" s="29">
        <f t="shared" si="148"/>
        <v>9</v>
      </c>
      <c r="D1356" s="29" t="str">
        <f t="shared" si="149"/>
        <v>Eylül</v>
      </c>
      <c r="E1356" s="29">
        <f t="shared" si="150"/>
        <v>3</v>
      </c>
      <c r="F1356" s="29">
        <f t="shared" si="151"/>
        <v>37</v>
      </c>
      <c r="G1356" s="29">
        <f t="shared" si="152"/>
        <v>7</v>
      </c>
      <c r="H1356" s="29" t="str">
        <f t="shared" si="153"/>
        <v>Pazar</v>
      </c>
    </row>
    <row r="1357" spans="1:8" ht="10.5" customHeight="1" x14ac:dyDescent="0.25">
      <c r="A1357" s="28">
        <v>43360</v>
      </c>
      <c r="B1357" s="29">
        <f t="shared" si="147"/>
        <v>2018</v>
      </c>
      <c r="C1357" s="29">
        <f t="shared" si="148"/>
        <v>9</v>
      </c>
      <c r="D1357" s="29" t="str">
        <f t="shared" si="149"/>
        <v>Eylül</v>
      </c>
      <c r="E1357" s="29">
        <f t="shared" si="150"/>
        <v>3</v>
      </c>
      <c r="F1357" s="29">
        <f t="shared" si="151"/>
        <v>38</v>
      </c>
      <c r="G1357" s="29">
        <f t="shared" si="152"/>
        <v>1</v>
      </c>
      <c r="H1357" s="29" t="str">
        <f t="shared" si="153"/>
        <v>Pazartesi</v>
      </c>
    </row>
    <row r="1358" spans="1:8" ht="10.5" customHeight="1" x14ac:dyDescent="0.25">
      <c r="A1358" s="28">
        <v>43361</v>
      </c>
      <c r="B1358" s="29">
        <f t="shared" si="147"/>
        <v>2018</v>
      </c>
      <c r="C1358" s="29">
        <f t="shared" si="148"/>
        <v>9</v>
      </c>
      <c r="D1358" s="29" t="str">
        <f t="shared" si="149"/>
        <v>Eylül</v>
      </c>
      <c r="E1358" s="29">
        <f t="shared" si="150"/>
        <v>3</v>
      </c>
      <c r="F1358" s="29">
        <f t="shared" si="151"/>
        <v>38</v>
      </c>
      <c r="G1358" s="29">
        <f t="shared" si="152"/>
        <v>2</v>
      </c>
      <c r="H1358" s="29" t="str">
        <f t="shared" si="153"/>
        <v>Salı</v>
      </c>
    </row>
    <row r="1359" spans="1:8" ht="10.5" customHeight="1" x14ac:dyDescent="0.25">
      <c r="A1359" s="28">
        <v>43362</v>
      </c>
      <c r="B1359" s="29">
        <f t="shared" si="147"/>
        <v>2018</v>
      </c>
      <c r="C1359" s="29">
        <f t="shared" si="148"/>
        <v>9</v>
      </c>
      <c r="D1359" s="29" t="str">
        <f t="shared" si="149"/>
        <v>Eylül</v>
      </c>
      <c r="E1359" s="29">
        <f t="shared" si="150"/>
        <v>3</v>
      </c>
      <c r="F1359" s="29">
        <f t="shared" si="151"/>
        <v>38</v>
      </c>
      <c r="G1359" s="29">
        <f t="shared" si="152"/>
        <v>3</v>
      </c>
      <c r="H1359" s="29" t="str">
        <f t="shared" si="153"/>
        <v>Çarşamba</v>
      </c>
    </row>
    <row r="1360" spans="1:8" ht="10.5" customHeight="1" x14ac:dyDescent="0.25">
      <c r="A1360" s="28">
        <v>43363</v>
      </c>
      <c r="B1360" s="29">
        <f t="shared" si="147"/>
        <v>2018</v>
      </c>
      <c r="C1360" s="29">
        <f t="shared" si="148"/>
        <v>9</v>
      </c>
      <c r="D1360" s="29" t="str">
        <f t="shared" si="149"/>
        <v>Eylül</v>
      </c>
      <c r="E1360" s="29">
        <f t="shared" si="150"/>
        <v>3</v>
      </c>
      <c r="F1360" s="29">
        <f t="shared" si="151"/>
        <v>38</v>
      </c>
      <c r="G1360" s="29">
        <f t="shared" si="152"/>
        <v>4</v>
      </c>
      <c r="H1360" s="29" t="str">
        <f t="shared" si="153"/>
        <v>Perşembe</v>
      </c>
    </row>
    <row r="1361" spans="1:8" ht="10.5" customHeight="1" x14ac:dyDescent="0.25">
      <c r="A1361" s="28">
        <v>43364</v>
      </c>
      <c r="B1361" s="29">
        <f t="shared" si="147"/>
        <v>2018</v>
      </c>
      <c r="C1361" s="29">
        <f t="shared" si="148"/>
        <v>9</v>
      </c>
      <c r="D1361" s="29" t="str">
        <f t="shared" si="149"/>
        <v>Eylül</v>
      </c>
      <c r="E1361" s="29">
        <f t="shared" si="150"/>
        <v>3</v>
      </c>
      <c r="F1361" s="29">
        <f t="shared" si="151"/>
        <v>38</v>
      </c>
      <c r="G1361" s="29">
        <f t="shared" si="152"/>
        <v>5</v>
      </c>
      <c r="H1361" s="29" t="str">
        <f t="shared" si="153"/>
        <v>Cuma</v>
      </c>
    </row>
    <row r="1362" spans="1:8" ht="10.5" customHeight="1" x14ac:dyDescent="0.25">
      <c r="A1362" s="28">
        <v>43365</v>
      </c>
      <c r="B1362" s="29">
        <f t="shared" si="147"/>
        <v>2018</v>
      </c>
      <c r="C1362" s="29">
        <f t="shared" si="148"/>
        <v>9</v>
      </c>
      <c r="D1362" s="29" t="str">
        <f t="shared" si="149"/>
        <v>Eylül</v>
      </c>
      <c r="E1362" s="29">
        <f t="shared" si="150"/>
        <v>3</v>
      </c>
      <c r="F1362" s="29">
        <f t="shared" si="151"/>
        <v>38</v>
      </c>
      <c r="G1362" s="29">
        <f t="shared" si="152"/>
        <v>6</v>
      </c>
      <c r="H1362" s="29" t="str">
        <f t="shared" si="153"/>
        <v>Cumartesi</v>
      </c>
    </row>
    <row r="1363" spans="1:8" ht="10.5" customHeight="1" x14ac:dyDescent="0.25">
      <c r="A1363" s="28">
        <v>43366</v>
      </c>
      <c r="B1363" s="29">
        <f t="shared" si="147"/>
        <v>2018</v>
      </c>
      <c r="C1363" s="29">
        <f t="shared" si="148"/>
        <v>9</v>
      </c>
      <c r="D1363" s="29" t="str">
        <f t="shared" si="149"/>
        <v>Eylül</v>
      </c>
      <c r="E1363" s="29">
        <f t="shared" si="150"/>
        <v>3</v>
      </c>
      <c r="F1363" s="29">
        <f t="shared" si="151"/>
        <v>38</v>
      </c>
      <c r="G1363" s="29">
        <f t="shared" si="152"/>
        <v>7</v>
      </c>
      <c r="H1363" s="29" t="str">
        <f t="shared" si="153"/>
        <v>Pazar</v>
      </c>
    </row>
    <row r="1364" spans="1:8" ht="10.5" customHeight="1" x14ac:dyDescent="0.25">
      <c r="A1364" s="28">
        <v>43367</v>
      </c>
      <c r="B1364" s="29">
        <f t="shared" si="147"/>
        <v>2018</v>
      </c>
      <c r="C1364" s="29">
        <f t="shared" si="148"/>
        <v>9</v>
      </c>
      <c r="D1364" s="29" t="str">
        <f t="shared" si="149"/>
        <v>Eylül</v>
      </c>
      <c r="E1364" s="29">
        <f t="shared" si="150"/>
        <v>3</v>
      </c>
      <c r="F1364" s="29">
        <f t="shared" si="151"/>
        <v>39</v>
      </c>
      <c r="G1364" s="29">
        <f t="shared" si="152"/>
        <v>1</v>
      </c>
      <c r="H1364" s="29" t="str">
        <f t="shared" si="153"/>
        <v>Pazartesi</v>
      </c>
    </row>
    <row r="1365" spans="1:8" ht="10.5" customHeight="1" x14ac:dyDescent="0.25">
      <c r="A1365" s="28">
        <v>43368</v>
      </c>
      <c r="B1365" s="29">
        <f t="shared" si="147"/>
        <v>2018</v>
      </c>
      <c r="C1365" s="29">
        <f t="shared" si="148"/>
        <v>9</v>
      </c>
      <c r="D1365" s="29" t="str">
        <f t="shared" si="149"/>
        <v>Eylül</v>
      </c>
      <c r="E1365" s="29">
        <f t="shared" si="150"/>
        <v>3</v>
      </c>
      <c r="F1365" s="29">
        <f t="shared" si="151"/>
        <v>39</v>
      </c>
      <c r="G1365" s="29">
        <f t="shared" si="152"/>
        <v>2</v>
      </c>
      <c r="H1365" s="29" t="str">
        <f t="shared" si="153"/>
        <v>Salı</v>
      </c>
    </row>
    <row r="1366" spans="1:8" ht="10.5" customHeight="1" x14ac:dyDescent="0.25">
      <c r="A1366" s="28">
        <v>43369</v>
      </c>
      <c r="B1366" s="29">
        <f t="shared" si="147"/>
        <v>2018</v>
      </c>
      <c r="C1366" s="29">
        <f t="shared" si="148"/>
        <v>9</v>
      </c>
      <c r="D1366" s="29" t="str">
        <f t="shared" si="149"/>
        <v>Eylül</v>
      </c>
      <c r="E1366" s="29">
        <f t="shared" si="150"/>
        <v>3</v>
      </c>
      <c r="F1366" s="29">
        <f t="shared" si="151"/>
        <v>39</v>
      </c>
      <c r="G1366" s="29">
        <f t="shared" si="152"/>
        <v>3</v>
      </c>
      <c r="H1366" s="29" t="str">
        <f t="shared" si="153"/>
        <v>Çarşamba</v>
      </c>
    </row>
    <row r="1367" spans="1:8" ht="10.5" customHeight="1" x14ac:dyDescent="0.25">
      <c r="A1367" s="28">
        <v>43370</v>
      </c>
      <c r="B1367" s="29">
        <f t="shared" si="147"/>
        <v>2018</v>
      </c>
      <c r="C1367" s="29">
        <f t="shared" si="148"/>
        <v>9</v>
      </c>
      <c r="D1367" s="29" t="str">
        <f t="shared" si="149"/>
        <v>Eylül</v>
      </c>
      <c r="E1367" s="29">
        <f t="shared" si="150"/>
        <v>3</v>
      </c>
      <c r="F1367" s="29">
        <f t="shared" si="151"/>
        <v>39</v>
      </c>
      <c r="G1367" s="29">
        <f t="shared" si="152"/>
        <v>4</v>
      </c>
      <c r="H1367" s="29" t="str">
        <f t="shared" si="153"/>
        <v>Perşembe</v>
      </c>
    </row>
    <row r="1368" spans="1:8" ht="10.5" customHeight="1" x14ac:dyDescent="0.25">
      <c r="A1368" s="28">
        <v>43371</v>
      </c>
      <c r="B1368" s="29">
        <f t="shared" si="147"/>
        <v>2018</v>
      </c>
      <c r="C1368" s="29">
        <f t="shared" si="148"/>
        <v>9</v>
      </c>
      <c r="D1368" s="29" t="str">
        <f t="shared" si="149"/>
        <v>Eylül</v>
      </c>
      <c r="E1368" s="29">
        <f t="shared" si="150"/>
        <v>3</v>
      </c>
      <c r="F1368" s="29">
        <f t="shared" si="151"/>
        <v>39</v>
      </c>
      <c r="G1368" s="29">
        <f t="shared" si="152"/>
        <v>5</v>
      </c>
      <c r="H1368" s="29" t="str">
        <f t="shared" si="153"/>
        <v>Cuma</v>
      </c>
    </row>
    <row r="1369" spans="1:8" ht="10.5" customHeight="1" x14ac:dyDescent="0.25">
      <c r="A1369" s="28">
        <v>43372</v>
      </c>
      <c r="B1369" s="29">
        <f t="shared" si="147"/>
        <v>2018</v>
      </c>
      <c r="C1369" s="29">
        <f t="shared" si="148"/>
        <v>9</v>
      </c>
      <c r="D1369" s="29" t="str">
        <f t="shared" si="149"/>
        <v>Eylül</v>
      </c>
      <c r="E1369" s="29">
        <f t="shared" si="150"/>
        <v>3</v>
      </c>
      <c r="F1369" s="29">
        <f t="shared" si="151"/>
        <v>39</v>
      </c>
      <c r="G1369" s="29">
        <f t="shared" si="152"/>
        <v>6</v>
      </c>
      <c r="H1369" s="29" t="str">
        <f t="shared" si="153"/>
        <v>Cumartesi</v>
      </c>
    </row>
    <row r="1370" spans="1:8" ht="10.5" customHeight="1" x14ac:dyDescent="0.25">
      <c r="A1370" s="28">
        <v>43373</v>
      </c>
      <c r="B1370" s="29">
        <f t="shared" si="147"/>
        <v>2018</v>
      </c>
      <c r="C1370" s="29">
        <f t="shared" si="148"/>
        <v>9</v>
      </c>
      <c r="D1370" s="29" t="str">
        <f t="shared" si="149"/>
        <v>Eylül</v>
      </c>
      <c r="E1370" s="29">
        <f t="shared" si="150"/>
        <v>3</v>
      </c>
      <c r="F1370" s="29">
        <f t="shared" si="151"/>
        <v>39</v>
      </c>
      <c r="G1370" s="29">
        <f t="shared" si="152"/>
        <v>7</v>
      </c>
      <c r="H1370" s="29" t="str">
        <f t="shared" si="153"/>
        <v>Pazar</v>
      </c>
    </row>
    <row r="1371" spans="1:8" ht="10.5" customHeight="1" x14ac:dyDescent="0.25">
      <c r="A1371" s="28">
        <v>43374</v>
      </c>
      <c r="B1371" s="29">
        <f t="shared" si="147"/>
        <v>2018</v>
      </c>
      <c r="C1371" s="29">
        <f t="shared" si="148"/>
        <v>10</v>
      </c>
      <c r="D1371" s="29" t="str">
        <f t="shared" si="149"/>
        <v>Ekim</v>
      </c>
      <c r="E1371" s="29">
        <f t="shared" si="150"/>
        <v>4</v>
      </c>
      <c r="F1371" s="29">
        <f t="shared" si="151"/>
        <v>40</v>
      </c>
      <c r="G1371" s="29">
        <f t="shared" si="152"/>
        <v>1</v>
      </c>
      <c r="H1371" s="29" t="str">
        <f t="shared" si="153"/>
        <v>Pazartesi</v>
      </c>
    </row>
    <row r="1372" spans="1:8" ht="10.5" customHeight="1" x14ac:dyDescent="0.25">
      <c r="A1372" s="28">
        <v>43375</v>
      </c>
      <c r="B1372" s="29">
        <f t="shared" si="147"/>
        <v>2018</v>
      </c>
      <c r="C1372" s="29">
        <f t="shared" si="148"/>
        <v>10</v>
      </c>
      <c r="D1372" s="29" t="str">
        <f t="shared" si="149"/>
        <v>Ekim</v>
      </c>
      <c r="E1372" s="29">
        <f t="shared" si="150"/>
        <v>4</v>
      </c>
      <c r="F1372" s="29">
        <f t="shared" si="151"/>
        <v>40</v>
      </c>
      <c r="G1372" s="29">
        <f t="shared" si="152"/>
        <v>2</v>
      </c>
      <c r="H1372" s="29" t="str">
        <f t="shared" si="153"/>
        <v>Salı</v>
      </c>
    </row>
    <row r="1373" spans="1:8" ht="10.5" customHeight="1" x14ac:dyDescent="0.25">
      <c r="A1373" s="28">
        <v>43376</v>
      </c>
      <c r="B1373" s="29">
        <f t="shared" si="147"/>
        <v>2018</v>
      </c>
      <c r="C1373" s="29">
        <f t="shared" si="148"/>
        <v>10</v>
      </c>
      <c r="D1373" s="29" t="str">
        <f t="shared" si="149"/>
        <v>Ekim</v>
      </c>
      <c r="E1373" s="29">
        <f t="shared" si="150"/>
        <v>4</v>
      </c>
      <c r="F1373" s="29">
        <f t="shared" si="151"/>
        <v>40</v>
      </c>
      <c r="G1373" s="29">
        <f t="shared" si="152"/>
        <v>3</v>
      </c>
      <c r="H1373" s="29" t="str">
        <f t="shared" si="153"/>
        <v>Çarşamba</v>
      </c>
    </row>
    <row r="1374" spans="1:8" ht="10.5" customHeight="1" x14ac:dyDescent="0.25">
      <c r="A1374" s="28">
        <v>43377</v>
      </c>
      <c r="B1374" s="29">
        <f t="shared" si="147"/>
        <v>2018</v>
      </c>
      <c r="C1374" s="29">
        <f t="shared" si="148"/>
        <v>10</v>
      </c>
      <c r="D1374" s="29" t="str">
        <f t="shared" si="149"/>
        <v>Ekim</v>
      </c>
      <c r="E1374" s="29">
        <f t="shared" si="150"/>
        <v>4</v>
      </c>
      <c r="F1374" s="29">
        <f t="shared" si="151"/>
        <v>40</v>
      </c>
      <c r="G1374" s="29">
        <f t="shared" si="152"/>
        <v>4</v>
      </c>
      <c r="H1374" s="29" t="str">
        <f t="shared" si="153"/>
        <v>Perşembe</v>
      </c>
    </row>
    <row r="1375" spans="1:8" ht="10.5" customHeight="1" x14ac:dyDescent="0.25">
      <c r="A1375" s="28">
        <v>43378</v>
      </c>
      <c r="B1375" s="29">
        <f t="shared" si="147"/>
        <v>2018</v>
      </c>
      <c r="C1375" s="29">
        <f t="shared" si="148"/>
        <v>10</v>
      </c>
      <c r="D1375" s="29" t="str">
        <f t="shared" si="149"/>
        <v>Ekim</v>
      </c>
      <c r="E1375" s="29">
        <f t="shared" si="150"/>
        <v>4</v>
      </c>
      <c r="F1375" s="29">
        <f t="shared" si="151"/>
        <v>40</v>
      </c>
      <c r="G1375" s="29">
        <f t="shared" si="152"/>
        <v>5</v>
      </c>
      <c r="H1375" s="29" t="str">
        <f t="shared" si="153"/>
        <v>Cuma</v>
      </c>
    </row>
    <row r="1376" spans="1:8" ht="10.5" customHeight="1" x14ac:dyDescent="0.25">
      <c r="A1376" s="28">
        <v>43379</v>
      </c>
      <c r="B1376" s="29">
        <f t="shared" si="147"/>
        <v>2018</v>
      </c>
      <c r="C1376" s="29">
        <f t="shared" si="148"/>
        <v>10</v>
      </c>
      <c r="D1376" s="29" t="str">
        <f t="shared" si="149"/>
        <v>Ekim</v>
      </c>
      <c r="E1376" s="29">
        <f t="shared" si="150"/>
        <v>4</v>
      </c>
      <c r="F1376" s="29">
        <f t="shared" si="151"/>
        <v>40</v>
      </c>
      <c r="G1376" s="29">
        <f t="shared" si="152"/>
        <v>6</v>
      </c>
      <c r="H1376" s="29" t="str">
        <f t="shared" si="153"/>
        <v>Cumartesi</v>
      </c>
    </row>
    <row r="1377" spans="1:8" ht="10.5" customHeight="1" x14ac:dyDescent="0.25">
      <c r="A1377" s="28">
        <v>43380</v>
      </c>
      <c r="B1377" s="29">
        <f t="shared" si="147"/>
        <v>2018</v>
      </c>
      <c r="C1377" s="29">
        <f t="shared" si="148"/>
        <v>10</v>
      </c>
      <c r="D1377" s="29" t="str">
        <f t="shared" si="149"/>
        <v>Ekim</v>
      </c>
      <c r="E1377" s="29">
        <f t="shared" si="150"/>
        <v>4</v>
      </c>
      <c r="F1377" s="29">
        <f t="shared" si="151"/>
        <v>40</v>
      </c>
      <c r="G1377" s="29">
        <f t="shared" si="152"/>
        <v>7</v>
      </c>
      <c r="H1377" s="29" t="str">
        <f t="shared" si="153"/>
        <v>Pazar</v>
      </c>
    </row>
    <row r="1378" spans="1:8" ht="10.5" customHeight="1" x14ac:dyDescent="0.25">
      <c r="A1378" s="28">
        <v>43381</v>
      </c>
      <c r="B1378" s="29">
        <f t="shared" si="147"/>
        <v>2018</v>
      </c>
      <c r="C1378" s="29">
        <f t="shared" si="148"/>
        <v>10</v>
      </c>
      <c r="D1378" s="29" t="str">
        <f t="shared" si="149"/>
        <v>Ekim</v>
      </c>
      <c r="E1378" s="29">
        <f t="shared" si="150"/>
        <v>4</v>
      </c>
      <c r="F1378" s="29">
        <f t="shared" si="151"/>
        <v>41</v>
      </c>
      <c r="G1378" s="29">
        <f t="shared" si="152"/>
        <v>1</v>
      </c>
      <c r="H1378" s="29" t="str">
        <f t="shared" si="153"/>
        <v>Pazartesi</v>
      </c>
    </row>
    <row r="1379" spans="1:8" ht="10.5" customHeight="1" x14ac:dyDescent="0.25">
      <c r="A1379" s="28">
        <v>43382</v>
      </c>
      <c r="B1379" s="29">
        <f t="shared" si="147"/>
        <v>2018</v>
      </c>
      <c r="C1379" s="29">
        <f t="shared" si="148"/>
        <v>10</v>
      </c>
      <c r="D1379" s="29" t="str">
        <f t="shared" si="149"/>
        <v>Ekim</v>
      </c>
      <c r="E1379" s="29">
        <f t="shared" si="150"/>
        <v>4</v>
      </c>
      <c r="F1379" s="29">
        <f t="shared" si="151"/>
        <v>41</v>
      </c>
      <c r="G1379" s="29">
        <f t="shared" si="152"/>
        <v>2</v>
      </c>
      <c r="H1379" s="29" t="str">
        <f t="shared" si="153"/>
        <v>Salı</v>
      </c>
    </row>
    <row r="1380" spans="1:8" ht="10.5" customHeight="1" x14ac:dyDescent="0.25">
      <c r="A1380" s="28">
        <v>43383</v>
      </c>
      <c r="B1380" s="29">
        <f t="shared" si="147"/>
        <v>2018</v>
      </c>
      <c r="C1380" s="29">
        <f t="shared" si="148"/>
        <v>10</v>
      </c>
      <c r="D1380" s="29" t="str">
        <f t="shared" si="149"/>
        <v>Ekim</v>
      </c>
      <c r="E1380" s="29">
        <f t="shared" si="150"/>
        <v>4</v>
      </c>
      <c r="F1380" s="29">
        <f t="shared" si="151"/>
        <v>41</v>
      </c>
      <c r="G1380" s="29">
        <f t="shared" si="152"/>
        <v>3</v>
      </c>
      <c r="H1380" s="29" t="str">
        <f t="shared" si="153"/>
        <v>Çarşamba</v>
      </c>
    </row>
    <row r="1381" spans="1:8" ht="10.5" customHeight="1" x14ac:dyDescent="0.25">
      <c r="A1381" s="28">
        <v>43384</v>
      </c>
      <c r="B1381" s="29">
        <f t="shared" si="147"/>
        <v>2018</v>
      </c>
      <c r="C1381" s="29">
        <f t="shared" si="148"/>
        <v>10</v>
      </c>
      <c r="D1381" s="29" t="str">
        <f t="shared" si="149"/>
        <v>Ekim</v>
      </c>
      <c r="E1381" s="29">
        <f t="shared" si="150"/>
        <v>4</v>
      </c>
      <c r="F1381" s="29">
        <f t="shared" si="151"/>
        <v>41</v>
      </c>
      <c r="G1381" s="29">
        <f t="shared" si="152"/>
        <v>4</v>
      </c>
      <c r="H1381" s="29" t="str">
        <f t="shared" si="153"/>
        <v>Perşembe</v>
      </c>
    </row>
    <row r="1382" spans="1:8" ht="10.5" customHeight="1" x14ac:dyDescent="0.25">
      <c r="A1382" s="28">
        <v>43385</v>
      </c>
      <c r="B1382" s="29">
        <f t="shared" si="147"/>
        <v>2018</v>
      </c>
      <c r="C1382" s="29">
        <f t="shared" si="148"/>
        <v>10</v>
      </c>
      <c r="D1382" s="29" t="str">
        <f t="shared" si="149"/>
        <v>Ekim</v>
      </c>
      <c r="E1382" s="29">
        <f t="shared" si="150"/>
        <v>4</v>
      </c>
      <c r="F1382" s="29">
        <f t="shared" si="151"/>
        <v>41</v>
      </c>
      <c r="G1382" s="29">
        <f t="shared" si="152"/>
        <v>5</v>
      </c>
      <c r="H1382" s="29" t="str">
        <f t="shared" si="153"/>
        <v>Cuma</v>
      </c>
    </row>
    <row r="1383" spans="1:8" ht="10.5" customHeight="1" x14ac:dyDescent="0.25">
      <c r="A1383" s="28">
        <v>43386</v>
      </c>
      <c r="B1383" s="29">
        <f t="shared" si="147"/>
        <v>2018</v>
      </c>
      <c r="C1383" s="29">
        <f t="shared" si="148"/>
        <v>10</v>
      </c>
      <c r="D1383" s="29" t="str">
        <f t="shared" si="149"/>
        <v>Ekim</v>
      </c>
      <c r="E1383" s="29">
        <f t="shared" si="150"/>
        <v>4</v>
      </c>
      <c r="F1383" s="29">
        <f t="shared" si="151"/>
        <v>41</v>
      </c>
      <c r="G1383" s="29">
        <f t="shared" si="152"/>
        <v>6</v>
      </c>
      <c r="H1383" s="29" t="str">
        <f t="shared" si="153"/>
        <v>Cumartesi</v>
      </c>
    </row>
    <row r="1384" spans="1:8" ht="10.5" customHeight="1" x14ac:dyDescent="0.25">
      <c r="A1384" s="28">
        <v>43387</v>
      </c>
      <c r="B1384" s="29">
        <f t="shared" si="147"/>
        <v>2018</v>
      </c>
      <c r="C1384" s="29">
        <f t="shared" si="148"/>
        <v>10</v>
      </c>
      <c r="D1384" s="29" t="str">
        <f t="shared" si="149"/>
        <v>Ekim</v>
      </c>
      <c r="E1384" s="29">
        <f t="shared" si="150"/>
        <v>4</v>
      </c>
      <c r="F1384" s="29">
        <f t="shared" si="151"/>
        <v>41</v>
      </c>
      <c r="G1384" s="29">
        <f t="shared" si="152"/>
        <v>7</v>
      </c>
      <c r="H1384" s="29" t="str">
        <f t="shared" si="153"/>
        <v>Pazar</v>
      </c>
    </row>
    <row r="1385" spans="1:8" ht="10.5" customHeight="1" x14ac:dyDescent="0.25">
      <c r="A1385" s="28">
        <v>43388</v>
      </c>
      <c r="B1385" s="29">
        <f t="shared" si="147"/>
        <v>2018</v>
      </c>
      <c r="C1385" s="29">
        <f t="shared" si="148"/>
        <v>10</v>
      </c>
      <c r="D1385" s="29" t="str">
        <f t="shared" si="149"/>
        <v>Ekim</v>
      </c>
      <c r="E1385" s="29">
        <f t="shared" si="150"/>
        <v>4</v>
      </c>
      <c r="F1385" s="29">
        <f t="shared" si="151"/>
        <v>42</v>
      </c>
      <c r="G1385" s="29">
        <f t="shared" si="152"/>
        <v>1</v>
      </c>
      <c r="H1385" s="29" t="str">
        <f t="shared" si="153"/>
        <v>Pazartesi</v>
      </c>
    </row>
    <row r="1386" spans="1:8" ht="10.5" customHeight="1" x14ac:dyDescent="0.25">
      <c r="A1386" s="28">
        <v>43389</v>
      </c>
      <c r="B1386" s="29">
        <f t="shared" si="147"/>
        <v>2018</v>
      </c>
      <c r="C1386" s="29">
        <f t="shared" si="148"/>
        <v>10</v>
      </c>
      <c r="D1386" s="29" t="str">
        <f t="shared" si="149"/>
        <v>Ekim</v>
      </c>
      <c r="E1386" s="29">
        <f t="shared" si="150"/>
        <v>4</v>
      </c>
      <c r="F1386" s="29">
        <f t="shared" si="151"/>
        <v>42</v>
      </c>
      <c r="G1386" s="29">
        <f t="shared" si="152"/>
        <v>2</v>
      </c>
      <c r="H1386" s="29" t="str">
        <f t="shared" si="153"/>
        <v>Salı</v>
      </c>
    </row>
    <row r="1387" spans="1:8" ht="10.5" customHeight="1" x14ac:dyDescent="0.25">
      <c r="A1387" s="28">
        <v>43390</v>
      </c>
      <c r="B1387" s="29">
        <f t="shared" si="147"/>
        <v>2018</v>
      </c>
      <c r="C1387" s="29">
        <f t="shared" si="148"/>
        <v>10</v>
      </c>
      <c r="D1387" s="29" t="str">
        <f t="shared" si="149"/>
        <v>Ekim</v>
      </c>
      <c r="E1387" s="29">
        <f t="shared" si="150"/>
        <v>4</v>
      </c>
      <c r="F1387" s="29">
        <f t="shared" si="151"/>
        <v>42</v>
      </c>
      <c r="G1387" s="29">
        <f t="shared" si="152"/>
        <v>3</v>
      </c>
      <c r="H1387" s="29" t="str">
        <f t="shared" si="153"/>
        <v>Çarşamba</v>
      </c>
    </row>
    <row r="1388" spans="1:8" ht="10.5" customHeight="1" x14ac:dyDescent="0.25">
      <c r="A1388" s="28">
        <v>43391</v>
      </c>
      <c r="B1388" s="29">
        <f t="shared" si="147"/>
        <v>2018</v>
      </c>
      <c r="C1388" s="29">
        <f t="shared" si="148"/>
        <v>10</v>
      </c>
      <c r="D1388" s="29" t="str">
        <f t="shared" si="149"/>
        <v>Ekim</v>
      </c>
      <c r="E1388" s="29">
        <f t="shared" si="150"/>
        <v>4</v>
      </c>
      <c r="F1388" s="29">
        <f t="shared" si="151"/>
        <v>42</v>
      </c>
      <c r="G1388" s="29">
        <f t="shared" si="152"/>
        <v>4</v>
      </c>
      <c r="H1388" s="29" t="str">
        <f t="shared" si="153"/>
        <v>Perşembe</v>
      </c>
    </row>
    <row r="1389" spans="1:8" ht="10.5" customHeight="1" x14ac:dyDescent="0.25">
      <c r="A1389" s="28">
        <v>43392</v>
      </c>
      <c r="B1389" s="29">
        <f t="shared" si="147"/>
        <v>2018</v>
      </c>
      <c r="C1389" s="29">
        <f t="shared" si="148"/>
        <v>10</v>
      </c>
      <c r="D1389" s="29" t="str">
        <f t="shared" si="149"/>
        <v>Ekim</v>
      </c>
      <c r="E1389" s="29">
        <f t="shared" si="150"/>
        <v>4</v>
      </c>
      <c r="F1389" s="29">
        <f t="shared" si="151"/>
        <v>42</v>
      </c>
      <c r="G1389" s="29">
        <f t="shared" si="152"/>
        <v>5</v>
      </c>
      <c r="H1389" s="29" t="str">
        <f t="shared" si="153"/>
        <v>Cuma</v>
      </c>
    </row>
    <row r="1390" spans="1:8" ht="10.5" customHeight="1" x14ac:dyDescent="0.25">
      <c r="A1390" s="28">
        <v>43393</v>
      </c>
      <c r="B1390" s="29">
        <f t="shared" si="147"/>
        <v>2018</v>
      </c>
      <c r="C1390" s="29">
        <f t="shared" si="148"/>
        <v>10</v>
      </c>
      <c r="D1390" s="29" t="str">
        <f t="shared" si="149"/>
        <v>Ekim</v>
      </c>
      <c r="E1390" s="29">
        <f t="shared" si="150"/>
        <v>4</v>
      </c>
      <c r="F1390" s="29">
        <f t="shared" si="151"/>
        <v>42</v>
      </c>
      <c r="G1390" s="29">
        <f t="shared" si="152"/>
        <v>6</v>
      </c>
      <c r="H1390" s="29" t="str">
        <f t="shared" si="153"/>
        <v>Cumartesi</v>
      </c>
    </row>
    <row r="1391" spans="1:8" ht="10.5" customHeight="1" x14ac:dyDescent="0.25">
      <c r="A1391" s="28">
        <v>43394</v>
      </c>
      <c r="B1391" s="29">
        <f t="shared" si="147"/>
        <v>2018</v>
      </c>
      <c r="C1391" s="29">
        <f t="shared" si="148"/>
        <v>10</v>
      </c>
      <c r="D1391" s="29" t="str">
        <f t="shared" si="149"/>
        <v>Ekim</v>
      </c>
      <c r="E1391" s="29">
        <f t="shared" si="150"/>
        <v>4</v>
      </c>
      <c r="F1391" s="29">
        <f t="shared" si="151"/>
        <v>42</v>
      </c>
      <c r="G1391" s="29">
        <f t="shared" si="152"/>
        <v>7</v>
      </c>
      <c r="H1391" s="29" t="str">
        <f t="shared" si="153"/>
        <v>Pazar</v>
      </c>
    </row>
    <row r="1392" spans="1:8" ht="10.5" customHeight="1" x14ac:dyDescent="0.25">
      <c r="A1392" s="28">
        <v>43395</v>
      </c>
      <c r="B1392" s="29">
        <f t="shared" si="147"/>
        <v>2018</v>
      </c>
      <c r="C1392" s="29">
        <f t="shared" si="148"/>
        <v>10</v>
      </c>
      <c r="D1392" s="29" t="str">
        <f t="shared" si="149"/>
        <v>Ekim</v>
      </c>
      <c r="E1392" s="29">
        <f t="shared" si="150"/>
        <v>4</v>
      </c>
      <c r="F1392" s="29">
        <f t="shared" si="151"/>
        <v>43</v>
      </c>
      <c r="G1392" s="29">
        <f t="shared" si="152"/>
        <v>1</v>
      </c>
      <c r="H1392" s="29" t="str">
        <f t="shared" si="153"/>
        <v>Pazartesi</v>
      </c>
    </row>
    <row r="1393" spans="1:8" ht="10.5" customHeight="1" x14ac:dyDescent="0.25">
      <c r="A1393" s="28">
        <v>43396</v>
      </c>
      <c r="B1393" s="29">
        <f t="shared" si="147"/>
        <v>2018</v>
      </c>
      <c r="C1393" s="29">
        <f t="shared" si="148"/>
        <v>10</v>
      </c>
      <c r="D1393" s="29" t="str">
        <f t="shared" si="149"/>
        <v>Ekim</v>
      </c>
      <c r="E1393" s="29">
        <f t="shared" si="150"/>
        <v>4</v>
      </c>
      <c r="F1393" s="29">
        <f t="shared" si="151"/>
        <v>43</v>
      </c>
      <c r="G1393" s="29">
        <f t="shared" si="152"/>
        <v>2</v>
      </c>
      <c r="H1393" s="29" t="str">
        <f t="shared" si="153"/>
        <v>Salı</v>
      </c>
    </row>
    <row r="1394" spans="1:8" ht="10.5" customHeight="1" x14ac:dyDescent="0.25">
      <c r="A1394" s="28">
        <v>43397</v>
      </c>
      <c r="B1394" s="29">
        <f t="shared" si="147"/>
        <v>2018</v>
      </c>
      <c r="C1394" s="29">
        <f t="shared" si="148"/>
        <v>10</v>
      </c>
      <c r="D1394" s="29" t="str">
        <f t="shared" si="149"/>
        <v>Ekim</v>
      </c>
      <c r="E1394" s="29">
        <f t="shared" si="150"/>
        <v>4</v>
      </c>
      <c r="F1394" s="29">
        <f t="shared" si="151"/>
        <v>43</v>
      </c>
      <c r="G1394" s="29">
        <f t="shared" si="152"/>
        <v>3</v>
      </c>
      <c r="H1394" s="29" t="str">
        <f t="shared" si="153"/>
        <v>Çarşamba</v>
      </c>
    </row>
    <row r="1395" spans="1:8" ht="10.5" customHeight="1" x14ac:dyDescent="0.25">
      <c r="A1395" s="28">
        <v>43398</v>
      </c>
      <c r="B1395" s="29">
        <f t="shared" si="147"/>
        <v>2018</v>
      </c>
      <c r="C1395" s="29">
        <f t="shared" si="148"/>
        <v>10</v>
      </c>
      <c r="D1395" s="29" t="str">
        <f t="shared" si="149"/>
        <v>Ekim</v>
      </c>
      <c r="E1395" s="29">
        <f t="shared" si="150"/>
        <v>4</v>
      </c>
      <c r="F1395" s="29">
        <f t="shared" si="151"/>
        <v>43</v>
      </c>
      <c r="G1395" s="29">
        <f t="shared" si="152"/>
        <v>4</v>
      </c>
      <c r="H1395" s="29" t="str">
        <f t="shared" si="153"/>
        <v>Perşembe</v>
      </c>
    </row>
    <row r="1396" spans="1:8" ht="10.5" customHeight="1" x14ac:dyDescent="0.25">
      <c r="A1396" s="28">
        <v>43399</v>
      </c>
      <c r="B1396" s="29">
        <f t="shared" si="147"/>
        <v>2018</v>
      </c>
      <c r="C1396" s="29">
        <f t="shared" si="148"/>
        <v>10</v>
      </c>
      <c r="D1396" s="29" t="str">
        <f t="shared" si="149"/>
        <v>Ekim</v>
      </c>
      <c r="E1396" s="29">
        <f t="shared" si="150"/>
        <v>4</v>
      </c>
      <c r="F1396" s="29">
        <f t="shared" si="151"/>
        <v>43</v>
      </c>
      <c r="G1396" s="29">
        <f t="shared" si="152"/>
        <v>5</v>
      </c>
      <c r="H1396" s="29" t="str">
        <f t="shared" si="153"/>
        <v>Cuma</v>
      </c>
    </row>
    <row r="1397" spans="1:8" ht="10.5" customHeight="1" x14ac:dyDescent="0.25">
      <c r="A1397" s="28">
        <v>43400</v>
      </c>
      <c r="B1397" s="29">
        <f t="shared" si="147"/>
        <v>2018</v>
      </c>
      <c r="C1397" s="29">
        <f t="shared" si="148"/>
        <v>10</v>
      </c>
      <c r="D1397" s="29" t="str">
        <f t="shared" si="149"/>
        <v>Ekim</v>
      </c>
      <c r="E1397" s="29">
        <f t="shared" si="150"/>
        <v>4</v>
      </c>
      <c r="F1397" s="29">
        <f t="shared" si="151"/>
        <v>43</v>
      </c>
      <c r="G1397" s="29">
        <f t="shared" si="152"/>
        <v>6</v>
      </c>
      <c r="H1397" s="29" t="str">
        <f t="shared" si="153"/>
        <v>Cumartesi</v>
      </c>
    </row>
    <row r="1398" spans="1:8" ht="10.5" customHeight="1" x14ac:dyDescent="0.25">
      <c r="A1398" s="28">
        <v>43401</v>
      </c>
      <c r="B1398" s="29">
        <f t="shared" si="147"/>
        <v>2018</v>
      </c>
      <c r="C1398" s="29">
        <f t="shared" si="148"/>
        <v>10</v>
      </c>
      <c r="D1398" s="29" t="str">
        <f t="shared" si="149"/>
        <v>Ekim</v>
      </c>
      <c r="E1398" s="29">
        <f t="shared" si="150"/>
        <v>4</v>
      </c>
      <c r="F1398" s="29">
        <f t="shared" si="151"/>
        <v>43</v>
      </c>
      <c r="G1398" s="29">
        <f t="shared" si="152"/>
        <v>7</v>
      </c>
      <c r="H1398" s="29" t="str">
        <f t="shared" si="153"/>
        <v>Pazar</v>
      </c>
    </row>
    <row r="1399" spans="1:8" ht="10.5" customHeight="1" x14ac:dyDescent="0.25">
      <c r="A1399" s="28">
        <v>43402</v>
      </c>
      <c r="B1399" s="29">
        <f t="shared" si="147"/>
        <v>2018</v>
      </c>
      <c r="C1399" s="29">
        <f t="shared" si="148"/>
        <v>10</v>
      </c>
      <c r="D1399" s="29" t="str">
        <f t="shared" si="149"/>
        <v>Ekim</v>
      </c>
      <c r="E1399" s="29">
        <f t="shared" si="150"/>
        <v>4</v>
      </c>
      <c r="F1399" s="29">
        <f t="shared" si="151"/>
        <v>44</v>
      </c>
      <c r="G1399" s="29">
        <f t="shared" si="152"/>
        <v>1</v>
      </c>
      <c r="H1399" s="29" t="str">
        <f t="shared" si="153"/>
        <v>Pazartesi</v>
      </c>
    </row>
    <row r="1400" spans="1:8" ht="10.5" customHeight="1" x14ac:dyDescent="0.25">
      <c r="A1400" s="28">
        <v>43403</v>
      </c>
      <c r="B1400" s="29">
        <f t="shared" si="147"/>
        <v>2018</v>
      </c>
      <c r="C1400" s="29">
        <f t="shared" si="148"/>
        <v>10</v>
      </c>
      <c r="D1400" s="29" t="str">
        <f t="shared" si="149"/>
        <v>Ekim</v>
      </c>
      <c r="E1400" s="29">
        <f t="shared" si="150"/>
        <v>4</v>
      </c>
      <c r="F1400" s="29">
        <f t="shared" si="151"/>
        <v>44</v>
      </c>
      <c r="G1400" s="29">
        <f t="shared" si="152"/>
        <v>2</v>
      </c>
      <c r="H1400" s="29" t="str">
        <f t="shared" si="153"/>
        <v>Salı</v>
      </c>
    </row>
    <row r="1401" spans="1:8" ht="10.5" customHeight="1" x14ac:dyDescent="0.25">
      <c r="A1401" s="28">
        <v>43404</v>
      </c>
      <c r="B1401" s="29">
        <f t="shared" si="147"/>
        <v>2018</v>
      </c>
      <c r="C1401" s="29">
        <f t="shared" si="148"/>
        <v>10</v>
      </c>
      <c r="D1401" s="29" t="str">
        <f t="shared" si="149"/>
        <v>Ekim</v>
      </c>
      <c r="E1401" s="29">
        <f t="shared" si="150"/>
        <v>4</v>
      </c>
      <c r="F1401" s="29">
        <f t="shared" si="151"/>
        <v>44</v>
      </c>
      <c r="G1401" s="29">
        <f t="shared" si="152"/>
        <v>3</v>
      </c>
      <c r="H1401" s="29" t="str">
        <f t="shared" si="153"/>
        <v>Çarşamba</v>
      </c>
    </row>
    <row r="1402" spans="1:8" ht="10.5" customHeight="1" x14ac:dyDescent="0.25">
      <c r="A1402" s="28">
        <v>43405</v>
      </c>
      <c r="B1402" s="29">
        <f t="shared" si="147"/>
        <v>2018</v>
      </c>
      <c r="C1402" s="29">
        <f t="shared" si="148"/>
        <v>11</v>
      </c>
      <c r="D1402" s="29" t="str">
        <f t="shared" si="149"/>
        <v>Kasım</v>
      </c>
      <c r="E1402" s="29">
        <f t="shared" si="150"/>
        <v>4</v>
      </c>
      <c r="F1402" s="29">
        <f t="shared" si="151"/>
        <v>44</v>
      </c>
      <c r="G1402" s="29">
        <f t="shared" si="152"/>
        <v>4</v>
      </c>
      <c r="H1402" s="29" t="str">
        <f t="shared" si="153"/>
        <v>Perşembe</v>
      </c>
    </row>
    <row r="1403" spans="1:8" ht="10.5" customHeight="1" x14ac:dyDescent="0.25">
      <c r="A1403" s="28">
        <v>43406</v>
      </c>
      <c r="B1403" s="29">
        <f t="shared" si="147"/>
        <v>2018</v>
      </c>
      <c r="C1403" s="29">
        <f t="shared" si="148"/>
        <v>11</v>
      </c>
      <c r="D1403" s="29" t="str">
        <f t="shared" si="149"/>
        <v>Kasım</v>
      </c>
      <c r="E1403" s="29">
        <f t="shared" si="150"/>
        <v>4</v>
      </c>
      <c r="F1403" s="29">
        <f t="shared" si="151"/>
        <v>44</v>
      </c>
      <c r="G1403" s="29">
        <f t="shared" si="152"/>
        <v>5</v>
      </c>
      <c r="H1403" s="29" t="str">
        <f t="shared" si="153"/>
        <v>Cuma</v>
      </c>
    </row>
    <row r="1404" spans="1:8" ht="10.5" customHeight="1" x14ac:dyDescent="0.25">
      <c r="A1404" s="28">
        <v>43407</v>
      </c>
      <c r="B1404" s="29">
        <f t="shared" si="147"/>
        <v>2018</v>
      </c>
      <c r="C1404" s="29">
        <f t="shared" si="148"/>
        <v>11</v>
      </c>
      <c r="D1404" s="29" t="str">
        <f t="shared" si="149"/>
        <v>Kasım</v>
      </c>
      <c r="E1404" s="29">
        <f t="shared" si="150"/>
        <v>4</v>
      </c>
      <c r="F1404" s="29">
        <f t="shared" si="151"/>
        <v>44</v>
      </c>
      <c r="G1404" s="29">
        <f t="shared" si="152"/>
        <v>6</v>
      </c>
      <c r="H1404" s="29" t="str">
        <f t="shared" si="153"/>
        <v>Cumartesi</v>
      </c>
    </row>
    <row r="1405" spans="1:8" ht="10.5" customHeight="1" x14ac:dyDescent="0.25">
      <c r="A1405" s="28">
        <v>43408</v>
      </c>
      <c r="B1405" s="29">
        <f t="shared" si="147"/>
        <v>2018</v>
      </c>
      <c r="C1405" s="29">
        <f t="shared" si="148"/>
        <v>11</v>
      </c>
      <c r="D1405" s="29" t="str">
        <f t="shared" si="149"/>
        <v>Kasım</v>
      </c>
      <c r="E1405" s="29">
        <f t="shared" si="150"/>
        <v>4</v>
      </c>
      <c r="F1405" s="29">
        <f t="shared" si="151"/>
        <v>44</v>
      </c>
      <c r="G1405" s="29">
        <f t="shared" si="152"/>
        <v>7</v>
      </c>
      <c r="H1405" s="29" t="str">
        <f t="shared" si="153"/>
        <v>Pazar</v>
      </c>
    </row>
    <row r="1406" spans="1:8" ht="10.5" customHeight="1" x14ac:dyDescent="0.25">
      <c r="A1406" s="28">
        <v>43409</v>
      </c>
      <c r="B1406" s="29">
        <f t="shared" si="147"/>
        <v>2018</v>
      </c>
      <c r="C1406" s="29">
        <f t="shared" si="148"/>
        <v>11</v>
      </c>
      <c r="D1406" s="29" t="str">
        <f t="shared" si="149"/>
        <v>Kasım</v>
      </c>
      <c r="E1406" s="29">
        <f t="shared" si="150"/>
        <v>4</v>
      </c>
      <c r="F1406" s="29">
        <f t="shared" si="151"/>
        <v>45</v>
      </c>
      <c r="G1406" s="29">
        <f t="shared" si="152"/>
        <v>1</v>
      </c>
      <c r="H1406" s="29" t="str">
        <f t="shared" si="153"/>
        <v>Pazartesi</v>
      </c>
    </row>
    <row r="1407" spans="1:8" ht="10.5" customHeight="1" x14ac:dyDescent="0.25">
      <c r="A1407" s="28">
        <v>43410</v>
      </c>
      <c r="B1407" s="29">
        <f t="shared" si="147"/>
        <v>2018</v>
      </c>
      <c r="C1407" s="29">
        <f t="shared" si="148"/>
        <v>11</v>
      </c>
      <c r="D1407" s="29" t="str">
        <f t="shared" si="149"/>
        <v>Kasım</v>
      </c>
      <c r="E1407" s="29">
        <f t="shared" si="150"/>
        <v>4</v>
      </c>
      <c r="F1407" s="29">
        <f t="shared" si="151"/>
        <v>45</v>
      </c>
      <c r="G1407" s="29">
        <f t="shared" si="152"/>
        <v>2</v>
      </c>
      <c r="H1407" s="29" t="str">
        <f t="shared" si="153"/>
        <v>Salı</v>
      </c>
    </row>
    <row r="1408" spans="1:8" ht="10.5" customHeight="1" x14ac:dyDescent="0.25">
      <c r="A1408" s="28">
        <v>43411</v>
      </c>
      <c r="B1408" s="29">
        <f t="shared" si="147"/>
        <v>2018</v>
      </c>
      <c r="C1408" s="29">
        <f t="shared" si="148"/>
        <v>11</v>
      </c>
      <c r="D1408" s="29" t="str">
        <f t="shared" si="149"/>
        <v>Kasım</v>
      </c>
      <c r="E1408" s="29">
        <f t="shared" si="150"/>
        <v>4</v>
      </c>
      <c r="F1408" s="29">
        <f t="shared" si="151"/>
        <v>45</v>
      </c>
      <c r="G1408" s="29">
        <f t="shared" si="152"/>
        <v>3</v>
      </c>
      <c r="H1408" s="29" t="str">
        <f t="shared" si="153"/>
        <v>Çarşamba</v>
      </c>
    </row>
    <row r="1409" spans="1:8" ht="10.5" customHeight="1" x14ac:dyDescent="0.25">
      <c r="A1409" s="28">
        <v>43412</v>
      </c>
      <c r="B1409" s="29">
        <f t="shared" si="147"/>
        <v>2018</v>
      </c>
      <c r="C1409" s="29">
        <f t="shared" si="148"/>
        <v>11</v>
      </c>
      <c r="D1409" s="29" t="str">
        <f t="shared" si="149"/>
        <v>Kasım</v>
      </c>
      <c r="E1409" s="29">
        <f t="shared" si="150"/>
        <v>4</v>
      </c>
      <c r="F1409" s="29">
        <f t="shared" si="151"/>
        <v>45</v>
      </c>
      <c r="G1409" s="29">
        <f t="shared" si="152"/>
        <v>4</v>
      </c>
      <c r="H1409" s="29" t="str">
        <f t="shared" si="153"/>
        <v>Perşembe</v>
      </c>
    </row>
    <row r="1410" spans="1:8" ht="10.5" customHeight="1" x14ac:dyDescent="0.25">
      <c r="A1410" s="28">
        <v>43413</v>
      </c>
      <c r="B1410" s="29">
        <f t="shared" ref="B1410:B1473" si="154">IF(A1410="","",YEAR(A1410))</f>
        <v>2018</v>
      </c>
      <c r="C1410" s="29">
        <f t="shared" ref="C1410:C1473" si="155">IF(A1410="","",MONTH(A1410))</f>
        <v>11</v>
      </c>
      <c r="D1410" s="29" t="str">
        <f t="shared" ref="D1410:D1473" si="156">IF(A1410="","",CHOOSE(MONTH(A1410),"Ocak","Şubat","Mart","Nisan","Mayıs","Haziran","Temmuz","Ağustos","Eylül","Ekim","Kasım","Aralık"))</f>
        <v>Kasım</v>
      </c>
      <c r="E1410" s="29">
        <f t="shared" ref="E1410:E1473" si="157">IF(A1410="","",ROUNDUP(MONTH(A1410)/3,0))</f>
        <v>4</v>
      </c>
      <c r="F1410" s="29">
        <f t="shared" ref="F1410:F1473" si="158">IF(A1410="","",WEEKNUM(A1410,2))</f>
        <v>45</v>
      </c>
      <c r="G1410" s="29">
        <f t="shared" ref="G1410:G1473" si="159">IF(A1410="","",WEEKDAY(A1410,2))</f>
        <v>5</v>
      </c>
      <c r="H1410" s="29" t="str">
        <f t="shared" ref="H1410:H1473" si="160">IF(A1410="","",CHOOSE(WEEKDAY(A1410,2),"Pazartesi","Salı","Çarşamba","Perşembe","Cuma","Cumartesi","Pazar"))</f>
        <v>Cuma</v>
      </c>
    </row>
    <row r="1411" spans="1:8" ht="10.5" customHeight="1" x14ac:dyDescent="0.25">
      <c r="A1411" s="28">
        <v>43414</v>
      </c>
      <c r="B1411" s="29">
        <f t="shared" si="154"/>
        <v>2018</v>
      </c>
      <c r="C1411" s="29">
        <f t="shared" si="155"/>
        <v>11</v>
      </c>
      <c r="D1411" s="29" t="str">
        <f t="shared" si="156"/>
        <v>Kasım</v>
      </c>
      <c r="E1411" s="29">
        <f t="shared" si="157"/>
        <v>4</v>
      </c>
      <c r="F1411" s="29">
        <f t="shared" si="158"/>
        <v>45</v>
      </c>
      <c r="G1411" s="29">
        <f t="shared" si="159"/>
        <v>6</v>
      </c>
      <c r="H1411" s="29" t="str">
        <f t="shared" si="160"/>
        <v>Cumartesi</v>
      </c>
    </row>
    <row r="1412" spans="1:8" ht="10.5" customHeight="1" x14ac:dyDescent="0.25">
      <c r="A1412" s="28">
        <v>43415</v>
      </c>
      <c r="B1412" s="29">
        <f t="shared" si="154"/>
        <v>2018</v>
      </c>
      <c r="C1412" s="29">
        <f t="shared" si="155"/>
        <v>11</v>
      </c>
      <c r="D1412" s="29" t="str">
        <f t="shared" si="156"/>
        <v>Kasım</v>
      </c>
      <c r="E1412" s="29">
        <f t="shared" si="157"/>
        <v>4</v>
      </c>
      <c r="F1412" s="29">
        <f t="shared" si="158"/>
        <v>45</v>
      </c>
      <c r="G1412" s="29">
        <f t="shared" si="159"/>
        <v>7</v>
      </c>
      <c r="H1412" s="29" t="str">
        <f t="shared" si="160"/>
        <v>Pazar</v>
      </c>
    </row>
    <row r="1413" spans="1:8" ht="10.5" customHeight="1" x14ac:dyDescent="0.25">
      <c r="A1413" s="28">
        <v>43416</v>
      </c>
      <c r="B1413" s="29">
        <f t="shared" si="154"/>
        <v>2018</v>
      </c>
      <c r="C1413" s="29">
        <f t="shared" si="155"/>
        <v>11</v>
      </c>
      <c r="D1413" s="29" t="str">
        <f t="shared" si="156"/>
        <v>Kasım</v>
      </c>
      <c r="E1413" s="29">
        <f t="shared" si="157"/>
        <v>4</v>
      </c>
      <c r="F1413" s="29">
        <f t="shared" si="158"/>
        <v>46</v>
      </c>
      <c r="G1413" s="29">
        <f t="shared" si="159"/>
        <v>1</v>
      </c>
      <c r="H1413" s="29" t="str">
        <f t="shared" si="160"/>
        <v>Pazartesi</v>
      </c>
    </row>
    <row r="1414" spans="1:8" ht="10.5" customHeight="1" x14ac:dyDescent="0.25">
      <c r="A1414" s="28">
        <v>43417</v>
      </c>
      <c r="B1414" s="29">
        <f t="shared" si="154"/>
        <v>2018</v>
      </c>
      <c r="C1414" s="29">
        <f t="shared" si="155"/>
        <v>11</v>
      </c>
      <c r="D1414" s="29" t="str">
        <f t="shared" si="156"/>
        <v>Kasım</v>
      </c>
      <c r="E1414" s="29">
        <f t="shared" si="157"/>
        <v>4</v>
      </c>
      <c r="F1414" s="29">
        <f t="shared" si="158"/>
        <v>46</v>
      </c>
      <c r="G1414" s="29">
        <f t="shared" si="159"/>
        <v>2</v>
      </c>
      <c r="H1414" s="29" t="str">
        <f t="shared" si="160"/>
        <v>Salı</v>
      </c>
    </row>
    <row r="1415" spans="1:8" ht="10.5" customHeight="1" x14ac:dyDescent="0.25">
      <c r="A1415" s="28">
        <v>43418</v>
      </c>
      <c r="B1415" s="29">
        <f t="shared" si="154"/>
        <v>2018</v>
      </c>
      <c r="C1415" s="29">
        <f t="shared" si="155"/>
        <v>11</v>
      </c>
      <c r="D1415" s="29" t="str">
        <f t="shared" si="156"/>
        <v>Kasım</v>
      </c>
      <c r="E1415" s="29">
        <f t="shared" si="157"/>
        <v>4</v>
      </c>
      <c r="F1415" s="29">
        <f t="shared" si="158"/>
        <v>46</v>
      </c>
      <c r="G1415" s="29">
        <f t="shared" si="159"/>
        <v>3</v>
      </c>
      <c r="H1415" s="29" t="str">
        <f t="shared" si="160"/>
        <v>Çarşamba</v>
      </c>
    </row>
    <row r="1416" spans="1:8" ht="10.5" customHeight="1" x14ac:dyDescent="0.25">
      <c r="A1416" s="28">
        <v>43419</v>
      </c>
      <c r="B1416" s="29">
        <f t="shared" si="154"/>
        <v>2018</v>
      </c>
      <c r="C1416" s="29">
        <f t="shared" si="155"/>
        <v>11</v>
      </c>
      <c r="D1416" s="29" t="str">
        <f t="shared" si="156"/>
        <v>Kasım</v>
      </c>
      <c r="E1416" s="29">
        <f t="shared" si="157"/>
        <v>4</v>
      </c>
      <c r="F1416" s="29">
        <f t="shared" si="158"/>
        <v>46</v>
      </c>
      <c r="G1416" s="29">
        <f t="shared" si="159"/>
        <v>4</v>
      </c>
      <c r="H1416" s="29" t="str">
        <f t="shared" si="160"/>
        <v>Perşembe</v>
      </c>
    </row>
    <row r="1417" spans="1:8" ht="10.5" customHeight="1" x14ac:dyDescent="0.25">
      <c r="A1417" s="28">
        <v>43420</v>
      </c>
      <c r="B1417" s="29">
        <f t="shared" si="154"/>
        <v>2018</v>
      </c>
      <c r="C1417" s="29">
        <f t="shared" si="155"/>
        <v>11</v>
      </c>
      <c r="D1417" s="29" t="str">
        <f t="shared" si="156"/>
        <v>Kasım</v>
      </c>
      <c r="E1417" s="29">
        <f t="shared" si="157"/>
        <v>4</v>
      </c>
      <c r="F1417" s="29">
        <f t="shared" si="158"/>
        <v>46</v>
      </c>
      <c r="G1417" s="29">
        <f t="shared" si="159"/>
        <v>5</v>
      </c>
      <c r="H1417" s="29" t="str">
        <f t="shared" si="160"/>
        <v>Cuma</v>
      </c>
    </row>
    <row r="1418" spans="1:8" ht="10.5" customHeight="1" x14ac:dyDescent="0.25">
      <c r="A1418" s="28">
        <v>43421</v>
      </c>
      <c r="B1418" s="29">
        <f t="shared" si="154"/>
        <v>2018</v>
      </c>
      <c r="C1418" s="29">
        <f t="shared" si="155"/>
        <v>11</v>
      </c>
      <c r="D1418" s="29" t="str">
        <f t="shared" si="156"/>
        <v>Kasım</v>
      </c>
      <c r="E1418" s="29">
        <f t="shared" si="157"/>
        <v>4</v>
      </c>
      <c r="F1418" s="29">
        <f t="shared" si="158"/>
        <v>46</v>
      </c>
      <c r="G1418" s="29">
        <f t="shared" si="159"/>
        <v>6</v>
      </c>
      <c r="H1418" s="29" t="str">
        <f t="shared" si="160"/>
        <v>Cumartesi</v>
      </c>
    </row>
    <row r="1419" spans="1:8" ht="10.5" customHeight="1" x14ac:dyDescent="0.25">
      <c r="A1419" s="28">
        <v>43422</v>
      </c>
      <c r="B1419" s="29">
        <f t="shared" si="154"/>
        <v>2018</v>
      </c>
      <c r="C1419" s="29">
        <f t="shared" si="155"/>
        <v>11</v>
      </c>
      <c r="D1419" s="29" t="str">
        <f t="shared" si="156"/>
        <v>Kasım</v>
      </c>
      <c r="E1419" s="29">
        <f t="shared" si="157"/>
        <v>4</v>
      </c>
      <c r="F1419" s="29">
        <f t="shared" si="158"/>
        <v>46</v>
      </c>
      <c r="G1419" s="29">
        <f t="shared" si="159"/>
        <v>7</v>
      </c>
      <c r="H1419" s="29" t="str">
        <f t="shared" si="160"/>
        <v>Pazar</v>
      </c>
    </row>
    <row r="1420" spans="1:8" ht="10.5" customHeight="1" x14ac:dyDescent="0.25">
      <c r="A1420" s="28">
        <v>43423</v>
      </c>
      <c r="B1420" s="29">
        <f t="shared" si="154"/>
        <v>2018</v>
      </c>
      <c r="C1420" s="29">
        <f t="shared" si="155"/>
        <v>11</v>
      </c>
      <c r="D1420" s="29" t="str">
        <f t="shared" si="156"/>
        <v>Kasım</v>
      </c>
      <c r="E1420" s="29">
        <f t="shared" si="157"/>
        <v>4</v>
      </c>
      <c r="F1420" s="29">
        <f t="shared" si="158"/>
        <v>47</v>
      </c>
      <c r="G1420" s="29">
        <f t="shared" si="159"/>
        <v>1</v>
      </c>
      <c r="H1420" s="29" t="str">
        <f t="shared" si="160"/>
        <v>Pazartesi</v>
      </c>
    </row>
    <row r="1421" spans="1:8" ht="10.5" customHeight="1" x14ac:dyDescent="0.25">
      <c r="A1421" s="28">
        <v>43424</v>
      </c>
      <c r="B1421" s="29">
        <f t="shared" si="154"/>
        <v>2018</v>
      </c>
      <c r="C1421" s="29">
        <f t="shared" si="155"/>
        <v>11</v>
      </c>
      <c r="D1421" s="29" t="str">
        <f t="shared" si="156"/>
        <v>Kasım</v>
      </c>
      <c r="E1421" s="29">
        <f t="shared" si="157"/>
        <v>4</v>
      </c>
      <c r="F1421" s="29">
        <f t="shared" si="158"/>
        <v>47</v>
      </c>
      <c r="G1421" s="29">
        <f t="shared" si="159"/>
        <v>2</v>
      </c>
      <c r="H1421" s="29" t="str">
        <f t="shared" si="160"/>
        <v>Salı</v>
      </c>
    </row>
    <row r="1422" spans="1:8" ht="10.5" customHeight="1" x14ac:dyDescent="0.25">
      <c r="A1422" s="28">
        <v>43425</v>
      </c>
      <c r="B1422" s="29">
        <f t="shared" si="154"/>
        <v>2018</v>
      </c>
      <c r="C1422" s="29">
        <f t="shared" si="155"/>
        <v>11</v>
      </c>
      <c r="D1422" s="29" t="str">
        <f t="shared" si="156"/>
        <v>Kasım</v>
      </c>
      <c r="E1422" s="29">
        <f t="shared" si="157"/>
        <v>4</v>
      </c>
      <c r="F1422" s="29">
        <f t="shared" si="158"/>
        <v>47</v>
      </c>
      <c r="G1422" s="29">
        <f t="shared" si="159"/>
        <v>3</v>
      </c>
      <c r="H1422" s="29" t="str">
        <f t="shared" si="160"/>
        <v>Çarşamba</v>
      </c>
    </row>
    <row r="1423" spans="1:8" ht="10.5" customHeight="1" x14ac:dyDescent="0.25">
      <c r="A1423" s="28">
        <v>43426</v>
      </c>
      <c r="B1423" s="29">
        <f t="shared" si="154"/>
        <v>2018</v>
      </c>
      <c r="C1423" s="29">
        <f t="shared" si="155"/>
        <v>11</v>
      </c>
      <c r="D1423" s="29" t="str">
        <f t="shared" si="156"/>
        <v>Kasım</v>
      </c>
      <c r="E1423" s="29">
        <f t="shared" si="157"/>
        <v>4</v>
      </c>
      <c r="F1423" s="29">
        <f t="shared" si="158"/>
        <v>47</v>
      </c>
      <c r="G1423" s="29">
        <f t="shared" si="159"/>
        <v>4</v>
      </c>
      <c r="H1423" s="29" t="str">
        <f t="shared" si="160"/>
        <v>Perşembe</v>
      </c>
    </row>
    <row r="1424" spans="1:8" ht="10.5" customHeight="1" x14ac:dyDescent="0.25">
      <c r="A1424" s="28">
        <v>43427</v>
      </c>
      <c r="B1424" s="29">
        <f t="shared" si="154"/>
        <v>2018</v>
      </c>
      <c r="C1424" s="29">
        <f t="shared" si="155"/>
        <v>11</v>
      </c>
      <c r="D1424" s="29" t="str">
        <f t="shared" si="156"/>
        <v>Kasım</v>
      </c>
      <c r="E1424" s="29">
        <f t="shared" si="157"/>
        <v>4</v>
      </c>
      <c r="F1424" s="29">
        <f t="shared" si="158"/>
        <v>47</v>
      </c>
      <c r="G1424" s="29">
        <f t="shared" si="159"/>
        <v>5</v>
      </c>
      <c r="H1424" s="29" t="str">
        <f t="shared" si="160"/>
        <v>Cuma</v>
      </c>
    </row>
    <row r="1425" spans="1:8" ht="10.5" customHeight="1" x14ac:dyDescent="0.25">
      <c r="A1425" s="28">
        <v>43428</v>
      </c>
      <c r="B1425" s="29">
        <f t="shared" si="154"/>
        <v>2018</v>
      </c>
      <c r="C1425" s="29">
        <f t="shared" si="155"/>
        <v>11</v>
      </c>
      <c r="D1425" s="29" t="str">
        <f t="shared" si="156"/>
        <v>Kasım</v>
      </c>
      <c r="E1425" s="29">
        <f t="shared" si="157"/>
        <v>4</v>
      </c>
      <c r="F1425" s="29">
        <f t="shared" si="158"/>
        <v>47</v>
      </c>
      <c r="G1425" s="29">
        <f t="shared" si="159"/>
        <v>6</v>
      </c>
      <c r="H1425" s="29" t="str">
        <f t="shared" si="160"/>
        <v>Cumartesi</v>
      </c>
    </row>
    <row r="1426" spans="1:8" ht="10.5" customHeight="1" x14ac:dyDescent="0.25">
      <c r="A1426" s="28">
        <v>43429</v>
      </c>
      <c r="B1426" s="29">
        <f t="shared" si="154"/>
        <v>2018</v>
      </c>
      <c r="C1426" s="29">
        <f t="shared" si="155"/>
        <v>11</v>
      </c>
      <c r="D1426" s="29" t="str">
        <f t="shared" si="156"/>
        <v>Kasım</v>
      </c>
      <c r="E1426" s="29">
        <f t="shared" si="157"/>
        <v>4</v>
      </c>
      <c r="F1426" s="29">
        <f t="shared" si="158"/>
        <v>47</v>
      </c>
      <c r="G1426" s="29">
        <f t="shared" si="159"/>
        <v>7</v>
      </c>
      <c r="H1426" s="29" t="str">
        <f t="shared" si="160"/>
        <v>Pazar</v>
      </c>
    </row>
    <row r="1427" spans="1:8" ht="10.5" customHeight="1" x14ac:dyDescent="0.25">
      <c r="A1427" s="28">
        <v>43430</v>
      </c>
      <c r="B1427" s="29">
        <f t="shared" si="154"/>
        <v>2018</v>
      </c>
      <c r="C1427" s="29">
        <f t="shared" si="155"/>
        <v>11</v>
      </c>
      <c r="D1427" s="29" t="str">
        <f t="shared" si="156"/>
        <v>Kasım</v>
      </c>
      <c r="E1427" s="29">
        <f t="shared" si="157"/>
        <v>4</v>
      </c>
      <c r="F1427" s="29">
        <f t="shared" si="158"/>
        <v>48</v>
      </c>
      <c r="G1427" s="29">
        <f t="shared" si="159"/>
        <v>1</v>
      </c>
      <c r="H1427" s="29" t="str">
        <f t="shared" si="160"/>
        <v>Pazartesi</v>
      </c>
    </row>
    <row r="1428" spans="1:8" ht="10.5" customHeight="1" x14ac:dyDescent="0.25">
      <c r="A1428" s="28">
        <v>43431</v>
      </c>
      <c r="B1428" s="29">
        <f t="shared" si="154"/>
        <v>2018</v>
      </c>
      <c r="C1428" s="29">
        <f t="shared" si="155"/>
        <v>11</v>
      </c>
      <c r="D1428" s="29" t="str">
        <f t="shared" si="156"/>
        <v>Kasım</v>
      </c>
      <c r="E1428" s="29">
        <f t="shared" si="157"/>
        <v>4</v>
      </c>
      <c r="F1428" s="29">
        <f t="shared" si="158"/>
        <v>48</v>
      </c>
      <c r="G1428" s="29">
        <f t="shared" si="159"/>
        <v>2</v>
      </c>
      <c r="H1428" s="29" t="str">
        <f t="shared" si="160"/>
        <v>Salı</v>
      </c>
    </row>
    <row r="1429" spans="1:8" ht="10.5" customHeight="1" x14ac:dyDescent="0.25">
      <c r="A1429" s="28">
        <v>43432</v>
      </c>
      <c r="B1429" s="29">
        <f t="shared" si="154"/>
        <v>2018</v>
      </c>
      <c r="C1429" s="29">
        <f t="shared" si="155"/>
        <v>11</v>
      </c>
      <c r="D1429" s="29" t="str">
        <f t="shared" si="156"/>
        <v>Kasım</v>
      </c>
      <c r="E1429" s="29">
        <f t="shared" si="157"/>
        <v>4</v>
      </c>
      <c r="F1429" s="29">
        <f t="shared" si="158"/>
        <v>48</v>
      </c>
      <c r="G1429" s="29">
        <f t="shared" si="159"/>
        <v>3</v>
      </c>
      <c r="H1429" s="29" t="str">
        <f t="shared" si="160"/>
        <v>Çarşamba</v>
      </c>
    </row>
    <row r="1430" spans="1:8" ht="10.5" customHeight="1" x14ac:dyDescent="0.25">
      <c r="A1430" s="28">
        <v>43433</v>
      </c>
      <c r="B1430" s="29">
        <f t="shared" si="154"/>
        <v>2018</v>
      </c>
      <c r="C1430" s="29">
        <f t="shared" si="155"/>
        <v>11</v>
      </c>
      <c r="D1430" s="29" t="str">
        <f t="shared" si="156"/>
        <v>Kasım</v>
      </c>
      <c r="E1430" s="29">
        <f t="shared" si="157"/>
        <v>4</v>
      </c>
      <c r="F1430" s="29">
        <f t="shared" si="158"/>
        <v>48</v>
      </c>
      <c r="G1430" s="29">
        <f t="shared" si="159"/>
        <v>4</v>
      </c>
      <c r="H1430" s="29" t="str">
        <f t="shared" si="160"/>
        <v>Perşembe</v>
      </c>
    </row>
    <row r="1431" spans="1:8" ht="10.5" customHeight="1" x14ac:dyDescent="0.25">
      <c r="A1431" s="28">
        <v>43434</v>
      </c>
      <c r="B1431" s="29">
        <f t="shared" si="154"/>
        <v>2018</v>
      </c>
      <c r="C1431" s="29">
        <f t="shared" si="155"/>
        <v>11</v>
      </c>
      <c r="D1431" s="29" t="str">
        <f t="shared" si="156"/>
        <v>Kasım</v>
      </c>
      <c r="E1431" s="29">
        <f t="shared" si="157"/>
        <v>4</v>
      </c>
      <c r="F1431" s="29">
        <f t="shared" si="158"/>
        <v>48</v>
      </c>
      <c r="G1431" s="29">
        <f t="shared" si="159"/>
        <v>5</v>
      </c>
      <c r="H1431" s="29" t="str">
        <f t="shared" si="160"/>
        <v>Cuma</v>
      </c>
    </row>
    <row r="1432" spans="1:8" ht="10.5" customHeight="1" x14ac:dyDescent="0.25">
      <c r="A1432" s="28">
        <v>43435</v>
      </c>
      <c r="B1432" s="29">
        <f t="shared" si="154"/>
        <v>2018</v>
      </c>
      <c r="C1432" s="29">
        <f t="shared" si="155"/>
        <v>12</v>
      </c>
      <c r="D1432" s="29" t="str">
        <f t="shared" si="156"/>
        <v>Aralık</v>
      </c>
      <c r="E1432" s="29">
        <f t="shared" si="157"/>
        <v>4</v>
      </c>
      <c r="F1432" s="29">
        <f t="shared" si="158"/>
        <v>48</v>
      </c>
      <c r="G1432" s="29">
        <f t="shared" si="159"/>
        <v>6</v>
      </c>
      <c r="H1432" s="29" t="str">
        <f t="shared" si="160"/>
        <v>Cumartesi</v>
      </c>
    </row>
    <row r="1433" spans="1:8" ht="10.5" customHeight="1" x14ac:dyDescent="0.25">
      <c r="A1433" s="28">
        <v>43436</v>
      </c>
      <c r="B1433" s="29">
        <f t="shared" si="154"/>
        <v>2018</v>
      </c>
      <c r="C1433" s="29">
        <f t="shared" si="155"/>
        <v>12</v>
      </c>
      <c r="D1433" s="29" t="str">
        <f t="shared" si="156"/>
        <v>Aralık</v>
      </c>
      <c r="E1433" s="29">
        <f t="shared" si="157"/>
        <v>4</v>
      </c>
      <c r="F1433" s="29">
        <f t="shared" si="158"/>
        <v>48</v>
      </c>
      <c r="G1433" s="29">
        <f t="shared" si="159"/>
        <v>7</v>
      </c>
      <c r="H1433" s="29" t="str">
        <f t="shared" si="160"/>
        <v>Pazar</v>
      </c>
    </row>
    <row r="1434" spans="1:8" ht="10.5" customHeight="1" x14ac:dyDescent="0.25">
      <c r="A1434" s="28">
        <v>43437</v>
      </c>
      <c r="B1434" s="29">
        <f t="shared" si="154"/>
        <v>2018</v>
      </c>
      <c r="C1434" s="29">
        <f t="shared" si="155"/>
        <v>12</v>
      </c>
      <c r="D1434" s="29" t="str">
        <f t="shared" si="156"/>
        <v>Aralık</v>
      </c>
      <c r="E1434" s="29">
        <f t="shared" si="157"/>
        <v>4</v>
      </c>
      <c r="F1434" s="29">
        <f t="shared" si="158"/>
        <v>49</v>
      </c>
      <c r="G1434" s="29">
        <f t="shared" si="159"/>
        <v>1</v>
      </c>
      <c r="H1434" s="29" t="str">
        <f t="shared" si="160"/>
        <v>Pazartesi</v>
      </c>
    </row>
    <row r="1435" spans="1:8" ht="10.5" customHeight="1" x14ac:dyDescent="0.25">
      <c r="A1435" s="28">
        <v>43438</v>
      </c>
      <c r="B1435" s="29">
        <f t="shared" si="154"/>
        <v>2018</v>
      </c>
      <c r="C1435" s="29">
        <f t="shared" si="155"/>
        <v>12</v>
      </c>
      <c r="D1435" s="29" t="str">
        <f t="shared" si="156"/>
        <v>Aralık</v>
      </c>
      <c r="E1435" s="29">
        <f t="shared" si="157"/>
        <v>4</v>
      </c>
      <c r="F1435" s="29">
        <f t="shared" si="158"/>
        <v>49</v>
      </c>
      <c r="G1435" s="29">
        <f t="shared" si="159"/>
        <v>2</v>
      </c>
      <c r="H1435" s="29" t="str">
        <f t="shared" si="160"/>
        <v>Salı</v>
      </c>
    </row>
    <row r="1436" spans="1:8" ht="10.5" customHeight="1" x14ac:dyDescent="0.25">
      <c r="A1436" s="28">
        <v>43439</v>
      </c>
      <c r="B1436" s="29">
        <f t="shared" si="154"/>
        <v>2018</v>
      </c>
      <c r="C1436" s="29">
        <f t="shared" si="155"/>
        <v>12</v>
      </c>
      <c r="D1436" s="29" t="str">
        <f t="shared" si="156"/>
        <v>Aralık</v>
      </c>
      <c r="E1436" s="29">
        <f t="shared" si="157"/>
        <v>4</v>
      </c>
      <c r="F1436" s="29">
        <f t="shared" si="158"/>
        <v>49</v>
      </c>
      <c r="G1436" s="29">
        <f t="shared" si="159"/>
        <v>3</v>
      </c>
      <c r="H1436" s="29" t="str">
        <f t="shared" si="160"/>
        <v>Çarşamba</v>
      </c>
    </row>
    <row r="1437" spans="1:8" ht="10.5" customHeight="1" x14ac:dyDescent="0.25">
      <c r="A1437" s="28">
        <v>43440</v>
      </c>
      <c r="B1437" s="29">
        <f t="shared" si="154"/>
        <v>2018</v>
      </c>
      <c r="C1437" s="29">
        <f t="shared" si="155"/>
        <v>12</v>
      </c>
      <c r="D1437" s="29" t="str">
        <f t="shared" si="156"/>
        <v>Aralık</v>
      </c>
      <c r="E1437" s="29">
        <f t="shared" si="157"/>
        <v>4</v>
      </c>
      <c r="F1437" s="29">
        <f t="shared" si="158"/>
        <v>49</v>
      </c>
      <c r="G1437" s="29">
        <f t="shared" si="159"/>
        <v>4</v>
      </c>
      <c r="H1437" s="29" t="str">
        <f t="shared" si="160"/>
        <v>Perşembe</v>
      </c>
    </row>
    <row r="1438" spans="1:8" ht="10.5" customHeight="1" x14ac:dyDescent="0.25">
      <c r="A1438" s="28">
        <v>43441</v>
      </c>
      <c r="B1438" s="29">
        <f t="shared" si="154"/>
        <v>2018</v>
      </c>
      <c r="C1438" s="29">
        <f t="shared" si="155"/>
        <v>12</v>
      </c>
      <c r="D1438" s="29" t="str">
        <f t="shared" si="156"/>
        <v>Aralık</v>
      </c>
      <c r="E1438" s="29">
        <f t="shared" si="157"/>
        <v>4</v>
      </c>
      <c r="F1438" s="29">
        <f t="shared" si="158"/>
        <v>49</v>
      </c>
      <c r="G1438" s="29">
        <f t="shared" si="159"/>
        <v>5</v>
      </c>
      <c r="H1438" s="29" t="str">
        <f t="shared" si="160"/>
        <v>Cuma</v>
      </c>
    </row>
    <row r="1439" spans="1:8" ht="10.5" customHeight="1" x14ac:dyDescent="0.25">
      <c r="A1439" s="28">
        <v>43442</v>
      </c>
      <c r="B1439" s="29">
        <f t="shared" si="154"/>
        <v>2018</v>
      </c>
      <c r="C1439" s="29">
        <f t="shared" si="155"/>
        <v>12</v>
      </c>
      <c r="D1439" s="29" t="str">
        <f t="shared" si="156"/>
        <v>Aralık</v>
      </c>
      <c r="E1439" s="29">
        <f t="shared" si="157"/>
        <v>4</v>
      </c>
      <c r="F1439" s="29">
        <f t="shared" si="158"/>
        <v>49</v>
      </c>
      <c r="G1439" s="29">
        <f t="shared" si="159"/>
        <v>6</v>
      </c>
      <c r="H1439" s="29" t="str">
        <f t="shared" si="160"/>
        <v>Cumartesi</v>
      </c>
    </row>
    <row r="1440" spans="1:8" ht="10.5" customHeight="1" x14ac:dyDescent="0.25">
      <c r="A1440" s="28">
        <v>43443</v>
      </c>
      <c r="B1440" s="29">
        <f t="shared" si="154"/>
        <v>2018</v>
      </c>
      <c r="C1440" s="29">
        <f t="shared" si="155"/>
        <v>12</v>
      </c>
      <c r="D1440" s="29" t="str">
        <f t="shared" si="156"/>
        <v>Aralık</v>
      </c>
      <c r="E1440" s="29">
        <f t="shared" si="157"/>
        <v>4</v>
      </c>
      <c r="F1440" s="29">
        <f t="shared" si="158"/>
        <v>49</v>
      </c>
      <c r="G1440" s="29">
        <f t="shared" si="159"/>
        <v>7</v>
      </c>
      <c r="H1440" s="29" t="str">
        <f t="shared" si="160"/>
        <v>Pazar</v>
      </c>
    </row>
    <row r="1441" spans="1:8" ht="10.5" customHeight="1" x14ac:dyDescent="0.25">
      <c r="A1441" s="28">
        <v>43444</v>
      </c>
      <c r="B1441" s="29">
        <f t="shared" si="154"/>
        <v>2018</v>
      </c>
      <c r="C1441" s="29">
        <f t="shared" si="155"/>
        <v>12</v>
      </c>
      <c r="D1441" s="29" t="str">
        <f t="shared" si="156"/>
        <v>Aralık</v>
      </c>
      <c r="E1441" s="29">
        <f t="shared" si="157"/>
        <v>4</v>
      </c>
      <c r="F1441" s="29">
        <f t="shared" si="158"/>
        <v>50</v>
      </c>
      <c r="G1441" s="29">
        <f t="shared" si="159"/>
        <v>1</v>
      </c>
      <c r="H1441" s="29" t="str">
        <f t="shared" si="160"/>
        <v>Pazartesi</v>
      </c>
    </row>
    <row r="1442" spans="1:8" ht="10.5" customHeight="1" x14ac:dyDescent="0.25">
      <c r="A1442" s="28">
        <v>43445</v>
      </c>
      <c r="B1442" s="29">
        <f t="shared" si="154"/>
        <v>2018</v>
      </c>
      <c r="C1442" s="29">
        <f t="shared" si="155"/>
        <v>12</v>
      </c>
      <c r="D1442" s="29" t="str">
        <f t="shared" si="156"/>
        <v>Aralık</v>
      </c>
      <c r="E1442" s="29">
        <f t="shared" si="157"/>
        <v>4</v>
      </c>
      <c r="F1442" s="29">
        <f t="shared" si="158"/>
        <v>50</v>
      </c>
      <c r="G1442" s="29">
        <f t="shared" si="159"/>
        <v>2</v>
      </c>
      <c r="H1442" s="29" t="str">
        <f t="shared" si="160"/>
        <v>Salı</v>
      </c>
    </row>
    <row r="1443" spans="1:8" ht="10.5" customHeight="1" x14ac:dyDescent="0.25">
      <c r="A1443" s="28">
        <v>43446</v>
      </c>
      <c r="B1443" s="29">
        <f t="shared" si="154"/>
        <v>2018</v>
      </c>
      <c r="C1443" s="29">
        <f t="shared" si="155"/>
        <v>12</v>
      </c>
      <c r="D1443" s="29" t="str">
        <f t="shared" si="156"/>
        <v>Aralık</v>
      </c>
      <c r="E1443" s="29">
        <f t="shared" si="157"/>
        <v>4</v>
      </c>
      <c r="F1443" s="29">
        <f t="shared" si="158"/>
        <v>50</v>
      </c>
      <c r="G1443" s="29">
        <f t="shared" si="159"/>
        <v>3</v>
      </c>
      <c r="H1443" s="29" t="str">
        <f t="shared" si="160"/>
        <v>Çarşamba</v>
      </c>
    </row>
    <row r="1444" spans="1:8" ht="10.5" customHeight="1" x14ac:dyDescent="0.25">
      <c r="A1444" s="28">
        <v>43447</v>
      </c>
      <c r="B1444" s="29">
        <f t="shared" si="154"/>
        <v>2018</v>
      </c>
      <c r="C1444" s="29">
        <f t="shared" si="155"/>
        <v>12</v>
      </c>
      <c r="D1444" s="29" t="str">
        <f t="shared" si="156"/>
        <v>Aralık</v>
      </c>
      <c r="E1444" s="29">
        <f t="shared" si="157"/>
        <v>4</v>
      </c>
      <c r="F1444" s="29">
        <f t="shared" si="158"/>
        <v>50</v>
      </c>
      <c r="G1444" s="29">
        <f t="shared" si="159"/>
        <v>4</v>
      </c>
      <c r="H1444" s="29" t="str">
        <f t="shared" si="160"/>
        <v>Perşembe</v>
      </c>
    </row>
    <row r="1445" spans="1:8" ht="10.5" customHeight="1" x14ac:dyDescent="0.25">
      <c r="A1445" s="28">
        <v>43448</v>
      </c>
      <c r="B1445" s="29">
        <f t="shared" si="154"/>
        <v>2018</v>
      </c>
      <c r="C1445" s="29">
        <f t="shared" si="155"/>
        <v>12</v>
      </c>
      <c r="D1445" s="29" t="str">
        <f t="shared" si="156"/>
        <v>Aralık</v>
      </c>
      <c r="E1445" s="29">
        <f t="shared" si="157"/>
        <v>4</v>
      </c>
      <c r="F1445" s="29">
        <f t="shared" si="158"/>
        <v>50</v>
      </c>
      <c r="G1445" s="29">
        <f t="shared" si="159"/>
        <v>5</v>
      </c>
      <c r="H1445" s="29" t="str">
        <f t="shared" si="160"/>
        <v>Cuma</v>
      </c>
    </row>
    <row r="1446" spans="1:8" ht="10.5" customHeight="1" x14ac:dyDescent="0.25">
      <c r="A1446" s="28">
        <v>43449</v>
      </c>
      <c r="B1446" s="29">
        <f t="shared" si="154"/>
        <v>2018</v>
      </c>
      <c r="C1446" s="29">
        <f t="shared" si="155"/>
        <v>12</v>
      </c>
      <c r="D1446" s="29" t="str">
        <f t="shared" si="156"/>
        <v>Aralık</v>
      </c>
      <c r="E1446" s="29">
        <f t="shared" si="157"/>
        <v>4</v>
      </c>
      <c r="F1446" s="29">
        <f t="shared" si="158"/>
        <v>50</v>
      </c>
      <c r="G1446" s="29">
        <f t="shared" si="159"/>
        <v>6</v>
      </c>
      <c r="H1446" s="29" t="str">
        <f t="shared" si="160"/>
        <v>Cumartesi</v>
      </c>
    </row>
    <row r="1447" spans="1:8" ht="10.5" customHeight="1" x14ac:dyDescent="0.25">
      <c r="A1447" s="28">
        <v>43450</v>
      </c>
      <c r="B1447" s="29">
        <f t="shared" si="154"/>
        <v>2018</v>
      </c>
      <c r="C1447" s="29">
        <f t="shared" si="155"/>
        <v>12</v>
      </c>
      <c r="D1447" s="29" t="str">
        <f t="shared" si="156"/>
        <v>Aralık</v>
      </c>
      <c r="E1447" s="29">
        <f t="shared" si="157"/>
        <v>4</v>
      </c>
      <c r="F1447" s="29">
        <f t="shared" si="158"/>
        <v>50</v>
      </c>
      <c r="G1447" s="29">
        <f t="shared" si="159"/>
        <v>7</v>
      </c>
      <c r="H1447" s="29" t="str">
        <f t="shared" si="160"/>
        <v>Pazar</v>
      </c>
    </row>
    <row r="1448" spans="1:8" ht="10.5" customHeight="1" x14ac:dyDescent="0.25">
      <c r="A1448" s="28">
        <v>43451</v>
      </c>
      <c r="B1448" s="29">
        <f t="shared" si="154"/>
        <v>2018</v>
      </c>
      <c r="C1448" s="29">
        <f t="shared" si="155"/>
        <v>12</v>
      </c>
      <c r="D1448" s="29" t="str">
        <f t="shared" si="156"/>
        <v>Aralık</v>
      </c>
      <c r="E1448" s="29">
        <f t="shared" si="157"/>
        <v>4</v>
      </c>
      <c r="F1448" s="29">
        <f t="shared" si="158"/>
        <v>51</v>
      </c>
      <c r="G1448" s="29">
        <f t="shared" si="159"/>
        <v>1</v>
      </c>
      <c r="H1448" s="29" t="str">
        <f t="shared" si="160"/>
        <v>Pazartesi</v>
      </c>
    </row>
    <row r="1449" spans="1:8" ht="10.5" customHeight="1" x14ac:dyDescent="0.25">
      <c r="A1449" s="28">
        <v>43452</v>
      </c>
      <c r="B1449" s="29">
        <f t="shared" si="154"/>
        <v>2018</v>
      </c>
      <c r="C1449" s="29">
        <f t="shared" si="155"/>
        <v>12</v>
      </c>
      <c r="D1449" s="29" t="str">
        <f t="shared" si="156"/>
        <v>Aralık</v>
      </c>
      <c r="E1449" s="29">
        <f t="shared" si="157"/>
        <v>4</v>
      </c>
      <c r="F1449" s="29">
        <f t="shared" si="158"/>
        <v>51</v>
      </c>
      <c r="G1449" s="29">
        <f t="shared" si="159"/>
        <v>2</v>
      </c>
      <c r="H1449" s="29" t="str">
        <f t="shared" si="160"/>
        <v>Salı</v>
      </c>
    </row>
    <row r="1450" spans="1:8" ht="10.5" customHeight="1" x14ac:dyDescent="0.25">
      <c r="A1450" s="28">
        <v>43453</v>
      </c>
      <c r="B1450" s="29">
        <f t="shared" si="154"/>
        <v>2018</v>
      </c>
      <c r="C1450" s="29">
        <f t="shared" si="155"/>
        <v>12</v>
      </c>
      <c r="D1450" s="29" t="str">
        <f t="shared" si="156"/>
        <v>Aralık</v>
      </c>
      <c r="E1450" s="29">
        <f t="shared" si="157"/>
        <v>4</v>
      </c>
      <c r="F1450" s="29">
        <f t="shared" si="158"/>
        <v>51</v>
      </c>
      <c r="G1450" s="29">
        <f t="shared" si="159"/>
        <v>3</v>
      </c>
      <c r="H1450" s="29" t="str">
        <f t="shared" si="160"/>
        <v>Çarşamba</v>
      </c>
    </row>
    <row r="1451" spans="1:8" ht="10.5" customHeight="1" x14ac:dyDescent="0.25">
      <c r="A1451" s="28">
        <v>43454</v>
      </c>
      <c r="B1451" s="29">
        <f t="shared" si="154"/>
        <v>2018</v>
      </c>
      <c r="C1451" s="29">
        <f t="shared" si="155"/>
        <v>12</v>
      </c>
      <c r="D1451" s="29" t="str">
        <f t="shared" si="156"/>
        <v>Aralık</v>
      </c>
      <c r="E1451" s="29">
        <f t="shared" si="157"/>
        <v>4</v>
      </c>
      <c r="F1451" s="29">
        <f t="shared" si="158"/>
        <v>51</v>
      </c>
      <c r="G1451" s="29">
        <f t="shared" si="159"/>
        <v>4</v>
      </c>
      <c r="H1451" s="29" t="str">
        <f t="shared" si="160"/>
        <v>Perşembe</v>
      </c>
    </row>
    <row r="1452" spans="1:8" ht="10.5" customHeight="1" x14ac:dyDescent="0.25">
      <c r="A1452" s="28">
        <v>43455</v>
      </c>
      <c r="B1452" s="29">
        <f t="shared" si="154"/>
        <v>2018</v>
      </c>
      <c r="C1452" s="29">
        <f t="shared" si="155"/>
        <v>12</v>
      </c>
      <c r="D1452" s="29" t="str">
        <f t="shared" si="156"/>
        <v>Aralık</v>
      </c>
      <c r="E1452" s="29">
        <f t="shared" si="157"/>
        <v>4</v>
      </c>
      <c r="F1452" s="29">
        <f t="shared" si="158"/>
        <v>51</v>
      </c>
      <c r="G1452" s="29">
        <f t="shared" si="159"/>
        <v>5</v>
      </c>
      <c r="H1452" s="29" t="str">
        <f t="shared" si="160"/>
        <v>Cuma</v>
      </c>
    </row>
    <row r="1453" spans="1:8" ht="10.5" customHeight="1" x14ac:dyDescent="0.25">
      <c r="A1453" s="28">
        <v>43456</v>
      </c>
      <c r="B1453" s="29">
        <f t="shared" si="154"/>
        <v>2018</v>
      </c>
      <c r="C1453" s="29">
        <f t="shared" si="155"/>
        <v>12</v>
      </c>
      <c r="D1453" s="29" t="str">
        <f t="shared" si="156"/>
        <v>Aralık</v>
      </c>
      <c r="E1453" s="29">
        <f t="shared" si="157"/>
        <v>4</v>
      </c>
      <c r="F1453" s="29">
        <f t="shared" si="158"/>
        <v>51</v>
      </c>
      <c r="G1453" s="29">
        <f t="shared" si="159"/>
        <v>6</v>
      </c>
      <c r="H1453" s="29" t="str">
        <f t="shared" si="160"/>
        <v>Cumartesi</v>
      </c>
    </row>
    <row r="1454" spans="1:8" ht="10.5" customHeight="1" x14ac:dyDescent="0.25">
      <c r="A1454" s="28">
        <v>43457</v>
      </c>
      <c r="B1454" s="29">
        <f t="shared" si="154"/>
        <v>2018</v>
      </c>
      <c r="C1454" s="29">
        <f t="shared" si="155"/>
        <v>12</v>
      </c>
      <c r="D1454" s="29" t="str">
        <f t="shared" si="156"/>
        <v>Aralık</v>
      </c>
      <c r="E1454" s="29">
        <f t="shared" si="157"/>
        <v>4</v>
      </c>
      <c r="F1454" s="29">
        <f t="shared" si="158"/>
        <v>51</v>
      </c>
      <c r="G1454" s="29">
        <f t="shared" si="159"/>
        <v>7</v>
      </c>
      <c r="H1454" s="29" t="str">
        <f t="shared" si="160"/>
        <v>Pazar</v>
      </c>
    </row>
    <row r="1455" spans="1:8" ht="10.5" customHeight="1" x14ac:dyDescent="0.25">
      <c r="A1455" s="28">
        <v>43458</v>
      </c>
      <c r="B1455" s="29">
        <f t="shared" si="154"/>
        <v>2018</v>
      </c>
      <c r="C1455" s="29">
        <f t="shared" si="155"/>
        <v>12</v>
      </c>
      <c r="D1455" s="29" t="str">
        <f t="shared" si="156"/>
        <v>Aralık</v>
      </c>
      <c r="E1455" s="29">
        <f t="shared" si="157"/>
        <v>4</v>
      </c>
      <c r="F1455" s="29">
        <f t="shared" si="158"/>
        <v>52</v>
      </c>
      <c r="G1455" s="29">
        <f t="shared" si="159"/>
        <v>1</v>
      </c>
      <c r="H1455" s="29" t="str">
        <f t="shared" si="160"/>
        <v>Pazartesi</v>
      </c>
    </row>
    <row r="1456" spans="1:8" ht="10.5" customHeight="1" x14ac:dyDescent="0.25">
      <c r="A1456" s="28">
        <v>43459</v>
      </c>
      <c r="B1456" s="29">
        <f t="shared" si="154"/>
        <v>2018</v>
      </c>
      <c r="C1456" s="29">
        <f t="shared" si="155"/>
        <v>12</v>
      </c>
      <c r="D1456" s="29" t="str">
        <f t="shared" si="156"/>
        <v>Aralık</v>
      </c>
      <c r="E1456" s="29">
        <f t="shared" si="157"/>
        <v>4</v>
      </c>
      <c r="F1456" s="29">
        <f t="shared" si="158"/>
        <v>52</v>
      </c>
      <c r="G1456" s="29">
        <f t="shared" si="159"/>
        <v>2</v>
      </c>
      <c r="H1456" s="29" t="str">
        <f t="shared" si="160"/>
        <v>Salı</v>
      </c>
    </row>
    <row r="1457" spans="1:8" ht="10.5" customHeight="1" x14ac:dyDescent="0.25">
      <c r="A1457" s="28">
        <v>43460</v>
      </c>
      <c r="B1457" s="29">
        <f t="shared" si="154"/>
        <v>2018</v>
      </c>
      <c r="C1457" s="29">
        <f t="shared" si="155"/>
        <v>12</v>
      </c>
      <c r="D1457" s="29" t="str">
        <f t="shared" si="156"/>
        <v>Aralık</v>
      </c>
      <c r="E1457" s="29">
        <f t="shared" si="157"/>
        <v>4</v>
      </c>
      <c r="F1457" s="29">
        <f t="shared" si="158"/>
        <v>52</v>
      </c>
      <c r="G1457" s="29">
        <f t="shared" si="159"/>
        <v>3</v>
      </c>
      <c r="H1457" s="29" t="str">
        <f t="shared" si="160"/>
        <v>Çarşamba</v>
      </c>
    </row>
    <row r="1458" spans="1:8" ht="10.5" customHeight="1" x14ac:dyDescent="0.25">
      <c r="A1458" s="28">
        <v>43461</v>
      </c>
      <c r="B1458" s="29">
        <f t="shared" si="154"/>
        <v>2018</v>
      </c>
      <c r="C1458" s="29">
        <f t="shared" si="155"/>
        <v>12</v>
      </c>
      <c r="D1458" s="29" t="str">
        <f t="shared" si="156"/>
        <v>Aralık</v>
      </c>
      <c r="E1458" s="29">
        <f t="shared" si="157"/>
        <v>4</v>
      </c>
      <c r="F1458" s="29">
        <f t="shared" si="158"/>
        <v>52</v>
      </c>
      <c r="G1458" s="29">
        <f t="shared" si="159"/>
        <v>4</v>
      </c>
      <c r="H1458" s="29" t="str">
        <f t="shared" si="160"/>
        <v>Perşembe</v>
      </c>
    </row>
    <row r="1459" spans="1:8" ht="10.5" customHeight="1" x14ac:dyDescent="0.25">
      <c r="A1459" s="28">
        <v>43462</v>
      </c>
      <c r="B1459" s="29">
        <f t="shared" si="154"/>
        <v>2018</v>
      </c>
      <c r="C1459" s="29">
        <f t="shared" si="155"/>
        <v>12</v>
      </c>
      <c r="D1459" s="29" t="str">
        <f t="shared" si="156"/>
        <v>Aralık</v>
      </c>
      <c r="E1459" s="29">
        <f t="shared" si="157"/>
        <v>4</v>
      </c>
      <c r="F1459" s="29">
        <f t="shared" si="158"/>
        <v>52</v>
      </c>
      <c r="G1459" s="29">
        <f t="shared" si="159"/>
        <v>5</v>
      </c>
      <c r="H1459" s="29" t="str">
        <f t="shared" si="160"/>
        <v>Cuma</v>
      </c>
    </row>
    <row r="1460" spans="1:8" ht="10.5" customHeight="1" x14ac:dyDescent="0.25">
      <c r="A1460" s="28">
        <v>43463</v>
      </c>
      <c r="B1460" s="29">
        <f t="shared" si="154"/>
        <v>2018</v>
      </c>
      <c r="C1460" s="29">
        <f t="shared" si="155"/>
        <v>12</v>
      </c>
      <c r="D1460" s="29" t="str">
        <f t="shared" si="156"/>
        <v>Aralık</v>
      </c>
      <c r="E1460" s="29">
        <f t="shared" si="157"/>
        <v>4</v>
      </c>
      <c r="F1460" s="29">
        <f t="shared" si="158"/>
        <v>52</v>
      </c>
      <c r="G1460" s="29">
        <f t="shared" si="159"/>
        <v>6</v>
      </c>
      <c r="H1460" s="29" t="str">
        <f t="shared" si="160"/>
        <v>Cumartesi</v>
      </c>
    </row>
    <row r="1461" spans="1:8" ht="10.5" customHeight="1" x14ac:dyDescent="0.25">
      <c r="A1461" s="28">
        <v>43464</v>
      </c>
      <c r="B1461" s="29">
        <f t="shared" si="154"/>
        <v>2018</v>
      </c>
      <c r="C1461" s="29">
        <f t="shared" si="155"/>
        <v>12</v>
      </c>
      <c r="D1461" s="29" t="str">
        <f t="shared" si="156"/>
        <v>Aralık</v>
      </c>
      <c r="E1461" s="29">
        <f t="shared" si="157"/>
        <v>4</v>
      </c>
      <c r="F1461" s="29">
        <f t="shared" si="158"/>
        <v>52</v>
      </c>
      <c r="G1461" s="29">
        <f t="shared" si="159"/>
        <v>7</v>
      </c>
      <c r="H1461" s="29" t="str">
        <f t="shared" si="160"/>
        <v>Pazar</v>
      </c>
    </row>
    <row r="1462" spans="1:8" ht="10.5" customHeight="1" x14ac:dyDescent="0.25">
      <c r="A1462" s="28">
        <v>43465</v>
      </c>
      <c r="B1462" s="29">
        <f t="shared" si="154"/>
        <v>2018</v>
      </c>
      <c r="C1462" s="29">
        <f t="shared" si="155"/>
        <v>12</v>
      </c>
      <c r="D1462" s="29" t="str">
        <f t="shared" si="156"/>
        <v>Aralık</v>
      </c>
      <c r="E1462" s="29">
        <f t="shared" si="157"/>
        <v>4</v>
      </c>
      <c r="F1462" s="29">
        <f t="shared" si="158"/>
        <v>53</v>
      </c>
      <c r="G1462" s="29">
        <f t="shared" si="159"/>
        <v>1</v>
      </c>
      <c r="H1462" s="29" t="str">
        <f t="shared" si="160"/>
        <v>Pazartesi</v>
      </c>
    </row>
    <row r="1463" spans="1:8" ht="10.5" customHeight="1" x14ac:dyDescent="0.25">
      <c r="A1463" s="28">
        <v>43466</v>
      </c>
      <c r="B1463" s="29">
        <f t="shared" si="154"/>
        <v>2019</v>
      </c>
      <c r="C1463" s="29">
        <f t="shared" si="155"/>
        <v>1</v>
      </c>
      <c r="D1463" s="29" t="str">
        <f t="shared" si="156"/>
        <v>Ocak</v>
      </c>
      <c r="E1463" s="29">
        <f t="shared" si="157"/>
        <v>1</v>
      </c>
      <c r="F1463" s="29">
        <f t="shared" si="158"/>
        <v>1</v>
      </c>
      <c r="G1463" s="29">
        <f t="shared" si="159"/>
        <v>2</v>
      </c>
      <c r="H1463" s="29" t="str">
        <f t="shared" si="160"/>
        <v>Salı</v>
      </c>
    </row>
    <row r="1464" spans="1:8" ht="10.5" customHeight="1" x14ac:dyDescent="0.25">
      <c r="A1464" s="28">
        <v>43467</v>
      </c>
      <c r="B1464" s="29">
        <f t="shared" si="154"/>
        <v>2019</v>
      </c>
      <c r="C1464" s="29">
        <f t="shared" si="155"/>
        <v>1</v>
      </c>
      <c r="D1464" s="29" t="str">
        <f t="shared" si="156"/>
        <v>Ocak</v>
      </c>
      <c r="E1464" s="29">
        <f t="shared" si="157"/>
        <v>1</v>
      </c>
      <c r="F1464" s="29">
        <f t="shared" si="158"/>
        <v>1</v>
      </c>
      <c r="G1464" s="29">
        <f t="shared" si="159"/>
        <v>3</v>
      </c>
      <c r="H1464" s="29" t="str">
        <f t="shared" si="160"/>
        <v>Çarşamba</v>
      </c>
    </row>
    <row r="1465" spans="1:8" ht="10.5" customHeight="1" x14ac:dyDescent="0.25">
      <c r="A1465" s="28">
        <v>43468</v>
      </c>
      <c r="B1465" s="29">
        <f t="shared" si="154"/>
        <v>2019</v>
      </c>
      <c r="C1465" s="29">
        <f t="shared" si="155"/>
        <v>1</v>
      </c>
      <c r="D1465" s="29" t="str">
        <f t="shared" si="156"/>
        <v>Ocak</v>
      </c>
      <c r="E1465" s="29">
        <f t="shared" si="157"/>
        <v>1</v>
      </c>
      <c r="F1465" s="29">
        <f t="shared" si="158"/>
        <v>1</v>
      </c>
      <c r="G1465" s="29">
        <f t="shared" si="159"/>
        <v>4</v>
      </c>
      <c r="H1465" s="29" t="str">
        <f t="shared" si="160"/>
        <v>Perşembe</v>
      </c>
    </row>
    <row r="1466" spans="1:8" ht="10.5" customHeight="1" x14ac:dyDescent="0.25">
      <c r="A1466" s="28">
        <v>43469</v>
      </c>
      <c r="B1466" s="29">
        <f t="shared" si="154"/>
        <v>2019</v>
      </c>
      <c r="C1466" s="29">
        <f t="shared" si="155"/>
        <v>1</v>
      </c>
      <c r="D1466" s="29" t="str">
        <f t="shared" si="156"/>
        <v>Ocak</v>
      </c>
      <c r="E1466" s="29">
        <f t="shared" si="157"/>
        <v>1</v>
      </c>
      <c r="F1466" s="29">
        <f t="shared" si="158"/>
        <v>1</v>
      </c>
      <c r="G1466" s="29">
        <f t="shared" si="159"/>
        <v>5</v>
      </c>
      <c r="H1466" s="29" t="str">
        <f t="shared" si="160"/>
        <v>Cuma</v>
      </c>
    </row>
    <row r="1467" spans="1:8" ht="10.5" customHeight="1" x14ac:dyDescent="0.25">
      <c r="A1467" s="28">
        <v>43470</v>
      </c>
      <c r="B1467" s="29">
        <f t="shared" si="154"/>
        <v>2019</v>
      </c>
      <c r="C1467" s="29">
        <f t="shared" si="155"/>
        <v>1</v>
      </c>
      <c r="D1467" s="29" t="str">
        <f t="shared" si="156"/>
        <v>Ocak</v>
      </c>
      <c r="E1467" s="29">
        <f t="shared" si="157"/>
        <v>1</v>
      </c>
      <c r="F1467" s="29">
        <f t="shared" si="158"/>
        <v>1</v>
      </c>
      <c r="G1467" s="29">
        <f t="shared" si="159"/>
        <v>6</v>
      </c>
      <c r="H1467" s="29" t="str">
        <f t="shared" si="160"/>
        <v>Cumartesi</v>
      </c>
    </row>
    <row r="1468" spans="1:8" ht="10.5" customHeight="1" x14ac:dyDescent="0.25">
      <c r="A1468" s="28">
        <v>43471</v>
      </c>
      <c r="B1468" s="29">
        <f t="shared" si="154"/>
        <v>2019</v>
      </c>
      <c r="C1468" s="29">
        <f t="shared" si="155"/>
        <v>1</v>
      </c>
      <c r="D1468" s="29" t="str">
        <f t="shared" si="156"/>
        <v>Ocak</v>
      </c>
      <c r="E1468" s="29">
        <f t="shared" si="157"/>
        <v>1</v>
      </c>
      <c r="F1468" s="29">
        <f t="shared" si="158"/>
        <v>1</v>
      </c>
      <c r="G1468" s="29">
        <f t="shared" si="159"/>
        <v>7</v>
      </c>
      <c r="H1468" s="29" t="str">
        <f t="shared" si="160"/>
        <v>Pazar</v>
      </c>
    </row>
    <row r="1469" spans="1:8" ht="10.5" customHeight="1" x14ac:dyDescent="0.25">
      <c r="A1469" s="28">
        <v>43472</v>
      </c>
      <c r="B1469" s="29">
        <f t="shared" si="154"/>
        <v>2019</v>
      </c>
      <c r="C1469" s="29">
        <f t="shared" si="155"/>
        <v>1</v>
      </c>
      <c r="D1469" s="29" t="str">
        <f t="shared" si="156"/>
        <v>Ocak</v>
      </c>
      <c r="E1469" s="29">
        <f t="shared" si="157"/>
        <v>1</v>
      </c>
      <c r="F1469" s="29">
        <f t="shared" si="158"/>
        <v>2</v>
      </c>
      <c r="G1469" s="29">
        <f t="shared" si="159"/>
        <v>1</v>
      </c>
      <c r="H1469" s="29" t="str">
        <f t="shared" si="160"/>
        <v>Pazartesi</v>
      </c>
    </row>
    <row r="1470" spans="1:8" ht="10.5" customHeight="1" x14ac:dyDescent="0.25">
      <c r="A1470" s="28">
        <v>43473</v>
      </c>
      <c r="B1470" s="29">
        <f t="shared" si="154"/>
        <v>2019</v>
      </c>
      <c r="C1470" s="29">
        <f t="shared" si="155"/>
        <v>1</v>
      </c>
      <c r="D1470" s="29" t="str">
        <f t="shared" si="156"/>
        <v>Ocak</v>
      </c>
      <c r="E1470" s="29">
        <f t="shared" si="157"/>
        <v>1</v>
      </c>
      <c r="F1470" s="29">
        <f t="shared" si="158"/>
        <v>2</v>
      </c>
      <c r="G1470" s="29">
        <f t="shared" si="159"/>
        <v>2</v>
      </c>
      <c r="H1470" s="29" t="str">
        <f t="shared" si="160"/>
        <v>Salı</v>
      </c>
    </row>
    <row r="1471" spans="1:8" ht="10.5" customHeight="1" x14ac:dyDescent="0.25">
      <c r="A1471" s="28">
        <v>43474</v>
      </c>
      <c r="B1471" s="29">
        <f t="shared" si="154"/>
        <v>2019</v>
      </c>
      <c r="C1471" s="29">
        <f t="shared" si="155"/>
        <v>1</v>
      </c>
      <c r="D1471" s="29" t="str">
        <f t="shared" si="156"/>
        <v>Ocak</v>
      </c>
      <c r="E1471" s="29">
        <f t="shared" si="157"/>
        <v>1</v>
      </c>
      <c r="F1471" s="29">
        <f t="shared" si="158"/>
        <v>2</v>
      </c>
      <c r="G1471" s="29">
        <f t="shared" si="159"/>
        <v>3</v>
      </c>
      <c r="H1471" s="29" t="str">
        <f t="shared" si="160"/>
        <v>Çarşamba</v>
      </c>
    </row>
    <row r="1472" spans="1:8" ht="10.5" customHeight="1" x14ac:dyDescent="0.25">
      <c r="A1472" s="28">
        <v>43475</v>
      </c>
      <c r="B1472" s="29">
        <f t="shared" si="154"/>
        <v>2019</v>
      </c>
      <c r="C1472" s="29">
        <f t="shared" si="155"/>
        <v>1</v>
      </c>
      <c r="D1472" s="29" t="str">
        <f t="shared" si="156"/>
        <v>Ocak</v>
      </c>
      <c r="E1472" s="29">
        <f t="shared" si="157"/>
        <v>1</v>
      </c>
      <c r="F1472" s="29">
        <f t="shared" si="158"/>
        <v>2</v>
      </c>
      <c r="G1472" s="29">
        <f t="shared" si="159"/>
        <v>4</v>
      </c>
      <c r="H1472" s="29" t="str">
        <f t="shared" si="160"/>
        <v>Perşembe</v>
      </c>
    </row>
    <row r="1473" spans="1:8" ht="10.5" customHeight="1" x14ac:dyDescent="0.25">
      <c r="A1473" s="28">
        <v>43476</v>
      </c>
      <c r="B1473" s="29">
        <f t="shared" si="154"/>
        <v>2019</v>
      </c>
      <c r="C1473" s="29">
        <f t="shared" si="155"/>
        <v>1</v>
      </c>
      <c r="D1473" s="29" t="str">
        <f t="shared" si="156"/>
        <v>Ocak</v>
      </c>
      <c r="E1473" s="29">
        <f t="shared" si="157"/>
        <v>1</v>
      </c>
      <c r="F1473" s="29">
        <f t="shared" si="158"/>
        <v>2</v>
      </c>
      <c r="G1473" s="29">
        <f t="shared" si="159"/>
        <v>5</v>
      </c>
      <c r="H1473" s="29" t="str">
        <f t="shared" si="160"/>
        <v>Cuma</v>
      </c>
    </row>
    <row r="1474" spans="1:8" ht="10.5" customHeight="1" x14ac:dyDescent="0.25">
      <c r="A1474" s="28">
        <v>43477</v>
      </c>
      <c r="B1474" s="29">
        <f t="shared" ref="B1474:B1537" si="161">IF(A1474="","",YEAR(A1474))</f>
        <v>2019</v>
      </c>
      <c r="C1474" s="29">
        <f t="shared" ref="C1474:C1537" si="162">IF(A1474="","",MONTH(A1474))</f>
        <v>1</v>
      </c>
      <c r="D1474" s="29" t="str">
        <f t="shared" ref="D1474:D1537" si="163">IF(A1474="","",CHOOSE(MONTH(A1474),"Ocak","Şubat","Mart","Nisan","Mayıs","Haziran","Temmuz","Ağustos","Eylül","Ekim","Kasım","Aralık"))</f>
        <v>Ocak</v>
      </c>
      <c r="E1474" s="29">
        <f t="shared" ref="E1474:E1537" si="164">IF(A1474="","",ROUNDUP(MONTH(A1474)/3,0))</f>
        <v>1</v>
      </c>
      <c r="F1474" s="29">
        <f t="shared" ref="F1474:F1537" si="165">IF(A1474="","",WEEKNUM(A1474,2))</f>
        <v>2</v>
      </c>
      <c r="G1474" s="29">
        <f t="shared" ref="G1474:G1537" si="166">IF(A1474="","",WEEKDAY(A1474,2))</f>
        <v>6</v>
      </c>
      <c r="H1474" s="29" t="str">
        <f t="shared" ref="H1474:H1537" si="167">IF(A1474="","",CHOOSE(WEEKDAY(A1474,2),"Pazartesi","Salı","Çarşamba","Perşembe","Cuma","Cumartesi","Pazar"))</f>
        <v>Cumartesi</v>
      </c>
    </row>
    <row r="1475" spans="1:8" ht="10.5" customHeight="1" x14ac:dyDescent="0.25">
      <c r="A1475" s="28">
        <v>43478</v>
      </c>
      <c r="B1475" s="29">
        <f t="shared" si="161"/>
        <v>2019</v>
      </c>
      <c r="C1475" s="29">
        <f t="shared" si="162"/>
        <v>1</v>
      </c>
      <c r="D1475" s="29" t="str">
        <f t="shared" si="163"/>
        <v>Ocak</v>
      </c>
      <c r="E1475" s="29">
        <f t="shared" si="164"/>
        <v>1</v>
      </c>
      <c r="F1475" s="29">
        <f t="shared" si="165"/>
        <v>2</v>
      </c>
      <c r="G1475" s="29">
        <f t="shared" si="166"/>
        <v>7</v>
      </c>
      <c r="H1475" s="29" t="str">
        <f t="shared" si="167"/>
        <v>Pazar</v>
      </c>
    </row>
    <row r="1476" spans="1:8" ht="10.5" customHeight="1" x14ac:dyDescent="0.25">
      <c r="A1476" s="28">
        <v>43479</v>
      </c>
      <c r="B1476" s="29">
        <f t="shared" si="161"/>
        <v>2019</v>
      </c>
      <c r="C1476" s="29">
        <f t="shared" si="162"/>
        <v>1</v>
      </c>
      <c r="D1476" s="29" t="str">
        <f t="shared" si="163"/>
        <v>Ocak</v>
      </c>
      <c r="E1476" s="29">
        <f t="shared" si="164"/>
        <v>1</v>
      </c>
      <c r="F1476" s="29">
        <f t="shared" si="165"/>
        <v>3</v>
      </c>
      <c r="G1476" s="29">
        <f t="shared" si="166"/>
        <v>1</v>
      </c>
      <c r="H1476" s="29" t="str">
        <f t="shared" si="167"/>
        <v>Pazartesi</v>
      </c>
    </row>
    <row r="1477" spans="1:8" ht="10.5" customHeight="1" x14ac:dyDescent="0.25">
      <c r="A1477" s="28">
        <v>43480</v>
      </c>
      <c r="B1477" s="29">
        <f t="shared" si="161"/>
        <v>2019</v>
      </c>
      <c r="C1477" s="29">
        <f t="shared" si="162"/>
        <v>1</v>
      </c>
      <c r="D1477" s="29" t="str">
        <f t="shared" si="163"/>
        <v>Ocak</v>
      </c>
      <c r="E1477" s="29">
        <f t="shared" si="164"/>
        <v>1</v>
      </c>
      <c r="F1477" s="29">
        <f t="shared" si="165"/>
        <v>3</v>
      </c>
      <c r="G1477" s="29">
        <f t="shared" si="166"/>
        <v>2</v>
      </c>
      <c r="H1477" s="29" t="str">
        <f t="shared" si="167"/>
        <v>Salı</v>
      </c>
    </row>
    <row r="1478" spans="1:8" ht="10.5" customHeight="1" x14ac:dyDescent="0.25">
      <c r="A1478" s="28">
        <v>43481</v>
      </c>
      <c r="B1478" s="29">
        <f t="shared" si="161"/>
        <v>2019</v>
      </c>
      <c r="C1478" s="29">
        <f t="shared" si="162"/>
        <v>1</v>
      </c>
      <c r="D1478" s="29" t="str">
        <f t="shared" si="163"/>
        <v>Ocak</v>
      </c>
      <c r="E1478" s="29">
        <f t="shared" si="164"/>
        <v>1</v>
      </c>
      <c r="F1478" s="29">
        <f t="shared" si="165"/>
        <v>3</v>
      </c>
      <c r="G1478" s="29">
        <f t="shared" si="166"/>
        <v>3</v>
      </c>
      <c r="H1478" s="29" t="str">
        <f t="shared" si="167"/>
        <v>Çarşamba</v>
      </c>
    </row>
    <row r="1479" spans="1:8" ht="10.5" customHeight="1" x14ac:dyDescent="0.25">
      <c r="A1479" s="28">
        <v>43482</v>
      </c>
      <c r="B1479" s="29">
        <f t="shared" si="161"/>
        <v>2019</v>
      </c>
      <c r="C1479" s="29">
        <f t="shared" si="162"/>
        <v>1</v>
      </c>
      <c r="D1479" s="29" t="str">
        <f t="shared" si="163"/>
        <v>Ocak</v>
      </c>
      <c r="E1479" s="29">
        <f t="shared" si="164"/>
        <v>1</v>
      </c>
      <c r="F1479" s="29">
        <f t="shared" si="165"/>
        <v>3</v>
      </c>
      <c r="G1479" s="29">
        <f t="shared" si="166"/>
        <v>4</v>
      </c>
      <c r="H1479" s="29" t="str">
        <f t="shared" si="167"/>
        <v>Perşembe</v>
      </c>
    </row>
    <row r="1480" spans="1:8" ht="10.5" customHeight="1" x14ac:dyDescent="0.25">
      <c r="A1480" s="28">
        <v>43483</v>
      </c>
      <c r="B1480" s="29">
        <f t="shared" si="161"/>
        <v>2019</v>
      </c>
      <c r="C1480" s="29">
        <f t="shared" si="162"/>
        <v>1</v>
      </c>
      <c r="D1480" s="29" t="str">
        <f t="shared" si="163"/>
        <v>Ocak</v>
      </c>
      <c r="E1480" s="29">
        <f t="shared" si="164"/>
        <v>1</v>
      </c>
      <c r="F1480" s="29">
        <f t="shared" si="165"/>
        <v>3</v>
      </c>
      <c r="G1480" s="29">
        <f t="shared" si="166"/>
        <v>5</v>
      </c>
      <c r="H1480" s="29" t="str">
        <f t="shared" si="167"/>
        <v>Cuma</v>
      </c>
    </row>
    <row r="1481" spans="1:8" ht="10.5" customHeight="1" x14ac:dyDescent="0.25">
      <c r="A1481" s="28">
        <v>43484</v>
      </c>
      <c r="B1481" s="29">
        <f t="shared" si="161"/>
        <v>2019</v>
      </c>
      <c r="C1481" s="29">
        <f t="shared" si="162"/>
        <v>1</v>
      </c>
      <c r="D1481" s="29" t="str">
        <f t="shared" si="163"/>
        <v>Ocak</v>
      </c>
      <c r="E1481" s="29">
        <f t="shared" si="164"/>
        <v>1</v>
      </c>
      <c r="F1481" s="29">
        <f t="shared" si="165"/>
        <v>3</v>
      </c>
      <c r="G1481" s="29">
        <f t="shared" si="166"/>
        <v>6</v>
      </c>
      <c r="H1481" s="29" t="str">
        <f t="shared" si="167"/>
        <v>Cumartesi</v>
      </c>
    </row>
    <row r="1482" spans="1:8" ht="10.5" customHeight="1" x14ac:dyDescent="0.25">
      <c r="A1482" s="28">
        <v>43485</v>
      </c>
      <c r="B1482" s="29">
        <f t="shared" si="161"/>
        <v>2019</v>
      </c>
      <c r="C1482" s="29">
        <f t="shared" si="162"/>
        <v>1</v>
      </c>
      <c r="D1482" s="29" t="str">
        <f t="shared" si="163"/>
        <v>Ocak</v>
      </c>
      <c r="E1482" s="29">
        <f t="shared" si="164"/>
        <v>1</v>
      </c>
      <c r="F1482" s="29">
        <f t="shared" si="165"/>
        <v>3</v>
      </c>
      <c r="G1482" s="29">
        <f t="shared" si="166"/>
        <v>7</v>
      </c>
      <c r="H1482" s="29" t="str">
        <f t="shared" si="167"/>
        <v>Pazar</v>
      </c>
    </row>
    <row r="1483" spans="1:8" ht="10.5" customHeight="1" x14ac:dyDescent="0.25">
      <c r="A1483" s="28">
        <v>43486</v>
      </c>
      <c r="B1483" s="29">
        <f t="shared" si="161"/>
        <v>2019</v>
      </c>
      <c r="C1483" s="29">
        <f t="shared" si="162"/>
        <v>1</v>
      </c>
      <c r="D1483" s="29" t="str">
        <f t="shared" si="163"/>
        <v>Ocak</v>
      </c>
      <c r="E1483" s="29">
        <f t="shared" si="164"/>
        <v>1</v>
      </c>
      <c r="F1483" s="29">
        <f t="shared" si="165"/>
        <v>4</v>
      </c>
      <c r="G1483" s="29">
        <f t="shared" si="166"/>
        <v>1</v>
      </c>
      <c r="H1483" s="29" t="str">
        <f t="shared" si="167"/>
        <v>Pazartesi</v>
      </c>
    </row>
    <row r="1484" spans="1:8" ht="10.5" customHeight="1" x14ac:dyDescent="0.25">
      <c r="A1484" s="28">
        <v>43487</v>
      </c>
      <c r="B1484" s="29">
        <f t="shared" si="161"/>
        <v>2019</v>
      </c>
      <c r="C1484" s="29">
        <f t="shared" si="162"/>
        <v>1</v>
      </c>
      <c r="D1484" s="29" t="str">
        <f t="shared" si="163"/>
        <v>Ocak</v>
      </c>
      <c r="E1484" s="29">
        <f t="shared" si="164"/>
        <v>1</v>
      </c>
      <c r="F1484" s="29">
        <f t="shared" si="165"/>
        <v>4</v>
      </c>
      <c r="G1484" s="29">
        <f t="shared" si="166"/>
        <v>2</v>
      </c>
      <c r="H1484" s="29" t="str">
        <f t="shared" si="167"/>
        <v>Salı</v>
      </c>
    </row>
    <row r="1485" spans="1:8" ht="10.5" customHeight="1" x14ac:dyDescent="0.25">
      <c r="A1485" s="28">
        <v>43488</v>
      </c>
      <c r="B1485" s="29">
        <f t="shared" si="161"/>
        <v>2019</v>
      </c>
      <c r="C1485" s="29">
        <f t="shared" si="162"/>
        <v>1</v>
      </c>
      <c r="D1485" s="29" t="str">
        <f t="shared" si="163"/>
        <v>Ocak</v>
      </c>
      <c r="E1485" s="29">
        <f t="shared" si="164"/>
        <v>1</v>
      </c>
      <c r="F1485" s="29">
        <f t="shared" si="165"/>
        <v>4</v>
      </c>
      <c r="G1485" s="29">
        <f t="shared" si="166"/>
        <v>3</v>
      </c>
      <c r="H1485" s="29" t="str">
        <f t="shared" si="167"/>
        <v>Çarşamba</v>
      </c>
    </row>
    <row r="1486" spans="1:8" ht="10.5" customHeight="1" x14ac:dyDescent="0.25">
      <c r="A1486" s="28">
        <v>43489</v>
      </c>
      <c r="B1486" s="29">
        <f t="shared" si="161"/>
        <v>2019</v>
      </c>
      <c r="C1486" s="29">
        <f t="shared" si="162"/>
        <v>1</v>
      </c>
      <c r="D1486" s="29" t="str">
        <f t="shared" si="163"/>
        <v>Ocak</v>
      </c>
      <c r="E1486" s="29">
        <f t="shared" si="164"/>
        <v>1</v>
      </c>
      <c r="F1486" s="29">
        <f t="shared" si="165"/>
        <v>4</v>
      </c>
      <c r="G1486" s="29">
        <f t="shared" si="166"/>
        <v>4</v>
      </c>
      <c r="H1486" s="29" t="str">
        <f t="shared" si="167"/>
        <v>Perşembe</v>
      </c>
    </row>
    <row r="1487" spans="1:8" ht="10.5" customHeight="1" x14ac:dyDescent="0.25">
      <c r="A1487" s="28">
        <v>43490</v>
      </c>
      <c r="B1487" s="29">
        <f t="shared" si="161"/>
        <v>2019</v>
      </c>
      <c r="C1487" s="29">
        <f t="shared" si="162"/>
        <v>1</v>
      </c>
      <c r="D1487" s="29" t="str">
        <f t="shared" si="163"/>
        <v>Ocak</v>
      </c>
      <c r="E1487" s="29">
        <f t="shared" si="164"/>
        <v>1</v>
      </c>
      <c r="F1487" s="29">
        <f t="shared" si="165"/>
        <v>4</v>
      </c>
      <c r="G1487" s="29">
        <f t="shared" si="166"/>
        <v>5</v>
      </c>
      <c r="H1487" s="29" t="str">
        <f t="shared" si="167"/>
        <v>Cuma</v>
      </c>
    </row>
    <row r="1488" spans="1:8" ht="10.5" customHeight="1" x14ac:dyDescent="0.25">
      <c r="A1488" s="28">
        <v>43491</v>
      </c>
      <c r="B1488" s="29">
        <f t="shared" si="161"/>
        <v>2019</v>
      </c>
      <c r="C1488" s="29">
        <f t="shared" si="162"/>
        <v>1</v>
      </c>
      <c r="D1488" s="29" t="str">
        <f t="shared" si="163"/>
        <v>Ocak</v>
      </c>
      <c r="E1488" s="29">
        <f t="shared" si="164"/>
        <v>1</v>
      </c>
      <c r="F1488" s="29">
        <f t="shared" si="165"/>
        <v>4</v>
      </c>
      <c r="G1488" s="29">
        <f t="shared" si="166"/>
        <v>6</v>
      </c>
      <c r="H1488" s="29" t="str">
        <f t="shared" si="167"/>
        <v>Cumartesi</v>
      </c>
    </row>
    <row r="1489" spans="1:8" ht="10.5" customHeight="1" x14ac:dyDescent="0.25">
      <c r="A1489" s="28">
        <v>43492</v>
      </c>
      <c r="B1489" s="29">
        <f t="shared" si="161"/>
        <v>2019</v>
      </c>
      <c r="C1489" s="29">
        <f t="shared" si="162"/>
        <v>1</v>
      </c>
      <c r="D1489" s="29" t="str">
        <f t="shared" si="163"/>
        <v>Ocak</v>
      </c>
      <c r="E1489" s="29">
        <f t="shared" si="164"/>
        <v>1</v>
      </c>
      <c r="F1489" s="29">
        <f t="shared" si="165"/>
        <v>4</v>
      </c>
      <c r="G1489" s="29">
        <f t="shared" si="166"/>
        <v>7</v>
      </c>
      <c r="H1489" s="29" t="str">
        <f t="shared" si="167"/>
        <v>Pazar</v>
      </c>
    </row>
    <row r="1490" spans="1:8" ht="10.5" customHeight="1" x14ac:dyDescent="0.25">
      <c r="A1490" s="28">
        <v>43493</v>
      </c>
      <c r="B1490" s="29">
        <f t="shared" si="161"/>
        <v>2019</v>
      </c>
      <c r="C1490" s="29">
        <f t="shared" si="162"/>
        <v>1</v>
      </c>
      <c r="D1490" s="29" t="str">
        <f t="shared" si="163"/>
        <v>Ocak</v>
      </c>
      <c r="E1490" s="29">
        <f t="shared" si="164"/>
        <v>1</v>
      </c>
      <c r="F1490" s="29">
        <f t="shared" si="165"/>
        <v>5</v>
      </c>
      <c r="G1490" s="29">
        <f t="shared" si="166"/>
        <v>1</v>
      </c>
      <c r="H1490" s="29" t="str">
        <f t="shared" si="167"/>
        <v>Pazartesi</v>
      </c>
    </row>
    <row r="1491" spans="1:8" ht="10.5" customHeight="1" x14ac:dyDescent="0.25">
      <c r="A1491" s="28">
        <v>43494</v>
      </c>
      <c r="B1491" s="29">
        <f t="shared" si="161"/>
        <v>2019</v>
      </c>
      <c r="C1491" s="29">
        <f t="shared" si="162"/>
        <v>1</v>
      </c>
      <c r="D1491" s="29" t="str">
        <f t="shared" si="163"/>
        <v>Ocak</v>
      </c>
      <c r="E1491" s="29">
        <f t="shared" si="164"/>
        <v>1</v>
      </c>
      <c r="F1491" s="29">
        <f t="shared" si="165"/>
        <v>5</v>
      </c>
      <c r="G1491" s="29">
        <f t="shared" si="166"/>
        <v>2</v>
      </c>
      <c r="H1491" s="29" t="str">
        <f t="shared" si="167"/>
        <v>Salı</v>
      </c>
    </row>
    <row r="1492" spans="1:8" ht="10.5" customHeight="1" x14ac:dyDescent="0.25">
      <c r="A1492" s="28">
        <v>43495</v>
      </c>
      <c r="B1492" s="29">
        <f t="shared" si="161"/>
        <v>2019</v>
      </c>
      <c r="C1492" s="29">
        <f t="shared" si="162"/>
        <v>1</v>
      </c>
      <c r="D1492" s="29" t="str">
        <f t="shared" si="163"/>
        <v>Ocak</v>
      </c>
      <c r="E1492" s="29">
        <f t="shared" si="164"/>
        <v>1</v>
      </c>
      <c r="F1492" s="29">
        <f t="shared" si="165"/>
        <v>5</v>
      </c>
      <c r="G1492" s="29">
        <f t="shared" si="166"/>
        <v>3</v>
      </c>
      <c r="H1492" s="29" t="str">
        <f t="shared" si="167"/>
        <v>Çarşamba</v>
      </c>
    </row>
    <row r="1493" spans="1:8" ht="10.5" customHeight="1" x14ac:dyDescent="0.25">
      <c r="A1493" s="28">
        <v>43496</v>
      </c>
      <c r="B1493" s="29">
        <f t="shared" si="161"/>
        <v>2019</v>
      </c>
      <c r="C1493" s="29">
        <f t="shared" si="162"/>
        <v>1</v>
      </c>
      <c r="D1493" s="29" t="str">
        <f t="shared" si="163"/>
        <v>Ocak</v>
      </c>
      <c r="E1493" s="29">
        <f t="shared" si="164"/>
        <v>1</v>
      </c>
      <c r="F1493" s="29">
        <f t="shared" si="165"/>
        <v>5</v>
      </c>
      <c r="G1493" s="29">
        <f t="shared" si="166"/>
        <v>4</v>
      </c>
      <c r="H1493" s="29" t="str">
        <f t="shared" si="167"/>
        <v>Perşembe</v>
      </c>
    </row>
    <row r="1494" spans="1:8" ht="10.5" customHeight="1" x14ac:dyDescent="0.25">
      <c r="A1494" s="28">
        <v>43497</v>
      </c>
      <c r="B1494" s="29">
        <f t="shared" si="161"/>
        <v>2019</v>
      </c>
      <c r="C1494" s="29">
        <f t="shared" si="162"/>
        <v>2</v>
      </c>
      <c r="D1494" s="29" t="str">
        <f t="shared" si="163"/>
        <v>Şubat</v>
      </c>
      <c r="E1494" s="29">
        <f t="shared" si="164"/>
        <v>1</v>
      </c>
      <c r="F1494" s="29">
        <f t="shared" si="165"/>
        <v>5</v>
      </c>
      <c r="G1494" s="29">
        <f t="shared" si="166"/>
        <v>5</v>
      </c>
      <c r="H1494" s="29" t="str">
        <f t="shared" si="167"/>
        <v>Cuma</v>
      </c>
    </row>
    <row r="1495" spans="1:8" ht="10.5" customHeight="1" x14ac:dyDescent="0.25">
      <c r="A1495" s="28">
        <v>43498</v>
      </c>
      <c r="B1495" s="29">
        <f t="shared" si="161"/>
        <v>2019</v>
      </c>
      <c r="C1495" s="29">
        <f t="shared" si="162"/>
        <v>2</v>
      </c>
      <c r="D1495" s="29" t="str">
        <f t="shared" si="163"/>
        <v>Şubat</v>
      </c>
      <c r="E1495" s="29">
        <f t="shared" si="164"/>
        <v>1</v>
      </c>
      <c r="F1495" s="29">
        <f t="shared" si="165"/>
        <v>5</v>
      </c>
      <c r="G1495" s="29">
        <f t="shared" si="166"/>
        <v>6</v>
      </c>
      <c r="H1495" s="29" t="str">
        <f t="shared" si="167"/>
        <v>Cumartesi</v>
      </c>
    </row>
    <row r="1496" spans="1:8" ht="10.5" customHeight="1" x14ac:dyDescent="0.25">
      <c r="A1496" s="28">
        <v>43499</v>
      </c>
      <c r="B1496" s="29">
        <f t="shared" si="161"/>
        <v>2019</v>
      </c>
      <c r="C1496" s="29">
        <f t="shared" si="162"/>
        <v>2</v>
      </c>
      <c r="D1496" s="29" t="str">
        <f t="shared" si="163"/>
        <v>Şubat</v>
      </c>
      <c r="E1496" s="29">
        <f t="shared" si="164"/>
        <v>1</v>
      </c>
      <c r="F1496" s="29">
        <f t="shared" si="165"/>
        <v>5</v>
      </c>
      <c r="G1496" s="29">
        <f t="shared" si="166"/>
        <v>7</v>
      </c>
      <c r="H1496" s="29" t="str">
        <f t="shared" si="167"/>
        <v>Pazar</v>
      </c>
    </row>
    <row r="1497" spans="1:8" ht="10.5" customHeight="1" x14ac:dyDescent="0.25">
      <c r="A1497" s="28">
        <v>43500</v>
      </c>
      <c r="B1497" s="29">
        <f t="shared" si="161"/>
        <v>2019</v>
      </c>
      <c r="C1497" s="29">
        <f t="shared" si="162"/>
        <v>2</v>
      </c>
      <c r="D1497" s="29" t="str">
        <f t="shared" si="163"/>
        <v>Şubat</v>
      </c>
      <c r="E1497" s="29">
        <f t="shared" si="164"/>
        <v>1</v>
      </c>
      <c r="F1497" s="29">
        <f t="shared" si="165"/>
        <v>6</v>
      </c>
      <c r="G1497" s="29">
        <f t="shared" si="166"/>
        <v>1</v>
      </c>
      <c r="H1497" s="29" t="str">
        <f t="shared" si="167"/>
        <v>Pazartesi</v>
      </c>
    </row>
    <row r="1498" spans="1:8" ht="10.5" customHeight="1" x14ac:dyDescent="0.25">
      <c r="A1498" s="28">
        <v>43501</v>
      </c>
      <c r="B1498" s="29">
        <f t="shared" si="161"/>
        <v>2019</v>
      </c>
      <c r="C1498" s="29">
        <f t="shared" si="162"/>
        <v>2</v>
      </c>
      <c r="D1498" s="29" t="str">
        <f t="shared" si="163"/>
        <v>Şubat</v>
      </c>
      <c r="E1498" s="29">
        <f t="shared" si="164"/>
        <v>1</v>
      </c>
      <c r="F1498" s="29">
        <f t="shared" si="165"/>
        <v>6</v>
      </c>
      <c r="G1498" s="29">
        <f t="shared" si="166"/>
        <v>2</v>
      </c>
      <c r="H1498" s="29" t="str">
        <f t="shared" si="167"/>
        <v>Salı</v>
      </c>
    </row>
    <row r="1499" spans="1:8" ht="10.5" customHeight="1" x14ac:dyDescent="0.25">
      <c r="A1499" s="28">
        <v>43502</v>
      </c>
      <c r="B1499" s="29">
        <f t="shared" si="161"/>
        <v>2019</v>
      </c>
      <c r="C1499" s="29">
        <f t="shared" si="162"/>
        <v>2</v>
      </c>
      <c r="D1499" s="29" t="str">
        <f t="shared" si="163"/>
        <v>Şubat</v>
      </c>
      <c r="E1499" s="29">
        <f t="shared" si="164"/>
        <v>1</v>
      </c>
      <c r="F1499" s="29">
        <f t="shared" si="165"/>
        <v>6</v>
      </c>
      <c r="G1499" s="29">
        <f t="shared" si="166"/>
        <v>3</v>
      </c>
      <c r="H1499" s="29" t="str">
        <f t="shared" si="167"/>
        <v>Çarşamba</v>
      </c>
    </row>
    <row r="1500" spans="1:8" ht="10.5" customHeight="1" x14ac:dyDescent="0.25">
      <c r="A1500" s="28">
        <v>43503</v>
      </c>
      <c r="B1500" s="29">
        <f t="shared" si="161"/>
        <v>2019</v>
      </c>
      <c r="C1500" s="29">
        <f t="shared" si="162"/>
        <v>2</v>
      </c>
      <c r="D1500" s="29" t="str">
        <f t="shared" si="163"/>
        <v>Şubat</v>
      </c>
      <c r="E1500" s="29">
        <f t="shared" si="164"/>
        <v>1</v>
      </c>
      <c r="F1500" s="29">
        <f t="shared" si="165"/>
        <v>6</v>
      </c>
      <c r="G1500" s="29">
        <f t="shared" si="166"/>
        <v>4</v>
      </c>
      <c r="H1500" s="29" t="str">
        <f t="shared" si="167"/>
        <v>Perşembe</v>
      </c>
    </row>
    <row r="1501" spans="1:8" ht="10.5" customHeight="1" x14ac:dyDescent="0.25">
      <c r="A1501" s="28">
        <v>43504</v>
      </c>
      <c r="B1501" s="29">
        <f t="shared" si="161"/>
        <v>2019</v>
      </c>
      <c r="C1501" s="29">
        <f t="shared" si="162"/>
        <v>2</v>
      </c>
      <c r="D1501" s="29" t="str">
        <f t="shared" si="163"/>
        <v>Şubat</v>
      </c>
      <c r="E1501" s="29">
        <f t="shared" si="164"/>
        <v>1</v>
      </c>
      <c r="F1501" s="29">
        <f t="shared" si="165"/>
        <v>6</v>
      </c>
      <c r="G1501" s="29">
        <f t="shared" si="166"/>
        <v>5</v>
      </c>
      <c r="H1501" s="29" t="str">
        <f t="shared" si="167"/>
        <v>Cuma</v>
      </c>
    </row>
    <row r="1502" spans="1:8" ht="10.5" customHeight="1" x14ac:dyDescent="0.25">
      <c r="A1502" s="28">
        <v>43505</v>
      </c>
      <c r="B1502" s="29">
        <f t="shared" si="161"/>
        <v>2019</v>
      </c>
      <c r="C1502" s="29">
        <f t="shared" si="162"/>
        <v>2</v>
      </c>
      <c r="D1502" s="29" t="str">
        <f t="shared" si="163"/>
        <v>Şubat</v>
      </c>
      <c r="E1502" s="29">
        <f t="shared" si="164"/>
        <v>1</v>
      </c>
      <c r="F1502" s="29">
        <f t="shared" si="165"/>
        <v>6</v>
      </c>
      <c r="G1502" s="29">
        <f t="shared" si="166"/>
        <v>6</v>
      </c>
      <c r="H1502" s="29" t="str">
        <f t="shared" si="167"/>
        <v>Cumartesi</v>
      </c>
    </row>
    <row r="1503" spans="1:8" ht="10.5" customHeight="1" x14ac:dyDescent="0.25">
      <c r="A1503" s="28">
        <v>43506</v>
      </c>
      <c r="B1503" s="29">
        <f t="shared" si="161"/>
        <v>2019</v>
      </c>
      <c r="C1503" s="29">
        <f t="shared" si="162"/>
        <v>2</v>
      </c>
      <c r="D1503" s="29" t="str">
        <f t="shared" si="163"/>
        <v>Şubat</v>
      </c>
      <c r="E1503" s="29">
        <f t="shared" si="164"/>
        <v>1</v>
      </c>
      <c r="F1503" s="29">
        <f t="shared" si="165"/>
        <v>6</v>
      </c>
      <c r="G1503" s="29">
        <f t="shared" si="166"/>
        <v>7</v>
      </c>
      <c r="H1503" s="29" t="str">
        <f t="shared" si="167"/>
        <v>Pazar</v>
      </c>
    </row>
    <row r="1504" spans="1:8" ht="10.5" customHeight="1" x14ac:dyDescent="0.25">
      <c r="A1504" s="28">
        <v>43507</v>
      </c>
      <c r="B1504" s="29">
        <f t="shared" si="161"/>
        <v>2019</v>
      </c>
      <c r="C1504" s="29">
        <f t="shared" si="162"/>
        <v>2</v>
      </c>
      <c r="D1504" s="29" t="str">
        <f t="shared" si="163"/>
        <v>Şubat</v>
      </c>
      <c r="E1504" s="29">
        <f t="shared" si="164"/>
        <v>1</v>
      </c>
      <c r="F1504" s="29">
        <f t="shared" si="165"/>
        <v>7</v>
      </c>
      <c r="G1504" s="29">
        <f t="shared" si="166"/>
        <v>1</v>
      </c>
      <c r="H1504" s="29" t="str">
        <f t="shared" si="167"/>
        <v>Pazartesi</v>
      </c>
    </row>
    <row r="1505" spans="1:8" ht="10.5" customHeight="1" x14ac:dyDescent="0.25">
      <c r="A1505" s="28">
        <v>43508</v>
      </c>
      <c r="B1505" s="29">
        <f t="shared" si="161"/>
        <v>2019</v>
      </c>
      <c r="C1505" s="29">
        <f t="shared" si="162"/>
        <v>2</v>
      </c>
      <c r="D1505" s="29" t="str">
        <f t="shared" si="163"/>
        <v>Şubat</v>
      </c>
      <c r="E1505" s="29">
        <f t="shared" si="164"/>
        <v>1</v>
      </c>
      <c r="F1505" s="29">
        <f t="shared" si="165"/>
        <v>7</v>
      </c>
      <c r="G1505" s="29">
        <f t="shared" si="166"/>
        <v>2</v>
      </c>
      <c r="H1505" s="29" t="str">
        <f t="shared" si="167"/>
        <v>Salı</v>
      </c>
    </row>
    <row r="1506" spans="1:8" ht="10.5" customHeight="1" x14ac:dyDescent="0.25">
      <c r="A1506" s="28">
        <v>43509</v>
      </c>
      <c r="B1506" s="29">
        <f t="shared" si="161"/>
        <v>2019</v>
      </c>
      <c r="C1506" s="29">
        <f t="shared" si="162"/>
        <v>2</v>
      </c>
      <c r="D1506" s="29" t="str">
        <f t="shared" si="163"/>
        <v>Şubat</v>
      </c>
      <c r="E1506" s="29">
        <f t="shared" si="164"/>
        <v>1</v>
      </c>
      <c r="F1506" s="29">
        <f t="shared" si="165"/>
        <v>7</v>
      </c>
      <c r="G1506" s="29">
        <f t="shared" si="166"/>
        <v>3</v>
      </c>
      <c r="H1506" s="29" t="str">
        <f t="shared" si="167"/>
        <v>Çarşamba</v>
      </c>
    </row>
    <row r="1507" spans="1:8" ht="10.5" customHeight="1" x14ac:dyDescent="0.25">
      <c r="A1507" s="28">
        <v>43510</v>
      </c>
      <c r="B1507" s="29">
        <f t="shared" si="161"/>
        <v>2019</v>
      </c>
      <c r="C1507" s="29">
        <f t="shared" si="162"/>
        <v>2</v>
      </c>
      <c r="D1507" s="29" t="str">
        <f t="shared" si="163"/>
        <v>Şubat</v>
      </c>
      <c r="E1507" s="29">
        <f t="shared" si="164"/>
        <v>1</v>
      </c>
      <c r="F1507" s="29">
        <f t="shared" si="165"/>
        <v>7</v>
      </c>
      <c r="G1507" s="29">
        <f t="shared" si="166"/>
        <v>4</v>
      </c>
      <c r="H1507" s="29" t="str">
        <f t="shared" si="167"/>
        <v>Perşembe</v>
      </c>
    </row>
    <row r="1508" spans="1:8" ht="10.5" customHeight="1" x14ac:dyDescent="0.25">
      <c r="A1508" s="28">
        <v>43511</v>
      </c>
      <c r="B1508" s="29">
        <f t="shared" si="161"/>
        <v>2019</v>
      </c>
      <c r="C1508" s="29">
        <f t="shared" si="162"/>
        <v>2</v>
      </c>
      <c r="D1508" s="29" t="str">
        <f t="shared" si="163"/>
        <v>Şubat</v>
      </c>
      <c r="E1508" s="29">
        <f t="shared" si="164"/>
        <v>1</v>
      </c>
      <c r="F1508" s="29">
        <f t="shared" si="165"/>
        <v>7</v>
      </c>
      <c r="G1508" s="29">
        <f t="shared" si="166"/>
        <v>5</v>
      </c>
      <c r="H1508" s="29" t="str">
        <f t="shared" si="167"/>
        <v>Cuma</v>
      </c>
    </row>
    <row r="1509" spans="1:8" ht="10.5" customHeight="1" x14ac:dyDescent="0.25">
      <c r="A1509" s="28">
        <v>43512</v>
      </c>
      <c r="B1509" s="29">
        <f t="shared" si="161"/>
        <v>2019</v>
      </c>
      <c r="C1509" s="29">
        <f t="shared" si="162"/>
        <v>2</v>
      </c>
      <c r="D1509" s="29" t="str">
        <f t="shared" si="163"/>
        <v>Şubat</v>
      </c>
      <c r="E1509" s="29">
        <f t="shared" si="164"/>
        <v>1</v>
      </c>
      <c r="F1509" s="29">
        <f t="shared" si="165"/>
        <v>7</v>
      </c>
      <c r="G1509" s="29">
        <f t="shared" si="166"/>
        <v>6</v>
      </c>
      <c r="H1509" s="29" t="str">
        <f t="shared" si="167"/>
        <v>Cumartesi</v>
      </c>
    </row>
    <row r="1510" spans="1:8" ht="10.5" customHeight="1" x14ac:dyDescent="0.25">
      <c r="A1510" s="28">
        <v>43513</v>
      </c>
      <c r="B1510" s="29">
        <f t="shared" si="161"/>
        <v>2019</v>
      </c>
      <c r="C1510" s="29">
        <f t="shared" si="162"/>
        <v>2</v>
      </c>
      <c r="D1510" s="29" t="str">
        <f t="shared" si="163"/>
        <v>Şubat</v>
      </c>
      <c r="E1510" s="29">
        <f t="shared" si="164"/>
        <v>1</v>
      </c>
      <c r="F1510" s="29">
        <f t="shared" si="165"/>
        <v>7</v>
      </c>
      <c r="G1510" s="29">
        <f t="shared" si="166"/>
        <v>7</v>
      </c>
      <c r="H1510" s="29" t="str">
        <f t="shared" si="167"/>
        <v>Pazar</v>
      </c>
    </row>
    <row r="1511" spans="1:8" ht="10.5" customHeight="1" x14ac:dyDescent="0.25">
      <c r="A1511" s="28">
        <v>43514</v>
      </c>
      <c r="B1511" s="29">
        <f t="shared" si="161"/>
        <v>2019</v>
      </c>
      <c r="C1511" s="29">
        <f t="shared" si="162"/>
        <v>2</v>
      </c>
      <c r="D1511" s="29" t="str">
        <f t="shared" si="163"/>
        <v>Şubat</v>
      </c>
      <c r="E1511" s="29">
        <f t="shared" si="164"/>
        <v>1</v>
      </c>
      <c r="F1511" s="29">
        <f t="shared" si="165"/>
        <v>8</v>
      </c>
      <c r="G1511" s="29">
        <f t="shared" si="166"/>
        <v>1</v>
      </c>
      <c r="H1511" s="29" t="str">
        <f t="shared" si="167"/>
        <v>Pazartesi</v>
      </c>
    </row>
    <row r="1512" spans="1:8" ht="10.5" customHeight="1" x14ac:dyDescent="0.25">
      <c r="A1512" s="28">
        <v>43515</v>
      </c>
      <c r="B1512" s="29">
        <f t="shared" si="161"/>
        <v>2019</v>
      </c>
      <c r="C1512" s="29">
        <f t="shared" si="162"/>
        <v>2</v>
      </c>
      <c r="D1512" s="29" t="str">
        <f t="shared" si="163"/>
        <v>Şubat</v>
      </c>
      <c r="E1512" s="29">
        <f t="shared" si="164"/>
        <v>1</v>
      </c>
      <c r="F1512" s="29">
        <f t="shared" si="165"/>
        <v>8</v>
      </c>
      <c r="G1512" s="29">
        <f t="shared" si="166"/>
        <v>2</v>
      </c>
      <c r="H1512" s="29" t="str">
        <f t="shared" si="167"/>
        <v>Salı</v>
      </c>
    </row>
    <row r="1513" spans="1:8" ht="10.5" customHeight="1" x14ac:dyDescent="0.25">
      <c r="A1513" s="28">
        <v>43516</v>
      </c>
      <c r="B1513" s="29">
        <f t="shared" si="161"/>
        <v>2019</v>
      </c>
      <c r="C1513" s="29">
        <f t="shared" si="162"/>
        <v>2</v>
      </c>
      <c r="D1513" s="29" t="str">
        <f t="shared" si="163"/>
        <v>Şubat</v>
      </c>
      <c r="E1513" s="29">
        <f t="shared" si="164"/>
        <v>1</v>
      </c>
      <c r="F1513" s="29">
        <f t="shared" si="165"/>
        <v>8</v>
      </c>
      <c r="G1513" s="29">
        <f t="shared" si="166"/>
        <v>3</v>
      </c>
      <c r="H1513" s="29" t="str">
        <f t="shared" si="167"/>
        <v>Çarşamba</v>
      </c>
    </row>
    <row r="1514" spans="1:8" ht="10.5" customHeight="1" x14ac:dyDescent="0.25">
      <c r="A1514" s="28">
        <v>43517</v>
      </c>
      <c r="B1514" s="29">
        <f t="shared" si="161"/>
        <v>2019</v>
      </c>
      <c r="C1514" s="29">
        <f t="shared" si="162"/>
        <v>2</v>
      </c>
      <c r="D1514" s="29" t="str">
        <f t="shared" si="163"/>
        <v>Şubat</v>
      </c>
      <c r="E1514" s="29">
        <f t="shared" si="164"/>
        <v>1</v>
      </c>
      <c r="F1514" s="29">
        <f t="shared" si="165"/>
        <v>8</v>
      </c>
      <c r="G1514" s="29">
        <f t="shared" si="166"/>
        <v>4</v>
      </c>
      <c r="H1514" s="29" t="str">
        <f t="shared" si="167"/>
        <v>Perşembe</v>
      </c>
    </row>
    <row r="1515" spans="1:8" ht="10.5" customHeight="1" x14ac:dyDescent="0.25">
      <c r="A1515" s="28">
        <v>43518</v>
      </c>
      <c r="B1515" s="29">
        <f t="shared" si="161"/>
        <v>2019</v>
      </c>
      <c r="C1515" s="29">
        <f t="shared" si="162"/>
        <v>2</v>
      </c>
      <c r="D1515" s="29" t="str">
        <f t="shared" si="163"/>
        <v>Şubat</v>
      </c>
      <c r="E1515" s="29">
        <f t="shared" si="164"/>
        <v>1</v>
      </c>
      <c r="F1515" s="29">
        <f t="shared" si="165"/>
        <v>8</v>
      </c>
      <c r="G1515" s="29">
        <f t="shared" si="166"/>
        <v>5</v>
      </c>
      <c r="H1515" s="29" t="str">
        <f t="shared" si="167"/>
        <v>Cuma</v>
      </c>
    </row>
    <row r="1516" spans="1:8" ht="10.5" customHeight="1" x14ac:dyDescent="0.25">
      <c r="A1516" s="28">
        <v>43519</v>
      </c>
      <c r="B1516" s="29">
        <f t="shared" si="161"/>
        <v>2019</v>
      </c>
      <c r="C1516" s="29">
        <f t="shared" si="162"/>
        <v>2</v>
      </c>
      <c r="D1516" s="29" t="str">
        <f t="shared" si="163"/>
        <v>Şubat</v>
      </c>
      <c r="E1516" s="29">
        <f t="shared" si="164"/>
        <v>1</v>
      </c>
      <c r="F1516" s="29">
        <f t="shared" si="165"/>
        <v>8</v>
      </c>
      <c r="G1516" s="29">
        <f t="shared" si="166"/>
        <v>6</v>
      </c>
      <c r="H1516" s="29" t="str">
        <f t="shared" si="167"/>
        <v>Cumartesi</v>
      </c>
    </row>
    <row r="1517" spans="1:8" ht="10.5" customHeight="1" x14ac:dyDescent="0.25">
      <c r="A1517" s="28">
        <v>43520</v>
      </c>
      <c r="B1517" s="29">
        <f t="shared" si="161"/>
        <v>2019</v>
      </c>
      <c r="C1517" s="29">
        <f t="shared" si="162"/>
        <v>2</v>
      </c>
      <c r="D1517" s="29" t="str">
        <f t="shared" si="163"/>
        <v>Şubat</v>
      </c>
      <c r="E1517" s="29">
        <f t="shared" si="164"/>
        <v>1</v>
      </c>
      <c r="F1517" s="29">
        <f t="shared" si="165"/>
        <v>8</v>
      </c>
      <c r="G1517" s="29">
        <f t="shared" si="166"/>
        <v>7</v>
      </c>
      <c r="H1517" s="29" t="str">
        <f t="shared" si="167"/>
        <v>Pazar</v>
      </c>
    </row>
    <row r="1518" spans="1:8" ht="10.5" customHeight="1" x14ac:dyDescent="0.25">
      <c r="A1518" s="28">
        <v>43521</v>
      </c>
      <c r="B1518" s="29">
        <f t="shared" si="161"/>
        <v>2019</v>
      </c>
      <c r="C1518" s="29">
        <f t="shared" si="162"/>
        <v>2</v>
      </c>
      <c r="D1518" s="29" t="str">
        <f t="shared" si="163"/>
        <v>Şubat</v>
      </c>
      <c r="E1518" s="29">
        <f t="shared" si="164"/>
        <v>1</v>
      </c>
      <c r="F1518" s="29">
        <f t="shared" si="165"/>
        <v>9</v>
      </c>
      <c r="G1518" s="29">
        <f t="shared" si="166"/>
        <v>1</v>
      </c>
      <c r="H1518" s="29" t="str">
        <f t="shared" si="167"/>
        <v>Pazartesi</v>
      </c>
    </row>
    <row r="1519" spans="1:8" ht="10.5" customHeight="1" x14ac:dyDescent="0.25">
      <c r="A1519" s="28">
        <v>43522</v>
      </c>
      <c r="B1519" s="29">
        <f t="shared" si="161"/>
        <v>2019</v>
      </c>
      <c r="C1519" s="29">
        <f t="shared" si="162"/>
        <v>2</v>
      </c>
      <c r="D1519" s="29" t="str">
        <f t="shared" si="163"/>
        <v>Şubat</v>
      </c>
      <c r="E1519" s="29">
        <f t="shared" si="164"/>
        <v>1</v>
      </c>
      <c r="F1519" s="29">
        <f t="shared" si="165"/>
        <v>9</v>
      </c>
      <c r="G1519" s="29">
        <f t="shared" si="166"/>
        <v>2</v>
      </c>
      <c r="H1519" s="29" t="str">
        <f t="shared" si="167"/>
        <v>Salı</v>
      </c>
    </row>
    <row r="1520" spans="1:8" ht="10.5" customHeight="1" x14ac:dyDescent="0.25">
      <c r="A1520" s="28">
        <v>43523</v>
      </c>
      <c r="B1520" s="29">
        <f t="shared" si="161"/>
        <v>2019</v>
      </c>
      <c r="C1520" s="29">
        <f t="shared" si="162"/>
        <v>2</v>
      </c>
      <c r="D1520" s="29" t="str">
        <f t="shared" si="163"/>
        <v>Şubat</v>
      </c>
      <c r="E1520" s="29">
        <f t="shared" si="164"/>
        <v>1</v>
      </c>
      <c r="F1520" s="29">
        <f t="shared" si="165"/>
        <v>9</v>
      </c>
      <c r="G1520" s="29">
        <f t="shared" si="166"/>
        <v>3</v>
      </c>
      <c r="H1520" s="29" t="str">
        <f t="shared" si="167"/>
        <v>Çarşamba</v>
      </c>
    </row>
    <row r="1521" spans="1:8" ht="10.5" customHeight="1" x14ac:dyDescent="0.25">
      <c r="A1521" s="28">
        <v>43524</v>
      </c>
      <c r="B1521" s="29">
        <f t="shared" si="161"/>
        <v>2019</v>
      </c>
      <c r="C1521" s="29">
        <f t="shared" si="162"/>
        <v>2</v>
      </c>
      <c r="D1521" s="29" t="str">
        <f t="shared" si="163"/>
        <v>Şubat</v>
      </c>
      <c r="E1521" s="29">
        <f t="shared" si="164"/>
        <v>1</v>
      </c>
      <c r="F1521" s="29">
        <f t="shared" si="165"/>
        <v>9</v>
      </c>
      <c r="G1521" s="29">
        <f t="shared" si="166"/>
        <v>4</v>
      </c>
      <c r="H1521" s="29" t="str">
        <f t="shared" si="167"/>
        <v>Perşembe</v>
      </c>
    </row>
    <row r="1522" spans="1:8" ht="10.5" customHeight="1" x14ac:dyDescent="0.25">
      <c r="A1522" s="28">
        <v>43525</v>
      </c>
      <c r="B1522" s="29">
        <f t="shared" si="161"/>
        <v>2019</v>
      </c>
      <c r="C1522" s="29">
        <f t="shared" si="162"/>
        <v>3</v>
      </c>
      <c r="D1522" s="29" t="str">
        <f t="shared" si="163"/>
        <v>Mart</v>
      </c>
      <c r="E1522" s="29">
        <f t="shared" si="164"/>
        <v>1</v>
      </c>
      <c r="F1522" s="29">
        <f t="shared" si="165"/>
        <v>9</v>
      </c>
      <c r="G1522" s="29">
        <f t="shared" si="166"/>
        <v>5</v>
      </c>
      <c r="H1522" s="29" t="str">
        <f t="shared" si="167"/>
        <v>Cuma</v>
      </c>
    </row>
    <row r="1523" spans="1:8" ht="10.5" customHeight="1" x14ac:dyDescent="0.25">
      <c r="A1523" s="28">
        <v>43526</v>
      </c>
      <c r="B1523" s="29">
        <f t="shared" si="161"/>
        <v>2019</v>
      </c>
      <c r="C1523" s="29">
        <f t="shared" si="162"/>
        <v>3</v>
      </c>
      <c r="D1523" s="29" t="str">
        <f t="shared" si="163"/>
        <v>Mart</v>
      </c>
      <c r="E1523" s="29">
        <f t="shared" si="164"/>
        <v>1</v>
      </c>
      <c r="F1523" s="29">
        <f t="shared" si="165"/>
        <v>9</v>
      </c>
      <c r="G1523" s="29">
        <f t="shared" si="166"/>
        <v>6</v>
      </c>
      <c r="H1523" s="29" t="str">
        <f t="shared" si="167"/>
        <v>Cumartesi</v>
      </c>
    </row>
    <row r="1524" spans="1:8" ht="10.5" customHeight="1" x14ac:dyDescent="0.25">
      <c r="A1524" s="28">
        <v>43527</v>
      </c>
      <c r="B1524" s="29">
        <f t="shared" si="161"/>
        <v>2019</v>
      </c>
      <c r="C1524" s="29">
        <f t="shared" si="162"/>
        <v>3</v>
      </c>
      <c r="D1524" s="29" t="str">
        <f t="shared" si="163"/>
        <v>Mart</v>
      </c>
      <c r="E1524" s="29">
        <f t="shared" si="164"/>
        <v>1</v>
      </c>
      <c r="F1524" s="29">
        <f t="shared" si="165"/>
        <v>9</v>
      </c>
      <c r="G1524" s="29">
        <f t="shared" si="166"/>
        <v>7</v>
      </c>
      <c r="H1524" s="29" t="str">
        <f t="shared" si="167"/>
        <v>Pazar</v>
      </c>
    </row>
    <row r="1525" spans="1:8" ht="10.5" customHeight="1" x14ac:dyDescent="0.25">
      <c r="A1525" s="28">
        <v>43528</v>
      </c>
      <c r="B1525" s="29">
        <f t="shared" si="161"/>
        <v>2019</v>
      </c>
      <c r="C1525" s="29">
        <f t="shared" si="162"/>
        <v>3</v>
      </c>
      <c r="D1525" s="29" t="str">
        <f t="shared" si="163"/>
        <v>Mart</v>
      </c>
      <c r="E1525" s="29">
        <f t="shared" si="164"/>
        <v>1</v>
      </c>
      <c r="F1525" s="29">
        <f t="shared" si="165"/>
        <v>10</v>
      </c>
      <c r="G1525" s="29">
        <f t="shared" si="166"/>
        <v>1</v>
      </c>
      <c r="H1525" s="29" t="str">
        <f t="shared" si="167"/>
        <v>Pazartesi</v>
      </c>
    </row>
    <row r="1526" spans="1:8" ht="10.5" customHeight="1" x14ac:dyDescent="0.25">
      <c r="A1526" s="28">
        <v>43529</v>
      </c>
      <c r="B1526" s="29">
        <f t="shared" si="161"/>
        <v>2019</v>
      </c>
      <c r="C1526" s="29">
        <f t="shared" si="162"/>
        <v>3</v>
      </c>
      <c r="D1526" s="29" t="str">
        <f t="shared" si="163"/>
        <v>Mart</v>
      </c>
      <c r="E1526" s="29">
        <f t="shared" si="164"/>
        <v>1</v>
      </c>
      <c r="F1526" s="29">
        <f t="shared" si="165"/>
        <v>10</v>
      </c>
      <c r="G1526" s="29">
        <f t="shared" si="166"/>
        <v>2</v>
      </c>
      <c r="H1526" s="29" t="str">
        <f t="shared" si="167"/>
        <v>Salı</v>
      </c>
    </row>
    <row r="1527" spans="1:8" ht="10.5" customHeight="1" x14ac:dyDescent="0.25">
      <c r="A1527" s="28">
        <v>43530</v>
      </c>
      <c r="B1527" s="29">
        <f t="shared" si="161"/>
        <v>2019</v>
      </c>
      <c r="C1527" s="29">
        <f t="shared" si="162"/>
        <v>3</v>
      </c>
      <c r="D1527" s="29" t="str">
        <f t="shared" si="163"/>
        <v>Mart</v>
      </c>
      <c r="E1527" s="29">
        <f t="shared" si="164"/>
        <v>1</v>
      </c>
      <c r="F1527" s="29">
        <f t="shared" si="165"/>
        <v>10</v>
      </c>
      <c r="G1527" s="29">
        <f t="shared" si="166"/>
        <v>3</v>
      </c>
      <c r="H1527" s="29" t="str">
        <f t="shared" si="167"/>
        <v>Çarşamba</v>
      </c>
    </row>
    <row r="1528" spans="1:8" ht="10.5" customHeight="1" x14ac:dyDescent="0.25">
      <c r="A1528" s="28">
        <v>43531</v>
      </c>
      <c r="B1528" s="29">
        <f t="shared" si="161"/>
        <v>2019</v>
      </c>
      <c r="C1528" s="29">
        <f t="shared" si="162"/>
        <v>3</v>
      </c>
      <c r="D1528" s="29" t="str">
        <f t="shared" si="163"/>
        <v>Mart</v>
      </c>
      <c r="E1528" s="29">
        <f t="shared" si="164"/>
        <v>1</v>
      </c>
      <c r="F1528" s="29">
        <f t="shared" si="165"/>
        <v>10</v>
      </c>
      <c r="G1528" s="29">
        <f t="shared" si="166"/>
        <v>4</v>
      </c>
      <c r="H1528" s="29" t="str">
        <f t="shared" si="167"/>
        <v>Perşembe</v>
      </c>
    </row>
    <row r="1529" spans="1:8" ht="10.5" customHeight="1" x14ac:dyDescent="0.25">
      <c r="A1529" s="28">
        <v>43532</v>
      </c>
      <c r="B1529" s="29">
        <f t="shared" si="161"/>
        <v>2019</v>
      </c>
      <c r="C1529" s="29">
        <f t="shared" si="162"/>
        <v>3</v>
      </c>
      <c r="D1529" s="29" t="str">
        <f t="shared" si="163"/>
        <v>Mart</v>
      </c>
      <c r="E1529" s="29">
        <f t="shared" si="164"/>
        <v>1</v>
      </c>
      <c r="F1529" s="29">
        <f t="shared" si="165"/>
        <v>10</v>
      </c>
      <c r="G1529" s="29">
        <f t="shared" si="166"/>
        <v>5</v>
      </c>
      <c r="H1529" s="29" t="str">
        <f t="shared" si="167"/>
        <v>Cuma</v>
      </c>
    </row>
    <row r="1530" spans="1:8" ht="10.5" customHeight="1" x14ac:dyDescent="0.25">
      <c r="A1530" s="28">
        <v>43533</v>
      </c>
      <c r="B1530" s="29">
        <f t="shared" si="161"/>
        <v>2019</v>
      </c>
      <c r="C1530" s="29">
        <f t="shared" si="162"/>
        <v>3</v>
      </c>
      <c r="D1530" s="29" t="str">
        <f t="shared" si="163"/>
        <v>Mart</v>
      </c>
      <c r="E1530" s="29">
        <f t="shared" si="164"/>
        <v>1</v>
      </c>
      <c r="F1530" s="29">
        <f t="shared" si="165"/>
        <v>10</v>
      </c>
      <c r="G1530" s="29">
        <f t="shared" si="166"/>
        <v>6</v>
      </c>
      <c r="H1530" s="29" t="str">
        <f t="shared" si="167"/>
        <v>Cumartesi</v>
      </c>
    </row>
    <row r="1531" spans="1:8" ht="10.5" customHeight="1" x14ac:dyDescent="0.25">
      <c r="A1531" s="28">
        <v>43534</v>
      </c>
      <c r="B1531" s="29">
        <f t="shared" si="161"/>
        <v>2019</v>
      </c>
      <c r="C1531" s="29">
        <f t="shared" si="162"/>
        <v>3</v>
      </c>
      <c r="D1531" s="29" t="str">
        <f t="shared" si="163"/>
        <v>Mart</v>
      </c>
      <c r="E1531" s="29">
        <f t="shared" si="164"/>
        <v>1</v>
      </c>
      <c r="F1531" s="29">
        <f t="shared" si="165"/>
        <v>10</v>
      </c>
      <c r="G1531" s="29">
        <f t="shared" si="166"/>
        <v>7</v>
      </c>
      <c r="H1531" s="29" t="str">
        <f t="shared" si="167"/>
        <v>Pazar</v>
      </c>
    </row>
    <row r="1532" spans="1:8" ht="10.5" customHeight="1" x14ac:dyDescent="0.25">
      <c r="A1532" s="28">
        <v>43535</v>
      </c>
      <c r="B1532" s="29">
        <f t="shared" si="161"/>
        <v>2019</v>
      </c>
      <c r="C1532" s="29">
        <f t="shared" si="162"/>
        <v>3</v>
      </c>
      <c r="D1532" s="29" t="str">
        <f t="shared" si="163"/>
        <v>Mart</v>
      </c>
      <c r="E1532" s="29">
        <f t="shared" si="164"/>
        <v>1</v>
      </c>
      <c r="F1532" s="29">
        <f t="shared" si="165"/>
        <v>11</v>
      </c>
      <c r="G1532" s="29">
        <f t="shared" si="166"/>
        <v>1</v>
      </c>
      <c r="H1532" s="29" t="str">
        <f t="shared" si="167"/>
        <v>Pazartesi</v>
      </c>
    </row>
    <row r="1533" spans="1:8" ht="10.5" customHeight="1" x14ac:dyDescent="0.25">
      <c r="A1533" s="28">
        <v>43536</v>
      </c>
      <c r="B1533" s="29">
        <f t="shared" si="161"/>
        <v>2019</v>
      </c>
      <c r="C1533" s="29">
        <f t="shared" si="162"/>
        <v>3</v>
      </c>
      <c r="D1533" s="29" t="str">
        <f t="shared" si="163"/>
        <v>Mart</v>
      </c>
      <c r="E1533" s="29">
        <f t="shared" si="164"/>
        <v>1</v>
      </c>
      <c r="F1533" s="29">
        <f t="shared" si="165"/>
        <v>11</v>
      </c>
      <c r="G1533" s="29">
        <f t="shared" si="166"/>
        <v>2</v>
      </c>
      <c r="H1533" s="29" t="str">
        <f t="shared" si="167"/>
        <v>Salı</v>
      </c>
    </row>
    <row r="1534" spans="1:8" ht="10.5" customHeight="1" x14ac:dyDescent="0.25">
      <c r="A1534" s="28">
        <v>43537</v>
      </c>
      <c r="B1534" s="29">
        <f t="shared" si="161"/>
        <v>2019</v>
      </c>
      <c r="C1534" s="29">
        <f t="shared" si="162"/>
        <v>3</v>
      </c>
      <c r="D1534" s="29" t="str">
        <f t="shared" si="163"/>
        <v>Mart</v>
      </c>
      <c r="E1534" s="29">
        <f t="shared" si="164"/>
        <v>1</v>
      </c>
      <c r="F1534" s="29">
        <f t="shared" si="165"/>
        <v>11</v>
      </c>
      <c r="G1534" s="29">
        <f t="shared" si="166"/>
        <v>3</v>
      </c>
      <c r="H1534" s="29" t="str">
        <f t="shared" si="167"/>
        <v>Çarşamba</v>
      </c>
    </row>
    <row r="1535" spans="1:8" ht="10.5" customHeight="1" x14ac:dyDescent="0.25">
      <c r="A1535" s="28">
        <v>43538</v>
      </c>
      <c r="B1535" s="29">
        <f t="shared" si="161"/>
        <v>2019</v>
      </c>
      <c r="C1535" s="29">
        <f t="shared" si="162"/>
        <v>3</v>
      </c>
      <c r="D1535" s="29" t="str">
        <f t="shared" si="163"/>
        <v>Mart</v>
      </c>
      <c r="E1535" s="29">
        <f t="shared" si="164"/>
        <v>1</v>
      </c>
      <c r="F1535" s="29">
        <f t="shared" si="165"/>
        <v>11</v>
      </c>
      <c r="G1535" s="29">
        <f t="shared" si="166"/>
        <v>4</v>
      </c>
      <c r="H1535" s="29" t="str">
        <f t="shared" si="167"/>
        <v>Perşembe</v>
      </c>
    </row>
    <row r="1536" spans="1:8" ht="10.5" customHeight="1" x14ac:dyDescent="0.25">
      <c r="A1536" s="28">
        <v>43539</v>
      </c>
      <c r="B1536" s="29">
        <f t="shared" si="161"/>
        <v>2019</v>
      </c>
      <c r="C1536" s="29">
        <f t="shared" si="162"/>
        <v>3</v>
      </c>
      <c r="D1536" s="29" t="str">
        <f t="shared" si="163"/>
        <v>Mart</v>
      </c>
      <c r="E1536" s="29">
        <f t="shared" si="164"/>
        <v>1</v>
      </c>
      <c r="F1536" s="29">
        <f t="shared" si="165"/>
        <v>11</v>
      </c>
      <c r="G1536" s="29">
        <f t="shared" si="166"/>
        <v>5</v>
      </c>
      <c r="H1536" s="29" t="str">
        <f t="shared" si="167"/>
        <v>Cuma</v>
      </c>
    </row>
    <row r="1537" spans="1:8" ht="10.5" customHeight="1" x14ac:dyDescent="0.25">
      <c r="A1537" s="28">
        <v>43540</v>
      </c>
      <c r="B1537" s="29">
        <f t="shared" si="161"/>
        <v>2019</v>
      </c>
      <c r="C1537" s="29">
        <f t="shared" si="162"/>
        <v>3</v>
      </c>
      <c r="D1537" s="29" t="str">
        <f t="shared" si="163"/>
        <v>Mart</v>
      </c>
      <c r="E1537" s="29">
        <f t="shared" si="164"/>
        <v>1</v>
      </c>
      <c r="F1537" s="29">
        <f t="shared" si="165"/>
        <v>11</v>
      </c>
      <c r="G1537" s="29">
        <f t="shared" si="166"/>
        <v>6</v>
      </c>
      <c r="H1537" s="29" t="str">
        <f t="shared" si="167"/>
        <v>Cumartesi</v>
      </c>
    </row>
    <row r="1538" spans="1:8" ht="10.5" customHeight="1" x14ac:dyDescent="0.25">
      <c r="A1538" s="28">
        <v>43541</v>
      </c>
      <c r="B1538" s="29">
        <f t="shared" ref="B1538:B1601" si="168">IF(A1538="","",YEAR(A1538))</f>
        <v>2019</v>
      </c>
      <c r="C1538" s="29">
        <f t="shared" ref="C1538:C1601" si="169">IF(A1538="","",MONTH(A1538))</f>
        <v>3</v>
      </c>
      <c r="D1538" s="29" t="str">
        <f t="shared" ref="D1538:D1601" si="170">IF(A1538="","",CHOOSE(MONTH(A1538),"Ocak","Şubat","Mart","Nisan","Mayıs","Haziran","Temmuz","Ağustos","Eylül","Ekim","Kasım","Aralık"))</f>
        <v>Mart</v>
      </c>
      <c r="E1538" s="29">
        <f t="shared" ref="E1538:E1601" si="171">IF(A1538="","",ROUNDUP(MONTH(A1538)/3,0))</f>
        <v>1</v>
      </c>
      <c r="F1538" s="29">
        <f t="shared" ref="F1538:F1601" si="172">IF(A1538="","",WEEKNUM(A1538,2))</f>
        <v>11</v>
      </c>
      <c r="G1538" s="29">
        <f t="shared" ref="G1538:G1601" si="173">IF(A1538="","",WEEKDAY(A1538,2))</f>
        <v>7</v>
      </c>
      <c r="H1538" s="29" t="str">
        <f t="shared" ref="H1538:H1601" si="174">IF(A1538="","",CHOOSE(WEEKDAY(A1538,2),"Pazartesi","Salı","Çarşamba","Perşembe","Cuma","Cumartesi","Pazar"))</f>
        <v>Pazar</v>
      </c>
    </row>
    <row r="1539" spans="1:8" ht="10.5" customHeight="1" x14ac:dyDescent="0.25">
      <c r="A1539" s="28">
        <v>43542</v>
      </c>
      <c r="B1539" s="29">
        <f t="shared" si="168"/>
        <v>2019</v>
      </c>
      <c r="C1539" s="29">
        <f t="shared" si="169"/>
        <v>3</v>
      </c>
      <c r="D1539" s="29" t="str">
        <f t="shared" si="170"/>
        <v>Mart</v>
      </c>
      <c r="E1539" s="29">
        <f t="shared" si="171"/>
        <v>1</v>
      </c>
      <c r="F1539" s="29">
        <f t="shared" si="172"/>
        <v>12</v>
      </c>
      <c r="G1539" s="29">
        <f t="shared" si="173"/>
        <v>1</v>
      </c>
      <c r="H1539" s="29" t="str">
        <f t="shared" si="174"/>
        <v>Pazartesi</v>
      </c>
    </row>
    <row r="1540" spans="1:8" ht="10.5" customHeight="1" x14ac:dyDescent="0.25">
      <c r="A1540" s="28">
        <v>43543</v>
      </c>
      <c r="B1540" s="29">
        <f t="shared" si="168"/>
        <v>2019</v>
      </c>
      <c r="C1540" s="29">
        <f t="shared" si="169"/>
        <v>3</v>
      </c>
      <c r="D1540" s="29" t="str">
        <f t="shared" si="170"/>
        <v>Mart</v>
      </c>
      <c r="E1540" s="29">
        <f t="shared" si="171"/>
        <v>1</v>
      </c>
      <c r="F1540" s="29">
        <f t="shared" si="172"/>
        <v>12</v>
      </c>
      <c r="G1540" s="29">
        <f t="shared" si="173"/>
        <v>2</v>
      </c>
      <c r="H1540" s="29" t="str">
        <f t="shared" si="174"/>
        <v>Salı</v>
      </c>
    </row>
    <row r="1541" spans="1:8" ht="10.5" customHeight="1" x14ac:dyDescent="0.25">
      <c r="A1541" s="28">
        <v>43544</v>
      </c>
      <c r="B1541" s="29">
        <f t="shared" si="168"/>
        <v>2019</v>
      </c>
      <c r="C1541" s="29">
        <f t="shared" si="169"/>
        <v>3</v>
      </c>
      <c r="D1541" s="29" t="str">
        <f t="shared" si="170"/>
        <v>Mart</v>
      </c>
      <c r="E1541" s="29">
        <f t="shared" si="171"/>
        <v>1</v>
      </c>
      <c r="F1541" s="29">
        <f t="shared" si="172"/>
        <v>12</v>
      </c>
      <c r="G1541" s="29">
        <f t="shared" si="173"/>
        <v>3</v>
      </c>
      <c r="H1541" s="29" t="str">
        <f t="shared" si="174"/>
        <v>Çarşamba</v>
      </c>
    </row>
    <row r="1542" spans="1:8" ht="10.5" customHeight="1" x14ac:dyDescent="0.25">
      <c r="A1542" s="28">
        <v>43545</v>
      </c>
      <c r="B1542" s="29">
        <f t="shared" si="168"/>
        <v>2019</v>
      </c>
      <c r="C1542" s="29">
        <f t="shared" si="169"/>
        <v>3</v>
      </c>
      <c r="D1542" s="29" t="str">
        <f t="shared" si="170"/>
        <v>Mart</v>
      </c>
      <c r="E1542" s="29">
        <f t="shared" si="171"/>
        <v>1</v>
      </c>
      <c r="F1542" s="29">
        <f t="shared" si="172"/>
        <v>12</v>
      </c>
      <c r="G1542" s="29">
        <f t="shared" si="173"/>
        <v>4</v>
      </c>
      <c r="H1542" s="29" t="str">
        <f t="shared" si="174"/>
        <v>Perşembe</v>
      </c>
    </row>
    <row r="1543" spans="1:8" ht="10.5" customHeight="1" x14ac:dyDescent="0.25">
      <c r="A1543" s="28">
        <v>43546</v>
      </c>
      <c r="B1543" s="29">
        <f t="shared" si="168"/>
        <v>2019</v>
      </c>
      <c r="C1543" s="29">
        <f t="shared" si="169"/>
        <v>3</v>
      </c>
      <c r="D1543" s="29" t="str">
        <f t="shared" si="170"/>
        <v>Mart</v>
      </c>
      <c r="E1543" s="29">
        <f t="shared" si="171"/>
        <v>1</v>
      </c>
      <c r="F1543" s="29">
        <f t="shared" si="172"/>
        <v>12</v>
      </c>
      <c r="G1543" s="29">
        <f t="shared" si="173"/>
        <v>5</v>
      </c>
      <c r="H1543" s="29" t="str">
        <f t="shared" si="174"/>
        <v>Cuma</v>
      </c>
    </row>
    <row r="1544" spans="1:8" ht="10.5" customHeight="1" x14ac:dyDescent="0.25">
      <c r="A1544" s="28">
        <v>43547</v>
      </c>
      <c r="B1544" s="29">
        <f t="shared" si="168"/>
        <v>2019</v>
      </c>
      <c r="C1544" s="29">
        <f t="shared" si="169"/>
        <v>3</v>
      </c>
      <c r="D1544" s="29" t="str">
        <f t="shared" si="170"/>
        <v>Mart</v>
      </c>
      <c r="E1544" s="29">
        <f t="shared" si="171"/>
        <v>1</v>
      </c>
      <c r="F1544" s="29">
        <f t="shared" si="172"/>
        <v>12</v>
      </c>
      <c r="G1544" s="29">
        <f t="shared" si="173"/>
        <v>6</v>
      </c>
      <c r="H1544" s="29" t="str">
        <f t="shared" si="174"/>
        <v>Cumartesi</v>
      </c>
    </row>
    <row r="1545" spans="1:8" ht="10.5" customHeight="1" x14ac:dyDescent="0.25">
      <c r="A1545" s="28">
        <v>43548</v>
      </c>
      <c r="B1545" s="29">
        <f t="shared" si="168"/>
        <v>2019</v>
      </c>
      <c r="C1545" s="29">
        <f t="shared" si="169"/>
        <v>3</v>
      </c>
      <c r="D1545" s="29" t="str">
        <f t="shared" si="170"/>
        <v>Mart</v>
      </c>
      <c r="E1545" s="29">
        <f t="shared" si="171"/>
        <v>1</v>
      </c>
      <c r="F1545" s="29">
        <f t="shared" si="172"/>
        <v>12</v>
      </c>
      <c r="G1545" s="29">
        <f t="shared" si="173"/>
        <v>7</v>
      </c>
      <c r="H1545" s="29" t="str">
        <f t="shared" si="174"/>
        <v>Pazar</v>
      </c>
    </row>
    <row r="1546" spans="1:8" ht="10.5" customHeight="1" x14ac:dyDescent="0.25">
      <c r="A1546" s="28">
        <v>43549</v>
      </c>
      <c r="B1546" s="29">
        <f t="shared" si="168"/>
        <v>2019</v>
      </c>
      <c r="C1546" s="29">
        <f t="shared" si="169"/>
        <v>3</v>
      </c>
      <c r="D1546" s="29" t="str">
        <f t="shared" si="170"/>
        <v>Mart</v>
      </c>
      <c r="E1546" s="29">
        <f t="shared" si="171"/>
        <v>1</v>
      </c>
      <c r="F1546" s="29">
        <f t="shared" si="172"/>
        <v>13</v>
      </c>
      <c r="G1546" s="29">
        <f t="shared" si="173"/>
        <v>1</v>
      </c>
      <c r="H1546" s="29" t="str">
        <f t="shared" si="174"/>
        <v>Pazartesi</v>
      </c>
    </row>
    <row r="1547" spans="1:8" ht="10.5" customHeight="1" x14ac:dyDescent="0.25">
      <c r="A1547" s="28">
        <v>43550</v>
      </c>
      <c r="B1547" s="29">
        <f t="shared" si="168"/>
        <v>2019</v>
      </c>
      <c r="C1547" s="29">
        <f t="shared" si="169"/>
        <v>3</v>
      </c>
      <c r="D1547" s="29" t="str">
        <f t="shared" si="170"/>
        <v>Mart</v>
      </c>
      <c r="E1547" s="29">
        <f t="shared" si="171"/>
        <v>1</v>
      </c>
      <c r="F1547" s="29">
        <f t="shared" si="172"/>
        <v>13</v>
      </c>
      <c r="G1547" s="29">
        <f t="shared" si="173"/>
        <v>2</v>
      </c>
      <c r="H1547" s="29" t="str">
        <f t="shared" si="174"/>
        <v>Salı</v>
      </c>
    </row>
    <row r="1548" spans="1:8" ht="10.5" customHeight="1" x14ac:dyDescent="0.25">
      <c r="A1548" s="28">
        <v>43551</v>
      </c>
      <c r="B1548" s="29">
        <f t="shared" si="168"/>
        <v>2019</v>
      </c>
      <c r="C1548" s="29">
        <f t="shared" si="169"/>
        <v>3</v>
      </c>
      <c r="D1548" s="29" t="str">
        <f t="shared" si="170"/>
        <v>Mart</v>
      </c>
      <c r="E1548" s="29">
        <f t="shared" si="171"/>
        <v>1</v>
      </c>
      <c r="F1548" s="29">
        <f t="shared" si="172"/>
        <v>13</v>
      </c>
      <c r="G1548" s="29">
        <f t="shared" si="173"/>
        <v>3</v>
      </c>
      <c r="H1548" s="29" t="str">
        <f t="shared" si="174"/>
        <v>Çarşamba</v>
      </c>
    </row>
    <row r="1549" spans="1:8" ht="10.5" customHeight="1" x14ac:dyDescent="0.25">
      <c r="A1549" s="28">
        <v>43552</v>
      </c>
      <c r="B1549" s="29">
        <f t="shared" si="168"/>
        <v>2019</v>
      </c>
      <c r="C1549" s="29">
        <f t="shared" si="169"/>
        <v>3</v>
      </c>
      <c r="D1549" s="29" t="str">
        <f t="shared" si="170"/>
        <v>Mart</v>
      </c>
      <c r="E1549" s="29">
        <f t="shared" si="171"/>
        <v>1</v>
      </c>
      <c r="F1549" s="29">
        <f t="shared" si="172"/>
        <v>13</v>
      </c>
      <c r="G1549" s="29">
        <f t="shared" si="173"/>
        <v>4</v>
      </c>
      <c r="H1549" s="29" t="str">
        <f t="shared" si="174"/>
        <v>Perşembe</v>
      </c>
    </row>
    <row r="1550" spans="1:8" ht="10.5" customHeight="1" x14ac:dyDescent="0.25">
      <c r="A1550" s="28">
        <v>43553</v>
      </c>
      <c r="B1550" s="29">
        <f t="shared" si="168"/>
        <v>2019</v>
      </c>
      <c r="C1550" s="29">
        <f t="shared" si="169"/>
        <v>3</v>
      </c>
      <c r="D1550" s="29" t="str">
        <f t="shared" si="170"/>
        <v>Mart</v>
      </c>
      <c r="E1550" s="29">
        <f t="shared" si="171"/>
        <v>1</v>
      </c>
      <c r="F1550" s="29">
        <f t="shared" si="172"/>
        <v>13</v>
      </c>
      <c r="G1550" s="29">
        <f t="shared" si="173"/>
        <v>5</v>
      </c>
      <c r="H1550" s="29" t="str">
        <f t="shared" si="174"/>
        <v>Cuma</v>
      </c>
    </row>
    <row r="1551" spans="1:8" ht="10.5" customHeight="1" x14ac:dyDescent="0.25">
      <c r="A1551" s="28">
        <v>43554</v>
      </c>
      <c r="B1551" s="29">
        <f t="shared" si="168"/>
        <v>2019</v>
      </c>
      <c r="C1551" s="29">
        <f t="shared" si="169"/>
        <v>3</v>
      </c>
      <c r="D1551" s="29" t="str">
        <f t="shared" si="170"/>
        <v>Mart</v>
      </c>
      <c r="E1551" s="29">
        <f t="shared" si="171"/>
        <v>1</v>
      </c>
      <c r="F1551" s="29">
        <f t="shared" si="172"/>
        <v>13</v>
      </c>
      <c r="G1551" s="29">
        <f t="shared" si="173"/>
        <v>6</v>
      </c>
      <c r="H1551" s="29" t="str">
        <f t="shared" si="174"/>
        <v>Cumartesi</v>
      </c>
    </row>
    <row r="1552" spans="1:8" ht="10.5" customHeight="1" x14ac:dyDescent="0.25">
      <c r="A1552" s="28">
        <v>43555</v>
      </c>
      <c r="B1552" s="29">
        <f t="shared" si="168"/>
        <v>2019</v>
      </c>
      <c r="C1552" s="29">
        <f t="shared" si="169"/>
        <v>3</v>
      </c>
      <c r="D1552" s="29" t="str">
        <f t="shared" si="170"/>
        <v>Mart</v>
      </c>
      <c r="E1552" s="29">
        <f t="shared" si="171"/>
        <v>1</v>
      </c>
      <c r="F1552" s="29">
        <f t="shared" si="172"/>
        <v>13</v>
      </c>
      <c r="G1552" s="29">
        <f t="shared" si="173"/>
        <v>7</v>
      </c>
      <c r="H1552" s="29" t="str">
        <f t="shared" si="174"/>
        <v>Pazar</v>
      </c>
    </row>
    <row r="1553" spans="1:8" ht="10.5" customHeight="1" x14ac:dyDescent="0.25">
      <c r="A1553" s="28">
        <v>43556</v>
      </c>
      <c r="B1553" s="29">
        <f t="shared" si="168"/>
        <v>2019</v>
      </c>
      <c r="C1553" s="29">
        <f t="shared" si="169"/>
        <v>4</v>
      </c>
      <c r="D1553" s="29" t="str">
        <f t="shared" si="170"/>
        <v>Nisan</v>
      </c>
      <c r="E1553" s="29">
        <f t="shared" si="171"/>
        <v>2</v>
      </c>
      <c r="F1553" s="29">
        <f t="shared" si="172"/>
        <v>14</v>
      </c>
      <c r="G1553" s="29">
        <f t="shared" si="173"/>
        <v>1</v>
      </c>
      <c r="H1553" s="29" t="str">
        <f t="shared" si="174"/>
        <v>Pazartesi</v>
      </c>
    </row>
    <row r="1554" spans="1:8" ht="10.5" customHeight="1" x14ac:dyDescent="0.25">
      <c r="A1554" s="28">
        <v>43557</v>
      </c>
      <c r="B1554" s="29">
        <f t="shared" si="168"/>
        <v>2019</v>
      </c>
      <c r="C1554" s="29">
        <f t="shared" si="169"/>
        <v>4</v>
      </c>
      <c r="D1554" s="29" t="str">
        <f t="shared" si="170"/>
        <v>Nisan</v>
      </c>
      <c r="E1554" s="29">
        <f t="shared" si="171"/>
        <v>2</v>
      </c>
      <c r="F1554" s="29">
        <f t="shared" si="172"/>
        <v>14</v>
      </c>
      <c r="G1554" s="29">
        <f t="shared" si="173"/>
        <v>2</v>
      </c>
      <c r="H1554" s="29" t="str">
        <f t="shared" si="174"/>
        <v>Salı</v>
      </c>
    </row>
    <row r="1555" spans="1:8" ht="10.5" customHeight="1" x14ac:dyDescent="0.25">
      <c r="A1555" s="28">
        <v>43558</v>
      </c>
      <c r="B1555" s="29">
        <f t="shared" si="168"/>
        <v>2019</v>
      </c>
      <c r="C1555" s="29">
        <f t="shared" si="169"/>
        <v>4</v>
      </c>
      <c r="D1555" s="29" t="str">
        <f t="shared" si="170"/>
        <v>Nisan</v>
      </c>
      <c r="E1555" s="29">
        <f t="shared" si="171"/>
        <v>2</v>
      </c>
      <c r="F1555" s="29">
        <f t="shared" si="172"/>
        <v>14</v>
      </c>
      <c r="G1555" s="29">
        <f t="shared" si="173"/>
        <v>3</v>
      </c>
      <c r="H1555" s="29" t="str">
        <f t="shared" si="174"/>
        <v>Çarşamba</v>
      </c>
    </row>
    <row r="1556" spans="1:8" ht="10.5" customHeight="1" x14ac:dyDescent="0.25">
      <c r="A1556" s="28">
        <v>43559</v>
      </c>
      <c r="B1556" s="29">
        <f t="shared" si="168"/>
        <v>2019</v>
      </c>
      <c r="C1556" s="29">
        <f t="shared" si="169"/>
        <v>4</v>
      </c>
      <c r="D1556" s="29" t="str">
        <f t="shared" si="170"/>
        <v>Nisan</v>
      </c>
      <c r="E1556" s="29">
        <f t="shared" si="171"/>
        <v>2</v>
      </c>
      <c r="F1556" s="29">
        <f t="shared" si="172"/>
        <v>14</v>
      </c>
      <c r="G1556" s="29">
        <f t="shared" si="173"/>
        <v>4</v>
      </c>
      <c r="H1556" s="29" t="str">
        <f t="shared" si="174"/>
        <v>Perşembe</v>
      </c>
    </row>
    <row r="1557" spans="1:8" ht="10.5" customHeight="1" x14ac:dyDescent="0.25">
      <c r="A1557" s="28">
        <v>43560</v>
      </c>
      <c r="B1557" s="29">
        <f t="shared" si="168"/>
        <v>2019</v>
      </c>
      <c r="C1557" s="29">
        <f t="shared" si="169"/>
        <v>4</v>
      </c>
      <c r="D1557" s="29" t="str">
        <f t="shared" si="170"/>
        <v>Nisan</v>
      </c>
      <c r="E1557" s="29">
        <f t="shared" si="171"/>
        <v>2</v>
      </c>
      <c r="F1557" s="29">
        <f t="shared" si="172"/>
        <v>14</v>
      </c>
      <c r="G1557" s="29">
        <f t="shared" si="173"/>
        <v>5</v>
      </c>
      <c r="H1557" s="29" t="str">
        <f t="shared" si="174"/>
        <v>Cuma</v>
      </c>
    </row>
    <row r="1558" spans="1:8" ht="10.5" customHeight="1" x14ac:dyDescent="0.25">
      <c r="A1558" s="28">
        <v>43561</v>
      </c>
      <c r="B1558" s="29">
        <f t="shared" si="168"/>
        <v>2019</v>
      </c>
      <c r="C1558" s="29">
        <f t="shared" si="169"/>
        <v>4</v>
      </c>
      <c r="D1558" s="29" t="str">
        <f t="shared" si="170"/>
        <v>Nisan</v>
      </c>
      <c r="E1558" s="29">
        <f t="shared" si="171"/>
        <v>2</v>
      </c>
      <c r="F1558" s="29">
        <f t="shared" si="172"/>
        <v>14</v>
      </c>
      <c r="G1558" s="29">
        <f t="shared" si="173"/>
        <v>6</v>
      </c>
      <c r="H1558" s="29" t="str">
        <f t="shared" si="174"/>
        <v>Cumartesi</v>
      </c>
    </row>
    <row r="1559" spans="1:8" ht="10.5" customHeight="1" x14ac:dyDescent="0.25">
      <c r="A1559" s="28">
        <v>43562</v>
      </c>
      <c r="B1559" s="29">
        <f t="shared" si="168"/>
        <v>2019</v>
      </c>
      <c r="C1559" s="29">
        <f t="shared" si="169"/>
        <v>4</v>
      </c>
      <c r="D1559" s="29" t="str">
        <f t="shared" si="170"/>
        <v>Nisan</v>
      </c>
      <c r="E1559" s="29">
        <f t="shared" si="171"/>
        <v>2</v>
      </c>
      <c r="F1559" s="29">
        <f t="shared" si="172"/>
        <v>14</v>
      </c>
      <c r="G1559" s="29">
        <f t="shared" si="173"/>
        <v>7</v>
      </c>
      <c r="H1559" s="29" t="str">
        <f t="shared" si="174"/>
        <v>Pazar</v>
      </c>
    </row>
    <row r="1560" spans="1:8" ht="10.5" customHeight="1" x14ac:dyDescent="0.25">
      <c r="A1560" s="28">
        <v>43563</v>
      </c>
      <c r="B1560" s="29">
        <f t="shared" si="168"/>
        <v>2019</v>
      </c>
      <c r="C1560" s="29">
        <f t="shared" si="169"/>
        <v>4</v>
      </c>
      <c r="D1560" s="29" t="str">
        <f t="shared" si="170"/>
        <v>Nisan</v>
      </c>
      <c r="E1560" s="29">
        <f t="shared" si="171"/>
        <v>2</v>
      </c>
      <c r="F1560" s="29">
        <f t="shared" si="172"/>
        <v>15</v>
      </c>
      <c r="G1560" s="29">
        <f t="shared" si="173"/>
        <v>1</v>
      </c>
      <c r="H1560" s="29" t="str">
        <f t="shared" si="174"/>
        <v>Pazartesi</v>
      </c>
    </row>
    <row r="1561" spans="1:8" ht="10.5" customHeight="1" x14ac:dyDescent="0.25">
      <c r="A1561" s="28">
        <v>43564</v>
      </c>
      <c r="B1561" s="29">
        <f t="shared" si="168"/>
        <v>2019</v>
      </c>
      <c r="C1561" s="29">
        <f t="shared" si="169"/>
        <v>4</v>
      </c>
      <c r="D1561" s="29" t="str">
        <f t="shared" si="170"/>
        <v>Nisan</v>
      </c>
      <c r="E1561" s="29">
        <f t="shared" si="171"/>
        <v>2</v>
      </c>
      <c r="F1561" s="29">
        <f t="shared" si="172"/>
        <v>15</v>
      </c>
      <c r="G1561" s="29">
        <f t="shared" si="173"/>
        <v>2</v>
      </c>
      <c r="H1561" s="29" t="str">
        <f t="shared" si="174"/>
        <v>Salı</v>
      </c>
    </row>
    <row r="1562" spans="1:8" ht="10.5" customHeight="1" x14ac:dyDescent="0.25">
      <c r="A1562" s="28">
        <v>43565</v>
      </c>
      <c r="B1562" s="29">
        <f t="shared" si="168"/>
        <v>2019</v>
      </c>
      <c r="C1562" s="29">
        <f t="shared" si="169"/>
        <v>4</v>
      </c>
      <c r="D1562" s="29" t="str">
        <f t="shared" si="170"/>
        <v>Nisan</v>
      </c>
      <c r="E1562" s="29">
        <f t="shared" si="171"/>
        <v>2</v>
      </c>
      <c r="F1562" s="29">
        <f t="shared" si="172"/>
        <v>15</v>
      </c>
      <c r="G1562" s="29">
        <f t="shared" si="173"/>
        <v>3</v>
      </c>
      <c r="H1562" s="29" t="str">
        <f t="shared" si="174"/>
        <v>Çarşamba</v>
      </c>
    </row>
    <row r="1563" spans="1:8" ht="10.5" customHeight="1" x14ac:dyDescent="0.25">
      <c r="A1563" s="28">
        <v>43566</v>
      </c>
      <c r="B1563" s="29">
        <f t="shared" si="168"/>
        <v>2019</v>
      </c>
      <c r="C1563" s="29">
        <f t="shared" si="169"/>
        <v>4</v>
      </c>
      <c r="D1563" s="29" t="str">
        <f t="shared" si="170"/>
        <v>Nisan</v>
      </c>
      <c r="E1563" s="29">
        <f t="shared" si="171"/>
        <v>2</v>
      </c>
      <c r="F1563" s="29">
        <f t="shared" si="172"/>
        <v>15</v>
      </c>
      <c r="G1563" s="29">
        <f t="shared" si="173"/>
        <v>4</v>
      </c>
      <c r="H1563" s="29" t="str">
        <f t="shared" si="174"/>
        <v>Perşembe</v>
      </c>
    </row>
    <row r="1564" spans="1:8" ht="10.5" customHeight="1" x14ac:dyDescent="0.25">
      <c r="A1564" s="28">
        <v>43567</v>
      </c>
      <c r="B1564" s="29">
        <f t="shared" si="168"/>
        <v>2019</v>
      </c>
      <c r="C1564" s="29">
        <f t="shared" si="169"/>
        <v>4</v>
      </c>
      <c r="D1564" s="29" t="str">
        <f t="shared" si="170"/>
        <v>Nisan</v>
      </c>
      <c r="E1564" s="29">
        <f t="shared" si="171"/>
        <v>2</v>
      </c>
      <c r="F1564" s="29">
        <f t="shared" si="172"/>
        <v>15</v>
      </c>
      <c r="G1564" s="29">
        <f t="shared" si="173"/>
        <v>5</v>
      </c>
      <c r="H1564" s="29" t="str">
        <f t="shared" si="174"/>
        <v>Cuma</v>
      </c>
    </row>
    <row r="1565" spans="1:8" ht="10.5" customHeight="1" x14ac:dyDescent="0.25">
      <c r="A1565" s="28">
        <v>43568</v>
      </c>
      <c r="B1565" s="29">
        <f t="shared" si="168"/>
        <v>2019</v>
      </c>
      <c r="C1565" s="29">
        <f t="shared" si="169"/>
        <v>4</v>
      </c>
      <c r="D1565" s="29" t="str">
        <f t="shared" si="170"/>
        <v>Nisan</v>
      </c>
      <c r="E1565" s="29">
        <f t="shared" si="171"/>
        <v>2</v>
      </c>
      <c r="F1565" s="29">
        <f t="shared" si="172"/>
        <v>15</v>
      </c>
      <c r="G1565" s="29">
        <f t="shared" si="173"/>
        <v>6</v>
      </c>
      <c r="H1565" s="29" t="str">
        <f t="shared" si="174"/>
        <v>Cumartesi</v>
      </c>
    </row>
    <row r="1566" spans="1:8" ht="10.5" customHeight="1" x14ac:dyDescent="0.25">
      <c r="A1566" s="28">
        <v>43569</v>
      </c>
      <c r="B1566" s="29">
        <f t="shared" si="168"/>
        <v>2019</v>
      </c>
      <c r="C1566" s="29">
        <f t="shared" si="169"/>
        <v>4</v>
      </c>
      <c r="D1566" s="29" t="str">
        <f t="shared" si="170"/>
        <v>Nisan</v>
      </c>
      <c r="E1566" s="29">
        <f t="shared" si="171"/>
        <v>2</v>
      </c>
      <c r="F1566" s="29">
        <f t="shared" si="172"/>
        <v>15</v>
      </c>
      <c r="G1566" s="29">
        <f t="shared" si="173"/>
        <v>7</v>
      </c>
      <c r="H1566" s="29" t="str">
        <f t="shared" si="174"/>
        <v>Pazar</v>
      </c>
    </row>
    <row r="1567" spans="1:8" ht="10.5" customHeight="1" x14ac:dyDescent="0.25">
      <c r="A1567" s="28">
        <v>43570</v>
      </c>
      <c r="B1567" s="29">
        <f t="shared" si="168"/>
        <v>2019</v>
      </c>
      <c r="C1567" s="29">
        <f t="shared" si="169"/>
        <v>4</v>
      </c>
      <c r="D1567" s="29" t="str">
        <f t="shared" si="170"/>
        <v>Nisan</v>
      </c>
      <c r="E1567" s="29">
        <f t="shared" si="171"/>
        <v>2</v>
      </c>
      <c r="F1567" s="29">
        <f t="shared" si="172"/>
        <v>16</v>
      </c>
      <c r="G1567" s="29">
        <f t="shared" si="173"/>
        <v>1</v>
      </c>
      <c r="H1567" s="29" t="str">
        <f t="shared" si="174"/>
        <v>Pazartesi</v>
      </c>
    </row>
    <row r="1568" spans="1:8" ht="10.5" customHeight="1" x14ac:dyDescent="0.25">
      <c r="A1568" s="28">
        <v>43571</v>
      </c>
      <c r="B1568" s="29">
        <f t="shared" si="168"/>
        <v>2019</v>
      </c>
      <c r="C1568" s="29">
        <f t="shared" si="169"/>
        <v>4</v>
      </c>
      <c r="D1568" s="29" t="str">
        <f t="shared" si="170"/>
        <v>Nisan</v>
      </c>
      <c r="E1568" s="29">
        <f t="shared" si="171"/>
        <v>2</v>
      </c>
      <c r="F1568" s="29">
        <f t="shared" si="172"/>
        <v>16</v>
      </c>
      <c r="G1568" s="29">
        <f t="shared" si="173"/>
        <v>2</v>
      </c>
      <c r="H1568" s="29" t="str">
        <f t="shared" si="174"/>
        <v>Salı</v>
      </c>
    </row>
    <row r="1569" spans="1:8" ht="10.5" customHeight="1" x14ac:dyDescent="0.25">
      <c r="A1569" s="28">
        <v>43572</v>
      </c>
      <c r="B1569" s="29">
        <f t="shared" si="168"/>
        <v>2019</v>
      </c>
      <c r="C1569" s="29">
        <f t="shared" si="169"/>
        <v>4</v>
      </c>
      <c r="D1569" s="29" t="str">
        <f t="shared" si="170"/>
        <v>Nisan</v>
      </c>
      <c r="E1569" s="29">
        <f t="shared" si="171"/>
        <v>2</v>
      </c>
      <c r="F1569" s="29">
        <f t="shared" si="172"/>
        <v>16</v>
      </c>
      <c r="G1569" s="29">
        <f t="shared" si="173"/>
        <v>3</v>
      </c>
      <c r="H1569" s="29" t="str">
        <f t="shared" si="174"/>
        <v>Çarşamba</v>
      </c>
    </row>
    <row r="1570" spans="1:8" ht="10.5" customHeight="1" x14ac:dyDescent="0.25">
      <c r="A1570" s="28">
        <v>43573</v>
      </c>
      <c r="B1570" s="29">
        <f t="shared" si="168"/>
        <v>2019</v>
      </c>
      <c r="C1570" s="29">
        <f t="shared" si="169"/>
        <v>4</v>
      </c>
      <c r="D1570" s="29" t="str">
        <f t="shared" si="170"/>
        <v>Nisan</v>
      </c>
      <c r="E1570" s="29">
        <f t="shared" si="171"/>
        <v>2</v>
      </c>
      <c r="F1570" s="29">
        <f t="shared" si="172"/>
        <v>16</v>
      </c>
      <c r="G1570" s="29">
        <f t="shared" si="173"/>
        <v>4</v>
      </c>
      <c r="H1570" s="29" t="str">
        <f t="shared" si="174"/>
        <v>Perşembe</v>
      </c>
    </row>
    <row r="1571" spans="1:8" ht="10.5" customHeight="1" x14ac:dyDescent="0.25">
      <c r="A1571" s="28">
        <v>43574</v>
      </c>
      <c r="B1571" s="29">
        <f t="shared" si="168"/>
        <v>2019</v>
      </c>
      <c r="C1571" s="29">
        <f t="shared" si="169"/>
        <v>4</v>
      </c>
      <c r="D1571" s="29" t="str">
        <f t="shared" si="170"/>
        <v>Nisan</v>
      </c>
      <c r="E1571" s="29">
        <f t="shared" si="171"/>
        <v>2</v>
      </c>
      <c r="F1571" s="29">
        <f t="shared" si="172"/>
        <v>16</v>
      </c>
      <c r="G1571" s="29">
        <f t="shared" si="173"/>
        <v>5</v>
      </c>
      <c r="H1571" s="29" t="str">
        <f t="shared" si="174"/>
        <v>Cuma</v>
      </c>
    </row>
    <row r="1572" spans="1:8" ht="10.5" customHeight="1" x14ac:dyDescent="0.25">
      <c r="A1572" s="28">
        <v>43575</v>
      </c>
      <c r="B1572" s="29">
        <f t="shared" si="168"/>
        <v>2019</v>
      </c>
      <c r="C1572" s="29">
        <f t="shared" si="169"/>
        <v>4</v>
      </c>
      <c r="D1572" s="29" t="str">
        <f t="shared" si="170"/>
        <v>Nisan</v>
      </c>
      <c r="E1572" s="29">
        <f t="shared" si="171"/>
        <v>2</v>
      </c>
      <c r="F1572" s="29">
        <f t="shared" si="172"/>
        <v>16</v>
      </c>
      <c r="G1572" s="29">
        <f t="shared" si="173"/>
        <v>6</v>
      </c>
      <c r="H1572" s="29" t="str">
        <f t="shared" si="174"/>
        <v>Cumartesi</v>
      </c>
    </row>
    <row r="1573" spans="1:8" ht="10.5" customHeight="1" x14ac:dyDescent="0.25">
      <c r="A1573" s="28">
        <v>43576</v>
      </c>
      <c r="B1573" s="29">
        <f t="shared" si="168"/>
        <v>2019</v>
      </c>
      <c r="C1573" s="29">
        <f t="shared" si="169"/>
        <v>4</v>
      </c>
      <c r="D1573" s="29" t="str">
        <f t="shared" si="170"/>
        <v>Nisan</v>
      </c>
      <c r="E1573" s="29">
        <f t="shared" si="171"/>
        <v>2</v>
      </c>
      <c r="F1573" s="29">
        <f t="shared" si="172"/>
        <v>16</v>
      </c>
      <c r="G1573" s="29">
        <f t="shared" si="173"/>
        <v>7</v>
      </c>
      <c r="H1573" s="29" t="str">
        <f t="shared" si="174"/>
        <v>Pazar</v>
      </c>
    </row>
    <row r="1574" spans="1:8" ht="10.5" customHeight="1" x14ac:dyDescent="0.25">
      <c r="A1574" s="28">
        <v>43577</v>
      </c>
      <c r="B1574" s="29">
        <f t="shared" si="168"/>
        <v>2019</v>
      </c>
      <c r="C1574" s="29">
        <f t="shared" si="169"/>
        <v>4</v>
      </c>
      <c r="D1574" s="29" t="str">
        <f t="shared" si="170"/>
        <v>Nisan</v>
      </c>
      <c r="E1574" s="29">
        <f t="shared" si="171"/>
        <v>2</v>
      </c>
      <c r="F1574" s="29">
        <f t="shared" si="172"/>
        <v>17</v>
      </c>
      <c r="G1574" s="29">
        <f t="shared" si="173"/>
        <v>1</v>
      </c>
      <c r="H1574" s="29" t="str">
        <f t="shared" si="174"/>
        <v>Pazartesi</v>
      </c>
    </row>
    <row r="1575" spans="1:8" ht="10.5" customHeight="1" x14ac:dyDescent="0.25">
      <c r="A1575" s="28">
        <v>43578</v>
      </c>
      <c r="B1575" s="29">
        <f t="shared" si="168"/>
        <v>2019</v>
      </c>
      <c r="C1575" s="29">
        <f t="shared" si="169"/>
        <v>4</v>
      </c>
      <c r="D1575" s="29" t="str">
        <f t="shared" si="170"/>
        <v>Nisan</v>
      </c>
      <c r="E1575" s="29">
        <f t="shared" si="171"/>
        <v>2</v>
      </c>
      <c r="F1575" s="29">
        <f t="shared" si="172"/>
        <v>17</v>
      </c>
      <c r="G1575" s="29">
        <f t="shared" si="173"/>
        <v>2</v>
      </c>
      <c r="H1575" s="29" t="str">
        <f t="shared" si="174"/>
        <v>Salı</v>
      </c>
    </row>
    <row r="1576" spans="1:8" ht="10.5" customHeight="1" x14ac:dyDescent="0.25">
      <c r="A1576" s="28">
        <v>43579</v>
      </c>
      <c r="B1576" s="29">
        <f t="shared" si="168"/>
        <v>2019</v>
      </c>
      <c r="C1576" s="29">
        <f t="shared" si="169"/>
        <v>4</v>
      </c>
      <c r="D1576" s="29" t="str">
        <f t="shared" si="170"/>
        <v>Nisan</v>
      </c>
      <c r="E1576" s="29">
        <f t="shared" si="171"/>
        <v>2</v>
      </c>
      <c r="F1576" s="29">
        <f t="shared" si="172"/>
        <v>17</v>
      </c>
      <c r="G1576" s="29">
        <f t="shared" si="173"/>
        <v>3</v>
      </c>
      <c r="H1576" s="29" t="str">
        <f t="shared" si="174"/>
        <v>Çarşamba</v>
      </c>
    </row>
    <row r="1577" spans="1:8" ht="10.5" customHeight="1" x14ac:dyDescent="0.25">
      <c r="A1577" s="28">
        <v>43580</v>
      </c>
      <c r="B1577" s="29">
        <f t="shared" si="168"/>
        <v>2019</v>
      </c>
      <c r="C1577" s="29">
        <f t="shared" si="169"/>
        <v>4</v>
      </c>
      <c r="D1577" s="29" t="str">
        <f t="shared" si="170"/>
        <v>Nisan</v>
      </c>
      <c r="E1577" s="29">
        <f t="shared" si="171"/>
        <v>2</v>
      </c>
      <c r="F1577" s="29">
        <f t="shared" si="172"/>
        <v>17</v>
      </c>
      <c r="G1577" s="29">
        <f t="shared" si="173"/>
        <v>4</v>
      </c>
      <c r="H1577" s="29" t="str">
        <f t="shared" si="174"/>
        <v>Perşembe</v>
      </c>
    </row>
    <row r="1578" spans="1:8" ht="10.5" customHeight="1" x14ac:dyDescent="0.25">
      <c r="A1578" s="28">
        <v>43581</v>
      </c>
      <c r="B1578" s="29">
        <f t="shared" si="168"/>
        <v>2019</v>
      </c>
      <c r="C1578" s="29">
        <f t="shared" si="169"/>
        <v>4</v>
      </c>
      <c r="D1578" s="29" t="str">
        <f t="shared" si="170"/>
        <v>Nisan</v>
      </c>
      <c r="E1578" s="29">
        <f t="shared" si="171"/>
        <v>2</v>
      </c>
      <c r="F1578" s="29">
        <f t="shared" si="172"/>
        <v>17</v>
      </c>
      <c r="G1578" s="29">
        <f t="shared" si="173"/>
        <v>5</v>
      </c>
      <c r="H1578" s="29" t="str">
        <f t="shared" si="174"/>
        <v>Cuma</v>
      </c>
    </row>
    <row r="1579" spans="1:8" ht="10.5" customHeight="1" x14ac:dyDescent="0.25">
      <c r="A1579" s="28">
        <v>43582</v>
      </c>
      <c r="B1579" s="29">
        <f t="shared" si="168"/>
        <v>2019</v>
      </c>
      <c r="C1579" s="29">
        <f t="shared" si="169"/>
        <v>4</v>
      </c>
      <c r="D1579" s="29" t="str">
        <f t="shared" si="170"/>
        <v>Nisan</v>
      </c>
      <c r="E1579" s="29">
        <f t="shared" si="171"/>
        <v>2</v>
      </c>
      <c r="F1579" s="29">
        <f t="shared" si="172"/>
        <v>17</v>
      </c>
      <c r="G1579" s="29">
        <f t="shared" si="173"/>
        <v>6</v>
      </c>
      <c r="H1579" s="29" t="str">
        <f t="shared" si="174"/>
        <v>Cumartesi</v>
      </c>
    </row>
    <row r="1580" spans="1:8" ht="10.5" customHeight="1" x14ac:dyDescent="0.25">
      <c r="A1580" s="28">
        <v>43583</v>
      </c>
      <c r="B1580" s="29">
        <f t="shared" si="168"/>
        <v>2019</v>
      </c>
      <c r="C1580" s="29">
        <f t="shared" si="169"/>
        <v>4</v>
      </c>
      <c r="D1580" s="29" t="str">
        <f t="shared" si="170"/>
        <v>Nisan</v>
      </c>
      <c r="E1580" s="29">
        <f t="shared" si="171"/>
        <v>2</v>
      </c>
      <c r="F1580" s="29">
        <f t="shared" si="172"/>
        <v>17</v>
      </c>
      <c r="G1580" s="29">
        <f t="shared" si="173"/>
        <v>7</v>
      </c>
      <c r="H1580" s="29" t="str">
        <f t="shared" si="174"/>
        <v>Pazar</v>
      </c>
    </row>
    <row r="1581" spans="1:8" ht="10.5" customHeight="1" x14ac:dyDescent="0.25">
      <c r="A1581" s="28">
        <v>43584</v>
      </c>
      <c r="B1581" s="29">
        <f t="shared" si="168"/>
        <v>2019</v>
      </c>
      <c r="C1581" s="29">
        <f t="shared" si="169"/>
        <v>4</v>
      </c>
      <c r="D1581" s="29" t="str">
        <f t="shared" si="170"/>
        <v>Nisan</v>
      </c>
      <c r="E1581" s="29">
        <f t="shared" si="171"/>
        <v>2</v>
      </c>
      <c r="F1581" s="29">
        <f t="shared" si="172"/>
        <v>18</v>
      </c>
      <c r="G1581" s="29">
        <f t="shared" si="173"/>
        <v>1</v>
      </c>
      <c r="H1581" s="29" t="str">
        <f t="shared" si="174"/>
        <v>Pazartesi</v>
      </c>
    </row>
    <row r="1582" spans="1:8" ht="10.5" customHeight="1" x14ac:dyDescent="0.25">
      <c r="A1582" s="28">
        <v>43585</v>
      </c>
      <c r="B1582" s="29">
        <f t="shared" si="168"/>
        <v>2019</v>
      </c>
      <c r="C1582" s="29">
        <f t="shared" si="169"/>
        <v>4</v>
      </c>
      <c r="D1582" s="29" t="str">
        <f t="shared" si="170"/>
        <v>Nisan</v>
      </c>
      <c r="E1582" s="29">
        <f t="shared" si="171"/>
        <v>2</v>
      </c>
      <c r="F1582" s="29">
        <f t="shared" si="172"/>
        <v>18</v>
      </c>
      <c r="G1582" s="29">
        <f t="shared" si="173"/>
        <v>2</v>
      </c>
      <c r="H1582" s="29" t="str">
        <f t="shared" si="174"/>
        <v>Salı</v>
      </c>
    </row>
    <row r="1583" spans="1:8" ht="10.5" customHeight="1" x14ac:dyDescent="0.25">
      <c r="A1583" s="28">
        <v>43586</v>
      </c>
      <c r="B1583" s="29">
        <f t="shared" si="168"/>
        <v>2019</v>
      </c>
      <c r="C1583" s="29">
        <f t="shared" si="169"/>
        <v>5</v>
      </c>
      <c r="D1583" s="29" t="str">
        <f t="shared" si="170"/>
        <v>Mayıs</v>
      </c>
      <c r="E1583" s="29">
        <f t="shared" si="171"/>
        <v>2</v>
      </c>
      <c r="F1583" s="29">
        <f t="shared" si="172"/>
        <v>18</v>
      </c>
      <c r="G1583" s="29">
        <f t="shared" si="173"/>
        <v>3</v>
      </c>
      <c r="H1583" s="29" t="str">
        <f t="shared" si="174"/>
        <v>Çarşamba</v>
      </c>
    </row>
    <row r="1584" spans="1:8" ht="10.5" customHeight="1" x14ac:dyDescent="0.25">
      <c r="A1584" s="28">
        <v>43587</v>
      </c>
      <c r="B1584" s="29">
        <f t="shared" si="168"/>
        <v>2019</v>
      </c>
      <c r="C1584" s="29">
        <f t="shared" si="169"/>
        <v>5</v>
      </c>
      <c r="D1584" s="29" t="str">
        <f t="shared" si="170"/>
        <v>Mayıs</v>
      </c>
      <c r="E1584" s="29">
        <f t="shared" si="171"/>
        <v>2</v>
      </c>
      <c r="F1584" s="29">
        <f t="shared" si="172"/>
        <v>18</v>
      </c>
      <c r="G1584" s="29">
        <f t="shared" si="173"/>
        <v>4</v>
      </c>
      <c r="H1584" s="29" t="str">
        <f t="shared" si="174"/>
        <v>Perşembe</v>
      </c>
    </row>
    <row r="1585" spans="1:8" ht="10.5" customHeight="1" x14ac:dyDescent="0.25">
      <c r="A1585" s="28">
        <v>43588</v>
      </c>
      <c r="B1585" s="29">
        <f t="shared" si="168"/>
        <v>2019</v>
      </c>
      <c r="C1585" s="29">
        <f t="shared" si="169"/>
        <v>5</v>
      </c>
      <c r="D1585" s="29" t="str">
        <f t="shared" si="170"/>
        <v>Mayıs</v>
      </c>
      <c r="E1585" s="29">
        <f t="shared" si="171"/>
        <v>2</v>
      </c>
      <c r="F1585" s="29">
        <f t="shared" si="172"/>
        <v>18</v>
      </c>
      <c r="G1585" s="29">
        <f t="shared" si="173"/>
        <v>5</v>
      </c>
      <c r="H1585" s="29" t="str">
        <f t="shared" si="174"/>
        <v>Cuma</v>
      </c>
    </row>
    <row r="1586" spans="1:8" ht="10.5" customHeight="1" x14ac:dyDescent="0.25">
      <c r="A1586" s="28">
        <v>43589</v>
      </c>
      <c r="B1586" s="29">
        <f t="shared" si="168"/>
        <v>2019</v>
      </c>
      <c r="C1586" s="29">
        <f t="shared" si="169"/>
        <v>5</v>
      </c>
      <c r="D1586" s="29" t="str">
        <f t="shared" si="170"/>
        <v>Mayıs</v>
      </c>
      <c r="E1586" s="29">
        <f t="shared" si="171"/>
        <v>2</v>
      </c>
      <c r="F1586" s="29">
        <f t="shared" si="172"/>
        <v>18</v>
      </c>
      <c r="G1586" s="29">
        <f t="shared" si="173"/>
        <v>6</v>
      </c>
      <c r="H1586" s="29" t="str">
        <f t="shared" si="174"/>
        <v>Cumartesi</v>
      </c>
    </row>
    <row r="1587" spans="1:8" ht="10.5" customHeight="1" x14ac:dyDescent="0.25">
      <c r="A1587" s="28">
        <v>43590</v>
      </c>
      <c r="B1587" s="29">
        <f t="shared" si="168"/>
        <v>2019</v>
      </c>
      <c r="C1587" s="29">
        <f t="shared" si="169"/>
        <v>5</v>
      </c>
      <c r="D1587" s="29" t="str">
        <f t="shared" si="170"/>
        <v>Mayıs</v>
      </c>
      <c r="E1587" s="29">
        <f t="shared" si="171"/>
        <v>2</v>
      </c>
      <c r="F1587" s="29">
        <f t="shared" si="172"/>
        <v>18</v>
      </c>
      <c r="G1587" s="29">
        <f t="shared" si="173"/>
        <v>7</v>
      </c>
      <c r="H1587" s="29" t="str">
        <f t="shared" si="174"/>
        <v>Pazar</v>
      </c>
    </row>
    <row r="1588" spans="1:8" ht="10.5" customHeight="1" x14ac:dyDescent="0.25">
      <c r="A1588" s="28">
        <v>43591</v>
      </c>
      <c r="B1588" s="29">
        <f t="shared" si="168"/>
        <v>2019</v>
      </c>
      <c r="C1588" s="29">
        <f t="shared" si="169"/>
        <v>5</v>
      </c>
      <c r="D1588" s="29" t="str">
        <f t="shared" si="170"/>
        <v>Mayıs</v>
      </c>
      <c r="E1588" s="29">
        <f t="shared" si="171"/>
        <v>2</v>
      </c>
      <c r="F1588" s="29">
        <f t="shared" si="172"/>
        <v>19</v>
      </c>
      <c r="G1588" s="29">
        <f t="shared" si="173"/>
        <v>1</v>
      </c>
      <c r="H1588" s="29" t="str">
        <f t="shared" si="174"/>
        <v>Pazartesi</v>
      </c>
    </row>
    <row r="1589" spans="1:8" ht="10.5" customHeight="1" x14ac:dyDescent="0.25">
      <c r="A1589" s="28">
        <v>43592</v>
      </c>
      <c r="B1589" s="29">
        <f t="shared" si="168"/>
        <v>2019</v>
      </c>
      <c r="C1589" s="29">
        <f t="shared" si="169"/>
        <v>5</v>
      </c>
      <c r="D1589" s="29" t="str">
        <f t="shared" si="170"/>
        <v>Mayıs</v>
      </c>
      <c r="E1589" s="29">
        <f t="shared" si="171"/>
        <v>2</v>
      </c>
      <c r="F1589" s="29">
        <f t="shared" si="172"/>
        <v>19</v>
      </c>
      <c r="G1589" s="29">
        <f t="shared" si="173"/>
        <v>2</v>
      </c>
      <c r="H1589" s="29" t="str">
        <f t="shared" si="174"/>
        <v>Salı</v>
      </c>
    </row>
    <row r="1590" spans="1:8" ht="10.5" customHeight="1" x14ac:dyDescent="0.25">
      <c r="A1590" s="28">
        <v>43593</v>
      </c>
      <c r="B1590" s="29">
        <f t="shared" si="168"/>
        <v>2019</v>
      </c>
      <c r="C1590" s="29">
        <f t="shared" si="169"/>
        <v>5</v>
      </c>
      <c r="D1590" s="29" t="str">
        <f t="shared" si="170"/>
        <v>Mayıs</v>
      </c>
      <c r="E1590" s="29">
        <f t="shared" si="171"/>
        <v>2</v>
      </c>
      <c r="F1590" s="29">
        <f t="shared" si="172"/>
        <v>19</v>
      </c>
      <c r="G1590" s="29">
        <f t="shared" si="173"/>
        <v>3</v>
      </c>
      <c r="H1590" s="29" t="str">
        <f t="shared" si="174"/>
        <v>Çarşamba</v>
      </c>
    </row>
    <row r="1591" spans="1:8" ht="10.5" customHeight="1" x14ac:dyDescent="0.25">
      <c r="A1591" s="28">
        <v>43594</v>
      </c>
      <c r="B1591" s="29">
        <f t="shared" si="168"/>
        <v>2019</v>
      </c>
      <c r="C1591" s="29">
        <f t="shared" si="169"/>
        <v>5</v>
      </c>
      <c r="D1591" s="29" t="str">
        <f t="shared" si="170"/>
        <v>Mayıs</v>
      </c>
      <c r="E1591" s="29">
        <f t="shared" si="171"/>
        <v>2</v>
      </c>
      <c r="F1591" s="29">
        <f t="shared" si="172"/>
        <v>19</v>
      </c>
      <c r="G1591" s="29">
        <f t="shared" si="173"/>
        <v>4</v>
      </c>
      <c r="H1591" s="29" t="str">
        <f t="shared" si="174"/>
        <v>Perşembe</v>
      </c>
    </row>
    <row r="1592" spans="1:8" ht="10.5" customHeight="1" x14ac:dyDescent="0.25">
      <c r="A1592" s="28">
        <v>43595</v>
      </c>
      <c r="B1592" s="29">
        <f t="shared" si="168"/>
        <v>2019</v>
      </c>
      <c r="C1592" s="29">
        <f t="shared" si="169"/>
        <v>5</v>
      </c>
      <c r="D1592" s="29" t="str">
        <f t="shared" si="170"/>
        <v>Mayıs</v>
      </c>
      <c r="E1592" s="29">
        <f t="shared" si="171"/>
        <v>2</v>
      </c>
      <c r="F1592" s="29">
        <f t="shared" si="172"/>
        <v>19</v>
      </c>
      <c r="G1592" s="29">
        <f t="shared" si="173"/>
        <v>5</v>
      </c>
      <c r="H1592" s="29" t="str">
        <f t="shared" si="174"/>
        <v>Cuma</v>
      </c>
    </row>
    <row r="1593" spans="1:8" ht="10.5" customHeight="1" x14ac:dyDescent="0.25">
      <c r="A1593" s="28">
        <v>43596</v>
      </c>
      <c r="B1593" s="29">
        <f t="shared" si="168"/>
        <v>2019</v>
      </c>
      <c r="C1593" s="29">
        <f t="shared" si="169"/>
        <v>5</v>
      </c>
      <c r="D1593" s="29" t="str">
        <f t="shared" si="170"/>
        <v>Mayıs</v>
      </c>
      <c r="E1593" s="29">
        <f t="shared" si="171"/>
        <v>2</v>
      </c>
      <c r="F1593" s="29">
        <f t="shared" si="172"/>
        <v>19</v>
      </c>
      <c r="G1593" s="29">
        <f t="shared" si="173"/>
        <v>6</v>
      </c>
      <c r="H1593" s="29" t="str">
        <f t="shared" si="174"/>
        <v>Cumartesi</v>
      </c>
    </row>
    <row r="1594" spans="1:8" ht="10.5" customHeight="1" x14ac:dyDescent="0.25">
      <c r="A1594" s="28">
        <v>43597</v>
      </c>
      <c r="B1594" s="29">
        <f t="shared" si="168"/>
        <v>2019</v>
      </c>
      <c r="C1594" s="29">
        <f t="shared" si="169"/>
        <v>5</v>
      </c>
      <c r="D1594" s="29" t="str">
        <f t="shared" si="170"/>
        <v>Mayıs</v>
      </c>
      <c r="E1594" s="29">
        <f t="shared" si="171"/>
        <v>2</v>
      </c>
      <c r="F1594" s="29">
        <f t="shared" si="172"/>
        <v>19</v>
      </c>
      <c r="G1594" s="29">
        <f t="shared" si="173"/>
        <v>7</v>
      </c>
      <c r="H1594" s="29" t="str">
        <f t="shared" si="174"/>
        <v>Pazar</v>
      </c>
    </row>
    <row r="1595" spans="1:8" ht="10.5" customHeight="1" x14ac:dyDescent="0.25">
      <c r="A1595" s="28">
        <v>43598</v>
      </c>
      <c r="B1595" s="29">
        <f t="shared" si="168"/>
        <v>2019</v>
      </c>
      <c r="C1595" s="29">
        <f t="shared" si="169"/>
        <v>5</v>
      </c>
      <c r="D1595" s="29" t="str">
        <f t="shared" si="170"/>
        <v>Mayıs</v>
      </c>
      <c r="E1595" s="29">
        <f t="shared" si="171"/>
        <v>2</v>
      </c>
      <c r="F1595" s="29">
        <f t="shared" si="172"/>
        <v>20</v>
      </c>
      <c r="G1595" s="29">
        <f t="shared" si="173"/>
        <v>1</v>
      </c>
      <c r="H1595" s="29" t="str">
        <f t="shared" si="174"/>
        <v>Pazartesi</v>
      </c>
    </row>
    <row r="1596" spans="1:8" ht="10.5" customHeight="1" x14ac:dyDescent="0.25">
      <c r="A1596" s="28">
        <v>43599</v>
      </c>
      <c r="B1596" s="29">
        <f t="shared" si="168"/>
        <v>2019</v>
      </c>
      <c r="C1596" s="29">
        <f t="shared" si="169"/>
        <v>5</v>
      </c>
      <c r="D1596" s="29" t="str">
        <f t="shared" si="170"/>
        <v>Mayıs</v>
      </c>
      <c r="E1596" s="29">
        <f t="shared" si="171"/>
        <v>2</v>
      </c>
      <c r="F1596" s="29">
        <f t="shared" si="172"/>
        <v>20</v>
      </c>
      <c r="G1596" s="29">
        <f t="shared" si="173"/>
        <v>2</v>
      </c>
      <c r="H1596" s="29" t="str">
        <f t="shared" si="174"/>
        <v>Salı</v>
      </c>
    </row>
    <row r="1597" spans="1:8" ht="10.5" customHeight="1" x14ac:dyDescent="0.25">
      <c r="A1597" s="28">
        <v>43600</v>
      </c>
      <c r="B1597" s="29">
        <f t="shared" si="168"/>
        <v>2019</v>
      </c>
      <c r="C1597" s="29">
        <f t="shared" si="169"/>
        <v>5</v>
      </c>
      <c r="D1597" s="29" t="str">
        <f t="shared" si="170"/>
        <v>Mayıs</v>
      </c>
      <c r="E1597" s="29">
        <f t="shared" si="171"/>
        <v>2</v>
      </c>
      <c r="F1597" s="29">
        <f t="shared" si="172"/>
        <v>20</v>
      </c>
      <c r="G1597" s="29">
        <f t="shared" si="173"/>
        <v>3</v>
      </c>
      <c r="H1597" s="29" t="str">
        <f t="shared" si="174"/>
        <v>Çarşamba</v>
      </c>
    </row>
    <row r="1598" spans="1:8" ht="10.5" customHeight="1" x14ac:dyDescent="0.25">
      <c r="A1598" s="28">
        <v>43601</v>
      </c>
      <c r="B1598" s="29">
        <f t="shared" si="168"/>
        <v>2019</v>
      </c>
      <c r="C1598" s="29">
        <f t="shared" si="169"/>
        <v>5</v>
      </c>
      <c r="D1598" s="29" t="str">
        <f t="shared" si="170"/>
        <v>Mayıs</v>
      </c>
      <c r="E1598" s="29">
        <f t="shared" si="171"/>
        <v>2</v>
      </c>
      <c r="F1598" s="29">
        <f t="shared" si="172"/>
        <v>20</v>
      </c>
      <c r="G1598" s="29">
        <f t="shared" si="173"/>
        <v>4</v>
      </c>
      <c r="H1598" s="29" t="str">
        <f t="shared" si="174"/>
        <v>Perşembe</v>
      </c>
    </row>
    <row r="1599" spans="1:8" ht="10.5" customHeight="1" x14ac:dyDescent="0.25">
      <c r="A1599" s="28">
        <v>43602</v>
      </c>
      <c r="B1599" s="29">
        <f t="shared" si="168"/>
        <v>2019</v>
      </c>
      <c r="C1599" s="29">
        <f t="shared" si="169"/>
        <v>5</v>
      </c>
      <c r="D1599" s="29" t="str">
        <f t="shared" si="170"/>
        <v>Mayıs</v>
      </c>
      <c r="E1599" s="29">
        <f t="shared" si="171"/>
        <v>2</v>
      </c>
      <c r="F1599" s="29">
        <f t="shared" si="172"/>
        <v>20</v>
      </c>
      <c r="G1599" s="29">
        <f t="shared" si="173"/>
        <v>5</v>
      </c>
      <c r="H1599" s="29" t="str">
        <f t="shared" si="174"/>
        <v>Cuma</v>
      </c>
    </row>
    <row r="1600" spans="1:8" ht="10.5" customHeight="1" x14ac:dyDescent="0.25">
      <c r="A1600" s="28">
        <v>43603</v>
      </c>
      <c r="B1600" s="29">
        <f t="shared" si="168"/>
        <v>2019</v>
      </c>
      <c r="C1600" s="29">
        <f t="shared" si="169"/>
        <v>5</v>
      </c>
      <c r="D1600" s="29" t="str">
        <f t="shared" si="170"/>
        <v>Mayıs</v>
      </c>
      <c r="E1600" s="29">
        <f t="shared" si="171"/>
        <v>2</v>
      </c>
      <c r="F1600" s="29">
        <f t="shared" si="172"/>
        <v>20</v>
      </c>
      <c r="G1600" s="29">
        <f t="shared" si="173"/>
        <v>6</v>
      </c>
      <c r="H1600" s="29" t="str">
        <f t="shared" si="174"/>
        <v>Cumartesi</v>
      </c>
    </row>
    <row r="1601" spans="1:8" ht="10.5" customHeight="1" x14ac:dyDescent="0.25">
      <c r="A1601" s="28">
        <v>43604</v>
      </c>
      <c r="B1601" s="29">
        <f t="shared" si="168"/>
        <v>2019</v>
      </c>
      <c r="C1601" s="29">
        <f t="shared" si="169"/>
        <v>5</v>
      </c>
      <c r="D1601" s="29" t="str">
        <f t="shared" si="170"/>
        <v>Mayıs</v>
      </c>
      <c r="E1601" s="29">
        <f t="shared" si="171"/>
        <v>2</v>
      </c>
      <c r="F1601" s="29">
        <f t="shared" si="172"/>
        <v>20</v>
      </c>
      <c r="G1601" s="29">
        <f t="shared" si="173"/>
        <v>7</v>
      </c>
      <c r="H1601" s="29" t="str">
        <f t="shared" si="174"/>
        <v>Pazar</v>
      </c>
    </row>
    <row r="1602" spans="1:8" ht="10.5" customHeight="1" x14ac:dyDescent="0.25">
      <c r="A1602" s="28">
        <v>43605</v>
      </c>
      <c r="B1602" s="29">
        <f t="shared" ref="B1602:B1665" si="175">IF(A1602="","",YEAR(A1602))</f>
        <v>2019</v>
      </c>
      <c r="C1602" s="29">
        <f t="shared" ref="C1602:C1665" si="176">IF(A1602="","",MONTH(A1602))</f>
        <v>5</v>
      </c>
      <c r="D1602" s="29" t="str">
        <f t="shared" ref="D1602:D1665" si="177">IF(A1602="","",CHOOSE(MONTH(A1602),"Ocak","Şubat","Mart","Nisan","Mayıs","Haziran","Temmuz","Ağustos","Eylül","Ekim","Kasım","Aralık"))</f>
        <v>Mayıs</v>
      </c>
      <c r="E1602" s="29">
        <f t="shared" ref="E1602:E1665" si="178">IF(A1602="","",ROUNDUP(MONTH(A1602)/3,0))</f>
        <v>2</v>
      </c>
      <c r="F1602" s="29">
        <f t="shared" ref="F1602:F1665" si="179">IF(A1602="","",WEEKNUM(A1602,2))</f>
        <v>21</v>
      </c>
      <c r="G1602" s="29">
        <f t="shared" ref="G1602:G1665" si="180">IF(A1602="","",WEEKDAY(A1602,2))</f>
        <v>1</v>
      </c>
      <c r="H1602" s="29" t="str">
        <f t="shared" ref="H1602:H1665" si="181">IF(A1602="","",CHOOSE(WEEKDAY(A1602,2),"Pazartesi","Salı","Çarşamba","Perşembe","Cuma","Cumartesi","Pazar"))</f>
        <v>Pazartesi</v>
      </c>
    </row>
    <row r="1603" spans="1:8" ht="10.5" customHeight="1" x14ac:dyDescent="0.25">
      <c r="A1603" s="28">
        <v>43606</v>
      </c>
      <c r="B1603" s="29">
        <f t="shared" si="175"/>
        <v>2019</v>
      </c>
      <c r="C1603" s="29">
        <f t="shared" si="176"/>
        <v>5</v>
      </c>
      <c r="D1603" s="29" t="str">
        <f t="shared" si="177"/>
        <v>Mayıs</v>
      </c>
      <c r="E1603" s="29">
        <f t="shared" si="178"/>
        <v>2</v>
      </c>
      <c r="F1603" s="29">
        <f t="shared" si="179"/>
        <v>21</v>
      </c>
      <c r="G1603" s="29">
        <f t="shared" si="180"/>
        <v>2</v>
      </c>
      <c r="H1603" s="29" t="str">
        <f t="shared" si="181"/>
        <v>Salı</v>
      </c>
    </row>
    <row r="1604" spans="1:8" ht="10.5" customHeight="1" x14ac:dyDescent="0.25">
      <c r="A1604" s="28">
        <v>43607</v>
      </c>
      <c r="B1604" s="29">
        <f t="shared" si="175"/>
        <v>2019</v>
      </c>
      <c r="C1604" s="29">
        <f t="shared" si="176"/>
        <v>5</v>
      </c>
      <c r="D1604" s="29" t="str">
        <f t="shared" si="177"/>
        <v>Mayıs</v>
      </c>
      <c r="E1604" s="29">
        <f t="shared" si="178"/>
        <v>2</v>
      </c>
      <c r="F1604" s="29">
        <f t="shared" si="179"/>
        <v>21</v>
      </c>
      <c r="G1604" s="29">
        <f t="shared" si="180"/>
        <v>3</v>
      </c>
      <c r="H1604" s="29" t="str">
        <f t="shared" si="181"/>
        <v>Çarşamba</v>
      </c>
    </row>
    <row r="1605" spans="1:8" ht="10.5" customHeight="1" x14ac:dyDescent="0.25">
      <c r="A1605" s="28">
        <v>43608</v>
      </c>
      <c r="B1605" s="29">
        <f t="shared" si="175"/>
        <v>2019</v>
      </c>
      <c r="C1605" s="29">
        <f t="shared" si="176"/>
        <v>5</v>
      </c>
      <c r="D1605" s="29" t="str">
        <f t="shared" si="177"/>
        <v>Mayıs</v>
      </c>
      <c r="E1605" s="29">
        <f t="shared" si="178"/>
        <v>2</v>
      </c>
      <c r="F1605" s="29">
        <f t="shared" si="179"/>
        <v>21</v>
      </c>
      <c r="G1605" s="29">
        <f t="shared" si="180"/>
        <v>4</v>
      </c>
      <c r="H1605" s="29" t="str">
        <f t="shared" si="181"/>
        <v>Perşembe</v>
      </c>
    </row>
    <row r="1606" spans="1:8" ht="10.5" customHeight="1" x14ac:dyDescent="0.25">
      <c r="A1606" s="28">
        <v>43609</v>
      </c>
      <c r="B1606" s="29">
        <f t="shared" si="175"/>
        <v>2019</v>
      </c>
      <c r="C1606" s="29">
        <f t="shared" si="176"/>
        <v>5</v>
      </c>
      <c r="D1606" s="29" t="str">
        <f t="shared" si="177"/>
        <v>Mayıs</v>
      </c>
      <c r="E1606" s="29">
        <f t="shared" si="178"/>
        <v>2</v>
      </c>
      <c r="F1606" s="29">
        <f t="shared" si="179"/>
        <v>21</v>
      </c>
      <c r="G1606" s="29">
        <f t="shared" si="180"/>
        <v>5</v>
      </c>
      <c r="H1606" s="29" t="str">
        <f t="shared" si="181"/>
        <v>Cuma</v>
      </c>
    </row>
    <row r="1607" spans="1:8" ht="10.5" customHeight="1" x14ac:dyDescent="0.25">
      <c r="A1607" s="28">
        <v>43610</v>
      </c>
      <c r="B1607" s="29">
        <f t="shared" si="175"/>
        <v>2019</v>
      </c>
      <c r="C1607" s="29">
        <f t="shared" si="176"/>
        <v>5</v>
      </c>
      <c r="D1607" s="29" t="str">
        <f t="shared" si="177"/>
        <v>Mayıs</v>
      </c>
      <c r="E1607" s="29">
        <f t="shared" si="178"/>
        <v>2</v>
      </c>
      <c r="F1607" s="29">
        <f t="shared" si="179"/>
        <v>21</v>
      </c>
      <c r="G1607" s="29">
        <f t="shared" si="180"/>
        <v>6</v>
      </c>
      <c r="H1607" s="29" t="str">
        <f t="shared" si="181"/>
        <v>Cumartesi</v>
      </c>
    </row>
    <row r="1608" spans="1:8" ht="10.5" customHeight="1" x14ac:dyDescent="0.25">
      <c r="A1608" s="28">
        <v>43611</v>
      </c>
      <c r="B1608" s="29">
        <f t="shared" si="175"/>
        <v>2019</v>
      </c>
      <c r="C1608" s="29">
        <f t="shared" si="176"/>
        <v>5</v>
      </c>
      <c r="D1608" s="29" t="str">
        <f t="shared" si="177"/>
        <v>Mayıs</v>
      </c>
      <c r="E1608" s="29">
        <f t="shared" si="178"/>
        <v>2</v>
      </c>
      <c r="F1608" s="29">
        <f t="shared" si="179"/>
        <v>21</v>
      </c>
      <c r="G1608" s="29">
        <f t="shared" si="180"/>
        <v>7</v>
      </c>
      <c r="H1608" s="29" t="str">
        <f t="shared" si="181"/>
        <v>Pazar</v>
      </c>
    </row>
    <row r="1609" spans="1:8" ht="10.5" customHeight="1" x14ac:dyDescent="0.25">
      <c r="A1609" s="28">
        <v>43612</v>
      </c>
      <c r="B1609" s="29">
        <f t="shared" si="175"/>
        <v>2019</v>
      </c>
      <c r="C1609" s="29">
        <f t="shared" si="176"/>
        <v>5</v>
      </c>
      <c r="D1609" s="29" t="str">
        <f t="shared" si="177"/>
        <v>Mayıs</v>
      </c>
      <c r="E1609" s="29">
        <f t="shared" si="178"/>
        <v>2</v>
      </c>
      <c r="F1609" s="29">
        <f t="shared" si="179"/>
        <v>22</v>
      </c>
      <c r="G1609" s="29">
        <f t="shared" si="180"/>
        <v>1</v>
      </c>
      <c r="H1609" s="29" t="str">
        <f t="shared" si="181"/>
        <v>Pazartesi</v>
      </c>
    </row>
    <row r="1610" spans="1:8" ht="10.5" customHeight="1" x14ac:dyDescent="0.25">
      <c r="A1610" s="28">
        <v>43613</v>
      </c>
      <c r="B1610" s="29">
        <f t="shared" si="175"/>
        <v>2019</v>
      </c>
      <c r="C1610" s="29">
        <f t="shared" si="176"/>
        <v>5</v>
      </c>
      <c r="D1610" s="29" t="str">
        <f t="shared" si="177"/>
        <v>Mayıs</v>
      </c>
      <c r="E1610" s="29">
        <f t="shared" si="178"/>
        <v>2</v>
      </c>
      <c r="F1610" s="29">
        <f t="shared" si="179"/>
        <v>22</v>
      </c>
      <c r="G1610" s="29">
        <f t="shared" si="180"/>
        <v>2</v>
      </c>
      <c r="H1610" s="29" t="str">
        <f t="shared" si="181"/>
        <v>Salı</v>
      </c>
    </row>
    <row r="1611" spans="1:8" ht="10.5" customHeight="1" x14ac:dyDescent="0.25">
      <c r="A1611" s="28">
        <v>43614</v>
      </c>
      <c r="B1611" s="29">
        <f t="shared" si="175"/>
        <v>2019</v>
      </c>
      <c r="C1611" s="29">
        <f t="shared" si="176"/>
        <v>5</v>
      </c>
      <c r="D1611" s="29" t="str">
        <f t="shared" si="177"/>
        <v>Mayıs</v>
      </c>
      <c r="E1611" s="29">
        <f t="shared" si="178"/>
        <v>2</v>
      </c>
      <c r="F1611" s="29">
        <f t="shared" si="179"/>
        <v>22</v>
      </c>
      <c r="G1611" s="29">
        <f t="shared" si="180"/>
        <v>3</v>
      </c>
      <c r="H1611" s="29" t="str">
        <f t="shared" si="181"/>
        <v>Çarşamba</v>
      </c>
    </row>
    <row r="1612" spans="1:8" ht="10.5" customHeight="1" x14ac:dyDescent="0.25">
      <c r="A1612" s="28">
        <v>43615</v>
      </c>
      <c r="B1612" s="29">
        <f t="shared" si="175"/>
        <v>2019</v>
      </c>
      <c r="C1612" s="29">
        <f t="shared" si="176"/>
        <v>5</v>
      </c>
      <c r="D1612" s="29" t="str">
        <f t="shared" si="177"/>
        <v>Mayıs</v>
      </c>
      <c r="E1612" s="29">
        <f t="shared" si="178"/>
        <v>2</v>
      </c>
      <c r="F1612" s="29">
        <f t="shared" si="179"/>
        <v>22</v>
      </c>
      <c r="G1612" s="29">
        <f t="shared" si="180"/>
        <v>4</v>
      </c>
      <c r="H1612" s="29" t="str">
        <f t="shared" si="181"/>
        <v>Perşembe</v>
      </c>
    </row>
    <row r="1613" spans="1:8" ht="10.5" customHeight="1" x14ac:dyDescent="0.25">
      <c r="A1613" s="28">
        <v>43616</v>
      </c>
      <c r="B1613" s="29">
        <f t="shared" si="175"/>
        <v>2019</v>
      </c>
      <c r="C1613" s="29">
        <f t="shared" si="176"/>
        <v>5</v>
      </c>
      <c r="D1613" s="29" t="str">
        <f t="shared" si="177"/>
        <v>Mayıs</v>
      </c>
      <c r="E1613" s="29">
        <f t="shared" si="178"/>
        <v>2</v>
      </c>
      <c r="F1613" s="29">
        <f t="shared" si="179"/>
        <v>22</v>
      </c>
      <c r="G1613" s="29">
        <f t="shared" si="180"/>
        <v>5</v>
      </c>
      <c r="H1613" s="29" t="str">
        <f t="shared" si="181"/>
        <v>Cuma</v>
      </c>
    </row>
    <row r="1614" spans="1:8" ht="10.5" customHeight="1" x14ac:dyDescent="0.25">
      <c r="A1614" s="28">
        <v>43617</v>
      </c>
      <c r="B1614" s="29">
        <f t="shared" si="175"/>
        <v>2019</v>
      </c>
      <c r="C1614" s="29">
        <f t="shared" si="176"/>
        <v>6</v>
      </c>
      <c r="D1614" s="29" t="str">
        <f t="shared" si="177"/>
        <v>Haziran</v>
      </c>
      <c r="E1614" s="29">
        <f t="shared" si="178"/>
        <v>2</v>
      </c>
      <c r="F1614" s="29">
        <f t="shared" si="179"/>
        <v>22</v>
      </c>
      <c r="G1614" s="29">
        <f t="shared" si="180"/>
        <v>6</v>
      </c>
      <c r="H1614" s="29" t="str">
        <f t="shared" si="181"/>
        <v>Cumartesi</v>
      </c>
    </row>
    <row r="1615" spans="1:8" ht="10.5" customHeight="1" x14ac:dyDescent="0.25">
      <c r="A1615" s="28">
        <v>43618</v>
      </c>
      <c r="B1615" s="29">
        <f t="shared" si="175"/>
        <v>2019</v>
      </c>
      <c r="C1615" s="29">
        <f t="shared" si="176"/>
        <v>6</v>
      </c>
      <c r="D1615" s="29" t="str">
        <f t="shared" si="177"/>
        <v>Haziran</v>
      </c>
      <c r="E1615" s="29">
        <f t="shared" si="178"/>
        <v>2</v>
      </c>
      <c r="F1615" s="29">
        <f t="shared" si="179"/>
        <v>22</v>
      </c>
      <c r="G1615" s="29">
        <f t="shared" si="180"/>
        <v>7</v>
      </c>
      <c r="H1615" s="29" t="str">
        <f t="shared" si="181"/>
        <v>Pazar</v>
      </c>
    </row>
    <row r="1616" spans="1:8" ht="10.5" customHeight="1" x14ac:dyDescent="0.25">
      <c r="A1616" s="28">
        <v>43619</v>
      </c>
      <c r="B1616" s="29">
        <f t="shared" si="175"/>
        <v>2019</v>
      </c>
      <c r="C1616" s="29">
        <f t="shared" si="176"/>
        <v>6</v>
      </c>
      <c r="D1616" s="29" t="str">
        <f t="shared" si="177"/>
        <v>Haziran</v>
      </c>
      <c r="E1616" s="29">
        <f t="shared" si="178"/>
        <v>2</v>
      </c>
      <c r="F1616" s="29">
        <f t="shared" si="179"/>
        <v>23</v>
      </c>
      <c r="G1616" s="29">
        <f t="shared" si="180"/>
        <v>1</v>
      </c>
      <c r="H1616" s="29" t="str">
        <f t="shared" si="181"/>
        <v>Pazartesi</v>
      </c>
    </row>
    <row r="1617" spans="1:8" ht="10.5" customHeight="1" x14ac:dyDescent="0.25">
      <c r="A1617" s="28">
        <v>43620</v>
      </c>
      <c r="B1617" s="29">
        <f t="shared" si="175"/>
        <v>2019</v>
      </c>
      <c r="C1617" s="29">
        <f t="shared" si="176"/>
        <v>6</v>
      </c>
      <c r="D1617" s="29" t="str">
        <f t="shared" si="177"/>
        <v>Haziran</v>
      </c>
      <c r="E1617" s="29">
        <f t="shared" si="178"/>
        <v>2</v>
      </c>
      <c r="F1617" s="29">
        <f t="shared" si="179"/>
        <v>23</v>
      </c>
      <c r="G1617" s="29">
        <f t="shared" si="180"/>
        <v>2</v>
      </c>
      <c r="H1617" s="29" t="str">
        <f t="shared" si="181"/>
        <v>Salı</v>
      </c>
    </row>
    <row r="1618" spans="1:8" ht="10.5" customHeight="1" x14ac:dyDescent="0.25">
      <c r="A1618" s="28">
        <v>43621</v>
      </c>
      <c r="B1618" s="29">
        <f t="shared" si="175"/>
        <v>2019</v>
      </c>
      <c r="C1618" s="29">
        <f t="shared" si="176"/>
        <v>6</v>
      </c>
      <c r="D1618" s="29" t="str">
        <f t="shared" si="177"/>
        <v>Haziran</v>
      </c>
      <c r="E1618" s="29">
        <f t="shared" si="178"/>
        <v>2</v>
      </c>
      <c r="F1618" s="29">
        <f t="shared" si="179"/>
        <v>23</v>
      </c>
      <c r="G1618" s="29">
        <f t="shared" si="180"/>
        <v>3</v>
      </c>
      <c r="H1618" s="29" t="str">
        <f t="shared" si="181"/>
        <v>Çarşamba</v>
      </c>
    </row>
    <row r="1619" spans="1:8" ht="10.5" customHeight="1" x14ac:dyDescent="0.25">
      <c r="A1619" s="28">
        <v>43622</v>
      </c>
      <c r="B1619" s="29">
        <f t="shared" si="175"/>
        <v>2019</v>
      </c>
      <c r="C1619" s="29">
        <f t="shared" si="176"/>
        <v>6</v>
      </c>
      <c r="D1619" s="29" t="str">
        <f t="shared" si="177"/>
        <v>Haziran</v>
      </c>
      <c r="E1619" s="29">
        <f t="shared" si="178"/>
        <v>2</v>
      </c>
      <c r="F1619" s="29">
        <f t="shared" si="179"/>
        <v>23</v>
      </c>
      <c r="G1619" s="29">
        <f t="shared" si="180"/>
        <v>4</v>
      </c>
      <c r="H1619" s="29" t="str">
        <f t="shared" si="181"/>
        <v>Perşembe</v>
      </c>
    </row>
    <row r="1620" spans="1:8" ht="10.5" customHeight="1" x14ac:dyDescent="0.25">
      <c r="A1620" s="28">
        <v>43623</v>
      </c>
      <c r="B1620" s="29">
        <f t="shared" si="175"/>
        <v>2019</v>
      </c>
      <c r="C1620" s="29">
        <f t="shared" si="176"/>
        <v>6</v>
      </c>
      <c r="D1620" s="29" t="str">
        <f t="shared" si="177"/>
        <v>Haziran</v>
      </c>
      <c r="E1620" s="29">
        <f t="shared" si="178"/>
        <v>2</v>
      </c>
      <c r="F1620" s="29">
        <f t="shared" si="179"/>
        <v>23</v>
      </c>
      <c r="G1620" s="29">
        <f t="shared" si="180"/>
        <v>5</v>
      </c>
      <c r="H1620" s="29" t="str">
        <f t="shared" si="181"/>
        <v>Cuma</v>
      </c>
    </row>
    <row r="1621" spans="1:8" ht="10.5" customHeight="1" x14ac:dyDescent="0.25">
      <c r="A1621" s="28">
        <v>43624</v>
      </c>
      <c r="B1621" s="29">
        <f t="shared" si="175"/>
        <v>2019</v>
      </c>
      <c r="C1621" s="29">
        <f t="shared" si="176"/>
        <v>6</v>
      </c>
      <c r="D1621" s="29" t="str">
        <f t="shared" si="177"/>
        <v>Haziran</v>
      </c>
      <c r="E1621" s="29">
        <f t="shared" si="178"/>
        <v>2</v>
      </c>
      <c r="F1621" s="29">
        <f t="shared" si="179"/>
        <v>23</v>
      </c>
      <c r="G1621" s="29">
        <f t="shared" si="180"/>
        <v>6</v>
      </c>
      <c r="H1621" s="29" t="str">
        <f t="shared" si="181"/>
        <v>Cumartesi</v>
      </c>
    </row>
    <row r="1622" spans="1:8" ht="10.5" customHeight="1" x14ac:dyDescent="0.25">
      <c r="A1622" s="28">
        <v>43625</v>
      </c>
      <c r="B1622" s="29">
        <f t="shared" si="175"/>
        <v>2019</v>
      </c>
      <c r="C1622" s="29">
        <f t="shared" si="176"/>
        <v>6</v>
      </c>
      <c r="D1622" s="29" t="str">
        <f t="shared" si="177"/>
        <v>Haziran</v>
      </c>
      <c r="E1622" s="29">
        <f t="shared" si="178"/>
        <v>2</v>
      </c>
      <c r="F1622" s="29">
        <f t="shared" si="179"/>
        <v>23</v>
      </c>
      <c r="G1622" s="29">
        <f t="shared" si="180"/>
        <v>7</v>
      </c>
      <c r="H1622" s="29" t="str">
        <f t="shared" si="181"/>
        <v>Pazar</v>
      </c>
    </row>
    <row r="1623" spans="1:8" ht="10.5" customHeight="1" x14ac:dyDescent="0.25">
      <c r="A1623" s="28">
        <v>43626</v>
      </c>
      <c r="B1623" s="29">
        <f t="shared" si="175"/>
        <v>2019</v>
      </c>
      <c r="C1623" s="29">
        <f t="shared" si="176"/>
        <v>6</v>
      </c>
      <c r="D1623" s="29" t="str">
        <f t="shared" si="177"/>
        <v>Haziran</v>
      </c>
      <c r="E1623" s="29">
        <f t="shared" si="178"/>
        <v>2</v>
      </c>
      <c r="F1623" s="29">
        <f t="shared" si="179"/>
        <v>24</v>
      </c>
      <c r="G1623" s="29">
        <f t="shared" si="180"/>
        <v>1</v>
      </c>
      <c r="H1623" s="29" t="str">
        <f t="shared" si="181"/>
        <v>Pazartesi</v>
      </c>
    </row>
    <row r="1624" spans="1:8" ht="10.5" customHeight="1" x14ac:dyDescent="0.25">
      <c r="A1624" s="28">
        <v>43627</v>
      </c>
      <c r="B1624" s="29">
        <f t="shared" si="175"/>
        <v>2019</v>
      </c>
      <c r="C1624" s="29">
        <f t="shared" si="176"/>
        <v>6</v>
      </c>
      <c r="D1624" s="29" t="str">
        <f t="shared" si="177"/>
        <v>Haziran</v>
      </c>
      <c r="E1624" s="29">
        <f t="shared" si="178"/>
        <v>2</v>
      </c>
      <c r="F1624" s="29">
        <f t="shared" si="179"/>
        <v>24</v>
      </c>
      <c r="G1624" s="29">
        <f t="shared" si="180"/>
        <v>2</v>
      </c>
      <c r="H1624" s="29" t="str">
        <f t="shared" si="181"/>
        <v>Salı</v>
      </c>
    </row>
    <row r="1625" spans="1:8" ht="10.5" customHeight="1" x14ac:dyDescent="0.25">
      <c r="A1625" s="28">
        <v>43628</v>
      </c>
      <c r="B1625" s="29">
        <f t="shared" si="175"/>
        <v>2019</v>
      </c>
      <c r="C1625" s="29">
        <f t="shared" si="176"/>
        <v>6</v>
      </c>
      <c r="D1625" s="29" t="str">
        <f t="shared" si="177"/>
        <v>Haziran</v>
      </c>
      <c r="E1625" s="29">
        <f t="shared" si="178"/>
        <v>2</v>
      </c>
      <c r="F1625" s="29">
        <f t="shared" si="179"/>
        <v>24</v>
      </c>
      <c r="G1625" s="29">
        <f t="shared" si="180"/>
        <v>3</v>
      </c>
      <c r="H1625" s="29" t="str">
        <f t="shared" si="181"/>
        <v>Çarşamba</v>
      </c>
    </row>
    <row r="1626" spans="1:8" ht="10.5" customHeight="1" x14ac:dyDescent="0.25">
      <c r="A1626" s="28">
        <v>43629</v>
      </c>
      <c r="B1626" s="29">
        <f t="shared" si="175"/>
        <v>2019</v>
      </c>
      <c r="C1626" s="29">
        <f t="shared" si="176"/>
        <v>6</v>
      </c>
      <c r="D1626" s="29" t="str">
        <f t="shared" si="177"/>
        <v>Haziran</v>
      </c>
      <c r="E1626" s="29">
        <f t="shared" si="178"/>
        <v>2</v>
      </c>
      <c r="F1626" s="29">
        <f t="shared" si="179"/>
        <v>24</v>
      </c>
      <c r="G1626" s="29">
        <f t="shared" si="180"/>
        <v>4</v>
      </c>
      <c r="H1626" s="29" t="str">
        <f t="shared" si="181"/>
        <v>Perşembe</v>
      </c>
    </row>
    <row r="1627" spans="1:8" ht="10.5" customHeight="1" x14ac:dyDescent="0.25">
      <c r="A1627" s="28">
        <v>43630</v>
      </c>
      <c r="B1627" s="29">
        <f t="shared" si="175"/>
        <v>2019</v>
      </c>
      <c r="C1627" s="29">
        <f t="shared" si="176"/>
        <v>6</v>
      </c>
      <c r="D1627" s="29" t="str">
        <f t="shared" si="177"/>
        <v>Haziran</v>
      </c>
      <c r="E1627" s="29">
        <f t="shared" si="178"/>
        <v>2</v>
      </c>
      <c r="F1627" s="29">
        <f t="shared" si="179"/>
        <v>24</v>
      </c>
      <c r="G1627" s="29">
        <f t="shared" si="180"/>
        <v>5</v>
      </c>
      <c r="H1627" s="29" t="str">
        <f t="shared" si="181"/>
        <v>Cuma</v>
      </c>
    </row>
    <row r="1628" spans="1:8" ht="10.5" customHeight="1" x14ac:dyDescent="0.25">
      <c r="A1628" s="28">
        <v>43631</v>
      </c>
      <c r="B1628" s="29">
        <f t="shared" si="175"/>
        <v>2019</v>
      </c>
      <c r="C1628" s="29">
        <f t="shared" si="176"/>
        <v>6</v>
      </c>
      <c r="D1628" s="29" t="str">
        <f t="shared" si="177"/>
        <v>Haziran</v>
      </c>
      <c r="E1628" s="29">
        <f t="shared" si="178"/>
        <v>2</v>
      </c>
      <c r="F1628" s="29">
        <f t="shared" si="179"/>
        <v>24</v>
      </c>
      <c r="G1628" s="29">
        <f t="shared" si="180"/>
        <v>6</v>
      </c>
      <c r="H1628" s="29" t="str">
        <f t="shared" si="181"/>
        <v>Cumartesi</v>
      </c>
    </row>
    <row r="1629" spans="1:8" ht="10.5" customHeight="1" x14ac:dyDescent="0.25">
      <c r="A1629" s="28">
        <v>43632</v>
      </c>
      <c r="B1629" s="29">
        <f t="shared" si="175"/>
        <v>2019</v>
      </c>
      <c r="C1629" s="29">
        <f t="shared" si="176"/>
        <v>6</v>
      </c>
      <c r="D1629" s="29" t="str">
        <f t="shared" si="177"/>
        <v>Haziran</v>
      </c>
      <c r="E1629" s="29">
        <f t="shared" si="178"/>
        <v>2</v>
      </c>
      <c r="F1629" s="29">
        <f t="shared" si="179"/>
        <v>24</v>
      </c>
      <c r="G1629" s="29">
        <f t="shared" si="180"/>
        <v>7</v>
      </c>
      <c r="H1629" s="29" t="str">
        <f t="shared" si="181"/>
        <v>Pazar</v>
      </c>
    </row>
    <row r="1630" spans="1:8" ht="10.5" customHeight="1" x14ac:dyDescent="0.25">
      <c r="A1630" s="28">
        <v>43633</v>
      </c>
      <c r="B1630" s="29">
        <f t="shared" si="175"/>
        <v>2019</v>
      </c>
      <c r="C1630" s="29">
        <f t="shared" si="176"/>
        <v>6</v>
      </c>
      <c r="D1630" s="29" t="str">
        <f t="shared" si="177"/>
        <v>Haziran</v>
      </c>
      <c r="E1630" s="29">
        <f t="shared" si="178"/>
        <v>2</v>
      </c>
      <c r="F1630" s="29">
        <f t="shared" si="179"/>
        <v>25</v>
      </c>
      <c r="G1630" s="29">
        <f t="shared" si="180"/>
        <v>1</v>
      </c>
      <c r="H1630" s="29" t="str">
        <f t="shared" si="181"/>
        <v>Pazartesi</v>
      </c>
    </row>
    <row r="1631" spans="1:8" ht="10.5" customHeight="1" x14ac:dyDescent="0.25">
      <c r="A1631" s="28">
        <v>43634</v>
      </c>
      <c r="B1631" s="29">
        <f t="shared" si="175"/>
        <v>2019</v>
      </c>
      <c r="C1631" s="29">
        <f t="shared" si="176"/>
        <v>6</v>
      </c>
      <c r="D1631" s="29" t="str">
        <f t="shared" si="177"/>
        <v>Haziran</v>
      </c>
      <c r="E1631" s="29">
        <f t="shared" si="178"/>
        <v>2</v>
      </c>
      <c r="F1631" s="29">
        <f t="shared" si="179"/>
        <v>25</v>
      </c>
      <c r="G1631" s="29">
        <f t="shared" si="180"/>
        <v>2</v>
      </c>
      <c r="H1631" s="29" t="str">
        <f t="shared" si="181"/>
        <v>Salı</v>
      </c>
    </row>
    <row r="1632" spans="1:8" ht="10.5" customHeight="1" x14ac:dyDescent="0.25">
      <c r="A1632" s="28">
        <v>43635</v>
      </c>
      <c r="B1632" s="29">
        <f t="shared" si="175"/>
        <v>2019</v>
      </c>
      <c r="C1632" s="29">
        <f t="shared" si="176"/>
        <v>6</v>
      </c>
      <c r="D1632" s="29" t="str">
        <f t="shared" si="177"/>
        <v>Haziran</v>
      </c>
      <c r="E1632" s="29">
        <f t="shared" si="178"/>
        <v>2</v>
      </c>
      <c r="F1632" s="29">
        <f t="shared" si="179"/>
        <v>25</v>
      </c>
      <c r="G1632" s="29">
        <f t="shared" si="180"/>
        <v>3</v>
      </c>
      <c r="H1632" s="29" t="str">
        <f t="shared" si="181"/>
        <v>Çarşamba</v>
      </c>
    </row>
    <row r="1633" spans="1:8" ht="10.5" customHeight="1" x14ac:dyDescent="0.25">
      <c r="A1633" s="28">
        <v>43636</v>
      </c>
      <c r="B1633" s="29">
        <f t="shared" si="175"/>
        <v>2019</v>
      </c>
      <c r="C1633" s="29">
        <f t="shared" si="176"/>
        <v>6</v>
      </c>
      <c r="D1633" s="29" t="str">
        <f t="shared" si="177"/>
        <v>Haziran</v>
      </c>
      <c r="E1633" s="29">
        <f t="shared" si="178"/>
        <v>2</v>
      </c>
      <c r="F1633" s="29">
        <f t="shared" si="179"/>
        <v>25</v>
      </c>
      <c r="G1633" s="29">
        <f t="shared" si="180"/>
        <v>4</v>
      </c>
      <c r="H1633" s="29" t="str">
        <f t="shared" si="181"/>
        <v>Perşembe</v>
      </c>
    </row>
    <row r="1634" spans="1:8" ht="10.5" customHeight="1" x14ac:dyDescent="0.25">
      <c r="A1634" s="28">
        <v>43637</v>
      </c>
      <c r="B1634" s="29">
        <f t="shared" si="175"/>
        <v>2019</v>
      </c>
      <c r="C1634" s="29">
        <f t="shared" si="176"/>
        <v>6</v>
      </c>
      <c r="D1634" s="29" t="str">
        <f t="shared" si="177"/>
        <v>Haziran</v>
      </c>
      <c r="E1634" s="29">
        <f t="shared" si="178"/>
        <v>2</v>
      </c>
      <c r="F1634" s="29">
        <f t="shared" si="179"/>
        <v>25</v>
      </c>
      <c r="G1634" s="29">
        <f t="shared" si="180"/>
        <v>5</v>
      </c>
      <c r="H1634" s="29" t="str">
        <f t="shared" si="181"/>
        <v>Cuma</v>
      </c>
    </row>
    <row r="1635" spans="1:8" ht="10.5" customHeight="1" x14ac:dyDescent="0.25">
      <c r="A1635" s="28">
        <v>43638</v>
      </c>
      <c r="B1635" s="29">
        <f t="shared" si="175"/>
        <v>2019</v>
      </c>
      <c r="C1635" s="29">
        <f t="shared" si="176"/>
        <v>6</v>
      </c>
      <c r="D1635" s="29" t="str">
        <f t="shared" si="177"/>
        <v>Haziran</v>
      </c>
      <c r="E1635" s="29">
        <f t="shared" si="178"/>
        <v>2</v>
      </c>
      <c r="F1635" s="29">
        <f t="shared" si="179"/>
        <v>25</v>
      </c>
      <c r="G1635" s="29">
        <f t="shared" si="180"/>
        <v>6</v>
      </c>
      <c r="H1635" s="29" t="str">
        <f t="shared" si="181"/>
        <v>Cumartesi</v>
      </c>
    </row>
    <row r="1636" spans="1:8" ht="10.5" customHeight="1" x14ac:dyDescent="0.25">
      <c r="A1636" s="28">
        <v>43639</v>
      </c>
      <c r="B1636" s="29">
        <f t="shared" si="175"/>
        <v>2019</v>
      </c>
      <c r="C1636" s="29">
        <f t="shared" si="176"/>
        <v>6</v>
      </c>
      <c r="D1636" s="29" t="str">
        <f t="shared" si="177"/>
        <v>Haziran</v>
      </c>
      <c r="E1636" s="29">
        <f t="shared" si="178"/>
        <v>2</v>
      </c>
      <c r="F1636" s="29">
        <f t="shared" si="179"/>
        <v>25</v>
      </c>
      <c r="G1636" s="29">
        <f t="shared" si="180"/>
        <v>7</v>
      </c>
      <c r="H1636" s="29" t="str">
        <f t="shared" si="181"/>
        <v>Pazar</v>
      </c>
    </row>
    <row r="1637" spans="1:8" ht="10.5" customHeight="1" x14ac:dyDescent="0.25">
      <c r="A1637" s="28">
        <v>43640</v>
      </c>
      <c r="B1637" s="29">
        <f t="shared" si="175"/>
        <v>2019</v>
      </c>
      <c r="C1637" s="29">
        <f t="shared" si="176"/>
        <v>6</v>
      </c>
      <c r="D1637" s="29" t="str">
        <f t="shared" si="177"/>
        <v>Haziran</v>
      </c>
      <c r="E1637" s="29">
        <f t="shared" si="178"/>
        <v>2</v>
      </c>
      <c r="F1637" s="29">
        <f t="shared" si="179"/>
        <v>26</v>
      </c>
      <c r="G1637" s="29">
        <f t="shared" si="180"/>
        <v>1</v>
      </c>
      <c r="H1637" s="29" t="str">
        <f t="shared" si="181"/>
        <v>Pazartesi</v>
      </c>
    </row>
    <row r="1638" spans="1:8" ht="10.5" customHeight="1" x14ac:dyDescent="0.25">
      <c r="A1638" s="28">
        <v>43641</v>
      </c>
      <c r="B1638" s="29">
        <f t="shared" si="175"/>
        <v>2019</v>
      </c>
      <c r="C1638" s="29">
        <f t="shared" si="176"/>
        <v>6</v>
      </c>
      <c r="D1638" s="29" t="str">
        <f t="shared" si="177"/>
        <v>Haziran</v>
      </c>
      <c r="E1638" s="29">
        <f t="shared" si="178"/>
        <v>2</v>
      </c>
      <c r="F1638" s="29">
        <f t="shared" si="179"/>
        <v>26</v>
      </c>
      <c r="G1638" s="29">
        <f t="shared" si="180"/>
        <v>2</v>
      </c>
      <c r="H1638" s="29" t="str">
        <f t="shared" si="181"/>
        <v>Salı</v>
      </c>
    </row>
    <row r="1639" spans="1:8" ht="10.5" customHeight="1" x14ac:dyDescent="0.25">
      <c r="A1639" s="28">
        <v>43642</v>
      </c>
      <c r="B1639" s="29">
        <f t="shared" si="175"/>
        <v>2019</v>
      </c>
      <c r="C1639" s="29">
        <f t="shared" si="176"/>
        <v>6</v>
      </c>
      <c r="D1639" s="29" t="str">
        <f t="shared" si="177"/>
        <v>Haziran</v>
      </c>
      <c r="E1639" s="29">
        <f t="shared" si="178"/>
        <v>2</v>
      </c>
      <c r="F1639" s="29">
        <f t="shared" si="179"/>
        <v>26</v>
      </c>
      <c r="G1639" s="29">
        <f t="shared" si="180"/>
        <v>3</v>
      </c>
      <c r="H1639" s="29" t="str">
        <f t="shared" si="181"/>
        <v>Çarşamba</v>
      </c>
    </row>
    <row r="1640" spans="1:8" ht="10.5" customHeight="1" x14ac:dyDescent="0.25">
      <c r="A1640" s="28">
        <v>43643</v>
      </c>
      <c r="B1640" s="29">
        <f t="shared" si="175"/>
        <v>2019</v>
      </c>
      <c r="C1640" s="29">
        <f t="shared" si="176"/>
        <v>6</v>
      </c>
      <c r="D1640" s="29" t="str">
        <f t="shared" si="177"/>
        <v>Haziran</v>
      </c>
      <c r="E1640" s="29">
        <f t="shared" si="178"/>
        <v>2</v>
      </c>
      <c r="F1640" s="29">
        <f t="shared" si="179"/>
        <v>26</v>
      </c>
      <c r="G1640" s="29">
        <f t="shared" si="180"/>
        <v>4</v>
      </c>
      <c r="H1640" s="29" t="str">
        <f t="shared" si="181"/>
        <v>Perşembe</v>
      </c>
    </row>
    <row r="1641" spans="1:8" ht="10.5" customHeight="1" x14ac:dyDescent="0.25">
      <c r="A1641" s="28">
        <v>43644</v>
      </c>
      <c r="B1641" s="29">
        <f t="shared" si="175"/>
        <v>2019</v>
      </c>
      <c r="C1641" s="29">
        <f t="shared" si="176"/>
        <v>6</v>
      </c>
      <c r="D1641" s="29" t="str">
        <f t="shared" si="177"/>
        <v>Haziran</v>
      </c>
      <c r="E1641" s="29">
        <f t="shared" si="178"/>
        <v>2</v>
      </c>
      <c r="F1641" s="29">
        <f t="shared" si="179"/>
        <v>26</v>
      </c>
      <c r="G1641" s="29">
        <f t="shared" si="180"/>
        <v>5</v>
      </c>
      <c r="H1641" s="29" t="str">
        <f t="shared" si="181"/>
        <v>Cuma</v>
      </c>
    </row>
    <row r="1642" spans="1:8" ht="10.5" customHeight="1" x14ac:dyDescent="0.25">
      <c r="A1642" s="28">
        <v>43645</v>
      </c>
      <c r="B1642" s="29">
        <f t="shared" si="175"/>
        <v>2019</v>
      </c>
      <c r="C1642" s="29">
        <f t="shared" si="176"/>
        <v>6</v>
      </c>
      <c r="D1642" s="29" t="str">
        <f t="shared" si="177"/>
        <v>Haziran</v>
      </c>
      <c r="E1642" s="29">
        <f t="shared" si="178"/>
        <v>2</v>
      </c>
      <c r="F1642" s="29">
        <f t="shared" si="179"/>
        <v>26</v>
      </c>
      <c r="G1642" s="29">
        <f t="shared" si="180"/>
        <v>6</v>
      </c>
      <c r="H1642" s="29" t="str">
        <f t="shared" si="181"/>
        <v>Cumartesi</v>
      </c>
    </row>
    <row r="1643" spans="1:8" ht="10.5" customHeight="1" x14ac:dyDescent="0.25">
      <c r="A1643" s="28">
        <v>43646</v>
      </c>
      <c r="B1643" s="29">
        <f t="shared" si="175"/>
        <v>2019</v>
      </c>
      <c r="C1643" s="29">
        <f t="shared" si="176"/>
        <v>6</v>
      </c>
      <c r="D1643" s="29" t="str">
        <f t="shared" si="177"/>
        <v>Haziran</v>
      </c>
      <c r="E1643" s="29">
        <f t="shared" si="178"/>
        <v>2</v>
      </c>
      <c r="F1643" s="29">
        <f t="shared" si="179"/>
        <v>26</v>
      </c>
      <c r="G1643" s="29">
        <f t="shared" si="180"/>
        <v>7</v>
      </c>
      <c r="H1643" s="29" t="str">
        <f t="shared" si="181"/>
        <v>Pazar</v>
      </c>
    </row>
    <row r="1644" spans="1:8" ht="10.5" customHeight="1" x14ac:dyDescent="0.25">
      <c r="A1644" s="28">
        <v>43647</v>
      </c>
      <c r="B1644" s="29">
        <f t="shared" si="175"/>
        <v>2019</v>
      </c>
      <c r="C1644" s="29">
        <f t="shared" si="176"/>
        <v>7</v>
      </c>
      <c r="D1644" s="29" t="str">
        <f t="shared" si="177"/>
        <v>Temmuz</v>
      </c>
      <c r="E1644" s="29">
        <f t="shared" si="178"/>
        <v>3</v>
      </c>
      <c r="F1644" s="29">
        <f t="shared" si="179"/>
        <v>27</v>
      </c>
      <c r="G1644" s="29">
        <f t="shared" si="180"/>
        <v>1</v>
      </c>
      <c r="H1644" s="29" t="str">
        <f t="shared" si="181"/>
        <v>Pazartesi</v>
      </c>
    </row>
    <row r="1645" spans="1:8" ht="10.5" customHeight="1" x14ac:dyDescent="0.25">
      <c r="A1645" s="28">
        <v>43648</v>
      </c>
      <c r="B1645" s="29">
        <f t="shared" si="175"/>
        <v>2019</v>
      </c>
      <c r="C1645" s="29">
        <f t="shared" si="176"/>
        <v>7</v>
      </c>
      <c r="D1645" s="29" t="str">
        <f t="shared" si="177"/>
        <v>Temmuz</v>
      </c>
      <c r="E1645" s="29">
        <f t="shared" si="178"/>
        <v>3</v>
      </c>
      <c r="F1645" s="29">
        <f t="shared" si="179"/>
        <v>27</v>
      </c>
      <c r="G1645" s="29">
        <f t="shared" si="180"/>
        <v>2</v>
      </c>
      <c r="H1645" s="29" t="str">
        <f t="shared" si="181"/>
        <v>Salı</v>
      </c>
    </row>
    <row r="1646" spans="1:8" ht="10.5" customHeight="1" x14ac:dyDescent="0.25">
      <c r="A1646" s="28">
        <v>43649</v>
      </c>
      <c r="B1646" s="29">
        <f t="shared" si="175"/>
        <v>2019</v>
      </c>
      <c r="C1646" s="29">
        <f t="shared" si="176"/>
        <v>7</v>
      </c>
      <c r="D1646" s="29" t="str">
        <f t="shared" si="177"/>
        <v>Temmuz</v>
      </c>
      <c r="E1646" s="29">
        <f t="shared" si="178"/>
        <v>3</v>
      </c>
      <c r="F1646" s="29">
        <f t="shared" si="179"/>
        <v>27</v>
      </c>
      <c r="G1646" s="29">
        <f t="shared" si="180"/>
        <v>3</v>
      </c>
      <c r="H1646" s="29" t="str">
        <f t="shared" si="181"/>
        <v>Çarşamba</v>
      </c>
    </row>
    <row r="1647" spans="1:8" ht="10.5" customHeight="1" x14ac:dyDescent="0.25">
      <c r="A1647" s="28">
        <v>43650</v>
      </c>
      <c r="B1647" s="29">
        <f t="shared" si="175"/>
        <v>2019</v>
      </c>
      <c r="C1647" s="29">
        <f t="shared" si="176"/>
        <v>7</v>
      </c>
      <c r="D1647" s="29" t="str">
        <f t="shared" si="177"/>
        <v>Temmuz</v>
      </c>
      <c r="E1647" s="29">
        <f t="shared" si="178"/>
        <v>3</v>
      </c>
      <c r="F1647" s="29">
        <f t="shared" si="179"/>
        <v>27</v>
      </c>
      <c r="G1647" s="29">
        <f t="shared" si="180"/>
        <v>4</v>
      </c>
      <c r="H1647" s="29" t="str">
        <f t="shared" si="181"/>
        <v>Perşembe</v>
      </c>
    </row>
    <row r="1648" spans="1:8" ht="10.5" customHeight="1" x14ac:dyDescent="0.25">
      <c r="A1648" s="28">
        <v>43651</v>
      </c>
      <c r="B1648" s="29">
        <f t="shared" si="175"/>
        <v>2019</v>
      </c>
      <c r="C1648" s="29">
        <f t="shared" si="176"/>
        <v>7</v>
      </c>
      <c r="D1648" s="29" t="str">
        <f t="shared" si="177"/>
        <v>Temmuz</v>
      </c>
      <c r="E1648" s="29">
        <f t="shared" si="178"/>
        <v>3</v>
      </c>
      <c r="F1648" s="29">
        <f t="shared" si="179"/>
        <v>27</v>
      </c>
      <c r="G1648" s="29">
        <f t="shared" si="180"/>
        <v>5</v>
      </c>
      <c r="H1648" s="29" t="str">
        <f t="shared" si="181"/>
        <v>Cuma</v>
      </c>
    </row>
    <row r="1649" spans="1:8" ht="10.5" customHeight="1" x14ac:dyDescent="0.25">
      <c r="A1649" s="28">
        <v>43652</v>
      </c>
      <c r="B1649" s="29">
        <f t="shared" si="175"/>
        <v>2019</v>
      </c>
      <c r="C1649" s="29">
        <f t="shared" si="176"/>
        <v>7</v>
      </c>
      <c r="D1649" s="29" t="str">
        <f t="shared" si="177"/>
        <v>Temmuz</v>
      </c>
      <c r="E1649" s="29">
        <f t="shared" si="178"/>
        <v>3</v>
      </c>
      <c r="F1649" s="29">
        <f t="shared" si="179"/>
        <v>27</v>
      </c>
      <c r="G1649" s="29">
        <f t="shared" si="180"/>
        <v>6</v>
      </c>
      <c r="H1649" s="29" t="str">
        <f t="shared" si="181"/>
        <v>Cumartesi</v>
      </c>
    </row>
    <row r="1650" spans="1:8" ht="10.5" customHeight="1" x14ac:dyDescent="0.25">
      <c r="A1650" s="28">
        <v>43653</v>
      </c>
      <c r="B1650" s="29">
        <f t="shared" si="175"/>
        <v>2019</v>
      </c>
      <c r="C1650" s="29">
        <f t="shared" si="176"/>
        <v>7</v>
      </c>
      <c r="D1650" s="29" t="str">
        <f t="shared" si="177"/>
        <v>Temmuz</v>
      </c>
      <c r="E1650" s="29">
        <f t="shared" si="178"/>
        <v>3</v>
      </c>
      <c r="F1650" s="29">
        <f t="shared" si="179"/>
        <v>27</v>
      </c>
      <c r="G1650" s="29">
        <f t="shared" si="180"/>
        <v>7</v>
      </c>
      <c r="H1650" s="29" t="str">
        <f t="shared" si="181"/>
        <v>Pazar</v>
      </c>
    </row>
    <row r="1651" spans="1:8" ht="10.5" customHeight="1" x14ac:dyDescent="0.25">
      <c r="A1651" s="28">
        <v>43654</v>
      </c>
      <c r="B1651" s="29">
        <f t="shared" si="175"/>
        <v>2019</v>
      </c>
      <c r="C1651" s="29">
        <f t="shared" si="176"/>
        <v>7</v>
      </c>
      <c r="D1651" s="29" t="str">
        <f t="shared" si="177"/>
        <v>Temmuz</v>
      </c>
      <c r="E1651" s="29">
        <f t="shared" si="178"/>
        <v>3</v>
      </c>
      <c r="F1651" s="29">
        <f t="shared" si="179"/>
        <v>28</v>
      </c>
      <c r="G1651" s="29">
        <f t="shared" si="180"/>
        <v>1</v>
      </c>
      <c r="H1651" s="29" t="str">
        <f t="shared" si="181"/>
        <v>Pazartesi</v>
      </c>
    </row>
    <row r="1652" spans="1:8" ht="10.5" customHeight="1" x14ac:dyDescent="0.25">
      <c r="A1652" s="28">
        <v>43655</v>
      </c>
      <c r="B1652" s="29">
        <f t="shared" si="175"/>
        <v>2019</v>
      </c>
      <c r="C1652" s="29">
        <f t="shared" si="176"/>
        <v>7</v>
      </c>
      <c r="D1652" s="29" t="str">
        <f t="shared" si="177"/>
        <v>Temmuz</v>
      </c>
      <c r="E1652" s="29">
        <f t="shared" si="178"/>
        <v>3</v>
      </c>
      <c r="F1652" s="29">
        <f t="shared" si="179"/>
        <v>28</v>
      </c>
      <c r="G1652" s="29">
        <f t="shared" si="180"/>
        <v>2</v>
      </c>
      <c r="H1652" s="29" t="str">
        <f t="shared" si="181"/>
        <v>Salı</v>
      </c>
    </row>
    <row r="1653" spans="1:8" ht="10.5" customHeight="1" x14ac:dyDescent="0.25">
      <c r="A1653" s="28">
        <v>43656</v>
      </c>
      <c r="B1653" s="29">
        <f t="shared" si="175"/>
        <v>2019</v>
      </c>
      <c r="C1653" s="29">
        <f t="shared" si="176"/>
        <v>7</v>
      </c>
      <c r="D1653" s="29" t="str">
        <f t="shared" si="177"/>
        <v>Temmuz</v>
      </c>
      <c r="E1653" s="29">
        <f t="shared" si="178"/>
        <v>3</v>
      </c>
      <c r="F1653" s="29">
        <f t="shared" si="179"/>
        <v>28</v>
      </c>
      <c r="G1653" s="29">
        <f t="shared" si="180"/>
        <v>3</v>
      </c>
      <c r="H1653" s="29" t="str">
        <f t="shared" si="181"/>
        <v>Çarşamba</v>
      </c>
    </row>
    <row r="1654" spans="1:8" ht="10.5" customHeight="1" x14ac:dyDescent="0.25">
      <c r="A1654" s="28">
        <v>43657</v>
      </c>
      <c r="B1654" s="29">
        <f t="shared" si="175"/>
        <v>2019</v>
      </c>
      <c r="C1654" s="29">
        <f t="shared" si="176"/>
        <v>7</v>
      </c>
      <c r="D1654" s="29" t="str">
        <f t="shared" si="177"/>
        <v>Temmuz</v>
      </c>
      <c r="E1654" s="29">
        <f t="shared" si="178"/>
        <v>3</v>
      </c>
      <c r="F1654" s="29">
        <f t="shared" si="179"/>
        <v>28</v>
      </c>
      <c r="G1654" s="29">
        <f t="shared" si="180"/>
        <v>4</v>
      </c>
      <c r="H1654" s="29" t="str">
        <f t="shared" si="181"/>
        <v>Perşembe</v>
      </c>
    </row>
    <row r="1655" spans="1:8" ht="10.5" customHeight="1" x14ac:dyDescent="0.25">
      <c r="A1655" s="28">
        <v>43658</v>
      </c>
      <c r="B1655" s="29">
        <f t="shared" si="175"/>
        <v>2019</v>
      </c>
      <c r="C1655" s="29">
        <f t="shared" si="176"/>
        <v>7</v>
      </c>
      <c r="D1655" s="29" t="str">
        <f t="shared" si="177"/>
        <v>Temmuz</v>
      </c>
      <c r="E1655" s="29">
        <f t="shared" si="178"/>
        <v>3</v>
      </c>
      <c r="F1655" s="29">
        <f t="shared" si="179"/>
        <v>28</v>
      </c>
      <c r="G1655" s="29">
        <f t="shared" si="180"/>
        <v>5</v>
      </c>
      <c r="H1655" s="29" t="str">
        <f t="shared" si="181"/>
        <v>Cuma</v>
      </c>
    </row>
    <row r="1656" spans="1:8" ht="10.5" customHeight="1" x14ac:dyDescent="0.25">
      <c r="A1656" s="28">
        <v>43659</v>
      </c>
      <c r="B1656" s="29">
        <f t="shared" si="175"/>
        <v>2019</v>
      </c>
      <c r="C1656" s="29">
        <f t="shared" si="176"/>
        <v>7</v>
      </c>
      <c r="D1656" s="29" t="str">
        <f t="shared" si="177"/>
        <v>Temmuz</v>
      </c>
      <c r="E1656" s="29">
        <f t="shared" si="178"/>
        <v>3</v>
      </c>
      <c r="F1656" s="29">
        <f t="shared" si="179"/>
        <v>28</v>
      </c>
      <c r="G1656" s="29">
        <f t="shared" si="180"/>
        <v>6</v>
      </c>
      <c r="H1656" s="29" t="str">
        <f t="shared" si="181"/>
        <v>Cumartesi</v>
      </c>
    </row>
    <row r="1657" spans="1:8" ht="10.5" customHeight="1" x14ac:dyDescent="0.25">
      <c r="A1657" s="28">
        <v>43660</v>
      </c>
      <c r="B1657" s="29">
        <f t="shared" si="175"/>
        <v>2019</v>
      </c>
      <c r="C1657" s="29">
        <f t="shared" si="176"/>
        <v>7</v>
      </c>
      <c r="D1657" s="29" t="str">
        <f t="shared" si="177"/>
        <v>Temmuz</v>
      </c>
      <c r="E1657" s="29">
        <f t="shared" si="178"/>
        <v>3</v>
      </c>
      <c r="F1657" s="29">
        <f t="shared" si="179"/>
        <v>28</v>
      </c>
      <c r="G1657" s="29">
        <f t="shared" si="180"/>
        <v>7</v>
      </c>
      <c r="H1657" s="29" t="str">
        <f t="shared" si="181"/>
        <v>Pazar</v>
      </c>
    </row>
    <row r="1658" spans="1:8" ht="10.5" customHeight="1" x14ac:dyDescent="0.25">
      <c r="A1658" s="28">
        <v>43661</v>
      </c>
      <c r="B1658" s="29">
        <f t="shared" si="175"/>
        <v>2019</v>
      </c>
      <c r="C1658" s="29">
        <f t="shared" si="176"/>
        <v>7</v>
      </c>
      <c r="D1658" s="29" t="str">
        <f t="shared" si="177"/>
        <v>Temmuz</v>
      </c>
      <c r="E1658" s="29">
        <f t="shared" si="178"/>
        <v>3</v>
      </c>
      <c r="F1658" s="29">
        <f t="shared" si="179"/>
        <v>29</v>
      </c>
      <c r="G1658" s="29">
        <f t="shared" si="180"/>
        <v>1</v>
      </c>
      <c r="H1658" s="29" t="str">
        <f t="shared" si="181"/>
        <v>Pazartesi</v>
      </c>
    </row>
    <row r="1659" spans="1:8" ht="10.5" customHeight="1" x14ac:dyDescent="0.25">
      <c r="A1659" s="28">
        <v>43662</v>
      </c>
      <c r="B1659" s="29">
        <f t="shared" si="175"/>
        <v>2019</v>
      </c>
      <c r="C1659" s="29">
        <f t="shared" si="176"/>
        <v>7</v>
      </c>
      <c r="D1659" s="29" t="str">
        <f t="shared" si="177"/>
        <v>Temmuz</v>
      </c>
      <c r="E1659" s="29">
        <f t="shared" si="178"/>
        <v>3</v>
      </c>
      <c r="F1659" s="29">
        <f t="shared" si="179"/>
        <v>29</v>
      </c>
      <c r="G1659" s="29">
        <f t="shared" si="180"/>
        <v>2</v>
      </c>
      <c r="H1659" s="29" t="str">
        <f t="shared" si="181"/>
        <v>Salı</v>
      </c>
    </row>
    <row r="1660" spans="1:8" ht="10.5" customHeight="1" x14ac:dyDescent="0.25">
      <c r="A1660" s="28">
        <v>43663</v>
      </c>
      <c r="B1660" s="29">
        <f t="shared" si="175"/>
        <v>2019</v>
      </c>
      <c r="C1660" s="29">
        <f t="shared" si="176"/>
        <v>7</v>
      </c>
      <c r="D1660" s="29" t="str">
        <f t="shared" si="177"/>
        <v>Temmuz</v>
      </c>
      <c r="E1660" s="29">
        <f t="shared" si="178"/>
        <v>3</v>
      </c>
      <c r="F1660" s="29">
        <f t="shared" si="179"/>
        <v>29</v>
      </c>
      <c r="G1660" s="29">
        <f t="shared" si="180"/>
        <v>3</v>
      </c>
      <c r="H1660" s="29" t="str">
        <f t="shared" si="181"/>
        <v>Çarşamba</v>
      </c>
    </row>
    <row r="1661" spans="1:8" ht="10.5" customHeight="1" x14ac:dyDescent="0.25">
      <c r="A1661" s="28">
        <v>43664</v>
      </c>
      <c r="B1661" s="29">
        <f t="shared" si="175"/>
        <v>2019</v>
      </c>
      <c r="C1661" s="29">
        <f t="shared" si="176"/>
        <v>7</v>
      </c>
      <c r="D1661" s="29" t="str">
        <f t="shared" si="177"/>
        <v>Temmuz</v>
      </c>
      <c r="E1661" s="29">
        <f t="shared" si="178"/>
        <v>3</v>
      </c>
      <c r="F1661" s="29">
        <f t="shared" si="179"/>
        <v>29</v>
      </c>
      <c r="G1661" s="29">
        <f t="shared" si="180"/>
        <v>4</v>
      </c>
      <c r="H1661" s="29" t="str">
        <f t="shared" si="181"/>
        <v>Perşembe</v>
      </c>
    </row>
    <row r="1662" spans="1:8" ht="10.5" customHeight="1" x14ac:dyDescent="0.25">
      <c r="A1662" s="28">
        <v>43665</v>
      </c>
      <c r="B1662" s="29">
        <f t="shared" si="175"/>
        <v>2019</v>
      </c>
      <c r="C1662" s="29">
        <f t="shared" si="176"/>
        <v>7</v>
      </c>
      <c r="D1662" s="29" t="str">
        <f t="shared" si="177"/>
        <v>Temmuz</v>
      </c>
      <c r="E1662" s="29">
        <f t="shared" si="178"/>
        <v>3</v>
      </c>
      <c r="F1662" s="29">
        <f t="shared" si="179"/>
        <v>29</v>
      </c>
      <c r="G1662" s="29">
        <f t="shared" si="180"/>
        <v>5</v>
      </c>
      <c r="H1662" s="29" t="str">
        <f t="shared" si="181"/>
        <v>Cuma</v>
      </c>
    </row>
    <row r="1663" spans="1:8" ht="10.5" customHeight="1" x14ac:dyDescent="0.25">
      <c r="A1663" s="28">
        <v>43666</v>
      </c>
      <c r="B1663" s="29">
        <f t="shared" si="175"/>
        <v>2019</v>
      </c>
      <c r="C1663" s="29">
        <f t="shared" si="176"/>
        <v>7</v>
      </c>
      <c r="D1663" s="29" t="str">
        <f t="shared" si="177"/>
        <v>Temmuz</v>
      </c>
      <c r="E1663" s="29">
        <f t="shared" si="178"/>
        <v>3</v>
      </c>
      <c r="F1663" s="29">
        <f t="shared" si="179"/>
        <v>29</v>
      </c>
      <c r="G1663" s="29">
        <f t="shared" si="180"/>
        <v>6</v>
      </c>
      <c r="H1663" s="29" t="str">
        <f t="shared" si="181"/>
        <v>Cumartesi</v>
      </c>
    </row>
    <row r="1664" spans="1:8" ht="10.5" customHeight="1" x14ac:dyDescent="0.25">
      <c r="A1664" s="28">
        <v>43667</v>
      </c>
      <c r="B1664" s="29">
        <f t="shared" si="175"/>
        <v>2019</v>
      </c>
      <c r="C1664" s="29">
        <f t="shared" si="176"/>
        <v>7</v>
      </c>
      <c r="D1664" s="29" t="str">
        <f t="shared" si="177"/>
        <v>Temmuz</v>
      </c>
      <c r="E1664" s="29">
        <f t="shared" si="178"/>
        <v>3</v>
      </c>
      <c r="F1664" s="29">
        <f t="shared" si="179"/>
        <v>29</v>
      </c>
      <c r="G1664" s="29">
        <f t="shared" si="180"/>
        <v>7</v>
      </c>
      <c r="H1664" s="29" t="str">
        <f t="shared" si="181"/>
        <v>Pazar</v>
      </c>
    </row>
    <row r="1665" spans="1:8" ht="10.5" customHeight="1" x14ac:dyDescent="0.25">
      <c r="A1665" s="28">
        <v>43668</v>
      </c>
      <c r="B1665" s="29">
        <f t="shared" si="175"/>
        <v>2019</v>
      </c>
      <c r="C1665" s="29">
        <f t="shared" si="176"/>
        <v>7</v>
      </c>
      <c r="D1665" s="29" t="str">
        <f t="shared" si="177"/>
        <v>Temmuz</v>
      </c>
      <c r="E1665" s="29">
        <f t="shared" si="178"/>
        <v>3</v>
      </c>
      <c r="F1665" s="29">
        <f t="shared" si="179"/>
        <v>30</v>
      </c>
      <c r="G1665" s="29">
        <f t="shared" si="180"/>
        <v>1</v>
      </c>
      <c r="H1665" s="29" t="str">
        <f t="shared" si="181"/>
        <v>Pazartesi</v>
      </c>
    </row>
    <row r="1666" spans="1:8" ht="10.5" customHeight="1" x14ac:dyDescent="0.25">
      <c r="A1666" s="28">
        <v>43669</v>
      </c>
      <c r="B1666" s="29">
        <f t="shared" ref="B1666:B1729" si="182">IF(A1666="","",YEAR(A1666))</f>
        <v>2019</v>
      </c>
      <c r="C1666" s="29">
        <f t="shared" ref="C1666:C1729" si="183">IF(A1666="","",MONTH(A1666))</f>
        <v>7</v>
      </c>
      <c r="D1666" s="29" t="str">
        <f t="shared" ref="D1666:D1729" si="184">IF(A1666="","",CHOOSE(MONTH(A1666),"Ocak","Şubat","Mart","Nisan","Mayıs","Haziran","Temmuz","Ağustos","Eylül","Ekim","Kasım","Aralık"))</f>
        <v>Temmuz</v>
      </c>
      <c r="E1666" s="29">
        <f t="shared" ref="E1666:E1729" si="185">IF(A1666="","",ROUNDUP(MONTH(A1666)/3,0))</f>
        <v>3</v>
      </c>
      <c r="F1666" s="29">
        <f t="shared" ref="F1666:F1729" si="186">IF(A1666="","",WEEKNUM(A1666,2))</f>
        <v>30</v>
      </c>
      <c r="G1666" s="29">
        <f t="shared" ref="G1666:G1729" si="187">IF(A1666="","",WEEKDAY(A1666,2))</f>
        <v>2</v>
      </c>
      <c r="H1666" s="29" t="str">
        <f t="shared" ref="H1666:H1729" si="188">IF(A1666="","",CHOOSE(WEEKDAY(A1666,2),"Pazartesi","Salı","Çarşamba","Perşembe","Cuma","Cumartesi","Pazar"))</f>
        <v>Salı</v>
      </c>
    </row>
    <row r="1667" spans="1:8" ht="10.5" customHeight="1" x14ac:dyDescent="0.25">
      <c r="A1667" s="28">
        <v>43670</v>
      </c>
      <c r="B1667" s="29">
        <f t="shared" si="182"/>
        <v>2019</v>
      </c>
      <c r="C1667" s="29">
        <f t="shared" si="183"/>
        <v>7</v>
      </c>
      <c r="D1667" s="29" t="str">
        <f t="shared" si="184"/>
        <v>Temmuz</v>
      </c>
      <c r="E1667" s="29">
        <f t="shared" si="185"/>
        <v>3</v>
      </c>
      <c r="F1667" s="29">
        <f t="shared" si="186"/>
        <v>30</v>
      </c>
      <c r="G1667" s="29">
        <f t="shared" si="187"/>
        <v>3</v>
      </c>
      <c r="H1667" s="29" t="str">
        <f t="shared" si="188"/>
        <v>Çarşamba</v>
      </c>
    </row>
    <row r="1668" spans="1:8" ht="10.5" customHeight="1" x14ac:dyDescent="0.25">
      <c r="A1668" s="28">
        <v>43671</v>
      </c>
      <c r="B1668" s="29">
        <f t="shared" si="182"/>
        <v>2019</v>
      </c>
      <c r="C1668" s="29">
        <f t="shared" si="183"/>
        <v>7</v>
      </c>
      <c r="D1668" s="29" t="str">
        <f t="shared" si="184"/>
        <v>Temmuz</v>
      </c>
      <c r="E1668" s="29">
        <f t="shared" si="185"/>
        <v>3</v>
      </c>
      <c r="F1668" s="29">
        <f t="shared" si="186"/>
        <v>30</v>
      </c>
      <c r="G1668" s="29">
        <f t="shared" si="187"/>
        <v>4</v>
      </c>
      <c r="H1668" s="29" t="str">
        <f t="shared" si="188"/>
        <v>Perşembe</v>
      </c>
    </row>
    <row r="1669" spans="1:8" ht="10.5" customHeight="1" x14ac:dyDescent="0.25">
      <c r="A1669" s="28">
        <v>43672</v>
      </c>
      <c r="B1669" s="29">
        <f t="shared" si="182"/>
        <v>2019</v>
      </c>
      <c r="C1669" s="29">
        <f t="shared" si="183"/>
        <v>7</v>
      </c>
      <c r="D1669" s="29" t="str">
        <f t="shared" si="184"/>
        <v>Temmuz</v>
      </c>
      <c r="E1669" s="29">
        <f t="shared" si="185"/>
        <v>3</v>
      </c>
      <c r="F1669" s="29">
        <f t="shared" si="186"/>
        <v>30</v>
      </c>
      <c r="G1669" s="29">
        <f t="shared" si="187"/>
        <v>5</v>
      </c>
      <c r="H1669" s="29" t="str">
        <f t="shared" si="188"/>
        <v>Cuma</v>
      </c>
    </row>
    <row r="1670" spans="1:8" ht="10.5" customHeight="1" x14ac:dyDescent="0.25">
      <c r="A1670" s="28">
        <v>43673</v>
      </c>
      <c r="B1670" s="29">
        <f t="shared" si="182"/>
        <v>2019</v>
      </c>
      <c r="C1670" s="29">
        <f t="shared" si="183"/>
        <v>7</v>
      </c>
      <c r="D1670" s="29" t="str">
        <f t="shared" si="184"/>
        <v>Temmuz</v>
      </c>
      <c r="E1670" s="29">
        <f t="shared" si="185"/>
        <v>3</v>
      </c>
      <c r="F1670" s="29">
        <f t="shared" si="186"/>
        <v>30</v>
      </c>
      <c r="G1670" s="29">
        <f t="shared" si="187"/>
        <v>6</v>
      </c>
      <c r="H1670" s="29" t="str">
        <f t="shared" si="188"/>
        <v>Cumartesi</v>
      </c>
    </row>
    <row r="1671" spans="1:8" ht="10.5" customHeight="1" x14ac:dyDescent="0.25">
      <c r="A1671" s="28">
        <v>43674</v>
      </c>
      <c r="B1671" s="29">
        <f t="shared" si="182"/>
        <v>2019</v>
      </c>
      <c r="C1671" s="29">
        <f t="shared" si="183"/>
        <v>7</v>
      </c>
      <c r="D1671" s="29" t="str">
        <f t="shared" si="184"/>
        <v>Temmuz</v>
      </c>
      <c r="E1671" s="29">
        <f t="shared" si="185"/>
        <v>3</v>
      </c>
      <c r="F1671" s="29">
        <f t="shared" si="186"/>
        <v>30</v>
      </c>
      <c r="G1671" s="29">
        <f t="shared" si="187"/>
        <v>7</v>
      </c>
      <c r="H1671" s="29" t="str">
        <f t="shared" si="188"/>
        <v>Pazar</v>
      </c>
    </row>
    <row r="1672" spans="1:8" ht="10.5" customHeight="1" x14ac:dyDescent="0.25">
      <c r="A1672" s="28">
        <v>43675</v>
      </c>
      <c r="B1672" s="29">
        <f t="shared" si="182"/>
        <v>2019</v>
      </c>
      <c r="C1672" s="29">
        <f t="shared" si="183"/>
        <v>7</v>
      </c>
      <c r="D1672" s="29" t="str">
        <f t="shared" si="184"/>
        <v>Temmuz</v>
      </c>
      <c r="E1672" s="29">
        <f t="shared" si="185"/>
        <v>3</v>
      </c>
      <c r="F1672" s="29">
        <f t="shared" si="186"/>
        <v>31</v>
      </c>
      <c r="G1672" s="29">
        <f t="shared" si="187"/>
        <v>1</v>
      </c>
      <c r="H1672" s="29" t="str">
        <f t="shared" si="188"/>
        <v>Pazartesi</v>
      </c>
    </row>
    <row r="1673" spans="1:8" ht="10.5" customHeight="1" x14ac:dyDescent="0.25">
      <c r="A1673" s="28">
        <v>43676</v>
      </c>
      <c r="B1673" s="29">
        <f t="shared" si="182"/>
        <v>2019</v>
      </c>
      <c r="C1673" s="29">
        <f t="shared" si="183"/>
        <v>7</v>
      </c>
      <c r="D1673" s="29" t="str">
        <f t="shared" si="184"/>
        <v>Temmuz</v>
      </c>
      <c r="E1673" s="29">
        <f t="shared" si="185"/>
        <v>3</v>
      </c>
      <c r="F1673" s="29">
        <f t="shared" si="186"/>
        <v>31</v>
      </c>
      <c r="G1673" s="29">
        <f t="shared" si="187"/>
        <v>2</v>
      </c>
      <c r="H1673" s="29" t="str">
        <f t="shared" si="188"/>
        <v>Salı</v>
      </c>
    </row>
    <row r="1674" spans="1:8" ht="10.5" customHeight="1" x14ac:dyDescent="0.25">
      <c r="A1674" s="28">
        <v>43677</v>
      </c>
      <c r="B1674" s="29">
        <f t="shared" si="182"/>
        <v>2019</v>
      </c>
      <c r="C1674" s="29">
        <f t="shared" si="183"/>
        <v>7</v>
      </c>
      <c r="D1674" s="29" t="str">
        <f t="shared" si="184"/>
        <v>Temmuz</v>
      </c>
      <c r="E1674" s="29">
        <f t="shared" si="185"/>
        <v>3</v>
      </c>
      <c r="F1674" s="29">
        <f t="shared" si="186"/>
        <v>31</v>
      </c>
      <c r="G1674" s="29">
        <f t="shared" si="187"/>
        <v>3</v>
      </c>
      <c r="H1674" s="29" t="str">
        <f t="shared" si="188"/>
        <v>Çarşamba</v>
      </c>
    </row>
    <row r="1675" spans="1:8" ht="10.5" customHeight="1" x14ac:dyDescent="0.25">
      <c r="A1675" s="28">
        <v>43678</v>
      </c>
      <c r="B1675" s="29">
        <f t="shared" si="182"/>
        <v>2019</v>
      </c>
      <c r="C1675" s="29">
        <f t="shared" si="183"/>
        <v>8</v>
      </c>
      <c r="D1675" s="29" t="str">
        <f t="shared" si="184"/>
        <v>Ağustos</v>
      </c>
      <c r="E1675" s="29">
        <f t="shared" si="185"/>
        <v>3</v>
      </c>
      <c r="F1675" s="29">
        <f t="shared" si="186"/>
        <v>31</v>
      </c>
      <c r="G1675" s="29">
        <f t="shared" si="187"/>
        <v>4</v>
      </c>
      <c r="H1675" s="29" t="str">
        <f t="shared" si="188"/>
        <v>Perşembe</v>
      </c>
    </row>
    <row r="1676" spans="1:8" ht="10.5" customHeight="1" x14ac:dyDescent="0.25">
      <c r="A1676" s="28">
        <v>43679</v>
      </c>
      <c r="B1676" s="29">
        <f t="shared" si="182"/>
        <v>2019</v>
      </c>
      <c r="C1676" s="29">
        <f t="shared" si="183"/>
        <v>8</v>
      </c>
      <c r="D1676" s="29" t="str">
        <f t="shared" si="184"/>
        <v>Ağustos</v>
      </c>
      <c r="E1676" s="29">
        <f t="shared" si="185"/>
        <v>3</v>
      </c>
      <c r="F1676" s="29">
        <f t="shared" si="186"/>
        <v>31</v>
      </c>
      <c r="G1676" s="29">
        <f t="shared" si="187"/>
        <v>5</v>
      </c>
      <c r="H1676" s="29" t="str">
        <f t="shared" si="188"/>
        <v>Cuma</v>
      </c>
    </row>
    <row r="1677" spans="1:8" ht="10.5" customHeight="1" x14ac:dyDescent="0.25">
      <c r="A1677" s="28">
        <v>43680</v>
      </c>
      <c r="B1677" s="29">
        <f t="shared" si="182"/>
        <v>2019</v>
      </c>
      <c r="C1677" s="29">
        <f t="shared" si="183"/>
        <v>8</v>
      </c>
      <c r="D1677" s="29" t="str">
        <f t="shared" si="184"/>
        <v>Ağustos</v>
      </c>
      <c r="E1677" s="29">
        <f t="shared" si="185"/>
        <v>3</v>
      </c>
      <c r="F1677" s="29">
        <f t="shared" si="186"/>
        <v>31</v>
      </c>
      <c r="G1677" s="29">
        <f t="shared" si="187"/>
        <v>6</v>
      </c>
      <c r="H1677" s="29" t="str">
        <f t="shared" si="188"/>
        <v>Cumartesi</v>
      </c>
    </row>
    <row r="1678" spans="1:8" ht="10.5" customHeight="1" x14ac:dyDescent="0.25">
      <c r="A1678" s="28">
        <v>43681</v>
      </c>
      <c r="B1678" s="29">
        <f t="shared" si="182"/>
        <v>2019</v>
      </c>
      <c r="C1678" s="29">
        <f t="shared" si="183"/>
        <v>8</v>
      </c>
      <c r="D1678" s="29" t="str">
        <f t="shared" si="184"/>
        <v>Ağustos</v>
      </c>
      <c r="E1678" s="29">
        <f t="shared" si="185"/>
        <v>3</v>
      </c>
      <c r="F1678" s="29">
        <f t="shared" si="186"/>
        <v>31</v>
      </c>
      <c r="G1678" s="29">
        <f t="shared" si="187"/>
        <v>7</v>
      </c>
      <c r="H1678" s="29" t="str">
        <f t="shared" si="188"/>
        <v>Pazar</v>
      </c>
    </row>
    <row r="1679" spans="1:8" ht="10.5" customHeight="1" x14ac:dyDescent="0.25">
      <c r="A1679" s="28">
        <v>43682</v>
      </c>
      <c r="B1679" s="29">
        <f t="shared" si="182"/>
        <v>2019</v>
      </c>
      <c r="C1679" s="29">
        <f t="shared" si="183"/>
        <v>8</v>
      </c>
      <c r="D1679" s="29" t="str">
        <f t="shared" si="184"/>
        <v>Ağustos</v>
      </c>
      <c r="E1679" s="29">
        <f t="shared" si="185"/>
        <v>3</v>
      </c>
      <c r="F1679" s="29">
        <f t="shared" si="186"/>
        <v>32</v>
      </c>
      <c r="G1679" s="29">
        <f t="shared" si="187"/>
        <v>1</v>
      </c>
      <c r="H1679" s="29" t="str">
        <f t="shared" si="188"/>
        <v>Pazartesi</v>
      </c>
    </row>
    <row r="1680" spans="1:8" ht="10.5" customHeight="1" x14ac:dyDescent="0.25">
      <c r="A1680" s="28">
        <v>43683</v>
      </c>
      <c r="B1680" s="29">
        <f t="shared" si="182"/>
        <v>2019</v>
      </c>
      <c r="C1680" s="29">
        <f t="shared" si="183"/>
        <v>8</v>
      </c>
      <c r="D1680" s="29" t="str">
        <f t="shared" si="184"/>
        <v>Ağustos</v>
      </c>
      <c r="E1680" s="29">
        <f t="shared" si="185"/>
        <v>3</v>
      </c>
      <c r="F1680" s="29">
        <f t="shared" si="186"/>
        <v>32</v>
      </c>
      <c r="G1680" s="29">
        <f t="shared" si="187"/>
        <v>2</v>
      </c>
      <c r="H1680" s="29" t="str">
        <f t="shared" si="188"/>
        <v>Salı</v>
      </c>
    </row>
    <row r="1681" spans="1:8" ht="10.5" customHeight="1" x14ac:dyDescent="0.25">
      <c r="A1681" s="28">
        <v>43684</v>
      </c>
      <c r="B1681" s="29">
        <f t="shared" si="182"/>
        <v>2019</v>
      </c>
      <c r="C1681" s="29">
        <f t="shared" si="183"/>
        <v>8</v>
      </c>
      <c r="D1681" s="29" t="str">
        <f t="shared" si="184"/>
        <v>Ağustos</v>
      </c>
      <c r="E1681" s="29">
        <f t="shared" si="185"/>
        <v>3</v>
      </c>
      <c r="F1681" s="29">
        <f t="shared" si="186"/>
        <v>32</v>
      </c>
      <c r="G1681" s="29">
        <f t="shared" si="187"/>
        <v>3</v>
      </c>
      <c r="H1681" s="29" t="str">
        <f t="shared" si="188"/>
        <v>Çarşamba</v>
      </c>
    </row>
    <row r="1682" spans="1:8" ht="10.5" customHeight="1" x14ac:dyDescent="0.25">
      <c r="A1682" s="28">
        <v>43685</v>
      </c>
      <c r="B1682" s="29">
        <f t="shared" si="182"/>
        <v>2019</v>
      </c>
      <c r="C1682" s="29">
        <f t="shared" si="183"/>
        <v>8</v>
      </c>
      <c r="D1682" s="29" t="str">
        <f t="shared" si="184"/>
        <v>Ağustos</v>
      </c>
      <c r="E1682" s="29">
        <f t="shared" si="185"/>
        <v>3</v>
      </c>
      <c r="F1682" s="29">
        <f t="shared" si="186"/>
        <v>32</v>
      </c>
      <c r="G1682" s="29">
        <f t="shared" si="187"/>
        <v>4</v>
      </c>
      <c r="H1682" s="29" t="str">
        <f t="shared" si="188"/>
        <v>Perşembe</v>
      </c>
    </row>
    <row r="1683" spans="1:8" ht="10.5" customHeight="1" x14ac:dyDescent="0.25">
      <c r="A1683" s="28">
        <v>43686</v>
      </c>
      <c r="B1683" s="29">
        <f t="shared" si="182"/>
        <v>2019</v>
      </c>
      <c r="C1683" s="29">
        <f t="shared" si="183"/>
        <v>8</v>
      </c>
      <c r="D1683" s="29" t="str">
        <f t="shared" si="184"/>
        <v>Ağustos</v>
      </c>
      <c r="E1683" s="29">
        <f t="shared" si="185"/>
        <v>3</v>
      </c>
      <c r="F1683" s="29">
        <f t="shared" si="186"/>
        <v>32</v>
      </c>
      <c r="G1683" s="29">
        <f t="shared" si="187"/>
        <v>5</v>
      </c>
      <c r="H1683" s="29" t="str">
        <f t="shared" si="188"/>
        <v>Cuma</v>
      </c>
    </row>
    <row r="1684" spans="1:8" ht="10.5" customHeight="1" x14ac:dyDescent="0.25">
      <c r="A1684" s="28">
        <v>43687</v>
      </c>
      <c r="B1684" s="29">
        <f t="shared" si="182"/>
        <v>2019</v>
      </c>
      <c r="C1684" s="29">
        <f t="shared" si="183"/>
        <v>8</v>
      </c>
      <c r="D1684" s="29" t="str">
        <f t="shared" si="184"/>
        <v>Ağustos</v>
      </c>
      <c r="E1684" s="29">
        <f t="shared" si="185"/>
        <v>3</v>
      </c>
      <c r="F1684" s="29">
        <f t="shared" si="186"/>
        <v>32</v>
      </c>
      <c r="G1684" s="29">
        <f t="shared" si="187"/>
        <v>6</v>
      </c>
      <c r="H1684" s="29" t="str">
        <f t="shared" si="188"/>
        <v>Cumartesi</v>
      </c>
    </row>
    <row r="1685" spans="1:8" ht="10.5" customHeight="1" x14ac:dyDescent="0.25">
      <c r="A1685" s="28">
        <v>43688</v>
      </c>
      <c r="B1685" s="29">
        <f t="shared" si="182"/>
        <v>2019</v>
      </c>
      <c r="C1685" s="29">
        <f t="shared" si="183"/>
        <v>8</v>
      </c>
      <c r="D1685" s="29" t="str">
        <f t="shared" si="184"/>
        <v>Ağustos</v>
      </c>
      <c r="E1685" s="29">
        <f t="shared" si="185"/>
        <v>3</v>
      </c>
      <c r="F1685" s="29">
        <f t="shared" si="186"/>
        <v>32</v>
      </c>
      <c r="G1685" s="29">
        <f t="shared" si="187"/>
        <v>7</v>
      </c>
      <c r="H1685" s="29" t="str">
        <f t="shared" si="188"/>
        <v>Pazar</v>
      </c>
    </row>
    <row r="1686" spans="1:8" ht="10.5" customHeight="1" x14ac:dyDescent="0.25">
      <c r="A1686" s="28">
        <v>43689</v>
      </c>
      <c r="B1686" s="29">
        <f t="shared" si="182"/>
        <v>2019</v>
      </c>
      <c r="C1686" s="29">
        <f t="shared" si="183"/>
        <v>8</v>
      </c>
      <c r="D1686" s="29" t="str">
        <f t="shared" si="184"/>
        <v>Ağustos</v>
      </c>
      <c r="E1686" s="29">
        <f t="shared" si="185"/>
        <v>3</v>
      </c>
      <c r="F1686" s="29">
        <f t="shared" si="186"/>
        <v>33</v>
      </c>
      <c r="G1686" s="29">
        <f t="shared" si="187"/>
        <v>1</v>
      </c>
      <c r="H1686" s="29" t="str">
        <f t="shared" si="188"/>
        <v>Pazartesi</v>
      </c>
    </row>
    <row r="1687" spans="1:8" ht="10.5" customHeight="1" x14ac:dyDescent="0.25">
      <c r="A1687" s="28">
        <v>43690</v>
      </c>
      <c r="B1687" s="29">
        <f t="shared" si="182"/>
        <v>2019</v>
      </c>
      <c r="C1687" s="29">
        <f t="shared" si="183"/>
        <v>8</v>
      </c>
      <c r="D1687" s="29" t="str">
        <f t="shared" si="184"/>
        <v>Ağustos</v>
      </c>
      <c r="E1687" s="29">
        <f t="shared" si="185"/>
        <v>3</v>
      </c>
      <c r="F1687" s="29">
        <f t="shared" si="186"/>
        <v>33</v>
      </c>
      <c r="G1687" s="29">
        <f t="shared" si="187"/>
        <v>2</v>
      </c>
      <c r="H1687" s="29" t="str">
        <f t="shared" si="188"/>
        <v>Salı</v>
      </c>
    </row>
    <row r="1688" spans="1:8" ht="10.5" customHeight="1" x14ac:dyDescent="0.25">
      <c r="A1688" s="28">
        <v>43691</v>
      </c>
      <c r="B1688" s="29">
        <f t="shared" si="182"/>
        <v>2019</v>
      </c>
      <c r="C1688" s="29">
        <f t="shared" si="183"/>
        <v>8</v>
      </c>
      <c r="D1688" s="29" t="str">
        <f t="shared" si="184"/>
        <v>Ağustos</v>
      </c>
      <c r="E1688" s="29">
        <f t="shared" si="185"/>
        <v>3</v>
      </c>
      <c r="F1688" s="29">
        <f t="shared" si="186"/>
        <v>33</v>
      </c>
      <c r="G1688" s="29">
        <f t="shared" si="187"/>
        <v>3</v>
      </c>
      <c r="H1688" s="29" t="str">
        <f t="shared" si="188"/>
        <v>Çarşamba</v>
      </c>
    </row>
    <row r="1689" spans="1:8" ht="10.5" customHeight="1" x14ac:dyDescent="0.25">
      <c r="A1689" s="28">
        <v>43692</v>
      </c>
      <c r="B1689" s="29">
        <f t="shared" si="182"/>
        <v>2019</v>
      </c>
      <c r="C1689" s="29">
        <f t="shared" si="183"/>
        <v>8</v>
      </c>
      <c r="D1689" s="29" t="str">
        <f t="shared" si="184"/>
        <v>Ağustos</v>
      </c>
      <c r="E1689" s="29">
        <f t="shared" si="185"/>
        <v>3</v>
      </c>
      <c r="F1689" s="29">
        <f t="shared" si="186"/>
        <v>33</v>
      </c>
      <c r="G1689" s="29">
        <f t="shared" si="187"/>
        <v>4</v>
      </c>
      <c r="H1689" s="29" t="str">
        <f t="shared" si="188"/>
        <v>Perşembe</v>
      </c>
    </row>
    <row r="1690" spans="1:8" ht="10.5" customHeight="1" x14ac:dyDescent="0.25">
      <c r="A1690" s="28">
        <v>43693</v>
      </c>
      <c r="B1690" s="29">
        <f t="shared" si="182"/>
        <v>2019</v>
      </c>
      <c r="C1690" s="29">
        <f t="shared" si="183"/>
        <v>8</v>
      </c>
      <c r="D1690" s="29" t="str">
        <f t="shared" si="184"/>
        <v>Ağustos</v>
      </c>
      <c r="E1690" s="29">
        <f t="shared" si="185"/>
        <v>3</v>
      </c>
      <c r="F1690" s="29">
        <f t="shared" si="186"/>
        <v>33</v>
      </c>
      <c r="G1690" s="29">
        <f t="shared" si="187"/>
        <v>5</v>
      </c>
      <c r="H1690" s="29" t="str">
        <f t="shared" si="188"/>
        <v>Cuma</v>
      </c>
    </row>
    <row r="1691" spans="1:8" ht="10.5" customHeight="1" x14ac:dyDescent="0.25">
      <c r="A1691" s="28">
        <v>43694</v>
      </c>
      <c r="B1691" s="29">
        <f t="shared" si="182"/>
        <v>2019</v>
      </c>
      <c r="C1691" s="29">
        <f t="shared" si="183"/>
        <v>8</v>
      </c>
      <c r="D1691" s="29" t="str">
        <f t="shared" si="184"/>
        <v>Ağustos</v>
      </c>
      <c r="E1691" s="29">
        <f t="shared" si="185"/>
        <v>3</v>
      </c>
      <c r="F1691" s="29">
        <f t="shared" si="186"/>
        <v>33</v>
      </c>
      <c r="G1691" s="29">
        <f t="shared" si="187"/>
        <v>6</v>
      </c>
      <c r="H1691" s="29" t="str">
        <f t="shared" si="188"/>
        <v>Cumartesi</v>
      </c>
    </row>
    <row r="1692" spans="1:8" ht="10.5" customHeight="1" x14ac:dyDescent="0.25">
      <c r="A1692" s="28">
        <v>43695</v>
      </c>
      <c r="B1692" s="29">
        <f t="shared" si="182"/>
        <v>2019</v>
      </c>
      <c r="C1692" s="29">
        <f t="shared" si="183"/>
        <v>8</v>
      </c>
      <c r="D1692" s="29" t="str">
        <f t="shared" si="184"/>
        <v>Ağustos</v>
      </c>
      <c r="E1692" s="29">
        <f t="shared" si="185"/>
        <v>3</v>
      </c>
      <c r="F1692" s="29">
        <f t="shared" si="186"/>
        <v>33</v>
      </c>
      <c r="G1692" s="29">
        <f t="shared" si="187"/>
        <v>7</v>
      </c>
      <c r="H1692" s="29" t="str">
        <f t="shared" si="188"/>
        <v>Pazar</v>
      </c>
    </row>
    <row r="1693" spans="1:8" ht="10.5" customHeight="1" x14ac:dyDescent="0.25">
      <c r="A1693" s="28">
        <v>43696</v>
      </c>
      <c r="B1693" s="29">
        <f t="shared" si="182"/>
        <v>2019</v>
      </c>
      <c r="C1693" s="29">
        <f t="shared" si="183"/>
        <v>8</v>
      </c>
      <c r="D1693" s="29" t="str">
        <f t="shared" si="184"/>
        <v>Ağustos</v>
      </c>
      <c r="E1693" s="29">
        <f t="shared" si="185"/>
        <v>3</v>
      </c>
      <c r="F1693" s="29">
        <f t="shared" si="186"/>
        <v>34</v>
      </c>
      <c r="G1693" s="29">
        <f t="shared" si="187"/>
        <v>1</v>
      </c>
      <c r="H1693" s="29" t="str">
        <f t="shared" si="188"/>
        <v>Pazartesi</v>
      </c>
    </row>
    <row r="1694" spans="1:8" ht="10.5" customHeight="1" x14ac:dyDescent="0.25">
      <c r="A1694" s="28">
        <v>43697</v>
      </c>
      <c r="B1694" s="29">
        <f t="shared" si="182"/>
        <v>2019</v>
      </c>
      <c r="C1694" s="29">
        <f t="shared" si="183"/>
        <v>8</v>
      </c>
      <c r="D1694" s="29" t="str">
        <f t="shared" si="184"/>
        <v>Ağustos</v>
      </c>
      <c r="E1694" s="29">
        <f t="shared" si="185"/>
        <v>3</v>
      </c>
      <c r="F1694" s="29">
        <f t="shared" si="186"/>
        <v>34</v>
      </c>
      <c r="G1694" s="29">
        <f t="shared" si="187"/>
        <v>2</v>
      </c>
      <c r="H1694" s="29" t="str">
        <f t="shared" si="188"/>
        <v>Salı</v>
      </c>
    </row>
    <row r="1695" spans="1:8" ht="10.5" customHeight="1" x14ac:dyDescent="0.25">
      <c r="A1695" s="28">
        <v>43698</v>
      </c>
      <c r="B1695" s="29">
        <f t="shared" si="182"/>
        <v>2019</v>
      </c>
      <c r="C1695" s="29">
        <f t="shared" si="183"/>
        <v>8</v>
      </c>
      <c r="D1695" s="29" t="str">
        <f t="shared" si="184"/>
        <v>Ağustos</v>
      </c>
      <c r="E1695" s="29">
        <f t="shared" si="185"/>
        <v>3</v>
      </c>
      <c r="F1695" s="29">
        <f t="shared" si="186"/>
        <v>34</v>
      </c>
      <c r="G1695" s="29">
        <f t="shared" si="187"/>
        <v>3</v>
      </c>
      <c r="H1695" s="29" t="str">
        <f t="shared" si="188"/>
        <v>Çarşamba</v>
      </c>
    </row>
    <row r="1696" spans="1:8" ht="10.5" customHeight="1" x14ac:dyDescent="0.25">
      <c r="A1696" s="28">
        <v>43699</v>
      </c>
      <c r="B1696" s="29">
        <f t="shared" si="182"/>
        <v>2019</v>
      </c>
      <c r="C1696" s="29">
        <f t="shared" si="183"/>
        <v>8</v>
      </c>
      <c r="D1696" s="29" t="str">
        <f t="shared" si="184"/>
        <v>Ağustos</v>
      </c>
      <c r="E1696" s="29">
        <f t="shared" si="185"/>
        <v>3</v>
      </c>
      <c r="F1696" s="29">
        <f t="shared" si="186"/>
        <v>34</v>
      </c>
      <c r="G1696" s="29">
        <f t="shared" si="187"/>
        <v>4</v>
      </c>
      <c r="H1696" s="29" t="str">
        <f t="shared" si="188"/>
        <v>Perşembe</v>
      </c>
    </row>
    <row r="1697" spans="1:8" ht="10.5" customHeight="1" x14ac:dyDescent="0.25">
      <c r="A1697" s="28">
        <v>43700</v>
      </c>
      <c r="B1697" s="29">
        <f t="shared" si="182"/>
        <v>2019</v>
      </c>
      <c r="C1697" s="29">
        <f t="shared" si="183"/>
        <v>8</v>
      </c>
      <c r="D1697" s="29" t="str">
        <f t="shared" si="184"/>
        <v>Ağustos</v>
      </c>
      <c r="E1697" s="29">
        <f t="shared" si="185"/>
        <v>3</v>
      </c>
      <c r="F1697" s="29">
        <f t="shared" si="186"/>
        <v>34</v>
      </c>
      <c r="G1697" s="29">
        <f t="shared" si="187"/>
        <v>5</v>
      </c>
      <c r="H1697" s="29" t="str">
        <f t="shared" si="188"/>
        <v>Cuma</v>
      </c>
    </row>
    <row r="1698" spans="1:8" ht="10.5" customHeight="1" x14ac:dyDescent="0.25">
      <c r="A1698" s="28">
        <v>43701</v>
      </c>
      <c r="B1698" s="29">
        <f t="shared" si="182"/>
        <v>2019</v>
      </c>
      <c r="C1698" s="29">
        <f t="shared" si="183"/>
        <v>8</v>
      </c>
      <c r="D1698" s="29" t="str">
        <f t="shared" si="184"/>
        <v>Ağustos</v>
      </c>
      <c r="E1698" s="29">
        <f t="shared" si="185"/>
        <v>3</v>
      </c>
      <c r="F1698" s="29">
        <f t="shared" si="186"/>
        <v>34</v>
      </c>
      <c r="G1698" s="29">
        <f t="shared" si="187"/>
        <v>6</v>
      </c>
      <c r="H1698" s="29" t="str">
        <f t="shared" si="188"/>
        <v>Cumartesi</v>
      </c>
    </row>
    <row r="1699" spans="1:8" ht="10.5" customHeight="1" x14ac:dyDescent="0.25">
      <c r="A1699" s="28">
        <v>43702</v>
      </c>
      <c r="B1699" s="29">
        <f t="shared" si="182"/>
        <v>2019</v>
      </c>
      <c r="C1699" s="29">
        <f t="shared" si="183"/>
        <v>8</v>
      </c>
      <c r="D1699" s="29" t="str">
        <f t="shared" si="184"/>
        <v>Ağustos</v>
      </c>
      <c r="E1699" s="29">
        <f t="shared" si="185"/>
        <v>3</v>
      </c>
      <c r="F1699" s="29">
        <f t="shared" si="186"/>
        <v>34</v>
      </c>
      <c r="G1699" s="29">
        <f t="shared" si="187"/>
        <v>7</v>
      </c>
      <c r="H1699" s="29" t="str">
        <f t="shared" si="188"/>
        <v>Pazar</v>
      </c>
    </row>
    <row r="1700" spans="1:8" ht="10.5" customHeight="1" x14ac:dyDescent="0.25">
      <c r="A1700" s="28">
        <v>43703</v>
      </c>
      <c r="B1700" s="29">
        <f t="shared" si="182"/>
        <v>2019</v>
      </c>
      <c r="C1700" s="29">
        <f t="shared" si="183"/>
        <v>8</v>
      </c>
      <c r="D1700" s="29" t="str">
        <f t="shared" si="184"/>
        <v>Ağustos</v>
      </c>
      <c r="E1700" s="29">
        <f t="shared" si="185"/>
        <v>3</v>
      </c>
      <c r="F1700" s="29">
        <f t="shared" si="186"/>
        <v>35</v>
      </c>
      <c r="G1700" s="29">
        <f t="shared" si="187"/>
        <v>1</v>
      </c>
      <c r="H1700" s="29" t="str">
        <f t="shared" si="188"/>
        <v>Pazartesi</v>
      </c>
    </row>
    <row r="1701" spans="1:8" ht="10.5" customHeight="1" x14ac:dyDescent="0.25">
      <c r="A1701" s="28">
        <v>43704</v>
      </c>
      <c r="B1701" s="29">
        <f t="shared" si="182"/>
        <v>2019</v>
      </c>
      <c r="C1701" s="29">
        <f t="shared" si="183"/>
        <v>8</v>
      </c>
      <c r="D1701" s="29" t="str">
        <f t="shared" si="184"/>
        <v>Ağustos</v>
      </c>
      <c r="E1701" s="29">
        <f t="shared" si="185"/>
        <v>3</v>
      </c>
      <c r="F1701" s="29">
        <f t="shared" si="186"/>
        <v>35</v>
      </c>
      <c r="G1701" s="29">
        <f t="shared" si="187"/>
        <v>2</v>
      </c>
      <c r="H1701" s="29" t="str">
        <f t="shared" si="188"/>
        <v>Salı</v>
      </c>
    </row>
    <row r="1702" spans="1:8" ht="10.5" customHeight="1" x14ac:dyDescent="0.25">
      <c r="A1702" s="28">
        <v>43705</v>
      </c>
      <c r="B1702" s="29">
        <f t="shared" si="182"/>
        <v>2019</v>
      </c>
      <c r="C1702" s="29">
        <f t="shared" si="183"/>
        <v>8</v>
      </c>
      <c r="D1702" s="29" t="str">
        <f t="shared" si="184"/>
        <v>Ağustos</v>
      </c>
      <c r="E1702" s="29">
        <f t="shared" si="185"/>
        <v>3</v>
      </c>
      <c r="F1702" s="29">
        <f t="shared" si="186"/>
        <v>35</v>
      </c>
      <c r="G1702" s="29">
        <f t="shared" si="187"/>
        <v>3</v>
      </c>
      <c r="H1702" s="29" t="str">
        <f t="shared" si="188"/>
        <v>Çarşamba</v>
      </c>
    </row>
    <row r="1703" spans="1:8" ht="10.5" customHeight="1" x14ac:dyDescent="0.25">
      <c r="A1703" s="28">
        <v>43706</v>
      </c>
      <c r="B1703" s="29">
        <f t="shared" si="182"/>
        <v>2019</v>
      </c>
      <c r="C1703" s="29">
        <f t="shared" si="183"/>
        <v>8</v>
      </c>
      <c r="D1703" s="29" t="str">
        <f t="shared" si="184"/>
        <v>Ağustos</v>
      </c>
      <c r="E1703" s="29">
        <f t="shared" si="185"/>
        <v>3</v>
      </c>
      <c r="F1703" s="29">
        <f t="shared" si="186"/>
        <v>35</v>
      </c>
      <c r="G1703" s="29">
        <f t="shared" si="187"/>
        <v>4</v>
      </c>
      <c r="H1703" s="29" t="str">
        <f t="shared" si="188"/>
        <v>Perşembe</v>
      </c>
    </row>
    <row r="1704" spans="1:8" ht="10.5" customHeight="1" x14ac:dyDescent="0.25">
      <c r="A1704" s="28">
        <v>43707</v>
      </c>
      <c r="B1704" s="29">
        <f t="shared" si="182"/>
        <v>2019</v>
      </c>
      <c r="C1704" s="29">
        <f t="shared" si="183"/>
        <v>8</v>
      </c>
      <c r="D1704" s="29" t="str">
        <f t="shared" si="184"/>
        <v>Ağustos</v>
      </c>
      <c r="E1704" s="29">
        <f t="shared" si="185"/>
        <v>3</v>
      </c>
      <c r="F1704" s="29">
        <f t="shared" si="186"/>
        <v>35</v>
      </c>
      <c r="G1704" s="29">
        <f t="shared" si="187"/>
        <v>5</v>
      </c>
      <c r="H1704" s="29" t="str">
        <f t="shared" si="188"/>
        <v>Cuma</v>
      </c>
    </row>
    <row r="1705" spans="1:8" ht="10.5" customHeight="1" x14ac:dyDescent="0.25">
      <c r="A1705" s="28">
        <v>43708</v>
      </c>
      <c r="B1705" s="29">
        <f t="shared" si="182"/>
        <v>2019</v>
      </c>
      <c r="C1705" s="29">
        <f t="shared" si="183"/>
        <v>8</v>
      </c>
      <c r="D1705" s="29" t="str">
        <f t="shared" si="184"/>
        <v>Ağustos</v>
      </c>
      <c r="E1705" s="29">
        <f t="shared" si="185"/>
        <v>3</v>
      </c>
      <c r="F1705" s="29">
        <f t="shared" si="186"/>
        <v>35</v>
      </c>
      <c r="G1705" s="29">
        <f t="shared" si="187"/>
        <v>6</v>
      </c>
      <c r="H1705" s="29" t="str">
        <f t="shared" si="188"/>
        <v>Cumartesi</v>
      </c>
    </row>
    <row r="1706" spans="1:8" ht="10.5" customHeight="1" x14ac:dyDescent="0.25">
      <c r="A1706" s="28">
        <v>43709</v>
      </c>
      <c r="B1706" s="29">
        <f t="shared" si="182"/>
        <v>2019</v>
      </c>
      <c r="C1706" s="29">
        <f t="shared" si="183"/>
        <v>9</v>
      </c>
      <c r="D1706" s="29" t="str">
        <f t="shared" si="184"/>
        <v>Eylül</v>
      </c>
      <c r="E1706" s="29">
        <f t="shared" si="185"/>
        <v>3</v>
      </c>
      <c r="F1706" s="29">
        <f t="shared" si="186"/>
        <v>35</v>
      </c>
      <c r="G1706" s="29">
        <f t="shared" si="187"/>
        <v>7</v>
      </c>
      <c r="H1706" s="29" t="str">
        <f t="shared" si="188"/>
        <v>Pazar</v>
      </c>
    </row>
    <row r="1707" spans="1:8" ht="10.5" customHeight="1" x14ac:dyDescent="0.25">
      <c r="A1707" s="28">
        <v>43710</v>
      </c>
      <c r="B1707" s="29">
        <f t="shared" si="182"/>
        <v>2019</v>
      </c>
      <c r="C1707" s="29">
        <f t="shared" si="183"/>
        <v>9</v>
      </c>
      <c r="D1707" s="29" t="str">
        <f t="shared" si="184"/>
        <v>Eylül</v>
      </c>
      <c r="E1707" s="29">
        <f t="shared" si="185"/>
        <v>3</v>
      </c>
      <c r="F1707" s="29">
        <f t="shared" si="186"/>
        <v>36</v>
      </c>
      <c r="G1707" s="29">
        <f t="shared" si="187"/>
        <v>1</v>
      </c>
      <c r="H1707" s="29" t="str">
        <f t="shared" si="188"/>
        <v>Pazartesi</v>
      </c>
    </row>
    <row r="1708" spans="1:8" ht="10.5" customHeight="1" x14ac:dyDescent="0.25">
      <c r="A1708" s="28">
        <v>43711</v>
      </c>
      <c r="B1708" s="29">
        <f t="shared" si="182"/>
        <v>2019</v>
      </c>
      <c r="C1708" s="29">
        <f t="shared" si="183"/>
        <v>9</v>
      </c>
      <c r="D1708" s="29" t="str">
        <f t="shared" si="184"/>
        <v>Eylül</v>
      </c>
      <c r="E1708" s="29">
        <f t="shared" si="185"/>
        <v>3</v>
      </c>
      <c r="F1708" s="29">
        <f t="shared" si="186"/>
        <v>36</v>
      </c>
      <c r="G1708" s="29">
        <f t="shared" si="187"/>
        <v>2</v>
      </c>
      <c r="H1708" s="29" t="str">
        <f t="shared" si="188"/>
        <v>Salı</v>
      </c>
    </row>
    <row r="1709" spans="1:8" ht="10.5" customHeight="1" x14ac:dyDescent="0.25">
      <c r="A1709" s="28">
        <v>43712</v>
      </c>
      <c r="B1709" s="29">
        <f t="shared" si="182"/>
        <v>2019</v>
      </c>
      <c r="C1709" s="29">
        <f t="shared" si="183"/>
        <v>9</v>
      </c>
      <c r="D1709" s="29" t="str">
        <f t="shared" si="184"/>
        <v>Eylül</v>
      </c>
      <c r="E1709" s="29">
        <f t="shared" si="185"/>
        <v>3</v>
      </c>
      <c r="F1709" s="29">
        <f t="shared" si="186"/>
        <v>36</v>
      </c>
      <c r="G1709" s="29">
        <f t="shared" si="187"/>
        <v>3</v>
      </c>
      <c r="H1709" s="29" t="str">
        <f t="shared" si="188"/>
        <v>Çarşamba</v>
      </c>
    </row>
    <row r="1710" spans="1:8" ht="10.5" customHeight="1" x14ac:dyDescent="0.25">
      <c r="A1710" s="28">
        <v>43713</v>
      </c>
      <c r="B1710" s="29">
        <f t="shared" si="182"/>
        <v>2019</v>
      </c>
      <c r="C1710" s="29">
        <f t="shared" si="183"/>
        <v>9</v>
      </c>
      <c r="D1710" s="29" t="str">
        <f t="shared" si="184"/>
        <v>Eylül</v>
      </c>
      <c r="E1710" s="29">
        <f t="shared" si="185"/>
        <v>3</v>
      </c>
      <c r="F1710" s="29">
        <f t="shared" si="186"/>
        <v>36</v>
      </c>
      <c r="G1710" s="29">
        <f t="shared" si="187"/>
        <v>4</v>
      </c>
      <c r="H1710" s="29" t="str">
        <f t="shared" si="188"/>
        <v>Perşembe</v>
      </c>
    </row>
    <row r="1711" spans="1:8" ht="10.5" customHeight="1" x14ac:dyDescent="0.25">
      <c r="A1711" s="28">
        <v>43714</v>
      </c>
      <c r="B1711" s="29">
        <f t="shared" si="182"/>
        <v>2019</v>
      </c>
      <c r="C1711" s="29">
        <f t="shared" si="183"/>
        <v>9</v>
      </c>
      <c r="D1711" s="29" t="str">
        <f t="shared" si="184"/>
        <v>Eylül</v>
      </c>
      <c r="E1711" s="29">
        <f t="shared" si="185"/>
        <v>3</v>
      </c>
      <c r="F1711" s="29">
        <f t="shared" si="186"/>
        <v>36</v>
      </c>
      <c r="G1711" s="29">
        <f t="shared" si="187"/>
        <v>5</v>
      </c>
      <c r="H1711" s="29" t="str">
        <f t="shared" si="188"/>
        <v>Cuma</v>
      </c>
    </row>
    <row r="1712" spans="1:8" ht="10.5" customHeight="1" x14ac:dyDescent="0.25">
      <c r="A1712" s="28">
        <v>43715</v>
      </c>
      <c r="B1712" s="29">
        <f t="shared" si="182"/>
        <v>2019</v>
      </c>
      <c r="C1712" s="29">
        <f t="shared" si="183"/>
        <v>9</v>
      </c>
      <c r="D1712" s="29" t="str">
        <f t="shared" si="184"/>
        <v>Eylül</v>
      </c>
      <c r="E1712" s="29">
        <f t="shared" si="185"/>
        <v>3</v>
      </c>
      <c r="F1712" s="29">
        <f t="shared" si="186"/>
        <v>36</v>
      </c>
      <c r="G1712" s="29">
        <f t="shared" si="187"/>
        <v>6</v>
      </c>
      <c r="H1712" s="29" t="str">
        <f t="shared" si="188"/>
        <v>Cumartesi</v>
      </c>
    </row>
    <row r="1713" spans="1:8" ht="10.5" customHeight="1" x14ac:dyDescent="0.25">
      <c r="A1713" s="28">
        <v>43716</v>
      </c>
      <c r="B1713" s="29">
        <f t="shared" si="182"/>
        <v>2019</v>
      </c>
      <c r="C1713" s="29">
        <f t="shared" si="183"/>
        <v>9</v>
      </c>
      <c r="D1713" s="29" t="str">
        <f t="shared" si="184"/>
        <v>Eylül</v>
      </c>
      <c r="E1713" s="29">
        <f t="shared" si="185"/>
        <v>3</v>
      </c>
      <c r="F1713" s="29">
        <f t="shared" si="186"/>
        <v>36</v>
      </c>
      <c r="G1713" s="29">
        <f t="shared" si="187"/>
        <v>7</v>
      </c>
      <c r="H1713" s="29" t="str">
        <f t="shared" si="188"/>
        <v>Pazar</v>
      </c>
    </row>
    <row r="1714" spans="1:8" ht="10.5" customHeight="1" x14ac:dyDescent="0.25">
      <c r="A1714" s="28">
        <v>43717</v>
      </c>
      <c r="B1714" s="29">
        <f t="shared" si="182"/>
        <v>2019</v>
      </c>
      <c r="C1714" s="29">
        <f t="shared" si="183"/>
        <v>9</v>
      </c>
      <c r="D1714" s="29" t="str">
        <f t="shared" si="184"/>
        <v>Eylül</v>
      </c>
      <c r="E1714" s="29">
        <f t="shared" si="185"/>
        <v>3</v>
      </c>
      <c r="F1714" s="29">
        <f t="shared" si="186"/>
        <v>37</v>
      </c>
      <c r="G1714" s="29">
        <f t="shared" si="187"/>
        <v>1</v>
      </c>
      <c r="H1714" s="29" t="str">
        <f t="shared" si="188"/>
        <v>Pazartesi</v>
      </c>
    </row>
    <row r="1715" spans="1:8" ht="10.5" customHeight="1" x14ac:dyDescent="0.25">
      <c r="A1715" s="28">
        <v>43718</v>
      </c>
      <c r="B1715" s="29">
        <f t="shared" si="182"/>
        <v>2019</v>
      </c>
      <c r="C1715" s="29">
        <f t="shared" si="183"/>
        <v>9</v>
      </c>
      <c r="D1715" s="29" t="str">
        <f t="shared" si="184"/>
        <v>Eylül</v>
      </c>
      <c r="E1715" s="29">
        <f t="shared" si="185"/>
        <v>3</v>
      </c>
      <c r="F1715" s="29">
        <f t="shared" si="186"/>
        <v>37</v>
      </c>
      <c r="G1715" s="29">
        <f t="shared" si="187"/>
        <v>2</v>
      </c>
      <c r="H1715" s="29" t="str">
        <f t="shared" si="188"/>
        <v>Salı</v>
      </c>
    </row>
    <row r="1716" spans="1:8" ht="10.5" customHeight="1" x14ac:dyDescent="0.25">
      <c r="A1716" s="28">
        <v>43719</v>
      </c>
      <c r="B1716" s="29">
        <f t="shared" si="182"/>
        <v>2019</v>
      </c>
      <c r="C1716" s="29">
        <f t="shared" si="183"/>
        <v>9</v>
      </c>
      <c r="D1716" s="29" t="str">
        <f t="shared" si="184"/>
        <v>Eylül</v>
      </c>
      <c r="E1716" s="29">
        <f t="shared" si="185"/>
        <v>3</v>
      </c>
      <c r="F1716" s="29">
        <f t="shared" si="186"/>
        <v>37</v>
      </c>
      <c r="G1716" s="29">
        <f t="shared" si="187"/>
        <v>3</v>
      </c>
      <c r="H1716" s="29" t="str">
        <f t="shared" si="188"/>
        <v>Çarşamba</v>
      </c>
    </row>
    <row r="1717" spans="1:8" ht="10.5" customHeight="1" x14ac:dyDescent="0.25">
      <c r="A1717" s="28">
        <v>43720</v>
      </c>
      <c r="B1717" s="29">
        <f t="shared" si="182"/>
        <v>2019</v>
      </c>
      <c r="C1717" s="29">
        <f t="shared" si="183"/>
        <v>9</v>
      </c>
      <c r="D1717" s="29" t="str">
        <f t="shared" si="184"/>
        <v>Eylül</v>
      </c>
      <c r="E1717" s="29">
        <f t="shared" si="185"/>
        <v>3</v>
      </c>
      <c r="F1717" s="29">
        <f t="shared" si="186"/>
        <v>37</v>
      </c>
      <c r="G1717" s="29">
        <f t="shared" si="187"/>
        <v>4</v>
      </c>
      <c r="H1717" s="29" t="str">
        <f t="shared" si="188"/>
        <v>Perşembe</v>
      </c>
    </row>
    <row r="1718" spans="1:8" ht="10.5" customHeight="1" x14ac:dyDescent="0.25">
      <c r="A1718" s="28">
        <v>43721</v>
      </c>
      <c r="B1718" s="29">
        <f t="shared" si="182"/>
        <v>2019</v>
      </c>
      <c r="C1718" s="29">
        <f t="shared" si="183"/>
        <v>9</v>
      </c>
      <c r="D1718" s="29" t="str">
        <f t="shared" si="184"/>
        <v>Eylül</v>
      </c>
      <c r="E1718" s="29">
        <f t="shared" si="185"/>
        <v>3</v>
      </c>
      <c r="F1718" s="29">
        <f t="shared" si="186"/>
        <v>37</v>
      </c>
      <c r="G1718" s="29">
        <f t="shared" si="187"/>
        <v>5</v>
      </c>
      <c r="H1718" s="29" t="str">
        <f t="shared" si="188"/>
        <v>Cuma</v>
      </c>
    </row>
    <row r="1719" spans="1:8" ht="10.5" customHeight="1" x14ac:dyDescent="0.25">
      <c r="A1719" s="28">
        <v>43722</v>
      </c>
      <c r="B1719" s="29">
        <f t="shared" si="182"/>
        <v>2019</v>
      </c>
      <c r="C1719" s="29">
        <f t="shared" si="183"/>
        <v>9</v>
      </c>
      <c r="D1719" s="29" t="str">
        <f t="shared" si="184"/>
        <v>Eylül</v>
      </c>
      <c r="E1719" s="29">
        <f t="shared" si="185"/>
        <v>3</v>
      </c>
      <c r="F1719" s="29">
        <f t="shared" si="186"/>
        <v>37</v>
      </c>
      <c r="G1719" s="29">
        <f t="shared" si="187"/>
        <v>6</v>
      </c>
      <c r="H1719" s="29" t="str">
        <f t="shared" si="188"/>
        <v>Cumartesi</v>
      </c>
    </row>
    <row r="1720" spans="1:8" ht="10.5" customHeight="1" x14ac:dyDescent="0.25">
      <c r="A1720" s="28">
        <v>43723</v>
      </c>
      <c r="B1720" s="29">
        <f t="shared" si="182"/>
        <v>2019</v>
      </c>
      <c r="C1720" s="29">
        <f t="shared" si="183"/>
        <v>9</v>
      </c>
      <c r="D1720" s="29" t="str">
        <f t="shared" si="184"/>
        <v>Eylül</v>
      </c>
      <c r="E1720" s="29">
        <f t="shared" si="185"/>
        <v>3</v>
      </c>
      <c r="F1720" s="29">
        <f t="shared" si="186"/>
        <v>37</v>
      </c>
      <c r="G1720" s="29">
        <f t="shared" si="187"/>
        <v>7</v>
      </c>
      <c r="H1720" s="29" t="str">
        <f t="shared" si="188"/>
        <v>Pazar</v>
      </c>
    </row>
    <row r="1721" spans="1:8" ht="10.5" customHeight="1" x14ac:dyDescent="0.25">
      <c r="A1721" s="28">
        <v>43724</v>
      </c>
      <c r="B1721" s="29">
        <f t="shared" si="182"/>
        <v>2019</v>
      </c>
      <c r="C1721" s="29">
        <f t="shared" si="183"/>
        <v>9</v>
      </c>
      <c r="D1721" s="29" t="str">
        <f t="shared" si="184"/>
        <v>Eylül</v>
      </c>
      <c r="E1721" s="29">
        <f t="shared" si="185"/>
        <v>3</v>
      </c>
      <c r="F1721" s="29">
        <f t="shared" si="186"/>
        <v>38</v>
      </c>
      <c r="G1721" s="29">
        <f t="shared" si="187"/>
        <v>1</v>
      </c>
      <c r="H1721" s="29" t="str">
        <f t="shared" si="188"/>
        <v>Pazartesi</v>
      </c>
    </row>
    <row r="1722" spans="1:8" ht="10.5" customHeight="1" x14ac:dyDescent="0.25">
      <c r="A1722" s="28">
        <v>43725</v>
      </c>
      <c r="B1722" s="29">
        <f t="shared" si="182"/>
        <v>2019</v>
      </c>
      <c r="C1722" s="29">
        <f t="shared" si="183"/>
        <v>9</v>
      </c>
      <c r="D1722" s="29" t="str">
        <f t="shared" si="184"/>
        <v>Eylül</v>
      </c>
      <c r="E1722" s="29">
        <f t="shared" si="185"/>
        <v>3</v>
      </c>
      <c r="F1722" s="29">
        <f t="shared" si="186"/>
        <v>38</v>
      </c>
      <c r="G1722" s="29">
        <f t="shared" si="187"/>
        <v>2</v>
      </c>
      <c r="H1722" s="29" t="str">
        <f t="shared" si="188"/>
        <v>Salı</v>
      </c>
    </row>
    <row r="1723" spans="1:8" ht="10.5" customHeight="1" x14ac:dyDescent="0.25">
      <c r="A1723" s="28">
        <v>43726</v>
      </c>
      <c r="B1723" s="29">
        <f t="shared" si="182"/>
        <v>2019</v>
      </c>
      <c r="C1723" s="29">
        <f t="shared" si="183"/>
        <v>9</v>
      </c>
      <c r="D1723" s="29" t="str">
        <f t="shared" si="184"/>
        <v>Eylül</v>
      </c>
      <c r="E1723" s="29">
        <f t="shared" si="185"/>
        <v>3</v>
      </c>
      <c r="F1723" s="29">
        <f t="shared" si="186"/>
        <v>38</v>
      </c>
      <c r="G1723" s="29">
        <f t="shared" si="187"/>
        <v>3</v>
      </c>
      <c r="H1723" s="29" t="str">
        <f t="shared" si="188"/>
        <v>Çarşamba</v>
      </c>
    </row>
    <row r="1724" spans="1:8" ht="10.5" customHeight="1" x14ac:dyDescent="0.25">
      <c r="A1724" s="28">
        <v>43727</v>
      </c>
      <c r="B1724" s="29">
        <f t="shared" si="182"/>
        <v>2019</v>
      </c>
      <c r="C1724" s="29">
        <f t="shared" si="183"/>
        <v>9</v>
      </c>
      <c r="D1724" s="29" t="str">
        <f t="shared" si="184"/>
        <v>Eylül</v>
      </c>
      <c r="E1724" s="29">
        <f t="shared" si="185"/>
        <v>3</v>
      </c>
      <c r="F1724" s="29">
        <f t="shared" si="186"/>
        <v>38</v>
      </c>
      <c r="G1724" s="29">
        <f t="shared" si="187"/>
        <v>4</v>
      </c>
      <c r="H1724" s="29" t="str">
        <f t="shared" si="188"/>
        <v>Perşembe</v>
      </c>
    </row>
    <row r="1725" spans="1:8" ht="10.5" customHeight="1" x14ac:dyDescent="0.25">
      <c r="A1725" s="28">
        <v>43728</v>
      </c>
      <c r="B1725" s="29">
        <f t="shared" si="182"/>
        <v>2019</v>
      </c>
      <c r="C1725" s="29">
        <f t="shared" si="183"/>
        <v>9</v>
      </c>
      <c r="D1725" s="29" t="str">
        <f t="shared" si="184"/>
        <v>Eylül</v>
      </c>
      <c r="E1725" s="29">
        <f t="shared" si="185"/>
        <v>3</v>
      </c>
      <c r="F1725" s="29">
        <f t="shared" si="186"/>
        <v>38</v>
      </c>
      <c r="G1725" s="29">
        <f t="shared" si="187"/>
        <v>5</v>
      </c>
      <c r="H1725" s="29" t="str">
        <f t="shared" si="188"/>
        <v>Cuma</v>
      </c>
    </row>
    <row r="1726" spans="1:8" ht="10.5" customHeight="1" x14ac:dyDescent="0.25">
      <c r="A1726" s="28">
        <v>43729</v>
      </c>
      <c r="B1726" s="29">
        <f t="shared" si="182"/>
        <v>2019</v>
      </c>
      <c r="C1726" s="29">
        <f t="shared" si="183"/>
        <v>9</v>
      </c>
      <c r="D1726" s="29" t="str">
        <f t="shared" si="184"/>
        <v>Eylül</v>
      </c>
      <c r="E1726" s="29">
        <f t="shared" si="185"/>
        <v>3</v>
      </c>
      <c r="F1726" s="29">
        <f t="shared" si="186"/>
        <v>38</v>
      </c>
      <c r="G1726" s="29">
        <f t="shared" si="187"/>
        <v>6</v>
      </c>
      <c r="H1726" s="29" t="str">
        <f t="shared" si="188"/>
        <v>Cumartesi</v>
      </c>
    </row>
    <row r="1727" spans="1:8" ht="10.5" customHeight="1" x14ac:dyDescent="0.25">
      <c r="A1727" s="28">
        <v>43730</v>
      </c>
      <c r="B1727" s="29">
        <f t="shared" si="182"/>
        <v>2019</v>
      </c>
      <c r="C1727" s="29">
        <f t="shared" si="183"/>
        <v>9</v>
      </c>
      <c r="D1727" s="29" t="str">
        <f t="shared" si="184"/>
        <v>Eylül</v>
      </c>
      <c r="E1727" s="29">
        <f t="shared" si="185"/>
        <v>3</v>
      </c>
      <c r="F1727" s="29">
        <f t="shared" si="186"/>
        <v>38</v>
      </c>
      <c r="G1727" s="29">
        <f t="shared" si="187"/>
        <v>7</v>
      </c>
      <c r="H1727" s="29" t="str">
        <f t="shared" si="188"/>
        <v>Pazar</v>
      </c>
    </row>
    <row r="1728" spans="1:8" ht="10.5" customHeight="1" x14ac:dyDescent="0.25">
      <c r="A1728" s="28">
        <v>43731</v>
      </c>
      <c r="B1728" s="29">
        <f t="shared" si="182"/>
        <v>2019</v>
      </c>
      <c r="C1728" s="29">
        <f t="shared" si="183"/>
        <v>9</v>
      </c>
      <c r="D1728" s="29" t="str">
        <f t="shared" si="184"/>
        <v>Eylül</v>
      </c>
      <c r="E1728" s="29">
        <f t="shared" si="185"/>
        <v>3</v>
      </c>
      <c r="F1728" s="29">
        <f t="shared" si="186"/>
        <v>39</v>
      </c>
      <c r="G1728" s="29">
        <f t="shared" si="187"/>
        <v>1</v>
      </c>
      <c r="H1728" s="29" t="str">
        <f t="shared" si="188"/>
        <v>Pazartesi</v>
      </c>
    </row>
    <row r="1729" spans="1:8" ht="10.5" customHeight="1" x14ac:dyDescent="0.25">
      <c r="A1729" s="28">
        <v>43732</v>
      </c>
      <c r="B1729" s="29">
        <f t="shared" si="182"/>
        <v>2019</v>
      </c>
      <c r="C1729" s="29">
        <f t="shared" si="183"/>
        <v>9</v>
      </c>
      <c r="D1729" s="29" t="str">
        <f t="shared" si="184"/>
        <v>Eylül</v>
      </c>
      <c r="E1729" s="29">
        <f t="shared" si="185"/>
        <v>3</v>
      </c>
      <c r="F1729" s="29">
        <f t="shared" si="186"/>
        <v>39</v>
      </c>
      <c r="G1729" s="29">
        <f t="shared" si="187"/>
        <v>2</v>
      </c>
      <c r="H1729" s="29" t="str">
        <f t="shared" si="188"/>
        <v>Salı</v>
      </c>
    </row>
    <row r="1730" spans="1:8" ht="10.5" customHeight="1" x14ac:dyDescent="0.25">
      <c r="A1730" s="28">
        <v>43733</v>
      </c>
      <c r="B1730" s="29">
        <f t="shared" ref="B1730:B1793" si="189">IF(A1730="","",YEAR(A1730))</f>
        <v>2019</v>
      </c>
      <c r="C1730" s="29">
        <f t="shared" ref="C1730:C1793" si="190">IF(A1730="","",MONTH(A1730))</f>
        <v>9</v>
      </c>
      <c r="D1730" s="29" t="str">
        <f t="shared" ref="D1730:D1793" si="191">IF(A1730="","",CHOOSE(MONTH(A1730),"Ocak","Şubat","Mart","Nisan","Mayıs","Haziran","Temmuz","Ağustos","Eylül","Ekim","Kasım","Aralık"))</f>
        <v>Eylül</v>
      </c>
      <c r="E1730" s="29">
        <f t="shared" ref="E1730:E1793" si="192">IF(A1730="","",ROUNDUP(MONTH(A1730)/3,0))</f>
        <v>3</v>
      </c>
      <c r="F1730" s="29">
        <f t="shared" ref="F1730:F1793" si="193">IF(A1730="","",WEEKNUM(A1730,2))</f>
        <v>39</v>
      </c>
      <c r="G1730" s="29">
        <f t="shared" ref="G1730:G1793" si="194">IF(A1730="","",WEEKDAY(A1730,2))</f>
        <v>3</v>
      </c>
      <c r="H1730" s="29" t="str">
        <f t="shared" ref="H1730:H1793" si="195">IF(A1730="","",CHOOSE(WEEKDAY(A1730,2),"Pazartesi","Salı","Çarşamba","Perşembe","Cuma","Cumartesi","Pazar"))</f>
        <v>Çarşamba</v>
      </c>
    </row>
    <row r="1731" spans="1:8" ht="10.5" customHeight="1" x14ac:dyDescent="0.25">
      <c r="A1731" s="28">
        <v>43734</v>
      </c>
      <c r="B1731" s="29">
        <f t="shared" si="189"/>
        <v>2019</v>
      </c>
      <c r="C1731" s="29">
        <f t="shared" si="190"/>
        <v>9</v>
      </c>
      <c r="D1731" s="29" t="str">
        <f t="shared" si="191"/>
        <v>Eylül</v>
      </c>
      <c r="E1731" s="29">
        <f t="shared" si="192"/>
        <v>3</v>
      </c>
      <c r="F1731" s="29">
        <f t="shared" si="193"/>
        <v>39</v>
      </c>
      <c r="G1731" s="29">
        <f t="shared" si="194"/>
        <v>4</v>
      </c>
      <c r="H1731" s="29" t="str">
        <f t="shared" si="195"/>
        <v>Perşembe</v>
      </c>
    </row>
    <row r="1732" spans="1:8" ht="10.5" customHeight="1" x14ac:dyDescent="0.25">
      <c r="A1732" s="28">
        <v>43735</v>
      </c>
      <c r="B1732" s="29">
        <f t="shared" si="189"/>
        <v>2019</v>
      </c>
      <c r="C1732" s="29">
        <f t="shared" si="190"/>
        <v>9</v>
      </c>
      <c r="D1732" s="29" t="str">
        <f t="shared" si="191"/>
        <v>Eylül</v>
      </c>
      <c r="E1732" s="29">
        <f t="shared" si="192"/>
        <v>3</v>
      </c>
      <c r="F1732" s="29">
        <f t="shared" si="193"/>
        <v>39</v>
      </c>
      <c r="G1732" s="29">
        <f t="shared" si="194"/>
        <v>5</v>
      </c>
      <c r="H1732" s="29" t="str">
        <f t="shared" si="195"/>
        <v>Cuma</v>
      </c>
    </row>
    <row r="1733" spans="1:8" ht="10.5" customHeight="1" x14ac:dyDescent="0.25">
      <c r="A1733" s="28">
        <v>43736</v>
      </c>
      <c r="B1733" s="29">
        <f t="shared" si="189"/>
        <v>2019</v>
      </c>
      <c r="C1733" s="29">
        <f t="shared" si="190"/>
        <v>9</v>
      </c>
      <c r="D1733" s="29" t="str">
        <f t="shared" si="191"/>
        <v>Eylül</v>
      </c>
      <c r="E1733" s="29">
        <f t="shared" si="192"/>
        <v>3</v>
      </c>
      <c r="F1733" s="29">
        <f t="shared" si="193"/>
        <v>39</v>
      </c>
      <c r="G1733" s="29">
        <f t="shared" si="194"/>
        <v>6</v>
      </c>
      <c r="H1733" s="29" t="str">
        <f t="shared" si="195"/>
        <v>Cumartesi</v>
      </c>
    </row>
    <row r="1734" spans="1:8" ht="10.5" customHeight="1" x14ac:dyDescent="0.25">
      <c r="A1734" s="28">
        <v>43737</v>
      </c>
      <c r="B1734" s="29">
        <f t="shared" si="189"/>
        <v>2019</v>
      </c>
      <c r="C1734" s="29">
        <f t="shared" si="190"/>
        <v>9</v>
      </c>
      <c r="D1734" s="29" t="str">
        <f t="shared" si="191"/>
        <v>Eylül</v>
      </c>
      <c r="E1734" s="29">
        <f t="shared" si="192"/>
        <v>3</v>
      </c>
      <c r="F1734" s="29">
        <f t="shared" si="193"/>
        <v>39</v>
      </c>
      <c r="G1734" s="29">
        <f t="shared" si="194"/>
        <v>7</v>
      </c>
      <c r="H1734" s="29" t="str">
        <f t="shared" si="195"/>
        <v>Pazar</v>
      </c>
    </row>
    <row r="1735" spans="1:8" ht="10.5" customHeight="1" x14ac:dyDescent="0.25">
      <c r="A1735" s="28">
        <v>43738</v>
      </c>
      <c r="B1735" s="29">
        <f t="shared" si="189"/>
        <v>2019</v>
      </c>
      <c r="C1735" s="29">
        <f t="shared" si="190"/>
        <v>9</v>
      </c>
      <c r="D1735" s="29" t="str">
        <f t="shared" si="191"/>
        <v>Eylül</v>
      </c>
      <c r="E1735" s="29">
        <f t="shared" si="192"/>
        <v>3</v>
      </c>
      <c r="F1735" s="29">
        <f t="shared" si="193"/>
        <v>40</v>
      </c>
      <c r="G1735" s="29">
        <f t="shared" si="194"/>
        <v>1</v>
      </c>
      <c r="H1735" s="29" t="str">
        <f t="shared" si="195"/>
        <v>Pazartesi</v>
      </c>
    </row>
    <row r="1736" spans="1:8" ht="10.5" customHeight="1" x14ac:dyDescent="0.25">
      <c r="A1736" s="28">
        <v>43739</v>
      </c>
      <c r="B1736" s="29">
        <f t="shared" si="189"/>
        <v>2019</v>
      </c>
      <c r="C1736" s="29">
        <f t="shared" si="190"/>
        <v>10</v>
      </c>
      <c r="D1736" s="29" t="str">
        <f t="shared" si="191"/>
        <v>Ekim</v>
      </c>
      <c r="E1736" s="29">
        <f t="shared" si="192"/>
        <v>4</v>
      </c>
      <c r="F1736" s="29">
        <f t="shared" si="193"/>
        <v>40</v>
      </c>
      <c r="G1736" s="29">
        <f t="shared" si="194"/>
        <v>2</v>
      </c>
      <c r="H1736" s="29" t="str">
        <f t="shared" si="195"/>
        <v>Salı</v>
      </c>
    </row>
    <row r="1737" spans="1:8" ht="10.5" customHeight="1" x14ac:dyDescent="0.25">
      <c r="A1737" s="28">
        <v>43740</v>
      </c>
      <c r="B1737" s="29">
        <f t="shared" si="189"/>
        <v>2019</v>
      </c>
      <c r="C1737" s="29">
        <f t="shared" si="190"/>
        <v>10</v>
      </c>
      <c r="D1737" s="29" t="str">
        <f t="shared" si="191"/>
        <v>Ekim</v>
      </c>
      <c r="E1737" s="29">
        <f t="shared" si="192"/>
        <v>4</v>
      </c>
      <c r="F1737" s="29">
        <f t="shared" si="193"/>
        <v>40</v>
      </c>
      <c r="G1737" s="29">
        <f t="shared" si="194"/>
        <v>3</v>
      </c>
      <c r="H1737" s="29" t="str">
        <f t="shared" si="195"/>
        <v>Çarşamba</v>
      </c>
    </row>
    <row r="1738" spans="1:8" ht="10.5" customHeight="1" x14ac:dyDescent="0.25">
      <c r="A1738" s="28">
        <v>43741</v>
      </c>
      <c r="B1738" s="29">
        <f t="shared" si="189"/>
        <v>2019</v>
      </c>
      <c r="C1738" s="29">
        <f t="shared" si="190"/>
        <v>10</v>
      </c>
      <c r="D1738" s="29" t="str">
        <f t="shared" si="191"/>
        <v>Ekim</v>
      </c>
      <c r="E1738" s="29">
        <f t="shared" si="192"/>
        <v>4</v>
      </c>
      <c r="F1738" s="29">
        <f t="shared" si="193"/>
        <v>40</v>
      </c>
      <c r="G1738" s="29">
        <f t="shared" si="194"/>
        <v>4</v>
      </c>
      <c r="H1738" s="29" t="str">
        <f t="shared" si="195"/>
        <v>Perşembe</v>
      </c>
    </row>
    <row r="1739" spans="1:8" ht="10.5" customHeight="1" x14ac:dyDescent="0.25">
      <c r="A1739" s="28">
        <v>43742</v>
      </c>
      <c r="B1739" s="29">
        <f t="shared" si="189"/>
        <v>2019</v>
      </c>
      <c r="C1739" s="29">
        <f t="shared" si="190"/>
        <v>10</v>
      </c>
      <c r="D1739" s="29" t="str">
        <f t="shared" si="191"/>
        <v>Ekim</v>
      </c>
      <c r="E1739" s="29">
        <f t="shared" si="192"/>
        <v>4</v>
      </c>
      <c r="F1739" s="29">
        <f t="shared" si="193"/>
        <v>40</v>
      </c>
      <c r="G1739" s="29">
        <f t="shared" si="194"/>
        <v>5</v>
      </c>
      <c r="H1739" s="29" t="str">
        <f t="shared" si="195"/>
        <v>Cuma</v>
      </c>
    </row>
    <row r="1740" spans="1:8" ht="10.5" customHeight="1" x14ac:dyDescent="0.25">
      <c r="A1740" s="28">
        <v>43743</v>
      </c>
      <c r="B1740" s="29">
        <f t="shared" si="189"/>
        <v>2019</v>
      </c>
      <c r="C1740" s="29">
        <f t="shared" si="190"/>
        <v>10</v>
      </c>
      <c r="D1740" s="29" t="str">
        <f t="shared" si="191"/>
        <v>Ekim</v>
      </c>
      <c r="E1740" s="29">
        <f t="shared" si="192"/>
        <v>4</v>
      </c>
      <c r="F1740" s="29">
        <f t="shared" si="193"/>
        <v>40</v>
      </c>
      <c r="G1740" s="29">
        <f t="shared" si="194"/>
        <v>6</v>
      </c>
      <c r="H1740" s="29" t="str">
        <f t="shared" si="195"/>
        <v>Cumartesi</v>
      </c>
    </row>
    <row r="1741" spans="1:8" ht="10.5" customHeight="1" x14ac:dyDescent="0.25">
      <c r="A1741" s="28">
        <v>43744</v>
      </c>
      <c r="B1741" s="29">
        <f t="shared" si="189"/>
        <v>2019</v>
      </c>
      <c r="C1741" s="29">
        <f t="shared" si="190"/>
        <v>10</v>
      </c>
      <c r="D1741" s="29" t="str">
        <f t="shared" si="191"/>
        <v>Ekim</v>
      </c>
      <c r="E1741" s="29">
        <f t="shared" si="192"/>
        <v>4</v>
      </c>
      <c r="F1741" s="29">
        <f t="shared" si="193"/>
        <v>40</v>
      </c>
      <c r="G1741" s="29">
        <f t="shared" si="194"/>
        <v>7</v>
      </c>
      <c r="H1741" s="29" t="str">
        <f t="shared" si="195"/>
        <v>Pazar</v>
      </c>
    </row>
    <row r="1742" spans="1:8" ht="10.5" customHeight="1" x14ac:dyDescent="0.25">
      <c r="A1742" s="28">
        <v>43745</v>
      </c>
      <c r="B1742" s="29">
        <f t="shared" si="189"/>
        <v>2019</v>
      </c>
      <c r="C1742" s="29">
        <f t="shared" si="190"/>
        <v>10</v>
      </c>
      <c r="D1742" s="29" t="str">
        <f t="shared" si="191"/>
        <v>Ekim</v>
      </c>
      <c r="E1742" s="29">
        <f t="shared" si="192"/>
        <v>4</v>
      </c>
      <c r="F1742" s="29">
        <f t="shared" si="193"/>
        <v>41</v>
      </c>
      <c r="G1742" s="29">
        <f t="shared" si="194"/>
        <v>1</v>
      </c>
      <c r="H1742" s="29" t="str">
        <f t="shared" si="195"/>
        <v>Pazartesi</v>
      </c>
    </row>
    <row r="1743" spans="1:8" ht="10.5" customHeight="1" x14ac:dyDescent="0.25">
      <c r="A1743" s="28">
        <v>43746</v>
      </c>
      <c r="B1743" s="29">
        <f t="shared" si="189"/>
        <v>2019</v>
      </c>
      <c r="C1743" s="29">
        <f t="shared" si="190"/>
        <v>10</v>
      </c>
      <c r="D1743" s="29" t="str">
        <f t="shared" si="191"/>
        <v>Ekim</v>
      </c>
      <c r="E1743" s="29">
        <f t="shared" si="192"/>
        <v>4</v>
      </c>
      <c r="F1743" s="29">
        <f t="shared" si="193"/>
        <v>41</v>
      </c>
      <c r="G1743" s="29">
        <f t="shared" si="194"/>
        <v>2</v>
      </c>
      <c r="H1743" s="29" t="str">
        <f t="shared" si="195"/>
        <v>Salı</v>
      </c>
    </row>
    <row r="1744" spans="1:8" ht="10.5" customHeight="1" x14ac:dyDescent="0.25">
      <c r="A1744" s="28">
        <v>43747</v>
      </c>
      <c r="B1744" s="29">
        <f t="shared" si="189"/>
        <v>2019</v>
      </c>
      <c r="C1744" s="29">
        <f t="shared" si="190"/>
        <v>10</v>
      </c>
      <c r="D1744" s="29" t="str">
        <f t="shared" si="191"/>
        <v>Ekim</v>
      </c>
      <c r="E1744" s="29">
        <f t="shared" si="192"/>
        <v>4</v>
      </c>
      <c r="F1744" s="29">
        <f t="shared" si="193"/>
        <v>41</v>
      </c>
      <c r="G1744" s="29">
        <f t="shared" si="194"/>
        <v>3</v>
      </c>
      <c r="H1744" s="29" t="str">
        <f t="shared" si="195"/>
        <v>Çarşamba</v>
      </c>
    </row>
    <row r="1745" spans="1:8" ht="10.5" customHeight="1" x14ac:dyDescent="0.25">
      <c r="A1745" s="28">
        <v>43748</v>
      </c>
      <c r="B1745" s="29">
        <f t="shared" si="189"/>
        <v>2019</v>
      </c>
      <c r="C1745" s="29">
        <f t="shared" si="190"/>
        <v>10</v>
      </c>
      <c r="D1745" s="29" t="str">
        <f t="shared" si="191"/>
        <v>Ekim</v>
      </c>
      <c r="E1745" s="29">
        <f t="shared" si="192"/>
        <v>4</v>
      </c>
      <c r="F1745" s="29">
        <f t="shared" si="193"/>
        <v>41</v>
      </c>
      <c r="G1745" s="29">
        <f t="shared" si="194"/>
        <v>4</v>
      </c>
      <c r="H1745" s="29" t="str">
        <f t="shared" si="195"/>
        <v>Perşembe</v>
      </c>
    </row>
    <row r="1746" spans="1:8" ht="10.5" customHeight="1" x14ac:dyDescent="0.25">
      <c r="A1746" s="28">
        <v>43749</v>
      </c>
      <c r="B1746" s="29">
        <f t="shared" si="189"/>
        <v>2019</v>
      </c>
      <c r="C1746" s="29">
        <f t="shared" si="190"/>
        <v>10</v>
      </c>
      <c r="D1746" s="29" t="str">
        <f t="shared" si="191"/>
        <v>Ekim</v>
      </c>
      <c r="E1746" s="29">
        <f t="shared" si="192"/>
        <v>4</v>
      </c>
      <c r="F1746" s="29">
        <f t="shared" si="193"/>
        <v>41</v>
      </c>
      <c r="G1746" s="29">
        <f t="shared" si="194"/>
        <v>5</v>
      </c>
      <c r="H1746" s="29" t="str">
        <f t="shared" si="195"/>
        <v>Cuma</v>
      </c>
    </row>
    <row r="1747" spans="1:8" ht="10.5" customHeight="1" x14ac:dyDescent="0.25">
      <c r="A1747" s="28">
        <v>43750</v>
      </c>
      <c r="B1747" s="29">
        <f t="shared" si="189"/>
        <v>2019</v>
      </c>
      <c r="C1747" s="29">
        <f t="shared" si="190"/>
        <v>10</v>
      </c>
      <c r="D1747" s="29" t="str">
        <f t="shared" si="191"/>
        <v>Ekim</v>
      </c>
      <c r="E1747" s="29">
        <f t="shared" si="192"/>
        <v>4</v>
      </c>
      <c r="F1747" s="29">
        <f t="shared" si="193"/>
        <v>41</v>
      </c>
      <c r="G1747" s="29">
        <f t="shared" si="194"/>
        <v>6</v>
      </c>
      <c r="H1747" s="29" t="str">
        <f t="shared" si="195"/>
        <v>Cumartesi</v>
      </c>
    </row>
    <row r="1748" spans="1:8" ht="10.5" customHeight="1" x14ac:dyDescent="0.25">
      <c r="A1748" s="28">
        <v>43751</v>
      </c>
      <c r="B1748" s="29">
        <f t="shared" si="189"/>
        <v>2019</v>
      </c>
      <c r="C1748" s="29">
        <f t="shared" si="190"/>
        <v>10</v>
      </c>
      <c r="D1748" s="29" t="str">
        <f t="shared" si="191"/>
        <v>Ekim</v>
      </c>
      <c r="E1748" s="29">
        <f t="shared" si="192"/>
        <v>4</v>
      </c>
      <c r="F1748" s="29">
        <f t="shared" si="193"/>
        <v>41</v>
      </c>
      <c r="G1748" s="29">
        <f t="shared" si="194"/>
        <v>7</v>
      </c>
      <c r="H1748" s="29" t="str">
        <f t="shared" si="195"/>
        <v>Pazar</v>
      </c>
    </row>
    <row r="1749" spans="1:8" ht="10.5" customHeight="1" x14ac:dyDescent="0.25">
      <c r="A1749" s="28">
        <v>43752</v>
      </c>
      <c r="B1749" s="29">
        <f t="shared" si="189"/>
        <v>2019</v>
      </c>
      <c r="C1749" s="29">
        <f t="shared" si="190"/>
        <v>10</v>
      </c>
      <c r="D1749" s="29" t="str">
        <f t="shared" si="191"/>
        <v>Ekim</v>
      </c>
      <c r="E1749" s="29">
        <f t="shared" si="192"/>
        <v>4</v>
      </c>
      <c r="F1749" s="29">
        <f t="shared" si="193"/>
        <v>42</v>
      </c>
      <c r="G1749" s="29">
        <f t="shared" si="194"/>
        <v>1</v>
      </c>
      <c r="H1749" s="29" t="str">
        <f t="shared" si="195"/>
        <v>Pazartesi</v>
      </c>
    </row>
    <row r="1750" spans="1:8" ht="10.5" customHeight="1" x14ac:dyDescent="0.25">
      <c r="A1750" s="28">
        <v>43753</v>
      </c>
      <c r="B1750" s="29">
        <f t="shared" si="189"/>
        <v>2019</v>
      </c>
      <c r="C1750" s="29">
        <f t="shared" si="190"/>
        <v>10</v>
      </c>
      <c r="D1750" s="29" t="str">
        <f t="shared" si="191"/>
        <v>Ekim</v>
      </c>
      <c r="E1750" s="29">
        <f t="shared" si="192"/>
        <v>4</v>
      </c>
      <c r="F1750" s="29">
        <f t="shared" si="193"/>
        <v>42</v>
      </c>
      <c r="G1750" s="29">
        <f t="shared" si="194"/>
        <v>2</v>
      </c>
      <c r="H1750" s="29" t="str">
        <f t="shared" si="195"/>
        <v>Salı</v>
      </c>
    </row>
    <row r="1751" spans="1:8" ht="10.5" customHeight="1" x14ac:dyDescent="0.25">
      <c r="A1751" s="28">
        <v>43754</v>
      </c>
      <c r="B1751" s="29">
        <f t="shared" si="189"/>
        <v>2019</v>
      </c>
      <c r="C1751" s="29">
        <f t="shared" si="190"/>
        <v>10</v>
      </c>
      <c r="D1751" s="29" t="str">
        <f t="shared" si="191"/>
        <v>Ekim</v>
      </c>
      <c r="E1751" s="29">
        <f t="shared" si="192"/>
        <v>4</v>
      </c>
      <c r="F1751" s="29">
        <f t="shared" si="193"/>
        <v>42</v>
      </c>
      <c r="G1751" s="29">
        <f t="shared" si="194"/>
        <v>3</v>
      </c>
      <c r="H1751" s="29" t="str">
        <f t="shared" si="195"/>
        <v>Çarşamba</v>
      </c>
    </row>
    <row r="1752" spans="1:8" ht="10.5" customHeight="1" x14ac:dyDescent="0.25">
      <c r="A1752" s="28">
        <v>43755</v>
      </c>
      <c r="B1752" s="29">
        <f t="shared" si="189"/>
        <v>2019</v>
      </c>
      <c r="C1752" s="29">
        <f t="shared" si="190"/>
        <v>10</v>
      </c>
      <c r="D1752" s="29" t="str">
        <f t="shared" si="191"/>
        <v>Ekim</v>
      </c>
      <c r="E1752" s="29">
        <f t="shared" si="192"/>
        <v>4</v>
      </c>
      <c r="F1752" s="29">
        <f t="shared" si="193"/>
        <v>42</v>
      </c>
      <c r="G1752" s="29">
        <f t="shared" si="194"/>
        <v>4</v>
      </c>
      <c r="H1752" s="29" t="str">
        <f t="shared" si="195"/>
        <v>Perşembe</v>
      </c>
    </row>
    <row r="1753" spans="1:8" ht="10.5" customHeight="1" x14ac:dyDescent="0.25">
      <c r="A1753" s="28">
        <v>43756</v>
      </c>
      <c r="B1753" s="29">
        <f t="shared" si="189"/>
        <v>2019</v>
      </c>
      <c r="C1753" s="29">
        <f t="shared" si="190"/>
        <v>10</v>
      </c>
      <c r="D1753" s="29" t="str">
        <f t="shared" si="191"/>
        <v>Ekim</v>
      </c>
      <c r="E1753" s="29">
        <f t="shared" si="192"/>
        <v>4</v>
      </c>
      <c r="F1753" s="29">
        <f t="shared" si="193"/>
        <v>42</v>
      </c>
      <c r="G1753" s="29">
        <f t="shared" si="194"/>
        <v>5</v>
      </c>
      <c r="H1753" s="29" t="str">
        <f t="shared" si="195"/>
        <v>Cuma</v>
      </c>
    </row>
    <row r="1754" spans="1:8" ht="10.5" customHeight="1" x14ac:dyDescent="0.25">
      <c r="A1754" s="28">
        <v>43757</v>
      </c>
      <c r="B1754" s="29">
        <f t="shared" si="189"/>
        <v>2019</v>
      </c>
      <c r="C1754" s="29">
        <f t="shared" si="190"/>
        <v>10</v>
      </c>
      <c r="D1754" s="29" t="str">
        <f t="shared" si="191"/>
        <v>Ekim</v>
      </c>
      <c r="E1754" s="29">
        <f t="shared" si="192"/>
        <v>4</v>
      </c>
      <c r="F1754" s="29">
        <f t="shared" si="193"/>
        <v>42</v>
      </c>
      <c r="G1754" s="29">
        <f t="shared" si="194"/>
        <v>6</v>
      </c>
      <c r="H1754" s="29" t="str">
        <f t="shared" si="195"/>
        <v>Cumartesi</v>
      </c>
    </row>
    <row r="1755" spans="1:8" ht="10.5" customHeight="1" x14ac:dyDescent="0.25">
      <c r="A1755" s="28">
        <v>43758</v>
      </c>
      <c r="B1755" s="29">
        <f t="shared" si="189"/>
        <v>2019</v>
      </c>
      <c r="C1755" s="29">
        <f t="shared" si="190"/>
        <v>10</v>
      </c>
      <c r="D1755" s="29" t="str">
        <f t="shared" si="191"/>
        <v>Ekim</v>
      </c>
      <c r="E1755" s="29">
        <f t="shared" si="192"/>
        <v>4</v>
      </c>
      <c r="F1755" s="29">
        <f t="shared" si="193"/>
        <v>42</v>
      </c>
      <c r="G1755" s="29">
        <f t="shared" si="194"/>
        <v>7</v>
      </c>
      <c r="H1755" s="29" t="str">
        <f t="shared" si="195"/>
        <v>Pazar</v>
      </c>
    </row>
    <row r="1756" spans="1:8" ht="10.5" customHeight="1" x14ac:dyDescent="0.25">
      <c r="A1756" s="28">
        <v>43759</v>
      </c>
      <c r="B1756" s="29">
        <f t="shared" si="189"/>
        <v>2019</v>
      </c>
      <c r="C1756" s="29">
        <f t="shared" si="190"/>
        <v>10</v>
      </c>
      <c r="D1756" s="29" t="str">
        <f t="shared" si="191"/>
        <v>Ekim</v>
      </c>
      <c r="E1756" s="29">
        <f t="shared" si="192"/>
        <v>4</v>
      </c>
      <c r="F1756" s="29">
        <f t="shared" si="193"/>
        <v>43</v>
      </c>
      <c r="G1756" s="29">
        <f t="shared" si="194"/>
        <v>1</v>
      </c>
      <c r="H1756" s="29" t="str">
        <f t="shared" si="195"/>
        <v>Pazartesi</v>
      </c>
    </row>
    <row r="1757" spans="1:8" ht="10.5" customHeight="1" x14ac:dyDescent="0.25">
      <c r="A1757" s="28">
        <v>43760</v>
      </c>
      <c r="B1757" s="29">
        <f t="shared" si="189"/>
        <v>2019</v>
      </c>
      <c r="C1757" s="29">
        <f t="shared" si="190"/>
        <v>10</v>
      </c>
      <c r="D1757" s="29" t="str">
        <f t="shared" si="191"/>
        <v>Ekim</v>
      </c>
      <c r="E1757" s="29">
        <f t="shared" si="192"/>
        <v>4</v>
      </c>
      <c r="F1757" s="29">
        <f t="shared" si="193"/>
        <v>43</v>
      </c>
      <c r="G1757" s="29">
        <f t="shared" si="194"/>
        <v>2</v>
      </c>
      <c r="H1757" s="29" t="str">
        <f t="shared" si="195"/>
        <v>Salı</v>
      </c>
    </row>
    <row r="1758" spans="1:8" ht="10.5" customHeight="1" x14ac:dyDescent="0.25">
      <c r="A1758" s="28">
        <v>43761</v>
      </c>
      <c r="B1758" s="29">
        <f t="shared" si="189"/>
        <v>2019</v>
      </c>
      <c r="C1758" s="29">
        <f t="shared" si="190"/>
        <v>10</v>
      </c>
      <c r="D1758" s="29" t="str">
        <f t="shared" si="191"/>
        <v>Ekim</v>
      </c>
      <c r="E1758" s="29">
        <f t="shared" si="192"/>
        <v>4</v>
      </c>
      <c r="F1758" s="29">
        <f t="shared" si="193"/>
        <v>43</v>
      </c>
      <c r="G1758" s="29">
        <f t="shared" si="194"/>
        <v>3</v>
      </c>
      <c r="H1758" s="29" t="str">
        <f t="shared" si="195"/>
        <v>Çarşamba</v>
      </c>
    </row>
    <row r="1759" spans="1:8" ht="10.5" customHeight="1" x14ac:dyDescent="0.25">
      <c r="A1759" s="28">
        <v>43762</v>
      </c>
      <c r="B1759" s="29">
        <f t="shared" si="189"/>
        <v>2019</v>
      </c>
      <c r="C1759" s="29">
        <f t="shared" si="190"/>
        <v>10</v>
      </c>
      <c r="D1759" s="29" t="str">
        <f t="shared" si="191"/>
        <v>Ekim</v>
      </c>
      <c r="E1759" s="29">
        <f t="shared" si="192"/>
        <v>4</v>
      </c>
      <c r="F1759" s="29">
        <f t="shared" si="193"/>
        <v>43</v>
      </c>
      <c r="G1759" s="29">
        <f t="shared" si="194"/>
        <v>4</v>
      </c>
      <c r="H1759" s="29" t="str">
        <f t="shared" si="195"/>
        <v>Perşembe</v>
      </c>
    </row>
    <row r="1760" spans="1:8" ht="10.5" customHeight="1" x14ac:dyDescent="0.25">
      <c r="A1760" s="28">
        <v>43763</v>
      </c>
      <c r="B1760" s="29">
        <f t="shared" si="189"/>
        <v>2019</v>
      </c>
      <c r="C1760" s="29">
        <f t="shared" si="190"/>
        <v>10</v>
      </c>
      <c r="D1760" s="29" t="str">
        <f t="shared" si="191"/>
        <v>Ekim</v>
      </c>
      <c r="E1760" s="29">
        <f t="shared" si="192"/>
        <v>4</v>
      </c>
      <c r="F1760" s="29">
        <f t="shared" si="193"/>
        <v>43</v>
      </c>
      <c r="G1760" s="29">
        <f t="shared" si="194"/>
        <v>5</v>
      </c>
      <c r="H1760" s="29" t="str">
        <f t="shared" si="195"/>
        <v>Cuma</v>
      </c>
    </row>
    <row r="1761" spans="1:8" ht="10.5" customHeight="1" x14ac:dyDescent="0.25">
      <c r="A1761" s="28">
        <v>43764</v>
      </c>
      <c r="B1761" s="29">
        <f t="shared" si="189"/>
        <v>2019</v>
      </c>
      <c r="C1761" s="29">
        <f t="shared" si="190"/>
        <v>10</v>
      </c>
      <c r="D1761" s="29" t="str">
        <f t="shared" si="191"/>
        <v>Ekim</v>
      </c>
      <c r="E1761" s="29">
        <f t="shared" si="192"/>
        <v>4</v>
      </c>
      <c r="F1761" s="29">
        <f t="shared" si="193"/>
        <v>43</v>
      </c>
      <c r="G1761" s="29">
        <f t="shared" si="194"/>
        <v>6</v>
      </c>
      <c r="H1761" s="29" t="str">
        <f t="shared" si="195"/>
        <v>Cumartesi</v>
      </c>
    </row>
    <row r="1762" spans="1:8" ht="10.5" customHeight="1" x14ac:dyDescent="0.25">
      <c r="A1762" s="28">
        <v>43765</v>
      </c>
      <c r="B1762" s="29">
        <f t="shared" si="189"/>
        <v>2019</v>
      </c>
      <c r="C1762" s="29">
        <f t="shared" si="190"/>
        <v>10</v>
      </c>
      <c r="D1762" s="29" t="str">
        <f t="shared" si="191"/>
        <v>Ekim</v>
      </c>
      <c r="E1762" s="29">
        <f t="shared" si="192"/>
        <v>4</v>
      </c>
      <c r="F1762" s="29">
        <f t="shared" si="193"/>
        <v>43</v>
      </c>
      <c r="G1762" s="29">
        <f t="shared" si="194"/>
        <v>7</v>
      </c>
      <c r="H1762" s="29" t="str">
        <f t="shared" si="195"/>
        <v>Pazar</v>
      </c>
    </row>
    <row r="1763" spans="1:8" ht="10.5" customHeight="1" x14ac:dyDescent="0.25">
      <c r="A1763" s="28">
        <v>43766</v>
      </c>
      <c r="B1763" s="29">
        <f t="shared" si="189"/>
        <v>2019</v>
      </c>
      <c r="C1763" s="29">
        <f t="shared" si="190"/>
        <v>10</v>
      </c>
      <c r="D1763" s="29" t="str">
        <f t="shared" si="191"/>
        <v>Ekim</v>
      </c>
      <c r="E1763" s="29">
        <f t="shared" si="192"/>
        <v>4</v>
      </c>
      <c r="F1763" s="29">
        <f t="shared" si="193"/>
        <v>44</v>
      </c>
      <c r="G1763" s="29">
        <f t="shared" si="194"/>
        <v>1</v>
      </c>
      <c r="H1763" s="29" t="str">
        <f t="shared" si="195"/>
        <v>Pazartesi</v>
      </c>
    </row>
    <row r="1764" spans="1:8" ht="10.5" customHeight="1" x14ac:dyDescent="0.25">
      <c r="A1764" s="28">
        <v>43767</v>
      </c>
      <c r="B1764" s="29">
        <f t="shared" si="189"/>
        <v>2019</v>
      </c>
      <c r="C1764" s="29">
        <f t="shared" si="190"/>
        <v>10</v>
      </c>
      <c r="D1764" s="29" t="str">
        <f t="shared" si="191"/>
        <v>Ekim</v>
      </c>
      <c r="E1764" s="29">
        <f t="shared" si="192"/>
        <v>4</v>
      </c>
      <c r="F1764" s="29">
        <f t="shared" si="193"/>
        <v>44</v>
      </c>
      <c r="G1764" s="29">
        <f t="shared" si="194"/>
        <v>2</v>
      </c>
      <c r="H1764" s="29" t="str">
        <f t="shared" si="195"/>
        <v>Salı</v>
      </c>
    </row>
    <row r="1765" spans="1:8" ht="10.5" customHeight="1" x14ac:dyDescent="0.25">
      <c r="A1765" s="28">
        <v>43768</v>
      </c>
      <c r="B1765" s="29">
        <f t="shared" si="189"/>
        <v>2019</v>
      </c>
      <c r="C1765" s="29">
        <f t="shared" si="190"/>
        <v>10</v>
      </c>
      <c r="D1765" s="29" t="str">
        <f t="shared" si="191"/>
        <v>Ekim</v>
      </c>
      <c r="E1765" s="29">
        <f t="shared" si="192"/>
        <v>4</v>
      </c>
      <c r="F1765" s="29">
        <f t="shared" si="193"/>
        <v>44</v>
      </c>
      <c r="G1765" s="29">
        <f t="shared" si="194"/>
        <v>3</v>
      </c>
      <c r="H1765" s="29" t="str">
        <f t="shared" si="195"/>
        <v>Çarşamba</v>
      </c>
    </row>
    <row r="1766" spans="1:8" ht="10.5" customHeight="1" x14ac:dyDescent="0.25">
      <c r="A1766" s="28">
        <v>43769</v>
      </c>
      <c r="B1766" s="29">
        <f t="shared" si="189"/>
        <v>2019</v>
      </c>
      <c r="C1766" s="29">
        <f t="shared" si="190"/>
        <v>10</v>
      </c>
      <c r="D1766" s="29" t="str">
        <f t="shared" si="191"/>
        <v>Ekim</v>
      </c>
      <c r="E1766" s="29">
        <f t="shared" si="192"/>
        <v>4</v>
      </c>
      <c r="F1766" s="29">
        <f t="shared" si="193"/>
        <v>44</v>
      </c>
      <c r="G1766" s="29">
        <f t="shared" si="194"/>
        <v>4</v>
      </c>
      <c r="H1766" s="29" t="str">
        <f t="shared" si="195"/>
        <v>Perşembe</v>
      </c>
    </row>
    <row r="1767" spans="1:8" ht="10.5" customHeight="1" x14ac:dyDescent="0.25">
      <c r="A1767" s="28">
        <v>43770</v>
      </c>
      <c r="B1767" s="29">
        <f t="shared" si="189"/>
        <v>2019</v>
      </c>
      <c r="C1767" s="29">
        <f t="shared" si="190"/>
        <v>11</v>
      </c>
      <c r="D1767" s="29" t="str">
        <f t="shared" si="191"/>
        <v>Kasım</v>
      </c>
      <c r="E1767" s="29">
        <f t="shared" si="192"/>
        <v>4</v>
      </c>
      <c r="F1767" s="29">
        <f t="shared" si="193"/>
        <v>44</v>
      </c>
      <c r="G1767" s="29">
        <f t="shared" si="194"/>
        <v>5</v>
      </c>
      <c r="H1767" s="29" t="str">
        <f t="shared" si="195"/>
        <v>Cuma</v>
      </c>
    </row>
    <row r="1768" spans="1:8" ht="10.5" customHeight="1" x14ac:dyDescent="0.25">
      <c r="A1768" s="28">
        <v>43771</v>
      </c>
      <c r="B1768" s="29">
        <f t="shared" si="189"/>
        <v>2019</v>
      </c>
      <c r="C1768" s="29">
        <f t="shared" si="190"/>
        <v>11</v>
      </c>
      <c r="D1768" s="29" t="str">
        <f t="shared" si="191"/>
        <v>Kasım</v>
      </c>
      <c r="E1768" s="29">
        <f t="shared" si="192"/>
        <v>4</v>
      </c>
      <c r="F1768" s="29">
        <f t="shared" si="193"/>
        <v>44</v>
      </c>
      <c r="G1768" s="29">
        <f t="shared" si="194"/>
        <v>6</v>
      </c>
      <c r="H1768" s="29" t="str">
        <f t="shared" si="195"/>
        <v>Cumartesi</v>
      </c>
    </row>
    <row r="1769" spans="1:8" ht="10.5" customHeight="1" x14ac:dyDescent="0.25">
      <c r="A1769" s="28">
        <v>43772</v>
      </c>
      <c r="B1769" s="29">
        <f t="shared" si="189"/>
        <v>2019</v>
      </c>
      <c r="C1769" s="29">
        <f t="shared" si="190"/>
        <v>11</v>
      </c>
      <c r="D1769" s="29" t="str">
        <f t="shared" si="191"/>
        <v>Kasım</v>
      </c>
      <c r="E1769" s="29">
        <f t="shared" si="192"/>
        <v>4</v>
      </c>
      <c r="F1769" s="29">
        <f t="shared" si="193"/>
        <v>44</v>
      </c>
      <c r="G1769" s="29">
        <f t="shared" si="194"/>
        <v>7</v>
      </c>
      <c r="H1769" s="29" t="str">
        <f t="shared" si="195"/>
        <v>Pazar</v>
      </c>
    </row>
    <row r="1770" spans="1:8" ht="10.5" customHeight="1" x14ac:dyDescent="0.25">
      <c r="A1770" s="28">
        <v>43773</v>
      </c>
      <c r="B1770" s="29">
        <f t="shared" si="189"/>
        <v>2019</v>
      </c>
      <c r="C1770" s="29">
        <f t="shared" si="190"/>
        <v>11</v>
      </c>
      <c r="D1770" s="29" t="str">
        <f t="shared" si="191"/>
        <v>Kasım</v>
      </c>
      <c r="E1770" s="29">
        <f t="shared" si="192"/>
        <v>4</v>
      </c>
      <c r="F1770" s="29">
        <f t="shared" si="193"/>
        <v>45</v>
      </c>
      <c r="G1770" s="29">
        <f t="shared" si="194"/>
        <v>1</v>
      </c>
      <c r="H1770" s="29" t="str">
        <f t="shared" si="195"/>
        <v>Pazartesi</v>
      </c>
    </row>
    <row r="1771" spans="1:8" ht="10.5" customHeight="1" x14ac:dyDescent="0.25">
      <c r="A1771" s="28">
        <v>43774</v>
      </c>
      <c r="B1771" s="29">
        <f t="shared" si="189"/>
        <v>2019</v>
      </c>
      <c r="C1771" s="29">
        <f t="shared" si="190"/>
        <v>11</v>
      </c>
      <c r="D1771" s="29" t="str">
        <f t="shared" si="191"/>
        <v>Kasım</v>
      </c>
      <c r="E1771" s="29">
        <f t="shared" si="192"/>
        <v>4</v>
      </c>
      <c r="F1771" s="29">
        <f t="shared" si="193"/>
        <v>45</v>
      </c>
      <c r="G1771" s="29">
        <f t="shared" si="194"/>
        <v>2</v>
      </c>
      <c r="H1771" s="29" t="str">
        <f t="shared" si="195"/>
        <v>Salı</v>
      </c>
    </row>
    <row r="1772" spans="1:8" ht="10.5" customHeight="1" x14ac:dyDescent="0.25">
      <c r="A1772" s="28">
        <v>43775</v>
      </c>
      <c r="B1772" s="29">
        <f t="shared" si="189"/>
        <v>2019</v>
      </c>
      <c r="C1772" s="29">
        <f t="shared" si="190"/>
        <v>11</v>
      </c>
      <c r="D1772" s="29" t="str">
        <f t="shared" si="191"/>
        <v>Kasım</v>
      </c>
      <c r="E1772" s="29">
        <f t="shared" si="192"/>
        <v>4</v>
      </c>
      <c r="F1772" s="29">
        <f t="shared" si="193"/>
        <v>45</v>
      </c>
      <c r="G1772" s="29">
        <f t="shared" si="194"/>
        <v>3</v>
      </c>
      <c r="H1772" s="29" t="str">
        <f t="shared" si="195"/>
        <v>Çarşamba</v>
      </c>
    </row>
    <row r="1773" spans="1:8" ht="10.5" customHeight="1" x14ac:dyDescent="0.25">
      <c r="A1773" s="28">
        <v>43776</v>
      </c>
      <c r="B1773" s="29">
        <f t="shared" si="189"/>
        <v>2019</v>
      </c>
      <c r="C1773" s="29">
        <f t="shared" si="190"/>
        <v>11</v>
      </c>
      <c r="D1773" s="29" t="str">
        <f t="shared" si="191"/>
        <v>Kasım</v>
      </c>
      <c r="E1773" s="29">
        <f t="shared" si="192"/>
        <v>4</v>
      </c>
      <c r="F1773" s="29">
        <f t="shared" si="193"/>
        <v>45</v>
      </c>
      <c r="G1773" s="29">
        <f t="shared" si="194"/>
        <v>4</v>
      </c>
      <c r="H1773" s="29" t="str">
        <f t="shared" si="195"/>
        <v>Perşembe</v>
      </c>
    </row>
    <row r="1774" spans="1:8" ht="10.5" customHeight="1" x14ac:dyDescent="0.25">
      <c r="A1774" s="28">
        <v>43777</v>
      </c>
      <c r="B1774" s="29">
        <f t="shared" si="189"/>
        <v>2019</v>
      </c>
      <c r="C1774" s="29">
        <f t="shared" si="190"/>
        <v>11</v>
      </c>
      <c r="D1774" s="29" t="str">
        <f t="shared" si="191"/>
        <v>Kasım</v>
      </c>
      <c r="E1774" s="29">
        <f t="shared" si="192"/>
        <v>4</v>
      </c>
      <c r="F1774" s="29">
        <f t="shared" si="193"/>
        <v>45</v>
      </c>
      <c r="G1774" s="29">
        <f t="shared" si="194"/>
        <v>5</v>
      </c>
      <c r="H1774" s="29" t="str">
        <f t="shared" si="195"/>
        <v>Cuma</v>
      </c>
    </row>
    <row r="1775" spans="1:8" ht="10.5" customHeight="1" x14ac:dyDescent="0.25">
      <c r="A1775" s="28">
        <v>43778</v>
      </c>
      <c r="B1775" s="29">
        <f t="shared" si="189"/>
        <v>2019</v>
      </c>
      <c r="C1775" s="29">
        <f t="shared" si="190"/>
        <v>11</v>
      </c>
      <c r="D1775" s="29" t="str">
        <f t="shared" si="191"/>
        <v>Kasım</v>
      </c>
      <c r="E1775" s="29">
        <f t="shared" si="192"/>
        <v>4</v>
      </c>
      <c r="F1775" s="29">
        <f t="shared" si="193"/>
        <v>45</v>
      </c>
      <c r="G1775" s="29">
        <f t="shared" si="194"/>
        <v>6</v>
      </c>
      <c r="H1775" s="29" t="str">
        <f t="shared" si="195"/>
        <v>Cumartesi</v>
      </c>
    </row>
    <row r="1776" spans="1:8" ht="10.5" customHeight="1" x14ac:dyDescent="0.25">
      <c r="A1776" s="28">
        <v>43779</v>
      </c>
      <c r="B1776" s="29">
        <f t="shared" si="189"/>
        <v>2019</v>
      </c>
      <c r="C1776" s="29">
        <f t="shared" si="190"/>
        <v>11</v>
      </c>
      <c r="D1776" s="29" t="str">
        <f t="shared" si="191"/>
        <v>Kasım</v>
      </c>
      <c r="E1776" s="29">
        <f t="shared" si="192"/>
        <v>4</v>
      </c>
      <c r="F1776" s="29">
        <f t="shared" si="193"/>
        <v>45</v>
      </c>
      <c r="G1776" s="29">
        <f t="shared" si="194"/>
        <v>7</v>
      </c>
      <c r="H1776" s="29" t="str">
        <f t="shared" si="195"/>
        <v>Pazar</v>
      </c>
    </row>
    <row r="1777" spans="1:8" ht="10.5" customHeight="1" x14ac:dyDescent="0.25">
      <c r="A1777" s="28">
        <v>43780</v>
      </c>
      <c r="B1777" s="29">
        <f t="shared" si="189"/>
        <v>2019</v>
      </c>
      <c r="C1777" s="29">
        <f t="shared" si="190"/>
        <v>11</v>
      </c>
      <c r="D1777" s="29" t="str">
        <f t="shared" si="191"/>
        <v>Kasım</v>
      </c>
      <c r="E1777" s="29">
        <f t="shared" si="192"/>
        <v>4</v>
      </c>
      <c r="F1777" s="29">
        <f t="shared" si="193"/>
        <v>46</v>
      </c>
      <c r="G1777" s="29">
        <f t="shared" si="194"/>
        <v>1</v>
      </c>
      <c r="H1777" s="29" t="str">
        <f t="shared" si="195"/>
        <v>Pazartesi</v>
      </c>
    </row>
    <row r="1778" spans="1:8" ht="10.5" customHeight="1" x14ac:dyDescent="0.25">
      <c r="A1778" s="28">
        <v>43781</v>
      </c>
      <c r="B1778" s="29">
        <f t="shared" si="189"/>
        <v>2019</v>
      </c>
      <c r="C1778" s="29">
        <f t="shared" si="190"/>
        <v>11</v>
      </c>
      <c r="D1778" s="29" t="str">
        <f t="shared" si="191"/>
        <v>Kasım</v>
      </c>
      <c r="E1778" s="29">
        <f t="shared" si="192"/>
        <v>4</v>
      </c>
      <c r="F1778" s="29">
        <f t="shared" si="193"/>
        <v>46</v>
      </c>
      <c r="G1778" s="29">
        <f t="shared" si="194"/>
        <v>2</v>
      </c>
      <c r="H1778" s="29" t="str">
        <f t="shared" si="195"/>
        <v>Salı</v>
      </c>
    </row>
    <row r="1779" spans="1:8" ht="10.5" customHeight="1" x14ac:dyDescent="0.25">
      <c r="A1779" s="28">
        <v>43782</v>
      </c>
      <c r="B1779" s="29">
        <f t="shared" si="189"/>
        <v>2019</v>
      </c>
      <c r="C1779" s="29">
        <f t="shared" si="190"/>
        <v>11</v>
      </c>
      <c r="D1779" s="29" t="str">
        <f t="shared" si="191"/>
        <v>Kasım</v>
      </c>
      <c r="E1779" s="29">
        <f t="shared" si="192"/>
        <v>4</v>
      </c>
      <c r="F1779" s="29">
        <f t="shared" si="193"/>
        <v>46</v>
      </c>
      <c r="G1779" s="29">
        <f t="shared" si="194"/>
        <v>3</v>
      </c>
      <c r="H1779" s="29" t="str">
        <f t="shared" si="195"/>
        <v>Çarşamba</v>
      </c>
    </row>
    <row r="1780" spans="1:8" ht="10.5" customHeight="1" x14ac:dyDescent="0.25">
      <c r="A1780" s="28">
        <v>43783</v>
      </c>
      <c r="B1780" s="29">
        <f t="shared" si="189"/>
        <v>2019</v>
      </c>
      <c r="C1780" s="29">
        <f t="shared" si="190"/>
        <v>11</v>
      </c>
      <c r="D1780" s="29" t="str">
        <f t="shared" si="191"/>
        <v>Kasım</v>
      </c>
      <c r="E1780" s="29">
        <f t="shared" si="192"/>
        <v>4</v>
      </c>
      <c r="F1780" s="29">
        <f t="shared" si="193"/>
        <v>46</v>
      </c>
      <c r="G1780" s="29">
        <f t="shared" si="194"/>
        <v>4</v>
      </c>
      <c r="H1780" s="29" t="str">
        <f t="shared" si="195"/>
        <v>Perşembe</v>
      </c>
    </row>
    <row r="1781" spans="1:8" ht="10.5" customHeight="1" x14ac:dyDescent="0.25">
      <c r="A1781" s="28">
        <v>43784</v>
      </c>
      <c r="B1781" s="29">
        <f t="shared" si="189"/>
        <v>2019</v>
      </c>
      <c r="C1781" s="29">
        <f t="shared" si="190"/>
        <v>11</v>
      </c>
      <c r="D1781" s="29" t="str">
        <f t="shared" si="191"/>
        <v>Kasım</v>
      </c>
      <c r="E1781" s="29">
        <f t="shared" si="192"/>
        <v>4</v>
      </c>
      <c r="F1781" s="29">
        <f t="shared" si="193"/>
        <v>46</v>
      </c>
      <c r="G1781" s="29">
        <f t="shared" si="194"/>
        <v>5</v>
      </c>
      <c r="H1781" s="29" t="str">
        <f t="shared" si="195"/>
        <v>Cuma</v>
      </c>
    </row>
    <row r="1782" spans="1:8" ht="10.5" customHeight="1" x14ac:dyDescent="0.25">
      <c r="A1782" s="28">
        <v>43785</v>
      </c>
      <c r="B1782" s="29">
        <f t="shared" si="189"/>
        <v>2019</v>
      </c>
      <c r="C1782" s="29">
        <f t="shared" si="190"/>
        <v>11</v>
      </c>
      <c r="D1782" s="29" t="str">
        <f t="shared" si="191"/>
        <v>Kasım</v>
      </c>
      <c r="E1782" s="29">
        <f t="shared" si="192"/>
        <v>4</v>
      </c>
      <c r="F1782" s="29">
        <f t="shared" si="193"/>
        <v>46</v>
      </c>
      <c r="G1782" s="29">
        <f t="shared" si="194"/>
        <v>6</v>
      </c>
      <c r="H1782" s="29" t="str">
        <f t="shared" si="195"/>
        <v>Cumartesi</v>
      </c>
    </row>
    <row r="1783" spans="1:8" ht="10.5" customHeight="1" x14ac:dyDescent="0.25">
      <c r="A1783" s="28">
        <v>43786</v>
      </c>
      <c r="B1783" s="29">
        <f t="shared" si="189"/>
        <v>2019</v>
      </c>
      <c r="C1783" s="29">
        <f t="shared" si="190"/>
        <v>11</v>
      </c>
      <c r="D1783" s="29" t="str">
        <f t="shared" si="191"/>
        <v>Kasım</v>
      </c>
      <c r="E1783" s="29">
        <f t="shared" si="192"/>
        <v>4</v>
      </c>
      <c r="F1783" s="29">
        <f t="shared" si="193"/>
        <v>46</v>
      </c>
      <c r="G1783" s="29">
        <f t="shared" si="194"/>
        <v>7</v>
      </c>
      <c r="H1783" s="29" t="str">
        <f t="shared" si="195"/>
        <v>Pazar</v>
      </c>
    </row>
    <row r="1784" spans="1:8" ht="10.5" customHeight="1" x14ac:dyDescent="0.25">
      <c r="A1784" s="28">
        <v>43787</v>
      </c>
      <c r="B1784" s="29">
        <f t="shared" si="189"/>
        <v>2019</v>
      </c>
      <c r="C1784" s="29">
        <f t="shared" si="190"/>
        <v>11</v>
      </c>
      <c r="D1784" s="29" t="str">
        <f t="shared" si="191"/>
        <v>Kasım</v>
      </c>
      <c r="E1784" s="29">
        <f t="shared" si="192"/>
        <v>4</v>
      </c>
      <c r="F1784" s="29">
        <f t="shared" si="193"/>
        <v>47</v>
      </c>
      <c r="G1784" s="29">
        <f t="shared" si="194"/>
        <v>1</v>
      </c>
      <c r="H1784" s="29" t="str">
        <f t="shared" si="195"/>
        <v>Pazartesi</v>
      </c>
    </row>
    <row r="1785" spans="1:8" ht="10.5" customHeight="1" x14ac:dyDescent="0.25">
      <c r="A1785" s="28">
        <v>43788</v>
      </c>
      <c r="B1785" s="29">
        <f t="shared" si="189"/>
        <v>2019</v>
      </c>
      <c r="C1785" s="29">
        <f t="shared" si="190"/>
        <v>11</v>
      </c>
      <c r="D1785" s="29" t="str">
        <f t="shared" si="191"/>
        <v>Kasım</v>
      </c>
      <c r="E1785" s="29">
        <f t="shared" si="192"/>
        <v>4</v>
      </c>
      <c r="F1785" s="29">
        <f t="shared" si="193"/>
        <v>47</v>
      </c>
      <c r="G1785" s="29">
        <f t="shared" si="194"/>
        <v>2</v>
      </c>
      <c r="H1785" s="29" t="str">
        <f t="shared" si="195"/>
        <v>Salı</v>
      </c>
    </row>
    <row r="1786" spans="1:8" ht="10.5" customHeight="1" x14ac:dyDescent="0.25">
      <c r="A1786" s="28">
        <v>43789</v>
      </c>
      <c r="B1786" s="29">
        <f t="shared" si="189"/>
        <v>2019</v>
      </c>
      <c r="C1786" s="29">
        <f t="shared" si="190"/>
        <v>11</v>
      </c>
      <c r="D1786" s="29" t="str">
        <f t="shared" si="191"/>
        <v>Kasım</v>
      </c>
      <c r="E1786" s="29">
        <f t="shared" si="192"/>
        <v>4</v>
      </c>
      <c r="F1786" s="29">
        <f t="shared" si="193"/>
        <v>47</v>
      </c>
      <c r="G1786" s="29">
        <f t="shared" si="194"/>
        <v>3</v>
      </c>
      <c r="H1786" s="29" t="str">
        <f t="shared" si="195"/>
        <v>Çarşamba</v>
      </c>
    </row>
    <row r="1787" spans="1:8" ht="10.5" customHeight="1" x14ac:dyDescent="0.25">
      <c r="A1787" s="28">
        <v>43790</v>
      </c>
      <c r="B1787" s="29">
        <f t="shared" si="189"/>
        <v>2019</v>
      </c>
      <c r="C1787" s="29">
        <f t="shared" si="190"/>
        <v>11</v>
      </c>
      <c r="D1787" s="29" t="str">
        <f t="shared" si="191"/>
        <v>Kasım</v>
      </c>
      <c r="E1787" s="29">
        <f t="shared" si="192"/>
        <v>4</v>
      </c>
      <c r="F1787" s="29">
        <f t="shared" si="193"/>
        <v>47</v>
      </c>
      <c r="G1787" s="29">
        <f t="shared" si="194"/>
        <v>4</v>
      </c>
      <c r="H1787" s="29" t="str">
        <f t="shared" si="195"/>
        <v>Perşembe</v>
      </c>
    </row>
    <row r="1788" spans="1:8" ht="10.5" customHeight="1" x14ac:dyDescent="0.25">
      <c r="A1788" s="28">
        <v>43791</v>
      </c>
      <c r="B1788" s="29">
        <f t="shared" si="189"/>
        <v>2019</v>
      </c>
      <c r="C1788" s="29">
        <f t="shared" si="190"/>
        <v>11</v>
      </c>
      <c r="D1788" s="29" t="str">
        <f t="shared" si="191"/>
        <v>Kasım</v>
      </c>
      <c r="E1788" s="29">
        <f t="shared" si="192"/>
        <v>4</v>
      </c>
      <c r="F1788" s="29">
        <f t="shared" si="193"/>
        <v>47</v>
      </c>
      <c r="G1788" s="29">
        <f t="shared" si="194"/>
        <v>5</v>
      </c>
      <c r="H1788" s="29" t="str">
        <f t="shared" si="195"/>
        <v>Cuma</v>
      </c>
    </row>
    <row r="1789" spans="1:8" ht="10.5" customHeight="1" x14ac:dyDescent="0.25">
      <c r="A1789" s="28">
        <v>43792</v>
      </c>
      <c r="B1789" s="29">
        <f t="shared" si="189"/>
        <v>2019</v>
      </c>
      <c r="C1789" s="29">
        <f t="shared" si="190"/>
        <v>11</v>
      </c>
      <c r="D1789" s="29" t="str">
        <f t="shared" si="191"/>
        <v>Kasım</v>
      </c>
      <c r="E1789" s="29">
        <f t="shared" si="192"/>
        <v>4</v>
      </c>
      <c r="F1789" s="29">
        <f t="shared" si="193"/>
        <v>47</v>
      </c>
      <c r="G1789" s="29">
        <f t="shared" si="194"/>
        <v>6</v>
      </c>
      <c r="H1789" s="29" t="str">
        <f t="shared" si="195"/>
        <v>Cumartesi</v>
      </c>
    </row>
    <row r="1790" spans="1:8" ht="10.5" customHeight="1" x14ac:dyDescent="0.25">
      <c r="A1790" s="28">
        <v>43793</v>
      </c>
      <c r="B1790" s="29">
        <f t="shared" si="189"/>
        <v>2019</v>
      </c>
      <c r="C1790" s="29">
        <f t="shared" si="190"/>
        <v>11</v>
      </c>
      <c r="D1790" s="29" t="str">
        <f t="shared" si="191"/>
        <v>Kasım</v>
      </c>
      <c r="E1790" s="29">
        <f t="shared" si="192"/>
        <v>4</v>
      </c>
      <c r="F1790" s="29">
        <f t="shared" si="193"/>
        <v>47</v>
      </c>
      <c r="G1790" s="29">
        <f t="shared" si="194"/>
        <v>7</v>
      </c>
      <c r="H1790" s="29" t="str">
        <f t="shared" si="195"/>
        <v>Pazar</v>
      </c>
    </row>
    <row r="1791" spans="1:8" ht="10.5" customHeight="1" x14ac:dyDescent="0.25">
      <c r="A1791" s="28">
        <v>43794</v>
      </c>
      <c r="B1791" s="29">
        <f t="shared" si="189"/>
        <v>2019</v>
      </c>
      <c r="C1791" s="29">
        <f t="shared" si="190"/>
        <v>11</v>
      </c>
      <c r="D1791" s="29" t="str">
        <f t="shared" si="191"/>
        <v>Kasım</v>
      </c>
      <c r="E1791" s="29">
        <f t="shared" si="192"/>
        <v>4</v>
      </c>
      <c r="F1791" s="29">
        <f t="shared" si="193"/>
        <v>48</v>
      </c>
      <c r="G1791" s="29">
        <f t="shared" si="194"/>
        <v>1</v>
      </c>
      <c r="H1791" s="29" t="str">
        <f t="shared" si="195"/>
        <v>Pazartesi</v>
      </c>
    </row>
    <row r="1792" spans="1:8" ht="10.5" customHeight="1" x14ac:dyDescent="0.25">
      <c r="A1792" s="28">
        <v>43795</v>
      </c>
      <c r="B1792" s="29">
        <f t="shared" si="189"/>
        <v>2019</v>
      </c>
      <c r="C1792" s="29">
        <f t="shared" si="190"/>
        <v>11</v>
      </c>
      <c r="D1792" s="29" t="str">
        <f t="shared" si="191"/>
        <v>Kasım</v>
      </c>
      <c r="E1792" s="29">
        <f t="shared" si="192"/>
        <v>4</v>
      </c>
      <c r="F1792" s="29">
        <f t="shared" si="193"/>
        <v>48</v>
      </c>
      <c r="G1792" s="29">
        <f t="shared" si="194"/>
        <v>2</v>
      </c>
      <c r="H1792" s="29" t="str">
        <f t="shared" si="195"/>
        <v>Salı</v>
      </c>
    </row>
    <row r="1793" spans="1:8" ht="10.5" customHeight="1" x14ac:dyDescent="0.25">
      <c r="A1793" s="28">
        <v>43796</v>
      </c>
      <c r="B1793" s="29">
        <f t="shared" si="189"/>
        <v>2019</v>
      </c>
      <c r="C1793" s="29">
        <f t="shared" si="190"/>
        <v>11</v>
      </c>
      <c r="D1793" s="29" t="str">
        <f t="shared" si="191"/>
        <v>Kasım</v>
      </c>
      <c r="E1793" s="29">
        <f t="shared" si="192"/>
        <v>4</v>
      </c>
      <c r="F1793" s="29">
        <f t="shared" si="193"/>
        <v>48</v>
      </c>
      <c r="G1793" s="29">
        <f t="shared" si="194"/>
        <v>3</v>
      </c>
      <c r="H1793" s="29" t="str">
        <f t="shared" si="195"/>
        <v>Çarşamba</v>
      </c>
    </row>
    <row r="1794" spans="1:8" ht="10.5" customHeight="1" x14ac:dyDescent="0.25">
      <c r="A1794" s="28">
        <v>43797</v>
      </c>
      <c r="B1794" s="29">
        <f t="shared" ref="B1794:B1857" si="196">IF(A1794="","",YEAR(A1794))</f>
        <v>2019</v>
      </c>
      <c r="C1794" s="29">
        <f t="shared" ref="C1794:C1857" si="197">IF(A1794="","",MONTH(A1794))</f>
        <v>11</v>
      </c>
      <c r="D1794" s="29" t="str">
        <f t="shared" ref="D1794:D1857" si="198">IF(A1794="","",CHOOSE(MONTH(A1794),"Ocak","Şubat","Mart","Nisan","Mayıs","Haziran","Temmuz","Ağustos","Eylül","Ekim","Kasım","Aralık"))</f>
        <v>Kasım</v>
      </c>
      <c r="E1794" s="29">
        <f t="shared" ref="E1794:E1857" si="199">IF(A1794="","",ROUNDUP(MONTH(A1794)/3,0))</f>
        <v>4</v>
      </c>
      <c r="F1794" s="29">
        <f t="shared" ref="F1794:F1857" si="200">IF(A1794="","",WEEKNUM(A1794,2))</f>
        <v>48</v>
      </c>
      <c r="G1794" s="29">
        <f t="shared" ref="G1794:G1857" si="201">IF(A1794="","",WEEKDAY(A1794,2))</f>
        <v>4</v>
      </c>
      <c r="H1794" s="29" t="str">
        <f t="shared" ref="H1794:H1857" si="202">IF(A1794="","",CHOOSE(WEEKDAY(A1794,2),"Pazartesi","Salı","Çarşamba","Perşembe","Cuma","Cumartesi","Pazar"))</f>
        <v>Perşembe</v>
      </c>
    </row>
    <row r="1795" spans="1:8" ht="10.5" customHeight="1" x14ac:dyDescent="0.25">
      <c r="A1795" s="28">
        <v>43798</v>
      </c>
      <c r="B1795" s="29">
        <f t="shared" si="196"/>
        <v>2019</v>
      </c>
      <c r="C1795" s="29">
        <f t="shared" si="197"/>
        <v>11</v>
      </c>
      <c r="D1795" s="29" t="str">
        <f t="shared" si="198"/>
        <v>Kasım</v>
      </c>
      <c r="E1795" s="29">
        <f t="shared" si="199"/>
        <v>4</v>
      </c>
      <c r="F1795" s="29">
        <f t="shared" si="200"/>
        <v>48</v>
      </c>
      <c r="G1795" s="29">
        <f t="shared" si="201"/>
        <v>5</v>
      </c>
      <c r="H1795" s="29" t="str">
        <f t="shared" si="202"/>
        <v>Cuma</v>
      </c>
    </row>
    <row r="1796" spans="1:8" ht="10.5" customHeight="1" x14ac:dyDescent="0.25">
      <c r="A1796" s="28">
        <v>43799</v>
      </c>
      <c r="B1796" s="29">
        <f t="shared" si="196"/>
        <v>2019</v>
      </c>
      <c r="C1796" s="29">
        <f t="shared" si="197"/>
        <v>11</v>
      </c>
      <c r="D1796" s="29" t="str">
        <f t="shared" si="198"/>
        <v>Kasım</v>
      </c>
      <c r="E1796" s="29">
        <f t="shared" si="199"/>
        <v>4</v>
      </c>
      <c r="F1796" s="29">
        <f t="shared" si="200"/>
        <v>48</v>
      </c>
      <c r="G1796" s="29">
        <f t="shared" si="201"/>
        <v>6</v>
      </c>
      <c r="H1796" s="29" t="str">
        <f t="shared" si="202"/>
        <v>Cumartesi</v>
      </c>
    </row>
    <row r="1797" spans="1:8" ht="10.5" customHeight="1" x14ac:dyDescent="0.25">
      <c r="A1797" s="28">
        <v>43800</v>
      </c>
      <c r="B1797" s="29">
        <f t="shared" si="196"/>
        <v>2019</v>
      </c>
      <c r="C1797" s="29">
        <f t="shared" si="197"/>
        <v>12</v>
      </c>
      <c r="D1797" s="29" t="str">
        <f t="shared" si="198"/>
        <v>Aralık</v>
      </c>
      <c r="E1797" s="29">
        <f t="shared" si="199"/>
        <v>4</v>
      </c>
      <c r="F1797" s="29">
        <f t="shared" si="200"/>
        <v>48</v>
      </c>
      <c r="G1797" s="29">
        <f t="shared" si="201"/>
        <v>7</v>
      </c>
      <c r="H1797" s="29" t="str">
        <f t="shared" si="202"/>
        <v>Pazar</v>
      </c>
    </row>
    <row r="1798" spans="1:8" ht="10.5" customHeight="1" x14ac:dyDescent="0.25">
      <c r="A1798" s="28">
        <v>43801</v>
      </c>
      <c r="B1798" s="29">
        <f t="shared" si="196"/>
        <v>2019</v>
      </c>
      <c r="C1798" s="29">
        <f t="shared" si="197"/>
        <v>12</v>
      </c>
      <c r="D1798" s="29" t="str">
        <f t="shared" si="198"/>
        <v>Aralık</v>
      </c>
      <c r="E1798" s="29">
        <f t="shared" si="199"/>
        <v>4</v>
      </c>
      <c r="F1798" s="29">
        <f t="shared" si="200"/>
        <v>49</v>
      </c>
      <c r="G1798" s="29">
        <f t="shared" si="201"/>
        <v>1</v>
      </c>
      <c r="H1798" s="29" t="str">
        <f t="shared" si="202"/>
        <v>Pazartesi</v>
      </c>
    </row>
    <row r="1799" spans="1:8" ht="10.5" customHeight="1" x14ac:dyDescent="0.25">
      <c r="A1799" s="28">
        <v>43802</v>
      </c>
      <c r="B1799" s="29">
        <f t="shared" si="196"/>
        <v>2019</v>
      </c>
      <c r="C1799" s="29">
        <f t="shared" si="197"/>
        <v>12</v>
      </c>
      <c r="D1799" s="29" t="str">
        <f t="shared" si="198"/>
        <v>Aralık</v>
      </c>
      <c r="E1799" s="29">
        <f t="shared" si="199"/>
        <v>4</v>
      </c>
      <c r="F1799" s="29">
        <f t="shared" si="200"/>
        <v>49</v>
      </c>
      <c r="G1799" s="29">
        <f t="shared" si="201"/>
        <v>2</v>
      </c>
      <c r="H1799" s="29" t="str">
        <f t="shared" si="202"/>
        <v>Salı</v>
      </c>
    </row>
    <row r="1800" spans="1:8" ht="10.5" customHeight="1" x14ac:dyDescent="0.25">
      <c r="A1800" s="28">
        <v>43803</v>
      </c>
      <c r="B1800" s="29">
        <f t="shared" si="196"/>
        <v>2019</v>
      </c>
      <c r="C1800" s="29">
        <f t="shared" si="197"/>
        <v>12</v>
      </c>
      <c r="D1800" s="29" t="str">
        <f t="shared" si="198"/>
        <v>Aralık</v>
      </c>
      <c r="E1800" s="29">
        <f t="shared" si="199"/>
        <v>4</v>
      </c>
      <c r="F1800" s="29">
        <f t="shared" si="200"/>
        <v>49</v>
      </c>
      <c r="G1800" s="29">
        <f t="shared" si="201"/>
        <v>3</v>
      </c>
      <c r="H1800" s="29" t="str">
        <f t="shared" si="202"/>
        <v>Çarşamba</v>
      </c>
    </row>
    <row r="1801" spans="1:8" ht="10.5" customHeight="1" x14ac:dyDescent="0.25">
      <c r="A1801" s="28">
        <v>43804</v>
      </c>
      <c r="B1801" s="29">
        <f t="shared" si="196"/>
        <v>2019</v>
      </c>
      <c r="C1801" s="29">
        <f t="shared" si="197"/>
        <v>12</v>
      </c>
      <c r="D1801" s="29" t="str">
        <f t="shared" si="198"/>
        <v>Aralık</v>
      </c>
      <c r="E1801" s="29">
        <f t="shared" si="199"/>
        <v>4</v>
      </c>
      <c r="F1801" s="29">
        <f t="shared" si="200"/>
        <v>49</v>
      </c>
      <c r="G1801" s="29">
        <f t="shared" si="201"/>
        <v>4</v>
      </c>
      <c r="H1801" s="29" t="str">
        <f t="shared" si="202"/>
        <v>Perşembe</v>
      </c>
    </row>
    <row r="1802" spans="1:8" ht="10.5" customHeight="1" x14ac:dyDescent="0.25">
      <c r="A1802" s="28">
        <v>43805</v>
      </c>
      <c r="B1802" s="29">
        <f t="shared" si="196"/>
        <v>2019</v>
      </c>
      <c r="C1802" s="29">
        <f t="shared" si="197"/>
        <v>12</v>
      </c>
      <c r="D1802" s="29" t="str">
        <f t="shared" si="198"/>
        <v>Aralık</v>
      </c>
      <c r="E1802" s="29">
        <f t="shared" si="199"/>
        <v>4</v>
      </c>
      <c r="F1802" s="29">
        <f t="shared" si="200"/>
        <v>49</v>
      </c>
      <c r="G1802" s="29">
        <f t="shared" si="201"/>
        <v>5</v>
      </c>
      <c r="H1802" s="29" t="str">
        <f t="shared" si="202"/>
        <v>Cuma</v>
      </c>
    </row>
    <row r="1803" spans="1:8" ht="10.5" customHeight="1" x14ac:dyDescent="0.25">
      <c r="A1803" s="28">
        <v>43806</v>
      </c>
      <c r="B1803" s="29">
        <f t="shared" si="196"/>
        <v>2019</v>
      </c>
      <c r="C1803" s="29">
        <f t="shared" si="197"/>
        <v>12</v>
      </c>
      <c r="D1803" s="29" t="str">
        <f t="shared" si="198"/>
        <v>Aralık</v>
      </c>
      <c r="E1803" s="29">
        <f t="shared" si="199"/>
        <v>4</v>
      </c>
      <c r="F1803" s="29">
        <f t="shared" si="200"/>
        <v>49</v>
      </c>
      <c r="G1803" s="29">
        <f t="shared" si="201"/>
        <v>6</v>
      </c>
      <c r="H1803" s="29" t="str">
        <f t="shared" si="202"/>
        <v>Cumartesi</v>
      </c>
    </row>
    <row r="1804" spans="1:8" ht="10.5" customHeight="1" x14ac:dyDescent="0.25">
      <c r="A1804" s="28">
        <v>43807</v>
      </c>
      <c r="B1804" s="29">
        <f t="shared" si="196"/>
        <v>2019</v>
      </c>
      <c r="C1804" s="29">
        <f t="shared" si="197"/>
        <v>12</v>
      </c>
      <c r="D1804" s="29" t="str">
        <f t="shared" si="198"/>
        <v>Aralık</v>
      </c>
      <c r="E1804" s="29">
        <f t="shared" si="199"/>
        <v>4</v>
      </c>
      <c r="F1804" s="29">
        <f t="shared" si="200"/>
        <v>49</v>
      </c>
      <c r="G1804" s="29">
        <f t="shared" si="201"/>
        <v>7</v>
      </c>
      <c r="H1804" s="29" t="str">
        <f t="shared" si="202"/>
        <v>Pazar</v>
      </c>
    </row>
    <row r="1805" spans="1:8" ht="10.5" customHeight="1" x14ac:dyDescent="0.25">
      <c r="A1805" s="28">
        <v>43808</v>
      </c>
      <c r="B1805" s="29">
        <f t="shared" si="196"/>
        <v>2019</v>
      </c>
      <c r="C1805" s="29">
        <f t="shared" si="197"/>
        <v>12</v>
      </c>
      <c r="D1805" s="29" t="str">
        <f t="shared" si="198"/>
        <v>Aralık</v>
      </c>
      <c r="E1805" s="29">
        <f t="shared" si="199"/>
        <v>4</v>
      </c>
      <c r="F1805" s="29">
        <f t="shared" si="200"/>
        <v>50</v>
      </c>
      <c r="G1805" s="29">
        <f t="shared" si="201"/>
        <v>1</v>
      </c>
      <c r="H1805" s="29" t="str">
        <f t="shared" si="202"/>
        <v>Pazartesi</v>
      </c>
    </row>
    <row r="1806" spans="1:8" ht="10.5" customHeight="1" x14ac:dyDescent="0.25">
      <c r="A1806" s="28">
        <v>43809</v>
      </c>
      <c r="B1806" s="29">
        <f t="shared" si="196"/>
        <v>2019</v>
      </c>
      <c r="C1806" s="29">
        <f t="shared" si="197"/>
        <v>12</v>
      </c>
      <c r="D1806" s="29" t="str">
        <f t="shared" si="198"/>
        <v>Aralık</v>
      </c>
      <c r="E1806" s="29">
        <f t="shared" si="199"/>
        <v>4</v>
      </c>
      <c r="F1806" s="29">
        <f t="shared" si="200"/>
        <v>50</v>
      </c>
      <c r="G1806" s="29">
        <f t="shared" si="201"/>
        <v>2</v>
      </c>
      <c r="H1806" s="29" t="str">
        <f t="shared" si="202"/>
        <v>Salı</v>
      </c>
    </row>
    <row r="1807" spans="1:8" ht="10.5" customHeight="1" x14ac:dyDescent="0.25">
      <c r="A1807" s="28">
        <v>43810</v>
      </c>
      <c r="B1807" s="29">
        <f t="shared" si="196"/>
        <v>2019</v>
      </c>
      <c r="C1807" s="29">
        <f t="shared" si="197"/>
        <v>12</v>
      </c>
      <c r="D1807" s="29" t="str">
        <f t="shared" si="198"/>
        <v>Aralık</v>
      </c>
      <c r="E1807" s="29">
        <f t="shared" si="199"/>
        <v>4</v>
      </c>
      <c r="F1807" s="29">
        <f t="shared" si="200"/>
        <v>50</v>
      </c>
      <c r="G1807" s="29">
        <f t="shared" si="201"/>
        <v>3</v>
      </c>
      <c r="H1807" s="29" t="str">
        <f t="shared" si="202"/>
        <v>Çarşamba</v>
      </c>
    </row>
    <row r="1808" spans="1:8" ht="10.5" customHeight="1" x14ac:dyDescent="0.25">
      <c r="A1808" s="28">
        <v>43811</v>
      </c>
      <c r="B1808" s="29">
        <f t="shared" si="196"/>
        <v>2019</v>
      </c>
      <c r="C1808" s="29">
        <f t="shared" si="197"/>
        <v>12</v>
      </c>
      <c r="D1808" s="29" t="str">
        <f t="shared" si="198"/>
        <v>Aralık</v>
      </c>
      <c r="E1808" s="29">
        <f t="shared" si="199"/>
        <v>4</v>
      </c>
      <c r="F1808" s="29">
        <f t="shared" si="200"/>
        <v>50</v>
      </c>
      <c r="G1808" s="29">
        <f t="shared" si="201"/>
        <v>4</v>
      </c>
      <c r="H1808" s="29" t="str">
        <f t="shared" si="202"/>
        <v>Perşembe</v>
      </c>
    </row>
    <row r="1809" spans="1:8" ht="10.5" customHeight="1" x14ac:dyDescent="0.25">
      <c r="A1809" s="28">
        <v>43812</v>
      </c>
      <c r="B1809" s="29">
        <f t="shared" si="196"/>
        <v>2019</v>
      </c>
      <c r="C1809" s="29">
        <f t="shared" si="197"/>
        <v>12</v>
      </c>
      <c r="D1809" s="29" t="str">
        <f t="shared" si="198"/>
        <v>Aralık</v>
      </c>
      <c r="E1809" s="29">
        <f t="shared" si="199"/>
        <v>4</v>
      </c>
      <c r="F1809" s="29">
        <f t="shared" si="200"/>
        <v>50</v>
      </c>
      <c r="G1809" s="29">
        <f t="shared" si="201"/>
        <v>5</v>
      </c>
      <c r="H1809" s="29" t="str">
        <f t="shared" si="202"/>
        <v>Cuma</v>
      </c>
    </row>
    <row r="1810" spans="1:8" ht="10.5" customHeight="1" x14ac:dyDescent="0.25">
      <c r="A1810" s="28">
        <v>43813</v>
      </c>
      <c r="B1810" s="29">
        <f t="shared" si="196"/>
        <v>2019</v>
      </c>
      <c r="C1810" s="29">
        <f t="shared" si="197"/>
        <v>12</v>
      </c>
      <c r="D1810" s="29" t="str">
        <f t="shared" si="198"/>
        <v>Aralık</v>
      </c>
      <c r="E1810" s="29">
        <f t="shared" si="199"/>
        <v>4</v>
      </c>
      <c r="F1810" s="29">
        <f t="shared" si="200"/>
        <v>50</v>
      </c>
      <c r="G1810" s="29">
        <f t="shared" si="201"/>
        <v>6</v>
      </c>
      <c r="H1810" s="29" t="str">
        <f t="shared" si="202"/>
        <v>Cumartesi</v>
      </c>
    </row>
    <row r="1811" spans="1:8" ht="10.5" customHeight="1" x14ac:dyDescent="0.25">
      <c r="A1811" s="28">
        <v>43814</v>
      </c>
      <c r="B1811" s="29">
        <f t="shared" si="196"/>
        <v>2019</v>
      </c>
      <c r="C1811" s="29">
        <f t="shared" si="197"/>
        <v>12</v>
      </c>
      <c r="D1811" s="29" t="str">
        <f t="shared" si="198"/>
        <v>Aralık</v>
      </c>
      <c r="E1811" s="29">
        <f t="shared" si="199"/>
        <v>4</v>
      </c>
      <c r="F1811" s="29">
        <f t="shared" si="200"/>
        <v>50</v>
      </c>
      <c r="G1811" s="29">
        <f t="shared" si="201"/>
        <v>7</v>
      </c>
      <c r="H1811" s="29" t="str">
        <f t="shared" si="202"/>
        <v>Pazar</v>
      </c>
    </row>
    <row r="1812" spans="1:8" ht="10.5" customHeight="1" x14ac:dyDescent="0.25">
      <c r="A1812" s="28">
        <v>43815</v>
      </c>
      <c r="B1812" s="29">
        <f t="shared" si="196"/>
        <v>2019</v>
      </c>
      <c r="C1812" s="29">
        <f t="shared" si="197"/>
        <v>12</v>
      </c>
      <c r="D1812" s="29" t="str">
        <f t="shared" si="198"/>
        <v>Aralık</v>
      </c>
      <c r="E1812" s="29">
        <f t="shared" si="199"/>
        <v>4</v>
      </c>
      <c r="F1812" s="29">
        <f t="shared" si="200"/>
        <v>51</v>
      </c>
      <c r="G1812" s="29">
        <f t="shared" si="201"/>
        <v>1</v>
      </c>
      <c r="H1812" s="29" t="str">
        <f t="shared" si="202"/>
        <v>Pazartesi</v>
      </c>
    </row>
    <row r="1813" spans="1:8" ht="10.5" customHeight="1" x14ac:dyDescent="0.25">
      <c r="A1813" s="28">
        <v>43816</v>
      </c>
      <c r="B1813" s="29">
        <f t="shared" si="196"/>
        <v>2019</v>
      </c>
      <c r="C1813" s="29">
        <f t="shared" si="197"/>
        <v>12</v>
      </c>
      <c r="D1813" s="29" t="str">
        <f t="shared" si="198"/>
        <v>Aralık</v>
      </c>
      <c r="E1813" s="29">
        <f t="shared" si="199"/>
        <v>4</v>
      </c>
      <c r="F1813" s="29">
        <f t="shared" si="200"/>
        <v>51</v>
      </c>
      <c r="G1813" s="29">
        <f t="shared" si="201"/>
        <v>2</v>
      </c>
      <c r="H1813" s="29" t="str">
        <f t="shared" si="202"/>
        <v>Salı</v>
      </c>
    </row>
    <row r="1814" spans="1:8" ht="10.5" customHeight="1" x14ac:dyDescent="0.25">
      <c r="A1814" s="28">
        <v>43817</v>
      </c>
      <c r="B1814" s="29">
        <f t="shared" si="196"/>
        <v>2019</v>
      </c>
      <c r="C1814" s="29">
        <f t="shared" si="197"/>
        <v>12</v>
      </c>
      <c r="D1814" s="29" t="str">
        <f t="shared" si="198"/>
        <v>Aralık</v>
      </c>
      <c r="E1814" s="29">
        <f t="shared" si="199"/>
        <v>4</v>
      </c>
      <c r="F1814" s="29">
        <f t="shared" si="200"/>
        <v>51</v>
      </c>
      <c r="G1814" s="29">
        <f t="shared" si="201"/>
        <v>3</v>
      </c>
      <c r="H1814" s="29" t="str">
        <f t="shared" si="202"/>
        <v>Çarşamba</v>
      </c>
    </row>
    <row r="1815" spans="1:8" ht="10.5" customHeight="1" x14ac:dyDescent="0.25">
      <c r="A1815" s="28">
        <v>43818</v>
      </c>
      <c r="B1815" s="29">
        <f t="shared" si="196"/>
        <v>2019</v>
      </c>
      <c r="C1815" s="29">
        <f t="shared" si="197"/>
        <v>12</v>
      </c>
      <c r="D1815" s="29" t="str">
        <f t="shared" si="198"/>
        <v>Aralık</v>
      </c>
      <c r="E1815" s="29">
        <f t="shared" si="199"/>
        <v>4</v>
      </c>
      <c r="F1815" s="29">
        <f t="shared" si="200"/>
        <v>51</v>
      </c>
      <c r="G1815" s="29">
        <f t="shared" si="201"/>
        <v>4</v>
      </c>
      <c r="H1815" s="29" t="str">
        <f t="shared" si="202"/>
        <v>Perşembe</v>
      </c>
    </row>
    <row r="1816" spans="1:8" ht="10.5" customHeight="1" x14ac:dyDescent="0.25">
      <c r="A1816" s="28">
        <v>43819</v>
      </c>
      <c r="B1816" s="29">
        <f t="shared" si="196"/>
        <v>2019</v>
      </c>
      <c r="C1816" s="29">
        <f t="shared" si="197"/>
        <v>12</v>
      </c>
      <c r="D1816" s="29" t="str">
        <f t="shared" si="198"/>
        <v>Aralık</v>
      </c>
      <c r="E1816" s="29">
        <f t="shared" si="199"/>
        <v>4</v>
      </c>
      <c r="F1816" s="29">
        <f t="shared" si="200"/>
        <v>51</v>
      </c>
      <c r="G1816" s="29">
        <f t="shared" si="201"/>
        <v>5</v>
      </c>
      <c r="H1816" s="29" t="str">
        <f t="shared" si="202"/>
        <v>Cuma</v>
      </c>
    </row>
    <row r="1817" spans="1:8" ht="10.5" customHeight="1" x14ac:dyDescent="0.25">
      <c r="A1817" s="28">
        <v>43820</v>
      </c>
      <c r="B1817" s="29">
        <f t="shared" si="196"/>
        <v>2019</v>
      </c>
      <c r="C1817" s="29">
        <f t="shared" si="197"/>
        <v>12</v>
      </c>
      <c r="D1817" s="29" t="str">
        <f t="shared" si="198"/>
        <v>Aralık</v>
      </c>
      <c r="E1817" s="29">
        <f t="shared" si="199"/>
        <v>4</v>
      </c>
      <c r="F1817" s="29">
        <f t="shared" si="200"/>
        <v>51</v>
      </c>
      <c r="G1817" s="29">
        <f t="shared" si="201"/>
        <v>6</v>
      </c>
      <c r="H1817" s="29" t="str">
        <f t="shared" si="202"/>
        <v>Cumartesi</v>
      </c>
    </row>
    <row r="1818" spans="1:8" ht="10.5" customHeight="1" x14ac:dyDescent="0.25">
      <c r="A1818" s="28">
        <v>43821</v>
      </c>
      <c r="B1818" s="29">
        <f t="shared" si="196"/>
        <v>2019</v>
      </c>
      <c r="C1818" s="29">
        <f t="shared" si="197"/>
        <v>12</v>
      </c>
      <c r="D1818" s="29" t="str">
        <f t="shared" si="198"/>
        <v>Aralık</v>
      </c>
      <c r="E1818" s="29">
        <f t="shared" si="199"/>
        <v>4</v>
      </c>
      <c r="F1818" s="29">
        <f t="shared" si="200"/>
        <v>51</v>
      </c>
      <c r="G1818" s="29">
        <f t="shared" si="201"/>
        <v>7</v>
      </c>
      <c r="H1818" s="29" t="str">
        <f t="shared" si="202"/>
        <v>Pazar</v>
      </c>
    </row>
    <row r="1819" spans="1:8" ht="10.5" customHeight="1" x14ac:dyDescent="0.25">
      <c r="A1819" s="28">
        <v>43822</v>
      </c>
      <c r="B1819" s="29">
        <f t="shared" si="196"/>
        <v>2019</v>
      </c>
      <c r="C1819" s="29">
        <f t="shared" si="197"/>
        <v>12</v>
      </c>
      <c r="D1819" s="29" t="str">
        <f t="shared" si="198"/>
        <v>Aralık</v>
      </c>
      <c r="E1819" s="29">
        <f t="shared" si="199"/>
        <v>4</v>
      </c>
      <c r="F1819" s="29">
        <f t="shared" si="200"/>
        <v>52</v>
      </c>
      <c r="G1819" s="29">
        <f t="shared" si="201"/>
        <v>1</v>
      </c>
      <c r="H1819" s="29" t="str">
        <f t="shared" si="202"/>
        <v>Pazartesi</v>
      </c>
    </row>
    <row r="1820" spans="1:8" ht="10.5" customHeight="1" x14ac:dyDescent="0.25">
      <c r="A1820" s="28">
        <v>43823</v>
      </c>
      <c r="B1820" s="29">
        <f t="shared" si="196"/>
        <v>2019</v>
      </c>
      <c r="C1820" s="29">
        <f t="shared" si="197"/>
        <v>12</v>
      </c>
      <c r="D1820" s="29" t="str">
        <f t="shared" si="198"/>
        <v>Aralık</v>
      </c>
      <c r="E1820" s="29">
        <f t="shared" si="199"/>
        <v>4</v>
      </c>
      <c r="F1820" s="29">
        <f t="shared" si="200"/>
        <v>52</v>
      </c>
      <c r="G1820" s="29">
        <f t="shared" si="201"/>
        <v>2</v>
      </c>
      <c r="H1820" s="29" t="str">
        <f t="shared" si="202"/>
        <v>Salı</v>
      </c>
    </row>
    <row r="1821" spans="1:8" ht="10.5" customHeight="1" x14ac:dyDescent="0.25">
      <c r="A1821" s="28">
        <v>43824</v>
      </c>
      <c r="B1821" s="29">
        <f t="shared" si="196"/>
        <v>2019</v>
      </c>
      <c r="C1821" s="29">
        <f t="shared" si="197"/>
        <v>12</v>
      </c>
      <c r="D1821" s="29" t="str">
        <f t="shared" si="198"/>
        <v>Aralık</v>
      </c>
      <c r="E1821" s="29">
        <f t="shared" si="199"/>
        <v>4</v>
      </c>
      <c r="F1821" s="29">
        <f t="shared" si="200"/>
        <v>52</v>
      </c>
      <c r="G1821" s="29">
        <f t="shared" si="201"/>
        <v>3</v>
      </c>
      <c r="H1821" s="29" t="str">
        <f t="shared" si="202"/>
        <v>Çarşamba</v>
      </c>
    </row>
    <row r="1822" spans="1:8" ht="10.5" customHeight="1" x14ac:dyDescent="0.25">
      <c r="A1822" s="28">
        <v>43825</v>
      </c>
      <c r="B1822" s="29">
        <f t="shared" si="196"/>
        <v>2019</v>
      </c>
      <c r="C1822" s="29">
        <f t="shared" si="197"/>
        <v>12</v>
      </c>
      <c r="D1822" s="29" t="str">
        <f t="shared" si="198"/>
        <v>Aralık</v>
      </c>
      <c r="E1822" s="29">
        <f t="shared" si="199"/>
        <v>4</v>
      </c>
      <c r="F1822" s="29">
        <f t="shared" si="200"/>
        <v>52</v>
      </c>
      <c r="G1822" s="29">
        <f t="shared" si="201"/>
        <v>4</v>
      </c>
      <c r="H1822" s="29" t="str">
        <f t="shared" si="202"/>
        <v>Perşembe</v>
      </c>
    </row>
    <row r="1823" spans="1:8" ht="10.5" customHeight="1" x14ac:dyDescent="0.25">
      <c r="A1823" s="28">
        <v>43826</v>
      </c>
      <c r="B1823" s="29">
        <f t="shared" si="196"/>
        <v>2019</v>
      </c>
      <c r="C1823" s="29">
        <f t="shared" si="197"/>
        <v>12</v>
      </c>
      <c r="D1823" s="29" t="str">
        <f t="shared" si="198"/>
        <v>Aralık</v>
      </c>
      <c r="E1823" s="29">
        <f t="shared" si="199"/>
        <v>4</v>
      </c>
      <c r="F1823" s="29">
        <f t="shared" si="200"/>
        <v>52</v>
      </c>
      <c r="G1823" s="29">
        <f t="shared" si="201"/>
        <v>5</v>
      </c>
      <c r="H1823" s="29" t="str">
        <f t="shared" si="202"/>
        <v>Cuma</v>
      </c>
    </row>
    <row r="1824" spans="1:8" ht="10.5" customHeight="1" x14ac:dyDescent="0.25">
      <c r="A1824" s="28">
        <v>43827</v>
      </c>
      <c r="B1824" s="29">
        <f t="shared" si="196"/>
        <v>2019</v>
      </c>
      <c r="C1824" s="29">
        <f t="shared" si="197"/>
        <v>12</v>
      </c>
      <c r="D1824" s="29" t="str">
        <f t="shared" si="198"/>
        <v>Aralık</v>
      </c>
      <c r="E1824" s="29">
        <f t="shared" si="199"/>
        <v>4</v>
      </c>
      <c r="F1824" s="29">
        <f t="shared" si="200"/>
        <v>52</v>
      </c>
      <c r="G1824" s="29">
        <f t="shared" si="201"/>
        <v>6</v>
      </c>
      <c r="H1824" s="29" t="str">
        <f t="shared" si="202"/>
        <v>Cumartesi</v>
      </c>
    </row>
    <row r="1825" spans="1:8" ht="10.5" customHeight="1" x14ac:dyDescent="0.25">
      <c r="A1825" s="28">
        <v>43828</v>
      </c>
      <c r="B1825" s="29">
        <f t="shared" si="196"/>
        <v>2019</v>
      </c>
      <c r="C1825" s="29">
        <f t="shared" si="197"/>
        <v>12</v>
      </c>
      <c r="D1825" s="29" t="str">
        <f t="shared" si="198"/>
        <v>Aralık</v>
      </c>
      <c r="E1825" s="29">
        <f t="shared" si="199"/>
        <v>4</v>
      </c>
      <c r="F1825" s="29">
        <f t="shared" si="200"/>
        <v>52</v>
      </c>
      <c r="G1825" s="29">
        <f t="shared" si="201"/>
        <v>7</v>
      </c>
      <c r="H1825" s="29" t="str">
        <f t="shared" si="202"/>
        <v>Pazar</v>
      </c>
    </row>
    <row r="1826" spans="1:8" ht="10.5" customHeight="1" x14ac:dyDescent="0.25">
      <c r="A1826" s="28">
        <v>43829</v>
      </c>
      <c r="B1826" s="29">
        <f t="shared" si="196"/>
        <v>2019</v>
      </c>
      <c r="C1826" s="29">
        <f t="shared" si="197"/>
        <v>12</v>
      </c>
      <c r="D1826" s="29" t="str">
        <f t="shared" si="198"/>
        <v>Aralık</v>
      </c>
      <c r="E1826" s="29">
        <f t="shared" si="199"/>
        <v>4</v>
      </c>
      <c r="F1826" s="29">
        <f t="shared" si="200"/>
        <v>53</v>
      </c>
      <c r="G1826" s="29">
        <f t="shared" si="201"/>
        <v>1</v>
      </c>
      <c r="H1826" s="29" t="str">
        <f t="shared" si="202"/>
        <v>Pazartesi</v>
      </c>
    </row>
    <row r="1827" spans="1:8" ht="10.5" customHeight="1" x14ac:dyDescent="0.25">
      <c r="A1827" s="28">
        <v>43830</v>
      </c>
      <c r="B1827" s="29">
        <f t="shared" si="196"/>
        <v>2019</v>
      </c>
      <c r="C1827" s="29">
        <f t="shared" si="197"/>
        <v>12</v>
      </c>
      <c r="D1827" s="29" t="str">
        <f t="shared" si="198"/>
        <v>Aralık</v>
      </c>
      <c r="E1827" s="29">
        <f t="shared" si="199"/>
        <v>4</v>
      </c>
      <c r="F1827" s="29">
        <f t="shared" si="200"/>
        <v>53</v>
      </c>
      <c r="G1827" s="29">
        <f t="shared" si="201"/>
        <v>2</v>
      </c>
      <c r="H1827" s="29" t="str">
        <f t="shared" si="202"/>
        <v>Salı</v>
      </c>
    </row>
    <row r="1828" spans="1:8" ht="10.5" customHeight="1" x14ac:dyDescent="0.25">
      <c r="A1828" s="28">
        <v>43831</v>
      </c>
      <c r="B1828" s="29">
        <f t="shared" si="196"/>
        <v>2020</v>
      </c>
      <c r="C1828" s="29">
        <f t="shared" si="197"/>
        <v>1</v>
      </c>
      <c r="D1828" s="29" t="str">
        <f t="shared" si="198"/>
        <v>Ocak</v>
      </c>
      <c r="E1828" s="29">
        <f t="shared" si="199"/>
        <v>1</v>
      </c>
      <c r="F1828" s="29">
        <f t="shared" si="200"/>
        <v>1</v>
      </c>
      <c r="G1828" s="29">
        <f t="shared" si="201"/>
        <v>3</v>
      </c>
      <c r="H1828" s="29" t="str">
        <f t="shared" si="202"/>
        <v>Çarşamba</v>
      </c>
    </row>
    <row r="1829" spans="1:8" ht="10.5" customHeight="1" x14ac:dyDescent="0.25">
      <c r="A1829" s="28">
        <v>43832</v>
      </c>
      <c r="B1829" s="29">
        <f t="shared" si="196"/>
        <v>2020</v>
      </c>
      <c r="C1829" s="29">
        <f t="shared" si="197"/>
        <v>1</v>
      </c>
      <c r="D1829" s="29" t="str">
        <f t="shared" si="198"/>
        <v>Ocak</v>
      </c>
      <c r="E1829" s="29">
        <f t="shared" si="199"/>
        <v>1</v>
      </c>
      <c r="F1829" s="29">
        <f t="shared" si="200"/>
        <v>1</v>
      </c>
      <c r="G1829" s="29">
        <f t="shared" si="201"/>
        <v>4</v>
      </c>
      <c r="H1829" s="29" t="str">
        <f t="shared" si="202"/>
        <v>Perşembe</v>
      </c>
    </row>
    <row r="1830" spans="1:8" ht="10.5" customHeight="1" x14ac:dyDescent="0.25">
      <c r="A1830" s="28">
        <v>43833</v>
      </c>
      <c r="B1830" s="29">
        <f t="shared" si="196"/>
        <v>2020</v>
      </c>
      <c r="C1830" s="29">
        <f t="shared" si="197"/>
        <v>1</v>
      </c>
      <c r="D1830" s="29" t="str">
        <f t="shared" si="198"/>
        <v>Ocak</v>
      </c>
      <c r="E1830" s="29">
        <f t="shared" si="199"/>
        <v>1</v>
      </c>
      <c r="F1830" s="29">
        <f t="shared" si="200"/>
        <v>1</v>
      </c>
      <c r="G1830" s="29">
        <f t="shared" si="201"/>
        <v>5</v>
      </c>
      <c r="H1830" s="29" t="str">
        <f t="shared" si="202"/>
        <v>Cuma</v>
      </c>
    </row>
    <row r="1831" spans="1:8" ht="10.5" customHeight="1" x14ac:dyDescent="0.25">
      <c r="A1831" s="28">
        <v>43834</v>
      </c>
      <c r="B1831" s="29">
        <f t="shared" si="196"/>
        <v>2020</v>
      </c>
      <c r="C1831" s="29">
        <f t="shared" si="197"/>
        <v>1</v>
      </c>
      <c r="D1831" s="29" t="str">
        <f t="shared" si="198"/>
        <v>Ocak</v>
      </c>
      <c r="E1831" s="29">
        <f t="shared" si="199"/>
        <v>1</v>
      </c>
      <c r="F1831" s="29">
        <f t="shared" si="200"/>
        <v>1</v>
      </c>
      <c r="G1831" s="29">
        <f t="shared" si="201"/>
        <v>6</v>
      </c>
      <c r="H1831" s="29" t="str">
        <f t="shared" si="202"/>
        <v>Cumartesi</v>
      </c>
    </row>
    <row r="1832" spans="1:8" ht="10.5" customHeight="1" x14ac:dyDescent="0.25">
      <c r="A1832" s="28">
        <v>43835</v>
      </c>
      <c r="B1832" s="29">
        <f t="shared" si="196"/>
        <v>2020</v>
      </c>
      <c r="C1832" s="29">
        <f t="shared" si="197"/>
        <v>1</v>
      </c>
      <c r="D1832" s="29" t="str">
        <f t="shared" si="198"/>
        <v>Ocak</v>
      </c>
      <c r="E1832" s="29">
        <f t="shared" si="199"/>
        <v>1</v>
      </c>
      <c r="F1832" s="29">
        <f t="shared" si="200"/>
        <v>1</v>
      </c>
      <c r="G1832" s="29">
        <f t="shared" si="201"/>
        <v>7</v>
      </c>
      <c r="H1832" s="29" t="str">
        <f t="shared" si="202"/>
        <v>Pazar</v>
      </c>
    </row>
    <row r="1833" spans="1:8" ht="10.5" customHeight="1" x14ac:dyDescent="0.25">
      <c r="A1833" s="28">
        <v>43836</v>
      </c>
      <c r="B1833" s="29">
        <f t="shared" si="196"/>
        <v>2020</v>
      </c>
      <c r="C1833" s="29">
        <f t="shared" si="197"/>
        <v>1</v>
      </c>
      <c r="D1833" s="29" t="str">
        <f t="shared" si="198"/>
        <v>Ocak</v>
      </c>
      <c r="E1833" s="29">
        <f t="shared" si="199"/>
        <v>1</v>
      </c>
      <c r="F1833" s="29">
        <f t="shared" si="200"/>
        <v>2</v>
      </c>
      <c r="G1833" s="29">
        <f t="shared" si="201"/>
        <v>1</v>
      </c>
      <c r="H1833" s="29" t="str">
        <f t="shared" si="202"/>
        <v>Pazartesi</v>
      </c>
    </row>
    <row r="1834" spans="1:8" ht="10.5" customHeight="1" x14ac:dyDescent="0.25">
      <c r="A1834" s="28">
        <v>43837</v>
      </c>
      <c r="B1834" s="29">
        <f t="shared" si="196"/>
        <v>2020</v>
      </c>
      <c r="C1834" s="29">
        <f t="shared" si="197"/>
        <v>1</v>
      </c>
      <c r="D1834" s="29" t="str">
        <f t="shared" si="198"/>
        <v>Ocak</v>
      </c>
      <c r="E1834" s="29">
        <f t="shared" si="199"/>
        <v>1</v>
      </c>
      <c r="F1834" s="29">
        <f t="shared" si="200"/>
        <v>2</v>
      </c>
      <c r="G1834" s="29">
        <f t="shared" si="201"/>
        <v>2</v>
      </c>
      <c r="H1834" s="29" t="str">
        <f t="shared" si="202"/>
        <v>Salı</v>
      </c>
    </row>
    <row r="1835" spans="1:8" ht="10.5" customHeight="1" x14ac:dyDescent="0.25">
      <c r="A1835" s="28">
        <v>43838</v>
      </c>
      <c r="B1835" s="29">
        <f t="shared" si="196"/>
        <v>2020</v>
      </c>
      <c r="C1835" s="29">
        <f t="shared" si="197"/>
        <v>1</v>
      </c>
      <c r="D1835" s="29" t="str">
        <f t="shared" si="198"/>
        <v>Ocak</v>
      </c>
      <c r="E1835" s="29">
        <f t="shared" si="199"/>
        <v>1</v>
      </c>
      <c r="F1835" s="29">
        <f t="shared" si="200"/>
        <v>2</v>
      </c>
      <c r="G1835" s="29">
        <f t="shared" si="201"/>
        <v>3</v>
      </c>
      <c r="H1835" s="29" t="str">
        <f t="shared" si="202"/>
        <v>Çarşamba</v>
      </c>
    </row>
    <row r="1836" spans="1:8" ht="10.5" customHeight="1" x14ac:dyDescent="0.25">
      <c r="A1836" s="28">
        <v>43839</v>
      </c>
      <c r="B1836" s="29">
        <f t="shared" si="196"/>
        <v>2020</v>
      </c>
      <c r="C1836" s="29">
        <f t="shared" si="197"/>
        <v>1</v>
      </c>
      <c r="D1836" s="29" t="str">
        <f t="shared" si="198"/>
        <v>Ocak</v>
      </c>
      <c r="E1836" s="29">
        <f t="shared" si="199"/>
        <v>1</v>
      </c>
      <c r="F1836" s="29">
        <f t="shared" si="200"/>
        <v>2</v>
      </c>
      <c r="G1836" s="29">
        <f t="shared" si="201"/>
        <v>4</v>
      </c>
      <c r="H1836" s="29" t="str">
        <f t="shared" si="202"/>
        <v>Perşembe</v>
      </c>
    </row>
    <row r="1837" spans="1:8" ht="10.5" customHeight="1" x14ac:dyDescent="0.25">
      <c r="A1837" s="28">
        <v>43840</v>
      </c>
      <c r="B1837" s="29">
        <f t="shared" si="196"/>
        <v>2020</v>
      </c>
      <c r="C1837" s="29">
        <f t="shared" si="197"/>
        <v>1</v>
      </c>
      <c r="D1837" s="29" t="str">
        <f t="shared" si="198"/>
        <v>Ocak</v>
      </c>
      <c r="E1837" s="29">
        <f t="shared" si="199"/>
        <v>1</v>
      </c>
      <c r="F1837" s="29">
        <f t="shared" si="200"/>
        <v>2</v>
      </c>
      <c r="G1837" s="29">
        <f t="shared" si="201"/>
        <v>5</v>
      </c>
      <c r="H1837" s="29" t="str">
        <f t="shared" si="202"/>
        <v>Cuma</v>
      </c>
    </row>
    <row r="1838" spans="1:8" ht="10.5" customHeight="1" x14ac:dyDescent="0.25">
      <c r="A1838" s="28">
        <v>43841</v>
      </c>
      <c r="B1838" s="29">
        <f t="shared" si="196"/>
        <v>2020</v>
      </c>
      <c r="C1838" s="29">
        <f t="shared" si="197"/>
        <v>1</v>
      </c>
      <c r="D1838" s="29" t="str">
        <f t="shared" si="198"/>
        <v>Ocak</v>
      </c>
      <c r="E1838" s="29">
        <f t="shared" si="199"/>
        <v>1</v>
      </c>
      <c r="F1838" s="29">
        <f t="shared" si="200"/>
        <v>2</v>
      </c>
      <c r="G1838" s="29">
        <f t="shared" si="201"/>
        <v>6</v>
      </c>
      <c r="H1838" s="29" t="str">
        <f t="shared" si="202"/>
        <v>Cumartesi</v>
      </c>
    </row>
    <row r="1839" spans="1:8" ht="10.5" customHeight="1" x14ac:dyDescent="0.25">
      <c r="A1839" s="28">
        <v>43842</v>
      </c>
      <c r="B1839" s="29">
        <f t="shared" si="196"/>
        <v>2020</v>
      </c>
      <c r="C1839" s="29">
        <f t="shared" si="197"/>
        <v>1</v>
      </c>
      <c r="D1839" s="29" t="str">
        <f t="shared" si="198"/>
        <v>Ocak</v>
      </c>
      <c r="E1839" s="29">
        <f t="shared" si="199"/>
        <v>1</v>
      </c>
      <c r="F1839" s="29">
        <f t="shared" si="200"/>
        <v>2</v>
      </c>
      <c r="G1839" s="29">
        <f t="shared" si="201"/>
        <v>7</v>
      </c>
      <c r="H1839" s="29" t="str">
        <f t="shared" si="202"/>
        <v>Pazar</v>
      </c>
    </row>
    <row r="1840" spans="1:8" ht="10.5" customHeight="1" x14ac:dyDescent="0.25">
      <c r="A1840" s="28">
        <v>43843</v>
      </c>
      <c r="B1840" s="29">
        <f t="shared" si="196"/>
        <v>2020</v>
      </c>
      <c r="C1840" s="29">
        <f t="shared" si="197"/>
        <v>1</v>
      </c>
      <c r="D1840" s="29" t="str">
        <f t="shared" si="198"/>
        <v>Ocak</v>
      </c>
      <c r="E1840" s="29">
        <f t="shared" si="199"/>
        <v>1</v>
      </c>
      <c r="F1840" s="29">
        <f t="shared" si="200"/>
        <v>3</v>
      </c>
      <c r="G1840" s="29">
        <f t="shared" si="201"/>
        <v>1</v>
      </c>
      <c r="H1840" s="29" t="str">
        <f t="shared" si="202"/>
        <v>Pazartesi</v>
      </c>
    </row>
    <row r="1841" spans="1:8" ht="10.5" customHeight="1" x14ac:dyDescent="0.25">
      <c r="A1841" s="28">
        <v>43844</v>
      </c>
      <c r="B1841" s="29">
        <f t="shared" si="196"/>
        <v>2020</v>
      </c>
      <c r="C1841" s="29">
        <f t="shared" si="197"/>
        <v>1</v>
      </c>
      <c r="D1841" s="29" t="str">
        <f t="shared" si="198"/>
        <v>Ocak</v>
      </c>
      <c r="E1841" s="29">
        <f t="shared" si="199"/>
        <v>1</v>
      </c>
      <c r="F1841" s="29">
        <f t="shared" si="200"/>
        <v>3</v>
      </c>
      <c r="G1841" s="29">
        <f t="shared" si="201"/>
        <v>2</v>
      </c>
      <c r="H1841" s="29" t="str">
        <f t="shared" si="202"/>
        <v>Salı</v>
      </c>
    </row>
    <row r="1842" spans="1:8" ht="10.5" customHeight="1" x14ac:dyDescent="0.25">
      <c r="A1842" s="28">
        <v>43845</v>
      </c>
      <c r="B1842" s="29">
        <f t="shared" si="196"/>
        <v>2020</v>
      </c>
      <c r="C1842" s="29">
        <f t="shared" si="197"/>
        <v>1</v>
      </c>
      <c r="D1842" s="29" t="str">
        <f t="shared" si="198"/>
        <v>Ocak</v>
      </c>
      <c r="E1842" s="29">
        <f t="shared" si="199"/>
        <v>1</v>
      </c>
      <c r="F1842" s="29">
        <f t="shared" si="200"/>
        <v>3</v>
      </c>
      <c r="G1842" s="29">
        <f t="shared" si="201"/>
        <v>3</v>
      </c>
      <c r="H1842" s="29" t="str">
        <f t="shared" si="202"/>
        <v>Çarşamba</v>
      </c>
    </row>
    <row r="1843" spans="1:8" ht="10.5" customHeight="1" x14ac:dyDescent="0.25">
      <c r="A1843" s="28">
        <v>43846</v>
      </c>
      <c r="B1843" s="29">
        <f t="shared" si="196"/>
        <v>2020</v>
      </c>
      <c r="C1843" s="29">
        <f t="shared" si="197"/>
        <v>1</v>
      </c>
      <c r="D1843" s="29" t="str">
        <f t="shared" si="198"/>
        <v>Ocak</v>
      </c>
      <c r="E1843" s="29">
        <f t="shared" si="199"/>
        <v>1</v>
      </c>
      <c r="F1843" s="29">
        <f t="shared" si="200"/>
        <v>3</v>
      </c>
      <c r="G1843" s="29">
        <f t="shared" si="201"/>
        <v>4</v>
      </c>
      <c r="H1843" s="29" t="str">
        <f t="shared" si="202"/>
        <v>Perşembe</v>
      </c>
    </row>
    <row r="1844" spans="1:8" ht="10.5" customHeight="1" x14ac:dyDescent="0.25">
      <c r="A1844" s="28">
        <v>43847</v>
      </c>
      <c r="B1844" s="29">
        <f t="shared" si="196"/>
        <v>2020</v>
      </c>
      <c r="C1844" s="29">
        <f t="shared" si="197"/>
        <v>1</v>
      </c>
      <c r="D1844" s="29" t="str">
        <f t="shared" si="198"/>
        <v>Ocak</v>
      </c>
      <c r="E1844" s="29">
        <f t="shared" si="199"/>
        <v>1</v>
      </c>
      <c r="F1844" s="29">
        <f t="shared" si="200"/>
        <v>3</v>
      </c>
      <c r="G1844" s="29">
        <f t="shared" si="201"/>
        <v>5</v>
      </c>
      <c r="H1844" s="29" t="str">
        <f t="shared" si="202"/>
        <v>Cuma</v>
      </c>
    </row>
    <row r="1845" spans="1:8" ht="10.5" customHeight="1" x14ac:dyDescent="0.25">
      <c r="A1845" s="28">
        <v>43848</v>
      </c>
      <c r="B1845" s="29">
        <f t="shared" si="196"/>
        <v>2020</v>
      </c>
      <c r="C1845" s="29">
        <f t="shared" si="197"/>
        <v>1</v>
      </c>
      <c r="D1845" s="29" t="str">
        <f t="shared" si="198"/>
        <v>Ocak</v>
      </c>
      <c r="E1845" s="29">
        <f t="shared" si="199"/>
        <v>1</v>
      </c>
      <c r="F1845" s="29">
        <f t="shared" si="200"/>
        <v>3</v>
      </c>
      <c r="G1845" s="29">
        <f t="shared" si="201"/>
        <v>6</v>
      </c>
      <c r="H1845" s="29" t="str">
        <f t="shared" si="202"/>
        <v>Cumartesi</v>
      </c>
    </row>
    <row r="1846" spans="1:8" ht="10.5" customHeight="1" x14ac:dyDescent="0.25">
      <c r="A1846" s="28">
        <v>43849</v>
      </c>
      <c r="B1846" s="29">
        <f t="shared" si="196"/>
        <v>2020</v>
      </c>
      <c r="C1846" s="29">
        <f t="shared" si="197"/>
        <v>1</v>
      </c>
      <c r="D1846" s="29" t="str">
        <f t="shared" si="198"/>
        <v>Ocak</v>
      </c>
      <c r="E1846" s="29">
        <f t="shared" si="199"/>
        <v>1</v>
      </c>
      <c r="F1846" s="29">
        <f t="shared" si="200"/>
        <v>3</v>
      </c>
      <c r="G1846" s="29">
        <f t="shared" si="201"/>
        <v>7</v>
      </c>
      <c r="H1846" s="29" t="str">
        <f t="shared" si="202"/>
        <v>Pazar</v>
      </c>
    </row>
    <row r="1847" spans="1:8" ht="10.5" customHeight="1" x14ac:dyDescent="0.25">
      <c r="A1847" s="28">
        <v>43850</v>
      </c>
      <c r="B1847" s="29">
        <f t="shared" si="196"/>
        <v>2020</v>
      </c>
      <c r="C1847" s="29">
        <f t="shared" si="197"/>
        <v>1</v>
      </c>
      <c r="D1847" s="29" t="str">
        <f t="shared" si="198"/>
        <v>Ocak</v>
      </c>
      <c r="E1847" s="29">
        <f t="shared" si="199"/>
        <v>1</v>
      </c>
      <c r="F1847" s="29">
        <f t="shared" si="200"/>
        <v>4</v>
      </c>
      <c r="G1847" s="29">
        <f t="shared" si="201"/>
        <v>1</v>
      </c>
      <c r="H1847" s="29" t="str">
        <f t="shared" si="202"/>
        <v>Pazartesi</v>
      </c>
    </row>
    <row r="1848" spans="1:8" ht="10.5" customHeight="1" x14ac:dyDescent="0.25">
      <c r="A1848" s="28">
        <v>43851</v>
      </c>
      <c r="B1848" s="29">
        <f t="shared" si="196"/>
        <v>2020</v>
      </c>
      <c r="C1848" s="29">
        <f t="shared" si="197"/>
        <v>1</v>
      </c>
      <c r="D1848" s="29" t="str">
        <f t="shared" si="198"/>
        <v>Ocak</v>
      </c>
      <c r="E1848" s="29">
        <f t="shared" si="199"/>
        <v>1</v>
      </c>
      <c r="F1848" s="29">
        <f t="shared" si="200"/>
        <v>4</v>
      </c>
      <c r="G1848" s="29">
        <f t="shared" si="201"/>
        <v>2</v>
      </c>
      <c r="H1848" s="29" t="str">
        <f t="shared" si="202"/>
        <v>Salı</v>
      </c>
    </row>
    <row r="1849" spans="1:8" ht="10.5" customHeight="1" x14ac:dyDescent="0.25">
      <c r="A1849" s="28">
        <v>43852</v>
      </c>
      <c r="B1849" s="29">
        <f t="shared" si="196"/>
        <v>2020</v>
      </c>
      <c r="C1849" s="29">
        <f t="shared" si="197"/>
        <v>1</v>
      </c>
      <c r="D1849" s="29" t="str">
        <f t="shared" si="198"/>
        <v>Ocak</v>
      </c>
      <c r="E1849" s="29">
        <f t="shared" si="199"/>
        <v>1</v>
      </c>
      <c r="F1849" s="29">
        <f t="shared" si="200"/>
        <v>4</v>
      </c>
      <c r="G1849" s="29">
        <f t="shared" si="201"/>
        <v>3</v>
      </c>
      <c r="H1849" s="29" t="str">
        <f t="shared" si="202"/>
        <v>Çarşamba</v>
      </c>
    </row>
    <row r="1850" spans="1:8" ht="10.5" customHeight="1" x14ac:dyDescent="0.25">
      <c r="A1850" s="28">
        <v>43853</v>
      </c>
      <c r="B1850" s="29">
        <f t="shared" si="196"/>
        <v>2020</v>
      </c>
      <c r="C1850" s="29">
        <f t="shared" si="197"/>
        <v>1</v>
      </c>
      <c r="D1850" s="29" t="str">
        <f t="shared" si="198"/>
        <v>Ocak</v>
      </c>
      <c r="E1850" s="29">
        <f t="shared" si="199"/>
        <v>1</v>
      </c>
      <c r="F1850" s="29">
        <f t="shared" si="200"/>
        <v>4</v>
      </c>
      <c r="G1850" s="29">
        <f t="shared" si="201"/>
        <v>4</v>
      </c>
      <c r="H1850" s="29" t="str">
        <f t="shared" si="202"/>
        <v>Perşembe</v>
      </c>
    </row>
    <row r="1851" spans="1:8" ht="10.5" customHeight="1" x14ac:dyDescent="0.25">
      <c r="A1851" s="28">
        <v>43854</v>
      </c>
      <c r="B1851" s="29">
        <f t="shared" si="196"/>
        <v>2020</v>
      </c>
      <c r="C1851" s="29">
        <f t="shared" si="197"/>
        <v>1</v>
      </c>
      <c r="D1851" s="29" t="str">
        <f t="shared" si="198"/>
        <v>Ocak</v>
      </c>
      <c r="E1851" s="29">
        <f t="shared" si="199"/>
        <v>1</v>
      </c>
      <c r="F1851" s="29">
        <f t="shared" si="200"/>
        <v>4</v>
      </c>
      <c r="G1851" s="29">
        <f t="shared" si="201"/>
        <v>5</v>
      </c>
      <c r="H1851" s="29" t="str">
        <f t="shared" si="202"/>
        <v>Cuma</v>
      </c>
    </row>
    <row r="1852" spans="1:8" ht="10.5" customHeight="1" x14ac:dyDescent="0.25">
      <c r="A1852" s="28">
        <v>43855</v>
      </c>
      <c r="B1852" s="29">
        <f t="shared" si="196"/>
        <v>2020</v>
      </c>
      <c r="C1852" s="29">
        <f t="shared" si="197"/>
        <v>1</v>
      </c>
      <c r="D1852" s="29" t="str">
        <f t="shared" si="198"/>
        <v>Ocak</v>
      </c>
      <c r="E1852" s="29">
        <f t="shared" si="199"/>
        <v>1</v>
      </c>
      <c r="F1852" s="29">
        <f t="shared" si="200"/>
        <v>4</v>
      </c>
      <c r="G1852" s="29">
        <f t="shared" si="201"/>
        <v>6</v>
      </c>
      <c r="H1852" s="29" t="str">
        <f t="shared" si="202"/>
        <v>Cumartesi</v>
      </c>
    </row>
    <row r="1853" spans="1:8" ht="10.5" customHeight="1" x14ac:dyDescent="0.25">
      <c r="A1853" s="28">
        <v>43856</v>
      </c>
      <c r="B1853" s="29">
        <f t="shared" si="196"/>
        <v>2020</v>
      </c>
      <c r="C1853" s="29">
        <f t="shared" si="197"/>
        <v>1</v>
      </c>
      <c r="D1853" s="29" t="str">
        <f t="shared" si="198"/>
        <v>Ocak</v>
      </c>
      <c r="E1853" s="29">
        <f t="shared" si="199"/>
        <v>1</v>
      </c>
      <c r="F1853" s="29">
        <f t="shared" si="200"/>
        <v>4</v>
      </c>
      <c r="G1853" s="29">
        <f t="shared" si="201"/>
        <v>7</v>
      </c>
      <c r="H1853" s="29" t="str">
        <f t="shared" si="202"/>
        <v>Pazar</v>
      </c>
    </row>
    <row r="1854" spans="1:8" ht="10.5" customHeight="1" x14ac:dyDescent="0.25">
      <c r="A1854" s="28">
        <v>43857</v>
      </c>
      <c r="B1854" s="29">
        <f t="shared" si="196"/>
        <v>2020</v>
      </c>
      <c r="C1854" s="29">
        <f t="shared" si="197"/>
        <v>1</v>
      </c>
      <c r="D1854" s="29" t="str">
        <f t="shared" si="198"/>
        <v>Ocak</v>
      </c>
      <c r="E1854" s="29">
        <f t="shared" si="199"/>
        <v>1</v>
      </c>
      <c r="F1854" s="29">
        <f t="shared" si="200"/>
        <v>5</v>
      </c>
      <c r="G1854" s="29">
        <f t="shared" si="201"/>
        <v>1</v>
      </c>
      <c r="H1854" s="29" t="str">
        <f t="shared" si="202"/>
        <v>Pazartesi</v>
      </c>
    </row>
    <row r="1855" spans="1:8" ht="10.5" customHeight="1" x14ac:dyDescent="0.25">
      <c r="A1855" s="28">
        <v>43858</v>
      </c>
      <c r="B1855" s="29">
        <f t="shared" si="196"/>
        <v>2020</v>
      </c>
      <c r="C1855" s="29">
        <f t="shared" si="197"/>
        <v>1</v>
      </c>
      <c r="D1855" s="29" t="str">
        <f t="shared" si="198"/>
        <v>Ocak</v>
      </c>
      <c r="E1855" s="29">
        <f t="shared" si="199"/>
        <v>1</v>
      </c>
      <c r="F1855" s="29">
        <f t="shared" si="200"/>
        <v>5</v>
      </c>
      <c r="G1855" s="29">
        <f t="shared" si="201"/>
        <v>2</v>
      </c>
      <c r="H1855" s="29" t="str">
        <f t="shared" si="202"/>
        <v>Salı</v>
      </c>
    </row>
    <row r="1856" spans="1:8" ht="10.5" customHeight="1" x14ac:dyDescent="0.25">
      <c r="A1856" s="28">
        <v>43859</v>
      </c>
      <c r="B1856" s="29">
        <f t="shared" si="196"/>
        <v>2020</v>
      </c>
      <c r="C1856" s="29">
        <f t="shared" si="197"/>
        <v>1</v>
      </c>
      <c r="D1856" s="29" t="str">
        <f t="shared" si="198"/>
        <v>Ocak</v>
      </c>
      <c r="E1856" s="29">
        <f t="shared" si="199"/>
        <v>1</v>
      </c>
      <c r="F1856" s="29">
        <f t="shared" si="200"/>
        <v>5</v>
      </c>
      <c r="G1856" s="29">
        <f t="shared" si="201"/>
        <v>3</v>
      </c>
      <c r="H1856" s="29" t="str">
        <f t="shared" si="202"/>
        <v>Çarşamba</v>
      </c>
    </row>
    <row r="1857" spans="1:8" ht="10.5" customHeight="1" x14ac:dyDescent="0.25">
      <c r="A1857" s="28">
        <v>43860</v>
      </c>
      <c r="B1857" s="29">
        <f t="shared" si="196"/>
        <v>2020</v>
      </c>
      <c r="C1857" s="29">
        <f t="shared" si="197"/>
        <v>1</v>
      </c>
      <c r="D1857" s="29" t="str">
        <f t="shared" si="198"/>
        <v>Ocak</v>
      </c>
      <c r="E1857" s="29">
        <f t="shared" si="199"/>
        <v>1</v>
      </c>
      <c r="F1857" s="29">
        <f t="shared" si="200"/>
        <v>5</v>
      </c>
      <c r="G1857" s="29">
        <f t="shared" si="201"/>
        <v>4</v>
      </c>
      <c r="H1857" s="29" t="str">
        <f t="shared" si="202"/>
        <v>Perşembe</v>
      </c>
    </row>
    <row r="1858" spans="1:8" ht="10.5" customHeight="1" x14ac:dyDescent="0.25">
      <c r="A1858" s="28">
        <v>43861</v>
      </c>
      <c r="B1858" s="29">
        <f t="shared" ref="B1858:B1921" si="203">IF(A1858="","",YEAR(A1858))</f>
        <v>2020</v>
      </c>
      <c r="C1858" s="29">
        <f t="shared" ref="C1858:C1921" si="204">IF(A1858="","",MONTH(A1858))</f>
        <v>1</v>
      </c>
      <c r="D1858" s="29" t="str">
        <f t="shared" ref="D1858:D1921" si="205">IF(A1858="","",CHOOSE(MONTH(A1858),"Ocak","Şubat","Mart","Nisan","Mayıs","Haziran","Temmuz","Ağustos","Eylül","Ekim","Kasım","Aralık"))</f>
        <v>Ocak</v>
      </c>
      <c r="E1858" s="29">
        <f t="shared" ref="E1858:E1921" si="206">IF(A1858="","",ROUNDUP(MONTH(A1858)/3,0))</f>
        <v>1</v>
      </c>
      <c r="F1858" s="29">
        <f t="shared" ref="F1858:F1921" si="207">IF(A1858="","",WEEKNUM(A1858,2))</f>
        <v>5</v>
      </c>
      <c r="G1858" s="29">
        <f t="shared" ref="G1858:G1921" si="208">IF(A1858="","",WEEKDAY(A1858,2))</f>
        <v>5</v>
      </c>
      <c r="H1858" s="29" t="str">
        <f t="shared" ref="H1858:H1921" si="209">IF(A1858="","",CHOOSE(WEEKDAY(A1858,2),"Pazartesi","Salı","Çarşamba","Perşembe","Cuma","Cumartesi","Pazar"))</f>
        <v>Cuma</v>
      </c>
    </row>
    <row r="1859" spans="1:8" ht="10.5" customHeight="1" x14ac:dyDescent="0.25">
      <c r="A1859" s="28">
        <v>43862</v>
      </c>
      <c r="B1859" s="29">
        <f t="shared" si="203"/>
        <v>2020</v>
      </c>
      <c r="C1859" s="29">
        <f t="shared" si="204"/>
        <v>2</v>
      </c>
      <c r="D1859" s="29" t="str">
        <f t="shared" si="205"/>
        <v>Şubat</v>
      </c>
      <c r="E1859" s="29">
        <f t="shared" si="206"/>
        <v>1</v>
      </c>
      <c r="F1859" s="29">
        <f t="shared" si="207"/>
        <v>5</v>
      </c>
      <c r="G1859" s="29">
        <f t="shared" si="208"/>
        <v>6</v>
      </c>
      <c r="H1859" s="29" t="str">
        <f t="shared" si="209"/>
        <v>Cumartesi</v>
      </c>
    </row>
    <row r="1860" spans="1:8" ht="10.5" customHeight="1" x14ac:dyDescent="0.25">
      <c r="A1860" s="28">
        <v>43863</v>
      </c>
      <c r="B1860" s="29">
        <f t="shared" si="203"/>
        <v>2020</v>
      </c>
      <c r="C1860" s="29">
        <f t="shared" si="204"/>
        <v>2</v>
      </c>
      <c r="D1860" s="29" t="str">
        <f t="shared" si="205"/>
        <v>Şubat</v>
      </c>
      <c r="E1860" s="29">
        <f t="shared" si="206"/>
        <v>1</v>
      </c>
      <c r="F1860" s="29">
        <f t="shared" si="207"/>
        <v>5</v>
      </c>
      <c r="G1860" s="29">
        <f t="shared" si="208"/>
        <v>7</v>
      </c>
      <c r="H1860" s="29" t="str">
        <f t="shared" si="209"/>
        <v>Pazar</v>
      </c>
    </row>
    <row r="1861" spans="1:8" ht="10.5" customHeight="1" x14ac:dyDescent="0.25">
      <c r="A1861" s="28">
        <v>43864</v>
      </c>
      <c r="B1861" s="29">
        <f t="shared" si="203"/>
        <v>2020</v>
      </c>
      <c r="C1861" s="29">
        <f t="shared" si="204"/>
        <v>2</v>
      </c>
      <c r="D1861" s="29" t="str">
        <f t="shared" si="205"/>
        <v>Şubat</v>
      </c>
      <c r="E1861" s="29">
        <f t="shared" si="206"/>
        <v>1</v>
      </c>
      <c r="F1861" s="29">
        <f t="shared" si="207"/>
        <v>6</v>
      </c>
      <c r="G1861" s="29">
        <f t="shared" si="208"/>
        <v>1</v>
      </c>
      <c r="H1861" s="29" t="str">
        <f t="shared" si="209"/>
        <v>Pazartesi</v>
      </c>
    </row>
    <row r="1862" spans="1:8" ht="10.5" customHeight="1" x14ac:dyDescent="0.25">
      <c r="A1862" s="28">
        <v>43865</v>
      </c>
      <c r="B1862" s="29">
        <f t="shared" si="203"/>
        <v>2020</v>
      </c>
      <c r="C1862" s="29">
        <f t="shared" si="204"/>
        <v>2</v>
      </c>
      <c r="D1862" s="29" t="str">
        <f t="shared" si="205"/>
        <v>Şubat</v>
      </c>
      <c r="E1862" s="29">
        <f t="shared" si="206"/>
        <v>1</v>
      </c>
      <c r="F1862" s="29">
        <f t="shared" si="207"/>
        <v>6</v>
      </c>
      <c r="G1862" s="29">
        <f t="shared" si="208"/>
        <v>2</v>
      </c>
      <c r="H1862" s="29" t="str">
        <f t="shared" si="209"/>
        <v>Salı</v>
      </c>
    </row>
    <row r="1863" spans="1:8" ht="10.5" customHeight="1" x14ac:dyDescent="0.25">
      <c r="A1863" s="28">
        <v>43866</v>
      </c>
      <c r="B1863" s="29">
        <f t="shared" si="203"/>
        <v>2020</v>
      </c>
      <c r="C1863" s="29">
        <f t="shared" si="204"/>
        <v>2</v>
      </c>
      <c r="D1863" s="29" t="str">
        <f t="shared" si="205"/>
        <v>Şubat</v>
      </c>
      <c r="E1863" s="29">
        <f t="shared" si="206"/>
        <v>1</v>
      </c>
      <c r="F1863" s="29">
        <f t="shared" si="207"/>
        <v>6</v>
      </c>
      <c r="G1863" s="29">
        <f t="shared" si="208"/>
        <v>3</v>
      </c>
      <c r="H1863" s="29" t="str">
        <f t="shared" si="209"/>
        <v>Çarşamba</v>
      </c>
    </row>
    <row r="1864" spans="1:8" ht="10.5" customHeight="1" x14ac:dyDescent="0.25">
      <c r="A1864" s="28">
        <v>43867</v>
      </c>
      <c r="B1864" s="29">
        <f t="shared" si="203"/>
        <v>2020</v>
      </c>
      <c r="C1864" s="29">
        <f t="shared" si="204"/>
        <v>2</v>
      </c>
      <c r="D1864" s="29" t="str">
        <f t="shared" si="205"/>
        <v>Şubat</v>
      </c>
      <c r="E1864" s="29">
        <f t="shared" si="206"/>
        <v>1</v>
      </c>
      <c r="F1864" s="29">
        <f t="shared" si="207"/>
        <v>6</v>
      </c>
      <c r="G1864" s="29">
        <f t="shared" si="208"/>
        <v>4</v>
      </c>
      <c r="H1864" s="29" t="str">
        <f t="shared" si="209"/>
        <v>Perşembe</v>
      </c>
    </row>
    <row r="1865" spans="1:8" ht="10.5" customHeight="1" x14ac:dyDescent="0.25">
      <c r="A1865" s="28">
        <v>43868</v>
      </c>
      <c r="B1865" s="29">
        <f t="shared" si="203"/>
        <v>2020</v>
      </c>
      <c r="C1865" s="29">
        <f t="shared" si="204"/>
        <v>2</v>
      </c>
      <c r="D1865" s="29" t="str">
        <f t="shared" si="205"/>
        <v>Şubat</v>
      </c>
      <c r="E1865" s="29">
        <f t="shared" si="206"/>
        <v>1</v>
      </c>
      <c r="F1865" s="29">
        <f t="shared" si="207"/>
        <v>6</v>
      </c>
      <c r="G1865" s="29">
        <f t="shared" si="208"/>
        <v>5</v>
      </c>
      <c r="H1865" s="29" t="str">
        <f t="shared" si="209"/>
        <v>Cuma</v>
      </c>
    </row>
    <row r="1866" spans="1:8" ht="10.5" customHeight="1" x14ac:dyDescent="0.25">
      <c r="A1866" s="28">
        <v>43869</v>
      </c>
      <c r="B1866" s="29">
        <f t="shared" si="203"/>
        <v>2020</v>
      </c>
      <c r="C1866" s="29">
        <f t="shared" si="204"/>
        <v>2</v>
      </c>
      <c r="D1866" s="29" t="str">
        <f t="shared" si="205"/>
        <v>Şubat</v>
      </c>
      <c r="E1866" s="29">
        <f t="shared" si="206"/>
        <v>1</v>
      </c>
      <c r="F1866" s="29">
        <f t="shared" si="207"/>
        <v>6</v>
      </c>
      <c r="G1866" s="29">
        <f t="shared" si="208"/>
        <v>6</v>
      </c>
      <c r="H1866" s="29" t="str">
        <f t="shared" si="209"/>
        <v>Cumartesi</v>
      </c>
    </row>
    <row r="1867" spans="1:8" ht="10.5" customHeight="1" x14ac:dyDescent="0.25">
      <c r="A1867" s="28">
        <v>43870</v>
      </c>
      <c r="B1867" s="29">
        <f t="shared" si="203"/>
        <v>2020</v>
      </c>
      <c r="C1867" s="29">
        <f t="shared" si="204"/>
        <v>2</v>
      </c>
      <c r="D1867" s="29" t="str">
        <f t="shared" si="205"/>
        <v>Şubat</v>
      </c>
      <c r="E1867" s="29">
        <f t="shared" si="206"/>
        <v>1</v>
      </c>
      <c r="F1867" s="29">
        <f t="shared" si="207"/>
        <v>6</v>
      </c>
      <c r="G1867" s="29">
        <f t="shared" si="208"/>
        <v>7</v>
      </c>
      <c r="H1867" s="29" t="str">
        <f t="shared" si="209"/>
        <v>Pazar</v>
      </c>
    </row>
    <row r="1868" spans="1:8" ht="10.5" customHeight="1" x14ac:dyDescent="0.25">
      <c r="A1868" s="28">
        <v>43871</v>
      </c>
      <c r="B1868" s="29">
        <f t="shared" si="203"/>
        <v>2020</v>
      </c>
      <c r="C1868" s="29">
        <f t="shared" si="204"/>
        <v>2</v>
      </c>
      <c r="D1868" s="29" t="str">
        <f t="shared" si="205"/>
        <v>Şubat</v>
      </c>
      <c r="E1868" s="29">
        <f t="shared" si="206"/>
        <v>1</v>
      </c>
      <c r="F1868" s="29">
        <f t="shared" si="207"/>
        <v>7</v>
      </c>
      <c r="G1868" s="29">
        <f t="shared" si="208"/>
        <v>1</v>
      </c>
      <c r="H1868" s="29" t="str">
        <f t="shared" si="209"/>
        <v>Pazartesi</v>
      </c>
    </row>
    <row r="1869" spans="1:8" ht="10.5" customHeight="1" x14ac:dyDescent="0.25">
      <c r="A1869" s="28">
        <v>43872</v>
      </c>
      <c r="B1869" s="29">
        <f t="shared" si="203"/>
        <v>2020</v>
      </c>
      <c r="C1869" s="29">
        <f t="shared" si="204"/>
        <v>2</v>
      </c>
      <c r="D1869" s="29" t="str">
        <f t="shared" si="205"/>
        <v>Şubat</v>
      </c>
      <c r="E1869" s="29">
        <f t="shared" si="206"/>
        <v>1</v>
      </c>
      <c r="F1869" s="29">
        <f t="shared" si="207"/>
        <v>7</v>
      </c>
      <c r="G1869" s="29">
        <f t="shared" si="208"/>
        <v>2</v>
      </c>
      <c r="H1869" s="29" t="str">
        <f t="shared" si="209"/>
        <v>Salı</v>
      </c>
    </row>
    <row r="1870" spans="1:8" ht="10.5" customHeight="1" x14ac:dyDescent="0.25">
      <c r="A1870" s="28">
        <v>43873</v>
      </c>
      <c r="B1870" s="29">
        <f t="shared" si="203"/>
        <v>2020</v>
      </c>
      <c r="C1870" s="29">
        <f t="shared" si="204"/>
        <v>2</v>
      </c>
      <c r="D1870" s="29" t="str">
        <f t="shared" si="205"/>
        <v>Şubat</v>
      </c>
      <c r="E1870" s="29">
        <f t="shared" si="206"/>
        <v>1</v>
      </c>
      <c r="F1870" s="29">
        <f t="shared" si="207"/>
        <v>7</v>
      </c>
      <c r="G1870" s="29">
        <f t="shared" si="208"/>
        <v>3</v>
      </c>
      <c r="H1870" s="29" t="str">
        <f t="shared" si="209"/>
        <v>Çarşamba</v>
      </c>
    </row>
    <row r="1871" spans="1:8" ht="10.5" customHeight="1" x14ac:dyDescent="0.25">
      <c r="A1871" s="28">
        <v>43874</v>
      </c>
      <c r="B1871" s="29">
        <f t="shared" si="203"/>
        <v>2020</v>
      </c>
      <c r="C1871" s="29">
        <f t="shared" si="204"/>
        <v>2</v>
      </c>
      <c r="D1871" s="29" t="str">
        <f t="shared" si="205"/>
        <v>Şubat</v>
      </c>
      <c r="E1871" s="29">
        <f t="shared" si="206"/>
        <v>1</v>
      </c>
      <c r="F1871" s="29">
        <f t="shared" si="207"/>
        <v>7</v>
      </c>
      <c r="G1871" s="29">
        <f t="shared" si="208"/>
        <v>4</v>
      </c>
      <c r="H1871" s="29" t="str">
        <f t="shared" si="209"/>
        <v>Perşembe</v>
      </c>
    </row>
    <row r="1872" spans="1:8" ht="10.5" customHeight="1" x14ac:dyDescent="0.25">
      <c r="A1872" s="28">
        <v>43875</v>
      </c>
      <c r="B1872" s="29">
        <f t="shared" si="203"/>
        <v>2020</v>
      </c>
      <c r="C1872" s="29">
        <f t="shared" si="204"/>
        <v>2</v>
      </c>
      <c r="D1872" s="29" t="str">
        <f t="shared" si="205"/>
        <v>Şubat</v>
      </c>
      <c r="E1872" s="29">
        <f t="shared" si="206"/>
        <v>1</v>
      </c>
      <c r="F1872" s="29">
        <f t="shared" si="207"/>
        <v>7</v>
      </c>
      <c r="G1872" s="29">
        <f t="shared" si="208"/>
        <v>5</v>
      </c>
      <c r="H1872" s="29" t="str">
        <f t="shared" si="209"/>
        <v>Cuma</v>
      </c>
    </row>
    <row r="1873" spans="1:8" ht="10.5" customHeight="1" x14ac:dyDescent="0.25">
      <c r="A1873" s="28">
        <v>43876</v>
      </c>
      <c r="B1873" s="29">
        <f t="shared" si="203"/>
        <v>2020</v>
      </c>
      <c r="C1873" s="29">
        <f t="shared" si="204"/>
        <v>2</v>
      </c>
      <c r="D1873" s="29" t="str">
        <f t="shared" si="205"/>
        <v>Şubat</v>
      </c>
      <c r="E1873" s="29">
        <f t="shared" si="206"/>
        <v>1</v>
      </c>
      <c r="F1873" s="29">
        <f t="shared" si="207"/>
        <v>7</v>
      </c>
      <c r="G1873" s="29">
        <f t="shared" si="208"/>
        <v>6</v>
      </c>
      <c r="H1873" s="29" t="str">
        <f t="shared" si="209"/>
        <v>Cumartesi</v>
      </c>
    </row>
    <row r="1874" spans="1:8" ht="10.5" customHeight="1" x14ac:dyDescent="0.25">
      <c r="A1874" s="28">
        <v>43877</v>
      </c>
      <c r="B1874" s="29">
        <f t="shared" si="203"/>
        <v>2020</v>
      </c>
      <c r="C1874" s="29">
        <f t="shared" si="204"/>
        <v>2</v>
      </c>
      <c r="D1874" s="29" t="str">
        <f t="shared" si="205"/>
        <v>Şubat</v>
      </c>
      <c r="E1874" s="29">
        <f t="shared" si="206"/>
        <v>1</v>
      </c>
      <c r="F1874" s="29">
        <f t="shared" si="207"/>
        <v>7</v>
      </c>
      <c r="G1874" s="29">
        <f t="shared" si="208"/>
        <v>7</v>
      </c>
      <c r="H1874" s="29" t="str">
        <f t="shared" si="209"/>
        <v>Pazar</v>
      </c>
    </row>
    <row r="1875" spans="1:8" ht="10.5" customHeight="1" x14ac:dyDescent="0.25">
      <c r="A1875" s="28">
        <v>43878</v>
      </c>
      <c r="B1875" s="29">
        <f t="shared" si="203"/>
        <v>2020</v>
      </c>
      <c r="C1875" s="29">
        <f t="shared" si="204"/>
        <v>2</v>
      </c>
      <c r="D1875" s="29" t="str">
        <f t="shared" si="205"/>
        <v>Şubat</v>
      </c>
      <c r="E1875" s="29">
        <f t="shared" si="206"/>
        <v>1</v>
      </c>
      <c r="F1875" s="29">
        <f t="shared" si="207"/>
        <v>8</v>
      </c>
      <c r="G1875" s="29">
        <f t="shared" si="208"/>
        <v>1</v>
      </c>
      <c r="H1875" s="29" t="str">
        <f t="shared" si="209"/>
        <v>Pazartesi</v>
      </c>
    </row>
    <row r="1876" spans="1:8" ht="10.5" customHeight="1" x14ac:dyDescent="0.25">
      <c r="A1876" s="28">
        <v>43879</v>
      </c>
      <c r="B1876" s="29">
        <f t="shared" si="203"/>
        <v>2020</v>
      </c>
      <c r="C1876" s="29">
        <f t="shared" si="204"/>
        <v>2</v>
      </c>
      <c r="D1876" s="29" t="str">
        <f t="shared" si="205"/>
        <v>Şubat</v>
      </c>
      <c r="E1876" s="29">
        <f t="shared" si="206"/>
        <v>1</v>
      </c>
      <c r="F1876" s="29">
        <f t="shared" si="207"/>
        <v>8</v>
      </c>
      <c r="G1876" s="29">
        <f t="shared" si="208"/>
        <v>2</v>
      </c>
      <c r="H1876" s="29" t="str">
        <f t="shared" si="209"/>
        <v>Salı</v>
      </c>
    </row>
    <row r="1877" spans="1:8" ht="10.5" customHeight="1" x14ac:dyDescent="0.25">
      <c r="A1877" s="28">
        <v>43880</v>
      </c>
      <c r="B1877" s="29">
        <f t="shared" si="203"/>
        <v>2020</v>
      </c>
      <c r="C1877" s="29">
        <f t="shared" si="204"/>
        <v>2</v>
      </c>
      <c r="D1877" s="29" t="str">
        <f t="shared" si="205"/>
        <v>Şubat</v>
      </c>
      <c r="E1877" s="29">
        <f t="shared" si="206"/>
        <v>1</v>
      </c>
      <c r="F1877" s="29">
        <f t="shared" si="207"/>
        <v>8</v>
      </c>
      <c r="G1877" s="29">
        <f t="shared" si="208"/>
        <v>3</v>
      </c>
      <c r="H1877" s="29" t="str">
        <f t="shared" si="209"/>
        <v>Çarşamba</v>
      </c>
    </row>
    <row r="1878" spans="1:8" ht="10.5" customHeight="1" x14ac:dyDescent="0.25">
      <c r="A1878" s="28">
        <v>43881</v>
      </c>
      <c r="B1878" s="29">
        <f t="shared" si="203"/>
        <v>2020</v>
      </c>
      <c r="C1878" s="29">
        <f t="shared" si="204"/>
        <v>2</v>
      </c>
      <c r="D1878" s="29" t="str">
        <f t="shared" si="205"/>
        <v>Şubat</v>
      </c>
      <c r="E1878" s="29">
        <f t="shared" si="206"/>
        <v>1</v>
      </c>
      <c r="F1878" s="29">
        <f t="shared" si="207"/>
        <v>8</v>
      </c>
      <c r="G1878" s="29">
        <f t="shared" si="208"/>
        <v>4</v>
      </c>
      <c r="H1878" s="29" t="str">
        <f t="shared" si="209"/>
        <v>Perşembe</v>
      </c>
    </row>
    <row r="1879" spans="1:8" ht="10.5" customHeight="1" x14ac:dyDescent="0.25">
      <c r="A1879" s="28">
        <v>43882</v>
      </c>
      <c r="B1879" s="29">
        <f t="shared" si="203"/>
        <v>2020</v>
      </c>
      <c r="C1879" s="29">
        <f t="shared" si="204"/>
        <v>2</v>
      </c>
      <c r="D1879" s="29" t="str">
        <f t="shared" si="205"/>
        <v>Şubat</v>
      </c>
      <c r="E1879" s="29">
        <f t="shared" si="206"/>
        <v>1</v>
      </c>
      <c r="F1879" s="29">
        <f t="shared" si="207"/>
        <v>8</v>
      </c>
      <c r="G1879" s="29">
        <f t="shared" si="208"/>
        <v>5</v>
      </c>
      <c r="H1879" s="29" t="str">
        <f t="shared" si="209"/>
        <v>Cuma</v>
      </c>
    </row>
    <row r="1880" spans="1:8" ht="10.5" customHeight="1" x14ac:dyDescent="0.25">
      <c r="A1880" s="28">
        <v>43883</v>
      </c>
      <c r="B1880" s="29">
        <f t="shared" si="203"/>
        <v>2020</v>
      </c>
      <c r="C1880" s="29">
        <f t="shared" si="204"/>
        <v>2</v>
      </c>
      <c r="D1880" s="29" t="str">
        <f t="shared" si="205"/>
        <v>Şubat</v>
      </c>
      <c r="E1880" s="29">
        <f t="shared" si="206"/>
        <v>1</v>
      </c>
      <c r="F1880" s="29">
        <f t="shared" si="207"/>
        <v>8</v>
      </c>
      <c r="G1880" s="29">
        <f t="shared" si="208"/>
        <v>6</v>
      </c>
      <c r="H1880" s="29" t="str">
        <f t="shared" si="209"/>
        <v>Cumartesi</v>
      </c>
    </row>
    <row r="1881" spans="1:8" ht="10.5" customHeight="1" x14ac:dyDescent="0.25">
      <c r="A1881" s="28">
        <v>43884</v>
      </c>
      <c r="B1881" s="29">
        <f t="shared" si="203"/>
        <v>2020</v>
      </c>
      <c r="C1881" s="29">
        <f t="shared" si="204"/>
        <v>2</v>
      </c>
      <c r="D1881" s="29" t="str">
        <f t="shared" si="205"/>
        <v>Şubat</v>
      </c>
      <c r="E1881" s="29">
        <f t="shared" si="206"/>
        <v>1</v>
      </c>
      <c r="F1881" s="29">
        <f t="shared" si="207"/>
        <v>8</v>
      </c>
      <c r="G1881" s="29">
        <f t="shared" si="208"/>
        <v>7</v>
      </c>
      <c r="H1881" s="29" t="str">
        <f t="shared" si="209"/>
        <v>Pazar</v>
      </c>
    </row>
    <row r="1882" spans="1:8" ht="10.5" customHeight="1" x14ac:dyDescent="0.25">
      <c r="A1882" s="28">
        <v>43885</v>
      </c>
      <c r="B1882" s="29">
        <f t="shared" si="203"/>
        <v>2020</v>
      </c>
      <c r="C1882" s="29">
        <f t="shared" si="204"/>
        <v>2</v>
      </c>
      <c r="D1882" s="29" t="str">
        <f t="shared" si="205"/>
        <v>Şubat</v>
      </c>
      <c r="E1882" s="29">
        <f t="shared" si="206"/>
        <v>1</v>
      </c>
      <c r="F1882" s="29">
        <f t="shared" si="207"/>
        <v>9</v>
      </c>
      <c r="G1882" s="29">
        <f t="shared" si="208"/>
        <v>1</v>
      </c>
      <c r="H1882" s="29" t="str">
        <f t="shared" si="209"/>
        <v>Pazartesi</v>
      </c>
    </row>
    <row r="1883" spans="1:8" ht="10.5" customHeight="1" x14ac:dyDescent="0.25">
      <c r="A1883" s="28">
        <v>43886</v>
      </c>
      <c r="B1883" s="29">
        <f t="shared" si="203"/>
        <v>2020</v>
      </c>
      <c r="C1883" s="29">
        <f t="shared" si="204"/>
        <v>2</v>
      </c>
      <c r="D1883" s="29" t="str">
        <f t="shared" si="205"/>
        <v>Şubat</v>
      </c>
      <c r="E1883" s="29">
        <f t="shared" si="206"/>
        <v>1</v>
      </c>
      <c r="F1883" s="29">
        <f t="shared" si="207"/>
        <v>9</v>
      </c>
      <c r="G1883" s="29">
        <f t="shared" si="208"/>
        <v>2</v>
      </c>
      <c r="H1883" s="29" t="str">
        <f t="shared" si="209"/>
        <v>Salı</v>
      </c>
    </row>
    <row r="1884" spans="1:8" ht="10.5" customHeight="1" x14ac:dyDescent="0.25">
      <c r="A1884" s="28">
        <v>43887</v>
      </c>
      <c r="B1884" s="29">
        <f t="shared" si="203"/>
        <v>2020</v>
      </c>
      <c r="C1884" s="29">
        <f t="shared" si="204"/>
        <v>2</v>
      </c>
      <c r="D1884" s="29" t="str">
        <f t="shared" si="205"/>
        <v>Şubat</v>
      </c>
      <c r="E1884" s="29">
        <f t="shared" si="206"/>
        <v>1</v>
      </c>
      <c r="F1884" s="29">
        <f t="shared" si="207"/>
        <v>9</v>
      </c>
      <c r="G1884" s="29">
        <f t="shared" si="208"/>
        <v>3</v>
      </c>
      <c r="H1884" s="29" t="str">
        <f t="shared" si="209"/>
        <v>Çarşamba</v>
      </c>
    </row>
    <row r="1885" spans="1:8" ht="10.5" customHeight="1" x14ac:dyDescent="0.25">
      <c r="A1885" s="28">
        <v>43888</v>
      </c>
      <c r="B1885" s="29">
        <f t="shared" si="203"/>
        <v>2020</v>
      </c>
      <c r="C1885" s="29">
        <f t="shared" si="204"/>
        <v>2</v>
      </c>
      <c r="D1885" s="29" t="str">
        <f t="shared" si="205"/>
        <v>Şubat</v>
      </c>
      <c r="E1885" s="29">
        <f t="shared" si="206"/>
        <v>1</v>
      </c>
      <c r="F1885" s="29">
        <f t="shared" si="207"/>
        <v>9</v>
      </c>
      <c r="G1885" s="29">
        <f t="shared" si="208"/>
        <v>4</v>
      </c>
      <c r="H1885" s="29" t="str">
        <f t="shared" si="209"/>
        <v>Perşembe</v>
      </c>
    </row>
    <row r="1886" spans="1:8" ht="10.5" customHeight="1" x14ac:dyDescent="0.25">
      <c r="A1886" s="28">
        <v>43889</v>
      </c>
      <c r="B1886" s="29">
        <f t="shared" si="203"/>
        <v>2020</v>
      </c>
      <c r="C1886" s="29">
        <f t="shared" si="204"/>
        <v>2</v>
      </c>
      <c r="D1886" s="29" t="str">
        <f t="shared" si="205"/>
        <v>Şubat</v>
      </c>
      <c r="E1886" s="29">
        <f t="shared" si="206"/>
        <v>1</v>
      </c>
      <c r="F1886" s="29">
        <f t="shared" si="207"/>
        <v>9</v>
      </c>
      <c r="G1886" s="29">
        <f t="shared" si="208"/>
        <v>5</v>
      </c>
      <c r="H1886" s="29" t="str">
        <f t="shared" si="209"/>
        <v>Cuma</v>
      </c>
    </row>
    <row r="1887" spans="1:8" ht="10.5" customHeight="1" x14ac:dyDescent="0.25">
      <c r="A1887" s="28">
        <v>43890</v>
      </c>
      <c r="B1887" s="29">
        <f t="shared" si="203"/>
        <v>2020</v>
      </c>
      <c r="C1887" s="29">
        <f t="shared" si="204"/>
        <v>2</v>
      </c>
      <c r="D1887" s="29" t="str">
        <f t="shared" si="205"/>
        <v>Şubat</v>
      </c>
      <c r="E1887" s="29">
        <f t="shared" si="206"/>
        <v>1</v>
      </c>
      <c r="F1887" s="29">
        <f t="shared" si="207"/>
        <v>9</v>
      </c>
      <c r="G1887" s="29">
        <f t="shared" si="208"/>
        <v>6</v>
      </c>
      <c r="H1887" s="29" t="str">
        <f t="shared" si="209"/>
        <v>Cumartesi</v>
      </c>
    </row>
    <row r="1888" spans="1:8" ht="10.5" customHeight="1" x14ac:dyDescent="0.25">
      <c r="A1888" s="28">
        <v>43891</v>
      </c>
      <c r="B1888" s="29">
        <f t="shared" si="203"/>
        <v>2020</v>
      </c>
      <c r="C1888" s="29">
        <f t="shared" si="204"/>
        <v>3</v>
      </c>
      <c r="D1888" s="29" t="str">
        <f t="shared" si="205"/>
        <v>Mart</v>
      </c>
      <c r="E1888" s="29">
        <f t="shared" si="206"/>
        <v>1</v>
      </c>
      <c r="F1888" s="29">
        <f t="shared" si="207"/>
        <v>9</v>
      </c>
      <c r="G1888" s="29">
        <f t="shared" si="208"/>
        <v>7</v>
      </c>
      <c r="H1888" s="29" t="str">
        <f t="shared" si="209"/>
        <v>Pazar</v>
      </c>
    </row>
    <row r="1889" spans="1:8" ht="10.5" customHeight="1" x14ac:dyDescent="0.25">
      <c r="A1889" s="28">
        <v>43892</v>
      </c>
      <c r="B1889" s="29">
        <f t="shared" si="203"/>
        <v>2020</v>
      </c>
      <c r="C1889" s="29">
        <f t="shared" si="204"/>
        <v>3</v>
      </c>
      <c r="D1889" s="29" t="str">
        <f t="shared" si="205"/>
        <v>Mart</v>
      </c>
      <c r="E1889" s="29">
        <f t="shared" si="206"/>
        <v>1</v>
      </c>
      <c r="F1889" s="29">
        <f t="shared" si="207"/>
        <v>10</v>
      </c>
      <c r="G1889" s="29">
        <f t="shared" si="208"/>
        <v>1</v>
      </c>
      <c r="H1889" s="29" t="str">
        <f t="shared" si="209"/>
        <v>Pazartesi</v>
      </c>
    </row>
    <row r="1890" spans="1:8" ht="10.5" customHeight="1" x14ac:dyDescent="0.25">
      <c r="A1890" s="28">
        <v>43893</v>
      </c>
      <c r="B1890" s="29">
        <f t="shared" si="203"/>
        <v>2020</v>
      </c>
      <c r="C1890" s="29">
        <f t="shared" si="204"/>
        <v>3</v>
      </c>
      <c r="D1890" s="29" t="str">
        <f t="shared" si="205"/>
        <v>Mart</v>
      </c>
      <c r="E1890" s="29">
        <f t="shared" si="206"/>
        <v>1</v>
      </c>
      <c r="F1890" s="29">
        <f t="shared" si="207"/>
        <v>10</v>
      </c>
      <c r="G1890" s="29">
        <f t="shared" si="208"/>
        <v>2</v>
      </c>
      <c r="H1890" s="29" t="str">
        <f t="shared" si="209"/>
        <v>Salı</v>
      </c>
    </row>
    <row r="1891" spans="1:8" ht="10.5" customHeight="1" x14ac:dyDescent="0.25">
      <c r="A1891" s="28">
        <v>43894</v>
      </c>
      <c r="B1891" s="29">
        <f t="shared" si="203"/>
        <v>2020</v>
      </c>
      <c r="C1891" s="29">
        <f t="shared" si="204"/>
        <v>3</v>
      </c>
      <c r="D1891" s="29" t="str">
        <f t="shared" si="205"/>
        <v>Mart</v>
      </c>
      <c r="E1891" s="29">
        <f t="shared" si="206"/>
        <v>1</v>
      </c>
      <c r="F1891" s="29">
        <f t="shared" si="207"/>
        <v>10</v>
      </c>
      <c r="G1891" s="29">
        <f t="shared" si="208"/>
        <v>3</v>
      </c>
      <c r="H1891" s="29" t="str">
        <f t="shared" si="209"/>
        <v>Çarşamba</v>
      </c>
    </row>
    <row r="1892" spans="1:8" ht="10.5" customHeight="1" x14ac:dyDescent="0.25">
      <c r="A1892" s="28">
        <v>43895</v>
      </c>
      <c r="B1892" s="29">
        <f t="shared" si="203"/>
        <v>2020</v>
      </c>
      <c r="C1892" s="29">
        <f t="shared" si="204"/>
        <v>3</v>
      </c>
      <c r="D1892" s="29" t="str">
        <f t="shared" si="205"/>
        <v>Mart</v>
      </c>
      <c r="E1892" s="29">
        <f t="shared" si="206"/>
        <v>1</v>
      </c>
      <c r="F1892" s="29">
        <f t="shared" si="207"/>
        <v>10</v>
      </c>
      <c r="G1892" s="29">
        <f t="shared" si="208"/>
        <v>4</v>
      </c>
      <c r="H1892" s="29" t="str">
        <f t="shared" si="209"/>
        <v>Perşembe</v>
      </c>
    </row>
    <row r="1893" spans="1:8" ht="10.5" customHeight="1" x14ac:dyDescent="0.25">
      <c r="A1893" s="28">
        <v>43896</v>
      </c>
      <c r="B1893" s="29">
        <f t="shared" si="203"/>
        <v>2020</v>
      </c>
      <c r="C1893" s="29">
        <f t="shared" si="204"/>
        <v>3</v>
      </c>
      <c r="D1893" s="29" t="str">
        <f t="shared" si="205"/>
        <v>Mart</v>
      </c>
      <c r="E1893" s="29">
        <f t="shared" si="206"/>
        <v>1</v>
      </c>
      <c r="F1893" s="29">
        <f t="shared" si="207"/>
        <v>10</v>
      </c>
      <c r="G1893" s="29">
        <f t="shared" si="208"/>
        <v>5</v>
      </c>
      <c r="H1893" s="29" t="str">
        <f t="shared" si="209"/>
        <v>Cuma</v>
      </c>
    </row>
    <row r="1894" spans="1:8" ht="10.5" customHeight="1" x14ac:dyDescent="0.25">
      <c r="A1894" s="28">
        <v>43897</v>
      </c>
      <c r="B1894" s="29">
        <f t="shared" si="203"/>
        <v>2020</v>
      </c>
      <c r="C1894" s="29">
        <f t="shared" si="204"/>
        <v>3</v>
      </c>
      <c r="D1894" s="29" t="str">
        <f t="shared" si="205"/>
        <v>Mart</v>
      </c>
      <c r="E1894" s="29">
        <f t="shared" si="206"/>
        <v>1</v>
      </c>
      <c r="F1894" s="29">
        <f t="shared" si="207"/>
        <v>10</v>
      </c>
      <c r="G1894" s="29">
        <f t="shared" si="208"/>
        <v>6</v>
      </c>
      <c r="H1894" s="29" t="str">
        <f t="shared" si="209"/>
        <v>Cumartesi</v>
      </c>
    </row>
    <row r="1895" spans="1:8" ht="10.5" customHeight="1" x14ac:dyDescent="0.25">
      <c r="A1895" s="28">
        <v>43898</v>
      </c>
      <c r="B1895" s="29">
        <f t="shared" si="203"/>
        <v>2020</v>
      </c>
      <c r="C1895" s="29">
        <f t="shared" si="204"/>
        <v>3</v>
      </c>
      <c r="D1895" s="29" t="str">
        <f t="shared" si="205"/>
        <v>Mart</v>
      </c>
      <c r="E1895" s="29">
        <f t="shared" si="206"/>
        <v>1</v>
      </c>
      <c r="F1895" s="29">
        <f t="shared" si="207"/>
        <v>10</v>
      </c>
      <c r="G1895" s="29">
        <f t="shared" si="208"/>
        <v>7</v>
      </c>
      <c r="H1895" s="29" t="str">
        <f t="shared" si="209"/>
        <v>Pazar</v>
      </c>
    </row>
    <row r="1896" spans="1:8" ht="10.5" customHeight="1" x14ac:dyDescent="0.25">
      <c r="A1896" s="28">
        <v>43899</v>
      </c>
      <c r="B1896" s="29">
        <f t="shared" si="203"/>
        <v>2020</v>
      </c>
      <c r="C1896" s="29">
        <f t="shared" si="204"/>
        <v>3</v>
      </c>
      <c r="D1896" s="29" t="str">
        <f t="shared" si="205"/>
        <v>Mart</v>
      </c>
      <c r="E1896" s="29">
        <f t="shared" si="206"/>
        <v>1</v>
      </c>
      <c r="F1896" s="29">
        <f t="shared" si="207"/>
        <v>11</v>
      </c>
      <c r="G1896" s="29">
        <f t="shared" si="208"/>
        <v>1</v>
      </c>
      <c r="H1896" s="29" t="str">
        <f t="shared" si="209"/>
        <v>Pazartesi</v>
      </c>
    </row>
    <row r="1897" spans="1:8" ht="10.5" customHeight="1" x14ac:dyDescent="0.25">
      <c r="A1897" s="28">
        <v>43900</v>
      </c>
      <c r="B1897" s="29">
        <f t="shared" si="203"/>
        <v>2020</v>
      </c>
      <c r="C1897" s="29">
        <f t="shared" si="204"/>
        <v>3</v>
      </c>
      <c r="D1897" s="29" t="str">
        <f t="shared" si="205"/>
        <v>Mart</v>
      </c>
      <c r="E1897" s="29">
        <f t="shared" si="206"/>
        <v>1</v>
      </c>
      <c r="F1897" s="29">
        <f t="shared" si="207"/>
        <v>11</v>
      </c>
      <c r="G1897" s="29">
        <f t="shared" si="208"/>
        <v>2</v>
      </c>
      <c r="H1897" s="29" t="str">
        <f t="shared" si="209"/>
        <v>Salı</v>
      </c>
    </row>
    <row r="1898" spans="1:8" ht="10.5" customHeight="1" x14ac:dyDescent="0.25">
      <c r="A1898" s="28">
        <v>43901</v>
      </c>
      <c r="B1898" s="29">
        <f t="shared" si="203"/>
        <v>2020</v>
      </c>
      <c r="C1898" s="29">
        <f t="shared" si="204"/>
        <v>3</v>
      </c>
      <c r="D1898" s="29" t="str">
        <f t="shared" si="205"/>
        <v>Mart</v>
      </c>
      <c r="E1898" s="29">
        <f t="shared" si="206"/>
        <v>1</v>
      </c>
      <c r="F1898" s="29">
        <f t="shared" si="207"/>
        <v>11</v>
      </c>
      <c r="G1898" s="29">
        <f t="shared" si="208"/>
        <v>3</v>
      </c>
      <c r="H1898" s="29" t="str">
        <f t="shared" si="209"/>
        <v>Çarşamba</v>
      </c>
    </row>
    <row r="1899" spans="1:8" ht="10.5" customHeight="1" x14ac:dyDescent="0.25">
      <c r="A1899" s="28">
        <v>43902</v>
      </c>
      <c r="B1899" s="29">
        <f t="shared" si="203"/>
        <v>2020</v>
      </c>
      <c r="C1899" s="29">
        <f t="shared" si="204"/>
        <v>3</v>
      </c>
      <c r="D1899" s="29" t="str">
        <f t="shared" si="205"/>
        <v>Mart</v>
      </c>
      <c r="E1899" s="29">
        <f t="shared" si="206"/>
        <v>1</v>
      </c>
      <c r="F1899" s="29">
        <f t="shared" si="207"/>
        <v>11</v>
      </c>
      <c r="G1899" s="29">
        <f t="shared" si="208"/>
        <v>4</v>
      </c>
      <c r="H1899" s="29" t="str">
        <f t="shared" si="209"/>
        <v>Perşembe</v>
      </c>
    </row>
    <row r="1900" spans="1:8" ht="10.5" customHeight="1" x14ac:dyDescent="0.25">
      <c r="A1900" s="28">
        <v>43903</v>
      </c>
      <c r="B1900" s="29">
        <f t="shared" si="203"/>
        <v>2020</v>
      </c>
      <c r="C1900" s="29">
        <f t="shared" si="204"/>
        <v>3</v>
      </c>
      <c r="D1900" s="29" t="str">
        <f t="shared" si="205"/>
        <v>Mart</v>
      </c>
      <c r="E1900" s="29">
        <f t="shared" si="206"/>
        <v>1</v>
      </c>
      <c r="F1900" s="29">
        <f t="shared" si="207"/>
        <v>11</v>
      </c>
      <c r="G1900" s="29">
        <f t="shared" si="208"/>
        <v>5</v>
      </c>
      <c r="H1900" s="29" t="str">
        <f t="shared" si="209"/>
        <v>Cuma</v>
      </c>
    </row>
    <row r="1901" spans="1:8" ht="10.5" customHeight="1" x14ac:dyDescent="0.25">
      <c r="A1901" s="28">
        <v>43904</v>
      </c>
      <c r="B1901" s="29">
        <f t="shared" si="203"/>
        <v>2020</v>
      </c>
      <c r="C1901" s="29">
        <f t="shared" si="204"/>
        <v>3</v>
      </c>
      <c r="D1901" s="29" t="str">
        <f t="shared" si="205"/>
        <v>Mart</v>
      </c>
      <c r="E1901" s="29">
        <f t="shared" si="206"/>
        <v>1</v>
      </c>
      <c r="F1901" s="29">
        <f t="shared" si="207"/>
        <v>11</v>
      </c>
      <c r="G1901" s="29">
        <f t="shared" si="208"/>
        <v>6</v>
      </c>
      <c r="H1901" s="29" t="str">
        <f t="shared" si="209"/>
        <v>Cumartesi</v>
      </c>
    </row>
    <row r="1902" spans="1:8" ht="10.5" customHeight="1" x14ac:dyDescent="0.25">
      <c r="A1902" s="28">
        <v>43905</v>
      </c>
      <c r="B1902" s="29">
        <f t="shared" si="203"/>
        <v>2020</v>
      </c>
      <c r="C1902" s="29">
        <f t="shared" si="204"/>
        <v>3</v>
      </c>
      <c r="D1902" s="29" t="str">
        <f t="shared" si="205"/>
        <v>Mart</v>
      </c>
      <c r="E1902" s="29">
        <f t="shared" si="206"/>
        <v>1</v>
      </c>
      <c r="F1902" s="29">
        <f t="shared" si="207"/>
        <v>11</v>
      </c>
      <c r="G1902" s="29">
        <f t="shared" si="208"/>
        <v>7</v>
      </c>
      <c r="H1902" s="29" t="str">
        <f t="shared" si="209"/>
        <v>Pazar</v>
      </c>
    </row>
    <row r="1903" spans="1:8" ht="10.5" customHeight="1" x14ac:dyDescent="0.25">
      <c r="A1903" s="28">
        <v>43906</v>
      </c>
      <c r="B1903" s="29">
        <f t="shared" si="203"/>
        <v>2020</v>
      </c>
      <c r="C1903" s="29">
        <f t="shared" si="204"/>
        <v>3</v>
      </c>
      <c r="D1903" s="29" t="str">
        <f t="shared" si="205"/>
        <v>Mart</v>
      </c>
      <c r="E1903" s="29">
        <f t="shared" si="206"/>
        <v>1</v>
      </c>
      <c r="F1903" s="29">
        <f t="shared" si="207"/>
        <v>12</v>
      </c>
      <c r="G1903" s="29">
        <f t="shared" si="208"/>
        <v>1</v>
      </c>
      <c r="H1903" s="29" t="str">
        <f t="shared" si="209"/>
        <v>Pazartesi</v>
      </c>
    </row>
    <row r="1904" spans="1:8" ht="10.5" customHeight="1" x14ac:dyDescent="0.25">
      <c r="A1904" s="28">
        <v>43907</v>
      </c>
      <c r="B1904" s="29">
        <f t="shared" si="203"/>
        <v>2020</v>
      </c>
      <c r="C1904" s="29">
        <f t="shared" si="204"/>
        <v>3</v>
      </c>
      <c r="D1904" s="29" t="str">
        <f t="shared" si="205"/>
        <v>Mart</v>
      </c>
      <c r="E1904" s="29">
        <f t="shared" si="206"/>
        <v>1</v>
      </c>
      <c r="F1904" s="29">
        <f t="shared" si="207"/>
        <v>12</v>
      </c>
      <c r="G1904" s="29">
        <f t="shared" si="208"/>
        <v>2</v>
      </c>
      <c r="H1904" s="29" t="str">
        <f t="shared" si="209"/>
        <v>Salı</v>
      </c>
    </row>
    <row r="1905" spans="1:8" ht="10.5" customHeight="1" x14ac:dyDescent="0.25">
      <c r="A1905" s="28">
        <v>43908</v>
      </c>
      <c r="B1905" s="29">
        <f t="shared" si="203"/>
        <v>2020</v>
      </c>
      <c r="C1905" s="29">
        <f t="shared" si="204"/>
        <v>3</v>
      </c>
      <c r="D1905" s="29" t="str">
        <f t="shared" si="205"/>
        <v>Mart</v>
      </c>
      <c r="E1905" s="29">
        <f t="shared" si="206"/>
        <v>1</v>
      </c>
      <c r="F1905" s="29">
        <f t="shared" si="207"/>
        <v>12</v>
      </c>
      <c r="G1905" s="29">
        <f t="shared" si="208"/>
        <v>3</v>
      </c>
      <c r="H1905" s="29" t="str">
        <f t="shared" si="209"/>
        <v>Çarşamba</v>
      </c>
    </row>
    <row r="1906" spans="1:8" ht="10.5" customHeight="1" x14ac:dyDescent="0.25">
      <c r="A1906" s="28">
        <v>43909</v>
      </c>
      <c r="B1906" s="29">
        <f t="shared" si="203"/>
        <v>2020</v>
      </c>
      <c r="C1906" s="29">
        <f t="shared" si="204"/>
        <v>3</v>
      </c>
      <c r="D1906" s="29" t="str">
        <f t="shared" si="205"/>
        <v>Mart</v>
      </c>
      <c r="E1906" s="29">
        <f t="shared" si="206"/>
        <v>1</v>
      </c>
      <c r="F1906" s="29">
        <f t="shared" si="207"/>
        <v>12</v>
      </c>
      <c r="G1906" s="29">
        <f t="shared" si="208"/>
        <v>4</v>
      </c>
      <c r="H1906" s="29" t="str">
        <f t="shared" si="209"/>
        <v>Perşembe</v>
      </c>
    </row>
    <row r="1907" spans="1:8" ht="10.5" customHeight="1" x14ac:dyDescent="0.25">
      <c r="A1907" s="28">
        <v>43910</v>
      </c>
      <c r="B1907" s="29">
        <f t="shared" si="203"/>
        <v>2020</v>
      </c>
      <c r="C1907" s="29">
        <f t="shared" si="204"/>
        <v>3</v>
      </c>
      <c r="D1907" s="29" t="str">
        <f t="shared" si="205"/>
        <v>Mart</v>
      </c>
      <c r="E1907" s="29">
        <f t="shared" si="206"/>
        <v>1</v>
      </c>
      <c r="F1907" s="29">
        <f t="shared" si="207"/>
        <v>12</v>
      </c>
      <c r="G1907" s="29">
        <f t="shared" si="208"/>
        <v>5</v>
      </c>
      <c r="H1907" s="29" t="str">
        <f t="shared" si="209"/>
        <v>Cuma</v>
      </c>
    </row>
    <row r="1908" spans="1:8" ht="10.5" customHeight="1" x14ac:dyDescent="0.25">
      <c r="A1908" s="28">
        <v>43911</v>
      </c>
      <c r="B1908" s="29">
        <f t="shared" si="203"/>
        <v>2020</v>
      </c>
      <c r="C1908" s="29">
        <f t="shared" si="204"/>
        <v>3</v>
      </c>
      <c r="D1908" s="29" t="str">
        <f t="shared" si="205"/>
        <v>Mart</v>
      </c>
      <c r="E1908" s="29">
        <f t="shared" si="206"/>
        <v>1</v>
      </c>
      <c r="F1908" s="29">
        <f t="shared" si="207"/>
        <v>12</v>
      </c>
      <c r="G1908" s="29">
        <f t="shared" si="208"/>
        <v>6</v>
      </c>
      <c r="H1908" s="29" t="str">
        <f t="shared" si="209"/>
        <v>Cumartesi</v>
      </c>
    </row>
    <row r="1909" spans="1:8" ht="10.5" customHeight="1" x14ac:dyDescent="0.25">
      <c r="A1909" s="28">
        <v>43912</v>
      </c>
      <c r="B1909" s="29">
        <f t="shared" si="203"/>
        <v>2020</v>
      </c>
      <c r="C1909" s="29">
        <f t="shared" si="204"/>
        <v>3</v>
      </c>
      <c r="D1909" s="29" t="str">
        <f t="shared" si="205"/>
        <v>Mart</v>
      </c>
      <c r="E1909" s="29">
        <f t="shared" si="206"/>
        <v>1</v>
      </c>
      <c r="F1909" s="29">
        <f t="shared" si="207"/>
        <v>12</v>
      </c>
      <c r="G1909" s="29">
        <f t="shared" si="208"/>
        <v>7</v>
      </c>
      <c r="H1909" s="29" t="str">
        <f t="shared" si="209"/>
        <v>Pazar</v>
      </c>
    </row>
    <row r="1910" spans="1:8" ht="10.5" customHeight="1" x14ac:dyDescent="0.25">
      <c r="A1910" s="28">
        <v>43913</v>
      </c>
      <c r="B1910" s="29">
        <f t="shared" si="203"/>
        <v>2020</v>
      </c>
      <c r="C1910" s="29">
        <f t="shared" si="204"/>
        <v>3</v>
      </c>
      <c r="D1910" s="29" t="str">
        <f t="shared" si="205"/>
        <v>Mart</v>
      </c>
      <c r="E1910" s="29">
        <f t="shared" si="206"/>
        <v>1</v>
      </c>
      <c r="F1910" s="29">
        <f t="shared" si="207"/>
        <v>13</v>
      </c>
      <c r="G1910" s="29">
        <f t="shared" si="208"/>
        <v>1</v>
      </c>
      <c r="H1910" s="29" t="str">
        <f t="shared" si="209"/>
        <v>Pazartesi</v>
      </c>
    </row>
    <row r="1911" spans="1:8" ht="10.5" customHeight="1" x14ac:dyDescent="0.25">
      <c r="A1911" s="28">
        <v>43914</v>
      </c>
      <c r="B1911" s="29">
        <f t="shared" si="203"/>
        <v>2020</v>
      </c>
      <c r="C1911" s="29">
        <f t="shared" si="204"/>
        <v>3</v>
      </c>
      <c r="D1911" s="29" t="str">
        <f t="shared" si="205"/>
        <v>Mart</v>
      </c>
      <c r="E1911" s="29">
        <f t="shared" si="206"/>
        <v>1</v>
      </c>
      <c r="F1911" s="29">
        <f t="shared" si="207"/>
        <v>13</v>
      </c>
      <c r="G1911" s="29">
        <f t="shared" si="208"/>
        <v>2</v>
      </c>
      <c r="H1911" s="29" t="str">
        <f t="shared" si="209"/>
        <v>Salı</v>
      </c>
    </row>
    <row r="1912" spans="1:8" ht="10.5" customHeight="1" x14ac:dyDescent="0.25">
      <c r="A1912" s="28">
        <v>43915</v>
      </c>
      <c r="B1912" s="29">
        <f t="shared" si="203"/>
        <v>2020</v>
      </c>
      <c r="C1912" s="29">
        <f t="shared" si="204"/>
        <v>3</v>
      </c>
      <c r="D1912" s="29" t="str">
        <f t="shared" si="205"/>
        <v>Mart</v>
      </c>
      <c r="E1912" s="29">
        <f t="shared" si="206"/>
        <v>1</v>
      </c>
      <c r="F1912" s="29">
        <f t="shared" si="207"/>
        <v>13</v>
      </c>
      <c r="G1912" s="29">
        <f t="shared" si="208"/>
        <v>3</v>
      </c>
      <c r="H1912" s="29" t="str">
        <f t="shared" si="209"/>
        <v>Çarşamba</v>
      </c>
    </row>
    <row r="1913" spans="1:8" ht="10.5" customHeight="1" x14ac:dyDescent="0.25">
      <c r="A1913" s="28">
        <v>43916</v>
      </c>
      <c r="B1913" s="29">
        <f t="shared" si="203"/>
        <v>2020</v>
      </c>
      <c r="C1913" s="29">
        <f t="shared" si="204"/>
        <v>3</v>
      </c>
      <c r="D1913" s="29" t="str">
        <f t="shared" si="205"/>
        <v>Mart</v>
      </c>
      <c r="E1913" s="29">
        <f t="shared" si="206"/>
        <v>1</v>
      </c>
      <c r="F1913" s="29">
        <f t="shared" si="207"/>
        <v>13</v>
      </c>
      <c r="G1913" s="29">
        <f t="shared" si="208"/>
        <v>4</v>
      </c>
      <c r="H1913" s="29" t="str">
        <f t="shared" si="209"/>
        <v>Perşembe</v>
      </c>
    </row>
    <row r="1914" spans="1:8" ht="10.5" customHeight="1" x14ac:dyDescent="0.25">
      <c r="A1914" s="28">
        <v>43917</v>
      </c>
      <c r="B1914" s="29">
        <f t="shared" si="203"/>
        <v>2020</v>
      </c>
      <c r="C1914" s="29">
        <f t="shared" si="204"/>
        <v>3</v>
      </c>
      <c r="D1914" s="29" t="str">
        <f t="shared" si="205"/>
        <v>Mart</v>
      </c>
      <c r="E1914" s="29">
        <f t="shared" si="206"/>
        <v>1</v>
      </c>
      <c r="F1914" s="29">
        <f t="shared" si="207"/>
        <v>13</v>
      </c>
      <c r="G1914" s="29">
        <f t="shared" si="208"/>
        <v>5</v>
      </c>
      <c r="H1914" s="29" t="str">
        <f t="shared" si="209"/>
        <v>Cuma</v>
      </c>
    </row>
    <row r="1915" spans="1:8" ht="10.5" customHeight="1" x14ac:dyDescent="0.25">
      <c r="A1915" s="28">
        <v>43918</v>
      </c>
      <c r="B1915" s="29">
        <f t="shared" si="203"/>
        <v>2020</v>
      </c>
      <c r="C1915" s="29">
        <f t="shared" si="204"/>
        <v>3</v>
      </c>
      <c r="D1915" s="29" t="str">
        <f t="shared" si="205"/>
        <v>Mart</v>
      </c>
      <c r="E1915" s="29">
        <f t="shared" si="206"/>
        <v>1</v>
      </c>
      <c r="F1915" s="29">
        <f t="shared" si="207"/>
        <v>13</v>
      </c>
      <c r="G1915" s="29">
        <f t="shared" si="208"/>
        <v>6</v>
      </c>
      <c r="H1915" s="29" t="str">
        <f t="shared" si="209"/>
        <v>Cumartesi</v>
      </c>
    </row>
    <row r="1916" spans="1:8" ht="10.5" customHeight="1" x14ac:dyDescent="0.25">
      <c r="A1916" s="28">
        <v>43919</v>
      </c>
      <c r="B1916" s="29">
        <f t="shared" si="203"/>
        <v>2020</v>
      </c>
      <c r="C1916" s="29">
        <f t="shared" si="204"/>
        <v>3</v>
      </c>
      <c r="D1916" s="29" t="str">
        <f t="shared" si="205"/>
        <v>Mart</v>
      </c>
      <c r="E1916" s="29">
        <f t="shared" si="206"/>
        <v>1</v>
      </c>
      <c r="F1916" s="29">
        <f t="shared" si="207"/>
        <v>13</v>
      </c>
      <c r="G1916" s="29">
        <f t="shared" si="208"/>
        <v>7</v>
      </c>
      <c r="H1916" s="29" t="str">
        <f t="shared" si="209"/>
        <v>Pazar</v>
      </c>
    </row>
    <row r="1917" spans="1:8" ht="10.5" customHeight="1" x14ac:dyDescent="0.25">
      <c r="A1917" s="28">
        <v>43920</v>
      </c>
      <c r="B1917" s="29">
        <f t="shared" si="203"/>
        <v>2020</v>
      </c>
      <c r="C1917" s="29">
        <f t="shared" si="204"/>
        <v>3</v>
      </c>
      <c r="D1917" s="29" t="str">
        <f t="shared" si="205"/>
        <v>Mart</v>
      </c>
      <c r="E1917" s="29">
        <f t="shared" si="206"/>
        <v>1</v>
      </c>
      <c r="F1917" s="29">
        <f t="shared" si="207"/>
        <v>14</v>
      </c>
      <c r="G1917" s="29">
        <f t="shared" si="208"/>
        <v>1</v>
      </c>
      <c r="H1917" s="29" t="str">
        <f t="shared" si="209"/>
        <v>Pazartesi</v>
      </c>
    </row>
    <row r="1918" spans="1:8" ht="10.5" customHeight="1" x14ac:dyDescent="0.25">
      <c r="A1918" s="28">
        <v>43921</v>
      </c>
      <c r="B1918" s="29">
        <f t="shared" si="203"/>
        <v>2020</v>
      </c>
      <c r="C1918" s="29">
        <f t="shared" si="204"/>
        <v>3</v>
      </c>
      <c r="D1918" s="29" t="str">
        <f t="shared" si="205"/>
        <v>Mart</v>
      </c>
      <c r="E1918" s="29">
        <f t="shared" si="206"/>
        <v>1</v>
      </c>
      <c r="F1918" s="29">
        <f t="shared" si="207"/>
        <v>14</v>
      </c>
      <c r="G1918" s="29">
        <f t="shared" si="208"/>
        <v>2</v>
      </c>
      <c r="H1918" s="29" t="str">
        <f t="shared" si="209"/>
        <v>Salı</v>
      </c>
    </row>
    <row r="1919" spans="1:8" ht="10.5" customHeight="1" x14ac:dyDescent="0.25">
      <c r="A1919" s="28">
        <v>43922</v>
      </c>
      <c r="B1919" s="29">
        <f t="shared" si="203"/>
        <v>2020</v>
      </c>
      <c r="C1919" s="29">
        <f t="shared" si="204"/>
        <v>4</v>
      </c>
      <c r="D1919" s="29" t="str">
        <f t="shared" si="205"/>
        <v>Nisan</v>
      </c>
      <c r="E1919" s="29">
        <f t="shared" si="206"/>
        <v>2</v>
      </c>
      <c r="F1919" s="29">
        <f t="shared" si="207"/>
        <v>14</v>
      </c>
      <c r="G1919" s="29">
        <f t="shared" si="208"/>
        <v>3</v>
      </c>
      <c r="H1919" s="29" t="str">
        <f t="shared" si="209"/>
        <v>Çarşamba</v>
      </c>
    </row>
    <row r="1920" spans="1:8" ht="10.5" customHeight="1" x14ac:dyDescent="0.25">
      <c r="A1920" s="28">
        <v>43923</v>
      </c>
      <c r="B1920" s="29">
        <f t="shared" si="203"/>
        <v>2020</v>
      </c>
      <c r="C1920" s="29">
        <f t="shared" si="204"/>
        <v>4</v>
      </c>
      <c r="D1920" s="29" t="str">
        <f t="shared" si="205"/>
        <v>Nisan</v>
      </c>
      <c r="E1920" s="29">
        <f t="shared" si="206"/>
        <v>2</v>
      </c>
      <c r="F1920" s="29">
        <f t="shared" si="207"/>
        <v>14</v>
      </c>
      <c r="G1920" s="29">
        <f t="shared" si="208"/>
        <v>4</v>
      </c>
      <c r="H1920" s="29" t="str">
        <f t="shared" si="209"/>
        <v>Perşembe</v>
      </c>
    </row>
    <row r="1921" spans="1:8" ht="10.5" customHeight="1" x14ac:dyDescent="0.25">
      <c r="A1921" s="28">
        <v>43924</v>
      </c>
      <c r="B1921" s="29">
        <f t="shared" si="203"/>
        <v>2020</v>
      </c>
      <c r="C1921" s="29">
        <f t="shared" si="204"/>
        <v>4</v>
      </c>
      <c r="D1921" s="29" t="str">
        <f t="shared" si="205"/>
        <v>Nisan</v>
      </c>
      <c r="E1921" s="29">
        <f t="shared" si="206"/>
        <v>2</v>
      </c>
      <c r="F1921" s="29">
        <f t="shared" si="207"/>
        <v>14</v>
      </c>
      <c r="G1921" s="29">
        <f t="shared" si="208"/>
        <v>5</v>
      </c>
      <c r="H1921" s="29" t="str">
        <f t="shared" si="209"/>
        <v>Cuma</v>
      </c>
    </row>
    <row r="1922" spans="1:8" ht="10.5" customHeight="1" x14ac:dyDescent="0.25">
      <c r="A1922" s="28">
        <v>43925</v>
      </c>
      <c r="B1922" s="29">
        <f t="shared" ref="B1922:B1985" si="210">IF(A1922="","",YEAR(A1922))</f>
        <v>2020</v>
      </c>
      <c r="C1922" s="29">
        <f t="shared" ref="C1922:C1985" si="211">IF(A1922="","",MONTH(A1922))</f>
        <v>4</v>
      </c>
      <c r="D1922" s="29" t="str">
        <f t="shared" ref="D1922:D1985" si="212">IF(A1922="","",CHOOSE(MONTH(A1922),"Ocak","Şubat","Mart","Nisan","Mayıs","Haziran","Temmuz","Ağustos","Eylül","Ekim","Kasım","Aralık"))</f>
        <v>Nisan</v>
      </c>
      <c r="E1922" s="29">
        <f t="shared" ref="E1922:E1985" si="213">IF(A1922="","",ROUNDUP(MONTH(A1922)/3,0))</f>
        <v>2</v>
      </c>
      <c r="F1922" s="29">
        <f t="shared" ref="F1922:F1985" si="214">IF(A1922="","",WEEKNUM(A1922,2))</f>
        <v>14</v>
      </c>
      <c r="G1922" s="29">
        <f t="shared" ref="G1922:G1985" si="215">IF(A1922="","",WEEKDAY(A1922,2))</f>
        <v>6</v>
      </c>
      <c r="H1922" s="29" t="str">
        <f t="shared" ref="H1922:H1985" si="216">IF(A1922="","",CHOOSE(WEEKDAY(A1922,2),"Pazartesi","Salı","Çarşamba","Perşembe","Cuma","Cumartesi","Pazar"))</f>
        <v>Cumartesi</v>
      </c>
    </row>
    <row r="1923" spans="1:8" ht="10.5" customHeight="1" x14ac:dyDescent="0.25">
      <c r="A1923" s="28">
        <v>43926</v>
      </c>
      <c r="B1923" s="29">
        <f t="shared" si="210"/>
        <v>2020</v>
      </c>
      <c r="C1923" s="29">
        <f t="shared" si="211"/>
        <v>4</v>
      </c>
      <c r="D1923" s="29" t="str">
        <f t="shared" si="212"/>
        <v>Nisan</v>
      </c>
      <c r="E1923" s="29">
        <f t="shared" si="213"/>
        <v>2</v>
      </c>
      <c r="F1923" s="29">
        <f t="shared" si="214"/>
        <v>14</v>
      </c>
      <c r="G1923" s="29">
        <f t="shared" si="215"/>
        <v>7</v>
      </c>
      <c r="H1923" s="29" t="str">
        <f t="shared" si="216"/>
        <v>Pazar</v>
      </c>
    </row>
    <row r="1924" spans="1:8" ht="10.5" customHeight="1" x14ac:dyDescent="0.25">
      <c r="A1924" s="28">
        <v>43927</v>
      </c>
      <c r="B1924" s="29">
        <f t="shared" si="210"/>
        <v>2020</v>
      </c>
      <c r="C1924" s="29">
        <f t="shared" si="211"/>
        <v>4</v>
      </c>
      <c r="D1924" s="29" t="str">
        <f t="shared" si="212"/>
        <v>Nisan</v>
      </c>
      <c r="E1924" s="29">
        <f t="shared" si="213"/>
        <v>2</v>
      </c>
      <c r="F1924" s="29">
        <f t="shared" si="214"/>
        <v>15</v>
      </c>
      <c r="G1924" s="29">
        <f t="shared" si="215"/>
        <v>1</v>
      </c>
      <c r="H1924" s="29" t="str">
        <f t="shared" si="216"/>
        <v>Pazartesi</v>
      </c>
    </row>
    <row r="1925" spans="1:8" ht="10.5" customHeight="1" x14ac:dyDescent="0.25">
      <c r="A1925" s="28">
        <v>43928</v>
      </c>
      <c r="B1925" s="29">
        <f t="shared" si="210"/>
        <v>2020</v>
      </c>
      <c r="C1925" s="29">
        <f t="shared" si="211"/>
        <v>4</v>
      </c>
      <c r="D1925" s="29" t="str">
        <f t="shared" si="212"/>
        <v>Nisan</v>
      </c>
      <c r="E1925" s="29">
        <f t="shared" si="213"/>
        <v>2</v>
      </c>
      <c r="F1925" s="29">
        <f t="shared" si="214"/>
        <v>15</v>
      </c>
      <c r="G1925" s="29">
        <f t="shared" si="215"/>
        <v>2</v>
      </c>
      <c r="H1925" s="29" t="str">
        <f t="shared" si="216"/>
        <v>Salı</v>
      </c>
    </row>
    <row r="1926" spans="1:8" ht="10.5" customHeight="1" x14ac:dyDescent="0.25">
      <c r="A1926" s="28">
        <v>43929</v>
      </c>
      <c r="B1926" s="29">
        <f t="shared" si="210"/>
        <v>2020</v>
      </c>
      <c r="C1926" s="29">
        <f t="shared" si="211"/>
        <v>4</v>
      </c>
      <c r="D1926" s="29" t="str">
        <f t="shared" si="212"/>
        <v>Nisan</v>
      </c>
      <c r="E1926" s="29">
        <f t="shared" si="213"/>
        <v>2</v>
      </c>
      <c r="F1926" s="29">
        <f t="shared" si="214"/>
        <v>15</v>
      </c>
      <c r="G1926" s="29">
        <f t="shared" si="215"/>
        <v>3</v>
      </c>
      <c r="H1926" s="29" t="str">
        <f t="shared" si="216"/>
        <v>Çarşamba</v>
      </c>
    </row>
    <row r="1927" spans="1:8" ht="10.5" customHeight="1" x14ac:dyDescent="0.25">
      <c r="A1927" s="28">
        <v>43930</v>
      </c>
      <c r="B1927" s="29">
        <f t="shared" si="210"/>
        <v>2020</v>
      </c>
      <c r="C1927" s="29">
        <f t="shared" si="211"/>
        <v>4</v>
      </c>
      <c r="D1927" s="29" t="str">
        <f t="shared" si="212"/>
        <v>Nisan</v>
      </c>
      <c r="E1927" s="29">
        <f t="shared" si="213"/>
        <v>2</v>
      </c>
      <c r="F1927" s="29">
        <f t="shared" si="214"/>
        <v>15</v>
      </c>
      <c r="G1927" s="29">
        <f t="shared" si="215"/>
        <v>4</v>
      </c>
      <c r="H1927" s="29" t="str">
        <f t="shared" si="216"/>
        <v>Perşembe</v>
      </c>
    </row>
    <row r="1928" spans="1:8" ht="10.5" customHeight="1" x14ac:dyDescent="0.25">
      <c r="A1928" s="28">
        <v>43931</v>
      </c>
      <c r="B1928" s="29">
        <f t="shared" si="210"/>
        <v>2020</v>
      </c>
      <c r="C1928" s="29">
        <f t="shared" si="211"/>
        <v>4</v>
      </c>
      <c r="D1928" s="29" t="str">
        <f t="shared" si="212"/>
        <v>Nisan</v>
      </c>
      <c r="E1928" s="29">
        <f t="shared" si="213"/>
        <v>2</v>
      </c>
      <c r="F1928" s="29">
        <f t="shared" si="214"/>
        <v>15</v>
      </c>
      <c r="G1928" s="29">
        <f t="shared" si="215"/>
        <v>5</v>
      </c>
      <c r="H1928" s="29" t="str">
        <f t="shared" si="216"/>
        <v>Cuma</v>
      </c>
    </row>
    <row r="1929" spans="1:8" ht="10.5" customHeight="1" x14ac:dyDescent="0.25">
      <c r="A1929" s="28">
        <v>43932</v>
      </c>
      <c r="B1929" s="29">
        <f t="shared" si="210"/>
        <v>2020</v>
      </c>
      <c r="C1929" s="29">
        <f t="shared" si="211"/>
        <v>4</v>
      </c>
      <c r="D1929" s="29" t="str">
        <f t="shared" si="212"/>
        <v>Nisan</v>
      </c>
      <c r="E1929" s="29">
        <f t="shared" si="213"/>
        <v>2</v>
      </c>
      <c r="F1929" s="29">
        <f t="shared" si="214"/>
        <v>15</v>
      </c>
      <c r="G1929" s="29">
        <f t="shared" si="215"/>
        <v>6</v>
      </c>
      <c r="H1929" s="29" t="str">
        <f t="shared" si="216"/>
        <v>Cumartesi</v>
      </c>
    </row>
    <row r="1930" spans="1:8" ht="10.5" customHeight="1" x14ac:dyDescent="0.25">
      <c r="A1930" s="28">
        <v>43933</v>
      </c>
      <c r="B1930" s="29">
        <f t="shared" si="210"/>
        <v>2020</v>
      </c>
      <c r="C1930" s="29">
        <f t="shared" si="211"/>
        <v>4</v>
      </c>
      <c r="D1930" s="29" t="str">
        <f t="shared" si="212"/>
        <v>Nisan</v>
      </c>
      <c r="E1930" s="29">
        <f t="shared" si="213"/>
        <v>2</v>
      </c>
      <c r="F1930" s="29">
        <f t="shared" si="214"/>
        <v>15</v>
      </c>
      <c r="G1930" s="29">
        <f t="shared" si="215"/>
        <v>7</v>
      </c>
      <c r="H1930" s="29" t="str">
        <f t="shared" si="216"/>
        <v>Pazar</v>
      </c>
    </row>
    <row r="1931" spans="1:8" ht="10.5" customHeight="1" x14ac:dyDescent="0.25">
      <c r="A1931" s="28">
        <v>43934</v>
      </c>
      <c r="B1931" s="29">
        <f t="shared" si="210"/>
        <v>2020</v>
      </c>
      <c r="C1931" s="29">
        <f t="shared" si="211"/>
        <v>4</v>
      </c>
      <c r="D1931" s="29" t="str">
        <f t="shared" si="212"/>
        <v>Nisan</v>
      </c>
      <c r="E1931" s="29">
        <f t="shared" si="213"/>
        <v>2</v>
      </c>
      <c r="F1931" s="29">
        <f t="shared" si="214"/>
        <v>16</v>
      </c>
      <c r="G1931" s="29">
        <f t="shared" si="215"/>
        <v>1</v>
      </c>
      <c r="H1931" s="29" t="str">
        <f t="shared" si="216"/>
        <v>Pazartesi</v>
      </c>
    </row>
    <row r="1932" spans="1:8" ht="10.5" customHeight="1" x14ac:dyDescent="0.25">
      <c r="A1932" s="28">
        <v>43935</v>
      </c>
      <c r="B1932" s="29">
        <f t="shared" si="210"/>
        <v>2020</v>
      </c>
      <c r="C1932" s="29">
        <f t="shared" si="211"/>
        <v>4</v>
      </c>
      <c r="D1932" s="29" t="str">
        <f t="shared" si="212"/>
        <v>Nisan</v>
      </c>
      <c r="E1932" s="29">
        <f t="shared" si="213"/>
        <v>2</v>
      </c>
      <c r="F1932" s="29">
        <f t="shared" si="214"/>
        <v>16</v>
      </c>
      <c r="G1932" s="29">
        <f t="shared" si="215"/>
        <v>2</v>
      </c>
      <c r="H1932" s="29" t="str">
        <f t="shared" si="216"/>
        <v>Salı</v>
      </c>
    </row>
    <row r="1933" spans="1:8" ht="10.5" customHeight="1" x14ac:dyDescent="0.25">
      <c r="A1933" s="28">
        <v>43936</v>
      </c>
      <c r="B1933" s="29">
        <f t="shared" si="210"/>
        <v>2020</v>
      </c>
      <c r="C1933" s="29">
        <f t="shared" si="211"/>
        <v>4</v>
      </c>
      <c r="D1933" s="29" t="str">
        <f t="shared" si="212"/>
        <v>Nisan</v>
      </c>
      <c r="E1933" s="29">
        <f t="shared" si="213"/>
        <v>2</v>
      </c>
      <c r="F1933" s="29">
        <f t="shared" si="214"/>
        <v>16</v>
      </c>
      <c r="G1933" s="29">
        <f t="shared" si="215"/>
        <v>3</v>
      </c>
      <c r="H1933" s="29" t="str">
        <f t="shared" si="216"/>
        <v>Çarşamba</v>
      </c>
    </row>
    <row r="1934" spans="1:8" ht="10.5" customHeight="1" x14ac:dyDescent="0.25">
      <c r="A1934" s="28">
        <v>43937</v>
      </c>
      <c r="B1934" s="29">
        <f t="shared" si="210"/>
        <v>2020</v>
      </c>
      <c r="C1934" s="29">
        <f t="shared" si="211"/>
        <v>4</v>
      </c>
      <c r="D1934" s="29" t="str">
        <f t="shared" si="212"/>
        <v>Nisan</v>
      </c>
      <c r="E1934" s="29">
        <f t="shared" si="213"/>
        <v>2</v>
      </c>
      <c r="F1934" s="29">
        <f t="shared" si="214"/>
        <v>16</v>
      </c>
      <c r="G1934" s="29">
        <f t="shared" si="215"/>
        <v>4</v>
      </c>
      <c r="H1934" s="29" t="str">
        <f t="shared" si="216"/>
        <v>Perşembe</v>
      </c>
    </row>
    <row r="1935" spans="1:8" ht="10.5" customHeight="1" x14ac:dyDescent="0.25">
      <c r="A1935" s="28">
        <v>43938</v>
      </c>
      <c r="B1935" s="29">
        <f t="shared" si="210"/>
        <v>2020</v>
      </c>
      <c r="C1935" s="29">
        <f t="shared" si="211"/>
        <v>4</v>
      </c>
      <c r="D1935" s="29" t="str">
        <f t="shared" si="212"/>
        <v>Nisan</v>
      </c>
      <c r="E1935" s="29">
        <f t="shared" si="213"/>
        <v>2</v>
      </c>
      <c r="F1935" s="29">
        <f t="shared" si="214"/>
        <v>16</v>
      </c>
      <c r="G1935" s="29">
        <f t="shared" si="215"/>
        <v>5</v>
      </c>
      <c r="H1935" s="29" t="str">
        <f t="shared" si="216"/>
        <v>Cuma</v>
      </c>
    </row>
    <row r="1936" spans="1:8" ht="10.5" customHeight="1" x14ac:dyDescent="0.25">
      <c r="A1936" s="28">
        <v>43939</v>
      </c>
      <c r="B1936" s="29">
        <f t="shared" si="210"/>
        <v>2020</v>
      </c>
      <c r="C1936" s="29">
        <f t="shared" si="211"/>
        <v>4</v>
      </c>
      <c r="D1936" s="29" t="str">
        <f t="shared" si="212"/>
        <v>Nisan</v>
      </c>
      <c r="E1936" s="29">
        <f t="shared" si="213"/>
        <v>2</v>
      </c>
      <c r="F1936" s="29">
        <f t="shared" si="214"/>
        <v>16</v>
      </c>
      <c r="G1936" s="29">
        <f t="shared" si="215"/>
        <v>6</v>
      </c>
      <c r="H1936" s="29" t="str">
        <f t="shared" si="216"/>
        <v>Cumartesi</v>
      </c>
    </row>
    <row r="1937" spans="1:8" ht="10.5" customHeight="1" x14ac:dyDescent="0.25">
      <c r="A1937" s="28">
        <v>43940</v>
      </c>
      <c r="B1937" s="29">
        <f t="shared" si="210"/>
        <v>2020</v>
      </c>
      <c r="C1937" s="29">
        <f t="shared" si="211"/>
        <v>4</v>
      </c>
      <c r="D1937" s="29" t="str">
        <f t="shared" si="212"/>
        <v>Nisan</v>
      </c>
      <c r="E1937" s="29">
        <f t="shared" si="213"/>
        <v>2</v>
      </c>
      <c r="F1937" s="29">
        <f t="shared" si="214"/>
        <v>16</v>
      </c>
      <c r="G1937" s="29">
        <f t="shared" si="215"/>
        <v>7</v>
      </c>
      <c r="H1937" s="29" t="str">
        <f t="shared" si="216"/>
        <v>Pazar</v>
      </c>
    </row>
    <row r="1938" spans="1:8" ht="10.5" customHeight="1" x14ac:dyDescent="0.25">
      <c r="A1938" s="28">
        <v>43941</v>
      </c>
      <c r="B1938" s="29">
        <f t="shared" si="210"/>
        <v>2020</v>
      </c>
      <c r="C1938" s="29">
        <f t="shared" si="211"/>
        <v>4</v>
      </c>
      <c r="D1938" s="29" t="str">
        <f t="shared" si="212"/>
        <v>Nisan</v>
      </c>
      <c r="E1938" s="29">
        <f t="shared" si="213"/>
        <v>2</v>
      </c>
      <c r="F1938" s="29">
        <f t="shared" si="214"/>
        <v>17</v>
      </c>
      <c r="G1938" s="29">
        <f t="shared" si="215"/>
        <v>1</v>
      </c>
      <c r="H1938" s="29" t="str">
        <f t="shared" si="216"/>
        <v>Pazartesi</v>
      </c>
    </row>
    <row r="1939" spans="1:8" ht="10.5" customHeight="1" x14ac:dyDescent="0.25">
      <c r="A1939" s="28">
        <v>43942</v>
      </c>
      <c r="B1939" s="29">
        <f t="shared" si="210"/>
        <v>2020</v>
      </c>
      <c r="C1939" s="29">
        <f t="shared" si="211"/>
        <v>4</v>
      </c>
      <c r="D1939" s="29" t="str">
        <f t="shared" si="212"/>
        <v>Nisan</v>
      </c>
      <c r="E1939" s="29">
        <f t="shared" si="213"/>
        <v>2</v>
      </c>
      <c r="F1939" s="29">
        <f t="shared" si="214"/>
        <v>17</v>
      </c>
      <c r="G1939" s="29">
        <f t="shared" si="215"/>
        <v>2</v>
      </c>
      <c r="H1939" s="29" t="str">
        <f t="shared" si="216"/>
        <v>Salı</v>
      </c>
    </row>
    <row r="1940" spans="1:8" ht="10.5" customHeight="1" x14ac:dyDescent="0.25">
      <c r="A1940" s="28">
        <v>43943</v>
      </c>
      <c r="B1940" s="29">
        <f t="shared" si="210"/>
        <v>2020</v>
      </c>
      <c r="C1940" s="29">
        <f t="shared" si="211"/>
        <v>4</v>
      </c>
      <c r="D1940" s="29" t="str">
        <f t="shared" si="212"/>
        <v>Nisan</v>
      </c>
      <c r="E1940" s="29">
        <f t="shared" si="213"/>
        <v>2</v>
      </c>
      <c r="F1940" s="29">
        <f t="shared" si="214"/>
        <v>17</v>
      </c>
      <c r="G1940" s="29">
        <f t="shared" si="215"/>
        <v>3</v>
      </c>
      <c r="H1940" s="29" t="str">
        <f t="shared" si="216"/>
        <v>Çarşamba</v>
      </c>
    </row>
    <row r="1941" spans="1:8" ht="10.5" customHeight="1" x14ac:dyDescent="0.25">
      <c r="A1941" s="28">
        <v>43944</v>
      </c>
      <c r="B1941" s="29">
        <f t="shared" si="210"/>
        <v>2020</v>
      </c>
      <c r="C1941" s="29">
        <f t="shared" si="211"/>
        <v>4</v>
      </c>
      <c r="D1941" s="29" t="str">
        <f t="shared" si="212"/>
        <v>Nisan</v>
      </c>
      <c r="E1941" s="29">
        <f t="shared" si="213"/>
        <v>2</v>
      </c>
      <c r="F1941" s="29">
        <f t="shared" si="214"/>
        <v>17</v>
      </c>
      <c r="G1941" s="29">
        <f t="shared" si="215"/>
        <v>4</v>
      </c>
      <c r="H1941" s="29" t="str">
        <f t="shared" si="216"/>
        <v>Perşembe</v>
      </c>
    </row>
    <row r="1942" spans="1:8" ht="10.5" customHeight="1" x14ac:dyDescent="0.25">
      <c r="A1942" s="28">
        <v>43945</v>
      </c>
      <c r="B1942" s="29">
        <f t="shared" si="210"/>
        <v>2020</v>
      </c>
      <c r="C1942" s="29">
        <f t="shared" si="211"/>
        <v>4</v>
      </c>
      <c r="D1942" s="29" t="str">
        <f t="shared" si="212"/>
        <v>Nisan</v>
      </c>
      <c r="E1942" s="29">
        <f t="shared" si="213"/>
        <v>2</v>
      </c>
      <c r="F1942" s="29">
        <f t="shared" si="214"/>
        <v>17</v>
      </c>
      <c r="G1942" s="29">
        <f t="shared" si="215"/>
        <v>5</v>
      </c>
      <c r="H1942" s="29" t="str">
        <f t="shared" si="216"/>
        <v>Cuma</v>
      </c>
    </row>
    <row r="1943" spans="1:8" ht="10.5" customHeight="1" x14ac:dyDescent="0.25">
      <c r="A1943" s="28">
        <v>43946</v>
      </c>
      <c r="B1943" s="29">
        <f t="shared" si="210"/>
        <v>2020</v>
      </c>
      <c r="C1943" s="29">
        <f t="shared" si="211"/>
        <v>4</v>
      </c>
      <c r="D1943" s="29" t="str">
        <f t="shared" si="212"/>
        <v>Nisan</v>
      </c>
      <c r="E1943" s="29">
        <f t="shared" si="213"/>
        <v>2</v>
      </c>
      <c r="F1943" s="29">
        <f t="shared" si="214"/>
        <v>17</v>
      </c>
      <c r="G1943" s="29">
        <f t="shared" si="215"/>
        <v>6</v>
      </c>
      <c r="H1943" s="29" t="str">
        <f t="shared" si="216"/>
        <v>Cumartesi</v>
      </c>
    </row>
    <row r="1944" spans="1:8" ht="10.5" customHeight="1" x14ac:dyDescent="0.25">
      <c r="A1944" s="28">
        <v>43947</v>
      </c>
      <c r="B1944" s="29">
        <f t="shared" si="210"/>
        <v>2020</v>
      </c>
      <c r="C1944" s="29">
        <f t="shared" si="211"/>
        <v>4</v>
      </c>
      <c r="D1944" s="29" t="str">
        <f t="shared" si="212"/>
        <v>Nisan</v>
      </c>
      <c r="E1944" s="29">
        <f t="shared" si="213"/>
        <v>2</v>
      </c>
      <c r="F1944" s="29">
        <f t="shared" si="214"/>
        <v>17</v>
      </c>
      <c r="G1944" s="29">
        <f t="shared" si="215"/>
        <v>7</v>
      </c>
      <c r="H1944" s="29" t="str">
        <f t="shared" si="216"/>
        <v>Pazar</v>
      </c>
    </row>
    <row r="1945" spans="1:8" ht="10.5" customHeight="1" x14ac:dyDescent="0.25">
      <c r="A1945" s="28">
        <v>43948</v>
      </c>
      <c r="B1945" s="29">
        <f t="shared" si="210"/>
        <v>2020</v>
      </c>
      <c r="C1945" s="29">
        <f t="shared" si="211"/>
        <v>4</v>
      </c>
      <c r="D1945" s="29" t="str">
        <f t="shared" si="212"/>
        <v>Nisan</v>
      </c>
      <c r="E1945" s="29">
        <f t="shared" si="213"/>
        <v>2</v>
      </c>
      <c r="F1945" s="29">
        <f t="shared" si="214"/>
        <v>18</v>
      </c>
      <c r="G1945" s="29">
        <f t="shared" si="215"/>
        <v>1</v>
      </c>
      <c r="H1945" s="29" t="str">
        <f t="shared" si="216"/>
        <v>Pazartesi</v>
      </c>
    </row>
    <row r="1946" spans="1:8" ht="10.5" customHeight="1" x14ac:dyDescent="0.25">
      <c r="A1946" s="28">
        <v>43949</v>
      </c>
      <c r="B1946" s="29">
        <f t="shared" si="210"/>
        <v>2020</v>
      </c>
      <c r="C1946" s="29">
        <f t="shared" si="211"/>
        <v>4</v>
      </c>
      <c r="D1946" s="29" t="str">
        <f t="shared" si="212"/>
        <v>Nisan</v>
      </c>
      <c r="E1946" s="29">
        <f t="shared" si="213"/>
        <v>2</v>
      </c>
      <c r="F1946" s="29">
        <f t="shared" si="214"/>
        <v>18</v>
      </c>
      <c r="G1946" s="29">
        <f t="shared" si="215"/>
        <v>2</v>
      </c>
      <c r="H1946" s="29" t="str">
        <f t="shared" si="216"/>
        <v>Salı</v>
      </c>
    </row>
    <row r="1947" spans="1:8" ht="10.5" customHeight="1" x14ac:dyDescent="0.25">
      <c r="A1947" s="28">
        <v>43950</v>
      </c>
      <c r="B1947" s="29">
        <f t="shared" si="210"/>
        <v>2020</v>
      </c>
      <c r="C1947" s="29">
        <f t="shared" si="211"/>
        <v>4</v>
      </c>
      <c r="D1947" s="29" t="str">
        <f t="shared" si="212"/>
        <v>Nisan</v>
      </c>
      <c r="E1947" s="29">
        <f t="shared" si="213"/>
        <v>2</v>
      </c>
      <c r="F1947" s="29">
        <f t="shared" si="214"/>
        <v>18</v>
      </c>
      <c r="G1947" s="29">
        <f t="shared" si="215"/>
        <v>3</v>
      </c>
      <c r="H1947" s="29" t="str">
        <f t="shared" si="216"/>
        <v>Çarşamba</v>
      </c>
    </row>
    <row r="1948" spans="1:8" ht="10.5" customHeight="1" x14ac:dyDescent="0.25">
      <c r="A1948" s="28">
        <v>43951</v>
      </c>
      <c r="B1948" s="29">
        <f t="shared" si="210"/>
        <v>2020</v>
      </c>
      <c r="C1948" s="29">
        <f t="shared" si="211"/>
        <v>4</v>
      </c>
      <c r="D1948" s="29" t="str">
        <f t="shared" si="212"/>
        <v>Nisan</v>
      </c>
      <c r="E1948" s="29">
        <f t="shared" si="213"/>
        <v>2</v>
      </c>
      <c r="F1948" s="29">
        <f t="shared" si="214"/>
        <v>18</v>
      </c>
      <c r="G1948" s="29">
        <f t="shared" si="215"/>
        <v>4</v>
      </c>
      <c r="H1948" s="29" t="str">
        <f t="shared" si="216"/>
        <v>Perşembe</v>
      </c>
    </row>
    <row r="1949" spans="1:8" ht="10.5" customHeight="1" x14ac:dyDescent="0.25">
      <c r="A1949" s="28">
        <v>43952</v>
      </c>
      <c r="B1949" s="29">
        <f t="shared" si="210"/>
        <v>2020</v>
      </c>
      <c r="C1949" s="29">
        <f t="shared" si="211"/>
        <v>5</v>
      </c>
      <c r="D1949" s="29" t="str">
        <f t="shared" si="212"/>
        <v>Mayıs</v>
      </c>
      <c r="E1949" s="29">
        <f t="shared" si="213"/>
        <v>2</v>
      </c>
      <c r="F1949" s="29">
        <f t="shared" si="214"/>
        <v>18</v>
      </c>
      <c r="G1949" s="29">
        <f t="shared" si="215"/>
        <v>5</v>
      </c>
      <c r="H1949" s="29" t="str">
        <f t="shared" si="216"/>
        <v>Cuma</v>
      </c>
    </row>
    <row r="1950" spans="1:8" ht="10.5" customHeight="1" x14ac:dyDescent="0.25">
      <c r="A1950" s="28">
        <v>43953</v>
      </c>
      <c r="B1950" s="29">
        <f t="shared" si="210"/>
        <v>2020</v>
      </c>
      <c r="C1950" s="29">
        <f t="shared" si="211"/>
        <v>5</v>
      </c>
      <c r="D1950" s="29" t="str">
        <f t="shared" si="212"/>
        <v>Mayıs</v>
      </c>
      <c r="E1950" s="29">
        <f t="shared" si="213"/>
        <v>2</v>
      </c>
      <c r="F1950" s="29">
        <f t="shared" si="214"/>
        <v>18</v>
      </c>
      <c r="G1950" s="29">
        <f t="shared" si="215"/>
        <v>6</v>
      </c>
      <c r="H1950" s="29" t="str">
        <f t="shared" si="216"/>
        <v>Cumartesi</v>
      </c>
    </row>
    <row r="1951" spans="1:8" ht="10.5" customHeight="1" x14ac:dyDescent="0.25">
      <c r="A1951" s="28">
        <v>43954</v>
      </c>
      <c r="B1951" s="29">
        <f t="shared" si="210"/>
        <v>2020</v>
      </c>
      <c r="C1951" s="29">
        <f t="shared" si="211"/>
        <v>5</v>
      </c>
      <c r="D1951" s="29" t="str">
        <f t="shared" si="212"/>
        <v>Mayıs</v>
      </c>
      <c r="E1951" s="29">
        <f t="shared" si="213"/>
        <v>2</v>
      </c>
      <c r="F1951" s="29">
        <f t="shared" si="214"/>
        <v>18</v>
      </c>
      <c r="G1951" s="29">
        <f t="shared" si="215"/>
        <v>7</v>
      </c>
      <c r="H1951" s="29" t="str">
        <f t="shared" si="216"/>
        <v>Pazar</v>
      </c>
    </row>
    <row r="1952" spans="1:8" ht="10.5" customHeight="1" x14ac:dyDescent="0.25">
      <c r="A1952" s="28">
        <v>43955</v>
      </c>
      <c r="B1952" s="29">
        <f t="shared" si="210"/>
        <v>2020</v>
      </c>
      <c r="C1952" s="29">
        <f t="shared" si="211"/>
        <v>5</v>
      </c>
      <c r="D1952" s="29" t="str">
        <f t="shared" si="212"/>
        <v>Mayıs</v>
      </c>
      <c r="E1952" s="29">
        <f t="shared" si="213"/>
        <v>2</v>
      </c>
      <c r="F1952" s="29">
        <f t="shared" si="214"/>
        <v>19</v>
      </c>
      <c r="G1952" s="29">
        <f t="shared" si="215"/>
        <v>1</v>
      </c>
      <c r="H1952" s="29" t="str">
        <f t="shared" si="216"/>
        <v>Pazartesi</v>
      </c>
    </row>
    <row r="1953" spans="1:8" ht="10.5" customHeight="1" x14ac:dyDescent="0.25">
      <c r="A1953" s="28">
        <v>43956</v>
      </c>
      <c r="B1953" s="29">
        <f t="shared" si="210"/>
        <v>2020</v>
      </c>
      <c r="C1953" s="29">
        <f t="shared" si="211"/>
        <v>5</v>
      </c>
      <c r="D1953" s="29" t="str">
        <f t="shared" si="212"/>
        <v>Mayıs</v>
      </c>
      <c r="E1953" s="29">
        <f t="shared" si="213"/>
        <v>2</v>
      </c>
      <c r="F1953" s="29">
        <f t="shared" si="214"/>
        <v>19</v>
      </c>
      <c r="G1953" s="29">
        <f t="shared" si="215"/>
        <v>2</v>
      </c>
      <c r="H1953" s="29" t="str">
        <f t="shared" si="216"/>
        <v>Salı</v>
      </c>
    </row>
    <row r="1954" spans="1:8" ht="10.5" customHeight="1" x14ac:dyDescent="0.25">
      <c r="A1954" s="28">
        <v>43957</v>
      </c>
      <c r="B1954" s="29">
        <f t="shared" si="210"/>
        <v>2020</v>
      </c>
      <c r="C1954" s="29">
        <f t="shared" si="211"/>
        <v>5</v>
      </c>
      <c r="D1954" s="29" t="str">
        <f t="shared" si="212"/>
        <v>Mayıs</v>
      </c>
      <c r="E1954" s="29">
        <f t="shared" si="213"/>
        <v>2</v>
      </c>
      <c r="F1954" s="29">
        <f t="shared" si="214"/>
        <v>19</v>
      </c>
      <c r="G1954" s="29">
        <f t="shared" si="215"/>
        <v>3</v>
      </c>
      <c r="H1954" s="29" t="str">
        <f t="shared" si="216"/>
        <v>Çarşamba</v>
      </c>
    </row>
    <row r="1955" spans="1:8" ht="10.5" customHeight="1" x14ac:dyDescent="0.25">
      <c r="A1955" s="28">
        <v>43958</v>
      </c>
      <c r="B1955" s="29">
        <f t="shared" si="210"/>
        <v>2020</v>
      </c>
      <c r="C1955" s="29">
        <f t="shared" si="211"/>
        <v>5</v>
      </c>
      <c r="D1955" s="29" t="str">
        <f t="shared" si="212"/>
        <v>Mayıs</v>
      </c>
      <c r="E1955" s="29">
        <f t="shared" si="213"/>
        <v>2</v>
      </c>
      <c r="F1955" s="29">
        <f t="shared" si="214"/>
        <v>19</v>
      </c>
      <c r="G1955" s="29">
        <f t="shared" si="215"/>
        <v>4</v>
      </c>
      <c r="H1955" s="29" t="str">
        <f t="shared" si="216"/>
        <v>Perşembe</v>
      </c>
    </row>
    <row r="1956" spans="1:8" ht="10.5" customHeight="1" x14ac:dyDescent="0.25">
      <c r="A1956" s="28">
        <v>43959</v>
      </c>
      <c r="B1956" s="29">
        <f t="shared" si="210"/>
        <v>2020</v>
      </c>
      <c r="C1956" s="29">
        <f t="shared" si="211"/>
        <v>5</v>
      </c>
      <c r="D1956" s="29" t="str">
        <f t="shared" si="212"/>
        <v>Mayıs</v>
      </c>
      <c r="E1956" s="29">
        <f t="shared" si="213"/>
        <v>2</v>
      </c>
      <c r="F1956" s="29">
        <f t="shared" si="214"/>
        <v>19</v>
      </c>
      <c r="G1956" s="29">
        <f t="shared" si="215"/>
        <v>5</v>
      </c>
      <c r="H1956" s="29" t="str">
        <f t="shared" si="216"/>
        <v>Cuma</v>
      </c>
    </row>
    <row r="1957" spans="1:8" ht="10.5" customHeight="1" x14ac:dyDescent="0.25">
      <c r="A1957" s="28">
        <v>43960</v>
      </c>
      <c r="B1957" s="29">
        <f t="shared" si="210"/>
        <v>2020</v>
      </c>
      <c r="C1957" s="29">
        <f t="shared" si="211"/>
        <v>5</v>
      </c>
      <c r="D1957" s="29" t="str">
        <f t="shared" si="212"/>
        <v>Mayıs</v>
      </c>
      <c r="E1957" s="29">
        <f t="shared" si="213"/>
        <v>2</v>
      </c>
      <c r="F1957" s="29">
        <f t="shared" si="214"/>
        <v>19</v>
      </c>
      <c r="G1957" s="29">
        <f t="shared" si="215"/>
        <v>6</v>
      </c>
      <c r="H1957" s="29" t="str">
        <f t="shared" si="216"/>
        <v>Cumartesi</v>
      </c>
    </row>
    <row r="1958" spans="1:8" ht="10.5" customHeight="1" x14ac:dyDescent="0.25">
      <c r="A1958" s="28">
        <v>43961</v>
      </c>
      <c r="B1958" s="29">
        <f t="shared" si="210"/>
        <v>2020</v>
      </c>
      <c r="C1958" s="29">
        <f t="shared" si="211"/>
        <v>5</v>
      </c>
      <c r="D1958" s="29" t="str">
        <f t="shared" si="212"/>
        <v>Mayıs</v>
      </c>
      <c r="E1958" s="29">
        <f t="shared" si="213"/>
        <v>2</v>
      </c>
      <c r="F1958" s="29">
        <f t="shared" si="214"/>
        <v>19</v>
      </c>
      <c r="G1958" s="29">
        <f t="shared" si="215"/>
        <v>7</v>
      </c>
      <c r="H1958" s="29" t="str">
        <f t="shared" si="216"/>
        <v>Pazar</v>
      </c>
    </row>
    <row r="1959" spans="1:8" ht="10.5" customHeight="1" x14ac:dyDescent="0.25">
      <c r="A1959" s="28">
        <v>43962</v>
      </c>
      <c r="B1959" s="29">
        <f t="shared" si="210"/>
        <v>2020</v>
      </c>
      <c r="C1959" s="29">
        <f t="shared" si="211"/>
        <v>5</v>
      </c>
      <c r="D1959" s="29" t="str">
        <f t="shared" si="212"/>
        <v>Mayıs</v>
      </c>
      <c r="E1959" s="29">
        <f t="shared" si="213"/>
        <v>2</v>
      </c>
      <c r="F1959" s="29">
        <f t="shared" si="214"/>
        <v>20</v>
      </c>
      <c r="G1959" s="29">
        <f t="shared" si="215"/>
        <v>1</v>
      </c>
      <c r="H1959" s="29" t="str">
        <f t="shared" si="216"/>
        <v>Pazartesi</v>
      </c>
    </row>
    <row r="1960" spans="1:8" ht="10.5" customHeight="1" x14ac:dyDescent="0.25">
      <c r="A1960" s="28">
        <v>43963</v>
      </c>
      <c r="B1960" s="29">
        <f t="shared" si="210"/>
        <v>2020</v>
      </c>
      <c r="C1960" s="29">
        <f t="shared" si="211"/>
        <v>5</v>
      </c>
      <c r="D1960" s="29" t="str">
        <f t="shared" si="212"/>
        <v>Mayıs</v>
      </c>
      <c r="E1960" s="29">
        <f t="shared" si="213"/>
        <v>2</v>
      </c>
      <c r="F1960" s="29">
        <f t="shared" si="214"/>
        <v>20</v>
      </c>
      <c r="G1960" s="29">
        <f t="shared" si="215"/>
        <v>2</v>
      </c>
      <c r="H1960" s="29" t="str">
        <f t="shared" si="216"/>
        <v>Salı</v>
      </c>
    </row>
    <row r="1961" spans="1:8" ht="10.5" customHeight="1" x14ac:dyDescent="0.25">
      <c r="A1961" s="28">
        <v>43964</v>
      </c>
      <c r="B1961" s="29">
        <f t="shared" si="210"/>
        <v>2020</v>
      </c>
      <c r="C1961" s="29">
        <f t="shared" si="211"/>
        <v>5</v>
      </c>
      <c r="D1961" s="29" t="str">
        <f t="shared" si="212"/>
        <v>Mayıs</v>
      </c>
      <c r="E1961" s="29">
        <f t="shared" si="213"/>
        <v>2</v>
      </c>
      <c r="F1961" s="29">
        <f t="shared" si="214"/>
        <v>20</v>
      </c>
      <c r="G1961" s="29">
        <f t="shared" si="215"/>
        <v>3</v>
      </c>
      <c r="H1961" s="29" t="str">
        <f t="shared" si="216"/>
        <v>Çarşamba</v>
      </c>
    </row>
    <row r="1962" spans="1:8" ht="10.5" customHeight="1" x14ac:dyDescent="0.25">
      <c r="A1962" s="28">
        <v>43965</v>
      </c>
      <c r="B1962" s="29">
        <f t="shared" si="210"/>
        <v>2020</v>
      </c>
      <c r="C1962" s="29">
        <f t="shared" si="211"/>
        <v>5</v>
      </c>
      <c r="D1962" s="29" t="str">
        <f t="shared" si="212"/>
        <v>Mayıs</v>
      </c>
      <c r="E1962" s="29">
        <f t="shared" si="213"/>
        <v>2</v>
      </c>
      <c r="F1962" s="29">
        <f t="shared" si="214"/>
        <v>20</v>
      </c>
      <c r="G1962" s="29">
        <f t="shared" si="215"/>
        <v>4</v>
      </c>
      <c r="H1962" s="29" t="str">
        <f t="shared" si="216"/>
        <v>Perşembe</v>
      </c>
    </row>
    <row r="1963" spans="1:8" ht="10.5" customHeight="1" x14ac:dyDescent="0.25">
      <c r="A1963" s="28">
        <v>43966</v>
      </c>
      <c r="B1963" s="29">
        <f t="shared" si="210"/>
        <v>2020</v>
      </c>
      <c r="C1963" s="29">
        <f t="shared" si="211"/>
        <v>5</v>
      </c>
      <c r="D1963" s="29" t="str">
        <f t="shared" si="212"/>
        <v>Mayıs</v>
      </c>
      <c r="E1963" s="29">
        <f t="shared" si="213"/>
        <v>2</v>
      </c>
      <c r="F1963" s="29">
        <f t="shared" si="214"/>
        <v>20</v>
      </c>
      <c r="G1963" s="29">
        <f t="shared" si="215"/>
        <v>5</v>
      </c>
      <c r="H1963" s="29" t="str">
        <f t="shared" si="216"/>
        <v>Cuma</v>
      </c>
    </row>
    <row r="1964" spans="1:8" ht="10.5" customHeight="1" x14ac:dyDescent="0.25">
      <c r="A1964" s="28">
        <v>43967</v>
      </c>
      <c r="B1964" s="29">
        <f t="shared" si="210"/>
        <v>2020</v>
      </c>
      <c r="C1964" s="29">
        <f t="shared" si="211"/>
        <v>5</v>
      </c>
      <c r="D1964" s="29" t="str">
        <f t="shared" si="212"/>
        <v>Mayıs</v>
      </c>
      <c r="E1964" s="29">
        <f t="shared" si="213"/>
        <v>2</v>
      </c>
      <c r="F1964" s="29">
        <f t="shared" si="214"/>
        <v>20</v>
      </c>
      <c r="G1964" s="29">
        <f t="shared" si="215"/>
        <v>6</v>
      </c>
      <c r="H1964" s="29" t="str">
        <f t="shared" si="216"/>
        <v>Cumartesi</v>
      </c>
    </row>
    <row r="1965" spans="1:8" ht="10.5" customHeight="1" x14ac:dyDescent="0.25">
      <c r="A1965" s="28">
        <v>43968</v>
      </c>
      <c r="B1965" s="29">
        <f t="shared" si="210"/>
        <v>2020</v>
      </c>
      <c r="C1965" s="29">
        <f t="shared" si="211"/>
        <v>5</v>
      </c>
      <c r="D1965" s="29" t="str">
        <f t="shared" si="212"/>
        <v>Mayıs</v>
      </c>
      <c r="E1965" s="29">
        <f t="shared" si="213"/>
        <v>2</v>
      </c>
      <c r="F1965" s="29">
        <f t="shared" si="214"/>
        <v>20</v>
      </c>
      <c r="G1965" s="29">
        <f t="shared" si="215"/>
        <v>7</v>
      </c>
      <c r="H1965" s="29" t="str">
        <f t="shared" si="216"/>
        <v>Pazar</v>
      </c>
    </row>
    <row r="1966" spans="1:8" ht="10.5" customHeight="1" x14ac:dyDescent="0.25">
      <c r="A1966" s="28">
        <v>43969</v>
      </c>
      <c r="B1966" s="29">
        <f t="shared" si="210"/>
        <v>2020</v>
      </c>
      <c r="C1966" s="29">
        <f t="shared" si="211"/>
        <v>5</v>
      </c>
      <c r="D1966" s="29" t="str">
        <f t="shared" si="212"/>
        <v>Mayıs</v>
      </c>
      <c r="E1966" s="29">
        <f t="shared" si="213"/>
        <v>2</v>
      </c>
      <c r="F1966" s="29">
        <f t="shared" si="214"/>
        <v>21</v>
      </c>
      <c r="G1966" s="29">
        <f t="shared" si="215"/>
        <v>1</v>
      </c>
      <c r="H1966" s="29" t="str">
        <f t="shared" si="216"/>
        <v>Pazartesi</v>
      </c>
    </row>
    <row r="1967" spans="1:8" ht="10.5" customHeight="1" x14ac:dyDescent="0.25">
      <c r="A1967" s="28">
        <v>43970</v>
      </c>
      <c r="B1967" s="29">
        <f t="shared" si="210"/>
        <v>2020</v>
      </c>
      <c r="C1967" s="29">
        <f t="shared" si="211"/>
        <v>5</v>
      </c>
      <c r="D1967" s="29" t="str">
        <f t="shared" si="212"/>
        <v>Mayıs</v>
      </c>
      <c r="E1967" s="29">
        <f t="shared" si="213"/>
        <v>2</v>
      </c>
      <c r="F1967" s="29">
        <f t="shared" si="214"/>
        <v>21</v>
      </c>
      <c r="G1967" s="29">
        <f t="shared" si="215"/>
        <v>2</v>
      </c>
      <c r="H1967" s="29" t="str">
        <f t="shared" si="216"/>
        <v>Salı</v>
      </c>
    </row>
    <row r="1968" spans="1:8" ht="10.5" customHeight="1" x14ac:dyDescent="0.25">
      <c r="A1968" s="28">
        <v>43971</v>
      </c>
      <c r="B1968" s="29">
        <f t="shared" si="210"/>
        <v>2020</v>
      </c>
      <c r="C1968" s="29">
        <f t="shared" si="211"/>
        <v>5</v>
      </c>
      <c r="D1968" s="29" t="str">
        <f t="shared" si="212"/>
        <v>Mayıs</v>
      </c>
      <c r="E1968" s="29">
        <f t="shared" si="213"/>
        <v>2</v>
      </c>
      <c r="F1968" s="29">
        <f t="shared" si="214"/>
        <v>21</v>
      </c>
      <c r="G1968" s="29">
        <f t="shared" si="215"/>
        <v>3</v>
      </c>
      <c r="H1968" s="29" t="str">
        <f t="shared" si="216"/>
        <v>Çarşamba</v>
      </c>
    </row>
    <row r="1969" spans="1:8" ht="10.5" customHeight="1" x14ac:dyDescent="0.25">
      <c r="A1969" s="28">
        <v>43972</v>
      </c>
      <c r="B1969" s="29">
        <f t="shared" si="210"/>
        <v>2020</v>
      </c>
      <c r="C1969" s="29">
        <f t="shared" si="211"/>
        <v>5</v>
      </c>
      <c r="D1969" s="29" t="str">
        <f t="shared" si="212"/>
        <v>Mayıs</v>
      </c>
      <c r="E1969" s="29">
        <f t="shared" si="213"/>
        <v>2</v>
      </c>
      <c r="F1969" s="29">
        <f t="shared" si="214"/>
        <v>21</v>
      </c>
      <c r="G1969" s="29">
        <f t="shared" si="215"/>
        <v>4</v>
      </c>
      <c r="H1969" s="29" t="str">
        <f t="shared" si="216"/>
        <v>Perşembe</v>
      </c>
    </row>
    <row r="1970" spans="1:8" ht="10.5" customHeight="1" x14ac:dyDescent="0.25">
      <c r="A1970" s="28">
        <v>43973</v>
      </c>
      <c r="B1970" s="29">
        <f t="shared" si="210"/>
        <v>2020</v>
      </c>
      <c r="C1970" s="29">
        <f t="shared" si="211"/>
        <v>5</v>
      </c>
      <c r="D1970" s="29" t="str">
        <f t="shared" si="212"/>
        <v>Mayıs</v>
      </c>
      <c r="E1970" s="29">
        <f t="shared" si="213"/>
        <v>2</v>
      </c>
      <c r="F1970" s="29">
        <f t="shared" si="214"/>
        <v>21</v>
      </c>
      <c r="G1970" s="29">
        <f t="shared" si="215"/>
        <v>5</v>
      </c>
      <c r="H1970" s="29" t="str">
        <f t="shared" si="216"/>
        <v>Cuma</v>
      </c>
    </row>
    <row r="1971" spans="1:8" ht="10.5" customHeight="1" x14ac:dyDescent="0.25">
      <c r="A1971" s="28">
        <v>43974</v>
      </c>
      <c r="B1971" s="29">
        <f t="shared" si="210"/>
        <v>2020</v>
      </c>
      <c r="C1971" s="29">
        <f t="shared" si="211"/>
        <v>5</v>
      </c>
      <c r="D1971" s="29" t="str">
        <f t="shared" si="212"/>
        <v>Mayıs</v>
      </c>
      <c r="E1971" s="29">
        <f t="shared" si="213"/>
        <v>2</v>
      </c>
      <c r="F1971" s="29">
        <f t="shared" si="214"/>
        <v>21</v>
      </c>
      <c r="G1971" s="29">
        <f t="shared" si="215"/>
        <v>6</v>
      </c>
      <c r="H1971" s="29" t="str">
        <f t="shared" si="216"/>
        <v>Cumartesi</v>
      </c>
    </row>
    <row r="1972" spans="1:8" ht="10.5" customHeight="1" x14ac:dyDescent="0.25">
      <c r="A1972" s="28">
        <v>43975</v>
      </c>
      <c r="B1972" s="29">
        <f t="shared" si="210"/>
        <v>2020</v>
      </c>
      <c r="C1972" s="29">
        <f t="shared" si="211"/>
        <v>5</v>
      </c>
      <c r="D1972" s="29" t="str">
        <f t="shared" si="212"/>
        <v>Mayıs</v>
      </c>
      <c r="E1972" s="29">
        <f t="shared" si="213"/>
        <v>2</v>
      </c>
      <c r="F1972" s="29">
        <f t="shared" si="214"/>
        <v>21</v>
      </c>
      <c r="G1972" s="29">
        <f t="shared" si="215"/>
        <v>7</v>
      </c>
      <c r="H1972" s="29" t="str">
        <f t="shared" si="216"/>
        <v>Pazar</v>
      </c>
    </row>
    <row r="1973" spans="1:8" ht="10.5" customHeight="1" x14ac:dyDescent="0.25">
      <c r="A1973" s="28">
        <v>43976</v>
      </c>
      <c r="B1973" s="29">
        <f t="shared" si="210"/>
        <v>2020</v>
      </c>
      <c r="C1973" s="29">
        <f t="shared" si="211"/>
        <v>5</v>
      </c>
      <c r="D1973" s="29" t="str">
        <f t="shared" si="212"/>
        <v>Mayıs</v>
      </c>
      <c r="E1973" s="29">
        <f t="shared" si="213"/>
        <v>2</v>
      </c>
      <c r="F1973" s="29">
        <f t="shared" si="214"/>
        <v>22</v>
      </c>
      <c r="G1973" s="29">
        <f t="shared" si="215"/>
        <v>1</v>
      </c>
      <c r="H1973" s="29" t="str">
        <f t="shared" si="216"/>
        <v>Pazartesi</v>
      </c>
    </row>
    <row r="1974" spans="1:8" ht="10.5" customHeight="1" x14ac:dyDescent="0.25">
      <c r="A1974" s="28">
        <v>43977</v>
      </c>
      <c r="B1974" s="29">
        <f t="shared" si="210"/>
        <v>2020</v>
      </c>
      <c r="C1974" s="29">
        <f t="shared" si="211"/>
        <v>5</v>
      </c>
      <c r="D1974" s="29" t="str">
        <f t="shared" si="212"/>
        <v>Mayıs</v>
      </c>
      <c r="E1974" s="29">
        <f t="shared" si="213"/>
        <v>2</v>
      </c>
      <c r="F1974" s="29">
        <f t="shared" si="214"/>
        <v>22</v>
      </c>
      <c r="G1974" s="29">
        <f t="shared" si="215"/>
        <v>2</v>
      </c>
      <c r="H1974" s="29" t="str">
        <f t="shared" si="216"/>
        <v>Salı</v>
      </c>
    </row>
    <row r="1975" spans="1:8" ht="10.5" customHeight="1" x14ac:dyDescent="0.25">
      <c r="A1975" s="28">
        <v>43978</v>
      </c>
      <c r="B1975" s="29">
        <f t="shared" si="210"/>
        <v>2020</v>
      </c>
      <c r="C1975" s="29">
        <f t="shared" si="211"/>
        <v>5</v>
      </c>
      <c r="D1975" s="29" t="str">
        <f t="shared" si="212"/>
        <v>Mayıs</v>
      </c>
      <c r="E1975" s="29">
        <f t="shared" si="213"/>
        <v>2</v>
      </c>
      <c r="F1975" s="29">
        <f t="shared" si="214"/>
        <v>22</v>
      </c>
      <c r="G1975" s="29">
        <f t="shared" si="215"/>
        <v>3</v>
      </c>
      <c r="H1975" s="29" t="str">
        <f t="shared" si="216"/>
        <v>Çarşamba</v>
      </c>
    </row>
    <row r="1976" spans="1:8" ht="10.5" customHeight="1" x14ac:dyDescent="0.25">
      <c r="A1976" s="28">
        <v>43979</v>
      </c>
      <c r="B1976" s="29">
        <f t="shared" si="210"/>
        <v>2020</v>
      </c>
      <c r="C1976" s="29">
        <f t="shared" si="211"/>
        <v>5</v>
      </c>
      <c r="D1976" s="29" t="str">
        <f t="shared" si="212"/>
        <v>Mayıs</v>
      </c>
      <c r="E1976" s="29">
        <f t="shared" si="213"/>
        <v>2</v>
      </c>
      <c r="F1976" s="29">
        <f t="shared" si="214"/>
        <v>22</v>
      </c>
      <c r="G1976" s="29">
        <f t="shared" si="215"/>
        <v>4</v>
      </c>
      <c r="H1976" s="29" t="str">
        <f t="shared" si="216"/>
        <v>Perşembe</v>
      </c>
    </row>
    <row r="1977" spans="1:8" ht="10.5" customHeight="1" x14ac:dyDescent="0.25">
      <c r="A1977" s="28">
        <v>43980</v>
      </c>
      <c r="B1977" s="29">
        <f t="shared" si="210"/>
        <v>2020</v>
      </c>
      <c r="C1977" s="29">
        <f t="shared" si="211"/>
        <v>5</v>
      </c>
      <c r="D1977" s="29" t="str">
        <f t="shared" si="212"/>
        <v>Mayıs</v>
      </c>
      <c r="E1977" s="29">
        <f t="shared" si="213"/>
        <v>2</v>
      </c>
      <c r="F1977" s="29">
        <f t="shared" si="214"/>
        <v>22</v>
      </c>
      <c r="G1977" s="29">
        <f t="shared" si="215"/>
        <v>5</v>
      </c>
      <c r="H1977" s="29" t="str">
        <f t="shared" si="216"/>
        <v>Cuma</v>
      </c>
    </row>
    <row r="1978" spans="1:8" ht="10.5" customHeight="1" x14ac:dyDescent="0.25">
      <c r="A1978" s="28">
        <v>43981</v>
      </c>
      <c r="B1978" s="29">
        <f t="shared" si="210"/>
        <v>2020</v>
      </c>
      <c r="C1978" s="29">
        <f t="shared" si="211"/>
        <v>5</v>
      </c>
      <c r="D1978" s="29" t="str">
        <f t="shared" si="212"/>
        <v>Mayıs</v>
      </c>
      <c r="E1978" s="29">
        <f t="shared" si="213"/>
        <v>2</v>
      </c>
      <c r="F1978" s="29">
        <f t="shared" si="214"/>
        <v>22</v>
      </c>
      <c r="G1978" s="29">
        <f t="shared" si="215"/>
        <v>6</v>
      </c>
      <c r="H1978" s="29" t="str">
        <f t="shared" si="216"/>
        <v>Cumartesi</v>
      </c>
    </row>
    <row r="1979" spans="1:8" ht="10.5" customHeight="1" x14ac:dyDescent="0.25">
      <c r="A1979" s="28">
        <v>43982</v>
      </c>
      <c r="B1979" s="29">
        <f t="shared" si="210"/>
        <v>2020</v>
      </c>
      <c r="C1979" s="29">
        <f t="shared" si="211"/>
        <v>5</v>
      </c>
      <c r="D1979" s="29" t="str">
        <f t="shared" si="212"/>
        <v>Mayıs</v>
      </c>
      <c r="E1979" s="29">
        <f t="shared" si="213"/>
        <v>2</v>
      </c>
      <c r="F1979" s="29">
        <f t="shared" si="214"/>
        <v>22</v>
      </c>
      <c r="G1979" s="29">
        <f t="shared" si="215"/>
        <v>7</v>
      </c>
      <c r="H1979" s="29" t="str">
        <f t="shared" si="216"/>
        <v>Pazar</v>
      </c>
    </row>
    <row r="1980" spans="1:8" ht="10.5" customHeight="1" x14ac:dyDescent="0.25">
      <c r="A1980" s="28">
        <v>43983</v>
      </c>
      <c r="B1980" s="29">
        <f t="shared" si="210"/>
        <v>2020</v>
      </c>
      <c r="C1980" s="29">
        <f t="shared" si="211"/>
        <v>6</v>
      </c>
      <c r="D1980" s="29" t="str">
        <f t="shared" si="212"/>
        <v>Haziran</v>
      </c>
      <c r="E1980" s="29">
        <f t="shared" si="213"/>
        <v>2</v>
      </c>
      <c r="F1980" s="29">
        <f t="shared" si="214"/>
        <v>23</v>
      </c>
      <c r="G1980" s="29">
        <f t="shared" si="215"/>
        <v>1</v>
      </c>
      <c r="H1980" s="29" t="str">
        <f t="shared" si="216"/>
        <v>Pazartesi</v>
      </c>
    </row>
    <row r="1981" spans="1:8" ht="10.5" customHeight="1" x14ac:dyDescent="0.25">
      <c r="A1981" s="28">
        <v>43984</v>
      </c>
      <c r="B1981" s="29">
        <f t="shared" si="210"/>
        <v>2020</v>
      </c>
      <c r="C1981" s="29">
        <f t="shared" si="211"/>
        <v>6</v>
      </c>
      <c r="D1981" s="29" t="str">
        <f t="shared" si="212"/>
        <v>Haziran</v>
      </c>
      <c r="E1981" s="29">
        <f t="shared" si="213"/>
        <v>2</v>
      </c>
      <c r="F1981" s="29">
        <f t="shared" si="214"/>
        <v>23</v>
      </c>
      <c r="G1981" s="29">
        <f t="shared" si="215"/>
        <v>2</v>
      </c>
      <c r="H1981" s="29" t="str">
        <f t="shared" si="216"/>
        <v>Salı</v>
      </c>
    </row>
    <row r="1982" spans="1:8" ht="10.5" customHeight="1" x14ac:dyDescent="0.25">
      <c r="A1982" s="28">
        <v>43985</v>
      </c>
      <c r="B1982" s="29">
        <f t="shared" si="210"/>
        <v>2020</v>
      </c>
      <c r="C1982" s="29">
        <f t="shared" si="211"/>
        <v>6</v>
      </c>
      <c r="D1982" s="29" t="str">
        <f t="shared" si="212"/>
        <v>Haziran</v>
      </c>
      <c r="E1982" s="29">
        <f t="shared" si="213"/>
        <v>2</v>
      </c>
      <c r="F1982" s="29">
        <f t="shared" si="214"/>
        <v>23</v>
      </c>
      <c r="G1982" s="29">
        <f t="shared" si="215"/>
        <v>3</v>
      </c>
      <c r="H1982" s="29" t="str">
        <f t="shared" si="216"/>
        <v>Çarşamba</v>
      </c>
    </row>
    <row r="1983" spans="1:8" ht="10.5" customHeight="1" x14ac:dyDescent="0.25">
      <c r="A1983" s="28">
        <v>43986</v>
      </c>
      <c r="B1983" s="29">
        <f t="shared" si="210"/>
        <v>2020</v>
      </c>
      <c r="C1983" s="29">
        <f t="shared" si="211"/>
        <v>6</v>
      </c>
      <c r="D1983" s="29" t="str">
        <f t="shared" si="212"/>
        <v>Haziran</v>
      </c>
      <c r="E1983" s="29">
        <f t="shared" si="213"/>
        <v>2</v>
      </c>
      <c r="F1983" s="29">
        <f t="shared" si="214"/>
        <v>23</v>
      </c>
      <c r="G1983" s="29">
        <f t="shared" si="215"/>
        <v>4</v>
      </c>
      <c r="H1983" s="29" t="str">
        <f t="shared" si="216"/>
        <v>Perşembe</v>
      </c>
    </row>
    <row r="1984" spans="1:8" ht="10.5" customHeight="1" x14ac:dyDescent="0.25">
      <c r="A1984" s="28">
        <v>43987</v>
      </c>
      <c r="B1984" s="29">
        <f t="shared" si="210"/>
        <v>2020</v>
      </c>
      <c r="C1984" s="29">
        <f t="shared" si="211"/>
        <v>6</v>
      </c>
      <c r="D1984" s="29" t="str">
        <f t="shared" si="212"/>
        <v>Haziran</v>
      </c>
      <c r="E1984" s="29">
        <f t="shared" si="213"/>
        <v>2</v>
      </c>
      <c r="F1984" s="29">
        <f t="shared" si="214"/>
        <v>23</v>
      </c>
      <c r="G1984" s="29">
        <f t="shared" si="215"/>
        <v>5</v>
      </c>
      <c r="H1984" s="29" t="str">
        <f t="shared" si="216"/>
        <v>Cuma</v>
      </c>
    </row>
    <row r="1985" spans="1:8" ht="10.5" customHeight="1" x14ac:dyDescent="0.25">
      <c r="A1985" s="28">
        <v>43988</v>
      </c>
      <c r="B1985" s="29">
        <f t="shared" si="210"/>
        <v>2020</v>
      </c>
      <c r="C1985" s="29">
        <f t="shared" si="211"/>
        <v>6</v>
      </c>
      <c r="D1985" s="29" t="str">
        <f t="shared" si="212"/>
        <v>Haziran</v>
      </c>
      <c r="E1985" s="29">
        <f t="shared" si="213"/>
        <v>2</v>
      </c>
      <c r="F1985" s="29">
        <f t="shared" si="214"/>
        <v>23</v>
      </c>
      <c r="G1985" s="29">
        <f t="shared" si="215"/>
        <v>6</v>
      </c>
      <c r="H1985" s="29" t="str">
        <f t="shared" si="216"/>
        <v>Cumartesi</v>
      </c>
    </row>
    <row r="1986" spans="1:8" ht="10.5" customHeight="1" x14ac:dyDescent="0.25">
      <c r="A1986" s="28">
        <v>43989</v>
      </c>
      <c r="B1986" s="29">
        <f t="shared" ref="B1986:B2049" si="217">IF(A1986="","",YEAR(A1986))</f>
        <v>2020</v>
      </c>
      <c r="C1986" s="29">
        <f t="shared" ref="C1986:C2049" si="218">IF(A1986="","",MONTH(A1986))</f>
        <v>6</v>
      </c>
      <c r="D1986" s="29" t="str">
        <f t="shared" ref="D1986:D2049" si="219">IF(A1986="","",CHOOSE(MONTH(A1986),"Ocak","Şubat","Mart","Nisan","Mayıs","Haziran","Temmuz","Ağustos","Eylül","Ekim","Kasım","Aralık"))</f>
        <v>Haziran</v>
      </c>
      <c r="E1986" s="29">
        <f t="shared" ref="E1986:E2049" si="220">IF(A1986="","",ROUNDUP(MONTH(A1986)/3,0))</f>
        <v>2</v>
      </c>
      <c r="F1986" s="29">
        <f t="shared" ref="F1986:F2049" si="221">IF(A1986="","",WEEKNUM(A1986,2))</f>
        <v>23</v>
      </c>
      <c r="G1986" s="29">
        <f t="shared" ref="G1986:G2049" si="222">IF(A1986="","",WEEKDAY(A1986,2))</f>
        <v>7</v>
      </c>
      <c r="H1986" s="29" t="str">
        <f t="shared" ref="H1986:H2049" si="223">IF(A1986="","",CHOOSE(WEEKDAY(A1986,2),"Pazartesi","Salı","Çarşamba","Perşembe","Cuma","Cumartesi","Pazar"))</f>
        <v>Pazar</v>
      </c>
    </row>
    <row r="1987" spans="1:8" ht="10.5" customHeight="1" x14ac:dyDescent="0.25">
      <c r="A1987" s="28">
        <v>43990</v>
      </c>
      <c r="B1987" s="29">
        <f t="shared" si="217"/>
        <v>2020</v>
      </c>
      <c r="C1987" s="29">
        <f t="shared" si="218"/>
        <v>6</v>
      </c>
      <c r="D1987" s="29" t="str">
        <f t="shared" si="219"/>
        <v>Haziran</v>
      </c>
      <c r="E1987" s="29">
        <f t="shared" si="220"/>
        <v>2</v>
      </c>
      <c r="F1987" s="29">
        <f t="shared" si="221"/>
        <v>24</v>
      </c>
      <c r="G1987" s="29">
        <f t="shared" si="222"/>
        <v>1</v>
      </c>
      <c r="H1987" s="29" t="str">
        <f t="shared" si="223"/>
        <v>Pazartesi</v>
      </c>
    </row>
    <row r="1988" spans="1:8" ht="10.5" customHeight="1" x14ac:dyDescent="0.25">
      <c r="A1988" s="28">
        <v>43991</v>
      </c>
      <c r="B1988" s="29">
        <f t="shared" si="217"/>
        <v>2020</v>
      </c>
      <c r="C1988" s="29">
        <f t="shared" si="218"/>
        <v>6</v>
      </c>
      <c r="D1988" s="29" t="str">
        <f t="shared" si="219"/>
        <v>Haziran</v>
      </c>
      <c r="E1988" s="29">
        <f t="shared" si="220"/>
        <v>2</v>
      </c>
      <c r="F1988" s="29">
        <f t="shared" si="221"/>
        <v>24</v>
      </c>
      <c r="G1988" s="29">
        <f t="shared" si="222"/>
        <v>2</v>
      </c>
      <c r="H1988" s="29" t="str">
        <f t="shared" si="223"/>
        <v>Salı</v>
      </c>
    </row>
    <row r="1989" spans="1:8" ht="10.5" customHeight="1" x14ac:dyDescent="0.25">
      <c r="A1989" s="28">
        <v>43992</v>
      </c>
      <c r="B1989" s="29">
        <f t="shared" si="217"/>
        <v>2020</v>
      </c>
      <c r="C1989" s="29">
        <f t="shared" si="218"/>
        <v>6</v>
      </c>
      <c r="D1989" s="29" t="str">
        <f t="shared" si="219"/>
        <v>Haziran</v>
      </c>
      <c r="E1989" s="29">
        <f t="shared" si="220"/>
        <v>2</v>
      </c>
      <c r="F1989" s="29">
        <f t="shared" si="221"/>
        <v>24</v>
      </c>
      <c r="G1989" s="29">
        <f t="shared" si="222"/>
        <v>3</v>
      </c>
      <c r="H1989" s="29" t="str">
        <f t="shared" si="223"/>
        <v>Çarşamba</v>
      </c>
    </row>
    <row r="1990" spans="1:8" ht="10.5" customHeight="1" x14ac:dyDescent="0.25">
      <c r="A1990" s="28">
        <v>43993</v>
      </c>
      <c r="B1990" s="29">
        <f t="shared" si="217"/>
        <v>2020</v>
      </c>
      <c r="C1990" s="29">
        <f t="shared" si="218"/>
        <v>6</v>
      </c>
      <c r="D1990" s="29" t="str">
        <f t="shared" si="219"/>
        <v>Haziran</v>
      </c>
      <c r="E1990" s="29">
        <f t="shared" si="220"/>
        <v>2</v>
      </c>
      <c r="F1990" s="29">
        <f t="shared" si="221"/>
        <v>24</v>
      </c>
      <c r="G1990" s="29">
        <f t="shared" si="222"/>
        <v>4</v>
      </c>
      <c r="H1990" s="29" t="str">
        <f t="shared" si="223"/>
        <v>Perşembe</v>
      </c>
    </row>
    <row r="1991" spans="1:8" ht="10.5" customHeight="1" x14ac:dyDescent="0.25">
      <c r="A1991" s="28">
        <v>43994</v>
      </c>
      <c r="B1991" s="29">
        <f t="shared" si="217"/>
        <v>2020</v>
      </c>
      <c r="C1991" s="29">
        <f t="shared" si="218"/>
        <v>6</v>
      </c>
      <c r="D1991" s="29" t="str">
        <f t="shared" si="219"/>
        <v>Haziran</v>
      </c>
      <c r="E1991" s="29">
        <f t="shared" si="220"/>
        <v>2</v>
      </c>
      <c r="F1991" s="29">
        <f t="shared" si="221"/>
        <v>24</v>
      </c>
      <c r="G1991" s="29">
        <f t="shared" si="222"/>
        <v>5</v>
      </c>
      <c r="H1991" s="29" t="str">
        <f t="shared" si="223"/>
        <v>Cuma</v>
      </c>
    </row>
    <row r="1992" spans="1:8" ht="10.5" customHeight="1" x14ac:dyDescent="0.25">
      <c r="A1992" s="28">
        <v>43995</v>
      </c>
      <c r="B1992" s="29">
        <f t="shared" si="217"/>
        <v>2020</v>
      </c>
      <c r="C1992" s="29">
        <f t="shared" si="218"/>
        <v>6</v>
      </c>
      <c r="D1992" s="29" t="str">
        <f t="shared" si="219"/>
        <v>Haziran</v>
      </c>
      <c r="E1992" s="29">
        <f t="shared" si="220"/>
        <v>2</v>
      </c>
      <c r="F1992" s="29">
        <f t="shared" si="221"/>
        <v>24</v>
      </c>
      <c r="G1992" s="29">
        <f t="shared" si="222"/>
        <v>6</v>
      </c>
      <c r="H1992" s="29" t="str">
        <f t="shared" si="223"/>
        <v>Cumartesi</v>
      </c>
    </row>
    <row r="1993" spans="1:8" ht="10.5" customHeight="1" x14ac:dyDescent="0.25">
      <c r="A1993" s="28">
        <v>43996</v>
      </c>
      <c r="B1993" s="29">
        <f t="shared" si="217"/>
        <v>2020</v>
      </c>
      <c r="C1993" s="29">
        <f t="shared" si="218"/>
        <v>6</v>
      </c>
      <c r="D1993" s="29" t="str">
        <f t="shared" si="219"/>
        <v>Haziran</v>
      </c>
      <c r="E1993" s="29">
        <f t="shared" si="220"/>
        <v>2</v>
      </c>
      <c r="F1993" s="29">
        <f t="shared" si="221"/>
        <v>24</v>
      </c>
      <c r="G1993" s="29">
        <f t="shared" si="222"/>
        <v>7</v>
      </c>
      <c r="H1993" s="29" t="str">
        <f t="shared" si="223"/>
        <v>Pazar</v>
      </c>
    </row>
    <row r="1994" spans="1:8" ht="10.5" customHeight="1" x14ac:dyDescent="0.25">
      <c r="A1994" s="28">
        <v>43997</v>
      </c>
      <c r="B1994" s="29">
        <f t="shared" si="217"/>
        <v>2020</v>
      </c>
      <c r="C1994" s="29">
        <f t="shared" si="218"/>
        <v>6</v>
      </c>
      <c r="D1994" s="29" t="str">
        <f t="shared" si="219"/>
        <v>Haziran</v>
      </c>
      <c r="E1994" s="29">
        <f t="shared" si="220"/>
        <v>2</v>
      </c>
      <c r="F1994" s="29">
        <f t="shared" si="221"/>
        <v>25</v>
      </c>
      <c r="G1994" s="29">
        <f t="shared" si="222"/>
        <v>1</v>
      </c>
      <c r="H1994" s="29" t="str">
        <f t="shared" si="223"/>
        <v>Pazartesi</v>
      </c>
    </row>
    <row r="1995" spans="1:8" ht="10.5" customHeight="1" x14ac:dyDescent="0.25">
      <c r="A1995" s="28">
        <v>43998</v>
      </c>
      <c r="B1995" s="29">
        <f t="shared" si="217"/>
        <v>2020</v>
      </c>
      <c r="C1995" s="29">
        <f t="shared" si="218"/>
        <v>6</v>
      </c>
      <c r="D1995" s="29" t="str">
        <f t="shared" si="219"/>
        <v>Haziran</v>
      </c>
      <c r="E1995" s="29">
        <f t="shared" si="220"/>
        <v>2</v>
      </c>
      <c r="F1995" s="29">
        <f t="shared" si="221"/>
        <v>25</v>
      </c>
      <c r="G1995" s="29">
        <f t="shared" si="222"/>
        <v>2</v>
      </c>
      <c r="H1995" s="29" t="str">
        <f t="shared" si="223"/>
        <v>Salı</v>
      </c>
    </row>
    <row r="1996" spans="1:8" ht="10.5" customHeight="1" x14ac:dyDescent="0.25">
      <c r="A1996" s="28">
        <v>43999</v>
      </c>
      <c r="B1996" s="29">
        <f t="shared" si="217"/>
        <v>2020</v>
      </c>
      <c r="C1996" s="29">
        <f t="shared" si="218"/>
        <v>6</v>
      </c>
      <c r="D1996" s="29" t="str">
        <f t="shared" si="219"/>
        <v>Haziran</v>
      </c>
      <c r="E1996" s="29">
        <f t="shared" si="220"/>
        <v>2</v>
      </c>
      <c r="F1996" s="29">
        <f t="shared" si="221"/>
        <v>25</v>
      </c>
      <c r="G1996" s="29">
        <f t="shared" si="222"/>
        <v>3</v>
      </c>
      <c r="H1996" s="29" t="str">
        <f t="shared" si="223"/>
        <v>Çarşamba</v>
      </c>
    </row>
    <row r="1997" spans="1:8" ht="10.5" customHeight="1" x14ac:dyDescent="0.25">
      <c r="A1997" s="28">
        <v>44000</v>
      </c>
      <c r="B1997" s="29">
        <f t="shared" si="217"/>
        <v>2020</v>
      </c>
      <c r="C1997" s="29">
        <f t="shared" si="218"/>
        <v>6</v>
      </c>
      <c r="D1997" s="29" t="str">
        <f t="shared" si="219"/>
        <v>Haziran</v>
      </c>
      <c r="E1997" s="29">
        <f t="shared" si="220"/>
        <v>2</v>
      </c>
      <c r="F1997" s="29">
        <f t="shared" si="221"/>
        <v>25</v>
      </c>
      <c r="G1997" s="29">
        <f t="shared" si="222"/>
        <v>4</v>
      </c>
      <c r="H1997" s="29" t="str">
        <f t="shared" si="223"/>
        <v>Perşembe</v>
      </c>
    </row>
    <row r="1998" spans="1:8" ht="10.5" customHeight="1" x14ac:dyDescent="0.25">
      <c r="A1998" s="28">
        <v>44001</v>
      </c>
      <c r="B1998" s="29">
        <f t="shared" si="217"/>
        <v>2020</v>
      </c>
      <c r="C1998" s="29">
        <f t="shared" si="218"/>
        <v>6</v>
      </c>
      <c r="D1998" s="29" t="str">
        <f t="shared" si="219"/>
        <v>Haziran</v>
      </c>
      <c r="E1998" s="29">
        <f t="shared" si="220"/>
        <v>2</v>
      </c>
      <c r="F1998" s="29">
        <f t="shared" si="221"/>
        <v>25</v>
      </c>
      <c r="G1998" s="29">
        <f t="shared" si="222"/>
        <v>5</v>
      </c>
      <c r="H1998" s="29" t="str">
        <f t="shared" si="223"/>
        <v>Cuma</v>
      </c>
    </row>
    <row r="1999" spans="1:8" ht="10.5" customHeight="1" x14ac:dyDescent="0.25">
      <c r="A1999" s="28">
        <v>44002</v>
      </c>
      <c r="B1999" s="29">
        <f t="shared" si="217"/>
        <v>2020</v>
      </c>
      <c r="C1999" s="29">
        <f t="shared" si="218"/>
        <v>6</v>
      </c>
      <c r="D1999" s="29" t="str">
        <f t="shared" si="219"/>
        <v>Haziran</v>
      </c>
      <c r="E1999" s="29">
        <f t="shared" si="220"/>
        <v>2</v>
      </c>
      <c r="F1999" s="29">
        <f t="shared" si="221"/>
        <v>25</v>
      </c>
      <c r="G1999" s="29">
        <f t="shared" si="222"/>
        <v>6</v>
      </c>
      <c r="H1999" s="29" t="str">
        <f t="shared" si="223"/>
        <v>Cumartesi</v>
      </c>
    </row>
    <row r="2000" spans="1:8" ht="10.5" customHeight="1" x14ac:dyDescent="0.25">
      <c r="A2000" s="28">
        <v>44003</v>
      </c>
      <c r="B2000" s="29">
        <f t="shared" si="217"/>
        <v>2020</v>
      </c>
      <c r="C2000" s="29">
        <f t="shared" si="218"/>
        <v>6</v>
      </c>
      <c r="D2000" s="29" t="str">
        <f t="shared" si="219"/>
        <v>Haziran</v>
      </c>
      <c r="E2000" s="29">
        <f t="shared" si="220"/>
        <v>2</v>
      </c>
      <c r="F2000" s="29">
        <f t="shared" si="221"/>
        <v>25</v>
      </c>
      <c r="G2000" s="29">
        <f t="shared" si="222"/>
        <v>7</v>
      </c>
      <c r="H2000" s="29" t="str">
        <f t="shared" si="223"/>
        <v>Pazar</v>
      </c>
    </row>
    <row r="2001" spans="1:8" ht="10.5" customHeight="1" x14ac:dyDescent="0.25">
      <c r="A2001" s="28">
        <v>44004</v>
      </c>
      <c r="B2001" s="29">
        <f t="shared" si="217"/>
        <v>2020</v>
      </c>
      <c r="C2001" s="29">
        <f t="shared" si="218"/>
        <v>6</v>
      </c>
      <c r="D2001" s="29" t="str">
        <f t="shared" si="219"/>
        <v>Haziran</v>
      </c>
      <c r="E2001" s="29">
        <f t="shared" si="220"/>
        <v>2</v>
      </c>
      <c r="F2001" s="29">
        <f t="shared" si="221"/>
        <v>26</v>
      </c>
      <c r="G2001" s="29">
        <f t="shared" si="222"/>
        <v>1</v>
      </c>
      <c r="H2001" s="29" t="str">
        <f t="shared" si="223"/>
        <v>Pazartesi</v>
      </c>
    </row>
    <row r="2002" spans="1:8" ht="10.5" customHeight="1" x14ac:dyDescent="0.25">
      <c r="A2002" s="28">
        <v>44005</v>
      </c>
      <c r="B2002" s="29">
        <f t="shared" si="217"/>
        <v>2020</v>
      </c>
      <c r="C2002" s="29">
        <f t="shared" si="218"/>
        <v>6</v>
      </c>
      <c r="D2002" s="29" t="str">
        <f t="shared" si="219"/>
        <v>Haziran</v>
      </c>
      <c r="E2002" s="29">
        <f t="shared" si="220"/>
        <v>2</v>
      </c>
      <c r="F2002" s="29">
        <f t="shared" si="221"/>
        <v>26</v>
      </c>
      <c r="G2002" s="29">
        <f t="shared" si="222"/>
        <v>2</v>
      </c>
      <c r="H2002" s="29" t="str">
        <f t="shared" si="223"/>
        <v>Salı</v>
      </c>
    </row>
    <row r="2003" spans="1:8" ht="10.5" customHeight="1" x14ac:dyDescent="0.25">
      <c r="A2003" s="28">
        <v>44006</v>
      </c>
      <c r="B2003" s="29">
        <f t="shared" si="217"/>
        <v>2020</v>
      </c>
      <c r="C2003" s="29">
        <f t="shared" si="218"/>
        <v>6</v>
      </c>
      <c r="D2003" s="29" t="str">
        <f t="shared" si="219"/>
        <v>Haziran</v>
      </c>
      <c r="E2003" s="29">
        <f t="shared" si="220"/>
        <v>2</v>
      </c>
      <c r="F2003" s="29">
        <f t="shared" si="221"/>
        <v>26</v>
      </c>
      <c r="G2003" s="29">
        <f t="shared" si="222"/>
        <v>3</v>
      </c>
      <c r="H2003" s="29" t="str">
        <f t="shared" si="223"/>
        <v>Çarşamba</v>
      </c>
    </row>
    <row r="2004" spans="1:8" ht="10.5" customHeight="1" x14ac:dyDescent="0.25">
      <c r="A2004" s="28">
        <v>44007</v>
      </c>
      <c r="B2004" s="29">
        <f t="shared" si="217"/>
        <v>2020</v>
      </c>
      <c r="C2004" s="29">
        <f t="shared" si="218"/>
        <v>6</v>
      </c>
      <c r="D2004" s="29" t="str">
        <f t="shared" si="219"/>
        <v>Haziran</v>
      </c>
      <c r="E2004" s="29">
        <f t="shared" si="220"/>
        <v>2</v>
      </c>
      <c r="F2004" s="29">
        <f t="shared" si="221"/>
        <v>26</v>
      </c>
      <c r="G2004" s="29">
        <f t="shared" si="222"/>
        <v>4</v>
      </c>
      <c r="H2004" s="29" t="str">
        <f t="shared" si="223"/>
        <v>Perşembe</v>
      </c>
    </row>
    <row r="2005" spans="1:8" ht="10.5" customHeight="1" x14ac:dyDescent="0.25">
      <c r="A2005" s="28">
        <v>44008</v>
      </c>
      <c r="B2005" s="29">
        <f t="shared" si="217"/>
        <v>2020</v>
      </c>
      <c r="C2005" s="29">
        <f t="shared" si="218"/>
        <v>6</v>
      </c>
      <c r="D2005" s="29" t="str">
        <f t="shared" si="219"/>
        <v>Haziran</v>
      </c>
      <c r="E2005" s="29">
        <f t="shared" si="220"/>
        <v>2</v>
      </c>
      <c r="F2005" s="29">
        <f t="shared" si="221"/>
        <v>26</v>
      </c>
      <c r="G2005" s="29">
        <f t="shared" si="222"/>
        <v>5</v>
      </c>
      <c r="H2005" s="29" t="str">
        <f t="shared" si="223"/>
        <v>Cuma</v>
      </c>
    </row>
    <row r="2006" spans="1:8" ht="10.5" customHeight="1" x14ac:dyDescent="0.25">
      <c r="A2006" s="28">
        <v>44009</v>
      </c>
      <c r="B2006" s="29">
        <f t="shared" si="217"/>
        <v>2020</v>
      </c>
      <c r="C2006" s="29">
        <f t="shared" si="218"/>
        <v>6</v>
      </c>
      <c r="D2006" s="29" t="str">
        <f t="shared" si="219"/>
        <v>Haziran</v>
      </c>
      <c r="E2006" s="29">
        <f t="shared" si="220"/>
        <v>2</v>
      </c>
      <c r="F2006" s="29">
        <f t="shared" si="221"/>
        <v>26</v>
      </c>
      <c r="G2006" s="29">
        <f t="shared" si="222"/>
        <v>6</v>
      </c>
      <c r="H2006" s="29" t="str">
        <f t="shared" si="223"/>
        <v>Cumartesi</v>
      </c>
    </row>
    <row r="2007" spans="1:8" ht="10.5" customHeight="1" x14ac:dyDescent="0.25">
      <c r="A2007" s="28">
        <v>44010</v>
      </c>
      <c r="B2007" s="29">
        <f t="shared" si="217"/>
        <v>2020</v>
      </c>
      <c r="C2007" s="29">
        <f t="shared" si="218"/>
        <v>6</v>
      </c>
      <c r="D2007" s="29" t="str">
        <f t="shared" si="219"/>
        <v>Haziran</v>
      </c>
      <c r="E2007" s="29">
        <f t="shared" si="220"/>
        <v>2</v>
      </c>
      <c r="F2007" s="29">
        <f t="shared" si="221"/>
        <v>26</v>
      </c>
      <c r="G2007" s="29">
        <f t="shared" si="222"/>
        <v>7</v>
      </c>
      <c r="H2007" s="29" t="str">
        <f t="shared" si="223"/>
        <v>Pazar</v>
      </c>
    </row>
    <row r="2008" spans="1:8" ht="10.5" customHeight="1" x14ac:dyDescent="0.25">
      <c r="A2008" s="28">
        <v>44011</v>
      </c>
      <c r="B2008" s="29">
        <f t="shared" si="217"/>
        <v>2020</v>
      </c>
      <c r="C2008" s="29">
        <f t="shared" si="218"/>
        <v>6</v>
      </c>
      <c r="D2008" s="29" t="str">
        <f t="shared" si="219"/>
        <v>Haziran</v>
      </c>
      <c r="E2008" s="29">
        <f t="shared" si="220"/>
        <v>2</v>
      </c>
      <c r="F2008" s="29">
        <f t="shared" si="221"/>
        <v>27</v>
      </c>
      <c r="G2008" s="29">
        <f t="shared" si="222"/>
        <v>1</v>
      </c>
      <c r="H2008" s="29" t="str">
        <f t="shared" si="223"/>
        <v>Pazartesi</v>
      </c>
    </row>
    <row r="2009" spans="1:8" ht="10.5" customHeight="1" x14ac:dyDescent="0.25">
      <c r="A2009" s="28">
        <v>44012</v>
      </c>
      <c r="B2009" s="29">
        <f t="shared" si="217"/>
        <v>2020</v>
      </c>
      <c r="C2009" s="29">
        <f t="shared" si="218"/>
        <v>6</v>
      </c>
      <c r="D2009" s="29" t="str">
        <f t="shared" si="219"/>
        <v>Haziran</v>
      </c>
      <c r="E2009" s="29">
        <f t="shared" si="220"/>
        <v>2</v>
      </c>
      <c r="F2009" s="29">
        <f t="shared" si="221"/>
        <v>27</v>
      </c>
      <c r="G2009" s="29">
        <f t="shared" si="222"/>
        <v>2</v>
      </c>
      <c r="H2009" s="29" t="str">
        <f t="shared" si="223"/>
        <v>Salı</v>
      </c>
    </row>
    <row r="2010" spans="1:8" ht="10.5" customHeight="1" x14ac:dyDescent="0.25">
      <c r="A2010" s="28">
        <v>44013</v>
      </c>
      <c r="B2010" s="29">
        <f t="shared" si="217"/>
        <v>2020</v>
      </c>
      <c r="C2010" s="29">
        <f t="shared" si="218"/>
        <v>7</v>
      </c>
      <c r="D2010" s="29" t="str">
        <f t="shared" si="219"/>
        <v>Temmuz</v>
      </c>
      <c r="E2010" s="29">
        <f t="shared" si="220"/>
        <v>3</v>
      </c>
      <c r="F2010" s="29">
        <f t="shared" si="221"/>
        <v>27</v>
      </c>
      <c r="G2010" s="29">
        <f t="shared" si="222"/>
        <v>3</v>
      </c>
      <c r="H2010" s="29" t="str">
        <f t="shared" si="223"/>
        <v>Çarşamba</v>
      </c>
    </row>
    <row r="2011" spans="1:8" ht="10.5" customHeight="1" x14ac:dyDescent="0.25">
      <c r="A2011" s="28">
        <v>44014</v>
      </c>
      <c r="B2011" s="29">
        <f t="shared" si="217"/>
        <v>2020</v>
      </c>
      <c r="C2011" s="29">
        <f t="shared" si="218"/>
        <v>7</v>
      </c>
      <c r="D2011" s="29" t="str">
        <f t="shared" si="219"/>
        <v>Temmuz</v>
      </c>
      <c r="E2011" s="29">
        <f t="shared" si="220"/>
        <v>3</v>
      </c>
      <c r="F2011" s="29">
        <f t="shared" si="221"/>
        <v>27</v>
      </c>
      <c r="G2011" s="29">
        <f t="shared" si="222"/>
        <v>4</v>
      </c>
      <c r="H2011" s="29" t="str">
        <f t="shared" si="223"/>
        <v>Perşembe</v>
      </c>
    </row>
    <row r="2012" spans="1:8" ht="10.5" customHeight="1" x14ac:dyDescent="0.25">
      <c r="A2012" s="28">
        <v>44015</v>
      </c>
      <c r="B2012" s="29">
        <f t="shared" si="217"/>
        <v>2020</v>
      </c>
      <c r="C2012" s="29">
        <f t="shared" si="218"/>
        <v>7</v>
      </c>
      <c r="D2012" s="29" t="str">
        <f t="shared" si="219"/>
        <v>Temmuz</v>
      </c>
      <c r="E2012" s="29">
        <f t="shared" si="220"/>
        <v>3</v>
      </c>
      <c r="F2012" s="29">
        <f t="shared" si="221"/>
        <v>27</v>
      </c>
      <c r="G2012" s="29">
        <f t="shared" si="222"/>
        <v>5</v>
      </c>
      <c r="H2012" s="29" t="str">
        <f t="shared" si="223"/>
        <v>Cuma</v>
      </c>
    </row>
    <row r="2013" spans="1:8" ht="10.5" customHeight="1" x14ac:dyDescent="0.25">
      <c r="A2013" s="28">
        <v>44016</v>
      </c>
      <c r="B2013" s="29">
        <f t="shared" si="217"/>
        <v>2020</v>
      </c>
      <c r="C2013" s="29">
        <f t="shared" si="218"/>
        <v>7</v>
      </c>
      <c r="D2013" s="29" t="str">
        <f t="shared" si="219"/>
        <v>Temmuz</v>
      </c>
      <c r="E2013" s="29">
        <f t="shared" si="220"/>
        <v>3</v>
      </c>
      <c r="F2013" s="29">
        <f t="shared" si="221"/>
        <v>27</v>
      </c>
      <c r="G2013" s="29">
        <f t="shared" si="222"/>
        <v>6</v>
      </c>
      <c r="H2013" s="29" t="str">
        <f t="shared" si="223"/>
        <v>Cumartesi</v>
      </c>
    </row>
    <row r="2014" spans="1:8" ht="10.5" customHeight="1" x14ac:dyDescent="0.25">
      <c r="A2014" s="28">
        <v>44017</v>
      </c>
      <c r="B2014" s="29">
        <f t="shared" si="217"/>
        <v>2020</v>
      </c>
      <c r="C2014" s="29">
        <f t="shared" si="218"/>
        <v>7</v>
      </c>
      <c r="D2014" s="29" t="str">
        <f t="shared" si="219"/>
        <v>Temmuz</v>
      </c>
      <c r="E2014" s="29">
        <f t="shared" si="220"/>
        <v>3</v>
      </c>
      <c r="F2014" s="29">
        <f t="shared" si="221"/>
        <v>27</v>
      </c>
      <c r="G2014" s="29">
        <f t="shared" si="222"/>
        <v>7</v>
      </c>
      <c r="H2014" s="29" t="str">
        <f t="shared" si="223"/>
        <v>Pazar</v>
      </c>
    </row>
    <row r="2015" spans="1:8" ht="10.5" customHeight="1" x14ac:dyDescent="0.25">
      <c r="A2015" s="28">
        <v>44018</v>
      </c>
      <c r="B2015" s="29">
        <f t="shared" si="217"/>
        <v>2020</v>
      </c>
      <c r="C2015" s="29">
        <f t="shared" si="218"/>
        <v>7</v>
      </c>
      <c r="D2015" s="29" t="str">
        <f t="shared" si="219"/>
        <v>Temmuz</v>
      </c>
      <c r="E2015" s="29">
        <f t="shared" si="220"/>
        <v>3</v>
      </c>
      <c r="F2015" s="29">
        <f t="shared" si="221"/>
        <v>28</v>
      </c>
      <c r="G2015" s="29">
        <f t="shared" si="222"/>
        <v>1</v>
      </c>
      <c r="H2015" s="29" t="str">
        <f t="shared" si="223"/>
        <v>Pazartesi</v>
      </c>
    </row>
    <row r="2016" spans="1:8" ht="10.5" customHeight="1" x14ac:dyDescent="0.25">
      <c r="A2016" s="28">
        <v>44019</v>
      </c>
      <c r="B2016" s="29">
        <f t="shared" si="217"/>
        <v>2020</v>
      </c>
      <c r="C2016" s="29">
        <f t="shared" si="218"/>
        <v>7</v>
      </c>
      <c r="D2016" s="29" t="str">
        <f t="shared" si="219"/>
        <v>Temmuz</v>
      </c>
      <c r="E2016" s="29">
        <f t="shared" si="220"/>
        <v>3</v>
      </c>
      <c r="F2016" s="29">
        <f t="shared" si="221"/>
        <v>28</v>
      </c>
      <c r="G2016" s="29">
        <f t="shared" si="222"/>
        <v>2</v>
      </c>
      <c r="H2016" s="29" t="str">
        <f t="shared" si="223"/>
        <v>Salı</v>
      </c>
    </row>
    <row r="2017" spans="1:8" ht="10.5" customHeight="1" x14ac:dyDescent="0.25">
      <c r="A2017" s="28">
        <v>44020</v>
      </c>
      <c r="B2017" s="29">
        <f t="shared" si="217"/>
        <v>2020</v>
      </c>
      <c r="C2017" s="29">
        <f t="shared" si="218"/>
        <v>7</v>
      </c>
      <c r="D2017" s="29" t="str">
        <f t="shared" si="219"/>
        <v>Temmuz</v>
      </c>
      <c r="E2017" s="29">
        <f t="shared" si="220"/>
        <v>3</v>
      </c>
      <c r="F2017" s="29">
        <f t="shared" si="221"/>
        <v>28</v>
      </c>
      <c r="G2017" s="29">
        <f t="shared" si="222"/>
        <v>3</v>
      </c>
      <c r="H2017" s="29" t="str">
        <f t="shared" si="223"/>
        <v>Çarşamba</v>
      </c>
    </row>
    <row r="2018" spans="1:8" ht="10.5" customHeight="1" x14ac:dyDescent="0.25">
      <c r="A2018" s="28">
        <v>44021</v>
      </c>
      <c r="B2018" s="29">
        <f t="shared" si="217"/>
        <v>2020</v>
      </c>
      <c r="C2018" s="29">
        <f t="shared" si="218"/>
        <v>7</v>
      </c>
      <c r="D2018" s="29" t="str">
        <f t="shared" si="219"/>
        <v>Temmuz</v>
      </c>
      <c r="E2018" s="29">
        <f t="shared" si="220"/>
        <v>3</v>
      </c>
      <c r="F2018" s="29">
        <f t="shared" si="221"/>
        <v>28</v>
      </c>
      <c r="G2018" s="29">
        <f t="shared" si="222"/>
        <v>4</v>
      </c>
      <c r="H2018" s="29" t="str">
        <f t="shared" si="223"/>
        <v>Perşembe</v>
      </c>
    </row>
    <row r="2019" spans="1:8" ht="10.5" customHeight="1" x14ac:dyDescent="0.25">
      <c r="A2019" s="28">
        <v>44022</v>
      </c>
      <c r="B2019" s="29">
        <f t="shared" si="217"/>
        <v>2020</v>
      </c>
      <c r="C2019" s="29">
        <f t="shared" si="218"/>
        <v>7</v>
      </c>
      <c r="D2019" s="29" t="str">
        <f t="shared" si="219"/>
        <v>Temmuz</v>
      </c>
      <c r="E2019" s="29">
        <f t="shared" si="220"/>
        <v>3</v>
      </c>
      <c r="F2019" s="29">
        <f t="shared" si="221"/>
        <v>28</v>
      </c>
      <c r="G2019" s="29">
        <f t="shared" si="222"/>
        <v>5</v>
      </c>
      <c r="H2019" s="29" t="str">
        <f t="shared" si="223"/>
        <v>Cuma</v>
      </c>
    </row>
    <row r="2020" spans="1:8" ht="10.5" customHeight="1" x14ac:dyDescent="0.25">
      <c r="A2020" s="28">
        <v>44023</v>
      </c>
      <c r="B2020" s="29">
        <f t="shared" si="217"/>
        <v>2020</v>
      </c>
      <c r="C2020" s="29">
        <f t="shared" si="218"/>
        <v>7</v>
      </c>
      <c r="D2020" s="29" t="str">
        <f t="shared" si="219"/>
        <v>Temmuz</v>
      </c>
      <c r="E2020" s="29">
        <f t="shared" si="220"/>
        <v>3</v>
      </c>
      <c r="F2020" s="29">
        <f t="shared" si="221"/>
        <v>28</v>
      </c>
      <c r="G2020" s="29">
        <f t="shared" si="222"/>
        <v>6</v>
      </c>
      <c r="H2020" s="29" t="str">
        <f t="shared" si="223"/>
        <v>Cumartesi</v>
      </c>
    </row>
    <row r="2021" spans="1:8" ht="10.5" customHeight="1" x14ac:dyDescent="0.25">
      <c r="A2021" s="28">
        <v>44024</v>
      </c>
      <c r="B2021" s="29">
        <f t="shared" si="217"/>
        <v>2020</v>
      </c>
      <c r="C2021" s="29">
        <f t="shared" si="218"/>
        <v>7</v>
      </c>
      <c r="D2021" s="29" t="str">
        <f t="shared" si="219"/>
        <v>Temmuz</v>
      </c>
      <c r="E2021" s="29">
        <f t="shared" si="220"/>
        <v>3</v>
      </c>
      <c r="F2021" s="29">
        <f t="shared" si="221"/>
        <v>28</v>
      </c>
      <c r="G2021" s="29">
        <f t="shared" si="222"/>
        <v>7</v>
      </c>
      <c r="H2021" s="29" t="str">
        <f t="shared" si="223"/>
        <v>Pazar</v>
      </c>
    </row>
    <row r="2022" spans="1:8" ht="10.5" customHeight="1" x14ac:dyDescent="0.25">
      <c r="A2022" s="28">
        <v>44025</v>
      </c>
      <c r="B2022" s="29">
        <f t="shared" si="217"/>
        <v>2020</v>
      </c>
      <c r="C2022" s="29">
        <f t="shared" si="218"/>
        <v>7</v>
      </c>
      <c r="D2022" s="29" t="str">
        <f t="shared" si="219"/>
        <v>Temmuz</v>
      </c>
      <c r="E2022" s="29">
        <f t="shared" si="220"/>
        <v>3</v>
      </c>
      <c r="F2022" s="29">
        <f t="shared" si="221"/>
        <v>29</v>
      </c>
      <c r="G2022" s="29">
        <f t="shared" si="222"/>
        <v>1</v>
      </c>
      <c r="H2022" s="29" t="str">
        <f t="shared" si="223"/>
        <v>Pazartesi</v>
      </c>
    </row>
    <row r="2023" spans="1:8" ht="10.5" customHeight="1" x14ac:dyDescent="0.25">
      <c r="A2023" s="28">
        <v>44026</v>
      </c>
      <c r="B2023" s="29">
        <f t="shared" si="217"/>
        <v>2020</v>
      </c>
      <c r="C2023" s="29">
        <f t="shared" si="218"/>
        <v>7</v>
      </c>
      <c r="D2023" s="29" t="str">
        <f t="shared" si="219"/>
        <v>Temmuz</v>
      </c>
      <c r="E2023" s="29">
        <f t="shared" si="220"/>
        <v>3</v>
      </c>
      <c r="F2023" s="29">
        <f t="shared" si="221"/>
        <v>29</v>
      </c>
      <c r="G2023" s="29">
        <f t="shared" si="222"/>
        <v>2</v>
      </c>
      <c r="H2023" s="29" t="str">
        <f t="shared" si="223"/>
        <v>Salı</v>
      </c>
    </row>
    <row r="2024" spans="1:8" ht="10.5" customHeight="1" x14ac:dyDescent="0.25">
      <c r="A2024" s="28">
        <v>44027</v>
      </c>
      <c r="B2024" s="29">
        <f t="shared" si="217"/>
        <v>2020</v>
      </c>
      <c r="C2024" s="29">
        <f t="shared" si="218"/>
        <v>7</v>
      </c>
      <c r="D2024" s="29" t="str">
        <f t="shared" si="219"/>
        <v>Temmuz</v>
      </c>
      <c r="E2024" s="29">
        <f t="shared" si="220"/>
        <v>3</v>
      </c>
      <c r="F2024" s="29">
        <f t="shared" si="221"/>
        <v>29</v>
      </c>
      <c r="G2024" s="29">
        <f t="shared" si="222"/>
        <v>3</v>
      </c>
      <c r="H2024" s="29" t="str">
        <f t="shared" si="223"/>
        <v>Çarşamba</v>
      </c>
    </row>
    <row r="2025" spans="1:8" ht="10.5" customHeight="1" x14ac:dyDescent="0.25">
      <c r="A2025" s="28">
        <v>44028</v>
      </c>
      <c r="B2025" s="29">
        <f t="shared" si="217"/>
        <v>2020</v>
      </c>
      <c r="C2025" s="29">
        <f t="shared" si="218"/>
        <v>7</v>
      </c>
      <c r="D2025" s="29" t="str">
        <f t="shared" si="219"/>
        <v>Temmuz</v>
      </c>
      <c r="E2025" s="29">
        <f t="shared" si="220"/>
        <v>3</v>
      </c>
      <c r="F2025" s="29">
        <f t="shared" si="221"/>
        <v>29</v>
      </c>
      <c r="G2025" s="29">
        <f t="shared" si="222"/>
        <v>4</v>
      </c>
      <c r="H2025" s="29" t="str">
        <f t="shared" si="223"/>
        <v>Perşembe</v>
      </c>
    </row>
    <row r="2026" spans="1:8" ht="10.5" customHeight="1" x14ac:dyDescent="0.25">
      <c r="A2026" s="28">
        <v>44029</v>
      </c>
      <c r="B2026" s="29">
        <f t="shared" si="217"/>
        <v>2020</v>
      </c>
      <c r="C2026" s="29">
        <f t="shared" si="218"/>
        <v>7</v>
      </c>
      <c r="D2026" s="29" t="str">
        <f t="shared" si="219"/>
        <v>Temmuz</v>
      </c>
      <c r="E2026" s="29">
        <f t="shared" si="220"/>
        <v>3</v>
      </c>
      <c r="F2026" s="29">
        <f t="shared" si="221"/>
        <v>29</v>
      </c>
      <c r="G2026" s="29">
        <f t="shared" si="222"/>
        <v>5</v>
      </c>
      <c r="H2026" s="29" t="str">
        <f t="shared" si="223"/>
        <v>Cuma</v>
      </c>
    </row>
    <row r="2027" spans="1:8" ht="10.5" customHeight="1" x14ac:dyDescent="0.25">
      <c r="A2027" s="28">
        <v>44030</v>
      </c>
      <c r="B2027" s="29">
        <f t="shared" si="217"/>
        <v>2020</v>
      </c>
      <c r="C2027" s="29">
        <f t="shared" si="218"/>
        <v>7</v>
      </c>
      <c r="D2027" s="29" t="str">
        <f t="shared" si="219"/>
        <v>Temmuz</v>
      </c>
      <c r="E2027" s="29">
        <f t="shared" si="220"/>
        <v>3</v>
      </c>
      <c r="F2027" s="29">
        <f t="shared" si="221"/>
        <v>29</v>
      </c>
      <c r="G2027" s="29">
        <f t="shared" si="222"/>
        <v>6</v>
      </c>
      <c r="H2027" s="29" t="str">
        <f t="shared" si="223"/>
        <v>Cumartesi</v>
      </c>
    </row>
    <row r="2028" spans="1:8" ht="10.5" customHeight="1" x14ac:dyDescent="0.25">
      <c r="A2028" s="28">
        <v>44031</v>
      </c>
      <c r="B2028" s="29">
        <f t="shared" si="217"/>
        <v>2020</v>
      </c>
      <c r="C2028" s="29">
        <f t="shared" si="218"/>
        <v>7</v>
      </c>
      <c r="D2028" s="29" t="str">
        <f t="shared" si="219"/>
        <v>Temmuz</v>
      </c>
      <c r="E2028" s="29">
        <f t="shared" si="220"/>
        <v>3</v>
      </c>
      <c r="F2028" s="29">
        <f t="shared" si="221"/>
        <v>29</v>
      </c>
      <c r="G2028" s="29">
        <f t="shared" si="222"/>
        <v>7</v>
      </c>
      <c r="H2028" s="29" t="str">
        <f t="shared" si="223"/>
        <v>Pazar</v>
      </c>
    </row>
    <row r="2029" spans="1:8" ht="10.5" customHeight="1" x14ac:dyDescent="0.25">
      <c r="A2029" s="28">
        <v>44032</v>
      </c>
      <c r="B2029" s="29">
        <f t="shared" si="217"/>
        <v>2020</v>
      </c>
      <c r="C2029" s="29">
        <f t="shared" si="218"/>
        <v>7</v>
      </c>
      <c r="D2029" s="29" t="str">
        <f t="shared" si="219"/>
        <v>Temmuz</v>
      </c>
      <c r="E2029" s="29">
        <f t="shared" si="220"/>
        <v>3</v>
      </c>
      <c r="F2029" s="29">
        <f t="shared" si="221"/>
        <v>30</v>
      </c>
      <c r="G2029" s="29">
        <f t="shared" si="222"/>
        <v>1</v>
      </c>
      <c r="H2029" s="29" t="str">
        <f t="shared" si="223"/>
        <v>Pazartesi</v>
      </c>
    </row>
    <row r="2030" spans="1:8" ht="10.5" customHeight="1" x14ac:dyDescent="0.25">
      <c r="A2030" s="28">
        <v>44033</v>
      </c>
      <c r="B2030" s="29">
        <f t="shared" si="217"/>
        <v>2020</v>
      </c>
      <c r="C2030" s="29">
        <f t="shared" si="218"/>
        <v>7</v>
      </c>
      <c r="D2030" s="29" t="str">
        <f t="shared" si="219"/>
        <v>Temmuz</v>
      </c>
      <c r="E2030" s="29">
        <f t="shared" si="220"/>
        <v>3</v>
      </c>
      <c r="F2030" s="29">
        <f t="shared" si="221"/>
        <v>30</v>
      </c>
      <c r="G2030" s="29">
        <f t="shared" si="222"/>
        <v>2</v>
      </c>
      <c r="H2030" s="29" t="str">
        <f t="shared" si="223"/>
        <v>Salı</v>
      </c>
    </row>
    <row r="2031" spans="1:8" ht="10.5" customHeight="1" x14ac:dyDescent="0.25">
      <c r="A2031" s="28">
        <v>44034</v>
      </c>
      <c r="B2031" s="29">
        <f t="shared" si="217"/>
        <v>2020</v>
      </c>
      <c r="C2031" s="29">
        <f t="shared" si="218"/>
        <v>7</v>
      </c>
      <c r="D2031" s="29" t="str">
        <f t="shared" si="219"/>
        <v>Temmuz</v>
      </c>
      <c r="E2031" s="29">
        <f t="shared" si="220"/>
        <v>3</v>
      </c>
      <c r="F2031" s="29">
        <f t="shared" si="221"/>
        <v>30</v>
      </c>
      <c r="G2031" s="29">
        <f t="shared" si="222"/>
        <v>3</v>
      </c>
      <c r="H2031" s="29" t="str">
        <f t="shared" si="223"/>
        <v>Çarşamba</v>
      </c>
    </row>
    <row r="2032" spans="1:8" ht="10.5" customHeight="1" x14ac:dyDescent="0.25">
      <c r="A2032" s="28">
        <v>44035</v>
      </c>
      <c r="B2032" s="29">
        <f t="shared" si="217"/>
        <v>2020</v>
      </c>
      <c r="C2032" s="29">
        <f t="shared" si="218"/>
        <v>7</v>
      </c>
      <c r="D2032" s="29" t="str">
        <f t="shared" si="219"/>
        <v>Temmuz</v>
      </c>
      <c r="E2032" s="29">
        <f t="shared" si="220"/>
        <v>3</v>
      </c>
      <c r="F2032" s="29">
        <f t="shared" si="221"/>
        <v>30</v>
      </c>
      <c r="G2032" s="29">
        <f t="shared" si="222"/>
        <v>4</v>
      </c>
      <c r="H2032" s="29" t="str">
        <f t="shared" si="223"/>
        <v>Perşembe</v>
      </c>
    </row>
    <row r="2033" spans="1:8" ht="10.5" customHeight="1" x14ac:dyDescent="0.25">
      <c r="A2033" s="28">
        <v>44036</v>
      </c>
      <c r="B2033" s="29">
        <f t="shared" si="217"/>
        <v>2020</v>
      </c>
      <c r="C2033" s="29">
        <f t="shared" si="218"/>
        <v>7</v>
      </c>
      <c r="D2033" s="29" t="str">
        <f t="shared" si="219"/>
        <v>Temmuz</v>
      </c>
      <c r="E2033" s="29">
        <f t="shared" si="220"/>
        <v>3</v>
      </c>
      <c r="F2033" s="29">
        <f t="shared" si="221"/>
        <v>30</v>
      </c>
      <c r="G2033" s="29">
        <f t="shared" si="222"/>
        <v>5</v>
      </c>
      <c r="H2033" s="29" t="str">
        <f t="shared" si="223"/>
        <v>Cuma</v>
      </c>
    </row>
    <row r="2034" spans="1:8" ht="10.5" customHeight="1" x14ac:dyDescent="0.25">
      <c r="A2034" s="28">
        <v>44037</v>
      </c>
      <c r="B2034" s="29">
        <f t="shared" si="217"/>
        <v>2020</v>
      </c>
      <c r="C2034" s="29">
        <f t="shared" si="218"/>
        <v>7</v>
      </c>
      <c r="D2034" s="29" t="str">
        <f t="shared" si="219"/>
        <v>Temmuz</v>
      </c>
      <c r="E2034" s="29">
        <f t="shared" si="220"/>
        <v>3</v>
      </c>
      <c r="F2034" s="29">
        <f t="shared" si="221"/>
        <v>30</v>
      </c>
      <c r="G2034" s="29">
        <f t="shared" si="222"/>
        <v>6</v>
      </c>
      <c r="H2034" s="29" t="str">
        <f t="shared" si="223"/>
        <v>Cumartesi</v>
      </c>
    </row>
    <row r="2035" spans="1:8" ht="10.5" customHeight="1" x14ac:dyDescent="0.25">
      <c r="A2035" s="28">
        <v>44038</v>
      </c>
      <c r="B2035" s="29">
        <f t="shared" si="217"/>
        <v>2020</v>
      </c>
      <c r="C2035" s="29">
        <f t="shared" si="218"/>
        <v>7</v>
      </c>
      <c r="D2035" s="29" t="str">
        <f t="shared" si="219"/>
        <v>Temmuz</v>
      </c>
      <c r="E2035" s="29">
        <f t="shared" si="220"/>
        <v>3</v>
      </c>
      <c r="F2035" s="29">
        <f t="shared" si="221"/>
        <v>30</v>
      </c>
      <c r="G2035" s="29">
        <f t="shared" si="222"/>
        <v>7</v>
      </c>
      <c r="H2035" s="29" t="str">
        <f t="shared" si="223"/>
        <v>Pazar</v>
      </c>
    </row>
    <row r="2036" spans="1:8" ht="10.5" customHeight="1" x14ac:dyDescent="0.25">
      <c r="A2036" s="28">
        <v>44039</v>
      </c>
      <c r="B2036" s="29">
        <f t="shared" si="217"/>
        <v>2020</v>
      </c>
      <c r="C2036" s="29">
        <f t="shared" si="218"/>
        <v>7</v>
      </c>
      <c r="D2036" s="29" t="str">
        <f t="shared" si="219"/>
        <v>Temmuz</v>
      </c>
      <c r="E2036" s="29">
        <f t="shared" si="220"/>
        <v>3</v>
      </c>
      <c r="F2036" s="29">
        <f t="shared" si="221"/>
        <v>31</v>
      </c>
      <c r="G2036" s="29">
        <f t="shared" si="222"/>
        <v>1</v>
      </c>
      <c r="H2036" s="29" t="str">
        <f t="shared" si="223"/>
        <v>Pazartesi</v>
      </c>
    </row>
    <row r="2037" spans="1:8" ht="10.5" customHeight="1" x14ac:dyDescent="0.25">
      <c r="A2037" s="28">
        <v>44040</v>
      </c>
      <c r="B2037" s="29">
        <f t="shared" si="217"/>
        <v>2020</v>
      </c>
      <c r="C2037" s="29">
        <f t="shared" si="218"/>
        <v>7</v>
      </c>
      <c r="D2037" s="29" t="str">
        <f t="shared" si="219"/>
        <v>Temmuz</v>
      </c>
      <c r="E2037" s="29">
        <f t="shared" si="220"/>
        <v>3</v>
      </c>
      <c r="F2037" s="29">
        <f t="shared" si="221"/>
        <v>31</v>
      </c>
      <c r="G2037" s="29">
        <f t="shared" si="222"/>
        <v>2</v>
      </c>
      <c r="H2037" s="29" t="str">
        <f t="shared" si="223"/>
        <v>Salı</v>
      </c>
    </row>
    <row r="2038" spans="1:8" ht="10.5" customHeight="1" x14ac:dyDescent="0.25">
      <c r="A2038" s="28">
        <v>44041</v>
      </c>
      <c r="B2038" s="29">
        <f t="shared" si="217"/>
        <v>2020</v>
      </c>
      <c r="C2038" s="29">
        <f t="shared" si="218"/>
        <v>7</v>
      </c>
      <c r="D2038" s="29" t="str">
        <f t="shared" si="219"/>
        <v>Temmuz</v>
      </c>
      <c r="E2038" s="29">
        <f t="shared" si="220"/>
        <v>3</v>
      </c>
      <c r="F2038" s="29">
        <f t="shared" si="221"/>
        <v>31</v>
      </c>
      <c r="G2038" s="29">
        <f t="shared" si="222"/>
        <v>3</v>
      </c>
      <c r="H2038" s="29" t="str">
        <f t="shared" si="223"/>
        <v>Çarşamba</v>
      </c>
    </row>
    <row r="2039" spans="1:8" ht="10.5" customHeight="1" x14ac:dyDescent="0.25">
      <c r="A2039" s="28">
        <v>44042</v>
      </c>
      <c r="B2039" s="29">
        <f t="shared" si="217"/>
        <v>2020</v>
      </c>
      <c r="C2039" s="29">
        <f t="shared" si="218"/>
        <v>7</v>
      </c>
      <c r="D2039" s="29" t="str">
        <f t="shared" si="219"/>
        <v>Temmuz</v>
      </c>
      <c r="E2039" s="29">
        <f t="shared" si="220"/>
        <v>3</v>
      </c>
      <c r="F2039" s="29">
        <f t="shared" si="221"/>
        <v>31</v>
      </c>
      <c r="G2039" s="29">
        <f t="shared" si="222"/>
        <v>4</v>
      </c>
      <c r="H2039" s="29" t="str">
        <f t="shared" si="223"/>
        <v>Perşembe</v>
      </c>
    </row>
    <row r="2040" spans="1:8" ht="10.5" customHeight="1" x14ac:dyDescent="0.25">
      <c r="A2040" s="28">
        <v>44043</v>
      </c>
      <c r="B2040" s="29">
        <f t="shared" si="217"/>
        <v>2020</v>
      </c>
      <c r="C2040" s="29">
        <f t="shared" si="218"/>
        <v>7</v>
      </c>
      <c r="D2040" s="29" t="str">
        <f t="shared" si="219"/>
        <v>Temmuz</v>
      </c>
      <c r="E2040" s="29">
        <f t="shared" si="220"/>
        <v>3</v>
      </c>
      <c r="F2040" s="29">
        <f t="shared" si="221"/>
        <v>31</v>
      </c>
      <c r="G2040" s="29">
        <f t="shared" si="222"/>
        <v>5</v>
      </c>
      <c r="H2040" s="29" t="str">
        <f t="shared" si="223"/>
        <v>Cuma</v>
      </c>
    </row>
    <row r="2041" spans="1:8" ht="10.5" customHeight="1" x14ac:dyDescent="0.25">
      <c r="A2041" s="28">
        <v>44044</v>
      </c>
      <c r="B2041" s="29">
        <f t="shared" si="217"/>
        <v>2020</v>
      </c>
      <c r="C2041" s="29">
        <f t="shared" si="218"/>
        <v>8</v>
      </c>
      <c r="D2041" s="29" t="str">
        <f t="shared" si="219"/>
        <v>Ağustos</v>
      </c>
      <c r="E2041" s="29">
        <f t="shared" si="220"/>
        <v>3</v>
      </c>
      <c r="F2041" s="29">
        <f t="shared" si="221"/>
        <v>31</v>
      </c>
      <c r="G2041" s="29">
        <f t="shared" si="222"/>
        <v>6</v>
      </c>
      <c r="H2041" s="29" t="str">
        <f t="shared" si="223"/>
        <v>Cumartesi</v>
      </c>
    </row>
    <row r="2042" spans="1:8" ht="10.5" customHeight="1" x14ac:dyDescent="0.25">
      <c r="A2042" s="28">
        <v>44045</v>
      </c>
      <c r="B2042" s="29">
        <f t="shared" si="217"/>
        <v>2020</v>
      </c>
      <c r="C2042" s="29">
        <f t="shared" si="218"/>
        <v>8</v>
      </c>
      <c r="D2042" s="29" t="str">
        <f t="shared" si="219"/>
        <v>Ağustos</v>
      </c>
      <c r="E2042" s="29">
        <f t="shared" si="220"/>
        <v>3</v>
      </c>
      <c r="F2042" s="29">
        <f t="shared" si="221"/>
        <v>31</v>
      </c>
      <c r="G2042" s="29">
        <f t="shared" si="222"/>
        <v>7</v>
      </c>
      <c r="H2042" s="29" t="str">
        <f t="shared" si="223"/>
        <v>Pazar</v>
      </c>
    </row>
    <row r="2043" spans="1:8" ht="10.5" customHeight="1" x14ac:dyDescent="0.25">
      <c r="A2043" s="28">
        <v>44046</v>
      </c>
      <c r="B2043" s="29">
        <f t="shared" si="217"/>
        <v>2020</v>
      </c>
      <c r="C2043" s="29">
        <f t="shared" si="218"/>
        <v>8</v>
      </c>
      <c r="D2043" s="29" t="str">
        <f t="shared" si="219"/>
        <v>Ağustos</v>
      </c>
      <c r="E2043" s="29">
        <f t="shared" si="220"/>
        <v>3</v>
      </c>
      <c r="F2043" s="29">
        <f t="shared" si="221"/>
        <v>32</v>
      </c>
      <c r="G2043" s="29">
        <f t="shared" si="222"/>
        <v>1</v>
      </c>
      <c r="H2043" s="29" t="str">
        <f t="shared" si="223"/>
        <v>Pazartesi</v>
      </c>
    </row>
    <row r="2044" spans="1:8" ht="10.5" customHeight="1" x14ac:dyDescent="0.25">
      <c r="A2044" s="28">
        <v>44047</v>
      </c>
      <c r="B2044" s="29">
        <f t="shared" si="217"/>
        <v>2020</v>
      </c>
      <c r="C2044" s="29">
        <f t="shared" si="218"/>
        <v>8</v>
      </c>
      <c r="D2044" s="29" t="str">
        <f t="shared" si="219"/>
        <v>Ağustos</v>
      </c>
      <c r="E2044" s="29">
        <f t="shared" si="220"/>
        <v>3</v>
      </c>
      <c r="F2044" s="29">
        <f t="shared" si="221"/>
        <v>32</v>
      </c>
      <c r="G2044" s="29">
        <f t="shared" si="222"/>
        <v>2</v>
      </c>
      <c r="H2044" s="29" t="str">
        <f t="shared" si="223"/>
        <v>Salı</v>
      </c>
    </row>
    <row r="2045" spans="1:8" ht="10.5" customHeight="1" x14ac:dyDescent="0.25">
      <c r="A2045" s="28">
        <v>44048</v>
      </c>
      <c r="B2045" s="29">
        <f t="shared" si="217"/>
        <v>2020</v>
      </c>
      <c r="C2045" s="29">
        <f t="shared" si="218"/>
        <v>8</v>
      </c>
      <c r="D2045" s="29" t="str">
        <f t="shared" si="219"/>
        <v>Ağustos</v>
      </c>
      <c r="E2045" s="29">
        <f t="shared" si="220"/>
        <v>3</v>
      </c>
      <c r="F2045" s="29">
        <f t="shared" si="221"/>
        <v>32</v>
      </c>
      <c r="G2045" s="29">
        <f t="shared" si="222"/>
        <v>3</v>
      </c>
      <c r="H2045" s="29" t="str">
        <f t="shared" si="223"/>
        <v>Çarşamba</v>
      </c>
    </row>
    <row r="2046" spans="1:8" ht="10.5" customHeight="1" x14ac:dyDescent="0.25">
      <c r="A2046" s="28">
        <v>44049</v>
      </c>
      <c r="B2046" s="29">
        <f t="shared" si="217"/>
        <v>2020</v>
      </c>
      <c r="C2046" s="29">
        <f t="shared" si="218"/>
        <v>8</v>
      </c>
      <c r="D2046" s="29" t="str">
        <f t="shared" si="219"/>
        <v>Ağustos</v>
      </c>
      <c r="E2046" s="29">
        <f t="shared" si="220"/>
        <v>3</v>
      </c>
      <c r="F2046" s="29">
        <f t="shared" si="221"/>
        <v>32</v>
      </c>
      <c r="G2046" s="29">
        <f t="shared" si="222"/>
        <v>4</v>
      </c>
      <c r="H2046" s="29" t="str">
        <f t="shared" si="223"/>
        <v>Perşembe</v>
      </c>
    </row>
    <row r="2047" spans="1:8" ht="10.5" customHeight="1" x14ac:dyDescent="0.25">
      <c r="A2047" s="28">
        <v>44050</v>
      </c>
      <c r="B2047" s="29">
        <f t="shared" si="217"/>
        <v>2020</v>
      </c>
      <c r="C2047" s="29">
        <f t="shared" si="218"/>
        <v>8</v>
      </c>
      <c r="D2047" s="29" t="str">
        <f t="shared" si="219"/>
        <v>Ağustos</v>
      </c>
      <c r="E2047" s="29">
        <f t="shared" si="220"/>
        <v>3</v>
      </c>
      <c r="F2047" s="29">
        <f t="shared" si="221"/>
        <v>32</v>
      </c>
      <c r="G2047" s="29">
        <f t="shared" si="222"/>
        <v>5</v>
      </c>
      <c r="H2047" s="29" t="str">
        <f t="shared" si="223"/>
        <v>Cuma</v>
      </c>
    </row>
    <row r="2048" spans="1:8" ht="10.5" customHeight="1" x14ac:dyDescent="0.25">
      <c r="A2048" s="28">
        <v>44051</v>
      </c>
      <c r="B2048" s="29">
        <f t="shared" si="217"/>
        <v>2020</v>
      </c>
      <c r="C2048" s="29">
        <f t="shared" si="218"/>
        <v>8</v>
      </c>
      <c r="D2048" s="29" t="str">
        <f t="shared" si="219"/>
        <v>Ağustos</v>
      </c>
      <c r="E2048" s="29">
        <f t="shared" si="220"/>
        <v>3</v>
      </c>
      <c r="F2048" s="29">
        <f t="shared" si="221"/>
        <v>32</v>
      </c>
      <c r="G2048" s="29">
        <f t="shared" si="222"/>
        <v>6</v>
      </c>
      <c r="H2048" s="29" t="str">
        <f t="shared" si="223"/>
        <v>Cumartesi</v>
      </c>
    </row>
    <row r="2049" spans="1:8" ht="10.5" customHeight="1" x14ac:dyDescent="0.25">
      <c r="A2049" s="28">
        <v>44052</v>
      </c>
      <c r="B2049" s="29">
        <f t="shared" si="217"/>
        <v>2020</v>
      </c>
      <c r="C2049" s="29">
        <f t="shared" si="218"/>
        <v>8</v>
      </c>
      <c r="D2049" s="29" t="str">
        <f t="shared" si="219"/>
        <v>Ağustos</v>
      </c>
      <c r="E2049" s="29">
        <f t="shared" si="220"/>
        <v>3</v>
      </c>
      <c r="F2049" s="29">
        <f t="shared" si="221"/>
        <v>32</v>
      </c>
      <c r="G2049" s="29">
        <f t="shared" si="222"/>
        <v>7</v>
      </c>
      <c r="H2049" s="29" t="str">
        <f t="shared" si="223"/>
        <v>Pazar</v>
      </c>
    </row>
    <row r="2050" spans="1:8" ht="10.5" customHeight="1" x14ac:dyDescent="0.25">
      <c r="A2050" s="28">
        <v>44053</v>
      </c>
      <c r="B2050" s="29">
        <f t="shared" ref="B2050:B2113" si="224">IF(A2050="","",YEAR(A2050))</f>
        <v>2020</v>
      </c>
      <c r="C2050" s="29">
        <f t="shared" ref="C2050:C2113" si="225">IF(A2050="","",MONTH(A2050))</f>
        <v>8</v>
      </c>
      <c r="D2050" s="29" t="str">
        <f t="shared" ref="D2050:D2113" si="226">IF(A2050="","",CHOOSE(MONTH(A2050),"Ocak","Şubat","Mart","Nisan","Mayıs","Haziran","Temmuz","Ağustos","Eylül","Ekim","Kasım","Aralık"))</f>
        <v>Ağustos</v>
      </c>
      <c r="E2050" s="29">
        <f t="shared" ref="E2050:E2113" si="227">IF(A2050="","",ROUNDUP(MONTH(A2050)/3,0))</f>
        <v>3</v>
      </c>
      <c r="F2050" s="29">
        <f t="shared" ref="F2050:F2113" si="228">IF(A2050="","",WEEKNUM(A2050,2))</f>
        <v>33</v>
      </c>
      <c r="G2050" s="29">
        <f t="shared" ref="G2050:G2113" si="229">IF(A2050="","",WEEKDAY(A2050,2))</f>
        <v>1</v>
      </c>
      <c r="H2050" s="29" t="str">
        <f t="shared" ref="H2050:H2113" si="230">IF(A2050="","",CHOOSE(WEEKDAY(A2050,2),"Pazartesi","Salı","Çarşamba","Perşembe","Cuma","Cumartesi","Pazar"))</f>
        <v>Pazartesi</v>
      </c>
    </row>
    <row r="2051" spans="1:8" ht="10.5" customHeight="1" x14ac:dyDescent="0.25">
      <c r="A2051" s="28">
        <v>44054</v>
      </c>
      <c r="B2051" s="29">
        <f t="shared" si="224"/>
        <v>2020</v>
      </c>
      <c r="C2051" s="29">
        <f t="shared" si="225"/>
        <v>8</v>
      </c>
      <c r="D2051" s="29" t="str">
        <f t="shared" si="226"/>
        <v>Ağustos</v>
      </c>
      <c r="E2051" s="29">
        <f t="shared" si="227"/>
        <v>3</v>
      </c>
      <c r="F2051" s="29">
        <f t="shared" si="228"/>
        <v>33</v>
      </c>
      <c r="G2051" s="29">
        <f t="shared" si="229"/>
        <v>2</v>
      </c>
      <c r="H2051" s="29" t="str">
        <f t="shared" si="230"/>
        <v>Salı</v>
      </c>
    </row>
    <row r="2052" spans="1:8" ht="10.5" customHeight="1" x14ac:dyDescent="0.25">
      <c r="A2052" s="28">
        <v>44055</v>
      </c>
      <c r="B2052" s="29">
        <f t="shared" si="224"/>
        <v>2020</v>
      </c>
      <c r="C2052" s="29">
        <f t="shared" si="225"/>
        <v>8</v>
      </c>
      <c r="D2052" s="29" t="str">
        <f t="shared" si="226"/>
        <v>Ağustos</v>
      </c>
      <c r="E2052" s="29">
        <f t="shared" si="227"/>
        <v>3</v>
      </c>
      <c r="F2052" s="29">
        <f t="shared" si="228"/>
        <v>33</v>
      </c>
      <c r="G2052" s="29">
        <f t="shared" si="229"/>
        <v>3</v>
      </c>
      <c r="H2052" s="29" t="str">
        <f t="shared" si="230"/>
        <v>Çarşamba</v>
      </c>
    </row>
    <row r="2053" spans="1:8" ht="10.5" customHeight="1" x14ac:dyDescent="0.25">
      <c r="A2053" s="28">
        <v>44056</v>
      </c>
      <c r="B2053" s="29">
        <f t="shared" si="224"/>
        <v>2020</v>
      </c>
      <c r="C2053" s="29">
        <f t="shared" si="225"/>
        <v>8</v>
      </c>
      <c r="D2053" s="29" t="str">
        <f t="shared" si="226"/>
        <v>Ağustos</v>
      </c>
      <c r="E2053" s="29">
        <f t="shared" si="227"/>
        <v>3</v>
      </c>
      <c r="F2053" s="29">
        <f t="shared" si="228"/>
        <v>33</v>
      </c>
      <c r="G2053" s="29">
        <f t="shared" si="229"/>
        <v>4</v>
      </c>
      <c r="H2053" s="29" t="str">
        <f t="shared" si="230"/>
        <v>Perşembe</v>
      </c>
    </row>
    <row r="2054" spans="1:8" ht="10.5" customHeight="1" x14ac:dyDescent="0.25">
      <c r="A2054" s="28">
        <v>44057</v>
      </c>
      <c r="B2054" s="29">
        <f t="shared" si="224"/>
        <v>2020</v>
      </c>
      <c r="C2054" s="29">
        <f t="shared" si="225"/>
        <v>8</v>
      </c>
      <c r="D2054" s="29" t="str">
        <f t="shared" si="226"/>
        <v>Ağustos</v>
      </c>
      <c r="E2054" s="29">
        <f t="shared" si="227"/>
        <v>3</v>
      </c>
      <c r="F2054" s="29">
        <f t="shared" si="228"/>
        <v>33</v>
      </c>
      <c r="G2054" s="29">
        <f t="shared" si="229"/>
        <v>5</v>
      </c>
      <c r="H2054" s="29" t="str">
        <f t="shared" si="230"/>
        <v>Cuma</v>
      </c>
    </row>
    <row r="2055" spans="1:8" ht="10.5" customHeight="1" x14ac:dyDescent="0.25">
      <c r="A2055" s="28">
        <v>44058</v>
      </c>
      <c r="B2055" s="29">
        <f t="shared" si="224"/>
        <v>2020</v>
      </c>
      <c r="C2055" s="29">
        <f t="shared" si="225"/>
        <v>8</v>
      </c>
      <c r="D2055" s="29" t="str">
        <f t="shared" si="226"/>
        <v>Ağustos</v>
      </c>
      <c r="E2055" s="29">
        <f t="shared" si="227"/>
        <v>3</v>
      </c>
      <c r="F2055" s="29">
        <f t="shared" si="228"/>
        <v>33</v>
      </c>
      <c r="G2055" s="29">
        <f t="shared" si="229"/>
        <v>6</v>
      </c>
      <c r="H2055" s="29" t="str">
        <f t="shared" si="230"/>
        <v>Cumartesi</v>
      </c>
    </row>
    <row r="2056" spans="1:8" ht="10.5" customHeight="1" x14ac:dyDescent="0.25">
      <c r="A2056" s="28">
        <v>44059</v>
      </c>
      <c r="B2056" s="29">
        <f t="shared" si="224"/>
        <v>2020</v>
      </c>
      <c r="C2056" s="29">
        <f t="shared" si="225"/>
        <v>8</v>
      </c>
      <c r="D2056" s="29" t="str">
        <f t="shared" si="226"/>
        <v>Ağustos</v>
      </c>
      <c r="E2056" s="29">
        <f t="shared" si="227"/>
        <v>3</v>
      </c>
      <c r="F2056" s="29">
        <f t="shared" si="228"/>
        <v>33</v>
      </c>
      <c r="G2056" s="29">
        <f t="shared" si="229"/>
        <v>7</v>
      </c>
      <c r="H2056" s="29" t="str">
        <f t="shared" si="230"/>
        <v>Pazar</v>
      </c>
    </row>
    <row r="2057" spans="1:8" ht="10.5" customHeight="1" x14ac:dyDescent="0.25">
      <c r="A2057" s="28">
        <v>44060</v>
      </c>
      <c r="B2057" s="29">
        <f t="shared" si="224"/>
        <v>2020</v>
      </c>
      <c r="C2057" s="29">
        <f t="shared" si="225"/>
        <v>8</v>
      </c>
      <c r="D2057" s="29" t="str">
        <f t="shared" si="226"/>
        <v>Ağustos</v>
      </c>
      <c r="E2057" s="29">
        <f t="shared" si="227"/>
        <v>3</v>
      </c>
      <c r="F2057" s="29">
        <f t="shared" si="228"/>
        <v>34</v>
      </c>
      <c r="G2057" s="29">
        <f t="shared" si="229"/>
        <v>1</v>
      </c>
      <c r="H2057" s="29" t="str">
        <f t="shared" si="230"/>
        <v>Pazartesi</v>
      </c>
    </row>
    <row r="2058" spans="1:8" ht="10.5" customHeight="1" x14ac:dyDescent="0.25">
      <c r="A2058" s="28">
        <v>44061</v>
      </c>
      <c r="B2058" s="29">
        <f t="shared" si="224"/>
        <v>2020</v>
      </c>
      <c r="C2058" s="29">
        <f t="shared" si="225"/>
        <v>8</v>
      </c>
      <c r="D2058" s="29" t="str">
        <f t="shared" si="226"/>
        <v>Ağustos</v>
      </c>
      <c r="E2058" s="29">
        <f t="shared" si="227"/>
        <v>3</v>
      </c>
      <c r="F2058" s="29">
        <f t="shared" si="228"/>
        <v>34</v>
      </c>
      <c r="G2058" s="29">
        <f t="shared" si="229"/>
        <v>2</v>
      </c>
      <c r="H2058" s="29" t="str">
        <f t="shared" si="230"/>
        <v>Salı</v>
      </c>
    </row>
    <row r="2059" spans="1:8" ht="10.5" customHeight="1" x14ac:dyDescent="0.25">
      <c r="A2059" s="28">
        <v>44062</v>
      </c>
      <c r="B2059" s="29">
        <f t="shared" si="224"/>
        <v>2020</v>
      </c>
      <c r="C2059" s="29">
        <f t="shared" si="225"/>
        <v>8</v>
      </c>
      <c r="D2059" s="29" t="str">
        <f t="shared" si="226"/>
        <v>Ağustos</v>
      </c>
      <c r="E2059" s="29">
        <f t="shared" si="227"/>
        <v>3</v>
      </c>
      <c r="F2059" s="29">
        <f t="shared" si="228"/>
        <v>34</v>
      </c>
      <c r="G2059" s="29">
        <f t="shared" si="229"/>
        <v>3</v>
      </c>
      <c r="H2059" s="29" t="str">
        <f t="shared" si="230"/>
        <v>Çarşamba</v>
      </c>
    </row>
    <row r="2060" spans="1:8" ht="10.5" customHeight="1" x14ac:dyDescent="0.25">
      <c r="A2060" s="28">
        <v>44063</v>
      </c>
      <c r="B2060" s="29">
        <f t="shared" si="224"/>
        <v>2020</v>
      </c>
      <c r="C2060" s="29">
        <f t="shared" si="225"/>
        <v>8</v>
      </c>
      <c r="D2060" s="29" t="str">
        <f t="shared" si="226"/>
        <v>Ağustos</v>
      </c>
      <c r="E2060" s="29">
        <f t="shared" si="227"/>
        <v>3</v>
      </c>
      <c r="F2060" s="29">
        <f t="shared" si="228"/>
        <v>34</v>
      </c>
      <c r="G2060" s="29">
        <f t="shared" si="229"/>
        <v>4</v>
      </c>
      <c r="H2060" s="29" t="str">
        <f t="shared" si="230"/>
        <v>Perşembe</v>
      </c>
    </row>
    <row r="2061" spans="1:8" ht="10.5" customHeight="1" x14ac:dyDescent="0.25">
      <c r="A2061" s="28">
        <v>44064</v>
      </c>
      <c r="B2061" s="29">
        <f t="shared" si="224"/>
        <v>2020</v>
      </c>
      <c r="C2061" s="29">
        <f t="shared" si="225"/>
        <v>8</v>
      </c>
      <c r="D2061" s="29" t="str">
        <f t="shared" si="226"/>
        <v>Ağustos</v>
      </c>
      <c r="E2061" s="29">
        <f t="shared" si="227"/>
        <v>3</v>
      </c>
      <c r="F2061" s="29">
        <f t="shared" si="228"/>
        <v>34</v>
      </c>
      <c r="G2061" s="29">
        <f t="shared" si="229"/>
        <v>5</v>
      </c>
      <c r="H2061" s="29" t="str">
        <f t="shared" si="230"/>
        <v>Cuma</v>
      </c>
    </row>
    <row r="2062" spans="1:8" ht="10.5" customHeight="1" x14ac:dyDescent="0.25">
      <c r="A2062" s="28">
        <v>44065</v>
      </c>
      <c r="B2062" s="29">
        <f t="shared" si="224"/>
        <v>2020</v>
      </c>
      <c r="C2062" s="29">
        <f t="shared" si="225"/>
        <v>8</v>
      </c>
      <c r="D2062" s="29" t="str">
        <f t="shared" si="226"/>
        <v>Ağustos</v>
      </c>
      <c r="E2062" s="29">
        <f t="shared" si="227"/>
        <v>3</v>
      </c>
      <c r="F2062" s="29">
        <f t="shared" si="228"/>
        <v>34</v>
      </c>
      <c r="G2062" s="29">
        <f t="shared" si="229"/>
        <v>6</v>
      </c>
      <c r="H2062" s="29" t="str">
        <f t="shared" si="230"/>
        <v>Cumartesi</v>
      </c>
    </row>
    <row r="2063" spans="1:8" ht="10.5" customHeight="1" x14ac:dyDescent="0.25">
      <c r="A2063" s="28">
        <v>44066</v>
      </c>
      <c r="B2063" s="29">
        <f t="shared" si="224"/>
        <v>2020</v>
      </c>
      <c r="C2063" s="29">
        <f t="shared" si="225"/>
        <v>8</v>
      </c>
      <c r="D2063" s="29" t="str">
        <f t="shared" si="226"/>
        <v>Ağustos</v>
      </c>
      <c r="E2063" s="29">
        <f t="shared" si="227"/>
        <v>3</v>
      </c>
      <c r="F2063" s="29">
        <f t="shared" si="228"/>
        <v>34</v>
      </c>
      <c r="G2063" s="29">
        <f t="shared" si="229"/>
        <v>7</v>
      </c>
      <c r="H2063" s="29" t="str">
        <f t="shared" si="230"/>
        <v>Pazar</v>
      </c>
    </row>
    <row r="2064" spans="1:8" ht="10.5" customHeight="1" x14ac:dyDescent="0.25">
      <c r="A2064" s="28">
        <v>44067</v>
      </c>
      <c r="B2064" s="29">
        <f t="shared" si="224"/>
        <v>2020</v>
      </c>
      <c r="C2064" s="29">
        <f t="shared" si="225"/>
        <v>8</v>
      </c>
      <c r="D2064" s="29" t="str">
        <f t="shared" si="226"/>
        <v>Ağustos</v>
      </c>
      <c r="E2064" s="29">
        <f t="shared" si="227"/>
        <v>3</v>
      </c>
      <c r="F2064" s="29">
        <f t="shared" si="228"/>
        <v>35</v>
      </c>
      <c r="G2064" s="29">
        <f t="shared" si="229"/>
        <v>1</v>
      </c>
      <c r="H2064" s="29" t="str">
        <f t="shared" si="230"/>
        <v>Pazartesi</v>
      </c>
    </row>
    <row r="2065" spans="1:8" ht="10.5" customHeight="1" x14ac:dyDescent="0.25">
      <c r="A2065" s="28">
        <v>44068</v>
      </c>
      <c r="B2065" s="29">
        <f t="shared" si="224"/>
        <v>2020</v>
      </c>
      <c r="C2065" s="29">
        <f t="shared" si="225"/>
        <v>8</v>
      </c>
      <c r="D2065" s="29" t="str">
        <f t="shared" si="226"/>
        <v>Ağustos</v>
      </c>
      <c r="E2065" s="29">
        <f t="shared" si="227"/>
        <v>3</v>
      </c>
      <c r="F2065" s="29">
        <f t="shared" si="228"/>
        <v>35</v>
      </c>
      <c r="G2065" s="29">
        <f t="shared" si="229"/>
        <v>2</v>
      </c>
      <c r="H2065" s="29" t="str">
        <f t="shared" si="230"/>
        <v>Salı</v>
      </c>
    </row>
    <row r="2066" spans="1:8" ht="10.5" customHeight="1" x14ac:dyDescent="0.25">
      <c r="A2066" s="28">
        <v>44069</v>
      </c>
      <c r="B2066" s="29">
        <f t="shared" si="224"/>
        <v>2020</v>
      </c>
      <c r="C2066" s="29">
        <f t="shared" si="225"/>
        <v>8</v>
      </c>
      <c r="D2066" s="29" t="str">
        <f t="shared" si="226"/>
        <v>Ağustos</v>
      </c>
      <c r="E2066" s="29">
        <f t="shared" si="227"/>
        <v>3</v>
      </c>
      <c r="F2066" s="29">
        <f t="shared" si="228"/>
        <v>35</v>
      </c>
      <c r="G2066" s="29">
        <f t="shared" si="229"/>
        <v>3</v>
      </c>
      <c r="H2066" s="29" t="str">
        <f t="shared" si="230"/>
        <v>Çarşamba</v>
      </c>
    </row>
    <row r="2067" spans="1:8" ht="10.5" customHeight="1" x14ac:dyDescent="0.25">
      <c r="A2067" s="28">
        <v>44070</v>
      </c>
      <c r="B2067" s="29">
        <f t="shared" si="224"/>
        <v>2020</v>
      </c>
      <c r="C2067" s="29">
        <f t="shared" si="225"/>
        <v>8</v>
      </c>
      <c r="D2067" s="29" t="str">
        <f t="shared" si="226"/>
        <v>Ağustos</v>
      </c>
      <c r="E2067" s="29">
        <f t="shared" si="227"/>
        <v>3</v>
      </c>
      <c r="F2067" s="29">
        <f t="shared" si="228"/>
        <v>35</v>
      </c>
      <c r="G2067" s="29">
        <f t="shared" si="229"/>
        <v>4</v>
      </c>
      <c r="H2067" s="29" t="str">
        <f t="shared" si="230"/>
        <v>Perşembe</v>
      </c>
    </row>
    <row r="2068" spans="1:8" ht="10.5" customHeight="1" x14ac:dyDescent="0.25">
      <c r="A2068" s="28">
        <v>44071</v>
      </c>
      <c r="B2068" s="29">
        <f t="shared" si="224"/>
        <v>2020</v>
      </c>
      <c r="C2068" s="29">
        <f t="shared" si="225"/>
        <v>8</v>
      </c>
      <c r="D2068" s="29" t="str">
        <f t="shared" si="226"/>
        <v>Ağustos</v>
      </c>
      <c r="E2068" s="29">
        <f t="shared" si="227"/>
        <v>3</v>
      </c>
      <c r="F2068" s="29">
        <f t="shared" si="228"/>
        <v>35</v>
      </c>
      <c r="G2068" s="29">
        <f t="shared" si="229"/>
        <v>5</v>
      </c>
      <c r="H2068" s="29" t="str">
        <f t="shared" si="230"/>
        <v>Cuma</v>
      </c>
    </row>
    <row r="2069" spans="1:8" ht="10.5" customHeight="1" x14ac:dyDescent="0.25">
      <c r="A2069" s="28">
        <v>44072</v>
      </c>
      <c r="B2069" s="29">
        <f t="shared" si="224"/>
        <v>2020</v>
      </c>
      <c r="C2069" s="29">
        <f t="shared" si="225"/>
        <v>8</v>
      </c>
      <c r="D2069" s="29" t="str">
        <f t="shared" si="226"/>
        <v>Ağustos</v>
      </c>
      <c r="E2069" s="29">
        <f t="shared" si="227"/>
        <v>3</v>
      </c>
      <c r="F2069" s="29">
        <f t="shared" si="228"/>
        <v>35</v>
      </c>
      <c r="G2069" s="29">
        <f t="shared" si="229"/>
        <v>6</v>
      </c>
      <c r="H2069" s="29" t="str">
        <f t="shared" si="230"/>
        <v>Cumartesi</v>
      </c>
    </row>
    <row r="2070" spans="1:8" ht="10.5" customHeight="1" x14ac:dyDescent="0.25">
      <c r="A2070" s="28">
        <v>44073</v>
      </c>
      <c r="B2070" s="29">
        <f t="shared" si="224"/>
        <v>2020</v>
      </c>
      <c r="C2070" s="29">
        <f t="shared" si="225"/>
        <v>8</v>
      </c>
      <c r="D2070" s="29" t="str">
        <f t="shared" si="226"/>
        <v>Ağustos</v>
      </c>
      <c r="E2070" s="29">
        <f t="shared" si="227"/>
        <v>3</v>
      </c>
      <c r="F2070" s="29">
        <f t="shared" si="228"/>
        <v>35</v>
      </c>
      <c r="G2070" s="29">
        <f t="shared" si="229"/>
        <v>7</v>
      </c>
      <c r="H2070" s="29" t="str">
        <f t="shared" si="230"/>
        <v>Pazar</v>
      </c>
    </row>
    <row r="2071" spans="1:8" ht="10.5" customHeight="1" x14ac:dyDescent="0.25">
      <c r="A2071" s="28">
        <v>44074</v>
      </c>
      <c r="B2071" s="29">
        <f t="shared" si="224"/>
        <v>2020</v>
      </c>
      <c r="C2071" s="29">
        <f t="shared" si="225"/>
        <v>8</v>
      </c>
      <c r="D2071" s="29" t="str">
        <f t="shared" si="226"/>
        <v>Ağustos</v>
      </c>
      <c r="E2071" s="29">
        <f t="shared" si="227"/>
        <v>3</v>
      </c>
      <c r="F2071" s="29">
        <f t="shared" si="228"/>
        <v>36</v>
      </c>
      <c r="G2071" s="29">
        <f t="shared" si="229"/>
        <v>1</v>
      </c>
      <c r="H2071" s="29" t="str">
        <f t="shared" si="230"/>
        <v>Pazartesi</v>
      </c>
    </row>
    <row r="2072" spans="1:8" ht="10.5" customHeight="1" x14ac:dyDescent="0.25">
      <c r="A2072" s="28">
        <v>44075</v>
      </c>
      <c r="B2072" s="29">
        <f t="shared" si="224"/>
        <v>2020</v>
      </c>
      <c r="C2072" s="29">
        <f t="shared" si="225"/>
        <v>9</v>
      </c>
      <c r="D2072" s="29" t="str">
        <f t="shared" si="226"/>
        <v>Eylül</v>
      </c>
      <c r="E2072" s="29">
        <f t="shared" si="227"/>
        <v>3</v>
      </c>
      <c r="F2072" s="29">
        <f t="shared" si="228"/>
        <v>36</v>
      </c>
      <c r="G2072" s="29">
        <f t="shared" si="229"/>
        <v>2</v>
      </c>
      <c r="H2072" s="29" t="str">
        <f t="shared" si="230"/>
        <v>Salı</v>
      </c>
    </row>
    <row r="2073" spans="1:8" ht="10.5" customHeight="1" x14ac:dyDescent="0.25">
      <c r="A2073" s="28">
        <v>44076</v>
      </c>
      <c r="B2073" s="29">
        <f t="shared" si="224"/>
        <v>2020</v>
      </c>
      <c r="C2073" s="29">
        <f t="shared" si="225"/>
        <v>9</v>
      </c>
      <c r="D2073" s="29" t="str">
        <f t="shared" si="226"/>
        <v>Eylül</v>
      </c>
      <c r="E2073" s="29">
        <f t="shared" si="227"/>
        <v>3</v>
      </c>
      <c r="F2073" s="29">
        <f t="shared" si="228"/>
        <v>36</v>
      </c>
      <c r="G2073" s="29">
        <f t="shared" si="229"/>
        <v>3</v>
      </c>
      <c r="H2073" s="29" t="str">
        <f t="shared" si="230"/>
        <v>Çarşamba</v>
      </c>
    </row>
    <row r="2074" spans="1:8" ht="10.5" customHeight="1" x14ac:dyDescent="0.25">
      <c r="A2074" s="28">
        <v>44077</v>
      </c>
      <c r="B2074" s="29">
        <f t="shared" si="224"/>
        <v>2020</v>
      </c>
      <c r="C2074" s="29">
        <f t="shared" si="225"/>
        <v>9</v>
      </c>
      <c r="D2074" s="29" t="str">
        <f t="shared" si="226"/>
        <v>Eylül</v>
      </c>
      <c r="E2074" s="29">
        <f t="shared" si="227"/>
        <v>3</v>
      </c>
      <c r="F2074" s="29">
        <f t="shared" si="228"/>
        <v>36</v>
      </c>
      <c r="G2074" s="29">
        <f t="shared" si="229"/>
        <v>4</v>
      </c>
      <c r="H2074" s="29" t="str">
        <f t="shared" si="230"/>
        <v>Perşembe</v>
      </c>
    </row>
    <row r="2075" spans="1:8" ht="10.5" customHeight="1" x14ac:dyDescent="0.25">
      <c r="A2075" s="28">
        <v>44078</v>
      </c>
      <c r="B2075" s="29">
        <f t="shared" si="224"/>
        <v>2020</v>
      </c>
      <c r="C2075" s="29">
        <f t="shared" si="225"/>
        <v>9</v>
      </c>
      <c r="D2075" s="29" t="str">
        <f t="shared" si="226"/>
        <v>Eylül</v>
      </c>
      <c r="E2075" s="29">
        <f t="shared" si="227"/>
        <v>3</v>
      </c>
      <c r="F2075" s="29">
        <f t="shared" si="228"/>
        <v>36</v>
      </c>
      <c r="G2075" s="29">
        <f t="shared" si="229"/>
        <v>5</v>
      </c>
      <c r="H2075" s="29" t="str">
        <f t="shared" si="230"/>
        <v>Cuma</v>
      </c>
    </row>
    <row r="2076" spans="1:8" ht="10.5" customHeight="1" x14ac:dyDescent="0.25">
      <c r="A2076" s="28">
        <v>44079</v>
      </c>
      <c r="B2076" s="29">
        <f t="shared" si="224"/>
        <v>2020</v>
      </c>
      <c r="C2076" s="29">
        <f t="shared" si="225"/>
        <v>9</v>
      </c>
      <c r="D2076" s="29" t="str">
        <f t="shared" si="226"/>
        <v>Eylül</v>
      </c>
      <c r="E2076" s="29">
        <f t="shared" si="227"/>
        <v>3</v>
      </c>
      <c r="F2076" s="29">
        <f t="shared" si="228"/>
        <v>36</v>
      </c>
      <c r="G2076" s="29">
        <f t="shared" si="229"/>
        <v>6</v>
      </c>
      <c r="H2076" s="29" t="str">
        <f t="shared" si="230"/>
        <v>Cumartesi</v>
      </c>
    </row>
    <row r="2077" spans="1:8" ht="10.5" customHeight="1" x14ac:dyDescent="0.25">
      <c r="A2077" s="28">
        <v>44080</v>
      </c>
      <c r="B2077" s="29">
        <f t="shared" si="224"/>
        <v>2020</v>
      </c>
      <c r="C2077" s="29">
        <f t="shared" si="225"/>
        <v>9</v>
      </c>
      <c r="D2077" s="29" t="str">
        <f t="shared" si="226"/>
        <v>Eylül</v>
      </c>
      <c r="E2077" s="29">
        <f t="shared" si="227"/>
        <v>3</v>
      </c>
      <c r="F2077" s="29">
        <f t="shared" si="228"/>
        <v>36</v>
      </c>
      <c r="G2077" s="29">
        <f t="shared" si="229"/>
        <v>7</v>
      </c>
      <c r="H2077" s="29" t="str">
        <f t="shared" si="230"/>
        <v>Pazar</v>
      </c>
    </row>
    <row r="2078" spans="1:8" ht="10.5" customHeight="1" x14ac:dyDescent="0.25">
      <c r="A2078" s="28">
        <v>44081</v>
      </c>
      <c r="B2078" s="29">
        <f t="shared" si="224"/>
        <v>2020</v>
      </c>
      <c r="C2078" s="29">
        <f t="shared" si="225"/>
        <v>9</v>
      </c>
      <c r="D2078" s="29" t="str">
        <f t="shared" si="226"/>
        <v>Eylül</v>
      </c>
      <c r="E2078" s="29">
        <f t="shared" si="227"/>
        <v>3</v>
      </c>
      <c r="F2078" s="29">
        <f t="shared" si="228"/>
        <v>37</v>
      </c>
      <c r="G2078" s="29">
        <f t="shared" si="229"/>
        <v>1</v>
      </c>
      <c r="H2078" s="29" t="str">
        <f t="shared" si="230"/>
        <v>Pazartesi</v>
      </c>
    </row>
    <row r="2079" spans="1:8" ht="10.5" customHeight="1" x14ac:dyDescent="0.25">
      <c r="A2079" s="28">
        <v>44082</v>
      </c>
      <c r="B2079" s="29">
        <f t="shared" si="224"/>
        <v>2020</v>
      </c>
      <c r="C2079" s="29">
        <f t="shared" si="225"/>
        <v>9</v>
      </c>
      <c r="D2079" s="29" t="str">
        <f t="shared" si="226"/>
        <v>Eylül</v>
      </c>
      <c r="E2079" s="29">
        <f t="shared" si="227"/>
        <v>3</v>
      </c>
      <c r="F2079" s="29">
        <f t="shared" si="228"/>
        <v>37</v>
      </c>
      <c r="G2079" s="29">
        <f t="shared" si="229"/>
        <v>2</v>
      </c>
      <c r="H2079" s="29" t="str">
        <f t="shared" si="230"/>
        <v>Salı</v>
      </c>
    </row>
    <row r="2080" spans="1:8" ht="10.5" customHeight="1" x14ac:dyDescent="0.25">
      <c r="A2080" s="28">
        <v>44083</v>
      </c>
      <c r="B2080" s="29">
        <f t="shared" si="224"/>
        <v>2020</v>
      </c>
      <c r="C2080" s="29">
        <f t="shared" si="225"/>
        <v>9</v>
      </c>
      <c r="D2080" s="29" t="str">
        <f t="shared" si="226"/>
        <v>Eylül</v>
      </c>
      <c r="E2080" s="29">
        <f t="shared" si="227"/>
        <v>3</v>
      </c>
      <c r="F2080" s="29">
        <f t="shared" si="228"/>
        <v>37</v>
      </c>
      <c r="G2080" s="29">
        <f t="shared" si="229"/>
        <v>3</v>
      </c>
      <c r="H2080" s="29" t="str">
        <f t="shared" si="230"/>
        <v>Çarşamba</v>
      </c>
    </row>
    <row r="2081" spans="1:8" ht="10.5" customHeight="1" x14ac:dyDescent="0.25">
      <c r="A2081" s="28">
        <v>44084</v>
      </c>
      <c r="B2081" s="29">
        <f t="shared" si="224"/>
        <v>2020</v>
      </c>
      <c r="C2081" s="29">
        <f t="shared" si="225"/>
        <v>9</v>
      </c>
      <c r="D2081" s="29" t="str">
        <f t="shared" si="226"/>
        <v>Eylül</v>
      </c>
      <c r="E2081" s="29">
        <f t="shared" si="227"/>
        <v>3</v>
      </c>
      <c r="F2081" s="29">
        <f t="shared" si="228"/>
        <v>37</v>
      </c>
      <c r="G2081" s="29">
        <f t="shared" si="229"/>
        <v>4</v>
      </c>
      <c r="H2081" s="29" t="str">
        <f t="shared" si="230"/>
        <v>Perşembe</v>
      </c>
    </row>
    <row r="2082" spans="1:8" ht="10.5" customHeight="1" x14ac:dyDescent="0.25">
      <c r="A2082" s="28">
        <v>44085</v>
      </c>
      <c r="B2082" s="29">
        <f t="shared" si="224"/>
        <v>2020</v>
      </c>
      <c r="C2082" s="29">
        <f t="shared" si="225"/>
        <v>9</v>
      </c>
      <c r="D2082" s="29" t="str">
        <f t="shared" si="226"/>
        <v>Eylül</v>
      </c>
      <c r="E2082" s="29">
        <f t="shared" si="227"/>
        <v>3</v>
      </c>
      <c r="F2082" s="29">
        <f t="shared" si="228"/>
        <v>37</v>
      </c>
      <c r="G2082" s="29">
        <f t="shared" si="229"/>
        <v>5</v>
      </c>
      <c r="H2082" s="29" t="str">
        <f t="shared" si="230"/>
        <v>Cuma</v>
      </c>
    </row>
    <row r="2083" spans="1:8" ht="10.5" customHeight="1" x14ac:dyDescent="0.25">
      <c r="A2083" s="28">
        <v>44086</v>
      </c>
      <c r="B2083" s="29">
        <f t="shared" si="224"/>
        <v>2020</v>
      </c>
      <c r="C2083" s="29">
        <f t="shared" si="225"/>
        <v>9</v>
      </c>
      <c r="D2083" s="29" t="str">
        <f t="shared" si="226"/>
        <v>Eylül</v>
      </c>
      <c r="E2083" s="29">
        <f t="shared" si="227"/>
        <v>3</v>
      </c>
      <c r="F2083" s="29">
        <f t="shared" si="228"/>
        <v>37</v>
      </c>
      <c r="G2083" s="29">
        <f t="shared" si="229"/>
        <v>6</v>
      </c>
      <c r="H2083" s="29" t="str">
        <f t="shared" si="230"/>
        <v>Cumartesi</v>
      </c>
    </row>
    <row r="2084" spans="1:8" ht="10.5" customHeight="1" x14ac:dyDescent="0.25">
      <c r="A2084" s="28">
        <v>44087</v>
      </c>
      <c r="B2084" s="29">
        <f t="shared" si="224"/>
        <v>2020</v>
      </c>
      <c r="C2084" s="29">
        <f t="shared" si="225"/>
        <v>9</v>
      </c>
      <c r="D2084" s="29" t="str">
        <f t="shared" si="226"/>
        <v>Eylül</v>
      </c>
      <c r="E2084" s="29">
        <f t="shared" si="227"/>
        <v>3</v>
      </c>
      <c r="F2084" s="29">
        <f t="shared" si="228"/>
        <v>37</v>
      </c>
      <c r="G2084" s="29">
        <f t="shared" si="229"/>
        <v>7</v>
      </c>
      <c r="H2084" s="29" t="str">
        <f t="shared" si="230"/>
        <v>Pazar</v>
      </c>
    </row>
    <row r="2085" spans="1:8" ht="10.5" customHeight="1" x14ac:dyDescent="0.25">
      <c r="A2085" s="28">
        <v>44088</v>
      </c>
      <c r="B2085" s="29">
        <f t="shared" si="224"/>
        <v>2020</v>
      </c>
      <c r="C2085" s="29">
        <f t="shared" si="225"/>
        <v>9</v>
      </c>
      <c r="D2085" s="29" t="str">
        <f t="shared" si="226"/>
        <v>Eylül</v>
      </c>
      <c r="E2085" s="29">
        <f t="shared" si="227"/>
        <v>3</v>
      </c>
      <c r="F2085" s="29">
        <f t="shared" si="228"/>
        <v>38</v>
      </c>
      <c r="G2085" s="29">
        <f t="shared" si="229"/>
        <v>1</v>
      </c>
      <c r="H2085" s="29" t="str">
        <f t="shared" si="230"/>
        <v>Pazartesi</v>
      </c>
    </row>
    <row r="2086" spans="1:8" ht="10.5" customHeight="1" x14ac:dyDescent="0.25">
      <c r="A2086" s="28">
        <v>44089</v>
      </c>
      <c r="B2086" s="29">
        <f t="shared" si="224"/>
        <v>2020</v>
      </c>
      <c r="C2086" s="29">
        <f t="shared" si="225"/>
        <v>9</v>
      </c>
      <c r="D2086" s="29" t="str">
        <f t="shared" si="226"/>
        <v>Eylül</v>
      </c>
      <c r="E2086" s="29">
        <f t="shared" si="227"/>
        <v>3</v>
      </c>
      <c r="F2086" s="29">
        <f t="shared" si="228"/>
        <v>38</v>
      </c>
      <c r="G2086" s="29">
        <f t="shared" si="229"/>
        <v>2</v>
      </c>
      <c r="H2086" s="29" t="str">
        <f t="shared" si="230"/>
        <v>Salı</v>
      </c>
    </row>
    <row r="2087" spans="1:8" ht="10.5" customHeight="1" x14ac:dyDescent="0.25">
      <c r="A2087" s="28">
        <v>44090</v>
      </c>
      <c r="B2087" s="29">
        <f t="shared" si="224"/>
        <v>2020</v>
      </c>
      <c r="C2087" s="29">
        <f t="shared" si="225"/>
        <v>9</v>
      </c>
      <c r="D2087" s="29" t="str">
        <f t="shared" si="226"/>
        <v>Eylül</v>
      </c>
      <c r="E2087" s="29">
        <f t="shared" si="227"/>
        <v>3</v>
      </c>
      <c r="F2087" s="29">
        <f t="shared" si="228"/>
        <v>38</v>
      </c>
      <c r="G2087" s="29">
        <f t="shared" si="229"/>
        <v>3</v>
      </c>
      <c r="H2087" s="29" t="str">
        <f t="shared" si="230"/>
        <v>Çarşamba</v>
      </c>
    </row>
    <row r="2088" spans="1:8" ht="10.5" customHeight="1" x14ac:dyDescent="0.25">
      <c r="A2088" s="28">
        <v>44091</v>
      </c>
      <c r="B2088" s="29">
        <f t="shared" si="224"/>
        <v>2020</v>
      </c>
      <c r="C2088" s="29">
        <f t="shared" si="225"/>
        <v>9</v>
      </c>
      <c r="D2088" s="29" t="str">
        <f t="shared" si="226"/>
        <v>Eylül</v>
      </c>
      <c r="E2088" s="29">
        <f t="shared" si="227"/>
        <v>3</v>
      </c>
      <c r="F2088" s="29">
        <f t="shared" si="228"/>
        <v>38</v>
      </c>
      <c r="G2088" s="29">
        <f t="shared" si="229"/>
        <v>4</v>
      </c>
      <c r="H2088" s="29" t="str">
        <f t="shared" si="230"/>
        <v>Perşembe</v>
      </c>
    </row>
    <row r="2089" spans="1:8" ht="10.5" customHeight="1" x14ac:dyDescent="0.25">
      <c r="A2089" s="28">
        <v>44092</v>
      </c>
      <c r="B2089" s="29">
        <f t="shared" si="224"/>
        <v>2020</v>
      </c>
      <c r="C2089" s="29">
        <f t="shared" si="225"/>
        <v>9</v>
      </c>
      <c r="D2089" s="29" t="str">
        <f t="shared" si="226"/>
        <v>Eylül</v>
      </c>
      <c r="E2089" s="29">
        <f t="shared" si="227"/>
        <v>3</v>
      </c>
      <c r="F2089" s="29">
        <f t="shared" si="228"/>
        <v>38</v>
      </c>
      <c r="G2089" s="29">
        <f t="shared" si="229"/>
        <v>5</v>
      </c>
      <c r="H2089" s="29" t="str">
        <f t="shared" si="230"/>
        <v>Cuma</v>
      </c>
    </row>
    <row r="2090" spans="1:8" ht="10.5" customHeight="1" x14ac:dyDescent="0.25">
      <c r="A2090" s="28">
        <v>44093</v>
      </c>
      <c r="B2090" s="29">
        <f t="shared" si="224"/>
        <v>2020</v>
      </c>
      <c r="C2090" s="29">
        <f t="shared" si="225"/>
        <v>9</v>
      </c>
      <c r="D2090" s="29" t="str">
        <f t="shared" si="226"/>
        <v>Eylül</v>
      </c>
      <c r="E2090" s="29">
        <f t="shared" si="227"/>
        <v>3</v>
      </c>
      <c r="F2090" s="29">
        <f t="shared" si="228"/>
        <v>38</v>
      </c>
      <c r="G2090" s="29">
        <f t="shared" si="229"/>
        <v>6</v>
      </c>
      <c r="H2090" s="29" t="str">
        <f t="shared" si="230"/>
        <v>Cumartesi</v>
      </c>
    </row>
    <row r="2091" spans="1:8" ht="10.5" customHeight="1" x14ac:dyDescent="0.25">
      <c r="A2091" s="28">
        <v>44094</v>
      </c>
      <c r="B2091" s="29">
        <f t="shared" si="224"/>
        <v>2020</v>
      </c>
      <c r="C2091" s="29">
        <f t="shared" si="225"/>
        <v>9</v>
      </c>
      <c r="D2091" s="29" t="str">
        <f t="shared" si="226"/>
        <v>Eylül</v>
      </c>
      <c r="E2091" s="29">
        <f t="shared" si="227"/>
        <v>3</v>
      </c>
      <c r="F2091" s="29">
        <f t="shared" si="228"/>
        <v>38</v>
      </c>
      <c r="G2091" s="29">
        <f t="shared" si="229"/>
        <v>7</v>
      </c>
      <c r="H2091" s="29" t="str">
        <f t="shared" si="230"/>
        <v>Pazar</v>
      </c>
    </row>
    <row r="2092" spans="1:8" ht="10.5" customHeight="1" x14ac:dyDescent="0.25">
      <c r="A2092" s="28">
        <v>44095</v>
      </c>
      <c r="B2092" s="29">
        <f t="shared" si="224"/>
        <v>2020</v>
      </c>
      <c r="C2092" s="29">
        <f t="shared" si="225"/>
        <v>9</v>
      </c>
      <c r="D2092" s="29" t="str">
        <f t="shared" si="226"/>
        <v>Eylül</v>
      </c>
      <c r="E2092" s="29">
        <f t="shared" si="227"/>
        <v>3</v>
      </c>
      <c r="F2092" s="29">
        <f t="shared" si="228"/>
        <v>39</v>
      </c>
      <c r="G2092" s="29">
        <f t="shared" si="229"/>
        <v>1</v>
      </c>
      <c r="H2092" s="29" t="str">
        <f t="shared" si="230"/>
        <v>Pazartesi</v>
      </c>
    </row>
    <row r="2093" spans="1:8" ht="10.5" customHeight="1" x14ac:dyDescent="0.25">
      <c r="A2093" s="28">
        <v>44096</v>
      </c>
      <c r="B2093" s="29">
        <f t="shared" si="224"/>
        <v>2020</v>
      </c>
      <c r="C2093" s="29">
        <f t="shared" si="225"/>
        <v>9</v>
      </c>
      <c r="D2093" s="29" t="str">
        <f t="shared" si="226"/>
        <v>Eylül</v>
      </c>
      <c r="E2093" s="29">
        <f t="shared" si="227"/>
        <v>3</v>
      </c>
      <c r="F2093" s="29">
        <f t="shared" si="228"/>
        <v>39</v>
      </c>
      <c r="G2093" s="29">
        <f t="shared" si="229"/>
        <v>2</v>
      </c>
      <c r="H2093" s="29" t="str">
        <f t="shared" si="230"/>
        <v>Salı</v>
      </c>
    </row>
    <row r="2094" spans="1:8" ht="10.5" customHeight="1" x14ac:dyDescent="0.25">
      <c r="A2094" s="28">
        <v>44097</v>
      </c>
      <c r="B2094" s="29">
        <f t="shared" si="224"/>
        <v>2020</v>
      </c>
      <c r="C2094" s="29">
        <f t="shared" si="225"/>
        <v>9</v>
      </c>
      <c r="D2094" s="29" t="str">
        <f t="shared" si="226"/>
        <v>Eylül</v>
      </c>
      <c r="E2094" s="29">
        <f t="shared" si="227"/>
        <v>3</v>
      </c>
      <c r="F2094" s="29">
        <f t="shared" si="228"/>
        <v>39</v>
      </c>
      <c r="G2094" s="29">
        <f t="shared" si="229"/>
        <v>3</v>
      </c>
      <c r="H2094" s="29" t="str">
        <f t="shared" si="230"/>
        <v>Çarşamba</v>
      </c>
    </row>
    <row r="2095" spans="1:8" ht="10.5" customHeight="1" x14ac:dyDescent="0.25">
      <c r="A2095" s="28">
        <v>44098</v>
      </c>
      <c r="B2095" s="29">
        <f t="shared" si="224"/>
        <v>2020</v>
      </c>
      <c r="C2095" s="29">
        <f t="shared" si="225"/>
        <v>9</v>
      </c>
      <c r="D2095" s="29" t="str">
        <f t="shared" si="226"/>
        <v>Eylül</v>
      </c>
      <c r="E2095" s="29">
        <f t="shared" si="227"/>
        <v>3</v>
      </c>
      <c r="F2095" s="29">
        <f t="shared" si="228"/>
        <v>39</v>
      </c>
      <c r="G2095" s="29">
        <f t="shared" si="229"/>
        <v>4</v>
      </c>
      <c r="H2095" s="29" t="str">
        <f t="shared" si="230"/>
        <v>Perşembe</v>
      </c>
    </row>
    <row r="2096" spans="1:8" ht="10.5" customHeight="1" x14ac:dyDescent="0.25">
      <c r="A2096" s="28">
        <v>44099</v>
      </c>
      <c r="B2096" s="29">
        <f t="shared" si="224"/>
        <v>2020</v>
      </c>
      <c r="C2096" s="29">
        <f t="shared" si="225"/>
        <v>9</v>
      </c>
      <c r="D2096" s="29" t="str">
        <f t="shared" si="226"/>
        <v>Eylül</v>
      </c>
      <c r="E2096" s="29">
        <f t="shared" si="227"/>
        <v>3</v>
      </c>
      <c r="F2096" s="29">
        <f t="shared" si="228"/>
        <v>39</v>
      </c>
      <c r="G2096" s="29">
        <f t="shared" si="229"/>
        <v>5</v>
      </c>
      <c r="H2096" s="29" t="str">
        <f t="shared" si="230"/>
        <v>Cuma</v>
      </c>
    </row>
    <row r="2097" spans="1:8" ht="10.5" customHeight="1" x14ac:dyDescent="0.25">
      <c r="A2097" s="28">
        <v>44100</v>
      </c>
      <c r="B2097" s="29">
        <f t="shared" si="224"/>
        <v>2020</v>
      </c>
      <c r="C2097" s="29">
        <f t="shared" si="225"/>
        <v>9</v>
      </c>
      <c r="D2097" s="29" t="str">
        <f t="shared" si="226"/>
        <v>Eylül</v>
      </c>
      <c r="E2097" s="29">
        <f t="shared" si="227"/>
        <v>3</v>
      </c>
      <c r="F2097" s="29">
        <f t="shared" si="228"/>
        <v>39</v>
      </c>
      <c r="G2097" s="29">
        <f t="shared" si="229"/>
        <v>6</v>
      </c>
      <c r="H2097" s="29" t="str">
        <f t="shared" si="230"/>
        <v>Cumartesi</v>
      </c>
    </row>
    <row r="2098" spans="1:8" ht="10.5" customHeight="1" x14ac:dyDescent="0.25">
      <c r="A2098" s="28">
        <v>44101</v>
      </c>
      <c r="B2098" s="29">
        <f t="shared" si="224"/>
        <v>2020</v>
      </c>
      <c r="C2098" s="29">
        <f t="shared" si="225"/>
        <v>9</v>
      </c>
      <c r="D2098" s="29" t="str">
        <f t="shared" si="226"/>
        <v>Eylül</v>
      </c>
      <c r="E2098" s="29">
        <f t="shared" si="227"/>
        <v>3</v>
      </c>
      <c r="F2098" s="29">
        <f t="shared" si="228"/>
        <v>39</v>
      </c>
      <c r="G2098" s="29">
        <f t="shared" si="229"/>
        <v>7</v>
      </c>
      <c r="H2098" s="29" t="str">
        <f t="shared" si="230"/>
        <v>Pazar</v>
      </c>
    </row>
    <row r="2099" spans="1:8" ht="10.5" customHeight="1" x14ac:dyDescent="0.25">
      <c r="A2099" s="28">
        <v>44102</v>
      </c>
      <c r="B2099" s="29">
        <f t="shared" si="224"/>
        <v>2020</v>
      </c>
      <c r="C2099" s="29">
        <f t="shared" si="225"/>
        <v>9</v>
      </c>
      <c r="D2099" s="29" t="str">
        <f t="shared" si="226"/>
        <v>Eylül</v>
      </c>
      <c r="E2099" s="29">
        <f t="shared" si="227"/>
        <v>3</v>
      </c>
      <c r="F2099" s="29">
        <f t="shared" si="228"/>
        <v>40</v>
      </c>
      <c r="G2099" s="29">
        <f t="shared" si="229"/>
        <v>1</v>
      </c>
      <c r="H2099" s="29" t="str">
        <f t="shared" si="230"/>
        <v>Pazartesi</v>
      </c>
    </row>
    <row r="2100" spans="1:8" ht="10.5" customHeight="1" x14ac:dyDescent="0.25">
      <c r="A2100" s="28">
        <v>44103</v>
      </c>
      <c r="B2100" s="29">
        <f t="shared" si="224"/>
        <v>2020</v>
      </c>
      <c r="C2100" s="29">
        <f t="shared" si="225"/>
        <v>9</v>
      </c>
      <c r="D2100" s="29" t="str">
        <f t="shared" si="226"/>
        <v>Eylül</v>
      </c>
      <c r="E2100" s="29">
        <f t="shared" si="227"/>
        <v>3</v>
      </c>
      <c r="F2100" s="29">
        <f t="shared" si="228"/>
        <v>40</v>
      </c>
      <c r="G2100" s="29">
        <f t="shared" si="229"/>
        <v>2</v>
      </c>
      <c r="H2100" s="29" t="str">
        <f t="shared" si="230"/>
        <v>Salı</v>
      </c>
    </row>
    <row r="2101" spans="1:8" ht="10.5" customHeight="1" x14ac:dyDescent="0.25">
      <c r="A2101" s="28">
        <v>44104</v>
      </c>
      <c r="B2101" s="29">
        <f t="shared" si="224"/>
        <v>2020</v>
      </c>
      <c r="C2101" s="29">
        <f t="shared" si="225"/>
        <v>9</v>
      </c>
      <c r="D2101" s="29" t="str">
        <f t="shared" si="226"/>
        <v>Eylül</v>
      </c>
      <c r="E2101" s="29">
        <f t="shared" si="227"/>
        <v>3</v>
      </c>
      <c r="F2101" s="29">
        <f t="shared" si="228"/>
        <v>40</v>
      </c>
      <c r="G2101" s="29">
        <f t="shared" si="229"/>
        <v>3</v>
      </c>
      <c r="H2101" s="29" t="str">
        <f t="shared" si="230"/>
        <v>Çarşamba</v>
      </c>
    </row>
    <row r="2102" spans="1:8" ht="10.5" customHeight="1" x14ac:dyDescent="0.25">
      <c r="A2102" s="28">
        <v>44105</v>
      </c>
      <c r="B2102" s="29">
        <f t="shared" si="224"/>
        <v>2020</v>
      </c>
      <c r="C2102" s="29">
        <f t="shared" si="225"/>
        <v>10</v>
      </c>
      <c r="D2102" s="29" t="str">
        <f t="shared" si="226"/>
        <v>Ekim</v>
      </c>
      <c r="E2102" s="29">
        <f t="shared" si="227"/>
        <v>4</v>
      </c>
      <c r="F2102" s="29">
        <f t="shared" si="228"/>
        <v>40</v>
      </c>
      <c r="G2102" s="29">
        <f t="shared" si="229"/>
        <v>4</v>
      </c>
      <c r="H2102" s="29" t="str">
        <f t="shared" si="230"/>
        <v>Perşembe</v>
      </c>
    </row>
    <row r="2103" spans="1:8" ht="10.5" customHeight="1" x14ac:dyDescent="0.25">
      <c r="A2103" s="28">
        <v>44106</v>
      </c>
      <c r="B2103" s="29">
        <f t="shared" si="224"/>
        <v>2020</v>
      </c>
      <c r="C2103" s="29">
        <f t="shared" si="225"/>
        <v>10</v>
      </c>
      <c r="D2103" s="29" t="str">
        <f t="shared" si="226"/>
        <v>Ekim</v>
      </c>
      <c r="E2103" s="29">
        <f t="shared" si="227"/>
        <v>4</v>
      </c>
      <c r="F2103" s="29">
        <f t="shared" si="228"/>
        <v>40</v>
      </c>
      <c r="G2103" s="29">
        <f t="shared" si="229"/>
        <v>5</v>
      </c>
      <c r="H2103" s="29" t="str">
        <f t="shared" si="230"/>
        <v>Cuma</v>
      </c>
    </row>
    <row r="2104" spans="1:8" ht="10.5" customHeight="1" x14ac:dyDescent="0.25">
      <c r="A2104" s="28">
        <v>44107</v>
      </c>
      <c r="B2104" s="29">
        <f t="shared" si="224"/>
        <v>2020</v>
      </c>
      <c r="C2104" s="29">
        <f t="shared" si="225"/>
        <v>10</v>
      </c>
      <c r="D2104" s="29" t="str">
        <f t="shared" si="226"/>
        <v>Ekim</v>
      </c>
      <c r="E2104" s="29">
        <f t="shared" si="227"/>
        <v>4</v>
      </c>
      <c r="F2104" s="29">
        <f t="shared" si="228"/>
        <v>40</v>
      </c>
      <c r="G2104" s="29">
        <f t="shared" si="229"/>
        <v>6</v>
      </c>
      <c r="H2104" s="29" t="str">
        <f t="shared" si="230"/>
        <v>Cumartesi</v>
      </c>
    </row>
    <row r="2105" spans="1:8" ht="10.5" customHeight="1" x14ac:dyDescent="0.25">
      <c r="A2105" s="28">
        <v>44108</v>
      </c>
      <c r="B2105" s="29">
        <f t="shared" si="224"/>
        <v>2020</v>
      </c>
      <c r="C2105" s="29">
        <f t="shared" si="225"/>
        <v>10</v>
      </c>
      <c r="D2105" s="29" t="str">
        <f t="shared" si="226"/>
        <v>Ekim</v>
      </c>
      <c r="E2105" s="29">
        <f t="shared" si="227"/>
        <v>4</v>
      </c>
      <c r="F2105" s="29">
        <f t="shared" si="228"/>
        <v>40</v>
      </c>
      <c r="G2105" s="29">
        <f t="shared" si="229"/>
        <v>7</v>
      </c>
      <c r="H2105" s="29" t="str">
        <f t="shared" si="230"/>
        <v>Pazar</v>
      </c>
    </row>
    <row r="2106" spans="1:8" ht="10.5" customHeight="1" x14ac:dyDescent="0.25">
      <c r="A2106" s="28">
        <v>44109</v>
      </c>
      <c r="B2106" s="29">
        <f t="shared" si="224"/>
        <v>2020</v>
      </c>
      <c r="C2106" s="29">
        <f t="shared" si="225"/>
        <v>10</v>
      </c>
      <c r="D2106" s="29" t="str">
        <f t="shared" si="226"/>
        <v>Ekim</v>
      </c>
      <c r="E2106" s="29">
        <f t="shared" si="227"/>
        <v>4</v>
      </c>
      <c r="F2106" s="29">
        <f t="shared" si="228"/>
        <v>41</v>
      </c>
      <c r="G2106" s="29">
        <f t="shared" si="229"/>
        <v>1</v>
      </c>
      <c r="H2106" s="29" t="str">
        <f t="shared" si="230"/>
        <v>Pazartesi</v>
      </c>
    </row>
    <row r="2107" spans="1:8" ht="10.5" customHeight="1" x14ac:dyDescent="0.25">
      <c r="A2107" s="28">
        <v>44110</v>
      </c>
      <c r="B2107" s="29">
        <f t="shared" si="224"/>
        <v>2020</v>
      </c>
      <c r="C2107" s="29">
        <f t="shared" si="225"/>
        <v>10</v>
      </c>
      <c r="D2107" s="29" t="str">
        <f t="shared" si="226"/>
        <v>Ekim</v>
      </c>
      <c r="E2107" s="29">
        <f t="shared" si="227"/>
        <v>4</v>
      </c>
      <c r="F2107" s="29">
        <f t="shared" si="228"/>
        <v>41</v>
      </c>
      <c r="G2107" s="29">
        <f t="shared" si="229"/>
        <v>2</v>
      </c>
      <c r="H2107" s="29" t="str">
        <f t="shared" si="230"/>
        <v>Salı</v>
      </c>
    </row>
    <row r="2108" spans="1:8" ht="10.5" customHeight="1" x14ac:dyDescent="0.25">
      <c r="A2108" s="28">
        <v>44111</v>
      </c>
      <c r="B2108" s="29">
        <f t="shared" si="224"/>
        <v>2020</v>
      </c>
      <c r="C2108" s="29">
        <f t="shared" si="225"/>
        <v>10</v>
      </c>
      <c r="D2108" s="29" t="str">
        <f t="shared" si="226"/>
        <v>Ekim</v>
      </c>
      <c r="E2108" s="29">
        <f t="shared" si="227"/>
        <v>4</v>
      </c>
      <c r="F2108" s="29">
        <f t="shared" si="228"/>
        <v>41</v>
      </c>
      <c r="G2108" s="29">
        <f t="shared" si="229"/>
        <v>3</v>
      </c>
      <c r="H2108" s="29" t="str">
        <f t="shared" si="230"/>
        <v>Çarşamba</v>
      </c>
    </row>
    <row r="2109" spans="1:8" ht="10.5" customHeight="1" x14ac:dyDescent="0.25">
      <c r="A2109" s="28">
        <v>44112</v>
      </c>
      <c r="B2109" s="29">
        <f t="shared" si="224"/>
        <v>2020</v>
      </c>
      <c r="C2109" s="29">
        <f t="shared" si="225"/>
        <v>10</v>
      </c>
      <c r="D2109" s="29" t="str">
        <f t="shared" si="226"/>
        <v>Ekim</v>
      </c>
      <c r="E2109" s="29">
        <f t="shared" si="227"/>
        <v>4</v>
      </c>
      <c r="F2109" s="29">
        <f t="shared" si="228"/>
        <v>41</v>
      </c>
      <c r="G2109" s="29">
        <f t="shared" si="229"/>
        <v>4</v>
      </c>
      <c r="H2109" s="29" t="str">
        <f t="shared" si="230"/>
        <v>Perşembe</v>
      </c>
    </row>
    <row r="2110" spans="1:8" ht="10.5" customHeight="1" x14ac:dyDescent="0.25">
      <c r="A2110" s="28">
        <v>44113</v>
      </c>
      <c r="B2110" s="29">
        <f t="shared" si="224"/>
        <v>2020</v>
      </c>
      <c r="C2110" s="29">
        <f t="shared" si="225"/>
        <v>10</v>
      </c>
      <c r="D2110" s="29" t="str">
        <f t="shared" si="226"/>
        <v>Ekim</v>
      </c>
      <c r="E2110" s="29">
        <f t="shared" si="227"/>
        <v>4</v>
      </c>
      <c r="F2110" s="29">
        <f t="shared" si="228"/>
        <v>41</v>
      </c>
      <c r="G2110" s="29">
        <f t="shared" si="229"/>
        <v>5</v>
      </c>
      <c r="H2110" s="29" t="str">
        <f t="shared" si="230"/>
        <v>Cuma</v>
      </c>
    </row>
    <row r="2111" spans="1:8" ht="10.5" customHeight="1" x14ac:dyDescent="0.25">
      <c r="A2111" s="28">
        <v>44114</v>
      </c>
      <c r="B2111" s="29">
        <f t="shared" si="224"/>
        <v>2020</v>
      </c>
      <c r="C2111" s="29">
        <f t="shared" si="225"/>
        <v>10</v>
      </c>
      <c r="D2111" s="29" t="str">
        <f t="shared" si="226"/>
        <v>Ekim</v>
      </c>
      <c r="E2111" s="29">
        <f t="shared" si="227"/>
        <v>4</v>
      </c>
      <c r="F2111" s="29">
        <f t="shared" si="228"/>
        <v>41</v>
      </c>
      <c r="G2111" s="29">
        <f t="shared" si="229"/>
        <v>6</v>
      </c>
      <c r="H2111" s="29" t="str">
        <f t="shared" si="230"/>
        <v>Cumartesi</v>
      </c>
    </row>
    <row r="2112" spans="1:8" ht="10.5" customHeight="1" x14ac:dyDescent="0.25">
      <c r="A2112" s="28">
        <v>44115</v>
      </c>
      <c r="B2112" s="29">
        <f t="shared" si="224"/>
        <v>2020</v>
      </c>
      <c r="C2112" s="29">
        <f t="shared" si="225"/>
        <v>10</v>
      </c>
      <c r="D2112" s="29" t="str">
        <f t="shared" si="226"/>
        <v>Ekim</v>
      </c>
      <c r="E2112" s="29">
        <f t="shared" si="227"/>
        <v>4</v>
      </c>
      <c r="F2112" s="29">
        <f t="shared" si="228"/>
        <v>41</v>
      </c>
      <c r="G2112" s="29">
        <f t="shared" si="229"/>
        <v>7</v>
      </c>
      <c r="H2112" s="29" t="str">
        <f t="shared" si="230"/>
        <v>Pazar</v>
      </c>
    </row>
    <row r="2113" spans="1:8" ht="10.5" customHeight="1" x14ac:dyDescent="0.25">
      <c r="A2113" s="28">
        <v>44116</v>
      </c>
      <c r="B2113" s="29">
        <f t="shared" si="224"/>
        <v>2020</v>
      </c>
      <c r="C2113" s="29">
        <f t="shared" si="225"/>
        <v>10</v>
      </c>
      <c r="D2113" s="29" t="str">
        <f t="shared" si="226"/>
        <v>Ekim</v>
      </c>
      <c r="E2113" s="29">
        <f t="shared" si="227"/>
        <v>4</v>
      </c>
      <c r="F2113" s="29">
        <f t="shared" si="228"/>
        <v>42</v>
      </c>
      <c r="G2113" s="29">
        <f t="shared" si="229"/>
        <v>1</v>
      </c>
      <c r="H2113" s="29" t="str">
        <f t="shared" si="230"/>
        <v>Pazartesi</v>
      </c>
    </row>
    <row r="2114" spans="1:8" ht="10.5" customHeight="1" x14ac:dyDescent="0.25">
      <c r="A2114" s="28">
        <v>44117</v>
      </c>
      <c r="B2114" s="29">
        <f t="shared" ref="B2114:B2177" si="231">IF(A2114="","",YEAR(A2114))</f>
        <v>2020</v>
      </c>
      <c r="C2114" s="29">
        <f t="shared" ref="C2114:C2177" si="232">IF(A2114="","",MONTH(A2114))</f>
        <v>10</v>
      </c>
      <c r="D2114" s="29" t="str">
        <f t="shared" ref="D2114:D2177" si="233">IF(A2114="","",CHOOSE(MONTH(A2114),"Ocak","Şubat","Mart","Nisan","Mayıs","Haziran","Temmuz","Ağustos","Eylül","Ekim","Kasım","Aralık"))</f>
        <v>Ekim</v>
      </c>
      <c r="E2114" s="29">
        <f t="shared" ref="E2114:E2177" si="234">IF(A2114="","",ROUNDUP(MONTH(A2114)/3,0))</f>
        <v>4</v>
      </c>
      <c r="F2114" s="29">
        <f t="shared" ref="F2114:F2177" si="235">IF(A2114="","",WEEKNUM(A2114,2))</f>
        <v>42</v>
      </c>
      <c r="G2114" s="29">
        <f t="shared" ref="G2114:G2177" si="236">IF(A2114="","",WEEKDAY(A2114,2))</f>
        <v>2</v>
      </c>
      <c r="H2114" s="29" t="str">
        <f t="shared" ref="H2114:H2177" si="237">IF(A2114="","",CHOOSE(WEEKDAY(A2114,2),"Pazartesi","Salı","Çarşamba","Perşembe","Cuma","Cumartesi","Pazar"))</f>
        <v>Salı</v>
      </c>
    </row>
    <row r="2115" spans="1:8" ht="10.5" customHeight="1" x14ac:dyDescent="0.25">
      <c r="A2115" s="28">
        <v>44118</v>
      </c>
      <c r="B2115" s="29">
        <f t="shared" si="231"/>
        <v>2020</v>
      </c>
      <c r="C2115" s="29">
        <f t="shared" si="232"/>
        <v>10</v>
      </c>
      <c r="D2115" s="29" t="str">
        <f t="shared" si="233"/>
        <v>Ekim</v>
      </c>
      <c r="E2115" s="29">
        <f t="shared" si="234"/>
        <v>4</v>
      </c>
      <c r="F2115" s="29">
        <f t="shared" si="235"/>
        <v>42</v>
      </c>
      <c r="G2115" s="29">
        <f t="shared" si="236"/>
        <v>3</v>
      </c>
      <c r="H2115" s="29" t="str">
        <f t="shared" si="237"/>
        <v>Çarşamba</v>
      </c>
    </row>
    <row r="2116" spans="1:8" ht="10.5" customHeight="1" x14ac:dyDescent="0.25">
      <c r="A2116" s="28">
        <v>44119</v>
      </c>
      <c r="B2116" s="29">
        <f t="shared" si="231"/>
        <v>2020</v>
      </c>
      <c r="C2116" s="29">
        <f t="shared" si="232"/>
        <v>10</v>
      </c>
      <c r="D2116" s="29" t="str">
        <f t="shared" si="233"/>
        <v>Ekim</v>
      </c>
      <c r="E2116" s="29">
        <f t="shared" si="234"/>
        <v>4</v>
      </c>
      <c r="F2116" s="29">
        <f t="shared" si="235"/>
        <v>42</v>
      </c>
      <c r="G2116" s="29">
        <f t="shared" si="236"/>
        <v>4</v>
      </c>
      <c r="H2116" s="29" t="str">
        <f t="shared" si="237"/>
        <v>Perşembe</v>
      </c>
    </row>
    <row r="2117" spans="1:8" ht="10.5" customHeight="1" x14ac:dyDescent="0.25">
      <c r="A2117" s="28">
        <v>44120</v>
      </c>
      <c r="B2117" s="29">
        <f t="shared" si="231"/>
        <v>2020</v>
      </c>
      <c r="C2117" s="29">
        <f t="shared" si="232"/>
        <v>10</v>
      </c>
      <c r="D2117" s="29" t="str">
        <f t="shared" si="233"/>
        <v>Ekim</v>
      </c>
      <c r="E2117" s="29">
        <f t="shared" si="234"/>
        <v>4</v>
      </c>
      <c r="F2117" s="29">
        <f t="shared" si="235"/>
        <v>42</v>
      </c>
      <c r="G2117" s="29">
        <f t="shared" si="236"/>
        <v>5</v>
      </c>
      <c r="H2117" s="29" t="str">
        <f t="shared" si="237"/>
        <v>Cuma</v>
      </c>
    </row>
    <row r="2118" spans="1:8" ht="10.5" customHeight="1" x14ac:dyDescent="0.25">
      <c r="A2118" s="28">
        <v>44121</v>
      </c>
      <c r="B2118" s="29">
        <f t="shared" si="231"/>
        <v>2020</v>
      </c>
      <c r="C2118" s="29">
        <f t="shared" si="232"/>
        <v>10</v>
      </c>
      <c r="D2118" s="29" t="str">
        <f t="shared" si="233"/>
        <v>Ekim</v>
      </c>
      <c r="E2118" s="29">
        <f t="shared" si="234"/>
        <v>4</v>
      </c>
      <c r="F2118" s="29">
        <f t="shared" si="235"/>
        <v>42</v>
      </c>
      <c r="G2118" s="29">
        <f t="shared" si="236"/>
        <v>6</v>
      </c>
      <c r="H2118" s="29" t="str">
        <f t="shared" si="237"/>
        <v>Cumartesi</v>
      </c>
    </row>
    <row r="2119" spans="1:8" ht="10.5" customHeight="1" x14ac:dyDescent="0.25">
      <c r="A2119" s="28">
        <v>44122</v>
      </c>
      <c r="B2119" s="29">
        <f t="shared" si="231"/>
        <v>2020</v>
      </c>
      <c r="C2119" s="29">
        <f t="shared" si="232"/>
        <v>10</v>
      </c>
      <c r="D2119" s="29" t="str">
        <f t="shared" si="233"/>
        <v>Ekim</v>
      </c>
      <c r="E2119" s="29">
        <f t="shared" si="234"/>
        <v>4</v>
      </c>
      <c r="F2119" s="29">
        <f t="shared" si="235"/>
        <v>42</v>
      </c>
      <c r="G2119" s="29">
        <f t="shared" si="236"/>
        <v>7</v>
      </c>
      <c r="H2119" s="29" t="str">
        <f t="shared" si="237"/>
        <v>Pazar</v>
      </c>
    </row>
    <row r="2120" spans="1:8" ht="10.5" customHeight="1" x14ac:dyDescent="0.25">
      <c r="A2120" s="28">
        <v>44123</v>
      </c>
      <c r="B2120" s="29">
        <f t="shared" si="231"/>
        <v>2020</v>
      </c>
      <c r="C2120" s="29">
        <f t="shared" si="232"/>
        <v>10</v>
      </c>
      <c r="D2120" s="29" t="str">
        <f t="shared" si="233"/>
        <v>Ekim</v>
      </c>
      <c r="E2120" s="29">
        <f t="shared" si="234"/>
        <v>4</v>
      </c>
      <c r="F2120" s="29">
        <f t="shared" si="235"/>
        <v>43</v>
      </c>
      <c r="G2120" s="29">
        <f t="shared" si="236"/>
        <v>1</v>
      </c>
      <c r="H2120" s="29" t="str">
        <f t="shared" si="237"/>
        <v>Pazartesi</v>
      </c>
    </row>
    <row r="2121" spans="1:8" ht="10.5" customHeight="1" x14ac:dyDescent="0.25">
      <c r="A2121" s="28">
        <v>44124</v>
      </c>
      <c r="B2121" s="29">
        <f t="shared" si="231"/>
        <v>2020</v>
      </c>
      <c r="C2121" s="29">
        <f t="shared" si="232"/>
        <v>10</v>
      </c>
      <c r="D2121" s="29" t="str">
        <f t="shared" si="233"/>
        <v>Ekim</v>
      </c>
      <c r="E2121" s="29">
        <f t="shared" si="234"/>
        <v>4</v>
      </c>
      <c r="F2121" s="29">
        <f t="shared" si="235"/>
        <v>43</v>
      </c>
      <c r="G2121" s="29">
        <f t="shared" si="236"/>
        <v>2</v>
      </c>
      <c r="H2121" s="29" t="str">
        <f t="shared" si="237"/>
        <v>Salı</v>
      </c>
    </row>
    <row r="2122" spans="1:8" ht="10.5" customHeight="1" x14ac:dyDescent="0.25">
      <c r="A2122" s="28">
        <v>44125</v>
      </c>
      <c r="B2122" s="29">
        <f t="shared" si="231"/>
        <v>2020</v>
      </c>
      <c r="C2122" s="29">
        <f t="shared" si="232"/>
        <v>10</v>
      </c>
      <c r="D2122" s="29" t="str">
        <f t="shared" si="233"/>
        <v>Ekim</v>
      </c>
      <c r="E2122" s="29">
        <f t="shared" si="234"/>
        <v>4</v>
      </c>
      <c r="F2122" s="29">
        <f t="shared" si="235"/>
        <v>43</v>
      </c>
      <c r="G2122" s="29">
        <f t="shared" si="236"/>
        <v>3</v>
      </c>
      <c r="H2122" s="29" t="str">
        <f t="shared" si="237"/>
        <v>Çarşamba</v>
      </c>
    </row>
    <row r="2123" spans="1:8" ht="10.5" customHeight="1" x14ac:dyDescent="0.25">
      <c r="A2123" s="28">
        <v>44126</v>
      </c>
      <c r="B2123" s="29">
        <f t="shared" si="231"/>
        <v>2020</v>
      </c>
      <c r="C2123" s="29">
        <f t="shared" si="232"/>
        <v>10</v>
      </c>
      <c r="D2123" s="29" t="str">
        <f t="shared" si="233"/>
        <v>Ekim</v>
      </c>
      <c r="E2123" s="29">
        <f t="shared" si="234"/>
        <v>4</v>
      </c>
      <c r="F2123" s="29">
        <f t="shared" si="235"/>
        <v>43</v>
      </c>
      <c r="G2123" s="29">
        <f t="shared" si="236"/>
        <v>4</v>
      </c>
      <c r="H2123" s="29" t="str">
        <f t="shared" si="237"/>
        <v>Perşembe</v>
      </c>
    </row>
    <row r="2124" spans="1:8" ht="10.5" customHeight="1" x14ac:dyDescent="0.25">
      <c r="A2124" s="28">
        <v>44127</v>
      </c>
      <c r="B2124" s="29">
        <f t="shared" si="231"/>
        <v>2020</v>
      </c>
      <c r="C2124" s="29">
        <f t="shared" si="232"/>
        <v>10</v>
      </c>
      <c r="D2124" s="29" t="str">
        <f t="shared" si="233"/>
        <v>Ekim</v>
      </c>
      <c r="E2124" s="29">
        <f t="shared" si="234"/>
        <v>4</v>
      </c>
      <c r="F2124" s="29">
        <f t="shared" si="235"/>
        <v>43</v>
      </c>
      <c r="G2124" s="29">
        <f t="shared" si="236"/>
        <v>5</v>
      </c>
      <c r="H2124" s="29" t="str">
        <f t="shared" si="237"/>
        <v>Cuma</v>
      </c>
    </row>
    <row r="2125" spans="1:8" ht="10.5" customHeight="1" x14ac:dyDescent="0.25">
      <c r="A2125" s="28">
        <v>44128</v>
      </c>
      <c r="B2125" s="29">
        <f t="shared" si="231"/>
        <v>2020</v>
      </c>
      <c r="C2125" s="29">
        <f t="shared" si="232"/>
        <v>10</v>
      </c>
      <c r="D2125" s="29" t="str">
        <f t="shared" si="233"/>
        <v>Ekim</v>
      </c>
      <c r="E2125" s="29">
        <f t="shared" si="234"/>
        <v>4</v>
      </c>
      <c r="F2125" s="29">
        <f t="shared" si="235"/>
        <v>43</v>
      </c>
      <c r="G2125" s="29">
        <f t="shared" si="236"/>
        <v>6</v>
      </c>
      <c r="H2125" s="29" t="str">
        <f t="shared" si="237"/>
        <v>Cumartesi</v>
      </c>
    </row>
    <row r="2126" spans="1:8" ht="10.5" customHeight="1" x14ac:dyDescent="0.25">
      <c r="A2126" s="28">
        <v>44129</v>
      </c>
      <c r="B2126" s="29">
        <f t="shared" si="231"/>
        <v>2020</v>
      </c>
      <c r="C2126" s="29">
        <f t="shared" si="232"/>
        <v>10</v>
      </c>
      <c r="D2126" s="29" t="str">
        <f t="shared" si="233"/>
        <v>Ekim</v>
      </c>
      <c r="E2126" s="29">
        <f t="shared" si="234"/>
        <v>4</v>
      </c>
      <c r="F2126" s="29">
        <f t="shared" si="235"/>
        <v>43</v>
      </c>
      <c r="G2126" s="29">
        <f t="shared" si="236"/>
        <v>7</v>
      </c>
      <c r="H2126" s="29" t="str">
        <f t="shared" si="237"/>
        <v>Pazar</v>
      </c>
    </row>
    <row r="2127" spans="1:8" ht="10.5" customHeight="1" x14ac:dyDescent="0.25">
      <c r="A2127" s="28">
        <v>44130</v>
      </c>
      <c r="B2127" s="29">
        <f t="shared" si="231"/>
        <v>2020</v>
      </c>
      <c r="C2127" s="29">
        <f t="shared" si="232"/>
        <v>10</v>
      </c>
      <c r="D2127" s="29" t="str">
        <f t="shared" si="233"/>
        <v>Ekim</v>
      </c>
      <c r="E2127" s="29">
        <f t="shared" si="234"/>
        <v>4</v>
      </c>
      <c r="F2127" s="29">
        <f t="shared" si="235"/>
        <v>44</v>
      </c>
      <c r="G2127" s="29">
        <f t="shared" si="236"/>
        <v>1</v>
      </c>
      <c r="H2127" s="29" t="str">
        <f t="shared" si="237"/>
        <v>Pazartesi</v>
      </c>
    </row>
    <row r="2128" spans="1:8" ht="10.5" customHeight="1" x14ac:dyDescent="0.25">
      <c r="A2128" s="28">
        <v>44131</v>
      </c>
      <c r="B2128" s="29">
        <f t="shared" si="231"/>
        <v>2020</v>
      </c>
      <c r="C2128" s="29">
        <f t="shared" si="232"/>
        <v>10</v>
      </c>
      <c r="D2128" s="29" t="str">
        <f t="shared" si="233"/>
        <v>Ekim</v>
      </c>
      <c r="E2128" s="29">
        <f t="shared" si="234"/>
        <v>4</v>
      </c>
      <c r="F2128" s="29">
        <f t="shared" si="235"/>
        <v>44</v>
      </c>
      <c r="G2128" s="29">
        <f t="shared" si="236"/>
        <v>2</v>
      </c>
      <c r="H2128" s="29" t="str">
        <f t="shared" si="237"/>
        <v>Salı</v>
      </c>
    </row>
    <row r="2129" spans="1:8" ht="10.5" customHeight="1" x14ac:dyDescent="0.25">
      <c r="A2129" s="28">
        <v>44132</v>
      </c>
      <c r="B2129" s="29">
        <f t="shared" si="231"/>
        <v>2020</v>
      </c>
      <c r="C2129" s="29">
        <f t="shared" si="232"/>
        <v>10</v>
      </c>
      <c r="D2129" s="29" t="str">
        <f t="shared" si="233"/>
        <v>Ekim</v>
      </c>
      <c r="E2129" s="29">
        <f t="shared" si="234"/>
        <v>4</v>
      </c>
      <c r="F2129" s="29">
        <f t="shared" si="235"/>
        <v>44</v>
      </c>
      <c r="G2129" s="29">
        <f t="shared" si="236"/>
        <v>3</v>
      </c>
      <c r="H2129" s="29" t="str">
        <f t="shared" si="237"/>
        <v>Çarşamba</v>
      </c>
    </row>
    <row r="2130" spans="1:8" ht="10.5" customHeight="1" x14ac:dyDescent="0.25">
      <c r="A2130" s="28">
        <v>44133</v>
      </c>
      <c r="B2130" s="29">
        <f t="shared" si="231"/>
        <v>2020</v>
      </c>
      <c r="C2130" s="29">
        <f t="shared" si="232"/>
        <v>10</v>
      </c>
      <c r="D2130" s="29" t="str">
        <f t="shared" si="233"/>
        <v>Ekim</v>
      </c>
      <c r="E2130" s="29">
        <f t="shared" si="234"/>
        <v>4</v>
      </c>
      <c r="F2130" s="29">
        <f t="shared" si="235"/>
        <v>44</v>
      </c>
      <c r="G2130" s="29">
        <f t="shared" si="236"/>
        <v>4</v>
      </c>
      <c r="H2130" s="29" t="str">
        <f t="shared" si="237"/>
        <v>Perşembe</v>
      </c>
    </row>
    <row r="2131" spans="1:8" ht="10.5" customHeight="1" x14ac:dyDescent="0.25">
      <c r="A2131" s="28">
        <v>44134</v>
      </c>
      <c r="B2131" s="29">
        <f t="shared" si="231"/>
        <v>2020</v>
      </c>
      <c r="C2131" s="29">
        <f t="shared" si="232"/>
        <v>10</v>
      </c>
      <c r="D2131" s="29" t="str">
        <f t="shared" si="233"/>
        <v>Ekim</v>
      </c>
      <c r="E2131" s="29">
        <f t="shared" si="234"/>
        <v>4</v>
      </c>
      <c r="F2131" s="29">
        <f t="shared" si="235"/>
        <v>44</v>
      </c>
      <c r="G2131" s="29">
        <f t="shared" si="236"/>
        <v>5</v>
      </c>
      <c r="H2131" s="29" t="str">
        <f t="shared" si="237"/>
        <v>Cuma</v>
      </c>
    </row>
    <row r="2132" spans="1:8" ht="10.5" customHeight="1" x14ac:dyDescent="0.25">
      <c r="A2132" s="28">
        <v>44135</v>
      </c>
      <c r="B2132" s="29">
        <f t="shared" si="231"/>
        <v>2020</v>
      </c>
      <c r="C2132" s="29">
        <f t="shared" si="232"/>
        <v>10</v>
      </c>
      <c r="D2132" s="29" t="str">
        <f t="shared" si="233"/>
        <v>Ekim</v>
      </c>
      <c r="E2132" s="29">
        <f t="shared" si="234"/>
        <v>4</v>
      </c>
      <c r="F2132" s="29">
        <f t="shared" si="235"/>
        <v>44</v>
      </c>
      <c r="G2132" s="29">
        <f t="shared" si="236"/>
        <v>6</v>
      </c>
      <c r="H2132" s="29" t="str">
        <f t="shared" si="237"/>
        <v>Cumartesi</v>
      </c>
    </row>
    <row r="2133" spans="1:8" ht="10.5" customHeight="1" x14ac:dyDescent="0.25">
      <c r="A2133" s="28">
        <v>44136</v>
      </c>
      <c r="B2133" s="29">
        <f t="shared" si="231"/>
        <v>2020</v>
      </c>
      <c r="C2133" s="29">
        <f t="shared" si="232"/>
        <v>11</v>
      </c>
      <c r="D2133" s="29" t="str">
        <f t="shared" si="233"/>
        <v>Kasım</v>
      </c>
      <c r="E2133" s="29">
        <f t="shared" si="234"/>
        <v>4</v>
      </c>
      <c r="F2133" s="29">
        <f t="shared" si="235"/>
        <v>44</v>
      </c>
      <c r="G2133" s="29">
        <f t="shared" si="236"/>
        <v>7</v>
      </c>
      <c r="H2133" s="29" t="str">
        <f t="shared" si="237"/>
        <v>Pazar</v>
      </c>
    </row>
    <row r="2134" spans="1:8" ht="10.5" customHeight="1" x14ac:dyDescent="0.25">
      <c r="A2134" s="28">
        <v>44137</v>
      </c>
      <c r="B2134" s="29">
        <f t="shared" si="231"/>
        <v>2020</v>
      </c>
      <c r="C2134" s="29">
        <f t="shared" si="232"/>
        <v>11</v>
      </c>
      <c r="D2134" s="29" t="str">
        <f t="shared" si="233"/>
        <v>Kasım</v>
      </c>
      <c r="E2134" s="29">
        <f t="shared" si="234"/>
        <v>4</v>
      </c>
      <c r="F2134" s="29">
        <f t="shared" si="235"/>
        <v>45</v>
      </c>
      <c r="G2134" s="29">
        <f t="shared" si="236"/>
        <v>1</v>
      </c>
      <c r="H2134" s="29" t="str">
        <f t="shared" si="237"/>
        <v>Pazartesi</v>
      </c>
    </row>
    <row r="2135" spans="1:8" ht="10.5" customHeight="1" x14ac:dyDescent="0.25">
      <c r="A2135" s="28">
        <v>44138</v>
      </c>
      <c r="B2135" s="29">
        <f t="shared" si="231"/>
        <v>2020</v>
      </c>
      <c r="C2135" s="29">
        <f t="shared" si="232"/>
        <v>11</v>
      </c>
      <c r="D2135" s="29" t="str">
        <f t="shared" si="233"/>
        <v>Kasım</v>
      </c>
      <c r="E2135" s="29">
        <f t="shared" si="234"/>
        <v>4</v>
      </c>
      <c r="F2135" s="29">
        <f t="shared" si="235"/>
        <v>45</v>
      </c>
      <c r="G2135" s="29">
        <f t="shared" si="236"/>
        <v>2</v>
      </c>
      <c r="H2135" s="29" t="str">
        <f t="shared" si="237"/>
        <v>Salı</v>
      </c>
    </row>
    <row r="2136" spans="1:8" ht="10.5" customHeight="1" x14ac:dyDescent="0.25">
      <c r="A2136" s="28">
        <v>44139</v>
      </c>
      <c r="B2136" s="29">
        <f t="shared" si="231"/>
        <v>2020</v>
      </c>
      <c r="C2136" s="29">
        <f t="shared" si="232"/>
        <v>11</v>
      </c>
      <c r="D2136" s="29" t="str">
        <f t="shared" si="233"/>
        <v>Kasım</v>
      </c>
      <c r="E2136" s="29">
        <f t="shared" si="234"/>
        <v>4</v>
      </c>
      <c r="F2136" s="29">
        <f t="shared" si="235"/>
        <v>45</v>
      </c>
      <c r="G2136" s="29">
        <f t="shared" si="236"/>
        <v>3</v>
      </c>
      <c r="H2136" s="29" t="str">
        <f t="shared" si="237"/>
        <v>Çarşamba</v>
      </c>
    </row>
    <row r="2137" spans="1:8" ht="10.5" customHeight="1" x14ac:dyDescent="0.25">
      <c r="A2137" s="28">
        <v>44140</v>
      </c>
      <c r="B2137" s="29">
        <f t="shared" si="231"/>
        <v>2020</v>
      </c>
      <c r="C2137" s="29">
        <f t="shared" si="232"/>
        <v>11</v>
      </c>
      <c r="D2137" s="29" t="str">
        <f t="shared" si="233"/>
        <v>Kasım</v>
      </c>
      <c r="E2137" s="29">
        <f t="shared" si="234"/>
        <v>4</v>
      </c>
      <c r="F2137" s="29">
        <f t="shared" si="235"/>
        <v>45</v>
      </c>
      <c r="G2137" s="29">
        <f t="shared" si="236"/>
        <v>4</v>
      </c>
      <c r="H2137" s="29" t="str">
        <f t="shared" si="237"/>
        <v>Perşembe</v>
      </c>
    </row>
    <row r="2138" spans="1:8" ht="10.5" customHeight="1" x14ac:dyDescent="0.25">
      <c r="A2138" s="28">
        <v>44141</v>
      </c>
      <c r="B2138" s="29">
        <f t="shared" si="231"/>
        <v>2020</v>
      </c>
      <c r="C2138" s="29">
        <f t="shared" si="232"/>
        <v>11</v>
      </c>
      <c r="D2138" s="29" t="str">
        <f t="shared" si="233"/>
        <v>Kasım</v>
      </c>
      <c r="E2138" s="29">
        <f t="shared" si="234"/>
        <v>4</v>
      </c>
      <c r="F2138" s="29">
        <f t="shared" si="235"/>
        <v>45</v>
      </c>
      <c r="G2138" s="29">
        <f t="shared" si="236"/>
        <v>5</v>
      </c>
      <c r="H2138" s="29" t="str">
        <f t="shared" si="237"/>
        <v>Cuma</v>
      </c>
    </row>
    <row r="2139" spans="1:8" ht="10.5" customHeight="1" x14ac:dyDescent="0.25">
      <c r="A2139" s="28">
        <v>44142</v>
      </c>
      <c r="B2139" s="29">
        <f t="shared" si="231"/>
        <v>2020</v>
      </c>
      <c r="C2139" s="29">
        <f t="shared" si="232"/>
        <v>11</v>
      </c>
      <c r="D2139" s="29" t="str">
        <f t="shared" si="233"/>
        <v>Kasım</v>
      </c>
      <c r="E2139" s="29">
        <f t="shared" si="234"/>
        <v>4</v>
      </c>
      <c r="F2139" s="29">
        <f t="shared" si="235"/>
        <v>45</v>
      </c>
      <c r="G2139" s="29">
        <f t="shared" si="236"/>
        <v>6</v>
      </c>
      <c r="H2139" s="29" t="str">
        <f t="shared" si="237"/>
        <v>Cumartesi</v>
      </c>
    </row>
    <row r="2140" spans="1:8" ht="10.5" customHeight="1" x14ac:dyDescent="0.25">
      <c r="A2140" s="28">
        <v>44143</v>
      </c>
      <c r="B2140" s="29">
        <f t="shared" si="231"/>
        <v>2020</v>
      </c>
      <c r="C2140" s="29">
        <f t="shared" si="232"/>
        <v>11</v>
      </c>
      <c r="D2140" s="29" t="str">
        <f t="shared" si="233"/>
        <v>Kasım</v>
      </c>
      <c r="E2140" s="29">
        <f t="shared" si="234"/>
        <v>4</v>
      </c>
      <c r="F2140" s="29">
        <f t="shared" si="235"/>
        <v>45</v>
      </c>
      <c r="G2140" s="29">
        <f t="shared" si="236"/>
        <v>7</v>
      </c>
      <c r="H2140" s="29" t="str">
        <f t="shared" si="237"/>
        <v>Pazar</v>
      </c>
    </row>
    <row r="2141" spans="1:8" ht="10.5" customHeight="1" x14ac:dyDescent="0.25">
      <c r="A2141" s="28">
        <v>44144</v>
      </c>
      <c r="B2141" s="29">
        <f t="shared" si="231"/>
        <v>2020</v>
      </c>
      <c r="C2141" s="29">
        <f t="shared" si="232"/>
        <v>11</v>
      </c>
      <c r="D2141" s="29" t="str">
        <f t="shared" si="233"/>
        <v>Kasım</v>
      </c>
      <c r="E2141" s="29">
        <f t="shared" si="234"/>
        <v>4</v>
      </c>
      <c r="F2141" s="29">
        <f t="shared" si="235"/>
        <v>46</v>
      </c>
      <c r="G2141" s="29">
        <f t="shared" si="236"/>
        <v>1</v>
      </c>
      <c r="H2141" s="29" t="str">
        <f t="shared" si="237"/>
        <v>Pazartesi</v>
      </c>
    </row>
    <row r="2142" spans="1:8" ht="10.5" customHeight="1" x14ac:dyDescent="0.25">
      <c r="A2142" s="28">
        <v>44145</v>
      </c>
      <c r="B2142" s="29">
        <f t="shared" si="231"/>
        <v>2020</v>
      </c>
      <c r="C2142" s="29">
        <f t="shared" si="232"/>
        <v>11</v>
      </c>
      <c r="D2142" s="29" t="str">
        <f t="shared" si="233"/>
        <v>Kasım</v>
      </c>
      <c r="E2142" s="29">
        <f t="shared" si="234"/>
        <v>4</v>
      </c>
      <c r="F2142" s="29">
        <f t="shared" si="235"/>
        <v>46</v>
      </c>
      <c r="G2142" s="29">
        <f t="shared" si="236"/>
        <v>2</v>
      </c>
      <c r="H2142" s="29" t="str">
        <f t="shared" si="237"/>
        <v>Salı</v>
      </c>
    </row>
    <row r="2143" spans="1:8" ht="10.5" customHeight="1" x14ac:dyDescent="0.25">
      <c r="A2143" s="28">
        <v>44146</v>
      </c>
      <c r="B2143" s="29">
        <f t="shared" si="231"/>
        <v>2020</v>
      </c>
      <c r="C2143" s="29">
        <f t="shared" si="232"/>
        <v>11</v>
      </c>
      <c r="D2143" s="29" t="str">
        <f t="shared" si="233"/>
        <v>Kasım</v>
      </c>
      <c r="E2143" s="29">
        <f t="shared" si="234"/>
        <v>4</v>
      </c>
      <c r="F2143" s="29">
        <f t="shared" si="235"/>
        <v>46</v>
      </c>
      <c r="G2143" s="29">
        <f t="shared" si="236"/>
        <v>3</v>
      </c>
      <c r="H2143" s="29" t="str">
        <f t="shared" si="237"/>
        <v>Çarşamba</v>
      </c>
    </row>
    <row r="2144" spans="1:8" ht="10.5" customHeight="1" x14ac:dyDescent="0.25">
      <c r="A2144" s="28">
        <v>44147</v>
      </c>
      <c r="B2144" s="29">
        <f t="shared" si="231"/>
        <v>2020</v>
      </c>
      <c r="C2144" s="29">
        <f t="shared" si="232"/>
        <v>11</v>
      </c>
      <c r="D2144" s="29" t="str">
        <f t="shared" si="233"/>
        <v>Kasım</v>
      </c>
      <c r="E2144" s="29">
        <f t="shared" si="234"/>
        <v>4</v>
      </c>
      <c r="F2144" s="29">
        <f t="shared" si="235"/>
        <v>46</v>
      </c>
      <c r="G2144" s="29">
        <f t="shared" si="236"/>
        <v>4</v>
      </c>
      <c r="H2144" s="29" t="str">
        <f t="shared" si="237"/>
        <v>Perşembe</v>
      </c>
    </row>
    <row r="2145" spans="1:8" ht="10.5" customHeight="1" x14ac:dyDescent="0.25">
      <c r="A2145" s="28">
        <v>44148</v>
      </c>
      <c r="B2145" s="29">
        <f t="shared" si="231"/>
        <v>2020</v>
      </c>
      <c r="C2145" s="29">
        <f t="shared" si="232"/>
        <v>11</v>
      </c>
      <c r="D2145" s="29" t="str">
        <f t="shared" si="233"/>
        <v>Kasım</v>
      </c>
      <c r="E2145" s="29">
        <f t="shared" si="234"/>
        <v>4</v>
      </c>
      <c r="F2145" s="29">
        <f t="shared" si="235"/>
        <v>46</v>
      </c>
      <c r="G2145" s="29">
        <f t="shared" si="236"/>
        <v>5</v>
      </c>
      <c r="H2145" s="29" t="str">
        <f t="shared" si="237"/>
        <v>Cuma</v>
      </c>
    </row>
    <row r="2146" spans="1:8" ht="10.5" customHeight="1" x14ac:dyDescent="0.25">
      <c r="A2146" s="28">
        <v>44149</v>
      </c>
      <c r="B2146" s="29">
        <f t="shared" si="231"/>
        <v>2020</v>
      </c>
      <c r="C2146" s="29">
        <f t="shared" si="232"/>
        <v>11</v>
      </c>
      <c r="D2146" s="29" t="str">
        <f t="shared" si="233"/>
        <v>Kasım</v>
      </c>
      <c r="E2146" s="29">
        <f t="shared" si="234"/>
        <v>4</v>
      </c>
      <c r="F2146" s="29">
        <f t="shared" si="235"/>
        <v>46</v>
      </c>
      <c r="G2146" s="29">
        <f t="shared" si="236"/>
        <v>6</v>
      </c>
      <c r="H2146" s="29" t="str">
        <f t="shared" si="237"/>
        <v>Cumartesi</v>
      </c>
    </row>
    <row r="2147" spans="1:8" ht="10.5" customHeight="1" x14ac:dyDescent="0.25">
      <c r="A2147" s="28">
        <v>44150</v>
      </c>
      <c r="B2147" s="29">
        <f t="shared" si="231"/>
        <v>2020</v>
      </c>
      <c r="C2147" s="29">
        <f t="shared" si="232"/>
        <v>11</v>
      </c>
      <c r="D2147" s="29" t="str">
        <f t="shared" si="233"/>
        <v>Kasım</v>
      </c>
      <c r="E2147" s="29">
        <f t="shared" si="234"/>
        <v>4</v>
      </c>
      <c r="F2147" s="29">
        <f t="shared" si="235"/>
        <v>46</v>
      </c>
      <c r="G2147" s="29">
        <f t="shared" si="236"/>
        <v>7</v>
      </c>
      <c r="H2147" s="29" t="str">
        <f t="shared" si="237"/>
        <v>Pazar</v>
      </c>
    </row>
    <row r="2148" spans="1:8" ht="10.5" customHeight="1" x14ac:dyDescent="0.25">
      <c r="A2148" s="28">
        <v>44151</v>
      </c>
      <c r="B2148" s="29">
        <f t="shared" si="231"/>
        <v>2020</v>
      </c>
      <c r="C2148" s="29">
        <f t="shared" si="232"/>
        <v>11</v>
      </c>
      <c r="D2148" s="29" t="str">
        <f t="shared" si="233"/>
        <v>Kasım</v>
      </c>
      <c r="E2148" s="29">
        <f t="shared" si="234"/>
        <v>4</v>
      </c>
      <c r="F2148" s="29">
        <f t="shared" si="235"/>
        <v>47</v>
      </c>
      <c r="G2148" s="29">
        <f t="shared" si="236"/>
        <v>1</v>
      </c>
      <c r="H2148" s="29" t="str">
        <f t="shared" si="237"/>
        <v>Pazartesi</v>
      </c>
    </row>
    <row r="2149" spans="1:8" ht="10.5" customHeight="1" x14ac:dyDescent="0.25">
      <c r="A2149" s="28">
        <v>44152</v>
      </c>
      <c r="B2149" s="29">
        <f t="shared" si="231"/>
        <v>2020</v>
      </c>
      <c r="C2149" s="29">
        <f t="shared" si="232"/>
        <v>11</v>
      </c>
      <c r="D2149" s="29" t="str">
        <f t="shared" si="233"/>
        <v>Kasım</v>
      </c>
      <c r="E2149" s="29">
        <f t="shared" si="234"/>
        <v>4</v>
      </c>
      <c r="F2149" s="29">
        <f t="shared" si="235"/>
        <v>47</v>
      </c>
      <c r="G2149" s="29">
        <f t="shared" si="236"/>
        <v>2</v>
      </c>
      <c r="H2149" s="29" t="str">
        <f t="shared" si="237"/>
        <v>Salı</v>
      </c>
    </row>
    <row r="2150" spans="1:8" ht="10.5" customHeight="1" x14ac:dyDescent="0.25">
      <c r="A2150" s="28">
        <v>44153</v>
      </c>
      <c r="B2150" s="29">
        <f t="shared" si="231"/>
        <v>2020</v>
      </c>
      <c r="C2150" s="29">
        <f t="shared" si="232"/>
        <v>11</v>
      </c>
      <c r="D2150" s="29" t="str">
        <f t="shared" si="233"/>
        <v>Kasım</v>
      </c>
      <c r="E2150" s="29">
        <f t="shared" si="234"/>
        <v>4</v>
      </c>
      <c r="F2150" s="29">
        <f t="shared" si="235"/>
        <v>47</v>
      </c>
      <c r="G2150" s="29">
        <f t="shared" si="236"/>
        <v>3</v>
      </c>
      <c r="H2150" s="29" t="str">
        <f t="shared" si="237"/>
        <v>Çarşamba</v>
      </c>
    </row>
    <row r="2151" spans="1:8" ht="10.5" customHeight="1" x14ac:dyDescent="0.25">
      <c r="A2151" s="28">
        <v>44154</v>
      </c>
      <c r="B2151" s="29">
        <f t="shared" si="231"/>
        <v>2020</v>
      </c>
      <c r="C2151" s="29">
        <f t="shared" si="232"/>
        <v>11</v>
      </c>
      <c r="D2151" s="29" t="str">
        <f t="shared" si="233"/>
        <v>Kasım</v>
      </c>
      <c r="E2151" s="29">
        <f t="shared" si="234"/>
        <v>4</v>
      </c>
      <c r="F2151" s="29">
        <f t="shared" si="235"/>
        <v>47</v>
      </c>
      <c r="G2151" s="29">
        <f t="shared" si="236"/>
        <v>4</v>
      </c>
      <c r="H2151" s="29" t="str">
        <f t="shared" si="237"/>
        <v>Perşembe</v>
      </c>
    </row>
    <row r="2152" spans="1:8" ht="10.5" customHeight="1" x14ac:dyDescent="0.25">
      <c r="A2152" s="28">
        <v>44155</v>
      </c>
      <c r="B2152" s="29">
        <f t="shared" si="231"/>
        <v>2020</v>
      </c>
      <c r="C2152" s="29">
        <f t="shared" si="232"/>
        <v>11</v>
      </c>
      <c r="D2152" s="29" t="str">
        <f t="shared" si="233"/>
        <v>Kasım</v>
      </c>
      <c r="E2152" s="29">
        <f t="shared" si="234"/>
        <v>4</v>
      </c>
      <c r="F2152" s="29">
        <f t="shared" si="235"/>
        <v>47</v>
      </c>
      <c r="G2152" s="29">
        <f t="shared" si="236"/>
        <v>5</v>
      </c>
      <c r="H2152" s="29" t="str">
        <f t="shared" si="237"/>
        <v>Cuma</v>
      </c>
    </row>
    <row r="2153" spans="1:8" ht="10.5" customHeight="1" x14ac:dyDescent="0.25">
      <c r="A2153" s="28">
        <v>44156</v>
      </c>
      <c r="B2153" s="29">
        <f t="shared" si="231"/>
        <v>2020</v>
      </c>
      <c r="C2153" s="29">
        <f t="shared" si="232"/>
        <v>11</v>
      </c>
      <c r="D2153" s="29" t="str">
        <f t="shared" si="233"/>
        <v>Kasım</v>
      </c>
      <c r="E2153" s="29">
        <f t="shared" si="234"/>
        <v>4</v>
      </c>
      <c r="F2153" s="29">
        <f t="shared" si="235"/>
        <v>47</v>
      </c>
      <c r="G2153" s="29">
        <f t="shared" si="236"/>
        <v>6</v>
      </c>
      <c r="H2153" s="29" t="str">
        <f t="shared" si="237"/>
        <v>Cumartesi</v>
      </c>
    </row>
    <row r="2154" spans="1:8" ht="10.5" customHeight="1" x14ac:dyDescent="0.25">
      <c r="A2154" s="28">
        <v>44157</v>
      </c>
      <c r="B2154" s="29">
        <f t="shared" si="231"/>
        <v>2020</v>
      </c>
      <c r="C2154" s="29">
        <f t="shared" si="232"/>
        <v>11</v>
      </c>
      <c r="D2154" s="29" t="str">
        <f t="shared" si="233"/>
        <v>Kasım</v>
      </c>
      <c r="E2154" s="29">
        <f t="shared" si="234"/>
        <v>4</v>
      </c>
      <c r="F2154" s="29">
        <f t="shared" si="235"/>
        <v>47</v>
      </c>
      <c r="G2154" s="29">
        <f t="shared" si="236"/>
        <v>7</v>
      </c>
      <c r="H2154" s="29" t="str">
        <f t="shared" si="237"/>
        <v>Pazar</v>
      </c>
    </row>
    <row r="2155" spans="1:8" ht="10.5" customHeight="1" x14ac:dyDescent="0.25">
      <c r="A2155" s="28">
        <v>44158</v>
      </c>
      <c r="B2155" s="29">
        <f t="shared" si="231"/>
        <v>2020</v>
      </c>
      <c r="C2155" s="29">
        <f t="shared" si="232"/>
        <v>11</v>
      </c>
      <c r="D2155" s="29" t="str">
        <f t="shared" si="233"/>
        <v>Kasım</v>
      </c>
      <c r="E2155" s="29">
        <f t="shared" si="234"/>
        <v>4</v>
      </c>
      <c r="F2155" s="29">
        <f t="shared" si="235"/>
        <v>48</v>
      </c>
      <c r="G2155" s="29">
        <f t="shared" si="236"/>
        <v>1</v>
      </c>
      <c r="H2155" s="29" t="str">
        <f t="shared" si="237"/>
        <v>Pazartesi</v>
      </c>
    </row>
    <row r="2156" spans="1:8" ht="10.5" customHeight="1" x14ac:dyDescent="0.25">
      <c r="A2156" s="28">
        <v>44159</v>
      </c>
      <c r="B2156" s="29">
        <f t="shared" si="231"/>
        <v>2020</v>
      </c>
      <c r="C2156" s="29">
        <f t="shared" si="232"/>
        <v>11</v>
      </c>
      <c r="D2156" s="29" t="str">
        <f t="shared" si="233"/>
        <v>Kasım</v>
      </c>
      <c r="E2156" s="29">
        <f t="shared" si="234"/>
        <v>4</v>
      </c>
      <c r="F2156" s="29">
        <f t="shared" si="235"/>
        <v>48</v>
      </c>
      <c r="G2156" s="29">
        <f t="shared" si="236"/>
        <v>2</v>
      </c>
      <c r="H2156" s="29" t="str">
        <f t="shared" si="237"/>
        <v>Salı</v>
      </c>
    </row>
    <row r="2157" spans="1:8" ht="10.5" customHeight="1" x14ac:dyDescent="0.25">
      <c r="A2157" s="28">
        <v>44160</v>
      </c>
      <c r="B2157" s="29">
        <f t="shared" si="231"/>
        <v>2020</v>
      </c>
      <c r="C2157" s="29">
        <f t="shared" si="232"/>
        <v>11</v>
      </c>
      <c r="D2157" s="29" t="str">
        <f t="shared" si="233"/>
        <v>Kasım</v>
      </c>
      <c r="E2157" s="29">
        <f t="shared" si="234"/>
        <v>4</v>
      </c>
      <c r="F2157" s="29">
        <f t="shared" si="235"/>
        <v>48</v>
      </c>
      <c r="G2157" s="29">
        <f t="shared" si="236"/>
        <v>3</v>
      </c>
      <c r="H2157" s="29" t="str">
        <f t="shared" si="237"/>
        <v>Çarşamba</v>
      </c>
    </row>
    <row r="2158" spans="1:8" ht="10.5" customHeight="1" x14ac:dyDescent="0.25">
      <c r="A2158" s="28">
        <v>44161</v>
      </c>
      <c r="B2158" s="29">
        <f t="shared" si="231"/>
        <v>2020</v>
      </c>
      <c r="C2158" s="29">
        <f t="shared" si="232"/>
        <v>11</v>
      </c>
      <c r="D2158" s="29" t="str">
        <f t="shared" si="233"/>
        <v>Kasım</v>
      </c>
      <c r="E2158" s="29">
        <f t="shared" si="234"/>
        <v>4</v>
      </c>
      <c r="F2158" s="29">
        <f t="shared" si="235"/>
        <v>48</v>
      </c>
      <c r="G2158" s="29">
        <f t="shared" si="236"/>
        <v>4</v>
      </c>
      <c r="H2158" s="29" t="str">
        <f t="shared" si="237"/>
        <v>Perşembe</v>
      </c>
    </row>
    <row r="2159" spans="1:8" ht="10.5" customHeight="1" x14ac:dyDescent="0.25">
      <c r="A2159" s="28">
        <v>44162</v>
      </c>
      <c r="B2159" s="29">
        <f t="shared" si="231"/>
        <v>2020</v>
      </c>
      <c r="C2159" s="29">
        <f t="shared" si="232"/>
        <v>11</v>
      </c>
      <c r="D2159" s="29" t="str">
        <f t="shared" si="233"/>
        <v>Kasım</v>
      </c>
      <c r="E2159" s="29">
        <f t="shared" si="234"/>
        <v>4</v>
      </c>
      <c r="F2159" s="29">
        <f t="shared" si="235"/>
        <v>48</v>
      </c>
      <c r="G2159" s="29">
        <f t="shared" si="236"/>
        <v>5</v>
      </c>
      <c r="H2159" s="29" t="str">
        <f t="shared" si="237"/>
        <v>Cuma</v>
      </c>
    </row>
    <row r="2160" spans="1:8" ht="10.5" customHeight="1" x14ac:dyDescent="0.25">
      <c r="A2160" s="28">
        <v>44163</v>
      </c>
      <c r="B2160" s="29">
        <f t="shared" si="231"/>
        <v>2020</v>
      </c>
      <c r="C2160" s="29">
        <f t="shared" si="232"/>
        <v>11</v>
      </c>
      <c r="D2160" s="29" t="str">
        <f t="shared" si="233"/>
        <v>Kasım</v>
      </c>
      <c r="E2160" s="29">
        <f t="shared" si="234"/>
        <v>4</v>
      </c>
      <c r="F2160" s="29">
        <f t="shared" si="235"/>
        <v>48</v>
      </c>
      <c r="G2160" s="29">
        <f t="shared" si="236"/>
        <v>6</v>
      </c>
      <c r="H2160" s="29" t="str">
        <f t="shared" si="237"/>
        <v>Cumartesi</v>
      </c>
    </row>
    <row r="2161" spans="1:8" ht="10.5" customHeight="1" x14ac:dyDescent="0.25">
      <c r="A2161" s="28">
        <v>44164</v>
      </c>
      <c r="B2161" s="29">
        <f t="shared" si="231"/>
        <v>2020</v>
      </c>
      <c r="C2161" s="29">
        <f t="shared" si="232"/>
        <v>11</v>
      </c>
      <c r="D2161" s="29" t="str">
        <f t="shared" si="233"/>
        <v>Kasım</v>
      </c>
      <c r="E2161" s="29">
        <f t="shared" si="234"/>
        <v>4</v>
      </c>
      <c r="F2161" s="29">
        <f t="shared" si="235"/>
        <v>48</v>
      </c>
      <c r="G2161" s="29">
        <f t="shared" si="236"/>
        <v>7</v>
      </c>
      <c r="H2161" s="29" t="str">
        <f t="shared" si="237"/>
        <v>Pazar</v>
      </c>
    </row>
    <row r="2162" spans="1:8" ht="10.5" customHeight="1" x14ac:dyDescent="0.25">
      <c r="A2162" s="28">
        <v>44165</v>
      </c>
      <c r="B2162" s="29">
        <f t="shared" si="231"/>
        <v>2020</v>
      </c>
      <c r="C2162" s="29">
        <f t="shared" si="232"/>
        <v>11</v>
      </c>
      <c r="D2162" s="29" t="str">
        <f t="shared" si="233"/>
        <v>Kasım</v>
      </c>
      <c r="E2162" s="29">
        <f t="shared" si="234"/>
        <v>4</v>
      </c>
      <c r="F2162" s="29">
        <f t="shared" si="235"/>
        <v>49</v>
      </c>
      <c r="G2162" s="29">
        <f t="shared" si="236"/>
        <v>1</v>
      </c>
      <c r="H2162" s="29" t="str">
        <f t="shared" si="237"/>
        <v>Pazartesi</v>
      </c>
    </row>
    <row r="2163" spans="1:8" ht="10.5" customHeight="1" x14ac:dyDescent="0.25">
      <c r="A2163" s="28">
        <v>44166</v>
      </c>
      <c r="B2163" s="29">
        <f t="shared" si="231"/>
        <v>2020</v>
      </c>
      <c r="C2163" s="29">
        <f t="shared" si="232"/>
        <v>12</v>
      </c>
      <c r="D2163" s="29" t="str">
        <f t="shared" si="233"/>
        <v>Aralık</v>
      </c>
      <c r="E2163" s="29">
        <f t="shared" si="234"/>
        <v>4</v>
      </c>
      <c r="F2163" s="29">
        <f t="shared" si="235"/>
        <v>49</v>
      </c>
      <c r="G2163" s="29">
        <f t="shared" si="236"/>
        <v>2</v>
      </c>
      <c r="H2163" s="29" t="str">
        <f t="shared" si="237"/>
        <v>Salı</v>
      </c>
    </row>
    <row r="2164" spans="1:8" ht="10.5" customHeight="1" x14ac:dyDescent="0.25">
      <c r="A2164" s="28">
        <v>44167</v>
      </c>
      <c r="B2164" s="29">
        <f t="shared" si="231"/>
        <v>2020</v>
      </c>
      <c r="C2164" s="29">
        <f t="shared" si="232"/>
        <v>12</v>
      </c>
      <c r="D2164" s="29" t="str">
        <f t="shared" si="233"/>
        <v>Aralık</v>
      </c>
      <c r="E2164" s="29">
        <f t="shared" si="234"/>
        <v>4</v>
      </c>
      <c r="F2164" s="29">
        <f t="shared" si="235"/>
        <v>49</v>
      </c>
      <c r="G2164" s="29">
        <f t="shared" si="236"/>
        <v>3</v>
      </c>
      <c r="H2164" s="29" t="str">
        <f t="shared" si="237"/>
        <v>Çarşamba</v>
      </c>
    </row>
    <row r="2165" spans="1:8" ht="10.5" customHeight="1" x14ac:dyDescent="0.25">
      <c r="A2165" s="28">
        <v>44168</v>
      </c>
      <c r="B2165" s="29">
        <f t="shared" si="231"/>
        <v>2020</v>
      </c>
      <c r="C2165" s="29">
        <f t="shared" si="232"/>
        <v>12</v>
      </c>
      <c r="D2165" s="29" t="str">
        <f t="shared" si="233"/>
        <v>Aralık</v>
      </c>
      <c r="E2165" s="29">
        <f t="shared" si="234"/>
        <v>4</v>
      </c>
      <c r="F2165" s="29">
        <f t="shared" si="235"/>
        <v>49</v>
      </c>
      <c r="G2165" s="29">
        <f t="shared" si="236"/>
        <v>4</v>
      </c>
      <c r="H2165" s="29" t="str">
        <f t="shared" si="237"/>
        <v>Perşembe</v>
      </c>
    </row>
    <row r="2166" spans="1:8" ht="10.5" customHeight="1" x14ac:dyDescent="0.25">
      <c r="A2166" s="28">
        <v>44169</v>
      </c>
      <c r="B2166" s="29">
        <f t="shared" si="231"/>
        <v>2020</v>
      </c>
      <c r="C2166" s="29">
        <f t="shared" si="232"/>
        <v>12</v>
      </c>
      <c r="D2166" s="29" t="str">
        <f t="shared" si="233"/>
        <v>Aralık</v>
      </c>
      <c r="E2166" s="29">
        <f t="shared" si="234"/>
        <v>4</v>
      </c>
      <c r="F2166" s="29">
        <f t="shared" si="235"/>
        <v>49</v>
      </c>
      <c r="G2166" s="29">
        <f t="shared" si="236"/>
        <v>5</v>
      </c>
      <c r="H2166" s="29" t="str">
        <f t="shared" si="237"/>
        <v>Cuma</v>
      </c>
    </row>
    <row r="2167" spans="1:8" ht="10.5" customHeight="1" x14ac:dyDescent="0.25">
      <c r="A2167" s="28">
        <v>44170</v>
      </c>
      <c r="B2167" s="29">
        <f t="shared" si="231"/>
        <v>2020</v>
      </c>
      <c r="C2167" s="29">
        <f t="shared" si="232"/>
        <v>12</v>
      </c>
      <c r="D2167" s="29" t="str">
        <f t="shared" si="233"/>
        <v>Aralık</v>
      </c>
      <c r="E2167" s="29">
        <f t="shared" si="234"/>
        <v>4</v>
      </c>
      <c r="F2167" s="29">
        <f t="shared" si="235"/>
        <v>49</v>
      </c>
      <c r="G2167" s="29">
        <f t="shared" si="236"/>
        <v>6</v>
      </c>
      <c r="H2167" s="29" t="str">
        <f t="shared" si="237"/>
        <v>Cumartesi</v>
      </c>
    </row>
    <row r="2168" spans="1:8" ht="10.5" customHeight="1" x14ac:dyDescent="0.25">
      <c r="A2168" s="28">
        <v>44171</v>
      </c>
      <c r="B2168" s="29">
        <f t="shared" si="231"/>
        <v>2020</v>
      </c>
      <c r="C2168" s="29">
        <f t="shared" si="232"/>
        <v>12</v>
      </c>
      <c r="D2168" s="29" t="str">
        <f t="shared" si="233"/>
        <v>Aralık</v>
      </c>
      <c r="E2168" s="29">
        <f t="shared" si="234"/>
        <v>4</v>
      </c>
      <c r="F2168" s="29">
        <f t="shared" si="235"/>
        <v>49</v>
      </c>
      <c r="G2168" s="29">
        <f t="shared" si="236"/>
        <v>7</v>
      </c>
      <c r="H2168" s="29" t="str">
        <f t="shared" si="237"/>
        <v>Pazar</v>
      </c>
    </row>
    <row r="2169" spans="1:8" ht="10.5" customHeight="1" x14ac:dyDescent="0.25">
      <c r="A2169" s="28">
        <v>44172</v>
      </c>
      <c r="B2169" s="29">
        <f t="shared" si="231"/>
        <v>2020</v>
      </c>
      <c r="C2169" s="29">
        <f t="shared" si="232"/>
        <v>12</v>
      </c>
      <c r="D2169" s="29" t="str">
        <f t="shared" si="233"/>
        <v>Aralık</v>
      </c>
      <c r="E2169" s="29">
        <f t="shared" si="234"/>
        <v>4</v>
      </c>
      <c r="F2169" s="29">
        <f t="shared" si="235"/>
        <v>50</v>
      </c>
      <c r="G2169" s="29">
        <f t="shared" si="236"/>
        <v>1</v>
      </c>
      <c r="H2169" s="29" t="str">
        <f t="shared" si="237"/>
        <v>Pazartesi</v>
      </c>
    </row>
    <row r="2170" spans="1:8" ht="10.5" customHeight="1" x14ac:dyDescent="0.25">
      <c r="A2170" s="28">
        <v>44173</v>
      </c>
      <c r="B2170" s="29">
        <f t="shared" si="231"/>
        <v>2020</v>
      </c>
      <c r="C2170" s="29">
        <f t="shared" si="232"/>
        <v>12</v>
      </c>
      <c r="D2170" s="29" t="str">
        <f t="shared" si="233"/>
        <v>Aralık</v>
      </c>
      <c r="E2170" s="29">
        <f t="shared" si="234"/>
        <v>4</v>
      </c>
      <c r="F2170" s="29">
        <f t="shared" si="235"/>
        <v>50</v>
      </c>
      <c r="G2170" s="29">
        <f t="shared" si="236"/>
        <v>2</v>
      </c>
      <c r="H2170" s="29" t="str">
        <f t="shared" si="237"/>
        <v>Salı</v>
      </c>
    </row>
    <row r="2171" spans="1:8" ht="10.5" customHeight="1" x14ac:dyDescent="0.25">
      <c r="A2171" s="28">
        <v>44174</v>
      </c>
      <c r="B2171" s="29">
        <f t="shared" si="231"/>
        <v>2020</v>
      </c>
      <c r="C2171" s="29">
        <f t="shared" si="232"/>
        <v>12</v>
      </c>
      <c r="D2171" s="29" t="str">
        <f t="shared" si="233"/>
        <v>Aralık</v>
      </c>
      <c r="E2171" s="29">
        <f t="shared" si="234"/>
        <v>4</v>
      </c>
      <c r="F2171" s="29">
        <f t="shared" si="235"/>
        <v>50</v>
      </c>
      <c r="G2171" s="29">
        <f t="shared" si="236"/>
        <v>3</v>
      </c>
      <c r="H2171" s="29" t="str">
        <f t="shared" si="237"/>
        <v>Çarşamba</v>
      </c>
    </row>
    <row r="2172" spans="1:8" ht="10.5" customHeight="1" x14ac:dyDescent="0.25">
      <c r="A2172" s="28">
        <v>44175</v>
      </c>
      <c r="B2172" s="29">
        <f t="shared" si="231"/>
        <v>2020</v>
      </c>
      <c r="C2172" s="29">
        <f t="shared" si="232"/>
        <v>12</v>
      </c>
      <c r="D2172" s="29" t="str">
        <f t="shared" si="233"/>
        <v>Aralık</v>
      </c>
      <c r="E2172" s="29">
        <f t="shared" si="234"/>
        <v>4</v>
      </c>
      <c r="F2172" s="29">
        <f t="shared" si="235"/>
        <v>50</v>
      </c>
      <c r="G2172" s="29">
        <f t="shared" si="236"/>
        <v>4</v>
      </c>
      <c r="H2172" s="29" t="str">
        <f t="shared" si="237"/>
        <v>Perşembe</v>
      </c>
    </row>
    <row r="2173" spans="1:8" ht="10.5" customHeight="1" x14ac:dyDescent="0.25">
      <c r="A2173" s="28">
        <v>44176</v>
      </c>
      <c r="B2173" s="29">
        <f t="shared" si="231"/>
        <v>2020</v>
      </c>
      <c r="C2173" s="29">
        <f t="shared" si="232"/>
        <v>12</v>
      </c>
      <c r="D2173" s="29" t="str">
        <f t="shared" si="233"/>
        <v>Aralık</v>
      </c>
      <c r="E2173" s="29">
        <f t="shared" si="234"/>
        <v>4</v>
      </c>
      <c r="F2173" s="29">
        <f t="shared" si="235"/>
        <v>50</v>
      </c>
      <c r="G2173" s="29">
        <f t="shared" si="236"/>
        <v>5</v>
      </c>
      <c r="H2173" s="29" t="str">
        <f t="shared" si="237"/>
        <v>Cuma</v>
      </c>
    </row>
    <row r="2174" spans="1:8" ht="10.5" customHeight="1" x14ac:dyDescent="0.25">
      <c r="A2174" s="28">
        <v>44177</v>
      </c>
      <c r="B2174" s="29">
        <f t="shared" si="231"/>
        <v>2020</v>
      </c>
      <c r="C2174" s="29">
        <f t="shared" si="232"/>
        <v>12</v>
      </c>
      <c r="D2174" s="29" t="str">
        <f t="shared" si="233"/>
        <v>Aralık</v>
      </c>
      <c r="E2174" s="29">
        <f t="shared" si="234"/>
        <v>4</v>
      </c>
      <c r="F2174" s="29">
        <f t="shared" si="235"/>
        <v>50</v>
      </c>
      <c r="G2174" s="29">
        <f t="shared" si="236"/>
        <v>6</v>
      </c>
      <c r="H2174" s="29" t="str">
        <f t="shared" si="237"/>
        <v>Cumartesi</v>
      </c>
    </row>
    <row r="2175" spans="1:8" ht="10.5" customHeight="1" x14ac:dyDescent="0.25">
      <c r="A2175" s="28">
        <v>44178</v>
      </c>
      <c r="B2175" s="29">
        <f t="shared" si="231"/>
        <v>2020</v>
      </c>
      <c r="C2175" s="29">
        <f t="shared" si="232"/>
        <v>12</v>
      </c>
      <c r="D2175" s="29" t="str">
        <f t="shared" si="233"/>
        <v>Aralık</v>
      </c>
      <c r="E2175" s="29">
        <f t="shared" si="234"/>
        <v>4</v>
      </c>
      <c r="F2175" s="29">
        <f t="shared" si="235"/>
        <v>50</v>
      </c>
      <c r="G2175" s="29">
        <f t="shared" si="236"/>
        <v>7</v>
      </c>
      <c r="H2175" s="29" t="str">
        <f t="shared" si="237"/>
        <v>Pazar</v>
      </c>
    </row>
    <row r="2176" spans="1:8" ht="10.5" customHeight="1" x14ac:dyDescent="0.25">
      <c r="A2176" s="28">
        <v>44179</v>
      </c>
      <c r="B2176" s="29">
        <f t="shared" si="231"/>
        <v>2020</v>
      </c>
      <c r="C2176" s="29">
        <f t="shared" si="232"/>
        <v>12</v>
      </c>
      <c r="D2176" s="29" t="str">
        <f t="shared" si="233"/>
        <v>Aralık</v>
      </c>
      <c r="E2176" s="29">
        <f t="shared" si="234"/>
        <v>4</v>
      </c>
      <c r="F2176" s="29">
        <f t="shared" si="235"/>
        <v>51</v>
      </c>
      <c r="G2176" s="29">
        <f t="shared" si="236"/>
        <v>1</v>
      </c>
      <c r="H2176" s="29" t="str">
        <f t="shared" si="237"/>
        <v>Pazartesi</v>
      </c>
    </row>
    <row r="2177" spans="1:8" ht="10.5" customHeight="1" x14ac:dyDescent="0.25">
      <c r="A2177" s="28">
        <v>44180</v>
      </c>
      <c r="B2177" s="29">
        <f t="shared" si="231"/>
        <v>2020</v>
      </c>
      <c r="C2177" s="29">
        <f t="shared" si="232"/>
        <v>12</v>
      </c>
      <c r="D2177" s="29" t="str">
        <f t="shared" si="233"/>
        <v>Aralık</v>
      </c>
      <c r="E2177" s="29">
        <f t="shared" si="234"/>
        <v>4</v>
      </c>
      <c r="F2177" s="29">
        <f t="shared" si="235"/>
        <v>51</v>
      </c>
      <c r="G2177" s="29">
        <f t="shared" si="236"/>
        <v>2</v>
      </c>
      <c r="H2177" s="29" t="str">
        <f t="shared" si="237"/>
        <v>Salı</v>
      </c>
    </row>
    <row r="2178" spans="1:8" ht="10.5" customHeight="1" x14ac:dyDescent="0.25">
      <c r="A2178" s="28">
        <v>44181</v>
      </c>
      <c r="B2178" s="29">
        <f t="shared" ref="B2178:B2241" si="238">IF(A2178="","",YEAR(A2178))</f>
        <v>2020</v>
      </c>
      <c r="C2178" s="29">
        <f t="shared" ref="C2178:C2241" si="239">IF(A2178="","",MONTH(A2178))</f>
        <v>12</v>
      </c>
      <c r="D2178" s="29" t="str">
        <f t="shared" ref="D2178:D2241" si="240">IF(A2178="","",CHOOSE(MONTH(A2178),"Ocak","Şubat","Mart","Nisan","Mayıs","Haziran","Temmuz","Ağustos","Eylül","Ekim","Kasım","Aralık"))</f>
        <v>Aralık</v>
      </c>
      <c r="E2178" s="29">
        <f t="shared" ref="E2178:E2241" si="241">IF(A2178="","",ROUNDUP(MONTH(A2178)/3,0))</f>
        <v>4</v>
      </c>
      <c r="F2178" s="29">
        <f t="shared" ref="F2178:F2241" si="242">IF(A2178="","",WEEKNUM(A2178,2))</f>
        <v>51</v>
      </c>
      <c r="G2178" s="29">
        <f t="shared" ref="G2178:G2241" si="243">IF(A2178="","",WEEKDAY(A2178,2))</f>
        <v>3</v>
      </c>
      <c r="H2178" s="29" t="str">
        <f t="shared" ref="H2178:H2241" si="244">IF(A2178="","",CHOOSE(WEEKDAY(A2178,2),"Pazartesi","Salı","Çarşamba","Perşembe","Cuma","Cumartesi","Pazar"))</f>
        <v>Çarşamba</v>
      </c>
    </row>
    <row r="2179" spans="1:8" ht="10.5" customHeight="1" x14ac:dyDescent="0.25">
      <c r="A2179" s="28">
        <v>44182</v>
      </c>
      <c r="B2179" s="29">
        <f t="shared" si="238"/>
        <v>2020</v>
      </c>
      <c r="C2179" s="29">
        <f t="shared" si="239"/>
        <v>12</v>
      </c>
      <c r="D2179" s="29" t="str">
        <f t="shared" si="240"/>
        <v>Aralık</v>
      </c>
      <c r="E2179" s="29">
        <f t="shared" si="241"/>
        <v>4</v>
      </c>
      <c r="F2179" s="29">
        <f t="shared" si="242"/>
        <v>51</v>
      </c>
      <c r="G2179" s="29">
        <f t="shared" si="243"/>
        <v>4</v>
      </c>
      <c r="H2179" s="29" t="str">
        <f t="shared" si="244"/>
        <v>Perşembe</v>
      </c>
    </row>
    <row r="2180" spans="1:8" ht="10.5" customHeight="1" x14ac:dyDescent="0.25">
      <c r="A2180" s="28">
        <v>44183</v>
      </c>
      <c r="B2180" s="29">
        <f t="shared" si="238"/>
        <v>2020</v>
      </c>
      <c r="C2180" s="29">
        <f t="shared" si="239"/>
        <v>12</v>
      </c>
      <c r="D2180" s="29" t="str">
        <f t="shared" si="240"/>
        <v>Aralık</v>
      </c>
      <c r="E2180" s="29">
        <f t="shared" si="241"/>
        <v>4</v>
      </c>
      <c r="F2180" s="29">
        <f t="shared" si="242"/>
        <v>51</v>
      </c>
      <c r="G2180" s="29">
        <f t="shared" si="243"/>
        <v>5</v>
      </c>
      <c r="H2180" s="29" t="str">
        <f t="shared" si="244"/>
        <v>Cuma</v>
      </c>
    </row>
    <row r="2181" spans="1:8" ht="10.5" customHeight="1" x14ac:dyDescent="0.25">
      <c r="A2181" s="28">
        <v>44184</v>
      </c>
      <c r="B2181" s="29">
        <f t="shared" si="238"/>
        <v>2020</v>
      </c>
      <c r="C2181" s="29">
        <f t="shared" si="239"/>
        <v>12</v>
      </c>
      <c r="D2181" s="29" t="str">
        <f t="shared" si="240"/>
        <v>Aralık</v>
      </c>
      <c r="E2181" s="29">
        <f t="shared" si="241"/>
        <v>4</v>
      </c>
      <c r="F2181" s="29">
        <f t="shared" si="242"/>
        <v>51</v>
      </c>
      <c r="G2181" s="29">
        <f t="shared" si="243"/>
        <v>6</v>
      </c>
      <c r="H2181" s="29" t="str">
        <f t="shared" si="244"/>
        <v>Cumartesi</v>
      </c>
    </row>
    <row r="2182" spans="1:8" ht="10.5" customHeight="1" x14ac:dyDescent="0.25">
      <c r="A2182" s="28">
        <v>44185</v>
      </c>
      <c r="B2182" s="29">
        <f t="shared" si="238"/>
        <v>2020</v>
      </c>
      <c r="C2182" s="29">
        <f t="shared" si="239"/>
        <v>12</v>
      </c>
      <c r="D2182" s="29" t="str">
        <f t="shared" si="240"/>
        <v>Aralık</v>
      </c>
      <c r="E2182" s="29">
        <f t="shared" si="241"/>
        <v>4</v>
      </c>
      <c r="F2182" s="29">
        <f t="shared" si="242"/>
        <v>51</v>
      </c>
      <c r="G2182" s="29">
        <f t="shared" si="243"/>
        <v>7</v>
      </c>
      <c r="H2182" s="29" t="str">
        <f t="shared" si="244"/>
        <v>Pazar</v>
      </c>
    </row>
    <row r="2183" spans="1:8" ht="10.5" customHeight="1" x14ac:dyDescent="0.25">
      <c r="A2183" s="28">
        <v>44186</v>
      </c>
      <c r="B2183" s="29">
        <f t="shared" si="238"/>
        <v>2020</v>
      </c>
      <c r="C2183" s="29">
        <f t="shared" si="239"/>
        <v>12</v>
      </c>
      <c r="D2183" s="29" t="str">
        <f t="shared" si="240"/>
        <v>Aralık</v>
      </c>
      <c r="E2183" s="29">
        <f t="shared" si="241"/>
        <v>4</v>
      </c>
      <c r="F2183" s="29">
        <f t="shared" si="242"/>
        <v>52</v>
      </c>
      <c r="G2183" s="29">
        <f t="shared" si="243"/>
        <v>1</v>
      </c>
      <c r="H2183" s="29" t="str">
        <f t="shared" si="244"/>
        <v>Pazartesi</v>
      </c>
    </row>
    <row r="2184" spans="1:8" ht="10.5" customHeight="1" x14ac:dyDescent="0.25">
      <c r="A2184" s="28">
        <v>44187</v>
      </c>
      <c r="B2184" s="29">
        <f t="shared" si="238"/>
        <v>2020</v>
      </c>
      <c r="C2184" s="29">
        <f t="shared" si="239"/>
        <v>12</v>
      </c>
      <c r="D2184" s="29" t="str">
        <f t="shared" si="240"/>
        <v>Aralık</v>
      </c>
      <c r="E2184" s="29">
        <f t="shared" si="241"/>
        <v>4</v>
      </c>
      <c r="F2184" s="29">
        <f t="shared" si="242"/>
        <v>52</v>
      </c>
      <c r="G2184" s="29">
        <f t="shared" si="243"/>
        <v>2</v>
      </c>
      <c r="H2184" s="29" t="str">
        <f t="shared" si="244"/>
        <v>Salı</v>
      </c>
    </row>
    <row r="2185" spans="1:8" ht="10.5" customHeight="1" x14ac:dyDescent="0.25">
      <c r="A2185" s="28">
        <v>44188</v>
      </c>
      <c r="B2185" s="29">
        <f t="shared" si="238"/>
        <v>2020</v>
      </c>
      <c r="C2185" s="29">
        <f t="shared" si="239"/>
        <v>12</v>
      </c>
      <c r="D2185" s="29" t="str">
        <f t="shared" si="240"/>
        <v>Aralık</v>
      </c>
      <c r="E2185" s="29">
        <f t="shared" si="241"/>
        <v>4</v>
      </c>
      <c r="F2185" s="29">
        <f t="shared" si="242"/>
        <v>52</v>
      </c>
      <c r="G2185" s="29">
        <f t="shared" si="243"/>
        <v>3</v>
      </c>
      <c r="H2185" s="29" t="str">
        <f t="shared" si="244"/>
        <v>Çarşamba</v>
      </c>
    </row>
    <row r="2186" spans="1:8" ht="10.5" customHeight="1" x14ac:dyDescent="0.25">
      <c r="A2186" s="28">
        <v>44189</v>
      </c>
      <c r="B2186" s="29">
        <f t="shared" si="238"/>
        <v>2020</v>
      </c>
      <c r="C2186" s="29">
        <f t="shared" si="239"/>
        <v>12</v>
      </c>
      <c r="D2186" s="29" t="str">
        <f t="shared" si="240"/>
        <v>Aralık</v>
      </c>
      <c r="E2186" s="29">
        <f t="shared" si="241"/>
        <v>4</v>
      </c>
      <c r="F2186" s="29">
        <f t="shared" si="242"/>
        <v>52</v>
      </c>
      <c r="G2186" s="29">
        <f t="shared" si="243"/>
        <v>4</v>
      </c>
      <c r="H2186" s="29" t="str">
        <f t="shared" si="244"/>
        <v>Perşembe</v>
      </c>
    </row>
    <row r="2187" spans="1:8" ht="10.5" customHeight="1" x14ac:dyDescent="0.25">
      <c r="A2187" s="28">
        <v>44190</v>
      </c>
      <c r="B2187" s="29">
        <f t="shared" si="238"/>
        <v>2020</v>
      </c>
      <c r="C2187" s="29">
        <f t="shared" si="239"/>
        <v>12</v>
      </c>
      <c r="D2187" s="29" t="str">
        <f t="shared" si="240"/>
        <v>Aralık</v>
      </c>
      <c r="E2187" s="29">
        <f t="shared" si="241"/>
        <v>4</v>
      </c>
      <c r="F2187" s="29">
        <f t="shared" si="242"/>
        <v>52</v>
      </c>
      <c r="G2187" s="29">
        <f t="shared" si="243"/>
        <v>5</v>
      </c>
      <c r="H2187" s="29" t="str">
        <f t="shared" si="244"/>
        <v>Cuma</v>
      </c>
    </row>
    <row r="2188" spans="1:8" ht="10.5" customHeight="1" x14ac:dyDescent="0.25">
      <c r="A2188" s="28">
        <v>44191</v>
      </c>
      <c r="B2188" s="29">
        <f t="shared" si="238"/>
        <v>2020</v>
      </c>
      <c r="C2188" s="29">
        <f t="shared" si="239"/>
        <v>12</v>
      </c>
      <c r="D2188" s="29" t="str">
        <f t="shared" si="240"/>
        <v>Aralık</v>
      </c>
      <c r="E2188" s="29">
        <f t="shared" si="241"/>
        <v>4</v>
      </c>
      <c r="F2188" s="29">
        <f t="shared" si="242"/>
        <v>52</v>
      </c>
      <c r="G2188" s="29">
        <f t="shared" si="243"/>
        <v>6</v>
      </c>
      <c r="H2188" s="29" t="str">
        <f t="shared" si="244"/>
        <v>Cumartesi</v>
      </c>
    </row>
    <row r="2189" spans="1:8" ht="10.5" customHeight="1" x14ac:dyDescent="0.25">
      <c r="A2189" s="28">
        <v>44192</v>
      </c>
      <c r="B2189" s="29">
        <f t="shared" si="238"/>
        <v>2020</v>
      </c>
      <c r="C2189" s="29">
        <f t="shared" si="239"/>
        <v>12</v>
      </c>
      <c r="D2189" s="29" t="str">
        <f t="shared" si="240"/>
        <v>Aralık</v>
      </c>
      <c r="E2189" s="29">
        <f t="shared" si="241"/>
        <v>4</v>
      </c>
      <c r="F2189" s="29">
        <f t="shared" si="242"/>
        <v>52</v>
      </c>
      <c r="G2189" s="29">
        <f t="shared" si="243"/>
        <v>7</v>
      </c>
      <c r="H2189" s="29" t="str">
        <f t="shared" si="244"/>
        <v>Pazar</v>
      </c>
    </row>
    <row r="2190" spans="1:8" ht="10.5" customHeight="1" x14ac:dyDescent="0.25">
      <c r="A2190" s="28">
        <v>44193</v>
      </c>
      <c r="B2190" s="29">
        <f t="shared" si="238"/>
        <v>2020</v>
      </c>
      <c r="C2190" s="29">
        <f t="shared" si="239"/>
        <v>12</v>
      </c>
      <c r="D2190" s="29" t="str">
        <f t="shared" si="240"/>
        <v>Aralık</v>
      </c>
      <c r="E2190" s="29">
        <f t="shared" si="241"/>
        <v>4</v>
      </c>
      <c r="F2190" s="29">
        <f t="shared" si="242"/>
        <v>53</v>
      </c>
      <c r="G2190" s="29">
        <f t="shared" si="243"/>
        <v>1</v>
      </c>
      <c r="H2190" s="29" t="str">
        <f t="shared" si="244"/>
        <v>Pazartesi</v>
      </c>
    </row>
    <row r="2191" spans="1:8" ht="10.5" customHeight="1" x14ac:dyDescent="0.25">
      <c r="A2191" s="28">
        <v>44194</v>
      </c>
      <c r="B2191" s="29">
        <f t="shared" si="238"/>
        <v>2020</v>
      </c>
      <c r="C2191" s="29">
        <f t="shared" si="239"/>
        <v>12</v>
      </c>
      <c r="D2191" s="29" t="str">
        <f t="shared" si="240"/>
        <v>Aralık</v>
      </c>
      <c r="E2191" s="29">
        <f t="shared" si="241"/>
        <v>4</v>
      </c>
      <c r="F2191" s="29">
        <f t="shared" si="242"/>
        <v>53</v>
      </c>
      <c r="G2191" s="29">
        <f t="shared" si="243"/>
        <v>2</v>
      </c>
      <c r="H2191" s="29" t="str">
        <f t="shared" si="244"/>
        <v>Salı</v>
      </c>
    </row>
    <row r="2192" spans="1:8" ht="10.5" customHeight="1" x14ac:dyDescent="0.25">
      <c r="A2192" s="28">
        <v>44195</v>
      </c>
      <c r="B2192" s="29">
        <f t="shared" si="238"/>
        <v>2020</v>
      </c>
      <c r="C2192" s="29">
        <f t="shared" si="239"/>
        <v>12</v>
      </c>
      <c r="D2192" s="29" t="str">
        <f t="shared" si="240"/>
        <v>Aralık</v>
      </c>
      <c r="E2192" s="29">
        <f t="shared" si="241"/>
        <v>4</v>
      </c>
      <c r="F2192" s="29">
        <f t="shared" si="242"/>
        <v>53</v>
      </c>
      <c r="G2192" s="29">
        <f t="shared" si="243"/>
        <v>3</v>
      </c>
      <c r="H2192" s="29" t="str">
        <f t="shared" si="244"/>
        <v>Çarşamba</v>
      </c>
    </row>
    <row r="2193" spans="1:8" ht="10.5" customHeight="1" x14ac:dyDescent="0.25">
      <c r="A2193" s="28">
        <v>44196</v>
      </c>
      <c r="B2193" s="29">
        <f t="shared" si="238"/>
        <v>2020</v>
      </c>
      <c r="C2193" s="29">
        <f t="shared" si="239"/>
        <v>12</v>
      </c>
      <c r="D2193" s="29" t="str">
        <f t="shared" si="240"/>
        <v>Aralık</v>
      </c>
      <c r="E2193" s="29">
        <f t="shared" si="241"/>
        <v>4</v>
      </c>
      <c r="F2193" s="29">
        <f t="shared" si="242"/>
        <v>53</v>
      </c>
      <c r="G2193" s="29">
        <f t="shared" si="243"/>
        <v>4</v>
      </c>
      <c r="H2193" s="29" t="str">
        <f t="shared" si="244"/>
        <v>Perşembe</v>
      </c>
    </row>
    <row r="2194" spans="1:8" ht="10.5" customHeight="1" x14ac:dyDescent="0.25">
      <c r="A2194" s="28">
        <v>44197</v>
      </c>
      <c r="B2194" s="29">
        <f t="shared" si="238"/>
        <v>2021</v>
      </c>
      <c r="C2194" s="29">
        <f t="shared" si="239"/>
        <v>1</v>
      </c>
      <c r="D2194" s="29" t="str">
        <f t="shared" si="240"/>
        <v>Ocak</v>
      </c>
      <c r="E2194" s="29">
        <f t="shared" si="241"/>
        <v>1</v>
      </c>
      <c r="F2194" s="29">
        <f t="shared" si="242"/>
        <v>1</v>
      </c>
      <c r="G2194" s="29">
        <f t="shared" si="243"/>
        <v>5</v>
      </c>
      <c r="H2194" s="29" t="str">
        <f t="shared" si="244"/>
        <v>Cuma</v>
      </c>
    </row>
    <row r="2195" spans="1:8" ht="10.5" customHeight="1" x14ac:dyDescent="0.25">
      <c r="A2195" s="28">
        <v>44198</v>
      </c>
      <c r="B2195" s="29">
        <f t="shared" si="238"/>
        <v>2021</v>
      </c>
      <c r="C2195" s="29">
        <f t="shared" si="239"/>
        <v>1</v>
      </c>
      <c r="D2195" s="29" t="str">
        <f t="shared" si="240"/>
        <v>Ocak</v>
      </c>
      <c r="E2195" s="29">
        <f t="shared" si="241"/>
        <v>1</v>
      </c>
      <c r="F2195" s="29">
        <f t="shared" si="242"/>
        <v>1</v>
      </c>
      <c r="G2195" s="29">
        <f t="shared" si="243"/>
        <v>6</v>
      </c>
      <c r="H2195" s="29" t="str">
        <f t="shared" si="244"/>
        <v>Cumartesi</v>
      </c>
    </row>
    <row r="2196" spans="1:8" ht="10.5" customHeight="1" x14ac:dyDescent="0.25">
      <c r="A2196" s="28">
        <v>44199</v>
      </c>
      <c r="B2196" s="29">
        <f t="shared" si="238"/>
        <v>2021</v>
      </c>
      <c r="C2196" s="29">
        <f t="shared" si="239"/>
        <v>1</v>
      </c>
      <c r="D2196" s="29" t="str">
        <f t="shared" si="240"/>
        <v>Ocak</v>
      </c>
      <c r="E2196" s="29">
        <f t="shared" si="241"/>
        <v>1</v>
      </c>
      <c r="F2196" s="29">
        <f t="shared" si="242"/>
        <v>1</v>
      </c>
      <c r="G2196" s="29">
        <f t="shared" si="243"/>
        <v>7</v>
      </c>
      <c r="H2196" s="29" t="str">
        <f t="shared" si="244"/>
        <v>Pazar</v>
      </c>
    </row>
    <row r="2197" spans="1:8" ht="10.5" customHeight="1" x14ac:dyDescent="0.25">
      <c r="A2197" s="28">
        <v>44200</v>
      </c>
      <c r="B2197" s="29">
        <f t="shared" si="238"/>
        <v>2021</v>
      </c>
      <c r="C2197" s="29">
        <f t="shared" si="239"/>
        <v>1</v>
      </c>
      <c r="D2197" s="29" t="str">
        <f t="shared" si="240"/>
        <v>Ocak</v>
      </c>
      <c r="E2197" s="29">
        <f t="shared" si="241"/>
        <v>1</v>
      </c>
      <c r="F2197" s="29">
        <f t="shared" si="242"/>
        <v>2</v>
      </c>
      <c r="G2197" s="29">
        <f t="shared" si="243"/>
        <v>1</v>
      </c>
      <c r="H2197" s="29" t="str">
        <f t="shared" si="244"/>
        <v>Pazartesi</v>
      </c>
    </row>
    <row r="2198" spans="1:8" ht="10.5" customHeight="1" x14ac:dyDescent="0.25">
      <c r="A2198" s="28">
        <v>44201</v>
      </c>
      <c r="B2198" s="29">
        <f t="shared" si="238"/>
        <v>2021</v>
      </c>
      <c r="C2198" s="29">
        <f t="shared" si="239"/>
        <v>1</v>
      </c>
      <c r="D2198" s="29" t="str">
        <f t="shared" si="240"/>
        <v>Ocak</v>
      </c>
      <c r="E2198" s="29">
        <f t="shared" si="241"/>
        <v>1</v>
      </c>
      <c r="F2198" s="29">
        <f t="shared" si="242"/>
        <v>2</v>
      </c>
      <c r="G2198" s="29">
        <f t="shared" si="243"/>
        <v>2</v>
      </c>
      <c r="H2198" s="29" t="str">
        <f t="shared" si="244"/>
        <v>Salı</v>
      </c>
    </row>
    <row r="2199" spans="1:8" ht="10.5" customHeight="1" x14ac:dyDescent="0.25">
      <c r="A2199" s="28">
        <v>44202</v>
      </c>
      <c r="B2199" s="29">
        <f t="shared" si="238"/>
        <v>2021</v>
      </c>
      <c r="C2199" s="29">
        <f t="shared" si="239"/>
        <v>1</v>
      </c>
      <c r="D2199" s="29" t="str">
        <f t="shared" si="240"/>
        <v>Ocak</v>
      </c>
      <c r="E2199" s="29">
        <f t="shared" si="241"/>
        <v>1</v>
      </c>
      <c r="F2199" s="29">
        <f t="shared" si="242"/>
        <v>2</v>
      </c>
      <c r="G2199" s="29">
        <f t="shared" si="243"/>
        <v>3</v>
      </c>
      <c r="H2199" s="29" t="str">
        <f t="shared" si="244"/>
        <v>Çarşamba</v>
      </c>
    </row>
    <row r="2200" spans="1:8" ht="10.5" customHeight="1" x14ac:dyDescent="0.25">
      <c r="A2200" s="28">
        <v>44203</v>
      </c>
      <c r="B2200" s="29">
        <f t="shared" si="238"/>
        <v>2021</v>
      </c>
      <c r="C2200" s="29">
        <f t="shared" si="239"/>
        <v>1</v>
      </c>
      <c r="D2200" s="29" t="str">
        <f t="shared" si="240"/>
        <v>Ocak</v>
      </c>
      <c r="E2200" s="29">
        <f t="shared" si="241"/>
        <v>1</v>
      </c>
      <c r="F2200" s="29">
        <f t="shared" si="242"/>
        <v>2</v>
      </c>
      <c r="G2200" s="29">
        <f t="shared" si="243"/>
        <v>4</v>
      </c>
      <c r="H2200" s="29" t="str">
        <f t="shared" si="244"/>
        <v>Perşembe</v>
      </c>
    </row>
    <row r="2201" spans="1:8" ht="10.5" customHeight="1" x14ac:dyDescent="0.25">
      <c r="A2201" s="28">
        <v>44204</v>
      </c>
      <c r="B2201" s="29">
        <f t="shared" si="238"/>
        <v>2021</v>
      </c>
      <c r="C2201" s="29">
        <f t="shared" si="239"/>
        <v>1</v>
      </c>
      <c r="D2201" s="29" t="str">
        <f t="shared" si="240"/>
        <v>Ocak</v>
      </c>
      <c r="E2201" s="29">
        <f t="shared" si="241"/>
        <v>1</v>
      </c>
      <c r="F2201" s="29">
        <f t="shared" si="242"/>
        <v>2</v>
      </c>
      <c r="G2201" s="29">
        <f t="shared" si="243"/>
        <v>5</v>
      </c>
      <c r="H2201" s="29" t="str">
        <f t="shared" si="244"/>
        <v>Cuma</v>
      </c>
    </row>
    <row r="2202" spans="1:8" ht="10.5" customHeight="1" x14ac:dyDescent="0.25">
      <c r="A2202" s="28">
        <v>44205</v>
      </c>
      <c r="B2202" s="29">
        <f t="shared" si="238"/>
        <v>2021</v>
      </c>
      <c r="C2202" s="29">
        <f t="shared" si="239"/>
        <v>1</v>
      </c>
      <c r="D2202" s="29" t="str">
        <f t="shared" si="240"/>
        <v>Ocak</v>
      </c>
      <c r="E2202" s="29">
        <f t="shared" si="241"/>
        <v>1</v>
      </c>
      <c r="F2202" s="29">
        <f t="shared" si="242"/>
        <v>2</v>
      </c>
      <c r="G2202" s="29">
        <f t="shared" si="243"/>
        <v>6</v>
      </c>
      <c r="H2202" s="29" t="str">
        <f t="shared" si="244"/>
        <v>Cumartesi</v>
      </c>
    </row>
    <row r="2203" spans="1:8" ht="10.5" customHeight="1" x14ac:dyDescent="0.25">
      <c r="A2203" s="28">
        <v>44206</v>
      </c>
      <c r="B2203" s="29">
        <f t="shared" si="238"/>
        <v>2021</v>
      </c>
      <c r="C2203" s="29">
        <f t="shared" si="239"/>
        <v>1</v>
      </c>
      <c r="D2203" s="29" t="str">
        <f t="shared" si="240"/>
        <v>Ocak</v>
      </c>
      <c r="E2203" s="29">
        <f t="shared" si="241"/>
        <v>1</v>
      </c>
      <c r="F2203" s="29">
        <f t="shared" si="242"/>
        <v>2</v>
      </c>
      <c r="G2203" s="29">
        <f t="shared" si="243"/>
        <v>7</v>
      </c>
      <c r="H2203" s="29" t="str">
        <f t="shared" si="244"/>
        <v>Pazar</v>
      </c>
    </row>
    <row r="2204" spans="1:8" ht="10.5" customHeight="1" x14ac:dyDescent="0.25">
      <c r="A2204" s="28">
        <v>44207</v>
      </c>
      <c r="B2204" s="29">
        <f t="shared" si="238"/>
        <v>2021</v>
      </c>
      <c r="C2204" s="29">
        <f t="shared" si="239"/>
        <v>1</v>
      </c>
      <c r="D2204" s="29" t="str">
        <f t="shared" si="240"/>
        <v>Ocak</v>
      </c>
      <c r="E2204" s="29">
        <f t="shared" si="241"/>
        <v>1</v>
      </c>
      <c r="F2204" s="29">
        <f t="shared" si="242"/>
        <v>3</v>
      </c>
      <c r="G2204" s="29">
        <f t="shared" si="243"/>
        <v>1</v>
      </c>
      <c r="H2204" s="29" t="str">
        <f t="shared" si="244"/>
        <v>Pazartesi</v>
      </c>
    </row>
    <row r="2205" spans="1:8" ht="10.5" customHeight="1" x14ac:dyDescent="0.25">
      <c r="A2205" s="28">
        <v>44208</v>
      </c>
      <c r="B2205" s="29">
        <f t="shared" si="238"/>
        <v>2021</v>
      </c>
      <c r="C2205" s="29">
        <f t="shared" si="239"/>
        <v>1</v>
      </c>
      <c r="D2205" s="29" t="str">
        <f t="shared" si="240"/>
        <v>Ocak</v>
      </c>
      <c r="E2205" s="29">
        <f t="shared" si="241"/>
        <v>1</v>
      </c>
      <c r="F2205" s="29">
        <f t="shared" si="242"/>
        <v>3</v>
      </c>
      <c r="G2205" s="29">
        <f t="shared" si="243"/>
        <v>2</v>
      </c>
      <c r="H2205" s="29" t="str">
        <f t="shared" si="244"/>
        <v>Salı</v>
      </c>
    </row>
    <row r="2206" spans="1:8" ht="10.5" customHeight="1" x14ac:dyDescent="0.25">
      <c r="A2206" s="28">
        <v>44209</v>
      </c>
      <c r="B2206" s="29">
        <f t="shared" si="238"/>
        <v>2021</v>
      </c>
      <c r="C2206" s="29">
        <f t="shared" si="239"/>
        <v>1</v>
      </c>
      <c r="D2206" s="29" t="str">
        <f t="shared" si="240"/>
        <v>Ocak</v>
      </c>
      <c r="E2206" s="29">
        <f t="shared" si="241"/>
        <v>1</v>
      </c>
      <c r="F2206" s="29">
        <f t="shared" si="242"/>
        <v>3</v>
      </c>
      <c r="G2206" s="29">
        <f t="shared" si="243"/>
        <v>3</v>
      </c>
      <c r="H2206" s="29" t="str">
        <f t="shared" si="244"/>
        <v>Çarşamba</v>
      </c>
    </row>
    <row r="2207" spans="1:8" ht="10.5" customHeight="1" x14ac:dyDescent="0.25">
      <c r="A2207" s="28">
        <v>44210</v>
      </c>
      <c r="B2207" s="29">
        <f t="shared" si="238"/>
        <v>2021</v>
      </c>
      <c r="C2207" s="29">
        <f t="shared" si="239"/>
        <v>1</v>
      </c>
      <c r="D2207" s="29" t="str">
        <f t="shared" si="240"/>
        <v>Ocak</v>
      </c>
      <c r="E2207" s="29">
        <f t="shared" si="241"/>
        <v>1</v>
      </c>
      <c r="F2207" s="29">
        <f t="shared" si="242"/>
        <v>3</v>
      </c>
      <c r="G2207" s="29">
        <f t="shared" si="243"/>
        <v>4</v>
      </c>
      <c r="H2207" s="29" t="str">
        <f t="shared" si="244"/>
        <v>Perşembe</v>
      </c>
    </row>
    <row r="2208" spans="1:8" ht="10.5" customHeight="1" x14ac:dyDescent="0.25">
      <c r="A2208" s="28">
        <v>44211</v>
      </c>
      <c r="B2208" s="29">
        <f t="shared" si="238"/>
        <v>2021</v>
      </c>
      <c r="C2208" s="29">
        <f t="shared" si="239"/>
        <v>1</v>
      </c>
      <c r="D2208" s="29" t="str">
        <f t="shared" si="240"/>
        <v>Ocak</v>
      </c>
      <c r="E2208" s="29">
        <f t="shared" si="241"/>
        <v>1</v>
      </c>
      <c r="F2208" s="29">
        <f t="shared" si="242"/>
        <v>3</v>
      </c>
      <c r="G2208" s="29">
        <f t="shared" si="243"/>
        <v>5</v>
      </c>
      <c r="H2208" s="29" t="str">
        <f t="shared" si="244"/>
        <v>Cuma</v>
      </c>
    </row>
    <row r="2209" spans="1:8" ht="10.5" customHeight="1" x14ac:dyDescent="0.25">
      <c r="A2209" s="28">
        <v>44212</v>
      </c>
      <c r="B2209" s="29">
        <f t="shared" si="238"/>
        <v>2021</v>
      </c>
      <c r="C2209" s="29">
        <f t="shared" si="239"/>
        <v>1</v>
      </c>
      <c r="D2209" s="29" t="str">
        <f t="shared" si="240"/>
        <v>Ocak</v>
      </c>
      <c r="E2209" s="29">
        <f t="shared" si="241"/>
        <v>1</v>
      </c>
      <c r="F2209" s="29">
        <f t="shared" si="242"/>
        <v>3</v>
      </c>
      <c r="G2209" s="29">
        <f t="shared" si="243"/>
        <v>6</v>
      </c>
      <c r="H2209" s="29" t="str">
        <f t="shared" si="244"/>
        <v>Cumartesi</v>
      </c>
    </row>
    <row r="2210" spans="1:8" ht="10.5" customHeight="1" x14ac:dyDescent="0.25">
      <c r="A2210" s="28">
        <v>44213</v>
      </c>
      <c r="B2210" s="29">
        <f t="shared" si="238"/>
        <v>2021</v>
      </c>
      <c r="C2210" s="29">
        <f t="shared" si="239"/>
        <v>1</v>
      </c>
      <c r="D2210" s="29" t="str">
        <f t="shared" si="240"/>
        <v>Ocak</v>
      </c>
      <c r="E2210" s="29">
        <f t="shared" si="241"/>
        <v>1</v>
      </c>
      <c r="F2210" s="29">
        <f t="shared" si="242"/>
        <v>3</v>
      </c>
      <c r="G2210" s="29">
        <f t="shared" si="243"/>
        <v>7</v>
      </c>
      <c r="H2210" s="29" t="str">
        <f t="shared" si="244"/>
        <v>Pazar</v>
      </c>
    </row>
    <row r="2211" spans="1:8" ht="10.5" customHeight="1" x14ac:dyDescent="0.25">
      <c r="A2211" s="28">
        <v>44214</v>
      </c>
      <c r="B2211" s="29">
        <f t="shared" si="238"/>
        <v>2021</v>
      </c>
      <c r="C2211" s="29">
        <f t="shared" si="239"/>
        <v>1</v>
      </c>
      <c r="D2211" s="29" t="str">
        <f t="shared" si="240"/>
        <v>Ocak</v>
      </c>
      <c r="E2211" s="29">
        <f t="shared" si="241"/>
        <v>1</v>
      </c>
      <c r="F2211" s="29">
        <f t="shared" si="242"/>
        <v>4</v>
      </c>
      <c r="G2211" s="29">
        <f t="shared" si="243"/>
        <v>1</v>
      </c>
      <c r="H2211" s="29" t="str">
        <f t="shared" si="244"/>
        <v>Pazartesi</v>
      </c>
    </row>
    <row r="2212" spans="1:8" ht="10.5" customHeight="1" x14ac:dyDescent="0.25">
      <c r="A2212" s="28">
        <v>44215</v>
      </c>
      <c r="B2212" s="29">
        <f t="shared" si="238"/>
        <v>2021</v>
      </c>
      <c r="C2212" s="29">
        <f t="shared" si="239"/>
        <v>1</v>
      </c>
      <c r="D2212" s="29" t="str">
        <f t="shared" si="240"/>
        <v>Ocak</v>
      </c>
      <c r="E2212" s="29">
        <f t="shared" si="241"/>
        <v>1</v>
      </c>
      <c r="F2212" s="29">
        <f t="shared" si="242"/>
        <v>4</v>
      </c>
      <c r="G2212" s="29">
        <f t="shared" si="243"/>
        <v>2</v>
      </c>
      <c r="H2212" s="29" t="str">
        <f t="shared" si="244"/>
        <v>Salı</v>
      </c>
    </row>
    <row r="2213" spans="1:8" ht="10.5" customHeight="1" x14ac:dyDescent="0.25">
      <c r="A2213" s="28">
        <v>44216</v>
      </c>
      <c r="B2213" s="29">
        <f t="shared" si="238"/>
        <v>2021</v>
      </c>
      <c r="C2213" s="29">
        <f t="shared" si="239"/>
        <v>1</v>
      </c>
      <c r="D2213" s="29" t="str">
        <f t="shared" si="240"/>
        <v>Ocak</v>
      </c>
      <c r="E2213" s="29">
        <f t="shared" si="241"/>
        <v>1</v>
      </c>
      <c r="F2213" s="29">
        <f t="shared" si="242"/>
        <v>4</v>
      </c>
      <c r="G2213" s="29">
        <f t="shared" si="243"/>
        <v>3</v>
      </c>
      <c r="H2213" s="29" t="str">
        <f t="shared" si="244"/>
        <v>Çarşamba</v>
      </c>
    </row>
    <row r="2214" spans="1:8" ht="10.5" customHeight="1" x14ac:dyDescent="0.25">
      <c r="A2214" s="28">
        <v>44217</v>
      </c>
      <c r="B2214" s="29">
        <f t="shared" si="238"/>
        <v>2021</v>
      </c>
      <c r="C2214" s="29">
        <f t="shared" si="239"/>
        <v>1</v>
      </c>
      <c r="D2214" s="29" t="str">
        <f t="shared" si="240"/>
        <v>Ocak</v>
      </c>
      <c r="E2214" s="29">
        <f t="shared" si="241"/>
        <v>1</v>
      </c>
      <c r="F2214" s="29">
        <f t="shared" si="242"/>
        <v>4</v>
      </c>
      <c r="G2214" s="29">
        <f t="shared" si="243"/>
        <v>4</v>
      </c>
      <c r="H2214" s="29" t="str">
        <f t="shared" si="244"/>
        <v>Perşembe</v>
      </c>
    </row>
    <row r="2215" spans="1:8" ht="10.5" customHeight="1" x14ac:dyDescent="0.25">
      <c r="A2215" s="28">
        <v>44218</v>
      </c>
      <c r="B2215" s="29">
        <f t="shared" si="238"/>
        <v>2021</v>
      </c>
      <c r="C2215" s="29">
        <f t="shared" si="239"/>
        <v>1</v>
      </c>
      <c r="D2215" s="29" t="str">
        <f t="shared" si="240"/>
        <v>Ocak</v>
      </c>
      <c r="E2215" s="29">
        <f t="shared" si="241"/>
        <v>1</v>
      </c>
      <c r="F2215" s="29">
        <f t="shared" si="242"/>
        <v>4</v>
      </c>
      <c r="G2215" s="29">
        <f t="shared" si="243"/>
        <v>5</v>
      </c>
      <c r="H2215" s="29" t="str">
        <f t="shared" si="244"/>
        <v>Cuma</v>
      </c>
    </row>
    <row r="2216" spans="1:8" ht="10.5" customHeight="1" x14ac:dyDescent="0.25">
      <c r="A2216" s="28">
        <v>44219</v>
      </c>
      <c r="B2216" s="29">
        <f t="shared" si="238"/>
        <v>2021</v>
      </c>
      <c r="C2216" s="29">
        <f t="shared" si="239"/>
        <v>1</v>
      </c>
      <c r="D2216" s="29" t="str">
        <f t="shared" si="240"/>
        <v>Ocak</v>
      </c>
      <c r="E2216" s="29">
        <f t="shared" si="241"/>
        <v>1</v>
      </c>
      <c r="F2216" s="29">
        <f t="shared" si="242"/>
        <v>4</v>
      </c>
      <c r="G2216" s="29">
        <f t="shared" si="243"/>
        <v>6</v>
      </c>
      <c r="H2216" s="29" t="str">
        <f t="shared" si="244"/>
        <v>Cumartesi</v>
      </c>
    </row>
    <row r="2217" spans="1:8" ht="10.5" customHeight="1" x14ac:dyDescent="0.25">
      <c r="A2217" s="28">
        <v>44220</v>
      </c>
      <c r="B2217" s="29">
        <f t="shared" si="238"/>
        <v>2021</v>
      </c>
      <c r="C2217" s="29">
        <f t="shared" si="239"/>
        <v>1</v>
      </c>
      <c r="D2217" s="29" t="str">
        <f t="shared" si="240"/>
        <v>Ocak</v>
      </c>
      <c r="E2217" s="29">
        <f t="shared" si="241"/>
        <v>1</v>
      </c>
      <c r="F2217" s="29">
        <f t="shared" si="242"/>
        <v>4</v>
      </c>
      <c r="G2217" s="29">
        <f t="shared" si="243"/>
        <v>7</v>
      </c>
      <c r="H2217" s="29" t="str">
        <f t="shared" si="244"/>
        <v>Pazar</v>
      </c>
    </row>
    <row r="2218" spans="1:8" ht="10.5" customHeight="1" x14ac:dyDescent="0.25">
      <c r="A2218" s="28">
        <v>44221</v>
      </c>
      <c r="B2218" s="29">
        <f t="shared" si="238"/>
        <v>2021</v>
      </c>
      <c r="C2218" s="29">
        <f t="shared" si="239"/>
        <v>1</v>
      </c>
      <c r="D2218" s="29" t="str">
        <f t="shared" si="240"/>
        <v>Ocak</v>
      </c>
      <c r="E2218" s="29">
        <f t="shared" si="241"/>
        <v>1</v>
      </c>
      <c r="F2218" s="29">
        <f t="shared" si="242"/>
        <v>5</v>
      </c>
      <c r="G2218" s="29">
        <f t="shared" si="243"/>
        <v>1</v>
      </c>
      <c r="H2218" s="29" t="str">
        <f t="shared" si="244"/>
        <v>Pazartesi</v>
      </c>
    </row>
    <row r="2219" spans="1:8" ht="10.5" customHeight="1" x14ac:dyDescent="0.25">
      <c r="A2219" s="28">
        <v>44222</v>
      </c>
      <c r="B2219" s="29">
        <f t="shared" si="238"/>
        <v>2021</v>
      </c>
      <c r="C2219" s="29">
        <f t="shared" si="239"/>
        <v>1</v>
      </c>
      <c r="D2219" s="29" t="str">
        <f t="shared" si="240"/>
        <v>Ocak</v>
      </c>
      <c r="E2219" s="29">
        <f t="shared" si="241"/>
        <v>1</v>
      </c>
      <c r="F2219" s="29">
        <f t="shared" si="242"/>
        <v>5</v>
      </c>
      <c r="G2219" s="29">
        <f t="shared" si="243"/>
        <v>2</v>
      </c>
      <c r="H2219" s="29" t="str">
        <f t="shared" si="244"/>
        <v>Salı</v>
      </c>
    </row>
    <row r="2220" spans="1:8" ht="10.5" customHeight="1" x14ac:dyDescent="0.25">
      <c r="A2220" s="28">
        <v>44223</v>
      </c>
      <c r="B2220" s="29">
        <f t="shared" si="238"/>
        <v>2021</v>
      </c>
      <c r="C2220" s="29">
        <f t="shared" si="239"/>
        <v>1</v>
      </c>
      <c r="D2220" s="29" t="str">
        <f t="shared" si="240"/>
        <v>Ocak</v>
      </c>
      <c r="E2220" s="29">
        <f t="shared" si="241"/>
        <v>1</v>
      </c>
      <c r="F2220" s="29">
        <f t="shared" si="242"/>
        <v>5</v>
      </c>
      <c r="G2220" s="29">
        <f t="shared" si="243"/>
        <v>3</v>
      </c>
      <c r="H2220" s="29" t="str">
        <f t="shared" si="244"/>
        <v>Çarşamba</v>
      </c>
    </row>
    <row r="2221" spans="1:8" ht="10.5" customHeight="1" x14ac:dyDescent="0.25">
      <c r="A2221" s="28">
        <v>44224</v>
      </c>
      <c r="B2221" s="29">
        <f t="shared" si="238"/>
        <v>2021</v>
      </c>
      <c r="C2221" s="29">
        <f t="shared" si="239"/>
        <v>1</v>
      </c>
      <c r="D2221" s="29" t="str">
        <f t="shared" si="240"/>
        <v>Ocak</v>
      </c>
      <c r="E2221" s="29">
        <f t="shared" si="241"/>
        <v>1</v>
      </c>
      <c r="F2221" s="29">
        <f t="shared" si="242"/>
        <v>5</v>
      </c>
      <c r="G2221" s="29">
        <f t="shared" si="243"/>
        <v>4</v>
      </c>
      <c r="H2221" s="29" t="str">
        <f t="shared" si="244"/>
        <v>Perşembe</v>
      </c>
    </row>
    <row r="2222" spans="1:8" ht="10.5" customHeight="1" x14ac:dyDescent="0.25">
      <c r="A2222" s="28">
        <v>44225</v>
      </c>
      <c r="B2222" s="29">
        <f t="shared" si="238"/>
        <v>2021</v>
      </c>
      <c r="C2222" s="29">
        <f t="shared" si="239"/>
        <v>1</v>
      </c>
      <c r="D2222" s="29" t="str">
        <f t="shared" si="240"/>
        <v>Ocak</v>
      </c>
      <c r="E2222" s="29">
        <f t="shared" si="241"/>
        <v>1</v>
      </c>
      <c r="F2222" s="29">
        <f t="shared" si="242"/>
        <v>5</v>
      </c>
      <c r="G2222" s="29">
        <f t="shared" si="243"/>
        <v>5</v>
      </c>
      <c r="H2222" s="29" t="str">
        <f t="shared" si="244"/>
        <v>Cuma</v>
      </c>
    </row>
    <row r="2223" spans="1:8" ht="10.5" customHeight="1" x14ac:dyDescent="0.25">
      <c r="A2223" s="28">
        <v>44226</v>
      </c>
      <c r="B2223" s="29">
        <f t="shared" si="238"/>
        <v>2021</v>
      </c>
      <c r="C2223" s="29">
        <f t="shared" si="239"/>
        <v>1</v>
      </c>
      <c r="D2223" s="29" t="str">
        <f t="shared" si="240"/>
        <v>Ocak</v>
      </c>
      <c r="E2223" s="29">
        <f t="shared" si="241"/>
        <v>1</v>
      </c>
      <c r="F2223" s="29">
        <f t="shared" si="242"/>
        <v>5</v>
      </c>
      <c r="G2223" s="29">
        <f t="shared" si="243"/>
        <v>6</v>
      </c>
      <c r="H2223" s="29" t="str">
        <f t="shared" si="244"/>
        <v>Cumartesi</v>
      </c>
    </row>
    <row r="2224" spans="1:8" ht="10.5" customHeight="1" x14ac:dyDescent="0.25">
      <c r="A2224" s="28">
        <v>44227</v>
      </c>
      <c r="B2224" s="29">
        <f t="shared" si="238"/>
        <v>2021</v>
      </c>
      <c r="C2224" s="29">
        <f t="shared" si="239"/>
        <v>1</v>
      </c>
      <c r="D2224" s="29" t="str">
        <f t="shared" si="240"/>
        <v>Ocak</v>
      </c>
      <c r="E2224" s="29">
        <f t="shared" si="241"/>
        <v>1</v>
      </c>
      <c r="F2224" s="29">
        <f t="shared" si="242"/>
        <v>5</v>
      </c>
      <c r="G2224" s="29">
        <f t="shared" si="243"/>
        <v>7</v>
      </c>
      <c r="H2224" s="29" t="str">
        <f t="shared" si="244"/>
        <v>Pazar</v>
      </c>
    </row>
    <row r="2225" spans="1:8" ht="10.5" customHeight="1" x14ac:dyDescent="0.25">
      <c r="A2225" s="28">
        <v>44228</v>
      </c>
      <c r="B2225" s="29">
        <f t="shared" si="238"/>
        <v>2021</v>
      </c>
      <c r="C2225" s="29">
        <f t="shared" si="239"/>
        <v>2</v>
      </c>
      <c r="D2225" s="29" t="str">
        <f t="shared" si="240"/>
        <v>Şubat</v>
      </c>
      <c r="E2225" s="29">
        <f t="shared" si="241"/>
        <v>1</v>
      </c>
      <c r="F2225" s="29">
        <f t="shared" si="242"/>
        <v>6</v>
      </c>
      <c r="G2225" s="29">
        <f t="shared" si="243"/>
        <v>1</v>
      </c>
      <c r="H2225" s="29" t="str">
        <f t="shared" si="244"/>
        <v>Pazartesi</v>
      </c>
    </row>
    <row r="2226" spans="1:8" ht="10.5" customHeight="1" x14ac:dyDescent="0.25">
      <c r="A2226" s="28">
        <v>44229</v>
      </c>
      <c r="B2226" s="29">
        <f t="shared" si="238"/>
        <v>2021</v>
      </c>
      <c r="C2226" s="29">
        <f t="shared" si="239"/>
        <v>2</v>
      </c>
      <c r="D2226" s="29" t="str">
        <f t="shared" si="240"/>
        <v>Şubat</v>
      </c>
      <c r="E2226" s="29">
        <f t="shared" si="241"/>
        <v>1</v>
      </c>
      <c r="F2226" s="29">
        <f t="shared" si="242"/>
        <v>6</v>
      </c>
      <c r="G2226" s="29">
        <f t="shared" si="243"/>
        <v>2</v>
      </c>
      <c r="H2226" s="29" t="str">
        <f t="shared" si="244"/>
        <v>Salı</v>
      </c>
    </row>
    <row r="2227" spans="1:8" ht="10.5" customHeight="1" x14ac:dyDescent="0.25">
      <c r="A2227" s="28">
        <v>44230</v>
      </c>
      <c r="B2227" s="29">
        <f t="shared" si="238"/>
        <v>2021</v>
      </c>
      <c r="C2227" s="29">
        <f t="shared" si="239"/>
        <v>2</v>
      </c>
      <c r="D2227" s="29" t="str">
        <f t="shared" si="240"/>
        <v>Şubat</v>
      </c>
      <c r="E2227" s="29">
        <f t="shared" si="241"/>
        <v>1</v>
      </c>
      <c r="F2227" s="29">
        <f t="shared" si="242"/>
        <v>6</v>
      </c>
      <c r="G2227" s="29">
        <f t="shared" si="243"/>
        <v>3</v>
      </c>
      <c r="H2227" s="29" t="str">
        <f t="shared" si="244"/>
        <v>Çarşamba</v>
      </c>
    </row>
    <row r="2228" spans="1:8" ht="10.5" customHeight="1" x14ac:dyDescent="0.25">
      <c r="A2228" s="28">
        <v>44231</v>
      </c>
      <c r="B2228" s="29">
        <f t="shared" si="238"/>
        <v>2021</v>
      </c>
      <c r="C2228" s="29">
        <f t="shared" si="239"/>
        <v>2</v>
      </c>
      <c r="D2228" s="29" t="str">
        <f t="shared" si="240"/>
        <v>Şubat</v>
      </c>
      <c r="E2228" s="29">
        <f t="shared" si="241"/>
        <v>1</v>
      </c>
      <c r="F2228" s="29">
        <f t="shared" si="242"/>
        <v>6</v>
      </c>
      <c r="G2228" s="29">
        <f t="shared" si="243"/>
        <v>4</v>
      </c>
      <c r="H2228" s="29" t="str">
        <f t="shared" si="244"/>
        <v>Perşembe</v>
      </c>
    </row>
    <row r="2229" spans="1:8" ht="10.5" customHeight="1" x14ac:dyDescent="0.25">
      <c r="A2229" s="28">
        <v>44232</v>
      </c>
      <c r="B2229" s="29">
        <f t="shared" si="238"/>
        <v>2021</v>
      </c>
      <c r="C2229" s="29">
        <f t="shared" si="239"/>
        <v>2</v>
      </c>
      <c r="D2229" s="29" t="str">
        <f t="shared" si="240"/>
        <v>Şubat</v>
      </c>
      <c r="E2229" s="29">
        <f t="shared" si="241"/>
        <v>1</v>
      </c>
      <c r="F2229" s="29">
        <f t="shared" si="242"/>
        <v>6</v>
      </c>
      <c r="G2229" s="29">
        <f t="shared" si="243"/>
        <v>5</v>
      </c>
      <c r="H2229" s="29" t="str">
        <f t="shared" si="244"/>
        <v>Cuma</v>
      </c>
    </row>
    <row r="2230" spans="1:8" ht="10.5" customHeight="1" x14ac:dyDescent="0.25">
      <c r="A2230" s="28">
        <v>44233</v>
      </c>
      <c r="B2230" s="29">
        <f t="shared" si="238"/>
        <v>2021</v>
      </c>
      <c r="C2230" s="29">
        <f t="shared" si="239"/>
        <v>2</v>
      </c>
      <c r="D2230" s="29" t="str">
        <f t="shared" si="240"/>
        <v>Şubat</v>
      </c>
      <c r="E2230" s="29">
        <f t="shared" si="241"/>
        <v>1</v>
      </c>
      <c r="F2230" s="29">
        <f t="shared" si="242"/>
        <v>6</v>
      </c>
      <c r="G2230" s="29">
        <f t="shared" si="243"/>
        <v>6</v>
      </c>
      <c r="H2230" s="29" t="str">
        <f t="shared" si="244"/>
        <v>Cumartesi</v>
      </c>
    </row>
    <row r="2231" spans="1:8" ht="10.5" customHeight="1" x14ac:dyDescent="0.25">
      <c r="A2231" s="28">
        <v>44234</v>
      </c>
      <c r="B2231" s="29">
        <f t="shared" si="238"/>
        <v>2021</v>
      </c>
      <c r="C2231" s="29">
        <f t="shared" si="239"/>
        <v>2</v>
      </c>
      <c r="D2231" s="29" t="str">
        <f t="shared" si="240"/>
        <v>Şubat</v>
      </c>
      <c r="E2231" s="29">
        <f t="shared" si="241"/>
        <v>1</v>
      </c>
      <c r="F2231" s="29">
        <f t="shared" si="242"/>
        <v>6</v>
      </c>
      <c r="G2231" s="29">
        <f t="shared" si="243"/>
        <v>7</v>
      </c>
      <c r="H2231" s="29" t="str">
        <f t="shared" si="244"/>
        <v>Pazar</v>
      </c>
    </row>
    <row r="2232" spans="1:8" ht="10.5" customHeight="1" x14ac:dyDescent="0.25">
      <c r="A2232" s="28">
        <v>44235</v>
      </c>
      <c r="B2232" s="29">
        <f t="shared" si="238"/>
        <v>2021</v>
      </c>
      <c r="C2232" s="29">
        <f t="shared" si="239"/>
        <v>2</v>
      </c>
      <c r="D2232" s="29" t="str">
        <f t="shared" si="240"/>
        <v>Şubat</v>
      </c>
      <c r="E2232" s="29">
        <f t="shared" si="241"/>
        <v>1</v>
      </c>
      <c r="F2232" s="29">
        <f t="shared" si="242"/>
        <v>7</v>
      </c>
      <c r="G2232" s="29">
        <f t="shared" si="243"/>
        <v>1</v>
      </c>
      <c r="H2232" s="29" t="str">
        <f t="shared" si="244"/>
        <v>Pazartesi</v>
      </c>
    </row>
    <row r="2233" spans="1:8" ht="10.5" customHeight="1" x14ac:dyDescent="0.25">
      <c r="A2233" s="28">
        <v>44236</v>
      </c>
      <c r="B2233" s="29">
        <f t="shared" si="238"/>
        <v>2021</v>
      </c>
      <c r="C2233" s="29">
        <f t="shared" si="239"/>
        <v>2</v>
      </c>
      <c r="D2233" s="29" t="str">
        <f t="shared" si="240"/>
        <v>Şubat</v>
      </c>
      <c r="E2233" s="29">
        <f t="shared" si="241"/>
        <v>1</v>
      </c>
      <c r="F2233" s="29">
        <f t="shared" si="242"/>
        <v>7</v>
      </c>
      <c r="G2233" s="29">
        <f t="shared" si="243"/>
        <v>2</v>
      </c>
      <c r="H2233" s="29" t="str">
        <f t="shared" si="244"/>
        <v>Salı</v>
      </c>
    </row>
    <row r="2234" spans="1:8" ht="10.5" customHeight="1" x14ac:dyDescent="0.25">
      <c r="A2234" s="28">
        <v>44237</v>
      </c>
      <c r="B2234" s="29">
        <f t="shared" si="238"/>
        <v>2021</v>
      </c>
      <c r="C2234" s="29">
        <f t="shared" si="239"/>
        <v>2</v>
      </c>
      <c r="D2234" s="29" t="str">
        <f t="shared" si="240"/>
        <v>Şubat</v>
      </c>
      <c r="E2234" s="29">
        <f t="shared" si="241"/>
        <v>1</v>
      </c>
      <c r="F2234" s="29">
        <f t="shared" si="242"/>
        <v>7</v>
      </c>
      <c r="G2234" s="29">
        <f t="shared" si="243"/>
        <v>3</v>
      </c>
      <c r="H2234" s="29" t="str">
        <f t="shared" si="244"/>
        <v>Çarşamba</v>
      </c>
    </row>
    <row r="2235" spans="1:8" ht="10.5" customHeight="1" x14ac:dyDescent="0.25">
      <c r="A2235" s="28">
        <v>44238</v>
      </c>
      <c r="B2235" s="29">
        <f t="shared" si="238"/>
        <v>2021</v>
      </c>
      <c r="C2235" s="29">
        <f t="shared" si="239"/>
        <v>2</v>
      </c>
      <c r="D2235" s="29" t="str">
        <f t="shared" si="240"/>
        <v>Şubat</v>
      </c>
      <c r="E2235" s="29">
        <f t="shared" si="241"/>
        <v>1</v>
      </c>
      <c r="F2235" s="29">
        <f t="shared" si="242"/>
        <v>7</v>
      </c>
      <c r="G2235" s="29">
        <f t="shared" si="243"/>
        <v>4</v>
      </c>
      <c r="H2235" s="29" t="str">
        <f t="shared" si="244"/>
        <v>Perşembe</v>
      </c>
    </row>
    <row r="2236" spans="1:8" ht="10.5" customHeight="1" x14ac:dyDescent="0.25">
      <c r="A2236" s="28">
        <v>44239</v>
      </c>
      <c r="B2236" s="29">
        <f t="shared" si="238"/>
        <v>2021</v>
      </c>
      <c r="C2236" s="29">
        <f t="shared" si="239"/>
        <v>2</v>
      </c>
      <c r="D2236" s="29" t="str">
        <f t="shared" si="240"/>
        <v>Şubat</v>
      </c>
      <c r="E2236" s="29">
        <f t="shared" si="241"/>
        <v>1</v>
      </c>
      <c r="F2236" s="29">
        <f t="shared" si="242"/>
        <v>7</v>
      </c>
      <c r="G2236" s="29">
        <f t="shared" si="243"/>
        <v>5</v>
      </c>
      <c r="H2236" s="29" t="str">
        <f t="shared" si="244"/>
        <v>Cuma</v>
      </c>
    </row>
    <row r="2237" spans="1:8" ht="10.5" customHeight="1" x14ac:dyDescent="0.25">
      <c r="A2237" s="28">
        <v>44240</v>
      </c>
      <c r="B2237" s="29">
        <f t="shared" si="238"/>
        <v>2021</v>
      </c>
      <c r="C2237" s="29">
        <f t="shared" si="239"/>
        <v>2</v>
      </c>
      <c r="D2237" s="29" t="str">
        <f t="shared" si="240"/>
        <v>Şubat</v>
      </c>
      <c r="E2237" s="29">
        <f t="shared" si="241"/>
        <v>1</v>
      </c>
      <c r="F2237" s="29">
        <f t="shared" si="242"/>
        <v>7</v>
      </c>
      <c r="G2237" s="29">
        <f t="shared" si="243"/>
        <v>6</v>
      </c>
      <c r="H2237" s="29" t="str">
        <f t="shared" si="244"/>
        <v>Cumartesi</v>
      </c>
    </row>
    <row r="2238" spans="1:8" ht="10.5" customHeight="1" x14ac:dyDescent="0.25">
      <c r="A2238" s="28">
        <v>44241</v>
      </c>
      <c r="B2238" s="29">
        <f t="shared" si="238"/>
        <v>2021</v>
      </c>
      <c r="C2238" s="29">
        <f t="shared" si="239"/>
        <v>2</v>
      </c>
      <c r="D2238" s="29" t="str">
        <f t="shared" si="240"/>
        <v>Şubat</v>
      </c>
      <c r="E2238" s="29">
        <f t="shared" si="241"/>
        <v>1</v>
      </c>
      <c r="F2238" s="29">
        <f t="shared" si="242"/>
        <v>7</v>
      </c>
      <c r="G2238" s="29">
        <f t="shared" si="243"/>
        <v>7</v>
      </c>
      <c r="H2238" s="29" t="str">
        <f t="shared" si="244"/>
        <v>Pazar</v>
      </c>
    </row>
    <row r="2239" spans="1:8" ht="10.5" customHeight="1" x14ac:dyDescent="0.25">
      <c r="A2239" s="28">
        <v>44242</v>
      </c>
      <c r="B2239" s="29">
        <f t="shared" si="238"/>
        <v>2021</v>
      </c>
      <c r="C2239" s="29">
        <f t="shared" si="239"/>
        <v>2</v>
      </c>
      <c r="D2239" s="29" t="str">
        <f t="shared" si="240"/>
        <v>Şubat</v>
      </c>
      <c r="E2239" s="29">
        <f t="shared" si="241"/>
        <v>1</v>
      </c>
      <c r="F2239" s="29">
        <f t="shared" si="242"/>
        <v>8</v>
      </c>
      <c r="G2239" s="29">
        <f t="shared" si="243"/>
        <v>1</v>
      </c>
      <c r="H2239" s="29" t="str">
        <f t="shared" si="244"/>
        <v>Pazartesi</v>
      </c>
    </row>
    <row r="2240" spans="1:8" ht="10.5" customHeight="1" x14ac:dyDescent="0.25">
      <c r="A2240" s="28">
        <v>44243</v>
      </c>
      <c r="B2240" s="29">
        <f t="shared" si="238"/>
        <v>2021</v>
      </c>
      <c r="C2240" s="29">
        <f t="shared" si="239"/>
        <v>2</v>
      </c>
      <c r="D2240" s="29" t="str">
        <f t="shared" si="240"/>
        <v>Şubat</v>
      </c>
      <c r="E2240" s="29">
        <f t="shared" si="241"/>
        <v>1</v>
      </c>
      <c r="F2240" s="29">
        <f t="shared" si="242"/>
        <v>8</v>
      </c>
      <c r="G2240" s="29">
        <f t="shared" si="243"/>
        <v>2</v>
      </c>
      <c r="H2240" s="29" t="str">
        <f t="shared" si="244"/>
        <v>Salı</v>
      </c>
    </row>
    <row r="2241" spans="1:8" ht="10.5" customHeight="1" x14ac:dyDescent="0.25">
      <c r="A2241" s="28">
        <v>44244</v>
      </c>
      <c r="B2241" s="29">
        <f t="shared" si="238"/>
        <v>2021</v>
      </c>
      <c r="C2241" s="29">
        <f t="shared" si="239"/>
        <v>2</v>
      </c>
      <c r="D2241" s="29" t="str">
        <f t="shared" si="240"/>
        <v>Şubat</v>
      </c>
      <c r="E2241" s="29">
        <f t="shared" si="241"/>
        <v>1</v>
      </c>
      <c r="F2241" s="29">
        <f t="shared" si="242"/>
        <v>8</v>
      </c>
      <c r="G2241" s="29">
        <f t="shared" si="243"/>
        <v>3</v>
      </c>
      <c r="H2241" s="29" t="str">
        <f t="shared" si="244"/>
        <v>Çarşamba</v>
      </c>
    </row>
    <row r="2242" spans="1:8" ht="10.5" customHeight="1" x14ac:dyDescent="0.25">
      <c r="A2242" s="28">
        <v>44245</v>
      </c>
      <c r="B2242" s="29">
        <f t="shared" ref="B2242:B2305" si="245">IF(A2242="","",YEAR(A2242))</f>
        <v>2021</v>
      </c>
      <c r="C2242" s="29">
        <f t="shared" ref="C2242:C2305" si="246">IF(A2242="","",MONTH(A2242))</f>
        <v>2</v>
      </c>
      <c r="D2242" s="29" t="str">
        <f t="shared" ref="D2242:D2305" si="247">IF(A2242="","",CHOOSE(MONTH(A2242),"Ocak","Şubat","Mart","Nisan","Mayıs","Haziran","Temmuz","Ağustos","Eylül","Ekim","Kasım","Aralık"))</f>
        <v>Şubat</v>
      </c>
      <c r="E2242" s="29">
        <f t="shared" ref="E2242:E2305" si="248">IF(A2242="","",ROUNDUP(MONTH(A2242)/3,0))</f>
        <v>1</v>
      </c>
      <c r="F2242" s="29">
        <f t="shared" ref="F2242:F2305" si="249">IF(A2242="","",WEEKNUM(A2242,2))</f>
        <v>8</v>
      </c>
      <c r="G2242" s="29">
        <f t="shared" ref="G2242:G2305" si="250">IF(A2242="","",WEEKDAY(A2242,2))</f>
        <v>4</v>
      </c>
      <c r="H2242" s="29" t="str">
        <f t="shared" ref="H2242:H2305" si="251">IF(A2242="","",CHOOSE(WEEKDAY(A2242,2),"Pazartesi","Salı","Çarşamba","Perşembe","Cuma","Cumartesi","Pazar"))</f>
        <v>Perşembe</v>
      </c>
    </row>
    <row r="2243" spans="1:8" ht="10.5" customHeight="1" x14ac:dyDescent="0.25">
      <c r="A2243" s="28">
        <v>44246</v>
      </c>
      <c r="B2243" s="29">
        <f t="shared" si="245"/>
        <v>2021</v>
      </c>
      <c r="C2243" s="29">
        <f t="shared" si="246"/>
        <v>2</v>
      </c>
      <c r="D2243" s="29" t="str">
        <f t="shared" si="247"/>
        <v>Şubat</v>
      </c>
      <c r="E2243" s="29">
        <f t="shared" si="248"/>
        <v>1</v>
      </c>
      <c r="F2243" s="29">
        <f t="shared" si="249"/>
        <v>8</v>
      </c>
      <c r="G2243" s="29">
        <f t="shared" si="250"/>
        <v>5</v>
      </c>
      <c r="H2243" s="29" t="str">
        <f t="shared" si="251"/>
        <v>Cuma</v>
      </c>
    </row>
    <row r="2244" spans="1:8" ht="10.5" customHeight="1" x14ac:dyDescent="0.25">
      <c r="A2244" s="28">
        <v>44247</v>
      </c>
      <c r="B2244" s="29">
        <f t="shared" si="245"/>
        <v>2021</v>
      </c>
      <c r="C2244" s="29">
        <f t="shared" si="246"/>
        <v>2</v>
      </c>
      <c r="D2244" s="29" t="str">
        <f t="shared" si="247"/>
        <v>Şubat</v>
      </c>
      <c r="E2244" s="29">
        <f t="shared" si="248"/>
        <v>1</v>
      </c>
      <c r="F2244" s="29">
        <f t="shared" si="249"/>
        <v>8</v>
      </c>
      <c r="G2244" s="29">
        <f t="shared" si="250"/>
        <v>6</v>
      </c>
      <c r="H2244" s="29" t="str">
        <f t="shared" si="251"/>
        <v>Cumartesi</v>
      </c>
    </row>
    <row r="2245" spans="1:8" ht="10.5" customHeight="1" x14ac:dyDescent="0.25">
      <c r="A2245" s="28">
        <v>44248</v>
      </c>
      <c r="B2245" s="29">
        <f t="shared" si="245"/>
        <v>2021</v>
      </c>
      <c r="C2245" s="29">
        <f t="shared" si="246"/>
        <v>2</v>
      </c>
      <c r="D2245" s="29" t="str">
        <f t="shared" si="247"/>
        <v>Şubat</v>
      </c>
      <c r="E2245" s="29">
        <f t="shared" si="248"/>
        <v>1</v>
      </c>
      <c r="F2245" s="29">
        <f t="shared" si="249"/>
        <v>8</v>
      </c>
      <c r="G2245" s="29">
        <f t="shared" si="250"/>
        <v>7</v>
      </c>
      <c r="H2245" s="29" t="str">
        <f t="shared" si="251"/>
        <v>Pazar</v>
      </c>
    </row>
    <row r="2246" spans="1:8" ht="10.5" customHeight="1" x14ac:dyDescent="0.25">
      <c r="A2246" s="28">
        <v>44249</v>
      </c>
      <c r="B2246" s="29">
        <f t="shared" si="245"/>
        <v>2021</v>
      </c>
      <c r="C2246" s="29">
        <f t="shared" si="246"/>
        <v>2</v>
      </c>
      <c r="D2246" s="29" t="str">
        <f t="shared" si="247"/>
        <v>Şubat</v>
      </c>
      <c r="E2246" s="29">
        <f t="shared" si="248"/>
        <v>1</v>
      </c>
      <c r="F2246" s="29">
        <f t="shared" si="249"/>
        <v>9</v>
      </c>
      <c r="G2246" s="29">
        <f t="shared" si="250"/>
        <v>1</v>
      </c>
      <c r="H2246" s="29" t="str">
        <f t="shared" si="251"/>
        <v>Pazartesi</v>
      </c>
    </row>
    <row r="2247" spans="1:8" ht="10.5" customHeight="1" x14ac:dyDescent="0.25">
      <c r="A2247" s="28">
        <v>44250</v>
      </c>
      <c r="B2247" s="29">
        <f t="shared" si="245"/>
        <v>2021</v>
      </c>
      <c r="C2247" s="29">
        <f t="shared" si="246"/>
        <v>2</v>
      </c>
      <c r="D2247" s="29" t="str">
        <f t="shared" si="247"/>
        <v>Şubat</v>
      </c>
      <c r="E2247" s="29">
        <f t="shared" si="248"/>
        <v>1</v>
      </c>
      <c r="F2247" s="29">
        <f t="shared" si="249"/>
        <v>9</v>
      </c>
      <c r="G2247" s="29">
        <f t="shared" si="250"/>
        <v>2</v>
      </c>
      <c r="H2247" s="29" t="str">
        <f t="shared" si="251"/>
        <v>Salı</v>
      </c>
    </row>
    <row r="2248" spans="1:8" ht="10.5" customHeight="1" x14ac:dyDescent="0.25">
      <c r="A2248" s="28">
        <v>44251</v>
      </c>
      <c r="B2248" s="29">
        <f t="shared" si="245"/>
        <v>2021</v>
      </c>
      <c r="C2248" s="29">
        <f t="shared" si="246"/>
        <v>2</v>
      </c>
      <c r="D2248" s="29" t="str">
        <f t="shared" si="247"/>
        <v>Şubat</v>
      </c>
      <c r="E2248" s="29">
        <f t="shared" si="248"/>
        <v>1</v>
      </c>
      <c r="F2248" s="29">
        <f t="shared" si="249"/>
        <v>9</v>
      </c>
      <c r="G2248" s="29">
        <f t="shared" si="250"/>
        <v>3</v>
      </c>
      <c r="H2248" s="29" t="str">
        <f t="shared" si="251"/>
        <v>Çarşamba</v>
      </c>
    </row>
    <row r="2249" spans="1:8" ht="10.5" customHeight="1" x14ac:dyDescent="0.25">
      <c r="A2249" s="28">
        <v>44252</v>
      </c>
      <c r="B2249" s="29">
        <f t="shared" si="245"/>
        <v>2021</v>
      </c>
      <c r="C2249" s="29">
        <f t="shared" si="246"/>
        <v>2</v>
      </c>
      <c r="D2249" s="29" t="str">
        <f t="shared" si="247"/>
        <v>Şubat</v>
      </c>
      <c r="E2249" s="29">
        <f t="shared" si="248"/>
        <v>1</v>
      </c>
      <c r="F2249" s="29">
        <f t="shared" si="249"/>
        <v>9</v>
      </c>
      <c r="G2249" s="29">
        <f t="shared" si="250"/>
        <v>4</v>
      </c>
      <c r="H2249" s="29" t="str">
        <f t="shared" si="251"/>
        <v>Perşembe</v>
      </c>
    </row>
    <row r="2250" spans="1:8" ht="10.5" customHeight="1" x14ac:dyDescent="0.25">
      <c r="A2250" s="28">
        <v>44253</v>
      </c>
      <c r="B2250" s="29">
        <f t="shared" si="245"/>
        <v>2021</v>
      </c>
      <c r="C2250" s="29">
        <f t="shared" si="246"/>
        <v>2</v>
      </c>
      <c r="D2250" s="29" t="str">
        <f t="shared" si="247"/>
        <v>Şubat</v>
      </c>
      <c r="E2250" s="29">
        <f t="shared" si="248"/>
        <v>1</v>
      </c>
      <c r="F2250" s="29">
        <f t="shared" si="249"/>
        <v>9</v>
      </c>
      <c r="G2250" s="29">
        <f t="shared" si="250"/>
        <v>5</v>
      </c>
      <c r="H2250" s="29" t="str">
        <f t="shared" si="251"/>
        <v>Cuma</v>
      </c>
    </row>
    <row r="2251" spans="1:8" ht="10.5" customHeight="1" x14ac:dyDescent="0.25">
      <c r="A2251" s="28">
        <v>44254</v>
      </c>
      <c r="B2251" s="29">
        <f t="shared" si="245"/>
        <v>2021</v>
      </c>
      <c r="C2251" s="29">
        <f t="shared" si="246"/>
        <v>2</v>
      </c>
      <c r="D2251" s="29" t="str">
        <f t="shared" si="247"/>
        <v>Şubat</v>
      </c>
      <c r="E2251" s="29">
        <f t="shared" si="248"/>
        <v>1</v>
      </c>
      <c r="F2251" s="29">
        <f t="shared" si="249"/>
        <v>9</v>
      </c>
      <c r="G2251" s="29">
        <f t="shared" si="250"/>
        <v>6</v>
      </c>
      <c r="H2251" s="29" t="str">
        <f t="shared" si="251"/>
        <v>Cumartesi</v>
      </c>
    </row>
    <row r="2252" spans="1:8" ht="10.5" customHeight="1" x14ac:dyDescent="0.25">
      <c r="A2252" s="28">
        <v>44255</v>
      </c>
      <c r="B2252" s="29">
        <f t="shared" si="245"/>
        <v>2021</v>
      </c>
      <c r="C2252" s="29">
        <f t="shared" si="246"/>
        <v>2</v>
      </c>
      <c r="D2252" s="29" t="str">
        <f t="shared" si="247"/>
        <v>Şubat</v>
      </c>
      <c r="E2252" s="29">
        <f t="shared" si="248"/>
        <v>1</v>
      </c>
      <c r="F2252" s="29">
        <f t="shared" si="249"/>
        <v>9</v>
      </c>
      <c r="G2252" s="29">
        <f t="shared" si="250"/>
        <v>7</v>
      </c>
      <c r="H2252" s="29" t="str">
        <f t="shared" si="251"/>
        <v>Pazar</v>
      </c>
    </row>
    <row r="2253" spans="1:8" ht="10.5" customHeight="1" x14ac:dyDescent="0.25">
      <c r="A2253" s="28">
        <v>44256</v>
      </c>
      <c r="B2253" s="29">
        <f t="shared" si="245"/>
        <v>2021</v>
      </c>
      <c r="C2253" s="29">
        <f t="shared" si="246"/>
        <v>3</v>
      </c>
      <c r="D2253" s="29" t="str">
        <f t="shared" si="247"/>
        <v>Mart</v>
      </c>
      <c r="E2253" s="29">
        <f t="shared" si="248"/>
        <v>1</v>
      </c>
      <c r="F2253" s="29">
        <f t="shared" si="249"/>
        <v>10</v>
      </c>
      <c r="G2253" s="29">
        <f t="shared" si="250"/>
        <v>1</v>
      </c>
      <c r="H2253" s="29" t="str">
        <f t="shared" si="251"/>
        <v>Pazartesi</v>
      </c>
    </row>
    <row r="2254" spans="1:8" ht="10.5" customHeight="1" x14ac:dyDescent="0.25">
      <c r="A2254" s="28">
        <v>44257</v>
      </c>
      <c r="B2254" s="29">
        <f t="shared" si="245"/>
        <v>2021</v>
      </c>
      <c r="C2254" s="29">
        <f t="shared" si="246"/>
        <v>3</v>
      </c>
      <c r="D2254" s="29" t="str">
        <f t="shared" si="247"/>
        <v>Mart</v>
      </c>
      <c r="E2254" s="29">
        <f t="shared" si="248"/>
        <v>1</v>
      </c>
      <c r="F2254" s="29">
        <f t="shared" si="249"/>
        <v>10</v>
      </c>
      <c r="G2254" s="29">
        <f t="shared" si="250"/>
        <v>2</v>
      </c>
      <c r="H2254" s="29" t="str">
        <f t="shared" si="251"/>
        <v>Salı</v>
      </c>
    </row>
    <row r="2255" spans="1:8" ht="10.5" customHeight="1" x14ac:dyDescent="0.25">
      <c r="A2255" s="28">
        <v>44258</v>
      </c>
      <c r="B2255" s="29">
        <f t="shared" si="245"/>
        <v>2021</v>
      </c>
      <c r="C2255" s="29">
        <f t="shared" si="246"/>
        <v>3</v>
      </c>
      <c r="D2255" s="29" t="str">
        <f t="shared" si="247"/>
        <v>Mart</v>
      </c>
      <c r="E2255" s="29">
        <f t="shared" si="248"/>
        <v>1</v>
      </c>
      <c r="F2255" s="29">
        <f t="shared" si="249"/>
        <v>10</v>
      </c>
      <c r="G2255" s="29">
        <f t="shared" si="250"/>
        <v>3</v>
      </c>
      <c r="H2255" s="29" t="str">
        <f t="shared" si="251"/>
        <v>Çarşamba</v>
      </c>
    </row>
    <row r="2256" spans="1:8" ht="10.5" customHeight="1" x14ac:dyDescent="0.25">
      <c r="A2256" s="28">
        <v>44259</v>
      </c>
      <c r="B2256" s="29">
        <f t="shared" si="245"/>
        <v>2021</v>
      </c>
      <c r="C2256" s="29">
        <f t="shared" si="246"/>
        <v>3</v>
      </c>
      <c r="D2256" s="29" t="str">
        <f t="shared" si="247"/>
        <v>Mart</v>
      </c>
      <c r="E2256" s="29">
        <f t="shared" si="248"/>
        <v>1</v>
      </c>
      <c r="F2256" s="29">
        <f t="shared" si="249"/>
        <v>10</v>
      </c>
      <c r="G2256" s="29">
        <f t="shared" si="250"/>
        <v>4</v>
      </c>
      <c r="H2256" s="29" t="str">
        <f t="shared" si="251"/>
        <v>Perşembe</v>
      </c>
    </row>
    <row r="2257" spans="1:8" ht="10.5" customHeight="1" x14ac:dyDescent="0.25">
      <c r="A2257" s="28">
        <v>44260</v>
      </c>
      <c r="B2257" s="29">
        <f t="shared" si="245"/>
        <v>2021</v>
      </c>
      <c r="C2257" s="29">
        <f t="shared" si="246"/>
        <v>3</v>
      </c>
      <c r="D2257" s="29" t="str">
        <f t="shared" si="247"/>
        <v>Mart</v>
      </c>
      <c r="E2257" s="29">
        <f t="shared" si="248"/>
        <v>1</v>
      </c>
      <c r="F2257" s="29">
        <f t="shared" si="249"/>
        <v>10</v>
      </c>
      <c r="G2257" s="29">
        <f t="shared" si="250"/>
        <v>5</v>
      </c>
      <c r="H2257" s="29" t="str">
        <f t="shared" si="251"/>
        <v>Cuma</v>
      </c>
    </row>
    <row r="2258" spans="1:8" ht="10.5" customHeight="1" x14ac:dyDescent="0.25">
      <c r="A2258" s="28">
        <v>44261</v>
      </c>
      <c r="B2258" s="29">
        <f t="shared" si="245"/>
        <v>2021</v>
      </c>
      <c r="C2258" s="29">
        <f t="shared" si="246"/>
        <v>3</v>
      </c>
      <c r="D2258" s="29" t="str">
        <f t="shared" si="247"/>
        <v>Mart</v>
      </c>
      <c r="E2258" s="29">
        <f t="shared" si="248"/>
        <v>1</v>
      </c>
      <c r="F2258" s="29">
        <f t="shared" si="249"/>
        <v>10</v>
      </c>
      <c r="G2258" s="29">
        <f t="shared" si="250"/>
        <v>6</v>
      </c>
      <c r="H2258" s="29" t="str">
        <f t="shared" si="251"/>
        <v>Cumartesi</v>
      </c>
    </row>
    <row r="2259" spans="1:8" ht="10.5" customHeight="1" x14ac:dyDescent="0.25">
      <c r="A2259" s="28">
        <v>44262</v>
      </c>
      <c r="B2259" s="29">
        <f t="shared" si="245"/>
        <v>2021</v>
      </c>
      <c r="C2259" s="29">
        <f t="shared" si="246"/>
        <v>3</v>
      </c>
      <c r="D2259" s="29" t="str">
        <f t="shared" si="247"/>
        <v>Mart</v>
      </c>
      <c r="E2259" s="29">
        <f t="shared" si="248"/>
        <v>1</v>
      </c>
      <c r="F2259" s="29">
        <f t="shared" si="249"/>
        <v>10</v>
      </c>
      <c r="G2259" s="29">
        <f t="shared" si="250"/>
        <v>7</v>
      </c>
      <c r="H2259" s="29" t="str">
        <f t="shared" si="251"/>
        <v>Pazar</v>
      </c>
    </row>
    <row r="2260" spans="1:8" ht="10.5" customHeight="1" x14ac:dyDescent="0.25">
      <c r="A2260" s="28">
        <v>44263</v>
      </c>
      <c r="B2260" s="29">
        <f t="shared" si="245"/>
        <v>2021</v>
      </c>
      <c r="C2260" s="29">
        <f t="shared" si="246"/>
        <v>3</v>
      </c>
      <c r="D2260" s="29" t="str">
        <f t="shared" si="247"/>
        <v>Mart</v>
      </c>
      <c r="E2260" s="29">
        <f t="shared" si="248"/>
        <v>1</v>
      </c>
      <c r="F2260" s="29">
        <f t="shared" si="249"/>
        <v>11</v>
      </c>
      <c r="G2260" s="29">
        <f t="shared" si="250"/>
        <v>1</v>
      </c>
      <c r="H2260" s="29" t="str">
        <f t="shared" si="251"/>
        <v>Pazartesi</v>
      </c>
    </row>
    <row r="2261" spans="1:8" ht="10.5" customHeight="1" x14ac:dyDescent="0.25">
      <c r="A2261" s="28">
        <v>44264</v>
      </c>
      <c r="B2261" s="29">
        <f t="shared" si="245"/>
        <v>2021</v>
      </c>
      <c r="C2261" s="29">
        <f t="shared" si="246"/>
        <v>3</v>
      </c>
      <c r="D2261" s="29" t="str">
        <f t="shared" si="247"/>
        <v>Mart</v>
      </c>
      <c r="E2261" s="29">
        <f t="shared" si="248"/>
        <v>1</v>
      </c>
      <c r="F2261" s="29">
        <f t="shared" si="249"/>
        <v>11</v>
      </c>
      <c r="G2261" s="29">
        <f t="shared" si="250"/>
        <v>2</v>
      </c>
      <c r="H2261" s="29" t="str">
        <f t="shared" si="251"/>
        <v>Salı</v>
      </c>
    </row>
    <row r="2262" spans="1:8" ht="10.5" customHeight="1" x14ac:dyDescent="0.25">
      <c r="A2262" s="28">
        <v>44265</v>
      </c>
      <c r="B2262" s="29">
        <f t="shared" si="245"/>
        <v>2021</v>
      </c>
      <c r="C2262" s="29">
        <f t="shared" si="246"/>
        <v>3</v>
      </c>
      <c r="D2262" s="29" t="str">
        <f t="shared" si="247"/>
        <v>Mart</v>
      </c>
      <c r="E2262" s="29">
        <f t="shared" si="248"/>
        <v>1</v>
      </c>
      <c r="F2262" s="29">
        <f t="shared" si="249"/>
        <v>11</v>
      </c>
      <c r="G2262" s="29">
        <f t="shared" si="250"/>
        <v>3</v>
      </c>
      <c r="H2262" s="29" t="str">
        <f t="shared" si="251"/>
        <v>Çarşamba</v>
      </c>
    </row>
    <row r="2263" spans="1:8" ht="10.5" customHeight="1" x14ac:dyDescent="0.25">
      <c r="A2263" s="28">
        <v>44266</v>
      </c>
      <c r="B2263" s="29">
        <f t="shared" si="245"/>
        <v>2021</v>
      </c>
      <c r="C2263" s="29">
        <f t="shared" si="246"/>
        <v>3</v>
      </c>
      <c r="D2263" s="29" t="str">
        <f t="shared" si="247"/>
        <v>Mart</v>
      </c>
      <c r="E2263" s="29">
        <f t="shared" si="248"/>
        <v>1</v>
      </c>
      <c r="F2263" s="29">
        <f t="shared" si="249"/>
        <v>11</v>
      </c>
      <c r="G2263" s="29">
        <f t="shared" si="250"/>
        <v>4</v>
      </c>
      <c r="H2263" s="29" t="str">
        <f t="shared" si="251"/>
        <v>Perşembe</v>
      </c>
    </row>
    <row r="2264" spans="1:8" ht="10.5" customHeight="1" x14ac:dyDescent="0.25">
      <c r="A2264" s="28">
        <v>44267</v>
      </c>
      <c r="B2264" s="29">
        <f t="shared" si="245"/>
        <v>2021</v>
      </c>
      <c r="C2264" s="29">
        <f t="shared" si="246"/>
        <v>3</v>
      </c>
      <c r="D2264" s="29" t="str">
        <f t="shared" si="247"/>
        <v>Mart</v>
      </c>
      <c r="E2264" s="29">
        <f t="shared" si="248"/>
        <v>1</v>
      </c>
      <c r="F2264" s="29">
        <f t="shared" si="249"/>
        <v>11</v>
      </c>
      <c r="G2264" s="29">
        <f t="shared" si="250"/>
        <v>5</v>
      </c>
      <c r="H2264" s="29" t="str">
        <f t="shared" si="251"/>
        <v>Cuma</v>
      </c>
    </row>
    <row r="2265" spans="1:8" ht="10.5" customHeight="1" x14ac:dyDescent="0.25">
      <c r="A2265" s="28">
        <v>44268</v>
      </c>
      <c r="B2265" s="29">
        <f t="shared" si="245"/>
        <v>2021</v>
      </c>
      <c r="C2265" s="29">
        <f t="shared" si="246"/>
        <v>3</v>
      </c>
      <c r="D2265" s="29" t="str">
        <f t="shared" si="247"/>
        <v>Mart</v>
      </c>
      <c r="E2265" s="29">
        <f t="shared" si="248"/>
        <v>1</v>
      </c>
      <c r="F2265" s="29">
        <f t="shared" si="249"/>
        <v>11</v>
      </c>
      <c r="G2265" s="29">
        <f t="shared" si="250"/>
        <v>6</v>
      </c>
      <c r="H2265" s="29" t="str">
        <f t="shared" si="251"/>
        <v>Cumartesi</v>
      </c>
    </row>
    <row r="2266" spans="1:8" ht="10.5" customHeight="1" x14ac:dyDescent="0.25">
      <c r="A2266" s="28">
        <v>44269</v>
      </c>
      <c r="B2266" s="29">
        <f t="shared" si="245"/>
        <v>2021</v>
      </c>
      <c r="C2266" s="29">
        <f t="shared" si="246"/>
        <v>3</v>
      </c>
      <c r="D2266" s="29" t="str">
        <f t="shared" si="247"/>
        <v>Mart</v>
      </c>
      <c r="E2266" s="29">
        <f t="shared" si="248"/>
        <v>1</v>
      </c>
      <c r="F2266" s="29">
        <f t="shared" si="249"/>
        <v>11</v>
      </c>
      <c r="G2266" s="29">
        <f t="shared" si="250"/>
        <v>7</v>
      </c>
      <c r="H2266" s="29" t="str">
        <f t="shared" si="251"/>
        <v>Pazar</v>
      </c>
    </row>
    <row r="2267" spans="1:8" ht="10.5" customHeight="1" x14ac:dyDescent="0.25">
      <c r="A2267" s="28">
        <v>44270</v>
      </c>
      <c r="B2267" s="29">
        <f t="shared" si="245"/>
        <v>2021</v>
      </c>
      <c r="C2267" s="29">
        <f t="shared" si="246"/>
        <v>3</v>
      </c>
      <c r="D2267" s="29" t="str">
        <f t="shared" si="247"/>
        <v>Mart</v>
      </c>
      <c r="E2267" s="29">
        <f t="shared" si="248"/>
        <v>1</v>
      </c>
      <c r="F2267" s="29">
        <f t="shared" si="249"/>
        <v>12</v>
      </c>
      <c r="G2267" s="29">
        <f t="shared" si="250"/>
        <v>1</v>
      </c>
      <c r="H2267" s="29" t="str">
        <f t="shared" si="251"/>
        <v>Pazartesi</v>
      </c>
    </row>
    <row r="2268" spans="1:8" ht="10.5" customHeight="1" x14ac:dyDescent="0.25">
      <c r="A2268" s="28">
        <v>44271</v>
      </c>
      <c r="B2268" s="29">
        <f t="shared" si="245"/>
        <v>2021</v>
      </c>
      <c r="C2268" s="29">
        <f t="shared" si="246"/>
        <v>3</v>
      </c>
      <c r="D2268" s="29" t="str">
        <f t="shared" si="247"/>
        <v>Mart</v>
      </c>
      <c r="E2268" s="29">
        <f t="shared" si="248"/>
        <v>1</v>
      </c>
      <c r="F2268" s="29">
        <f t="shared" si="249"/>
        <v>12</v>
      </c>
      <c r="G2268" s="29">
        <f t="shared" si="250"/>
        <v>2</v>
      </c>
      <c r="H2268" s="29" t="str">
        <f t="shared" si="251"/>
        <v>Salı</v>
      </c>
    </row>
    <row r="2269" spans="1:8" ht="10.5" customHeight="1" x14ac:dyDescent="0.25">
      <c r="A2269" s="28">
        <v>44272</v>
      </c>
      <c r="B2269" s="29">
        <f t="shared" si="245"/>
        <v>2021</v>
      </c>
      <c r="C2269" s="29">
        <f t="shared" si="246"/>
        <v>3</v>
      </c>
      <c r="D2269" s="29" t="str">
        <f t="shared" si="247"/>
        <v>Mart</v>
      </c>
      <c r="E2269" s="29">
        <f t="shared" si="248"/>
        <v>1</v>
      </c>
      <c r="F2269" s="29">
        <f t="shared" si="249"/>
        <v>12</v>
      </c>
      <c r="G2269" s="29">
        <f t="shared" si="250"/>
        <v>3</v>
      </c>
      <c r="H2269" s="29" t="str">
        <f t="shared" si="251"/>
        <v>Çarşamba</v>
      </c>
    </row>
    <row r="2270" spans="1:8" ht="10.5" customHeight="1" x14ac:dyDescent="0.25">
      <c r="A2270" s="28">
        <v>44273</v>
      </c>
      <c r="B2270" s="29">
        <f t="shared" si="245"/>
        <v>2021</v>
      </c>
      <c r="C2270" s="29">
        <f t="shared" si="246"/>
        <v>3</v>
      </c>
      <c r="D2270" s="29" t="str">
        <f t="shared" si="247"/>
        <v>Mart</v>
      </c>
      <c r="E2270" s="29">
        <f t="shared" si="248"/>
        <v>1</v>
      </c>
      <c r="F2270" s="29">
        <f t="shared" si="249"/>
        <v>12</v>
      </c>
      <c r="G2270" s="29">
        <f t="shared" si="250"/>
        <v>4</v>
      </c>
      <c r="H2270" s="29" t="str">
        <f t="shared" si="251"/>
        <v>Perşembe</v>
      </c>
    </row>
    <row r="2271" spans="1:8" ht="10.5" customHeight="1" x14ac:dyDescent="0.25">
      <c r="A2271" s="28">
        <v>44274</v>
      </c>
      <c r="B2271" s="29">
        <f t="shared" si="245"/>
        <v>2021</v>
      </c>
      <c r="C2271" s="29">
        <f t="shared" si="246"/>
        <v>3</v>
      </c>
      <c r="D2271" s="29" t="str">
        <f t="shared" si="247"/>
        <v>Mart</v>
      </c>
      <c r="E2271" s="29">
        <f t="shared" si="248"/>
        <v>1</v>
      </c>
      <c r="F2271" s="29">
        <f t="shared" si="249"/>
        <v>12</v>
      </c>
      <c r="G2271" s="29">
        <f t="shared" si="250"/>
        <v>5</v>
      </c>
      <c r="H2271" s="29" t="str">
        <f t="shared" si="251"/>
        <v>Cuma</v>
      </c>
    </row>
    <row r="2272" spans="1:8" ht="10.5" customHeight="1" x14ac:dyDescent="0.25">
      <c r="A2272" s="28">
        <v>44275</v>
      </c>
      <c r="B2272" s="29">
        <f t="shared" si="245"/>
        <v>2021</v>
      </c>
      <c r="C2272" s="29">
        <f t="shared" si="246"/>
        <v>3</v>
      </c>
      <c r="D2272" s="29" t="str">
        <f t="shared" si="247"/>
        <v>Mart</v>
      </c>
      <c r="E2272" s="29">
        <f t="shared" si="248"/>
        <v>1</v>
      </c>
      <c r="F2272" s="29">
        <f t="shared" si="249"/>
        <v>12</v>
      </c>
      <c r="G2272" s="29">
        <f t="shared" si="250"/>
        <v>6</v>
      </c>
      <c r="H2272" s="29" t="str">
        <f t="shared" si="251"/>
        <v>Cumartesi</v>
      </c>
    </row>
    <row r="2273" spans="1:8" ht="10.5" customHeight="1" x14ac:dyDescent="0.25">
      <c r="A2273" s="28">
        <v>44276</v>
      </c>
      <c r="B2273" s="29">
        <f t="shared" si="245"/>
        <v>2021</v>
      </c>
      <c r="C2273" s="29">
        <f t="shared" si="246"/>
        <v>3</v>
      </c>
      <c r="D2273" s="29" t="str">
        <f t="shared" si="247"/>
        <v>Mart</v>
      </c>
      <c r="E2273" s="29">
        <f t="shared" si="248"/>
        <v>1</v>
      </c>
      <c r="F2273" s="29">
        <f t="shared" si="249"/>
        <v>12</v>
      </c>
      <c r="G2273" s="29">
        <f t="shared" si="250"/>
        <v>7</v>
      </c>
      <c r="H2273" s="29" t="str">
        <f t="shared" si="251"/>
        <v>Pazar</v>
      </c>
    </row>
    <row r="2274" spans="1:8" ht="10.5" customHeight="1" x14ac:dyDescent="0.25">
      <c r="A2274" s="28">
        <v>44277</v>
      </c>
      <c r="B2274" s="29">
        <f t="shared" si="245"/>
        <v>2021</v>
      </c>
      <c r="C2274" s="29">
        <f t="shared" si="246"/>
        <v>3</v>
      </c>
      <c r="D2274" s="29" t="str">
        <f t="shared" si="247"/>
        <v>Mart</v>
      </c>
      <c r="E2274" s="29">
        <f t="shared" si="248"/>
        <v>1</v>
      </c>
      <c r="F2274" s="29">
        <f t="shared" si="249"/>
        <v>13</v>
      </c>
      <c r="G2274" s="29">
        <f t="shared" si="250"/>
        <v>1</v>
      </c>
      <c r="H2274" s="29" t="str">
        <f t="shared" si="251"/>
        <v>Pazartesi</v>
      </c>
    </row>
    <row r="2275" spans="1:8" ht="10.5" customHeight="1" x14ac:dyDescent="0.25">
      <c r="A2275" s="28">
        <v>44278</v>
      </c>
      <c r="B2275" s="29">
        <f t="shared" si="245"/>
        <v>2021</v>
      </c>
      <c r="C2275" s="29">
        <f t="shared" si="246"/>
        <v>3</v>
      </c>
      <c r="D2275" s="29" t="str">
        <f t="shared" si="247"/>
        <v>Mart</v>
      </c>
      <c r="E2275" s="29">
        <f t="shared" si="248"/>
        <v>1</v>
      </c>
      <c r="F2275" s="29">
        <f t="shared" si="249"/>
        <v>13</v>
      </c>
      <c r="G2275" s="29">
        <f t="shared" si="250"/>
        <v>2</v>
      </c>
      <c r="H2275" s="29" t="str">
        <f t="shared" si="251"/>
        <v>Salı</v>
      </c>
    </row>
    <row r="2276" spans="1:8" ht="10.5" customHeight="1" x14ac:dyDescent="0.25">
      <c r="A2276" s="28">
        <v>44279</v>
      </c>
      <c r="B2276" s="29">
        <f t="shared" si="245"/>
        <v>2021</v>
      </c>
      <c r="C2276" s="29">
        <f t="shared" si="246"/>
        <v>3</v>
      </c>
      <c r="D2276" s="29" t="str">
        <f t="shared" si="247"/>
        <v>Mart</v>
      </c>
      <c r="E2276" s="29">
        <f t="shared" si="248"/>
        <v>1</v>
      </c>
      <c r="F2276" s="29">
        <f t="shared" si="249"/>
        <v>13</v>
      </c>
      <c r="G2276" s="29">
        <f t="shared" si="250"/>
        <v>3</v>
      </c>
      <c r="H2276" s="29" t="str">
        <f t="shared" si="251"/>
        <v>Çarşamba</v>
      </c>
    </row>
    <row r="2277" spans="1:8" ht="10.5" customHeight="1" x14ac:dyDescent="0.25">
      <c r="A2277" s="28">
        <v>44280</v>
      </c>
      <c r="B2277" s="29">
        <f t="shared" si="245"/>
        <v>2021</v>
      </c>
      <c r="C2277" s="29">
        <f t="shared" si="246"/>
        <v>3</v>
      </c>
      <c r="D2277" s="29" t="str">
        <f t="shared" si="247"/>
        <v>Mart</v>
      </c>
      <c r="E2277" s="29">
        <f t="shared" si="248"/>
        <v>1</v>
      </c>
      <c r="F2277" s="29">
        <f t="shared" si="249"/>
        <v>13</v>
      </c>
      <c r="G2277" s="29">
        <f t="shared" si="250"/>
        <v>4</v>
      </c>
      <c r="H2277" s="29" t="str">
        <f t="shared" si="251"/>
        <v>Perşembe</v>
      </c>
    </row>
    <row r="2278" spans="1:8" ht="10.5" customHeight="1" x14ac:dyDescent="0.25">
      <c r="A2278" s="28">
        <v>44281</v>
      </c>
      <c r="B2278" s="29">
        <f t="shared" si="245"/>
        <v>2021</v>
      </c>
      <c r="C2278" s="29">
        <f t="shared" si="246"/>
        <v>3</v>
      </c>
      <c r="D2278" s="29" t="str">
        <f t="shared" si="247"/>
        <v>Mart</v>
      </c>
      <c r="E2278" s="29">
        <f t="shared" si="248"/>
        <v>1</v>
      </c>
      <c r="F2278" s="29">
        <f t="shared" si="249"/>
        <v>13</v>
      </c>
      <c r="G2278" s="29">
        <f t="shared" si="250"/>
        <v>5</v>
      </c>
      <c r="H2278" s="29" t="str">
        <f t="shared" si="251"/>
        <v>Cuma</v>
      </c>
    </row>
    <row r="2279" spans="1:8" ht="10.5" customHeight="1" x14ac:dyDescent="0.25">
      <c r="A2279" s="28">
        <v>44282</v>
      </c>
      <c r="B2279" s="29">
        <f t="shared" si="245"/>
        <v>2021</v>
      </c>
      <c r="C2279" s="29">
        <f t="shared" si="246"/>
        <v>3</v>
      </c>
      <c r="D2279" s="29" t="str">
        <f t="shared" si="247"/>
        <v>Mart</v>
      </c>
      <c r="E2279" s="29">
        <f t="shared" si="248"/>
        <v>1</v>
      </c>
      <c r="F2279" s="29">
        <f t="shared" si="249"/>
        <v>13</v>
      </c>
      <c r="G2279" s="29">
        <f t="shared" si="250"/>
        <v>6</v>
      </c>
      <c r="H2279" s="29" t="str">
        <f t="shared" si="251"/>
        <v>Cumartesi</v>
      </c>
    </row>
    <row r="2280" spans="1:8" ht="10.5" customHeight="1" x14ac:dyDescent="0.25">
      <c r="A2280" s="28">
        <v>44283</v>
      </c>
      <c r="B2280" s="29">
        <f t="shared" si="245"/>
        <v>2021</v>
      </c>
      <c r="C2280" s="29">
        <f t="shared" si="246"/>
        <v>3</v>
      </c>
      <c r="D2280" s="29" t="str">
        <f t="shared" si="247"/>
        <v>Mart</v>
      </c>
      <c r="E2280" s="29">
        <f t="shared" si="248"/>
        <v>1</v>
      </c>
      <c r="F2280" s="29">
        <f t="shared" si="249"/>
        <v>13</v>
      </c>
      <c r="G2280" s="29">
        <f t="shared" si="250"/>
        <v>7</v>
      </c>
      <c r="H2280" s="29" t="str">
        <f t="shared" si="251"/>
        <v>Pazar</v>
      </c>
    </row>
    <row r="2281" spans="1:8" ht="10.5" customHeight="1" x14ac:dyDescent="0.25">
      <c r="A2281" s="28">
        <v>44284</v>
      </c>
      <c r="B2281" s="29">
        <f t="shared" si="245"/>
        <v>2021</v>
      </c>
      <c r="C2281" s="29">
        <f t="shared" si="246"/>
        <v>3</v>
      </c>
      <c r="D2281" s="29" t="str">
        <f t="shared" si="247"/>
        <v>Mart</v>
      </c>
      <c r="E2281" s="29">
        <f t="shared" si="248"/>
        <v>1</v>
      </c>
      <c r="F2281" s="29">
        <f t="shared" si="249"/>
        <v>14</v>
      </c>
      <c r="G2281" s="29">
        <f t="shared" si="250"/>
        <v>1</v>
      </c>
      <c r="H2281" s="29" t="str">
        <f t="shared" si="251"/>
        <v>Pazartesi</v>
      </c>
    </row>
    <row r="2282" spans="1:8" ht="10.5" customHeight="1" x14ac:dyDescent="0.25">
      <c r="A2282" s="28">
        <v>44285</v>
      </c>
      <c r="B2282" s="29">
        <f t="shared" si="245"/>
        <v>2021</v>
      </c>
      <c r="C2282" s="29">
        <f t="shared" si="246"/>
        <v>3</v>
      </c>
      <c r="D2282" s="29" t="str">
        <f t="shared" si="247"/>
        <v>Mart</v>
      </c>
      <c r="E2282" s="29">
        <f t="shared" si="248"/>
        <v>1</v>
      </c>
      <c r="F2282" s="29">
        <f t="shared" si="249"/>
        <v>14</v>
      </c>
      <c r="G2282" s="29">
        <f t="shared" si="250"/>
        <v>2</v>
      </c>
      <c r="H2282" s="29" t="str">
        <f t="shared" si="251"/>
        <v>Salı</v>
      </c>
    </row>
    <row r="2283" spans="1:8" ht="10.5" customHeight="1" x14ac:dyDescent="0.25">
      <c r="A2283" s="28">
        <v>44286</v>
      </c>
      <c r="B2283" s="29">
        <f t="shared" si="245"/>
        <v>2021</v>
      </c>
      <c r="C2283" s="29">
        <f t="shared" si="246"/>
        <v>3</v>
      </c>
      <c r="D2283" s="29" t="str">
        <f t="shared" si="247"/>
        <v>Mart</v>
      </c>
      <c r="E2283" s="29">
        <f t="shared" si="248"/>
        <v>1</v>
      </c>
      <c r="F2283" s="29">
        <f t="shared" si="249"/>
        <v>14</v>
      </c>
      <c r="G2283" s="29">
        <f t="shared" si="250"/>
        <v>3</v>
      </c>
      <c r="H2283" s="29" t="str">
        <f t="shared" si="251"/>
        <v>Çarşamba</v>
      </c>
    </row>
    <row r="2284" spans="1:8" ht="10.5" customHeight="1" x14ac:dyDescent="0.25">
      <c r="A2284" s="28">
        <v>44287</v>
      </c>
      <c r="B2284" s="29">
        <f t="shared" si="245"/>
        <v>2021</v>
      </c>
      <c r="C2284" s="29">
        <f t="shared" si="246"/>
        <v>4</v>
      </c>
      <c r="D2284" s="29" t="str">
        <f t="shared" si="247"/>
        <v>Nisan</v>
      </c>
      <c r="E2284" s="29">
        <f t="shared" si="248"/>
        <v>2</v>
      </c>
      <c r="F2284" s="29">
        <f t="shared" si="249"/>
        <v>14</v>
      </c>
      <c r="G2284" s="29">
        <f t="shared" si="250"/>
        <v>4</v>
      </c>
      <c r="H2284" s="29" t="str">
        <f t="shared" si="251"/>
        <v>Perşembe</v>
      </c>
    </row>
    <row r="2285" spans="1:8" ht="10.5" customHeight="1" x14ac:dyDescent="0.25">
      <c r="A2285" s="28">
        <v>44288</v>
      </c>
      <c r="B2285" s="29">
        <f t="shared" si="245"/>
        <v>2021</v>
      </c>
      <c r="C2285" s="29">
        <f t="shared" si="246"/>
        <v>4</v>
      </c>
      <c r="D2285" s="29" t="str">
        <f t="shared" si="247"/>
        <v>Nisan</v>
      </c>
      <c r="E2285" s="29">
        <f t="shared" si="248"/>
        <v>2</v>
      </c>
      <c r="F2285" s="29">
        <f t="shared" si="249"/>
        <v>14</v>
      </c>
      <c r="G2285" s="29">
        <f t="shared" si="250"/>
        <v>5</v>
      </c>
      <c r="H2285" s="29" t="str">
        <f t="shared" si="251"/>
        <v>Cuma</v>
      </c>
    </row>
    <row r="2286" spans="1:8" ht="10.5" customHeight="1" x14ac:dyDescent="0.25">
      <c r="A2286" s="28">
        <v>44289</v>
      </c>
      <c r="B2286" s="29">
        <f t="shared" si="245"/>
        <v>2021</v>
      </c>
      <c r="C2286" s="29">
        <f t="shared" si="246"/>
        <v>4</v>
      </c>
      <c r="D2286" s="29" t="str">
        <f t="shared" si="247"/>
        <v>Nisan</v>
      </c>
      <c r="E2286" s="29">
        <f t="shared" si="248"/>
        <v>2</v>
      </c>
      <c r="F2286" s="29">
        <f t="shared" si="249"/>
        <v>14</v>
      </c>
      <c r="G2286" s="29">
        <f t="shared" si="250"/>
        <v>6</v>
      </c>
      <c r="H2286" s="29" t="str">
        <f t="shared" si="251"/>
        <v>Cumartesi</v>
      </c>
    </row>
    <row r="2287" spans="1:8" ht="10.5" customHeight="1" x14ac:dyDescent="0.25">
      <c r="A2287" s="28">
        <v>44290</v>
      </c>
      <c r="B2287" s="29">
        <f t="shared" si="245"/>
        <v>2021</v>
      </c>
      <c r="C2287" s="29">
        <f t="shared" si="246"/>
        <v>4</v>
      </c>
      <c r="D2287" s="29" t="str">
        <f t="shared" si="247"/>
        <v>Nisan</v>
      </c>
      <c r="E2287" s="29">
        <f t="shared" si="248"/>
        <v>2</v>
      </c>
      <c r="F2287" s="29">
        <f t="shared" si="249"/>
        <v>14</v>
      </c>
      <c r="G2287" s="29">
        <f t="shared" si="250"/>
        <v>7</v>
      </c>
      <c r="H2287" s="29" t="str">
        <f t="shared" si="251"/>
        <v>Pazar</v>
      </c>
    </row>
    <row r="2288" spans="1:8" ht="10.5" customHeight="1" x14ac:dyDescent="0.25">
      <c r="A2288" s="28">
        <v>44291</v>
      </c>
      <c r="B2288" s="29">
        <f t="shared" si="245"/>
        <v>2021</v>
      </c>
      <c r="C2288" s="29">
        <f t="shared" si="246"/>
        <v>4</v>
      </c>
      <c r="D2288" s="29" t="str">
        <f t="shared" si="247"/>
        <v>Nisan</v>
      </c>
      <c r="E2288" s="29">
        <f t="shared" si="248"/>
        <v>2</v>
      </c>
      <c r="F2288" s="29">
        <f t="shared" si="249"/>
        <v>15</v>
      </c>
      <c r="G2288" s="29">
        <f t="shared" si="250"/>
        <v>1</v>
      </c>
      <c r="H2288" s="29" t="str">
        <f t="shared" si="251"/>
        <v>Pazartesi</v>
      </c>
    </row>
    <row r="2289" spans="1:8" ht="10.5" customHeight="1" x14ac:dyDescent="0.25">
      <c r="A2289" s="28">
        <v>44292</v>
      </c>
      <c r="B2289" s="29">
        <f t="shared" si="245"/>
        <v>2021</v>
      </c>
      <c r="C2289" s="29">
        <f t="shared" si="246"/>
        <v>4</v>
      </c>
      <c r="D2289" s="29" t="str">
        <f t="shared" si="247"/>
        <v>Nisan</v>
      </c>
      <c r="E2289" s="29">
        <f t="shared" si="248"/>
        <v>2</v>
      </c>
      <c r="F2289" s="29">
        <f t="shared" si="249"/>
        <v>15</v>
      </c>
      <c r="G2289" s="29">
        <f t="shared" si="250"/>
        <v>2</v>
      </c>
      <c r="H2289" s="29" t="str">
        <f t="shared" si="251"/>
        <v>Salı</v>
      </c>
    </row>
    <row r="2290" spans="1:8" ht="10.5" customHeight="1" x14ac:dyDescent="0.25">
      <c r="A2290" s="28">
        <v>44293</v>
      </c>
      <c r="B2290" s="29">
        <f t="shared" si="245"/>
        <v>2021</v>
      </c>
      <c r="C2290" s="29">
        <f t="shared" si="246"/>
        <v>4</v>
      </c>
      <c r="D2290" s="29" t="str">
        <f t="shared" si="247"/>
        <v>Nisan</v>
      </c>
      <c r="E2290" s="29">
        <f t="shared" si="248"/>
        <v>2</v>
      </c>
      <c r="F2290" s="29">
        <f t="shared" si="249"/>
        <v>15</v>
      </c>
      <c r="G2290" s="29">
        <f t="shared" si="250"/>
        <v>3</v>
      </c>
      <c r="H2290" s="29" t="str">
        <f t="shared" si="251"/>
        <v>Çarşamba</v>
      </c>
    </row>
    <row r="2291" spans="1:8" ht="10.5" customHeight="1" x14ac:dyDescent="0.25">
      <c r="A2291" s="28">
        <v>44294</v>
      </c>
      <c r="B2291" s="29">
        <f t="shared" si="245"/>
        <v>2021</v>
      </c>
      <c r="C2291" s="29">
        <f t="shared" si="246"/>
        <v>4</v>
      </c>
      <c r="D2291" s="29" t="str">
        <f t="shared" si="247"/>
        <v>Nisan</v>
      </c>
      <c r="E2291" s="29">
        <f t="shared" si="248"/>
        <v>2</v>
      </c>
      <c r="F2291" s="29">
        <f t="shared" si="249"/>
        <v>15</v>
      </c>
      <c r="G2291" s="29">
        <f t="shared" si="250"/>
        <v>4</v>
      </c>
      <c r="H2291" s="29" t="str">
        <f t="shared" si="251"/>
        <v>Perşembe</v>
      </c>
    </row>
    <row r="2292" spans="1:8" ht="10.5" customHeight="1" x14ac:dyDescent="0.25">
      <c r="A2292" s="28">
        <v>44295</v>
      </c>
      <c r="B2292" s="29">
        <f t="shared" si="245"/>
        <v>2021</v>
      </c>
      <c r="C2292" s="29">
        <f t="shared" si="246"/>
        <v>4</v>
      </c>
      <c r="D2292" s="29" t="str">
        <f t="shared" si="247"/>
        <v>Nisan</v>
      </c>
      <c r="E2292" s="29">
        <f t="shared" si="248"/>
        <v>2</v>
      </c>
      <c r="F2292" s="29">
        <f t="shared" si="249"/>
        <v>15</v>
      </c>
      <c r="G2292" s="29">
        <f t="shared" si="250"/>
        <v>5</v>
      </c>
      <c r="H2292" s="29" t="str">
        <f t="shared" si="251"/>
        <v>Cuma</v>
      </c>
    </row>
    <row r="2293" spans="1:8" ht="10.5" customHeight="1" x14ac:dyDescent="0.25">
      <c r="A2293" s="28">
        <v>44296</v>
      </c>
      <c r="B2293" s="29">
        <f t="shared" si="245"/>
        <v>2021</v>
      </c>
      <c r="C2293" s="29">
        <f t="shared" si="246"/>
        <v>4</v>
      </c>
      <c r="D2293" s="29" t="str">
        <f t="shared" si="247"/>
        <v>Nisan</v>
      </c>
      <c r="E2293" s="29">
        <f t="shared" si="248"/>
        <v>2</v>
      </c>
      <c r="F2293" s="29">
        <f t="shared" si="249"/>
        <v>15</v>
      </c>
      <c r="G2293" s="29">
        <f t="shared" si="250"/>
        <v>6</v>
      </c>
      <c r="H2293" s="29" t="str">
        <f t="shared" si="251"/>
        <v>Cumartesi</v>
      </c>
    </row>
    <row r="2294" spans="1:8" ht="10.5" customHeight="1" x14ac:dyDescent="0.25">
      <c r="A2294" s="28">
        <v>44297</v>
      </c>
      <c r="B2294" s="29">
        <f t="shared" si="245"/>
        <v>2021</v>
      </c>
      <c r="C2294" s="29">
        <f t="shared" si="246"/>
        <v>4</v>
      </c>
      <c r="D2294" s="29" t="str">
        <f t="shared" si="247"/>
        <v>Nisan</v>
      </c>
      <c r="E2294" s="29">
        <f t="shared" si="248"/>
        <v>2</v>
      </c>
      <c r="F2294" s="29">
        <f t="shared" si="249"/>
        <v>15</v>
      </c>
      <c r="G2294" s="29">
        <f t="shared" si="250"/>
        <v>7</v>
      </c>
      <c r="H2294" s="29" t="str">
        <f t="shared" si="251"/>
        <v>Pazar</v>
      </c>
    </row>
    <row r="2295" spans="1:8" ht="10.5" customHeight="1" x14ac:dyDescent="0.25">
      <c r="A2295" s="28">
        <v>44298</v>
      </c>
      <c r="B2295" s="29">
        <f t="shared" si="245"/>
        <v>2021</v>
      </c>
      <c r="C2295" s="29">
        <f t="shared" si="246"/>
        <v>4</v>
      </c>
      <c r="D2295" s="29" t="str">
        <f t="shared" si="247"/>
        <v>Nisan</v>
      </c>
      <c r="E2295" s="29">
        <f t="shared" si="248"/>
        <v>2</v>
      </c>
      <c r="F2295" s="29">
        <f t="shared" si="249"/>
        <v>16</v>
      </c>
      <c r="G2295" s="29">
        <f t="shared" si="250"/>
        <v>1</v>
      </c>
      <c r="H2295" s="29" t="str">
        <f t="shared" si="251"/>
        <v>Pazartesi</v>
      </c>
    </row>
    <row r="2296" spans="1:8" ht="10.5" customHeight="1" x14ac:dyDescent="0.25">
      <c r="A2296" s="28">
        <v>44299</v>
      </c>
      <c r="B2296" s="29">
        <f t="shared" si="245"/>
        <v>2021</v>
      </c>
      <c r="C2296" s="29">
        <f t="shared" si="246"/>
        <v>4</v>
      </c>
      <c r="D2296" s="29" t="str">
        <f t="shared" si="247"/>
        <v>Nisan</v>
      </c>
      <c r="E2296" s="29">
        <f t="shared" si="248"/>
        <v>2</v>
      </c>
      <c r="F2296" s="29">
        <f t="shared" si="249"/>
        <v>16</v>
      </c>
      <c r="G2296" s="29">
        <f t="shared" si="250"/>
        <v>2</v>
      </c>
      <c r="H2296" s="29" t="str">
        <f t="shared" si="251"/>
        <v>Salı</v>
      </c>
    </row>
    <row r="2297" spans="1:8" ht="10.5" customHeight="1" x14ac:dyDescent="0.25">
      <c r="A2297" s="28">
        <v>44300</v>
      </c>
      <c r="B2297" s="29">
        <f t="shared" si="245"/>
        <v>2021</v>
      </c>
      <c r="C2297" s="29">
        <f t="shared" si="246"/>
        <v>4</v>
      </c>
      <c r="D2297" s="29" t="str">
        <f t="shared" si="247"/>
        <v>Nisan</v>
      </c>
      <c r="E2297" s="29">
        <f t="shared" si="248"/>
        <v>2</v>
      </c>
      <c r="F2297" s="29">
        <f t="shared" si="249"/>
        <v>16</v>
      </c>
      <c r="G2297" s="29">
        <f t="shared" si="250"/>
        <v>3</v>
      </c>
      <c r="H2297" s="29" t="str">
        <f t="shared" si="251"/>
        <v>Çarşamba</v>
      </c>
    </row>
    <row r="2298" spans="1:8" ht="10.5" customHeight="1" x14ac:dyDescent="0.25">
      <c r="A2298" s="28">
        <v>44301</v>
      </c>
      <c r="B2298" s="29">
        <f t="shared" si="245"/>
        <v>2021</v>
      </c>
      <c r="C2298" s="29">
        <f t="shared" si="246"/>
        <v>4</v>
      </c>
      <c r="D2298" s="29" t="str">
        <f t="shared" si="247"/>
        <v>Nisan</v>
      </c>
      <c r="E2298" s="29">
        <f t="shared" si="248"/>
        <v>2</v>
      </c>
      <c r="F2298" s="29">
        <f t="shared" si="249"/>
        <v>16</v>
      </c>
      <c r="G2298" s="29">
        <f t="shared" si="250"/>
        <v>4</v>
      </c>
      <c r="H2298" s="29" t="str">
        <f t="shared" si="251"/>
        <v>Perşembe</v>
      </c>
    </row>
    <row r="2299" spans="1:8" ht="10.5" customHeight="1" x14ac:dyDescent="0.25">
      <c r="A2299" s="28">
        <v>44302</v>
      </c>
      <c r="B2299" s="29">
        <f t="shared" si="245"/>
        <v>2021</v>
      </c>
      <c r="C2299" s="29">
        <f t="shared" si="246"/>
        <v>4</v>
      </c>
      <c r="D2299" s="29" t="str">
        <f t="shared" si="247"/>
        <v>Nisan</v>
      </c>
      <c r="E2299" s="29">
        <f t="shared" si="248"/>
        <v>2</v>
      </c>
      <c r="F2299" s="29">
        <f t="shared" si="249"/>
        <v>16</v>
      </c>
      <c r="G2299" s="29">
        <f t="shared" si="250"/>
        <v>5</v>
      </c>
      <c r="H2299" s="29" t="str">
        <f t="shared" si="251"/>
        <v>Cuma</v>
      </c>
    </row>
    <row r="2300" spans="1:8" ht="10.5" customHeight="1" x14ac:dyDescent="0.25">
      <c r="A2300" s="28">
        <v>44303</v>
      </c>
      <c r="B2300" s="29">
        <f t="shared" si="245"/>
        <v>2021</v>
      </c>
      <c r="C2300" s="29">
        <f t="shared" si="246"/>
        <v>4</v>
      </c>
      <c r="D2300" s="29" t="str">
        <f t="shared" si="247"/>
        <v>Nisan</v>
      </c>
      <c r="E2300" s="29">
        <f t="shared" si="248"/>
        <v>2</v>
      </c>
      <c r="F2300" s="29">
        <f t="shared" si="249"/>
        <v>16</v>
      </c>
      <c r="G2300" s="29">
        <f t="shared" si="250"/>
        <v>6</v>
      </c>
      <c r="H2300" s="29" t="str">
        <f t="shared" si="251"/>
        <v>Cumartesi</v>
      </c>
    </row>
    <row r="2301" spans="1:8" ht="10.5" customHeight="1" x14ac:dyDescent="0.25">
      <c r="A2301" s="28">
        <v>44304</v>
      </c>
      <c r="B2301" s="29">
        <f t="shared" si="245"/>
        <v>2021</v>
      </c>
      <c r="C2301" s="29">
        <f t="shared" si="246"/>
        <v>4</v>
      </c>
      <c r="D2301" s="29" t="str">
        <f t="shared" si="247"/>
        <v>Nisan</v>
      </c>
      <c r="E2301" s="29">
        <f t="shared" si="248"/>
        <v>2</v>
      </c>
      <c r="F2301" s="29">
        <f t="shared" si="249"/>
        <v>16</v>
      </c>
      <c r="G2301" s="29">
        <f t="shared" si="250"/>
        <v>7</v>
      </c>
      <c r="H2301" s="29" t="str">
        <f t="shared" si="251"/>
        <v>Pazar</v>
      </c>
    </row>
    <row r="2302" spans="1:8" ht="10.5" customHeight="1" x14ac:dyDescent="0.25">
      <c r="A2302" s="28">
        <v>44305</v>
      </c>
      <c r="B2302" s="29">
        <f t="shared" si="245"/>
        <v>2021</v>
      </c>
      <c r="C2302" s="29">
        <f t="shared" si="246"/>
        <v>4</v>
      </c>
      <c r="D2302" s="29" t="str">
        <f t="shared" si="247"/>
        <v>Nisan</v>
      </c>
      <c r="E2302" s="29">
        <f t="shared" si="248"/>
        <v>2</v>
      </c>
      <c r="F2302" s="29">
        <f t="shared" si="249"/>
        <v>17</v>
      </c>
      <c r="G2302" s="29">
        <f t="shared" si="250"/>
        <v>1</v>
      </c>
      <c r="H2302" s="29" t="str">
        <f t="shared" si="251"/>
        <v>Pazartesi</v>
      </c>
    </row>
    <row r="2303" spans="1:8" ht="10.5" customHeight="1" x14ac:dyDescent="0.25">
      <c r="A2303" s="28">
        <v>44306</v>
      </c>
      <c r="B2303" s="29">
        <f t="shared" si="245"/>
        <v>2021</v>
      </c>
      <c r="C2303" s="29">
        <f t="shared" si="246"/>
        <v>4</v>
      </c>
      <c r="D2303" s="29" t="str">
        <f t="shared" si="247"/>
        <v>Nisan</v>
      </c>
      <c r="E2303" s="29">
        <f t="shared" si="248"/>
        <v>2</v>
      </c>
      <c r="F2303" s="29">
        <f t="shared" si="249"/>
        <v>17</v>
      </c>
      <c r="G2303" s="29">
        <f t="shared" si="250"/>
        <v>2</v>
      </c>
      <c r="H2303" s="29" t="str">
        <f t="shared" si="251"/>
        <v>Salı</v>
      </c>
    </row>
    <row r="2304" spans="1:8" ht="10.5" customHeight="1" x14ac:dyDescent="0.25">
      <c r="A2304" s="28">
        <v>44307</v>
      </c>
      <c r="B2304" s="29">
        <f t="shared" si="245"/>
        <v>2021</v>
      </c>
      <c r="C2304" s="29">
        <f t="shared" si="246"/>
        <v>4</v>
      </c>
      <c r="D2304" s="29" t="str">
        <f t="shared" si="247"/>
        <v>Nisan</v>
      </c>
      <c r="E2304" s="29">
        <f t="shared" si="248"/>
        <v>2</v>
      </c>
      <c r="F2304" s="29">
        <f t="shared" si="249"/>
        <v>17</v>
      </c>
      <c r="G2304" s="29">
        <f t="shared" si="250"/>
        <v>3</v>
      </c>
      <c r="H2304" s="29" t="str">
        <f t="shared" si="251"/>
        <v>Çarşamba</v>
      </c>
    </row>
    <row r="2305" spans="1:8" ht="10.5" customHeight="1" x14ac:dyDescent="0.25">
      <c r="A2305" s="28">
        <v>44308</v>
      </c>
      <c r="B2305" s="29">
        <f t="shared" si="245"/>
        <v>2021</v>
      </c>
      <c r="C2305" s="29">
        <f t="shared" si="246"/>
        <v>4</v>
      </c>
      <c r="D2305" s="29" t="str">
        <f t="shared" si="247"/>
        <v>Nisan</v>
      </c>
      <c r="E2305" s="29">
        <f t="shared" si="248"/>
        <v>2</v>
      </c>
      <c r="F2305" s="29">
        <f t="shared" si="249"/>
        <v>17</v>
      </c>
      <c r="G2305" s="29">
        <f t="shared" si="250"/>
        <v>4</v>
      </c>
      <c r="H2305" s="29" t="str">
        <f t="shared" si="251"/>
        <v>Perşembe</v>
      </c>
    </row>
    <row r="2306" spans="1:8" ht="10.5" customHeight="1" x14ac:dyDescent="0.25">
      <c r="A2306" s="28">
        <v>44309</v>
      </c>
      <c r="B2306" s="29">
        <f t="shared" ref="B2306:B2369" si="252">IF(A2306="","",YEAR(A2306))</f>
        <v>2021</v>
      </c>
      <c r="C2306" s="29">
        <f t="shared" ref="C2306:C2369" si="253">IF(A2306="","",MONTH(A2306))</f>
        <v>4</v>
      </c>
      <c r="D2306" s="29" t="str">
        <f t="shared" ref="D2306:D2369" si="254">IF(A2306="","",CHOOSE(MONTH(A2306),"Ocak","Şubat","Mart","Nisan","Mayıs","Haziran","Temmuz","Ağustos","Eylül","Ekim","Kasım","Aralık"))</f>
        <v>Nisan</v>
      </c>
      <c r="E2306" s="29">
        <f t="shared" ref="E2306:E2369" si="255">IF(A2306="","",ROUNDUP(MONTH(A2306)/3,0))</f>
        <v>2</v>
      </c>
      <c r="F2306" s="29">
        <f t="shared" ref="F2306:F2369" si="256">IF(A2306="","",WEEKNUM(A2306,2))</f>
        <v>17</v>
      </c>
      <c r="G2306" s="29">
        <f t="shared" ref="G2306:G2369" si="257">IF(A2306="","",WEEKDAY(A2306,2))</f>
        <v>5</v>
      </c>
      <c r="H2306" s="29" t="str">
        <f t="shared" ref="H2306:H2369" si="258">IF(A2306="","",CHOOSE(WEEKDAY(A2306,2),"Pazartesi","Salı","Çarşamba","Perşembe","Cuma","Cumartesi","Pazar"))</f>
        <v>Cuma</v>
      </c>
    </row>
    <row r="2307" spans="1:8" ht="10.5" customHeight="1" x14ac:dyDescent="0.25">
      <c r="A2307" s="28">
        <v>44310</v>
      </c>
      <c r="B2307" s="29">
        <f t="shared" si="252"/>
        <v>2021</v>
      </c>
      <c r="C2307" s="29">
        <f t="shared" si="253"/>
        <v>4</v>
      </c>
      <c r="D2307" s="29" t="str">
        <f t="shared" si="254"/>
        <v>Nisan</v>
      </c>
      <c r="E2307" s="29">
        <f t="shared" si="255"/>
        <v>2</v>
      </c>
      <c r="F2307" s="29">
        <f t="shared" si="256"/>
        <v>17</v>
      </c>
      <c r="G2307" s="29">
        <f t="shared" si="257"/>
        <v>6</v>
      </c>
      <c r="H2307" s="29" t="str">
        <f t="shared" si="258"/>
        <v>Cumartesi</v>
      </c>
    </row>
    <row r="2308" spans="1:8" ht="10.5" customHeight="1" x14ac:dyDescent="0.25">
      <c r="A2308" s="28">
        <v>44311</v>
      </c>
      <c r="B2308" s="29">
        <f t="shared" si="252"/>
        <v>2021</v>
      </c>
      <c r="C2308" s="29">
        <f t="shared" si="253"/>
        <v>4</v>
      </c>
      <c r="D2308" s="29" t="str">
        <f t="shared" si="254"/>
        <v>Nisan</v>
      </c>
      <c r="E2308" s="29">
        <f t="shared" si="255"/>
        <v>2</v>
      </c>
      <c r="F2308" s="29">
        <f t="shared" si="256"/>
        <v>17</v>
      </c>
      <c r="G2308" s="29">
        <f t="shared" si="257"/>
        <v>7</v>
      </c>
      <c r="H2308" s="29" t="str">
        <f t="shared" si="258"/>
        <v>Pazar</v>
      </c>
    </row>
    <row r="2309" spans="1:8" ht="10.5" customHeight="1" x14ac:dyDescent="0.25">
      <c r="A2309" s="28">
        <v>44312</v>
      </c>
      <c r="B2309" s="29">
        <f t="shared" si="252"/>
        <v>2021</v>
      </c>
      <c r="C2309" s="29">
        <f t="shared" si="253"/>
        <v>4</v>
      </c>
      <c r="D2309" s="29" t="str">
        <f t="shared" si="254"/>
        <v>Nisan</v>
      </c>
      <c r="E2309" s="29">
        <f t="shared" si="255"/>
        <v>2</v>
      </c>
      <c r="F2309" s="29">
        <f t="shared" si="256"/>
        <v>18</v>
      </c>
      <c r="G2309" s="29">
        <f t="shared" si="257"/>
        <v>1</v>
      </c>
      <c r="H2309" s="29" t="str">
        <f t="shared" si="258"/>
        <v>Pazartesi</v>
      </c>
    </row>
    <row r="2310" spans="1:8" ht="10.5" customHeight="1" x14ac:dyDescent="0.25">
      <c r="A2310" s="28">
        <v>44313</v>
      </c>
      <c r="B2310" s="29">
        <f t="shared" si="252"/>
        <v>2021</v>
      </c>
      <c r="C2310" s="29">
        <f t="shared" si="253"/>
        <v>4</v>
      </c>
      <c r="D2310" s="29" t="str">
        <f t="shared" si="254"/>
        <v>Nisan</v>
      </c>
      <c r="E2310" s="29">
        <f t="shared" si="255"/>
        <v>2</v>
      </c>
      <c r="F2310" s="29">
        <f t="shared" si="256"/>
        <v>18</v>
      </c>
      <c r="G2310" s="29">
        <f t="shared" si="257"/>
        <v>2</v>
      </c>
      <c r="H2310" s="29" t="str">
        <f t="shared" si="258"/>
        <v>Salı</v>
      </c>
    </row>
    <row r="2311" spans="1:8" ht="10.5" customHeight="1" x14ac:dyDescent="0.25">
      <c r="A2311" s="28">
        <v>44314</v>
      </c>
      <c r="B2311" s="29">
        <f t="shared" si="252"/>
        <v>2021</v>
      </c>
      <c r="C2311" s="29">
        <f t="shared" si="253"/>
        <v>4</v>
      </c>
      <c r="D2311" s="29" t="str">
        <f t="shared" si="254"/>
        <v>Nisan</v>
      </c>
      <c r="E2311" s="29">
        <f t="shared" si="255"/>
        <v>2</v>
      </c>
      <c r="F2311" s="29">
        <f t="shared" si="256"/>
        <v>18</v>
      </c>
      <c r="G2311" s="29">
        <f t="shared" si="257"/>
        <v>3</v>
      </c>
      <c r="H2311" s="29" t="str">
        <f t="shared" si="258"/>
        <v>Çarşamba</v>
      </c>
    </row>
    <row r="2312" spans="1:8" ht="10.5" customHeight="1" x14ac:dyDescent="0.25">
      <c r="A2312" s="28">
        <v>44315</v>
      </c>
      <c r="B2312" s="29">
        <f t="shared" si="252"/>
        <v>2021</v>
      </c>
      <c r="C2312" s="29">
        <f t="shared" si="253"/>
        <v>4</v>
      </c>
      <c r="D2312" s="29" t="str">
        <f t="shared" si="254"/>
        <v>Nisan</v>
      </c>
      <c r="E2312" s="29">
        <f t="shared" si="255"/>
        <v>2</v>
      </c>
      <c r="F2312" s="29">
        <f t="shared" si="256"/>
        <v>18</v>
      </c>
      <c r="G2312" s="29">
        <f t="shared" si="257"/>
        <v>4</v>
      </c>
      <c r="H2312" s="29" t="str">
        <f t="shared" si="258"/>
        <v>Perşembe</v>
      </c>
    </row>
    <row r="2313" spans="1:8" ht="10.5" customHeight="1" x14ac:dyDescent="0.25">
      <c r="A2313" s="28">
        <v>44316</v>
      </c>
      <c r="B2313" s="29">
        <f t="shared" si="252"/>
        <v>2021</v>
      </c>
      <c r="C2313" s="29">
        <f t="shared" si="253"/>
        <v>4</v>
      </c>
      <c r="D2313" s="29" t="str">
        <f t="shared" si="254"/>
        <v>Nisan</v>
      </c>
      <c r="E2313" s="29">
        <f t="shared" si="255"/>
        <v>2</v>
      </c>
      <c r="F2313" s="29">
        <f t="shared" si="256"/>
        <v>18</v>
      </c>
      <c r="G2313" s="29">
        <f t="shared" si="257"/>
        <v>5</v>
      </c>
      <c r="H2313" s="29" t="str">
        <f t="shared" si="258"/>
        <v>Cuma</v>
      </c>
    </row>
    <row r="2314" spans="1:8" ht="10.5" customHeight="1" x14ac:dyDescent="0.25">
      <c r="A2314" s="28">
        <v>44317</v>
      </c>
      <c r="B2314" s="29">
        <f t="shared" si="252"/>
        <v>2021</v>
      </c>
      <c r="C2314" s="29">
        <f t="shared" si="253"/>
        <v>5</v>
      </c>
      <c r="D2314" s="29" t="str">
        <f t="shared" si="254"/>
        <v>Mayıs</v>
      </c>
      <c r="E2314" s="29">
        <f t="shared" si="255"/>
        <v>2</v>
      </c>
      <c r="F2314" s="29">
        <f t="shared" si="256"/>
        <v>18</v>
      </c>
      <c r="G2314" s="29">
        <f t="shared" si="257"/>
        <v>6</v>
      </c>
      <c r="H2314" s="29" t="str">
        <f t="shared" si="258"/>
        <v>Cumartesi</v>
      </c>
    </row>
    <row r="2315" spans="1:8" ht="10.5" customHeight="1" x14ac:dyDescent="0.25">
      <c r="A2315" s="28">
        <v>44318</v>
      </c>
      <c r="B2315" s="29">
        <f t="shared" si="252"/>
        <v>2021</v>
      </c>
      <c r="C2315" s="29">
        <f t="shared" si="253"/>
        <v>5</v>
      </c>
      <c r="D2315" s="29" t="str">
        <f t="shared" si="254"/>
        <v>Mayıs</v>
      </c>
      <c r="E2315" s="29">
        <f t="shared" si="255"/>
        <v>2</v>
      </c>
      <c r="F2315" s="29">
        <f t="shared" si="256"/>
        <v>18</v>
      </c>
      <c r="G2315" s="29">
        <f t="shared" si="257"/>
        <v>7</v>
      </c>
      <c r="H2315" s="29" t="str">
        <f t="shared" si="258"/>
        <v>Pazar</v>
      </c>
    </row>
    <row r="2316" spans="1:8" ht="10.5" customHeight="1" x14ac:dyDescent="0.25">
      <c r="A2316" s="28">
        <v>44319</v>
      </c>
      <c r="B2316" s="29">
        <f t="shared" si="252"/>
        <v>2021</v>
      </c>
      <c r="C2316" s="29">
        <f t="shared" si="253"/>
        <v>5</v>
      </c>
      <c r="D2316" s="29" t="str">
        <f t="shared" si="254"/>
        <v>Mayıs</v>
      </c>
      <c r="E2316" s="29">
        <f t="shared" si="255"/>
        <v>2</v>
      </c>
      <c r="F2316" s="29">
        <f t="shared" si="256"/>
        <v>19</v>
      </c>
      <c r="G2316" s="29">
        <f t="shared" si="257"/>
        <v>1</v>
      </c>
      <c r="H2316" s="29" t="str">
        <f t="shared" si="258"/>
        <v>Pazartesi</v>
      </c>
    </row>
    <row r="2317" spans="1:8" ht="10.5" customHeight="1" x14ac:dyDescent="0.25">
      <c r="A2317" s="28">
        <v>44320</v>
      </c>
      <c r="B2317" s="29">
        <f t="shared" si="252"/>
        <v>2021</v>
      </c>
      <c r="C2317" s="29">
        <f t="shared" si="253"/>
        <v>5</v>
      </c>
      <c r="D2317" s="29" t="str">
        <f t="shared" si="254"/>
        <v>Mayıs</v>
      </c>
      <c r="E2317" s="29">
        <f t="shared" si="255"/>
        <v>2</v>
      </c>
      <c r="F2317" s="29">
        <f t="shared" si="256"/>
        <v>19</v>
      </c>
      <c r="G2317" s="29">
        <f t="shared" si="257"/>
        <v>2</v>
      </c>
      <c r="H2317" s="29" t="str">
        <f t="shared" si="258"/>
        <v>Salı</v>
      </c>
    </row>
    <row r="2318" spans="1:8" ht="10.5" customHeight="1" x14ac:dyDescent="0.25">
      <c r="A2318" s="28">
        <v>44321</v>
      </c>
      <c r="B2318" s="29">
        <f t="shared" si="252"/>
        <v>2021</v>
      </c>
      <c r="C2318" s="29">
        <f t="shared" si="253"/>
        <v>5</v>
      </c>
      <c r="D2318" s="29" t="str">
        <f t="shared" si="254"/>
        <v>Mayıs</v>
      </c>
      <c r="E2318" s="29">
        <f t="shared" si="255"/>
        <v>2</v>
      </c>
      <c r="F2318" s="29">
        <f t="shared" si="256"/>
        <v>19</v>
      </c>
      <c r="G2318" s="29">
        <f t="shared" si="257"/>
        <v>3</v>
      </c>
      <c r="H2318" s="29" t="str">
        <f t="shared" si="258"/>
        <v>Çarşamba</v>
      </c>
    </row>
    <row r="2319" spans="1:8" ht="10.5" customHeight="1" x14ac:dyDescent="0.25">
      <c r="A2319" s="28">
        <v>44322</v>
      </c>
      <c r="B2319" s="29">
        <f t="shared" si="252"/>
        <v>2021</v>
      </c>
      <c r="C2319" s="29">
        <f t="shared" si="253"/>
        <v>5</v>
      </c>
      <c r="D2319" s="29" t="str">
        <f t="shared" si="254"/>
        <v>Mayıs</v>
      </c>
      <c r="E2319" s="29">
        <f t="shared" si="255"/>
        <v>2</v>
      </c>
      <c r="F2319" s="29">
        <f t="shared" si="256"/>
        <v>19</v>
      </c>
      <c r="G2319" s="29">
        <f t="shared" si="257"/>
        <v>4</v>
      </c>
      <c r="H2319" s="29" t="str">
        <f t="shared" si="258"/>
        <v>Perşembe</v>
      </c>
    </row>
    <row r="2320" spans="1:8" ht="10.5" customHeight="1" x14ac:dyDescent="0.25">
      <c r="A2320" s="28">
        <v>44323</v>
      </c>
      <c r="B2320" s="29">
        <f t="shared" si="252"/>
        <v>2021</v>
      </c>
      <c r="C2320" s="29">
        <f t="shared" si="253"/>
        <v>5</v>
      </c>
      <c r="D2320" s="29" t="str">
        <f t="shared" si="254"/>
        <v>Mayıs</v>
      </c>
      <c r="E2320" s="29">
        <f t="shared" si="255"/>
        <v>2</v>
      </c>
      <c r="F2320" s="29">
        <f t="shared" si="256"/>
        <v>19</v>
      </c>
      <c r="G2320" s="29">
        <f t="shared" si="257"/>
        <v>5</v>
      </c>
      <c r="H2320" s="29" t="str">
        <f t="shared" si="258"/>
        <v>Cuma</v>
      </c>
    </row>
    <row r="2321" spans="1:8" ht="10.5" customHeight="1" x14ac:dyDescent="0.25">
      <c r="A2321" s="28">
        <v>44324</v>
      </c>
      <c r="B2321" s="29">
        <f t="shared" si="252"/>
        <v>2021</v>
      </c>
      <c r="C2321" s="29">
        <f t="shared" si="253"/>
        <v>5</v>
      </c>
      <c r="D2321" s="29" t="str">
        <f t="shared" si="254"/>
        <v>Mayıs</v>
      </c>
      <c r="E2321" s="29">
        <f t="shared" si="255"/>
        <v>2</v>
      </c>
      <c r="F2321" s="29">
        <f t="shared" si="256"/>
        <v>19</v>
      </c>
      <c r="G2321" s="29">
        <f t="shared" si="257"/>
        <v>6</v>
      </c>
      <c r="H2321" s="29" t="str">
        <f t="shared" si="258"/>
        <v>Cumartesi</v>
      </c>
    </row>
    <row r="2322" spans="1:8" ht="10.5" customHeight="1" x14ac:dyDescent="0.25">
      <c r="A2322" s="28">
        <v>44325</v>
      </c>
      <c r="B2322" s="29">
        <f t="shared" si="252"/>
        <v>2021</v>
      </c>
      <c r="C2322" s="29">
        <f t="shared" si="253"/>
        <v>5</v>
      </c>
      <c r="D2322" s="29" t="str">
        <f t="shared" si="254"/>
        <v>Mayıs</v>
      </c>
      <c r="E2322" s="29">
        <f t="shared" si="255"/>
        <v>2</v>
      </c>
      <c r="F2322" s="29">
        <f t="shared" si="256"/>
        <v>19</v>
      </c>
      <c r="G2322" s="29">
        <f t="shared" si="257"/>
        <v>7</v>
      </c>
      <c r="H2322" s="29" t="str">
        <f t="shared" si="258"/>
        <v>Pazar</v>
      </c>
    </row>
    <row r="2323" spans="1:8" ht="10.5" customHeight="1" x14ac:dyDescent="0.25">
      <c r="A2323" s="28">
        <v>44326</v>
      </c>
      <c r="B2323" s="29">
        <f t="shared" si="252"/>
        <v>2021</v>
      </c>
      <c r="C2323" s="29">
        <f t="shared" si="253"/>
        <v>5</v>
      </c>
      <c r="D2323" s="29" t="str">
        <f t="shared" si="254"/>
        <v>Mayıs</v>
      </c>
      <c r="E2323" s="29">
        <f t="shared" si="255"/>
        <v>2</v>
      </c>
      <c r="F2323" s="29">
        <f t="shared" si="256"/>
        <v>20</v>
      </c>
      <c r="G2323" s="29">
        <f t="shared" si="257"/>
        <v>1</v>
      </c>
      <c r="H2323" s="29" t="str">
        <f t="shared" si="258"/>
        <v>Pazartesi</v>
      </c>
    </row>
    <row r="2324" spans="1:8" ht="10.5" customHeight="1" x14ac:dyDescent="0.25">
      <c r="A2324" s="28">
        <v>44327</v>
      </c>
      <c r="B2324" s="29">
        <f t="shared" si="252"/>
        <v>2021</v>
      </c>
      <c r="C2324" s="29">
        <f t="shared" si="253"/>
        <v>5</v>
      </c>
      <c r="D2324" s="29" t="str">
        <f t="shared" si="254"/>
        <v>Mayıs</v>
      </c>
      <c r="E2324" s="29">
        <f t="shared" si="255"/>
        <v>2</v>
      </c>
      <c r="F2324" s="29">
        <f t="shared" si="256"/>
        <v>20</v>
      </c>
      <c r="G2324" s="29">
        <f t="shared" si="257"/>
        <v>2</v>
      </c>
      <c r="H2324" s="29" t="str">
        <f t="shared" si="258"/>
        <v>Salı</v>
      </c>
    </row>
    <row r="2325" spans="1:8" ht="10.5" customHeight="1" x14ac:dyDescent="0.25">
      <c r="A2325" s="28">
        <v>44328</v>
      </c>
      <c r="B2325" s="29">
        <f t="shared" si="252"/>
        <v>2021</v>
      </c>
      <c r="C2325" s="29">
        <f t="shared" si="253"/>
        <v>5</v>
      </c>
      <c r="D2325" s="29" t="str">
        <f t="shared" si="254"/>
        <v>Mayıs</v>
      </c>
      <c r="E2325" s="29">
        <f t="shared" si="255"/>
        <v>2</v>
      </c>
      <c r="F2325" s="29">
        <f t="shared" si="256"/>
        <v>20</v>
      </c>
      <c r="G2325" s="29">
        <f t="shared" si="257"/>
        <v>3</v>
      </c>
      <c r="H2325" s="29" t="str">
        <f t="shared" si="258"/>
        <v>Çarşamba</v>
      </c>
    </row>
    <row r="2326" spans="1:8" ht="10.5" customHeight="1" x14ac:dyDescent="0.25">
      <c r="A2326" s="28">
        <v>44329</v>
      </c>
      <c r="B2326" s="29">
        <f t="shared" si="252"/>
        <v>2021</v>
      </c>
      <c r="C2326" s="29">
        <f t="shared" si="253"/>
        <v>5</v>
      </c>
      <c r="D2326" s="29" t="str">
        <f t="shared" si="254"/>
        <v>Mayıs</v>
      </c>
      <c r="E2326" s="29">
        <f t="shared" si="255"/>
        <v>2</v>
      </c>
      <c r="F2326" s="29">
        <f t="shared" si="256"/>
        <v>20</v>
      </c>
      <c r="G2326" s="29">
        <f t="shared" si="257"/>
        <v>4</v>
      </c>
      <c r="H2326" s="29" t="str">
        <f t="shared" si="258"/>
        <v>Perşembe</v>
      </c>
    </row>
    <row r="2327" spans="1:8" ht="10.5" customHeight="1" x14ac:dyDescent="0.25">
      <c r="A2327" s="28">
        <v>44330</v>
      </c>
      <c r="B2327" s="29">
        <f t="shared" si="252"/>
        <v>2021</v>
      </c>
      <c r="C2327" s="29">
        <f t="shared" si="253"/>
        <v>5</v>
      </c>
      <c r="D2327" s="29" t="str">
        <f t="shared" si="254"/>
        <v>Mayıs</v>
      </c>
      <c r="E2327" s="29">
        <f t="shared" si="255"/>
        <v>2</v>
      </c>
      <c r="F2327" s="29">
        <f t="shared" si="256"/>
        <v>20</v>
      </c>
      <c r="G2327" s="29">
        <f t="shared" si="257"/>
        <v>5</v>
      </c>
      <c r="H2327" s="29" t="str">
        <f t="shared" si="258"/>
        <v>Cuma</v>
      </c>
    </row>
    <row r="2328" spans="1:8" ht="10.5" customHeight="1" x14ac:dyDescent="0.25">
      <c r="A2328" s="28">
        <v>44331</v>
      </c>
      <c r="B2328" s="29">
        <f t="shared" si="252"/>
        <v>2021</v>
      </c>
      <c r="C2328" s="29">
        <f t="shared" si="253"/>
        <v>5</v>
      </c>
      <c r="D2328" s="29" t="str">
        <f t="shared" si="254"/>
        <v>Mayıs</v>
      </c>
      <c r="E2328" s="29">
        <f t="shared" si="255"/>
        <v>2</v>
      </c>
      <c r="F2328" s="29">
        <f t="shared" si="256"/>
        <v>20</v>
      </c>
      <c r="G2328" s="29">
        <f t="shared" si="257"/>
        <v>6</v>
      </c>
      <c r="H2328" s="29" t="str">
        <f t="shared" si="258"/>
        <v>Cumartesi</v>
      </c>
    </row>
    <row r="2329" spans="1:8" ht="10.5" customHeight="1" x14ac:dyDescent="0.25">
      <c r="A2329" s="28">
        <v>44332</v>
      </c>
      <c r="B2329" s="29">
        <f t="shared" si="252"/>
        <v>2021</v>
      </c>
      <c r="C2329" s="29">
        <f t="shared" si="253"/>
        <v>5</v>
      </c>
      <c r="D2329" s="29" t="str">
        <f t="shared" si="254"/>
        <v>Mayıs</v>
      </c>
      <c r="E2329" s="29">
        <f t="shared" si="255"/>
        <v>2</v>
      </c>
      <c r="F2329" s="29">
        <f t="shared" si="256"/>
        <v>20</v>
      </c>
      <c r="G2329" s="29">
        <f t="shared" si="257"/>
        <v>7</v>
      </c>
      <c r="H2329" s="29" t="str">
        <f t="shared" si="258"/>
        <v>Pazar</v>
      </c>
    </row>
    <row r="2330" spans="1:8" ht="10.5" customHeight="1" x14ac:dyDescent="0.25">
      <c r="A2330" s="28">
        <v>44333</v>
      </c>
      <c r="B2330" s="29">
        <f t="shared" si="252"/>
        <v>2021</v>
      </c>
      <c r="C2330" s="29">
        <f t="shared" si="253"/>
        <v>5</v>
      </c>
      <c r="D2330" s="29" t="str">
        <f t="shared" si="254"/>
        <v>Mayıs</v>
      </c>
      <c r="E2330" s="29">
        <f t="shared" si="255"/>
        <v>2</v>
      </c>
      <c r="F2330" s="29">
        <f t="shared" si="256"/>
        <v>21</v>
      </c>
      <c r="G2330" s="29">
        <f t="shared" si="257"/>
        <v>1</v>
      </c>
      <c r="H2330" s="29" t="str">
        <f t="shared" si="258"/>
        <v>Pazartesi</v>
      </c>
    </row>
    <row r="2331" spans="1:8" ht="10.5" customHeight="1" x14ac:dyDescent="0.25">
      <c r="A2331" s="28">
        <v>44334</v>
      </c>
      <c r="B2331" s="29">
        <f t="shared" si="252"/>
        <v>2021</v>
      </c>
      <c r="C2331" s="29">
        <f t="shared" si="253"/>
        <v>5</v>
      </c>
      <c r="D2331" s="29" t="str">
        <f t="shared" si="254"/>
        <v>Mayıs</v>
      </c>
      <c r="E2331" s="29">
        <f t="shared" si="255"/>
        <v>2</v>
      </c>
      <c r="F2331" s="29">
        <f t="shared" si="256"/>
        <v>21</v>
      </c>
      <c r="G2331" s="29">
        <f t="shared" si="257"/>
        <v>2</v>
      </c>
      <c r="H2331" s="29" t="str">
        <f t="shared" si="258"/>
        <v>Salı</v>
      </c>
    </row>
    <row r="2332" spans="1:8" ht="10.5" customHeight="1" x14ac:dyDescent="0.25">
      <c r="A2332" s="28">
        <v>44335</v>
      </c>
      <c r="B2332" s="29">
        <f t="shared" si="252"/>
        <v>2021</v>
      </c>
      <c r="C2332" s="29">
        <f t="shared" si="253"/>
        <v>5</v>
      </c>
      <c r="D2332" s="29" t="str">
        <f t="shared" si="254"/>
        <v>Mayıs</v>
      </c>
      <c r="E2332" s="29">
        <f t="shared" si="255"/>
        <v>2</v>
      </c>
      <c r="F2332" s="29">
        <f t="shared" si="256"/>
        <v>21</v>
      </c>
      <c r="G2332" s="29">
        <f t="shared" si="257"/>
        <v>3</v>
      </c>
      <c r="H2332" s="29" t="str">
        <f t="shared" si="258"/>
        <v>Çarşamba</v>
      </c>
    </row>
    <row r="2333" spans="1:8" ht="10.5" customHeight="1" x14ac:dyDescent="0.25">
      <c r="A2333" s="28">
        <v>44336</v>
      </c>
      <c r="B2333" s="29">
        <f t="shared" si="252"/>
        <v>2021</v>
      </c>
      <c r="C2333" s="29">
        <f t="shared" si="253"/>
        <v>5</v>
      </c>
      <c r="D2333" s="29" t="str">
        <f t="shared" si="254"/>
        <v>Mayıs</v>
      </c>
      <c r="E2333" s="29">
        <f t="shared" si="255"/>
        <v>2</v>
      </c>
      <c r="F2333" s="29">
        <f t="shared" si="256"/>
        <v>21</v>
      </c>
      <c r="G2333" s="29">
        <f t="shared" si="257"/>
        <v>4</v>
      </c>
      <c r="H2333" s="29" t="str">
        <f t="shared" si="258"/>
        <v>Perşembe</v>
      </c>
    </row>
    <row r="2334" spans="1:8" ht="10.5" customHeight="1" x14ac:dyDescent="0.25">
      <c r="A2334" s="28">
        <v>44337</v>
      </c>
      <c r="B2334" s="29">
        <f t="shared" si="252"/>
        <v>2021</v>
      </c>
      <c r="C2334" s="29">
        <f t="shared" si="253"/>
        <v>5</v>
      </c>
      <c r="D2334" s="29" t="str">
        <f t="shared" si="254"/>
        <v>Mayıs</v>
      </c>
      <c r="E2334" s="29">
        <f t="shared" si="255"/>
        <v>2</v>
      </c>
      <c r="F2334" s="29">
        <f t="shared" si="256"/>
        <v>21</v>
      </c>
      <c r="G2334" s="29">
        <f t="shared" si="257"/>
        <v>5</v>
      </c>
      <c r="H2334" s="29" t="str">
        <f t="shared" si="258"/>
        <v>Cuma</v>
      </c>
    </row>
    <row r="2335" spans="1:8" ht="10.5" customHeight="1" x14ac:dyDescent="0.25">
      <c r="A2335" s="28">
        <v>44338</v>
      </c>
      <c r="B2335" s="29">
        <f t="shared" si="252"/>
        <v>2021</v>
      </c>
      <c r="C2335" s="29">
        <f t="shared" si="253"/>
        <v>5</v>
      </c>
      <c r="D2335" s="29" t="str">
        <f t="shared" si="254"/>
        <v>Mayıs</v>
      </c>
      <c r="E2335" s="29">
        <f t="shared" si="255"/>
        <v>2</v>
      </c>
      <c r="F2335" s="29">
        <f t="shared" si="256"/>
        <v>21</v>
      </c>
      <c r="G2335" s="29">
        <f t="shared" si="257"/>
        <v>6</v>
      </c>
      <c r="H2335" s="29" t="str">
        <f t="shared" si="258"/>
        <v>Cumartesi</v>
      </c>
    </row>
    <row r="2336" spans="1:8" ht="10.5" customHeight="1" x14ac:dyDescent="0.25">
      <c r="A2336" s="28">
        <v>44339</v>
      </c>
      <c r="B2336" s="29">
        <f t="shared" si="252"/>
        <v>2021</v>
      </c>
      <c r="C2336" s="29">
        <f t="shared" si="253"/>
        <v>5</v>
      </c>
      <c r="D2336" s="29" t="str">
        <f t="shared" si="254"/>
        <v>Mayıs</v>
      </c>
      <c r="E2336" s="29">
        <f t="shared" si="255"/>
        <v>2</v>
      </c>
      <c r="F2336" s="29">
        <f t="shared" si="256"/>
        <v>21</v>
      </c>
      <c r="G2336" s="29">
        <f t="shared" si="257"/>
        <v>7</v>
      </c>
      <c r="H2336" s="29" t="str">
        <f t="shared" si="258"/>
        <v>Pazar</v>
      </c>
    </row>
    <row r="2337" spans="1:8" ht="10.5" customHeight="1" x14ac:dyDescent="0.25">
      <c r="A2337" s="28">
        <v>44340</v>
      </c>
      <c r="B2337" s="29">
        <f t="shared" si="252"/>
        <v>2021</v>
      </c>
      <c r="C2337" s="29">
        <f t="shared" si="253"/>
        <v>5</v>
      </c>
      <c r="D2337" s="29" t="str">
        <f t="shared" si="254"/>
        <v>Mayıs</v>
      </c>
      <c r="E2337" s="29">
        <f t="shared" si="255"/>
        <v>2</v>
      </c>
      <c r="F2337" s="29">
        <f t="shared" si="256"/>
        <v>22</v>
      </c>
      <c r="G2337" s="29">
        <f t="shared" si="257"/>
        <v>1</v>
      </c>
      <c r="H2337" s="29" t="str">
        <f t="shared" si="258"/>
        <v>Pazartesi</v>
      </c>
    </row>
    <row r="2338" spans="1:8" ht="10.5" customHeight="1" x14ac:dyDescent="0.25">
      <c r="A2338" s="28">
        <v>44341</v>
      </c>
      <c r="B2338" s="29">
        <f t="shared" si="252"/>
        <v>2021</v>
      </c>
      <c r="C2338" s="29">
        <f t="shared" si="253"/>
        <v>5</v>
      </c>
      <c r="D2338" s="29" t="str">
        <f t="shared" si="254"/>
        <v>Mayıs</v>
      </c>
      <c r="E2338" s="29">
        <f t="shared" si="255"/>
        <v>2</v>
      </c>
      <c r="F2338" s="29">
        <f t="shared" si="256"/>
        <v>22</v>
      </c>
      <c r="G2338" s="29">
        <f t="shared" si="257"/>
        <v>2</v>
      </c>
      <c r="H2338" s="29" t="str">
        <f t="shared" si="258"/>
        <v>Salı</v>
      </c>
    </row>
    <row r="2339" spans="1:8" ht="10.5" customHeight="1" x14ac:dyDescent="0.25">
      <c r="A2339" s="28">
        <v>44342</v>
      </c>
      <c r="B2339" s="29">
        <f t="shared" si="252"/>
        <v>2021</v>
      </c>
      <c r="C2339" s="29">
        <f t="shared" si="253"/>
        <v>5</v>
      </c>
      <c r="D2339" s="29" t="str">
        <f t="shared" si="254"/>
        <v>Mayıs</v>
      </c>
      <c r="E2339" s="29">
        <f t="shared" si="255"/>
        <v>2</v>
      </c>
      <c r="F2339" s="29">
        <f t="shared" si="256"/>
        <v>22</v>
      </c>
      <c r="G2339" s="29">
        <f t="shared" si="257"/>
        <v>3</v>
      </c>
      <c r="H2339" s="29" t="str">
        <f t="shared" si="258"/>
        <v>Çarşamba</v>
      </c>
    </row>
    <row r="2340" spans="1:8" ht="10.5" customHeight="1" x14ac:dyDescent="0.25">
      <c r="A2340" s="28">
        <v>44343</v>
      </c>
      <c r="B2340" s="29">
        <f t="shared" si="252"/>
        <v>2021</v>
      </c>
      <c r="C2340" s="29">
        <f t="shared" si="253"/>
        <v>5</v>
      </c>
      <c r="D2340" s="29" t="str">
        <f t="shared" si="254"/>
        <v>Mayıs</v>
      </c>
      <c r="E2340" s="29">
        <f t="shared" si="255"/>
        <v>2</v>
      </c>
      <c r="F2340" s="29">
        <f t="shared" si="256"/>
        <v>22</v>
      </c>
      <c r="G2340" s="29">
        <f t="shared" si="257"/>
        <v>4</v>
      </c>
      <c r="H2340" s="29" t="str">
        <f t="shared" si="258"/>
        <v>Perşembe</v>
      </c>
    </row>
    <row r="2341" spans="1:8" ht="10.5" customHeight="1" x14ac:dyDescent="0.25">
      <c r="A2341" s="28">
        <v>44344</v>
      </c>
      <c r="B2341" s="29">
        <f t="shared" si="252"/>
        <v>2021</v>
      </c>
      <c r="C2341" s="29">
        <f t="shared" si="253"/>
        <v>5</v>
      </c>
      <c r="D2341" s="29" t="str">
        <f t="shared" si="254"/>
        <v>Mayıs</v>
      </c>
      <c r="E2341" s="29">
        <f t="shared" si="255"/>
        <v>2</v>
      </c>
      <c r="F2341" s="29">
        <f t="shared" si="256"/>
        <v>22</v>
      </c>
      <c r="G2341" s="29">
        <f t="shared" si="257"/>
        <v>5</v>
      </c>
      <c r="H2341" s="29" t="str">
        <f t="shared" si="258"/>
        <v>Cuma</v>
      </c>
    </row>
    <row r="2342" spans="1:8" ht="10.5" customHeight="1" x14ac:dyDescent="0.25">
      <c r="A2342" s="28">
        <v>44345</v>
      </c>
      <c r="B2342" s="29">
        <f t="shared" si="252"/>
        <v>2021</v>
      </c>
      <c r="C2342" s="29">
        <f t="shared" si="253"/>
        <v>5</v>
      </c>
      <c r="D2342" s="29" t="str">
        <f t="shared" si="254"/>
        <v>Mayıs</v>
      </c>
      <c r="E2342" s="29">
        <f t="shared" si="255"/>
        <v>2</v>
      </c>
      <c r="F2342" s="29">
        <f t="shared" si="256"/>
        <v>22</v>
      </c>
      <c r="G2342" s="29">
        <f t="shared" si="257"/>
        <v>6</v>
      </c>
      <c r="H2342" s="29" t="str">
        <f t="shared" si="258"/>
        <v>Cumartesi</v>
      </c>
    </row>
    <row r="2343" spans="1:8" ht="10.5" customHeight="1" x14ac:dyDescent="0.25">
      <c r="A2343" s="28">
        <v>44346</v>
      </c>
      <c r="B2343" s="29">
        <f t="shared" si="252"/>
        <v>2021</v>
      </c>
      <c r="C2343" s="29">
        <f t="shared" si="253"/>
        <v>5</v>
      </c>
      <c r="D2343" s="29" t="str">
        <f t="shared" si="254"/>
        <v>Mayıs</v>
      </c>
      <c r="E2343" s="29">
        <f t="shared" si="255"/>
        <v>2</v>
      </c>
      <c r="F2343" s="29">
        <f t="shared" si="256"/>
        <v>22</v>
      </c>
      <c r="G2343" s="29">
        <f t="shared" si="257"/>
        <v>7</v>
      </c>
      <c r="H2343" s="29" t="str">
        <f t="shared" si="258"/>
        <v>Pazar</v>
      </c>
    </row>
    <row r="2344" spans="1:8" ht="10.5" customHeight="1" x14ac:dyDescent="0.25">
      <c r="A2344" s="28">
        <v>44347</v>
      </c>
      <c r="B2344" s="29">
        <f t="shared" si="252"/>
        <v>2021</v>
      </c>
      <c r="C2344" s="29">
        <f t="shared" si="253"/>
        <v>5</v>
      </c>
      <c r="D2344" s="29" t="str">
        <f t="shared" si="254"/>
        <v>Mayıs</v>
      </c>
      <c r="E2344" s="29">
        <f t="shared" si="255"/>
        <v>2</v>
      </c>
      <c r="F2344" s="29">
        <f t="shared" si="256"/>
        <v>23</v>
      </c>
      <c r="G2344" s="29">
        <f t="shared" si="257"/>
        <v>1</v>
      </c>
      <c r="H2344" s="29" t="str">
        <f t="shared" si="258"/>
        <v>Pazartesi</v>
      </c>
    </row>
    <row r="2345" spans="1:8" ht="10.5" customHeight="1" x14ac:dyDescent="0.25">
      <c r="A2345" s="28">
        <v>44348</v>
      </c>
      <c r="B2345" s="29">
        <f t="shared" si="252"/>
        <v>2021</v>
      </c>
      <c r="C2345" s="29">
        <f t="shared" si="253"/>
        <v>6</v>
      </c>
      <c r="D2345" s="29" t="str">
        <f t="shared" si="254"/>
        <v>Haziran</v>
      </c>
      <c r="E2345" s="29">
        <f t="shared" si="255"/>
        <v>2</v>
      </c>
      <c r="F2345" s="29">
        <f t="shared" si="256"/>
        <v>23</v>
      </c>
      <c r="G2345" s="29">
        <f t="shared" si="257"/>
        <v>2</v>
      </c>
      <c r="H2345" s="29" t="str">
        <f t="shared" si="258"/>
        <v>Salı</v>
      </c>
    </row>
    <row r="2346" spans="1:8" ht="10.5" customHeight="1" x14ac:dyDescent="0.25">
      <c r="A2346" s="28">
        <v>44349</v>
      </c>
      <c r="B2346" s="29">
        <f t="shared" si="252"/>
        <v>2021</v>
      </c>
      <c r="C2346" s="29">
        <f t="shared" si="253"/>
        <v>6</v>
      </c>
      <c r="D2346" s="29" t="str">
        <f t="shared" si="254"/>
        <v>Haziran</v>
      </c>
      <c r="E2346" s="29">
        <f t="shared" si="255"/>
        <v>2</v>
      </c>
      <c r="F2346" s="29">
        <f t="shared" si="256"/>
        <v>23</v>
      </c>
      <c r="G2346" s="29">
        <f t="shared" si="257"/>
        <v>3</v>
      </c>
      <c r="H2346" s="29" t="str">
        <f t="shared" si="258"/>
        <v>Çarşamba</v>
      </c>
    </row>
    <row r="2347" spans="1:8" ht="10.5" customHeight="1" x14ac:dyDescent="0.25">
      <c r="A2347" s="28">
        <v>44350</v>
      </c>
      <c r="B2347" s="29">
        <f t="shared" si="252"/>
        <v>2021</v>
      </c>
      <c r="C2347" s="29">
        <f t="shared" si="253"/>
        <v>6</v>
      </c>
      <c r="D2347" s="29" t="str">
        <f t="shared" si="254"/>
        <v>Haziran</v>
      </c>
      <c r="E2347" s="29">
        <f t="shared" si="255"/>
        <v>2</v>
      </c>
      <c r="F2347" s="29">
        <f t="shared" si="256"/>
        <v>23</v>
      </c>
      <c r="G2347" s="29">
        <f t="shared" si="257"/>
        <v>4</v>
      </c>
      <c r="H2347" s="29" t="str">
        <f t="shared" si="258"/>
        <v>Perşembe</v>
      </c>
    </row>
    <row r="2348" spans="1:8" ht="10.5" customHeight="1" x14ac:dyDescent="0.25">
      <c r="A2348" s="28">
        <v>44351</v>
      </c>
      <c r="B2348" s="29">
        <f t="shared" si="252"/>
        <v>2021</v>
      </c>
      <c r="C2348" s="29">
        <f t="shared" si="253"/>
        <v>6</v>
      </c>
      <c r="D2348" s="29" t="str">
        <f t="shared" si="254"/>
        <v>Haziran</v>
      </c>
      <c r="E2348" s="29">
        <f t="shared" si="255"/>
        <v>2</v>
      </c>
      <c r="F2348" s="29">
        <f t="shared" si="256"/>
        <v>23</v>
      </c>
      <c r="G2348" s="29">
        <f t="shared" si="257"/>
        <v>5</v>
      </c>
      <c r="H2348" s="29" t="str">
        <f t="shared" si="258"/>
        <v>Cuma</v>
      </c>
    </row>
    <row r="2349" spans="1:8" ht="10.5" customHeight="1" x14ac:dyDescent="0.25">
      <c r="A2349" s="28">
        <v>44352</v>
      </c>
      <c r="B2349" s="29">
        <f t="shared" si="252"/>
        <v>2021</v>
      </c>
      <c r="C2349" s="29">
        <f t="shared" si="253"/>
        <v>6</v>
      </c>
      <c r="D2349" s="29" t="str">
        <f t="shared" si="254"/>
        <v>Haziran</v>
      </c>
      <c r="E2349" s="29">
        <f t="shared" si="255"/>
        <v>2</v>
      </c>
      <c r="F2349" s="29">
        <f t="shared" si="256"/>
        <v>23</v>
      </c>
      <c r="G2349" s="29">
        <f t="shared" si="257"/>
        <v>6</v>
      </c>
      <c r="H2349" s="29" t="str">
        <f t="shared" si="258"/>
        <v>Cumartesi</v>
      </c>
    </row>
    <row r="2350" spans="1:8" ht="10.5" customHeight="1" x14ac:dyDescent="0.25">
      <c r="A2350" s="28">
        <v>44353</v>
      </c>
      <c r="B2350" s="29">
        <f t="shared" si="252"/>
        <v>2021</v>
      </c>
      <c r="C2350" s="29">
        <f t="shared" si="253"/>
        <v>6</v>
      </c>
      <c r="D2350" s="29" t="str">
        <f t="shared" si="254"/>
        <v>Haziran</v>
      </c>
      <c r="E2350" s="29">
        <f t="shared" si="255"/>
        <v>2</v>
      </c>
      <c r="F2350" s="29">
        <f t="shared" si="256"/>
        <v>23</v>
      </c>
      <c r="G2350" s="29">
        <f t="shared" si="257"/>
        <v>7</v>
      </c>
      <c r="H2350" s="29" t="str">
        <f t="shared" si="258"/>
        <v>Pazar</v>
      </c>
    </row>
    <row r="2351" spans="1:8" ht="10.5" customHeight="1" x14ac:dyDescent="0.25">
      <c r="A2351" s="28">
        <v>44354</v>
      </c>
      <c r="B2351" s="29">
        <f t="shared" si="252"/>
        <v>2021</v>
      </c>
      <c r="C2351" s="29">
        <f t="shared" si="253"/>
        <v>6</v>
      </c>
      <c r="D2351" s="29" t="str">
        <f t="shared" si="254"/>
        <v>Haziran</v>
      </c>
      <c r="E2351" s="29">
        <f t="shared" si="255"/>
        <v>2</v>
      </c>
      <c r="F2351" s="29">
        <f t="shared" si="256"/>
        <v>24</v>
      </c>
      <c r="G2351" s="29">
        <f t="shared" si="257"/>
        <v>1</v>
      </c>
      <c r="H2351" s="29" t="str">
        <f t="shared" si="258"/>
        <v>Pazartesi</v>
      </c>
    </row>
    <row r="2352" spans="1:8" ht="10.5" customHeight="1" x14ac:dyDescent="0.25">
      <c r="A2352" s="28">
        <v>44355</v>
      </c>
      <c r="B2352" s="29">
        <f t="shared" si="252"/>
        <v>2021</v>
      </c>
      <c r="C2352" s="29">
        <f t="shared" si="253"/>
        <v>6</v>
      </c>
      <c r="D2352" s="29" t="str">
        <f t="shared" si="254"/>
        <v>Haziran</v>
      </c>
      <c r="E2352" s="29">
        <f t="shared" si="255"/>
        <v>2</v>
      </c>
      <c r="F2352" s="29">
        <f t="shared" si="256"/>
        <v>24</v>
      </c>
      <c r="G2352" s="29">
        <f t="shared" si="257"/>
        <v>2</v>
      </c>
      <c r="H2352" s="29" t="str">
        <f t="shared" si="258"/>
        <v>Salı</v>
      </c>
    </row>
    <row r="2353" spans="1:8" ht="10.5" customHeight="1" x14ac:dyDescent="0.25">
      <c r="A2353" s="28">
        <v>44356</v>
      </c>
      <c r="B2353" s="29">
        <f t="shared" si="252"/>
        <v>2021</v>
      </c>
      <c r="C2353" s="29">
        <f t="shared" si="253"/>
        <v>6</v>
      </c>
      <c r="D2353" s="29" t="str">
        <f t="shared" si="254"/>
        <v>Haziran</v>
      </c>
      <c r="E2353" s="29">
        <f t="shared" si="255"/>
        <v>2</v>
      </c>
      <c r="F2353" s="29">
        <f t="shared" si="256"/>
        <v>24</v>
      </c>
      <c r="G2353" s="29">
        <f t="shared" si="257"/>
        <v>3</v>
      </c>
      <c r="H2353" s="29" t="str">
        <f t="shared" si="258"/>
        <v>Çarşamba</v>
      </c>
    </row>
    <row r="2354" spans="1:8" ht="10.5" customHeight="1" x14ac:dyDescent="0.25">
      <c r="A2354" s="28">
        <v>44357</v>
      </c>
      <c r="B2354" s="29">
        <f t="shared" si="252"/>
        <v>2021</v>
      </c>
      <c r="C2354" s="29">
        <f t="shared" si="253"/>
        <v>6</v>
      </c>
      <c r="D2354" s="29" t="str">
        <f t="shared" si="254"/>
        <v>Haziran</v>
      </c>
      <c r="E2354" s="29">
        <f t="shared" si="255"/>
        <v>2</v>
      </c>
      <c r="F2354" s="29">
        <f t="shared" si="256"/>
        <v>24</v>
      </c>
      <c r="G2354" s="29">
        <f t="shared" si="257"/>
        <v>4</v>
      </c>
      <c r="H2354" s="29" t="str">
        <f t="shared" si="258"/>
        <v>Perşembe</v>
      </c>
    </row>
    <row r="2355" spans="1:8" ht="10.5" customHeight="1" x14ac:dyDescent="0.25">
      <c r="A2355" s="28">
        <v>44358</v>
      </c>
      <c r="B2355" s="29">
        <f t="shared" si="252"/>
        <v>2021</v>
      </c>
      <c r="C2355" s="29">
        <f t="shared" si="253"/>
        <v>6</v>
      </c>
      <c r="D2355" s="29" t="str">
        <f t="shared" si="254"/>
        <v>Haziran</v>
      </c>
      <c r="E2355" s="29">
        <f t="shared" si="255"/>
        <v>2</v>
      </c>
      <c r="F2355" s="29">
        <f t="shared" si="256"/>
        <v>24</v>
      </c>
      <c r="G2355" s="29">
        <f t="shared" si="257"/>
        <v>5</v>
      </c>
      <c r="H2355" s="29" t="str">
        <f t="shared" si="258"/>
        <v>Cuma</v>
      </c>
    </row>
    <row r="2356" spans="1:8" ht="10.5" customHeight="1" x14ac:dyDescent="0.25">
      <c r="A2356" s="28">
        <v>44359</v>
      </c>
      <c r="B2356" s="29">
        <f t="shared" si="252"/>
        <v>2021</v>
      </c>
      <c r="C2356" s="29">
        <f t="shared" si="253"/>
        <v>6</v>
      </c>
      <c r="D2356" s="29" t="str">
        <f t="shared" si="254"/>
        <v>Haziran</v>
      </c>
      <c r="E2356" s="29">
        <f t="shared" si="255"/>
        <v>2</v>
      </c>
      <c r="F2356" s="29">
        <f t="shared" si="256"/>
        <v>24</v>
      </c>
      <c r="G2356" s="29">
        <f t="shared" si="257"/>
        <v>6</v>
      </c>
      <c r="H2356" s="29" t="str">
        <f t="shared" si="258"/>
        <v>Cumartesi</v>
      </c>
    </row>
    <row r="2357" spans="1:8" ht="10.5" customHeight="1" x14ac:dyDescent="0.25">
      <c r="A2357" s="28">
        <v>44360</v>
      </c>
      <c r="B2357" s="29">
        <f t="shared" si="252"/>
        <v>2021</v>
      </c>
      <c r="C2357" s="29">
        <f t="shared" si="253"/>
        <v>6</v>
      </c>
      <c r="D2357" s="29" t="str">
        <f t="shared" si="254"/>
        <v>Haziran</v>
      </c>
      <c r="E2357" s="29">
        <f t="shared" si="255"/>
        <v>2</v>
      </c>
      <c r="F2357" s="29">
        <f t="shared" si="256"/>
        <v>24</v>
      </c>
      <c r="G2357" s="29">
        <f t="shared" si="257"/>
        <v>7</v>
      </c>
      <c r="H2357" s="29" t="str">
        <f t="shared" si="258"/>
        <v>Pazar</v>
      </c>
    </row>
    <row r="2358" spans="1:8" ht="10.5" customHeight="1" x14ac:dyDescent="0.25">
      <c r="A2358" s="28">
        <v>44361</v>
      </c>
      <c r="B2358" s="29">
        <f t="shared" si="252"/>
        <v>2021</v>
      </c>
      <c r="C2358" s="29">
        <f t="shared" si="253"/>
        <v>6</v>
      </c>
      <c r="D2358" s="29" t="str">
        <f t="shared" si="254"/>
        <v>Haziran</v>
      </c>
      <c r="E2358" s="29">
        <f t="shared" si="255"/>
        <v>2</v>
      </c>
      <c r="F2358" s="29">
        <f t="shared" si="256"/>
        <v>25</v>
      </c>
      <c r="G2358" s="29">
        <f t="shared" si="257"/>
        <v>1</v>
      </c>
      <c r="H2358" s="29" t="str">
        <f t="shared" si="258"/>
        <v>Pazartesi</v>
      </c>
    </row>
    <row r="2359" spans="1:8" ht="10.5" customHeight="1" x14ac:dyDescent="0.25">
      <c r="A2359" s="28">
        <v>44362</v>
      </c>
      <c r="B2359" s="29">
        <f t="shared" si="252"/>
        <v>2021</v>
      </c>
      <c r="C2359" s="29">
        <f t="shared" si="253"/>
        <v>6</v>
      </c>
      <c r="D2359" s="29" t="str">
        <f t="shared" si="254"/>
        <v>Haziran</v>
      </c>
      <c r="E2359" s="29">
        <f t="shared" si="255"/>
        <v>2</v>
      </c>
      <c r="F2359" s="29">
        <f t="shared" si="256"/>
        <v>25</v>
      </c>
      <c r="G2359" s="29">
        <f t="shared" si="257"/>
        <v>2</v>
      </c>
      <c r="H2359" s="29" t="str">
        <f t="shared" si="258"/>
        <v>Salı</v>
      </c>
    </row>
    <row r="2360" spans="1:8" ht="10.5" customHeight="1" x14ac:dyDescent="0.25">
      <c r="A2360" s="28">
        <v>44363</v>
      </c>
      <c r="B2360" s="29">
        <f t="shared" si="252"/>
        <v>2021</v>
      </c>
      <c r="C2360" s="29">
        <f t="shared" si="253"/>
        <v>6</v>
      </c>
      <c r="D2360" s="29" t="str">
        <f t="shared" si="254"/>
        <v>Haziran</v>
      </c>
      <c r="E2360" s="29">
        <f t="shared" si="255"/>
        <v>2</v>
      </c>
      <c r="F2360" s="29">
        <f t="shared" si="256"/>
        <v>25</v>
      </c>
      <c r="G2360" s="29">
        <f t="shared" si="257"/>
        <v>3</v>
      </c>
      <c r="H2360" s="29" t="str">
        <f t="shared" si="258"/>
        <v>Çarşamba</v>
      </c>
    </row>
    <row r="2361" spans="1:8" ht="10.5" customHeight="1" x14ac:dyDescent="0.25">
      <c r="A2361" s="28">
        <v>44364</v>
      </c>
      <c r="B2361" s="29">
        <f t="shared" si="252"/>
        <v>2021</v>
      </c>
      <c r="C2361" s="29">
        <f t="shared" si="253"/>
        <v>6</v>
      </c>
      <c r="D2361" s="29" t="str">
        <f t="shared" si="254"/>
        <v>Haziran</v>
      </c>
      <c r="E2361" s="29">
        <f t="shared" si="255"/>
        <v>2</v>
      </c>
      <c r="F2361" s="29">
        <f t="shared" si="256"/>
        <v>25</v>
      </c>
      <c r="G2361" s="29">
        <f t="shared" si="257"/>
        <v>4</v>
      </c>
      <c r="H2361" s="29" t="str">
        <f t="shared" si="258"/>
        <v>Perşembe</v>
      </c>
    </row>
    <row r="2362" spans="1:8" ht="10.5" customHeight="1" x14ac:dyDescent="0.25">
      <c r="A2362" s="28">
        <v>44365</v>
      </c>
      <c r="B2362" s="29">
        <f t="shared" si="252"/>
        <v>2021</v>
      </c>
      <c r="C2362" s="29">
        <f t="shared" si="253"/>
        <v>6</v>
      </c>
      <c r="D2362" s="29" t="str">
        <f t="shared" si="254"/>
        <v>Haziran</v>
      </c>
      <c r="E2362" s="29">
        <f t="shared" si="255"/>
        <v>2</v>
      </c>
      <c r="F2362" s="29">
        <f t="shared" si="256"/>
        <v>25</v>
      </c>
      <c r="G2362" s="29">
        <f t="shared" si="257"/>
        <v>5</v>
      </c>
      <c r="H2362" s="29" t="str">
        <f t="shared" si="258"/>
        <v>Cuma</v>
      </c>
    </row>
    <row r="2363" spans="1:8" ht="10.5" customHeight="1" x14ac:dyDescent="0.25">
      <c r="A2363" s="28">
        <v>44366</v>
      </c>
      <c r="B2363" s="29">
        <f t="shared" si="252"/>
        <v>2021</v>
      </c>
      <c r="C2363" s="29">
        <f t="shared" si="253"/>
        <v>6</v>
      </c>
      <c r="D2363" s="29" t="str">
        <f t="shared" si="254"/>
        <v>Haziran</v>
      </c>
      <c r="E2363" s="29">
        <f t="shared" si="255"/>
        <v>2</v>
      </c>
      <c r="F2363" s="29">
        <f t="shared" si="256"/>
        <v>25</v>
      </c>
      <c r="G2363" s="29">
        <f t="shared" si="257"/>
        <v>6</v>
      </c>
      <c r="H2363" s="29" t="str">
        <f t="shared" si="258"/>
        <v>Cumartesi</v>
      </c>
    </row>
    <row r="2364" spans="1:8" ht="10.5" customHeight="1" x14ac:dyDescent="0.25">
      <c r="A2364" s="28">
        <v>44367</v>
      </c>
      <c r="B2364" s="29">
        <f t="shared" si="252"/>
        <v>2021</v>
      </c>
      <c r="C2364" s="29">
        <f t="shared" si="253"/>
        <v>6</v>
      </c>
      <c r="D2364" s="29" t="str">
        <f t="shared" si="254"/>
        <v>Haziran</v>
      </c>
      <c r="E2364" s="29">
        <f t="shared" si="255"/>
        <v>2</v>
      </c>
      <c r="F2364" s="29">
        <f t="shared" si="256"/>
        <v>25</v>
      </c>
      <c r="G2364" s="29">
        <f t="shared" si="257"/>
        <v>7</v>
      </c>
      <c r="H2364" s="29" t="str">
        <f t="shared" si="258"/>
        <v>Pazar</v>
      </c>
    </row>
    <row r="2365" spans="1:8" ht="10.5" customHeight="1" x14ac:dyDescent="0.25">
      <c r="A2365" s="28">
        <v>44368</v>
      </c>
      <c r="B2365" s="29">
        <f t="shared" si="252"/>
        <v>2021</v>
      </c>
      <c r="C2365" s="29">
        <f t="shared" si="253"/>
        <v>6</v>
      </c>
      <c r="D2365" s="29" t="str">
        <f t="shared" si="254"/>
        <v>Haziran</v>
      </c>
      <c r="E2365" s="29">
        <f t="shared" si="255"/>
        <v>2</v>
      </c>
      <c r="F2365" s="29">
        <f t="shared" si="256"/>
        <v>26</v>
      </c>
      <c r="G2365" s="29">
        <f t="shared" si="257"/>
        <v>1</v>
      </c>
      <c r="H2365" s="29" t="str">
        <f t="shared" si="258"/>
        <v>Pazartesi</v>
      </c>
    </row>
    <row r="2366" spans="1:8" ht="10.5" customHeight="1" x14ac:dyDescent="0.25">
      <c r="A2366" s="28">
        <v>44369</v>
      </c>
      <c r="B2366" s="29">
        <f t="shared" si="252"/>
        <v>2021</v>
      </c>
      <c r="C2366" s="29">
        <f t="shared" si="253"/>
        <v>6</v>
      </c>
      <c r="D2366" s="29" t="str">
        <f t="shared" si="254"/>
        <v>Haziran</v>
      </c>
      <c r="E2366" s="29">
        <f t="shared" si="255"/>
        <v>2</v>
      </c>
      <c r="F2366" s="29">
        <f t="shared" si="256"/>
        <v>26</v>
      </c>
      <c r="G2366" s="29">
        <f t="shared" si="257"/>
        <v>2</v>
      </c>
      <c r="H2366" s="29" t="str">
        <f t="shared" si="258"/>
        <v>Salı</v>
      </c>
    </row>
    <row r="2367" spans="1:8" ht="10.5" customHeight="1" x14ac:dyDescent="0.25">
      <c r="A2367" s="28">
        <v>44370</v>
      </c>
      <c r="B2367" s="29">
        <f t="shared" si="252"/>
        <v>2021</v>
      </c>
      <c r="C2367" s="29">
        <f t="shared" si="253"/>
        <v>6</v>
      </c>
      <c r="D2367" s="29" t="str">
        <f t="shared" si="254"/>
        <v>Haziran</v>
      </c>
      <c r="E2367" s="29">
        <f t="shared" si="255"/>
        <v>2</v>
      </c>
      <c r="F2367" s="29">
        <f t="shared" si="256"/>
        <v>26</v>
      </c>
      <c r="G2367" s="29">
        <f t="shared" si="257"/>
        <v>3</v>
      </c>
      <c r="H2367" s="29" t="str">
        <f t="shared" si="258"/>
        <v>Çarşamba</v>
      </c>
    </row>
    <row r="2368" spans="1:8" ht="10.5" customHeight="1" x14ac:dyDescent="0.25">
      <c r="A2368" s="28">
        <v>44371</v>
      </c>
      <c r="B2368" s="29">
        <f t="shared" si="252"/>
        <v>2021</v>
      </c>
      <c r="C2368" s="29">
        <f t="shared" si="253"/>
        <v>6</v>
      </c>
      <c r="D2368" s="29" t="str">
        <f t="shared" si="254"/>
        <v>Haziran</v>
      </c>
      <c r="E2368" s="29">
        <f t="shared" si="255"/>
        <v>2</v>
      </c>
      <c r="F2368" s="29">
        <f t="shared" si="256"/>
        <v>26</v>
      </c>
      <c r="G2368" s="29">
        <f t="shared" si="257"/>
        <v>4</v>
      </c>
      <c r="H2368" s="29" t="str">
        <f t="shared" si="258"/>
        <v>Perşembe</v>
      </c>
    </row>
    <row r="2369" spans="1:8" ht="10.5" customHeight="1" x14ac:dyDescent="0.25">
      <c r="A2369" s="28">
        <v>44372</v>
      </c>
      <c r="B2369" s="29">
        <f t="shared" si="252"/>
        <v>2021</v>
      </c>
      <c r="C2369" s="29">
        <f t="shared" si="253"/>
        <v>6</v>
      </c>
      <c r="D2369" s="29" t="str">
        <f t="shared" si="254"/>
        <v>Haziran</v>
      </c>
      <c r="E2369" s="29">
        <f t="shared" si="255"/>
        <v>2</v>
      </c>
      <c r="F2369" s="29">
        <f t="shared" si="256"/>
        <v>26</v>
      </c>
      <c r="G2369" s="29">
        <f t="shared" si="257"/>
        <v>5</v>
      </c>
      <c r="H2369" s="29" t="str">
        <f t="shared" si="258"/>
        <v>Cuma</v>
      </c>
    </row>
    <row r="2370" spans="1:8" ht="10.5" customHeight="1" x14ac:dyDescent="0.25">
      <c r="A2370" s="28">
        <v>44373</v>
      </c>
      <c r="B2370" s="29">
        <f t="shared" ref="B2370:B2433" si="259">IF(A2370="","",YEAR(A2370))</f>
        <v>2021</v>
      </c>
      <c r="C2370" s="29">
        <f t="shared" ref="C2370:C2433" si="260">IF(A2370="","",MONTH(A2370))</f>
        <v>6</v>
      </c>
      <c r="D2370" s="29" t="str">
        <f t="shared" ref="D2370:D2433" si="261">IF(A2370="","",CHOOSE(MONTH(A2370),"Ocak","Şubat","Mart","Nisan","Mayıs","Haziran","Temmuz","Ağustos","Eylül","Ekim","Kasım","Aralık"))</f>
        <v>Haziran</v>
      </c>
      <c r="E2370" s="29">
        <f t="shared" ref="E2370:E2433" si="262">IF(A2370="","",ROUNDUP(MONTH(A2370)/3,0))</f>
        <v>2</v>
      </c>
      <c r="F2370" s="29">
        <f t="shared" ref="F2370:F2433" si="263">IF(A2370="","",WEEKNUM(A2370,2))</f>
        <v>26</v>
      </c>
      <c r="G2370" s="29">
        <f t="shared" ref="G2370:G2433" si="264">IF(A2370="","",WEEKDAY(A2370,2))</f>
        <v>6</v>
      </c>
      <c r="H2370" s="29" t="str">
        <f t="shared" ref="H2370:H2433" si="265">IF(A2370="","",CHOOSE(WEEKDAY(A2370,2),"Pazartesi","Salı","Çarşamba","Perşembe","Cuma","Cumartesi","Pazar"))</f>
        <v>Cumartesi</v>
      </c>
    </row>
    <row r="2371" spans="1:8" ht="10.5" customHeight="1" x14ac:dyDescent="0.25">
      <c r="A2371" s="28">
        <v>44374</v>
      </c>
      <c r="B2371" s="29">
        <f t="shared" si="259"/>
        <v>2021</v>
      </c>
      <c r="C2371" s="29">
        <f t="shared" si="260"/>
        <v>6</v>
      </c>
      <c r="D2371" s="29" t="str">
        <f t="shared" si="261"/>
        <v>Haziran</v>
      </c>
      <c r="E2371" s="29">
        <f t="shared" si="262"/>
        <v>2</v>
      </c>
      <c r="F2371" s="29">
        <f t="shared" si="263"/>
        <v>26</v>
      </c>
      <c r="G2371" s="29">
        <f t="shared" si="264"/>
        <v>7</v>
      </c>
      <c r="H2371" s="29" t="str">
        <f t="shared" si="265"/>
        <v>Pazar</v>
      </c>
    </row>
    <row r="2372" spans="1:8" ht="10.5" customHeight="1" x14ac:dyDescent="0.25">
      <c r="A2372" s="28">
        <v>44375</v>
      </c>
      <c r="B2372" s="29">
        <f t="shared" si="259"/>
        <v>2021</v>
      </c>
      <c r="C2372" s="29">
        <f t="shared" si="260"/>
        <v>6</v>
      </c>
      <c r="D2372" s="29" t="str">
        <f t="shared" si="261"/>
        <v>Haziran</v>
      </c>
      <c r="E2372" s="29">
        <f t="shared" si="262"/>
        <v>2</v>
      </c>
      <c r="F2372" s="29">
        <f t="shared" si="263"/>
        <v>27</v>
      </c>
      <c r="G2372" s="29">
        <f t="shared" si="264"/>
        <v>1</v>
      </c>
      <c r="H2372" s="29" t="str">
        <f t="shared" si="265"/>
        <v>Pazartesi</v>
      </c>
    </row>
    <row r="2373" spans="1:8" ht="10.5" customHeight="1" x14ac:dyDescent="0.25">
      <c r="A2373" s="28">
        <v>44376</v>
      </c>
      <c r="B2373" s="29">
        <f t="shared" si="259"/>
        <v>2021</v>
      </c>
      <c r="C2373" s="29">
        <f t="shared" si="260"/>
        <v>6</v>
      </c>
      <c r="D2373" s="29" t="str">
        <f t="shared" si="261"/>
        <v>Haziran</v>
      </c>
      <c r="E2373" s="29">
        <f t="shared" si="262"/>
        <v>2</v>
      </c>
      <c r="F2373" s="29">
        <f t="shared" si="263"/>
        <v>27</v>
      </c>
      <c r="G2373" s="29">
        <f t="shared" si="264"/>
        <v>2</v>
      </c>
      <c r="H2373" s="29" t="str">
        <f t="shared" si="265"/>
        <v>Salı</v>
      </c>
    </row>
    <row r="2374" spans="1:8" ht="10.5" customHeight="1" x14ac:dyDescent="0.25">
      <c r="A2374" s="28">
        <v>44377</v>
      </c>
      <c r="B2374" s="29">
        <f t="shared" si="259"/>
        <v>2021</v>
      </c>
      <c r="C2374" s="29">
        <f t="shared" si="260"/>
        <v>6</v>
      </c>
      <c r="D2374" s="29" t="str">
        <f t="shared" si="261"/>
        <v>Haziran</v>
      </c>
      <c r="E2374" s="29">
        <f t="shared" si="262"/>
        <v>2</v>
      </c>
      <c r="F2374" s="29">
        <f t="shared" si="263"/>
        <v>27</v>
      </c>
      <c r="G2374" s="29">
        <f t="shared" si="264"/>
        <v>3</v>
      </c>
      <c r="H2374" s="29" t="str">
        <f t="shared" si="265"/>
        <v>Çarşamba</v>
      </c>
    </row>
    <row r="2375" spans="1:8" ht="10.5" customHeight="1" x14ac:dyDescent="0.25">
      <c r="A2375" s="28">
        <v>44378</v>
      </c>
      <c r="B2375" s="29">
        <f t="shared" si="259"/>
        <v>2021</v>
      </c>
      <c r="C2375" s="29">
        <f t="shared" si="260"/>
        <v>7</v>
      </c>
      <c r="D2375" s="29" t="str">
        <f t="shared" si="261"/>
        <v>Temmuz</v>
      </c>
      <c r="E2375" s="29">
        <f t="shared" si="262"/>
        <v>3</v>
      </c>
      <c r="F2375" s="29">
        <f t="shared" si="263"/>
        <v>27</v>
      </c>
      <c r="G2375" s="29">
        <f t="shared" si="264"/>
        <v>4</v>
      </c>
      <c r="H2375" s="29" t="str">
        <f t="shared" si="265"/>
        <v>Perşembe</v>
      </c>
    </row>
    <row r="2376" spans="1:8" ht="10.5" customHeight="1" x14ac:dyDescent="0.25">
      <c r="A2376" s="28">
        <v>44379</v>
      </c>
      <c r="B2376" s="29">
        <f t="shared" si="259"/>
        <v>2021</v>
      </c>
      <c r="C2376" s="29">
        <f t="shared" si="260"/>
        <v>7</v>
      </c>
      <c r="D2376" s="29" t="str">
        <f t="shared" si="261"/>
        <v>Temmuz</v>
      </c>
      <c r="E2376" s="29">
        <f t="shared" si="262"/>
        <v>3</v>
      </c>
      <c r="F2376" s="29">
        <f t="shared" si="263"/>
        <v>27</v>
      </c>
      <c r="G2376" s="29">
        <f t="shared" si="264"/>
        <v>5</v>
      </c>
      <c r="H2376" s="29" t="str">
        <f t="shared" si="265"/>
        <v>Cuma</v>
      </c>
    </row>
    <row r="2377" spans="1:8" ht="10.5" customHeight="1" x14ac:dyDescent="0.25">
      <c r="A2377" s="28">
        <v>44380</v>
      </c>
      <c r="B2377" s="29">
        <f t="shared" si="259"/>
        <v>2021</v>
      </c>
      <c r="C2377" s="29">
        <f t="shared" si="260"/>
        <v>7</v>
      </c>
      <c r="D2377" s="29" t="str">
        <f t="shared" si="261"/>
        <v>Temmuz</v>
      </c>
      <c r="E2377" s="29">
        <f t="shared" si="262"/>
        <v>3</v>
      </c>
      <c r="F2377" s="29">
        <f t="shared" si="263"/>
        <v>27</v>
      </c>
      <c r="G2377" s="29">
        <f t="shared" si="264"/>
        <v>6</v>
      </c>
      <c r="H2377" s="29" t="str">
        <f t="shared" si="265"/>
        <v>Cumartesi</v>
      </c>
    </row>
    <row r="2378" spans="1:8" ht="10.5" customHeight="1" x14ac:dyDescent="0.25">
      <c r="A2378" s="28">
        <v>44381</v>
      </c>
      <c r="B2378" s="29">
        <f t="shared" si="259"/>
        <v>2021</v>
      </c>
      <c r="C2378" s="29">
        <f t="shared" si="260"/>
        <v>7</v>
      </c>
      <c r="D2378" s="29" t="str">
        <f t="shared" si="261"/>
        <v>Temmuz</v>
      </c>
      <c r="E2378" s="29">
        <f t="shared" si="262"/>
        <v>3</v>
      </c>
      <c r="F2378" s="29">
        <f t="shared" si="263"/>
        <v>27</v>
      </c>
      <c r="G2378" s="29">
        <f t="shared" si="264"/>
        <v>7</v>
      </c>
      <c r="H2378" s="29" t="str">
        <f t="shared" si="265"/>
        <v>Pazar</v>
      </c>
    </row>
    <row r="2379" spans="1:8" ht="10.5" customHeight="1" x14ac:dyDescent="0.25">
      <c r="A2379" s="28">
        <v>44382</v>
      </c>
      <c r="B2379" s="29">
        <f t="shared" si="259"/>
        <v>2021</v>
      </c>
      <c r="C2379" s="29">
        <f t="shared" si="260"/>
        <v>7</v>
      </c>
      <c r="D2379" s="29" t="str">
        <f t="shared" si="261"/>
        <v>Temmuz</v>
      </c>
      <c r="E2379" s="29">
        <f t="shared" si="262"/>
        <v>3</v>
      </c>
      <c r="F2379" s="29">
        <f t="shared" si="263"/>
        <v>28</v>
      </c>
      <c r="G2379" s="29">
        <f t="shared" si="264"/>
        <v>1</v>
      </c>
      <c r="H2379" s="29" t="str">
        <f t="shared" si="265"/>
        <v>Pazartesi</v>
      </c>
    </row>
    <row r="2380" spans="1:8" ht="10.5" customHeight="1" x14ac:dyDescent="0.25">
      <c r="A2380" s="28">
        <v>44383</v>
      </c>
      <c r="B2380" s="29">
        <f t="shared" si="259"/>
        <v>2021</v>
      </c>
      <c r="C2380" s="29">
        <f t="shared" si="260"/>
        <v>7</v>
      </c>
      <c r="D2380" s="29" t="str">
        <f t="shared" si="261"/>
        <v>Temmuz</v>
      </c>
      <c r="E2380" s="29">
        <f t="shared" si="262"/>
        <v>3</v>
      </c>
      <c r="F2380" s="29">
        <f t="shared" si="263"/>
        <v>28</v>
      </c>
      <c r="G2380" s="29">
        <f t="shared" si="264"/>
        <v>2</v>
      </c>
      <c r="H2380" s="29" t="str">
        <f t="shared" si="265"/>
        <v>Salı</v>
      </c>
    </row>
    <row r="2381" spans="1:8" ht="10.5" customHeight="1" x14ac:dyDescent="0.25">
      <c r="A2381" s="28">
        <v>44384</v>
      </c>
      <c r="B2381" s="29">
        <f t="shared" si="259"/>
        <v>2021</v>
      </c>
      <c r="C2381" s="29">
        <f t="shared" si="260"/>
        <v>7</v>
      </c>
      <c r="D2381" s="29" t="str">
        <f t="shared" si="261"/>
        <v>Temmuz</v>
      </c>
      <c r="E2381" s="29">
        <f t="shared" si="262"/>
        <v>3</v>
      </c>
      <c r="F2381" s="29">
        <f t="shared" si="263"/>
        <v>28</v>
      </c>
      <c r="G2381" s="29">
        <f t="shared" si="264"/>
        <v>3</v>
      </c>
      <c r="H2381" s="29" t="str">
        <f t="shared" si="265"/>
        <v>Çarşamba</v>
      </c>
    </row>
    <row r="2382" spans="1:8" ht="10.5" customHeight="1" x14ac:dyDescent="0.25">
      <c r="A2382" s="28">
        <v>44385</v>
      </c>
      <c r="B2382" s="29">
        <f t="shared" si="259"/>
        <v>2021</v>
      </c>
      <c r="C2382" s="29">
        <f t="shared" si="260"/>
        <v>7</v>
      </c>
      <c r="D2382" s="29" t="str">
        <f t="shared" si="261"/>
        <v>Temmuz</v>
      </c>
      <c r="E2382" s="29">
        <f t="shared" si="262"/>
        <v>3</v>
      </c>
      <c r="F2382" s="29">
        <f t="shared" si="263"/>
        <v>28</v>
      </c>
      <c r="G2382" s="29">
        <f t="shared" si="264"/>
        <v>4</v>
      </c>
      <c r="H2382" s="29" t="str">
        <f t="shared" si="265"/>
        <v>Perşembe</v>
      </c>
    </row>
    <row r="2383" spans="1:8" ht="10.5" customHeight="1" x14ac:dyDescent="0.25">
      <c r="A2383" s="28">
        <v>44386</v>
      </c>
      <c r="B2383" s="29">
        <f t="shared" si="259"/>
        <v>2021</v>
      </c>
      <c r="C2383" s="29">
        <f t="shared" si="260"/>
        <v>7</v>
      </c>
      <c r="D2383" s="29" t="str">
        <f t="shared" si="261"/>
        <v>Temmuz</v>
      </c>
      <c r="E2383" s="29">
        <f t="shared" si="262"/>
        <v>3</v>
      </c>
      <c r="F2383" s="29">
        <f t="shared" si="263"/>
        <v>28</v>
      </c>
      <c r="G2383" s="29">
        <f t="shared" si="264"/>
        <v>5</v>
      </c>
      <c r="H2383" s="29" t="str">
        <f t="shared" si="265"/>
        <v>Cuma</v>
      </c>
    </row>
    <row r="2384" spans="1:8" ht="10.5" customHeight="1" x14ac:dyDescent="0.25">
      <c r="A2384" s="28">
        <v>44387</v>
      </c>
      <c r="B2384" s="29">
        <f t="shared" si="259"/>
        <v>2021</v>
      </c>
      <c r="C2384" s="29">
        <f t="shared" si="260"/>
        <v>7</v>
      </c>
      <c r="D2384" s="29" t="str">
        <f t="shared" si="261"/>
        <v>Temmuz</v>
      </c>
      <c r="E2384" s="29">
        <f t="shared" si="262"/>
        <v>3</v>
      </c>
      <c r="F2384" s="29">
        <f t="shared" si="263"/>
        <v>28</v>
      </c>
      <c r="G2384" s="29">
        <f t="shared" si="264"/>
        <v>6</v>
      </c>
      <c r="H2384" s="29" t="str">
        <f t="shared" si="265"/>
        <v>Cumartesi</v>
      </c>
    </row>
    <row r="2385" spans="1:8" ht="10.5" customHeight="1" x14ac:dyDescent="0.25">
      <c r="A2385" s="28">
        <v>44388</v>
      </c>
      <c r="B2385" s="29">
        <f t="shared" si="259"/>
        <v>2021</v>
      </c>
      <c r="C2385" s="29">
        <f t="shared" si="260"/>
        <v>7</v>
      </c>
      <c r="D2385" s="29" t="str">
        <f t="shared" si="261"/>
        <v>Temmuz</v>
      </c>
      <c r="E2385" s="29">
        <f t="shared" si="262"/>
        <v>3</v>
      </c>
      <c r="F2385" s="29">
        <f t="shared" si="263"/>
        <v>28</v>
      </c>
      <c r="G2385" s="29">
        <f t="shared" si="264"/>
        <v>7</v>
      </c>
      <c r="H2385" s="29" t="str">
        <f t="shared" si="265"/>
        <v>Pazar</v>
      </c>
    </row>
    <row r="2386" spans="1:8" ht="10.5" customHeight="1" x14ac:dyDescent="0.25">
      <c r="A2386" s="28">
        <v>44389</v>
      </c>
      <c r="B2386" s="29">
        <f t="shared" si="259"/>
        <v>2021</v>
      </c>
      <c r="C2386" s="29">
        <f t="shared" si="260"/>
        <v>7</v>
      </c>
      <c r="D2386" s="29" t="str">
        <f t="shared" si="261"/>
        <v>Temmuz</v>
      </c>
      <c r="E2386" s="29">
        <f t="shared" si="262"/>
        <v>3</v>
      </c>
      <c r="F2386" s="29">
        <f t="shared" si="263"/>
        <v>29</v>
      </c>
      <c r="G2386" s="29">
        <f t="shared" si="264"/>
        <v>1</v>
      </c>
      <c r="H2386" s="29" t="str">
        <f t="shared" si="265"/>
        <v>Pazartesi</v>
      </c>
    </row>
    <row r="2387" spans="1:8" ht="10.5" customHeight="1" x14ac:dyDescent="0.25">
      <c r="A2387" s="28">
        <v>44390</v>
      </c>
      <c r="B2387" s="29">
        <f t="shared" si="259"/>
        <v>2021</v>
      </c>
      <c r="C2387" s="29">
        <f t="shared" si="260"/>
        <v>7</v>
      </c>
      <c r="D2387" s="29" t="str">
        <f t="shared" si="261"/>
        <v>Temmuz</v>
      </c>
      <c r="E2387" s="29">
        <f t="shared" si="262"/>
        <v>3</v>
      </c>
      <c r="F2387" s="29">
        <f t="shared" si="263"/>
        <v>29</v>
      </c>
      <c r="G2387" s="29">
        <f t="shared" si="264"/>
        <v>2</v>
      </c>
      <c r="H2387" s="29" t="str">
        <f t="shared" si="265"/>
        <v>Salı</v>
      </c>
    </row>
    <row r="2388" spans="1:8" ht="10.5" customHeight="1" x14ac:dyDescent="0.25">
      <c r="A2388" s="28">
        <v>44391</v>
      </c>
      <c r="B2388" s="29">
        <f t="shared" si="259"/>
        <v>2021</v>
      </c>
      <c r="C2388" s="29">
        <f t="shared" si="260"/>
        <v>7</v>
      </c>
      <c r="D2388" s="29" t="str">
        <f t="shared" si="261"/>
        <v>Temmuz</v>
      </c>
      <c r="E2388" s="29">
        <f t="shared" si="262"/>
        <v>3</v>
      </c>
      <c r="F2388" s="29">
        <f t="shared" si="263"/>
        <v>29</v>
      </c>
      <c r="G2388" s="29">
        <f t="shared" si="264"/>
        <v>3</v>
      </c>
      <c r="H2388" s="29" t="str">
        <f t="shared" si="265"/>
        <v>Çarşamba</v>
      </c>
    </row>
    <row r="2389" spans="1:8" ht="10.5" customHeight="1" x14ac:dyDescent="0.25">
      <c r="A2389" s="28">
        <v>44392</v>
      </c>
      <c r="B2389" s="29">
        <f t="shared" si="259"/>
        <v>2021</v>
      </c>
      <c r="C2389" s="29">
        <f t="shared" si="260"/>
        <v>7</v>
      </c>
      <c r="D2389" s="29" t="str">
        <f t="shared" si="261"/>
        <v>Temmuz</v>
      </c>
      <c r="E2389" s="29">
        <f t="shared" si="262"/>
        <v>3</v>
      </c>
      <c r="F2389" s="29">
        <f t="shared" si="263"/>
        <v>29</v>
      </c>
      <c r="G2389" s="29">
        <f t="shared" si="264"/>
        <v>4</v>
      </c>
      <c r="H2389" s="29" t="str">
        <f t="shared" si="265"/>
        <v>Perşembe</v>
      </c>
    </row>
    <row r="2390" spans="1:8" ht="10.5" customHeight="1" x14ac:dyDescent="0.25">
      <c r="A2390" s="28">
        <v>44393</v>
      </c>
      <c r="B2390" s="29">
        <f t="shared" si="259"/>
        <v>2021</v>
      </c>
      <c r="C2390" s="29">
        <f t="shared" si="260"/>
        <v>7</v>
      </c>
      <c r="D2390" s="29" t="str">
        <f t="shared" si="261"/>
        <v>Temmuz</v>
      </c>
      <c r="E2390" s="29">
        <f t="shared" si="262"/>
        <v>3</v>
      </c>
      <c r="F2390" s="29">
        <f t="shared" si="263"/>
        <v>29</v>
      </c>
      <c r="G2390" s="29">
        <f t="shared" si="264"/>
        <v>5</v>
      </c>
      <c r="H2390" s="29" t="str">
        <f t="shared" si="265"/>
        <v>Cuma</v>
      </c>
    </row>
    <row r="2391" spans="1:8" ht="10.5" customHeight="1" x14ac:dyDescent="0.25">
      <c r="A2391" s="28">
        <v>44394</v>
      </c>
      <c r="B2391" s="29">
        <f t="shared" si="259"/>
        <v>2021</v>
      </c>
      <c r="C2391" s="29">
        <f t="shared" si="260"/>
        <v>7</v>
      </c>
      <c r="D2391" s="29" t="str">
        <f t="shared" si="261"/>
        <v>Temmuz</v>
      </c>
      <c r="E2391" s="29">
        <f t="shared" si="262"/>
        <v>3</v>
      </c>
      <c r="F2391" s="29">
        <f t="shared" si="263"/>
        <v>29</v>
      </c>
      <c r="G2391" s="29">
        <f t="shared" si="264"/>
        <v>6</v>
      </c>
      <c r="H2391" s="29" t="str">
        <f t="shared" si="265"/>
        <v>Cumartesi</v>
      </c>
    </row>
    <row r="2392" spans="1:8" ht="10.5" customHeight="1" x14ac:dyDescent="0.25">
      <c r="A2392" s="28">
        <v>44395</v>
      </c>
      <c r="B2392" s="29">
        <f t="shared" si="259"/>
        <v>2021</v>
      </c>
      <c r="C2392" s="29">
        <f t="shared" si="260"/>
        <v>7</v>
      </c>
      <c r="D2392" s="29" t="str">
        <f t="shared" si="261"/>
        <v>Temmuz</v>
      </c>
      <c r="E2392" s="29">
        <f t="shared" si="262"/>
        <v>3</v>
      </c>
      <c r="F2392" s="29">
        <f t="shared" si="263"/>
        <v>29</v>
      </c>
      <c r="G2392" s="29">
        <f t="shared" si="264"/>
        <v>7</v>
      </c>
      <c r="H2392" s="29" t="str">
        <f t="shared" si="265"/>
        <v>Pazar</v>
      </c>
    </row>
    <row r="2393" spans="1:8" ht="10.5" customHeight="1" x14ac:dyDescent="0.25">
      <c r="A2393" s="28">
        <v>44396</v>
      </c>
      <c r="B2393" s="29">
        <f t="shared" si="259"/>
        <v>2021</v>
      </c>
      <c r="C2393" s="29">
        <f t="shared" si="260"/>
        <v>7</v>
      </c>
      <c r="D2393" s="29" t="str">
        <f t="shared" si="261"/>
        <v>Temmuz</v>
      </c>
      <c r="E2393" s="29">
        <f t="shared" si="262"/>
        <v>3</v>
      </c>
      <c r="F2393" s="29">
        <f t="shared" si="263"/>
        <v>30</v>
      </c>
      <c r="G2393" s="29">
        <f t="shared" si="264"/>
        <v>1</v>
      </c>
      <c r="H2393" s="29" t="str">
        <f t="shared" si="265"/>
        <v>Pazartesi</v>
      </c>
    </row>
    <row r="2394" spans="1:8" ht="10.5" customHeight="1" x14ac:dyDescent="0.25">
      <c r="A2394" s="28">
        <v>44397</v>
      </c>
      <c r="B2394" s="29">
        <f t="shared" si="259"/>
        <v>2021</v>
      </c>
      <c r="C2394" s="29">
        <f t="shared" si="260"/>
        <v>7</v>
      </c>
      <c r="D2394" s="29" t="str">
        <f t="shared" si="261"/>
        <v>Temmuz</v>
      </c>
      <c r="E2394" s="29">
        <f t="shared" si="262"/>
        <v>3</v>
      </c>
      <c r="F2394" s="29">
        <f t="shared" si="263"/>
        <v>30</v>
      </c>
      <c r="G2394" s="29">
        <f t="shared" si="264"/>
        <v>2</v>
      </c>
      <c r="H2394" s="29" t="str">
        <f t="shared" si="265"/>
        <v>Salı</v>
      </c>
    </row>
    <row r="2395" spans="1:8" ht="10.5" customHeight="1" x14ac:dyDescent="0.25">
      <c r="A2395" s="28">
        <v>44398</v>
      </c>
      <c r="B2395" s="29">
        <f t="shared" si="259"/>
        <v>2021</v>
      </c>
      <c r="C2395" s="29">
        <f t="shared" si="260"/>
        <v>7</v>
      </c>
      <c r="D2395" s="29" t="str">
        <f t="shared" si="261"/>
        <v>Temmuz</v>
      </c>
      <c r="E2395" s="29">
        <f t="shared" si="262"/>
        <v>3</v>
      </c>
      <c r="F2395" s="29">
        <f t="shared" si="263"/>
        <v>30</v>
      </c>
      <c r="G2395" s="29">
        <f t="shared" si="264"/>
        <v>3</v>
      </c>
      <c r="H2395" s="29" t="str">
        <f t="shared" si="265"/>
        <v>Çarşamba</v>
      </c>
    </row>
    <row r="2396" spans="1:8" ht="10.5" customHeight="1" x14ac:dyDescent="0.25">
      <c r="A2396" s="28">
        <v>44399</v>
      </c>
      <c r="B2396" s="29">
        <f t="shared" si="259"/>
        <v>2021</v>
      </c>
      <c r="C2396" s="29">
        <f t="shared" si="260"/>
        <v>7</v>
      </c>
      <c r="D2396" s="29" t="str">
        <f t="shared" si="261"/>
        <v>Temmuz</v>
      </c>
      <c r="E2396" s="29">
        <f t="shared" si="262"/>
        <v>3</v>
      </c>
      <c r="F2396" s="29">
        <f t="shared" si="263"/>
        <v>30</v>
      </c>
      <c r="G2396" s="29">
        <f t="shared" si="264"/>
        <v>4</v>
      </c>
      <c r="H2396" s="29" t="str">
        <f t="shared" si="265"/>
        <v>Perşembe</v>
      </c>
    </row>
    <row r="2397" spans="1:8" ht="10.5" customHeight="1" x14ac:dyDescent="0.25">
      <c r="A2397" s="28">
        <v>44400</v>
      </c>
      <c r="B2397" s="29">
        <f t="shared" si="259"/>
        <v>2021</v>
      </c>
      <c r="C2397" s="29">
        <f t="shared" si="260"/>
        <v>7</v>
      </c>
      <c r="D2397" s="29" t="str">
        <f t="shared" si="261"/>
        <v>Temmuz</v>
      </c>
      <c r="E2397" s="29">
        <f t="shared" si="262"/>
        <v>3</v>
      </c>
      <c r="F2397" s="29">
        <f t="shared" si="263"/>
        <v>30</v>
      </c>
      <c r="G2397" s="29">
        <f t="shared" si="264"/>
        <v>5</v>
      </c>
      <c r="H2397" s="29" t="str">
        <f t="shared" si="265"/>
        <v>Cuma</v>
      </c>
    </row>
    <row r="2398" spans="1:8" ht="10.5" customHeight="1" x14ac:dyDescent="0.25">
      <c r="A2398" s="28">
        <v>44401</v>
      </c>
      <c r="B2398" s="29">
        <f t="shared" si="259"/>
        <v>2021</v>
      </c>
      <c r="C2398" s="29">
        <f t="shared" si="260"/>
        <v>7</v>
      </c>
      <c r="D2398" s="29" t="str">
        <f t="shared" si="261"/>
        <v>Temmuz</v>
      </c>
      <c r="E2398" s="29">
        <f t="shared" si="262"/>
        <v>3</v>
      </c>
      <c r="F2398" s="29">
        <f t="shared" si="263"/>
        <v>30</v>
      </c>
      <c r="G2398" s="29">
        <f t="shared" si="264"/>
        <v>6</v>
      </c>
      <c r="H2398" s="29" t="str">
        <f t="shared" si="265"/>
        <v>Cumartesi</v>
      </c>
    </row>
    <row r="2399" spans="1:8" ht="10.5" customHeight="1" x14ac:dyDescent="0.25">
      <c r="A2399" s="28">
        <v>44402</v>
      </c>
      <c r="B2399" s="29">
        <f t="shared" si="259"/>
        <v>2021</v>
      </c>
      <c r="C2399" s="29">
        <f t="shared" si="260"/>
        <v>7</v>
      </c>
      <c r="D2399" s="29" t="str">
        <f t="shared" si="261"/>
        <v>Temmuz</v>
      </c>
      <c r="E2399" s="29">
        <f t="shared" si="262"/>
        <v>3</v>
      </c>
      <c r="F2399" s="29">
        <f t="shared" si="263"/>
        <v>30</v>
      </c>
      <c r="G2399" s="29">
        <f t="shared" si="264"/>
        <v>7</v>
      </c>
      <c r="H2399" s="29" t="str">
        <f t="shared" si="265"/>
        <v>Pazar</v>
      </c>
    </row>
    <row r="2400" spans="1:8" ht="10.5" customHeight="1" x14ac:dyDescent="0.25">
      <c r="A2400" s="28">
        <v>44403</v>
      </c>
      <c r="B2400" s="29">
        <f t="shared" si="259"/>
        <v>2021</v>
      </c>
      <c r="C2400" s="29">
        <f t="shared" si="260"/>
        <v>7</v>
      </c>
      <c r="D2400" s="29" t="str">
        <f t="shared" si="261"/>
        <v>Temmuz</v>
      </c>
      <c r="E2400" s="29">
        <f t="shared" si="262"/>
        <v>3</v>
      </c>
      <c r="F2400" s="29">
        <f t="shared" si="263"/>
        <v>31</v>
      </c>
      <c r="G2400" s="29">
        <f t="shared" si="264"/>
        <v>1</v>
      </c>
      <c r="H2400" s="29" t="str">
        <f t="shared" si="265"/>
        <v>Pazartesi</v>
      </c>
    </row>
    <row r="2401" spans="1:8" ht="10.5" customHeight="1" x14ac:dyDescent="0.25">
      <c r="A2401" s="28">
        <v>44404</v>
      </c>
      <c r="B2401" s="29">
        <f t="shared" si="259"/>
        <v>2021</v>
      </c>
      <c r="C2401" s="29">
        <f t="shared" si="260"/>
        <v>7</v>
      </c>
      <c r="D2401" s="29" t="str">
        <f t="shared" si="261"/>
        <v>Temmuz</v>
      </c>
      <c r="E2401" s="29">
        <f t="shared" si="262"/>
        <v>3</v>
      </c>
      <c r="F2401" s="29">
        <f t="shared" si="263"/>
        <v>31</v>
      </c>
      <c r="G2401" s="29">
        <f t="shared" si="264"/>
        <v>2</v>
      </c>
      <c r="H2401" s="29" t="str">
        <f t="shared" si="265"/>
        <v>Salı</v>
      </c>
    </row>
    <row r="2402" spans="1:8" ht="10.5" customHeight="1" x14ac:dyDescent="0.25">
      <c r="A2402" s="28">
        <v>44405</v>
      </c>
      <c r="B2402" s="29">
        <f t="shared" si="259"/>
        <v>2021</v>
      </c>
      <c r="C2402" s="29">
        <f t="shared" si="260"/>
        <v>7</v>
      </c>
      <c r="D2402" s="29" t="str">
        <f t="shared" si="261"/>
        <v>Temmuz</v>
      </c>
      <c r="E2402" s="29">
        <f t="shared" si="262"/>
        <v>3</v>
      </c>
      <c r="F2402" s="29">
        <f t="shared" si="263"/>
        <v>31</v>
      </c>
      <c r="G2402" s="29">
        <f t="shared" si="264"/>
        <v>3</v>
      </c>
      <c r="H2402" s="29" t="str">
        <f t="shared" si="265"/>
        <v>Çarşamba</v>
      </c>
    </row>
    <row r="2403" spans="1:8" ht="10.5" customHeight="1" x14ac:dyDescent="0.25">
      <c r="A2403" s="28">
        <v>44406</v>
      </c>
      <c r="B2403" s="29">
        <f t="shared" si="259"/>
        <v>2021</v>
      </c>
      <c r="C2403" s="29">
        <f t="shared" si="260"/>
        <v>7</v>
      </c>
      <c r="D2403" s="29" t="str">
        <f t="shared" si="261"/>
        <v>Temmuz</v>
      </c>
      <c r="E2403" s="29">
        <f t="shared" si="262"/>
        <v>3</v>
      </c>
      <c r="F2403" s="29">
        <f t="shared" si="263"/>
        <v>31</v>
      </c>
      <c r="G2403" s="29">
        <f t="shared" si="264"/>
        <v>4</v>
      </c>
      <c r="H2403" s="29" t="str">
        <f t="shared" si="265"/>
        <v>Perşembe</v>
      </c>
    </row>
    <row r="2404" spans="1:8" ht="10.5" customHeight="1" x14ac:dyDescent="0.25">
      <c r="A2404" s="28">
        <v>44407</v>
      </c>
      <c r="B2404" s="29">
        <f t="shared" si="259"/>
        <v>2021</v>
      </c>
      <c r="C2404" s="29">
        <f t="shared" si="260"/>
        <v>7</v>
      </c>
      <c r="D2404" s="29" t="str">
        <f t="shared" si="261"/>
        <v>Temmuz</v>
      </c>
      <c r="E2404" s="29">
        <f t="shared" si="262"/>
        <v>3</v>
      </c>
      <c r="F2404" s="29">
        <f t="shared" si="263"/>
        <v>31</v>
      </c>
      <c r="G2404" s="29">
        <f t="shared" si="264"/>
        <v>5</v>
      </c>
      <c r="H2404" s="29" t="str">
        <f t="shared" si="265"/>
        <v>Cuma</v>
      </c>
    </row>
    <row r="2405" spans="1:8" ht="10.5" customHeight="1" x14ac:dyDescent="0.25">
      <c r="A2405" s="28">
        <v>44408</v>
      </c>
      <c r="B2405" s="29">
        <f t="shared" si="259"/>
        <v>2021</v>
      </c>
      <c r="C2405" s="29">
        <f t="shared" si="260"/>
        <v>7</v>
      </c>
      <c r="D2405" s="29" t="str">
        <f t="shared" si="261"/>
        <v>Temmuz</v>
      </c>
      <c r="E2405" s="29">
        <f t="shared" si="262"/>
        <v>3</v>
      </c>
      <c r="F2405" s="29">
        <f t="shared" si="263"/>
        <v>31</v>
      </c>
      <c r="G2405" s="29">
        <f t="shared" si="264"/>
        <v>6</v>
      </c>
      <c r="H2405" s="29" t="str">
        <f t="shared" si="265"/>
        <v>Cumartesi</v>
      </c>
    </row>
    <row r="2406" spans="1:8" ht="10.5" customHeight="1" x14ac:dyDescent="0.25">
      <c r="A2406" s="28">
        <v>44409</v>
      </c>
      <c r="B2406" s="29">
        <f t="shared" si="259"/>
        <v>2021</v>
      </c>
      <c r="C2406" s="29">
        <f t="shared" si="260"/>
        <v>8</v>
      </c>
      <c r="D2406" s="29" t="str">
        <f t="shared" si="261"/>
        <v>Ağustos</v>
      </c>
      <c r="E2406" s="29">
        <f t="shared" si="262"/>
        <v>3</v>
      </c>
      <c r="F2406" s="29">
        <f t="shared" si="263"/>
        <v>31</v>
      </c>
      <c r="G2406" s="29">
        <f t="shared" si="264"/>
        <v>7</v>
      </c>
      <c r="H2406" s="29" t="str">
        <f t="shared" si="265"/>
        <v>Pazar</v>
      </c>
    </row>
    <row r="2407" spans="1:8" ht="10.5" customHeight="1" x14ac:dyDescent="0.25">
      <c r="A2407" s="28">
        <v>44410</v>
      </c>
      <c r="B2407" s="29">
        <f t="shared" si="259"/>
        <v>2021</v>
      </c>
      <c r="C2407" s="29">
        <f t="shared" si="260"/>
        <v>8</v>
      </c>
      <c r="D2407" s="29" t="str">
        <f t="shared" si="261"/>
        <v>Ağustos</v>
      </c>
      <c r="E2407" s="29">
        <f t="shared" si="262"/>
        <v>3</v>
      </c>
      <c r="F2407" s="29">
        <f t="shared" si="263"/>
        <v>32</v>
      </c>
      <c r="G2407" s="29">
        <f t="shared" si="264"/>
        <v>1</v>
      </c>
      <c r="H2407" s="29" t="str">
        <f t="shared" si="265"/>
        <v>Pazartesi</v>
      </c>
    </row>
    <row r="2408" spans="1:8" ht="10.5" customHeight="1" x14ac:dyDescent="0.25">
      <c r="A2408" s="28">
        <v>44411</v>
      </c>
      <c r="B2408" s="29">
        <f t="shared" si="259"/>
        <v>2021</v>
      </c>
      <c r="C2408" s="29">
        <f t="shared" si="260"/>
        <v>8</v>
      </c>
      <c r="D2408" s="29" t="str">
        <f t="shared" si="261"/>
        <v>Ağustos</v>
      </c>
      <c r="E2408" s="29">
        <f t="shared" si="262"/>
        <v>3</v>
      </c>
      <c r="F2408" s="29">
        <f t="shared" si="263"/>
        <v>32</v>
      </c>
      <c r="G2408" s="29">
        <f t="shared" si="264"/>
        <v>2</v>
      </c>
      <c r="H2408" s="29" t="str">
        <f t="shared" si="265"/>
        <v>Salı</v>
      </c>
    </row>
    <row r="2409" spans="1:8" ht="10.5" customHeight="1" x14ac:dyDescent="0.25">
      <c r="A2409" s="28">
        <v>44412</v>
      </c>
      <c r="B2409" s="29">
        <f t="shared" si="259"/>
        <v>2021</v>
      </c>
      <c r="C2409" s="29">
        <f t="shared" si="260"/>
        <v>8</v>
      </c>
      <c r="D2409" s="29" t="str">
        <f t="shared" si="261"/>
        <v>Ağustos</v>
      </c>
      <c r="E2409" s="29">
        <f t="shared" si="262"/>
        <v>3</v>
      </c>
      <c r="F2409" s="29">
        <f t="shared" si="263"/>
        <v>32</v>
      </c>
      <c r="G2409" s="29">
        <f t="shared" si="264"/>
        <v>3</v>
      </c>
      <c r="H2409" s="29" t="str">
        <f t="shared" si="265"/>
        <v>Çarşamba</v>
      </c>
    </row>
    <row r="2410" spans="1:8" ht="10.5" customHeight="1" x14ac:dyDescent="0.25">
      <c r="A2410" s="28">
        <v>44413</v>
      </c>
      <c r="B2410" s="29">
        <f t="shared" si="259"/>
        <v>2021</v>
      </c>
      <c r="C2410" s="29">
        <f t="shared" si="260"/>
        <v>8</v>
      </c>
      <c r="D2410" s="29" t="str">
        <f t="shared" si="261"/>
        <v>Ağustos</v>
      </c>
      <c r="E2410" s="29">
        <f t="shared" si="262"/>
        <v>3</v>
      </c>
      <c r="F2410" s="29">
        <f t="shared" si="263"/>
        <v>32</v>
      </c>
      <c r="G2410" s="29">
        <f t="shared" si="264"/>
        <v>4</v>
      </c>
      <c r="H2410" s="29" t="str">
        <f t="shared" si="265"/>
        <v>Perşembe</v>
      </c>
    </row>
    <row r="2411" spans="1:8" ht="10.5" customHeight="1" x14ac:dyDescent="0.25">
      <c r="A2411" s="28">
        <v>44414</v>
      </c>
      <c r="B2411" s="29">
        <f t="shared" si="259"/>
        <v>2021</v>
      </c>
      <c r="C2411" s="29">
        <f t="shared" si="260"/>
        <v>8</v>
      </c>
      <c r="D2411" s="29" t="str">
        <f t="shared" si="261"/>
        <v>Ağustos</v>
      </c>
      <c r="E2411" s="29">
        <f t="shared" si="262"/>
        <v>3</v>
      </c>
      <c r="F2411" s="29">
        <f t="shared" si="263"/>
        <v>32</v>
      </c>
      <c r="G2411" s="29">
        <f t="shared" si="264"/>
        <v>5</v>
      </c>
      <c r="H2411" s="29" t="str">
        <f t="shared" si="265"/>
        <v>Cuma</v>
      </c>
    </row>
    <row r="2412" spans="1:8" ht="10.5" customHeight="1" x14ac:dyDescent="0.25">
      <c r="A2412" s="28">
        <v>44415</v>
      </c>
      <c r="B2412" s="29">
        <f t="shared" si="259"/>
        <v>2021</v>
      </c>
      <c r="C2412" s="29">
        <f t="shared" si="260"/>
        <v>8</v>
      </c>
      <c r="D2412" s="29" t="str">
        <f t="shared" si="261"/>
        <v>Ağustos</v>
      </c>
      <c r="E2412" s="29">
        <f t="shared" si="262"/>
        <v>3</v>
      </c>
      <c r="F2412" s="29">
        <f t="shared" si="263"/>
        <v>32</v>
      </c>
      <c r="G2412" s="29">
        <f t="shared" si="264"/>
        <v>6</v>
      </c>
      <c r="H2412" s="29" t="str">
        <f t="shared" si="265"/>
        <v>Cumartesi</v>
      </c>
    </row>
    <row r="2413" spans="1:8" ht="10.5" customHeight="1" x14ac:dyDescent="0.25">
      <c r="A2413" s="28">
        <v>44416</v>
      </c>
      <c r="B2413" s="29">
        <f t="shared" si="259"/>
        <v>2021</v>
      </c>
      <c r="C2413" s="29">
        <f t="shared" si="260"/>
        <v>8</v>
      </c>
      <c r="D2413" s="29" t="str">
        <f t="shared" si="261"/>
        <v>Ağustos</v>
      </c>
      <c r="E2413" s="29">
        <f t="shared" si="262"/>
        <v>3</v>
      </c>
      <c r="F2413" s="29">
        <f t="shared" si="263"/>
        <v>32</v>
      </c>
      <c r="G2413" s="29">
        <f t="shared" si="264"/>
        <v>7</v>
      </c>
      <c r="H2413" s="29" t="str">
        <f t="shared" si="265"/>
        <v>Pazar</v>
      </c>
    </row>
    <row r="2414" spans="1:8" ht="10.5" customHeight="1" x14ac:dyDescent="0.25">
      <c r="A2414" s="28">
        <v>44417</v>
      </c>
      <c r="B2414" s="29">
        <f t="shared" si="259"/>
        <v>2021</v>
      </c>
      <c r="C2414" s="29">
        <f t="shared" si="260"/>
        <v>8</v>
      </c>
      <c r="D2414" s="29" t="str">
        <f t="shared" si="261"/>
        <v>Ağustos</v>
      </c>
      <c r="E2414" s="29">
        <f t="shared" si="262"/>
        <v>3</v>
      </c>
      <c r="F2414" s="29">
        <f t="shared" si="263"/>
        <v>33</v>
      </c>
      <c r="G2414" s="29">
        <f t="shared" si="264"/>
        <v>1</v>
      </c>
      <c r="H2414" s="29" t="str">
        <f t="shared" si="265"/>
        <v>Pazartesi</v>
      </c>
    </row>
    <row r="2415" spans="1:8" ht="10.5" customHeight="1" x14ac:dyDescent="0.25">
      <c r="A2415" s="28">
        <v>44418</v>
      </c>
      <c r="B2415" s="29">
        <f t="shared" si="259"/>
        <v>2021</v>
      </c>
      <c r="C2415" s="29">
        <f t="shared" si="260"/>
        <v>8</v>
      </c>
      <c r="D2415" s="29" t="str">
        <f t="shared" si="261"/>
        <v>Ağustos</v>
      </c>
      <c r="E2415" s="29">
        <f t="shared" si="262"/>
        <v>3</v>
      </c>
      <c r="F2415" s="29">
        <f t="shared" si="263"/>
        <v>33</v>
      </c>
      <c r="G2415" s="29">
        <f t="shared" si="264"/>
        <v>2</v>
      </c>
      <c r="H2415" s="29" t="str">
        <f t="shared" si="265"/>
        <v>Salı</v>
      </c>
    </row>
    <row r="2416" spans="1:8" ht="10.5" customHeight="1" x14ac:dyDescent="0.25">
      <c r="A2416" s="28">
        <v>44419</v>
      </c>
      <c r="B2416" s="29">
        <f t="shared" si="259"/>
        <v>2021</v>
      </c>
      <c r="C2416" s="29">
        <f t="shared" si="260"/>
        <v>8</v>
      </c>
      <c r="D2416" s="29" t="str">
        <f t="shared" si="261"/>
        <v>Ağustos</v>
      </c>
      <c r="E2416" s="29">
        <f t="shared" si="262"/>
        <v>3</v>
      </c>
      <c r="F2416" s="29">
        <f t="shared" si="263"/>
        <v>33</v>
      </c>
      <c r="G2416" s="29">
        <f t="shared" si="264"/>
        <v>3</v>
      </c>
      <c r="H2416" s="29" t="str">
        <f t="shared" si="265"/>
        <v>Çarşamba</v>
      </c>
    </row>
    <row r="2417" spans="1:8" ht="10.5" customHeight="1" x14ac:dyDescent="0.25">
      <c r="A2417" s="28">
        <v>44420</v>
      </c>
      <c r="B2417" s="29">
        <f t="shared" si="259"/>
        <v>2021</v>
      </c>
      <c r="C2417" s="29">
        <f t="shared" si="260"/>
        <v>8</v>
      </c>
      <c r="D2417" s="29" t="str">
        <f t="shared" si="261"/>
        <v>Ağustos</v>
      </c>
      <c r="E2417" s="29">
        <f t="shared" si="262"/>
        <v>3</v>
      </c>
      <c r="F2417" s="29">
        <f t="shared" si="263"/>
        <v>33</v>
      </c>
      <c r="G2417" s="29">
        <f t="shared" si="264"/>
        <v>4</v>
      </c>
      <c r="H2417" s="29" t="str">
        <f t="shared" si="265"/>
        <v>Perşembe</v>
      </c>
    </row>
    <row r="2418" spans="1:8" ht="10.5" customHeight="1" x14ac:dyDescent="0.25">
      <c r="A2418" s="28">
        <v>44421</v>
      </c>
      <c r="B2418" s="29">
        <f t="shared" si="259"/>
        <v>2021</v>
      </c>
      <c r="C2418" s="29">
        <f t="shared" si="260"/>
        <v>8</v>
      </c>
      <c r="D2418" s="29" t="str">
        <f t="shared" si="261"/>
        <v>Ağustos</v>
      </c>
      <c r="E2418" s="29">
        <f t="shared" si="262"/>
        <v>3</v>
      </c>
      <c r="F2418" s="29">
        <f t="shared" si="263"/>
        <v>33</v>
      </c>
      <c r="G2418" s="29">
        <f t="shared" si="264"/>
        <v>5</v>
      </c>
      <c r="H2418" s="29" t="str">
        <f t="shared" si="265"/>
        <v>Cuma</v>
      </c>
    </row>
    <row r="2419" spans="1:8" ht="10.5" customHeight="1" x14ac:dyDescent="0.25">
      <c r="A2419" s="28">
        <v>44422</v>
      </c>
      <c r="B2419" s="29">
        <f t="shared" si="259"/>
        <v>2021</v>
      </c>
      <c r="C2419" s="29">
        <f t="shared" si="260"/>
        <v>8</v>
      </c>
      <c r="D2419" s="29" t="str">
        <f t="shared" si="261"/>
        <v>Ağustos</v>
      </c>
      <c r="E2419" s="29">
        <f t="shared" si="262"/>
        <v>3</v>
      </c>
      <c r="F2419" s="29">
        <f t="shared" si="263"/>
        <v>33</v>
      </c>
      <c r="G2419" s="29">
        <f t="shared" si="264"/>
        <v>6</v>
      </c>
      <c r="H2419" s="29" t="str">
        <f t="shared" si="265"/>
        <v>Cumartesi</v>
      </c>
    </row>
    <row r="2420" spans="1:8" ht="10.5" customHeight="1" x14ac:dyDescent="0.25">
      <c r="A2420" s="28">
        <v>44423</v>
      </c>
      <c r="B2420" s="29">
        <f t="shared" si="259"/>
        <v>2021</v>
      </c>
      <c r="C2420" s="29">
        <f t="shared" si="260"/>
        <v>8</v>
      </c>
      <c r="D2420" s="29" t="str">
        <f t="shared" si="261"/>
        <v>Ağustos</v>
      </c>
      <c r="E2420" s="29">
        <f t="shared" si="262"/>
        <v>3</v>
      </c>
      <c r="F2420" s="29">
        <f t="shared" si="263"/>
        <v>33</v>
      </c>
      <c r="G2420" s="29">
        <f t="shared" si="264"/>
        <v>7</v>
      </c>
      <c r="H2420" s="29" t="str">
        <f t="shared" si="265"/>
        <v>Pazar</v>
      </c>
    </row>
    <row r="2421" spans="1:8" ht="10.5" customHeight="1" x14ac:dyDescent="0.25">
      <c r="A2421" s="28">
        <v>44424</v>
      </c>
      <c r="B2421" s="29">
        <f t="shared" si="259"/>
        <v>2021</v>
      </c>
      <c r="C2421" s="29">
        <f t="shared" si="260"/>
        <v>8</v>
      </c>
      <c r="D2421" s="29" t="str">
        <f t="shared" si="261"/>
        <v>Ağustos</v>
      </c>
      <c r="E2421" s="29">
        <f t="shared" si="262"/>
        <v>3</v>
      </c>
      <c r="F2421" s="29">
        <f t="shared" si="263"/>
        <v>34</v>
      </c>
      <c r="G2421" s="29">
        <f t="shared" si="264"/>
        <v>1</v>
      </c>
      <c r="H2421" s="29" t="str">
        <f t="shared" si="265"/>
        <v>Pazartesi</v>
      </c>
    </row>
    <row r="2422" spans="1:8" ht="10.5" customHeight="1" x14ac:dyDescent="0.25">
      <c r="A2422" s="28">
        <v>44425</v>
      </c>
      <c r="B2422" s="29">
        <f t="shared" si="259"/>
        <v>2021</v>
      </c>
      <c r="C2422" s="29">
        <f t="shared" si="260"/>
        <v>8</v>
      </c>
      <c r="D2422" s="29" t="str">
        <f t="shared" si="261"/>
        <v>Ağustos</v>
      </c>
      <c r="E2422" s="29">
        <f t="shared" si="262"/>
        <v>3</v>
      </c>
      <c r="F2422" s="29">
        <f t="shared" si="263"/>
        <v>34</v>
      </c>
      <c r="G2422" s="29">
        <f t="shared" si="264"/>
        <v>2</v>
      </c>
      <c r="H2422" s="29" t="str">
        <f t="shared" si="265"/>
        <v>Salı</v>
      </c>
    </row>
    <row r="2423" spans="1:8" ht="10.5" customHeight="1" x14ac:dyDescent="0.25">
      <c r="A2423" s="28">
        <v>44426</v>
      </c>
      <c r="B2423" s="29">
        <f t="shared" si="259"/>
        <v>2021</v>
      </c>
      <c r="C2423" s="29">
        <f t="shared" si="260"/>
        <v>8</v>
      </c>
      <c r="D2423" s="29" t="str">
        <f t="shared" si="261"/>
        <v>Ağustos</v>
      </c>
      <c r="E2423" s="29">
        <f t="shared" si="262"/>
        <v>3</v>
      </c>
      <c r="F2423" s="29">
        <f t="shared" si="263"/>
        <v>34</v>
      </c>
      <c r="G2423" s="29">
        <f t="shared" si="264"/>
        <v>3</v>
      </c>
      <c r="H2423" s="29" t="str">
        <f t="shared" si="265"/>
        <v>Çarşamba</v>
      </c>
    </row>
    <row r="2424" spans="1:8" ht="10.5" customHeight="1" x14ac:dyDescent="0.25">
      <c r="A2424" s="28">
        <v>44427</v>
      </c>
      <c r="B2424" s="29">
        <f t="shared" si="259"/>
        <v>2021</v>
      </c>
      <c r="C2424" s="29">
        <f t="shared" si="260"/>
        <v>8</v>
      </c>
      <c r="D2424" s="29" t="str">
        <f t="shared" si="261"/>
        <v>Ağustos</v>
      </c>
      <c r="E2424" s="29">
        <f t="shared" si="262"/>
        <v>3</v>
      </c>
      <c r="F2424" s="29">
        <f t="shared" si="263"/>
        <v>34</v>
      </c>
      <c r="G2424" s="29">
        <f t="shared" si="264"/>
        <v>4</v>
      </c>
      <c r="H2424" s="29" t="str">
        <f t="shared" si="265"/>
        <v>Perşembe</v>
      </c>
    </row>
    <row r="2425" spans="1:8" ht="10.5" customHeight="1" x14ac:dyDescent="0.25">
      <c r="A2425" s="28">
        <v>44428</v>
      </c>
      <c r="B2425" s="29">
        <f t="shared" si="259"/>
        <v>2021</v>
      </c>
      <c r="C2425" s="29">
        <f t="shared" si="260"/>
        <v>8</v>
      </c>
      <c r="D2425" s="29" t="str">
        <f t="shared" si="261"/>
        <v>Ağustos</v>
      </c>
      <c r="E2425" s="29">
        <f t="shared" si="262"/>
        <v>3</v>
      </c>
      <c r="F2425" s="29">
        <f t="shared" si="263"/>
        <v>34</v>
      </c>
      <c r="G2425" s="29">
        <f t="shared" si="264"/>
        <v>5</v>
      </c>
      <c r="H2425" s="29" t="str">
        <f t="shared" si="265"/>
        <v>Cuma</v>
      </c>
    </row>
    <row r="2426" spans="1:8" ht="10.5" customHeight="1" x14ac:dyDescent="0.25">
      <c r="A2426" s="28">
        <v>44429</v>
      </c>
      <c r="B2426" s="29">
        <f t="shared" si="259"/>
        <v>2021</v>
      </c>
      <c r="C2426" s="29">
        <f t="shared" si="260"/>
        <v>8</v>
      </c>
      <c r="D2426" s="29" t="str">
        <f t="shared" si="261"/>
        <v>Ağustos</v>
      </c>
      <c r="E2426" s="29">
        <f t="shared" si="262"/>
        <v>3</v>
      </c>
      <c r="F2426" s="29">
        <f t="shared" si="263"/>
        <v>34</v>
      </c>
      <c r="G2426" s="29">
        <f t="shared" si="264"/>
        <v>6</v>
      </c>
      <c r="H2426" s="29" t="str">
        <f t="shared" si="265"/>
        <v>Cumartesi</v>
      </c>
    </row>
    <row r="2427" spans="1:8" ht="10.5" customHeight="1" x14ac:dyDescent="0.25">
      <c r="A2427" s="28">
        <v>44430</v>
      </c>
      <c r="B2427" s="29">
        <f t="shared" si="259"/>
        <v>2021</v>
      </c>
      <c r="C2427" s="29">
        <f t="shared" si="260"/>
        <v>8</v>
      </c>
      <c r="D2427" s="29" t="str">
        <f t="shared" si="261"/>
        <v>Ağustos</v>
      </c>
      <c r="E2427" s="29">
        <f t="shared" si="262"/>
        <v>3</v>
      </c>
      <c r="F2427" s="29">
        <f t="shared" si="263"/>
        <v>34</v>
      </c>
      <c r="G2427" s="29">
        <f t="shared" si="264"/>
        <v>7</v>
      </c>
      <c r="H2427" s="29" t="str">
        <f t="shared" si="265"/>
        <v>Pazar</v>
      </c>
    </row>
    <row r="2428" spans="1:8" ht="10.5" customHeight="1" x14ac:dyDescent="0.25">
      <c r="A2428" s="28">
        <v>44431</v>
      </c>
      <c r="B2428" s="29">
        <f t="shared" si="259"/>
        <v>2021</v>
      </c>
      <c r="C2428" s="29">
        <f t="shared" si="260"/>
        <v>8</v>
      </c>
      <c r="D2428" s="29" t="str">
        <f t="shared" si="261"/>
        <v>Ağustos</v>
      </c>
      <c r="E2428" s="29">
        <f t="shared" si="262"/>
        <v>3</v>
      </c>
      <c r="F2428" s="29">
        <f t="shared" si="263"/>
        <v>35</v>
      </c>
      <c r="G2428" s="29">
        <f t="shared" si="264"/>
        <v>1</v>
      </c>
      <c r="H2428" s="29" t="str">
        <f t="shared" si="265"/>
        <v>Pazartesi</v>
      </c>
    </row>
    <row r="2429" spans="1:8" ht="10.5" customHeight="1" x14ac:dyDescent="0.25">
      <c r="A2429" s="28">
        <v>44432</v>
      </c>
      <c r="B2429" s="29">
        <f t="shared" si="259"/>
        <v>2021</v>
      </c>
      <c r="C2429" s="29">
        <f t="shared" si="260"/>
        <v>8</v>
      </c>
      <c r="D2429" s="29" t="str">
        <f t="shared" si="261"/>
        <v>Ağustos</v>
      </c>
      <c r="E2429" s="29">
        <f t="shared" si="262"/>
        <v>3</v>
      </c>
      <c r="F2429" s="29">
        <f t="shared" si="263"/>
        <v>35</v>
      </c>
      <c r="G2429" s="29">
        <f t="shared" si="264"/>
        <v>2</v>
      </c>
      <c r="H2429" s="29" t="str">
        <f t="shared" si="265"/>
        <v>Salı</v>
      </c>
    </row>
    <row r="2430" spans="1:8" ht="10.5" customHeight="1" x14ac:dyDescent="0.25">
      <c r="A2430" s="28">
        <v>44433</v>
      </c>
      <c r="B2430" s="29">
        <f t="shared" si="259"/>
        <v>2021</v>
      </c>
      <c r="C2430" s="29">
        <f t="shared" si="260"/>
        <v>8</v>
      </c>
      <c r="D2430" s="29" t="str">
        <f t="shared" si="261"/>
        <v>Ağustos</v>
      </c>
      <c r="E2430" s="29">
        <f t="shared" si="262"/>
        <v>3</v>
      </c>
      <c r="F2430" s="29">
        <f t="shared" si="263"/>
        <v>35</v>
      </c>
      <c r="G2430" s="29">
        <f t="shared" si="264"/>
        <v>3</v>
      </c>
      <c r="H2430" s="29" t="str">
        <f t="shared" si="265"/>
        <v>Çarşamba</v>
      </c>
    </row>
    <row r="2431" spans="1:8" ht="10.5" customHeight="1" x14ac:dyDescent="0.25">
      <c r="A2431" s="28">
        <v>44434</v>
      </c>
      <c r="B2431" s="29">
        <f t="shared" si="259"/>
        <v>2021</v>
      </c>
      <c r="C2431" s="29">
        <f t="shared" si="260"/>
        <v>8</v>
      </c>
      <c r="D2431" s="29" t="str">
        <f t="shared" si="261"/>
        <v>Ağustos</v>
      </c>
      <c r="E2431" s="29">
        <f t="shared" si="262"/>
        <v>3</v>
      </c>
      <c r="F2431" s="29">
        <f t="shared" si="263"/>
        <v>35</v>
      </c>
      <c r="G2431" s="29">
        <f t="shared" si="264"/>
        <v>4</v>
      </c>
      <c r="H2431" s="29" t="str">
        <f t="shared" si="265"/>
        <v>Perşembe</v>
      </c>
    </row>
    <row r="2432" spans="1:8" ht="10.5" customHeight="1" x14ac:dyDescent="0.25">
      <c r="A2432" s="28">
        <v>44435</v>
      </c>
      <c r="B2432" s="29">
        <f t="shared" si="259"/>
        <v>2021</v>
      </c>
      <c r="C2432" s="29">
        <f t="shared" si="260"/>
        <v>8</v>
      </c>
      <c r="D2432" s="29" t="str">
        <f t="shared" si="261"/>
        <v>Ağustos</v>
      </c>
      <c r="E2432" s="29">
        <f t="shared" si="262"/>
        <v>3</v>
      </c>
      <c r="F2432" s="29">
        <f t="shared" si="263"/>
        <v>35</v>
      </c>
      <c r="G2432" s="29">
        <f t="shared" si="264"/>
        <v>5</v>
      </c>
      <c r="H2432" s="29" t="str">
        <f t="shared" si="265"/>
        <v>Cuma</v>
      </c>
    </row>
    <row r="2433" spans="1:8" ht="10.5" customHeight="1" x14ac:dyDescent="0.25">
      <c r="A2433" s="28">
        <v>44436</v>
      </c>
      <c r="B2433" s="29">
        <f t="shared" si="259"/>
        <v>2021</v>
      </c>
      <c r="C2433" s="29">
        <f t="shared" si="260"/>
        <v>8</v>
      </c>
      <c r="D2433" s="29" t="str">
        <f t="shared" si="261"/>
        <v>Ağustos</v>
      </c>
      <c r="E2433" s="29">
        <f t="shared" si="262"/>
        <v>3</v>
      </c>
      <c r="F2433" s="29">
        <f t="shared" si="263"/>
        <v>35</v>
      </c>
      <c r="G2433" s="29">
        <f t="shared" si="264"/>
        <v>6</v>
      </c>
      <c r="H2433" s="29" t="str">
        <f t="shared" si="265"/>
        <v>Cumartesi</v>
      </c>
    </row>
    <row r="2434" spans="1:8" ht="10.5" customHeight="1" x14ac:dyDescent="0.25">
      <c r="A2434" s="28">
        <v>44437</v>
      </c>
      <c r="B2434" s="29">
        <f t="shared" ref="B2434:B2497" si="266">IF(A2434="","",YEAR(A2434))</f>
        <v>2021</v>
      </c>
      <c r="C2434" s="29">
        <f t="shared" ref="C2434:C2497" si="267">IF(A2434="","",MONTH(A2434))</f>
        <v>8</v>
      </c>
      <c r="D2434" s="29" t="str">
        <f t="shared" ref="D2434:D2497" si="268">IF(A2434="","",CHOOSE(MONTH(A2434),"Ocak","Şubat","Mart","Nisan","Mayıs","Haziran","Temmuz","Ağustos","Eylül","Ekim","Kasım","Aralık"))</f>
        <v>Ağustos</v>
      </c>
      <c r="E2434" s="29">
        <f t="shared" ref="E2434:E2497" si="269">IF(A2434="","",ROUNDUP(MONTH(A2434)/3,0))</f>
        <v>3</v>
      </c>
      <c r="F2434" s="29">
        <f t="shared" ref="F2434:F2497" si="270">IF(A2434="","",WEEKNUM(A2434,2))</f>
        <v>35</v>
      </c>
      <c r="G2434" s="29">
        <f t="shared" ref="G2434:G2497" si="271">IF(A2434="","",WEEKDAY(A2434,2))</f>
        <v>7</v>
      </c>
      <c r="H2434" s="29" t="str">
        <f t="shared" ref="H2434:H2497" si="272">IF(A2434="","",CHOOSE(WEEKDAY(A2434,2),"Pazartesi","Salı","Çarşamba","Perşembe","Cuma","Cumartesi","Pazar"))</f>
        <v>Pazar</v>
      </c>
    </row>
    <row r="2435" spans="1:8" ht="10.5" customHeight="1" x14ac:dyDescent="0.25">
      <c r="A2435" s="28">
        <v>44438</v>
      </c>
      <c r="B2435" s="29">
        <f t="shared" si="266"/>
        <v>2021</v>
      </c>
      <c r="C2435" s="29">
        <f t="shared" si="267"/>
        <v>8</v>
      </c>
      <c r="D2435" s="29" t="str">
        <f t="shared" si="268"/>
        <v>Ağustos</v>
      </c>
      <c r="E2435" s="29">
        <f t="shared" si="269"/>
        <v>3</v>
      </c>
      <c r="F2435" s="29">
        <f t="shared" si="270"/>
        <v>36</v>
      </c>
      <c r="G2435" s="29">
        <f t="shared" si="271"/>
        <v>1</v>
      </c>
      <c r="H2435" s="29" t="str">
        <f t="shared" si="272"/>
        <v>Pazartesi</v>
      </c>
    </row>
    <row r="2436" spans="1:8" ht="10.5" customHeight="1" x14ac:dyDescent="0.25">
      <c r="A2436" s="28">
        <v>44439</v>
      </c>
      <c r="B2436" s="29">
        <f t="shared" si="266"/>
        <v>2021</v>
      </c>
      <c r="C2436" s="29">
        <f t="shared" si="267"/>
        <v>8</v>
      </c>
      <c r="D2436" s="29" t="str">
        <f t="shared" si="268"/>
        <v>Ağustos</v>
      </c>
      <c r="E2436" s="29">
        <f t="shared" si="269"/>
        <v>3</v>
      </c>
      <c r="F2436" s="29">
        <f t="shared" si="270"/>
        <v>36</v>
      </c>
      <c r="G2436" s="29">
        <f t="shared" si="271"/>
        <v>2</v>
      </c>
      <c r="H2436" s="29" t="str">
        <f t="shared" si="272"/>
        <v>Salı</v>
      </c>
    </row>
    <row r="2437" spans="1:8" ht="10.5" customHeight="1" x14ac:dyDescent="0.25">
      <c r="A2437" s="28">
        <v>44440</v>
      </c>
      <c r="B2437" s="29">
        <f t="shared" si="266"/>
        <v>2021</v>
      </c>
      <c r="C2437" s="29">
        <f t="shared" si="267"/>
        <v>9</v>
      </c>
      <c r="D2437" s="29" t="str">
        <f t="shared" si="268"/>
        <v>Eylül</v>
      </c>
      <c r="E2437" s="29">
        <f t="shared" si="269"/>
        <v>3</v>
      </c>
      <c r="F2437" s="29">
        <f t="shared" si="270"/>
        <v>36</v>
      </c>
      <c r="G2437" s="29">
        <f t="shared" si="271"/>
        <v>3</v>
      </c>
      <c r="H2437" s="29" t="str">
        <f t="shared" si="272"/>
        <v>Çarşamba</v>
      </c>
    </row>
    <row r="2438" spans="1:8" ht="10.5" customHeight="1" x14ac:dyDescent="0.25">
      <c r="A2438" s="28">
        <v>44441</v>
      </c>
      <c r="B2438" s="29">
        <f t="shared" si="266"/>
        <v>2021</v>
      </c>
      <c r="C2438" s="29">
        <f t="shared" si="267"/>
        <v>9</v>
      </c>
      <c r="D2438" s="29" t="str">
        <f t="shared" si="268"/>
        <v>Eylül</v>
      </c>
      <c r="E2438" s="29">
        <f t="shared" si="269"/>
        <v>3</v>
      </c>
      <c r="F2438" s="29">
        <f t="shared" si="270"/>
        <v>36</v>
      </c>
      <c r="G2438" s="29">
        <f t="shared" si="271"/>
        <v>4</v>
      </c>
      <c r="H2438" s="29" t="str">
        <f t="shared" si="272"/>
        <v>Perşembe</v>
      </c>
    </row>
    <row r="2439" spans="1:8" ht="10.5" customHeight="1" x14ac:dyDescent="0.25">
      <c r="A2439" s="28">
        <v>44442</v>
      </c>
      <c r="B2439" s="29">
        <f t="shared" si="266"/>
        <v>2021</v>
      </c>
      <c r="C2439" s="29">
        <f t="shared" si="267"/>
        <v>9</v>
      </c>
      <c r="D2439" s="29" t="str">
        <f t="shared" si="268"/>
        <v>Eylül</v>
      </c>
      <c r="E2439" s="29">
        <f t="shared" si="269"/>
        <v>3</v>
      </c>
      <c r="F2439" s="29">
        <f t="shared" si="270"/>
        <v>36</v>
      </c>
      <c r="G2439" s="29">
        <f t="shared" si="271"/>
        <v>5</v>
      </c>
      <c r="H2439" s="29" t="str">
        <f t="shared" si="272"/>
        <v>Cuma</v>
      </c>
    </row>
    <row r="2440" spans="1:8" ht="10.5" customHeight="1" x14ac:dyDescent="0.25">
      <c r="A2440" s="28">
        <v>44443</v>
      </c>
      <c r="B2440" s="29">
        <f t="shared" si="266"/>
        <v>2021</v>
      </c>
      <c r="C2440" s="29">
        <f t="shared" si="267"/>
        <v>9</v>
      </c>
      <c r="D2440" s="29" t="str">
        <f t="shared" si="268"/>
        <v>Eylül</v>
      </c>
      <c r="E2440" s="29">
        <f t="shared" si="269"/>
        <v>3</v>
      </c>
      <c r="F2440" s="29">
        <f t="shared" si="270"/>
        <v>36</v>
      </c>
      <c r="G2440" s="29">
        <f t="shared" si="271"/>
        <v>6</v>
      </c>
      <c r="H2440" s="29" t="str">
        <f t="shared" si="272"/>
        <v>Cumartesi</v>
      </c>
    </row>
    <row r="2441" spans="1:8" ht="10.5" customHeight="1" x14ac:dyDescent="0.25">
      <c r="A2441" s="28">
        <v>44444</v>
      </c>
      <c r="B2441" s="29">
        <f t="shared" si="266"/>
        <v>2021</v>
      </c>
      <c r="C2441" s="29">
        <f t="shared" si="267"/>
        <v>9</v>
      </c>
      <c r="D2441" s="29" t="str">
        <f t="shared" si="268"/>
        <v>Eylül</v>
      </c>
      <c r="E2441" s="29">
        <f t="shared" si="269"/>
        <v>3</v>
      </c>
      <c r="F2441" s="29">
        <f t="shared" si="270"/>
        <v>36</v>
      </c>
      <c r="G2441" s="29">
        <f t="shared" si="271"/>
        <v>7</v>
      </c>
      <c r="H2441" s="29" t="str">
        <f t="shared" si="272"/>
        <v>Pazar</v>
      </c>
    </row>
    <row r="2442" spans="1:8" ht="10.5" customHeight="1" x14ac:dyDescent="0.25">
      <c r="A2442" s="28">
        <v>44445</v>
      </c>
      <c r="B2442" s="29">
        <f t="shared" si="266"/>
        <v>2021</v>
      </c>
      <c r="C2442" s="29">
        <f t="shared" si="267"/>
        <v>9</v>
      </c>
      <c r="D2442" s="29" t="str">
        <f t="shared" si="268"/>
        <v>Eylül</v>
      </c>
      <c r="E2442" s="29">
        <f t="shared" si="269"/>
        <v>3</v>
      </c>
      <c r="F2442" s="29">
        <f t="shared" si="270"/>
        <v>37</v>
      </c>
      <c r="G2442" s="29">
        <f t="shared" si="271"/>
        <v>1</v>
      </c>
      <c r="H2442" s="29" t="str">
        <f t="shared" si="272"/>
        <v>Pazartesi</v>
      </c>
    </row>
    <row r="2443" spans="1:8" ht="10.5" customHeight="1" x14ac:dyDescent="0.25">
      <c r="A2443" s="28">
        <v>44446</v>
      </c>
      <c r="B2443" s="29">
        <f t="shared" si="266"/>
        <v>2021</v>
      </c>
      <c r="C2443" s="29">
        <f t="shared" si="267"/>
        <v>9</v>
      </c>
      <c r="D2443" s="29" t="str">
        <f t="shared" si="268"/>
        <v>Eylül</v>
      </c>
      <c r="E2443" s="29">
        <f t="shared" si="269"/>
        <v>3</v>
      </c>
      <c r="F2443" s="29">
        <f t="shared" si="270"/>
        <v>37</v>
      </c>
      <c r="G2443" s="29">
        <f t="shared" si="271"/>
        <v>2</v>
      </c>
      <c r="H2443" s="29" t="str">
        <f t="shared" si="272"/>
        <v>Salı</v>
      </c>
    </row>
    <row r="2444" spans="1:8" ht="10.5" customHeight="1" x14ac:dyDescent="0.25">
      <c r="A2444" s="28">
        <v>44447</v>
      </c>
      <c r="B2444" s="29">
        <f t="shared" si="266"/>
        <v>2021</v>
      </c>
      <c r="C2444" s="29">
        <f t="shared" si="267"/>
        <v>9</v>
      </c>
      <c r="D2444" s="29" t="str">
        <f t="shared" si="268"/>
        <v>Eylül</v>
      </c>
      <c r="E2444" s="29">
        <f t="shared" si="269"/>
        <v>3</v>
      </c>
      <c r="F2444" s="29">
        <f t="shared" si="270"/>
        <v>37</v>
      </c>
      <c r="G2444" s="29">
        <f t="shared" si="271"/>
        <v>3</v>
      </c>
      <c r="H2444" s="29" t="str">
        <f t="shared" si="272"/>
        <v>Çarşamba</v>
      </c>
    </row>
    <row r="2445" spans="1:8" ht="10.5" customHeight="1" x14ac:dyDescent="0.25">
      <c r="A2445" s="28">
        <v>44448</v>
      </c>
      <c r="B2445" s="29">
        <f t="shared" si="266"/>
        <v>2021</v>
      </c>
      <c r="C2445" s="29">
        <f t="shared" si="267"/>
        <v>9</v>
      </c>
      <c r="D2445" s="29" t="str">
        <f t="shared" si="268"/>
        <v>Eylül</v>
      </c>
      <c r="E2445" s="29">
        <f t="shared" si="269"/>
        <v>3</v>
      </c>
      <c r="F2445" s="29">
        <f t="shared" si="270"/>
        <v>37</v>
      </c>
      <c r="G2445" s="29">
        <f t="shared" si="271"/>
        <v>4</v>
      </c>
      <c r="H2445" s="29" t="str">
        <f t="shared" si="272"/>
        <v>Perşembe</v>
      </c>
    </row>
    <row r="2446" spans="1:8" ht="10.5" customHeight="1" x14ac:dyDescent="0.25">
      <c r="A2446" s="28">
        <v>44449</v>
      </c>
      <c r="B2446" s="29">
        <f t="shared" si="266"/>
        <v>2021</v>
      </c>
      <c r="C2446" s="29">
        <f t="shared" si="267"/>
        <v>9</v>
      </c>
      <c r="D2446" s="29" t="str">
        <f t="shared" si="268"/>
        <v>Eylül</v>
      </c>
      <c r="E2446" s="29">
        <f t="shared" si="269"/>
        <v>3</v>
      </c>
      <c r="F2446" s="29">
        <f t="shared" si="270"/>
        <v>37</v>
      </c>
      <c r="G2446" s="29">
        <f t="shared" si="271"/>
        <v>5</v>
      </c>
      <c r="H2446" s="29" t="str">
        <f t="shared" si="272"/>
        <v>Cuma</v>
      </c>
    </row>
    <row r="2447" spans="1:8" ht="10.5" customHeight="1" x14ac:dyDescent="0.25">
      <c r="A2447" s="28">
        <v>44450</v>
      </c>
      <c r="B2447" s="29">
        <f t="shared" si="266"/>
        <v>2021</v>
      </c>
      <c r="C2447" s="29">
        <f t="shared" si="267"/>
        <v>9</v>
      </c>
      <c r="D2447" s="29" t="str">
        <f t="shared" si="268"/>
        <v>Eylül</v>
      </c>
      <c r="E2447" s="29">
        <f t="shared" si="269"/>
        <v>3</v>
      </c>
      <c r="F2447" s="29">
        <f t="shared" si="270"/>
        <v>37</v>
      </c>
      <c r="G2447" s="29">
        <f t="shared" si="271"/>
        <v>6</v>
      </c>
      <c r="H2447" s="29" t="str">
        <f t="shared" si="272"/>
        <v>Cumartesi</v>
      </c>
    </row>
    <row r="2448" spans="1:8" ht="10.5" customHeight="1" x14ac:dyDescent="0.25">
      <c r="A2448" s="28">
        <v>44451</v>
      </c>
      <c r="B2448" s="29">
        <f t="shared" si="266"/>
        <v>2021</v>
      </c>
      <c r="C2448" s="29">
        <f t="shared" si="267"/>
        <v>9</v>
      </c>
      <c r="D2448" s="29" t="str">
        <f t="shared" si="268"/>
        <v>Eylül</v>
      </c>
      <c r="E2448" s="29">
        <f t="shared" si="269"/>
        <v>3</v>
      </c>
      <c r="F2448" s="29">
        <f t="shared" si="270"/>
        <v>37</v>
      </c>
      <c r="G2448" s="29">
        <f t="shared" si="271"/>
        <v>7</v>
      </c>
      <c r="H2448" s="29" t="str">
        <f t="shared" si="272"/>
        <v>Pazar</v>
      </c>
    </row>
    <row r="2449" spans="1:8" ht="10.5" customHeight="1" x14ac:dyDescent="0.25">
      <c r="A2449" s="28">
        <v>44452</v>
      </c>
      <c r="B2449" s="29">
        <f t="shared" si="266"/>
        <v>2021</v>
      </c>
      <c r="C2449" s="29">
        <f t="shared" si="267"/>
        <v>9</v>
      </c>
      <c r="D2449" s="29" t="str">
        <f t="shared" si="268"/>
        <v>Eylül</v>
      </c>
      <c r="E2449" s="29">
        <f t="shared" si="269"/>
        <v>3</v>
      </c>
      <c r="F2449" s="29">
        <f t="shared" si="270"/>
        <v>38</v>
      </c>
      <c r="G2449" s="29">
        <f t="shared" si="271"/>
        <v>1</v>
      </c>
      <c r="H2449" s="29" t="str">
        <f t="shared" si="272"/>
        <v>Pazartesi</v>
      </c>
    </row>
    <row r="2450" spans="1:8" ht="10.5" customHeight="1" x14ac:dyDescent="0.25">
      <c r="A2450" s="28">
        <v>44453</v>
      </c>
      <c r="B2450" s="29">
        <f t="shared" si="266"/>
        <v>2021</v>
      </c>
      <c r="C2450" s="29">
        <f t="shared" si="267"/>
        <v>9</v>
      </c>
      <c r="D2450" s="29" t="str">
        <f t="shared" si="268"/>
        <v>Eylül</v>
      </c>
      <c r="E2450" s="29">
        <f t="shared" si="269"/>
        <v>3</v>
      </c>
      <c r="F2450" s="29">
        <f t="shared" si="270"/>
        <v>38</v>
      </c>
      <c r="G2450" s="29">
        <f t="shared" si="271"/>
        <v>2</v>
      </c>
      <c r="H2450" s="29" t="str">
        <f t="shared" si="272"/>
        <v>Salı</v>
      </c>
    </row>
    <row r="2451" spans="1:8" ht="10.5" customHeight="1" x14ac:dyDescent="0.25">
      <c r="A2451" s="28">
        <v>44454</v>
      </c>
      <c r="B2451" s="29">
        <f t="shared" si="266"/>
        <v>2021</v>
      </c>
      <c r="C2451" s="29">
        <f t="shared" si="267"/>
        <v>9</v>
      </c>
      <c r="D2451" s="29" t="str">
        <f t="shared" si="268"/>
        <v>Eylül</v>
      </c>
      <c r="E2451" s="29">
        <f t="shared" si="269"/>
        <v>3</v>
      </c>
      <c r="F2451" s="29">
        <f t="shared" si="270"/>
        <v>38</v>
      </c>
      <c r="G2451" s="29">
        <f t="shared" si="271"/>
        <v>3</v>
      </c>
      <c r="H2451" s="29" t="str">
        <f t="shared" si="272"/>
        <v>Çarşamba</v>
      </c>
    </row>
    <row r="2452" spans="1:8" ht="10.5" customHeight="1" x14ac:dyDescent="0.25">
      <c r="A2452" s="28">
        <v>44455</v>
      </c>
      <c r="B2452" s="29">
        <f t="shared" si="266"/>
        <v>2021</v>
      </c>
      <c r="C2452" s="29">
        <f t="shared" si="267"/>
        <v>9</v>
      </c>
      <c r="D2452" s="29" t="str">
        <f t="shared" si="268"/>
        <v>Eylül</v>
      </c>
      <c r="E2452" s="29">
        <f t="shared" si="269"/>
        <v>3</v>
      </c>
      <c r="F2452" s="29">
        <f t="shared" si="270"/>
        <v>38</v>
      </c>
      <c r="G2452" s="29">
        <f t="shared" si="271"/>
        <v>4</v>
      </c>
      <c r="H2452" s="29" t="str">
        <f t="shared" si="272"/>
        <v>Perşembe</v>
      </c>
    </row>
    <row r="2453" spans="1:8" ht="10.5" customHeight="1" x14ac:dyDescent="0.25">
      <c r="A2453" s="28">
        <v>44456</v>
      </c>
      <c r="B2453" s="29">
        <f t="shared" si="266"/>
        <v>2021</v>
      </c>
      <c r="C2453" s="29">
        <f t="shared" si="267"/>
        <v>9</v>
      </c>
      <c r="D2453" s="29" t="str">
        <f t="shared" si="268"/>
        <v>Eylül</v>
      </c>
      <c r="E2453" s="29">
        <f t="shared" si="269"/>
        <v>3</v>
      </c>
      <c r="F2453" s="29">
        <f t="shared" si="270"/>
        <v>38</v>
      </c>
      <c r="G2453" s="29">
        <f t="shared" si="271"/>
        <v>5</v>
      </c>
      <c r="H2453" s="29" t="str">
        <f t="shared" si="272"/>
        <v>Cuma</v>
      </c>
    </row>
    <row r="2454" spans="1:8" ht="10.5" customHeight="1" x14ac:dyDescent="0.25">
      <c r="A2454" s="28">
        <v>44457</v>
      </c>
      <c r="B2454" s="29">
        <f t="shared" si="266"/>
        <v>2021</v>
      </c>
      <c r="C2454" s="29">
        <f t="shared" si="267"/>
        <v>9</v>
      </c>
      <c r="D2454" s="29" t="str">
        <f t="shared" si="268"/>
        <v>Eylül</v>
      </c>
      <c r="E2454" s="29">
        <f t="shared" si="269"/>
        <v>3</v>
      </c>
      <c r="F2454" s="29">
        <f t="shared" si="270"/>
        <v>38</v>
      </c>
      <c r="G2454" s="29">
        <f t="shared" si="271"/>
        <v>6</v>
      </c>
      <c r="H2454" s="29" t="str">
        <f t="shared" si="272"/>
        <v>Cumartesi</v>
      </c>
    </row>
    <row r="2455" spans="1:8" ht="10.5" customHeight="1" x14ac:dyDescent="0.25">
      <c r="A2455" s="28">
        <v>44458</v>
      </c>
      <c r="B2455" s="29">
        <f t="shared" si="266"/>
        <v>2021</v>
      </c>
      <c r="C2455" s="29">
        <f t="shared" si="267"/>
        <v>9</v>
      </c>
      <c r="D2455" s="29" t="str">
        <f t="shared" si="268"/>
        <v>Eylül</v>
      </c>
      <c r="E2455" s="29">
        <f t="shared" si="269"/>
        <v>3</v>
      </c>
      <c r="F2455" s="29">
        <f t="shared" si="270"/>
        <v>38</v>
      </c>
      <c r="G2455" s="29">
        <f t="shared" si="271"/>
        <v>7</v>
      </c>
      <c r="H2455" s="29" t="str">
        <f t="shared" si="272"/>
        <v>Pazar</v>
      </c>
    </row>
    <row r="2456" spans="1:8" ht="10.5" customHeight="1" x14ac:dyDescent="0.25">
      <c r="A2456" s="28">
        <v>44459</v>
      </c>
      <c r="B2456" s="29">
        <f t="shared" si="266"/>
        <v>2021</v>
      </c>
      <c r="C2456" s="29">
        <f t="shared" si="267"/>
        <v>9</v>
      </c>
      <c r="D2456" s="29" t="str">
        <f t="shared" si="268"/>
        <v>Eylül</v>
      </c>
      <c r="E2456" s="29">
        <f t="shared" si="269"/>
        <v>3</v>
      </c>
      <c r="F2456" s="29">
        <f t="shared" si="270"/>
        <v>39</v>
      </c>
      <c r="G2456" s="29">
        <f t="shared" si="271"/>
        <v>1</v>
      </c>
      <c r="H2456" s="29" t="str">
        <f t="shared" si="272"/>
        <v>Pazartesi</v>
      </c>
    </row>
    <row r="2457" spans="1:8" ht="10.5" customHeight="1" x14ac:dyDescent="0.25">
      <c r="A2457" s="28">
        <v>44460</v>
      </c>
      <c r="B2457" s="29">
        <f t="shared" si="266"/>
        <v>2021</v>
      </c>
      <c r="C2457" s="29">
        <f t="shared" si="267"/>
        <v>9</v>
      </c>
      <c r="D2457" s="29" t="str">
        <f t="shared" si="268"/>
        <v>Eylül</v>
      </c>
      <c r="E2457" s="29">
        <f t="shared" si="269"/>
        <v>3</v>
      </c>
      <c r="F2457" s="29">
        <f t="shared" si="270"/>
        <v>39</v>
      </c>
      <c r="G2457" s="29">
        <f t="shared" si="271"/>
        <v>2</v>
      </c>
      <c r="H2457" s="29" t="str">
        <f t="shared" si="272"/>
        <v>Salı</v>
      </c>
    </row>
    <row r="2458" spans="1:8" ht="10.5" customHeight="1" x14ac:dyDescent="0.25">
      <c r="A2458" s="28">
        <v>44461</v>
      </c>
      <c r="B2458" s="29">
        <f t="shared" si="266"/>
        <v>2021</v>
      </c>
      <c r="C2458" s="29">
        <f t="shared" si="267"/>
        <v>9</v>
      </c>
      <c r="D2458" s="29" t="str">
        <f t="shared" si="268"/>
        <v>Eylül</v>
      </c>
      <c r="E2458" s="29">
        <f t="shared" si="269"/>
        <v>3</v>
      </c>
      <c r="F2458" s="29">
        <f t="shared" si="270"/>
        <v>39</v>
      </c>
      <c r="G2458" s="29">
        <f t="shared" si="271"/>
        <v>3</v>
      </c>
      <c r="H2458" s="29" t="str">
        <f t="shared" si="272"/>
        <v>Çarşamba</v>
      </c>
    </row>
    <row r="2459" spans="1:8" ht="10.5" customHeight="1" x14ac:dyDescent="0.25">
      <c r="A2459" s="28">
        <v>44462</v>
      </c>
      <c r="B2459" s="29">
        <f t="shared" si="266"/>
        <v>2021</v>
      </c>
      <c r="C2459" s="29">
        <f t="shared" si="267"/>
        <v>9</v>
      </c>
      <c r="D2459" s="29" t="str">
        <f t="shared" si="268"/>
        <v>Eylül</v>
      </c>
      <c r="E2459" s="29">
        <f t="shared" si="269"/>
        <v>3</v>
      </c>
      <c r="F2459" s="29">
        <f t="shared" si="270"/>
        <v>39</v>
      </c>
      <c r="G2459" s="29">
        <f t="shared" si="271"/>
        <v>4</v>
      </c>
      <c r="H2459" s="29" t="str">
        <f t="shared" si="272"/>
        <v>Perşembe</v>
      </c>
    </row>
    <row r="2460" spans="1:8" ht="10.5" customHeight="1" x14ac:dyDescent="0.25">
      <c r="A2460" s="28">
        <v>44463</v>
      </c>
      <c r="B2460" s="29">
        <f t="shared" si="266"/>
        <v>2021</v>
      </c>
      <c r="C2460" s="29">
        <f t="shared" si="267"/>
        <v>9</v>
      </c>
      <c r="D2460" s="29" t="str">
        <f t="shared" si="268"/>
        <v>Eylül</v>
      </c>
      <c r="E2460" s="29">
        <f t="shared" si="269"/>
        <v>3</v>
      </c>
      <c r="F2460" s="29">
        <f t="shared" si="270"/>
        <v>39</v>
      </c>
      <c r="G2460" s="29">
        <f t="shared" si="271"/>
        <v>5</v>
      </c>
      <c r="H2460" s="29" t="str">
        <f t="shared" si="272"/>
        <v>Cuma</v>
      </c>
    </row>
    <row r="2461" spans="1:8" ht="10.5" customHeight="1" x14ac:dyDescent="0.25">
      <c r="A2461" s="28">
        <v>44464</v>
      </c>
      <c r="B2461" s="29">
        <f t="shared" si="266"/>
        <v>2021</v>
      </c>
      <c r="C2461" s="29">
        <f t="shared" si="267"/>
        <v>9</v>
      </c>
      <c r="D2461" s="29" t="str">
        <f t="shared" si="268"/>
        <v>Eylül</v>
      </c>
      <c r="E2461" s="29">
        <f t="shared" si="269"/>
        <v>3</v>
      </c>
      <c r="F2461" s="29">
        <f t="shared" si="270"/>
        <v>39</v>
      </c>
      <c r="G2461" s="29">
        <f t="shared" si="271"/>
        <v>6</v>
      </c>
      <c r="H2461" s="29" t="str">
        <f t="shared" si="272"/>
        <v>Cumartesi</v>
      </c>
    </row>
    <row r="2462" spans="1:8" ht="10.5" customHeight="1" x14ac:dyDescent="0.25">
      <c r="A2462" s="28">
        <v>44465</v>
      </c>
      <c r="B2462" s="29">
        <f t="shared" si="266"/>
        <v>2021</v>
      </c>
      <c r="C2462" s="29">
        <f t="shared" si="267"/>
        <v>9</v>
      </c>
      <c r="D2462" s="29" t="str">
        <f t="shared" si="268"/>
        <v>Eylül</v>
      </c>
      <c r="E2462" s="29">
        <f t="shared" si="269"/>
        <v>3</v>
      </c>
      <c r="F2462" s="29">
        <f t="shared" si="270"/>
        <v>39</v>
      </c>
      <c r="G2462" s="29">
        <f t="shared" si="271"/>
        <v>7</v>
      </c>
      <c r="H2462" s="29" t="str">
        <f t="shared" si="272"/>
        <v>Pazar</v>
      </c>
    </row>
    <row r="2463" spans="1:8" ht="10.5" customHeight="1" x14ac:dyDescent="0.25">
      <c r="A2463" s="28">
        <v>44466</v>
      </c>
      <c r="B2463" s="29">
        <f t="shared" si="266"/>
        <v>2021</v>
      </c>
      <c r="C2463" s="29">
        <f t="shared" si="267"/>
        <v>9</v>
      </c>
      <c r="D2463" s="29" t="str">
        <f t="shared" si="268"/>
        <v>Eylül</v>
      </c>
      <c r="E2463" s="29">
        <f t="shared" si="269"/>
        <v>3</v>
      </c>
      <c r="F2463" s="29">
        <f t="shared" si="270"/>
        <v>40</v>
      </c>
      <c r="G2463" s="29">
        <f t="shared" si="271"/>
        <v>1</v>
      </c>
      <c r="H2463" s="29" t="str">
        <f t="shared" si="272"/>
        <v>Pazartesi</v>
      </c>
    </row>
    <row r="2464" spans="1:8" ht="10.5" customHeight="1" x14ac:dyDescent="0.25">
      <c r="A2464" s="28">
        <v>44467</v>
      </c>
      <c r="B2464" s="29">
        <f t="shared" si="266"/>
        <v>2021</v>
      </c>
      <c r="C2464" s="29">
        <f t="shared" si="267"/>
        <v>9</v>
      </c>
      <c r="D2464" s="29" t="str">
        <f t="shared" si="268"/>
        <v>Eylül</v>
      </c>
      <c r="E2464" s="29">
        <f t="shared" si="269"/>
        <v>3</v>
      </c>
      <c r="F2464" s="29">
        <f t="shared" si="270"/>
        <v>40</v>
      </c>
      <c r="G2464" s="29">
        <f t="shared" si="271"/>
        <v>2</v>
      </c>
      <c r="H2464" s="29" t="str">
        <f t="shared" si="272"/>
        <v>Salı</v>
      </c>
    </row>
    <row r="2465" spans="1:8" ht="10.5" customHeight="1" x14ac:dyDescent="0.25">
      <c r="A2465" s="28">
        <v>44468</v>
      </c>
      <c r="B2465" s="29">
        <f t="shared" si="266"/>
        <v>2021</v>
      </c>
      <c r="C2465" s="29">
        <f t="shared" si="267"/>
        <v>9</v>
      </c>
      <c r="D2465" s="29" t="str">
        <f t="shared" si="268"/>
        <v>Eylül</v>
      </c>
      <c r="E2465" s="29">
        <f t="shared" si="269"/>
        <v>3</v>
      </c>
      <c r="F2465" s="29">
        <f t="shared" si="270"/>
        <v>40</v>
      </c>
      <c r="G2465" s="29">
        <f t="shared" si="271"/>
        <v>3</v>
      </c>
      <c r="H2465" s="29" t="str">
        <f t="shared" si="272"/>
        <v>Çarşamba</v>
      </c>
    </row>
    <row r="2466" spans="1:8" ht="10.5" customHeight="1" x14ac:dyDescent="0.25">
      <c r="A2466" s="28">
        <v>44469</v>
      </c>
      <c r="B2466" s="29">
        <f t="shared" si="266"/>
        <v>2021</v>
      </c>
      <c r="C2466" s="29">
        <f t="shared" si="267"/>
        <v>9</v>
      </c>
      <c r="D2466" s="29" t="str">
        <f t="shared" si="268"/>
        <v>Eylül</v>
      </c>
      <c r="E2466" s="29">
        <f t="shared" si="269"/>
        <v>3</v>
      </c>
      <c r="F2466" s="29">
        <f t="shared" si="270"/>
        <v>40</v>
      </c>
      <c r="G2466" s="29">
        <f t="shared" si="271"/>
        <v>4</v>
      </c>
      <c r="H2466" s="29" t="str">
        <f t="shared" si="272"/>
        <v>Perşembe</v>
      </c>
    </row>
    <row r="2467" spans="1:8" ht="10.5" customHeight="1" x14ac:dyDescent="0.25">
      <c r="A2467" s="28">
        <v>44470</v>
      </c>
      <c r="B2467" s="29">
        <f t="shared" si="266"/>
        <v>2021</v>
      </c>
      <c r="C2467" s="29">
        <f t="shared" si="267"/>
        <v>10</v>
      </c>
      <c r="D2467" s="29" t="str">
        <f t="shared" si="268"/>
        <v>Ekim</v>
      </c>
      <c r="E2467" s="29">
        <f t="shared" si="269"/>
        <v>4</v>
      </c>
      <c r="F2467" s="29">
        <f t="shared" si="270"/>
        <v>40</v>
      </c>
      <c r="G2467" s="29">
        <f t="shared" si="271"/>
        <v>5</v>
      </c>
      <c r="H2467" s="29" t="str">
        <f t="shared" si="272"/>
        <v>Cuma</v>
      </c>
    </row>
    <row r="2468" spans="1:8" ht="10.5" customHeight="1" x14ac:dyDescent="0.25">
      <c r="A2468" s="28">
        <v>44471</v>
      </c>
      <c r="B2468" s="29">
        <f t="shared" si="266"/>
        <v>2021</v>
      </c>
      <c r="C2468" s="29">
        <f t="shared" si="267"/>
        <v>10</v>
      </c>
      <c r="D2468" s="29" t="str">
        <f t="shared" si="268"/>
        <v>Ekim</v>
      </c>
      <c r="E2468" s="29">
        <f t="shared" si="269"/>
        <v>4</v>
      </c>
      <c r="F2468" s="29">
        <f t="shared" si="270"/>
        <v>40</v>
      </c>
      <c r="G2468" s="29">
        <f t="shared" si="271"/>
        <v>6</v>
      </c>
      <c r="H2468" s="29" t="str">
        <f t="shared" si="272"/>
        <v>Cumartesi</v>
      </c>
    </row>
    <row r="2469" spans="1:8" ht="10.5" customHeight="1" x14ac:dyDescent="0.25">
      <c r="A2469" s="28">
        <v>44472</v>
      </c>
      <c r="B2469" s="29">
        <f t="shared" si="266"/>
        <v>2021</v>
      </c>
      <c r="C2469" s="29">
        <f t="shared" si="267"/>
        <v>10</v>
      </c>
      <c r="D2469" s="29" t="str">
        <f t="shared" si="268"/>
        <v>Ekim</v>
      </c>
      <c r="E2469" s="29">
        <f t="shared" si="269"/>
        <v>4</v>
      </c>
      <c r="F2469" s="29">
        <f t="shared" si="270"/>
        <v>40</v>
      </c>
      <c r="G2469" s="29">
        <f t="shared" si="271"/>
        <v>7</v>
      </c>
      <c r="H2469" s="29" t="str">
        <f t="shared" si="272"/>
        <v>Pazar</v>
      </c>
    </row>
    <row r="2470" spans="1:8" ht="10.5" customHeight="1" x14ac:dyDescent="0.25">
      <c r="A2470" s="28">
        <v>44473</v>
      </c>
      <c r="B2470" s="29">
        <f t="shared" si="266"/>
        <v>2021</v>
      </c>
      <c r="C2470" s="29">
        <f t="shared" si="267"/>
        <v>10</v>
      </c>
      <c r="D2470" s="29" t="str">
        <f t="shared" si="268"/>
        <v>Ekim</v>
      </c>
      <c r="E2470" s="29">
        <f t="shared" si="269"/>
        <v>4</v>
      </c>
      <c r="F2470" s="29">
        <f t="shared" si="270"/>
        <v>41</v>
      </c>
      <c r="G2470" s="29">
        <f t="shared" si="271"/>
        <v>1</v>
      </c>
      <c r="H2470" s="29" t="str">
        <f t="shared" si="272"/>
        <v>Pazartesi</v>
      </c>
    </row>
    <row r="2471" spans="1:8" ht="10.5" customHeight="1" x14ac:dyDescent="0.25">
      <c r="A2471" s="28">
        <v>44474</v>
      </c>
      <c r="B2471" s="29">
        <f t="shared" si="266"/>
        <v>2021</v>
      </c>
      <c r="C2471" s="29">
        <f t="shared" si="267"/>
        <v>10</v>
      </c>
      <c r="D2471" s="29" t="str">
        <f t="shared" si="268"/>
        <v>Ekim</v>
      </c>
      <c r="E2471" s="29">
        <f t="shared" si="269"/>
        <v>4</v>
      </c>
      <c r="F2471" s="29">
        <f t="shared" si="270"/>
        <v>41</v>
      </c>
      <c r="G2471" s="29">
        <f t="shared" si="271"/>
        <v>2</v>
      </c>
      <c r="H2471" s="29" t="str">
        <f t="shared" si="272"/>
        <v>Salı</v>
      </c>
    </row>
    <row r="2472" spans="1:8" ht="10.5" customHeight="1" x14ac:dyDescent="0.25">
      <c r="A2472" s="28">
        <v>44475</v>
      </c>
      <c r="B2472" s="29">
        <f t="shared" si="266"/>
        <v>2021</v>
      </c>
      <c r="C2472" s="29">
        <f t="shared" si="267"/>
        <v>10</v>
      </c>
      <c r="D2472" s="29" t="str">
        <f t="shared" si="268"/>
        <v>Ekim</v>
      </c>
      <c r="E2472" s="29">
        <f t="shared" si="269"/>
        <v>4</v>
      </c>
      <c r="F2472" s="29">
        <f t="shared" si="270"/>
        <v>41</v>
      </c>
      <c r="G2472" s="29">
        <f t="shared" si="271"/>
        <v>3</v>
      </c>
      <c r="H2472" s="29" t="str">
        <f t="shared" si="272"/>
        <v>Çarşamba</v>
      </c>
    </row>
    <row r="2473" spans="1:8" ht="10.5" customHeight="1" x14ac:dyDescent="0.25">
      <c r="A2473" s="28">
        <v>44476</v>
      </c>
      <c r="B2473" s="29">
        <f t="shared" si="266"/>
        <v>2021</v>
      </c>
      <c r="C2473" s="29">
        <f t="shared" si="267"/>
        <v>10</v>
      </c>
      <c r="D2473" s="29" t="str">
        <f t="shared" si="268"/>
        <v>Ekim</v>
      </c>
      <c r="E2473" s="29">
        <f t="shared" si="269"/>
        <v>4</v>
      </c>
      <c r="F2473" s="29">
        <f t="shared" si="270"/>
        <v>41</v>
      </c>
      <c r="G2473" s="29">
        <f t="shared" si="271"/>
        <v>4</v>
      </c>
      <c r="H2473" s="29" t="str">
        <f t="shared" si="272"/>
        <v>Perşembe</v>
      </c>
    </row>
    <row r="2474" spans="1:8" ht="10.5" customHeight="1" x14ac:dyDescent="0.25">
      <c r="A2474" s="28">
        <v>44477</v>
      </c>
      <c r="B2474" s="29">
        <f t="shared" si="266"/>
        <v>2021</v>
      </c>
      <c r="C2474" s="29">
        <f t="shared" si="267"/>
        <v>10</v>
      </c>
      <c r="D2474" s="29" t="str">
        <f t="shared" si="268"/>
        <v>Ekim</v>
      </c>
      <c r="E2474" s="29">
        <f t="shared" si="269"/>
        <v>4</v>
      </c>
      <c r="F2474" s="29">
        <f t="shared" si="270"/>
        <v>41</v>
      </c>
      <c r="G2474" s="29">
        <f t="shared" si="271"/>
        <v>5</v>
      </c>
      <c r="H2474" s="29" t="str">
        <f t="shared" si="272"/>
        <v>Cuma</v>
      </c>
    </row>
    <row r="2475" spans="1:8" ht="10.5" customHeight="1" x14ac:dyDescent="0.25">
      <c r="A2475" s="28">
        <v>44478</v>
      </c>
      <c r="B2475" s="29">
        <f t="shared" si="266"/>
        <v>2021</v>
      </c>
      <c r="C2475" s="29">
        <f t="shared" si="267"/>
        <v>10</v>
      </c>
      <c r="D2475" s="29" t="str">
        <f t="shared" si="268"/>
        <v>Ekim</v>
      </c>
      <c r="E2475" s="29">
        <f t="shared" si="269"/>
        <v>4</v>
      </c>
      <c r="F2475" s="29">
        <f t="shared" si="270"/>
        <v>41</v>
      </c>
      <c r="G2475" s="29">
        <f t="shared" si="271"/>
        <v>6</v>
      </c>
      <c r="H2475" s="29" t="str">
        <f t="shared" si="272"/>
        <v>Cumartesi</v>
      </c>
    </row>
    <row r="2476" spans="1:8" ht="10.5" customHeight="1" x14ac:dyDescent="0.25">
      <c r="A2476" s="28">
        <v>44479</v>
      </c>
      <c r="B2476" s="29">
        <f t="shared" si="266"/>
        <v>2021</v>
      </c>
      <c r="C2476" s="29">
        <f t="shared" si="267"/>
        <v>10</v>
      </c>
      <c r="D2476" s="29" t="str">
        <f t="shared" si="268"/>
        <v>Ekim</v>
      </c>
      <c r="E2476" s="29">
        <f t="shared" si="269"/>
        <v>4</v>
      </c>
      <c r="F2476" s="29">
        <f t="shared" si="270"/>
        <v>41</v>
      </c>
      <c r="G2476" s="29">
        <f t="shared" si="271"/>
        <v>7</v>
      </c>
      <c r="H2476" s="29" t="str">
        <f t="shared" si="272"/>
        <v>Pazar</v>
      </c>
    </row>
    <row r="2477" spans="1:8" ht="10.5" customHeight="1" x14ac:dyDescent="0.25">
      <c r="A2477" s="28">
        <v>44480</v>
      </c>
      <c r="B2477" s="29">
        <f t="shared" si="266"/>
        <v>2021</v>
      </c>
      <c r="C2477" s="29">
        <f t="shared" si="267"/>
        <v>10</v>
      </c>
      <c r="D2477" s="29" t="str">
        <f t="shared" si="268"/>
        <v>Ekim</v>
      </c>
      <c r="E2477" s="29">
        <f t="shared" si="269"/>
        <v>4</v>
      </c>
      <c r="F2477" s="29">
        <f t="shared" si="270"/>
        <v>42</v>
      </c>
      <c r="G2477" s="29">
        <f t="shared" si="271"/>
        <v>1</v>
      </c>
      <c r="H2477" s="29" t="str">
        <f t="shared" si="272"/>
        <v>Pazartesi</v>
      </c>
    </row>
    <row r="2478" spans="1:8" ht="10.5" customHeight="1" x14ac:dyDescent="0.25">
      <c r="A2478" s="28">
        <v>44481</v>
      </c>
      <c r="B2478" s="29">
        <f t="shared" si="266"/>
        <v>2021</v>
      </c>
      <c r="C2478" s="29">
        <f t="shared" si="267"/>
        <v>10</v>
      </c>
      <c r="D2478" s="29" t="str">
        <f t="shared" si="268"/>
        <v>Ekim</v>
      </c>
      <c r="E2478" s="29">
        <f t="shared" si="269"/>
        <v>4</v>
      </c>
      <c r="F2478" s="29">
        <f t="shared" si="270"/>
        <v>42</v>
      </c>
      <c r="G2478" s="29">
        <f t="shared" si="271"/>
        <v>2</v>
      </c>
      <c r="H2478" s="29" t="str">
        <f t="shared" si="272"/>
        <v>Salı</v>
      </c>
    </row>
    <row r="2479" spans="1:8" ht="10.5" customHeight="1" x14ac:dyDescent="0.25">
      <c r="A2479" s="28">
        <v>44482</v>
      </c>
      <c r="B2479" s="29">
        <f t="shared" si="266"/>
        <v>2021</v>
      </c>
      <c r="C2479" s="29">
        <f t="shared" si="267"/>
        <v>10</v>
      </c>
      <c r="D2479" s="29" t="str">
        <f t="shared" si="268"/>
        <v>Ekim</v>
      </c>
      <c r="E2479" s="29">
        <f t="shared" si="269"/>
        <v>4</v>
      </c>
      <c r="F2479" s="29">
        <f t="shared" si="270"/>
        <v>42</v>
      </c>
      <c r="G2479" s="29">
        <f t="shared" si="271"/>
        <v>3</v>
      </c>
      <c r="H2479" s="29" t="str">
        <f t="shared" si="272"/>
        <v>Çarşamba</v>
      </c>
    </row>
    <row r="2480" spans="1:8" ht="10.5" customHeight="1" x14ac:dyDescent="0.25">
      <c r="A2480" s="28">
        <v>44483</v>
      </c>
      <c r="B2480" s="29">
        <f t="shared" si="266"/>
        <v>2021</v>
      </c>
      <c r="C2480" s="29">
        <f t="shared" si="267"/>
        <v>10</v>
      </c>
      <c r="D2480" s="29" t="str">
        <f t="shared" si="268"/>
        <v>Ekim</v>
      </c>
      <c r="E2480" s="29">
        <f t="shared" si="269"/>
        <v>4</v>
      </c>
      <c r="F2480" s="29">
        <f t="shared" si="270"/>
        <v>42</v>
      </c>
      <c r="G2480" s="29">
        <f t="shared" si="271"/>
        <v>4</v>
      </c>
      <c r="H2480" s="29" t="str">
        <f t="shared" si="272"/>
        <v>Perşembe</v>
      </c>
    </row>
    <row r="2481" spans="1:8" ht="10.5" customHeight="1" x14ac:dyDescent="0.25">
      <c r="A2481" s="28">
        <v>44484</v>
      </c>
      <c r="B2481" s="29">
        <f t="shared" si="266"/>
        <v>2021</v>
      </c>
      <c r="C2481" s="29">
        <f t="shared" si="267"/>
        <v>10</v>
      </c>
      <c r="D2481" s="29" t="str">
        <f t="shared" si="268"/>
        <v>Ekim</v>
      </c>
      <c r="E2481" s="29">
        <f t="shared" si="269"/>
        <v>4</v>
      </c>
      <c r="F2481" s="29">
        <f t="shared" si="270"/>
        <v>42</v>
      </c>
      <c r="G2481" s="29">
        <f t="shared" si="271"/>
        <v>5</v>
      </c>
      <c r="H2481" s="29" t="str">
        <f t="shared" si="272"/>
        <v>Cuma</v>
      </c>
    </row>
    <row r="2482" spans="1:8" ht="10.5" customHeight="1" x14ac:dyDescent="0.25">
      <c r="A2482" s="28">
        <v>44485</v>
      </c>
      <c r="B2482" s="29">
        <f t="shared" si="266"/>
        <v>2021</v>
      </c>
      <c r="C2482" s="29">
        <f t="shared" si="267"/>
        <v>10</v>
      </c>
      <c r="D2482" s="29" t="str">
        <f t="shared" si="268"/>
        <v>Ekim</v>
      </c>
      <c r="E2482" s="29">
        <f t="shared" si="269"/>
        <v>4</v>
      </c>
      <c r="F2482" s="29">
        <f t="shared" si="270"/>
        <v>42</v>
      </c>
      <c r="G2482" s="29">
        <f t="shared" si="271"/>
        <v>6</v>
      </c>
      <c r="H2482" s="29" t="str">
        <f t="shared" si="272"/>
        <v>Cumartesi</v>
      </c>
    </row>
    <row r="2483" spans="1:8" ht="10.5" customHeight="1" x14ac:dyDescent="0.25">
      <c r="A2483" s="28">
        <v>44486</v>
      </c>
      <c r="B2483" s="29">
        <f t="shared" si="266"/>
        <v>2021</v>
      </c>
      <c r="C2483" s="29">
        <f t="shared" si="267"/>
        <v>10</v>
      </c>
      <c r="D2483" s="29" t="str">
        <f t="shared" si="268"/>
        <v>Ekim</v>
      </c>
      <c r="E2483" s="29">
        <f t="shared" si="269"/>
        <v>4</v>
      </c>
      <c r="F2483" s="29">
        <f t="shared" si="270"/>
        <v>42</v>
      </c>
      <c r="G2483" s="29">
        <f t="shared" si="271"/>
        <v>7</v>
      </c>
      <c r="H2483" s="29" t="str">
        <f t="shared" si="272"/>
        <v>Pazar</v>
      </c>
    </row>
    <row r="2484" spans="1:8" ht="10.5" customHeight="1" x14ac:dyDescent="0.25">
      <c r="A2484" s="28">
        <v>44487</v>
      </c>
      <c r="B2484" s="29">
        <f t="shared" si="266"/>
        <v>2021</v>
      </c>
      <c r="C2484" s="29">
        <f t="shared" si="267"/>
        <v>10</v>
      </c>
      <c r="D2484" s="29" t="str">
        <f t="shared" si="268"/>
        <v>Ekim</v>
      </c>
      <c r="E2484" s="29">
        <f t="shared" si="269"/>
        <v>4</v>
      </c>
      <c r="F2484" s="29">
        <f t="shared" si="270"/>
        <v>43</v>
      </c>
      <c r="G2484" s="29">
        <f t="shared" si="271"/>
        <v>1</v>
      </c>
      <c r="H2484" s="29" t="str">
        <f t="shared" si="272"/>
        <v>Pazartesi</v>
      </c>
    </row>
    <row r="2485" spans="1:8" ht="10.5" customHeight="1" x14ac:dyDescent="0.25">
      <c r="A2485" s="28">
        <v>44488</v>
      </c>
      <c r="B2485" s="29">
        <f t="shared" si="266"/>
        <v>2021</v>
      </c>
      <c r="C2485" s="29">
        <f t="shared" si="267"/>
        <v>10</v>
      </c>
      <c r="D2485" s="29" t="str">
        <f t="shared" si="268"/>
        <v>Ekim</v>
      </c>
      <c r="E2485" s="29">
        <f t="shared" si="269"/>
        <v>4</v>
      </c>
      <c r="F2485" s="29">
        <f t="shared" si="270"/>
        <v>43</v>
      </c>
      <c r="G2485" s="29">
        <f t="shared" si="271"/>
        <v>2</v>
      </c>
      <c r="H2485" s="29" t="str">
        <f t="shared" si="272"/>
        <v>Salı</v>
      </c>
    </row>
    <row r="2486" spans="1:8" ht="10.5" customHeight="1" x14ac:dyDescent="0.25">
      <c r="A2486" s="28">
        <v>44489</v>
      </c>
      <c r="B2486" s="29">
        <f t="shared" si="266"/>
        <v>2021</v>
      </c>
      <c r="C2486" s="29">
        <f t="shared" si="267"/>
        <v>10</v>
      </c>
      <c r="D2486" s="29" t="str">
        <f t="shared" si="268"/>
        <v>Ekim</v>
      </c>
      <c r="E2486" s="29">
        <f t="shared" si="269"/>
        <v>4</v>
      </c>
      <c r="F2486" s="29">
        <f t="shared" si="270"/>
        <v>43</v>
      </c>
      <c r="G2486" s="29">
        <f t="shared" si="271"/>
        <v>3</v>
      </c>
      <c r="H2486" s="29" t="str">
        <f t="shared" si="272"/>
        <v>Çarşamba</v>
      </c>
    </row>
    <row r="2487" spans="1:8" ht="10.5" customHeight="1" x14ac:dyDescent="0.25">
      <c r="A2487" s="28">
        <v>44490</v>
      </c>
      <c r="B2487" s="29">
        <f t="shared" si="266"/>
        <v>2021</v>
      </c>
      <c r="C2487" s="29">
        <f t="shared" si="267"/>
        <v>10</v>
      </c>
      <c r="D2487" s="29" t="str">
        <f t="shared" si="268"/>
        <v>Ekim</v>
      </c>
      <c r="E2487" s="29">
        <f t="shared" si="269"/>
        <v>4</v>
      </c>
      <c r="F2487" s="29">
        <f t="shared" si="270"/>
        <v>43</v>
      </c>
      <c r="G2487" s="29">
        <f t="shared" si="271"/>
        <v>4</v>
      </c>
      <c r="H2487" s="29" t="str">
        <f t="shared" si="272"/>
        <v>Perşembe</v>
      </c>
    </row>
    <row r="2488" spans="1:8" ht="10.5" customHeight="1" x14ac:dyDescent="0.25">
      <c r="A2488" s="28">
        <v>44491</v>
      </c>
      <c r="B2488" s="29">
        <f t="shared" si="266"/>
        <v>2021</v>
      </c>
      <c r="C2488" s="29">
        <f t="shared" si="267"/>
        <v>10</v>
      </c>
      <c r="D2488" s="29" t="str">
        <f t="shared" si="268"/>
        <v>Ekim</v>
      </c>
      <c r="E2488" s="29">
        <f t="shared" si="269"/>
        <v>4</v>
      </c>
      <c r="F2488" s="29">
        <f t="shared" si="270"/>
        <v>43</v>
      </c>
      <c r="G2488" s="29">
        <f t="shared" si="271"/>
        <v>5</v>
      </c>
      <c r="H2488" s="29" t="str">
        <f t="shared" si="272"/>
        <v>Cuma</v>
      </c>
    </row>
    <row r="2489" spans="1:8" ht="10.5" customHeight="1" x14ac:dyDescent="0.25">
      <c r="A2489" s="28">
        <v>44492</v>
      </c>
      <c r="B2489" s="29">
        <f t="shared" si="266"/>
        <v>2021</v>
      </c>
      <c r="C2489" s="29">
        <f t="shared" si="267"/>
        <v>10</v>
      </c>
      <c r="D2489" s="29" t="str">
        <f t="shared" si="268"/>
        <v>Ekim</v>
      </c>
      <c r="E2489" s="29">
        <f t="shared" si="269"/>
        <v>4</v>
      </c>
      <c r="F2489" s="29">
        <f t="shared" si="270"/>
        <v>43</v>
      </c>
      <c r="G2489" s="29">
        <f t="shared" si="271"/>
        <v>6</v>
      </c>
      <c r="H2489" s="29" t="str">
        <f t="shared" si="272"/>
        <v>Cumartesi</v>
      </c>
    </row>
    <row r="2490" spans="1:8" ht="10.5" customHeight="1" x14ac:dyDescent="0.25">
      <c r="A2490" s="28">
        <v>44493</v>
      </c>
      <c r="B2490" s="29">
        <f t="shared" si="266"/>
        <v>2021</v>
      </c>
      <c r="C2490" s="29">
        <f t="shared" si="267"/>
        <v>10</v>
      </c>
      <c r="D2490" s="29" t="str">
        <f t="shared" si="268"/>
        <v>Ekim</v>
      </c>
      <c r="E2490" s="29">
        <f t="shared" si="269"/>
        <v>4</v>
      </c>
      <c r="F2490" s="29">
        <f t="shared" si="270"/>
        <v>43</v>
      </c>
      <c r="G2490" s="29">
        <f t="shared" si="271"/>
        <v>7</v>
      </c>
      <c r="H2490" s="29" t="str">
        <f t="shared" si="272"/>
        <v>Pazar</v>
      </c>
    </row>
    <row r="2491" spans="1:8" ht="10.5" customHeight="1" x14ac:dyDescent="0.25">
      <c r="A2491" s="28">
        <v>44494</v>
      </c>
      <c r="B2491" s="29">
        <f t="shared" si="266"/>
        <v>2021</v>
      </c>
      <c r="C2491" s="29">
        <f t="shared" si="267"/>
        <v>10</v>
      </c>
      <c r="D2491" s="29" t="str">
        <f t="shared" si="268"/>
        <v>Ekim</v>
      </c>
      <c r="E2491" s="29">
        <f t="shared" si="269"/>
        <v>4</v>
      </c>
      <c r="F2491" s="29">
        <f t="shared" si="270"/>
        <v>44</v>
      </c>
      <c r="G2491" s="29">
        <f t="shared" si="271"/>
        <v>1</v>
      </c>
      <c r="H2491" s="29" t="str">
        <f t="shared" si="272"/>
        <v>Pazartesi</v>
      </c>
    </row>
    <row r="2492" spans="1:8" ht="10.5" customHeight="1" x14ac:dyDescent="0.25">
      <c r="A2492" s="28">
        <v>44495</v>
      </c>
      <c r="B2492" s="29">
        <f t="shared" si="266"/>
        <v>2021</v>
      </c>
      <c r="C2492" s="29">
        <f t="shared" si="267"/>
        <v>10</v>
      </c>
      <c r="D2492" s="29" t="str">
        <f t="shared" si="268"/>
        <v>Ekim</v>
      </c>
      <c r="E2492" s="29">
        <f t="shared" si="269"/>
        <v>4</v>
      </c>
      <c r="F2492" s="29">
        <f t="shared" si="270"/>
        <v>44</v>
      </c>
      <c r="G2492" s="29">
        <f t="shared" si="271"/>
        <v>2</v>
      </c>
      <c r="H2492" s="29" t="str">
        <f t="shared" si="272"/>
        <v>Salı</v>
      </c>
    </row>
    <row r="2493" spans="1:8" ht="10.5" customHeight="1" x14ac:dyDescent="0.25">
      <c r="A2493" s="28">
        <v>44496</v>
      </c>
      <c r="B2493" s="29">
        <f t="shared" si="266"/>
        <v>2021</v>
      </c>
      <c r="C2493" s="29">
        <f t="shared" si="267"/>
        <v>10</v>
      </c>
      <c r="D2493" s="29" t="str">
        <f t="shared" si="268"/>
        <v>Ekim</v>
      </c>
      <c r="E2493" s="29">
        <f t="shared" si="269"/>
        <v>4</v>
      </c>
      <c r="F2493" s="29">
        <f t="shared" si="270"/>
        <v>44</v>
      </c>
      <c r="G2493" s="29">
        <f t="shared" si="271"/>
        <v>3</v>
      </c>
      <c r="H2493" s="29" t="str">
        <f t="shared" si="272"/>
        <v>Çarşamba</v>
      </c>
    </row>
    <row r="2494" spans="1:8" ht="10.5" customHeight="1" x14ac:dyDescent="0.25">
      <c r="A2494" s="28">
        <v>44497</v>
      </c>
      <c r="B2494" s="29">
        <f t="shared" si="266"/>
        <v>2021</v>
      </c>
      <c r="C2494" s="29">
        <f t="shared" si="267"/>
        <v>10</v>
      </c>
      <c r="D2494" s="29" t="str">
        <f t="shared" si="268"/>
        <v>Ekim</v>
      </c>
      <c r="E2494" s="29">
        <f t="shared" si="269"/>
        <v>4</v>
      </c>
      <c r="F2494" s="29">
        <f t="shared" si="270"/>
        <v>44</v>
      </c>
      <c r="G2494" s="29">
        <f t="shared" si="271"/>
        <v>4</v>
      </c>
      <c r="H2494" s="29" t="str">
        <f t="shared" si="272"/>
        <v>Perşembe</v>
      </c>
    </row>
    <row r="2495" spans="1:8" ht="10.5" customHeight="1" x14ac:dyDescent="0.25">
      <c r="A2495" s="28">
        <v>44498</v>
      </c>
      <c r="B2495" s="29">
        <f t="shared" si="266"/>
        <v>2021</v>
      </c>
      <c r="C2495" s="29">
        <f t="shared" si="267"/>
        <v>10</v>
      </c>
      <c r="D2495" s="29" t="str">
        <f t="shared" si="268"/>
        <v>Ekim</v>
      </c>
      <c r="E2495" s="29">
        <f t="shared" si="269"/>
        <v>4</v>
      </c>
      <c r="F2495" s="29">
        <f t="shared" si="270"/>
        <v>44</v>
      </c>
      <c r="G2495" s="29">
        <f t="shared" si="271"/>
        <v>5</v>
      </c>
      <c r="H2495" s="29" t="str">
        <f t="shared" si="272"/>
        <v>Cuma</v>
      </c>
    </row>
    <row r="2496" spans="1:8" ht="10.5" customHeight="1" x14ac:dyDescent="0.25">
      <c r="A2496" s="28">
        <v>44499</v>
      </c>
      <c r="B2496" s="29">
        <f t="shared" si="266"/>
        <v>2021</v>
      </c>
      <c r="C2496" s="29">
        <f t="shared" si="267"/>
        <v>10</v>
      </c>
      <c r="D2496" s="29" t="str">
        <f t="shared" si="268"/>
        <v>Ekim</v>
      </c>
      <c r="E2496" s="29">
        <f t="shared" si="269"/>
        <v>4</v>
      </c>
      <c r="F2496" s="29">
        <f t="shared" si="270"/>
        <v>44</v>
      </c>
      <c r="G2496" s="29">
        <f t="shared" si="271"/>
        <v>6</v>
      </c>
      <c r="H2496" s="29" t="str">
        <f t="shared" si="272"/>
        <v>Cumartesi</v>
      </c>
    </row>
    <row r="2497" spans="1:8" ht="10.5" customHeight="1" x14ac:dyDescent="0.25">
      <c r="A2497" s="28">
        <v>44500</v>
      </c>
      <c r="B2497" s="29">
        <f t="shared" si="266"/>
        <v>2021</v>
      </c>
      <c r="C2497" s="29">
        <f t="shared" si="267"/>
        <v>10</v>
      </c>
      <c r="D2497" s="29" t="str">
        <f t="shared" si="268"/>
        <v>Ekim</v>
      </c>
      <c r="E2497" s="29">
        <f t="shared" si="269"/>
        <v>4</v>
      </c>
      <c r="F2497" s="29">
        <f t="shared" si="270"/>
        <v>44</v>
      </c>
      <c r="G2497" s="29">
        <f t="shared" si="271"/>
        <v>7</v>
      </c>
      <c r="H2497" s="29" t="str">
        <f t="shared" si="272"/>
        <v>Pazar</v>
      </c>
    </row>
    <row r="2498" spans="1:8" ht="10.5" customHeight="1" x14ac:dyDescent="0.25">
      <c r="A2498" s="28">
        <v>44501</v>
      </c>
      <c r="B2498" s="29">
        <f t="shared" ref="B2498:B2561" si="273">IF(A2498="","",YEAR(A2498))</f>
        <v>2021</v>
      </c>
      <c r="C2498" s="29">
        <f t="shared" ref="C2498:C2561" si="274">IF(A2498="","",MONTH(A2498))</f>
        <v>11</v>
      </c>
      <c r="D2498" s="29" t="str">
        <f t="shared" ref="D2498:D2561" si="275">IF(A2498="","",CHOOSE(MONTH(A2498),"Ocak","Şubat","Mart","Nisan","Mayıs","Haziran","Temmuz","Ağustos","Eylül","Ekim","Kasım","Aralık"))</f>
        <v>Kasım</v>
      </c>
      <c r="E2498" s="29">
        <f t="shared" ref="E2498:E2561" si="276">IF(A2498="","",ROUNDUP(MONTH(A2498)/3,0))</f>
        <v>4</v>
      </c>
      <c r="F2498" s="29">
        <f t="shared" ref="F2498:F2561" si="277">IF(A2498="","",WEEKNUM(A2498,2))</f>
        <v>45</v>
      </c>
      <c r="G2498" s="29">
        <f t="shared" ref="G2498:G2561" si="278">IF(A2498="","",WEEKDAY(A2498,2))</f>
        <v>1</v>
      </c>
      <c r="H2498" s="29" t="str">
        <f t="shared" ref="H2498:H2561" si="279">IF(A2498="","",CHOOSE(WEEKDAY(A2498,2),"Pazartesi","Salı","Çarşamba","Perşembe","Cuma","Cumartesi","Pazar"))</f>
        <v>Pazartesi</v>
      </c>
    </row>
    <row r="2499" spans="1:8" ht="10.5" customHeight="1" x14ac:dyDescent="0.25">
      <c r="A2499" s="28">
        <v>44502</v>
      </c>
      <c r="B2499" s="29">
        <f t="shared" si="273"/>
        <v>2021</v>
      </c>
      <c r="C2499" s="29">
        <f t="shared" si="274"/>
        <v>11</v>
      </c>
      <c r="D2499" s="29" t="str">
        <f t="shared" si="275"/>
        <v>Kasım</v>
      </c>
      <c r="E2499" s="29">
        <f t="shared" si="276"/>
        <v>4</v>
      </c>
      <c r="F2499" s="29">
        <f t="shared" si="277"/>
        <v>45</v>
      </c>
      <c r="G2499" s="29">
        <f t="shared" si="278"/>
        <v>2</v>
      </c>
      <c r="H2499" s="29" t="str">
        <f t="shared" si="279"/>
        <v>Salı</v>
      </c>
    </row>
    <row r="2500" spans="1:8" ht="10.5" customHeight="1" x14ac:dyDescent="0.25">
      <c r="A2500" s="28">
        <v>44503</v>
      </c>
      <c r="B2500" s="29">
        <f t="shared" si="273"/>
        <v>2021</v>
      </c>
      <c r="C2500" s="29">
        <f t="shared" si="274"/>
        <v>11</v>
      </c>
      <c r="D2500" s="29" t="str">
        <f t="shared" si="275"/>
        <v>Kasım</v>
      </c>
      <c r="E2500" s="29">
        <f t="shared" si="276"/>
        <v>4</v>
      </c>
      <c r="F2500" s="29">
        <f t="shared" si="277"/>
        <v>45</v>
      </c>
      <c r="G2500" s="29">
        <f t="shared" si="278"/>
        <v>3</v>
      </c>
      <c r="H2500" s="29" t="str">
        <f t="shared" si="279"/>
        <v>Çarşamba</v>
      </c>
    </row>
    <row r="2501" spans="1:8" ht="10.5" customHeight="1" x14ac:dyDescent="0.25">
      <c r="A2501" s="28">
        <v>44504</v>
      </c>
      <c r="B2501" s="29">
        <f t="shared" si="273"/>
        <v>2021</v>
      </c>
      <c r="C2501" s="29">
        <f t="shared" si="274"/>
        <v>11</v>
      </c>
      <c r="D2501" s="29" t="str">
        <f t="shared" si="275"/>
        <v>Kasım</v>
      </c>
      <c r="E2501" s="29">
        <f t="shared" si="276"/>
        <v>4</v>
      </c>
      <c r="F2501" s="29">
        <f t="shared" si="277"/>
        <v>45</v>
      </c>
      <c r="G2501" s="29">
        <f t="shared" si="278"/>
        <v>4</v>
      </c>
      <c r="H2501" s="29" t="str">
        <f t="shared" si="279"/>
        <v>Perşembe</v>
      </c>
    </row>
    <row r="2502" spans="1:8" ht="10.5" customHeight="1" x14ac:dyDescent="0.25">
      <c r="A2502" s="28">
        <v>44505</v>
      </c>
      <c r="B2502" s="29">
        <f t="shared" si="273"/>
        <v>2021</v>
      </c>
      <c r="C2502" s="29">
        <f t="shared" si="274"/>
        <v>11</v>
      </c>
      <c r="D2502" s="29" t="str">
        <f t="shared" si="275"/>
        <v>Kasım</v>
      </c>
      <c r="E2502" s="29">
        <f t="shared" si="276"/>
        <v>4</v>
      </c>
      <c r="F2502" s="29">
        <f t="shared" si="277"/>
        <v>45</v>
      </c>
      <c r="G2502" s="29">
        <f t="shared" si="278"/>
        <v>5</v>
      </c>
      <c r="H2502" s="29" t="str">
        <f t="shared" si="279"/>
        <v>Cuma</v>
      </c>
    </row>
    <row r="2503" spans="1:8" ht="10.5" customHeight="1" x14ac:dyDescent="0.25">
      <c r="A2503" s="28">
        <v>44506</v>
      </c>
      <c r="B2503" s="29">
        <f t="shared" si="273"/>
        <v>2021</v>
      </c>
      <c r="C2503" s="29">
        <f t="shared" si="274"/>
        <v>11</v>
      </c>
      <c r="D2503" s="29" t="str">
        <f t="shared" si="275"/>
        <v>Kasım</v>
      </c>
      <c r="E2503" s="29">
        <f t="shared" si="276"/>
        <v>4</v>
      </c>
      <c r="F2503" s="29">
        <f t="shared" si="277"/>
        <v>45</v>
      </c>
      <c r="G2503" s="29">
        <f t="shared" si="278"/>
        <v>6</v>
      </c>
      <c r="H2503" s="29" t="str">
        <f t="shared" si="279"/>
        <v>Cumartesi</v>
      </c>
    </row>
    <row r="2504" spans="1:8" ht="10.5" customHeight="1" x14ac:dyDescent="0.25">
      <c r="A2504" s="28">
        <v>44507</v>
      </c>
      <c r="B2504" s="29">
        <f t="shared" si="273"/>
        <v>2021</v>
      </c>
      <c r="C2504" s="29">
        <f t="shared" si="274"/>
        <v>11</v>
      </c>
      <c r="D2504" s="29" t="str">
        <f t="shared" si="275"/>
        <v>Kasım</v>
      </c>
      <c r="E2504" s="29">
        <f t="shared" si="276"/>
        <v>4</v>
      </c>
      <c r="F2504" s="29">
        <f t="shared" si="277"/>
        <v>45</v>
      </c>
      <c r="G2504" s="29">
        <f t="shared" si="278"/>
        <v>7</v>
      </c>
      <c r="H2504" s="29" t="str">
        <f t="shared" si="279"/>
        <v>Pazar</v>
      </c>
    </row>
    <row r="2505" spans="1:8" ht="10.5" customHeight="1" x14ac:dyDescent="0.25">
      <c r="A2505" s="28">
        <v>44508</v>
      </c>
      <c r="B2505" s="29">
        <f t="shared" si="273"/>
        <v>2021</v>
      </c>
      <c r="C2505" s="29">
        <f t="shared" si="274"/>
        <v>11</v>
      </c>
      <c r="D2505" s="29" t="str">
        <f t="shared" si="275"/>
        <v>Kasım</v>
      </c>
      <c r="E2505" s="29">
        <f t="shared" si="276"/>
        <v>4</v>
      </c>
      <c r="F2505" s="29">
        <f t="shared" si="277"/>
        <v>46</v>
      </c>
      <c r="G2505" s="29">
        <f t="shared" si="278"/>
        <v>1</v>
      </c>
      <c r="H2505" s="29" t="str">
        <f t="shared" si="279"/>
        <v>Pazartesi</v>
      </c>
    </row>
    <row r="2506" spans="1:8" ht="10.5" customHeight="1" x14ac:dyDescent="0.25">
      <c r="A2506" s="28">
        <v>44509</v>
      </c>
      <c r="B2506" s="29">
        <f t="shared" si="273"/>
        <v>2021</v>
      </c>
      <c r="C2506" s="29">
        <f t="shared" si="274"/>
        <v>11</v>
      </c>
      <c r="D2506" s="29" t="str">
        <f t="shared" si="275"/>
        <v>Kasım</v>
      </c>
      <c r="E2506" s="29">
        <f t="shared" si="276"/>
        <v>4</v>
      </c>
      <c r="F2506" s="29">
        <f t="shared" si="277"/>
        <v>46</v>
      </c>
      <c r="G2506" s="29">
        <f t="shared" si="278"/>
        <v>2</v>
      </c>
      <c r="H2506" s="29" t="str">
        <f t="shared" si="279"/>
        <v>Salı</v>
      </c>
    </row>
    <row r="2507" spans="1:8" ht="10.5" customHeight="1" x14ac:dyDescent="0.25">
      <c r="A2507" s="28">
        <v>44510</v>
      </c>
      <c r="B2507" s="29">
        <f t="shared" si="273"/>
        <v>2021</v>
      </c>
      <c r="C2507" s="29">
        <f t="shared" si="274"/>
        <v>11</v>
      </c>
      <c r="D2507" s="29" t="str">
        <f t="shared" si="275"/>
        <v>Kasım</v>
      </c>
      <c r="E2507" s="29">
        <f t="shared" si="276"/>
        <v>4</v>
      </c>
      <c r="F2507" s="29">
        <f t="shared" si="277"/>
        <v>46</v>
      </c>
      <c r="G2507" s="29">
        <f t="shared" si="278"/>
        <v>3</v>
      </c>
      <c r="H2507" s="29" t="str">
        <f t="shared" si="279"/>
        <v>Çarşamba</v>
      </c>
    </row>
    <row r="2508" spans="1:8" ht="10.5" customHeight="1" x14ac:dyDescent="0.25">
      <c r="A2508" s="28">
        <v>44511</v>
      </c>
      <c r="B2508" s="29">
        <f t="shared" si="273"/>
        <v>2021</v>
      </c>
      <c r="C2508" s="29">
        <f t="shared" si="274"/>
        <v>11</v>
      </c>
      <c r="D2508" s="29" t="str">
        <f t="shared" si="275"/>
        <v>Kasım</v>
      </c>
      <c r="E2508" s="29">
        <f t="shared" si="276"/>
        <v>4</v>
      </c>
      <c r="F2508" s="29">
        <f t="shared" si="277"/>
        <v>46</v>
      </c>
      <c r="G2508" s="29">
        <f t="shared" si="278"/>
        <v>4</v>
      </c>
      <c r="H2508" s="29" t="str">
        <f t="shared" si="279"/>
        <v>Perşembe</v>
      </c>
    </row>
    <row r="2509" spans="1:8" ht="10.5" customHeight="1" x14ac:dyDescent="0.25">
      <c r="A2509" s="28">
        <v>44512</v>
      </c>
      <c r="B2509" s="29">
        <f t="shared" si="273"/>
        <v>2021</v>
      </c>
      <c r="C2509" s="29">
        <f t="shared" si="274"/>
        <v>11</v>
      </c>
      <c r="D2509" s="29" t="str">
        <f t="shared" si="275"/>
        <v>Kasım</v>
      </c>
      <c r="E2509" s="29">
        <f t="shared" si="276"/>
        <v>4</v>
      </c>
      <c r="F2509" s="29">
        <f t="shared" si="277"/>
        <v>46</v>
      </c>
      <c r="G2509" s="29">
        <f t="shared" si="278"/>
        <v>5</v>
      </c>
      <c r="H2509" s="29" t="str">
        <f t="shared" si="279"/>
        <v>Cuma</v>
      </c>
    </row>
    <row r="2510" spans="1:8" ht="10.5" customHeight="1" x14ac:dyDescent="0.25">
      <c r="A2510" s="28">
        <v>44513</v>
      </c>
      <c r="B2510" s="29">
        <f t="shared" si="273"/>
        <v>2021</v>
      </c>
      <c r="C2510" s="29">
        <f t="shared" si="274"/>
        <v>11</v>
      </c>
      <c r="D2510" s="29" t="str">
        <f t="shared" si="275"/>
        <v>Kasım</v>
      </c>
      <c r="E2510" s="29">
        <f t="shared" si="276"/>
        <v>4</v>
      </c>
      <c r="F2510" s="29">
        <f t="shared" si="277"/>
        <v>46</v>
      </c>
      <c r="G2510" s="29">
        <f t="shared" si="278"/>
        <v>6</v>
      </c>
      <c r="H2510" s="29" t="str">
        <f t="shared" si="279"/>
        <v>Cumartesi</v>
      </c>
    </row>
    <row r="2511" spans="1:8" ht="10.5" customHeight="1" x14ac:dyDescent="0.25">
      <c r="A2511" s="28">
        <v>44514</v>
      </c>
      <c r="B2511" s="29">
        <f t="shared" si="273"/>
        <v>2021</v>
      </c>
      <c r="C2511" s="29">
        <f t="shared" si="274"/>
        <v>11</v>
      </c>
      <c r="D2511" s="29" t="str">
        <f t="shared" si="275"/>
        <v>Kasım</v>
      </c>
      <c r="E2511" s="29">
        <f t="shared" si="276"/>
        <v>4</v>
      </c>
      <c r="F2511" s="29">
        <f t="shared" si="277"/>
        <v>46</v>
      </c>
      <c r="G2511" s="29">
        <f t="shared" si="278"/>
        <v>7</v>
      </c>
      <c r="H2511" s="29" t="str">
        <f t="shared" si="279"/>
        <v>Pazar</v>
      </c>
    </row>
    <row r="2512" spans="1:8" ht="10.5" customHeight="1" x14ac:dyDescent="0.25">
      <c r="A2512" s="28">
        <v>44515</v>
      </c>
      <c r="B2512" s="29">
        <f t="shared" si="273"/>
        <v>2021</v>
      </c>
      <c r="C2512" s="29">
        <f t="shared" si="274"/>
        <v>11</v>
      </c>
      <c r="D2512" s="29" t="str">
        <f t="shared" si="275"/>
        <v>Kasım</v>
      </c>
      <c r="E2512" s="29">
        <f t="shared" si="276"/>
        <v>4</v>
      </c>
      <c r="F2512" s="29">
        <f t="shared" si="277"/>
        <v>47</v>
      </c>
      <c r="G2512" s="29">
        <f t="shared" si="278"/>
        <v>1</v>
      </c>
      <c r="H2512" s="29" t="str">
        <f t="shared" si="279"/>
        <v>Pazartesi</v>
      </c>
    </row>
    <row r="2513" spans="1:8" ht="10.5" customHeight="1" x14ac:dyDescent="0.25">
      <c r="A2513" s="28">
        <v>44516</v>
      </c>
      <c r="B2513" s="29">
        <f t="shared" si="273"/>
        <v>2021</v>
      </c>
      <c r="C2513" s="29">
        <f t="shared" si="274"/>
        <v>11</v>
      </c>
      <c r="D2513" s="29" t="str">
        <f t="shared" si="275"/>
        <v>Kasım</v>
      </c>
      <c r="E2513" s="29">
        <f t="shared" si="276"/>
        <v>4</v>
      </c>
      <c r="F2513" s="29">
        <f t="shared" si="277"/>
        <v>47</v>
      </c>
      <c r="G2513" s="29">
        <f t="shared" si="278"/>
        <v>2</v>
      </c>
      <c r="H2513" s="29" t="str">
        <f t="shared" si="279"/>
        <v>Salı</v>
      </c>
    </row>
    <row r="2514" spans="1:8" ht="10.5" customHeight="1" x14ac:dyDescent="0.25">
      <c r="A2514" s="28">
        <v>44517</v>
      </c>
      <c r="B2514" s="29">
        <f t="shared" si="273"/>
        <v>2021</v>
      </c>
      <c r="C2514" s="29">
        <f t="shared" si="274"/>
        <v>11</v>
      </c>
      <c r="D2514" s="29" t="str">
        <f t="shared" si="275"/>
        <v>Kasım</v>
      </c>
      <c r="E2514" s="29">
        <f t="shared" si="276"/>
        <v>4</v>
      </c>
      <c r="F2514" s="29">
        <f t="shared" si="277"/>
        <v>47</v>
      </c>
      <c r="G2514" s="29">
        <f t="shared" si="278"/>
        <v>3</v>
      </c>
      <c r="H2514" s="29" t="str">
        <f t="shared" si="279"/>
        <v>Çarşamba</v>
      </c>
    </row>
    <row r="2515" spans="1:8" ht="10.5" customHeight="1" x14ac:dyDescent="0.25">
      <c r="A2515" s="28">
        <v>44518</v>
      </c>
      <c r="B2515" s="29">
        <f t="shared" si="273"/>
        <v>2021</v>
      </c>
      <c r="C2515" s="29">
        <f t="shared" si="274"/>
        <v>11</v>
      </c>
      <c r="D2515" s="29" t="str">
        <f t="shared" si="275"/>
        <v>Kasım</v>
      </c>
      <c r="E2515" s="29">
        <f t="shared" si="276"/>
        <v>4</v>
      </c>
      <c r="F2515" s="29">
        <f t="shared" si="277"/>
        <v>47</v>
      </c>
      <c r="G2515" s="29">
        <f t="shared" si="278"/>
        <v>4</v>
      </c>
      <c r="H2515" s="29" t="str">
        <f t="shared" si="279"/>
        <v>Perşembe</v>
      </c>
    </row>
    <row r="2516" spans="1:8" ht="10.5" customHeight="1" x14ac:dyDescent="0.25">
      <c r="A2516" s="28">
        <v>44519</v>
      </c>
      <c r="B2516" s="29">
        <f t="shared" si="273"/>
        <v>2021</v>
      </c>
      <c r="C2516" s="29">
        <f t="shared" si="274"/>
        <v>11</v>
      </c>
      <c r="D2516" s="29" t="str">
        <f t="shared" si="275"/>
        <v>Kasım</v>
      </c>
      <c r="E2516" s="29">
        <f t="shared" si="276"/>
        <v>4</v>
      </c>
      <c r="F2516" s="29">
        <f t="shared" si="277"/>
        <v>47</v>
      </c>
      <c r="G2516" s="29">
        <f t="shared" si="278"/>
        <v>5</v>
      </c>
      <c r="H2516" s="29" t="str">
        <f t="shared" si="279"/>
        <v>Cuma</v>
      </c>
    </row>
    <row r="2517" spans="1:8" ht="10.5" customHeight="1" x14ac:dyDescent="0.25">
      <c r="A2517" s="28">
        <v>44520</v>
      </c>
      <c r="B2517" s="29">
        <f t="shared" si="273"/>
        <v>2021</v>
      </c>
      <c r="C2517" s="29">
        <f t="shared" si="274"/>
        <v>11</v>
      </c>
      <c r="D2517" s="29" t="str">
        <f t="shared" si="275"/>
        <v>Kasım</v>
      </c>
      <c r="E2517" s="29">
        <f t="shared" si="276"/>
        <v>4</v>
      </c>
      <c r="F2517" s="29">
        <f t="shared" si="277"/>
        <v>47</v>
      </c>
      <c r="G2517" s="29">
        <f t="shared" si="278"/>
        <v>6</v>
      </c>
      <c r="H2517" s="29" t="str">
        <f t="shared" si="279"/>
        <v>Cumartesi</v>
      </c>
    </row>
    <row r="2518" spans="1:8" ht="10.5" customHeight="1" x14ac:dyDescent="0.25">
      <c r="A2518" s="28">
        <v>44521</v>
      </c>
      <c r="B2518" s="29">
        <f t="shared" si="273"/>
        <v>2021</v>
      </c>
      <c r="C2518" s="29">
        <f t="shared" si="274"/>
        <v>11</v>
      </c>
      <c r="D2518" s="29" t="str">
        <f t="shared" si="275"/>
        <v>Kasım</v>
      </c>
      <c r="E2518" s="29">
        <f t="shared" si="276"/>
        <v>4</v>
      </c>
      <c r="F2518" s="29">
        <f t="shared" si="277"/>
        <v>47</v>
      </c>
      <c r="G2518" s="29">
        <f t="shared" si="278"/>
        <v>7</v>
      </c>
      <c r="H2518" s="29" t="str">
        <f t="shared" si="279"/>
        <v>Pazar</v>
      </c>
    </row>
    <row r="2519" spans="1:8" ht="10.5" customHeight="1" x14ac:dyDescent="0.25">
      <c r="A2519" s="28">
        <v>44522</v>
      </c>
      <c r="B2519" s="29">
        <f t="shared" si="273"/>
        <v>2021</v>
      </c>
      <c r="C2519" s="29">
        <f t="shared" si="274"/>
        <v>11</v>
      </c>
      <c r="D2519" s="29" t="str">
        <f t="shared" si="275"/>
        <v>Kasım</v>
      </c>
      <c r="E2519" s="29">
        <f t="shared" si="276"/>
        <v>4</v>
      </c>
      <c r="F2519" s="29">
        <f t="shared" si="277"/>
        <v>48</v>
      </c>
      <c r="G2519" s="29">
        <f t="shared" si="278"/>
        <v>1</v>
      </c>
      <c r="H2519" s="29" t="str">
        <f t="shared" si="279"/>
        <v>Pazartesi</v>
      </c>
    </row>
    <row r="2520" spans="1:8" ht="10.5" customHeight="1" x14ac:dyDescent="0.25">
      <c r="A2520" s="28">
        <v>44523</v>
      </c>
      <c r="B2520" s="29">
        <f t="shared" si="273"/>
        <v>2021</v>
      </c>
      <c r="C2520" s="29">
        <f t="shared" si="274"/>
        <v>11</v>
      </c>
      <c r="D2520" s="29" t="str">
        <f t="shared" si="275"/>
        <v>Kasım</v>
      </c>
      <c r="E2520" s="29">
        <f t="shared" si="276"/>
        <v>4</v>
      </c>
      <c r="F2520" s="29">
        <f t="shared" si="277"/>
        <v>48</v>
      </c>
      <c r="G2520" s="29">
        <f t="shared" si="278"/>
        <v>2</v>
      </c>
      <c r="H2520" s="29" t="str">
        <f t="shared" si="279"/>
        <v>Salı</v>
      </c>
    </row>
    <row r="2521" spans="1:8" ht="10.5" customHeight="1" x14ac:dyDescent="0.25">
      <c r="A2521" s="28">
        <v>44524</v>
      </c>
      <c r="B2521" s="29">
        <f t="shared" si="273"/>
        <v>2021</v>
      </c>
      <c r="C2521" s="29">
        <f t="shared" si="274"/>
        <v>11</v>
      </c>
      <c r="D2521" s="29" t="str">
        <f t="shared" si="275"/>
        <v>Kasım</v>
      </c>
      <c r="E2521" s="29">
        <f t="shared" si="276"/>
        <v>4</v>
      </c>
      <c r="F2521" s="29">
        <f t="shared" si="277"/>
        <v>48</v>
      </c>
      <c r="G2521" s="29">
        <f t="shared" si="278"/>
        <v>3</v>
      </c>
      <c r="H2521" s="29" t="str">
        <f t="shared" si="279"/>
        <v>Çarşamba</v>
      </c>
    </row>
    <row r="2522" spans="1:8" ht="10.5" customHeight="1" x14ac:dyDescent="0.25">
      <c r="A2522" s="28">
        <v>44525</v>
      </c>
      <c r="B2522" s="29">
        <f t="shared" si="273"/>
        <v>2021</v>
      </c>
      <c r="C2522" s="29">
        <f t="shared" si="274"/>
        <v>11</v>
      </c>
      <c r="D2522" s="29" t="str">
        <f t="shared" si="275"/>
        <v>Kasım</v>
      </c>
      <c r="E2522" s="29">
        <f t="shared" si="276"/>
        <v>4</v>
      </c>
      <c r="F2522" s="29">
        <f t="shared" si="277"/>
        <v>48</v>
      </c>
      <c r="G2522" s="29">
        <f t="shared" si="278"/>
        <v>4</v>
      </c>
      <c r="H2522" s="29" t="str">
        <f t="shared" si="279"/>
        <v>Perşembe</v>
      </c>
    </row>
    <row r="2523" spans="1:8" ht="10.5" customHeight="1" x14ac:dyDescent="0.25">
      <c r="A2523" s="28">
        <v>44526</v>
      </c>
      <c r="B2523" s="29">
        <f t="shared" si="273"/>
        <v>2021</v>
      </c>
      <c r="C2523" s="29">
        <f t="shared" si="274"/>
        <v>11</v>
      </c>
      <c r="D2523" s="29" t="str">
        <f t="shared" si="275"/>
        <v>Kasım</v>
      </c>
      <c r="E2523" s="29">
        <f t="shared" si="276"/>
        <v>4</v>
      </c>
      <c r="F2523" s="29">
        <f t="shared" si="277"/>
        <v>48</v>
      </c>
      <c r="G2523" s="29">
        <f t="shared" si="278"/>
        <v>5</v>
      </c>
      <c r="H2523" s="29" t="str">
        <f t="shared" si="279"/>
        <v>Cuma</v>
      </c>
    </row>
    <row r="2524" spans="1:8" ht="10.5" customHeight="1" x14ac:dyDescent="0.25">
      <c r="A2524" s="28">
        <v>44527</v>
      </c>
      <c r="B2524" s="29">
        <f t="shared" si="273"/>
        <v>2021</v>
      </c>
      <c r="C2524" s="29">
        <f t="shared" si="274"/>
        <v>11</v>
      </c>
      <c r="D2524" s="29" t="str">
        <f t="shared" si="275"/>
        <v>Kasım</v>
      </c>
      <c r="E2524" s="29">
        <f t="shared" si="276"/>
        <v>4</v>
      </c>
      <c r="F2524" s="29">
        <f t="shared" si="277"/>
        <v>48</v>
      </c>
      <c r="G2524" s="29">
        <f t="shared" si="278"/>
        <v>6</v>
      </c>
      <c r="H2524" s="29" t="str">
        <f t="shared" si="279"/>
        <v>Cumartesi</v>
      </c>
    </row>
    <row r="2525" spans="1:8" ht="10.5" customHeight="1" x14ac:dyDescent="0.25">
      <c r="A2525" s="28">
        <v>44528</v>
      </c>
      <c r="B2525" s="29">
        <f t="shared" si="273"/>
        <v>2021</v>
      </c>
      <c r="C2525" s="29">
        <f t="shared" si="274"/>
        <v>11</v>
      </c>
      <c r="D2525" s="29" t="str">
        <f t="shared" si="275"/>
        <v>Kasım</v>
      </c>
      <c r="E2525" s="29">
        <f t="shared" si="276"/>
        <v>4</v>
      </c>
      <c r="F2525" s="29">
        <f t="shared" si="277"/>
        <v>48</v>
      </c>
      <c r="G2525" s="29">
        <f t="shared" si="278"/>
        <v>7</v>
      </c>
      <c r="H2525" s="29" t="str">
        <f t="shared" si="279"/>
        <v>Pazar</v>
      </c>
    </row>
    <row r="2526" spans="1:8" ht="10.5" customHeight="1" x14ac:dyDescent="0.25">
      <c r="A2526" s="28">
        <v>44529</v>
      </c>
      <c r="B2526" s="29">
        <f t="shared" si="273"/>
        <v>2021</v>
      </c>
      <c r="C2526" s="29">
        <f t="shared" si="274"/>
        <v>11</v>
      </c>
      <c r="D2526" s="29" t="str">
        <f t="shared" si="275"/>
        <v>Kasım</v>
      </c>
      <c r="E2526" s="29">
        <f t="shared" si="276"/>
        <v>4</v>
      </c>
      <c r="F2526" s="29">
        <f t="shared" si="277"/>
        <v>49</v>
      </c>
      <c r="G2526" s="29">
        <f t="shared" si="278"/>
        <v>1</v>
      </c>
      <c r="H2526" s="29" t="str">
        <f t="shared" si="279"/>
        <v>Pazartesi</v>
      </c>
    </row>
    <row r="2527" spans="1:8" ht="10.5" customHeight="1" x14ac:dyDescent="0.25">
      <c r="A2527" s="28">
        <v>44530</v>
      </c>
      <c r="B2527" s="29">
        <f t="shared" si="273"/>
        <v>2021</v>
      </c>
      <c r="C2527" s="29">
        <f t="shared" si="274"/>
        <v>11</v>
      </c>
      <c r="D2527" s="29" t="str">
        <f t="shared" si="275"/>
        <v>Kasım</v>
      </c>
      <c r="E2527" s="29">
        <f t="shared" si="276"/>
        <v>4</v>
      </c>
      <c r="F2527" s="29">
        <f t="shared" si="277"/>
        <v>49</v>
      </c>
      <c r="G2527" s="29">
        <f t="shared" si="278"/>
        <v>2</v>
      </c>
      <c r="H2527" s="29" t="str">
        <f t="shared" si="279"/>
        <v>Salı</v>
      </c>
    </row>
    <row r="2528" spans="1:8" ht="10.5" customHeight="1" x14ac:dyDescent="0.25">
      <c r="A2528" s="28">
        <v>44531</v>
      </c>
      <c r="B2528" s="29">
        <f t="shared" si="273"/>
        <v>2021</v>
      </c>
      <c r="C2528" s="29">
        <f t="shared" si="274"/>
        <v>12</v>
      </c>
      <c r="D2528" s="29" t="str">
        <f t="shared" si="275"/>
        <v>Aralık</v>
      </c>
      <c r="E2528" s="29">
        <f t="shared" si="276"/>
        <v>4</v>
      </c>
      <c r="F2528" s="29">
        <f t="shared" si="277"/>
        <v>49</v>
      </c>
      <c r="G2528" s="29">
        <f t="shared" si="278"/>
        <v>3</v>
      </c>
      <c r="H2528" s="29" t="str">
        <f t="shared" si="279"/>
        <v>Çarşamba</v>
      </c>
    </row>
    <row r="2529" spans="1:8" ht="10.5" customHeight="1" x14ac:dyDescent="0.25">
      <c r="A2529" s="28">
        <v>44532</v>
      </c>
      <c r="B2529" s="29">
        <f t="shared" si="273"/>
        <v>2021</v>
      </c>
      <c r="C2529" s="29">
        <f t="shared" si="274"/>
        <v>12</v>
      </c>
      <c r="D2529" s="29" t="str">
        <f t="shared" si="275"/>
        <v>Aralık</v>
      </c>
      <c r="E2529" s="29">
        <f t="shared" si="276"/>
        <v>4</v>
      </c>
      <c r="F2529" s="29">
        <f t="shared" si="277"/>
        <v>49</v>
      </c>
      <c r="G2529" s="29">
        <f t="shared" si="278"/>
        <v>4</v>
      </c>
      <c r="H2529" s="29" t="str">
        <f t="shared" si="279"/>
        <v>Perşembe</v>
      </c>
    </row>
    <row r="2530" spans="1:8" ht="10.5" customHeight="1" x14ac:dyDescent="0.25">
      <c r="A2530" s="28">
        <v>44533</v>
      </c>
      <c r="B2530" s="29">
        <f t="shared" si="273"/>
        <v>2021</v>
      </c>
      <c r="C2530" s="29">
        <f t="shared" si="274"/>
        <v>12</v>
      </c>
      <c r="D2530" s="29" t="str">
        <f t="shared" si="275"/>
        <v>Aralık</v>
      </c>
      <c r="E2530" s="29">
        <f t="shared" si="276"/>
        <v>4</v>
      </c>
      <c r="F2530" s="29">
        <f t="shared" si="277"/>
        <v>49</v>
      </c>
      <c r="G2530" s="29">
        <f t="shared" si="278"/>
        <v>5</v>
      </c>
      <c r="H2530" s="29" t="str">
        <f t="shared" si="279"/>
        <v>Cuma</v>
      </c>
    </row>
    <row r="2531" spans="1:8" ht="10.5" customHeight="1" x14ac:dyDescent="0.25">
      <c r="A2531" s="28">
        <v>44534</v>
      </c>
      <c r="B2531" s="29">
        <f t="shared" si="273"/>
        <v>2021</v>
      </c>
      <c r="C2531" s="29">
        <f t="shared" si="274"/>
        <v>12</v>
      </c>
      <c r="D2531" s="29" t="str">
        <f t="shared" si="275"/>
        <v>Aralık</v>
      </c>
      <c r="E2531" s="29">
        <f t="shared" si="276"/>
        <v>4</v>
      </c>
      <c r="F2531" s="29">
        <f t="shared" si="277"/>
        <v>49</v>
      </c>
      <c r="G2531" s="29">
        <f t="shared" si="278"/>
        <v>6</v>
      </c>
      <c r="H2531" s="29" t="str">
        <f t="shared" si="279"/>
        <v>Cumartesi</v>
      </c>
    </row>
    <row r="2532" spans="1:8" ht="10.5" customHeight="1" x14ac:dyDescent="0.25">
      <c r="A2532" s="28">
        <v>44535</v>
      </c>
      <c r="B2532" s="29">
        <f t="shared" si="273"/>
        <v>2021</v>
      </c>
      <c r="C2532" s="29">
        <f t="shared" si="274"/>
        <v>12</v>
      </c>
      <c r="D2532" s="29" t="str">
        <f t="shared" si="275"/>
        <v>Aralık</v>
      </c>
      <c r="E2532" s="29">
        <f t="shared" si="276"/>
        <v>4</v>
      </c>
      <c r="F2532" s="29">
        <f t="shared" si="277"/>
        <v>49</v>
      </c>
      <c r="G2532" s="29">
        <f t="shared" si="278"/>
        <v>7</v>
      </c>
      <c r="H2532" s="29" t="str">
        <f t="shared" si="279"/>
        <v>Pazar</v>
      </c>
    </row>
    <row r="2533" spans="1:8" ht="10.5" customHeight="1" x14ac:dyDescent="0.25">
      <c r="A2533" s="28">
        <v>44536</v>
      </c>
      <c r="B2533" s="29">
        <f t="shared" si="273"/>
        <v>2021</v>
      </c>
      <c r="C2533" s="29">
        <f t="shared" si="274"/>
        <v>12</v>
      </c>
      <c r="D2533" s="29" t="str">
        <f t="shared" si="275"/>
        <v>Aralık</v>
      </c>
      <c r="E2533" s="29">
        <f t="shared" si="276"/>
        <v>4</v>
      </c>
      <c r="F2533" s="29">
        <f t="shared" si="277"/>
        <v>50</v>
      </c>
      <c r="G2533" s="29">
        <f t="shared" si="278"/>
        <v>1</v>
      </c>
      <c r="H2533" s="29" t="str">
        <f t="shared" si="279"/>
        <v>Pazartesi</v>
      </c>
    </row>
    <row r="2534" spans="1:8" ht="10.5" customHeight="1" x14ac:dyDescent="0.25">
      <c r="A2534" s="28">
        <v>44537</v>
      </c>
      <c r="B2534" s="29">
        <f t="shared" si="273"/>
        <v>2021</v>
      </c>
      <c r="C2534" s="29">
        <f t="shared" si="274"/>
        <v>12</v>
      </c>
      <c r="D2534" s="29" t="str">
        <f t="shared" si="275"/>
        <v>Aralık</v>
      </c>
      <c r="E2534" s="29">
        <f t="shared" si="276"/>
        <v>4</v>
      </c>
      <c r="F2534" s="29">
        <f t="shared" si="277"/>
        <v>50</v>
      </c>
      <c r="G2534" s="29">
        <f t="shared" si="278"/>
        <v>2</v>
      </c>
      <c r="H2534" s="29" t="str">
        <f t="shared" si="279"/>
        <v>Salı</v>
      </c>
    </row>
    <row r="2535" spans="1:8" ht="10.5" customHeight="1" x14ac:dyDescent="0.25">
      <c r="A2535" s="28">
        <v>44538</v>
      </c>
      <c r="B2535" s="29">
        <f t="shared" si="273"/>
        <v>2021</v>
      </c>
      <c r="C2535" s="29">
        <f t="shared" si="274"/>
        <v>12</v>
      </c>
      <c r="D2535" s="29" t="str">
        <f t="shared" si="275"/>
        <v>Aralık</v>
      </c>
      <c r="E2535" s="29">
        <f t="shared" si="276"/>
        <v>4</v>
      </c>
      <c r="F2535" s="29">
        <f t="shared" si="277"/>
        <v>50</v>
      </c>
      <c r="G2535" s="29">
        <f t="shared" si="278"/>
        <v>3</v>
      </c>
      <c r="H2535" s="29" t="str">
        <f t="shared" si="279"/>
        <v>Çarşamba</v>
      </c>
    </row>
    <row r="2536" spans="1:8" ht="10.5" customHeight="1" x14ac:dyDescent="0.25">
      <c r="A2536" s="28">
        <v>44539</v>
      </c>
      <c r="B2536" s="29">
        <f t="shared" si="273"/>
        <v>2021</v>
      </c>
      <c r="C2536" s="29">
        <f t="shared" si="274"/>
        <v>12</v>
      </c>
      <c r="D2536" s="29" t="str">
        <f t="shared" si="275"/>
        <v>Aralık</v>
      </c>
      <c r="E2536" s="29">
        <f t="shared" si="276"/>
        <v>4</v>
      </c>
      <c r="F2536" s="29">
        <f t="shared" si="277"/>
        <v>50</v>
      </c>
      <c r="G2536" s="29">
        <f t="shared" si="278"/>
        <v>4</v>
      </c>
      <c r="H2536" s="29" t="str">
        <f t="shared" si="279"/>
        <v>Perşembe</v>
      </c>
    </row>
    <row r="2537" spans="1:8" ht="10.5" customHeight="1" x14ac:dyDescent="0.25">
      <c r="A2537" s="28">
        <v>44540</v>
      </c>
      <c r="B2537" s="29">
        <f t="shared" si="273"/>
        <v>2021</v>
      </c>
      <c r="C2537" s="29">
        <f t="shared" si="274"/>
        <v>12</v>
      </c>
      <c r="D2537" s="29" t="str">
        <f t="shared" si="275"/>
        <v>Aralık</v>
      </c>
      <c r="E2537" s="29">
        <f t="shared" si="276"/>
        <v>4</v>
      </c>
      <c r="F2537" s="29">
        <f t="shared" si="277"/>
        <v>50</v>
      </c>
      <c r="G2537" s="29">
        <f t="shared" si="278"/>
        <v>5</v>
      </c>
      <c r="H2537" s="29" t="str">
        <f t="shared" si="279"/>
        <v>Cuma</v>
      </c>
    </row>
    <row r="2538" spans="1:8" ht="10.5" customHeight="1" x14ac:dyDescent="0.25">
      <c r="A2538" s="28">
        <v>44541</v>
      </c>
      <c r="B2538" s="29">
        <f t="shared" si="273"/>
        <v>2021</v>
      </c>
      <c r="C2538" s="29">
        <f t="shared" si="274"/>
        <v>12</v>
      </c>
      <c r="D2538" s="29" t="str">
        <f t="shared" si="275"/>
        <v>Aralık</v>
      </c>
      <c r="E2538" s="29">
        <f t="shared" si="276"/>
        <v>4</v>
      </c>
      <c r="F2538" s="29">
        <f t="shared" si="277"/>
        <v>50</v>
      </c>
      <c r="G2538" s="29">
        <f t="shared" si="278"/>
        <v>6</v>
      </c>
      <c r="H2538" s="29" t="str">
        <f t="shared" si="279"/>
        <v>Cumartesi</v>
      </c>
    </row>
    <row r="2539" spans="1:8" ht="10.5" customHeight="1" x14ac:dyDescent="0.25">
      <c r="A2539" s="28">
        <v>44542</v>
      </c>
      <c r="B2539" s="29">
        <f t="shared" si="273"/>
        <v>2021</v>
      </c>
      <c r="C2539" s="29">
        <f t="shared" si="274"/>
        <v>12</v>
      </c>
      <c r="D2539" s="29" t="str">
        <f t="shared" si="275"/>
        <v>Aralık</v>
      </c>
      <c r="E2539" s="29">
        <f t="shared" si="276"/>
        <v>4</v>
      </c>
      <c r="F2539" s="29">
        <f t="shared" si="277"/>
        <v>50</v>
      </c>
      <c r="G2539" s="29">
        <f t="shared" si="278"/>
        <v>7</v>
      </c>
      <c r="H2539" s="29" t="str">
        <f t="shared" si="279"/>
        <v>Pazar</v>
      </c>
    </row>
    <row r="2540" spans="1:8" ht="10.5" customHeight="1" x14ac:dyDescent="0.25">
      <c r="A2540" s="28">
        <v>44543</v>
      </c>
      <c r="B2540" s="29">
        <f t="shared" si="273"/>
        <v>2021</v>
      </c>
      <c r="C2540" s="29">
        <f t="shared" si="274"/>
        <v>12</v>
      </c>
      <c r="D2540" s="29" t="str">
        <f t="shared" si="275"/>
        <v>Aralık</v>
      </c>
      <c r="E2540" s="29">
        <f t="shared" si="276"/>
        <v>4</v>
      </c>
      <c r="F2540" s="29">
        <f t="shared" si="277"/>
        <v>51</v>
      </c>
      <c r="G2540" s="29">
        <f t="shared" si="278"/>
        <v>1</v>
      </c>
      <c r="H2540" s="29" t="str">
        <f t="shared" si="279"/>
        <v>Pazartesi</v>
      </c>
    </row>
    <row r="2541" spans="1:8" ht="10.5" customHeight="1" x14ac:dyDescent="0.25">
      <c r="A2541" s="28">
        <v>44544</v>
      </c>
      <c r="B2541" s="29">
        <f t="shared" si="273"/>
        <v>2021</v>
      </c>
      <c r="C2541" s="29">
        <f t="shared" si="274"/>
        <v>12</v>
      </c>
      <c r="D2541" s="29" t="str">
        <f t="shared" si="275"/>
        <v>Aralık</v>
      </c>
      <c r="E2541" s="29">
        <f t="shared" si="276"/>
        <v>4</v>
      </c>
      <c r="F2541" s="29">
        <f t="shared" si="277"/>
        <v>51</v>
      </c>
      <c r="G2541" s="29">
        <f t="shared" si="278"/>
        <v>2</v>
      </c>
      <c r="H2541" s="29" t="str">
        <f t="shared" si="279"/>
        <v>Salı</v>
      </c>
    </row>
    <row r="2542" spans="1:8" ht="10.5" customHeight="1" x14ac:dyDescent="0.25">
      <c r="A2542" s="28">
        <v>44545</v>
      </c>
      <c r="B2542" s="29">
        <f t="shared" si="273"/>
        <v>2021</v>
      </c>
      <c r="C2542" s="29">
        <f t="shared" si="274"/>
        <v>12</v>
      </c>
      <c r="D2542" s="29" t="str">
        <f t="shared" si="275"/>
        <v>Aralık</v>
      </c>
      <c r="E2542" s="29">
        <f t="shared" si="276"/>
        <v>4</v>
      </c>
      <c r="F2542" s="29">
        <f t="shared" si="277"/>
        <v>51</v>
      </c>
      <c r="G2542" s="29">
        <f t="shared" si="278"/>
        <v>3</v>
      </c>
      <c r="H2542" s="29" t="str">
        <f t="shared" si="279"/>
        <v>Çarşamba</v>
      </c>
    </row>
    <row r="2543" spans="1:8" ht="10.5" customHeight="1" x14ac:dyDescent="0.25">
      <c r="A2543" s="28">
        <v>44546</v>
      </c>
      <c r="B2543" s="29">
        <f t="shared" si="273"/>
        <v>2021</v>
      </c>
      <c r="C2543" s="29">
        <f t="shared" si="274"/>
        <v>12</v>
      </c>
      <c r="D2543" s="29" t="str">
        <f t="shared" si="275"/>
        <v>Aralık</v>
      </c>
      <c r="E2543" s="29">
        <f t="shared" si="276"/>
        <v>4</v>
      </c>
      <c r="F2543" s="29">
        <f t="shared" si="277"/>
        <v>51</v>
      </c>
      <c r="G2543" s="29">
        <f t="shared" si="278"/>
        <v>4</v>
      </c>
      <c r="H2543" s="29" t="str">
        <f t="shared" si="279"/>
        <v>Perşembe</v>
      </c>
    </row>
    <row r="2544" spans="1:8" ht="10.5" customHeight="1" x14ac:dyDescent="0.25">
      <c r="A2544" s="28">
        <v>44547</v>
      </c>
      <c r="B2544" s="29">
        <f t="shared" si="273"/>
        <v>2021</v>
      </c>
      <c r="C2544" s="29">
        <f t="shared" si="274"/>
        <v>12</v>
      </c>
      <c r="D2544" s="29" t="str">
        <f t="shared" si="275"/>
        <v>Aralık</v>
      </c>
      <c r="E2544" s="29">
        <f t="shared" si="276"/>
        <v>4</v>
      </c>
      <c r="F2544" s="29">
        <f t="shared" si="277"/>
        <v>51</v>
      </c>
      <c r="G2544" s="29">
        <f t="shared" si="278"/>
        <v>5</v>
      </c>
      <c r="H2544" s="29" t="str">
        <f t="shared" si="279"/>
        <v>Cuma</v>
      </c>
    </row>
    <row r="2545" spans="1:8" ht="10.5" customHeight="1" x14ac:dyDescent="0.25">
      <c r="A2545" s="28">
        <v>44548</v>
      </c>
      <c r="B2545" s="29">
        <f t="shared" si="273"/>
        <v>2021</v>
      </c>
      <c r="C2545" s="29">
        <f t="shared" si="274"/>
        <v>12</v>
      </c>
      <c r="D2545" s="29" t="str">
        <f t="shared" si="275"/>
        <v>Aralık</v>
      </c>
      <c r="E2545" s="29">
        <f t="shared" si="276"/>
        <v>4</v>
      </c>
      <c r="F2545" s="29">
        <f t="shared" si="277"/>
        <v>51</v>
      </c>
      <c r="G2545" s="29">
        <f t="shared" si="278"/>
        <v>6</v>
      </c>
      <c r="H2545" s="29" t="str">
        <f t="shared" si="279"/>
        <v>Cumartesi</v>
      </c>
    </row>
    <row r="2546" spans="1:8" ht="10.5" customHeight="1" x14ac:dyDescent="0.25">
      <c r="A2546" s="28">
        <v>44549</v>
      </c>
      <c r="B2546" s="29">
        <f t="shared" si="273"/>
        <v>2021</v>
      </c>
      <c r="C2546" s="29">
        <f t="shared" si="274"/>
        <v>12</v>
      </c>
      <c r="D2546" s="29" t="str">
        <f t="shared" si="275"/>
        <v>Aralık</v>
      </c>
      <c r="E2546" s="29">
        <f t="shared" si="276"/>
        <v>4</v>
      </c>
      <c r="F2546" s="29">
        <f t="shared" si="277"/>
        <v>51</v>
      </c>
      <c r="G2546" s="29">
        <f t="shared" si="278"/>
        <v>7</v>
      </c>
      <c r="H2546" s="29" t="str">
        <f t="shared" si="279"/>
        <v>Pazar</v>
      </c>
    </row>
    <row r="2547" spans="1:8" ht="10.5" customHeight="1" x14ac:dyDescent="0.25">
      <c r="A2547" s="28">
        <v>44550</v>
      </c>
      <c r="B2547" s="29">
        <f t="shared" si="273"/>
        <v>2021</v>
      </c>
      <c r="C2547" s="29">
        <f t="shared" si="274"/>
        <v>12</v>
      </c>
      <c r="D2547" s="29" t="str">
        <f t="shared" si="275"/>
        <v>Aralık</v>
      </c>
      <c r="E2547" s="29">
        <f t="shared" si="276"/>
        <v>4</v>
      </c>
      <c r="F2547" s="29">
        <f t="shared" si="277"/>
        <v>52</v>
      </c>
      <c r="G2547" s="29">
        <f t="shared" si="278"/>
        <v>1</v>
      </c>
      <c r="H2547" s="29" t="str">
        <f t="shared" si="279"/>
        <v>Pazartesi</v>
      </c>
    </row>
    <row r="2548" spans="1:8" ht="10.5" customHeight="1" x14ac:dyDescent="0.25">
      <c r="A2548" s="28">
        <v>44551</v>
      </c>
      <c r="B2548" s="29">
        <f t="shared" si="273"/>
        <v>2021</v>
      </c>
      <c r="C2548" s="29">
        <f t="shared" si="274"/>
        <v>12</v>
      </c>
      <c r="D2548" s="29" t="str">
        <f t="shared" si="275"/>
        <v>Aralık</v>
      </c>
      <c r="E2548" s="29">
        <f t="shared" si="276"/>
        <v>4</v>
      </c>
      <c r="F2548" s="29">
        <f t="shared" si="277"/>
        <v>52</v>
      </c>
      <c r="G2548" s="29">
        <f t="shared" si="278"/>
        <v>2</v>
      </c>
      <c r="H2548" s="29" t="str">
        <f t="shared" si="279"/>
        <v>Salı</v>
      </c>
    </row>
    <row r="2549" spans="1:8" ht="10.5" customHeight="1" x14ac:dyDescent="0.25">
      <c r="A2549" s="28">
        <v>44552</v>
      </c>
      <c r="B2549" s="29">
        <f t="shared" si="273"/>
        <v>2021</v>
      </c>
      <c r="C2549" s="29">
        <f t="shared" si="274"/>
        <v>12</v>
      </c>
      <c r="D2549" s="29" t="str">
        <f t="shared" si="275"/>
        <v>Aralık</v>
      </c>
      <c r="E2549" s="29">
        <f t="shared" si="276"/>
        <v>4</v>
      </c>
      <c r="F2549" s="29">
        <f t="shared" si="277"/>
        <v>52</v>
      </c>
      <c r="G2549" s="29">
        <f t="shared" si="278"/>
        <v>3</v>
      </c>
      <c r="H2549" s="29" t="str">
        <f t="shared" si="279"/>
        <v>Çarşamba</v>
      </c>
    </row>
    <row r="2550" spans="1:8" ht="10.5" customHeight="1" x14ac:dyDescent="0.25">
      <c r="A2550" s="28">
        <v>44553</v>
      </c>
      <c r="B2550" s="29">
        <f t="shared" si="273"/>
        <v>2021</v>
      </c>
      <c r="C2550" s="29">
        <f t="shared" si="274"/>
        <v>12</v>
      </c>
      <c r="D2550" s="29" t="str">
        <f t="shared" si="275"/>
        <v>Aralık</v>
      </c>
      <c r="E2550" s="29">
        <f t="shared" si="276"/>
        <v>4</v>
      </c>
      <c r="F2550" s="29">
        <f t="shared" si="277"/>
        <v>52</v>
      </c>
      <c r="G2550" s="29">
        <f t="shared" si="278"/>
        <v>4</v>
      </c>
      <c r="H2550" s="29" t="str">
        <f t="shared" si="279"/>
        <v>Perşembe</v>
      </c>
    </row>
    <row r="2551" spans="1:8" ht="10.5" customHeight="1" x14ac:dyDescent="0.25">
      <c r="A2551" s="28">
        <v>44554</v>
      </c>
      <c r="B2551" s="29">
        <f t="shared" si="273"/>
        <v>2021</v>
      </c>
      <c r="C2551" s="29">
        <f t="shared" si="274"/>
        <v>12</v>
      </c>
      <c r="D2551" s="29" t="str">
        <f t="shared" si="275"/>
        <v>Aralık</v>
      </c>
      <c r="E2551" s="29">
        <f t="shared" si="276"/>
        <v>4</v>
      </c>
      <c r="F2551" s="29">
        <f t="shared" si="277"/>
        <v>52</v>
      </c>
      <c r="G2551" s="29">
        <f t="shared" si="278"/>
        <v>5</v>
      </c>
      <c r="H2551" s="29" t="str">
        <f t="shared" si="279"/>
        <v>Cuma</v>
      </c>
    </row>
    <row r="2552" spans="1:8" ht="10.5" customHeight="1" x14ac:dyDescent="0.25">
      <c r="A2552" s="28">
        <v>44555</v>
      </c>
      <c r="B2552" s="29">
        <f t="shared" si="273"/>
        <v>2021</v>
      </c>
      <c r="C2552" s="29">
        <f t="shared" si="274"/>
        <v>12</v>
      </c>
      <c r="D2552" s="29" t="str">
        <f t="shared" si="275"/>
        <v>Aralık</v>
      </c>
      <c r="E2552" s="29">
        <f t="shared" si="276"/>
        <v>4</v>
      </c>
      <c r="F2552" s="29">
        <f t="shared" si="277"/>
        <v>52</v>
      </c>
      <c r="G2552" s="29">
        <f t="shared" si="278"/>
        <v>6</v>
      </c>
      <c r="H2552" s="29" t="str">
        <f t="shared" si="279"/>
        <v>Cumartesi</v>
      </c>
    </row>
    <row r="2553" spans="1:8" ht="10.5" customHeight="1" x14ac:dyDescent="0.25">
      <c r="A2553" s="28">
        <v>44556</v>
      </c>
      <c r="B2553" s="29">
        <f t="shared" si="273"/>
        <v>2021</v>
      </c>
      <c r="C2553" s="29">
        <f t="shared" si="274"/>
        <v>12</v>
      </c>
      <c r="D2553" s="29" t="str">
        <f t="shared" si="275"/>
        <v>Aralık</v>
      </c>
      <c r="E2553" s="29">
        <f t="shared" si="276"/>
        <v>4</v>
      </c>
      <c r="F2553" s="29">
        <f t="shared" si="277"/>
        <v>52</v>
      </c>
      <c r="G2553" s="29">
        <f t="shared" si="278"/>
        <v>7</v>
      </c>
      <c r="H2553" s="29" t="str">
        <f t="shared" si="279"/>
        <v>Pazar</v>
      </c>
    </row>
    <row r="2554" spans="1:8" ht="10.5" customHeight="1" x14ac:dyDescent="0.25">
      <c r="A2554" s="28">
        <v>44557</v>
      </c>
      <c r="B2554" s="29">
        <f t="shared" si="273"/>
        <v>2021</v>
      </c>
      <c r="C2554" s="29">
        <f t="shared" si="274"/>
        <v>12</v>
      </c>
      <c r="D2554" s="29" t="str">
        <f t="shared" si="275"/>
        <v>Aralık</v>
      </c>
      <c r="E2554" s="29">
        <f t="shared" si="276"/>
        <v>4</v>
      </c>
      <c r="F2554" s="29">
        <f t="shared" si="277"/>
        <v>53</v>
      </c>
      <c r="G2554" s="29">
        <f t="shared" si="278"/>
        <v>1</v>
      </c>
      <c r="H2554" s="29" t="str">
        <f t="shared" si="279"/>
        <v>Pazartesi</v>
      </c>
    </row>
    <row r="2555" spans="1:8" ht="10.5" customHeight="1" x14ac:dyDescent="0.25">
      <c r="A2555" s="28">
        <v>44558</v>
      </c>
      <c r="B2555" s="29">
        <f t="shared" si="273"/>
        <v>2021</v>
      </c>
      <c r="C2555" s="29">
        <f t="shared" si="274"/>
        <v>12</v>
      </c>
      <c r="D2555" s="29" t="str">
        <f t="shared" si="275"/>
        <v>Aralık</v>
      </c>
      <c r="E2555" s="29">
        <f t="shared" si="276"/>
        <v>4</v>
      </c>
      <c r="F2555" s="29">
        <f t="shared" si="277"/>
        <v>53</v>
      </c>
      <c r="G2555" s="29">
        <f t="shared" si="278"/>
        <v>2</v>
      </c>
      <c r="H2555" s="29" t="str">
        <f t="shared" si="279"/>
        <v>Salı</v>
      </c>
    </row>
    <row r="2556" spans="1:8" ht="10.5" customHeight="1" x14ac:dyDescent="0.25">
      <c r="A2556" s="28">
        <v>44559</v>
      </c>
      <c r="B2556" s="29">
        <f t="shared" si="273"/>
        <v>2021</v>
      </c>
      <c r="C2556" s="29">
        <f t="shared" si="274"/>
        <v>12</v>
      </c>
      <c r="D2556" s="29" t="str">
        <f t="shared" si="275"/>
        <v>Aralık</v>
      </c>
      <c r="E2556" s="29">
        <f t="shared" si="276"/>
        <v>4</v>
      </c>
      <c r="F2556" s="29">
        <f t="shared" si="277"/>
        <v>53</v>
      </c>
      <c r="G2556" s="29">
        <f t="shared" si="278"/>
        <v>3</v>
      </c>
      <c r="H2556" s="29" t="str">
        <f t="shared" si="279"/>
        <v>Çarşamba</v>
      </c>
    </row>
    <row r="2557" spans="1:8" ht="10.5" customHeight="1" x14ac:dyDescent="0.25">
      <c r="A2557" s="28">
        <v>44560</v>
      </c>
      <c r="B2557" s="29">
        <f t="shared" si="273"/>
        <v>2021</v>
      </c>
      <c r="C2557" s="29">
        <f t="shared" si="274"/>
        <v>12</v>
      </c>
      <c r="D2557" s="29" t="str">
        <f t="shared" si="275"/>
        <v>Aralık</v>
      </c>
      <c r="E2557" s="29">
        <f t="shared" si="276"/>
        <v>4</v>
      </c>
      <c r="F2557" s="29">
        <f t="shared" si="277"/>
        <v>53</v>
      </c>
      <c r="G2557" s="29">
        <f t="shared" si="278"/>
        <v>4</v>
      </c>
      <c r="H2557" s="29" t="str">
        <f t="shared" si="279"/>
        <v>Perşembe</v>
      </c>
    </row>
    <row r="2558" spans="1:8" ht="10.5" customHeight="1" x14ac:dyDescent="0.25">
      <c r="A2558" s="28">
        <v>44561</v>
      </c>
      <c r="B2558" s="29">
        <f t="shared" si="273"/>
        <v>2021</v>
      </c>
      <c r="C2558" s="29">
        <f t="shared" si="274"/>
        <v>12</v>
      </c>
      <c r="D2558" s="29" t="str">
        <f t="shared" si="275"/>
        <v>Aralık</v>
      </c>
      <c r="E2558" s="29">
        <f t="shared" si="276"/>
        <v>4</v>
      </c>
      <c r="F2558" s="29">
        <f t="shared" si="277"/>
        <v>53</v>
      </c>
      <c r="G2558" s="29">
        <f t="shared" si="278"/>
        <v>5</v>
      </c>
      <c r="H2558" s="29" t="str">
        <f t="shared" si="279"/>
        <v>Cuma</v>
      </c>
    </row>
    <row r="2559" spans="1:8" ht="10.5" customHeight="1" x14ac:dyDescent="0.25">
      <c r="A2559" s="28">
        <v>44562</v>
      </c>
      <c r="B2559" s="29">
        <f t="shared" si="273"/>
        <v>2022</v>
      </c>
      <c r="C2559" s="29">
        <f t="shared" si="274"/>
        <v>1</v>
      </c>
      <c r="D2559" s="29" t="str">
        <f t="shared" si="275"/>
        <v>Ocak</v>
      </c>
      <c r="E2559" s="29">
        <f t="shared" si="276"/>
        <v>1</v>
      </c>
      <c r="F2559" s="29">
        <f t="shared" si="277"/>
        <v>1</v>
      </c>
      <c r="G2559" s="29">
        <f t="shared" si="278"/>
        <v>6</v>
      </c>
      <c r="H2559" s="29" t="str">
        <f t="shared" si="279"/>
        <v>Cumartesi</v>
      </c>
    </row>
    <row r="2560" spans="1:8" ht="10.5" customHeight="1" x14ac:dyDescent="0.25">
      <c r="A2560" s="28">
        <v>44563</v>
      </c>
      <c r="B2560" s="29">
        <f t="shared" si="273"/>
        <v>2022</v>
      </c>
      <c r="C2560" s="29">
        <f t="shared" si="274"/>
        <v>1</v>
      </c>
      <c r="D2560" s="29" t="str">
        <f t="shared" si="275"/>
        <v>Ocak</v>
      </c>
      <c r="E2560" s="29">
        <f t="shared" si="276"/>
        <v>1</v>
      </c>
      <c r="F2560" s="29">
        <f t="shared" si="277"/>
        <v>1</v>
      </c>
      <c r="G2560" s="29">
        <f t="shared" si="278"/>
        <v>7</v>
      </c>
      <c r="H2560" s="29" t="str">
        <f t="shared" si="279"/>
        <v>Pazar</v>
      </c>
    </row>
    <row r="2561" spans="1:8" ht="10.5" customHeight="1" x14ac:dyDescent="0.25">
      <c r="A2561" s="28">
        <v>44564</v>
      </c>
      <c r="B2561" s="29">
        <f t="shared" si="273"/>
        <v>2022</v>
      </c>
      <c r="C2561" s="29">
        <f t="shared" si="274"/>
        <v>1</v>
      </c>
      <c r="D2561" s="29" t="str">
        <f t="shared" si="275"/>
        <v>Ocak</v>
      </c>
      <c r="E2561" s="29">
        <f t="shared" si="276"/>
        <v>1</v>
      </c>
      <c r="F2561" s="29">
        <f t="shared" si="277"/>
        <v>2</v>
      </c>
      <c r="G2561" s="29">
        <f t="shared" si="278"/>
        <v>1</v>
      </c>
      <c r="H2561" s="29" t="str">
        <f t="shared" si="279"/>
        <v>Pazartesi</v>
      </c>
    </row>
    <row r="2562" spans="1:8" ht="10.5" customHeight="1" x14ac:dyDescent="0.25">
      <c r="A2562" s="28">
        <v>44565</v>
      </c>
      <c r="B2562" s="29">
        <f t="shared" ref="B2562:B2625" si="280">IF(A2562="","",YEAR(A2562))</f>
        <v>2022</v>
      </c>
      <c r="C2562" s="29">
        <f t="shared" ref="C2562:C2625" si="281">IF(A2562="","",MONTH(A2562))</f>
        <v>1</v>
      </c>
      <c r="D2562" s="29" t="str">
        <f t="shared" ref="D2562:D2625" si="282">IF(A2562="","",CHOOSE(MONTH(A2562),"Ocak","Şubat","Mart","Nisan","Mayıs","Haziran","Temmuz","Ağustos","Eylül","Ekim","Kasım","Aralık"))</f>
        <v>Ocak</v>
      </c>
      <c r="E2562" s="29">
        <f t="shared" ref="E2562:E2625" si="283">IF(A2562="","",ROUNDUP(MONTH(A2562)/3,0))</f>
        <v>1</v>
      </c>
      <c r="F2562" s="29">
        <f t="shared" ref="F2562:F2625" si="284">IF(A2562="","",WEEKNUM(A2562,2))</f>
        <v>2</v>
      </c>
      <c r="G2562" s="29">
        <f t="shared" ref="G2562:G2625" si="285">IF(A2562="","",WEEKDAY(A2562,2))</f>
        <v>2</v>
      </c>
      <c r="H2562" s="29" t="str">
        <f t="shared" ref="H2562:H2625" si="286">IF(A2562="","",CHOOSE(WEEKDAY(A2562,2),"Pazartesi","Salı","Çarşamba","Perşembe","Cuma","Cumartesi","Pazar"))</f>
        <v>Salı</v>
      </c>
    </row>
    <row r="2563" spans="1:8" ht="10.5" customHeight="1" x14ac:dyDescent="0.25">
      <c r="A2563" s="28">
        <v>44566</v>
      </c>
      <c r="B2563" s="29">
        <f t="shared" si="280"/>
        <v>2022</v>
      </c>
      <c r="C2563" s="29">
        <f t="shared" si="281"/>
        <v>1</v>
      </c>
      <c r="D2563" s="29" t="str">
        <f t="shared" si="282"/>
        <v>Ocak</v>
      </c>
      <c r="E2563" s="29">
        <f t="shared" si="283"/>
        <v>1</v>
      </c>
      <c r="F2563" s="29">
        <f t="shared" si="284"/>
        <v>2</v>
      </c>
      <c r="G2563" s="29">
        <f t="shared" si="285"/>
        <v>3</v>
      </c>
      <c r="H2563" s="29" t="str">
        <f t="shared" si="286"/>
        <v>Çarşamba</v>
      </c>
    </row>
    <row r="2564" spans="1:8" ht="10.5" customHeight="1" x14ac:dyDescent="0.25">
      <c r="A2564" s="28">
        <v>44567</v>
      </c>
      <c r="B2564" s="29">
        <f t="shared" si="280"/>
        <v>2022</v>
      </c>
      <c r="C2564" s="29">
        <f t="shared" si="281"/>
        <v>1</v>
      </c>
      <c r="D2564" s="29" t="str">
        <f t="shared" si="282"/>
        <v>Ocak</v>
      </c>
      <c r="E2564" s="29">
        <f t="shared" si="283"/>
        <v>1</v>
      </c>
      <c r="F2564" s="29">
        <f t="shared" si="284"/>
        <v>2</v>
      </c>
      <c r="G2564" s="29">
        <f t="shared" si="285"/>
        <v>4</v>
      </c>
      <c r="H2564" s="29" t="str">
        <f t="shared" si="286"/>
        <v>Perşembe</v>
      </c>
    </row>
    <row r="2565" spans="1:8" ht="10.5" customHeight="1" x14ac:dyDescent="0.25">
      <c r="A2565" s="28">
        <v>44568</v>
      </c>
      <c r="B2565" s="29">
        <f t="shared" si="280"/>
        <v>2022</v>
      </c>
      <c r="C2565" s="29">
        <f t="shared" si="281"/>
        <v>1</v>
      </c>
      <c r="D2565" s="29" t="str">
        <f t="shared" si="282"/>
        <v>Ocak</v>
      </c>
      <c r="E2565" s="29">
        <f t="shared" si="283"/>
        <v>1</v>
      </c>
      <c r="F2565" s="29">
        <f t="shared" si="284"/>
        <v>2</v>
      </c>
      <c r="G2565" s="29">
        <f t="shared" si="285"/>
        <v>5</v>
      </c>
      <c r="H2565" s="29" t="str">
        <f t="shared" si="286"/>
        <v>Cuma</v>
      </c>
    </row>
    <row r="2566" spans="1:8" ht="10.5" customHeight="1" x14ac:dyDescent="0.25">
      <c r="A2566" s="28">
        <v>44569</v>
      </c>
      <c r="B2566" s="29">
        <f t="shared" si="280"/>
        <v>2022</v>
      </c>
      <c r="C2566" s="29">
        <f t="shared" si="281"/>
        <v>1</v>
      </c>
      <c r="D2566" s="29" t="str">
        <f t="shared" si="282"/>
        <v>Ocak</v>
      </c>
      <c r="E2566" s="29">
        <f t="shared" si="283"/>
        <v>1</v>
      </c>
      <c r="F2566" s="29">
        <f t="shared" si="284"/>
        <v>2</v>
      </c>
      <c r="G2566" s="29">
        <f t="shared" si="285"/>
        <v>6</v>
      </c>
      <c r="H2566" s="29" t="str">
        <f t="shared" si="286"/>
        <v>Cumartesi</v>
      </c>
    </row>
    <row r="2567" spans="1:8" ht="10.5" customHeight="1" x14ac:dyDescent="0.25">
      <c r="A2567" s="28">
        <v>44570</v>
      </c>
      <c r="B2567" s="29">
        <f t="shared" si="280"/>
        <v>2022</v>
      </c>
      <c r="C2567" s="29">
        <f t="shared" si="281"/>
        <v>1</v>
      </c>
      <c r="D2567" s="29" t="str">
        <f t="shared" si="282"/>
        <v>Ocak</v>
      </c>
      <c r="E2567" s="29">
        <f t="shared" si="283"/>
        <v>1</v>
      </c>
      <c r="F2567" s="29">
        <f t="shared" si="284"/>
        <v>2</v>
      </c>
      <c r="G2567" s="29">
        <f t="shared" si="285"/>
        <v>7</v>
      </c>
      <c r="H2567" s="29" t="str">
        <f t="shared" si="286"/>
        <v>Pazar</v>
      </c>
    </row>
    <row r="2568" spans="1:8" ht="10.5" customHeight="1" x14ac:dyDescent="0.25">
      <c r="A2568" s="28">
        <v>44571</v>
      </c>
      <c r="B2568" s="29">
        <f t="shared" si="280"/>
        <v>2022</v>
      </c>
      <c r="C2568" s="29">
        <f t="shared" si="281"/>
        <v>1</v>
      </c>
      <c r="D2568" s="29" t="str">
        <f t="shared" si="282"/>
        <v>Ocak</v>
      </c>
      <c r="E2568" s="29">
        <f t="shared" si="283"/>
        <v>1</v>
      </c>
      <c r="F2568" s="29">
        <f t="shared" si="284"/>
        <v>3</v>
      </c>
      <c r="G2568" s="29">
        <f t="shared" si="285"/>
        <v>1</v>
      </c>
      <c r="H2568" s="29" t="str">
        <f t="shared" si="286"/>
        <v>Pazartesi</v>
      </c>
    </row>
    <row r="2569" spans="1:8" ht="10.5" customHeight="1" x14ac:dyDescent="0.25">
      <c r="A2569" s="28">
        <v>44572</v>
      </c>
      <c r="B2569" s="29">
        <f t="shared" si="280"/>
        <v>2022</v>
      </c>
      <c r="C2569" s="29">
        <f t="shared" si="281"/>
        <v>1</v>
      </c>
      <c r="D2569" s="29" t="str">
        <f t="shared" si="282"/>
        <v>Ocak</v>
      </c>
      <c r="E2569" s="29">
        <f t="shared" si="283"/>
        <v>1</v>
      </c>
      <c r="F2569" s="29">
        <f t="shared" si="284"/>
        <v>3</v>
      </c>
      <c r="G2569" s="29">
        <f t="shared" si="285"/>
        <v>2</v>
      </c>
      <c r="H2569" s="29" t="str">
        <f t="shared" si="286"/>
        <v>Salı</v>
      </c>
    </row>
    <row r="2570" spans="1:8" ht="10.5" customHeight="1" x14ac:dyDescent="0.25">
      <c r="A2570" s="28">
        <v>44573</v>
      </c>
      <c r="B2570" s="29">
        <f t="shared" si="280"/>
        <v>2022</v>
      </c>
      <c r="C2570" s="29">
        <f t="shared" si="281"/>
        <v>1</v>
      </c>
      <c r="D2570" s="29" t="str">
        <f t="shared" si="282"/>
        <v>Ocak</v>
      </c>
      <c r="E2570" s="29">
        <f t="shared" si="283"/>
        <v>1</v>
      </c>
      <c r="F2570" s="29">
        <f t="shared" si="284"/>
        <v>3</v>
      </c>
      <c r="G2570" s="29">
        <f t="shared" si="285"/>
        <v>3</v>
      </c>
      <c r="H2570" s="29" t="str">
        <f t="shared" si="286"/>
        <v>Çarşamba</v>
      </c>
    </row>
    <row r="2571" spans="1:8" ht="10.5" customHeight="1" x14ac:dyDescent="0.25">
      <c r="A2571" s="28">
        <v>44574</v>
      </c>
      <c r="B2571" s="29">
        <f t="shared" si="280"/>
        <v>2022</v>
      </c>
      <c r="C2571" s="29">
        <f t="shared" si="281"/>
        <v>1</v>
      </c>
      <c r="D2571" s="29" t="str">
        <f t="shared" si="282"/>
        <v>Ocak</v>
      </c>
      <c r="E2571" s="29">
        <f t="shared" si="283"/>
        <v>1</v>
      </c>
      <c r="F2571" s="29">
        <f t="shared" si="284"/>
        <v>3</v>
      </c>
      <c r="G2571" s="29">
        <f t="shared" si="285"/>
        <v>4</v>
      </c>
      <c r="H2571" s="29" t="str">
        <f t="shared" si="286"/>
        <v>Perşembe</v>
      </c>
    </row>
    <row r="2572" spans="1:8" ht="10.5" customHeight="1" x14ac:dyDescent="0.25">
      <c r="A2572" s="28">
        <v>44575</v>
      </c>
      <c r="B2572" s="29">
        <f t="shared" si="280"/>
        <v>2022</v>
      </c>
      <c r="C2572" s="29">
        <f t="shared" si="281"/>
        <v>1</v>
      </c>
      <c r="D2572" s="29" t="str">
        <f t="shared" si="282"/>
        <v>Ocak</v>
      </c>
      <c r="E2572" s="29">
        <f t="shared" si="283"/>
        <v>1</v>
      </c>
      <c r="F2572" s="29">
        <f t="shared" si="284"/>
        <v>3</v>
      </c>
      <c r="G2572" s="29">
        <f t="shared" si="285"/>
        <v>5</v>
      </c>
      <c r="H2572" s="29" t="str">
        <f t="shared" si="286"/>
        <v>Cuma</v>
      </c>
    </row>
    <row r="2573" spans="1:8" ht="10.5" customHeight="1" x14ac:dyDescent="0.25">
      <c r="A2573" s="28">
        <v>44576</v>
      </c>
      <c r="B2573" s="29">
        <f t="shared" si="280"/>
        <v>2022</v>
      </c>
      <c r="C2573" s="29">
        <f t="shared" si="281"/>
        <v>1</v>
      </c>
      <c r="D2573" s="29" t="str">
        <f t="shared" si="282"/>
        <v>Ocak</v>
      </c>
      <c r="E2573" s="29">
        <f t="shared" si="283"/>
        <v>1</v>
      </c>
      <c r="F2573" s="29">
        <f t="shared" si="284"/>
        <v>3</v>
      </c>
      <c r="G2573" s="29">
        <f t="shared" si="285"/>
        <v>6</v>
      </c>
      <c r="H2573" s="29" t="str">
        <f t="shared" si="286"/>
        <v>Cumartesi</v>
      </c>
    </row>
    <row r="2574" spans="1:8" ht="10.5" customHeight="1" x14ac:dyDescent="0.25">
      <c r="A2574" s="28">
        <v>44577</v>
      </c>
      <c r="B2574" s="29">
        <f t="shared" si="280"/>
        <v>2022</v>
      </c>
      <c r="C2574" s="29">
        <f t="shared" si="281"/>
        <v>1</v>
      </c>
      <c r="D2574" s="29" t="str">
        <f t="shared" si="282"/>
        <v>Ocak</v>
      </c>
      <c r="E2574" s="29">
        <f t="shared" si="283"/>
        <v>1</v>
      </c>
      <c r="F2574" s="29">
        <f t="shared" si="284"/>
        <v>3</v>
      </c>
      <c r="G2574" s="29">
        <f t="shared" si="285"/>
        <v>7</v>
      </c>
      <c r="H2574" s="29" t="str">
        <f t="shared" si="286"/>
        <v>Pazar</v>
      </c>
    </row>
    <row r="2575" spans="1:8" ht="10.5" customHeight="1" x14ac:dyDescent="0.25">
      <c r="A2575" s="28">
        <v>44578</v>
      </c>
      <c r="B2575" s="29">
        <f t="shared" si="280"/>
        <v>2022</v>
      </c>
      <c r="C2575" s="29">
        <f t="shared" si="281"/>
        <v>1</v>
      </c>
      <c r="D2575" s="29" t="str">
        <f t="shared" si="282"/>
        <v>Ocak</v>
      </c>
      <c r="E2575" s="29">
        <f t="shared" si="283"/>
        <v>1</v>
      </c>
      <c r="F2575" s="29">
        <f t="shared" si="284"/>
        <v>4</v>
      </c>
      <c r="G2575" s="29">
        <f t="shared" si="285"/>
        <v>1</v>
      </c>
      <c r="H2575" s="29" t="str">
        <f t="shared" si="286"/>
        <v>Pazartesi</v>
      </c>
    </row>
    <row r="2576" spans="1:8" ht="10.5" customHeight="1" x14ac:dyDescent="0.25">
      <c r="A2576" s="28">
        <v>44579</v>
      </c>
      <c r="B2576" s="29">
        <f t="shared" si="280"/>
        <v>2022</v>
      </c>
      <c r="C2576" s="29">
        <f t="shared" si="281"/>
        <v>1</v>
      </c>
      <c r="D2576" s="29" t="str">
        <f t="shared" si="282"/>
        <v>Ocak</v>
      </c>
      <c r="E2576" s="29">
        <f t="shared" si="283"/>
        <v>1</v>
      </c>
      <c r="F2576" s="29">
        <f t="shared" si="284"/>
        <v>4</v>
      </c>
      <c r="G2576" s="29">
        <f t="shared" si="285"/>
        <v>2</v>
      </c>
      <c r="H2576" s="29" t="str">
        <f t="shared" si="286"/>
        <v>Salı</v>
      </c>
    </row>
    <row r="2577" spans="1:8" ht="10.5" customHeight="1" x14ac:dyDescent="0.25">
      <c r="A2577" s="28">
        <v>44580</v>
      </c>
      <c r="B2577" s="29">
        <f t="shared" si="280"/>
        <v>2022</v>
      </c>
      <c r="C2577" s="29">
        <f t="shared" si="281"/>
        <v>1</v>
      </c>
      <c r="D2577" s="29" t="str">
        <f t="shared" si="282"/>
        <v>Ocak</v>
      </c>
      <c r="E2577" s="29">
        <f t="shared" si="283"/>
        <v>1</v>
      </c>
      <c r="F2577" s="29">
        <f t="shared" si="284"/>
        <v>4</v>
      </c>
      <c r="G2577" s="29">
        <f t="shared" si="285"/>
        <v>3</v>
      </c>
      <c r="H2577" s="29" t="str">
        <f t="shared" si="286"/>
        <v>Çarşamba</v>
      </c>
    </row>
    <row r="2578" spans="1:8" ht="10.5" customHeight="1" x14ac:dyDescent="0.25">
      <c r="A2578" s="28">
        <v>44581</v>
      </c>
      <c r="B2578" s="29">
        <f t="shared" si="280"/>
        <v>2022</v>
      </c>
      <c r="C2578" s="29">
        <f t="shared" si="281"/>
        <v>1</v>
      </c>
      <c r="D2578" s="29" t="str">
        <f t="shared" si="282"/>
        <v>Ocak</v>
      </c>
      <c r="E2578" s="29">
        <f t="shared" si="283"/>
        <v>1</v>
      </c>
      <c r="F2578" s="29">
        <f t="shared" si="284"/>
        <v>4</v>
      </c>
      <c r="G2578" s="29">
        <f t="shared" si="285"/>
        <v>4</v>
      </c>
      <c r="H2578" s="29" t="str">
        <f t="shared" si="286"/>
        <v>Perşembe</v>
      </c>
    </row>
    <row r="2579" spans="1:8" ht="10.5" customHeight="1" x14ac:dyDescent="0.25">
      <c r="A2579" s="28">
        <v>44582</v>
      </c>
      <c r="B2579" s="29">
        <f t="shared" si="280"/>
        <v>2022</v>
      </c>
      <c r="C2579" s="29">
        <f t="shared" si="281"/>
        <v>1</v>
      </c>
      <c r="D2579" s="29" t="str">
        <f t="shared" si="282"/>
        <v>Ocak</v>
      </c>
      <c r="E2579" s="29">
        <f t="shared" si="283"/>
        <v>1</v>
      </c>
      <c r="F2579" s="29">
        <f t="shared" si="284"/>
        <v>4</v>
      </c>
      <c r="G2579" s="29">
        <f t="shared" si="285"/>
        <v>5</v>
      </c>
      <c r="H2579" s="29" t="str">
        <f t="shared" si="286"/>
        <v>Cuma</v>
      </c>
    </row>
    <row r="2580" spans="1:8" ht="10.5" customHeight="1" x14ac:dyDescent="0.25">
      <c r="A2580" s="28">
        <v>44583</v>
      </c>
      <c r="B2580" s="29">
        <f t="shared" si="280"/>
        <v>2022</v>
      </c>
      <c r="C2580" s="29">
        <f t="shared" si="281"/>
        <v>1</v>
      </c>
      <c r="D2580" s="29" t="str">
        <f t="shared" si="282"/>
        <v>Ocak</v>
      </c>
      <c r="E2580" s="29">
        <f t="shared" si="283"/>
        <v>1</v>
      </c>
      <c r="F2580" s="29">
        <f t="shared" si="284"/>
        <v>4</v>
      </c>
      <c r="G2580" s="29">
        <f t="shared" si="285"/>
        <v>6</v>
      </c>
      <c r="H2580" s="29" t="str">
        <f t="shared" si="286"/>
        <v>Cumartesi</v>
      </c>
    </row>
    <row r="2581" spans="1:8" ht="10.5" customHeight="1" x14ac:dyDescent="0.25">
      <c r="A2581" s="28">
        <v>44584</v>
      </c>
      <c r="B2581" s="29">
        <f t="shared" si="280"/>
        <v>2022</v>
      </c>
      <c r="C2581" s="29">
        <f t="shared" si="281"/>
        <v>1</v>
      </c>
      <c r="D2581" s="29" t="str">
        <f t="shared" si="282"/>
        <v>Ocak</v>
      </c>
      <c r="E2581" s="29">
        <f t="shared" si="283"/>
        <v>1</v>
      </c>
      <c r="F2581" s="29">
        <f t="shared" si="284"/>
        <v>4</v>
      </c>
      <c r="G2581" s="29">
        <f t="shared" si="285"/>
        <v>7</v>
      </c>
      <c r="H2581" s="29" t="str">
        <f t="shared" si="286"/>
        <v>Pazar</v>
      </c>
    </row>
    <row r="2582" spans="1:8" ht="10.5" customHeight="1" x14ac:dyDescent="0.25">
      <c r="A2582" s="28">
        <v>44585</v>
      </c>
      <c r="B2582" s="29">
        <f t="shared" si="280"/>
        <v>2022</v>
      </c>
      <c r="C2582" s="29">
        <f t="shared" si="281"/>
        <v>1</v>
      </c>
      <c r="D2582" s="29" t="str">
        <f t="shared" si="282"/>
        <v>Ocak</v>
      </c>
      <c r="E2582" s="29">
        <f t="shared" si="283"/>
        <v>1</v>
      </c>
      <c r="F2582" s="29">
        <f t="shared" si="284"/>
        <v>5</v>
      </c>
      <c r="G2582" s="29">
        <f t="shared" si="285"/>
        <v>1</v>
      </c>
      <c r="H2582" s="29" t="str">
        <f t="shared" si="286"/>
        <v>Pazartesi</v>
      </c>
    </row>
    <row r="2583" spans="1:8" ht="10.5" customHeight="1" x14ac:dyDescent="0.25">
      <c r="A2583" s="28">
        <v>44586</v>
      </c>
      <c r="B2583" s="29">
        <f t="shared" si="280"/>
        <v>2022</v>
      </c>
      <c r="C2583" s="29">
        <f t="shared" si="281"/>
        <v>1</v>
      </c>
      <c r="D2583" s="29" t="str">
        <f t="shared" si="282"/>
        <v>Ocak</v>
      </c>
      <c r="E2583" s="29">
        <f t="shared" si="283"/>
        <v>1</v>
      </c>
      <c r="F2583" s="29">
        <f t="shared" si="284"/>
        <v>5</v>
      </c>
      <c r="G2583" s="29">
        <f t="shared" si="285"/>
        <v>2</v>
      </c>
      <c r="H2583" s="29" t="str">
        <f t="shared" si="286"/>
        <v>Salı</v>
      </c>
    </row>
    <row r="2584" spans="1:8" ht="10.5" customHeight="1" x14ac:dyDescent="0.25">
      <c r="A2584" s="28">
        <v>44587</v>
      </c>
      <c r="B2584" s="29">
        <f t="shared" si="280"/>
        <v>2022</v>
      </c>
      <c r="C2584" s="29">
        <f t="shared" si="281"/>
        <v>1</v>
      </c>
      <c r="D2584" s="29" t="str">
        <f t="shared" si="282"/>
        <v>Ocak</v>
      </c>
      <c r="E2584" s="29">
        <f t="shared" si="283"/>
        <v>1</v>
      </c>
      <c r="F2584" s="29">
        <f t="shared" si="284"/>
        <v>5</v>
      </c>
      <c r="G2584" s="29">
        <f t="shared" si="285"/>
        <v>3</v>
      </c>
      <c r="H2584" s="29" t="str">
        <f t="shared" si="286"/>
        <v>Çarşamba</v>
      </c>
    </row>
    <row r="2585" spans="1:8" ht="10.5" customHeight="1" x14ac:dyDescent="0.25">
      <c r="A2585" s="28">
        <v>44588</v>
      </c>
      <c r="B2585" s="29">
        <f t="shared" si="280"/>
        <v>2022</v>
      </c>
      <c r="C2585" s="29">
        <f t="shared" si="281"/>
        <v>1</v>
      </c>
      <c r="D2585" s="29" t="str">
        <f t="shared" si="282"/>
        <v>Ocak</v>
      </c>
      <c r="E2585" s="29">
        <f t="shared" si="283"/>
        <v>1</v>
      </c>
      <c r="F2585" s="29">
        <f t="shared" si="284"/>
        <v>5</v>
      </c>
      <c r="G2585" s="29">
        <f t="shared" si="285"/>
        <v>4</v>
      </c>
      <c r="H2585" s="29" t="str">
        <f t="shared" si="286"/>
        <v>Perşembe</v>
      </c>
    </row>
    <row r="2586" spans="1:8" ht="10.5" customHeight="1" x14ac:dyDescent="0.25">
      <c r="A2586" s="28">
        <v>44589</v>
      </c>
      <c r="B2586" s="29">
        <f t="shared" si="280"/>
        <v>2022</v>
      </c>
      <c r="C2586" s="29">
        <f t="shared" si="281"/>
        <v>1</v>
      </c>
      <c r="D2586" s="29" t="str">
        <f t="shared" si="282"/>
        <v>Ocak</v>
      </c>
      <c r="E2586" s="29">
        <f t="shared" si="283"/>
        <v>1</v>
      </c>
      <c r="F2586" s="29">
        <f t="shared" si="284"/>
        <v>5</v>
      </c>
      <c r="G2586" s="29">
        <f t="shared" si="285"/>
        <v>5</v>
      </c>
      <c r="H2586" s="29" t="str">
        <f t="shared" si="286"/>
        <v>Cuma</v>
      </c>
    </row>
    <row r="2587" spans="1:8" ht="10.5" customHeight="1" x14ac:dyDescent="0.25">
      <c r="A2587" s="28">
        <v>44590</v>
      </c>
      <c r="B2587" s="29">
        <f t="shared" si="280"/>
        <v>2022</v>
      </c>
      <c r="C2587" s="29">
        <f t="shared" si="281"/>
        <v>1</v>
      </c>
      <c r="D2587" s="29" t="str">
        <f t="shared" si="282"/>
        <v>Ocak</v>
      </c>
      <c r="E2587" s="29">
        <f t="shared" si="283"/>
        <v>1</v>
      </c>
      <c r="F2587" s="29">
        <f t="shared" si="284"/>
        <v>5</v>
      </c>
      <c r="G2587" s="29">
        <f t="shared" si="285"/>
        <v>6</v>
      </c>
      <c r="H2587" s="29" t="str">
        <f t="shared" si="286"/>
        <v>Cumartesi</v>
      </c>
    </row>
    <row r="2588" spans="1:8" ht="10.5" customHeight="1" x14ac:dyDescent="0.25">
      <c r="A2588" s="28">
        <v>44591</v>
      </c>
      <c r="B2588" s="29">
        <f t="shared" si="280"/>
        <v>2022</v>
      </c>
      <c r="C2588" s="29">
        <f t="shared" si="281"/>
        <v>1</v>
      </c>
      <c r="D2588" s="29" t="str">
        <f t="shared" si="282"/>
        <v>Ocak</v>
      </c>
      <c r="E2588" s="29">
        <f t="shared" si="283"/>
        <v>1</v>
      </c>
      <c r="F2588" s="29">
        <f t="shared" si="284"/>
        <v>5</v>
      </c>
      <c r="G2588" s="29">
        <f t="shared" si="285"/>
        <v>7</v>
      </c>
      <c r="H2588" s="29" t="str">
        <f t="shared" si="286"/>
        <v>Pazar</v>
      </c>
    </row>
    <row r="2589" spans="1:8" ht="10.5" customHeight="1" x14ac:dyDescent="0.25">
      <c r="A2589" s="28">
        <v>44592</v>
      </c>
      <c r="B2589" s="29">
        <f t="shared" si="280"/>
        <v>2022</v>
      </c>
      <c r="C2589" s="29">
        <f t="shared" si="281"/>
        <v>1</v>
      </c>
      <c r="D2589" s="29" t="str">
        <f t="shared" si="282"/>
        <v>Ocak</v>
      </c>
      <c r="E2589" s="29">
        <f t="shared" si="283"/>
        <v>1</v>
      </c>
      <c r="F2589" s="29">
        <f t="shared" si="284"/>
        <v>6</v>
      </c>
      <c r="G2589" s="29">
        <f t="shared" si="285"/>
        <v>1</v>
      </c>
      <c r="H2589" s="29" t="str">
        <f t="shared" si="286"/>
        <v>Pazartesi</v>
      </c>
    </row>
    <row r="2590" spans="1:8" ht="10.5" customHeight="1" x14ac:dyDescent="0.25">
      <c r="A2590" s="28">
        <v>44593</v>
      </c>
      <c r="B2590" s="29">
        <f t="shared" si="280"/>
        <v>2022</v>
      </c>
      <c r="C2590" s="29">
        <f t="shared" si="281"/>
        <v>2</v>
      </c>
      <c r="D2590" s="29" t="str">
        <f t="shared" si="282"/>
        <v>Şubat</v>
      </c>
      <c r="E2590" s="29">
        <f t="shared" si="283"/>
        <v>1</v>
      </c>
      <c r="F2590" s="29">
        <f t="shared" si="284"/>
        <v>6</v>
      </c>
      <c r="G2590" s="29">
        <f t="shared" si="285"/>
        <v>2</v>
      </c>
      <c r="H2590" s="29" t="str">
        <f t="shared" si="286"/>
        <v>Salı</v>
      </c>
    </row>
    <row r="2591" spans="1:8" ht="10.5" customHeight="1" x14ac:dyDescent="0.25">
      <c r="A2591" s="28">
        <v>44594</v>
      </c>
      <c r="B2591" s="29">
        <f t="shared" si="280"/>
        <v>2022</v>
      </c>
      <c r="C2591" s="29">
        <f t="shared" si="281"/>
        <v>2</v>
      </c>
      <c r="D2591" s="29" t="str">
        <f t="shared" si="282"/>
        <v>Şubat</v>
      </c>
      <c r="E2591" s="29">
        <f t="shared" si="283"/>
        <v>1</v>
      </c>
      <c r="F2591" s="29">
        <f t="shared" si="284"/>
        <v>6</v>
      </c>
      <c r="G2591" s="29">
        <f t="shared" si="285"/>
        <v>3</v>
      </c>
      <c r="H2591" s="29" t="str">
        <f t="shared" si="286"/>
        <v>Çarşamba</v>
      </c>
    </row>
    <row r="2592" spans="1:8" ht="10.5" customHeight="1" x14ac:dyDescent="0.25">
      <c r="A2592" s="28">
        <v>44595</v>
      </c>
      <c r="B2592" s="29">
        <f t="shared" si="280"/>
        <v>2022</v>
      </c>
      <c r="C2592" s="29">
        <f t="shared" si="281"/>
        <v>2</v>
      </c>
      <c r="D2592" s="29" t="str">
        <f t="shared" si="282"/>
        <v>Şubat</v>
      </c>
      <c r="E2592" s="29">
        <f t="shared" si="283"/>
        <v>1</v>
      </c>
      <c r="F2592" s="29">
        <f t="shared" si="284"/>
        <v>6</v>
      </c>
      <c r="G2592" s="29">
        <f t="shared" si="285"/>
        <v>4</v>
      </c>
      <c r="H2592" s="29" t="str">
        <f t="shared" si="286"/>
        <v>Perşembe</v>
      </c>
    </row>
    <row r="2593" spans="1:8" ht="10.5" customHeight="1" x14ac:dyDescent="0.25">
      <c r="A2593" s="28">
        <v>44596</v>
      </c>
      <c r="B2593" s="29">
        <f t="shared" si="280"/>
        <v>2022</v>
      </c>
      <c r="C2593" s="29">
        <f t="shared" si="281"/>
        <v>2</v>
      </c>
      <c r="D2593" s="29" t="str">
        <f t="shared" si="282"/>
        <v>Şubat</v>
      </c>
      <c r="E2593" s="29">
        <f t="shared" si="283"/>
        <v>1</v>
      </c>
      <c r="F2593" s="29">
        <f t="shared" si="284"/>
        <v>6</v>
      </c>
      <c r="G2593" s="29">
        <f t="shared" si="285"/>
        <v>5</v>
      </c>
      <c r="H2593" s="29" t="str">
        <f t="shared" si="286"/>
        <v>Cuma</v>
      </c>
    </row>
    <row r="2594" spans="1:8" ht="10.5" customHeight="1" x14ac:dyDescent="0.25">
      <c r="A2594" s="28">
        <v>44597</v>
      </c>
      <c r="B2594" s="29">
        <f t="shared" si="280"/>
        <v>2022</v>
      </c>
      <c r="C2594" s="29">
        <f t="shared" si="281"/>
        <v>2</v>
      </c>
      <c r="D2594" s="29" t="str">
        <f t="shared" si="282"/>
        <v>Şubat</v>
      </c>
      <c r="E2594" s="29">
        <f t="shared" si="283"/>
        <v>1</v>
      </c>
      <c r="F2594" s="29">
        <f t="shared" si="284"/>
        <v>6</v>
      </c>
      <c r="G2594" s="29">
        <f t="shared" si="285"/>
        <v>6</v>
      </c>
      <c r="H2594" s="29" t="str">
        <f t="shared" si="286"/>
        <v>Cumartesi</v>
      </c>
    </row>
    <row r="2595" spans="1:8" ht="10.5" customHeight="1" x14ac:dyDescent="0.25">
      <c r="A2595" s="28">
        <v>44598</v>
      </c>
      <c r="B2595" s="29">
        <f t="shared" si="280"/>
        <v>2022</v>
      </c>
      <c r="C2595" s="29">
        <f t="shared" si="281"/>
        <v>2</v>
      </c>
      <c r="D2595" s="29" t="str">
        <f t="shared" si="282"/>
        <v>Şubat</v>
      </c>
      <c r="E2595" s="29">
        <f t="shared" si="283"/>
        <v>1</v>
      </c>
      <c r="F2595" s="29">
        <f t="shared" si="284"/>
        <v>6</v>
      </c>
      <c r="G2595" s="29">
        <f t="shared" si="285"/>
        <v>7</v>
      </c>
      <c r="H2595" s="29" t="str">
        <f t="shared" si="286"/>
        <v>Pazar</v>
      </c>
    </row>
    <row r="2596" spans="1:8" ht="10.5" customHeight="1" x14ac:dyDescent="0.25">
      <c r="A2596" s="28">
        <v>44599</v>
      </c>
      <c r="B2596" s="29">
        <f t="shared" si="280"/>
        <v>2022</v>
      </c>
      <c r="C2596" s="29">
        <f t="shared" si="281"/>
        <v>2</v>
      </c>
      <c r="D2596" s="29" t="str">
        <f t="shared" si="282"/>
        <v>Şubat</v>
      </c>
      <c r="E2596" s="29">
        <f t="shared" si="283"/>
        <v>1</v>
      </c>
      <c r="F2596" s="29">
        <f t="shared" si="284"/>
        <v>7</v>
      </c>
      <c r="G2596" s="29">
        <f t="shared" si="285"/>
        <v>1</v>
      </c>
      <c r="H2596" s="29" t="str">
        <f t="shared" si="286"/>
        <v>Pazartesi</v>
      </c>
    </row>
    <row r="2597" spans="1:8" ht="10.5" customHeight="1" x14ac:dyDescent="0.25">
      <c r="A2597" s="28">
        <v>44600</v>
      </c>
      <c r="B2597" s="29">
        <f t="shared" si="280"/>
        <v>2022</v>
      </c>
      <c r="C2597" s="29">
        <f t="shared" si="281"/>
        <v>2</v>
      </c>
      <c r="D2597" s="29" t="str">
        <f t="shared" si="282"/>
        <v>Şubat</v>
      </c>
      <c r="E2597" s="29">
        <f t="shared" si="283"/>
        <v>1</v>
      </c>
      <c r="F2597" s="29">
        <f t="shared" si="284"/>
        <v>7</v>
      </c>
      <c r="G2597" s="29">
        <f t="shared" si="285"/>
        <v>2</v>
      </c>
      <c r="H2597" s="29" t="str">
        <f t="shared" si="286"/>
        <v>Salı</v>
      </c>
    </row>
    <row r="2598" spans="1:8" ht="10.5" customHeight="1" x14ac:dyDescent="0.25">
      <c r="A2598" s="28">
        <v>44601</v>
      </c>
      <c r="B2598" s="29">
        <f t="shared" si="280"/>
        <v>2022</v>
      </c>
      <c r="C2598" s="29">
        <f t="shared" si="281"/>
        <v>2</v>
      </c>
      <c r="D2598" s="29" t="str">
        <f t="shared" si="282"/>
        <v>Şubat</v>
      </c>
      <c r="E2598" s="29">
        <f t="shared" si="283"/>
        <v>1</v>
      </c>
      <c r="F2598" s="29">
        <f t="shared" si="284"/>
        <v>7</v>
      </c>
      <c r="G2598" s="29">
        <f t="shared" si="285"/>
        <v>3</v>
      </c>
      <c r="H2598" s="29" t="str">
        <f t="shared" si="286"/>
        <v>Çarşamba</v>
      </c>
    </row>
    <row r="2599" spans="1:8" ht="10.5" customHeight="1" x14ac:dyDescent="0.25">
      <c r="A2599" s="28">
        <v>44602</v>
      </c>
      <c r="B2599" s="29">
        <f t="shared" si="280"/>
        <v>2022</v>
      </c>
      <c r="C2599" s="29">
        <f t="shared" si="281"/>
        <v>2</v>
      </c>
      <c r="D2599" s="29" t="str">
        <f t="shared" si="282"/>
        <v>Şubat</v>
      </c>
      <c r="E2599" s="29">
        <f t="shared" si="283"/>
        <v>1</v>
      </c>
      <c r="F2599" s="29">
        <f t="shared" si="284"/>
        <v>7</v>
      </c>
      <c r="G2599" s="29">
        <f t="shared" si="285"/>
        <v>4</v>
      </c>
      <c r="H2599" s="29" t="str">
        <f t="shared" si="286"/>
        <v>Perşembe</v>
      </c>
    </row>
    <row r="2600" spans="1:8" ht="10.5" customHeight="1" x14ac:dyDescent="0.25">
      <c r="A2600" s="28">
        <v>44603</v>
      </c>
      <c r="B2600" s="29">
        <f t="shared" si="280"/>
        <v>2022</v>
      </c>
      <c r="C2600" s="29">
        <f t="shared" si="281"/>
        <v>2</v>
      </c>
      <c r="D2600" s="29" t="str">
        <f t="shared" si="282"/>
        <v>Şubat</v>
      </c>
      <c r="E2600" s="29">
        <f t="shared" si="283"/>
        <v>1</v>
      </c>
      <c r="F2600" s="29">
        <f t="shared" si="284"/>
        <v>7</v>
      </c>
      <c r="G2600" s="29">
        <f t="shared" si="285"/>
        <v>5</v>
      </c>
      <c r="H2600" s="29" t="str">
        <f t="shared" si="286"/>
        <v>Cuma</v>
      </c>
    </row>
    <row r="2601" spans="1:8" ht="10.5" customHeight="1" x14ac:dyDescent="0.25">
      <c r="A2601" s="28">
        <v>44604</v>
      </c>
      <c r="B2601" s="29">
        <f t="shared" si="280"/>
        <v>2022</v>
      </c>
      <c r="C2601" s="29">
        <f t="shared" si="281"/>
        <v>2</v>
      </c>
      <c r="D2601" s="29" t="str">
        <f t="shared" si="282"/>
        <v>Şubat</v>
      </c>
      <c r="E2601" s="29">
        <f t="shared" si="283"/>
        <v>1</v>
      </c>
      <c r="F2601" s="29">
        <f t="shared" si="284"/>
        <v>7</v>
      </c>
      <c r="G2601" s="29">
        <f t="shared" si="285"/>
        <v>6</v>
      </c>
      <c r="H2601" s="29" t="str">
        <f t="shared" si="286"/>
        <v>Cumartesi</v>
      </c>
    </row>
    <row r="2602" spans="1:8" ht="10.5" customHeight="1" x14ac:dyDescent="0.25">
      <c r="A2602" s="28">
        <v>44605</v>
      </c>
      <c r="B2602" s="29">
        <f t="shared" si="280"/>
        <v>2022</v>
      </c>
      <c r="C2602" s="29">
        <f t="shared" si="281"/>
        <v>2</v>
      </c>
      <c r="D2602" s="29" t="str">
        <f t="shared" si="282"/>
        <v>Şubat</v>
      </c>
      <c r="E2602" s="29">
        <f t="shared" si="283"/>
        <v>1</v>
      </c>
      <c r="F2602" s="29">
        <f t="shared" si="284"/>
        <v>7</v>
      </c>
      <c r="G2602" s="29">
        <f t="shared" si="285"/>
        <v>7</v>
      </c>
      <c r="H2602" s="29" t="str">
        <f t="shared" si="286"/>
        <v>Pazar</v>
      </c>
    </row>
    <row r="2603" spans="1:8" ht="10.5" customHeight="1" x14ac:dyDescent="0.25">
      <c r="A2603" s="28">
        <v>44606</v>
      </c>
      <c r="B2603" s="29">
        <f t="shared" si="280"/>
        <v>2022</v>
      </c>
      <c r="C2603" s="29">
        <f t="shared" si="281"/>
        <v>2</v>
      </c>
      <c r="D2603" s="29" t="str">
        <f t="shared" si="282"/>
        <v>Şubat</v>
      </c>
      <c r="E2603" s="29">
        <f t="shared" si="283"/>
        <v>1</v>
      </c>
      <c r="F2603" s="29">
        <f t="shared" si="284"/>
        <v>8</v>
      </c>
      <c r="G2603" s="29">
        <f t="shared" si="285"/>
        <v>1</v>
      </c>
      <c r="H2603" s="29" t="str">
        <f t="shared" si="286"/>
        <v>Pazartesi</v>
      </c>
    </row>
    <row r="2604" spans="1:8" ht="10.5" customHeight="1" x14ac:dyDescent="0.25">
      <c r="A2604" s="28">
        <v>44607</v>
      </c>
      <c r="B2604" s="29">
        <f t="shared" si="280"/>
        <v>2022</v>
      </c>
      <c r="C2604" s="29">
        <f t="shared" si="281"/>
        <v>2</v>
      </c>
      <c r="D2604" s="29" t="str">
        <f t="shared" si="282"/>
        <v>Şubat</v>
      </c>
      <c r="E2604" s="29">
        <f t="shared" si="283"/>
        <v>1</v>
      </c>
      <c r="F2604" s="29">
        <f t="shared" si="284"/>
        <v>8</v>
      </c>
      <c r="G2604" s="29">
        <f t="shared" si="285"/>
        <v>2</v>
      </c>
      <c r="H2604" s="29" t="str">
        <f t="shared" si="286"/>
        <v>Salı</v>
      </c>
    </row>
    <row r="2605" spans="1:8" ht="10.5" customHeight="1" x14ac:dyDescent="0.25">
      <c r="A2605" s="28">
        <v>44608</v>
      </c>
      <c r="B2605" s="29">
        <f t="shared" si="280"/>
        <v>2022</v>
      </c>
      <c r="C2605" s="29">
        <f t="shared" si="281"/>
        <v>2</v>
      </c>
      <c r="D2605" s="29" t="str">
        <f t="shared" si="282"/>
        <v>Şubat</v>
      </c>
      <c r="E2605" s="29">
        <f t="shared" si="283"/>
        <v>1</v>
      </c>
      <c r="F2605" s="29">
        <f t="shared" si="284"/>
        <v>8</v>
      </c>
      <c r="G2605" s="29">
        <f t="shared" si="285"/>
        <v>3</v>
      </c>
      <c r="H2605" s="29" t="str">
        <f t="shared" si="286"/>
        <v>Çarşamba</v>
      </c>
    </row>
    <row r="2606" spans="1:8" ht="10.5" customHeight="1" x14ac:dyDescent="0.25">
      <c r="A2606" s="28">
        <v>44609</v>
      </c>
      <c r="B2606" s="29">
        <f t="shared" si="280"/>
        <v>2022</v>
      </c>
      <c r="C2606" s="29">
        <f t="shared" si="281"/>
        <v>2</v>
      </c>
      <c r="D2606" s="29" t="str">
        <f t="shared" si="282"/>
        <v>Şubat</v>
      </c>
      <c r="E2606" s="29">
        <f t="shared" si="283"/>
        <v>1</v>
      </c>
      <c r="F2606" s="29">
        <f t="shared" si="284"/>
        <v>8</v>
      </c>
      <c r="G2606" s="29">
        <f t="shared" si="285"/>
        <v>4</v>
      </c>
      <c r="H2606" s="29" t="str">
        <f t="shared" si="286"/>
        <v>Perşembe</v>
      </c>
    </row>
    <row r="2607" spans="1:8" ht="10.5" customHeight="1" x14ac:dyDescent="0.25">
      <c r="A2607" s="28">
        <v>44610</v>
      </c>
      <c r="B2607" s="29">
        <f t="shared" si="280"/>
        <v>2022</v>
      </c>
      <c r="C2607" s="29">
        <f t="shared" si="281"/>
        <v>2</v>
      </c>
      <c r="D2607" s="29" t="str">
        <f t="shared" si="282"/>
        <v>Şubat</v>
      </c>
      <c r="E2607" s="29">
        <f t="shared" si="283"/>
        <v>1</v>
      </c>
      <c r="F2607" s="29">
        <f t="shared" si="284"/>
        <v>8</v>
      </c>
      <c r="G2607" s="29">
        <f t="shared" si="285"/>
        <v>5</v>
      </c>
      <c r="H2607" s="29" t="str">
        <f t="shared" si="286"/>
        <v>Cuma</v>
      </c>
    </row>
    <row r="2608" spans="1:8" ht="10.5" customHeight="1" x14ac:dyDescent="0.25">
      <c r="A2608" s="28">
        <v>44611</v>
      </c>
      <c r="B2608" s="29">
        <f t="shared" si="280"/>
        <v>2022</v>
      </c>
      <c r="C2608" s="29">
        <f t="shared" si="281"/>
        <v>2</v>
      </c>
      <c r="D2608" s="29" t="str">
        <f t="shared" si="282"/>
        <v>Şubat</v>
      </c>
      <c r="E2608" s="29">
        <f t="shared" si="283"/>
        <v>1</v>
      </c>
      <c r="F2608" s="29">
        <f t="shared" si="284"/>
        <v>8</v>
      </c>
      <c r="G2608" s="29">
        <f t="shared" si="285"/>
        <v>6</v>
      </c>
      <c r="H2608" s="29" t="str">
        <f t="shared" si="286"/>
        <v>Cumartesi</v>
      </c>
    </row>
    <row r="2609" spans="1:8" ht="10.5" customHeight="1" x14ac:dyDescent="0.25">
      <c r="A2609" s="28">
        <v>44612</v>
      </c>
      <c r="B2609" s="29">
        <f t="shared" si="280"/>
        <v>2022</v>
      </c>
      <c r="C2609" s="29">
        <f t="shared" si="281"/>
        <v>2</v>
      </c>
      <c r="D2609" s="29" t="str">
        <f t="shared" si="282"/>
        <v>Şubat</v>
      </c>
      <c r="E2609" s="29">
        <f t="shared" si="283"/>
        <v>1</v>
      </c>
      <c r="F2609" s="29">
        <f t="shared" si="284"/>
        <v>8</v>
      </c>
      <c r="G2609" s="29">
        <f t="shared" si="285"/>
        <v>7</v>
      </c>
      <c r="H2609" s="29" t="str">
        <f t="shared" si="286"/>
        <v>Pazar</v>
      </c>
    </row>
    <row r="2610" spans="1:8" ht="10.5" customHeight="1" x14ac:dyDescent="0.25">
      <c r="A2610" s="28">
        <v>44613</v>
      </c>
      <c r="B2610" s="29">
        <f t="shared" si="280"/>
        <v>2022</v>
      </c>
      <c r="C2610" s="29">
        <f t="shared" si="281"/>
        <v>2</v>
      </c>
      <c r="D2610" s="29" t="str">
        <f t="shared" si="282"/>
        <v>Şubat</v>
      </c>
      <c r="E2610" s="29">
        <f t="shared" si="283"/>
        <v>1</v>
      </c>
      <c r="F2610" s="29">
        <f t="shared" si="284"/>
        <v>9</v>
      </c>
      <c r="G2610" s="29">
        <f t="shared" si="285"/>
        <v>1</v>
      </c>
      <c r="H2610" s="29" t="str">
        <f t="shared" si="286"/>
        <v>Pazartesi</v>
      </c>
    </row>
    <row r="2611" spans="1:8" ht="10.5" customHeight="1" x14ac:dyDescent="0.25">
      <c r="A2611" s="28">
        <v>44614</v>
      </c>
      <c r="B2611" s="29">
        <f t="shared" si="280"/>
        <v>2022</v>
      </c>
      <c r="C2611" s="29">
        <f t="shared" si="281"/>
        <v>2</v>
      </c>
      <c r="D2611" s="29" t="str">
        <f t="shared" si="282"/>
        <v>Şubat</v>
      </c>
      <c r="E2611" s="29">
        <f t="shared" si="283"/>
        <v>1</v>
      </c>
      <c r="F2611" s="29">
        <f t="shared" si="284"/>
        <v>9</v>
      </c>
      <c r="G2611" s="29">
        <f t="shared" si="285"/>
        <v>2</v>
      </c>
      <c r="H2611" s="29" t="str">
        <f t="shared" si="286"/>
        <v>Salı</v>
      </c>
    </row>
    <row r="2612" spans="1:8" ht="10.5" customHeight="1" x14ac:dyDescent="0.25">
      <c r="A2612" s="28">
        <v>44615</v>
      </c>
      <c r="B2612" s="29">
        <f t="shared" si="280"/>
        <v>2022</v>
      </c>
      <c r="C2612" s="29">
        <f t="shared" si="281"/>
        <v>2</v>
      </c>
      <c r="D2612" s="29" t="str">
        <f t="shared" si="282"/>
        <v>Şubat</v>
      </c>
      <c r="E2612" s="29">
        <f t="shared" si="283"/>
        <v>1</v>
      </c>
      <c r="F2612" s="29">
        <f t="shared" si="284"/>
        <v>9</v>
      </c>
      <c r="G2612" s="29">
        <f t="shared" si="285"/>
        <v>3</v>
      </c>
      <c r="H2612" s="29" t="str">
        <f t="shared" si="286"/>
        <v>Çarşamba</v>
      </c>
    </row>
    <row r="2613" spans="1:8" ht="10.5" customHeight="1" x14ac:dyDescent="0.25">
      <c r="A2613" s="28">
        <v>44616</v>
      </c>
      <c r="B2613" s="29">
        <f t="shared" si="280"/>
        <v>2022</v>
      </c>
      <c r="C2613" s="29">
        <f t="shared" si="281"/>
        <v>2</v>
      </c>
      <c r="D2613" s="29" t="str">
        <f t="shared" si="282"/>
        <v>Şubat</v>
      </c>
      <c r="E2613" s="29">
        <f t="shared" si="283"/>
        <v>1</v>
      </c>
      <c r="F2613" s="29">
        <f t="shared" si="284"/>
        <v>9</v>
      </c>
      <c r="G2613" s="29">
        <f t="shared" si="285"/>
        <v>4</v>
      </c>
      <c r="H2613" s="29" t="str">
        <f t="shared" si="286"/>
        <v>Perşembe</v>
      </c>
    </row>
    <row r="2614" spans="1:8" ht="10.5" customHeight="1" x14ac:dyDescent="0.25">
      <c r="A2614" s="28">
        <v>44617</v>
      </c>
      <c r="B2614" s="29">
        <f t="shared" si="280"/>
        <v>2022</v>
      </c>
      <c r="C2614" s="29">
        <f t="shared" si="281"/>
        <v>2</v>
      </c>
      <c r="D2614" s="29" t="str">
        <f t="shared" si="282"/>
        <v>Şubat</v>
      </c>
      <c r="E2614" s="29">
        <f t="shared" si="283"/>
        <v>1</v>
      </c>
      <c r="F2614" s="29">
        <f t="shared" si="284"/>
        <v>9</v>
      </c>
      <c r="G2614" s="29">
        <f t="shared" si="285"/>
        <v>5</v>
      </c>
      <c r="H2614" s="29" t="str">
        <f t="shared" si="286"/>
        <v>Cuma</v>
      </c>
    </row>
    <row r="2615" spans="1:8" ht="10.5" customHeight="1" x14ac:dyDescent="0.25">
      <c r="A2615" s="28">
        <v>44618</v>
      </c>
      <c r="B2615" s="29">
        <f t="shared" si="280"/>
        <v>2022</v>
      </c>
      <c r="C2615" s="29">
        <f t="shared" si="281"/>
        <v>2</v>
      </c>
      <c r="D2615" s="29" t="str">
        <f t="shared" si="282"/>
        <v>Şubat</v>
      </c>
      <c r="E2615" s="29">
        <f t="shared" si="283"/>
        <v>1</v>
      </c>
      <c r="F2615" s="29">
        <f t="shared" si="284"/>
        <v>9</v>
      </c>
      <c r="G2615" s="29">
        <f t="shared" si="285"/>
        <v>6</v>
      </c>
      <c r="H2615" s="29" t="str">
        <f t="shared" si="286"/>
        <v>Cumartesi</v>
      </c>
    </row>
    <row r="2616" spans="1:8" ht="10.5" customHeight="1" x14ac:dyDescent="0.25">
      <c r="A2616" s="28">
        <v>44619</v>
      </c>
      <c r="B2616" s="29">
        <f t="shared" si="280"/>
        <v>2022</v>
      </c>
      <c r="C2616" s="29">
        <f t="shared" si="281"/>
        <v>2</v>
      </c>
      <c r="D2616" s="29" t="str">
        <f t="shared" si="282"/>
        <v>Şubat</v>
      </c>
      <c r="E2616" s="29">
        <f t="shared" si="283"/>
        <v>1</v>
      </c>
      <c r="F2616" s="29">
        <f t="shared" si="284"/>
        <v>9</v>
      </c>
      <c r="G2616" s="29">
        <f t="shared" si="285"/>
        <v>7</v>
      </c>
      <c r="H2616" s="29" t="str">
        <f t="shared" si="286"/>
        <v>Pazar</v>
      </c>
    </row>
    <row r="2617" spans="1:8" ht="10.5" customHeight="1" x14ac:dyDescent="0.25">
      <c r="A2617" s="28">
        <v>44620</v>
      </c>
      <c r="B2617" s="29">
        <f t="shared" si="280"/>
        <v>2022</v>
      </c>
      <c r="C2617" s="29">
        <f t="shared" si="281"/>
        <v>2</v>
      </c>
      <c r="D2617" s="29" t="str">
        <f t="shared" si="282"/>
        <v>Şubat</v>
      </c>
      <c r="E2617" s="29">
        <f t="shared" si="283"/>
        <v>1</v>
      </c>
      <c r="F2617" s="29">
        <f t="shared" si="284"/>
        <v>10</v>
      </c>
      <c r="G2617" s="29">
        <f t="shared" si="285"/>
        <v>1</v>
      </c>
      <c r="H2617" s="29" t="str">
        <f t="shared" si="286"/>
        <v>Pazartesi</v>
      </c>
    </row>
    <row r="2618" spans="1:8" ht="10.5" customHeight="1" x14ac:dyDescent="0.25">
      <c r="A2618" s="28">
        <v>44621</v>
      </c>
      <c r="B2618" s="29">
        <f t="shared" si="280"/>
        <v>2022</v>
      </c>
      <c r="C2618" s="29">
        <f t="shared" si="281"/>
        <v>3</v>
      </c>
      <c r="D2618" s="29" t="str">
        <f t="shared" si="282"/>
        <v>Mart</v>
      </c>
      <c r="E2618" s="29">
        <f t="shared" si="283"/>
        <v>1</v>
      </c>
      <c r="F2618" s="29">
        <f t="shared" si="284"/>
        <v>10</v>
      </c>
      <c r="G2618" s="29">
        <f t="shared" si="285"/>
        <v>2</v>
      </c>
      <c r="H2618" s="29" t="str">
        <f t="shared" si="286"/>
        <v>Salı</v>
      </c>
    </row>
    <row r="2619" spans="1:8" ht="10.5" customHeight="1" x14ac:dyDescent="0.25">
      <c r="A2619" s="28">
        <v>44622</v>
      </c>
      <c r="B2619" s="29">
        <f t="shared" si="280"/>
        <v>2022</v>
      </c>
      <c r="C2619" s="29">
        <f t="shared" si="281"/>
        <v>3</v>
      </c>
      <c r="D2619" s="29" t="str">
        <f t="shared" si="282"/>
        <v>Mart</v>
      </c>
      <c r="E2619" s="29">
        <f t="shared" si="283"/>
        <v>1</v>
      </c>
      <c r="F2619" s="29">
        <f t="shared" si="284"/>
        <v>10</v>
      </c>
      <c r="G2619" s="29">
        <f t="shared" si="285"/>
        <v>3</v>
      </c>
      <c r="H2619" s="29" t="str">
        <f t="shared" si="286"/>
        <v>Çarşamba</v>
      </c>
    </row>
    <row r="2620" spans="1:8" ht="10.5" customHeight="1" x14ac:dyDescent="0.25">
      <c r="A2620" s="28">
        <v>44623</v>
      </c>
      <c r="B2620" s="29">
        <f t="shared" si="280"/>
        <v>2022</v>
      </c>
      <c r="C2620" s="29">
        <f t="shared" si="281"/>
        <v>3</v>
      </c>
      <c r="D2620" s="29" t="str">
        <f t="shared" si="282"/>
        <v>Mart</v>
      </c>
      <c r="E2620" s="29">
        <f t="shared" si="283"/>
        <v>1</v>
      </c>
      <c r="F2620" s="29">
        <f t="shared" si="284"/>
        <v>10</v>
      </c>
      <c r="G2620" s="29">
        <f t="shared" si="285"/>
        <v>4</v>
      </c>
      <c r="H2620" s="29" t="str">
        <f t="shared" si="286"/>
        <v>Perşembe</v>
      </c>
    </row>
    <row r="2621" spans="1:8" ht="10.5" customHeight="1" x14ac:dyDescent="0.25">
      <c r="A2621" s="28">
        <v>44624</v>
      </c>
      <c r="B2621" s="29">
        <f t="shared" si="280"/>
        <v>2022</v>
      </c>
      <c r="C2621" s="29">
        <f t="shared" si="281"/>
        <v>3</v>
      </c>
      <c r="D2621" s="29" t="str">
        <f t="shared" si="282"/>
        <v>Mart</v>
      </c>
      <c r="E2621" s="29">
        <f t="shared" si="283"/>
        <v>1</v>
      </c>
      <c r="F2621" s="29">
        <f t="shared" si="284"/>
        <v>10</v>
      </c>
      <c r="G2621" s="29">
        <f t="shared" si="285"/>
        <v>5</v>
      </c>
      <c r="H2621" s="29" t="str">
        <f t="shared" si="286"/>
        <v>Cuma</v>
      </c>
    </row>
    <row r="2622" spans="1:8" ht="10.5" customHeight="1" x14ac:dyDescent="0.25">
      <c r="A2622" s="28">
        <v>44625</v>
      </c>
      <c r="B2622" s="29">
        <f t="shared" si="280"/>
        <v>2022</v>
      </c>
      <c r="C2622" s="29">
        <f t="shared" si="281"/>
        <v>3</v>
      </c>
      <c r="D2622" s="29" t="str">
        <f t="shared" si="282"/>
        <v>Mart</v>
      </c>
      <c r="E2622" s="29">
        <f t="shared" si="283"/>
        <v>1</v>
      </c>
      <c r="F2622" s="29">
        <f t="shared" si="284"/>
        <v>10</v>
      </c>
      <c r="G2622" s="29">
        <f t="shared" si="285"/>
        <v>6</v>
      </c>
      <c r="H2622" s="29" t="str">
        <f t="shared" si="286"/>
        <v>Cumartesi</v>
      </c>
    </row>
    <row r="2623" spans="1:8" ht="10.5" customHeight="1" x14ac:dyDescent="0.25">
      <c r="A2623" s="28">
        <v>44626</v>
      </c>
      <c r="B2623" s="29">
        <f t="shared" si="280"/>
        <v>2022</v>
      </c>
      <c r="C2623" s="29">
        <f t="shared" si="281"/>
        <v>3</v>
      </c>
      <c r="D2623" s="29" t="str">
        <f t="shared" si="282"/>
        <v>Mart</v>
      </c>
      <c r="E2623" s="29">
        <f t="shared" si="283"/>
        <v>1</v>
      </c>
      <c r="F2623" s="29">
        <f t="shared" si="284"/>
        <v>10</v>
      </c>
      <c r="G2623" s="29">
        <f t="shared" si="285"/>
        <v>7</v>
      </c>
      <c r="H2623" s="29" t="str">
        <f t="shared" si="286"/>
        <v>Pazar</v>
      </c>
    </row>
    <row r="2624" spans="1:8" ht="10.5" customHeight="1" x14ac:dyDescent="0.25">
      <c r="A2624" s="28">
        <v>44627</v>
      </c>
      <c r="B2624" s="29">
        <f t="shared" si="280"/>
        <v>2022</v>
      </c>
      <c r="C2624" s="29">
        <f t="shared" si="281"/>
        <v>3</v>
      </c>
      <c r="D2624" s="29" t="str">
        <f t="shared" si="282"/>
        <v>Mart</v>
      </c>
      <c r="E2624" s="29">
        <f t="shared" si="283"/>
        <v>1</v>
      </c>
      <c r="F2624" s="29">
        <f t="shared" si="284"/>
        <v>11</v>
      </c>
      <c r="G2624" s="29">
        <f t="shared" si="285"/>
        <v>1</v>
      </c>
      <c r="H2624" s="29" t="str">
        <f t="shared" si="286"/>
        <v>Pazartesi</v>
      </c>
    </row>
    <row r="2625" spans="1:8" ht="10.5" customHeight="1" x14ac:dyDescent="0.25">
      <c r="A2625" s="28">
        <v>44628</v>
      </c>
      <c r="B2625" s="29">
        <f t="shared" si="280"/>
        <v>2022</v>
      </c>
      <c r="C2625" s="29">
        <f t="shared" si="281"/>
        <v>3</v>
      </c>
      <c r="D2625" s="29" t="str">
        <f t="shared" si="282"/>
        <v>Mart</v>
      </c>
      <c r="E2625" s="29">
        <f t="shared" si="283"/>
        <v>1</v>
      </c>
      <c r="F2625" s="29">
        <f t="shared" si="284"/>
        <v>11</v>
      </c>
      <c r="G2625" s="29">
        <f t="shared" si="285"/>
        <v>2</v>
      </c>
      <c r="H2625" s="29" t="str">
        <f t="shared" si="286"/>
        <v>Salı</v>
      </c>
    </row>
    <row r="2626" spans="1:8" ht="10.5" customHeight="1" x14ac:dyDescent="0.25">
      <c r="A2626" s="28">
        <v>44629</v>
      </c>
      <c r="B2626" s="29">
        <f t="shared" ref="B2626:B2689" si="287">IF(A2626="","",YEAR(A2626))</f>
        <v>2022</v>
      </c>
      <c r="C2626" s="29">
        <f t="shared" ref="C2626:C2689" si="288">IF(A2626="","",MONTH(A2626))</f>
        <v>3</v>
      </c>
      <c r="D2626" s="29" t="str">
        <f t="shared" ref="D2626:D2689" si="289">IF(A2626="","",CHOOSE(MONTH(A2626),"Ocak","Şubat","Mart","Nisan","Mayıs","Haziran","Temmuz","Ağustos","Eylül","Ekim","Kasım","Aralık"))</f>
        <v>Mart</v>
      </c>
      <c r="E2626" s="29">
        <f t="shared" ref="E2626:E2689" si="290">IF(A2626="","",ROUNDUP(MONTH(A2626)/3,0))</f>
        <v>1</v>
      </c>
      <c r="F2626" s="29">
        <f t="shared" ref="F2626:F2689" si="291">IF(A2626="","",WEEKNUM(A2626,2))</f>
        <v>11</v>
      </c>
      <c r="G2626" s="29">
        <f t="shared" ref="G2626:G2689" si="292">IF(A2626="","",WEEKDAY(A2626,2))</f>
        <v>3</v>
      </c>
      <c r="H2626" s="29" t="str">
        <f t="shared" ref="H2626:H2689" si="293">IF(A2626="","",CHOOSE(WEEKDAY(A2626,2),"Pazartesi","Salı","Çarşamba","Perşembe","Cuma","Cumartesi","Pazar"))</f>
        <v>Çarşamba</v>
      </c>
    </row>
    <row r="2627" spans="1:8" ht="10.5" customHeight="1" x14ac:dyDescent="0.25">
      <c r="A2627" s="28">
        <v>44630</v>
      </c>
      <c r="B2627" s="29">
        <f t="shared" si="287"/>
        <v>2022</v>
      </c>
      <c r="C2627" s="29">
        <f t="shared" si="288"/>
        <v>3</v>
      </c>
      <c r="D2627" s="29" t="str">
        <f t="shared" si="289"/>
        <v>Mart</v>
      </c>
      <c r="E2627" s="29">
        <f t="shared" si="290"/>
        <v>1</v>
      </c>
      <c r="F2627" s="29">
        <f t="shared" si="291"/>
        <v>11</v>
      </c>
      <c r="G2627" s="29">
        <f t="shared" si="292"/>
        <v>4</v>
      </c>
      <c r="H2627" s="29" t="str">
        <f t="shared" si="293"/>
        <v>Perşembe</v>
      </c>
    </row>
    <row r="2628" spans="1:8" ht="10.5" customHeight="1" x14ac:dyDescent="0.25">
      <c r="A2628" s="28">
        <v>44631</v>
      </c>
      <c r="B2628" s="29">
        <f t="shared" si="287"/>
        <v>2022</v>
      </c>
      <c r="C2628" s="29">
        <f t="shared" si="288"/>
        <v>3</v>
      </c>
      <c r="D2628" s="29" t="str">
        <f t="shared" si="289"/>
        <v>Mart</v>
      </c>
      <c r="E2628" s="29">
        <f t="shared" si="290"/>
        <v>1</v>
      </c>
      <c r="F2628" s="29">
        <f t="shared" si="291"/>
        <v>11</v>
      </c>
      <c r="G2628" s="29">
        <f t="shared" si="292"/>
        <v>5</v>
      </c>
      <c r="H2628" s="29" t="str">
        <f t="shared" si="293"/>
        <v>Cuma</v>
      </c>
    </row>
    <row r="2629" spans="1:8" ht="10.5" customHeight="1" x14ac:dyDescent="0.25">
      <c r="A2629" s="28">
        <v>44632</v>
      </c>
      <c r="B2629" s="29">
        <f t="shared" si="287"/>
        <v>2022</v>
      </c>
      <c r="C2629" s="29">
        <f t="shared" si="288"/>
        <v>3</v>
      </c>
      <c r="D2629" s="29" t="str">
        <f t="shared" si="289"/>
        <v>Mart</v>
      </c>
      <c r="E2629" s="29">
        <f t="shared" si="290"/>
        <v>1</v>
      </c>
      <c r="F2629" s="29">
        <f t="shared" si="291"/>
        <v>11</v>
      </c>
      <c r="G2629" s="29">
        <f t="shared" si="292"/>
        <v>6</v>
      </c>
      <c r="H2629" s="29" t="str">
        <f t="shared" si="293"/>
        <v>Cumartesi</v>
      </c>
    </row>
    <row r="2630" spans="1:8" ht="10.5" customHeight="1" x14ac:dyDescent="0.25">
      <c r="A2630" s="28">
        <v>44633</v>
      </c>
      <c r="B2630" s="29">
        <f t="shared" si="287"/>
        <v>2022</v>
      </c>
      <c r="C2630" s="29">
        <f t="shared" si="288"/>
        <v>3</v>
      </c>
      <c r="D2630" s="29" t="str">
        <f t="shared" si="289"/>
        <v>Mart</v>
      </c>
      <c r="E2630" s="29">
        <f t="shared" si="290"/>
        <v>1</v>
      </c>
      <c r="F2630" s="29">
        <f t="shared" si="291"/>
        <v>11</v>
      </c>
      <c r="G2630" s="29">
        <f t="shared" si="292"/>
        <v>7</v>
      </c>
      <c r="H2630" s="29" t="str">
        <f t="shared" si="293"/>
        <v>Pazar</v>
      </c>
    </row>
    <row r="2631" spans="1:8" ht="10.5" customHeight="1" x14ac:dyDescent="0.25">
      <c r="A2631" s="28">
        <v>44634</v>
      </c>
      <c r="B2631" s="29">
        <f t="shared" si="287"/>
        <v>2022</v>
      </c>
      <c r="C2631" s="29">
        <f t="shared" si="288"/>
        <v>3</v>
      </c>
      <c r="D2631" s="29" t="str">
        <f t="shared" si="289"/>
        <v>Mart</v>
      </c>
      <c r="E2631" s="29">
        <f t="shared" si="290"/>
        <v>1</v>
      </c>
      <c r="F2631" s="29">
        <f t="shared" si="291"/>
        <v>12</v>
      </c>
      <c r="G2631" s="29">
        <f t="shared" si="292"/>
        <v>1</v>
      </c>
      <c r="H2631" s="29" t="str">
        <f t="shared" si="293"/>
        <v>Pazartesi</v>
      </c>
    </row>
    <row r="2632" spans="1:8" ht="10.5" customHeight="1" x14ac:dyDescent="0.25">
      <c r="A2632" s="28">
        <v>44635</v>
      </c>
      <c r="B2632" s="29">
        <f t="shared" si="287"/>
        <v>2022</v>
      </c>
      <c r="C2632" s="29">
        <f t="shared" si="288"/>
        <v>3</v>
      </c>
      <c r="D2632" s="29" t="str">
        <f t="shared" si="289"/>
        <v>Mart</v>
      </c>
      <c r="E2632" s="29">
        <f t="shared" si="290"/>
        <v>1</v>
      </c>
      <c r="F2632" s="29">
        <f t="shared" si="291"/>
        <v>12</v>
      </c>
      <c r="G2632" s="29">
        <f t="shared" si="292"/>
        <v>2</v>
      </c>
      <c r="H2632" s="29" t="str">
        <f t="shared" si="293"/>
        <v>Salı</v>
      </c>
    </row>
    <row r="2633" spans="1:8" ht="10.5" customHeight="1" x14ac:dyDescent="0.25">
      <c r="A2633" s="28">
        <v>44636</v>
      </c>
      <c r="B2633" s="29">
        <f t="shared" si="287"/>
        <v>2022</v>
      </c>
      <c r="C2633" s="29">
        <f t="shared" si="288"/>
        <v>3</v>
      </c>
      <c r="D2633" s="29" t="str">
        <f t="shared" si="289"/>
        <v>Mart</v>
      </c>
      <c r="E2633" s="29">
        <f t="shared" si="290"/>
        <v>1</v>
      </c>
      <c r="F2633" s="29">
        <f t="shared" si="291"/>
        <v>12</v>
      </c>
      <c r="G2633" s="29">
        <f t="shared" si="292"/>
        <v>3</v>
      </c>
      <c r="H2633" s="29" t="str">
        <f t="shared" si="293"/>
        <v>Çarşamba</v>
      </c>
    </row>
    <row r="2634" spans="1:8" ht="10.5" customHeight="1" x14ac:dyDescent="0.25">
      <c r="A2634" s="28">
        <v>44637</v>
      </c>
      <c r="B2634" s="29">
        <f t="shared" si="287"/>
        <v>2022</v>
      </c>
      <c r="C2634" s="29">
        <f t="shared" si="288"/>
        <v>3</v>
      </c>
      <c r="D2634" s="29" t="str">
        <f t="shared" si="289"/>
        <v>Mart</v>
      </c>
      <c r="E2634" s="29">
        <f t="shared" si="290"/>
        <v>1</v>
      </c>
      <c r="F2634" s="29">
        <f t="shared" si="291"/>
        <v>12</v>
      </c>
      <c r="G2634" s="29">
        <f t="shared" si="292"/>
        <v>4</v>
      </c>
      <c r="H2634" s="29" t="str">
        <f t="shared" si="293"/>
        <v>Perşembe</v>
      </c>
    </row>
    <row r="2635" spans="1:8" ht="10.5" customHeight="1" x14ac:dyDescent="0.25">
      <c r="A2635" s="28">
        <v>44638</v>
      </c>
      <c r="B2635" s="29">
        <f t="shared" si="287"/>
        <v>2022</v>
      </c>
      <c r="C2635" s="29">
        <f t="shared" si="288"/>
        <v>3</v>
      </c>
      <c r="D2635" s="29" t="str">
        <f t="shared" si="289"/>
        <v>Mart</v>
      </c>
      <c r="E2635" s="29">
        <f t="shared" si="290"/>
        <v>1</v>
      </c>
      <c r="F2635" s="29">
        <f t="shared" si="291"/>
        <v>12</v>
      </c>
      <c r="G2635" s="29">
        <f t="shared" si="292"/>
        <v>5</v>
      </c>
      <c r="H2635" s="29" t="str">
        <f t="shared" si="293"/>
        <v>Cuma</v>
      </c>
    </row>
    <row r="2636" spans="1:8" ht="10.5" customHeight="1" x14ac:dyDescent="0.25">
      <c r="A2636" s="28">
        <v>44639</v>
      </c>
      <c r="B2636" s="29">
        <f t="shared" si="287"/>
        <v>2022</v>
      </c>
      <c r="C2636" s="29">
        <f t="shared" si="288"/>
        <v>3</v>
      </c>
      <c r="D2636" s="29" t="str">
        <f t="shared" si="289"/>
        <v>Mart</v>
      </c>
      <c r="E2636" s="29">
        <f t="shared" si="290"/>
        <v>1</v>
      </c>
      <c r="F2636" s="29">
        <f t="shared" si="291"/>
        <v>12</v>
      </c>
      <c r="G2636" s="29">
        <f t="shared" si="292"/>
        <v>6</v>
      </c>
      <c r="H2636" s="29" t="str">
        <f t="shared" si="293"/>
        <v>Cumartesi</v>
      </c>
    </row>
    <row r="2637" spans="1:8" ht="10.5" customHeight="1" x14ac:dyDescent="0.25">
      <c r="A2637" s="28">
        <v>44640</v>
      </c>
      <c r="B2637" s="29">
        <f t="shared" si="287"/>
        <v>2022</v>
      </c>
      <c r="C2637" s="29">
        <f t="shared" si="288"/>
        <v>3</v>
      </c>
      <c r="D2637" s="29" t="str">
        <f t="shared" si="289"/>
        <v>Mart</v>
      </c>
      <c r="E2637" s="29">
        <f t="shared" si="290"/>
        <v>1</v>
      </c>
      <c r="F2637" s="29">
        <f t="shared" si="291"/>
        <v>12</v>
      </c>
      <c r="G2637" s="29">
        <f t="shared" si="292"/>
        <v>7</v>
      </c>
      <c r="H2637" s="29" t="str">
        <f t="shared" si="293"/>
        <v>Pazar</v>
      </c>
    </row>
    <row r="2638" spans="1:8" ht="10.5" customHeight="1" x14ac:dyDescent="0.25">
      <c r="A2638" s="28">
        <v>44641</v>
      </c>
      <c r="B2638" s="29">
        <f t="shared" si="287"/>
        <v>2022</v>
      </c>
      <c r="C2638" s="29">
        <f t="shared" si="288"/>
        <v>3</v>
      </c>
      <c r="D2638" s="29" t="str">
        <f t="shared" si="289"/>
        <v>Mart</v>
      </c>
      <c r="E2638" s="29">
        <f t="shared" si="290"/>
        <v>1</v>
      </c>
      <c r="F2638" s="29">
        <f t="shared" si="291"/>
        <v>13</v>
      </c>
      <c r="G2638" s="29">
        <f t="shared" si="292"/>
        <v>1</v>
      </c>
      <c r="H2638" s="29" t="str">
        <f t="shared" si="293"/>
        <v>Pazartesi</v>
      </c>
    </row>
    <row r="2639" spans="1:8" ht="10.5" customHeight="1" x14ac:dyDescent="0.25">
      <c r="A2639" s="28">
        <v>44642</v>
      </c>
      <c r="B2639" s="29">
        <f t="shared" si="287"/>
        <v>2022</v>
      </c>
      <c r="C2639" s="29">
        <f t="shared" si="288"/>
        <v>3</v>
      </c>
      <c r="D2639" s="29" t="str">
        <f t="shared" si="289"/>
        <v>Mart</v>
      </c>
      <c r="E2639" s="29">
        <f t="shared" si="290"/>
        <v>1</v>
      </c>
      <c r="F2639" s="29">
        <f t="shared" si="291"/>
        <v>13</v>
      </c>
      <c r="G2639" s="29">
        <f t="shared" si="292"/>
        <v>2</v>
      </c>
      <c r="H2639" s="29" t="str">
        <f t="shared" si="293"/>
        <v>Salı</v>
      </c>
    </row>
    <row r="2640" spans="1:8" ht="10.5" customHeight="1" x14ac:dyDescent="0.25">
      <c r="A2640" s="28">
        <v>44643</v>
      </c>
      <c r="B2640" s="29">
        <f t="shared" si="287"/>
        <v>2022</v>
      </c>
      <c r="C2640" s="29">
        <f t="shared" si="288"/>
        <v>3</v>
      </c>
      <c r="D2640" s="29" t="str">
        <f t="shared" si="289"/>
        <v>Mart</v>
      </c>
      <c r="E2640" s="29">
        <f t="shared" si="290"/>
        <v>1</v>
      </c>
      <c r="F2640" s="29">
        <f t="shared" si="291"/>
        <v>13</v>
      </c>
      <c r="G2640" s="29">
        <f t="shared" si="292"/>
        <v>3</v>
      </c>
      <c r="H2640" s="29" t="str">
        <f t="shared" si="293"/>
        <v>Çarşamba</v>
      </c>
    </row>
    <row r="2641" spans="1:8" ht="10.5" customHeight="1" x14ac:dyDescent="0.25">
      <c r="A2641" s="28">
        <v>44644</v>
      </c>
      <c r="B2641" s="29">
        <f t="shared" si="287"/>
        <v>2022</v>
      </c>
      <c r="C2641" s="29">
        <f t="shared" si="288"/>
        <v>3</v>
      </c>
      <c r="D2641" s="29" t="str">
        <f t="shared" si="289"/>
        <v>Mart</v>
      </c>
      <c r="E2641" s="29">
        <f t="shared" si="290"/>
        <v>1</v>
      </c>
      <c r="F2641" s="29">
        <f t="shared" si="291"/>
        <v>13</v>
      </c>
      <c r="G2641" s="29">
        <f t="shared" si="292"/>
        <v>4</v>
      </c>
      <c r="H2641" s="29" t="str">
        <f t="shared" si="293"/>
        <v>Perşembe</v>
      </c>
    </row>
    <row r="2642" spans="1:8" ht="10.5" customHeight="1" x14ac:dyDescent="0.25">
      <c r="A2642" s="28">
        <v>44645</v>
      </c>
      <c r="B2642" s="29">
        <f t="shared" si="287"/>
        <v>2022</v>
      </c>
      <c r="C2642" s="29">
        <f t="shared" si="288"/>
        <v>3</v>
      </c>
      <c r="D2642" s="29" t="str">
        <f t="shared" si="289"/>
        <v>Mart</v>
      </c>
      <c r="E2642" s="29">
        <f t="shared" si="290"/>
        <v>1</v>
      </c>
      <c r="F2642" s="29">
        <f t="shared" si="291"/>
        <v>13</v>
      </c>
      <c r="G2642" s="29">
        <f t="shared" si="292"/>
        <v>5</v>
      </c>
      <c r="H2642" s="29" t="str">
        <f t="shared" si="293"/>
        <v>Cuma</v>
      </c>
    </row>
    <row r="2643" spans="1:8" ht="10.5" customHeight="1" x14ac:dyDescent="0.25">
      <c r="A2643" s="28">
        <v>44646</v>
      </c>
      <c r="B2643" s="29">
        <f t="shared" si="287"/>
        <v>2022</v>
      </c>
      <c r="C2643" s="29">
        <f t="shared" si="288"/>
        <v>3</v>
      </c>
      <c r="D2643" s="29" t="str">
        <f t="shared" si="289"/>
        <v>Mart</v>
      </c>
      <c r="E2643" s="29">
        <f t="shared" si="290"/>
        <v>1</v>
      </c>
      <c r="F2643" s="29">
        <f t="shared" si="291"/>
        <v>13</v>
      </c>
      <c r="G2643" s="29">
        <f t="shared" si="292"/>
        <v>6</v>
      </c>
      <c r="H2643" s="29" t="str">
        <f t="shared" si="293"/>
        <v>Cumartesi</v>
      </c>
    </row>
    <row r="2644" spans="1:8" ht="10.5" customHeight="1" x14ac:dyDescent="0.25">
      <c r="A2644" s="28">
        <v>44647</v>
      </c>
      <c r="B2644" s="29">
        <f t="shared" si="287"/>
        <v>2022</v>
      </c>
      <c r="C2644" s="29">
        <f t="shared" si="288"/>
        <v>3</v>
      </c>
      <c r="D2644" s="29" t="str">
        <f t="shared" si="289"/>
        <v>Mart</v>
      </c>
      <c r="E2644" s="29">
        <f t="shared" si="290"/>
        <v>1</v>
      </c>
      <c r="F2644" s="29">
        <f t="shared" si="291"/>
        <v>13</v>
      </c>
      <c r="G2644" s="29">
        <f t="shared" si="292"/>
        <v>7</v>
      </c>
      <c r="H2644" s="29" t="str">
        <f t="shared" si="293"/>
        <v>Pazar</v>
      </c>
    </row>
    <row r="2645" spans="1:8" ht="10.5" customHeight="1" x14ac:dyDescent="0.25">
      <c r="A2645" s="28">
        <v>44648</v>
      </c>
      <c r="B2645" s="29">
        <f t="shared" si="287"/>
        <v>2022</v>
      </c>
      <c r="C2645" s="29">
        <f t="shared" si="288"/>
        <v>3</v>
      </c>
      <c r="D2645" s="29" t="str">
        <f t="shared" si="289"/>
        <v>Mart</v>
      </c>
      <c r="E2645" s="29">
        <f t="shared" si="290"/>
        <v>1</v>
      </c>
      <c r="F2645" s="29">
        <f t="shared" si="291"/>
        <v>14</v>
      </c>
      <c r="G2645" s="29">
        <f t="shared" si="292"/>
        <v>1</v>
      </c>
      <c r="H2645" s="29" t="str">
        <f t="shared" si="293"/>
        <v>Pazartesi</v>
      </c>
    </row>
    <row r="2646" spans="1:8" ht="10.5" customHeight="1" x14ac:dyDescent="0.25">
      <c r="A2646" s="28">
        <v>44649</v>
      </c>
      <c r="B2646" s="29">
        <f t="shared" si="287"/>
        <v>2022</v>
      </c>
      <c r="C2646" s="29">
        <f t="shared" si="288"/>
        <v>3</v>
      </c>
      <c r="D2646" s="29" t="str">
        <f t="shared" si="289"/>
        <v>Mart</v>
      </c>
      <c r="E2646" s="29">
        <f t="shared" si="290"/>
        <v>1</v>
      </c>
      <c r="F2646" s="29">
        <f t="shared" si="291"/>
        <v>14</v>
      </c>
      <c r="G2646" s="29">
        <f t="shared" si="292"/>
        <v>2</v>
      </c>
      <c r="H2646" s="29" t="str">
        <f t="shared" si="293"/>
        <v>Salı</v>
      </c>
    </row>
    <row r="2647" spans="1:8" ht="10.5" customHeight="1" x14ac:dyDescent="0.25">
      <c r="A2647" s="28">
        <v>44650</v>
      </c>
      <c r="B2647" s="29">
        <f t="shared" si="287"/>
        <v>2022</v>
      </c>
      <c r="C2647" s="29">
        <f t="shared" si="288"/>
        <v>3</v>
      </c>
      <c r="D2647" s="29" t="str">
        <f t="shared" si="289"/>
        <v>Mart</v>
      </c>
      <c r="E2647" s="29">
        <f t="shared" si="290"/>
        <v>1</v>
      </c>
      <c r="F2647" s="29">
        <f t="shared" si="291"/>
        <v>14</v>
      </c>
      <c r="G2647" s="29">
        <f t="shared" si="292"/>
        <v>3</v>
      </c>
      <c r="H2647" s="29" t="str">
        <f t="shared" si="293"/>
        <v>Çarşamba</v>
      </c>
    </row>
    <row r="2648" spans="1:8" ht="10.5" customHeight="1" x14ac:dyDescent="0.25">
      <c r="A2648" s="28">
        <v>44651</v>
      </c>
      <c r="B2648" s="29">
        <f t="shared" si="287"/>
        <v>2022</v>
      </c>
      <c r="C2648" s="29">
        <f t="shared" si="288"/>
        <v>3</v>
      </c>
      <c r="D2648" s="29" t="str">
        <f t="shared" si="289"/>
        <v>Mart</v>
      </c>
      <c r="E2648" s="29">
        <f t="shared" si="290"/>
        <v>1</v>
      </c>
      <c r="F2648" s="29">
        <f t="shared" si="291"/>
        <v>14</v>
      </c>
      <c r="G2648" s="29">
        <f t="shared" si="292"/>
        <v>4</v>
      </c>
      <c r="H2648" s="29" t="str">
        <f t="shared" si="293"/>
        <v>Perşembe</v>
      </c>
    </row>
    <row r="2649" spans="1:8" ht="10.5" customHeight="1" x14ac:dyDescent="0.25">
      <c r="A2649" s="28">
        <v>44652</v>
      </c>
      <c r="B2649" s="29">
        <f t="shared" si="287"/>
        <v>2022</v>
      </c>
      <c r="C2649" s="29">
        <f t="shared" si="288"/>
        <v>4</v>
      </c>
      <c r="D2649" s="29" t="str">
        <f t="shared" si="289"/>
        <v>Nisan</v>
      </c>
      <c r="E2649" s="29">
        <f t="shared" si="290"/>
        <v>2</v>
      </c>
      <c r="F2649" s="29">
        <f t="shared" si="291"/>
        <v>14</v>
      </c>
      <c r="G2649" s="29">
        <f t="shared" si="292"/>
        <v>5</v>
      </c>
      <c r="H2649" s="29" t="str">
        <f t="shared" si="293"/>
        <v>Cuma</v>
      </c>
    </row>
    <row r="2650" spans="1:8" ht="10.5" customHeight="1" x14ac:dyDescent="0.25">
      <c r="A2650" s="28">
        <v>44653</v>
      </c>
      <c r="B2650" s="29">
        <f t="shared" si="287"/>
        <v>2022</v>
      </c>
      <c r="C2650" s="29">
        <f t="shared" si="288"/>
        <v>4</v>
      </c>
      <c r="D2650" s="29" t="str">
        <f t="shared" si="289"/>
        <v>Nisan</v>
      </c>
      <c r="E2650" s="29">
        <f t="shared" si="290"/>
        <v>2</v>
      </c>
      <c r="F2650" s="29">
        <f t="shared" si="291"/>
        <v>14</v>
      </c>
      <c r="G2650" s="29">
        <f t="shared" si="292"/>
        <v>6</v>
      </c>
      <c r="H2650" s="29" t="str">
        <f t="shared" si="293"/>
        <v>Cumartesi</v>
      </c>
    </row>
    <row r="2651" spans="1:8" ht="10.5" customHeight="1" x14ac:dyDescent="0.25">
      <c r="A2651" s="28">
        <v>44654</v>
      </c>
      <c r="B2651" s="29">
        <f t="shared" si="287"/>
        <v>2022</v>
      </c>
      <c r="C2651" s="29">
        <f t="shared" si="288"/>
        <v>4</v>
      </c>
      <c r="D2651" s="29" t="str">
        <f t="shared" si="289"/>
        <v>Nisan</v>
      </c>
      <c r="E2651" s="29">
        <f t="shared" si="290"/>
        <v>2</v>
      </c>
      <c r="F2651" s="29">
        <f t="shared" si="291"/>
        <v>14</v>
      </c>
      <c r="G2651" s="29">
        <f t="shared" si="292"/>
        <v>7</v>
      </c>
      <c r="H2651" s="29" t="str">
        <f t="shared" si="293"/>
        <v>Pazar</v>
      </c>
    </row>
    <row r="2652" spans="1:8" ht="10.5" customHeight="1" x14ac:dyDescent="0.25">
      <c r="A2652" s="28">
        <v>44655</v>
      </c>
      <c r="B2652" s="29">
        <f t="shared" si="287"/>
        <v>2022</v>
      </c>
      <c r="C2652" s="29">
        <f t="shared" si="288"/>
        <v>4</v>
      </c>
      <c r="D2652" s="29" t="str">
        <f t="shared" si="289"/>
        <v>Nisan</v>
      </c>
      <c r="E2652" s="29">
        <f t="shared" si="290"/>
        <v>2</v>
      </c>
      <c r="F2652" s="29">
        <f t="shared" si="291"/>
        <v>15</v>
      </c>
      <c r="G2652" s="29">
        <f t="shared" si="292"/>
        <v>1</v>
      </c>
      <c r="H2652" s="29" t="str">
        <f t="shared" si="293"/>
        <v>Pazartesi</v>
      </c>
    </row>
    <row r="2653" spans="1:8" ht="10.5" customHeight="1" x14ac:dyDescent="0.25">
      <c r="A2653" s="28">
        <v>44656</v>
      </c>
      <c r="B2653" s="29">
        <f t="shared" si="287"/>
        <v>2022</v>
      </c>
      <c r="C2653" s="29">
        <f t="shared" si="288"/>
        <v>4</v>
      </c>
      <c r="D2653" s="29" t="str">
        <f t="shared" si="289"/>
        <v>Nisan</v>
      </c>
      <c r="E2653" s="29">
        <f t="shared" si="290"/>
        <v>2</v>
      </c>
      <c r="F2653" s="29">
        <f t="shared" si="291"/>
        <v>15</v>
      </c>
      <c r="G2653" s="29">
        <f t="shared" si="292"/>
        <v>2</v>
      </c>
      <c r="H2653" s="29" t="str">
        <f t="shared" si="293"/>
        <v>Salı</v>
      </c>
    </row>
    <row r="2654" spans="1:8" ht="10.5" customHeight="1" x14ac:dyDescent="0.25">
      <c r="A2654" s="28">
        <v>44657</v>
      </c>
      <c r="B2654" s="29">
        <f t="shared" si="287"/>
        <v>2022</v>
      </c>
      <c r="C2654" s="29">
        <f t="shared" si="288"/>
        <v>4</v>
      </c>
      <c r="D2654" s="29" t="str">
        <f t="shared" si="289"/>
        <v>Nisan</v>
      </c>
      <c r="E2654" s="29">
        <f t="shared" si="290"/>
        <v>2</v>
      </c>
      <c r="F2654" s="29">
        <f t="shared" si="291"/>
        <v>15</v>
      </c>
      <c r="G2654" s="29">
        <f t="shared" si="292"/>
        <v>3</v>
      </c>
      <c r="H2654" s="29" t="str">
        <f t="shared" si="293"/>
        <v>Çarşamba</v>
      </c>
    </row>
    <row r="2655" spans="1:8" ht="10.5" customHeight="1" x14ac:dyDescent="0.25">
      <c r="A2655" s="28">
        <v>44658</v>
      </c>
      <c r="B2655" s="29">
        <f t="shared" si="287"/>
        <v>2022</v>
      </c>
      <c r="C2655" s="29">
        <f t="shared" si="288"/>
        <v>4</v>
      </c>
      <c r="D2655" s="29" t="str">
        <f t="shared" si="289"/>
        <v>Nisan</v>
      </c>
      <c r="E2655" s="29">
        <f t="shared" si="290"/>
        <v>2</v>
      </c>
      <c r="F2655" s="29">
        <f t="shared" si="291"/>
        <v>15</v>
      </c>
      <c r="G2655" s="29">
        <f t="shared" si="292"/>
        <v>4</v>
      </c>
      <c r="H2655" s="29" t="str">
        <f t="shared" si="293"/>
        <v>Perşembe</v>
      </c>
    </row>
    <row r="2656" spans="1:8" ht="10.5" customHeight="1" x14ac:dyDescent="0.25">
      <c r="A2656" s="28">
        <v>44659</v>
      </c>
      <c r="B2656" s="29">
        <f t="shared" si="287"/>
        <v>2022</v>
      </c>
      <c r="C2656" s="29">
        <f t="shared" si="288"/>
        <v>4</v>
      </c>
      <c r="D2656" s="29" t="str">
        <f t="shared" si="289"/>
        <v>Nisan</v>
      </c>
      <c r="E2656" s="29">
        <f t="shared" si="290"/>
        <v>2</v>
      </c>
      <c r="F2656" s="29">
        <f t="shared" si="291"/>
        <v>15</v>
      </c>
      <c r="G2656" s="29">
        <f t="shared" si="292"/>
        <v>5</v>
      </c>
      <c r="H2656" s="29" t="str">
        <f t="shared" si="293"/>
        <v>Cuma</v>
      </c>
    </row>
    <row r="2657" spans="1:8" ht="10.5" customHeight="1" x14ac:dyDescent="0.25">
      <c r="A2657" s="28">
        <v>44660</v>
      </c>
      <c r="B2657" s="29">
        <f t="shared" si="287"/>
        <v>2022</v>
      </c>
      <c r="C2657" s="29">
        <f t="shared" si="288"/>
        <v>4</v>
      </c>
      <c r="D2657" s="29" t="str">
        <f t="shared" si="289"/>
        <v>Nisan</v>
      </c>
      <c r="E2657" s="29">
        <f t="shared" si="290"/>
        <v>2</v>
      </c>
      <c r="F2657" s="29">
        <f t="shared" si="291"/>
        <v>15</v>
      </c>
      <c r="G2657" s="29">
        <f t="shared" si="292"/>
        <v>6</v>
      </c>
      <c r="H2657" s="29" t="str">
        <f t="shared" si="293"/>
        <v>Cumartesi</v>
      </c>
    </row>
    <row r="2658" spans="1:8" ht="10.5" customHeight="1" x14ac:dyDescent="0.25">
      <c r="A2658" s="28">
        <v>44661</v>
      </c>
      <c r="B2658" s="29">
        <f t="shared" si="287"/>
        <v>2022</v>
      </c>
      <c r="C2658" s="29">
        <f t="shared" si="288"/>
        <v>4</v>
      </c>
      <c r="D2658" s="29" t="str">
        <f t="shared" si="289"/>
        <v>Nisan</v>
      </c>
      <c r="E2658" s="29">
        <f t="shared" si="290"/>
        <v>2</v>
      </c>
      <c r="F2658" s="29">
        <f t="shared" si="291"/>
        <v>15</v>
      </c>
      <c r="G2658" s="29">
        <f t="shared" si="292"/>
        <v>7</v>
      </c>
      <c r="H2658" s="29" t="str">
        <f t="shared" si="293"/>
        <v>Pazar</v>
      </c>
    </row>
    <row r="2659" spans="1:8" ht="10.5" customHeight="1" x14ac:dyDescent="0.25">
      <c r="A2659" s="28">
        <v>44662</v>
      </c>
      <c r="B2659" s="29">
        <f t="shared" si="287"/>
        <v>2022</v>
      </c>
      <c r="C2659" s="29">
        <f t="shared" si="288"/>
        <v>4</v>
      </c>
      <c r="D2659" s="29" t="str">
        <f t="shared" si="289"/>
        <v>Nisan</v>
      </c>
      <c r="E2659" s="29">
        <f t="shared" si="290"/>
        <v>2</v>
      </c>
      <c r="F2659" s="29">
        <f t="shared" si="291"/>
        <v>16</v>
      </c>
      <c r="G2659" s="29">
        <f t="shared" si="292"/>
        <v>1</v>
      </c>
      <c r="H2659" s="29" t="str">
        <f t="shared" si="293"/>
        <v>Pazartesi</v>
      </c>
    </row>
    <row r="2660" spans="1:8" ht="10.5" customHeight="1" x14ac:dyDescent="0.25">
      <c r="A2660" s="28">
        <v>44663</v>
      </c>
      <c r="B2660" s="29">
        <f t="shared" si="287"/>
        <v>2022</v>
      </c>
      <c r="C2660" s="29">
        <f t="shared" si="288"/>
        <v>4</v>
      </c>
      <c r="D2660" s="29" t="str">
        <f t="shared" si="289"/>
        <v>Nisan</v>
      </c>
      <c r="E2660" s="29">
        <f t="shared" si="290"/>
        <v>2</v>
      </c>
      <c r="F2660" s="29">
        <f t="shared" si="291"/>
        <v>16</v>
      </c>
      <c r="G2660" s="29">
        <f t="shared" si="292"/>
        <v>2</v>
      </c>
      <c r="H2660" s="29" t="str">
        <f t="shared" si="293"/>
        <v>Salı</v>
      </c>
    </row>
    <row r="2661" spans="1:8" ht="10.5" customHeight="1" x14ac:dyDescent="0.25">
      <c r="A2661" s="28">
        <v>44664</v>
      </c>
      <c r="B2661" s="29">
        <f t="shared" si="287"/>
        <v>2022</v>
      </c>
      <c r="C2661" s="29">
        <f t="shared" si="288"/>
        <v>4</v>
      </c>
      <c r="D2661" s="29" t="str">
        <f t="shared" si="289"/>
        <v>Nisan</v>
      </c>
      <c r="E2661" s="29">
        <f t="shared" si="290"/>
        <v>2</v>
      </c>
      <c r="F2661" s="29">
        <f t="shared" si="291"/>
        <v>16</v>
      </c>
      <c r="G2661" s="29">
        <f t="shared" si="292"/>
        <v>3</v>
      </c>
      <c r="H2661" s="29" t="str">
        <f t="shared" si="293"/>
        <v>Çarşamba</v>
      </c>
    </row>
    <row r="2662" spans="1:8" ht="10.5" customHeight="1" x14ac:dyDescent="0.25">
      <c r="A2662" s="28">
        <v>44665</v>
      </c>
      <c r="B2662" s="29">
        <f t="shared" si="287"/>
        <v>2022</v>
      </c>
      <c r="C2662" s="29">
        <f t="shared" si="288"/>
        <v>4</v>
      </c>
      <c r="D2662" s="29" t="str">
        <f t="shared" si="289"/>
        <v>Nisan</v>
      </c>
      <c r="E2662" s="29">
        <f t="shared" si="290"/>
        <v>2</v>
      </c>
      <c r="F2662" s="29">
        <f t="shared" si="291"/>
        <v>16</v>
      </c>
      <c r="G2662" s="29">
        <f t="shared" si="292"/>
        <v>4</v>
      </c>
      <c r="H2662" s="29" t="str">
        <f t="shared" si="293"/>
        <v>Perşembe</v>
      </c>
    </row>
    <row r="2663" spans="1:8" ht="10.5" customHeight="1" x14ac:dyDescent="0.25">
      <c r="A2663" s="28">
        <v>44666</v>
      </c>
      <c r="B2663" s="29">
        <f t="shared" si="287"/>
        <v>2022</v>
      </c>
      <c r="C2663" s="29">
        <f t="shared" si="288"/>
        <v>4</v>
      </c>
      <c r="D2663" s="29" t="str">
        <f t="shared" si="289"/>
        <v>Nisan</v>
      </c>
      <c r="E2663" s="29">
        <f t="shared" si="290"/>
        <v>2</v>
      </c>
      <c r="F2663" s="29">
        <f t="shared" si="291"/>
        <v>16</v>
      </c>
      <c r="G2663" s="29">
        <f t="shared" si="292"/>
        <v>5</v>
      </c>
      <c r="H2663" s="29" t="str">
        <f t="shared" si="293"/>
        <v>Cuma</v>
      </c>
    </row>
    <row r="2664" spans="1:8" ht="10.5" customHeight="1" x14ac:dyDescent="0.25">
      <c r="A2664" s="28">
        <v>44667</v>
      </c>
      <c r="B2664" s="29">
        <f t="shared" si="287"/>
        <v>2022</v>
      </c>
      <c r="C2664" s="29">
        <f t="shared" si="288"/>
        <v>4</v>
      </c>
      <c r="D2664" s="29" t="str">
        <f t="shared" si="289"/>
        <v>Nisan</v>
      </c>
      <c r="E2664" s="29">
        <f t="shared" si="290"/>
        <v>2</v>
      </c>
      <c r="F2664" s="29">
        <f t="shared" si="291"/>
        <v>16</v>
      </c>
      <c r="G2664" s="29">
        <f t="shared" si="292"/>
        <v>6</v>
      </c>
      <c r="H2664" s="29" t="str">
        <f t="shared" si="293"/>
        <v>Cumartesi</v>
      </c>
    </row>
    <row r="2665" spans="1:8" ht="10.5" customHeight="1" x14ac:dyDescent="0.25">
      <c r="A2665" s="28">
        <v>44668</v>
      </c>
      <c r="B2665" s="29">
        <f t="shared" si="287"/>
        <v>2022</v>
      </c>
      <c r="C2665" s="29">
        <f t="shared" si="288"/>
        <v>4</v>
      </c>
      <c r="D2665" s="29" t="str">
        <f t="shared" si="289"/>
        <v>Nisan</v>
      </c>
      <c r="E2665" s="29">
        <f t="shared" si="290"/>
        <v>2</v>
      </c>
      <c r="F2665" s="29">
        <f t="shared" si="291"/>
        <v>16</v>
      </c>
      <c r="G2665" s="29">
        <f t="shared" si="292"/>
        <v>7</v>
      </c>
      <c r="H2665" s="29" t="str">
        <f t="shared" si="293"/>
        <v>Pazar</v>
      </c>
    </row>
    <row r="2666" spans="1:8" ht="10.5" customHeight="1" x14ac:dyDescent="0.25">
      <c r="A2666" s="28">
        <v>44669</v>
      </c>
      <c r="B2666" s="29">
        <f t="shared" si="287"/>
        <v>2022</v>
      </c>
      <c r="C2666" s="29">
        <f t="shared" si="288"/>
        <v>4</v>
      </c>
      <c r="D2666" s="29" t="str">
        <f t="shared" si="289"/>
        <v>Nisan</v>
      </c>
      <c r="E2666" s="29">
        <f t="shared" si="290"/>
        <v>2</v>
      </c>
      <c r="F2666" s="29">
        <f t="shared" si="291"/>
        <v>17</v>
      </c>
      <c r="G2666" s="29">
        <f t="shared" si="292"/>
        <v>1</v>
      </c>
      <c r="H2666" s="29" t="str">
        <f t="shared" si="293"/>
        <v>Pazartesi</v>
      </c>
    </row>
    <row r="2667" spans="1:8" ht="10.5" customHeight="1" x14ac:dyDescent="0.25">
      <c r="A2667" s="28">
        <v>44670</v>
      </c>
      <c r="B2667" s="29">
        <f t="shared" si="287"/>
        <v>2022</v>
      </c>
      <c r="C2667" s="29">
        <f t="shared" si="288"/>
        <v>4</v>
      </c>
      <c r="D2667" s="29" t="str">
        <f t="shared" si="289"/>
        <v>Nisan</v>
      </c>
      <c r="E2667" s="29">
        <f t="shared" si="290"/>
        <v>2</v>
      </c>
      <c r="F2667" s="29">
        <f t="shared" si="291"/>
        <v>17</v>
      </c>
      <c r="G2667" s="29">
        <f t="shared" si="292"/>
        <v>2</v>
      </c>
      <c r="H2667" s="29" t="str">
        <f t="shared" si="293"/>
        <v>Salı</v>
      </c>
    </row>
    <row r="2668" spans="1:8" ht="10.5" customHeight="1" x14ac:dyDescent="0.25">
      <c r="A2668" s="28">
        <v>44671</v>
      </c>
      <c r="B2668" s="29">
        <f t="shared" si="287"/>
        <v>2022</v>
      </c>
      <c r="C2668" s="29">
        <f t="shared" si="288"/>
        <v>4</v>
      </c>
      <c r="D2668" s="29" t="str">
        <f t="shared" si="289"/>
        <v>Nisan</v>
      </c>
      <c r="E2668" s="29">
        <f t="shared" si="290"/>
        <v>2</v>
      </c>
      <c r="F2668" s="29">
        <f t="shared" si="291"/>
        <v>17</v>
      </c>
      <c r="G2668" s="29">
        <f t="shared" si="292"/>
        <v>3</v>
      </c>
      <c r="H2668" s="29" t="str">
        <f t="shared" si="293"/>
        <v>Çarşamba</v>
      </c>
    </row>
    <row r="2669" spans="1:8" ht="10.5" customHeight="1" x14ac:dyDescent="0.25">
      <c r="A2669" s="28">
        <v>44672</v>
      </c>
      <c r="B2669" s="29">
        <f t="shared" si="287"/>
        <v>2022</v>
      </c>
      <c r="C2669" s="29">
        <f t="shared" si="288"/>
        <v>4</v>
      </c>
      <c r="D2669" s="29" t="str">
        <f t="shared" si="289"/>
        <v>Nisan</v>
      </c>
      <c r="E2669" s="29">
        <f t="shared" si="290"/>
        <v>2</v>
      </c>
      <c r="F2669" s="29">
        <f t="shared" si="291"/>
        <v>17</v>
      </c>
      <c r="G2669" s="29">
        <f t="shared" si="292"/>
        <v>4</v>
      </c>
      <c r="H2669" s="29" t="str">
        <f t="shared" si="293"/>
        <v>Perşembe</v>
      </c>
    </row>
    <row r="2670" spans="1:8" ht="10.5" customHeight="1" x14ac:dyDescent="0.25">
      <c r="A2670" s="28">
        <v>44673</v>
      </c>
      <c r="B2670" s="29">
        <f t="shared" si="287"/>
        <v>2022</v>
      </c>
      <c r="C2670" s="29">
        <f t="shared" si="288"/>
        <v>4</v>
      </c>
      <c r="D2670" s="29" t="str">
        <f t="shared" si="289"/>
        <v>Nisan</v>
      </c>
      <c r="E2670" s="29">
        <f t="shared" si="290"/>
        <v>2</v>
      </c>
      <c r="F2670" s="29">
        <f t="shared" si="291"/>
        <v>17</v>
      </c>
      <c r="G2670" s="29">
        <f t="shared" si="292"/>
        <v>5</v>
      </c>
      <c r="H2670" s="29" t="str">
        <f t="shared" si="293"/>
        <v>Cuma</v>
      </c>
    </row>
    <row r="2671" spans="1:8" ht="10.5" customHeight="1" x14ac:dyDescent="0.25">
      <c r="A2671" s="28">
        <v>44674</v>
      </c>
      <c r="B2671" s="29">
        <f t="shared" si="287"/>
        <v>2022</v>
      </c>
      <c r="C2671" s="29">
        <f t="shared" si="288"/>
        <v>4</v>
      </c>
      <c r="D2671" s="29" t="str">
        <f t="shared" si="289"/>
        <v>Nisan</v>
      </c>
      <c r="E2671" s="29">
        <f t="shared" si="290"/>
        <v>2</v>
      </c>
      <c r="F2671" s="29">
        <f t="shared" si="291"/>
        <v>17</v>
      </c>
      <c r="G2671" s="29">
        <f t="shared" si="292"/>
        <v>6</v>
      </c>
      <c r="H2671" s="29" t="str">
        <f t="shared" si="293"/>
        <v>Cumartesi</v>
      </c>
    </row>
    <row r="2672" spans="1:8" ht="10.5" customHeight="1" x14ac:dyDescent="0.25">
      <c r="A2672" s="28">
        <v>44675</v>
      </c>
      <c r="B2672" s="29">
        <f t="shared" si="287"/>
        <v>2022</v>
      </c>
      <c r="C2672" s="29">
        <f t="shared" si="288"/>
        <v>4</v>
      </c>
      <c r="D2672" s="29" t="str">
        <f t="shared" si="289"/>
        <v>Nisan</v>
      </c>
      <c r="E2672" s="29">
        <f t="shared" si="290"/>
        <v>2</v>
      </c>
      <c r="F2672" s="29">
        <f t="shared" si="291"/>
        <v>17</v>
      </c>
      <c r="G2672" s="29">
        <f t="shared" si="292"/>
        <v>7</v>
      </c>
      <c r="H2672" s="29" t="str">
        <f t="shared" si="293"/>
        <v>Pazar</v>
      </c>
    </row>
    <row r="2673" spans="1:8" ht="10.5" customHeight="1" x14ac:dyDescent="0.25">
      <c r="A2673" s="28">
        <v>44676</v>
      </c>
      <c r="B2673" s="29">
        <f t="shared" si="287"/>
        <v>2022</v>
      </c>
      <c r="C2673" s="29">
        <f t="shared" si="288"/>
        <v>4</v>
      </c>
      <c r="D2673" s="29" t="str">
        <f t="shared" si="289"/>
        <v>Nisan</v>
      </c>
      <c r="E2673" s="29">
        <f t="shared" si="290"/>
        <v>2</v>
      </c>
      <c r="F2673" s="29">
        <f t="shared" si="291"/>
        <v>18</v>
      </c>
      <c r="G2673" s="29">
        <f t="shared" si="292"/>
        <v>1</v>
      </c>
      <c r="H2673" s="29" t="str">
        <f t="shared" si="293"/>
        <v>Pazartesi</v>
      </c>
    </row>
    <row r="2674" spans="1:8" ht="10.5" customHeight="1" x14ac:dyDescent="0.25">
      <c r="A2674" s="28">
        <v>44677</v>
      </c>
      <c r="B2674" s="29">
        <f t="shared" si="287"/>
        <v>2022</v>
      </c>
      <c r="C2674" s="29">
        <f t="shared" si="288"/>
        <v>4</v>
      </c>
      <c r="D2674" s="29" t="str">
        <f t="shared" si="289"/>
        <v>Nisan</v>
      </c>
      <c r="E2674" s="29">
        <f t="shared" si="290"/>
        <v>2</v>
      </c>
      <c r="F2674" s="29">
        <f t="shared" si="291"/>
        <v>18</v>
      </c>
      <c r="G2674" s="29">
        <f t="shared" si="292"/>
        <v>2</v>
      </c>
      <c r="H2674" s="29" t="str">
        <f t="shared" si="293"/>
        <v>Salı</v>
      </c>
    </row>
    <row r="2675" spans="1:8" ht="10.5" customHeight="1" x14ac:dyDescent="0.25">
      <c r="A2675" s="28">
        <v>44678</v>
      </c>
      <c r="B2675" s="29">
        <f t="shared" si="287"/>
        <v>2022</v>
      </c>
      <c r="C2675" s="29">
        <f t="shared" si="288"/>
        <v>4</v>
      </c>
      <c r="D2675" s="29" t="str">
        <f t="shared" si="289"/>
        <v>Nisan</v>
      </c>
      <c r="E2675" s="29">
        <f t="shared" si="290"/>
        <v>2</v>
      </c>
      <c r="F2675" s="29">
        <f t="shared" si="291"/>
        <v>18</v>
      </c>
      <c r="G2675" s="29">
        <f t="shared" si="292"/>
        <v>3</v>
      </c>
      <c r="H2675" s="29" t="str">
        <f t="shared" si="293"/>
        <v>Çarşamba</v>
      </c>
    </row>
    <row r="2676" spans="1:8" ht="10.5" customHeight="1" x14ac:dyDescent="0.25">
      <c r="A2676" s="28">
        <v>44679</v>
      </c>
      <c r="B2676" s="29">
        <f t="shared" si="287"/>
        <v>2022</v>
      </c>
      <c r="C2676" s="29">
        <f t="shared" si="288"/>
        <v>4</v>
      </c>
      <c r="D2676" s="29" t="str">
        <f t="shared" si="289"/>
        <v>Nisan</v>
      </c>
      <c r="E2676" s="29">
        <f t="shared" si="290"/>
        <v>2</v>
      </c>
      <c r="F2676" s="29">
        <f t="shared" si="291"/>
        <v>18</v>
      </c>
      <c r="G2676" s="29">
        <f t="shared" si="292"/>
        <v>4</v>
      </c>
      <c r="H2676" s="29" t="str">
        <f t="shared" si="293"/>
        <v>Perşembe</v>
      </c>
    </row>
    <row r="2677" spans="1:8" ht="10.5" customHeight="1" x14ac:dyDescent="0.25">
      <c r="A2677" s="28">
        <v>44680</v>
      </c>
      <c r="B2677" s="29">
        <f t="shared" si="287"/>
        <v>2022</v>
      </c>
      <c r="C2677" s="29">
        <f t="shared" si="288"/>
        <v>4</v>
      </c>
      <c r="D2677" s="29" t="str">
        <f t="shared" si="289"/>
        <v>Nisan</v>
      </c>
      <c r="E2677" s="29">
        <f t="shared" si="290"/>
        <v>2</v>
      </c>
      <c r="F2677" s="29">
        <f t="shared" si="291"/>
        <v>18</v>
      </c>
      <c r="G2677" s="29">
        <f t="shared" si="292"/>
        <v>5</v>
      </c>
      <c r="H2677" s="29" t="str">
        <f t="shared" si="293"/>
        <v>Cuma</v>
      </c>
    </row>
    <row r="2678" spans="1:8" ht="10.5" customHeight="1" x14ac:dyDescent="0.25">
      <c r="A2678" s="28">
        <v>44681</v>
      </c>
      <c r="B2678" s="29">
        <f t="shared" si="287"/>
        <v>2022</v>
      </c>
      <c r="C2678" s="29">
        <f t="shared" si="288"/>
        <v>4</v>
      </c>
      <c r="D2678" s="29" t="str">
        <f t="shared" si="289"/>
        <v>Nisan</v>
      </c>
      <c r="E2678" s="29">
        <f t="shared" si="290"/>
        <v>2</v>
      </c>
      <c r="F2678" s="29">
        <f t="shared" si="291"/>
        <v>18</v>
      </c>
      <c r="G2678" s="29">
        <f t="shared" si="292"/>
        <v>6</v>
      </c>
      <c r="H2678" s="29" t="str">
        <f t="shared" si="293"/>
        <v>Cumartesi</v>
      </c>
    </row>
    <row r="2679" spans="1:8" ht="10.5" customHeight="1" x14ac:dyDescent="0.25">
      <c r="A2679" s="28">
        <v>44682</v>
      </c>
      <c r="B2679" s="29">
        <f t="shared" si="287"/>
        <v>2022</v>
      </c>
      <c r="C2679" s="29">
        <f t="shared" si="288"/>
        <v>5</v>
      </c>
      <c r="D2679" s="29" t="str">
        <f t="shared" si="289"/>
        <v>Mayıs</v>
      </c>
      <c r="E2679" s="29">
        <f t="shared" si="290"/>
        <v>2</v>
      </c>
      <c r="F2679" s="29">
        <f t="shared" si="291"/>
        <v>18</v>
      </c>
      <c r="G2679" s="29">
        <f t="shared" si="292"/>
        <v>7</v>
      </c>
      <c r="H2679" s="29" t="str">
        <f t="shared" si="293"/>
        <v>Pazar</v>
      </c>
    </row>
    <row r="2680" spans="1:8" ht="10.5" customHeight="1" x14ac:dyDescent="0.25">
      <c r="A2680" s="28">
        <v>44683</v>
      </c>
      <c r="B2680" s="29">
        <f t="shared" si="287"/>
        <v>2022</v>
      </c>
      <c r="C2680" s="29">
        <f t="shared" si="288"/>
        <v>5</v>
      </c>
      <c r="D2680" s="29" t="str">
        <f t="shared" si="289"/>
        <v>Mayıs</v>
      </c>
      <c r="E2680" s="29">
        <f t="shared" si="290"/>
        <v>2</v>
      </c>
      <c r="F2680" s="29">
        <f t="shared" si="291"/>
        <v>19</v>
      </c>
      <c r="G2680" s="29">
        <f t="shared" si="292"/>
        <v>1</v>
      </c>
      <c r="H2680" s="29" t="str">
        <f t="shared" si="293"/>
        <v>Pazartesi</v>
      </c>
    </row>
    <row r="2681" spans="1:8" ht="10.5" customHeight="1" x14ac:dyDescent="0.25">
      <c r="A2681" s="28">
        <v>44684</v>
      </c>
      <c r="B2681" s="29">
        <f t="shared" si="287"/>
        <v>2022</v>
      </c>
      <c r="C2681" s="29">
        <f t="shared" si="288"/>
        <v>5</v>
      </c>
      <c r="D2681" s="29" t="str">
        <f t="shared" si="289"/>
        <v>Mayıs</v>
      </c>
      <c r="E2681" s="29">
        <f t="shared" si="290"/>
        <v>2</v>
      </c>
      <c r="F2681" s="29">
        <f t="shared" si="291"/>
        <v>19</v>
      </c>
      <c r="G2681" s="29">
        <f t="shared" si="292"/>
        <v>2</v>
      </c>
      <c r="H2681" s="29" t="str">
        <f t="shared" si="293"/>
        <v>Salı</v>
      </c>
    </row>
    <row r="2682" spans="1:8" ht="10.5" customHeight="1" x14ac:dyDescent="0.25">
      <c r="A2682" s="28">
        <v>44685</v>
      </c>
      <c r="B2682" s="29">
        <f t="shared" si="287"/>
        <v>2022</v>
      </c>
      <c r="C2682" s="29">
        <f t="shared" si="288"/>
        <v>5</v>
      </c>
      <c r="D2682" s="29" t="str">
        <f t="shared" si="289"/>
        <v>Mayıs</v>
      </c>
      <c r="E2682" s="29">
        <f t="shared" si="290"/>
        <v>2</v>
      </c>
      <c r="F2682" s="29">
        <f t="shared" si="291"/>
        <v>19</v>
      </c>
      <c r="G2682" s="29">
        <f t="shared" si="292"/>
        <v>3</v>
      </c>
      <c r="H2682" s="29" t="str">
        <f t="shared" si="293"/>
        <v>Çarşamba</v>
      </c>
    </row>
    <row r="2683" spans="1:8" ht="10.5" customHeight="1" x14ac:dyDescent="0.25">
      <c r="A2683" s="28">
        <v>44686</v>
      </c>
      <c r="B2683" s="29">
        <f t="shared" si="287"/>
        <v>2022</v>
      </c>
      <c r="C2683" s="29">
        <f t="shared" si="288"/>
        <v>5</v>
      </c>
      <c r="D2683" s="29" t="str">
        <f t="shared" si="289"/>
        <v>Mayıs</v>
      </c>
      <c r="E2683" s="29">
        <f t="shared" si="290"/>
        <v>2</v>
      </c>
      <c r="F2683" s="29">
        <f t="shared" si="291"/>
        <v>19</v>
      </c>
      <c r="G2683" s="29">
        <f t="shared" si="292"/>
        <v>4</v>
      </c>
      <c r="H2683" s="29" t="str">
        <f t="shared" si="293"/>
        <v>Perşembe</v>
      </c>
    </row>
    <row r="2684" spans="1:8" ht="10.5" customHeight="1" x14ac:dyDescent="0.25">
      <c r="A2684" s="28">
        <v>44687</v>
      </c>
      <c r="B2684" s="29">
        <f t="shared" si="287"/>
        <v>2022</v>
      </c>
      <c r="C2684" s="29">
        <f t="shared" si="288"/>
        <v>5</v>
      </c>
      <c r="D2684" s="29" t="str">
        <f t="shared" si="289"/>
        <v>Mayıs</v>
      </c>
      <c r="E2684" s="29">
        <f t="shared" si="290"/>
        <v>2</v>
      </c>
      <c r="F2684" s="29">
        <f t="shared" si="291"/>
        <v>19</v>
      </c>
      <c r="G2684" s="29">
        <f t="shared" si="292"/>
        <v>5</v>
      </c>
      <c r="H2684" s="29" t="str">
        <f t="shared" si="293"/>
        <v>Cuma</v>
      </c>
    </row>
    <row r="2685" spans="1:8" ht="10.5" customHeight="1" x14ac:dyDescent="0.25">
      <c r="A2685" s="28">
        <v>44688</v>
      </c>
      <c r="B2685" s="29">
        <f t="shared" si="287"/>
        <v>2022</v>
      </c>
      <c r="C2685" s="29">
        <f t="shared" si="288"/>
        <v>5</v>
      </c>
      <c r="D2685" s="29" t="str">
        <f t="shared" si="289"/>
        <v>Mayıs</v>
      </c>
      <c r="E2685" s="29">
        <f t="shared" si="290"/>
        <v>2</v>
      </c>
      <c r="F2685" s="29">
        <f t="shared" si="291"/>
        <v>19</v>
      </c>
      <c r="G2685" s="29">
        <f t="shared" si="292"/>
        <v>6</v>
      </c>
      <c r="H2685" s="29" t="str">
        <f t="shared" si="293"/>
        <v>Cumartesi</v>
      </c>
    </row>
    <row r="2686" spans="1:8" ht="10.5" customHeight="1" x14ac:dyDescent="0.25">
      <c r="A2686" s="28">
        <v>44689</v>
      </c>
      <c r="B2686" s="29">
        <f t="shared" si="287"/>
        <v>2022</v>
      </c>
      <c r="C2686" s="29">
        <f t="shared" si="288"/>
        <v>5</v>
      </c>
      <c r="D2686" s="29" t="str">
        <f t="shared" si="289"/>
        <v>Mayıs</v>
      </c>
      <c r="E2686" s="29">
        <f t="shared" si="290"/>
        <v>2</v>
      </c>
      <c r="F2686" s="29">
        <f t="shared" si="291"/>
        <v>19</v>
      </c>
      <c r="G2686" s="29">
        <f t="shared" si="292"/>
        <v>7</v>
      </c>
      <c r="H2686" s="29" t="str">
        <f t="shared" si="293"/>
        <v>Pazar</v>
      </c>
    </row>
    <row r="2687" spans="1:8" ht="10.5" customHeight="1" x14ac:dyDescent="0.25">
      <c r="A2687" s="28">
        <v>44690</v>
      </c>
      <c r="B2687" s="29">
        <f t="shared" si="287"/>
        <v>2022</v>
      </c>
      <c r="C2687" s="29">
        <f t="shared" si="288"/>
        <v>5</v>
      </c>
      <c r="D2687" s="29" t="str">
        <f t="shared" si="289"/>
        <v>Mayıs</v>
      </c>
      <c r="E2687" s="29">
        <f t="shared" si="290"/>
        <v>2</v>
      </c>
      <c r="F2687" s="29">
        <f t="shared" si="291"/>
        <v>20</v>
      </c>
      <c r="G2687" s="29">
        <f t="shared" si="292"/>
        <v>1</v>
      </c>
      <c r="H2687" s="29" t="str">
        <f t="shared" si="293"/>
        <v>Pazartesi</v>
      </c>
    </row>
    <row r="2688" spans="1:8" ht="10.5" customHeight="1" x14ac:dyDescent="0.25">
      <c r="A2688" s="28">
        <v>44691</v>
      </c>
      <c r="B2688" s="29">
        <f t="shared" si="287"/>
        <v>2022</v>
      </c>
      <c r="C2688" s="29">
        <f t="shared" si="288"/>
        <v>5</v>
      </c>
      <c r="D2688" s="29" t="str">
        <f t="shared" si="289"/>
        <v>Mayıs</v>
      </c>
      <c r="E2688" s="29">
        <f t="shared" si="290"/>
        <v>2</v>
      </c>
      <c r="F2688" s="29">
        <f t="shared" si="291"/>
        <v>20</v>
      </c>
      <c r="G2688" s="29">
        <f t="shared" si="292"/>
        <v>2</v>
      </c>
      <c r="H2688" s="29" t="str">
        <f t="shared" si="293"/>
        <v>Salı</v>
      </c>
    </row>
    <row r="2689" spans="1:8" ht="10.5" customHeight="1" x14ac:dyDescent="0.25">
      <c r="A2689" s="28">
        <v>44692</v>
      </c>
      <c r="B2689" s="29">
        <f t="shared" si="287"/>
        <v>2022</v>
      </c>
      <c r="C2689" s="29">
        <f t="shared" si="288"/>
        <v>5</v>
      </c>
      <c r="D2689" s="29" t="str">
        <f t="shared" si="289"/>
        <v>Mayıs</v>
      </c>
      <c r="E2689" s="29">
        <f t="shared" si="290"/>
        <v>2</v>
      </c>
      <c r="F2689" s="29">
        <f t="shared" si="291"/>
        <v>20</v>
      </c>
      <c r="G2689" s="29">
        <f t="shared" si="292"/>
        <v>3</v>
      </c>
      <c r="H2689" s="29" t="str">
        <f t="shared" si="293"/>
        <v>Çarşamba</v>
      </c>
    </row>
    <row r="2690" spans="1:8" ht="10.5" customHeight="1" x14ac:dyDescent="0.25">
      <c r="A2690" s="28">
        <v>44693</v>
      </c>
      <c r="B2690" s="29">
        <f t="shared" ref="B2690:B2753" si="294">IF(A2690="","",YEAR(A2690))</f>
        <v>2022</v>
      </c>
      <c r="C2690" s="29">
        <f t="shared" ref="C2690:C2753" si="295">IF(A2690="","",MONTH(A2690))</f>
        <v>5</v>
      </c>
      <c r="D2690" s="29" t="str">
        <f t="shared" ref="D2690:D2753" si="296">IF(A2690="","",CHOOSE(MONTH(A2690),"Ocak","Şubat","Mart","Nisan","Mayıs","Haziran","Temmuz","Ağustos","Eylül","Ekim","Kasım","Aralık"))</f>
        <v>Mayıs</v>
      </c>
      <c r="E2690" s="29">
        <f t="shared" ref="E2690:E2753" si="297">IF(A2690="","",ROUNDUP(MONTH(A2690)/3,0))</f>
        <v>2</v>
      </c>
      <c r="F2690" s="29">
        <f t="shared" ref="F2690:F2753" si="298">IF(A2690="","",WEEKNUM(A2690,2))</f>
        <v>20</v>
      </c>
      <c r="G2690" s="29">
        <f t="shared" ref="G2690:G2753" si="299">IF(A2690="","",WEEKDAY(A2690,2))</f>
        <v>4</v>
      </c>
      <c r="H2690" s="29" t="str">
        <f t="shared" ref="H2690:H2753" si="300">IF(A2690="","",CHOOSE(WEEKDAY(A2690,2),"Pazartesi","Salı","Çarşamba","Perşembe","Cuma","Cumartesi","Pazar"))</f>
        <v>Perşembe</v>
      </c>
    </row>
    <row r="2691" spans="1:8" ht="10.5" customHeight="1" x14ac:dyDescent="0.25">
      <c r="A2691" s="28">
        <v>44694</v>
      </c>
      <c r="B2691" s="29">
        <f t="shared" si="294"/>
        <v>2022</v>
      </c>
      <c r="C2691" s="29">
        <f t="shared" si="295"/>
        <v>5</v>
      </c>
      <c r="D2691" s="29" t="str">
        <f t="shared" si="296"/>
        <v>Mayıs</v>
      </c>
      <c r="E2691" s="29">
        <f t="shared" si="297"/>
        <v>2</v>
      </c>
      <c r="F2691" s="29">
        <f t="shared" si="298"/>
        <v>20</v>
      </c>
      <c r="G2691" s="29">
        <f t="shared" si="299"/>
        <v>5</v>
      </c>
      <c r="H2691" s="29" t="str">
        <f t="shared" si="300"/>
        <v>Cuma</v>
      </c>
    </row>
    <row r="2692" spans="1:8" ht="10.5" customHeight="1" x14ac:dyDescent="0.25">
      <c r="A2692" s="28">
        <v>44695</v>
      </c>
      <c r="B2692" s="29">
        <f t="shared" si="294"/>
        <v>2022</v>
      </c>
      <c r="C2692" s="29">
        <f t="shared" si="295"/>
        <v>5</v>
      </c>
      <c r="D2692" s="29" t="str">
        <f t="shared" si="296"/>
        <v>Mayıs</v>
      </c>
      <c r="E2692" s="29">
        <f t="shared" si="297"/>
        <v>2</v>
      </c>
      <c r="F2692" s="29">
        <f t="shared" si="298"/>
        <v>20</v>
      </c>
      <c r="G2692" s="29">
        <f t="shared" si="299"/>
        <v>6</v>
      </c>
      <c r="H2692" s="29" t="str">
        <f t="shared" si="300"/>
        <v>Cumartesi</v>
      </c>
    </row>
    <row r="2693" spans="1:8" ht="10.5" customHeight="1" x14ac:dyDescent="0.25">
      <c r="A2693" s="28">
        <v>44696</v>
      </c>
      <c r="B2693" s="29">
        <f t="shared" si="294"/>
        <v>2022</v>
      </c>
      <c r="C2693" s="29">
        <f t="shared" si="295"/>
        <v>5</v>
      </c>
      <c r="D2693" s="29" t="str">
        <f t="shared" si="296"/>
        <v>Mayıs</v>
      </c>
      <c r="E2693" s="29">
        <f t="shared" si="297"/>
        <v>2</v>
      </c>
      <c r="F2693" s="29">
        <f t="shared" si="298"/>
        <v>20</v>
      </c>
      <c r="G2693" s="29">
        <f t="shared" si="299"/>
        <v>7</v>
      </c>
      <c r="H2693" s="29" t="str">
        <f t="shared" si="300"/>
        <v>Pazar</v>
      </c>
    </row>
    <row r="2694" spans="1:8" ht="10.5" customHeight="1" x14ac:dyDescent="0.25">
      <c r="A2694" s="28">
        <v>44697</v>
      </c>
      <c r="B2694" s="29">
        <f t="shared" si="294"/>
        <v>2022</v>
      </c>
      <c r="C2694" s="29">
        <f t="shared" si="295"/>
        <v>5</v>
      </c>
      <c r="D2694" s="29" t="str">
        <f t="shared" si="296"/>
        <v>Mayıs</v>
      </c>
      <c r="E2694" s="29">
        <f t="shared" si="297"/>
        <v>2</v>
      </c>
      <c r="F2694" s="29">
        <f t="shared" si="298"/>
        <v>21</v>
      </c>
      <c r="G2694" s="29">
        <f t="shared" si="299"/>
        <v>1</v>
      </c>
      <c r="H2694" s="29" t="str">
        <f t="shared" si="300"/>
        <v>Pazartesi</v>
      </c>
    </row>
    <row r="2695" spans="1:8" ht="10.5" customHeight="1" x14ac:dyDescent="0.25">
      <c r="A2695" s="28">
        <v>44698</v>
      </c>
      <c r="B2695" s="29">
        <f t="shared" si="294"/>
        <v>2022</v>
      </c>
      <c r="C2695" s="29">
        <f t="shared" si="295"/>
        <v>5</v>
      </c>
      <c r="D2695" s="29" t="str">
        <f t="shared" si="296"/>
        <v>Mayıs</v>
      </c>
      <c r="E2695" s="29">
        <f t="shared" si="297"/>
        <v>2</v>
      </c>
      <c r="F2695" s="29">
        <f t="shared" si="298"/>
        <v>21</v>
      </c>
      <c r="G2695" s="29">
        <f t="shared" si="299"/>
        <v>2</v>
      </c>
      <c r="H2695" s="29" t="str">
        <f t="shared" si="300"/>
        <v>Salı</v>
      </c>
    </row>
    <row r="2696" spans="1:8" ht="10.5" customHeight="1" x14ac:dyDescent="0.25">
      <c r="A2696" s="28">
        <v>44699</v>
      </c>
      <c r="B2696" s="29">
        <f t="shared" si="294"/>
        <v>2022</v>
      </c>
      <c r="C2696" s="29">
        <f t="shared" si="295"/>
        <v>5</v>
      </c>
      <c r="D2696" s="29" t="str">
        <f t="shared" si="296"/>
        <v>Mayıs</v>
      </c>
      <c r="E2696" s="29">
        <f t="shared" si="297"/>
        <v>2</v>
      </c>
      <c r="F2696" s="29">
        <f t="shared" si="298"/>
        <v>21</v>
      </c>
      <c r="G2696" s="29">
        <f t="shared" si="299"/>
        <v>3</v>
      </c>
      <c r="H2696" s="29" t="str">
        <f t="shared" si="300"/>
        <v>Çarşamba</v>
      </c>
    </row>
    <row r="2697" spans="1:8" ht="10.5" customHeight="1" x14ac:dyDescent="0.25">
      <c r="A2697" s="28">
        <v>44700</v>
      </c>
      <c r="B2697" s="29">
        <f t="shared" si="294"/>
        <v>2022</v>
      </c>
      <c r="C2697" s="29">
        <f t="shared" si="295"/>
        <v>5</v>
      </c>
      <c r="D2697" s="29" t="str">
        <f t="shared" si="296"/>
        <v>Mayıs</v>
      </c>
      <c r="E2697" s="29">
        <f t="shared" si="297"/>
        <v>2</v>
      </c>
      <c r="F2697" s="29">
        <f t="shared" si="298"/>
        <v>21</v>
      </c>
      <c r="G2697" s="29">
        <f t="shared" si="299"/>
        <v>4</v>
      </c>
      <c r="H2697" s="29" t="str">
        <f t="shared" si="300"/>
        <v>Perşembe</v>
      </c>
    </row>
    <row r="2698" spans="1:8" ht="10.5" customHeight="1" x14ac:dyDescent="0.25">
      <c r="A2698" s="28">
        <v>44701</v>
      </c>
      <c r="B2698" s="29">
        <f t="shared" si="294"/>
        <v>2022</v>
      </c>
      <c r="C2698" s="29">
        <f t="shared" si="295"/>
        <v>5</v>
      </c>
      <c r="D2698" s="29" t="str">
        <f t="shared" si="296"/>
        <v>Mayıs</v>
      </c>
      <c r="E2698" s="29">
        <f t="shared" si="297"/>
        <v>2</v>
      </c>
      <c r="F2698" s="29">
        <f t="shared" si="298"/>
        <v>21</v>
      </c>
      <c r="G2698" s="29">
        <f t="shared" si="299"/>
        <v>5</v>
      </c>
      <c r="H2698" s="29" t="str">
        <f t="shared" si="300"/>
        <v>Cuma</v>
      </c>
    </row>
    <row r="2699" spans="1:8" ht="10.5" customHeight="1" x14ac:dyDescent="0.25">
      <c r="A2699" s="28">
        <v>44702</v>
      </c>
      <c r="B2699" s="29">
        <f t="shared" si="294"/>
        <v>2022</v>
      </c>
      <c r="C2699" s="29">
        <f t="shared" si="295"/>
        <v>5</v>
      </c>
      <c r="D2699" s="29" t="str">
        <f t="shared" si="296"/>
        <v>Mayıs</v>
      </c>
      <c r="E2699" s="29">
        <f t="shared" si="297"/>
        <v>2</v>
      </c>
      <c r="F2699" s="29">
        <f t="shared" si="298"/>
        <v>21</v>
      </c>
      <c r="G2699" s="29">
        <f t="shared" si="299"/>
        <v>6</v>
      </c>
      <c r="H2699" s="29" t="str">
        <f t="shared" si="300"/>
        <v>Cumartesi</v>
      </c>
    </row>
    <row r="2700" spans="1:8" ht="10.5" customHeight="1" x14ac:dyDescent="0.25">
      <c r="A2700" s="28">
        <v>44703</v>
      </c>
      <c r="B2700" s="29">
        <f t="shared" si="294"/>
        <v>2022</v>
      </c>
      <c r="C2700" s="29">
        <f t="shared" si="295"/>
        <v>5</v>
      </c>
      <c r="D2700" s="29" t="str">
        <f t="shared" si="296"/>
        <v>Mayıs</v>
      </c>
      <c r="E2700" s="29">
        <f t="shared" si="297"/>
        <v>2</v>
      </c>
      <c r="F2700" s="29">
        <f t="shared" si="298"/>
        <v>21</v>
      </c>
      <c r="G2700" s="29">
        <f t="shared" si="299"/>
        <v>7</v>
      </c>
      <c r="H2700" s="29" t="str">
        <f t="shared" si="300"/>
        <v>Pazar</v>
      </c>
    </row>
    <row r="2701" spans="1:8" ht="10.5" customHeight="1" x14ac:dyDescent="0.25">
      <c r="A2701" s="28">
        <v>44704</v>
      </c>
      <c r="B2701" s="29">
        <f t="shared" si="294"/>
        <v>2022</v>
      </c>
      <c r="C2701" s="29">
        <f t="shared" si="295"/>
        <v>5</v>
      </c>
      <c r="D2701" s="29" t="str">
        <f t="shared" si="296"/>
        <v>Mayıs</v>
      </c>
      <c r="E2701" s="29">
        <f t="shared" si="297"/>
        <v>2</v>
      </c>
      <c r="F2701" s="29">
        <f t="shared" si="298"/>
        <v>22</v>
      </c>
      <c r="G2701" s="29">
        <f t="shared" si="299"/>
        <v>1</v>
      </c>
      <c r="H2701" s="29" t="str">
        <f t="shared" si="300"/>
        <v>Pazartesi</v>
      </c>
    </row>
    <row r="2702" spans="1:8" ht="10.5" customHeight="1" x14ac:dyDescent="0.25">
      <c r="A2702" s="28">
        <v>44705</v>
      </c>
      <c r="B2702" s="29">
        <f t="shared" si="294"/>
        <v>2022</v>
      </c>
      <c r="C2702" s="29">
        <f t="shared" si="295"/>
        <v>5</v>
      </c>
      <c r="D2702" s="29" t="str">
        <f t="shared" si="296"/>
        <v>Mayıs</v>
      </c>
      <c r="E2702" s="29">
        <f t="shared" si="297"/>
        <v>2</v>
      </c>
      <c r="F2702" s="29">
        <f t="shared" si="298"/>
        <v>22</v>
      </c>
      <c r="G2702" s="29">
        <f t="shared" si="299"/>
        <v>2</v>
      </c>
      <c r="H2702" s="29" t="str">
        <f t="shared" si="300"/>
        <v>Salı</v>
      </c>
    </row>
    <row r="2703" spans="1:8" ht="10.5" customHeight="1" x14ac:dyDescent="0.25">
      <c r="A2703" s="28">
        <v>44706</v>
      </c>
      <c r="B2703" s="29">
        <f t="shared" si="294"/>
        <v>2022</v>
      </c>
      <c r="C2703" s="29">
        <f t="shared" si="295"/>
        <v>5</v>
      </c>
      <c r="D2703" s="29" t="str">
        <f t="shared" si="296"/>
        <v>Mayıs</v>
      </c>
      <c r="E2703" s="29">
        <f t="shared" si="297"/>
        <v>2</v>
      </c>
      <c r="F2703" s="29">
        <f t="shared" si="298"/>
        <v>22</v>
      </c>
      <c r="G2703" s="29">
        <f t="shared" si="299"/>
        <v>3</v>
      </c>
      <c r="H2703" s="29" t="str">
        <f t="shared" si="300"/>
        <v>Çarşamba</v>
      </c>
    </row>
    <row r="2704" spans="1:8" ht="10.5" customHeight="1" x14ac:dyDescent="0.25">
      <c r="A2704" s="28">
        <v>44707</v>
      </c>
      <c r="B2704" s="29">
        <f t="shared" si="294"/>
        <v>2022</v>
      </c>
      <c r="C2704" s="29">
        <f t="shared" si="295"/>
        <v>5</v>
      </c>
      <c r="D2704" s="29" t="str">
        <f t="shared" si="296"/>
        <v>Mayıs</v>
      </c>
      <c r="E2704" s="29">
        <f t="shared" si="297"/>
        <v>2</v>
      </c>
      <c r="F2704" s="29">
        <f t="shared" si="298"/>
        <v>22</v>
      </c>
      <c r="G2704" s="29">
        <f t="shared" si="299"/>
        <v>4</v>
      </c>
      <c r="H2704" s="29" t="str">
        <f t="shared" si="300"/>
        <v>Perşembe</v>
      </c>
    </row>
    <row r="2705" spans="1:8" ht="10.5" customHeight="1" x14ac:dyDescent="0.25">
      <c r="A2705" s="28">
        <v>44708</v>
      </c>
      <c r="B2705" s="29">
        <f t="shared" si="294"/>
        <v>2022</v>
      </c>
      <c r="C2705" s="29">
        <f t="shared" si="295"/>
        <v>5</v>
      </c>
      <c r="D2705" s="29" t="str">
        <f t="shared" si="296"/>
        <v>Mayıs</v>
      </c>
      <c r="E2705" s="29">
        <f t="shared" si="297"/>
        <v>2</v>
      </c>
      <c r="F2705" s="29">
        <f t="shared" si="298"/>
        <v>22</v>
      </c>
      <c r="G2705" s="29">
        <f t="shared" si="299"/>
        <v>5</v>
      </c>
      <c r="H2705" s="29" t="str">
        <f t="shared" si="300"/>
        <v>Cuma</v>
      </c>
    </row>
    <row r="2706" spans="1:8" ht="10.5" customHeight="1" x14ac:dyDescent="0.25">
      <c r="A2706" s="28">
        <v>44709</v>
      </c>
      <c r="B2706" s="29">
        <f t="shared" si="294"/>
        <v>2022</v>
      </c>
      <c r="C2706" s="29">
        <f t="shared" si="295"/>
        <v>5</v>
      </c>
      <c r="D2706" s="29" t="str">
        <f t="shared" si="296"/>
        <v>Mayıs</v>
      </c>
      <c r="E2706" s="29">
        <f t="shared" si="297"/>
        <v>2</v>
      </c>
      <c r="F2706" s="29">
        <f t="shared" si="298"/>
        <v>22</v>
      </c>
      <c r="G2706" s="29">
        <f t="shared" si="299"/>
        <v>6</v>
      </c>
      <c r="H2706" s="29" t="str">
        <f t="shared" si="300"/>
        <v>Cumartesi</v>
      </c>
    </row>
    <row r="2707" spans="1:8" ht="10.5" customHeight="1" x14ac:dyDescent="0.25">
      <c r="A2707" s="28">
        <v>44710</v>
      </c>
      <c r="B2707" s="29">
        <f t="shared" si="294"/>
        <v>2022</v>
      </c>
      <c r="C2707" s="29">
        <f t="shared" si="295"/>
        <v>5</v>
      </c>
      <c r="D2707" s="29" t="str">
        <f t="shared" si="296"/>
        <v>Mayıs</v>
      </c>
      <c r="E2707" s="29">
        <f t="shared" si="297"/>
        <v>2</v>
      </c>
      <c r="F2707" s="29">
        <f t="shared" si="298"/>
        <v>22</v>
      </c>
      <c r="G2707" s="29">
        <f t="shared" si="299"/>
        <v>7</v>
      </c>
      <c r="H2707" s="29" t="str">
        <f t="shared" si="300"/>
        <v>Pazar</v>
      </c>
    </row>
    <row r="2708" spans="1:8" ht="10.5" customHeight="1" x14ac:dyDescent="0.25">
      <c r="A2708" s="28">
        <v>44711</v>
      </c>
      <c r="B2708" s="29">
        <f t="shared" si="294"/>
        <v>2022</v>
      </c>
      <c r="C2708" s="29">
        <f t="shared" si="295"/>
        <v>5</v>
      </c>
      <c r="D2708" s="29" t="str">
        <f t="shared" si="296"/>
        <v>Mayıs</v>
      </c>
      <c r="E2708" s="29">
        <f t="shared" si="297"/>
        <v>2</v>
      </c>
      <c r="F2708" s="29">
        <f t="shared" si="298"/>
        <v>23</v>
      </c>
      <c r="G2708" s="29">
        <f t="shared" si="299"/>
        <v>1</v>
      </c>
      <c r="H2708" s="29" t="str">
        <f t="shared" si="300"/>
        <v>Pazartesi</v>
      </c>
    </row>
    <row r="2709" spans="1:8" ht="10.5" customHeight="1" x14ac:dyDescent="0.25">
      <c r="A2709" s="28">
        <v>44712</v>
      </c>
      <c r="B2709" s="29">
        <f t="shared" si="294"/>
        <v>2022</v>
      </c>
      <c r="C2709" s="29">
        <f t="shared" si="295"/>
        <v>5</v>
      </c>
      <c r="D2709" s="29" t="str">
        <f t="shared" si="296"/>
        <v>Mayıs</v>
      </c>
      <c r="E2709" s="29">
        <f t="shared" si="297"/>
        <v>2</v>
      </c>
      <c r="F2709" s="29">
        <f t="shared" si="298"/>
        <v>23</v>
      </c>
      <c r="G2709" s="29">
        <f t="shared" si="299"/>
        <v>2</v>
      </c>
      <c r="H2709" s="29" t="str">
        <f t="shared" si="300"/>
        <v>Salı</v>
      </c>
    </row>
    <row r="2710" spans="1:8" ht="10.5" customHeight="1" x14ac:dyDescent="0.25">
      <c r="A2710" s="28">
        <v>44713</v>
      </c>
      <c r="B2710" s="29">
        <f t="shared" si="294"/>
        <v>2022</v>
      </c>
      <c r="C2710" s="29">
        <f t="shared" si="295"/>
        <v>6</v>
      </c>
      <c r="D2710" s="29" t="str">
        <f t="shared" si="296"/>
        <v>Haziran</v>
      </c>
      <c r="E2710" s="29">
        <f t="shared" si="297"/>
        <v>2</v>
      </c>
      <c r="F2710" s="29">
        <f t="shared" si="298"/>
        <v>23</v>
      </c>
      <c r="G2710" s="29">
        <f t="shared" si="299"/>
        <v>3</v>
      </c>
      <c r="H2710" s="29" t="str">
        <f t="shared" si="300"/>
        <v>Çarşamba</v>
      </c>
    </row>
    <row r="2711" spans="1:8" ht="10.5" customHeight="1" x14ac:dyDescent="0.25">
      <c r="A2711" s="28">
        <v>44714</v>
      </c>
      <c r="B2711" s="29">
        <f t="shared" si="294"/>
        <v>2022</v>
      </c>
      <c r="C2711" s="29">
        <f t="shared" si="295"/>
        <v>6</v>
      </c>
      <c r="D2711" s="29" t="str">
        <f t="shared" si="296"/>
        <v>Haziran</v>
      </c>
      <c r="E2711" s="29">
        <f t="shared" si="297"/>
        <v>2</v>
      </c>
      <c r="F2711" s="29">
        <f t="shared" si="298"/>
        <v>23</v>
      </c>
      <c r="G2711" s="29">
        <f t="shared" si="299"/>
        <v>4</v>
      </c>
      <c r="H2711" s="29" t="str">
        <f t="shared" si="300"/>
        <v>Perşembe</v>
      </c>
    </row>
    <row r="2712" spans="1:8" ht="10.5" customHeight="1" x14ac:dyDescent="0.25">
      <c r="A2712" s="28">
        <v>44715</v>
      </c>
      <c r="B2712" s="29">
        <f t="shared" si="294"/>
        <v>2022</v>
      </c>
      <c r="C2712" s="29">
        <f t="shared" si="295"/>
        <v>6</v>
      </c>
      <c r="D2712" s="29" t="str">
        <f t="shared" si="296"/>
        <v>Haziran</v>
      </c>
      <c r="E2712" s="29">
        <f t="shared" si="297"/>
        <v>2</v>
      </c>
      <c r="F2712" s="29">
        <f t="shared" si="298"/>
        <v>23</v>
      </c>
      <c r="G2712" s="29">
        <f t="shared" si="299"/>
        <v>5</v>
      </c>
      <c r="H2712" s="29" t="str">
        <f t="shared" si="300"/>
        <v>Cuma</v>
      </c>
    </row>
    <row r="2713" spans="1:8" ht="10.5" customHeight="1" x14ac:dyDescent="0.25">
      <c r="A2713" s="28">
        <v>44716</v>
      </c>
      <c r="B2713" s="29">
        <f t="shared" si="294"/>
        <v>2022</v>
      </c>
      <c r="C2713" s="29">
        <f t="shared" si="295"/>
        <v>6</v>
      </c>
      <c r="D2713" s="29" t="str">
        <f t="shared" si="296"/>
        <v>Haziran</v>
      </c>
      <c r="E2713" s="29">
        <f t="shared" si="297"/>
        <v>2</v>
      </c>
      <c r="F2713" s="29">
        <f t="shared" si="298"/>
        <v>23</v>
      </c>
      <c r="G2713" s="29">
        <f t="shared" si="299"/>
        <v>6</v>
      </c>
      <c r="H2713" s="29" t="str">
        <f t="shared" si="300"/>
        <v>Cumartesi</v>
      </c>
    </row>
    <row r="2714" spans="1:8" ht="10.5" customHeight="1" x14ac:dyDescent="0.25">
      <c r="A2714" s="28">
        <v>44717</v>
      </c>
      <c r="B2714" s="29">
        <f t="shared" si="294"/>
        <v>2022</v>
      </c>
      <c r="C2714" s="29">
        <f t="shared" si="295"/>
        <v>6</v>
      </c>
      <c r="D2714" s="29" t="str">
        <f t="shared" si="296"/>
        <v>Haziran</v>
      </c>
      <c r="E2714" s="29">
        <f t="shared" si="297"/>
        <v>2</v>
      </c>
      <c r="F2714" s="29">
        <f t="shared" si="298"/>
        <v>23</v>
      </c>
      <c r="G2714" s="29">
        <f t="shared" si="299"/>
        <v>7</v>
      </c>
      <c r="H2714" s="29" t="str">
        <f t="shared" si="300"/>
        <v>Pazar</v>
      </c>
    </row>
    <row r="2715" spans="1:8" ht="10.5" customHeight="1" x14ac:dyDescent="0.25">
      <c r="A2715" s="28">
        <v>44718</v>
      </c>
      <c r="B2715" s="29">
        <f t="shared" si="294"/>
        <v>2022</v>
      </c>
      <c r="C2715" s="29">
        <f t="shared" si="295"/>
        <v>6</v>
      </c>
      <c r="D2715" s="29" t="str">
        <f t="shared" si="296"/>
        <v>Haziran</v>
      </c>
      <c r="E2715" s="29">
        <f t="shared" si="297"/>
        <v>2</v>
      </c>
      <c r="F2715" s="29">
        <f t="shared" si="298"/>
        <v>24</v>
      </c>
      <c r="G2715" s="29">
        <f t="shared" si="299"/>
        <v>1</v>
      </c>
      <c r="H2715" s="29" t="str">
        <f t="shared" si="300"/>
        <v>Pazartesi</v>
      </c>
    </row>
    <row r="2716" spans="1:8" ht="10.5" customHeight="1" x14ac:dyDescent="0.25">
      <c r="A2716" s="28">
        <v>44719</v>
      </c>
      <c r="B2716" s="29">
        <f t="shared" si="294"/>
        <v>2022</v>
      </c>
      <c r="C2716" s="29">
        <f t="shared" si="295"/>
        <v>6</v>
      </c>
      <c r="D2716" s="29" t="str">
        <f t="shared" si="296"/>
        <v>Haziran</v>
      </c>
      <c r="E2716" s="29">
        <f t="shared" si="297"/>
        <v>2</v>
      </c>
      <c r="F2716" s="29">
        <f t="shared" si="298"/>
        <v>24</v>
      </c>
      <c r="G2716" s="29">
        <f t="shared" si="299"/>
        <v>2</v>
      </c>
      <c r="H2716" s="29" t="str">
        <f t="shared" si="300"/>
        <v>Salı</v>
      </c>
    </row>
    <row r="2717" spans="1:8" ht="10.5" customHeight="1" x14ac:dyDescent="0.25">
      <c r="A2717" s="28">
        <v>44720</v>
      </c>
      <c r="B2717" s="29">
        <f t="shared" si="294"/>
        <v>2022</v>
      </c>
      <c r="C2717" s="29">
        <f t="shared" si="295"/>
        <v>6</v>
      </c>
      <c r="D2717" s="29" t="str">
        <f t="shared" si="296"/>
        <v>Haziran</v>
      </c>
      <c r="E2717" s="29">
        <f t="shared" si="297"/>
        <v>2</v>
      </c>
      <c r="F2717" s="29">
        <f t="shared" si="298"/>
        <v>24</v>
      </c>
      <c r="G2717" s="29">
        <f t="shared" si="299"/>
        <v>3</v>
      </c>
      <c r="H2717" s="29" t="str">
        <f t="shared" si="300"/>
        <v>Çarşamba</v>
      </c>
    </row>
    <row r="2718" spans="1:8" ht="10.5" customHeight="1" x14ac:dyDescent="0.25">
      <c r="A2718" s="28">
        <v>44721</v>
      </c>
      <c r="B2718" s="29">
        <f t="shared" si="294"/>
        <v>2022</v>
      </c>
      <c r="C2718" s="29">
        <f t="shared" si="295"/>
        <v>6</v>
      </c>
      <c r="D2718" s="29" t="str">
        <f t="shared" si="296"/>
        <v>Haziran</v>
      </c>
      <c r="E2718" s="29">
        <f t="shared" si="297"/>
        <v>2</v>
      </c>
      <c r="F2718" s="29">
        <f t="shared" si="298"/>
        <v>24</v>
      </c>
      <c r="G2718" s="29">
        <f t="shared" si="299"/>
        <v>4</v>
      </c>
      <c r="H2718" s="29" t="str">
        <f t="shared" si="300"/>
        <v>Perşembe</v>
      </c>
    </row>
    <row r="2719" spans="1:8" ht="10.5" customHeight="1" x14ac:dyDescent="0.25">
      <c r="A2719" s="28">
        <v>44722</v>
      </c>
      <c r="B2719" s="29">
        <f t="shared" si="294"/>
        <v>2022</v>
      </c>
      <c r="C2719" s="29">
        <f t="shared" si="295"/>
        <v>6</v>
      </c>
      <c r="D2719" s="29" t="str">
        <f t="shared" si="296"/>
        <v>Haziran</v>
      </c>
      <c r="E2719" s="29">
        <f t="shared" si="297"/>
        <v>2</v>
      </c>
      <c r="F2719" s="29">
        <f t="shared" si="298"/>
        <v>24</v>
      </c>
      <c r="G2719" s="29">
        <f t="shared" si="299"/>
        <v>5</v>
      </c>
      <c r="H2719" s="29" t="str">
        <f t="shared" si="300"/>
        <v>Cuma</v>
      </c>
    </row>
    <row r="2720" spans="1:8" ht="10.5" customHeight="1" x14ac:dyDescent="0.25">
      <c r="A2720" s="28">
        <v>44723</v>
      </c>
      <c r="B2720" s="29">
        <f t="shared" si="294"/>
        <v>2022</v>
      </c>
      <c r="C2720" s="29">
        <f t="shared" si="295"/>
        <v>6</v>
      </c>
      <c r="D2720" s="29" t="str">
        <f t="shared" si="296"/>
        <v>Haziran</v>
      </c>
      <c r="E2720" s="29">
        <f t="shared" si="297"/>
        <v>2</v>
      </c>
      <c r="F2720" s="29">
        <f t="shared" si="298"/>
        <v>24</v>
      </c>
      <c r="G2720" s="29">
        <f t="shared" si="299"/>
        <v>6</v>
      </c>
      <c r="H2720" s="29" t="str">
        <f t="shared" si="300"/>
        <v>Cumartesi</v>
      </c>
    </row>
    <row r="2721" spans="1:8" ht="10.5" customHeight="1" x14ac:dyDescent="0.25">
      <c r="A2721" s="28">
        <v>44724</v>
      </c>
      <c r="B2721" s="29">
        <f t="shared" si="294"/>
        <v>2022</v>
      </c>
      <c r="C2721" s="29">
        <f t="shared" si="295"/>
        <v>6</v>
      </c>
      <c r="D2721" s="29" t="str">
        <f t="shared" si="296"/>
        <v>Haziran</v>
      </c>
      <c r="E2721" s="29">
        <f t="shared" si="297"/>
        <v>2</v>
      </c>
      <c r="F2721" s="29">
        <f t="shared" si="298"/>
        <v>24</v>
      </c>
      <c r="G2721" s="29">
        <f t="shared" si="299"/>
        <v>7</v>
      </c>
      <c r="H2721" s="29" t="str">
        <f t="shared" si="300"/>
        <v>Pazar</v>
      </c>
    </row>
    <row r="2722" spans="1:8" ht="10.5" customHeight="1" x14ac:dyDescent="0.25">
      <c r="A2722" s="28">
        <v>44725</v>
      </c>
      <c r="B2722" s="29">
        <f t="shared" si="294"/>
        <v>2022</v>
      </c>
      <c r="C2722" s="29">
        <f t="shared" si="295"/>
        <v>6</v>
      </c>
      <c r="D2722" s="29" t="str">
        <f t="shared" si="296"/>
        <v>Haziran</v>
      </c>
      <c r="E2722" s="29">
        <f t="shared" si="297"/>
        <v>2</v>
      </c>
      <c r="F2722" s="29">
        <f t="shared" si="298"/>
        <v>25</v>
      </c>
      <c r="G2722" s="29">
        <f t="shared" si="299"/>
        <v>1</v>
      </c>
      <c r="H2722" s="29" t="str">
        <f t="shared" si="300"/>
        <v>Pazartesi</v>
      </c>
    </row>
    <row r="2723" spans="1:8" ht="10.5" customHeight="1" x14ac:dyDescent="0.25">
      <c r="A2723" s="28">
        <v>44726</v>
      </c>
      <c r="B2723" s="29">
        <f t="shared" si="294"/>
        <v>2022</v>
      </c>
      <c r="C2723" s="29">
        <f t="shared" si="295"/>
        <v>6</v>
      </c>
      <c r="D2723" s="29" t="str">
        <f t="shared" si="296"/>
        <v>Haziran</v>
      </c>
      <c r="E2723" s="29">
        <f t="shared" si="297"/>
        <v>2</v>
      </c>
      <c r="F2723" s="29">
        <f t="shared" si="298"/>
        <v>25</v>
      </c>
      <c r="G2723" s="29">
        <f t="shared" si="299"/>
        <v>2</v>
      </c>
      <c r="H2723" s="29" t="str">
        <f t="shared" si="300"/>
        <v>Salı</v>
      </c>
    </row>
    <row r="2724" spans="1:8" ht="10.5" customHeight="1" x14ac:dyDescent="0.25">
      <c r="A2724" s="28">
        <v>44727</v>
      </c>
      <c r="B2724" s="29">
        <f t="shared" si="294"/>
        <v>2022</v>
      </c>
      <c r="C2724" s="29">
        <f t="shared" si="295"/>
        <v>6</v>
      </c>
      <c r="D2724" s="29" t="str">
        <f t="shared" si="296"/>
        <v>Haziran</v>
      </c>
      <c r="E2724" s="29">
        <f t="shared" si="297"/>
        <v>2</v>
      </c>
      <c r="F2724" s="29">
        <f t="shared" si="298"/>
        <v>25</v>
      </c>
      <c r="G2724" s="29">
        <f t="shared" si="299"/>
        <v>3</v>
      </c>
      <c r="H2724" s="29" t="str">
        <f t="shared" si="300"/>
        <v>Çarşamba</v>
      </c>
    </row>
    <row r="2725" spans="1:8" ht="10.5" customHeight="1" x14ac:dyDescent="0.25">
      <c r="A2725" s="28">
        <v>44728</v>
      </c>
      <c r="B2725" s="29">
        <f t="shared" si="294"/>
        <v>2022</v>
      </c>
      <c r="C2725" s="29">
        <f t="shared" si="295"/>
        <v>6</v>
      </c>
      <c r="D2725" s="29" t="str">
        <f t="shared" si="296"/>
        <v>Haziran</v>
      </c>
      <c r="E2725" s="29">
        <f t="shared" si="297"/>
        <v>2</v>
      </c>
      <c r="F2725" s="29">
        <f t="shared" si="298"/>
        <v>25</v>
      </c>
      <c r="G2725" s="29">
        <f t="shared" si="299"/>
        <v>4</v>
      </c>
      <c r="H2725" s="29" t="str">
        <f t="shared" si="300"/>
        <v>Perşembe</v>
      </c>
    </row>
    <row r="2726" spans="1:8" ht="10.5" customHeight="1" x14ac:dyDescent="0.25">
      <c r="A2726" s="28">
        <v>44729</v>
      </c>
      <c r="B2726" s="29">
        <f t="shared" si="294"/>
        <v>2022</v>
      </c>
      <c r="C2726" s="29">
        <f t="shared" si="295"/>
        <v>6</v>
      </c>
      <c r="D2726" s="29" t="str">
        <f t="shared" si="296"/>
        <v>Haziran</v>
      </c>
      <c r="E2726" s="29">
        <f t="shared" si="297"/>
        <v>2</v>
      </c>
      <c r="F2726" s="29">
        <f t="shared" si="298"/>
        <v>25</v>
      </c>
      <c r="G2726" s="29">
        <f t="shared" si="299"/>
        <v>5</v>
      </c>
      <c r="H2726" s="29" t="str">
        <f t="shared" si="300"/>
        <v>Cuma</v>
      </c>
    </row>
    <row r="2727" spans="1:8" ht="10.5" customHeight="1" x14ac:dyDescent="0.25">
      <c r="A2727" s="28">
        <v>44730</v>
      </c>
      <c r="B2727" s="29">
        <f t="shared" si="294"/>
        <v>2022</v>
      </c>
      <c r="C2727" s="29">
        <f t="shared" si="295"/>
        <v>6</v>
      </c>
      <c r="D2727" s="29" t="str">
        <f t="shared" si="296"/>
        <v>Haziran</v>
      </c>
      <c r="E2727" s="29">
        <f t="shared" si="297"/>
        <v>2</v>
      </c>
      <c r="F2727" s="29">
        <f t="shared" si="298"/>
        <v>25</v>
      </c>
      <c r="G2727" s="29">
        <f t="shared" si="299"/>
        <v>6</v>
      </c>
      <c r="H2727" s="29" t="str">
        <f t="shared" si="300"/>
        <v>Cumartesi</v>
      </c>
    </row>
    <row r="2728" spans="1:8" ht="10.5" customHeight="1" x14ac:dyDescent="0.25">
      <c r="A2728" s="28">
        <v>44731</v>
      </c>
      <c r="B2728" s="29">
        <f t="shared" si="294"/>
        <v>2022</v>
      </c>
      <c r="C2728" s="29">
        <f t="shared" si="295"/>
        <v>6</v>
      </c>
      <c r="D2728" s="29" t="str">
        <f t="shared" si="296"/>
        <v>Haziran</v>
      </c>
      <c r="E2728" s="29">
        <f t="shared" si="297"/>
        <v>2</v>
      </c>
      <c r="F2728" s="29">
        <f t="shared" si="298"/>
        <v>25</v>
      </c>
      <c r="G2728" s="29">
        <f t="shared" si="299"/>
        <v>7</v>
      </c>
      <c r="H2728" s="29" t="str">
        <f t="shared" si="300"/>
        <v>Pazar</v>
      </c>
    </row>
    <row r="2729" spans="1:8" ht="10.5" customHeight="1" x14ac:dyDescent="0.25">
      <c r="A2729" s="28">
        <v>44732</v>
      </c>
      <c r="B2729" s="29">
        <f t="shared" si="294"/>
        <v>2022</v>
      </c>
      <c r="C2729" s="29">
        <f t="shared" si="295"/>
        <v>6</v>
      </c>
      <c r="D2729" s="29" t="str">
        <f t="shared" si="296"/>
        <v>Haziran</v>
      </c>
      <c r="E2729" s="29">
        <f t="shared" si="297"/>
        <v>2</v>
      </c>
      <c r="F2729" s="29">
        <f t="shared" si="298"/>
        <v>26</v>
      </c>
      <c r="G2729" s="29">
        <f t="shared" si="299"/>
        <v>1</v>
      </c>
      <c r="H2729" s="29" t="str">
        <f t="shared" si="300"/>
        <v>Pazartesi</v>
      </c>
    </row>
    <row r="2730" spans="1:8" ht="10.5" customHeight="1" x14ac:dyDescent="0.25">
      <c r="A2730" s="28">
        <v>44733</v>
      </c>
      <c r="B2730" s="29">
        <f t="shared" si="294"/>
        <v>2022</v>
      </c>
      <c r="C2730" s="29">
        <f t="shared" si="295"/>
        <v>6</v>
      </c>
      <c r="D2730" s="29" t="str">
        <f t="shared" si="296"/>
        <v>Haziran</v>
      </c>
      <c r="E2730" s="29">
        <f t="shared" si="297"/>
        <v>2</v>
      </c>
      <c r="F2730" s="29">
        <f t="shared" si="298"/>
        <v>26</v>
      </c>
      <c r="G2730" s="29">
        <f t="shared" si="299"/>
        <v>2</v>
      </c>
      <c r="H2730" s="29" t="str">
        <f t="shared" si="300"/>
        <v>Salı</v>
      </c>
    </row>
    <row r="2731" spans="1:8" ht="10.5" customHeight="1" x14ac:dyDescent="0.25">
      <c r="A2731" s="28">
        <v>44734</v>
      </c>
      <c r="B2731" s="29">
        <f t="shared" si="294"/>
        <v>2022</v>
      </c>
      <c r="C2731" s="29">
        <f t="shared" si="295"/>
        <v>6</v>
      </c>
      <c r="D2731" s="29" t="str">
        <f t="shared" si="296"/>
        <v>Haziran</v>
      </c>
      <c r="E2731" s="29">
        <f t="shared" si="297"/>
        <v>2</v>
      </c>
      <c r="F2731" s="29">
        <f t="shared" si="298"/>
        <v>26</v>
      </c>
      <c r="G2731" s="29">
        <f t="shared" si="299"/>
        <v>3</v>
      </c>
      <c r="H2731" s="29" t="str">
        <f t="shared" si="300"/>
        <v>Çarşamba</v>
      </c>
    </row>
    <row r="2732" spans="1:8" ht="10.5" customHeight="1" x14ac:dyDescent="0.25">
      <c r="A2732" s="28">
        <v>44735</v>
      </c>
      <c r="B2732" s="29">
        <f t="shared" si="294"/>
        <v>2022</v>
      </c>
      <c r="C2732" s="29">
        <f t="shared" si="295"/>
        <v>6</v>
      </c>
      <c r="D2732" s="29" t="str">
        <f t="shared" si="296"/>
        <v>Haziran</v>
      </c>
      <c r="E2732" s="29">
        <f t="shared" si="297"/>
        <v>2</v>
      </c>
      <c r="F2732" s="29">
        <f t="shared" si="298"/>
        <v>26</v>
      </c>
      <c r="G2732" s="29">
        <f t="shared" si="299"/>
        <v>4</v>
      </c>
      <c r="H2732" s="29" t="str">
        <f t="shared" si="300"/>
        <v>Perşembe</v>
      </c>
    </row>
    <row r="2733" spans="1:8" ht="10.5" customHeight="1" x14ac:dyDescent="0.25">
      <c r="A2733" s="28">
        <v>44736</v>
      </c>
      <c r="B2733" s="29">
        <f t="shared" si="294"/>
        <v>2022</v>
      </c>
      <c r="C2733" s="29">
        <f t="shared" si="295"/>
        <v>6</v>
      </c>
      <c r="D2733" s="29" t="str">
        <f t="shared" si="296"/>
        <v>Haziran</v>
      </c>
      <c r="E2733" s="29">
        <f t="shared" si="297"/>
        <v>2</v>
      </c>
      <c r="F2733" s="29">
        <f t="shared" si="298"/>
        <v>26</v>
      </c>
      <c r="G2733" s="29">
        <f t="shared" si="299"/>
        <v>5</v>
      </c>
      <c r="H2733" s="29" t="str">
        <f t="shared" si="300"/>
        <v>Cuma</v>
      </c>
    </row>
    <row r="2734" spans="1:8" ht="10.5" customHeight="1" x14ac:dyDescent="0.25">
      <c r="A2734" s="28">
        <v>44737</v>
      </c>
      <c r="B2734" s="29">
        <f t="shared" si="294"/>
        <v>2022</v>
      </c>
      <c r="C2734" s="29">
        <f t="shared" si="295"/>
        <v>6</v>
      </c>
      <c r="D2734" s="29" t="str">
        <f t="shared" si="296"/>
        <v>Haziran</v>
      </c>
      <c r="E2734" s="29">
        <f t="shared" si="297"/>
        <v>2</v>
      </c>
      <c r="F2734" s="29">
        <f t="shared" si="298"/>
        <v>26</v>
      </c>
      <c r="G2734" s="29">
        <f t="shared" si="299"/>
        <v>6</v>
      </c>
      <c r="H2734" s="29" t="str">
        <f t="shared" si="300"/>
        <v>Cumartesi</v>
      </c>
    </row>
    <row r="2735" spans="1:8" ht="10.5" customHeight="1" x14ac:dyDescent="0.25">
      <c r="A2735" s="28">
        <v>44738</v>
      </c>
      <c r="B2735" s="29">
        <f t="shared" si="294"/>
        <v>2022</v>
      </c>
      <c r="C2735" s="29">
        <f t="shared" si="295"/>
        <v>6</v>
      </c>
      <c r="D2735" s="29" t="str">
        <f t="shared" si="296"/>
        <v>Haziran</v>
      </c>
      <c r="E2735" s="29">
        <f t="shared" si="297"/>
        <v>2</v>
      </c>
      <c r="F2735" s="29">
        <f t="shared" si="298"/>
        <v>26</v>
      </c>
      <c r="G2735" s="29">
        <f t="shared" si="299"/>
        <v>7</v>
      </c>
      <c r="H2735" s="29" t="str">
        <f t="shared" si="300"/>
        <v>Pazar</v>
      </c>
    </row>
    <row r="2736" spans="1:8" ht="10.5" customHeight="1" x14ac:dyDescent="0.25">
      <c r="A2736" s="28">
        <v>44739</v>
      </c>
      <c r="B2736" s="29">
        <f t="shared" si="294"/>
        <v>2022</v>
      </c>
      <c r="C2736" s="29">
        <f t="shared" si="295"/>
        <v>6</v>
      </c>
      <c r="D2736" s="29" t="str">
        <f t="shared" si="296"/>
        <v>Haziran</v>
      </c>
      <c r="E2736" s="29">
        <f t="shared" si="297"/>
        <v>2</v>
      </c>
      <c r="F2736" s="29">
        <f t="shared" si="298"/>
        <v>27</v>
      </c>
      <c r="G2736" s="29">
        <f t="shared" si="299"/>
        <v>1</v>
      </c>
      <c r="H2736" s="29" t="str">
        <f t="shared" si="300"/>
        <v>Pazartesi</v>
      </c>
    </row>
    <row r="2737" spans="1:8" ht="10.5" customHeight="1" x14ac:dyDescent="0.25">
      <c r="A2737" s="28">
        <v>44740</v>
      </c>
      <c r="B2737" s="29">
        <f t="shared" si="294"/>
        <v>2022</v>
      </c>
      <c r="C2737" s="29">
        <f t="shared" si="295"/>
        <v>6</v>
      </c>
      <c r="D2737" s="29" t="str">
        <f t="shared" si="296"/>
        <v>Haziran</v>
      </c>
      <c r="E2737" s="29">
        <f t="shared" si="297"/>
        <v>2</v>
      </c>
      <c r="F2737" s="29">
        <f t="shared" si="298"/>
        <v>27</v>
      </c>
      <c r="G2737" s="29">
        <f t="shared" si="299"/>
        <v>2</v>
      </c>
      <c r="H2737" s="29" t="str">
        <f t="shared" si="300"/>
        <v>Salı</v>
      </c>
    </row>
    <row r="2738" spans="1:8" ht="10.5" customHeight="1" x14ac:dyDescent="0.25">
      <c r="A2738" s="28">
        <v>44741</v>
      </c>
      <c r="B2738" s="29">
        <f t="shared" si="294"/>
        <v>2022</v>
      </c>
      <c r="C2738" s="29">
        <f t="shared" si="295"/>
        <v>6</v>
      </c>
      <c r="D2738" s="29" t="str">
        <f t="shared" si="296"/>
        <v>Haziran</v>
      </c>
      <c r="E2738" s="29">
        <f t="shared" si="297"/>
        <v>2</v>
      </c>
      <c r="F2738" s="29">
        <f t="shared" si="298"/>
        <v>27</v>
      </c>
      <c r="G2738" s="29">
        <f t="shared" si="299"/>
        <v>3</v>
      </c>
      <c r="H2738" s="29" t="str">
        <f t="shared" si="300"/>
        <v>Çarşamba</v>
      </c>
    </row>
    <row r="2739" spans="1:8" ht="10.5" customHeight="1" x14ac:dyDescent="0.25">
      <c r="A2739" s="28">
        <v>44742</v>
      </c>
      <c r="B2739" s="29">
        <f t="shared" si="294"/>
        <v>2022</v>
      </c>
      <c r="C2739" s="29">
        <f t="shared" si="295"/>
        <v>6</v>
      </c>
      <c r="D2739" s="29" t="str">
        <f t="shared" si="296"/>
        <v>Haziran</v>
      </c>
      <c r="E2739" s="29">
        <f t="shared" si="297"/>
        <v>2</v>
      </c>
      <c r="F2739" s="29">
        <f t="shared" si="298"/>
        <v>27</v>
      </c>
      <c r="G2739" s="29">
        <f t="shared" si="299"/>
        <v>4</v>
      </c>
      <c r="H2739" s="29" t="str">
        <f t="shared" si="300"/>
        <v>Perşembe</v>
      </c>
    </row>
    <row r="2740" spans="1:8" ht="10.5" customHeight="1" x14ac:dyDescent="0.25">
      <c r="A2740" s="28">
        <v>44743</v>
      </c>
      <c r="B2740" s="29">
        <f t="shared" si="294"/>
        <v>2022</v>
      </c>
      <c r="C2740" s="29">
        <f t="shared" si="295"/>
        <v>7</v>
      </c>
      <c r="D2740" s="29" t="str">
        <f t="shared" si="296"/>
        <v>Temmuz</v>
      </c>
      <c r="E2740" s="29">
        <f t="shared" si="297"/>
        <v>3</v>
      </c>
      <c r="F2740" s="29">
        <f t="shared" si="298"/>
        <v>27</v>
      </c>
      <c r="G2740" s="29">
        <f t="shared" si="299"/>
        <v>5</v>
      </c>
      <c r="H2740" s="29" t="str">
        <f t="shared" si="300"/>
        <v>Cuma</v>
      </c>
    </row>
    <row r="2741" spans="1:8" ht="10.5" customHeight="1" x14ac:dyDescent="0.25">
      <c r="A2741" s="28">
        <v>44744</v>
      </c>
      <c r="B2741" s="29">
        <f t="shared" si="294"/>
        <v>2022</v>
      </c>
      <c r="C2741" s="29">
        <f t="shared" si="295"/>
        <v>7</v>
      </c>
      <c r="D2741" s="29" t="str">
        <f t="shared" si="296"/>
        <v>Temmuz</v>
      </c>
      <c r="E2741" s="29">
        <f t="shared" si="297"/>
        <v>3</v>
      </c>
      <c r="F2741" s="29">
        <f t="shared" si="298"/>
        <v>27</v>
      </c>
      <c r="G2741" s="29">
        <f t="shared" si="299"/>
        <v>6</v>
      </c>
      <c r="H2741" s="29" t="str">
        <f t="shared" si="300"/>
        <v>Cumartesi</v>
      </c>
    </row>
    <row r="2742" spans="1:8" ht="10.5" customHeight="1" x14ac:dyDescent="0.25">
      <c r="A2742" s="28">
        <v>44745</v>
      </c>
      <c r="B2742" s="29">
        <f t="shared" si="294"/>
        <v>2022</v>
      </c>
      <c r="C2742" s="29">
        <f t="shared" si="295"/>
        <v>7</v>
      </c>
      <c r="D2742" s="29" t="str">
        <f t="shared" si="296"/>
        <v>Temmuz</v>
      </c>
      <c r="E2742" s="29">
        <f t="shared" si="297"/>
        <v>3</v>
      </c>
      <c r="F2742" s="29">
        <f t="shared" si="298"/>
        <v>27</v>
      </c>
      <c r="G2742" s="29">
        <f t="shared" si="299"/>
        <v>7</v>
      </c>
      <c r="H2742" s="29" t="str">
        <f t="shared" si="300"/>
        <v>Pazar</v>
      </c>
    </row>
    <row r="2743" spans="1:8" ht="10.5" customHeight="1" x14ac:dyDescent="0.25">
      <c r="A2743" s="28">
        <v>44746</v>
      </c>
      <c r="B2743" s="29">
        <f t="shared" si="294"/>
        <v>2022</v>
      </c>
      <c r="C2743" s="29">
        <f t="shared" si="295"/>
        <v>7</v>
      </c>
      <c r="D2743" s="29" t="str">
        <f t="shared" si="296"/>
        <v>Temmuz</v>
      </c>
      <c r="E2743" s="29">
        <f t="shared" si="297"/>
        <v>3</v>
      </c>
      <c r="F2743" s="29">
        <f t="shared" si="298"/>
        <v>28</v>
      </c>
      <c r="G2743" s="29">
        <f t="shared" si="299"/>
        <v>1</v>
      </c>
      <c r="H2743" s="29" t="str">
        <f t="shared" si="300"/>
        <v>Pazartesi</v>
      </c>
    </row>
    <row r="2744" spans="1:8" ht="10.5" customHeight="1" x14ac:dyDescent="0.25">
      <c r="A2744" s="28">
        <v>44747</v>
      </c>
      <c r="B2744" s="29">
        <f t="shared" si="294"/>
        <v>2022</v>
      </c>
      <c r="C2744" s="29">
        <f t="shared" si="295"/>
        <v>7</v>
      </c>
      <c r="D2744" s="29" t="str">
        <f t="shared" si="296"/>
        <v>Temmuz</v>
      </c>
      <c r="E2744" s="29">
        <f t="shared" si="297"/>
        <v>3</v>
      </c>
      <c r="F2744" s="29">
        <f t="shared" si="298"/>
        <v>28</v>
      </c>
      <c r="G2744" s="29">
        <f t="shared" si="299"/>
        <v>2</v>
      </c>
      <c r="H2744" s="29" t="str">
        <f t="shared" si="300"/>
        <v>Salı</v>
      </c>
    </row>
    <row r="2745" spans="1:8" ht="10.5" customHeight="1" x14ac:dyDescent="0.25">
      <c r="A2745" s="28">
        <v>44748</v>
      </c>
      <c r="B2745" s="29">
        <f t="shared" si="294"/>
        <v>2022</v>
      </c>
      <c r="C2745" s="29">
        <f t="shared" si="295"/>
        <v>7</v>
      </c>
      <c r="D2745" s="29" t="str">
        <f t="shared" si="296"/>
        <v>Temmuz</v>
      </c>
      <c r="E2745" s="29">
        <f t="shared" si="297"/>
        <v>3</v>
      </c>
      <c r="F2745" s="29">
        <f t="shared" si="298"/>
        <v>28</v>
      </c>
      <c r="G2745" s="29">
        <f t="shared" si="299"/>
        <v>3</v>
      </c>
      <c r="H2745" s="29" t="str">
        <f t="shared" si="300"/>
        <v>Çarşamba</v>
      </c>
    </row>
    <row r="2746" spans="1:8" ht="10.5" customHeight="1" x14ac:dyDescent="0.25">
      <c r="A2746" s="28">
        <v>44749</v>
      </c>
      <c r="B2746" s="29">
        <f t="shared" si="294"/>
        <v>2022</v>
      </c>
      <c r="C2746" s="29">
        <f t="shared" si="295"/>
        <v>7</v>
      </c>
      <c r="D2746" s="29" t="str">
        <f t="shared" si="296"/>
        <v>Temmuz</v>
      </c>
      <c r="E2746" s="29">
        <f t="shared" si="297"/>
        <v>3</v>
      </c>
      <c r="F2746" s="29">
        <f t="shared" si="298"/>
        <v>28</v>
      </c>
      <c r="G2746" s="29">
        <f t="shared" si="299"/>
        <v>4</v>
      </c>
      <c r="H2746" s="29" t="str">
        <f t="shared" si="300"/>
        <v>Perşembe</v>
      </c>
    </row>
    <row r="2747" spans="1:8" ht="10.5" customHeight="1" x14ac:dyDescent="0.25">
      <c r="A2747" s="28">
        <v>44750</v>
      </c>
      <c r="B2747" s="29">
        <f t="shared" si="294"/>
        <v>2022</v>
      </c>
      <c r="C2747" s="29">
        <f t="shared" si="295"/>
        <v>7</v>
      </c>
      <c r="D2747" s="29" t="str">
        <f t="shared" si="296"/>
        <v>Temmuz</v>
      </c>
      <c r="E2747" s="29">
        <f t="shared" si="297"/>
        <v>3</v>
      </c>
      <c r="F2747" s="29">
        <f t="shared" si="298"/>
        <v>28</v>
      </c>
      <c r="G2747" s="29">
        <f t="shared" si="299"/>
        <v>5</v>
      </c>
      <c r="H2747" s="29" t="str">
        <f t="shared" si="300"/>
        <v>Cuma</v>
      </c>
    </row>
    <row r="2748" spans="1:8" ht="10.5" customHeight="1" x14ac:dyDescent="0.25">
      <c r="A2748" s="28">
        <v>44751</v>
      </c>
      <c r="B2748" s="29">
        <f t="shared" si="294"/>
        <v>2022</v>
      </c>
      <c r="C2748" s="29">
        <f t="shared" si="295"/>
        <v>7</v>
      </c>
      <c r="D2748" s="29" t="str">
        <f t="shared" si="296"/>
        <v>Temmuz</v>
      </c>
      <c r="E2748" s="29">
        <f t="shared" si="297"/>
        <v>3</v>
      </c>
      <c r="F2748" s="29">
        <f t="shared" si="298"/>
        <v>28</v>
      </c>
      <c r="G2748" s="29">
        <f t="shared" si="299"/>
        <v>6</v>
      </c>
      <c r="H2748" s="29" t="str">
        <f t="shared" si="300"/>
        <v>Cumartesi</v>
      </c>
    </row>
    <row r="2749" spans="1:8" ht="10.5" customHeight="1" x14ac:dyDescent="0.25">
      <c r="A2749" s="28">
        <v>44752</v>
      </c>
      <c r="B2749" s="29">
        <f t="shared" si="294"/>
        <v>2022</v>
      </c>
      <c r="C2749" s="29">
        <f t="shared" si="295"/>
        <v>7</v>
      </c>
      <c r="D2749" s="29" t="str">
        <f t="shared" si="296"/>
        <v>Temmuz</v>
      </c>
      <c r="E2749" s="29">
        <f t="shared" si="297"/>
        <v>3</v>
      </c>
      <c r="F2749" s="29">
        <f t="shared" si="298"/>
        <v>28</v>
      </c>
      <c r="G2749" s="29">
        <f t="shared" si="299"/>
        <v>7</v>
      </c>
      <c r="H2749" s="29" t="str">
        <f t="shared" si="300"/>
        <v>Pazar</v>
      </c>
    </row>
    <row r="2750" spans="1:8" ht="10.5" customHeight="1" x14ac:dyDescent="0.25">
      <c r="A2750" s="28">
        <v>44753</v>
      </c>
      <c r="B2750" s="29">
        <f t="shared" si="294"/>
        <v>2022</v>
      </c>
      <c r="C2750" s="29">
        <f t="shared" si="295"/>
        <v>7</v>
      </c>
      <c r="D2750" s="29" t="str">
        <f t="shared" si="296"/>
        <v>Temmuz</v>
      </c>
      <c r="E2750" s="29">
        <f t="shared" si="297"/>
        <v>3</v>
      </c>
      <c r="F2750" s="29">
        <f t="shared" si="298"/>
        <v>29</v>
      </c>
      <c r="G2750" s="29">
        <f t="shared" si="299"/>
        <v>1</v>
      </c>
      <c r="H2750" s="29" t="str">
        <f t="shared" si="300"/>
        <v>Pazartesi</v>
      </c>
    </row>
    <row r="2751" spans="1:8" ht="10.5" customHeight="1" x14ac:dyDescent="0.25">
      <c r="A2751" s="28">
        <v>44754</v>
      </c>
      <c r="B2751" s="29">
        <f t="shared" si="294"/>
        <v>2022</v>
      </c>
      <c r="C2751" s="29">
        <f t="shared" si="295"/>
        <v>7</v>
      </c>
      <c r="D2751" s="29" t="str">
        <f t="shared" si="296"/>
        <v>Temmuz</v>
      </c>
      <c r="E2751" s="29">
        <f t="shared" si="297"/>
        <v>3</v>
      </c>
      <c r="F2751" s="29">
        <f t="shared" si="298"/>
        <v>29</v>
      </c>
      <c r="G2751" s="29">
        <f t="shared" si="299"/>
        <v>2</v>
      </c>
      <c r="H2751" s="29" t="str">
        <f t="shared" si="300"/>
        <v>Salı</v>
      </c>
    </row>
    <row r="2752" spans="1:8" ht="10.5" customHeight="1" x14ac:dyDescent="0.25">
      <c r="A2752" s="28">
        <v>44755</v>
      </c>
      <c r="B2752" s="29">
        <f t="shared" si="294"/>
        <v>2022</v>
      </c>
      <c r="C2752" s="29">
        <f t="shared" si="295"/>
        <v>7</v>
      </c>
      <c r="D2752" s="29" t="str">
        <f t="shared" si="296"/>
        <v>Temmuz</v>
      </c>
      <c r="E2752" s="29">
        <f t="shared" si="297"/>
        <v>3</v>
      </c>
      <c r="F2752" s="29">
        <f t="shared" si="298"/>
        <v>29</v>
      </c>
      <c r="G2752" s="29">
        <f t="shared" si="299"/>
        <v>3</v>
      </c>
      <c r="H2752" s="29" t="str">
        <f t="shared" si="300"/>
        <v>Çarşamba</v>
      </c>
    </row>
    <row r="2753" spans="1:8" ht="10.5" customHeight="1" x14ac:dyDescent="0.25">
      <c r="A2753" s="28">
        <v>44756</v>
      </c>
      <c r="B2753" s="29">
        <f t="shared" si="294"/>
        <v>2022</v>
      </c>
      <c r="C2753" s="29">
        <f t="shared" si="295"/>
        <v>7</v>
      </c>
      <c r="D2753" s="29" t="str">
        <f t="shared" si="296"/>
        <v>Temmuz</v>
      </c>
      <c r="E2753" s="29">
        <f t="shared" si="297"/>
        <v>3</v>
      </c>
      <c r="F2753" s="29">
        <f t="shared" si="298"/>
        <v>29</v>
      </c>
      <c r="G2753" s="29">
        <f t="shared" si="299"/>
        <v>4</v>
      </c>
      <c r="H2753" s="29" t="str">
        <f t="shared" si="300"/>
        <v>Perşembe</v>
      </c>
    </row>
    <row r="2754" spans="1:8" ht="10.5" customHeight="1" x14ac:dyDescent="0.25">
      <c r="A2754" s="28">
        <v>44757</v>
      </c>
      <c r="B2754" s="29">
        <f t="shared" ref="B2754:B2817" si="301">IF(A2754="","",YEAR(A2754))</f>
        <v>2022</v>
      </c>
      <c r="C2754" s="29">
        <f t="shared" ref="C2754:C2817" si="302">IF(A2754="","",MONTH(A2754))</f>
        <v>7</v>
      </c>
      <c r="D2754" s="29" t="str">
        <f t="shared" ref="D2754:D2817" si="303">IF(A2754="","",CHOOSE(MONTH(A2754),"Ocak","Şubat","Mart","Nisan","Mayıs","Haziran","Temmuz","Ağustos","Eylül","Ekim","Kasım","Aralık"))</f>
        <v>Temmuz</v>
      </c>
      <c r="E2754" s="29">
        <f t="shared" ref="E2754:E2817" si="304">IF(A2754="","",ROUNDUP(MONTH(A2754)/3,0))</f>
        <v>3</v>
      </c>
      <c r="F2754" s="29">
        <f t="shared" ref="F2754:F2817" si="305">IF(A2754="","",WEEKNUM(A2754,2))</f>
        <v>29</v>
      </c>
      <c r="G2754" s="29">
        <f t="shared" ref="G2754:G2817" si="306">IF(A2754="","",WEEKDAY(A2754,2))</f>
        <v>5</v>
      </c>
      <c r="H2754" s="29" t="str">
        <f t="shared" ref="H2754:H2817" si="307">IF(A2754="","",CHOOSE(WEEKDAY(A2754,2),"Pazartesi","Salı","Çarşamba","Perşembe","Cuma","Cumartesi","Pazar"))</f>
        <v>Cuma</v>
      </c>
    </row>
    <row r="2755" spans="1:8" ht="10.5" customHeight="1" x14ac:dyDescent="0.25">
      <c r="A2755" s="28">
        <v>44758</v>
      </c>
      <c r="B2755" s="29">
        <f t="shared" si="301"/>
        <v>2022</v>
      </c>
      <c r="C2755" s="29">
        <f t="shared" si="302"/>
        <v>7</v>
      </c>
      <c r="D2755" s="29" t="str">
        <f t="shared" si="303"/>
        <v>Temmuz</v>
      </c>
      <c r="E2755" s="29">
        <f t="shared" si="304"/>
        <v>3</v>
      </c>
      <c r="F2755" s="29">
        <f t="shared" si="305"/>
        <v>29</v>
      </c>
      <c r="G2755" s="29">
        <f t="shared" si="306"/>
        <v>6</v>
      </c>
      <c r="H2755" s="29" t="str">
        <f t="shared" si="307"/>
        <v>Cumartesi</v>
      </c>
    </row>
    <row r="2756" spans="1:8" ht="10.5" customHeight="1" x14ac:dyDescent="0.25">
      <c r="A2756" s="28">
        <v>44759</v>
      </c>
      <c r="B2756" s="29">
        <f t="shared" si="301"/>
        <v>2022</v>
      </c>
      <c r="C2756" s="29">
        <f t="shared" si="302"/>
        <v>7</v>
      </c>
      <c r="D2756" s="29" t="str">
        <f t="shared" si="303"/>
        <v>Temmuz</v>
      </c>
      <c r="E2756" s="29">
        <f t="shared" si="304"/>
        <v>3</v>
      </c>
      <c r="F2756" s="29">
        <f t="shared" si="305"/>
        <v>29</v>
      </c>
      <c r="G2756" s="29">
        <f t="shared" si="306"/>
        <v>7</v>
      </c>
      <c r="H2756" s="29" t="str">
        <f t="shared" si="307"/>
        <v>Pazar</v>
      </c>
    </row>
    <row r="2757" spans="1:8" ht="10.5" customHeight="1" x14ac:dyDescent="0.25">
      <c r="A2757" s="28">
        <v>44760</v>
      </c>
      <c r="B2757" s="29">
        <f t="shared" si="301"/>
        <v>2022</v>
      </c>
      <c r="C2757" s="29">
        <f t="shared" si="302"/>
        <v>7</v>
      </c>
      <c r="D2757" s="29" t="str">
        <f t="shared" si="303"/>
        <v>Temmuz</v>
      </c>
      <c r="E2757" s="29">
        <f t="shared" si="304"/>
        <v>3</v>
      </c>
      <c r="F2757" s="29">
        <f t="shared" si="305"/>
        <v>30</v>
      </c>
      <c r="G2757" s="29">
        <f t="shared" si="306"/>
        <v>1</v>
      </c>
      <c r="H2757" s="29" t="str">
        <f t="shared" si="307"/>
        <v>Pazartesi</v>
      </c>
    </row>
    <row r="2758" spans="1:8" ht="10.5" customHeight="1" x14ac:dyDescent="0.25">
      <c r="A2758" s="28">
        <v>44761</v>
      </c>
      <c r="B2758" s="29">
        <f t="shared" si="301"/>
        <v>2022</v>
      </c>
      <c r="C2758" s="29">
        <f t="shared" si="302"/>
        <v>7</v>
      </c>
      <c r="D2758" s="29" t="str">
        <f t="shared" si="303"/>
        <v>Temmuz</v>
      </c>
      <c r="E2758" s="29">
        <f t="shared" si="304"/>
        <v>3</v>
      </c>
      <c r="F2758" s="29">
        <f t="shared" si="305"/>
        <v>30</v>
      </c>
      <c r="G2758" s="29">
        <f t="shared" si="306"/>
        <v>2</v>
      </c>
      <c r="H2758" s="29" t="str">
        <f t="shared" si="307"/>
        <v>Salı</v>
      </c>
    </row>
    <row r="2759" spans="1:8" ht="10.5" customHeight="1" x14ac:dyDescent="0.25">
      <c r="A2759" s="28">
        <v>44762</v>
      </c>
      <c r="B2759" s="29">
        <f t="shared" si="301"/>
        <v>2022</v>
      </c>
      <c r="C2759" s="29">
        <f t="shared" si="302"/>
        <v>7</v>
      </c>
      <c r="D2759" s="29" t="str">
        <f t="shared" si="303"/>
        <v>Temmuz</v>
      </c>
      <c r="E2759" s="29">
        <f t="shared" si="304"/>
        <v>3</v>
      </c>
      <c r="F2759" s="29">
        <f t="shared" si="305"/>
        <v>30</v>
      </c>
      <c r="G2759" s="29">
        <f t="shared" si="306"/>
        <v>3</v>
      </c>
      <c r="H2759" s="29" t="str">
        <f t="shared" si="307"/>
        <v>Çarşamba</v>
      </c>
    </row>
    <row r="2760" spans="1:8" ht="10.5" customHeight="1" x14ac:dyDescent="0.25">
      <c r="A2760" s="28">
        <v>44763</v>
      </c>
      <c r="B2760" s="29">
        <f t="shared" si="301"/>
        <v>2022</v>
      </c>
      <c r="C2760" s="29">
        <f t="shared" si="302"/>
        <v>7</v>
      </c>
      <c r="D2760" s="29" t="str">
        <f t="shared" si="303"/>
        <v>Temmuz</v>
      </c>
      <c r="E2760" s="29">
        <f t="shared" si="304"/>
        <v>3</v>
      </c>
      <c r="F2760" s="29">
        <f t="shared" si="305"/>
        <v>30</v>
      </c>
      <c r="G2760" s="29">
        <f t="shared" si="306"/>
        <v>4</v>
      </c>
      <c r="H2760" s="29" t="str">
        <f t="shared" si="307"/>
        <v>Perşembe</v>
      </c>
    </row>
    <row r="2761" spans="1:8" ht="10.5" customHeight="1" x14ac:dyDescent="0.25">
      <c r="A2761" s="28">
        <v>44764</v>
      </c>
      <c r="B2761" s="29">
        <f t="shared" si="301"/>
        <v>2022</v>
      </c>
      <c r="C2761" s="29">
        <f t="shared" si="302"/>
        <v>7</v>
      </c>
      <c r="D2761" s="29" t="str">
        <f t="shared" si="303"/>
        <v>Temmuz</v>
      </c>
      <c r="E2761" s="29">
        <f t="shared" si="304"/>
        <v>3</v>
      </c>
      <c r="F2761" s="29">
        <f t="shared" si="305"/>
        <v>30</v>
      </c>
      <c r="G2761" s="29">
        <f t="shared" si="306"/>
        <v>5</v>
      </c>
      <c r="H2761" s="29" t="str">
        <f t="shared" si="307"/>
        <v>Cuma</v>
      </c>
    </row>
    <row r="2762" spans="1:8" ht="10.5" customHeight="1" x14ac:dyDescent="0.25">
      <c r="A2762" s="28">
        <v>44765</v>
      </c>
      <c r="B2762" s="29">
        <f t="shared" si="301"/>
        <v>2022</v>
      </c>
      <c r="C2762" s="29">
        <f t="shared" si="302"/>
        <v>7</v>
      </c>
      <c r="D2762" s="29" t="str">
        <f t="shared" si="303"/>
        <v>Temmuz</v>
      </c>
      <c r="E2762" s="29">
        <f t="shared" si="304"/>
        <v>3</v>
      </c>
      <c r="F2762" s="29">
        <f t="shared" si="305"/>
        <v>30</v>
      </c>
      <c r="G2762" s="29">
        <f t="shared" si="306"/>
        <v>6</v>
      </c>
      <c r="H2762" s="29" t="str">
        <f t="shared" si="307"/>
        <v>Cumartesi</v>
      </c>
    </row>
    <row r="2763" spans="1:8" ht="10.5" customHeight="1" x14ac:dyDescent="0.25">
      <c r="A2763" s="28">
        <v>44766</v>
      </c>
      <c r="B2763" s="29">
        <f t="shared" si="301"/>
        <v>2022</v>
      </c>
      <c r="C2763" s="29">
        <f t="shared" si="302"/>
        <v>7</v>
      </c>
      <c r="D2763" s="29" t="str">
        <f t="shared" si="303"/>
        <v>Temmuz</v>
      </c>
      <c r="E2763" s="29">
        <f t="shared" si="304"/>
        <v>3</v>
      </c>
      <c r="F2763" s="29">
        <f t="shared" si="305"/>
        <v>30</v>
      </c>
      <c r="G2763" s="29">
        <f t="shared" si="306"/>
        <v>7</v>
      </c>
      <c r="H2763" s="29" t="str">
        <f t="shared" si="307"/>
        <v>Pazar</v>
      </c>
    </row>
    <row r="2764" spans="1:8" ht="10.5" customHeight="1" x14ac:dyDescent="0.25">
      <c r="A2764" s="28">
        <v>44767</v>
      </c>
      <c r="B2764" s="29">
        <f t="shared" si="301"/>
        <v>2022</v>
      </c>
      <c r="C2764" s="29">
        <f t="shared" si="302"/>
        <v>7</v>
      </c>
      <c r="D2764" s="29" t="str">
        <f t="shared" si="303"/>
        <v>Temmuz</v>
      </c>
      <c r="E2764" s="29">
        <f t="shared" si="304"/>
        <v>3</v>
      </c>
      <c r="F2764" s="29">
        <f t="shared" si="305"/>
        <v>31</v>
      </c>
      <c r="G2764" s="29">
        <f t="shared" si="306"/>
        <v>1</v>
      </c>
      <c r="H2764" s="29" t="str">
        <f t="shared" si="307"/>
        <v>Pazartesi</v>
      </c>
    </row>
    <row r="2765" spans="1:8" ht="10.5" customHeight="1" x14ac:dyDescent="0.25">
      <c r="A2765" s="28">
        <v>44768</v>
      </c>
      <c r="B2765" s="29">
        <f t="shared" si="301"/>
        <v>2022</v>
      </c>
      <c r="C2765" s="29">
        <f t="shared" si="302"/>
        <v>7</v>
      </c>
      <c r="D2765" s="29" t="str">
        <f t="shared" si="303"/>
        <v>Temmuz</v>
      </c>
      <c r="E2765" s="29">
        <f t="shared" si="304"/>
        <v>3</v>
      </c>
      <c r="F2765" s="29">
        <f t="shared" si="305"/>
        <v>31</v>
      </c>
      <c r="G2765" s="29">
        <f t="shared" si="306"/>
        <v>2</v>
      </c>
      <c r="H2765" s="29" t="str">
        <f t="shared" si="307"/>
        <v>Salı</v>
      </c>
    </row>
    <row r="2766" spans="1:8" ht="10.5" customHeight="1" x14ac:dyDescent="0.25">
      <c r="A2766" s="28">
        <v>44769</v>
      </c>
      <c r="B2766" s="29">
        <f t="shared" si="301"/>
        <v>2022</v>
      </c>
      <c r="C2766" s="29">
        <f t="shared" si="302"/>
        <v>7</v>
      </c>
      <c r="D2766" s="29" t="str">
        <f t="shared" si="303"/>
        <v>Temmuz</v>
      </c>
      <c r="E2766" s="29">
        <f t="shared" si="304"/>
        <v>3</v>
      </c>
      <c r="F2766" s="29">
        <f t="shared" si="305"/>
        <v>31</v>
      </c>
      <c r="G2766" s="29">
        <f t="shared" si="306"/>
        <v>3</v>
      </c>
      <c r="H2766" s="29" t="str">
        <f t="shared" si="307"/>
        <v>Çarşamba</v>
      </c>
    </row>
    <row r="2767" spans="1:8" ht="10.5" customHeight="1" x14ac:dyDescent="0.25">
      <c r="A2767" s="28">
        <v>44770</v>
      </c>
      <c r="B2767" s="29">
        <f t="shared" si="301"/>
        <v>2022</v>
      </c>
      <c r="C2767" s="29">
        <f t="shared" si="302"/>
        <v>7</v>
      </c>
      <c r="D2767" s="29" t="str">
        <f t="shared" si="303"/>
        <v>Temmuz</v>
      </c>
      <c r="E2767" s="29">
        <f t="shared" si="304"/>
        <v>3</v>
      </c>
      <c r="F2767" s="29">
        <f t="shared" si="305"/>
        <v>31</v>
      </c>
      <c r="G2767" s="29">
        <f t="shared" si="306"/>
        <v>4</v>
      </c>
      <c r="H2767" s="29" t="str">
        <f t="shared" si="307"/>
        <v>Perşembe</v>
      </c>
    </row>
    <row r="2768" spans="1:8" ht="10.5" customHeight="1" x14ac:dyDescent="0.25">
      <c r="A2768" s="28">
        <v>44771</v>
      </c>
      <c r="B2768" s="29">
        <f t="shared" si="301"/>
        <v>2022</v>
      </c>
      <c r="C2768" s="29">
        <f t="shared" si="302"/>
        <v>7</v>
      </c>
      <c r="D2768" s="29" t="str">
        <f t="shared" si="303"/>
        <v>Temmuz</v>
      </c>
      <c r="E2768" s="29">
        <f t="shared" si="304"/>
        <v>3</v>
      </c>
      <c r="F2768" s="29">
        <f t="shared" si="305"/>
        <v>31</v>
      </c>
      <c r="G2768" s="29">
        <f t="shared" si="306"/>
        <v>5</v>
      </c>
      <c r="H2768" s="29" t="str">
        <f t="shared" si="307"/>
        <v>Cuma</v>
      </c>
    </row>
    <row r="2769" spans="1:8" ht="10.5" customHeight="1" x14ac:dyDescent="0.25">
      <c r="A2769" s="28">
        <v>44772</v>
      </c>
      <c r="B2769" s="29">
        <f t="shared" si="301"/>
        <v>2022</v>
      </c>
      <c r="C2769" s="29">
        <f t="shared" si="302"/>
        <v>7</v>
      </c>
      <c r="D2769" s="29" t="str">
        <f t="shared" si="303"/>
        <v>Temmuz</v>
      </c>
      <c r="E2769" s="29">
        <f t="shared" si="304"/>
        <v>3</v>
      </c>
      <c r="F2769" s="29">
        <f t="shared" si="305"/>
        <v>31</v>
      </c>
      <c r="G2769" s="29">
        <f t="shared" si="306"/>
        <v>6</v>
      </c>
      <c r="H2769" s="29" t="str">
        <f t="shared" si="307"/>
        <v>Cumartesi</v>
      </c>
    </row>
    <row r="2770" spans="1:8" ht="10.5" customHeight="1" x14ac:dyDescent="0.25">
      <c r="A2770" s="28">
        <v>44773</v>
      </c>
      <c r="B2770" s="29">
        <f t="shared" si="301"/>
        <v>2022</v>
      </c>
      <c r="C2770" s="29">
        <f t="shared" si="302"/>
        <v>7</v>
      </c>
      <c r="D2770" s="29" t="str">
        <f t="shared" si="303"/>
        <v>Temmuz</v>
      </c>
      <c r="E2770" s="29">
        <f t="shared" si="304"/>
        <v>3</v>
      </c>
      <c r="F2770" s="29">
        <f t="shared" si="305"/>
        <v>31</v>
      </c>
      <c r="G2770" s="29">
        <f t="shared" si="306"/>
        <v>7</v>
      </c>
      <c r="H2770" s="29" t="str">
        <f t="shared" si="307"/>
        <v>Pazar</v>
      </c>
    </row>
    <row r="2771" spans="1:8" ht="10.5" customHeight="1" x14ac:dyDescent="0.25">
      <c r="A2771" s="28">
        <v>44774</v>
      </c>
      <c r="B2771" s="29">
        <f t="shared" si="301"/>
        <v>2022</v>
      </c>
      <c r="C2771" s="29">
        <f t="shared" si="302"/>
        <v>8</v>
      </c>
      <c r="D2771" s="29" t="str">
        <f t="shared" si="303"/>
        <v>Ağustos</v>
      </c>
      <c r="E2771" s="29">
        <f t="shared" si="304"/>
        <v>3</v>
      </c>
      <c r="F2771" s="29">
        <f t="shared" si="305"/>
        <v>32</v>
      </c>
      <c r="G2771" s="29">
        <f t="shared" si="306"/>
        <v>1</v>
      </c>
      <c r="H2771" s="29" t="str">
        <f t="shared" si="307"/>
        <v>Pazartesi</v>
      </c>
    </row>
    <row r="2772" spans="1:8" ht="10.5" customHeight="1" x14ac:dyDescent="0.25">
      <c r="A2772" s="28">
        <v>44775</v>
      </c>
      <c r="B2772" s="29">
        <f t="shared" si="301"/>
        <v>2022</v>
      </c>
      <c r="C2772" s="29">
        <f t="shared" si="302"/>
        <v>8</v>
      </c>
      <c r="D2772" s="29" t="str">
        <f t="shared" si="303"/>
        <v>Ağustos</v>
      </c>
      <c r="E2772" s="29">
        <f t="shared" si="304"/>
        <v>3</v>
      </c>
      <c r="F2772" s="29">
        <f t="shared" si="305"/>
        <v>32</v>
      </c>
      <c r="G2772" s="29">
        <f t="shared" si="306"/>
        <v>2</v>
      </c>
      <c r="H2772" s="29" t="str">
        <f t="shared" si="307"/>
        <v>Salı</v>
      </c>
    </row>
    <row r="2773" spans="1:8" ht="10.5" customHeight="1" x14ac:dyDescent="0.25">
      <c r="A2773" s="28">
        <v>44776</v>
      </c>
      <c r="B2773" s="29">
        <f t="shared" si="301"/>
        <v>2022</v>
      </c>
      <c r="C2773" s="29">
        <f t="shared" si="302"/>
        <v>8</v>
      </c>
      <c r="D2773" s="29" t="str">
        <f t="shared" si="303"/>
        <v>Ağustos</v>
      </c>
      <c r="E2773" s="29">
        <f t="shared" si="304"/>
        <v>3</v>
      </c>
      <c r="F2773" s="29">
        <f t="shared" si="305"/>
        <v>32</v>
      </c>
      <c r="G2773" s="29">
        <f t="shared" si="306"/>
        <v>3</v>
      </c>
      <c r="H2773" s="29" t="str">
        <f t="shared" si="307"/>
        <v>Çarşamba</v>
      </c>
    </row>
    <row r="2774" spans="1:8" ht="10.5" customHeight="1" x14ac:dyDescent="0.25">
      <c r="A2774" s="28">
        <v>44777</v>
      </c>
      <c r="B2774" s="29">
        <f t="shared" si="301"/>
        <v>2022</v>
      </c>
      <c r="C2774" s="29">
        <f t="shared" si="302"/>
        <v>8</v>
      </c>
      <c r="D2774" s="29" t="str">
        <f t="shared" si="303"/>
        <v>Ağustos</v>
      </c>
      <c r="E2774" s="29">
        <f t="shared" si="304"/>
        <v>3</v>
      </c>
      <c r="F2774" s="29">
        <f t="shared" si="305"/>
        <v>32</v>
      </c>
      <c r="G2774" s="29">
        <f t="shared" si="306"/>
        <v>4</v>
      </c>
      <c r="H2774" s="29" t="str">
        <f t="shared" si="307"/>
        <v>Perşembe</v>
      </c>
    </row>
    <row r="2775" spans="1:8" ht="10.5" customHeight="1" x14ac:dyDescent="0.25">
      <c r="A2775" s="28">
        <v>44778</v>
      </c>
      <c r="B2775" s="29">
        <f t="shared" si="301"/>
        <v>2022</v>
      </c>
      <c r="C2775" s="29">
        <f t="shared" si="302"/>
        <v>8</v>
      </c>
      <c r="D2775" s="29" t="str">
        <f t="shared" si="303"/>
        <v>Ağustos</v>
      </c>
      <c r="E2775" s="29">
        <f t="shared" si="304"/>
        <v>3</v>
      </c>
      <c r="F2775" s="29">
        <f t="shared" si="305"/>
        <v>32</v>
      </c>
      <c r="G2775" s="29">
        <f t="shared" si="306"/>
        <v>5</v>
      </c>
      <c r="H2775" s="29" t="str">
        <f t="shared" si="307"/>
        <v>Cuma</v>
      </c>
    </row>
    <row r="2776" spans="1:8" ht="10.5" customHeight="1" x14ac:dyDescent="0.25">
      <c r="A2776" s="28">
        <v>44779</v>
      </c>
      <c r="B2776" s="29">
        <f t="shared" si="301"/>
        <v>2022</v>
      </c>
      <c r="C2776" s="29">
        <f t="shared" si="302"/>
        <v>8</v>
      </c>
      <c r="D2776" s="29" t="str">
        <f t="shared" si="303"/>
        <v>Ağustos</v>
      </c>
      <c r="E2776" s="29">
        <f t="shared" si="304"/>
        <v>3</v>
      </c>
      <c r="F2776" s="29">
        <f t="shared" si="305"/>
        <v>32</v>
      </c>
      <c r="G2776" s="29">
        <f t="shared" si="306"/>
        <v>6</v>
      </c>
      <c r="H2776" s="29" t="str">
        <f t="shared" si="307"/>
        <v>Cumartesi</v>
      </c>
    </row>
    <row r="2777" spans="1:8" ht="10.5" customHeight="1" x14ac:dyDescent="0.25">
      <c r="A2777" s="28">
        <v>44780</v>
      </c>
      <c r="B2777" s="29">
        <f t="shared" si="301"/>
        <v>2022</v>
      </c>
      <c r="C2777" s="29">
        <f t="shared" si="302"/>
        <v>8</v>
      </c>
      <c r="D2777" s="29" t="str">
        <f t="shared" si="303"/>
        <v>Ağustos</v>
      </c>
      <c r="E2777" s="29">
        <f t="shared" si="304"/>
        <v>3</v>
      </c>
      <c r="F2777" s="29">
        <f t="shared" si="305"/>
        <v>32</v>
      </c>
      <c r="G2777" s="29">
        <f t="shared" si="306"/>
        <v>7</v>
      </c>
      <c r="H2777" s="29" t="str">
        <f t="shared" si="307"/>
        <v>Pazar</v>
      </c>
    </row>
    <row r="2778" spans="1:8" ht="10.5" customHeight="1" x14ac:dyDescent="0.25">
      <c r="A2778" s="28">
        <v>44781</v>
      </c>
      <c r="B2778" s="29">
        <f t="shared" si="301"/>
        <v>2022</v>
      </c>
      <c r="C2778" s="29">
        <f t="shared" si="302"/>
        <v>8</v>
      </c>
      <c r="D2778" s="29" t="str">
        <f t="shared" si="303"/>
        <v>Ağustos</v>
      </c>
      <c r="E2778" s="29">
        <f t="shared" si="304"/>
        <v>3</v>
      </c>
      <c r="F2778" s="29">
        <f t="shared" si="305"/>
        <v>33</v>
      </c>
      <c r="G2778" s="29">
        <f t="shared" si="306"/>
        <v>1</v>
      </c>
      <c r="H2778" s="29" t="str">
        <f t="shared" si="307"/>
        <v>Pazartesi</v>
      </c>
    </row>
    <row r="2779" spans="1:8" ht="10.5" customHeight="1" x14ac:dyDescent="0.25">
      <c r="A2779" s="28">
        <v>44782</v>
      </c>
      <c r="B2779" s="29">
        <f t="shared" si="301"/>
        <v>2022</v>
      </c>
      <c r="C2779" s="29">
        <f t="shared" si="302"/>
        <v>8</v>
      </c>
      <c r="D2779" s="29" t="str">
        <f t="shared" si="303"/>
        <v>Ağustos</v>
      </c>
      <c r="E2779" s="29">
        <f t="shared" si="304"/>
        <v>3</v>
      </c>
      <c r="F2779" s="29">
        <f t="shared" si="305"/>
        <v>33</v>
      </c>
      <c r="G2779" s="29">
        <f t="shared" si="306"/>
        <v>2</v>
      </c>
      <c r="H2779" s="29" t="str">
        <f t="shared" si="307"/>
        <v>Salı</v>
      </c>
    </row>
    <row r="2780" spans="1:8" ht="10.5" customHeight="1" x14ac:dyDescent="0.25">
      <c r="A2780" s="28">
        <v>44783</v>
      </c>
      <c r="B2780" s="29">
        <f t="shared" si="301"/>
        <v>2022</v>
      </c>
      <c r="C2780" s="29">
        <f t="shared" si="302"/>
        <v>8</v>
      </c>
      <c r="D2780" s="29" t="str">
        <f t="shared" si="303"/>
        <v>Ağustos</v>
      </c>
      <c r="E2780" s="29">
        <f t="shared" si="304"/>
        <v>3</v>
      </c>
      <c r="F2780" s="29">
        <f t="shared" si="305"/>
        <v>33</v>
      </c>
      <c r="G2780" s="29">
        <f t="shared" si="306"/>
        <v>3</v>
      </c>
      <c r="H2780" s="29" t="str">
        <f t="shared" si="307"/>
        <v>Çarşamba</v>
      </c>
    </row>
    <row r="2781" spans="1:8" ht="10.5" customHeight="1" x14ac:dyDescent="0.25">
      <c r="A2781" s="28">
        <v>44784</v>
      </c>
      <c r="B2781" s="29">
        <f t="shared" si="301"/>
        <v>2022</v>
      </c>
      <c r="C2781" s="29">
        <f t="shared" si="302"/>
        <v>8</v>
      </c>
      <c r="D2781" s="29" t="str">
        <f t="shared" si="303"/>
        <v>Ağustos</v>
      </c>
      <c r="E2781" s="29">
        <f t="shared" si="304"/>
        <v>3</v>
      </c>
      <c r="F2781" s="29">
        <f t="shared" si="305"/>
        <v>33</v>
      </c>
      <c r="G2781" s="29">
        <f t="shared" si="306"/>
        <v>4</v>
      </c>
      <c r="H2781" s="29" t="str">
        <f t="shared" si="307"/>
        <v>Perşembe</v>
      </c>
    </row>
    <row r="2782" spans="1:8" ht="10.5" customHeight="1" x14ac:dyDescent="0.25">
      <c r="A2782" s="28">
        <v>44785</v>
      </c>
      <c r="B2782" s="29">
        <f t="shared" si="301"/>
        <v>2022</v>
      </c>
      <c r="C2782" s="29">
        <f t="shared" si="302"/>
        <v>8</v>
      </c>
      <c r="D2782" s="29" t="str">
        <f t="shared" si="303"/>
        <v>Ağustos</v>
      </c>
      <c r="E2782" s="29">
        <f t="shared" si="304"/>
        <v>3</v>
      </c>
      <c r="F2782" s="29">
        <f t="shared" si="305"/>
        <v>33</v>
      </c>
      <c r="G2782" s="29">
        <f t="shared" si="306"/>
        <v>5</v>
      </c>
      <c r="H2782" s="29" t="str">
        <f t="shared" si="307"/>
        <v>Cuma</v>
      </c>
    </row>
    <row r="2783" spans="1:8" ht="10.5" customHeight="1" x14ac:dyDescent="0.25">
      <c r="A2783" s="28">
        <v>44786</v>
      </c>
      <c r="B2783" s="29">
        <f t="shared" si="301"/>
        <v>2022</v>
      </c>
      <c r="C2783" s="29">
        <f t="shared" si="302"/>
        <v>8</v>
      </c>
      <c r="D2783" s="29" t="str">
        <f t="shared" si="303"/>
        <v>Ağustos</v>
      </c>
      <c r="E2783" s="29">
        <f t="shared" si="304"/>
        <v>3</v>
      </c>
      <c r="F2783" s="29">
        <f t="shared" si="305"/>
        <v>33</v>
      </c>
      <c r="G2783" s="29">
        <f t="shared" si="306"/>
        <v>6</v>
      </c>
      <c r="H2783" s="29" t="str">
        <f t="shared" si="307"/>
        <v>Cumartesi</v>
      </c>
    </row>
    <row r="2784" spans="1:8" ht="10.5" customHeight="1" x14ac:dyDescent="0.25">
      <c r="A2784" s="28">
        <v>44787</v>
      </c>
      <c r="B2784" s="29">
        <f t="shared" si="301"/>
        <v>2022</v>
      </c>
      <c r="C2784" s="29">
        <f t="shared" si="302"/>
        <v>8</v>
      </c>
      <c r="D2784" s="29" t="str">
        <f t="shared" si="303"/>
        <v>Ağustos</v>
      </c>
      <c r="E2784" s="29">
        <f t="shared" si="304"/>
        <v>3</v>
      </c>
      <c r="F2784" s="29">
        <f t="shared" si="305"/>
        <v>33</v>
      </c>
      <c r="G2784" s="29">
        <f t="shared" si="306"/>
        <v>7</v>
      </c>
      <c r="H2784" s="29" t="str">
        <f t="shared" si="307"/>
        <v>Pazar</v>
      </c>
    </row>
    <row r="2785" spans="1:8" ht="10.5" customHeight="1" x14ac:dyDescent="0.25">
      <c r="A2785" s="28">
        <v>44788</v>
      </c>
      <c r="B2785" s="29">
        <f t="shared" si="301"/>
        <v>2022</v>
      </c>
      <c r="C2785" s="29">
        <f t="shared" si="302"/>
        <v>8</v>
      </c>
      <c r="D2785" s="29" t="str">
        <f t="shared" si="303"/>
        <v>Ağustos</v>
      </c>
      <c r="E2785" s="29">
        <f t="shared" si="304"/>
        <v>3</v>
      </c>
      <c r="F2785" s="29">
        <f t="shared" si="305"/>
        <v>34</v>
      </c>
      <c r="G2785" s="29">
        <f t="shared" si="306"/>
        <v>1</v>
      </c>
      <c r="H2785" s="29" t="str">
        <f t="shared" si="307"/>
        <v>Pazartesi</v>
      </c>
    </row>
    <row r="2786" spans="1:8" ht="10.5" customHeight="1" x14ac:dyDescent="0.25">
      <c r="A2786" s="28">
        <v>44789</v>
      </c>
      <c r="B2786" s="29">
        <f t="shared" si="301"/>
        <v>2022</v>
      </c>
      <c r="C2786" s="29">
        <f t="shared" si="302"/>
        <v>8</v>
      </c>
      <c r="D2786" s="29" t="str">
        <f t="shared" si="303"/>
        <v>Ağustos</v>
      </c>
      <c r="E2786" s="29">
        <f t="shared" si="304"/>
        <v>3</v>
      </c>
      <c r="F2786" s="29">
        <f t="shared" si="305"/>
        <v>34</v>
      </c>
      <c r="G2786" s="29">
        <f t="shared" si="306"/>
        <v>2</v>
      </c>
      <c r="H2786" s="29" t="str">
        <f t="shared" si="307"/>
        <v>Salı</v>
      </c>
    </row>
    <row r="2787" spans="1:8" ht="10.5" customHeight="1" x14ac:dyDescent="0.25">
      <c r="A2787" s="28">
        <v>44790</v>
      </c>
      <c r="B2787" s="29">
        <f t="shared" si="301"/>
        <v>2022</v>
      </c>
      <c r="C2787" s="29">
        <f t="shared" si="302"/>
        <v>8</v>
      </c>
      <c r="D2787" s="29" t="str">
        <f t="shared" si="303"/>
        <v>Ağustos</v>
      </c>
      <c r="E2787" s="29">
        <f t="shared" si="304"/>
        <v>3</v>
      </c>
      <c r="F2787" s="29">
        <f t="shared" si="305"/>
        <v>34</v>
      </c>
      <c r="G2787" s="29">
        <f t="shared" si="306"/>
        <v>3</v>
      </c>
      <c r="H2787" s="29" t="str">
        <f t="shared" si="307"/>
        <v>Çarşamba</v>
      </c>
    </row>
    <row r="2788" spans="1:8" ht="10.5" customHeight="1" x14ac:dyDescent="0.25">
      <c r="A2788" s="28">
        <v>44791</v>
      </c>
      <c r="B2788" s="29">
        <f t="shared" si="301"/>
        <v>2022</v>
      </c>
      <c r="C2788" s="29">
        <f t="shared" si="302"/>
        <v>8</v>
      </c>
      <c r="D2788" s="29" t="str">
        <f t="shared" si="303"/>
        <v>Ağustos</v>
      </c>
      <c r="E2788" s="29">
        <f t="shared" si="304"/>
        <v>3</v>
      </c>
      <c r="F2788" s="29">
        <f t="shared" si="305"/>
        <v>34</v>
      </c>
      <c r="G2788" s="29">
        <f t="shared" si="306"/>
        <v>4</v>
      </c>
      <c r="H2788" s="29" t="str">
        <f t="shared" si="307"/>
        <v>Perşembe</v>
      </c>
    </row>
    <row r="2789" spans="1:8" ht="10.5" customHeight="1" x14ac:dyDescent="0.25">
      <c r="A2789" s="28">
        <v>44792</v>
      </c>
      <c r="B2789" s="29">
        <f t="shared" si="301"/>
        <v>2022</v>
      </c>
      <c r="C2789" s="29">
        <f t="shared" si="302"/>
        <v>8</v>
      </c>
      <c r="D2789" s="29" t="str">
        <f t="shared" si="303"/>
        <v>Ağustos</v>
      </c>
      <c r="E2789" s="29">
        <f t="shared" si="304"/>
        <v>3</v>
      </c>
      <c r="F2789" s="29">
        <f t="shared" si="305"/>
        <v>34</v>
      </c>
      <c r="G2789" s="29">
        <f t="shared" si="306"/>
        <v>5</v>
      </c>
      <c r="H2789" s="29" t="str">
        <f t="shared" si="307"/>
        <v>Cuma</v>
      </c>
    </row>
    <row r="2790" spans="1:8" ht="10.5" customHeight="1" x14ac:dyDescent="0.25">
      <c r="A2790" s="28">
        <v>44793</v>
      </c>
      <c r="B2790" s="29">
        <f t="shared" si="301"/>
        <v>2022</v>
      </c>
      <c r="C2790" s="29">
        <f t="shared" si="302"/>
        <v>8</v>
      </c>
      <c r="D2790" s="29" t="str">
        <f t="shared" si="303"/>
        <v>Ağustos</v>
      </c>
      <c r="E2790" s="29">
        <f t="shared" si="304"/>
        <v>3</v>
      </c>
      <c r="F2790" s="29">
        <f t="shared" si="305"/>
        <v>34</v>
      </c>
      <c r="G2790" s="29">
        <f t="shared" si="306"/>
        <v>6</v>
      </c>
      <c r="H2790" s="29" t="str">
        <f t="shared" si="307"/>
        <v>Cumartesi</v>
      </c>
    </row>
    <row r="2791" spans="1:8" ht="10.5" customHeight="1" x14ac:dyDescent="0.25">
      <c r="A2791" s="28">
        <v>44794</v>
      </c>
      <c r="B2791" s="29">
        <f t="shared" si="301"/>
        <v>2022</v>
      </c>
      <c r="C2791" s="29">
        <f t="shared" si="302"/>
        <v>8</v>
      </c>
      <c r="D2791" s="29" t="str">
        <f t="shared" si="303"/>
        <v>Ağustos</v>
      </c>
      <c r="E2791" s="29">
        <f t="shared" si="304"/>
        <v>3</v>
      </c>
      <c r="F2791" s="29">
        <f t="shared" si="305"/>
        <v>34</v>
      </c>
      <c r="G2791" s="29">
        <f t="shared" si="306"/>
        <v>7</v>
      </c>
      <c r="H2791" s="29" t="str">
        <f t="shared" si="307"/>
        <v>Pazar</v>
      </c>
    </row>
    <row r="2792" spans="1:8" ht="10.5" customHeight="1" x14ac:dyDescent="0.25">
      <c r="A2792" s="28">
        <v>44795</v>
      </c>
      <c r="B2792" s="29">
        <f t="shared" si="301"/>
        <v>2022</v>
      </c>
      <c r="C2792" s="29">
        <f t="shared" si="302"/>
        <v>8</v>
      </c>
      <c r="D2792" s="29" t="str">
        <f t="shared" si="303"/>
        <v>Ağustos</v>
      </c>
      <c r="E2792" s="29">
        <f t="shared" si="304"/>
        <v>3</v>
      </c>
      <c r="F2792" s="29">
        <f t="shared" si="305"/>
        <v>35</v>
      </c>
      <c r="G2792" s="29">
        <f t="shared" si="306"/>
        <v>1</v>
      </c>
      <c r="H2792" s="29" t="str">
        <f t="shared" si="307"/>
        <v>Pazartesi</v>
      </c>
    </row>
    <row r="2793" spans="1:8" ht="10.5" customHeight="1" x14ac:dyDescent="0.25">
      <c r="A2793" s="28">
        <v>44796</v>
      </c>
      <c r="B2793" s="29">
        <f t="shared" si="301"/>
        <v>2022</v>
      </c>
      <c r="C2793" s="29">
        <f t="shared" si="302"/>
        <v>8</v>
      </c>
      <c r="D2793" s="29" t="str">
        <f t="shared" si="303"/>
        <v>Ağustos</v>
      </c>
      <c r="E2793" s="29">
        <f t="shared" si="304"/>
        <v>3</v>
      </c>
      <c r="F2793" s="29">
        <f t="shared" si="305"/>
        <v>35</v>
      </c>
      <c r="G2793" s="29">
        <f t="shared" si="306"/>
        <v>2</v>
      </c>
      <c r="H2793" s="29" t="str">
        <f t="shared" si="307"/>
        <v>Salı</v>
      </c>
    </row>
    <row r="2794" spans="1:8" ht="10.5" customHeight="1" x14ac:dyDescent="0.25">
      <c r="A2794" s="28">
        <v>44797</v>
      </c>
      <c r="B2794" s="29">
        <f t="shared" si="301"/>
        <v>2022</v>
      </c>
      <c r="C2794" s="29">
        <f t="shared" si="302"/>
        <v>8</v>
      </c>
      <c r="D2794" s="29" t="str">
        <f t="shared" si="303"/>
        <v>Ağustos</v>
      </c>
      <c r="E2794" s="29">
        <f t="shared" si="304"/>
        <v>3</v>
      </c>
      <c r="F2794" s="29">
        <f t="shared" si="305"/>
        <v>35</v>
      </c>
      <c r="G2794" s="29">
        <f t="shared" si="306"/>
        <v>3</v>
      </c>
      <c r="H2794" s="29" t="str">
        <f t="shared" si="307"/>
        <v>Çarşamba</v>
      </c>
    </row>
    <row r="2795" spans="1:8" ht="10.5" customHeight="1" x14ac:dyDescent="0.25">
      <c r="A2795" s="28">
        <v>44798</v>
      </c>
      <c r="B2795" s="29">
        <f t="shared" si="301"/>
        <v>2022</v>
      </c>
      <c r="C2795" s="29">
        <f t="shared" si="302"/>
        <v>8</v>
      </c>
      <c r="D2795" s="29" t="str">
        <f t="shared" si="303"/>
        <v>Ağustos</v>
      </c>
      <c r="E2795" s="29">
        <f t="shared" si="304"/>
        <v>3</v>
      </c>
      <c r="F2795" s="29">
        <f t="shared" si="305"/>
        <v>35</v>
      </c>
      <c r="G2795" s="29">
        <f t="shared" si="306"/>
        <v>4</v>
      </c>
      <c r="H2795" s="29" t="str">
        <f t="shared" si="307"/>
        <v>Perşembe</v>
      </c>
    </row>
    <row r="2796" spans="1:8" ht="10.5" customHeight="1" x14ac:dyDescent="0.25">
      <c r="A2796" s="28">
        <v>44799</v>
      </c>
      <c r="B2796" s="29">
        <f t="shared" si="301"/>
        <v>2022</v>
      </c>
      <c r="C2796" s="29">
        <f t="shared" si="302"/>
        <v>8</v>
      </c>
      <c r="D2796" s="29" t="str">
        <f t="shared" si="303"/>
        <v>Ağustos</v>
      </c>
      <c r="E2796" s="29">
        <f t="shared" si="304"/>
        <v>3</v>
      </c>
      <c r="F2796" s="29">
        <f t="shared" si="305"/>
        <v>35</v>
      </c>
      <c r="G2796" s="29">
        <f t="shared" si="306"/>
        <v>5</v>
      </c>
      <c r="H2796" s="29" t="str">
        <f t="shared" si="307"/>
        <v>Cuma</v>
      </c>
    </row>
    <row r="2797" spans="1:8" ht="10.5" customHeight="1" x14ac:dyDescent="0.25">
      <c r="A2797" s="28">
        <v>44800</v>
      </c>
      <c r="B2797" s="29">
        <f t="shared" si="301"/>
        <v>2022</v>
      </c>
      <c r="C2797" s="29">
        <f t="shared" si="302"/>
        <v>8</v>
      </c>
      <c r="D2797" s="29" t="str">
        <f t="shared" si="303"/>
        <v>Ağustos</v>
      </c>
      <c r="E2797" s="29">
        <f t="shared" si="304"/>
        <v>3</v>
      </c>
      <c r="F2797" s="29">
        <f t="shared" si="305"/>
        <v>35</v>
      </c>
      <c r="G2797" s="29">
        <f t="shared" si="306"/>
        <v>6</v>
      </c>
      <c r="H2797" s="29" t="str">
        <f t="shared" si="307"/>
        <v>Cumartesi</v>
      </c>
    </row>
    <row r="2798" spans="1:8" ht="10.5" customHeight="1" x14ac:dyDescent="0.25">
      <c r="A2798" s="28">
        <v>44801</v>
      </c>
      <c r="B2798" s="29">
        <f t="shared" si="301"/>
        <v>2022</v>
      </c>
      <c r="C2798" s="29">
        <f t="shared" si="302"/>
        <v>8</v>
      </c>
      <c r="D2798" s="29" t="str">
        <f t="shared" si="303"/>
        <v>Ağustos</v>
      </c>
      <c r="E2798" s="29">
        <f t="shared" si="304"/>
        <v>3</v>
      </c>
      <c r="F2798" s="29">
        <f t="shared" si="305"/>
        <v>35</v>
      </c>
      <c r="G2798" s="29">
        <f t="shared" si="306"/>
        <v>7</v>
      </c>
      <c r="H2798" s="29" t="str">
        <f t="shared" si="307"/>
        <v>Pazar</v>
      </c>
    </row>
    <row r="2799" spans="1:8" ht="10.5" customHeight="1" x14ac:dyDescent="0.25">
      <c r="A2799" s="28">
        <v>44802</v>
      </c>
      <c r="B2799" s="29">
        <f t="shared" si="301"/>
        <v>2022</v>
      </c>
      <c r="C2799" s="29">
        <f t="shared" si="302"/>
        <v>8</v>
      </c>
      <c r="D2799" s="29" t="str">
        <f t="shared" si="303"/>
        <v>Ağustos</v>
      </c>
      <c r="E2799" s="29">
        <f t="shared" si="304"/>
        <v>3</v>
      </c>
      <c r="F2799" s="29">
        <f t="shared" si="305"/>
        <v>36</v>
      </c>
      <c r="G2799" s="29">
        <f t="shared" si="306"/>
        <v>1</v>
      </c>
      <c r="H2799" s="29" t="str">
        <f t="shared" si="307"/>
        <v>Pazartesi</v>
      </c>
    </row>
    <row r="2800" spans="1:8" ht="10.5" customHeight="1" x14ac:dyDescent="0.25">
      <c r="A2800" s="28">
        <v>44803</v>
      </c>
      <c r="B2800" s="29">
        <f t="shared" si="301"/>
        <v>2022</v>
      </c>
      <c r="C2800" s="29">
        <f t="shared" si="302"/>
        <v>8</v>
      </c>
      <c r="D2800" s="29" t="str">
        <f t="shared" si="303"/>
        <v>Ağustos</v>
      </c>
      <c r="E2800" s="29">
        <f t="shared" si="304"/>
        <v>3</v>
      </c>
      <c r="F2800" s="29">
        <f t="shared" si="305"/>
        <v>36</v>
      </c>
      <c r="G2800" s="29">
        <f t="shared" si="306"/>
        <v>2</v>
      </c>
      <c r="H2800" s="29" t="str">
        <f t="shared" si="307"/>
        <v>Salı</v>
      </c>
    </row>
    <row r="2801" spans="1:8" ht="10.5" customHeight="1" x14ac:dyDescent="0.25">
      <c r="A2801" s="28">
        <v>44804</v>
      </c>
      <c r="B2801" s="29">
        <f t="shared" si="301"/>
        <v>2022</v>
      </c>
      <c r="C2801" s="29">
        <f t="shared" si="302"/>
        <v>8</v>
      </c>
      <c r="D2801" s="29" t="str">
        <f t="shared" si="303"/>
        <v>Ağustos</v>
      </c>
      <c r="E2801" s="29">
        <f t="shared" si="304"/>
        <v>3</v>
      </c>
      <c r="F2801" s="29">
        <f t="shared" si="305"/>
        <v>36</v>
      </c>
      <c r="G2801" s="29">
        <f t="shared" si="306"/>
        <v>3</v>
      </c>
      <c r="H2801" s="29" t="str">
        <f t="shared" si="307"/>
        <v>Çarşamba</v>
      </c>
    </row>
    <row r="2802" spans="1:8" ht="10.5" customHeight="1" x14ac:dyDescent="0.25">
      <c r="A2802" s="28">
        <v>44805</v>
      </c>
      <c r="B2802" s="29">
        <f t="shared" si="301"/>
        <v>2022</v>
      </c>
      <c r="C2802" s="29">
        <f t="shared" si="302"/>
        <v>9</v>
      </c>
      <c r="D2802" s="29" t="str">
        <f t="shared" si="303"/>
        <v>Eylül</v>
      </c>
      <c r="E2802" s="29">
        <f t="shared" si="304"/>
        <v>3</v>
      </c>
      <c r="F2802" s="29">
        <f t="shared" si="305"/>
        <v>36</v>
      </c>
      <c r="G2802" s="29">
        <f t="shared" si="306"/>
        <v>4</v>
      </c>
      <c r="H2802" s="29" t="str">
        <f t="shared" si="307"/>
        <v>Perşembe</v>
      </c>
    </row>
    <row r="2803" spans="1:8" ht="10.5" customHeight="1" x14ac:dyDescent="0.25">
      <c r="A2803" s="28">
        <v>44806</v>
      </c>
      <c r="B2803" s="29">
        <f t="shared" si="301"/>
        <v>2022</v>
      </c>
      <c r="C2803" s="29">
        <f t="shared" si="302"/>
        <v>9</v>
      </c>
      <c r="D2803" s="29" t="str">
        <f t="shared" si="303"/>
        <v>Eylül</v>
      </c>
      <c r="E2803" s="29">
        <f t="shared" si="304"/>
        <v>3</v>
      </c>
      <c r="F2803" s="29">
        <f t="shared" si="305"/>
        <v>36</v>
      </c>
      <c r="G2803" s="29">
        <f t="shared" si="306"/>
        <v>5</v>
      </c>
      <c r="H2803" s="29" t="str">
        <f t="shared" si="307"/>
        <v>Cuma</v>
      </c>
    </row>
    <row r="2804" spans="1:8" ht="10.5" customHeight="1" x14ac:dyDescent="0.25">
      <c r="A2804" s="28">
        <v>44807</v>
      </c>
      <c r="B2804" s="29">
        <f t="shared" si="301"/>
        <v>2022</v>
      </c>
      <c r="C2804" s="29">
        <f t="shared" si="302"/>
        <v>9</v>
      </c>
      <c r="D2804" s="29" t="str">
        <f t="shared" si="303"/>
        <v>Eylül</v>
      </c>
      <c r="E2804" s="29">
        <f t="shared" si="304"/>
        <v>3</v>
      </c>
      <c r="F2804" s="29">
        <f t="shared" si="305"/>
        <v>36</v>
      </c>
      <c r="G2804" s="29">
        <f t="shared" si="306"/>
        <v>6</v>
      </c>
      <c r="H2804" s="29" t="str">
        <f t="shared" si="307"/>
        <v>Cumartesi</v>
      </c>
    </row>
    <row r="2805" spans="1:8" ht="10.5" customHeight="1" x14ac:dyDescent="0.25">
      <c r="A2805" s="28">
        <v>44808</v>
      </c>
      <c r="B2805" s="29">
        <f t="shared" si="301"/>
        <v>2022</v>
      </c>
      <c r="C2805" s="29">
        <f t="shared" si="302"/>
        <v>9</v>
      </c>
      <c r="D2805" s="29" t="str">
        <f t="shared" si="303"/>
        <v>Eylül</v>
      </c>
      <c r="E2805" s="29">
        <f t="shared" si="304"/>
        <v>3</v>
      </c>
      <c r="F2805" s="29">
        <f t="shared" si="305"/>
        <v>36</v>
      </c>
      <c r="G2805" s="29">
        <f t="shared" si="306"/>
        <v>7</v>
      </c>
      <c r="H2805" s="29" t="str">
        <f t="shared" si="307"/>
        <v>Pazar</v>
      </c>
    </row>
    <row r="2806" spans="1:8" ht="10.5" customHeight="1" x14ac:dyDescent="0.25">
      <c r="A2806" s="28">
        <v>44809</v>
      </c>
      <c r="B2806" s="29">
        <f t="shared" si="301"/>
        <v>2022</v>
      </c>
      <c r="C2806" s="29">
        <f t="shared" si="302"/>
        <v>9</v>
      </c>
      <c r="D2806" s="29" t="str">
        <f t="shared" si="303"/>
        <v>Eylül</v>
      </c>
      <c r="E2806" s="29">
        <f t="shared" si="304"/>
        <v>3</v>
      </c>
      <c r="F2806" s="29">
        <f t="shared" si="305"/>
        <v>37</v>
      </c>
      <c r="G2806" s="29">
        <f t="shared" si="306"/>
        <v>1</v>
      </c>
      <c r="H2806" s="29" t="str">
        <f t="shared" si="307"/>
        <v>Pazartesi</v>
      </c>
    </row>
    <row r="2807" spans="1:8" ht="10.5" customHeight="1" x14ac:dyDescent="0.25">
      <c r="A2807" s="28">
        <v>44810</v>
      </c>
      <c r="B2807" s="29">
        <f t="shared" si="301"/>
        <v>2022</v>
      </c>
      <c r="C2807" s="29">
        <f t="shared" si="302"/>
        <v>9</v>
      </c>
      <c r="D2807" s="29" t="str">
        <f t="shared" si="303"/>
        <v>Eylül</v>
      </c>
      <c r="E2807" s="29">
        <f t="shared" si="304"/>
        <v>3</v>
      </c>
      <c r="F2807" s="29">
        <f t="shared" si="305"/>
        <v>37</v>
      </c>
      <c r="G2807" s="29">
        <f t="shared" si="306"/>
        <v>2</v>
      </c>
      <c r="H2807" s="29" t="str">
        <f t="shared" si="307"/>
        <v>Salı</v>
      </c>
    </row>
    <row r="2808" spans="1:8" ht="10.5" customHeight="1" x14ac:dyDescent="0.25">
      <c r="A2808" s="28">
        <v>44811</v>
      </c>
      <c r="B2808" s="29">
        <f t="shared" si="301"/>
        <v>2022</v>
      </c>
      <c r="C2808" s="29">
        <f t="shared" si="302"/>
        <v>9</v>
      </c>
      <c r="D2808" s="29" t="str">
        <f t="shared" si="303"/>
        <v>Eylül</v>
      </c>
      <c r="E2808" s="29">
        <f t="shared" si="304"/>
        <v>3</v>
      </c>
      <c r="F2808" s="29">
        <f t="shared" si="305"/>
        <v>37</v>
      </c>
      <c r="G2808" s="29">
        <f t="shared" si="306"/>
        <v>3</v>
      </c>
      <c r="H2808" s="29" t="str">
        <f t="shared" si="307"/>
        <v>Çarşamba</v>
      </c>
    </row>
    <row r="2809" spans="1:8" ht="10.5" customHeight="1" x14ac:dyDescent="0.25">
      <c r="A2809" s="28">
        <v>44812</v>
      </c>
      <c r="B2809" s="29">
        <f t="shared" si="301"/>
        <v>2022</v>
      </c>
      <c r="C2809" s="29">
        <f t="shared" si="302"/>
        <v>9</v>
      </c>
      <c r="D2809" s="29" t="str">
        <f t="shared" si="303"/>
        <v>Eylül</v>
      </c>
      <c r="E2809" s="29">
        <f t="shared" si="304"/>
        <v>3</v>
      </c>
      <c r="F2809" s="29">
        <f t="shared" si="305"/>
        <v>37</v>
      </c>
      <c r="G2809" s="29">
        <f t="shared" si="306"/>
        <v>4</v>
      </c>
      <c r="H2809" s="29" t="str">
        <f t="shared" si="307"/>
        <v>Perşembe</v>
      </c>
    </row>
    <row r="2810" spans="1:8" ht="10.5" customHeight="1" x14ac:dyDescent="0.25">
      <c r="A2810" s="28">
        <v>44813</v>
      </c>
      <c r="B2810" s="29">
        <f t="shared" si="301"/>
        <v>2022</v>
      </c>
      <c r="C2810" s="29">
        <f t="shared" si="302"/>
        <v>9</v>
      </c>
      <c r="D2810" s="29" t="str">
        <f t="shared" si="303"/>
        <v>Eylül</v>
      </c>
      <c r="E2810" s="29">
        <f t="shared" si="304"/>
        <v>3</v>
      </c>
      <c r="F2810" s="29">
        <f t="shared" si="305"/>
        <v>37</v>
      </c>
      <c r="G2810" s="29">
        <f t="shared" si="306"/>
        <v>5</v>
      </c>
      <c r="H2810" s="29" t="str">
        <f t="shared" si="307"/>
        <v>Cuma</v>
      </c>
    </row>
    <row r="2811" spans="1:8" ht="10.5" customHeight="1" x14ac:dyDescent="0.25">
      <c r="A2811" s="28">
        <v>44814</v>
      </c>
      <c r="B2811" s="29">
        <f t="shared" si="301"/>
        <v>2022</v>
      </c>
      <c r="C2811" s="29">
        <f t="shared" si="302"/>
        <v>9</v>
      </c>
      <c r="D2811" s="29" t="str">
        <f t="shared" si="303"/>
        <v>Eylül</v>
      </c>
      <c r="E2811" s="29">
        <f t="shared" si="304"/>
        <v>3</v>
      </c>
      <c r="F2811" s="29">
        <f t="shared" si="305"/>
        <v>37</v>
      </c>
      <c r="G2811" s="29">
        <f t="shared" si="306"/>
        <v>6</v>
      </c>
      <c r="H2811" s="29" t="str">
        <f t="shared" si="307"/>
        <v>Cumartesi</v>
      </c>
    </row>
    <row r="2812" spans="1:8" ht="10.5" customHeight="1" x14ac:dyDescent="0.25">
      <c r="A2812" s="28">
        <v>44815</v>
      </c>
      <c r="B2812" s="29">
        <f t="shared" si="301"/>
        <v>2022</v>
      </c>
      <c r="C2812" s="29">
        <f t="shared" si="302"/>
        <v>9</v>
      </c>
      <c r="D2812" s="29" t="str">
        <f t="shared" si="303"/>
        <v>Eylül</v>
      </c>
      <c r="E2812" s="29">
        <f t="shared" si="304"/>
        <v>3</v>
      </c>
      <c r="F2812" s="29">
        <f t="shared" si="305"/>
        <v>37</v>
      </c>
      <c r="G2812" s="29">
        <f t="shared" si="306"/>
        <v>7</v>
      </c>
      <c r="H2812" s="29" t="str">
        <f t="shared" si="307"/>
        <v>Pazar</v>
      </c>
    </row>
    <row r="2813" spans="1:8" ht="10.5" customHeight="1" x14ac:dyDescent="0.25">
      <c r="A2813" s="28">
        <v>44816</v>
      </c>
      <c r="B2813" s="29">
        <f t="shared" si="301"/>
        <v>2022</v>
      </c>
      <c r="C2813" s="29">
        <f t="shared" si="302"/>
        <v>9</v>
      </c>
      <c r="D2813" s="29" t="str">
        <f t="shared" si="303"/>
        <v>Eylül</v>
      </c>
      <c r="E2813" s="29">
        <f t="shared" si="304"/>
        <v>3</v>
      </c>
      <c r="F2813" s="29">
        <f t="shared" si="305"/>
        <v>38</v>
      </c>
      <c r="G2813" s="29">
        <f t="shared" si="306"/>
        <v>1</v>
      </c>
      <c r="H2813" s="29" t="str">
        <f t="shared" si="307"/>
        <v>Pazartesi</v>
      </c>
    </row>
    <row r="2814" spans="1:8" ht="10.5" customHeight="1" x14ac:dyDescent="0.25">
      <c r="A2814" s="28">
        <v>44817</v>
      </c>
      <c r="B2814" s="29">
        <f t="shared" si="301"/>
        <v>2022</v>
      </c>
      <c r="C2814" s="29">
        <f t="shared" si="302"/>
        <v>9</v>
      </c>
      <c r="D2814" s="29" t="str">
        <f t="shared" si="303"/>
        <v>Eylül</v>
      </c>
      <c r="E2814" s="29">
        <f t="shared" si="304"/>
        <v>3</v>
      </c>
      <c r="F2814" s="29">
        <f t="shared" si="305"/>
        <v>38</v>
      </c>
      <c r="G2814" s="29">
        <f t="shared" si="306"/>
        <v>2</v>
      </c>
      <c r="H2814" s="29" t="str">
        <f t="shared" si="307"/>
        <v>Salı</v>
      </c>
    </row>
    <row r="2815" spans="1:8" ht="10.5" customHeight="1" x14ac:dyDescent="0.25">
      <c r="A2815" s="28">
        <v>44818</v>
      </c>
      <c r="B2815" s="29">
        <f t="shared" si="301"/>
        <v>2022</v>
      </c>
      <c r="C2815" s="29">
        <f t="shared" si="302"/>
        <v>9</v>
      </c>
      <c r="D2815" s="29" t="str">
        <f t="shared" si="303"/>
        <v>Eylül</v>
      </c>
      <c r="E2815" s="29">
        <f t="shared" si="304"/>
        <v>3</v>
      </c>
      <c r="F2815" s="29">
        <f t="shared" si="305"/>
        <v>38</v>
      </c>
      <c r="G2815" s="29">
        <f t="shared" si="306"/>
        <v>3</v>
      </c>
      <c r="H2815" s="29" t="str">
        <f t="shared" si="307"/>
        <v>Çarşamba</v>
      </c>
    </row>
    <row r="2816" spans="1:8" ht="10.5" customHeight="1" x14ac:dyDescent="0.25">
      <c r="A2816" s="28">
        <v>44819</v>
      </c>
      <c r="B2816" s="29">
        <f t="shared" si="301"/>
        <v>2022</v>
      </c>
      <c r="C2816" s="29">
        <f t="shared" si="302"/>
        <v>9</v>
      </c>
      <c r="D2816" s="29" t="str">
        <f t="shared" si="303"/>
        <v>Eylül</v>
      </c>
      <c r="E2816" s="29">
        <f t="shared" si="304"/>
        <v>3</v>
      </c>
      <c r="F2816" s="29">
        <f t="shared" si="305"/>
        <v>38</v>
      </c>
      <c r="G2816" s="29">
        <f t="shared" si="306"/>
        <v>4</v>
      </c>
      <c r="H2816" s="29" t="str">
        <f t="shared" si="307"/>
        <v>Perşembe</v>
      </c>
    </row>
    <row r="2817" spans="1:8" ht="10.5" customHeight="1" x14ac:dyDescent="0.25">
      <c r="A2817" s="28">
        <v>44820</v>
      </c>
      <c r="B2817" s="29">
        <f t="shared" si="301"/>
        <v>2022</v>
      </c>
      <c r="C2817" s="29">
        <f t="shared" si="302"/>
        <v>9</v>
      </c>
      <c r="D2817" s="29" t="str">
        <f t="shared" si="303"/>
        <v>Eylül</v>
      </c>
      <c r="E2817" s="29">
        <f t="shared" si="304"/>
        <v>3</v>
      </c>
      <c r="F2817" s="29">
        <f t="shared" si="305"/>
        <v>38</v>
      </c>
      <c r="G2817" s="29">
        <f t="shared" si="306"/>
        <v>5</v>
      </c>
      <c r="H2817" s="29" t="str">
        <f t="shared" si="307"/>
        <v>Cuma</v>
      </c>
    </row>
    <row r="2818" spans="1:8" ht="10.5" customHeight="1" x14ac:dyDescent="0.25">
      <c r="A2818" s="28">
        <v>44821</v>
      </c>
      <c r="B2818" s="29">
        <f t="shared" ref="B2818:B2881" si="308">IF(A2818="","",YEAR(A2818))</f>
        <v>2022</v>
      </c>
      <c r="C2818" s="29">
        <f t="shared" ref="C2818:C2881" si="309">IF(A2818="","",MONTH(A2818))</f>
        <v>9</v>
      </c>
      <c r="D2818" s="29" t="str">
        <f t="shared" ref="D2818:D2881" si="310">IF(A2818="","",CHOOSE(MONTH(A2818),"Ocak","Şubat","Mart","Nisan","Mayıs","Haziran","Temmuz","Ağustos","Eylül","Ekim","Kasım","Aralık"))</f>
        <v>Eylül</v>
      </c>
      <c r="E2818" s="29">
        <f t="shared" ref="E2818:E2881" si="311">IF(A2818="","",ROUNDUP(MONTH(A2818)/3,0))</f>
        <v>3</v>
      </c>
      <c r="F2818" s="29">
        <f t="shared" ref="F2818:F2881" si="312">IF(A2818="","",WEEKNUM(A2818,2))</f>
        <v>38</v>
      </c>
      <c r="G2818" s="29">
        <f t="shared" ref="G2818:G2881" si="313">IF(A2818="","",WEEKDAY(A2818,2))</f>
        <v>6</v>
      </c>
      <c r="H2818" s="29" t="str">
        <f t="shared" ref="H2818:H2881" si="314">IF(A2818="","",CHOOSE(WEEKDAY(A2818,2),"Pazartesi","Salı","Çarşamba","Perşembe","Cuma","Cumartesi","Pazar"))</f>
        <v>Cumartesi</v>
      </c>
    </row>
    <row r="2819" spans="1:8" ht="10.5" customHeight="1" x14ac:dyDescent="0.25">
      <c r="A2819" s="28">
        <v>44822</v>
      </c>
      <c r="B2819" s="29">
        <f t="shared" si="308"/>
        <v>2022</v>
      </c>
      <c r="C2819" s="29">
        <f t="shared" si="309"/>
        <v>9</v>
      </c>
      <c r="D2819" s="29" t="str">
        <f t="shared" si="310"/>
        <v>Eylül</v>
      </c>
      <c r="E2819" s="29">
        <f t="shared" si="311"/>
        <v>3</v>
      </c>
      <c r="F2819" s="29">
        <f t="shared" si="312"/>
        <v>38</v>
      </c>
      <c r="G2819" s="29">
        <f t="shared" si="313"/>
        <v>7</v>
      </c>
      <c r="H2819" s="29" t="str">
        <f t="shared" si="314"/>
        <v>Pazar</v>
      </c>
    </row>
    <row r="2820" spans="1:8" ht="10.5" customHeight="1" x14ac:dyDescent="0.25">
      <c r="A2820" s="28">
        <v>44823</v>
      </c>
      <c r="B2820" s="29">
        <f t="shared" si="308"/>
        <v>2022</v>
      </c>
      <c r="C2820" s="29">
        <f t="shared" si="309"/>
        <v>9</v>
      </c>
      <c r="D2820" s="29" t="str">
        <f t="shared" si="310"/>
        <v>Eylül</v>
      </c>
      <c r="E2820" s="29">
        <f t="shared" si="311"/>
        <v>3</v>
      </c>
      <c r="F2820" s="29">
        <f t="shared" si="312"/>
        <v>39</v>
      </c>
      <c r="G2820" s="29">
        <f t="shared" si="313"/>
        <v>1</v>
      </c>
      <c r="H2820" s="29" t="str">
        <f t="shared" si="314"/>
        <v>Pazartesi</v>
      </c>
    </row>
    <row r="2821" spans="1:8" ht="10.5" customHeight="1" x14ac:dyDescent="0.25">
      <c r="A2821" s="28">
        <v>44824</v>
      </c>
      <c r="B2821" s="29">
        <f t="shared" si="308"/>
        <v>2022</v>
      </c>
      <c r="C2821" s="29">
        <f t="shared" si="309"/>
        <v>9</v>
      </c>
      <c r="D2821" s="29" t="str">
        <f t="shared" si="310"/>
        <v>Eylül</v>
      </c>
      <c r="E2821" s="29">
        <f t="shared" si="311"/>
        <v>3</v>
      </c>
      <c r="F2821" s="29">
        <f t="shared" si="312"/>
        <v>39</v>
      </c>
      <c r="G2821" s="29">
        <f t="shared" si="313"/>
        <v>2</v>
      </c>
      <c r="H2821" s="29" t="str">
        <f t="shared" si="314"/>
        <v>Salı</v>
      </c>
    </row>
    <row r="2822" spans="1:8" ht="10.5" customHeight="1" x14ac:dyDescent="0.25">
      <c r="A2822" s="28">
        <v>44825</v>
      </c>
      <c r="B2822" s="29">
        <f t="shared" si="308"/>
        <v>2022</v>
      </c>
      <c r="C2822" s="29">
        <f t="shared" si="309"/>
        <v>9</v>
      </c>
      <c r="D2822" s="29" t="str">
        <f t="shared" si="310"/>
        <v>Eylül</v>
      </c>
      <c r="E2822" s="29">
        <f t="shared" si="311"/>
        <v>3</v>
      </c>
      <c r="F2822" s="29">
        <f t="shared" si="312"/>
        <v>39</v>
      </c>
      <c r="G2822" s="29">
        <f t="shared" si="313"/>
        <v>3</v>
      </c>
      <c r="H2822" s="29" t="str">
        <f t="shared" si="314"/>
        <v>Çarşamba</v>
      </c>
    </row>
    <row r="2823" spans="1:8" ht="10.5" customHeight="1" x14ac:dyDescent="0.25">
      <c r="A2823" s="28">
        <v>44826</v>
      </c>
      <c r="B2823" s="29">
        <f t="shared" si="308"/>
        <v>2022</v>
      </c>
      <c r="C2823" s="29">
        <f t="shared" si="309"/>
        <v>9</v>
      </c>
      <c r="D2823" s="29" t="str">
        <f t="shared" si="310"/>
        <v>Eylül</v>
      </c>
      <c r="E2823" s="29">
        <f t="shared" si="311"/>
        <v>3</v>
      </c>
      <c r="F2823" s="29">
        <f t="shared" si="312"/>
        <v>39</v>
      </c>
      <c r="G2823" s="29">
        <f t="shared" si="313"/>
        <v>4</v>
      </c>
      <c r="H2823" s="29" t="str">
        <f t="shared" si="314"/>
        <v>Perşembe</v>
      </c>
    </row>
    <row r="2824" spans="1:8" ht="10.5" customHeight="1" x14ac:dyDescent="0.25">
      <c r="A2824" s="28">
        <v>44827</v>
      </c>
      <c r="B2824" s="29">
        <f t="shared" si="308"/>
        <v>2022</v>
      </c>
      <c r="C2824" s="29">
        <f t="shared" si="309"/>
        <v>9</v>
      </c>
      <c r="D2824" s="29" t="str">
        <f t="shared" si="310"/>
        <v>Eylül</v>
      </c>
      <c r="E2824" s="29">
        <f t="shared" si="311"/>
        <v>3</v>
      </c>
      <c r="F2824" s="29">
        <f t="shared" si="312"/>
        <v>39</v>
      </c>
      <c r="G2824" s="29">
        <f t="shared" si="313"/>
        <v>5</v>
      </c>
      <c r="H2824" s="29" t="str">
        <f t="shared" si="314"/>
        <v>Cuma</v>
      </c>
    </row>
    <row r="2825" spans="1:8" ht="10.5" customHeight="1" x14ac:dyDescent="0.25">
      <c r="A2825" s="28">
        <v>44828</v>
      </c>
      <c r="B2825" s="29">
        <f t="shared" si="308"/>
        <v>2022</v>
      </c>
      <c r="C2825" s="29">
        <f t="shared" si="309"/>
        <v>9</v>
      </c>
      <c r="D2825" s="29" t="str">
        <f t="shared" si="310"/>
        <v>Eylül</v>
      </c>
      <c r="E2825" s="29">
        <f t="shared" si="311"/>
        <v>3</v>
      </c>
      <c r="F2825" s="29">
        <f t="shared" si="312"/>
        <v>39</v>
      </c>
      <c r="G2825" s="29">
        <f t="shared" si="313"/>
        <v>6</v>
      </c>
      <c r="H2825" s="29" t="str">
        <f t="shared" si="314"/>
        <v>Cumartesi</v>
      </c>
    </row>
    <row r="2826" spans="1:8" ht="10.5" customHeight="1" x14ac:dyDescent="0.25">
      <c r="A2826" s="28">
        <v>44829</v>
      </c>
      <c r="B2826" s="29">
        <f t="shared" si="308"/>
        <v>2022</v>
      </c>
      <c r="C2826" s="29">
        <f t="shared" si="309"/>
        <v>9</v>
      </c>
      <c r="D2826" s="29" t="str">
        <f t="shared" si="310"/>
        <v>Eylül</v>
      </c>
      <c r="E2826" s="29">
        <f t="shared" si="311"/>
        <v>3</v>
      </c>
      <c r="F2826" s="29">
        <f t="shared" si="312"/>
        <v>39</v>
      </c>
      <c r="G2826" s="29">
        <f t="shared" si="313"/>
        <v>7</v>
      </c>
      <c r="H2826" s="29" t="str">
        <f t="shared" si="314"/>
        <v>Pazar</v>
      </c>
    </row>
    <row r="2827" spans="1:8" ht="10.5" customHeight="1" x14ac:dyDescent="0.25">
      <c r="A2827" s="28">
        <v>44830</v>
      </c>
      <c r="B2827" s="29">
        <f t="shared" si="308"/>
        <v>2022</v>
      </c>
      <c r="C2827" s="29">
        <f t="shared" si="309"/>
        <v>9</v>
      </c>
      <c r="D2827" s="29" t="str">
        <f t="shared" si="310"/>
        <v>Eylül</v>
      </c>
      <c r="E2827" s="29">
        <f t="shared" si="311"/>
        <v>3</v>
      </c>
      <c r="F2827" s="29">
        <f t="shared" si="312"/>
        <v>40</v>
      </c>
      <c r="G2827" s="29">
        <f t="shared" si="313"/>
        <v>1</v>
      </c>
      <c r="H2827" s="29" t="str">
        <f t="shared" si="314"/>
        <v>Pazartesi</v>
      </c>
    </row>
    <row r="2828" spans="1:8" ht="10.5" customHeight="1" x14ac:dyDescent="0.25">
      <c r="A2828" s="28">
        <v>44831</v>
      </c>
      <c r="B2828" s="29">
        <f t="shared" si="308"/>
        <v>2022</v>
      </c>
      <c r="C2828" s="29">
        <f t="shared" si="309"/>
        <v>9</v>
      </c>
      <c r="D2828" s="29" t="str">
        <f t="shared" si="310"/>
        <v>Eylül</v>
      </c>
      <c r="E2828" s="29">
        <f t="shared" si="311"/>
        <v>3</v>
      </c>
      <c r="F2828" s="29">
        <f t="shared" si="312"/>
        <v>40</v>
      </c>
      <c r="G2828" s="29">
        <f t="shared" si="313"/>
        <v>2</v>
      </c>
      <c r="H2828" s="29" t="str">
        <f t="shared" si="314"/>
        <v>Salı</v>
      </c>
    </row>
    <row r="2829" spans="1:8" ht="10.5" customHeight="1" x14ac:dyDescent="0.25">
      <c r="A2829" s="28">
        <v>44832</v>
      </c>
      <c r="B2829" s="29">
        <f t="shared" si="308"/>
        <v>2022</v>
      </c>
      <c r="C2829" s="29">
        <f t="shared" si="309"/>
        <v>9</v>
      </c>
      <c r="D2829" s="29" t="str">
        <f t="shared" si="310"/>
        <v>Eylül</v>
      </c>
      <c r="E2829" s="29">
        <f t="shared" si="311"/>
        <v>3</v>
      </c>
      <c r="F2829" s="29">
        <f t="shared" si="312"/>
        <v>40</v>
      </c>
      <c r="G2829" s="29">
        <f t="shared" si="313"/>
        <v>3</v>
      </c>
      <c r="H2829" s="29" t="str">
        <f t="shared" si="314"/>
        <v>Çarşamba</v>
      </c>
    </row>
    <row r="2830" spans="1:8" ht="10.5" customHeight="1" x14ac:dyDescent="0.25">
      <c r="A2830" s="28">
        <v>44833</v>
      </c>
      <c r="B2830" s="29">
        <f t="shared" si="308"/>
        <v>2022</v>
      </c>
      <c r="C2830" s="29">
        <f t="shared" si="309"/>
        <v>9</v>
      </c>
      <c r="D2830" s="29" t="str">
        <f t="shared" si="310"/>
        <v>Eylül</v>
      </c>
      <c r="E2830" s="29">
        <f t="shared" si="311"/>
        <v>3</v>
      </c>
      <c r="F2830" s="29">
        <f t="shared" si="312"/>
        <v>40</v>
      </c>
      <c r="G2830" s="29">
        <f t="shared" si="313"/>
        <v>4</v>
      </c>
      <c r="H2830" s="29" t="str">
        <f t="shared" si="314"/>
        <v>Perşembe</v>
      </c>
    </row>
    <row r="2831" spans="1:8" ht="10.5" customHeight="1" x14ac:dyDescent="0.25">
      <c r="A2831" s="28">
        <v>44834</v>
      </c>
      <c r="B2831" s="29">
        <f t="shared" si="308"/>
        <v>2022</v>
      </c>
      <c r="C2831" s="29">
        <f t="shared" si="309"/>
        <v>9</v>
      </c>
      <c r="D2831" s="29" t="str">
        <f t="shared" si="310"/>
        <v>Eylül</v>
      </c>
      <c r="E2831" s="29">
        <f t="shared" si="311"/>
        <v>3</v>
      </c>
      <c r="F2831" s="29">
        <f t="shared" si="312"/>
        <v>40</v>
      </c>
      <c r="G2831" s="29">
        <f t="shared" si="313"/>
        <v>5</v>
      </c>
      <c r="H2831" s="29" t="str">
        <f t="shared" si="314"/>
        <v>Cuma</v>
      </c>
    </row>
    <row r="2832" spans="1:8" ht="10.5" customHeight="1" x14ac:dyDescent="0.25">
      <c r="A2832" s="28">
        <v>44835</v>
      </c>
      <c r="B2832" s="29">
        <f t="shared" si="308"/>
        <v>2022</v>
      </c>
      <c r="C2832" s="29">
        <f t="shared" si="309"/>
        <v>10</v>
      </c>
      <c r="D2832" s="29" t="str">
        <f t="shared" si="310"/>
        <v>Ekim</v>
      </c>
      <c r="E2832" s="29">
        <f t="shared" si="311"/>
        <v>4</v>
      </c>
      <c r="F2832" s="29">
        <f t="shared" si="312"/>
        <v>40</v>
      </c>
      <c r="G2832" s="29">
        <f t="shared" si="313"/>
        <v>6</v>
      </c>
      <c r="H2832" s="29" t="str">
        <f t="shared" si="314"/>
        <v>Cumartesi</v>
      </c>
    </row>
    <row r="2833" spans="1:8" ht="10.5" customHeight="1" x14ac:dyDescent="0.25">
      <c r="A2833" s="28">
        <v>44836</v>
      </c>
      <c r="B2833" s="29">
        <f t="shared" si="308"/>
        <v>2022</v>
      </c>
      <c r="C2833" s="29">
        <f t="shared" si="309"/>
        <v>10</v>
      </c>
      <c r="D2833" s="29" t="str">
        <f t="shared" si="310"/>
        <v>Ekim</v>
      </c>
      <c r="E2833" s="29">
        <f t="shared" si="311"/>
        <v>4</v>
      </c>
      <c r="F2833" s="29">
        <f t="shared" si="312"/>
        <v>40</v>
      </c>
      <c r="G2833" s="29">
        <f t="shared" si="313"/>
        <v>7</v>
      </c>
      <c r="H2833" s="29" t="str">
        <f t="shared" si="314"/>
        <v>Pazar</v>
      </c>
    </row>
    <row r="2834" spans="1:8" ht="10.5" customHeight="1" x14ac:dyDescent="0.25">
      <c r="A2834" s="28">
        <v>44837</v>
      </c>
      <c r="B2834" s="29">
        <f t="shared" si="308"/>
        <v>2022</v>
      </c>
      <c r="C2834" s="29">
        <f t="shared" si="309"/>
        <v>10</v>
      </c>
      <c r="D2834" s="29" t="str">
        <f t="shared" si="310"/>
        <v>Ekim</v>
      </c>
      <c r="E2834" s="29">
        <f t="shared" si="311"/>
        <v>4</v>
      </c>
      <c r="F2834" s="29">
        <f t="shared" si="312"/>
        <v>41</v>
      </c>
      <c r="G2834" s="29">
        <f t="shared" si="313"/>
        <v>1</v>
      </c>
      <c r="H2834" s="29" t="str">
        <f t="shared" si="314"/>
        <v>Pazartesi</v>
      </c>
    </row>
    <row r="2835" spans="1:8" ht="10.5" customHeight="1" x14ac:dyDescent="0.25">
      <c r="A2835" s="28">
        <v>44838</v>
      </c>
      <c r="B2835" s="29">
        <f t="shared" si="308"/>
        <v>2022</v>
      </c>
      <c r="C2835" s="29">
        <f t="shared" si="309"/>
        <v>10</v>
      </c>
      <c r="D2835" s="29" t="str">
        <f t="shared" si="310"/>
        <v>Ekim</v>
      </c>
      <c r="E2835" s="29">
        <f t="shared" si="311"/>
        <v>4</v>
      </c>
      <c r="F2835" s="29">
        <f t="shared" si="312"/>
        <v>41</v>
      </c>
      <c r="G2835" s="29">
        <f t="shared" si="313"/>
        <v>2</v>
      </c>
      <c r="H2835" s="29" t="str">
        <f t="shared" si="314"/>
        <v>Salı</v>
      </c>
    </row>
    <row r="2836" spans="1:8" ht="10.5" customHeight="1" x14ac:dyDescent="0.25">
      <c r="A2836" s="28">
        <v>44839</v>
      </c>
      <c r="B2836" s="29">
        <f t="shared" si="308"/>
        <v>2022</v>
      </c>
      <c r="C2836" s="29">
        <f t="shared" si="309"/>
        <v>10</v>
      </c>
      <c r="D2836" s="29" t="str">
        <f t="shared" si="310"/>
        <v>Ekim</v>
      </c>
      <c r="E2836" s="29">
        <f t="shared" si="311"/>
        <v>4</v>
      </c>
      <c r="F2836" s="29">
        <f t="shared" si="312"/>
        <v>41</v>
      </c>
      <c r="G2836" s="29">
        <f t="shared" si="313"/>
        <v>3</v>
      </c>
      <c r="H2836" s="29" t="str">
        <f t="shared" si="314"/>
        <v>Çarşamba</v>
      </c>
    </row>
    <row r="2837" spans="1:8" ht="10.5" customHeight="1" x14ac:dyDescent="0.25">
      <c r="A2837" s="28">
        <v>44840</v>
      </c>
      <c r="B2837" s="29">
        <f t="shared" si="308"/>
        <v>2022</v>
      </c>
      <c r="C2837" s="29">
        <f t="shared" si="309"/>
        <v>10</v>
      </c>
      <c r="D2837" s="29" t="str">
        <f t="shared" si="310"/>
        <v>Ekim</v>
      </c>
      <c r="E2837" s="29">
        <f t="shared" si="311"/>
        <v>4</v>
      </c>
      <c r="F2837" s="29">
        <f t="shared" si="312"/>
        <v>41</v>
      </c>
      <c r="G2837" s="29">
        <f t="shared" si="313"/>
        <v>4</v>
      </c>
      <c r="H2837" s="29" t="str">
        <f t="shared" si="314"/>
        <v>Perşembe</v>
      </c>
    </row>
    <row r="2838" spans="1:8" ht="10.5" customHeight="1" x14ac:dyDescent="0.25">
      <c r="A2838" s="28">
        <v>44841</v>
      </c>
      <c r="B2838" s="29">
        <f t="shared" si="308"/>
        <v>2022</v>
      </c>
      <c r="C2838" s="29">
        <f t="shared" si="309"/>
        <v>10</v>
      </c>
      <c r="D2838" s="29" t="str">
        <f t="shared" si="310"/>
        <v>Ekim</v>
      </c>
      <c r="E2838" s="29">
        <f t="shared" si="311"/>
        <v>4</v>
      </c>
      <c r="F2838" s="29">
        <f t="shared" si="312"/>
        <v>41</v>
      </c>
      <c r="G2838" s="29">
        <f t="shared" si="313"/>
        <v>5</v>
      </c>
      <c r="H2838" s="29" t="str">
        <f t="shared" si="314"/>
        <v>Cuma</v>
      </c>
    </row>
    <row r="2839" spans="1:8" ht="10.5" customHeight="1" x14ac:dyDescent="0.25">
      <c r="A2839" s="28">
        <v>44842</v>
      </c>
      <c r="B2839" s="29">
        <f t="shared" si="308"/>
        <v>2022</v>
      </c>
      <c r="C2839" s="29">
        <f t="shared" si="309"/>
        <v>10</v>
      </c>
      <c r="D2839" s="29" t="str">
        <f t="shared" si="310"/>
        <v>Ekim</v>
      </c>
      <c r="E2839" s="29">
        <f t="shared" si="311"/>
        <v>4</v>
      </c>
      <c r="F2839" s="29">
        <f t="shared" si="312"/>
        <v>41</v>
      </c>
      <c r="G2839" s="29">
        <f t="shared" si="313"/>
        <v>6</v>
      </c>
      <c r="H2839" s="29" t="str">
        <f t="shared" si="314"/>
        <v>Cumartesi</v>
      </c>
    </row>
    <row r="2840" spans="1:8" ht="10.5" customHeight="1" x14ac:dyDescent="0.25">
      <c r="A2840" s="28">
        <v>44843</v>
      </c>
      <c r="B2840" s="29">
        <f t="shared" si="308"/>
        <v>2022</v>
      </c>
      <c r="C2840" s="29">
        <f t="shared" si="309"/>
        <v>10</v>
      </c>
      <c r="D2840" s="29" t="str">
        <f t="shared" si="310"/>
        <v>Ekim</v>
      </c>
      <c r="E2840" s="29">
        <f t="shared" si="311"/>
        <v>4</v>
      </c>
      <c r="F2840" s="29">
        <f t="shared" si="312"/>
        <v>41</v>
      </c>
      <c r="G2840" s="29">
        <f t="shared" si="313"/>
        <v>7</v>
      </c>
      <c r="H2840" s="29" t="str">
        <f t="shared" si="314"/>
        <v>Pazar</v>
      </c>
    </row>
    <row r="2841" spans="1:8" ht="10.5" customHeight="1" x14ac:dyDescent="0.25">
      <c r="A2841" s="28">
        <v>44844</v>
      </c>
      <c r="B2841" s="29">
        <f t="shared" si="308"/>
        <v>2022</v>
      </c>
      <c r="C2841" s="29">
        <f t="shared" si="309"/>
        <v>10</v>
      </c>
      <c r="D2841" s="29" t="str">
        <f t="shared" si="310"/>
        <v>Ekim</v>
      </c>
      <c r="E2841" s="29">
        <f t="shared" si="311"/>
        <v>4</v>
      </c>
      <c r="F2841" s="29">
        <f t="shared" si="312"/>
        <v>42</v>
      </c>
      <c r="G2841" s="29">
        <f t="shared" si="313"/>
        <v>1</v>
      </c>
      <c r="H2841" s="29" t="str">
        <f t="shared" si="314"/>
        <v>Pazartesi</v>
      </c>
    </row>
    <row r="2842" spans="1:8" ht="10.5" customHeight="1" x14ac:dyDescent="0.25">
      <c r="A2842" s="28">
        <v>44845</v>
      </c>
      <c r="B2842" s="29">
        <f t="shared" si="308"/>
        <v>2022</v>
      </c>
      <c r="C2842" s="29">
        <f t="shared" si="309"/>
        <v>10</v>
      </c>
      <c r="D2842" s="29" t="str">
        <f t="shared" si="310"/>
        <v>Ekim</v>
      </c>
      <c r="E2842" s="29">
        <f t="shared" si="311"/>
        <v>4</v>
      </c>
      <c r="F2842" s="29">
        <f t="shared" si="312"/>
        <v>42</v>
      </c>
      <c r="G2842" s="29">
        <f t="shared" si="313"/>
        <v>2</v>
      </c>
      <c r="H2842" s="29" t="str">
        <f t="shared" si="314"/>
        <v>Salı</v>
      </c>
    </row>
    <row r="2843" spans="1:8" ht="10.5" customHeight="1" x14ac:dyDescent="0.25">
      <c r="A2843" s="28">
        <v>44846</v>
      </c>
      <c r="B2843" s="29">
        <f t="shared" si="308"/>
        <v>2022</v>
      </c>
      <c r="C2843" s="29">
        <f t="shared" si="309"/>
        <v>10</v>
      </c>
      <c r="D2843" s="29" t="str">
        <f t="shared" si="310"/>
        <v>Ekim</v>
      </c>
      <c r="E2843" s="29">
        <f t="shared" si="311"/>
        <v>4</v>
      </c>
      <c r="F2843" s="29">
        <f t="shared" si="312"/>
        <v>42</v>
      </c>
      <c r="G2843" s="29">
        <f t="shared" si="313"/>
        <v>3</v>
      </c>
      <c r="H2843" s="29" t="str">
        <f t="shared" si="314"/>
        <v>Çarşamba</v>
      </c>
    </row>
    <row r="2844" spans="1:8" ht="10.5" customHeight="1" x14ac:dyDescent="0.25">
      <c r="A2844" s="28">
        <v>44847</v>
      </c>
      <c r="B2844" s="29">
        <f t="shared" si="308"/>
        <v>2022</v>
      </c>
      <c r="C2844" s="29">
        <f t="shared" si="309"/>
        <v>10</v>
      </c>
      <c r="D2844" s="29" t="str">
        <f t="shared" si="310"/>
        <v>Ekim</v>
      </c>
      <c r="E2844" s="29">
        <f t="shared" si="311"/>
        <v>4</v>
      </c>
      <c r="F2844" s="29">
        <f t="shared" si="312"/>
        <v>42</v>
      </c>
      <c r="G2844" s="29">
        <f t="shared" si="313"/>
        <v>4</v>
      </c>
      <c r="H2844" s="29" t="str">
        <f t="shared" si="314"/>
        <v>Perşembe</v>
      </c>
    </row>
    <row r="2845" spans="1:8" ht="10.5" customHeight="1" x14ac:dyDescent="0.25">
      <c r="A2845" s="28">
        <v>44848</v>
      </c>
      <c r="B2845" s="29">
        <f t="shared" si="308"/>
        <v>2022</v>
      </c>
      <c r="C2845" s="29">
        <f t="shared" si="309"/>
        <v>10</v>
      </c>
      <c r="D2845" s="29" t="str">
        <f t="shared" si="310"/>
        <v>Ekim</v>
      </c>
      <c r="E2845" s="29">
        <f t="shared" si="311"/>
        <v>4</v>
      </c>
      <c r="F2845" s="29">
        <f t="shared" si="312"/>
        <v>42</v>
      </c>
      <c r="G2845" s="29">
        <f t="shared" si="313"/>
        <v>5</v>
      </c>
      <c r="H2845" s="29" t="str">
        <f t="shared" si="314"/>
        <v>Cuma</v>
      </c>
    </row>
    <row r="2846" spans="1:8" ht="10.5" customHeight="1" x14ac:dyDescent="0.25">
      <c r="A2846" s="28">
        <v>44849</v>
      </c>
      <c r="B2846" s="29">
        <f t="shared" si="308"/>
        <v>2022</v>
      </c>
      <c r="C2846" s="29">
        <f t="shared" si="309"/>
        <v>10</v>
      </c>
      <c r="D2846" s="29" t="str">
        <f t="shared" si="310"/>
        <v>Ekim</v>
      </c>
      <c r="E2846" s="29">
        <f t="shared" si="311"/>
        <v>4</v>
      </c>
      <c r="F2846" s="29">
        <f t="shared" si="312"/>
        <v>42</v>
      </c>
      <c r="G2846" s="29">
        <f t="shared" si="313"/>
        <v>6</v>
      </c>
      <c r="H2846" s="29" t="str">
        <f t="shared" si="314"/>
        <v>Cumartesi</v>
      </c>
    </row>
    <row r="2847" spans="1:8" ht="10.5" customHeight="1" x14ac:dyDescent="0.25">
      <c r="A2847" s="28">
        <v>44850</v>
      </c>
      <c r="B2847" s="29">
        <f t="shared" si="308"/>
        <v>2022</v>
      </c>
      <c r="C2847" s="29">
        <f t="shared" si="309"/>
        <v>10</v>
      </c>
      <c r="D2847" s="29" t="str">
        <f t="shared" si="310"/>
        <v>Ekim</v>
      </c>
      <c r="E2847" s="29">
        <f t="shared" si="311"/>
        <v>4</v>
      </c>
      <c r="F2847" s="29">
        <f t="shared" si="312"/>
        <v>42</v>
      </c>
      <c r="G2847" s="29">
        <f t="shared" si="313"/>
        <v>7</v>
      </c>
      <c r="H2847" s="29" t="str">
        <f t="shared" si="314"/>
        <v>Pazar</v>
      </c>
    </row>
    <row r="2848" spans="1:8" ht="10.5" customHeight="1" x14ac:dyDescent="0.25">
      <c r="A2848" s="28">
        <v>44851</v>
      </c>
      <c r="B2848" s="29">
        <f t="shared" si="308"/>
        <v>2022</v>
      </c>
      <c r="C2848" s="29">
        <f t="shared" si="309"/>
        <v>10</v>
      </c>
      <c r="D2848" s="29" t="str">
        <f t="shared" si="310"/>
        <v>Ekim</v>
      </c>
      <c r="E2848" s="29">
        <f t="shared" si="311"/>
        <v>4</v>
      </c>
      <c r="F2848" s="29">
        <f t="shared" si="312"/>
        <v>43</v>
      </c>
      <c r="G2848" s="29">
        <f t="shared" si="313"/>
        <v>1</v>
      </c>
      <c r="H2848" s="29" t="str">
        <f t="shared" si="314"/>
        <v>Pazartesi</v>
      </c>
    </row>
    <row r="2849" spans="1:8" ht="10.5" customHeight="1" x14ac:dyDescent="0.25">
      <c r="A2849" s="28">
        <v>44852</v>
      </c>
      <c r="B2849" s="29">
        <f t="shared" si="308"/>
        <v>2022</v>
      </c>
      <c r="C2849" s="29">
        <f t="shared" si="309"/>
        <v>10</v>
      </c>
      <c r="D2849" s="29" t="str">
        <f t="shared" si="310"/>
        <v>Ekim</v>
      </c>
      <c r="E2849" s="29">
        <f t="shared" si="311"/>
        <v>4</v>
      </c>
      <c r="F2849" s="29">
        <f t="shared" si="312"/>
        <v>43</v>
      </c>
      <c r="G2849" s="29">
        <f t="shared" si="313"/>
        <v>2</v>
      </c>
      <c r="H2849" s="29" t="str">
        <f t="shared" si="314"/>
        <v>Salı</v>
      </c>
    </row>
    <row r="2850" spans="1:8" ht="10.5" customHeight="1" x14ac:dyDescent="0.25">
      <c r="A2850" s="28">
        <v>44853</v>
      </c>
      <c r="B2850" s="29">
        <f t="shared" si="308"/>
        <v>2022</v>
      </c>
      <c r="C2850" s="29">
        <f t="shared" si="309"/>
        <v>10</v>
      </c>
      <c r="D2850" s="29" t="str">
        <f t="shared" si="310"/>
        <v>Ekim</v>
      </c>
      <c r="E2850" s="29">
        <f t="shared" si="311"/>
        <v>4</v>
      </c>
      <c r="F2850" s="29">
        <f t="shared" si="312"/>
        <v>43</v>
      </c>
      <c r="G2850" s="29">
        <f t="shared" si="313"/>
        <v>3</v>
      </c>
      <c r="H2850" s="29" t="str">
        <f t="shared" si="314"/>
        <v>Çarşamba</v>
      </c>
    </row>
    <row r="2851" spans="1:8" ht="10.5" customHeight="1" x14ac:dyDescent="0.25">
      <c r="A2851" s="28">
        <v>44854</v>
      </c>
      <c r="B2851" s="29">
        <f t="shared" si="308"/>
        <v>2022</v>
      </c>
      <c r="C2851" s="29">
        <f t="shared" si="309"/>
        <v>10</v>
      </c>
      <c r="D2851" s="29" t="str">
        <f t="shared" si="310"/>
        <v>Ekim</v>
      </c>
      <c r="E2851" s="29">
        <f t="shared" si="311"/>
        <v>4</v>
      </c>
      <c r="F2851" s="29">
        <f t="shared" si="312"/>
        <v>43</v>
      </c>
      <c r="G2851" s="29">
        <f t="shared" si="313"/>
        <v>4</v>
      </c>
      <c r="H2851" s="29" t="str">
        <f t="shared" si="314"/>
        <v>Perşembe</v>
      </c>
    </row>
    <row r="2852" spans="1:8" ht="10.5" customHeight="1" x14ac:dyDescent="0.25">
      <c r="A2852" s="28">
        <v>44855</v>
      </c>
      <c r="B2852" s="29">
        <f t="shared" si="308"/>
        <v>2022</v>
      </c>
      <c r="C2852" s="29">
        <f t="shared" si="309"/>
        <v>10</v>
      </c>
      <c r="D2852" s="29" t="str">
        <f t="shared" si="310"/>
        <v>Ekim</v>
      </c>
      <c r="E2852" s="29">
        <f t="shared" si="311"/>
        <v>4</v>
      </c>
      <c r="F2852" s="29">
        <f t="shared" si="312"/>
        <v>43</v>
      </c>
      <c r="G2852" s="29">
        <f t="shared" si="313"/>
        <v>5</v>
      </c>
      <c r="H2852" s="29" t="str">
        <f t="shared" si="314"/>
        <v>Cuma</v>
      </c>
    </row>
    <row r="2853" spans="1:8" ht="10.5" customHeight="1" x14ac:dyDescent="0.25">
      <c r="A2853" s="28">
        <v>44856</v>
      </c>
      <c r="B2853" s="29">
        <f t="shared" si="308"/>
        <v>2022</v>
      </c>
      <c r="C2853" s="29">
        <f t="shared" si="309"/>
        <v>10</v>
      </c>
      <c r="D2853" s="29" t="str">
        <f t="shared" si="310"/>
        <v>Ekim</v>
      </c>
      <c r="E2853" s="29">
        <f t="shared" si="311"/>
        <v>4</v>
      </c>
      <c r="F2853" s="29">
        <f t="shared" si="312"/>
        <v>43</v>
      </c>
      <c r="G2853" s="29">
        <f t="shared" si="313"/>
        <v>6</v>
      </c>
      <c r="H2853" s="29" t="str">
        <f t="shared" si="314"/>
        <v>Cumartesi</v>
      </c>
    </row>
    <row r="2854" spans="1:8" ht="10.5" customHeight="1" x14ac:dyDescent="0.25">
      <c r="A2854" s="28">
        <v>44857</v>
      </c>
      <c r="B2854" s="29">
        <f t="shared" si="308"/>
        <v>2022</v>
      </c>
      <c r="C2854" s="29">
        <f t="shared" si="309"/>
        <v>10</v>
      </c>
      <c r="D2854" s="29" t="str">
        <f t="shared" si="310"/>
        <v>Ekim</v>
      </c>
      <c r="E2854" s="29">
        <f t="shared" si="311"/>
        <v>4</v>
      </c>
      <c r="F2854" s="29">
        <f t="shared" si="312"/>
        <v>43</v>
      </c>
      <c r="G2854" s="29">
        <f t="shared" si="313"/>
        <v>7</v>
      </c>
      <c r="H2854" s="29" t="str">
        <f t="shared" si="314"/>
        <v>Pazar</v>
      </c>
    </row>
    <row r="2855" spans="1:8" ht="10.5" customHeight="1" x14ac:dyDescent="0.25">
      <c r="A2855" s="28">
        <v>44858</v>
      </c>
      <c r="B2855" s="29">
        <f t="shared" si="308"/>
        <v>2022</v>
      </c>
      <c r="C2855" s="29">
        <f t="shared" si="309"/>
        <v>10</v>
      </c>
      <c r="D2855" s="29" t="str">
        <f t="shared" si="310"/>
        <v>Ekim</v>
      </c>
      <c r="E2855" s="29">
        <f t="shared" si="311"/>
        <v>4</v>
      </c>
      <c r="F2855" s="29">
        <f t="shared" si="312"/>
        <v>44</v>
      </c>
      <c r="G2855" s="29">
        <f t="shared" si="313"/>
        <v>1</v>
      </c>
      <c r="H2855" s="29" t="str">
        <f t="shared" si="314"/>
        <v>Pazartesi</v>
      </c>
    </row>
    <row r="2856" spans="1:8" ht="10.5" customHeight="1" x14ac:dyDescent="0.25">
      <c r="A2856" s="28">
        <v>44859</v>
      </c>
      <c r="B2856" s="29">
        <f t="shared" si="308"/>
        <v>2022</v>
      </c>
      <c r="C2856" s="29">
        <f t="shared" si="309"/>
        <v>10</v>
      </c>
      <c r="D2856" s="29" t="str">
        <f t="shared" si="310"/>
        <v>Ekim</v>
      </c>
      <c r="E2856" s="29">
        <f t="shared" si="311"/>
        <v>4</v>
      </c>
      <c r="F2856" s="29">
        <f t="shared" si="312"/>
        <v>44</v>
      </c>
      <c r="G2856" s="29">
        <f t="shared" si="313"/>
        <v>2</v>
      </c>
      <c r="H2856" s="29" t="str">
        <f t="shared" si="314"/>
        <v>Salı</v>
      </c>
    </row>
    <row r="2857" spans="1:8" ht="10.5" customHeight="1" x14ac:dyDescent="0.25">
      <c r="A2857" s="28">
        <v>44860</v>
      </c>
      <c r="B2857" s="29">
        <f t="shared" si="308"/>
        <v>2022</v>
      </c>
      <c r="C2857" s="29">
        <f t="shared" si="309"/>
        <v>10</v>
      </c>
      <c r="D2857" s="29" t="str">
        <f t="shared" si="310"/>
        <v>Ekim</v>
      </c>
      <c r="E2857" s="29">
        <f t="shared" si="311"/>
        <v>4</v>
      </c>
      <c r="F2857" s="29">
        <f t="shared" si="312"/>
        <v>44</v>
      </c>
      <c r="G2857" s="29">
        <f t="shared" si="313"/>
        <v>3</v>
      </c>
      <c r="H2857" s="29" t="str">
        <f t="shared" si="314"/>
        <v>Çarşamba</v>
      </c>
    </row>
    <row r="2858" spans="1:8" ht="10.5" customHeight="1" x14ac:dyDescent="0.25">
      <c r="A2858" s="28">
        <v>44861</v>
      </c>
      <c r="B2858" s="29">
        <f t="shared" si="308"/>
        <v>2022</v>
      </c>
      <c r="C2858" s="29">
        <f t="shared" si="309"/>
        <v>10</v>
      </c>
      <c r="D2858" s="29" t="str">
        <f t="shared" si="310"/>
        <v>Ekim</v>
      </c>
      <c r="E2858" s="29">
        <f t="shared" si="311"/>
        <v>4</v>
      </c>
      <c r="F2858" s="29">
        <f t="shared" si="312"/>
        <v>44</v>
      </c>
      <c r="G2858" s="29">
        <f t="shared" si="313"/>
        <v>4</v>
      </c>
      <c r="H2858" s="29" t="str">
        <f t="shared" si="314"/>
        <v>Perşembe</v>
      </c>
    </row>
    <row r="2859" spans="1:8" ht="10.5" customHeight="1" x14ac:dyDescent="0.25">
      <c r="A2859" s="28">
        <v>44862</v>
      </c>
      <c r="B2859" s="29">
        <f t="shared" si="308"/>
        <v>2022</v>
      </c>
      <c r="C2859" s="29">
        <f t="shared" si="309"/>
        <v>10</v>
      </c>
      <c r="D2859" s="29" t="str">
        <f t="shared" si="310"/>
        <v>Ekim</v>
      </c>
      <c r="E2859" s="29">
        <f t="shared" si="311"/>
        <v>4</v>
      </c>
      <c r="F2859" s="29">
        <f t="shared" si="312"/>
        <v>44</v>
      </c>
      <c r="G2859" s="29">
        <f t="shared" si="313"/>
        <v>5</v>
      </c>
      <c r="H2859" s="29" t="str">
        <f t="shared" si="314"/>
        <v>Cuma</v>
      </c>
    </row>
    <row r="2860" spans="1:8" ht="10.5" customHeight="1" x14ac:dyDescent="0.25">
      <c r="A2860" s="28">
        <v>44863</v>
      </c>
      <c r="B2860" s="29">
        <f t="shared" si="308"/>
        <v>2022</v>
      </c>
      <c r="C2860" s="29">
        <f t="shared" si="309"/>
        <v>10</v>
      </c>
      <c r="D2860" s="29" t="str">
        <f t="shared" si="310"/>
        <v>Ekim</v>
      </c>
      <c r="E2860" s="29">
        <f t="shared" si="311"/>
        <v>4</v>
      </c>
      <c r="F2860" s="29">
        <f t="shared" si="312"/>
        <v>44</v>
      </c>
      <c r="G2860" s="29">
        <f t="shared" si="313"/>
        <v>6</v>
      </c>
      <c r="H2860" s="29" t="str">
        <f t="shared" si="314"/>
        <v>Cumartesi</v>
      </c>
    </row>
    <row r="2861" spans="1:8" ht="10.5" customHeight="1" x14ac:dyDescent="0.25">
      <c r="A2861" s="28">
        <v>44864</v>
      </c>
      <c r="B2861" s="29">
        <f t="shared" si="308"/>
        <v>2022</v>
      </c>
      <c r="C2861" s="29">
        <f t="shared" si="309"/>
        <v>10</v>
      </c>
      <c r="D2861" s="29" t="str">
        <f t="shared" si="310"/>
        <v>Ekim</v>
      </c>
      <c r="E2861" s="29">
        <f t="shared" si="311"/>
        <v>4</v>
      </c>
      <c r="F2861" s="29">
        <f t="shared" si="312"/>
        <v>44</v>
      </c>
      <c r="G2861" s="29">
        <f t="shared" si="313"/>
        <v>7</v>
      </c>
      <c r="H2861" s="29" t="str">
        <f t="shared" si="314"/>
        <v>Pazar</v>
      </c>
    </row>
    <row r="2862" spans="1:8" ht="10.5" customHeight="1" x14ac:dyDescent="0.25">
      <c r="A2862" s="28">
        <v>44865</v>
      </c>
      <c r="B2862" s="29">
        <f t="shared" si="308"/>
        <v>2022</v>
      </c>
      <c r="C2862" s="29">
        <f t="shared" si="309"/>
        <v>10</v>
      </c>
      <c r="D2862" s="29" t="str">
        <f t="shared" si="310"/>
        <v>Ekim</v>
      </c>
      <c r="E2862" s="29">
        <f t="shared" si="311"/>
        <v>4</v>
      </c>
      <c r="F2862" s="29">
        <f t="shared" si="312"/>
        <v>45</v>
      </c>
      <c r="G2862" s="29">
        <f t="shared" si="313"/>
        <v>1</v>
      </c>
      <c r="H2862" s="29" t="str">
        <f t="shared" si="314"/>
        <v>Pazartesi</v>
      </c>
    </row>
    <row r="2863" spans="1:8" ht="10.5" customHeight="1" x14ac:dyDescent="0.25">
      <c r="A2863" s="28">
        <v>44866</v>
      </c>
      <c r="B2863" s="29">
        <f t="shared" si="308"/>
        <v>2022</v>
      </c>
      <c r="C2863" s="29">
        <f t="shared" si="309"/>
        <v>11</v>
      </c>
      <c r="D2863" s="29" t="str">
        <f t="shared" si="310"/>
        <v>Kasım</v>
      </c>
      <c r="E2863" s="29">
        <f t="shared" si="311"/>
        <v>4</v>
      </c>
      <c r="F2863" s="29">
        <f t="shared" si="312"/>
        <v>45</v>
      </c>
      <c r="G2863" s="29">
        <f t="shared" si="313"/>
        <v>2</v>
      </c>
      <c r="H2863" s="29" t="str">
        <f t="shared" si="314"/>
        <v>Salı</v>
      </c>
    </row>
    <row r="2864" spans="1:8" ht="10.5" customHeight="1" x14ac:dyDescent="0.25">
      <c r="A2864" s="28">
        <v>44867</v>
      </c>
      <c r="B2864" s="29">
        <f t="shared" si="308"/>
        <v>2022</v>
      </c>
      <c r="C2864" s="29">
        <f t="shared" si="309"/>
        <v>11</v>
      </c>
      <c r="D2864" s="29" t="str">
        <f t="shared" si="310"/>
        <v>Kasım</v>
      </c>
      <c r="E2864" s="29">
        <f t="shared" si="311"/>
        <v>4</v>
      </c>
      <c r="F2864" s="29">
        <f t="shared" si="312"/>
        <v>45</v>
      </c>
      <c r="G2864" s="29">
        <f t="shared" si="313"/>
        <v>3</v>
      </c>
      <c r="H2864" s="29" t="str">
        <f t="shared" si="314"/>
        <v>Çarşamba</v>
      </c>
    </row>
    <row r="2865" spans="1:8" ht="10.5" customHeight="1" x14ac:dyDescent="0.25">
      <c r="A2865" s="28">
        <v>44868</v>
      </c>
      <c r="B2865" s="29">
        <f t="shared" si="308"/>
        <v>2022</v>
      </c>
      <c r="C2865" s="29">
        <f t="shared" si="309"/>
        <v>11</v>
      </c>
      <c r="D2865" s="29" t="str">
        <f t="shared" si="310"/>
        <v>Kasım</v>
      </c>
      <c r="E2865" s="29">
        <f t="shared" si="311"/>
        <v>4</v>
      </c>
      <c r="F2865" s="29">
        <f t="shared" si="312"/>
        <v>45</v>
      </c>
      <c r="G2865" s="29">
        <f t="shared" si="313"/>
        <v>4</v>
      </c>
      <c r="H2865" s="29" t="str">
        <f t="shared" si="314"/>
        <v>Perşembe</v>
      </c>
    </row>
    <row r="2866" spans="1:8" ht="10.5" customHeight="1" x14ac:dyDescent="0.25">
      <c r="A2866" s="28">
        <v>44869</v>
      </c>
      <c r="B2866" s="29">
        <f t="shared" si="308"/>
        <v>2022</v>
      </c>
      <c r="C2866" s="29">
        <f t="shared" si="309"/>
        <v>11</v>
      </c>
      <c r="D2866" s="29" t="str">
        <f t="shared" si="310"/>
        <v>Kasım</v>
      </c>
      <c r="E2866" s="29">
        <f t="shared" si="311"/>
        <v>4</v>
      </c>
      <c r="F2866" s="29">
        <f t="shared" si="312"/>
        <v>45</v>
      </c>
      <c r="G2866" s="29">
        <f t="shared" si="313"/>
        <v>5</v>
      </c>
      <c r="H2866" s="29" t="str">
        <f t="shared" si="314"/>
        <v>Cuma</v>
      </c>
    </row>
    <row r="2867" spans="1:8" ht="10.5" customHeight="1" x14ac:dyDescent="0.25">
      <c r="A2867" s="28">
        <v>44870</v>
      </c>
      <c r="B2867" s="29">
        <f t="shared" si="308"/>
        <v>2022</v>
      </c>
      <c r="C2867" s="29">
        <f t="shared" si="309"/>
        <v>11</v>
      </c>
      <c r="D2867" s="29" t="str">
        <f t="shared" si="310"/>
        <v>Kasım</v>
      </c>
      <c r="E2867" s="29">
        <f t="shared" si="311"/>
        <v>4</v>
      </c>
      <c r="F2867" s="29">
        <f t="shared" si="312"/>
        <v>45</v>
      </c>
      <c r="G2867" s="29">
        <f t="shared" si="313"/>
        <v>6</v>
      </c>
      <c r="H2867" s="29" t="str">
        <f t="shared" si="314"/>
        <v>Cumartesi</v>
      </c>
    </row>
    <row r="2868" spans="1:8" ht="10.5" customHeight="1" x14ac:dyDescent="0.25">
      <c r="A2868" s="28">
        <v>44871</v>
      </c>
      <c r="B2868" s="29">
        <f t="shared" si="308"/>
        <v>2022</v>
      </c>
      <c r="C2868" s="29">
        <f t="shared" si="309"/>
        <v>11</v>
      </c>
      <c r="D2868" s="29" t="str">
        <f t="shared" si="310"/>
        <v>Kasım</v>
      </c>
      <c r="E2868" s="29">
        <f t="shared" si="311"/>
        <v>4</v>
      </c>
      <c r="F2868" s="29">
        <f t="shared" si="312"/>
        <v>45</v>
      </c>
      <c r="G2868" s="29">
        <f t="shared" si="313"/>
        <v>7</v>
      </c>
      <c r="H2868" s="29" t="str">
        <f t="shared" si="314"/>
        <v>Pazar</v>
      </c>
    </row>
    <row r="2869" spans="1:8" ht="10.5" customHeight="1" x14ac:dyDescent="0.25">
      <c r="A2869" s="28">
        <v>44872</v>
      </c>
      <c r="B2869" s="29">
        <f t="shared" si="308"/>
        <v>2022</v>
      </c>
      <c r="C2869" s="29">
        <f t="shared" si="309"/>
        <v>11</v>
      </c>
      <c r="D2869" s="29" t="str">
        <f t="shared" si="310"/>
        <v>Kasım</v>
      </c>
      <c r="E2869" s="29">
        <f t="shared" si="311"/>
        <v>4</v>
      </c>
      <c r="F2869" s="29">
        <f t="shared" si="312"/>
        <v>46</v>
      </c>
      <c r="G2869" s="29">
        <f t="shared" si="313"/>
        <v>1</v>
      </c>
      <c r="H2869" s="29" t="str">
        <f t="shared" si="314"/>
        <v>Pazartesi</v>
      </c>
    </row>
    <row r="2870" spans="1:8" ht="10.5" customHeight="1" x14ac:dyDescent="0.25">
      <c r="A2870" s="28">
        <v>44873</v>
      </c>
      <c r="B2870" s="29">
        <f t="shared" si="308"/>
        <v>2022</v>
      </c>
      <c r="C2870" s="29">
        <f t="shared" si="309"/>
        <v>11</v>
      </c>
      <c r="D2870" s="29" t="str">
        <f t="shared" si="310"/>
        <v>Kasım</v>
      </c>
      <c r="E2870" s="29">
        <f t="shared" si="311"/>
        <v>4</v>
      </c>
      <c r="F2870" s="29">
        <f t="shared" si="312"/>
        <v>46</v>
      </c>
      <c r="G2870" s="29">
        <f t="shared" si="313"/>
        <v>2</v>
      </c>
      <c r="H2870" s="29" t="str">
        <f t="shared" si="314"/>
        <v>Salı</v>
      </c>
    </row>
    <row r="2871" spans="1:8" ht="10.5" customHeight="1" x14ac:dyDescent="0.25">
      <c r="A2871" s="28">
        <v>44874</v>
      </c>
      <c r="B2871" s="29">
        <f t="shared" si="308"/>
        <v>2022</v>
      </c>
      <c r="C2871" s="29">
        <f t="shared" si="309"/>
        <v>11</v>
      </c>
      <c r="D2871" s="29" t="str">
        <f t="shared" si="310"/>
        <v>Kasım</v>
      </c>
      <c r="E2871" s="29">
        <f t="shared" si="311"/>
        <v>4</v>
      </c>
      <c r="F2871" s="29">
        <f t="shared" si="312"/>
        <v>46</v>
      </c>
      <c r="G2871" s="29">
        <f t="shared" si="313"/>
        <v>3</v>
      </c>
      <c r="H2871" s="29" t="str">
        <f t="shared" si="314"/>
        <v>Çarşamba</v>
      </c>
    </row>
    <row r="2872" spans="1:8" ht="10.5" customHeight="1" x14ac:dyDescent="0.25">
      <c r="A2872" s="28">
        <v>44875</v>
      </c>
      <c r="B2872" s="29">
        <f t="shared" si="308"/>
        <v>2022</v>
      </c>
      <c r="C2872" s="29">
        <f t="shared" si="309"/>
        <v>11</v>
      </c>
      <c r="D2872" s="29" t="str">
        <f t="shared" si="310"/>
        <v>Kasım</v>
      </c>
      <c r="E2872" s="29">
        <f t="shared" si="311"/>
        <v>4</v>
      </c>
      <c r="F2872" s="29">
        <f t="shared" si="312"/>
        <v>46</v>
      </c>
      <c r="G2872" s="29">
        <f t="shared" si="313"/>
        <v>4</v>
      </c>
      <c r="H2872" s="29" t="str">
        <f t="shared" si="314"/>
        <v>Perşembe</v>
      </c>
    </row>
    <row r="2873" spans="1:8" ht="10.5" customHeight="1" x14ac:dyDescent="0.25">
      <c r="A2873" s="28">
        <v>44876</v>
      </c>
      <c r="B2873" s="29">
        <f t="shared" si="308"/>
        <v>2022</v>
      </c>
      <c r="C2873" s="29">
        <f t="shared" si="309"/>
        <v>11</v>
      </c>
      <c r="D2873" s="29" t="str">
        <f t="shared" si="310"/>
        <v>Kasım</v>
      </c>
      <c r="E2873" s="29">
        <f t="shared" si="311"/>
        <v>4</v>
      </c>
      <c r="F2873" s="29">
        <f t="shared" si="312"/>
        <v>46</v>
      </c>
      <c r="G2873" s="29">
        <f t="shared" si="313"/>
        <v>5</v>
      </c>
      <c r="H2873" s="29" t="str">
        <f t="shared" si="314"/>
        <v>Cuma</v>
      </c>
    </row>
    <row r="2874" spans="1:8" ht="10.5" customHeight="1" x14ac:dyDescent="0.25">
      <c r="A2874" s="28">
        <v>44877</v>
      </c>
      <c r="B2874" s="29">
        <f t="shared" si="308"/>
        <v>2022</v>
      </c>
      <c r="C2874" s="29">
        <f t="shared" si="309"/>
        <v>11</v>
      </c>
      <c r="D2874" s="29" t="str">
        <f t="shared" si="310"/>
        <v>Kasım</v>
      </c>
      <c r="E2874" s="29">
        <f t="shared" si="311"/>
        <v>4</v>
      </c>
      <c r="F2874" s="29">
        <f t="shared" si="312"/>
        <v>46</v>
      </c>
      <c r="G2874" s="29">
        <f t="shared" si="313"/>
        <v>6</v>
      </c>
      <c r="H2874" s="29" t="str">
        <f t="shared" si="314"/>
        <v>Cumartesi</v>
      </c>
    </row>
    <row r="2875" spans="1:8" ht="10.5" customHeight="1" x14ac:dyDescent="0.25">
      <c r="A2875" s="28">
        <v>44878</v>
      </c>
      <c r="B2875" s="29">
        <f t="shared" si="308"/>
        <v>2022</v>
      </c>
      <c r="C2875" s="29">
        <f t="shared" si="309"/>
        <v>11</v>
      </c>
      <c r="D2875" s="29" t="str">
        <f t="shared" si="310"/>
        <v>Kasım</v>
      </c>
      <c r="E2875" s="29">
        <f t="shared" si="311"/>
        <v>4</v>
      </c>
      <c r="F2875" s="29">
        <f t="shared" si="312"/>
        <v>46</v>
      </c>
      <c r="G2875" s="29">
        <f t="shared" si="313"/>
        <v>7</v>
      </c>
      <c r="H2875" s="29" t="str">
        <f t="shared" si="314"/>
        <v>Pazar</v>
      </c>
    </row>
    <row r="2876" spans="1:8" ht="10.5" customHeight="1" x14ac:dyDescent="0.25">
      <c r="A2876" s="28">
        <v>44879</v>
      </c>
      <c r="B2876" s="29">
        <f t="shared" si="308"/>
        <v>2022</v>
      </c>
      <c r="C2876" s="29">
        <f t="shared" si="309"/>
        <v>11</v>
      </c>
      <c r="D2876" s="29" t="str">
        <f t="shared" si="310"/>
        <v>Kasım</v>
      </c>
      <c r="E2876" s="29">
        <f t="shared" si="311"/>
        <v>4</v>
      </c>
      <c r="F2876" s="29">
        <f t="shared" si="312"/>
        <v>47</v>
      </c>
      <c r="G2876" s="29">
        <f t="shared" si="313"/>
        <v>1</v>
      </c>
      <c r="H2876" s="29" t="str">
        <f t="shared" si="314"/>
        <v>Pazartesi</v>
      </c>
    </row>
    <row r="2877" spans="1:8" ht="10.5" customHeight="1" x14ac:dyDescent="0.25">
      <c r="A2877" s="28">
        <v>44880</v>
      </c>
      <c r="B2877" s="29">
        <f t="shared" si="308"/>
        <v>2022</v>
      </c>
      <c r="C2877" s="29">
        <f t="shared" si="309"/>
        <v>11</v>
      </c>
      <c r="D2877" s="29" t="str">
        <f t="shared" si="310"/>
        <v>Kasım</v>
      </c>
      <c r="E2877" s="29">
        <f t="shared" si="311"/>
        <v>4</v>
      </c>
      <c r="F2877" s="29">
        <f t="shared" si="312"/>
        <v>47</v>
      </c>
      <c r="G2877" s="29">
        <f t="shared" si="313"/>
        <v>2</v>
      </c>
      <c r="H2877" s="29" t="str">
        <f t="shared" si="314"/>
        <v>Salı</v>
      </c>
    </row>
    <row r="2878" spans="1:8" ht="10.5" customHeight="1" x14ac:dyDescent="0.25">
      <c r="A2878" s="28">
        <v>44881</v>
      </c>
      <c r="B2878" s="29">
        <f t="shared" si="308"/>
        <v>2022</v>
      </c>
      <c r="C2878" s="29">
        <f t="shared" si="309"/>
        <v>11</v>
      </c>
      <c r="D2878" s="29" t="str">
        <f t="shared" si="310"/>
        <v>Kasım</v>
      </c>
      <c r="E2878" s="29">
        <f t="shared" si="311"/>
        <v>4</v>
      </c>
      <c r="F2878" s="29">
        <f t="shared" si="312"/>
        <v>47</v>
      </c>
      <c r="G2878" s="29">
        <f t="shared" si="313"/>
        <v>3</v>
      </c>
      <c r="H2878" s="29" t="str">
        <f t="shared" si="314"/>
        <v>Çarşamba</v>
      </c>
    </row>
    <row r="2879" spans="1:8" ht="10.5" customHeight="1" x14ac:dyDescent="0.25">
      <c r="A2879" s="28">
        <v>44882</v>
      </c>
      <c r="B2879" s="29">
        <f t="shared" si="308"/>
        <v>2022</v>
      </c>
      <c r="C2879" s="29">
        <f t="shared" si="309"/>
        <v>11</v>
      </c>
      <c r="D2879" s="29" t="str">
        <f t="shared" si="310"/>
        <v>Kasım</v>
      </c>
      <c r="E2879" s="29">
        <f t="shared" si="311"/>
        <v>4</v>
      </c>
      <c r="F2879" s="29">
        <f t="shared" si="312"/>
        <v>47</v>
      </c>
      <c r="G2879" s="29">
        <f t="shared" si="313"/>
        <v>4</v>
      </c>
      <c r="H2879" s="29" t="str">
        <f t="shared" si="314"/>
        <v>Perşembe</v>
      </c>
    </row>
    <row r="2880" spans="1:8" ht="10.5" customHeight="1" x14ac:dyDescent="0.25">
      <c r="A2880" s="28">
        <v>44883</v>
      </c>
      <c r="B2880" s="29">
        <f t="shared" si="308"/>
        <v>2022</v>
      </c>
      <c r="C2880" s="29">
        <f t="shared" si="309"/>
        <v>11</v>
      </c>
      <c r="D2880" s="29" t="str">
        <f t="shared" si="310"/>
        <v>Kasım</v>
      </c>
      <c r="E2880" s="29">
        <f t="shared" si="311"/>
        <v>4</v>
      </c>
      <c r="F2880" s="29">
        <f t="shared" si="312"/>
        <v>47</v>
      </c>
      <c r="G2880" s="29">
        <f t="shared" si="313"/>
        <v>5</v>
      </c>
      <c r="H2880" s="29" t="str">
        <f t="shared" si="314"/>
        <v>Cuma</v>
      </c>
    </row>
    <row r="2881" spans="1:8" ht="10.5" customHeight="1" x14ac:dyDescent="0.25">
      <c r="A2881" s="28">
        <v>44884</v>
      </c>
      <c r="B2881" s="29">
        <f t="shared" si="308"/>
        <v>2022</v>
      </c>
      <c r="C2881" s="29">
        <f t="shared" si="309"/>
        <v>11</v>
      </c>
      <c r="D2881" s="29" t="str">
        <f t="shared" si="310"/>
        <v>Kasım</v>
      </c>
      <c r="E2881" s="29">
        <f t="shared" si="311"/>
        <v>4</v>
      </c>
      <c r="F2881" s="29">
        <f t="shared" si="312"/>
        <v>47</v>
      </c>
      <c r="G2881" s="29">
        <f t="shared" si="313"/>
        <v>6</v>
      </c>
      <c r="H2881" s="29" t="str">
        <f t="shared" si="314"/>
        <v>Cumartesi</v>
      </c>
    </row>
    <row r="2882" spans="1:8" ht="10.5" customHeight="1" x14ac:dyDescent="0.25">
      <c r="A2882" s="28">
        <v>44885</v>
      </c>
      <c r="B2882" s="29">
        <f t="shared" ref="B2882:B2945" si="315">IF(A2882="","",YEAR(A2882))</f>
        <v>2022</v>
      </c>
      <c r="C2882" s="29">
        <f t="shared" ref="C2882:C2945" si="316">IF(A2882="","",MONTH(A2882))</f>
        <v>11</v>
      </c>
      <c r="D2882" s="29" t="str">
        <f t="shared" ref="D2882:D2945" si="317">IF(A2882="","",CHOOSE(MONTH(A2882),"Ocak","Şubat","Mart","Nisan","Mayıs","Haziran","Temmuz","Ağustos","Eylül","Ekim","Kasım","Aralık"))</f>
        <v>Kasım</v>
      </c>
      <c r="E2882" s="29">
        <f t="shared" ref="E2882:E2945" si="318">IF(A2882="","",ROUNDUP(MONTH(A2882)/3,0))</f>
        <v>4</v>
      </c>
      <c r="F2882" s="29">
        <f t="shared" ref="F2882:F2945" si="319">IF(A2882="","",WEEKNUM(A2882,2))</f>
        <v>47</v>
      </c>
      <c r="G2882" s="29">
        <f t="shared" ref="G2882:G2945" si="320">IF(A2882="","",WEEKDAY(A2882,2))</f>
        <v>7</v>
      </c>
      <c r="H2882" s="29" t="str">
        <f t="shared" ref="H2882:H2945" si="321">IF(A2882="","",CHOOSE(WEEKDAY(A2882,2),"Pazartesi","Salı","Çarşamba","Perşembe","Cuma","Cumartesi","Pazar"))</f>
        <v>Pazar</v>
      </c>
    </row>
    <row r="2883" spans="1:8" ht="10.5" customHeight="1" x14ac:dyDescent="0.25">
      <c r="A2883" s="28">
        <v>44886</v>
      </c>
      <c r="B2883" s="29">
        <f t="shared" si="315"/>
        <v>2022</v>
      </c>
      <c r="C2883" s="29">
        <f t="shared" si="316"/>
        <v>11</v>
      </c>
      <c r="D2883" s="29" t="str">
        <f t="shared" si="317"/>
        <v>Kasım</v>
      </c>
      <c r="E2883" s="29">
        <f t="shared" si="318"/>
        <v>4</v>
      </c>
      <c r="F2883" s="29">
        <f t="shared" si="319"/>
        <v>48</v>
      </c>
      <c r="G2883" s="29">
        <f t="shared" si="320"/>
        <v>1</v>
      </c>
      <c r="H2883" s="29" t="str">
        <f t="shared" si="321"/>
        <v>Pazartesi</v>
      </c>
    </row>
    <row r="2884" spans="1:8" ht="10.5" customHeight="1" x14ac:dyDescent="0.25">
      <c r="A2884" s="28">
        <v>44887</v>
      </c>
      <c r="B2884" s="29">
        <f t="shared" si="315"/>
        <v>2022</v>
      </c>
      <c r="C2884" s="29">
        <f t="shared" si="316"/>
        <v>11</v>
      </c>
      <c r="D2884" s="29" t="str">
        <f t="shared" si="317"/>
        <v>Kasım</v>
      </c>
      <c r="E2884" s="29">
        <f t="shared" si="318"/>
        <v>4</v>
      </c>
      <c r="F2884" s="29">
        <f t="shared" si="319"/>
        <v>48</v>
      </c>
      <c r="G2884" s="29">
        <f t="shared" si="320"/>
        <v>2</v>
      </c>
      <c r="H2884" s="29" t="str">
        <f t="shared" si="321"/>
        <v>Salı</v>
      </c>
    </row>
    <row r="2885" spans="1:8" ht="10.5" customHeight="1" x14ac:dyDescent="0.25">
      <c r="A2885" s="28">
        <v>44888</v>
      </c>
      <c r="B2885" s="29">
        <f t="shared" si="315"/>
        <v>2022</v>
      </c>
      <c r="C2885" s="29">
        <f t="shared" si="316"/>
        <v>11</v>
      </c>
      <c r="D2885" s="29" t="str">
        <f t="shared" si="317"/>
        <v>Kasım</v>
      </c>
      <c r="E2885" s="29">
        <f t="shared" si="318"/>
        <v>4</v>
      </c>
      <c r="F2885" s="29">
        <f t="shared" si="319"/>
        <v>48</v>
      </c>
      <c r="G2885" s="29">
        <f t="shared" si="320"/>
        <v>3</v>
      </c>
      <c r="H2885" s="29" t="str">
        <f t="shared" si="321"/>
        <v>Çarşamba</v>
      </c>
    </row>
    <row r="2886" spans="1:8" ht="10.5" customHeight="1" x14ac:dyDescent="0.25">
      <c r="A2886" s="28">
        <v>44889</v>
      </c>
      <c r="B2886" s="29">
        <f t="shared" si="315"/>
        <v>2022</v>
      </c>
      <c r="C2886" s="29">
        <f t="shared" si="316"/>
        <v>11</v>
      </c>
      <c r="D2886" s="29" t="str">
        <f t="shared" si="317"/>
        <v>Kasım</v>
      </c>
      <c r="E2886" s="29">
        <f t="shared" si="318"/>
        <v>4</v>
      </c>
      <c r="F2886" s="29">
        <f t="shared" si="319"/>
        <v>48</v>
      </c>
      <c r="G2886" s="29">
        <f t="shared" si="320"/>
        <v>4</v>
      </c>
      <c r="H2886" s="29" t="str">
        <f t="shared" si="321"/>
        <v>Perşembe</v>
      </c>
    </row>
    <row r="2887" spans="1:8" ht="10.5" customHeight="1" x14ac:dyDescent="0.25">
      <c r="A2887" s="28">
        <v>44890</v>
      </c>
      <c r="B2887" s="29">
        <f t="shared" si="315"/>
        <v>2022</v>
      </c>
      <c r="C2887" s="29">
        <f t="shared" si="316"/>
        <v>11</v>
      </c>
      <c r="D2887" s="29" t="str">
        <f t="shared" si="317"/>
        <v>Kasım</v>
      </c>
      <c r="E2887" s="29">
        <f t="shared" si="318"/>
        <v>4</v>
      </c>
      <c r="F2887" s="29">
        <f t="shared" si="319"/>
        <v>48</v>
      </c>
      <c r="G2887" s="29">
        <f t="shared" si="320"/>
        <v>5</v>
      </c>
      <c r="H2887" s="29" t="str">
        <f t="shared" si="321"/>
        <v>Cuma</v>
      </c>
    </row>
    <row r="2888" spans="1:8" ht="10.5" customHeight="1" x14ac:dyDescent="0.25">
      <c r="A2888" s="28">
        <v>44891</v>
      </c>
      <c r="B2888" s="29">
        <f t="shared" si="315"/>
        <v>2022</v>
      </c>
      <c r="C2888" s="29">
        <f t="shared" si="316"/>
        <v>11</v>
      </c>
      <c r="D2888" s="29" t="str">
        <f t="shared" si="317"/>
        <v>Kasım</v>
      </c>
      <c r="E2888" s="29">
        <f t="shared" si="318"/>
        <v>4</v>
      </c>
      <c r="F2888" s="29">
        <f t="shared" si="319"/>
        <v>48</v>
      </c>
      <c r="G2888" s="29">
        <f t="shared" si="320"/>
        <v>6</v>
      </c>
      <c r="H2888" s="29" t="str">
        <f t="shared" si="321"/>
        <v>Cumartesi</v>
      </c>
    </row>
    <row r="2889" spans="1:8" ht="10.5" customHeight="1" x14ac:dyDescent="0.25">
      <c r="A2889" s="28">
        <v>44892</v>
      </c>
      <c r="B2889" s="29">
        <f t="shared" si="315"/>
        <v>2022</v>
      </c>
      <c r="C2889" s="29">
        <f t="shared" si="316"/>
        <v>11</v>
      </c>
      <c r="D2889" s="29" t="str">
        <f t="shared" si="317"/>
        <v>Kasım</v>
      </c>
      <c r="E2889" s="29">
        <f t="shared" si="318"/>
        <v>4</v>
      </c>
      <c r="F2889" s="29">
        <f t="shared" si="319"/>
        <v>48</v>
      </c>
      <c r="G2889" s="29">
        <f t="shared" si="320"/>
        <v>7</v>
      </c>
      <c r="H2889" s="29" t="str">
        <f t="shared" si="321"/>
        <v>Pazar</v>
      </c>
    </row>
    <row r="2890" spans="1:8" ht="10.5" customHeight="1" x14ac:dyDescent="0.25">
      <c r="A2890" s="28">
        <v>44893</v>
      </c>
      <c r="B2890" s="29">
        <f t="shared" si="315"/>
        <v>2022</v>
      </c>
      <c r="C2890" s="29">
        <f t="shared" si="316"/>
        <v>11</v>
      </c>
      <c r="D2890" s="29" t="str">
        <f t="shared" si="317"/>
        <v>Kasım</v>
      </c>
      <c r="E2890" s="29">
        <f t="shared" si="318"/>
        <v>4</v>
      </c>
      <c r="F2890" s="29">
        <f t="shared" si="319"/>
        <v>49</v>
      </c>
      <c r="G2890" s="29">
        <f t="shared" si="320"/>
        <v>1</v>
      </c>
      <c r="H2890" s="29" t="str">
        <f t="shared" si="321"/>
        <v>Pazartesi</v>
      </c>
    </row>
    <row r="2891" spans="1:8" ht="10.5" customHeight="1" x14ac:dyDescent="0.25">
      <c r="A2891" s="28">
        <v>44894</v>
      </c>
      <c r="B2891" s="29">
        <f t="shared" si="315"/>
        <v>2022</v>
      </c>
      <c r="C2891" s="29">
        <f t="shared" si="316"/>
        <v>11</v>
      </c>
      <c r="D2891" s="29" t="str">
        <f t="shared" si="317"/>
        <v>Kasım</v>
      </c>
      <c r="E2891" s="29">
        <f t="shared" si="318"/>
        <v>4</v>
      </c>
      <c r="F2891" s="29">
        <f t="shared" si="319"/>
        <v>49</v>
      </c>
      <c r="G2891" s="29">
        <f t="shared" si="320"/>
        <v>2</v>
      </c>
      <c r="H2891" s="29" t="str">
        <f t="shared" si="321"/>
        <v>Salı</v>
      </c>
    </row>
    <row r="2892" spans="1:8" ht="10.5" customHeight="1" x14ac:dyDescent="0.25">
      <c r="A2892" s="28">
        <v>44895</v>
      </c>
      <c r="B2892" s="29">
        <f t="shared" si="315"/>
        <v>2022</v>
      </c>
      <c r="C2892" s="29">
        <f t="shared" si="316"/>
        <v>11</v>
      </c>
      <c r="D2892" s="29" t="str">
        <f t="shared" si="317"/>
        <v>Kasım</v>
      </c>
      <c r="E2892" s="29">
        <f t="shared" si="318"/>
        <v>4</v>
      </c>
      <c r="F2892" s="29">
        <f t="shared" si="319"/>
        <v>49</v>
      </c>
      <c r="G2892" s="29">
        <f t="shared" si="320"/>
        <v>3</v>
      </c>
      <c r="H2892" s="29" t="str">
        <f t="shared" si="321"/>
        <v>Çarşamba</v>
      </c>
    </row>
    <row r="2893" spans="1:8" ht="10.5" customHeight="1" x14ac:dyDescent="0.25">
      <c r="A2893" s="28">
        <v>44896</v>
      </c>
      <c r="B2893" s="29">
        <f t="shared" si="315"/>
        <v>2022</v>
      </c>
      <c r="C2893" s="29">
        <f t="shared" si="316"/>
        <v>12</v>
      </c>
      <c r="D2893" s="29" t="str">
        <f t="shared" si="317"/>
        <v>Aralık</v>
      </c>
      <c r="E2893" s="29">
        <f t="shared" si="318"/>
        <v>4</v>
      </c>
      <c r="F2893" s="29">
        <f t="shared" si="319"/>
        <v>49</v>
      </c>
      <c r="G2893" s="29">
        <f t="shared" si="320"/>
        <v>4</v>
      </c>
      <c r="H2893" s="29" t="str">
        <f t="shared" si="321"/>
        <v>Perşembe</v>
      </c>
    </row>
    <row r="2894" spans="1:8" ht="10.5" customHeight="1" x14ac:dyDescent="0.25">
      <c r="A2894" s="28">
        <v>44897</v>
      </c>
      <c r="B2894" s="29">
        <f t="shared" si="315"/>
        <v>2022</v>
      </c>
      <c r="C2894" s="29">
        <f t="shared" si="316"/>
        <v>12</v>
      </c>
      <c r="D2894" s="29" t="str">
        <f t="shared" si="317"/>
        <v>Aralık</v>
      </c>
      <c r="E2894" s="29">
        <f t="shared" si="318"/>
        <v>4</v>
      </c>
      <c r="F2894" s="29">
        <f t="shared" si="319"/>
        <v>49</v>
      </c>
      <c r="G2894" s="29">
        <f t="shared" si="320"/>
        <v>5</v>
      </c>
      <c r="H2894" s="29" t="str">
        <f t="shared" si="321"/>
        <v>Cuma</v>
      </c>
    </row>
    <row r="2895" spans="1:8" ht="10.5" customHeight="1" x14ac:dyDescent="0.25">
      <c r="A2895" s="28">
        <v>44898</v>
      </c>
      <c r="B2895" s="29">
        <f t="shared" si="315"/>
        <v>2022</v>
      </c>
      <c r="C2895" s="29">
        <f t="shared" si="316"/>
        <v>12</v>
      </c>
      <c r="D2895" s="29" t="str">
        <f t="shared" si="317"/>
        <v>Aralık</v>
      </c>
      <c r="E2895" s="29">
        <f t="shared" si="318"/>
        <v>4</v>
      </c>
      <c r="F2895" s="29">
        <f t="shared" si="319"/>
        <v>49</v>
      </c>
      <c r="G2895" s="29">
        <f t="shared" si="320"/>
        <v>6</v>
      </c>
      <c r="H2895" s="29" t="str">
        <f t="shared" si="321"/>
        <v>Cumartesi</v>
      </c>
    </row>
    <row r="2896" spans="1:8" ht="10.5" customHeight="1" x14ac:dyDescent="0.25">
      <c r="A2896" s="28">
        <v>44899</v>
      </c>
      <c r="B2896" s="29">
        <f t="shared" si="315"/>
        <v>2022</v>
      </c>
      <c r="C2896" s="29">
        <f t="shared" si="316"/>
        <v>12</v>
      </c>
      <c r="D2896" s="29" t="str">
        <f t="shared" si="317"/>
        <v>Aralık</v>
      </c>
      <c r="E2896" s="29">
        <f t="shared" si="318"/>
        <v>4</v>
      </c>
      <c r="F2896" s="29">
        <f t="shared" si="319"/>
        <v>49</v>
      </c>
      <c r="G2896" s="29">
        <f t="shared" si="320"/>
        <v>7</v>
      </c>
      <c r="H2896" s="29" t="str">
        <f t="shared" si="321"/>
        <v>Pazar</v>
      </c>
    </row>
    <row r="2897" spans="1:8" ht="10.5" customHeight="1" x14ac:dyDescent="0.25">
      <c r="A2897" s="28">
        <v>44900</v>
      </c>
      <c r="B2897" s="29">
        <f t="shared" si="315"/>
        <v>2022</v>
      </c>
      <c r="C2897" s="29">
        <f t="shared" si="316"/>
        <v>12</v>
      </c>
      <c r="D2897" s="29" t="str">
        <f t="shared" si="317"/>
        <v>Aralık</v>
      </c>
      <c r="E2897" s="29">
        <f t="shared" si="318"/>
        <v>4</v>
      </c>
      <c r="F2897" s="29">
        <f t="shared" si="319"/>
        <v>50</v>
      </c>
      <c r="G2897" s="29">
        <f t="shared" si="320"/>
        <v>1</v>
      </c>
      <c r="H2897" s="29" t="str">
        <f t="shared" si="321"/>
        <v>Pazartesi</v>
      </c>
    </row>
    <row r="2898" spans="1:8" ht="10.5" customHeight="1" x14ac:dyDescent="0.25">
      <c r="A2898" s="28">
        <v>44901</v>
      </c>
      <c r="B2898" s="29">
        <f t="shared" si="315"/>
        <v>2022</v>
      </c>
      <c r="C2898" s="29">
        <f t="shared" si="316"/>
        <v>12</v>
      </c>
      <c r="D2898" s="29" t="str">
        <f t="shared" si="317"/>
        <v>Aralık</v>
      </c>
      <c r="E2898" s="29">
        <f t="shared" si="318"/>
        <v>4</v>
      </c>
      <c r="F2898" s="29">
        <f t="shared" si="319"/>
        <v>50</v>
      </c>
      <c r="G2898" s="29">
        <f t="shared" si="320"/>
        <v>2</v>
      </c>
      <c r="H2898" s="29" t="str">
        <f t="shared" si="321"/>
        <v>Salı</v>
      </c>
    </row>
    <row r="2899" spans="1:8" ht="10.5" customHeight="1" x14ac:dyDescent="0.25">
      <c r="A2899" s="28">
        <v>44902</v>
      </c>
      <c r="B2899" s="29">
        <f t="shared" si="315"/>
        <v>2022</v>
      </c>
      <c r="C2899" s="29">
        <f t="shared" si="316"/>
        <v>12</v>
      </c>
      <c r="D2899" s="29" t="str">
        <f t="shared" si="317"/>
        <v>Aralık</v>
      </c>
      <c r="E2899" s="29">
        <f t="shared" si="318"/>
        <v>4</v>
      </c>
      <c r="F2899" s="29">
        <f t="shared" si="319"/>
        <v>50</v>
      </c>
      <c r="G2899" s="29">
        <f t="shared" si="320"/>
        <v>3</v>
      </c>
      <c r="H2899" s="29" t="str">
        <f t="shared" si="321"/>
        <v>Çarşamba</v>
      </c>
    </row>
    <row r="2900" spans="1:8" ht="10.5" customHeight="1" x14ac:dyDescent="0.25">
      <c r="A2900" s="28">
        <v>44903</v>
      </c>
      <c r="B2900" s="29">
        <f t="shared" si="315"/>
        <v>2022</v>
      </c>
      <c r="C2900" s="29">
        <f t="shared" si="316"/>
        <v>12</v>
      </c>
      <c r="D2900" s="29" t="str">
        <f t="shared" si="317"/>
        <v>Aralık</v>
      </c>
      <c r="E2900" s="29">
        <f t="shared" si="318"/>
        <v>4</v>
      </c>
      <c r="F2900" s="29">
        <f t="shared" si="319"/>
        <v>50</v>
      </c>
      <c r="G2900" s="29">
        <f t="shared" si="320"/>
        <v>4</v>
      </c>
      <c r="H2900" s="29" t="str">
        <f t="shared" si="321"/>
        <v>Perşembe</v>
      </c>
    </row>
    <row r="2901" spans="1:8" ht="10.5" customHeight="1" x14ac:dyDescent="0.25">
      <c r="A2901" s="28">
        <v>44904</v>
      </c>
      <c r="B2901" s="29">
        <f t="shared" si="315"/>
        <v>2022</v>
      </c>
      <c r="C2901" s="29">
        <f t="shared" si="316"/>
        <v>12</v>
      </c>
      <c r="D2901" s="29" t="str">
        <f t="shared" si="317"/>
        <v>Aralık</v>
      </c>
      <c r="E2901" s="29">
        <f t="shared" si="318"/>
        <v>4</v>
      </c>
      <c r="F2901" s="29">
        <f t="shared" si="319"/>
        <v>50</v>
      </c>
      <c r="G2901" s="29">
        <f t="shared" si="320"/>
        <v>5</v>
      </c>
      <c r="H2901" s="29" t="str">
        <f t="shared" si="321"/>
        <v>Cuma</v>
      </c>
    </row>
    <row r="2902" spans="1:8" ht="10.5" customHeight="1" x14ac:dyDescent="0.25">
      <c r="A2902" s="28">
        <v>44905</v>
      </c>
      <c r="B2902" s="29">
        <f t="shared" si="315"/>
        <v>2022</v>
      </c>
      <c r="C2902" s="29">
        <f t="shared" si="316"/>
        <v>12</v>
      </c>
      <c r="D2902" s="29" t="str">
        <f t="shared" si="317"/>
        <v>Aralık</v>
      </c>
      <c r="E2902" s="29">
        <f t="shared" si="318"/>
        <v>4</v>
      </c>
      <c r="F2902" s="29">
        <f t="shared" si="319"/>
        <v>50</v>
      </c>
      <c r="G2902" s="29">
        <f t="shared" si="320"/>
        <v>6</v>
      </c>
      <c r="H2902" s="29" t="str">
        <f t="shared" si="321"/>
        <v>Cumartesi</v>
      </c>
    </row>
    <row r="2903" spans="1:8" ht="10.5" customHeight="1" x14ac:dyDescent="0.25">
      <c r="A2903" s="28">
        <v>44906</v>
      </c>
      <c r="B2903" s="29">
        <f t="shared" si="315"/>
        <v>2022</v>
      </c>
      <c r="C2903" s="29">
        <f t="shared" si="316"/>
        <v>12</v>
      </c>
      <c r="D2903" s="29" t="str">
        <f t="shared" si="317"/>
        <v>Aralık</v>
      </c>
      <c r="E2903" s="29">
        <f t="shared" si="318"/>
        <v>4</v>
      </c>
      <c r="F2903" s="29">
        <f t="shared" si="319"/>
        <v>50</v>
      </c>
      <c r="G2903" s="29">
        <f t="shared" si="320"/>
        <v>7</v>
      </c>
      <c r="H2903" s="29" t="str">
        <f t="shared" si="321"/>
        <v>Pazar</v>
      </c>
    </row>
    <row r="2904" spans="1:8" ht="10.5" customHeight="1" x14ac:dyDescent="0.25">
      <c r="A2904" s="28">
        <v>44907</v>
      </c>
      <c r="B2904" s="29">
        <f t="shared" si="315"/>
        <v>2022</v>
      </c>
      <c r="C2904" s="29">
        <f t="shared" si="316"/>
        <v>12</v>
      </c>
      <c r="D2904" s="29" t="str">
        <f t="shared" si="317"/>
        <v>Aralık</v>
      </c>
      <c r="E2904" s="29">
        <f t="shared" si="318"/>
        <v>4</v>
      </c>
      <c r="F2904" s="29">
        <f t="shared" si="319"/>
        <v>51</v>
      </c>
      <c r="G2904" s="29">
        <f t="shared" si="320"/>
        <v>1</v>
      </c>
      <c r="H2904" s="29" t="str">
        <f t="shared" si="321"/>
        <v>Pazartesi</v>
      </c>
    </row>
    <row r="2905" spans="1:8" ht="10.5" customHeight="1" x14ac:dyDescent="0.25">
      <c r="A2905" s="28">
        <v>44908</v>
      </c>
      <c r="B2905" s="29">
        <f t="shared" si="315"/>
        <v>2022</v>
      </c>
      <c r="C2905" s="29">
        <f t="shared" si="316"/>
        <v>12</v>
      </c>
      <c r="D2905" s="29" t="str">
        <f t="shared" si="317"/>
        <v>Aralık</v>
      </c>
      <c r="E2905" s="29">
        <f t="shared" si="318"/>
        <v>4</v>
      </c>
      <c r="F2905" s="29">
        <f t="shared" si="319"/>
        <v>51</v>
      </c>
      <c r="G2905" s="29">
        <f t="shared" si="320"/>
        <v>2</v>
      </c>
      <c r="H2905" s="29" t="str">
        <f t="shared" si="321"/>
        <v>Salı</v>
      </c>
    </row>
    <row r="2906" spans="1:8" ht="10.5" customHeight="1" x14ac:dyDescent="0.25">
      <c r="A2906" s="28">
        <v>44909</v>
      </c>
      <c r="B2906" s="29">
        <f t="shared" si="315"/>
        <v>2022</v>
      </c>
      <c r="C2906" s="29">
        <f t="shared" si="316"/>
        <v>12</v>
      </c>
      <c r="D2906" s="29" t="str">
        <f t="shared" si="317"/>
        <v>Aralık</v>
      </c>
      <c r="E2906" s="29">
        <f t="shared" si="318"/>
        <v>4</v>
      </c>
      <c r="F2906" s="29">
        <f t="shared" si="319"/>
        <v>51</v>
      </c>
      <c r="G2906" s="29">
        <f t="shared" si="320"/>
        <v>3</v>
      </c>
      <c r="H2906" s="29" t="str">
        <f t="shared" si="321"/>
        <v>Çarşamba</v>
      </c>
    </row>
    <row r="2907" spans="1:8" ht="10.5" customHeight="1" x14ac:dyDescent="0.25">
      <c r="A2907" s="28">
        <v>44910</v>
      </c>
      <c r="B2907" s="29">
        <f t="shared" si="315"/>
        <v>2022</v>
      </c>
      <c r="C2907" s="29">
        <f t="shared" si="316"/>
        <v>12</v>
      </c>
      <c r="D2907" s="29" t="str">
        <f t="shared" si="317"/>
        <v>Aralık</v>
      </c>
      <c r="E2907" s="29">
        <f t="shared" si="318"/>
        <v>4</v>
      </c>
      <c r="F2907" s="29">
        <f t="shared" si="319"/>
        <v>51</v>
      </c>
      <c r="G2907" s="29">
        <f t="shared" si="320"/>
        <v>4</v>
      </c>
      <c r="H2907" s="29" t="str">
        <f t="shared" si="321"/>
        <v>Perşembe</v>
      </c>
    </row>
    <row r="2908" spans="1:8" ht="10.5" customHeight="1" x14ac:dyDescent="0.25">
      <c r="A2908" s="28">
        <v>44911</v>
      </c>
      <c r="B2908" s="29">
        <f t="shared" si="315"/>
        <v>2022</v>
      </c>
      <c r="C2908" s="29">
        <f t="shared" si="316"/>
        <v>12</v>
      </c>
      <c r="D2908" s="29" t="str">
        <f t="shared" si="317"/>
        <v>Aralık</v>
      </c>
      <c r="E2908" s="29">
        <f t="shared" si="318"/>
        <v>4</v>
      </c>
      <c r="F2908" s="29">
        <f t="shared" si="319"/>
        <v>51</v>
      </c>
      <c r="G2908" s="29">
        <f t="shared" si="320"/>
        <v>5</v>
      </c>
      <c r="H2908" s="29" t="str">
        <f t="shared" si="321"/>
        <v>Cuma</v>
      </c>
    </row>
    <row r="2909" spans="1:8" ht="10.5" customHeight="1" x14ac:dyDescent="0.25">
      <c r="A2909" s="28">
        <v>44912</v>
      </c>
      <c r="B2909" s="29">
        <f t="shared" si="315"/>
        <v>2022</v>
      </c>
      <c r="C2909" s="29">
        <f t="shared" si="316"/>
        <v>12</v>
      </c>
      <c r="D2909" s="29" t="str">
        <f t="shared" si="317"/>
        <v>Aralık</v>
      </c>
      <c r="E2909" s="29">
        <f t="shared" si="318"/>
        <v>4</v>
      </c>
      <c r="F2909" s="29">
        <f t="shared" si="319"/>
        <v>51</v>
      </c>
      <c r="G2909" s="29">
        <f t="shared" si="320"/>
        <v>6</v>
      </c>
      <c r="H2909" s="29" t="str">
        <f t="shared" si="321"/>
        <v>Cumartesi</v>
      </c>
    </row>
    <row r="2910" spans="1:8" ht="10.5" customHeight="1" x14ac:dyDescent="0.25">
      <c r="A2910" s="28">
        <v>44913</v>
      </c>
      <c r="B2910" s="29">
        <f t="shared" si="315"/>
        <v>2022</v>
      </c>
      <c r="C2910" s="29">
        <f t="shared" si="316"/>
        <v>12</v>
      </c>
      <c r="D2910" s="29" t="str">
        <f t="shared" si="317"/>
        <v>Aralık</v>
      </c>
      <c r="E2910" s="29">
        <f t="shared" si="318"/>
        <v>4</v>
      </c>
      <c r="F2910" s="29">
        <f t="shared" si="319"/>
        <v>51</v>
      </c>
      <c r="G2910" s="29">
        <f t="shared" si="320"/>
        <v>7</v>
      </c>
      <c r="H2910" s="29" t="str">
        <f t="shared" si="321"/>
        <v>Pazar</v>
      </c>
    </row>
    <row r="2911" spans="1:8" ht="10.5" customHeight="1" x14ac:dyDescent="0.25">
      <c r="A2911" s="28">
        <v>44914</v>
      </c>
      <c r="B2911" s="29">
        <f t="shared" si="315"/>
        <v>2022</v>
      </c>
      <c r="C2911" s="29">
        <f t="shared" si="316"/>
        <v>12</v>
      </c>
      <c r="D2911" s="29" t="str">
        <f t="shared" si="317"/>
        <v>Aralık</v>
      </c>
      <c r="E2911" s="29">
        <f t="shared" si="318"/>
        <v>4</v>
      </c>
      <c r="F2911" s="29">
        <f t="shared" si="319"/>
        <v>52</v>
      </c>
      <c r="G2911" s="29">
        <f t="shared" si="320"/>
        <v>1</v>
      </c>
      <c r="H2911" s="29" t="str">
        <f t="shared" si="321"/>
        <v>Pazartesi</v>
      </c>
    </row>
    <row r="2912" spans="1:8" ht="10.5" customHeight="1" x14ac:dyDescent="0.25">
      <c r="A2912" s="28">
        <v>44915</v>
      </c>
      <c r="B2912" s="29">
        <f t="shared" si="315"/>
        <v>2022</v>
      </c>
      <c r="C2912" s="29">
        <f t="shared" si="316"/>
        <v>12</v>
      </c>
      <c r="D2912" s="29" t="str">
        <f t="shared" si="317"/>
        <v>Aralık</v>
      </c>
      <c r="E2912" s="29">
        <f t="shared" si="318"/>
        <v>4</v>
      </c>
      <c r="F2912" s="29">
        <f t="shared" si="319"/>
        <v>52</v>
      </c>
      <c r="G2912" s="29">
        <f t="shared" si="320"/>
        <v>2</v>
      </c>
      <c r="H2912" s="29" t="str">
        <f t="shared" si="321"/>
        <v>Salı</v>
      </c>
    </row>
    <row r="2913" spans="1:8" ht="10.5" customHeight="1" x14ac:dyDescent="0.25">
      <c r="A2913" s="28">
        <v>44916</v>
      </c>
      <c r="B2913" s="29">
        <f t="shared" si="315"/>
        <v>2022</v>
      </c>
      <c r="C2913" s="29">
        <f t="shared" si="316"/>
        <v>12</v>
      </c>
      <c r="D2913" s="29" t="str">
        <f t="shared" si="317"/>
        <v>Aralık</v>
      </c>
      <c r="E2913" s="29">
        <f t="shared" si="318"/>
        <v>4</v>
      </c>
      <c r="F2913" s="29">
        <f t="shared" si="319"/>
        <v>52</v>
      </c>
      <c r="G2913" s="29">
        <f t="shared" si="320"/>
        <v>3</v>
      </c>
      <c r="H2913" s="29" t="str">
        <f t="shared" si="321"/>
        <v>Çarşamba</v>
      </c>
    </row>
    <row r="2914" spans="1:8" ht="10.5" customHeight="1" x14ac:dyDescent="0.25">
      <c r="A2914" s="28">
        <v>44917</v>
      </c>
      <c r="B2914" s="29">
        <f t="shared" si="315"/>
        <v>2022</v>
      </c>
      <c r="C2914" s="29">
        <f t="shared" si="316"/>
        <v>12</v>
      </c>
      <c r="D2914" s="29" t="str">
        <f t="shared" si="317"/>
        <v>Aralık</v>
      </c>
      <c r="E2914" s="29">
        <f t="shared" si="318"/>
        <v>4</v>
      </c>
      <c r="F2914" s="29">
        <f t="shared" si="319"/>
        <v>52</v>
      </c>
      <c r="G2914" s="29">
        <f t="shared" si="320"/>
        <v>4</v>
      </c>
      <c r="H2914" s="29" t="str">
        <f t="shared" si="321"/>
        <v>Perşembe</v>
      </c>
    </row>
    <row r="2915" spans="1:8" ht="10.5" customHeight="1" x14ac:dyDescent="0.25">
      <c r="A2915" s="28">
        <v>44918</v>
      </c>
      <c r="B2915" s="29">
        <f t="shared" si="315"/>
        <v>2022</v>
      </c>
      <c r="C2915" s="29">
        <f t="shared" si="316"/>
        <v>12</v>
      </c>
      <c r="D2915" s="29" t="str">
        <f t="shared" si="317"/>
        <v>Aralık</v>
      </c>
      <c r="E2915" s="29">
        <f t="shared" si="318"/>
        <v>4</v>
      </c>
      <c r="F2915" s="29">
        <f t="shared" si="319"/>
        <v>52</v>
      </c>
      <c r="G2915" s="29">
        <f t="shared" si="320"/>
        <v>5</v>
      </c>
      <c r="H2915" s="29" t="str">
        <f t="shared" si="321"/>
        <v>Cuma</v>
      </c>
    </row>
    <row r="2916" spans="1:8" ht="10.5" customHeight="1" x14ac:dyDescent="0.25">
      <c r="A2916" s="28">
        <v>44919</v>
      </c>
      <c r="B2916" s="29">
        <f t="shared" si="315"/>
        <v>2022</v>
      </c>
      <c r="C2916" s="29">
        <f t="shared" si="316"/>
        <v>12</v>
      </c>
      <c r="D2916" s="29" t="str">
        <f t="shared" si="317"/>
        <v>Aralık</v>
      </c>
      <c r="E2916" s="29">
        <f t="shared" si="318"/>
        <v>4</v>
      </c>
      <c r="F2916" s="29">
        <f t="shared" si="319"/>
        <v>52</v>
      </c>
      <c r="G2916" s="29">
        <f t="shared" si="320"/>
        <v>6</v>
      </c>
      <c r="H2916" s="29" t="str">
        <f t="shared" si="321"/>
        <v>Cumartesi</v>
      </c>
    </row>
    <row r="2917" spans="1:8" ht="10.5" customHeight="1" x14ac:dyDescent="0.25">
      <c r="A2917" s="28">
        <v>44920</v>
      </c>
      <c r="B2917" s="29">
        <f t="shared" si="315"/>
        <v>2022</v>
      </c>
      <c r="C2917" s="29">
        <f t="shared" si="316"/>
        <v>12</v>
      </c>
      <c r="D2917" s="29" t="str">
        <f t="shared" si="317"/>
        <v>Aralık</v>
      </c>
      <c r="E2917" s="29">
        <f t="shared" si="318"/>
        <v>4</v>
      </c>
      <c r="F2917" s="29">
        <f t="shared" si="319"/>
        <v>52</v>
      </c>
      <c r="G2917" s="29">
        <f t="shared" si="320"/>
        <v>7</v>
      </c>
      <c r="H2917" s="29" t="str">
        <f t="shared" si="321"/>
        <v>Pazar</v>
      </c>
    </row>
    <row r="2918" spans="1:8" ht="10.5" customHeight="1" x14ac:dyDescent="0.25">
      <c r="A2918" s="28">
        <v>44921</v>
      </c>
      <c r="B2918" s="29">
        <f t="shared" si="315"/>
        <v>2022</v>
      </c>
      <c r="C2918" s="29">
        <f t="shared" si="316"/>
        <v>12</v>
      </c>
      <c r="D2918" s="29" t="str">
        <f t="shared" si="317"/>
        <v>Aralık</v>
      </c>
      <c r="E2918" s="29">
        <f t="shared" si="318"/>
        <v>4</v>
      </c>
      <c r="F2918" s="29">
        <f t="shared" si="319"/>
        <v>53</v>
      </c>
      <c r="G2918" s="29">
        <f t="shared" si="320"/>
        <v>1</v>
      </c>
      <c r="H2918" s="29" t="str">
        <f t="shared" si="321"/>
        <v>Pazartesi</v>
      </c>
    </row>
    <row r="2919" spans="1:8" ht="10.5" customHeight="1" x14ac:dyDescent="0.25">
      <c r="A2919" s="28">
        <v>44922</v>
      </c>
      <c r="B2919" s="29">
        <f t="shared" si="315"/>
        <v>2022</v>
      </c>
      <c r="C2919" s="29">
        <f t="shared" si="316"/>
        <v>12</v>
      </c>
      <c r="D2919" s="29" t="str">
        <f t="shared" si="317"/>
        <v>Aralık</v>
      </c>
      <c r="E2919" s="29">
        <f t="shared" si="318"/>
        <v>4</v>
      </c>
      <c r="F2919" s="29">
        <f t="shared" si="319"/>
        <v>53</v>
      </c>
      <c r="G2919" s="29">
        <f t="shared" si="320"/>
        <v>2</v>
      </c>
      <c r="H2919" s="29" t="str">
        <f t="shared" si="321"/>
        <v>Salı</v>
      </c>
    </row>
    <row r="2920" spans="1:8" ht="10.5" customHeight="1" x14ac:dyDescent="0.25">
      <c r="A2920" s="28">
        <v>44923</v>
      </c>
      <c r="B2920" s="29">
        <f t="shared" si="315"/>
        <v>2022</v>
      </c>
      <c r="C2920" s="29">
        <f t="shared" si="316"/>
        <v>12</v>
      </c>
      <c r="D2920" s="29" t="str">
        <f t="shared" si="317"/>
        <v>Aralık</v>
      </c>
      <c r="E2920" s="29">
        <f t="shared" si="318"/>
        <v>4</v>
      </c>
      <c r="F2920" s="29">
        <f t="shared" si="319"/>
        <v>53</v>
      </c>
      <c r="G2920" s="29">
        <f t="shared" si="320"/>
        <v>3</v>
      </c>
      <c r="H2920" s="29" t="str">
        <f t="shared" si="321"/>
        <v>Çarşamba</v>
      </c>
    </row>
    <row r="2921" spans="1:8" ht="10.5" customHeight="1" x14ac:dyDescent="0.25">
      <c r="A2921" s="28">
        <v>44924</v>
      </c>
      <c r="B2921" s="29">
        <f t="shared" si="315"/>
        <v>2022</v>
      </c>
      <c r="C2921" s="29">
        <f t="shared" si="316"/>
        <v>12</v>
      </c>
      <c r="D2921" s="29" t="str">
        <f t="shared" si="317"/>
        <v>Aralık</v>
      </c>
      <c r="E2921" s="29">
        <f t="shared" si="318"/>
        <v>4</v>
      </c>
      <c r="F2921" s="29">
        <f t="shared" si="319"/>
        <v>53</v>
      </c>
      <c r="G2921" s="29">
        <f t="shared" si="320"/>
        <v>4</v>
      </c>
      <c r="H2921" s="29" t="str">
        <f t="shared" si="321"/>
        <v>Perşembe</v>
      </c>
    </row>
    <row r="2922" spans="1:8" ht="10.5" customHeight="1" x14ac:dyDescent="0.25">
      <c r="A2922" s="28">
        <v>44925</v>
      </c>
      <c r="B2922" s="29">
        <f t="shared" si="315"/>
        <v>2022</v>
      </c>
      <c r="C2922" s="29">
        <f t="shared" si="316"/>
        <v>12</v>
      </c>
      <c r="D2922" s="29" t="str">
        <f t="shared" si="317"/>
        <v>Aralık</v>
      </c>
      <c r="E2922" s="29">
        <f t="shared" si="318"/>
        <v>4</v>
      </c>
      <c r="F2922" s="29">
        <f t="shared" si="319"/>
        <v>53</v>
      </c>
      <c r="G2922" s="29">
        <f t="shared" si="320"/>
        <v>5</v>
      </c>
      <c r="H2922" s="29" t="str">
        <f t="shared" si="321"/>
        <v>Cuma</v>
      </c>
    </row>
    <row r="2923" spans="1:8" ht="10.5" customHeight="1" x14ac:dyDescent="0.25">
      <c r="A2923" s="28">
        <v>44926</v>
      </c>
      <c r="B2923" s="29">
        <f t="shared" si="315"/>
        <v>2022</v>
      </c>
      <c r="C2923" s="29">
        <f t="shared" si="316"/>
        <v>12</v>
      </c>
      <c r="D2923" s="29" t="str">
        <f t="shared" si="317"/>
        <v>Aralık</v>
      </c>
      <c r="E2923" s="29">
        <f t="shared" si="318"/>
        <v>4</v>
      </c>
      <c r="F2923" s="29">
        <f t="shared" si="319"/>
        <v>53</v>
      </c>
      <c r="G2923" s="29">
        <f t="shared" si="320"/>
        <v>6</v>
      </c>
      <c r="H2923" s="29" t="str">
        <f t="shared" si="321"/>
        <v>Cumartesi</v>
      </c>
    </row>
    <row r="2924" spans="1:8" ht="10.5" customHeight="1" x14ac:dyDescent="0.25">
      <c r="A2924" s="28">
        <v>44927</v>
      </c>
      <c r="B2924" s="29">
        <f t="shared" si="315"/>
        <v>2023</v>
      </c>
      <c r="C2924" s="29">
        <f t="shared" si="316"/>
        <v>1</v>
      </c>
      <c r="D2924" s="29" t="str">
        <f t="shared" si="317"/>
        <v>Ocak</v>
      </c>
      <c r="E2924" s="29">
        <f t="shared" si="318"/>
        <v>1</v>
      </c>
      <c r="F2924" s="29">
        <f t="shared" si="319"/>
        <v>1</v>
      </c>
      <c r="G2924" s="29">
        <f t="shared" si="320"/>
        <v>7</v>
      </c>
      <c r="H2924" s="29" t="str">
        <f t="shared" si="321"/>
        <v>Pazar</v>
      </c>
    </row>
    <row r="2925" spans="1:8" ht="10.5" customHeight="1" x14ac:dyDescent="0.25">
      <c r="A2925" s="28">
        <v>44928</v>
      </c>
      <c r="B2925" s="29">
        <f t="shared" si="315"/>
        <v>2023</v>
      </c>
      <c r="C2925" s="29">
        <f t="shared" si="316"/>
        <v>1</v>
      </c>
      <c r="D2925" s="29" t="str">
        <f t="shared" si="317"/>
        <v>Ocak</v>
      </c>
      <c r="E2925" s="29">
        <f t="shared" si="318"/>
        <v>1</v>
      </c>
      <c r="F2925" s="29">
        <f t="shared" si="319"/>
        <v>2</v>
      </c>
      <c r="G2925" s="29">
        <f t="shared" si="320"/>
        <v>1</v>
      </c>
      <c r="H2925" s="29" t="str">
        <f t="shared" si="321"/>
        <v>Pazartesi</v>
      </c>
    </row>
    <row r="2926" spans="1:8" ht="10.5" customHeight="1" x14ac:dyDescent="0.25">
      <c r="A2926" s="28">
        <v>44929</v>
      </c>
      <c r="B2926" s="29">
        <f t="shared" si="315"/>
        <v>2023</v>
      </c>
      <c r="C2926" s="29">
        <f t="shared" si="316"/>
        <v>1</v>
      </c>
      <c r="D2926" s="29" t="str">
        <f t="shared" si="317"/>
        <v>Ocak</v>
      </c>
      <c r="E2926" s="29">
        <f t="shared" si="318"/>
        <v>1</v>
      </c>
      <c r="F2926" s="29">
        <f t="shared" si="319"/>
        <v>2</v>
      </c>
      <c r="G2926" s="29">
        <f t="shared" si="320"/>
        <v>2</v>
      </c>
      <c r="H2926" s="29" t="str">
        <f t="shared" si="321"/>
        <v>Salı</v>
      </c>
    </row>
    <row r="2927" spans="1:8" ht="10.5" customHeight="1" x14ac:dyDescent="0.25">
      <c r="A2927" s="28">
        <v>44930</v>
      </c>
      <c r="B2927" s="29">
        <f t="shared" si="315"/>
        <v>2023</v>
      </c>
      <c r="C2927" s="29">
        <f t="shared" si="316"/>
        <v>1</v>
      </c>
      <c r="D2927" s="29" t="str">
        <f t="shared" si="317"/>
        <v>Ocak</v>
      </c>
      <c r="E2927" s="29">
        <f t="shared" si="318"/>
        <v>1</v>
      </c>
      <c r="F2927" s="29">
        <f t="shared" si="319"/>
        <v>2</v>
      </c>
      <c r="G2927" s="29">
        <f t="shared" si="320"/>
        <v>3</v>
      </c>
      <c r="H2927" s="29" t="str">
        <f t="shared" si="321"/>
        <v>Çarşamba</v>
      </c>
    </row>
    <row r="2928" spans="1:8" ht="10.5" customHeight="1" x14ac:dyDescent="0.25">
      <c r="A2928" s="28">
        <v>44931</v>
      </c>
      <c r="B2928" s="29">
        <f t="shared" si="315"/>
        <v>2023</v>
      </c>
      <c r="C2928" s="29">
        <f t="shared" si="316"/>
        <v>1</v>
      </c>
      <c r="D2928" s="29" t="str">
        <f t="shared" si="317"/>
        <v>Ocak</v>
      </c>
      <c r="E2928" s="29">
        <f t="shared" si="318"/>
        <v>1</v>
      </c>
      <c r="F2928" s="29">
        <f t="shared" si="319"/>
        <v>2</v>
      </c>
      <c r="G2928" s="29">
        <f t="shared" si="320"/>
        <v>4</v>
      </c>
      <c r="H2928" s="29" t="str">
        <f t="shared" si="321"/>
        <v>Perşembe</v>
      </c>
    </row>
    <row r="2929" spans="1:8" ht="10.5" customHeight="1" x14ac:dyDescent="0.25">
      <c r="A2929" s="28">
        <v>44932</v>
      </c>
      <c r="B2929" s="29">
        <f t="shared" si="315"/>
        <v>2023</v>
      </c>
      <c r="C2929" s="29">
        <f t="shared" si="316"/>
        <v>1</v>
      </c>
      <c r="D2929" s="29" t="str">
        <f t="shared" si="317"/>
        <v>Ocak</v>
      </c>
      <c r="E2929" s="29">
        <f t="shared" si="318"/>
        <v>1</v>
      </c>
      <c r="F2929" s="29">
        <f t="shared" si="319"/>
        <v>2</v>
      </c>
      <c r="G2929" s="29">
        <f t="shared" si="320"/>
        <v>5</v>
      </c>
      <c r="H2929" s="29" t="str">
        <f t="shared" si="321"/>
        <v>Cuma</v>
      </c>
    </row>
    <row r="2930" spans="1:8" ht="10.5" customHeight="1" x14ac:dyDescent="0.25">
      <c r="A2930" s="28">
        <v>44933</v>
      </c>
      <c r="B2930" s="29">
        <f t="shared" si="315"/>
        <v>2023</v>
      </c>
      <c r="C2930" s="29">
        <f t="shared" si="316"/>
        <v>1</v>
      </c>
      <c r="D2930" s="29" t="str">
        <f t="shared" si="317"/>
        <v>Ocak</v>
      </c>
      <c r="E2930" s="29">
        <f t="shared" si="318"/>
        <v>1</v>
      </c>
      <c r="F2930" s="29">
        <f t="shared" si="319"/>
        <v>2</v>
      </c>
      <c r="G2930" s="29">
        <f t="shared" si="320"/>
        <v>6</v>
      </c>
      <c r="H2930" s="29" t="str">
        <f t="shared" si="321"/>
        <v>Cumartesi</v>
      </c>
    </row>
    <row r="2931" spans="1:8" ht="10.5" customHeight="1" x14ac:dyDescent="0.25">
      <c r="A2931" s="28">
        <v>44934</v>
      </c>
      <c r="B2931" s="29">
        <f t="shared" si="315"/>
        <v>2023</v>
      </c>
      <c r="C2931" s="29">
        <f t="shared" si="316"/>
        <v>1</v>
      </c>
      <c r="D2931" s="29" t="str">
        <f t="shared" si="317"/>
        <v>Ocak</v>
      </c>
      <c r="E2931" s="29">
        <f t="shared" si="318"/>
        <v>1</v>
      </c>
      <c r="F2931" s="29">
        <f t="shared" si="319"/>
        <v>2</v>
      </c>
      <c r="G2931" s="29">
        <f t="shared" si="320"/>
        <v>7</v>
      </c>
      <c r="H2931" s="29" t="str">
        <f t="shared" si="321"/>
        <v>Pazar</v>
      </c>
    </row>
    <row r="2932" spans="1:8" ht="10.5" customHeight="1" x14ac:dyDescent="0.25">
      <c r="A2932" s="28">
        <v>44935</v>
      </c>
      <c r="B2932" s="29">
        <f t="shared" si="315"/>
        <v>2023</v>
      </c>
      <c r="C2932" s="29">
        <f t="shared" si="316"/>
        <v>1</v>
      </c>
      <c r="D2932" s="29" t="str">
        <f t="shared" si="317"/>
        <v>Ocak</v>
      </c>
      <c r="E2932" s="29">
        <f t="shared" si="318"/>
        <v>1</v>
      </c>
      <c r="F2932" s="29">
        <f t="shared" si="319"/>
        <v>3</v>
      </c>
      <c r="G2932" s="29">
        <f t="shared" si="320"/>
        <v>1</v>
      </c>
      <c r="H2932" s="29" t="str">
        <f t="shared" si="321"/>
        <v>Pazartesi</v>
      </c>
    </row>
    <row r="2933" spans="1:8" ht="10.5" customHeight="1" x14ac:dyDescent="0.25">
      <c r="A2933" s="28">
        <v>44936</v>
      </c>
      <c r="B2933" s="29">
        <f t="shared" si="315"/>
        <v>2023</v>
      </c>
      <c r="C2933" s="29">
        <f t="shared" si="316"/>
        <v>1</v>
      </c>
      <c r="D2933" s="29" t="str">
        <f t="shared" si="317"/>
        <v>Ocak</v>
      </c>
      <c r="E2933" s="29">
        <f t="shared" si="318"/>
        <v>1</v>
      </c>
      <c r="F2933" s="29">
        <f t="shared" si="319"/>
        <v>3</v>
      </c>
      <c r="G2933" s="29">
        <f t="shared" si="320"/>
        <v>2</v>
      </c>
      <c r="H2933" s="29" t="str">
        <f t="shared" si="321"/>
        <v>Salı</v>
      </c>
    </row>
    <row r="2934" spans="1:8" ht="10.5" customHeight="1" x14ac:dyDescent="0.25">
      <c r="A2934" s="28">
        <v>44937</v>
      </c>
      <c r="B2934" s="29">
        <f t="shared" si="315"/>
        <v>2023</v>
      </c>
      <c r="C2934" s="29">
        <f t="shared" si="316"/>
        <v>1</v>
      </c>
      <c r="D2934" s="29" t="str">
        <f t="shared" si="317"/>
        <v>Ocak</v>
      </c>
      <c r="E2934" s="29">
        <f t="shared" si="318"/>
        <v>1</v>
      </c>
      <c r="F2934" s="29">
        <f t="shared" si="319"/>
        <v>3</v>
      </c>
      <c r="G2934" s="29">
        <f t="shared" si="320"/>
        <v>3</v>
      </c>
      <c r="H2934" s="29" t="str">
        <f t="shared" si="321"/>
        <v>Çarşamba</v>
      </c>
    </row>
    <row r="2935" spans="1:8" ht="10.5" customHeight="1" x14ac:dyDescent="0.25">
      <c r="A2935" s="28">
        <v>44938</v>
      </c>
      <c r="B2935" s="29">
        <f t="shared" si="315"/>
        <v>2023</v>
      </c>
      <c r="C2935" s="29">
        <f t="shared" si="316"/>
        <v>1</v>
      </c>
      <c r="D2935" s="29" t="str">
        <f t="shared" si="317"/>
        <v>Ocak</v>
      </c>
      <c r="E2935" s="29">
        <f t="shared" si="318"/>
        <v>1</v>
      </c>
      <c r="F2935" s="29">
        <f t="shared" si="319"/>
        <v>3</v>
      </c>
      <c r="G2935" s="29">
        <f t="shared" si="320"/>
        <v>4</v>
      </c>
      <c r="H2935" s="29" t="str">
        <f t="shared" si="321"/>
        <v>Perşembe</v>
      </c>
    </row>
    <row r="2936" spans="1:8" ht="10.5" customHeight="1" x14ac:dyDescent="0.25">
      <c r="A2936" s="28">
        <v>44939</v>
      </c>
      <c r="B2936" s="29">
        <f t="shared" si="315"/>
        <v>2023</v>
      </c>
      <c r="C2936" s="29">
        <f t="shared" si="316"/>
        <v>1</v>
      </c>
      <c r="D2936" s="29" t="str">
        <f t="shared" si="317"/>
        <v>Ocak</v>
      </c>
      <c r="E2936" s="29">
        <f t="shared" si="318"/>
        <v>1</v>
      </c>
      <c r="F2936" s="29">
        <f t="shared" si="319"/>
        <v>3</v>
      </c>
      <c r="G2936" s="29">
        <f t="shared" si="320"/>
        <v>5</v>
      </c>
      <c r="H2936" s="29" t="str">
        <f t="shared" si="321"/>
        <v>Cuma</v>
      </c>
    </row>
    <row r="2937" spans="1:8" ht="10.5" customHeight="1" x14ac:dyDescent="0.25">
      <c r="A2937" s="28">
        <v>44940</v>
      </c>
      <c r="B2937" s="29">
        <f t="shared" si="315"/>
        <v>2023</v>
      </c>
      <c r="C2937" s="29">
        <f t="shared" si="316"/>
        <v>1</v>
      </c>
      <c r="D2937" s="29" t="str">
        <f t="shared" si="317"/>
        <v>Ocak</v>
      </c>
      <c r="E2937" s="29">
        <f t="shared" si="318"/>
        <v>1</v>
      </c>
      <c r="F2937" s="29">
        <f t="shared" si="319"/>
        <v>3</v>
      </c>
      <c r="G2937" s="29">
        <f t="shared" si="320"/>
        <v>6</v>
      </c>
      <c r="H2937" s="29" t="str">
        <f t="shared" si="321"/>
        <v>Cumartesi</v>
      </c>
    </row>
    <row r="2938" spans="1:8" ht="10.5" customHeight="1" x14ac:dyDescent="0.25">
      <c r="A2938" s="28">
        <v>44941</v>
      </c>
      <c r="B2938" s="29">
        <f t="shared" si="315"/>
        <v>2023</v>
      </c>
      <c r="C2938" s="29">
        <f t="shared" si="316"/>
        <v>1</v>
      </c>
      <c r="D2938" s="29" t="str">
        <f t="shared" si="317"/>
        <v>Ocak</v>
      </c>
      <c r="E2938" s="29">
        <f t="shared" si="318"/>
        <v>1</v>
      </c>
      <c r="F2938" s="29">
        <f t="shared" si="319"/>
        <v>3</v>
      </c>
      <c r="G2938" s="29">
        <f t="shared" si="320"/>
        <v>7</v>
      </c>
      <c r="H2938" s="29" t="str">
        <f t="shared" si="321"/>
        <v>Pazar</v>
      </c>
    </row>
    <row r="2939" spans="1:8" ht="10.5" customHeight="1" x14ac:dyDescent="0.25">
      <c r="A2939" s="28">
        <v>44942</v>
      </c>
      <c r="B2939" s="29">
        <f t="shared" si="315"/>
        <v>2023</v>
      </c>
      <c r="C2939" s="29">
        <f t="shared" si="316"/>
        <v>1</v>
      </c>
      <c r="D2939" s="29" t="str">
        <f t="shared" si="317"/>
        <v>Ocak</v>
      </c>
      <c r="E2939" s="29">
        <f t="shared" si="318"/>
        <v>1</v>
      </c>
      <c r="F2939" s="29">
        <f t="shared" si="319"/>
        <v>4</v>
      </c>
      <c r="G2939" s="29">
        <f t="shared" si="320"/>
        <v>1</v>
      </c>
      <c r="H2939" s="29" t="str">
        <f t="shared" si="321"/>
        <v>Pazartesi</v>
      </c>
    </row>
    <row r="2940" spans="1:8" ht="10.5" customHeight="1" x14ac:dyDescent="0.25">
      <c r="A2940" s="28">
        <v>44943</v>
      </c>
      <c r="B2940" s="29">
        <f t="shared" si="315"/>
        <v>2023</v>
      </c>
      <c r="C2940" s="29">
        <f t="shared" si="316"/>
        <v>1</v>
      </c>
      <c r="D2940" s="29" t="str">
        <f t="shared" si="317"/>
        <v>Ocak</v>
      </c>
      <c r="E2940" s="29">
        <f t="shared" si="318"/>
        <v>1</v>
      </c>
      <c r="F2940" s="29">
        <f t="shared" si="319"/>
        <v>4</v>
      </c>
      <c r="G2940" s="29">
        <f t="shared" si="320"/>
        <v>2</v>
      </c>
      <c r="H2940" s="29" t="str">
        <f t="shared" si="321"/>
        <v>Salı</v>
      </c>
    </row>
    <row r="2941" spans="1:8" ht="10.5" customHeight="1" x14ac:dyDescent="0.25">
      <c r="A2941" s="28">
        <v>44944</v>
      </c>
      <c r="B2941" s="29">
        <f t="shared" si="315"/>
        <v>2023</v>
      </c>
      <c r="C2941" s="29">
        <f t="shared" si="316"/>
        <v>1</v>
      </c>
      <c r="D2941" s="29" t="str">
        <f t="shared" si="317"/>
        <v>Ocak</v>
      </c>
      <c r="E2941" s="29">
        <f t="shared" si="318"/>
        <v>1</v>
      </c>
      <c r="F2941" s="29">
        <f t="shared" si="319"/>
        <v>4</v>
      </c>
      <c r="G2941" s="29">
        <f t="shared" si="320"/>
        <v>3</v>
      </c>
      <c r="H2941" s="29" t="str">
        <f t="shared" si="321"/>
        <v>Çarşamba</v>
      </c>
    </row>
    <row r="2942" spans="1:8" ht="10.5" customHeight="1" x14ac:dyDescent="0.25">
      <c r="A2942" s="28">
        <v>44945</v>
      </c>
      <c r="B2942" s="29">
        <f t="shared" si="315"/>
        <v>2023</v>
      </c>
      <c r="C2942" s="29">
        <f t="shared" si="316"/>
        <v>1</v>
      </c>
      <c r="D2942" s="29" t="str">
        <f t="shared" si="317"/>
        <v>Ocak</v>
      </c>
      <c r="E2942" s="29">
        <f t="shared" si="318"/>
        <v>1</v>
      </c>
      <c r="F2942" s="29">
        <f t="shared" si="319"/>
        <v>4</v>
      </c>
      <c r="G2942" s="29">
        <f t="shared" si="320"/>
        <v>4</v>
      </c>
      <c r="H2942" s="29" t="str">
        <f t="shared" si="321"/>
        <v>Perşembe</v>
      </c>
    </row>
    <row r="2943" spans="1:8" ht="10.5" customHeight="1" x14ac:dyDescent="0.25">
      <c r="A2943" s="28">
        <v>44946</v>
      </c>
      <c r="B2943" s="29">
        <f t="shared" si="315"/>
        <v>2023</v>
      </c>
      <c r="C2943" s="29">
        <f t="shared" si="316"/>
        <v>1</v>
      </c>
      <c r="D2943" s="29" t="str">
        <f t="shared" si="317"/>
        <v>Ocak</v>
      </c>
      <c r="E2943" s="29">
        <f t="shared" si="318"/>
        <v>1</v>
      </c>
      <c r="F2943" s="29">
        <f t="shared" si="319"/>
        <v>4</v>
      </c>
      <c r="G2943" s="29">
        <f t="shared" si="320"/>
        <v>5</v>
      </c>
      <c r="H2943" s="29" t="str">
        <f t="shared" si="321"/>
        <v>Cuma</v>
      </c>
    </row>
    <row r="2944" spans="1:8" ht="10.5" customHeight="1" x14ac:dyDescent="0.25">
      <c r="A2944" s="28">
        <v>44947</v>
      </c>
      <c r="B2944" s="29">
        <f t="shared" si="315"/>
        <v>2023</v>
      </c>
      <c r="C2944" s="29">
        <f t="shared" si="316"/>
        <v>1</v>
      </c>
      <c r="D2944" s="29" t="str">
        <f t="shared" si="317"/>
        <v>Ocak</v>
      </c>
      <c r="E2944" s="29">
        <f t="shared" si="318"/>
        <v>1</v>
      </c>
      <c r="F2944" s="29">
        <f t="shared" si="319"/>
        <v>4</v>
      </c>
      <c r="G2944" s="29">
        <f t="shared" si="320"/>
        <v>6</v>
      </c>
      <c r="H2944" s="29" t="str">
        <f t="shared" si="321"/>
        <v>Cumartesi</v>
      </c>
    </row>
    <row r="2945" spans="1:8" ht="10.5" customHeight="1" x14ac:dyDescent="0.25">
      <c r="A2945" s="28">
        <v>44948</v>
      </c>
      <c r="B2945" s="29">
        <f t="shared" si="315"/>
        <v>2023</v>
      </c>
      <c r="C2945" s="29">
        <f t="shared" si="316"/>
        <v>1</v>
      </c>
      <c r="D2945" s="29" t="str">
        <f t="shared" si="317"/>
        <v>Ocak</v>
      </c>
      <c r="E2945" s="29">
        <f t="shared" si="318"/>
        <v>1</v>
      </c>
      <c r="F2945" s="29">
        <f t="shared" si="319"/>
        <v>4</v>
      </c>
      <c r="G2945" s="29">
        <f t="shared" si="320"/>
        <v>7</v>
      </c>
      <c r="H2945" s="29" t="str">
        <f t="shared" si="321"/>
        <v>Pazar</v>
      </c>
    </row>
    <row r="2946" spans="1:8" ht="10.5" customHeight="1" x14ac:dyDescent="0.25">
      <c r="A2946" s="28">
        <v>44949</v>
      </c>
      <c r="B2946" s="29">
        <f t="shared" ref="B2946:B3009" si="322">IF(A2946="","",YEAR(A2946))</f>
        <v>2023</v>
      </c>
      <c r="C2946" s="29">
        <f t="shared" ref="C2946:C3009" si="323">IF(A2946="","",MONTH(A2946))</f>
        <v>1</v>
      </c>
      <c r="D2946" s="29" t="str">
        <f t="shared" ref="D2946:D3009" si="324">IF(A2946="","",CHOOSE(MONTH(A2946),"Ocak","Şubat","Mart","Nisan","Mayıs","Haziran","Temmuz","Ağustos","Eylül","Ekim","Kasım","Aralık"))</f>
        <v>Ocak</v>
      </c>
      <c r="E2946" s="29">
        <f t="shared" ref="E2946:E3009" si="325">IF(A2946="","",ROUNDUP(MONTH(A2946)/3,0))</f>
        <v>1</v>
      </c>
      <c r="F2946" s="29">
        <f t="shared" ref="F2946:F3009" si="326">IF(A2946="","",WEEKNUM(A2946,2))</f>
        <v>5</v>
      </c>
      <c r="G2946" s="29">
        <f t="shared" ref="G2946:G3009" si="327">IF(A2946="","",WEEKDAY(A2946,2))</f>
        <v>1</v>
      </c>
      <c r="H2946" s="29" t="str">
        <f t="shared" ref="H2946:H3009" si="328">IF(A2946="","",CHOOSE(WEEKDAY(A2946,2),"Pazartesi","Salı","Çarşamba","Perşembe","Cuma","Cumartesi","Pazar"))</f>
        <v>Pazartesi</v>
      </c>
    </row>
    <row r="2947" spans="1:8" ht="10.5" customHeight="1" x14ac:dyDescent="0.25">
      <c r="A2947" s="28">
        <v>44950</v>
      </c>
      <c r="B2947" s="29">
        <f t="shared" si="322"/>
        <v>2023</v>
      </c>
      <c r="C2947" s="29">
        <f t="shared" si="323"/>
        <v>1</v>
      </c>
      <c r="D2947" s="29" t="str">
        <f t="shared" si="324"/>
        <v>Ocak</v>
      </c>
      <c r="E2947" s="29">
        <f t="shared" si="325"/>
        <v>1</v>
      </c>
      <c r="F2947" s="29">
        <f t="shared" si="326"/>
        <v>5</v>
      </c>
      <c r="G2947" s="29">
        <f t="shared" si="327"/>
        <v>2</v>
      </c>
      <c r="H2947" s="29" t="str">
        <f t="shared" si="328"/>
        <v>Salı</v>
      </c>
    </row>
    <row r="2948" spans="1:8" ht="10.5" customHeight="1" x14ac:dyDescent="0.25">
      <c r="A2948" s="28">
        <v>44951</v>
      </c>
      <c r="B2948" s="29">
        <f t="shared" si="322"/>
        <v>2023</v>
      </c>
      <c r="C2948" s="29">
        <f t="shared" si="323"/>
        <v>1</v>
      </c>
      <c r="D2948" s="29" t="str">
        <f t="shared" si="324"/>
        <v>Ocak</v>
      </c>
      <c r="E2948" s="29">
        <f t="shared" si="325"/>
        <v>1</v>
      </c>
      <c r="F2948" s="29">
        <f t="shared" si="326"/>
        <v>5</v>
      </c>
      <c r="G2948" s="29">
        <f t="shared" si="327"/>
        <v>3</v>
      </c>
      <c r="H2948" s="29" t="str">
        <f t="shared" si="328"/>
        <v>Çarşamba</v>
      </c>
    </row>
    <row r="2949" spans="1:8" ht="10.5" customHeight="1" x14ac:dyDescent="0.25">
      <c r="A2949" s="28">
        <v>44952</v>
      </c>
      <c r="B2949" s="29">
        <f t="shared" si="322"/>
        <v>2023</v>
      </c>
      <c r="C2949" s="29">
        <f t="shared" si="323"/>
        <v>1</v>
      </c>
      <c r="D2949" s="29" t="str">
        <f t="shared" si="324"/>
        <v>Ocak</v>
      </c>
      <c r="E2949" s="29">
        <f t="shared" si="325"/>
        <v>1</v>
      </c>
      <c r="F2949" s="29">
        <f t="shared" si="326"/>
        <v>5</v>
      </c>
      <c r="G2949" s="29">
        <f t="shared" si="327"/>
        <v>4</v>
      </c>
      <c r="H2949" s="29" t="str">
        <f t="shared" si="328"/>
        <v>Perşembe</v>
      </c>
    </row>
    <row r="2950" spans="1:8" ht="10.5" customHeight="1" x14ac:dyDescent="0.25">
      <c r="A2950" s="28">
        <v>44953</v>
      </c>
      <c r="B2950" s="29">
        <f t="shared" si="322"/>
        <v>2023</v>
      </c>
      <c r="C2950" s="29">
        <f t="shared" si="323"/>
        <v>1</v>
      </c>
      <c r="D2950" s="29" t="str">
        <f t="shared" si="324"/>
        <v>Ocak</v>
      </c>
      <c r="E2950" s="29">
        <f t="shared" si="325"/>
        <v>1</v>
      </c>
      <c r="F2950" s="29">
        <f t="shared" si="326"/>
        <v>5</v>
      </c>
      <c r="G2950" s="29">
        <f t="shared" si="327"/>
        <v>5</v>
      </c>
      <c r="H2950" s="29" t="str">
        <f t="shared" si="328"/>
        <v>Cuma</v>
      </c>
    </row>
    <row r="2951" spans="1:8" ht="10.5" customHeight="1" x14ac:dyDescent="0.25">
      <c r="A2951" s="28">
        <v>44954</v>
      </c>
      <c r="B2951" s="29">
        <f t="shared" si="322"/>
        <v>2023</v>
      </c>
      <c r="C2951" s="29">
        <f t="shared" si="323"/>
        <v>1</v>
      </c>
      <c r="D2951" s="29" t="str">
        <f t="shared" si="324"/>
        <v>Ocak</v>
      </c>
      <c r="E2951" s="29">
        <f t="shared" si="325"/>
        <v>1</v>
      </c>
      <c r="F2951" s="29">
        <f t="shared" si="326"/>
        <v>5</v>
      </c>
      <c r="G2951" s="29">
        <f t="shared" si="327"/>
        <v>6</v>
      </c>
      <c r="H2951" s="29" t="str">
        <f t="shared" si="328"/>
        <v>Cumartesi</v>
      </c>
    </row>
    <row r="2952" spans="1:8" ht="10.5" customHeight="1" x14ac:dyDescent="0.25">
      <c r="A2952" s="28">
        <v>44955</v>
      </c>
      <c r="B2952" s="29">
        <f t="shared" si="322"/>
        <v>2023</v>
      </c>
      <c r="C2952" s="29">
        <f t="shared" si="323"/>
        <v>1</v>
      </c>
      <c r="D2952" s="29" t="str">
        <f t="shared" si="324"/>
        <v>Ocak</v>
      </c>
      <c r="E2952" s="29">
        <f t="shared" si="325"/>
        <v>1</v>
      </c>
      <c r="F2952" s="29">
        <f t="shared" si="326"/>
        <v>5</v>
      </c>
      <c r="G2952" s="29">
        <f t="shared" si="327"/>
        <v>7</v>
      </c>
      <c r="H2952" s="29" t="str">
        <f t="shared" si="328"/>
        <v>Pazar</v>
      </c>
    </row>
    <row r="2953" spans="1:8" ht="10.5" customHeight="1" x14ac:dyDescent="0.25">
      <c r="A2953" s="28">
        <v>44956</v>
      </c>
      <c r="B2953" s="29">
        <f t="shared" si="322"/>
        <v>2023</v>
      </c>
      <c r="C2953" s="29">
        <f t="shared" si="323"/>
        <v>1</v>
      </c>
      <c r="D2953" s="29" t="str">
        <f t="shared" si="324"/>
        <v>Ocak</v>
      </c>
      <c r="E2953" s="29">
        <f t="shared" si="325"/>
        <v>1</v>
      </c>
      <c r="F2953" s="29">
        <f t="shared" si="326"/>
        <v>6</v>
      </c>
      <c r="G2953" s="29">
        <f t="shared" si="327"/>
        <v>1</v>
      </c>
      <c r="H2953" s="29" t="str">
        <f t="shared" si="328"/>
        <v>Pazartesi</v>
      </c>
    </row>
    <row r="2954" spans="1:8" ht="10.5" customHeight="1" x14ac:dyDescent="0.25">
      <c r="A2954" s="28">
        <v>44957</v>
      </c>
      <c r="B2954" s="29">
        <f t="shared" si="322"/>
        <v>2023</v>
      </c>
      <c r="C2954" s="29">
        <f t="shared" si="323"/>
        <v>1</v>
      </c>
      <c r="D2954" s="29" t="str">
        <f t="shared" si="324"/>
        <v>Ocak</v>
      </c>
      <c r="E2954" s="29">
        <f t="shared" si="325"/>
        <v>1</v>
      </c>
      <c r="F2954" s="29">
        <f t="shared" si="326"/>
        <v>6</v>
      </c>
      <c r="G2954" s="29">
        <f t="shared" si="327"/>
        <v>2</v>
      </c>
      <c r="H2954" s="29" t="str">
        <f t="shared" si="328"/>
        <v>Salı</v>
      </c>
    </row>
    <row r="2955" spans="1:8" ht="10.5" customHeight="1" x14ac:dyDescent="0.25">
      <c r="A2955" s="28">
        <v>44958</v>
      </c>
      <c r="B2955" s="29">
        <f t="shared" si="322"/>
        <v>2023</v>
      </c>
      <c r="C2955" s="29">
        <f t="shared" si="323"/>
        <v>2</v>
      </c>
      <c r="D2955" s="29" t="str">
        <f t="shared" si="324"/>
        <v>Şubat</v>
      </c>
      <c r="E2955" s="29">
        <f t="shared" si="325"/>
        <v>1</v>
      </c>
      <c r="F2955" s="29">
        <f t="shared" si="326"/>
        <v>6</v>
      </c>
      <c r="G2955" s="29">
        <f t="shared" si="327"/>
        <v>3</v>
      </c>
      <c r="H2955" s="29" t="str">
        <f t="shared" si="328"/>
        <v>Çarşamba</v>
      </c>
    </row>
    <row r="2956" spans="1:8" ht="10.5" customHeight="1" x14ac:dyDescent="0.25">
      <c r="A2956" s="28">
        <v>44959</v>
      </c>
      <c r="B2956" s="29">
        <f t="shared" si="322"/>
        <v>2023</v>
      </c>
      <c r="C2956" s="29">
        <f t="shared" si="323"/>
        <v>2</v>
      </c>
      <c r="D2956" s="29" t="str">
        <f t="shared" si="324"/>
        <v>Şubat</v>
      </c>
      <c r="E2956" s="29">
        <f t="shared" si="325"/>
        <v>1</v>
      </c>
      <c r="F2956" s="29">
        <f t="shared" si="326"/>
        <v>6</v>
      </c>
      <c r="G2956" s="29">
        <f t="shared" si="327"/>
        <v>4</v>
      </c>
      <c r="H2956" s="29" t="str">
        <f t="shared" si="328"/>
        <v>Perşembe</v>
      </c>
    </row>
    <row r="2957" spans="1:8" ht="10.5" customHeight="1" x14ac:dyDescent="0.25">
      <c r="A2957" s="28">
        <v>44960</v>
      </c>
      <c r="B2957" s="29">
        <f t="shared" si="322"/>
        <v>2023</v>
      </c>
      <c r="C2957" s="29">
        <f t="shared" si="323"/>
        <v>2</v>
      </c>
      <c r="D2957" s="29" t="str">
        <f t="shared" si="324"/>
        <v>Şubat</v>
      </c>
      <c r="E2957" s="29">
        <f t="shared" si="325"/>
        <v>1</v>
      </c>
      <c r="F2957" s="29">
        <f t="shared" si="326"/>
        <v>6</v>
      </c>
      <c r="G2957" s="29">
        <f t="shared" si="327"/>
        <v>5</v>
      </c>
      <c r="H2957" s="29" t="str">
        <f t="shared" si="328"/>
        <v>Cuma</v>
      </c>
    </row>
    <row r="2958" spans="1:8" ht="10.5" customHeight="1" x14ac:dyDescent="0.25">
      <c r="A2958" s="28">
        <v>44961</v>
      </c>
      <c r="B2958" s="29">
        <f t="shared" si="322"/>
        <v>2023</v>
      </c>
      <c r="C2958" s="29">
        <f t="shared" si="323"/>
        <v>2</v>
      </c>
      <c r="D2958" s="29" t="str">
        <f t="shared" si="324"/>
        <v>Şubat</v>
      </c>
      <c r="E2958" s="29">
        <f t="shared" si="325"/>
        <v>1</v>
      </c>
      <c r="F2958" s="29">
        <f t="shared" si="326"/>
        <v>6</v>
      </c>
      <c r="G2958" s="29">
        <f t="shared" si="327"/>
        <v>6</v>
      </c>
      <c r="H2958" s="29" t="str">
        <f t="shared" si="328"/>
        <v>Cumartesi</v>
      </c>
    </row>
    <row r="2959" spans="1:8" ht="10.5" customHeight="1" x14ac:dyDescent="0.25">
      <c r="A2959" s="28">
        <v>44962</v>
      </c>
      <c r="B2959" s="29">
        <f t="shared" si="322"/>
        <v>2023</v>
      </c>
      <c r="C2959" s="29">
        <f t="shared" si="323"/>
        <v>2</v>
      </c>
      <c r="D2959" s="29" t="str">
        <f t="shared" si="324"/>
        <v>Şubat</v>
      </c>
      <c r="E2959" s="29">
        <f t="shared" si="325"/>
        <v>1</v>
      </c>
      <c r="F2959" s="29">
        <f t="shared" si="326"/>
        <v>6</v>
      </c>
      <c r="G2959" s="29">
        <f t="shared" si="327"/>
        <v>7</v>
      </c>
      <c r="H2959" s="29" t="str">
        <f t="shared" si="328"/>
        <v>Pazar</v>
      </c>
    </row>
    <row r="2960" spans="1:8" ht="10.5" customHeight="1" x14ac:dyDescent="0.25">
      <c r="A2960" s="28">
        <v>44963</v>
      </c>
      <c r="B2960" s="29">
        <f t="shared" si="322"/>
        <v>2023</v>
      </c>
      <c r="C2960" s="29">
        <f t="shared" si="323"/>
        <v>2</v>
      </c>
      <c r="D2960" s="29" t="str">
        <f t="shared" si="324"/>
        <v>Şubat</v>
      </c>
      <c r="E2960" s="29">
        <f t="shared" si="325"/>
        <v>1</v>
      </c>
      <c r="F2960" s="29">
        <f t="shared" si="326"/>
        <v>7</v>
      </c>
      <c r="G2960" s="29">
        <f t="shared" si="327"/>
        <v>1</v>
      </c>
      <c r="H2960" s="29" t="str">
        <f t="shared" si="328"/>
        <v>Pazartesi</v>
      </c>
    </row>
    <row r="2961" spans="1:8" ht="10.5" customHeight="1" x14ac:dyDescent="0.25">
      <c r="A2961" s="28">
        <v>44964</v>
      </c>
      <c r="B2961" s="29">
        <f t="shared" si="322"/>
        <v>2023</v>
      </c>
      <c r="C2961" s="29">
        <f t="shared" si="323"/>
        <v>2</v>
      </c>
      <c r="D2961" s="29" t="str">
        <f t="shared" si="324"/>
        <v>Şubat</v>
      </c>
      <c r="E2961" s="29">
        <f t="shared" si="325"/>
        <v>1</v>
      </c>
      <c r="F2961" s="29">
        <f t="shared" si="326"/>
        <v>7</v>
      </c>
      <c r="G2961" s="29">
        <f t="shared" si="327"/>
        <v>2</v>
      </c>
      <c r="H2961" s="29" t="str">
        <f t="shared" si="328"/>
        <v>Salı</v>
      </c>
    </row>
    <row r="2962" spans="1:8" ht="10.5" customHeight="1" x14ac:dyDescent="0.25">
      <c r="A2962" s="28">
        <v>44965</v>
      </c>
      <c r="B2962" s="29">
        <f t="shared" si="322"/>
        <v>2023</v>
      </c>
      <c r="C2962" s="29">
        <f t="shared" si="323"/>
        <v>2</v>
      </c>
      <c r="D2962" s="29" t="str">
        <f t="shared" si="324"/>
        <v>Şubat</v>
      </c>
      <c r="E2962" s="29">
        <f t="shared" si="325"/>
        <v>1</v>
      </c>
      <c r="F2962" s="29">
        <f t="shared" si="326"/>
        <v>7</v>
      </c>
      <c r="G2962" s="29">
        <f t="shared" si="327"/>
        <v>3</v>
      </c>
      <c r="H2962" s="29" t="str">
        <f t="shared" si="328"/>
        <v>Çarşamba</v>
      </c>
    </row>
    <row r="2963" spans="1:8" ht="10.5" customHeight="1" x14ac:dyDescent="0.25">
      <c r="A2963" s="28">
        <v>44966</v>
      </c>
      <c r="B2963" s="29">
        <f t="shared" si="322"/>
        <v>2023</v>
      </c>
      <c r="C2963" s="29">
        <f t="shared" si="323"/>
        <v>2</v>
      </c>
      <c r="D2963" s="29" t="str">
        <f t="shared" si="324"/>
        <v>Şubat</v>
      </c>
      <c r="E2963" s="29">
        <f t="shared" si="325"/>
        <v>1</v>
      </c>
      <c r="F2963" s="29">
        <f t="shared" si="326"/>
        <v>7</v>
      </c>
      <c r="G2963" s="29">
        <f t="shared" si="327"/>
        <v>4</v>
      </c>
      <c r="H2963" s="29" t="str">
        <f t="shared" si="328"/>
        <v>Perşembe</v>
      </c>
    </row>
    <row r="2964" spans="1:8" ht="10.5" customHeight="1" x14ac:dyDescent="0.25">
      <c r="A2964" s="28">
        <v>44967</v>
      </c>
      <c r="B2964" s="29">
        <f t="shared" si="322"/>
        <v>2023</v>
      </c>
      <c r="C2964" s="29">
        <f t="shared" si="323"/>
        <v>2</v>
      </c>
      <c r="D2964" s="29" t="str">
        <f t="shared" si="324"/>
        <v>Şubat</v>
      </c>
      <c r="E2964" s="29">
        <f t="shared" si="325"/>
        <v>1</v>
      </c>
      <c r="F2964" s="29">
        <f t="shared" si="326"/>
        <v>7</v>
      </c>
      <c r="G2964" s="29">
        <f t="shared" si="327"/>
        <v>5</v>
      </c>
      <c r="H2964" s="29" t="str">
        <f t="shared" si="328"/>
        <v>Cuma</v>
      </c>
    </row>
    <row r="2965" spans="1:8" ht="10.5" customHeight="1" x14ac:dyDescent="0.25">
      <c r="A2965" s="28">
        <v>44968</v>
      </c>
      <c r="B2965" s="29">
        <f t="shared" si="322"/>
        <v>2023</v>
      </c>
      <c r="C2965" s="29">
        <f t="shared" si="323"/>
        <v>2</v>
      </c>
      <c r="D2965" s="29" t="str">
        <f t="shared" si="324"/>
        <v>Şubat</v>
      </c>
      <c r="E2965" s="29">
        <f t="shared" si="325"/>
        <v>1</v>
      </c>
      <c r="F2965" s="29">
        <f t="shared" si="326"/>
        <v>7</v>
      </c>
      <c r="G2965" s="29">
        <f t="shared" si="327"/>
        <v>6</v>
      </c>
      <c r="H2965" s="29" t="str">
        <f t="shared" si="328"/>
        <v>Cumartesi</v>
      </c>
    </row>
    <row r="2966" spans="1:8" ht="10.5" customHeight="1" x14ac:dyDescent="0.25">
      <c r="A2966" s="28">
        <v>44969</v>
      </c>
      <c r="B2966" s="29">
        <f t="shared" si="322"/>
        <v>2023</v>
      </c>
      <c r="C2966" s="29">
        <f t="shared" si="323"/>
        <v>2</v>
      </c>
      <c r="D2966" s="29" t="str">
        <f t="shared" si="324"/>
        <v>Şubat</v>
      </c>
      <c r="E2966" s="29">
        <f t="shared" si="325"/>
        <v>1</v>
      </c>
      <c r="F2966" s="29">
        <f t="shared" si="326"/>
        <v>7</v>
      </c>
      <c r="G2966" s="29">
        <f t="shared" si="327"/>
        <v>7</v>
      </c>
      <c r="H2966" s="29" t="str">
        <f t="shared" si="328"/>
        <v>Pazar</v>
      </c>
    </row>
    <row r="2967" spans="1:8" ht="10.5" customHeight="1" x14ac:dyDescent="0.25">
      <c r="A2967" s="28">
        <v>44970</v>
      </c>
      <c r="B2967" s="29">
        <f t="shared" si="322"/>
        <v>2023</v>
      </c>
      <c r="C2967" s="29">
        <f t="shared" si="323"/>
        <v>2</v>
      </c>
      <c r="D2967" s="29" t="str">
        <f t="shared" si="324"/>
        <v>Şubat</v>
      </c>
      <c r="E2967" s="29">
        <f t="shared" si="325"/>
        <v>1</v>
      </c>
      <c r="F2967" s="29">
        <f t="shared" si="326"/>
        <v>8</v>
      </c>
      <c r="G2967" s="29">
        <f t="shared" si="327"/>
        <v>1</v>
      </c>
      <c r="H2967" s="29" t="str">
        <f t="shared" si="328"/>
        <v>Pazartesi</v>
      </c>
    </row>
    <row r="2968" spans="1:8" ht="10.5" customHeight="1" x14ac:dyDescent="0.25">
      <c r="A2968" s="28">
        <v>44971</v>
      </c>
      <c r="B2968" s="29">
        <f t="shared" si="322"/>
        <v>2023</v>
      </c>
      <c r="C2968" s="29">
        <f t="shared" si="323"/>
        <v>2</v>
      </c>
      <c r="D2968" s="29" t="str">
        <f t="shared" si="324"/>
        <v>Şubat</v>
      </c>
      <c r="E2968" s="29">
        <f t="shared" si="325"/>
        <v>1</v>
      </c>
      <c r="F2968" s="29">
        <f t="shared" si="326"/>
        <v>8</v>
      </c>
      <c r="G2968" s="29">
        <f t="shared" si="327"/>
        <v>2</v>
      </c>
      <c r="H2968" s="29" t="str">
        <f t="shared" si="328"/>
        <v>Salı</v>
      </c>
    </row>
    <row r="2969" spans="1:8" ht="10.5" customHeight="1" x14ac:dyDescent="0.25">
      <c r="A2969" s="28">
        <v>44972</v>
      </c>
      <c r="B2969" s="29">
        <f t="shared" si="322"/>
        <v>2023</v>
      </c>
      <c r="C2969" s="29">
        <f t="shared" si="323"/>
        <v>2</v>
      </c>
      <c r="D2969" s="29" t="str">
        <f t="shared" si="324"/>
        <v>Şubat</v>
      </c>
      <c r="E2969" s="29">
        <f t="shared" si="325"/>
        <v>1</v>
      </c>
      <c r="F2969" s="29">
        <f t="shared" si="326"/>
        <v>8</v>
      </c>
      <c r="G2969" s="29">
        <f t="shared" si="327"/>
        <v>3</v>
      </c>
      <c r="H2969" s="29" t="str">
        <f t="shared" si="328"/>
        <v>Çarşamba</v>
      </c>
    </row>
    <row r="2970" spans="1:8" ht="10.5" customHeight="1" x14ac:dyDescent="0.25">
      <c r="A2970" s="28">
        <v>44973</v>
      </c>
      <c r="B2970" s="29">
        <f t="shared" si="322"/>
        <v>2023</v>
      </c>
      <c r="C2970" s="29">
        <f t="shared" si="323"/>
        <v>2</v>
      </c>
      <c r="D2970" s="29" t="str">
        <f t="shared" si="324"/>
        <v>Şubat</v>
      </c>
      <c r="E2970" s="29">
        <f t="shared" si="325"/>
        <v>1</v>
      </c>
      <c r="F2970" s="29">
        <f t="shared" si="326"/>
        <v>8</v>
      </c>
      <c r="G2970" s="29">
        <f t="shared" si="327"/>
        <v>4</v>
      </c>
      <c r="H2970" s="29" t="str">
        <f t="shared" si="328"/>
        <v>Perşembe</v>
      </c>
    </row>
    <row r="2971" spans="1:8" ht="10.5" customHeight="1" x14ac:dyDescent="0.25">
      <c r="A2971" s="28">
        <v>44974</v>
      </c>
      <c r="B2971" s="29">
        <f t="shared" si="322"/>
        <v>2023</v>
      </c>
      <c r="C2971" s="29">
        <f t="shared" si="323"/>
        <v>2</v>
      </c>
      <c r="D2971" s="29" t="str">
        <f t="shared" si="324"/>
        <v>Şubat</v>
      </c>
      <c r="E2971" s="29">
        <f t="shared" si="325"/>
        <v>1</v>
      </c>
      <c r="F2971" s="29">
        <f t="shared" si="326"/>
        <v>8</v>
      </c>
      <c r="G2971" s="29">
        <f t="shared" si="327"/>
        <v>5</v>
      </c>
      <c r="H2971" s="29" t="str">
        <f t="shared" si="328"/>
        <v>Cuma</v>
      </c>
    </row>
    <row r="2972" spans="1:8" ht="10.5" customHeight="1" x14ac:dyDescent="0.25">
      <c r="A2972" s="28">
        <v>44975</v>
      </c>
      <c r="B2972" s="29">
        <f t="shared" si="322"/>
        <v>2023</v>
      </c>
      <c r="C2972" s="29">
        <f t="shared" si="323"/>
        <v>2</v>
      </c>
      <c r="D2972" s="29" t="str">
        <f t="shared" si="324"/>
        <v>Şubat</v>
      </c>
      <c r="E2972" s="29">
        <f t="shared" si="325"/>
        <v>1</v>
      </c>
      <c r="F2972" s="29">
        <f t="shared" si="326"/>
        <v>8</v>
      </c>
      <c r="G2972" s="29">
        <f t="shared" si="327"/>
        <v>6</v>
      </c>
      <c r="H2972" s="29" t="str">
        <f t="shared" si="328"/>
        <v>Cumartesi</v>
      </c>
    </row>
    <row r="2973" spans="1:8" ht="10.5" customHeight="1" x14ac:dyDescent="0.25">
      <c r="A2973" s="28">
        <v>44976</v>
      </c>
      <c r="B2973" s="29">
        <f t="shared" si="322"/>
        <v>2023</v>
      </c>
      <c r="C2973" s="29">
        <f t="shared" si="323"/>
        <v>2</v>
      </c>
      <c r="D2973" s="29" t="str">
        <f t="shared" si="324"/>
        <v>Şubat</v>
      </c>
      <c r="E2973" s="29">
        <f t="shared" si="325"/>
        <v>1</v>
      </c>
      <c r="F2973" s="29">
        <f t="shared" si="326"/>
        <v>8</v>
      </c>
      <c r="G2973" s="29">
        <f t="shared" si="327"/>
        <v>7</v>
      </c>
      <c r="H2973" s="29" t="str">
        <f t="shared" si="328"/>
        <v>Pazar</v>
      </c>
    </row>
    <row r="2974" spans="1:8" ht="10.5" customHeight="1" x14ac:dyDescent="0.25">
      <c r="A2974" s="28">
        <v>44977</v>
      </c>
      <c r="B2974" s="29">
        <f t="shared" si="322"/>
        <v>2023</v>
      </c>
      <c r="C2974" s="29">
        <f t="shared" si="323"/>
        <v>2</v>
      </c>
      <c r="D2974" s="29" t="str">
        <f t="shared" si="324"/>
        <v>Şubat</v>
      </c>
      <c r="E2974" s="29">
        <f t="shared" si="325"/>
        <v>1</v>
      </c>
      <c r="F2974" s="29">
        <f t="shared" si="326"/>
        <v>9</v>
      </c>
      <c r="G2974" s="29">
        <f t="shared" si="327"/>
        <v>1</v>
      </c>
      <c r="H2974" s="29" t="str">
        <f t="shared" si="328"/>
        <v>Pazartesi</v>
      </c>
    </row>
    <row r="2975" spans="1:8" ht="10.5" customHeight="1" x14ac:dyDescent="0.25">
      <c r="A2975" s="28">
        <v>44978</v>
      </c>
      <c r="B2975" s="29">
        <f t="shared" si="322"/>
        <v>2023</v>
      </c>
      <c r="C2975" s="29">
        <f t="shared" si="323"/>
        <v>2</v>
      </c>
      <c r="D2975" s="29" t="str">
        <f t="shared" si="324"/>
        <v>Şubat</v>
      </c>
      <c r="E2975" s="29">
        <f t="shared" si="325"/>
        <v>1</v>
      </c>
      <c r="F2975" s="29">
        <f t="shared" si="326"/>
        <v>9</v>
      </c>
      <c r="G2975" s="29">
        <f t="shared" si="327"/>
        <v>2</v>
      </c>
      <c r="H2975" s="29" t="str">
        <f t="shared" si="328"/>
        <v>Salı</v>
      </c>
    </row>
    <row r="2976" spans="1:8" ht="10.5" customHeight="1" x14ac:dyDescent="0.25">
      <c r="A2976" s="28">
        <v>44979</v>
      </c>
      <c r="B2976" s="29">
        <f t="shared" si="322"/>
        <v>2023</v>
      </c>
      <c r="C2976" s="29">
        <f t="shared" si="323"/>
        <v>2</v>
      </c>
      <c r="D2976" s="29" t="str">
        <f t="shared" si="324"/>
        <v>Şubat</v>
      </c>
      <c r="E2976" s="29">
        <f t="shared" si="325"/>
        <v>1</v>
      </c>
      <c r="F2976" s="29">
        <f t="shared" si="326"/>
        <v>9</v>
      </c>
      <c r="G2976" s="29">
        <f t="shared" si="327"/>
        <v>3</v>
      </c>
      <c r="H2976" s="29" t="str">
        <f t="shared" si="328"/>
        <v>Çarşamba</v>
      </c>
    </row>
    <row r="2977" spans="1:8" ht="10.5" customHeight="1" x14ac:dyDescent="0.25">
      <c r="A2977" s="28">
        <v>44980</v>
      </c>
      <c r="B2977" s="29">
        <f t="shared" si="322"/>
        <v>2023</v>
      </c>
      <c r="C2977" s="29">
        <f t="shared" si="323"/>
        <v>2</v>
      </c>
      <c r="D2977" s="29" t="str">
        <f t="shared" si="324"/>
        <v>Şubat</v>
      </c>
      <c r="E2977" s="29">
        <f t="shared" si="325"/>
        <v>1</v>
      </c>
      <c r="F2977" s="29">
        <f t="shared" si="326"/>
        <v>9</v>
      </c>
      <c r="G2977" s="29">
        <f t="shared" si="327"/>
        <v>4</v>
      </c>
      <c r="H2977" s="29" t="str">
        <f t="shared" si="328"/>
        <v>Perşembe</v>
      </c>
    </row>
    <row r="2978" spans="1:8" ht="10.5" customHeight="1" x14ac:dyDescent="0.25">
      <c r="A2978" s="28">
        <v>44981</v>
      </c>
      <c r="B2978" s="29">
        <f t="shared" si="322"/>
        <v>2023</v>
      </c>
      <c r="C2978" s="29">
        <f t="shared" si="323"/>
        <v>2</v>
      </c>
      <c r="D2978" s="29" t="str">
        <f t="shared" si="324"/>
        <v>Şubat</v>
      </c>
      <c r="E2978" s="29">
        <f t="shared" si="325"/>
        <v>1</v>
      </c>
      <c r="F2978" s="29">
        <f t="shared" si="326"/>
        <v>9</v>
      </c>
      <c r="G2978" s="29">
        <f t="shared" si="327"/>
        <v>5</v>
      </c>
      <c r="H2978" s="29" t="str">
        <f t="shared" si="328"/>
        <v>Cuma</v>
      </c>
    </row>
    <row r="2979" spans="1:8" ht="10.5" customHeight="1" x14ac:dyDescent="0.25">
      <c r="A2979" s="28">
        <v>44982</v>
      </c>
      <c r="B2979" s="29">
        <f t="shared" si="322"/>
        <v>2023</v>
      </c>
      <c r="C2979" s="29">
        <f t="shared" si="323"/>
        <v>2</v>
      </c>
      <c r="D2979" s="29" t="str">
        <f t="shared" si="324"/>
        <v>Şubat</v>
      </c>
      <c r="E2979" s="29">
        <f t="shared" si="325"/>
        <v>1</v>
      </c>
      <c r="F2979" s="29">
        <f t="shared" si="326"/>
        <v>9</v>
      </c>
      <c r="G2979" s="29">
        <f t="shared" si="327"/>
        <v>6</v>
      </c>
      <c r="H2979" s="29" t="str">
        <f t="shared" si="328"/>
        <v>Cumartesi</v>
      </c>
    </row>
    <row r="2980" spans="1:8" ht="10.5" customHeight="1" x14ac:dyDescent="0.25">
      <c r="A2980" s="28">
        <v>44983</v>
      </c>
      <c r="B2980" s="29">
        <f t="shared" si="322"/>
        <v>2023</v>
      </c>
      <c r="C2980" s="29">
        <f t="shared" si="323"/>
        <v>2</v>
      </c>
      <c r="D2980" s="29" t="str">
        <f t="shared" si="324"/>
        <v>Şubat</v>
      </c>
      <c r="E2980" s="29">
        <f t="shared" si="325"/>
        <v>1</v>
      </c>
      <c r="F2980" s="29">
        <f t="shared" si="326"/>
        <v>9</v>
      </c>
      <c r="G2980" s="29">
        <f t="shared" si="327"/>
        <v>7</v>
      </c>
      <c r="H2980" s="29" t="str">
        <f t="shared" si="328"/>
        <v>Pazar</v>
      </c>
    </row>
    <row r="2981" spans="1:8" ht="10.5" customHeight="1" x14ac:dyDescent="0.25">
      <c r="A2981" s="28">
        <v>44984</v>
      </c>
      <c r="B2981" s="29">
        <f t="shared" si="322"/>
        <v>2023</v>
      </c>
      <c r="C2981" s="29">
        <f t="shared" si="323"/>
        <v>2</v>
      </c>
      <c r="D2981" s="29" t="str">
        <f t="shared" si="324"/>
        <v>Şubat</v>
      </c>
      <c r="E2981" s="29">
        <f t="shared" si="325"/>
        <v>1</v>
      </c>
      <c r="F2981" s="29">
        <f t="shared" si="326"/>
        <v>10</v>
      </c>
      <c r="G2981" s="29">
        <f t="shared" si="327"/>
        <v>1</v>
      </c>
      <c r="H2981" s="29" t="str">
        <f t="shared" si="328"/>
        <v>Pazartesi</v>
      </c>
    </row>
    <row r="2982" spans="1:8" ht="10.5" customHeight="1" x14ac:dyDescent="0.25">
      <c r="A2982" s="28">
        <v>44985</v>
      </c>
      <c r="B2982" s="29">
        <f t="shared" si="322"/>
        <v>2023</v>
      </c>
      <c r="C2982" s="29">
        <f t="shared" si="323"/>
        <v>2</v>
      </c>
      <c r="D2982" s="29" t="str">
        <f t="shared" si="324"/>
        <v>Şubat</v>
      </c>
      <c r="E2982" s="29">
        <f t="shared" si="325"/>
        <v>1</v>
      </c>
      <c r="F2982" s="29">
        <f t="shared" si="326"/>
        <v>10</v>
      </c>
      <c r="G2982" s="29">
        <f t="shared" si="327"/>
        <v>2</v>
      </c>
      <c r="H2982" s="29" t="str">
        <f t="shared" si="328"/>
        <v>Salı</v>
      </c>
    </row>
    <row r="2983" spans="1:8" ht="10.5" customHeight="1" x14ac:dyDescent="0.25">
      <c r="A2983" s="28">
        <v>44986</v>
      </c>
      <c r="B2983" s="29">
        <f t="shared" si="322"/>
        <v>2023</v>
      </c>
      <c r="C2983" s="29">
        <f t="shared" si="323"/>
        <v>3</v>
      </c>
      <c r="D2983" s="29" t="str">
        <f t="shared" si="324"/>
        <v>Mart</v>
      </c>
      <c r="E2983" s="29">
        <f t="shared" si="325"/>
        <v>1</v>
      </c>
      <c r="F2983" s="29">
        <f t="shared" si="326"/>
        <v>10</v>
      </c>
      <c r="G2983" s="29">
        <f t="shared" si="327"/>
        <v>3</v>
      </c>
      <c r="H2983" s="29" t="str">
        <f t="shared" si="328"/>
        <v>Çarşamba</v>
      </c>
    </row>
    <row r="2984" spans="1:8" ht="10.5" customHeight="1" x14ac:dyDescent="0.25">
      <c r="A2984" s="28">
        <v>44987</v>
      </c>
      <c r="B2984" s="29">
        <f t="shared" si="322"/>
        <v>2023</v>
      </c>
      <c r="C2984" s="29">
        <f t="shared" si="323"/>
        <v>3</v>
      </c>
      <c r="D2984" s="29" t="str">
        <f t="shared" si="324"/>
        <v>Mart</v>
      </c>
      <c r="E2984" s="29">
        <f t="shared" si="325"/>
        <v>1</v>
      </c>
      <c r="F2984" s="29">
        <f t="shared" si="326"/>
        <v>10</v>
      </c>
      <c r="G2984" s="29">
        <f t="shared" si="327"/>
        <v>4</v>
      </c>
      <c r="H2984" s="29" t="str">
        <f t="shared" si="328"/>
        <v>Perşembe</v>
      </c>
    </row>
    <row r="2985" spans="1:8" ht="10.5" customHeight="1" x14ac:dyDescent="0.25">
      <c r="A2985" s="28">
        <v>44988</v>
      </c>
      <c r="B2985" s="29">
        <f t="shared" si="322"/>
        <v>2023</v>
      </c>
      <c r="C2985" s="29">
        <f t="shared" si="323"/>
        <v>3</v>
      </c>
      <c r="D2985" s="29" t="str">
        <f t="shared" si="324"/>
        <v>Mart</v>
      </c>
      <c r="E2985" s="29">
        <f t="shared" si="325"/>
        <v>1</v>
      </c>
      <c r="F2985" s="29">
        <f t="shared" si="326"/>
        <v>10</v>
      </c>
      <c r="G2985" s="29">
        <f t="shared" si="327"/>
        <v>5</v>
      </c>
      <c r="H2985" s="29" t="str">
        <f t="shared" si="328"/>
        <v>Cuma</v>
      </c>
    </row>
    <row r="2986" spans="1:8" ht="10.5" customHeight="1" x14ac:dyDescent="0.25">
      <c r="A2986" s="28">
        <v>44989</v>
      </c>
      <c r="B2986" s="29">
        <f t="shared" si="322"/>
        <v>2023</v>
      </c>
      <c r="C2986" s="29">
        <f t="shared" si="323"/>
        <v>3</v>
      </c>
      <c r="D2986" s="29" t="str">
        <f t="shared" si="324"/>
        <v>Mart</v>
      </c>
      <c r="E2986" s="29">
        <f t="shared" si="325"/>
        <v>1</v>
      </c>
      <c r="F2986" s="29">
        <f t="shared" si="326"/>
        <v>10</v>
      </c>
      <c r="G2986" s="29">
        <f t="shared" si="327"/>
        <v>6</v>
      </c>
      <c r="H2986" s="29" t="str">
        <f t="shared" si="328"/>
        <v>Cumartesi</v>
      </c>
    </row>
    <row r="2987" spans="1:8" ht="10.5" customHeight="1" x14ac:dyDescent="0.25">
      <c r="A2987" s="28">
        <v>44990</v>
      </c>
      <c r="B2987" s="29">
        <f t="shared" si="322"/>
        <v>2023</v>
      </c>
      <c r="C2987" s="29">
        <f t="shared" si="323"/>
        <v>3</v>
      </c>
      <c r="D2987" s="29" t="str">
        <f t="shared" si="324"/>
        <v>Mart</v>
      </c>
      <c r="E2987" s="29">
        <f t="shared" si="325"/>
        <v>1</v>
      </c>
      <c r="F2987" s="29">
        <f t="shared" si="326"/>
        <v>10</v>
      </c>
      <c r="G2987" s="29">
        <f t="shared" si="327"/>
        <v>7</v>
      </c>
      <c r="H2987" s="29" t="str">
        <f t="shared" si="328"/>
        <v>Pazar</v>
      </c>
    </row>
    <row r="2988" spans="1:8" ht="10.5" customHeight="1" x14ac:dyDescent="0.25">
      <c r="A2988" s="28">
        <v>44991</v>
      </c>
      <c r="B2988" s="29">
        <f t="shared" si="322"/>
        <v>2023</v>
      </c>
      <c r="C2988" s="29">
        <f t="shared" si="323"/>
        <v>3</v>
      </c>
      <c r="D2988" s="29" t="str">
        <f t="shared" si="324"/>
        <v>Mart</v>
      </c>
      <c r="E2988" s="29">
        <f t="shared" si="325"/>
        <v>1</v>
      </c>
      <c r="F2988" s="29">
        <f t="shared" si="326"/>
        <v>11</v>
      </c>
      <c r="G2988" s="29">
        <f t="shared" si="327"/>
        <v>1</v>
      </c>
      <c r="H2988" s="29" t="str">
        <f t="shared" si="328"/>
        <v>Pazartesi</v>
      </c>
    </row>
    <row r="2989" spans="1:8" ht="10.5" customHeight="1" x14ac:dyDescent="0.25">
      <c r="A2989" s="28">
        <v>44992</v>
      </c>
      <c r="B2989" s="29">
        <f t="shared" si="322"/>
        <v>2023</v>
      </c>
      <c r="C2989" s="29">
        <f t="shared" si="323"/>
        <v>3</v>
      </c>
      <c r="D2989" s="29" t="str">
        <f t="shared" si="324"/>
        <v>Mart</v>
      </c>
      <c r="E2989" s="29">
        <f t="shared" si="325"/>
        <v>1</v>
      </c>
      <c r="F2989" s="29">
        <f t="shared" si="326"/>
        <v>11</v>
      </c>
      <c r="G2989" s="29">
        <f t="shared" si="327"/>
        <v>2</v>
      </c>
      <c r="H2989" s="29" t="str">
        <f t="shared" si="328"/>
        <v>Salı</v>
      </c>
    </row>
    <row r="2990" spans="1:8" ht="10.5" customHeight="1" x14ac:dyDescent="0.25">
      <c r="A2990" s="28">
        <v>44993</v>
      </c>
      <c r="B2990" s="29">
        <f t="shared" si="322"/>
        <v>2023</v>
      </c>
      <c r="C2990" s="29">
        <f t="shared" si="323"/>
        <v>3</v>
      </c>
      <c r="D2990" s="29" t="str">
        <f t="shared" si="324"/>
        <v>Mart</v>
      </c>
      <c r="E2990" s="29">
        <f t="shared" si="325"/>
        <v>1</v>
      </c>
      <c r="F2990" s="29">
        <f t="shared" si="326"/>
        <v>11</v>
      </c>
      <c r="G2990" s="29">
        <f t="shared" si="327"/>
        <v>3</v>
      </c>
      <c r="H2990" s="29" t="str">
        <f t="shared" si="328"/>
        <v>Çarşamba</v>
      </c>
    </row>
    <row r="2991" spans="1:8" ht="10.5" customHeight="1" x14ac:dyDescent="0.25">
      <c r="A2991" s="28">
        <v>44994</v>
      </c>
      <c r="B2991" s="29">
        <f t="shared" si="322"/>
        <v>2023</v>
      </c>
      <c r="C2991" s="29">
        <f t="shared" si="323"/>
        <v>3</v>
      </c>
      <c r="D2991" s="29" t="str">
        <f t="shared" si="324"/>
        <v>Mart</v>
      </c>
      <c r="E2991" s="29">
        <f t="shared" si="325"/>
        <v>1</v>
      </c>
      <c r="F2991" s="29">
        <f t="shared" si="326"/>
        <v>11</v>
      </c>
      <c r="G2991" s="29">
        <f t="shared" si="327"/>
        <v>4</v>
      </c>
      <c r="H2991" s="29" t="str">
        <f t="shared" si="328"/>
        <v>Perşembe</v>
      </c>
    </row>
    <row r="2992" spans="1:8" ht="10.5" customHeight="1" x14ac:dyDescent="0.25">
      <c r="A2992" s="28">
        <v>44995</v>
      </c>
      <c r="B2992" s="29">
        <f t="shared" si="322"/>
        <v>2023</v>
      </c>
      <c r="C2992" s="29">
        <f t="shared" si="323"/>
        <v>3</v>
      </c>
      <c r="D2992" s="29" t="str">
        <f t="shared" si="324"/>
        <v>Mart</v>
      </c>
      <c r="E2992" s="29">
        <f t="shared" si="325"/>
        <v>1</v>
      </c>
      <c r="F2992" s="29">
        <f t="shared" si="326"/>
        <v>11</v>
      </c>
      <c r="G2992" s="29">
        <f t="shared" si="327"/>
        <v>5</v>
      </c>
      <c r="H2992" s="29" t="str">
        <f t="shared" si="328"/>
        <v>Cuma</v>
      </c>
    </row>
    <row r="2993" spans="1:8" ht="10.5" customHeight="1" x14ac:dyDescent="0.25">
      <c r="A2993" s="28">
        <v>44996</v>
      </c>
      <c r="B2993" s="29">
        <f t="shared" si="322"/>
        <v>2023</v>
      </c>
      <c r="C2993" s="29">
        <f t="shared" si="323"/>
        <v>3</v>
      </c>
      <c r="D2993" s="29" t="str">
        <f t="shared" si="324"/>
        <v>Mart</v>
      </c>
      <c r="E2993" s="29">
        <f t="shared" si="325"/>
        <v>1</v>
      </c>
      <c r="F2993" s="29">
        <f t="shared" si="326"/>
        <v>11</v>
      </c>
      <c r="G2993" s="29">
        <f t="shared" si="327"/>
        <v>6</v>
      </c>
      <c r="H2993" s="29" t="str">
        <f t="shared" si="328"/>
        <v>Cumartesi</v>
      </c>
    </row>
    <row r="2994" spans="1:8" ht="10.5" customHeight="1" x14ac:dyDescent="0.25">
      <c r="A2994" s="28">
        <v>44997</v>
      </c>
      <c r="B2994" s="29">
        <f t="shared" si="322"/>
        <v>2023</v>
      </c>
      <c r="C2994" s="29">
        <f t="shared" si="323"/>
        <v>3</v>
      </c>
      <c r="D2994" s="29" t="str">
        <f t="shared" si="324"/>
        <v>Mart</v>
      </c>
      <c r="E2994" s="29">
        <f t="shared" si="325"/>
        <v>1</v>
      </c>
      <c r="F2994" s="29">
        <f t="shared" si="326"/>
        <v>11</v>
      </c>
      <c r="G2994" s="29">
        <f t="shared" si="327"/>
        <v>7</v>
      </c>
      <c r="H2994" s="29" t="str">
        <f t="shared" si="328"/>
        <v>Pazar</v>
      </c>
    </row>
    <row r="2995" spans="1:8" ht="10.5" customHeight="1" x14ac:dyDescent="0.25">
      <c r="A2995" s="28">
        <v>44998</v>
      </c>
      <c r="B2995" s="29">
        <f t="shared" si="322"/>
        <v>2023</v>
      </c>
      <c r="C2995" s="29">
        <f t="shared" si="323"/>
        <v>3</v>
      </c>
      <c r="D2995" s="29" t="str">
        <f t="shared" si="324"/>
        <v>Mart</v>
      </c>
      <c r="E2995" s="29">
        <f t="shared" si="325"/>
        <v>1</v>
      </c>
      <c r="F2995" s="29">
        <f t="shared" si="326"/>
        <v>12</v>
      </c>
      <c r="G2995" s="29">
        <f t="shared" si="327"/>
        <v>1</v>
      </c>
      <c r="H2995" s="29" t="str">
        <f t="shared" si="328"/>
        <v>Pazartesi</v>
      </c>
    </row>
    <row r="2996" spans="1:8" ht="10.5" customHeight="1" x14ac:dyDescent="0.25">
      <c r="A2996" s="28">
        <v>44999</v>
      </c>
      <c r="B2996" s="29">
        <f t="shared" si="322"/>
        <v>2023</v>
      </c>
      <c r="C2996" s="29">
        <f t="shared" si="323"/>
        <v>3</v>
      </c>
      <c r="D2996" s="29" t="str">
        <f t="shared" si="324"/>
        <v>Mart</v>
      </c>
      <c r="E2996" s="29">
        <f t="shared" si="325"/>
        <v>1</v>
      </c>
      <c r="F2996" s="29">
        <f t="shared" si="326"/>
        <v>12</v>
      </c>
      <c r="G2996" s="29">
        <f t="shared" si="327"/>
        <v>2</v>
      </c>
      <c r="H2996" s="29" t="str">
        <f t="shared" si="328"/>
        <v>Salı</v>
      </c>
    </row>
    <row r="2997" spans="1:8" ht="10.5" customHeight="1" x14ac:dyDescent="0.25">
      <c r="A2997" s="28">
        <v>45000</v>
      </c>
      <c r="B2997" s="29">
        <f t="shared" si="322"/>
        <v>2023</v>
      </c>
      <c r="C2997" s="29">
        <f t="shared" si="323"/>
        <v>3</v>
      </c>
      <c r="D2997" s="29" t="str">
        <f t="shared" si="324"/>
        <v>Mart</v>
      </c>
      <c r="E2997" s="29">
        <f t="shared" si="325"/>
        <v>1</v>
      </c>
      <c r="F2997" s="29">
        <f t="shared" si="326"/>
        <v>12</v>
      </c>
      <c r="G2997" s="29">
        <f t="shared" si="327"/>
        <v>3</v>
      </c>
      <c r="H2997" s="29" t="str">
        <f t="shared" si="328"/>
        <v>Çarşamba</v>
      </c>
    </row>
    <row r="2998" spans="1:8" ht="10.5" customHeight="1" x14ac:dyDescent="0.25">
      <c r="A2998" s="28">
        <v>45001</v>
      </c>
      <c r="B2998" s="29">
        <f t="shared" si="322"/>
        <v>2023</v>
      </c>
      <c r="C2998" s="29">
        <f t="shared" si="323"/>
        <v>3</v>
      </c>
      <c r="D2998" s="29" t="str">
        <f t="shared" si="324"/>
        <v>Mart</v>
      </c>
      <c r="E2998" s="29">
        <f t="shared" si="325"/>
        <v>1</v>
      </c>
      <c r="F2998" s="29">
        <f t="shared" si="326"/>
        <v>12</v>
      </c>
      <c r="G2998" s="29">
        <f t="shared" si="327"/>
        <v>4</v>
      </c>
      <c r="H2998" s="29" t="str">
        <f t="shared" si="328"/>
        <v>Perşembe</v>
      </c>
    </row>
    <row r="2999" spans="1:8" ht="10.5" customHeight="1" x14ac:dyDescent="0.25">
      <c r="A2999" s="28">
        <v>45002</v>
      </c>
      <c r="B2999" s="29">
        <f t="shared" si="322"/>
        <v>2023</v>
      </c>
      <c r="C2999" s="29">
        <f t="shared" si="323"/>
        <v>3</v>
      </c>
      <c r="D2999" s="29" t="str">
        <f t="shared" si="324"/>
        <v>Mart</v>
      </c>
      <c r="E2999" s="29">
        <f t="shared" si="325"/>
        <v>1</v>
      </c>
      <c r="F2999" s="29">
        <f t="shared" si="326"/>
        <v>12</v>
      </c>
      <c r="G2999" s="29">
        <f t="shared" si="327"/>
        <v>5</v>
      </c>
      <c r="H2999" s="29" t="str">
        <f t="shared" si="328"/>
        <v>Cuma</v>
      </c>
    </row>
    <row r="3000" spans="1:8" ht="10.5" customHeight="1" x14ac:dyDescent="0.25">
      <c r="A3000" s="28">
        <v>45003</v>
      </c>
      <c r="B3000" s="29">
        <f t="shared" si="322"/>
        <v>2023</v>
      </c>
      <c r="C3000" s="29">
        <f t="shared" si="323"/>
        <v>3</v>
      </c>
      <c r="D3000" s="29" t="str">
        <f t="shared" si="324"/>
        <v>Mart</v>
      </c>
      <c r="E3000" s="29">
        <f t="shared" si="325"/>
        <v>1</v>
      </c>
      <c r="F3000" s="29">
        <f t="shared" si="326"/>
        <v>12</v>
      </c>
      <c r="G3000" s="29">
        <f t="shared" si="327"/>
        <v>6</v>
      </c>
      <c r="H3000" s="29" t="str">
        <f t="shared" si="328"/>
        <v>Cumartesi</v>
      </c>
    </row>
    <row r="3001" spans="1:8" ht="10.5" customHeight="1" x14ac:dyDescent="0.25">
      <c r="A3001" s="28">
        <v>45004</v>
      </c>
      <c r="B3001" s="29">
        <f t="shared" si="322"/>
        <v>2023</v>
      </c>
      <c r="C3001" s="29">
        <f t="shared" si="323"/>
        <v>3</v>
      </c>
      <c r="D3001" s="29" t="str">
        <f t="shared" si="324"/>
        <v>Mart</v>
      </c>
      <c r="E3001" s="29">
        <f t="shared" si="325"/>
        <v>1</v>
      </c>
      <c r="F3001" s="29">
        <f t="shared" si="326"/>
        <v>12</v>
      </c>
      <c r="G3001" s="29">
        <f t="shared" si="327"/>
        <v>7</v>
      </c>
      <c r="H3001" s="29" t="str">
        <f t="shared" si="328"/>
        <v>Pazar</v>
      </c>
    </row>
    <row r="3002" spans="1:8" ht="10.5" customHeight="1" x14ac:dyDescent="0.25">
      <c r="A3002" s="28">
        <v>45005</v>
      </c>
      <c r="B3002" s="29">
        <f t="shared" si="322"/>
        <v>2023</v>
      </c>
      <c r="C3002" s="29">
        <f t="shared" si="323"/>
        <v>3</v>
      </c>
      <c r="D3002" s="29" t="str">
        <f t="shared" si="324"/>
        <v>Mart</v>
      </c>
      <c r="E3002" s="29">
        <f t="shared" si="325"/>
        <v>1</v>
      </c>
      <c r="F3002" s="29">
        <f t="shared" si="326"/>
        <v>13</v>
      </c>
      <c r="G3002" s="29">
        <f t="shared" si="327"/>
        <v>1</v>
      </c>
      <c r="H3002" s="29" t="str">
        <f t="shared" si="328"/>
        <v>Pazartesi</v>
      </c>
    </row>
    <row r="3003" spans="1:8" ht="10.5" customHeight="1" x14ac:dyDescent="0.25">
      <c r="A3003" s="28">
        <v>45006</v>
      </c>
      <c r="B3003" s="29">
        <f t="shared" si="322"/>
        <v>2023</v>
      </c>
      <c r="C3003" s="29">
        <f t="shared" si="323"/>
        <v>3</v>
      </c>
      <c r="D3003" s="29" t="str">
        <f t="shared" si="324"/>
        <v>Mart</v>
      </c>
      <c r="E3003" s="29">
        <f t="shared" si="325"/>
        <v>1</v>
      </c>
      <c r="F3003" s="29">
        <f t="shared" si="326"/>
        <v>13</v>
      </c>
      <c r="G3003" s="29">
        <f t="shared" si="327"/>
        <v>2</v>
      </c>
      <c r="H3003" s="29" t="str">
        <f t="shared" si="328"/>
        <v>Salı</v>
      </c>
    </row>
    <row r="3004" spans="1:8" ht="10.5" customHeight="1" x14ac:dyDescent="0.25">
      <c r="A3004" s="28">
        <v>45007</v>
      </c>
      <c r="B3004" s="29">
        <f t="shared" si="322"/>
        <v>2023</v>
      </c>
      <c r="C3004" s="29">
        <f t="shared" si="323"/>
        <v>3</v>
      </c>
      <c r="D3004" s="29" t="str">
        <f t="shared" si="324"/>
        <v>Mart</v>
      </c>
      <c r="E3004" s="29">
        <f t="shared" si="325"/>
        <v>1</v>
      </c>
      <c r="F3004" s="29">
        <f t="shared" si="326"/>
        <v>13</v>
      </c>
      <c r="G3004" s="29">
        <f t="shared" si="327"/>
        <v>3</v>
      </c>
      <c r="H3004" s="29" t="str">
        <f t="shared" si="328"/>
        <v>Çarşamba</v>
      </c>
    </row>
    <row r="3005" spans="1:8" ht="10.5" customHeight="1" x14ac:dyDescent="0.25">
      <c r="A3005" s="28">
        <v>45008</v>
      </c>
      <c r="B3005" s="29">
        <f t="shared" si="322"/>
        <v>2023</v>
      </c>
      <c r="C3005" s="29">
        <f t="shared" si="323"/>
        <v>3</v>
      </c>
      <c r="D3005" s="29" t="str">
        <f t="shared" si="324"/>
        <v>Mart</v>
      </c>
      <c r="E3005" s="29">
        <f t="shared" si="325"/>
        <v>1</v>
      </c>
      <c r="F3005" s="29">
        <f t="shared" si="326"/>
        <v>13</v>
      </c>
      <c r="G3005" s="29">
        <f t="shared" si="327"/>
        <v>4</v>
      </c>
      <c r="H3005" s="29" t="str">
        <f t="shared" si="328"/>
        <v>Perşembe</v>
      </c>
    </row>
    <row r="3006" spans="1:8" ht="10.5" customHeight="1" x14ac:dyDescent="0.25">
      <c r="A3006" s="28">
        <v>45009</v>
      </c>
      <c r="B3006" s="29">
        <f t="shared" si="322"/>
        <v>2023</v>
      </c>
      <c r="C3006" s="29">
        <f t="shared" si="323"/>
        <v>3</v>
      </c>
      <c r="D3006" s="29" t="str">
        <f t="shared" si="324"/>
        <v>Mart</v>
      </c>
      <c r="E3006" s="29">
        <f t="shared" si="325"/>
        <v>1</v>
      </c>
      <c r="F3006" s="29">
        <f t="shared" si="326"/>
        <v>13</v>
      </c>
      <c r="G3006" s="29">
        <f t="shared" si="327"/>
        <v>5</v>
      </c>
      <c r="H3006" s="29" t="str">
        <f t="shared" si="328"/>
        <v>Cuma</v>
      </c>
    </row>
    <row r="3007" spans="1:8" ht="10.5" customHeight="1" x14ac:dyDescent="0.25">
      <c r="A3007" s="28">
        <v>45010</v>
      </c>
      <c r="B3007" s="29">
        <f t="shared" si="322"/>
        <v>2023</v>
      </c>
      <c r="C3007" s="29">
        <f t="shared" si="323"/>
        <v>3</v>
      </c>
      <c r="D3007" s="29" t="str">
        <f t="shared" si="324"/>
        <v>Mart</v>
      </c>
      <c r="E3007" s="29">
        <f t="shared" si="325"/>
        <v>1</v>
      </c>
      <c r="F3007" s="29">
        <f t="shared" si="326"/>
        <v>13</v>
      </c>
      <c r="G3007" s="29">
        <f t="shared" si="327"/>
        <v>6</v>
      </c>
      <c r="H3007" s="29" t="str">
        <f t="shared" si="328"/>
        <v>Cumartesi</v>
      </c>
    </row>
    <row r="3008" spans="1:8" ht="10.5" customHeight="1" x14ac:dyDescent="0.25">
      <c r="A3008" s="28">
        <v>45011</v>
      </c>
      <c r="B3008" s="29">
        <f t="shared" si="322"/>
        <v>2023</v>
      </c>
      <c r="C3008" s="29">
        <f t="shared" si="323"/>
        <v>3</v>
      </c>
      <c r="D3008" s="29" t="str">
        <f t="shared" si="324"/>
        <v>Mart</v>
      </c>
      <c r="E3008" s="29">
        <f t="shared" si="325"/>
        <v>1</v>
      </c>
      <c r="F3008" s="29">
        <f t="shared" si="326"/>
        <v>13</v>
      </c>
      <c r="G3008" s="29">
        <f t="shared" si="327"/>
        <v>7</v>
      </c>
      <c r="H3008" s="29" t="str">
        <f t="shared" si="328"/>
        <v>Pazar</v>
      </c>
    </row>
    <row r="3009" spans="1:8" ht="10.5" customHeight="1" x14ac:dyDescent="0.25">
      <c r="A3009" s="28">
        <v>45012</v>
      </c>
      <c r="B3009" s="29">
        <f t="shared" si="322"/>
        <v>2023</v>
      </c>
      <c r="C3009" s="29">
        <f t="shared" si="323"/>
        <v>3</v>
      </c>
      <c r="D3009" s="29" t="str">
        <f t="shared" si="324"/>
        <v>Mart</v>
      </c>
      <c r="E3009" s="29">
        <f t="shared" si="325"/>
        <v>1</v>
      </c>
      <c r="F3009" s="29">
        <f t="shared" si="326"/>
        <v>14</v>
      </c>
      <c r="G3009" s="29">
        <f t="shared" si="327"/>
        <v>1</v>
      </c>
      <c r="H3009" s="29" t="str">
        <f t="shared" si="328"/>
        <v>Pazartesi</v>
      </c>
    </row>
    <row r="3010" spans="1:8" ht="10.5" customHeight="1" x14ac:dyDescent="0.25">
      <c r="A3010" s="28">
        <v>45013</v>
      </c>
      <c r="B3010" s="29">
        <f t="shared" ref="B3010:B3073" si="329">IF(A3010="","",YEAR(A3010))</f>
        <v>2023</v>
      </c>
      <c r="C3010" s="29">
        <f t="shared" ref="C3010:C3073" si="330">IF(A3010="","",MONTH(A3010))</f>
        <v>3</v>
      </c>
      <c r="D3010" s="29" t="str">
        <f t="shared" ref="D3010:D3073" si="331">IF(A3010="","",CHOOSE(MONTH(A3010),"Ocak","Şubat","Mart","Nisan","Mayıs","Haziran","Temmuz","Ağustos","Eylül","Ekim","Kasım","Aralık"))</f>
        <v>Mart</v>
      </c>
      <c r="E3010" s="29">
        <f t="shared" ref="E3010:E3073" si="332">IF(A3010="","",ROUNDUP(MONTH(A3010)/3,0))</f>
        <v>1</v>
      </c>
      <c r="F3010" s="29">
        <f t="shared" ref="F3010:F3073" si="333">IF(A3010="","",WEEKNUM(A3010,2))</f>
        <v>14</v>
      </c>
      <c r="G3010" s="29">
        <f t="shared" ref="G3010:G3073" si="334">IF(A3010="","",WEEKDAY(A3010,2))</f>
        <v>2</v>
      </c>
      <c r="H3010" s="29" t="str">
        <f t="shared" ref="H3010:H3073" si="335">IF(A3010="","",CHOOSE(WEEKDAY(A3010,2),"Pazartesi","Salı","Çarşamba","Perşembe","Cuma","Cumartesi","Pazar"))</f>
        <v>Salı</v>
      </c>
    </row>
    <row r="3011" spans="1:8" ht="10.5" customHeight="1" x14ac:dyDescent="0.25">
      <c r="A3011" s="28">
        <v>45014</v>
      </c>
      <c r="B3011" s="29">
        <f t="shared" si="329"/>
        <v>2023</v>
      </c>
      <c r="C3011" s="29">
        <f t="shared" si="330"/>
        <v>3</v>
      </c>
      <c r="D3011" s="29" t="str">
        <f t="shared" si="331"/>
        <v>Mart</v>
      </c>
      <c r="E3011" s="29">
        <f t="shared" si="332"/>
        <v>1</v>
      </c>
      <c r="F3011" s="29">
        <f t="shared" si="333"/>
        <v>14</v>
      </c>
      <c r="G3011" s="29">
        <f t="shared" si="334"/>
        <v>3</v>
      </c>
      <c r="H3011" s="29" t="str">
        <f t="shared" si="335"/>
        <v>Çarşamba</v>
      </c>
    </row>
    <row r="3012" spans="1:8" ht="10.5" customHeight="1" x14ac:dyDescent="0.25">
      <c r="A3012" s="28">
        <v>45015</v>
      </c>
      <c r="B3012" s="29">
        <f t="shared" si="329"/>
        <v>2023</v>
      </c>
      <c r="C3012" s="29">
        <f t="shared" si="330"/>
        <v>3</v>
      </c>
      <c r="D3012" s="29" t="str">
        <f t="shared" si="331"/>
        <v>Mart</v>
      </c>
      <c r="E3012" s="29">
        <f t="shared" si="332"/>
        <v>1</v>
      </c>
      <c r="F3012" s="29">
        <f t="shared" si="333"/>
        <v>14</v>
      </c>
      <c r="G3012" s="29">
        <f t="shared" si="334"/>
        <v>4</v>
      </c>
      <c r="H3012" s="29" t="str">
        <f t="shared" si="335"/>
        <v>Perşembe</v>
      </c>
    </row>
    <row r="3013" spans="1:8" ht="10.5" customHeight="1" x14ac:dyDescent="0.25">
      <c r="A3013" s="28">
        <v>45016</v>
      </c>
      <c r="B3013" s="29">
        <f t="shared" si="329"/>
        <v>2023</v>
      </c>
      <c r="C3013" s="29">
        <f t="shared" si="330"/>
        <v>3</v>
      </c>
      <c r="D3013" s="29" t="str">
        <f t="shared" si="331"/>
        <v>Mart</v>
      </c>
      <c r="E3013" s="29">
        <f t="shared" si="332"/>
        <v>1</v>
      </c>
      <c r="F3013" s="29">
        <f t="shared" si="333"/>
        <v>14</v>
      </c>
      <c r="G3013" s="29">
        <f t="shared" si="334"/>
        <v>5</v>
      </c>
      <c r="H3013" s="29" t="str">
        <f t="shared" si="335"/>
        <v>Cuma</v>
      </c>
    </row>
    <row r="3014" spans="1:8" ht="10.5" customHeight="1" x14ac:dyDescent="0.25">
      <c r="A3014" s="28">
        <v>45017</v>
      </c>
      <c r="B3014" s="29">
        <f t="shared" si="329"/>
        <v>2023</v>
      </c>
      <c r="C3014" s="29">
        <f t="shared" si="330"/>
        <v>4</v>
      </c>
      <c r="D3014" s="29" t="str">
        <f t="shared" si="331"/>
        <v>Nisan</v>
      </c>
      <c r="E3014" s="29">
        <f t="shared" si="332"/>
        <v>2</v>
      </c>
      <c r="F3014" s="29">
        <f t="shared" si="333"/>
        <v>14</v>
      </c>
      <c r="G3014" s="29">
        <f t="shared" si="334"/>
        <v>6</v>
      </c>
      <c r="H3014" s="29" t="str">
        <f t="shared" si="335"/>
        <v>Cumartesi</v>
      </c>
    </row>
    <row r="3015" spans="1:8" ht="10.5" customHeight="1" x14ac:dyDescent="0.25">
      <c r="A3015" s="28">
        <v>45018</v>
      </c>
      <c r="B3015" s="29">
        <f t="shared" si="329"/>
        <v>2023</v>
      </c>
      <c r="C3015" s="29">
        <f t="shared" si="330"/>
        <v>4</v>
      </c>
      <c r="D3015" s="29" t="str">
        <f t="shared" si="331"/>
        <v>Nisan</v>
      </c>
      <c r="E3015" s="29">
        <f t="shared" si="332"/>
        <v>2</v>
      </c>
      <c r="F3015" s="29">
        <f t="shared" si="333"/>
        <v>14</v>
      </c>
      <c r="G3015" s="29">
        <f t="shared" si="334"/>
        <v>7</v>
      </c>
      <c r="H3015" s="29" t="str">
        <f t="shared" si="335"/>
        <v>Pazar</v>
      </c>
    </row>
    <row r="3016" spans="1:8" ht="10.5" customHeight="1" x14ac:dyDescent="0.25">
      <c r="A3016" s="28">
        <v>45019</v>
      </c>
      <c r="B3016" s="29">
        <f t="shared" si="329"/>
        <v>2023</v>
      </c>
      <c r="C3016" s="29">
        <f t="shared" si="330"/>
        <v>4</v>
      </c>
      <c r="D3016" s="29" t="str">
        <f t="shared" si="331"/>
        <v>Nisan</v>
      </c>
      <c r="E3016" s="29">
        <f t="shared" si="332"/>
        <v>2</v>
      </c>
      <c r="F3016" s="29">
        <f t="shared" si="333"/>
        <v>15</v>
      </c>
      <c r="G3016" s="29">
        <f t="shared" si="334"/>
        <v>1</v>
      </c>
      <c r="H3016" s="29" t="str">
        <f t="shared" si="335"/>
        <v>Pazartesi</v>
      </c>
    </row>
    <row r="3017" spans="1:8" ht="10.5" customHeight="1" x14ac:dyDescent="0.25">
      <c r="A3017" s="28">
        <v>45020</v>
      </c>
      <c r="B3017" s="29">
        <f t="shared" si="329"/>
        <v>2023</v>
      </c>
      <c r="C3017" s="29">
        <f t="shared" si="330"/>
        <v>4</v>
      </c>
      <c r="D3017" s="29" t="str">
        <f t="shared" si="331"/>
        <v>Nisan</v>
      </c>
      <c r="E3017" s="29">
        <f t="shared" si="332"/>
        <v>2</v>
      </c>
      <c r="F3017" s="29">
        <f t="shared" si="333"/>
        <v>15</v>
      </c>
      <c r="G3017" s="29">
        <f t="shared" si="334"/>
        <v>2</v>
      </c>
      <c r="H3017" s="29" t="str">
        <f t="shared" si="335"/>
        <v>Salı</v>
      </c>
    </row>
    <row r="3018" spans="1:8" ht="10.5" customHeight="1" x14ac:dyDescent="0.25">
      <c r="A3018" s="28">
        <v>45021</v>
      </c>
      <c r="B3018" s="29">
        <f t="shared" si="329"/>
        <v>2023</v>
      </c>
      <c r="C3018" s="29">
        <f t="shared" si="330"/>
        <v>4</v>
      </c>
      <c r="D3018" s="29" t="str">
        <f t="shared" si="331"/>
        <v>Nisan</v>
      </c>
      <c r="E3018" s="29">
        <f t="shared" si="332"/>
        <v>2</v>
      </c>
      <c r="F3018" s="29">
        <f t="shared" si="333"/>
        <v>15</v>
      </c>
      <c r="G3018" s="29">
        <f t="shared" si="334"/>
        <v>3</v>
      </c>
      <c r="H3018" s="29" t="str">
        <f t="shared" si="335"/>
        <v>Çarşamba</v>
      </c>
    </row>
    <row r="3019" spans="1:8" ht="10.5" customHeight="1" x14ac:dyDescent="0.25">
      <c r="A3019" s="28">
        <v>45022</v>
      </c>
      <c r="B3019" s="29">
        <f t="shared" si="329"/>
        <v>2023</v>
      </c>
      <c r="C3019" s="29">
        <f t="shared" si="330"/>
        <v>4</v>
      </c>
      <c r="D3019" s="29" t="str">
        <f t="shared" si="331"/>
        <v>Nisan</v>
      </c>
      <c r="E3019" s="29">
        <f t="shared" si="332"/>
        <v>2</v>
      </c>
      <c r="F3019" s="29">
        <f t="shared" si="333"/>
        <v>15</v>
      </c>
      <c r="G3019" s="29">
        <f t="shared" si="334"/>
        <v>4</v>
      </c>
      <c r="H3019" s="29" t="str">
        <f t="shared" si="335"/>
        <v>Perşembe</v>
      </c>
    </row>
    <row r="3020" spans="1:8" ht="10.5" customHeight="1" x14ac:dyDescent="0.25">
      <c r="A3020" s="28">
        <v>45023</v>
      </c>
      <c r="B3020" s="29">
        <f t="shared" si="329"/>
        <v>2023</v>
      </c>
      <c r="C3020" s="29">
        <f t="shared" si="330"/>
        <v>4</v>
      </c>
      <c r="D3020" s="29" t="str">
        <f t="shared" si="331"/>
        <v>Nisan</v>
      </c>
      <c r="E3020" s="29">
        <f t="shared" si="332"/>
        <v>2</v>
      </c>
      <c r="F3020" s="29">
        <f t="shared" si="333"/>
        <v>15</v>
      </c>
      <c r="G3020" s="29">
        <f t="shared" si="334"/>
        <v>5</v>
      </c>
      <c r="H3020" s="29" t="str">
        <f t="shared" si="335"/>
        <v>Cuma</v>
      </c>
    </row>
    <row r="3021" spans="1:8" ht="10.5" customHeight="1" x14ac:dyDescent="0.25">
      <c r="A3021" s="28">
        <v>45024</v>
      </c>
      <c r="B3021" s="29">
        <f t="shared" si="329"/>
        <v>2023</v>
      </c>
      <c r="C3021" s="29">
        <f t="shared" si="330"/>
        <v>4</v>
      </c>
      <c r="D3021" s="29" t="str">
        <f t="shared" si="331"/>
        <v>Nisan</v>
      </c>
      <c r="E3021" s="29">
        <f t="shared" si="332"/>
        <v>2</v>
      </c>
      <c r="F3021" s="29">
        <f t="shared" si="333"/>
        <v>15</v>
      </c>
      <c r="G3021" s="29">
        <f t="shared" si="334"/>
        <v>6</v>
      </c>
      <c r="H3021" s="29" t="str">
        <f t="shared" si="335"/>
        <v>Cumartesi</v>
      </c>
    </row>
    <row r="3022" spans="1:8" ht="10.5" customHeight="1" x14ac:dyDescent="0.25">
      <c r="A3022" s="28">
        <v>45025</v>
      </c>
      <c r="B3022" s="29">
        <f t="shared" si="329"/>
        <v>2023</v>
      </c>
      <c r="C3022" s="29">
        <f t="shared" si="330"/>
        <v>4</v>
      </c>
      <c r="D3022" s="29" t="str">
        <f t="shared" si="331"/>
        <v>Nisan</v>
      </c>
      <c r="E3022" s="29">
        <f t="shared" si="332"/>
        <v>2</v>
      </c>
      <c r="F3022" s="29">
        <f t="shared" si="333"/>
        <v>15</v>
      </c>
      <c r="G3022" s="29">
        <f t="shared" si="334"/>
        <v>7</v>
      </c>
      <c r="H3022" s="29" t="str">
        <f t="shared" si="335"/>
        <v>Pazar</v>
      </c>
    </row>
    <row r="3023" spans="1:8" ht="10.5" customHeight="1" x14ac:dyDescent="0.25">
      <c r="A3023" s="28">
        <v>45026</v>
      </c>
      <c r="B3023" s="29">
        <f t="shared" si="329"/>
        <v>2023</v>
      </c>
      <c r="C3023" s="29">
        <f t="shared" si="330"/>
        <v>4</v>
      </c>
      <c r="D3023" s="29" t="str">
        <f t="shared" si="331"/>
        <v>Nisan</v>
      </c>
      <c r="E3023" s="29">
        <f t="shared" si="332"/>
        <v>2</v>
      </c>
      <c r="F3023" s="29">
        <f t="shared" si="333"/>
        <v>16</v>
      </c>
      <c r="G3023" s="29">
        <f t="shared" si="334"/>
        <v>1</v>
      </c>
      <c r="H3023" s="29" t="str">
        <f t="shared" si="335"/>
        <v>Pazartesi</v>
      </c>
    </row>
    <row r="3024" spans="1:8" ht="10.5" customHeight="1" x14ac:dyDescent="0.25">
      <c r="A3024" s="28">
        <v>45027</v>
      </c>
      <c r="B3024" s="29">
        <f t="shared" si="329"/>
        <v>2023</v>
      </c>
      <c r="C3024" s="29">
        <f t="shared" si="330"/>
        <v>4</v>
      </c>
      <c r="D3024" s="29" t="str">
        <f t="shared" si="331"/>
        <v>Nisan</v>
      </c>
      <c r="E3024" s="29">
        <f t="shared" si="332"/>
        <v>2</v>
      </c>
      <c r="F3024" s="29">
        <f t="shared" si="333"/>
        <v>16</v>
      </c>
      <c r="G3024" s="29">
        <f t="shared" si="334"/>
        <v>2</v>
      </c>
      <c r="H3024" s="29" t="str">
        <f t="shared" si="335"/>
        <v>Salı</v>
      </c>
    </row>
    <row r="3025" spans="1:8" ht="10.5" customHeight="1" x14ac:dyDescent="0.25">
      <c r="A3025" s="28">
        <v>45028</v>
      </c>
      <c r="B3025" s="29">
        <f t="shared" si="329"/>
        <v>2023</v>
      </c>
      <c r="C3025" s="29">
        <f t="shared" si="330"/>
        <v>4</v>
      </c>
      <c r="D3025" s="29" t="str">
        <f t="shared" si="331"/>
        <v>Nisan</v>
      </c>
      <c r="E3025" s="29">
        <f t="shared" si="332"/>
        <v>2</v>
      </c>
      <c r="F3025" s="29">
        <f t="shared" si="333"/>
        <v>16</v>
      </c>
      <c r="G3025" s="29">
        <f t="shared" si="334"/>
        <v>3</v>
      </c>
      <c r="H3025" s="29" t="str">
        <f t="shared" si="335"/>
        <v>Çarşamba</v>
      </c>
    </row>
    <row r="3026" spans="1:8" ht="10.5" customHeight="1" x14ac:dyDescent="0.25">
      <c r="A3026" s="28">
        <v>45029</v>
      </c>
      <c r="B3026" s="29">
        <f t="shared" si="329"/>
        <v>2023</v>
      </c>
      <c r="C3026" s="29">
        <f t="shared" si="330"/>
        <v>4</v>
      </c>
      <c r="D3026" s="29" t="str">
        <f t="shared" si="331"/>
        <v>Nisan</v>
      </c>
      <c r="E3026" s="29">
        <f t="shared" si="332"/>
        <v>2</v>
      </c>
      <c r="F3026" s="29">
        <f t="shared" si="333"/>
        <v>16</v>
      </c>
      <c r="G3026" s="29">
        <f t="shared" si="334"/>
        <v>4</v>
      </c>
      <c r="H3026" s="29" t="str">
        <f t="shared" si="335"/>
        <v>Perşembe</v>
      </c>
    </row>
    <row r="3027" spans="1:8" ht="10.5" customHeight="1" x14ac:dyDescent="0.25">
      <c r="A3027" s="28">
        <v>45030</v>
      </c>
      <c r="B3027" s="29">
        <f t="shared" si="329"/>
        <v>2023</v>
      </c>
      <c r="C3027" s="29">
        <f t="shared" si="330"/>
        <v>4</v>
      </c>
      <c r="D3027" s="29" t="str">
        <f t="shared" si="331"/>
        <v>Nisan</v>
      </c>
      <c r="E3027" s="29">
        <f t="shared" si="332"/>
        <v>2</v>
      </c>
      <c r="F3027" s="29">
        <f t="shared" si="333"/>
        <v>16</v>
      </c>
      <c r="G3027" s="29">
        <f t="shared" si="334"/>
        <v>5</v>
      </c>
      <c r="H3027" s="29" t="str">
        <f t="shared" si="335"/>
        <v>Cuma</v>
      </c>
    </row>
    <row r="3028" spans="1:8" ht="10.5" customHeight="1" x14ac:dyDescent="0.25">
      <c r="A3028" s="28">
        <v>45031</v>
      </c>
      <c r="B3028" s="29">
        <f t="shared" si="329"/>
        <v>2023</v>
      </c>
      <c r="C3028" s="29">
        <f t="shared" si="330"/>
        <v>4</v>
      </c>
      <c r="D3028" s="29" t="str">
        <f t="shared" si="331"/>
        <v>Nisan</v>
      </c>
      <c r="E3028" s="29">
        <f t="shared" si="332"/>
        <v>2</v>
      </c>
      <c r="F3028" s="29">
        <f t="shared" si="333"/>
        <v>16</v>
      </c>
      <c r="G3028" s="29">
        <f t="shared" si="334"/>
        <v>6</v>
      </c>
      <c r="H3028" s="29" t="str">
        <f t="shared" si="335"/>
        <v>Cumartesi</v>
      </c>
    </row>
    <row r="3029" spans="1:8" ht="10.5" customHeight="1" x14ac:dyDescent="0.25">
      <c r="A3029" s="28">
        <v>45032</v>
      </c>
      <c r="B3029" s="29">
        <f t="shared" si="329"/>
        <v>2023</v>
      </c>
      <c r="C3029" s="29">
        <f t="shared" si="330"/>
        <v>4</v>
      </c>
      <c r="D3029" s="29" t="str">
        <f t="shared" si="331"/>
        <v>Nisan</v>
      </c>
      <c r="E3029" s="29">
        <f t="shared" si="332"/>
        <v>2</v>
      </c>
      <c r="F3029" s="29">
        <f t="shared" si="333"/>
        <v>16</v>
      </c>
      <c r="G3029" s="29">
        <f t="shared" si="334"/>
        <v>7</v>
      </c>
      <c r="H3029" s="29" t="str">
        <f t="shared" si="335"/>
        <v>Pazar</v>
      </c>
    </row>
    <row r="3030" spans="1:8" ht="10.5" customHeight="1" x14ac:dyDescent="0.25">
      <c r="A3030" s="28">
        <v>45033</v>
      </c>
      <c r="B3030" s="29">
        <f t="shared" si="329"/>
        <v>2023</v>
      </c>
      <c r="C3030" s="29">
        <f t="shared" si="330"/>
        <v>4</v>
      </c>
      <c r="D3030" s="29" t="str">
        <f t="shared" si="331"/>
        <v>Nisan</v>
      </c>
      <c r="E3030" s="29">
        <f t="shared" si="332"/>
        <v>2</v>
      </c>
      <c r="F3030" s="29">
        <f t="shared" si="333"/>
        <v>17</v>
      </c>
      <c r="G3030" s="29">
        <f t="shared" si="334"/>
        <v>1</v>
      </c>
      <c r="H3030" s="29" t="str">
        <f t="shared" si="335"/>
        <v>Pazartesi</v>
      </c>
    </row>
    <row r="3031" spans="1:8" ht="10.5" customHeight="1" x14ac:dyDescent="0.25">
      <c r="A3031" s="28">
        <v>45034</v>
      </c>
      <c r="B3031" s="29">
        <f t="shared" si="329"/>
        <v>2023</v>
      </c>
      <c r="C3031" s="29">
        <f t="shared" si="330"/>
        <v>4</v>
      </c>
      <c r="D3031" s="29" t="str">
        <f t="shared" si="331"/>
        <v>Nisan</v>
      </c>
      <c r="E3031" s="29">
        <f t="shared" si="332"/>
        <v>2</v>
      </c>
      <c r="F3031" s="29">
        <f t="shared" si="333"/>
        <v>17</v>
      </c>
      <c r="G3031" s="29">
        <f t="shared" si="334"/>
        <v>2</v>
      </c>
      <c r="H3031" s="29" t="str">
        <f t="shared" si="335"/>
        <v>Salı</v>
      </c>
    </row>
    <row r="3032" spans="1:8" ht="10.5" customHeight="1" x14ac:dyDescent="0.25">
      <c r="A3032" s="28">
        <v>45035</v>
      </c>
      <c r="B3032" s="29">
        <f t="shared" si="329"/>
        <v>2023</v>
      </c>
      <c r="C3032" s="29">
        <f t="shared" si="330"/>
        <v>4</v>
      </c>
      <c r="D3032" s="29" t="str">
        <f t="shared" si="331"/>
        <v>Nisan</v>
      </c>
      <c r="E3032" s="29">
        <f t="shared" si="332"/>
        <v>2</v>
      </c>
      <c r="F3032" s="29">
        <f t="shared" si="333"/>
        <v>17</v>
      </c>
      <c r="G3032" s="29">
        <f t="shared" si="334"/>
        <v>3</v>
      </c>
      <c r="H3032" s="29" t="str">
        <f t="shared" si="335"/>
        <v>Çarşamba</v>
      </c>
    </row>
    <row r="3033" spans="1:8" ht="10.5" customHeight="1" x14ac:dyDescent="0.25">
      <c r="A3033" s="28">
        <v>45036</v>
      </c>
      <c r="B3033" s="29">
        <f t="shared" si="329"/>
        <v>2023</v>
      </c>
      <c r="C3033" s="29">
        <f t="shared" si="330"/>
        <v>4</v>
      </c>
      <c r="D3033" s="29" t="str">
        <f t="shared" si="331"/>
        <v>Nisan</v>
      </c>
      <c r="E3033" s="29">
        <f t="shared" si="332"/>
        <v>2</v>
      </c>
      <c r="F3033" s="29">
        <f t="shared" si="333"/>
        <v>17</v>
      </c>
      <c r="G3033" s="29">
        <f t="shared" si="334"/>
        <v>4</v>
      </c>
      <c r="H3033" s="29" t="str">
        <f t="shared" si="335"/>
        <v>Perşembe</v>
      </c>
    </row>
    <row r="3034" spans="1:8" ht="10.5" customHeight="1" x14ac:dyDescent="0.25">
      <c r="A3034" s="28">
        <v>45037</v>
      </c>
      <c r="B3034" s="29">
        <f t="shared" si="329"/>
        <v>2023</v>
      </c>
      <c r="C3034" s="29">
        <f t="shared" si="330"/>
        <v>4</v>
      </c>
      <c r="D3034" s="29" t="str">
        <f t="shared" si="331"/>
        <v>Nisan</v>
      </c>
      <c r="E3034" s="29">
        <f t="shared" si="332"/>
        <v>2</v>
      </c>
      <c r="F3034" s="29">
        <f t="shared" si="333"/>
        <v>17</v>
      </c>
      <c r="G3034" s="29">
        <f t="shared" si="334"/>
        <v>5</v>
      </c>
      <c r="H3034" s="29" t="str">
        <f t="shared" si="335"/>
        <v>Cuma</v>
      </c>
    </row>
    <row r="3035" spans="1:8" ht="10.5" customHeight="1" x14ac:dyDescent="0.25">
      <c r="A3035" s="28">
        <v>45038</v>
      </c>
      <c r="B3035" s="29">
        <f t="shared" si="329"/>
        <v>2023</v>
      </c>
      <c r="C3035" s="29">
        <f t="shared" si="330"/>
        <v>4</v>
      </c>
      <c r="D3035" s="29" t="str">
        <f t="shared" si="331"/>
        <v>Nisan</v>
      </c>
      <c r="E3035" s="29">
        <f t="shared" si="332"/>
        <v>2</v>
      </c>
      <c r="F3035" s="29">
        <f t="shared" si="333"/>
        <v>17</v>
      </c>
      <c r="G3035" s="29">
        <f t="shared" si="334"/>
        <v>6</v>
      </c>
      <c r="H3035" s="29" t="str">
        <f t="shared" si="335"/>
        <v>Cumartesi</v>
      </c>
    </row>
    <row r="3036" spans="1:8" ht="10.5" customHeight="1" x14ac:dyDescent="0.25">
      <c r="A3036" s="28">
        <v>45039</v>
      </c>
      <c r="B3036" s="29">
        <f t="shared" si="329"/>
        <v>2023</v>
      </c>
      <c r="C3036" s="29">
        <f t="shared" si="330"/>
        <v>4</v>
      </c>
      <c r="D3036" s="29" t="str">
        <f t="shared" si="331"/>
        <v>Nisan</v>
      </c>
      <c r="E3036" s="29">
        <f t="shared" si="332"/>
        <v>2</v>
      </c>
      <c r="F3036" s="29">
        <f t="shared" si="333"/>
        <v>17</v>
      </c>
      <c r="G3036" s="29">
        <f t="shared" si="334"/>
        <v>7</v>
      </c>
      <c r="H3036" s="29" t="str">
        <f t="shared" si="335"/>
        <v>Pazar</v>
      </c>
    </row>
    <row r="3037" spans="1:8" ht="10.5" customHeight="1" x14ac:dyDescent="0.25">
      <c r="A3037" s="28">
        <v>45040</v>
      </c>
      <c r="B3037" s="29">
        <f t="shared" si="329"/>
        <v>2023</v>
      </c>
      <c r="C3037" s="29">
        <f t="shared" si="330"/>
        <v>4</v>
      </c>
      <c r="D3037" s="29" t="str">
        <f t="shared" si="331"/>
        <v>Nisan</v>
      </c>
      <c r="E3037" s="29">
        <f t="shared" si="332"/>
        <v>2</v>
      </c>
      <c r="F3037" s="29">
        <f t="shared" si="333"/>
        <v>18</v>
      </c>
      <c r="G3037" s="29">
        <f t="shared" si="334"/>
        <v>1</v>
      </c>
      <c r="H3037" s="29" t="str">
        <f t="shared" si="335"/>
        <v>Pazartesi</v>
      </c>
    </row>
    <row r="3038" spans="1:8" ht="10.5" customHeight="1" x14ac:dyDescent="0.25">
      <c r="A3038" s="28">
        <v>45041</v>
      </c>
      <c r="B3038" s="29">
        <f t="shared" si="329"/>
        <v>2023</v>
      </c>
      <c r="C3038" s="29">
        <f t="shared" si="330"/>
        <v>4</v>
      </c>
      <c r="D3038" s="29" t="str">
        <f t="shared" si="331"/>
        <v>Nisan</v>
      </c>
      <c r="E3038" s="29">
        <f t="shared" si="332"/>
        <v>2</v>
      </c>
      <c r="F3038" s="29">
        <f t="shared" si="333"/>
        <v>18</v>
      </c>
      <c r="G3038" s="29">
        <f t="shared" si="334"/>
        <v>2</v>
      </c>
      <c r="H3038" s="29" t="str">
        <f t="shared" si="335"/>
        <v>Salı</v>
      </c>
    </row>
    <row r="3039" spans="1:8" ht="10.5" customHeight="1" x14ac:dyDescent="0.25">
      <c r="A3039" s="28">
        <v>45042</v>
      </c>
      <c r="B3039" s="29">
        <f t="shared" si="329"/>
        <v>2023</v>
      </c>
      <c r="C3039" s="29">
        <f t="shared" si="330"/>
        <v>4</v>
      </c>
      <c r="D3039" s="29" t="str">
        <f t="shared" si="331"/>
        <v>Nisan</v>
      </c>
      <c r="E3039" s="29">
        <f t="shared" si="332"/>
        <v>2</v>
      </c>
      <c r="F3039" s="29">
        <f t="shared" si="333"/>
        <v>18</v>
      </c>
      <c r="G3039" s="29">
        <f t="shared" si="334"/>
        <v>3</v>
      </c>
      <c r="H3039" s="29" t="str">
        <f t="shared" si="335"/>
        <v>Çarşamba</v>
      </c>
    </row>
    <row r="3040" spans="1:8" ht="10.5" customHeight="1" x14ac:dyDescent="0.25">
      <c r="A3040" s="28">
        <v>45043</v>
      </c>
      <c r="B3040" s="29">
        <f t="shared" si="329"/>
        <v>2023</v>
      </c>
      <c r="C3040" s="29">
        <f t="shared" si="330"/>
        <v>4</v>
      </c>
      <c r="D3040" s="29" t="str">
        <f t="shared" si="331"/>
        <v>Nisan</v>
      </c>
      <c r="E3040" s="29">
        <f t="shared" si="332"/>
        <v>2</v>
      </c>
      <c r="F3040" s="29">
        <f t="shared" si="333"/>
        <v>18</v>
      </c>
      <c r="G3040" s="29">
        <f t="shared" si="334"/>
        <v>4</v>
      </c>
      <c r="H3040" s="29" t="str">
        <f t="shared" si="335"/>
        <v>Perşembe</v>
      </c>
    </row>
    <row r="3041" spans="1:8" ht="10.5" customHeight="1" x14ac:dyDescent="0.25">
      <c r="A3041" s="28">
        <v>45044</v>
      </c>
      <c r="B3041" s="29">
        <f t="shared" si="329"/>
        <v>2023</v>
      </c>
      <c r="C3041" s="29">
        <f t="shared" si="330"/>
        <v>4</v>
      </c>
      <c r="D3041" s="29" t="str">
        <f t="shared" si="331"/>
        <v>Nisan</v>
      </c>
      <c r="E3041" s="29">
        <f t="shared" si="332"/>
        <v>2</v>
      </c>
      <c r="F3041" s="29">
        <f t="shared" si="333"/>
        <v>18</v>
      </c>
      <c r="G3041" s="29">
        <f t="shared" si="334"/>
        <v>5</v>
      </c>
      <c r="H3041" s="29" t="str">
        <f t="shared" si="335"/>
        <v>Cuma</v>
      </c>
    </row>
    <row r="3042" spans="1:8" ht="10.5" customHeight="1" x14ac:dyDescent="0.25">
      <c r="A3042" s="28">
        <v>45045</v>
      </c>
      <c r="B3042" s="29">
        <f t="shared" si="329"/>
        <v>2023</v>
      </c>
      <c r="C3042" s="29">
        <f t="shared" si="330"/>
        <v>4</v>
      </c>
      <c r="D3042" s="29" t="str">
        <f t="shared" si="331"/>
        <v>Nisan</v>
      </c>
      <c r="E3042" s="29">
        <f t="shared" si="332"/>
        <v>2</v>
      </c>
      <c r="F3042" s="29">
        <f t="shared" si="333"/>
        <v>18</v>
      </c>
      <c r="G3042" s="29">
        <f t="shared" si="334"/>
        <v>6</v>
      </c>
      <c r="H3042" s="29" t="str">
        <f t="shared" si="335"/>
        <v>Cumartesi</v>
      </c>
    </row>
    <row r="3043" spans="1:8" ht="10.5" customHeight="1" x14ac:dyDescent="0.25">
      <c r="A3043" s="28">
        <v>45046</v>
      </c>
      <c r="B3043" s="29">
        <f t="shared" si="329"/>
        <v>2023</v>
      </c>
      <c r="C3043" s="29">
        <f t="shared" si="330"/>
        <v>4</v>
      </c>
      <c r="D3043" s="29" t="str">
        <f t="shared" si="331"/>
        <v>Nisan</v>
      </c>
      <c r="E3043" s="29">
        <f t="shared" si="332"/>
        <v>2</v>
      </c>
      <c r="F3043" s="29">
        <f t="shared" si="333"/>
        <v>18</v>
      </c>
      <c r="G3043" s="29">
        <f t="shared" si="334"/>
        <v>7</v>
      </c>
      <c r="H3043" s="29" t="str">
        <f t="shared" si="335"/>
        <v>Pazar</v>
      </c>
    </row>
    <row r="3044" spans="1:8" ht="10.5" customHeight="1" x14ac:dyDescent="0.25">
      <c r="A3044" s="28">
        <v>45047</v>
      </c>
      <c r="B3044" s="29">
        <f t="shared" si="329"/>
        <v>2023</v>
      </c>
      <c r="C3044" s="29">
        <f t="shared" si="330"/>
        <v>5</v>
      </c>
      <c r="D3044" s="29" t="str">
        <f t="shared" si="331"/>
        <v>Mayıs</v>
      </c>
      <c r="E3044" s="29">
        <f t="shared" si="332"/>
        <v>2</v>
      </c>
      <c r="F3044" s="29">
        <f t="shared" si="333"/>
        <v>19</v>
      </c>
      <c r="G3044" s="29">
        <f t="shared" si="334"/>
        <v>1</v>
      </c>
      <c r="H3044" s="29" t="str">
        <f t="shared" si="335"/>
        <v>Pazartesi</v>
      </c>
    </row>
    <row r="3045" spans="1:8" ht="10.5" customHeight="1" x14ac:dyDescent="0.25">
      <c r="A3045" s="28">
        <v>45048</v>
      </c>
      <c r="B3045" s="29">
        <f t="shared" si="329"/>
        <v>2023</v>
      </c>
      <c r="C3045" s="29">
        <f t="shared" si="330"/>
        <v>5</v>
      </c>
      <c r="D3045" s="29" t="str">
        <f t="shared" si="331"/>
        <v>Mayıs</v>
      </c>
      <c r="E3045" s="29">
        <f t="shared" si="332"/>
        <v>2</v>
      </c>
      <c r="F3045" s="29">
        <f t="shared" si="333"/>
        <v>19</v>
      </c>
      <c r="G3045" s="29">
        <f t="shared" si="334"/>
        <v>2</v>
      </c>
      <c r="H3045" s="29" t="str">
        <f t="shared" si="335"/>
        <v>Salı</v>
      </c>
    </row>
    <row r="3046" spans="1:8" ht="10.5" customHeight="1" x14ac:dyDescent="0.25">
      <c r="A3046" s="28">
        <v>45049</v>
      </c>
      <c r="B3046" s="29">
        <f t="shared" si="329"/>
        <v>2023</v>
      </c>
      <c r="C3046" s="29">
        <f t="shared" si="330"/>
        <v>5</v>
      </c>
      <c r="D3046" s="29" t="str">
        <f t="shared" si="331"/>
        <v>Mayıs</v>
      </c>
      <c r="E3046" s="29">
        <f t="shared" si="332"/>
        <v>2</v>
      </c>
      <c r="F3046" s="29">
        <f t="shared" si="333"/>
        <v>19</v>
      </c>
      <c r="G3046" s="29">
        <f t="shared" si="334"/>
        <v>3</v>
      </c>
      <c r="H3046" s="29" t="str">
        <f t="shared" si="335"/>
        <v>Çarşamba</v>
      </c>
    </row>
    <row r="3047" spans="1:8" ht="10.5" customHeight="1" x14ac:dyDescent="0.25">
      <c r="A3047" s="28">
        <v>45050</v>
      </c>
      <c r="B3047" s="29">
        <f t="shared" si="329"/>
        <v>2023</v>
      </c>
      <c r="C3047" s="29">
        <f t="shared" si="330"/>
        <v>5</v>
      </c>
      <c r="D3047" s="29" t="str">
        <f t="shared" si="331"/>
        <v>Mayıs</v>
      </c>
      <c r="E3047" s="29">
        <f t="shared" si="332"/>
        <v>2</v>
      </c>
      <c r="F3047" s="29">
        <f t="shared" si="333"/>
        <v>19</v>
      </c>
      <c r="G3047" s="29">
        <f t="shared" si="334"/>
        <v>4</v>
      </c>
      <c r="H3047" s="29" t="str">
        <f t="shared" si="335"/>
        <v>Perşembe</v>
      </c>
    </row>
    <row r="3048" spans="1:8" ht="10.5" customHeight="1" x14ac:dyDescent="0.25">
      <c r="A3048" s="28">
        <v>45051</v>
      </c>
      <c r="B3048" s="29">
        <f t="shared" si="329"/>
        <v>2023</v>
      </c>
      <c r="C3048" s="29">
        <f t="shared" si="330"/>
        <v>5</v>
      </c>
      <c r="D3048" s="29" t="str">
        <f t="shared" si="331"/>
        <v>Mayıs</v>
      </c>
      <c r="E3048" s="29">
        <f t="shared" si="332"/>
        <v>2</v>
      </c>
      <c r="F3048" s="29">
        <f t="shared" si="333"/>
        <v>19</v>
      </c>
      <c r="G3048" s="29">
        <f t="shared" si="334"/>
        <v>5</v>
      </c>
      <c r="H3048" s="29" t="str">
        <f t="shared" si="335"/>
        <v>Cuma</v>
      </c>
    </row>
    <row r="3049" spans="1:8" ht="10.5" customHeight="1" x14ac:dyDescent="0.25">
      <c r="A3049" s="28">
        <v>45052</v>
      </c>
      <c r="B3049" s="29">
        <f t="shared" si="329"/>
        <v>2023</v>
      </c>
      <c r="C3049" s="29">
        <f t="shared" si="330"/>
        <v>5</v>
      </c>
      <c r="D3049" s="29" t="str">
        <f t="shared" si="331"/>
        <v>Mayıs</v>
      </c>
      <c r="E3049" s="29">
        <f t="shared" si="332"/>
        <v>2</v>
      </c>
      <c r="F3049" s="29">
        <f t="shared" si="333"/>
        <v>19</v>
      </c>
      <c r="G3049" s="29">
        <f t="shared" si="334"/>
        <v>6</v>
      </c>
      <c r="H3049" s="29" t="str">
        <f t="shared" si="335"/>
        <v>Cumartesi</v>
      </c>
    </row>
    <row r="3050" spans="1:8" ht="10.5" customHeight="1" x14ac:dyDescent="0.25">
      <c r="A3050" s="28">
        <v>45053</v>
      </c>
      <c r="B3050" s="29">
        <f t="shared" si="329"/>
        <v>2023</v>
      </c>
      <c r="C3050" s="29">
        <f t="shared" si="330"/>
        <v>5</v>
      </c>
      <c r="D3050" s="29" t="str">
        <f t="shared" si="331"/>
        <v>Mayıs</v>
      </c>
      <c r="E3050" s="29">
        <f t="shared" si="332"/>
        <v>2</v>
      </c>
      <c r="F3050" s="29">
        <f t="shared" si="333"/>
        <v>19</v>
      </c>
      <c r="G3050" s="29">
        <f t="shared" si="334"/>
        <v>7</v>
      </c>
      <c r="H3050" s="29" t="str">
        <f t="shared" si="335"/>
        <v>Pazar</v>
      </c>
    </row>
    <row r="3051" spans="1:8" ht="10.5" customHeight="1" x14ac:dyDescent="0.25">
      <c r="A3051" s="28">
        <v>45054</v>
      </c>
      <c r="B3051" s="29">
        <f t="shared" si="329"/>
        <v>2023</v>
      </c>
      <c r="C3051" s="29">
        <f t="shared" si="330"/>
        <v>5</v>
      </c>
      <c r="D3051" s="29" t="str">
        <f t="shared" si="331"/>
        <v>Mayıs</v>
      </c>
      <c r="E3051" s="29">
        <f t="shared" si="332"/>
        <v>2</v>
      </c>
      <c r="F3051" s="29">
        <f t="shared" si="333"/>
        <v>20</v>
      </c>
      <c r="G3051" s="29">
        <f t="shared" si="334"/>
        <v>1</v>
      </c>
      <c r="H3051" s="29" t="str">
        <f t="shared" si="335"/>
        <v>Pazartesi</v>
      </c>
    </row>
    <row r="3052" spans="1:8" ht="10.5" customHeight="1" x14ac:dyDescent="0.25">
      <c r="A3052" s="28">
        <v>45055</v>
      </c>
      <c r="B3052" s="29">
        <f t="shared" si="329"/>
        <v>2023</v>
      </c>
      <c r="C3052" s="29">
        <f t="shared" si="330"/>
        <v>5</v>
      </c>
      <c r="D3052" s="29" t="str">
        <f t="shared" si="331"/>
        <v>Mayıs</v>
      </c>
      <c r="E3052" s="29">
        <f t="shared" si="332"/>
        <v>2</v>
      </c>
      <c r="F3052" s="29">
        <f t="shared" si="333"/>
        <v>20</v>
      </c>
      <c r="G3052" s="29">
        <f t="shared" si="334"/>
        <v>2</v>
      </c>
      <c r="H3052" s="29" t="str">
        <f t="shared" si="335"/>
        <v>Salı</v>
      </c>
    </row>
    <row r="3053" spans="1:8" ht="10.5" customHeight="1" x14ac:dyDescent="0.25">
      <c r="A3053" s="28">
        <v>45056</v>
      </c>
      <c r="B3053" s="29">
        <f t="shared" si="329"/>
        <v>2023</v>
      </c>
      <c r="C3053" s="29">
        <f t="shared" si="330"/>
        <v>5</v>
      </c>
      <c r="D3053" s="29" t="str">
        <f t="shared" si="331"/>
        <v>Mayıs</v>
      </c>
      <c r="E3053" s="29">
        <f t="shared" si="332"/>
        <v>2</v>
      </c>
      <c r="F3053" s="29">
        <f t="shared" si="333"/>
        <v>20</v>
      </c>
      <c r="G3053" s="29">
        <f t="shared" si="334"/>
        <v>3</v>
      </c>
      <c r="H3053" s="29" t="str">
        <f t="shared" si="335"/>
        <v>Çarşamba</v>
      </c>
    </row>
    <row r="3054" spans="1:8" ht="10.5" customHeight="1" x14ac:dyDescent="0.25">
      <c r="A3054" s="28">
        <v>45057</v>
      </c>
      <c r="B3054" s="29">
        <f t="shared" si="329"/>
        <v>2023</v>
      </c>
      <c r="C3054" s="29">
        <f t="shared" si="330"/>
        <v>5</v>
      </c>
      <c r="D3054" s="29" t="str">
        <f t="shared" si="331"/>
        <v>Mayıs</v>
      </c>
      <c r="E3054" s="29">
        <f t="shared" si="332"/>
        <v>2</v>
      </c>
      <c r="F3054" s="29">
        <f t="shared" si="333"/>
        <v>20</v>
      </c>
      <c r="G3054" s="29">
        <f t="shared" si="334"/>
        <v>4</v>
      </c>
      <c r="H3054" s="29" t="str">
        <f t="shared" si="335"/>
        <v>Perşembe</v>
      </c>
    </row>
    <row r="3055" spans="1:8" ht="10.5" customHeight="1" x14ac:dyDescent="0.25">
      <c r="A3055" s="28">
        <v>45058</v>
      </c>
      <c r="B3055" s="29">
        <f t="shared" si="329"/>
        <v>2023</v>
      </c>
      <c r="C3055" s="29">
        <f t="shared" si="330"/>
        <v>5</v>
      </c>
      <c r="D3055" s="29" t="str">
        <f t="shared" si="331"/>
        <v>Mayıs</v>
      </c>
      <c r="E3055" s="29">
        <f t="shared" si="332"/>
        <v>2</v>
      </c>
      <c r="F3055" s="29">
        <f t="shared" si="333"/>
        <v>20</v>
      </c>
      <c r="G3055" s="29">
        <f t="shared" si="334"/>
        <v>5</v>
      </c>
      <c r="H3055" s="29" t="str">
        <f t="shared" si="335"/>
        <v>Cuma</v>
      </c>
    </row>
    <row r="3056" spans="1:8" ht="10.5" customHeight="1" x14ac:dyDescent="0.25">
      <c r="A3056" s="28">
        <v>45059</v>
      </c>
      <c r="B3056" s="29">
        <f t="shared" si="329"/>
        <v>2023</v>
      </c>
      <c r="C3056" s="29">
        <f t="shared" si="330"/>
        <v>5</v>
      </c>
      <c r="D3056" s="29" t="str">
        <f t="shared" si="331"/>
        <v>Mayıs</v>
      </c>
      <c r="E3056" s="29">
        <f t="shared" si="332"/>
        <v>2</v>
      </c>
      <c r="F3056" s="29">
        <f t="shared" si="333"/>
        <v>20</v>
      </c>
      <c r="G3056" s="29">
        <f t="shared" si="334"/>
        <v>6</v>
      </c>
      <c r="H3056" s="29" t="str">
        <f t="shared" si="335"/>
        <v>Cumartesi</v>
      </c>
    </row>
    <row r="3057" spans="1:8" ht="10.5" customHeight="1" x14ac:dyDescent="0.25">
      <c r="A3057" s="28">
        <v>45060</v>
      </c>
      <c r="B3057" s="29">
        <f t="shared" si="329"/>
        <v>2023</v>
      </c>
      <c r="C3057" s="29">
        <f t="shared" si="330"/>
        <v>5</v>
      </c>
      <c r="D3057" s="29" t="str">
        <f t="shared" si="331"/>
        <v>Mayıs</v>
      </c>
      <c r="E3057" s="29">
        <f t="shared" si="332"/>
        <v>2</v>
      </c>
      <c r="F3057" s="29">
        <f t="shared" si="333"/>
        <v>20</v>
      </c>
      <c r="G3057" s="29">
        <f t="shared" si="334"/>
        <v>7</v>
      </c>
      <c r="H3057" s="29" t="str">
        <f t="shared" si="335"/>
        <v>Pazar</v>
      </c>
    </row>
    <row r="3058" spans="1:8" ht="10.5" customHeight="1" x14ac:dyDescent="0.25">
      <c r="A3058" s="28">
        <v>45061</v>
      </c>
      <c r="B3058" s="29">
        <f t="shared" si="329"/>
        <v>2023</v>
      </c>
      <c r="C3058" s="29">
        <f t="shared" si="330"/>
        <v>5</v>
      </c>
      <c r="D3058" s="29" t="str">
        <f t="shared" si="331"/>
        <v>Mayıs</v>
      </c>
      <c r="E3058" s="29">
        <f t="shared" si="332"/>
        <v>2</v>
      </c>
      <c r="F3058" s="29">
        <f t="shared" si="333"/>
        <v>21</v>
      </c>
      <c r="G3058" s="29">
        <f t="shared" si="334"/>
        <v>1</v>
      </c>
      <c r="H3058" s="29" t="str">
        <f t="shared" si="335"/>
        <v>Pazartesi</v>
      </c>
    </row>
    <row r="3059" spans="1:8" ht="10.5" customHeight="1" x14ac:dyDescent="0.25">
      <c r="A3059" s="28">
        <v>45062</v>
      </c>
      <c r="B3059" s="29">
        <f t="shared" si="329"/>
        <v>2023</v>
      </c>
      <c r="C3059" s="29">
        <f t="shared" si="330"/>
        <v>5</v>
      </c>
      <c r="D3059" s="29" t="str">
        <f t="shared" si="331"/>
        <v>Mayıs</v>
      </c>
      <c r="E3059" s="29">
        <f t="shared" si="332"/>
        <v>2</v>
      </c>
      <c r="F3059" s="29">
        <f t="shared" si="333"/>
        <v>21</v>
      </c>
      <c r="G3059" s="29">
        <f t="shared" si="334"/>
        <v>2</v>
      </c>
      <c r="H3059" s="29" t="str">
        <f t="shared" si="335"/>
        <v>Salı</v>
      </c>
    </row>
    <row r="3060" spans="1:8" ht="10.5" customHeight="1" x14ac:dyDescent="0.25">
      <c r="A3060" s="28">
        <v>45063</v>
      </c>
      <c r="B3060" s="29">
        <f t="shared" si="329"/>
        <v>2023</v>
      </c>
      <c r="C3060" s="29">
        <f t="shared" si="330"/>
        <v>5</v>
      </c>
      <c r="D3060" s="29" t="str">
        <f t="shared" si="331"/>
        <v>Mayıs</v>
      </c>
      <c r="E3060" s="29">
        <f t="shared" si="332"/>
        <v>2</v>
      </c>
      <c r="F3060" s="29">
        <f t="shared" si="333"/>
        <v>21</v>
      </c>
      <c r="G3060" s="29">
        <f t="shared" si="334"/>
        <v>3</v>
      </c>
      <c r="H3060" s="29" t="str">
        <f t="shared" si="335"/>
        <v>Çarşamba</v>
      </c>
    </row>
    <row r="3061" spans="1:8" ht="10.5" customHeight="1" x14ac:dyDescent="0.25">
      <c r="A3061" s="28">
        <v>45064</v>
      </c>
      <c r="B3061" s="29">
        <f t="shared" si="329"/>
        <v>2023</v>
      </c>
      <c r="C3061" s="29">
        <f t="shared" si="330"/>
        <v>5</v>
      </c>
      <c r="D3061" s="29" t="str">
        <f t="shared" si="331"/>
        <v>Mayıs</v>
      </c>
      <c r="E3061" s="29">
        <f t="shared" si="332"/>
        <v>2</v>
      </c>
      <c r="F3061" s="29">
        <f t="shared" si="333"/>
        <v>21</v>
      </c>
      <c r="G3061" s="29">
        <f t="shared" si="334"/>
        <v>4</v>
      </c>
      <c r="H3061" s="29" t="str">
        <f t="shared" si="335"/>
        <v>Perşembe</v>
      </c>
    </row>
    <row r="3062" spans="1:8" ht="10.5" customHeight="1" x14ac:dyDescent="0.25">
      <c r="A3062" s="28">
        <v>45065</v>
      </c>
      <c r="B3062" s="29">
        <f t="shared" si="329"/>
        <v>2023</v>
      </c>
      <c r="C3062" s="29">
        <f t="shared" si="330"/>
        <v>5</v>
      </c>
      <c r="D3062" s="29" t="str">
        <f t="shared" si="331"/>
        <v>Mayıs</v>
      </c>
      <c r="E3062" s="29">
        <f t="shared" si="332"/>
        <v>2</v>
      </c>
      <c r="F3062" s="29">
        <f t="shared" si="333"/>
        <v>21</v>
      </c>
      <c r="G3062" s="29">
        <f t="shared" si="334"/>
        <v>5</v>
      </c>
      <c r="H3062" s="29" t="str">
        <f t="shared" si="335"/>
        <v>Cuma</v>
      </c>
    </row>
    <row r="3063" spans="1:8" ht="10.5" customHeight="1" x14ac:dyDescent="0.25">
      <c r="A3063" s="28">
        <v>45066</v>
      </c>
      <c r="B3063" s="29">
        <f t="shared" si="329"/>
        <v>2023</v>
      </c>
      <c r="C3063" s="29">
        <f t="shared" si="330"/>
        <v>5</v>
      </c>
      <c r="D3063" s="29" t="str">
        <f t="shared" si="331"/>
        <v>Mayıs</v>
      </c>
      <c r="E3063" s="29">
        <f t="shared" si="332"/>
        <v>2</v>
      </c>
      <c r="F3063" s="29">
        <f t="shared" si="333"/>
        <v>21</v>
      </c>
      <c r="G3063" s="29">
        <f t="shared" si="334"/>
        <v>6</v>
      </c>
      <c r="H3063" s="29" t="str">
        <f t="shared" si="335"/>
        <v>Cumartesi</v>
      </c>
    </row>
    <row r="3064" spans="1:8" ht="10.5" customHeight="1" x14ac:dyDescent="0.25">
      <c r="A3064" s="28">
        <v>45067</v>
      </c>
      <c r="B3064" s="29">
        <f t="shared" si="329"/>
        <v>2023</v>
      </c>
      <c r="C3064" s="29">
        <f t="shared" si="330"/>
        <v>5</v>
      </c>
      <c r="D3064" s="29" t="str">
        <f t="shared" si="331"/>
        <v>Mayıs</v>
      </c>
      <c r="E3064" s="29">
        <f t="shared" si="332"/>
        <v>2</v>
      </c>
      <c r="F3064" s="29">
        <f t="shared" si="333"/>
        <v>21</v>
      </c>
      <c r="G3064" s="29">
        <f t="shared" si="334"/>
        <v>7</v>
      </c>
      <c r="H3064" s="29" t="str">
        <f t="shared" si="335"/>
        <v>Pazar</v>
      </c>
    </row>
    <row r="3065" spans="1:8" ht="10.5" customHeight="1" x14ac:dyDescent="0.25">
      <c r="A3065" s="28">
        <v>45068</v>
      </c>
      <c r="B3065" s="29">
        <f t="shared" si="329"/>
        <v>2023</v>
      </c>
      <c r="C3065" s="29">
        <f t="shared" si="330"/>
        <v>5</v>
      </c>
      <c r="D3065" s="29" t="str">
        <f t="shared" si="331"/>
        <v>Mayıs</v>
      </c>
      <c r="E3065" s="29">
        <f t="shared" si="332"/>
        <v>2</v>
      </c>
      <c r="F3065" s="29">
        <f t="shared" si="333"/>
        <v>22</v>
      </c>
      <c r="G3065" s="29">
        <f t="shared" si="334"/>
        <v>1</v>
      </c>
      <c r="H3065" s="29" t="str">
        <f t="shared" si="335"/>
        <v>Pazartesi</v>
      </c>
    </row>
    <row r="3066" spans="1:8" ht="10.5" customHeight="1" x14ac:dyDescent="0.25">
      <c r="A3066" s="28">
        <v>45069</v>
      </c>
      <c r="B3066" s="29">
        <f t="shared" si="329"/>
        <v>2023</v>
      </c>
      <c r="C3066" s="29">
        <f t="shared" si="330"/>
        <v>5</v>
      </c>
      <c r="D3066" s="29" t="str">
        <f t="shared" si="331"/>
        <v>Mayıs</v>
      </c>
      <c r="E3066" s="29">
        <f t="shared" si="332"/>
        <v>2</v>
      </c>
      <c r="F3066" s="29">
        <f t="shared" si="333"/>
        <v>22</v>
      </c>
      <c r="G3066" s="29">
        <f t="shared" si="334"/>
        <v>2</v>
      </c>
      <c r="H3066" s="29" t="str">
        <f t="shared" si="335"/>
        <v>Salı</v>
      </c>
    </row>
    <row r="3067" spans="1:8" ht="10.5" customHeight="1" x14ac:dyDescent="0.25">
      <c r="A3067" s="28">
        <v>45070</v>
      </c>
      <c r="B3067" s="29">
        <f t="shared" si="329"/>
        <v>2023</v>
      </c>
      <c r="C3067" s="29">
        <f t="shared" si="330"/>
        <v>5</v>
      </c>
      <c r="D3067" s="29" t="str">
        <f t="shared" si="331"/>
        <v>Mayıs</v>
      </c>
      <c r="E3067" s="29">
        <f t="shared" si="332"/>
        <v>2</v>
      </c>
      <c r="F3067" s="29">
        <f t="shared" si="333"/>
        <v>22</v>
      </c>
      <c r="G3067" s="29">
        <f t="shared" si="334"/>
        <v>3</v>
      </c>
      <c r="H3067" s="29" t="str">
        <f t="shared" si="335"/>
        <v>Çarşamba</v>
      </c>
    </row>
    <row r="3068" spans="1:8" ht="10.5" customHeight="1" x14ac:dyDescent="0.25">
      <c r="A3068" s="28">
        <v>45071</v>
      </c>
      <c r="B3068" s="29">
        <f t="shared" si="329"/>
        <v>2023</v>
      </c>
      <c r="C3068" s="29">
        <f t="shared" si="330"/>
        <v>5</v>
      </c>
      <c r="D3068" s="29" t="str">
        <f t="shared" si="331"/>
        <v>Mayıs</v>
      </c>
      <c r="E3068" s="29">
        <f t="shared" si="332"/>
        <v>2</v>
      </c>
      <c r="F3068" s="29">
        <f t="shared" si="333"/>
        <v>22</v>
      </c>
      <c r="G3068" s="29">
        <f t="shared" si="334"/>
        <v>4</v>
      </c>
      <c r="H3068" s="29" t="str">
        <f t="shared" si="335"/>
        <v>Perşembe</v>
      </c>
    </row>
    <row r="3069" spans="1:8" ht="10.5" customHeight="1" x14ac:dyDescent="0.25">
      <c r="A3069" s="28">
        <v>45072</v>
      </c>
      <c r="B3069" s="29">
        <f t="shared" si="329"/>
        <v>2023</v>
      </c>
      <c r="C3069" s="29">
        <f t="shared" si="330"/>
        <v>5</v>
      </c>
      <c r="D3069" s="29" t="str">
        <f t="shared" si="331"/>
        <v>Mayıs</v>
      </c>
      <c r="E3069" s="29">
        <f t="shared" si="332"/>
        <v>2</v>
      </c>
      <c r="F3069" s="29">
        <f t="shared" si="333"/>
        <v>22</v>
      </c>
      <c r="G3069" s="29">
        <f t="shared" si="334"/>
        <v>5</v>
      </c>
      <c r="H3069" s="29" t="str">
        <f t="shared" si="335"/>
        <v>Cuma</v>
      </c>
    </row>
    <row r="3070" spans="1:8" ht="10.5" customHeight="1" x14ac:dyDescent="0.25">
      <c r="A3070" s="28">
        <v>45073</v>
      </c>
      <c r="B3070" s="29">
        <f t="shared" si="329"/>
        <v>2023</v>
      </c>
      <c r="C3070" s="29">
        <f t="shared" si="330"/>
        <v>5</v>
      </c>
      <c r="D3070" s="29" t="str">
        <f t="shared" si="331"/>
        <v>Mayıs</v>
      </c>
      <c r="E3070" s="29">
        <f t="shared" si="332"/>
        <v>2</v>
      </c>
      <c r="F3070" s="29">
        <f t="shared" si="333"/>
        <v>22</v>
      </c>
      <c r="G3070" s="29">
        <f t="shared" si="334"/>
        <v>6</v>
      </c>
      <c r="H3070" s="29" t="str">
        <f t="shared" si="335"/>
        <v>Cumartesi</v>
      </c>
    </row>
    <row r="3071" spans="1:8" ht="10.5" customHeight="1" x14ac:dyDescent="0.25">
      <c r="A3071" s="28">
        <v>45074</v>
      </c>
      <c r="B3071" s="29">
        <f t="shared" si="329"/>
        <v>2023</v>
      </c>
      <c r="C3071" s="29">
        <f t="shared" si="330"/>
        <v>5</v>
      </c>
      <c r="D3071" s="29" t="str">
        <f t="shared" si="331"/>
        <v>Mayıs</v>
      </c>
      <c r="E3071" s="29">
        <f t="shared" si="332"/>
        <v>2</v>
      </c>
      <c r="F3071" s="29">
        <f t="shared" si="333"/>
        <v>22</v>
      </c>
      <c r="G3071" s="29">
        <f t="shared" si="334"/>
        <v>7</v>
      </c>
      <c r="H3071" s="29" t="str">
        <f t="shared" si="335"/>
        <v>Pazar</v>
      </c>
    </row>
    <row r="3072" spans="1:8" ht="10.5" customHeight="1" x14ac:dyDescent="0.25">
      <c r="A3072" s="28">
        <v>45075</v>
      </c>
      <c r="B3072" s="29">
        <f t="shared" si="329"/>
        <v>2023</v>
      </c>
      <c r="C3072" s="29">
        <f t="shared" si="330"/>
        <v>5</v>
      </c>
      <c r="D3072" s="29" t="str">
        <f t="shared" si="331"/>
        <v>Mayıs</v>
      </c>
      <c r="E3072" s="29">
        <f t="shared" si="332"/>
        <v>2</v>
      </c>
      <c r="F3072" s="29">
        <f t="shared" si="333"/>
        <v>23</v>
      </c>
      <c r="G3072" s="29">
        <f t="shared" si="334"/>
        <v>1</v>
      </c>
      <c r="H3072" s="29" t="str">
        <f t="shared" si="335"/>
        <v>Pazartesi</v>
      </c>
    </row>
    <row r="3073" spans="1:8" ht="10.5" customHeight="1" x14ac:dyDescent="0.25">
      <c r="A3073" s="28">
        <v>45076</v>
      </c>
      <c r="B3073" s="29">
        <f t="shared" si="329"/>
        <v>2023</v>
      </c>
      <c r="C3073" s="29">
        <f t="shared" si="330"/>
        <v>5</v>
      </c>
      <c r="D3073" s="29" t="str">
        <f t="shared" si="331"/>
        <v>Mayıs</v>
      </c>
      <c r="E3073" s="29">
        <f t="shared" si="332"/>
        <v>2</v>
      </c>
      <c r="F3073" s="29">
        <f t="shared" si="333"/>
        <v>23</v>
      </c>
      <c r="G3073" s="29">
        <f t="shared" si="334"/>
        <v>2</v>
      </c>
      <c r="H3073" s="29" t="str">
        <f t="shared" si="335"/>
        <v>Salı</v>
      </c>
    </row>
    <row r="3074" spans="1:8" ht="10.5" customHeight="1" x14ac:dyDescent="0.25">
      <c r="A3074" s="28">
        <v>45077</v>
      </c>
      <c r="B3074" s="29">
        <f t="shared" ref="B3074:B3137" si="336">IF(A3074="","",YEAR(A3074))</f>
        <v>2023</v>
      </c>
      <c r="C3074" s="29">
        <f t="shared" ref="C3074:C3137" si="337">IF(A3074="","",MONTH(A3074))</f>
        <v>5</v>
      </c>
      <c r="D3074" s="29" t="str">
        <f t="shared" ref="D3074:D3137" si="338">IF(A3074="","",CHOOSE(MONTH(A3074),"Ocak","Şubat","Mart","Nisan","Mayıs","Haziran","Temmuz","Ağustos","Eylül","Ekim","Kasım","Aralık"))</f>
        <v>Mayıs</v>
      </c>
      <c r="E3074" s="29">
        <f t="shared" ref="E3074:E3137" si="339">IF(A3074="","",ROUNDUP(MONTH(A3074)/3,0))</f>
        <v>2</v>
      </c>
      <c r="F3074" s="29">
        <f t="shared" ref="F3074:F3137" si="340">IF(A3074="","",WEEKNUM(A3074,2))</f>
        <v>23</v>
      </c>
      <c r="G3074" s="29">
        <f t="shared" ref="G3074:G3137" si="341">IF(A3074="","",WEEKDAY(A3074,2))</f>
        <v>3</v>
      </c>
      <c r="H3074" s="29" t="str">
        <f t="shared" ref="H3074:H3137" si="342">IF(A3074="","",CHOOSE(WEEKDAY(A3074,2),"Pazartesi","Salı","Çarşamba","Perşembe","Cuma","Cumartesi","Pazar"))</f>
        <v>Çarşamba</v>
      </c>
    </row>
    <row r="3075" spans="1:8" ht="10.5" customHeight="1" x14ac:dyDescent="0.25">
      <c r="A3075" s="28">
        <v>45078</v>
      </c>
      <c r="B3075" s="29">
        <f t="shared" si="336"/>
        <v>2023</v>
      </c>
      <c r="C3075" s="29">
        <f t="shared" si="337"/>
        <v>6</v>
      </c>
      <c r="D3075" s="29" t="str">
        <f t="shared" si="338"/>
        <v>Haziran</v>
      </c>
      <c r="E3075" s="29">
        <f t="shared" si="339"/>
        <v>2</v>
      </c>
      <c r="F3075" s="29">
        <f t="shared" si="340"/>
        <v>23</v>
      </c>
      <c r="G3075" s="29">
        <f t="shared" si="341"/>
        <v>4</v>
      </c>
      <c r="H3075" s="29" t="str">
        <f t="shared" si="342"/>
        <v>Perşembe</v>
      </c>
    </row>
    <row r="3076" spans="1:8" ht="10.5" customHeight="1" x14ac:dyDescent="0.25">
      <c r="A3076" s="28">
        <v>45079</v>
      </c>
      <c r="B3076" s="29">
        <f t="shared" si="336"/>
        <v>2023</v>
      </c>
      <c r="C3076" s="29">
        <f t="shared" si="337"/>
        <v>6</v>
      </c>
      <c r="D3076" s="29" t="str">
        <f t="shared" si="338"/>
        <v>Haziran</v>
      </c>
      <c r="E3076" s="29">
        <f t="shared" si="339"/>
        <v>2</v>
      </c>
      <c r="F3076" s="29">
        <f t="shared" si="340"/>
        <v>23</v>
      </c>
      <c r="G3076" s="29">
        <f t="shared" si="341"/>
        <v>5</v>
      </c>
      <c r="H3076" s="29" t="str">
        <f t="shared" si="342"/>
        <v>Cuma</v>
      </c>
    </row>
    <row r="3077" spans="1:8" ht="10.5" customHeight="1" x14ac:dyDescent="0.25">
      <c r="A3077" s="28">
        <v>45080</v>
      </c>
      <c r="B3077" s="29">
        <f t="shared" si="336"/>
        <v>2023</v>
      </c>
      <c r="C3077" s="29">
        <f t="shared" si="337"/>
        <v>6</v>
      </c>
      <c r="D3077" s="29" t="str">
        <f t="shared" si="338"/>
        <v>Haziran</v>
      </c>
      <c r="E3077" s="29">
        <f t="shared" si="339"/>
        <v>2</v>
      </c>
      <c r="F3077" s="29">
        <f t="shared" si="340"/>
        <v>23</v>
      </c>
      <c r="G3077" s="29">
        <f t="shared" si="341"/>
        <v>6</v>
      </c>
      <c r="H3077" s="29" t="str">
        <f t="shared" si="342"/>
        <v>Cumartesi</v>
      </c>
    </row>
    <row r="3078" spans="1:8" ht="10.5" customHeight="1" x14ac:dyDescent="0.25">
      <c r="A3078" s="28">
        <v>45081</v>
      </c>
      <c r="B3078" s="29">
        <f t="shared" si="336"/>
        <v>2023</v>
      </c>
      <c r="C3078" s="29">
        <f t="shared" si="337"/>
        <v>6</v>
      </c>
      <c r="D3078" s="29" t="str">
        <f t="shared" si="338"/>
        <v>Haziran</v>
      </c>
      <c r="E3078" s="29">
        <f t="shared" si="339"/>
        <v>2</v>
      </c>
      <c r="F3078" s="29">
        <f t="shared" si="340"/>
        <v>23</v>
      </c>
      <c r="G3078" s="29">
        <f t="shared" si="341"/>
        <v>7</v>
      </c>
      <c r="H3078" s="29" t="str">
        <f t="shared" si="342"/>
        <v>Pazar</v>
      </c>
    </row>
    <row r="3079" spans="1:8" ht="10.5" customHeight="1" x14ac:dyDescent="0.25">
      <c r="A3079" s="28">
        <v>45082</v>
      </c>
      <c r="B3079" s="29">
        <f t="shared" si="336"/>
        <v>2023</v>
      </c>
      <c r="C3079" s="29">
        <f t="shared" si="337"/>
        <v>6</v>
      </c>
      <c r="D3079" s="29" t="str">
        <f t="shared" si="338"/>
        <v>Haziran</v>
      </c>
      <c r="E3079" s="29">
        <f t="shared" si="339"/>
        <v>2</v>
      </c>
      <c r="F3079" s="29">
        <f t="shared" si="340"/>
        <v>24</v>
      </c>
      <c r="G3079" s="29">
        <f t="shared" si="341"/>
        <v>1</v>
      </c>
      <c r="H3079" s="29" t="str">
        <f t="shared" si="342"/>
        <v>Pazartesi</v>
      </c>
    </row>
    <row r="3080" spans="1:8" ht="10.5" customHeight="1" x14ac:dyDescent="0.25">
      <c r="A3080" s="28">
        <v>45083</v>
      </c>
      <c r="B3080" s="29">
        <f t="shared" si="336"/>
        <v>2023</v>
      </c>
      <c r="C3080" s="29">
        <f t="shared" si="337"/>
        <v>6</v>
      </c>
      <c r="D3080" s="29" t="str">
        <f t="shared" si="338"/>
        <v>Haziran</v>
      </c>
      <c r="E3080" s="29">
        <f t="shared" si="339"/>
        <v>2</v>
      </c>
      <c r="F3080" s="29">
        <f t="shared" si="340"/>
        <v>24</v>
      </c>
      <c r="G3080" s="29">
        <f t="shared" si="341"/>
        <v>2</v>
      </c>
      <c r="H3080" s="29" t="str">
        <f t="shared" si="342"/>
        <v>Salı</v>
      </c>
    </row>
    <row r="3081" spans="1:8" ht="10.5" customHeight="1" x14ac:dyDescent="0.25">
      <c r="A3081" s="28">
        <v>45084</v>
      </c>
      <c r="B3081" s="29">
        <f t="shared" si="336"/>
        <v>2023</v>
      </c>
      <c r="C3081" s="29">
        <f t="shared" si="337"/>
        <v>6</v>
      </c>
      <c r="D3081" s="29" t="str">
        <f t="shared" si="338"/>
        <v>Haziran</v>
      </c>
      <c r="E3081" s="29">
        <f t="shared" si="339"/>
        <v>2</v>
      </c>
      <c r="F3081" s="29">
        <f t="shared" si="340"/>
        <v>24</v>
      </c>
      <c r="G3081" s="29">
        <f t="shared" si="341"/>
        <v>3</v>
      </c>
      <c r="H3081" s="29" t="str">
        <f t="shared" si="342"/>
        <v>Çarşamba</v>
      </c>
    </row>
    <row r="3082" spans="1:8" ht="10.5" customHeight="1" x14ac:dyDescent="0.25">
      <c r="A3082" s="28">
        <v>45085</v>
      </c>
      <c r="B3082" s="29">
        <f t="shared" si="336"/>
        <v>2023</v>
      </c>
      <c r="C3082" s="29">
        <f t="shared" si="337"/>
        <v>6</v>
      </c>
      <c r="D3082" s="29" t="str">
        <f t="shared" si="338"/>
        <v>Haziran</v>
      </c>
      <c r="E3082" s="29">
        <f t="shared" si="339"/>
        <v>2</v>
      </c>
      <c r="F3082" s="29">
        <f t="shared" si="340"/>
        <v>24</v>
      </c>
      <c r="G3082" s="29">
        <f t="shared" si="341"/>
        <v>4</v>
      </c>
      <c r="H3082" s="29" t="str">
        <f t="shared" si="342"/>
        <v>Perşembe</v>
      </c>
    </row>
    <row r="3083" spans="1:8" ht="10.5" customHeight="1" x14ac:dyDescent="0.25">
      <c r="A3083" s="28">
        <v>45086</v>
      </c>
      <c r="B3083" s="29">
        <f t="shared" si="336"/>
        <v>2023</v>
      </c>
      <c r="C3083" s="29">
        <f t="shared" si="337"/>
        <v>6</v>
      </c>
      <c r="D3083" s="29" t="str">
        <f t="shared" si="338"/>
        <v>Haziran</v>
      </c>
      <c r="E3083" s="29">
        <f t="shared" si="339"/>
        <v>2</v>
      </c>
      <c r="F3083" s="29">
        <f t="shared" si="340"/>
        <v>24</v>
      </c>
      <c r="G3083" s="29">
        <f t="shared" si="341"/>
        <v>5</v>
      </c>
      <c r="H3083" s="29" t="str">
        <f t="shared" si="342"/>
        <v>Cuma</v>
      </c>
    </row>
    <row r="3084" spans="1:8" ht="10.5" customHeight="1" x14ac:dyDescent="0.25">
      <c r="A3084" s="28">
        <v>45087</v>
      </c>
      <c r="B3084" s="29">
        <f t="shared" si="336"/>
        <v>2023</v>
      </c>
      <c r="C3084" s="29">
        <f t="shared" si="337"/>
        <v>6</v>
      </c>
      <c r="D3084" s="29" t="str">
        <f t="shared" si="338"/>
        <v>Haziran</v>
      </c>
      <c r="E3084" s="29">
        <f t="shared" si="339"/>
        <v>2</v>
      </c>
      <c r="F3084" s="29">
        <f t="shared" si="340"/>
        <v>24</v>
      </c>
      <c r="G3084" s="29">
        <f t="shared" si="341"/>
        <v>6</v>
      </c>
      <c r="H3084" s="29" t="str">
        <f t="shared" si="342"/>
        <v>Cumartesi</v>
      </c>
    </row>
    <row r="3085" spans="1:8" ht="10.5" customHeight="1" x14ac:dyDescent="0.25">
      <c r="A3085" s="28">
        <v>45088</v>
      </c>
      <c r="B3085" s="29">
        <f t="shared" si="336"/>
        <v>2023</v>
      </c>
      <c r="C3085" s="29">
        <f t="shared" si="337"/>
        <v>6</v>
      </c>
      <c r="D3085" s="29" t="str">
        <f t="shared" si="338"/>
        <v>Haziran</v>
      </c>
      <c r="E3085" s="29">
        <f t="shared" si="339"/>
        <v>2</v>
      </c>
      <c r="F3085" s="29">
        <f t="shared" si="340"/>
        <v>24</v>
      </c>
      <c r="G3085" s="29">
        <f t="shared" si="341"/>
        <v>7</v>
      </c>
      <c r="H3085" s="29" t="str">
        <f t="shared" si="342"/>
        <v>Pazar</v>
      </c>
    </row>
    <row r="3086" spans="1:8" ht="10.5" customHeight="1" x14ac:dyDescent="0.25">
      <c r="A3086" s="28">
        <v>45089</v>
      </c>
      <c r="B3086" s="29">
        <f t="shared" si="336"/>
        <v>2023</v>
      </c>
      <c r="C3086" s="29">
        <f t="shared" si="337"/>
        <v>6</v>
      </c>
      <c r="D3086" s="29" t="str">
        <f t="shared" si="338"/>
        <v>Haziran</v>
      </c>
      <c r="E3086" s="29">
        <f t="shared" si="339"/>
        <v>2</v>
      </c>
      <c r="F3086" s="29">
        <f t="shared" si="340"/>
        <v>25</v>
      </c>
      <c r="G3086" s="29">
        <f t="shared" si="341"/>
        <v>1</v>
      </c>
      <c r="H3086" s="29" t="str">
        <f t="shared" si="342"/>
        <v>Pazartesi</v>
      </c>
    </row>
    <row r="3087" spans="1:8" ht="10.5" customHeight="1" x14ac:dyDescent="0.25">
      <c r="A3087" s="28">
        <v>45090</v>
      </c>
      <c r="B3087" s="29">
        <f t="shared" si="336"/>
        <v>2023</v>
      </c>
      <c r="C3087" s="29">
        <f t="shared" si="337"/>
        <v>6</v>
      </c>
      <c r="D3087" s="29" t="str">
        <f t="shared" si="338"/>
        <v>Haziran</v>
      </c>
      <c r="E3087" s="29">
        <f t="shared" si="339"/>
        <v>2</v>
      </c>
      <c r="F3087" s="29">
        <f t="shared" si="340"/>
        <v>25</v>
      </c>
      <c r="G3087" s="29">
        <f t="shared" si="341"/>
        <v>2</v>
      </c>
      <c r="H3087" s="29" t="str">
        <f t="shared" si="342"/>
        <v>Salı</v>
      </c>
    </row>
    <row r="3088" spans="1:8" ht="10.5" customHeight="1" x14ac:dyDescent="0.25">
      <c r="A3088" s="28">
        <v>45091</v>
      </c>
      <c r="B3088" s="29">
        <f t="shared" si="336"/>
        <v>2023</v>
      </c>
      <c r="C3088" s="29">
        <f t="shared" si="337"/>
        <v>6</v>
      </c>
      <c r="D3088" s="29" t="str">
        <f t="shared" si="338"/>
        <v>Haziran</v>
      </c>
      <c r="E3088" s="29">
        <f t="shared" si="339"/>
        <v>2</v>
      </c>
      <c r="F3088" s="29">
        <f t="shared" si="340"/>
        <v>25</v>
      </c>
      <c r="G3088" s="29">
        <f t="shared" si="341"/>
        <v>3</v>
      </c>
      <c r="H3088" s="29" t="str">
        <f t="shared" si="342"/>
        <v>Çarşamba</v>
      </c>
    </row>
    <row r="3089" spans="1:8" ht="10.5" customHeight="1" x14ac:dyDescent="0.25">
      <c r="A3089" s="28">
        <v>45092</v>
      </c>
      <c r="B3089" s="29">
        <f t="shared" si="336"/>
        <v>2023</v>
      </c>
      <c r="C3089" s="29">
        <f t="shared" si="337"/>
        <v>6</v>
      </c>
      <c r="D3089" s="29" t="str">
        <f t="shared" si="338"/>
        <v>Haziran</v>
      </c>
      <c r="E3089" s="29">
        <f t="shared" si="339"/>
        <v>2</v>
      </c>
      <c r="F3089" s="29">
        <f t="shared" si="340"/>
        <v>25</v>
      </c>
      <c r="G3089" s="29">
        <f t="shared" si="341"/>
        <v>4</v>
      </c>
      <c r="H3089" s="29" t="str">
        <f t="shared" si="342"/>
        <v>Perşembe</v>
      </c>
    </row>
    <row r="3090" spans="1:8" ht="10.5" customHeight="1" x14ac:dyDescent="0.25">
      <c r="A3090" s="28">
        <v>45093</v>
      </c>
      <c r="B3090" s="29">
        <f t="shared" si="336"/>
        <v>2023</v>
      </c>
      <c r="C3090" s="29">
        <f t="shared" si="337"/>
        <v>6</v>
      </c>
      <c r="D3090" s="29" t="str">
        <f t="shared" si="338"/>
        <v>Haziran</v>
      </c>
      <c r="E3090" s="29">
        <f t="shared" si="339"/>
        <v>2</v>
      </c>
      <c r="F3090" s="29">
        <f t="shared" si="340"/>
        <v>25</v>
      </c>
      <c r="G3090" s="29">
        <f t="shared" si="341"/>
        <v>5</v>
      </c>
      <c r="H3090" s="29" t="str">
        <f t="shared" si="342"/>
        <v>Cuma</v>
      </c>
    </row>
    <row r="3091" spans="1:8" ht="10.5" customHeight="1" x14ac:dyDescent="0.25">
      <c r="A3091" s="28">
        <v>45094</v>
      </c>
      <c r="B3091" s="29">
        <f t="shared" si="336"/>
        <v>2023</v>
      </c>
      <c r="C3091" s="29">
        <f t="shared" si="337"/>
        <v>6</v>
      </c>
      <c r="D3091" s="29" t="str">
        <f t="shared" si="338"/>
        <v>Haziran</v>
      </c>
      <c r="E3091" s="29">
        <f t="shared" si="339"/>
        <v>2</v>
      </c>
      <c r="F3091" s="29">
        <f t="shared" si="340"/>
        <v>25</v>
      </c>
      <c r="G3091" s="29">
        <f t="shared" si="341"/>
        <v>6</v>
      </c>
      <c r="H3091" s="29" t="str">
        <f t="shared" si="342"/>
        <v>Cumartesi</v>
      </c>
    </row>
    <row r="3092" spans="1:8" ht="10.5" customHeight="1" x14ac:dyDescent="0.25">
      <c r="A3092" s="28">
        <v>45095</v>
      </c>
      <c r="B3092" s="29">
        <f t="shared" si="336"/>
        <v>2023</v>
      </c>
      <c r="C3092" s="29">
        <f t="shared" si="337"/>
        <v>6</v>
      </c>
      <c r="D3092" s="29" t="str">
        <f t="shared" si="338"/>
        <v>Haziran</v>
      </c>
      <c r="E3092" s="29">
        <f t="shared" si="339"/>
        <v>2</v>
      </c>
      <c r="F3092" s="29">
        <f t="shared" si="340"/>
        <v>25</v>
      </c>
      <c r="G3092" s="29">
        <f t="shared" si="341"/>
        <v>7</v>
      </c>
      <c r="H3092" s="29" t="str">
        <f t="shared" si="342"/>
        <v>Pazar</v>
      </c>
    </row>
    <row r="3093" spans="1:8" ht="10.5" customHeight="1" x14ac:dyDescent="0.25">
      <c r="A3093" s="28">
        <v>45096</v>
      </c>
      <c r="B3093" s="29">
        <f t="shared" si="336"/>
        <v>2023</v>
      </c>
      <c r="C3093" s="29">
        <f t="shared" si="337"/>
        <v>6</v>
      </c>
      <c r="D3093" s="29" t="str">
        <f t="shared" si="338"/>
        <v>Haziran</v>
      </c>
      <c r="E3093" s="29">
        <f t="shared" si="339"/>
        <v>2</v>
      </c>
      <c r="F3093" s="29">
        <f t="shared" si="340"/>
        <v>26</v>
      </c>
      <c r="G3093" s="29">
        <f t="shared" si="341"/>
        <v>1</v>
      </c>
      <c r="H3093" s="29" t="str">
        <f t="shared" si="342"/>
        <v>Pazartesi</v>
      </c>
    </row>
    <row r="3094" spans="1:8" ht="10.5" customHeight="1" x14ac:dyDescent="0.25">
      <c r="A3094" s="28">
        <v>45097</v>
      </c>
      <c r="B3094" s="29">
        <f t="shared" si="336"/>
        <v>2023</v>
      </c>
      <c r="C3094" s="29">
        <f t="shared" si="337"/>
        <v>6</v>
      </c>
      <c r="D3094" s="29" t="str">
        <f t="shared" si="338"/>
        <v>Haziran</v>
      </c>
      <c r="E3094" s="29">
        <f t="shared" si="339"/>
        <v>2</v>
      </c>
      <c r="F3094" s="29">
        <f t="shared" si="340"/>
        <v>26</v>
      </c>
      <c r="G3094" s="29">
        <f t="shared" si="341"/>
        <v>2</v>
      </c>
      <c r="H3094" s="29" t="str">
        <f t="shared" si="342"/>
        <v>Salı</v>
      </c>
    </row>
    <row r="3095" spans="1:8" ht="10.5" customHeight="1" x14ac:dyDescent="0.25">
      <c r="A3095" s="28">
        <v>45098</v>
      </c>
      <c r="B3095" s="29">
        <f t="shared" si="336"/>
        <v>2023</v>
      </c>
      <c r="C3095" s="29">
        <f t="shared" si="337"/>
        <v>6</v>
      </c>
      <c r="D3095" s="29" t="str">
        <f t="shared" si="338"/>
        <v>Haziran</v>
      </c>
      <c r="E3095" s="29">
        <f t="shared" si="339"/>
        <v>2</v>
      </c>
      <c r="F3095" s="29">
        <f t="shared" si="340"/>
        <v>26</v>
      </c>
      <c r="G3095" s="29">
        <f t="shared" si="341"/>
        <v>3</v>
      </c>
      <c r="H3095" s="29" t="str">
        <f t="shared" si="342"/>
        <v>Çarşamba</v>
      </c>
    </row>
    <row r="3096" spans="1:8" ht="10.5" customHeight="1" x14ac:dyDescent="0.25">
      <c r="A3096" s="28">
        <v>45099</v>
      </c>
      <c r="B3096" s="29">
        <f t="shared" si="336"/>
        <v>2023</v>
      </c>
      <c r="C3096" s="29">
        <f t="shared" si="337"/>
        <v>6</v>
      </c>
      <c r="D3096" s="29" t="str">
        <f t="shared" si="338"/>
        <v>Haziran</v>
      </c>
      <c r="E3096" s="29">
        <f t="shared" si="339"/>
        <v>2</v>
      </c>
      <c r="F3096" s="29">
        <f t="shared" si="340"/>
        <v>26</v>
      </c>
      <c r="G3096" s="29">
        <f t="shared" si="341"/>
        <v>4</v>
      </c>
      <c r="H3096" s="29" t="str">
        <f t="shared" si="342"/>
        <v>Perşembe</v>
      </c>
    </row>
    <row r="3097" spans="1:8" ht="10.5" customHeight="1" x14ac:dyDescent="0.25">
      <c r="A3097" s="28">
        <v>45100</v>
      </c>
      <c r="B3097" s="29">
        <f t="shared" si="336"/>
        <v>2023</v>
      </c>
      <c r="C3097" s="29">
        <f t="shared" si="337"/>
        <v>6</v>
      </c>
      <c r="D3097" s="29" t="str">
        <f t="shared" si="338"/>
        <v>Haziran</v>
      </c>
      <c r="E3097" s="29">
        <f t="shared" si="339"/>
        <v>2</v>
      </c>
      <c r="F3097" s="29">
        <f t="shared" si="340"/>
        <v>26</v>
      </c>
      <c r="G3097" s="29">
        <f t="shared" si="341"/>
        <v>5</v>
      </c>
      <c r="H3097" s="29" t="str">
        <f t="shared" si="342"/>
        <v>Cuma</v>
      </c>
    </row>
    <row r="3098" spans="1:8" ht="10.5" customHeight="1" x14ac:dyDescent="0.25">
      <c r="A3098" s="28">
        <v>45101</v>
      </c>
      <c r="B3098" s="29">
        <f t="shared" si="336"/>
        <v>2023</v>
      </c>
      <c r="C3098" s="29">
        <f t="shared" si="337"/>
        <v>6</v>
      </c>
      <c r="D3098" s="29" t="str">
        <f t="shared" si="338"/>
        <v>Haziran</v>
      </c>
      <c r="E3098" s="29">
        <f t="shared" si="339"/>
        <v>2</v>
      </c>
      <c r="F3098" s="29">
        <f t="shared" si="340"/>
        <v>26</v>
      </c>
      <c r="G3098" s="29">
        <f t="shared" si="341"/>
        <v>6</v>
      </c>
      <c r="H3098" s="29" t="str">
        <f t="shared" si="342"/>
        <v>Cumartesi</v>
      </c>
    </row>
    <row r="3099" spans="1:8" ht="10.5" customHeight="1" x14ac:dyDescent="0.25">
      <c r="A3099" s="28">
        <v>45102</v>
      </c>
      <c r="B3099" s="29">
        <f t="shared" si="336"/>
        <v>2023</v>
      </c>
      <c r="C3099" s="29">
        <f t="shared" si="337"/>
        <v>6</v>
      </c>
      <c r="D3099" s="29" t="str">
        <f t="shared" si="338"/>
        <v>Haziran</v>
      </c>
      <c r="E3099" s="29">
        <f t="shared" si="339"/>
        <v>2</v>
      </c>
      <c r="F3099" s="29">
        <f t="shared" si="340"/>
        <v>26</v>
      </c>
      <c r="G3099" s="29">
        <f t="shared" si="341"/>
        <v>7</v>
      </c>
      <c r="H3099" s="29" t="str">
        <f t="shared" si="342"/>
        <v>Pazar</v>
      </c>
    </row>
    <row r="3100" spans="1:8" ht="10.5" customHeight="1" x14ac:dyDescent="0.25">
      <c r="A3100" s="28">
        <v>45103</v>
      </c>
      <c r="B3100" s="29">
        <f t="shared" si="336"/>
        <v>2023</v>
      </c>
      <c r="C3100" s="29">
        <f t="shared" si="337"/>
        <v>6</v>
      </c>
      <c r="D3100" s="29" t="str">
        <f t="shared" si="338"/>
        <v>Haziran</v>
      </c>
      <c r="E3100" s="29">
        <f t="shared" si="339"/>
        <v>2</v>
      </c>
      <c r="F3100" s="29">
        <f t="shared" si="340"/>
        <v>27</v>
      </c>
      <c r="G3100" s="29">
        <f t="shared" si="341"/>
        <v>1</v>
      </c>
      <c r="H3100" s="29" t="str">
        <f t="shared" si="342"/>
        <v>Pazartesi</v>
      </c>
    </row>
    <row r="3101" spans="1:8" ht="10.5" customHeight="1" x14ac:dyDescent="0.25">
      <c r="A3101" s="28">
        <v>45104</v>
      </c>
      <c r="B3101" s="29">
        <f t="shared" si="336"/>
        <v>2023</v>
      </c>
      <c r="C3101" s="29">
        <f t="shared" si="337"/>
        <v>6</v>
      </c>
      <c r="D3101" s="29" t="str">
        <f t="shared" si="338"/>
        <v>Haziran</v>
      </c>
      <c r="E3101" s="29">
        <f t="shared" si="339"/>
        <v>2</v>
      </c>
      <c r="F3101" s="29">
        <f t="shared" si="340"/>
        <v>27</v>
      </c>
      <c r="G3101" s="29">
        <f t="shared" si="341"/>
        <v>2</v>
      </c>
      <c r="H3101" s="29" t="str">
        <f t="shared" si="342"/>
        <v>Salı</v>
      </c>
    </row>
    <row r="3102" spans="1:8" ht="10.5" customHeight="1" x14ac:dyDescent="0.25">
      <c r="A3102" s="28">
        <v>45105</v>
      </c>
      <c r="B3102" s="29">
        <f t="shared" si="336"/>
        <v>2023</v>
      </c>
      <c r="C3102" s="29">
        <f t="shared" si="337"/>
        <v>6</v>
      </c>
      <c r="D3102" s="29" t="str">
        <f t="shared" si="338"/>
        <v>Haziran</v>
      </c>
      <c r="E3102" s="29">
        <f t="shared" si="339"/>
        <v>2</v>
      </c>
      <c r="F3102" s="29">
        <f t="shared" si="340"/>
        <v>27</v>
      </c>
      <c r="G3102" s="29">
        <f t="shared" si="341"/>
        <v>3</v>
      </c>
      <c r="H3102" s="29" t="str">
        <f t="shared" si="342"/>
        <v>Çarşamba</v>
      </c>
    </row>
    <row r="3103" spans="1:8" ht="10.5" customHeight="1" x14ac:dyDescent="0.25">
      <c r="A3103" s="28">
        <v>45106</v>
      </c>
      <c r="B3103" s="29">
        <f t="shared" si="336"/>
        <v>2023</v>
      </c>
      <c r="C3103" s="29">
        <f t="shared" si="337"/>
        <v>6</v>
      </c>
      <c r="D3103" s="29" t="str">
        <f t="shared" si="338"/>
        <v>Haziran</v>
      </c>
      <c r="E3103" s="29">
        <f t="shared" si="339"/>
        <v>2</v>
      </c>
      <c r="F3103" s="29">
        <f t="shared" si="340"/>
        <v>27</v>
      </c>
      <c r="G3103" s="29">
        <f t="shared" si="341"/>
        <v>4</v>
      </c>
      <c r="H3103" s="29" t="str">
        <f t="shared" si="342"/>
        <v>Perşembe</v>
      </c>
    </row>
    <row r="3104" spans="1:8" ht="10.5" customHeight="1" x14ac:dyDescent="0.25">
      <c r="A3104" s="28">
        <v>45107</v>
      </c>
      <c r="B3104" s="29">
        <f t="shared" si="336"/>
        <v>2023</v>
      </c>
      <c r="C3104" s="29">
        <f t="shared" si="337"/>
        <v>6</v>
      </c>
      <c r="D3104" s="29" t="str">
        <f t="shared" si="338"/>
        <v>Haziran</v>
      </c>
      <c r="E3104" s="29">
        <f t="shared" si="339"/>
        <v>2</v>
      </c>
      <c r="F3104" s="29">
        <f t="shared" si="340"/>
        <v>27</v>
      </c>
      <c r="G3104" s="29">
        <f t="shared" si="341"/>
        <v>5</v>
      </c>
      <c r="H3104" s="29" t="str">
        <f t="shared" si="342"/>
        <v>Cuma</v>
      </c>
    </row>
    <row r="3105" spans="1:8" ht="10.5" customHeight="1" x14ac:dyDescent="0.25">
      <c r="A3105" s="28">
        <v>45108</v>
      </c>
      <c r="B3105" s="29">
        <f t="shared" si="336"/>
        <v>2023</v>
      </c>
      <c r="C3105" s="29">
        <f t="shared" si="337"/>
        <v>7</v>
      </c>
      <c r="D3105" s="29" t="str">
        <f t="shared" si="338"/>
        <v>Temmuz</v>
      </c>
      <c r="E3105" s="29">
        <f t="shared" si="339"/>
        <v>3</v>
      </c>
      <c r="F3105" s="29">
        <f t="shared" si="340"/>
        <v>27</v>
      </c>
      <c r="G3105" s="29">
        <f t="shared" si="341"/>
        <v>6</v>
      </c>
      <c r="H3105" s="29" t="str">
        <f t="shared" si="342"/>
        <v>Cumartesi</v>
      </c>
    </row>
    <row r="3106" spans="1:8" ht="10.5" customHeight="1" x14ac:dyDescent="0.25">
      <c r="A3106" s="28">
        <v>45109</v>
      </c>
      <c r="B3106" s="29">
        <f t="shared" si="336"/>
        <v>2023</v>
      </c>
      <c r="C3106" s="29">
        <f t="shared" si="337"/>
        <v>7</v>
      </c>
      <c r="D3106" s="29" t="str">
        <f t="shared" si="338"/>
        <v>Temmuz</v>
      </c>
      <c r="E3106" s="29">
        <f t="shared" si="339"/>
        <v>3</v>
      </c>
      <c r="F3106" s="29">
        <f t="shared" si="340"/>
        <v>27</v>
      </c>
      <c r="G3106" s="29">
        <f t="shared" si="341"/>
        <v>7</v>
      </c>
      <c r="H3106" s="29" t="str">
        <f t="shared" si="342"/>
        <v>Pazar</v>
      </c>
    </row>
    <row r="3107" spans="1:8" ht="10.5" customHeight="1" x14ac:dyDescent="0.25">
      <c r="A3107" s="28">
        <v>45110</v>
      </c>
      <c r="B3107" s="29">
        <f t="shared" si="336"/>
        <v>2023</v>
      </c>
      <c r="C3107" s="29">
        <f t="shared" si="337"/>
        <v>7</v>
      </c>
      <c r="D3107" s="29" t="str">
        <f t="shared" si="338"/>
        <v>Temmuz</v>
      </c>
      <c r="E3107" s="29">
        <f t="shared" si="339"/>
        <v>3</v>
      </c>
      <c r="F3107" s="29">
        <f t="shared" si="340"/>
        <v>28</v>
      </c>
      <c r="G3107" s="29">
        <f t="shared" si="341"/>
        <v>1</v>
      </c>
      <c r="H3107" s="29" t="str">
        <f t="shared" si="342"/>
        <v>Pazartesi</v>
      </c>
    </row>
    <row r="3108" spans="1:8" ht="10.5" customHeight="1" x14ac:dyDescent="0.25">
      <c r="A3108" s="28">
        <v>45111</v>
      </c>
      <c r="B3108" s="29">
        <f t="shared" si="336"/>
        <v>2023</v>
      </c>
      <c r="C3108" s="29">
        <f t="shared" si="337"/>
        <v>7</v>
      </c>
      <c r="D3108" s="29" t="str">
        <f t="shared" si="338"/>
        <v>Temmuz</v>
      </c>
      <c r="E3108" s="29">
        <f t="shared" si="339"/>
        <v>3</v>
      </c>
      <c r="F3108" s="29">
        <f t="shared" si="340"/>
        <v>28</v>
      </c>
      <c r="G3108" s="29">
        <f t="shared" si="341"/>
        <v>2</v>
      </c>
      <c r="H3108" s="29" t="str">
        <f t="shared" si="342"/>
        <v>Salı</v>
      </c>
    </row>
    <row r="3109" spans="1:8" ht="10.5" customHeight="1" x14ac:dyDescent="0.25">
      <c r="A3109" s="28">
        <v>45112</v>
      </c>
      <c r="B3109" s="29">
        <f t="shared" si="336"/>
        <v>2023</v>
      </c>
      <c r="C3109" s="29">
        <f t="shared" si="337"/>
        <v>7</v>
      </c>
      <c r="D3109" s="29" t="str">
        <f t="shared" si="338"/>
        <v>Temmuz</v>
      </c>
      <c r="E3109" s="29">
        <f t="shared" si="339"/>
        <v>3</v>
      </c>
      <c r="F3109" s="29">
        <f t="shared" si="340"/>
        <v>28</v>
      </c>
      <c r="G3109" s="29">
        <f t="shared" si="341"/>
        <v>3</v>
      </c>
      <c r="H3109" s="29" t="str">
        <f t="shared" si="342"/>
        <v>Çarşamba</v>
      </c>
    </row>
    <row r="3110" spans="1:8" ht="10.5" customHeight="1" x14ac:dyDescent="0.25">
      <c r="A3110" s="28">
        <v>45113</v>
      </c>
      <c r="B3110" s="29">
        <f t="shared" si="336"/>
        <v>2023</v>
      </c>
      <c r="C3110" s="29">
        <f t="shared" si="337"/>
        <v>7</v>
      </c>
      <c r="D3110" s="29" t="str">
        <f t="shared" si="338"/>
        <v>Temmuz</v>
      </c>
      <c r="E3110" s="29">
        <f t="shared" si="339"/>
        <v>3</v>
      </c>
      <c r="F3110" s="29">
        <f t="shared" si="340"/>
        <v>28</v>
      </c>
      <c r="G3110" s="29">
        <f t="shared" si="341"/>
        <v>4</v>
      </c>
      <c r="H3110" s="29" t="str">
        <f t="shared" si="342"/>
        <v>Perşembe</v>
      </c>
    </row>
    <row r="3111" spans="1:8" ht="10.5" customHeight="1" x14ac:dyDescent="0.25">
      <c r="A3111" s="28">
        <v>45114</v>
      </c>
      <c r="B3111" s="29">
        <f t="shared" si="336"/>
        <v>2023</v>
      </c>
      <c r="C3111" s="29">
        <f t="shared" si="337"/>
        <v>7</v>
      </c>
      <c r="D3111" s="29" t="str">
        <f t="shared" si="338"/>
        <v>Temmuz</v>
      </c>
      <c r="E3111" s="29">
        <f t="shared" si="339"/>
        <v>3</v>
      </c>
      <c r="F3111" s="29">
        <f t="shared" si="340"/>
        <v>28</v>
      </c>
      <c r="G3111" s="29">
        <f t="shared" si="341"/>
        <v>5</v>
      </c>
      <c r="H3111" s="29" t="str">
        <f t="shared" si="342"/>
        <v>Cuma</v>
      </c>
    </row>
    <row r="3112" spans="1:8" ht="10.5" customHeight="1" x14ac:dyDescent="0.25">
      <c r="A3112" s="28">
        <v>45115</v>
      </c>
      <c r="B3112" s="29">
        <f t="shared" si="336"/>
        <v>2023</v>
      </c>
      <c r="C3112" s="29">
        <f t="shared" si="337"/>
        <v>7</v>
      </c>
      <c r="D3112" s="29" t="str">
        <f t="shared" si="338"/>
        <v>Temmuz</v>
      </c>
      <c r="E3112" s="29">
        <f t="shared" si="339"/>
        <v>3</v>
      </c>
      <c r="F3112" s="29">
        <f t="shared" si="340"/>
        <v>28</v>
      </c>
      <c r="G3112" s="29">
        <f t="shared" si="341"/>
        <v>6</v>
      </c>
      <c r="H3112" s="29" t="str">
        <f t="shared" si="342"/>
        <v>Cumartesi</v>
      </c>
    </row>
    <row r="3113" spans="1:8" ht="10.5" customHeight="1" x14ac:dyDescent="0.25">
      <c r="A3113" s="28">
        <v>45116</v>
      </c>
      <c r="B3113" s="29">
        <f t="shared" si="336"/>
        <v>2023</v>
      </c>
      <c r="C3113" s="29">
        <f t="shared" si="337"/>
        <v>7</v>
      </c>
      <c r="D3113" s="29" t="str">
        <f t="shared" si="338"/>
        <v>Temmuz</v>
      </c>
      <c r="E3113" s="29">
        <f t="shared" si="339"/>
        <v>3</v>
      </c>
      <c r="F3113" s="29">
        <f t="shared" si="340"/>
        <v>28</v>
      </c>
      <c r="G3113" s="29">
        <f t="shared" si="341"/>
        <v>7</v>
      </c>
      <c r="H3113" s="29" t="str">
        <f t="shared" si="342"/>
        <v>Pazar</v>
      </c>
    </row>
    <row r="3114" spans="1:8" ht="10.5" customHeight="1" x14ac:dyDescent="0.25">
      <c r="A3114" s="28">
        <v>45117</v>
      </c>
      <c r="B3114" s="29">
        <f t="shared" si="336"/>
        <v>2023</v>
      </c>
      <c r="C3114" s="29">
        <f t="shared" si="337"/>
        <v>7</v>
      </c>
      <c r="D3114" s="29" t="str">
        <f t="shared" si="338"/>
        <v>Temmuz</v>
      </c>
      <c r="E3114" s="29">
        <f t="shared" si="339"/>
        <v>3</v>
      </c>
      <c r="F3114" s="29">
        <f t="shared" si="340"/>
        <v>29</v>
      </c>
      <c r="G3114" s="29">
        <f t="shared" si="341"/>
        <v>1</v>
      </c>
      <c r="H3114" s="29" t="str">
        <f t="shared" si="342"/>
        <v>Pazartesi</v>
      </c>
    </row>
    <row r="3115" spans="1:8" ht="10.5" customHeight="1" x14ac:dyDescent="0.25">
      <c r="A3115" s="28">
        <v>45118</v>
      </c>
      <c r="B3115" s="29">
        <f t="shared" si="336"/>
        <v>2023</v>
      </c>
      <c r="C3115" s="29">
        <f t="shared" si="337"/>
        <v>7</v>
      </c>
      <c r="D3115" s="29" t="str">
        <f t="shared" si="338"/>
        <v>Temmuz</v>
      </c>
      <c r="E3115" s="29">
        <f t="shared" si="339"/>
        <v>3</v>
      </c>
      <c r="F3115" s="29">
        <f t="shared" si="340"/>
        <v>29</v>
      </c>
      <c r="G3115" s="29">
        <f t="shared" si="341"/>
        <v>2</v>
      </c>
      <c r="H3115" s="29" t="str">
        <f t="shared" si="342"/>
        <v>Salı</v>
      </c>
    </row>
    <row r="3116" spans="1:8" ht="10.5" customHeight="1" x14ac:dyDescent="0.25">
      <c r="A3116" s="28">
        <v>45119</v>
      </c>
      <c r="B3116" s="29">
        <f t="shared" si="336"/>
        <v>2023</v>
      </c>
      <c r="C3116" s="29">
        <f t="shared" si="337"/>
        <v>7</v>
      </c>
      <c r="D3116" s="29" t="str">
        <f t="shared" si="338"/>
        <v>Temmuz</v>
      </c>
      <c r="E3116" s="29">
        <f t="shared" si="339"/>
        <v>3</v>
      </c>
      <c r="F3116" s="29">
        <f t="shared" si="340"/>
        <v>29</v>
      </c>
      <c r="G3116" s="29">
        <f t="shared" si="341"/>
        <v>3</v>
      </c>
      <c r="H3116" s="29" t="str">
        <f t="shared" si="342"/>
        <v>Çarşamba</v>
      </c>
    </row>
    <row r="3117" spans="1:8" ht="10.5" customHeight="1" x14ac:dyDescent="0.25">
      <c r="A3117" s="28">
        <v>45120</v>
      </c>
      <c r="B3117" s="29">
        <f t="shared" si="336"/>
        <v>2023</v>
      </c>
      <c r="C3117" s="29">
        <f t="shared" si="337"/>
        <v>7</v>
      </c>
      <c r="D3117" s="29" t="str">
        <f t="shared" si="338"/>
        <v>Temmuz</v>
      </c>
      <c r="E3117" s="29">
        <f t="shared" si="339"/>
        <v>3</v>
      </c>
      <c r="F3117" s="29">
        <f t="shared" si="340"/>
        <v>29</v>
      </c>
      <c r="G3117" s="29">
        <f t="shared" si="341"/>
        <v>4</v>
      </c>
      <c r="H3117" s="29" t="str">
        <f t="shared" si="342"/>
        <v>Perşembe</v>
      </c>
    </row>
    <row r="3118" spans="1:8" ht="10.5" customHeight="1" x14ac:dyDescent="0.25">
      <c r="A3118" s="28">
        <v>45121</v>
      </c>
      <c r="B3118" s="29">
        <f t="shared" si="336"/>
        <v>2023</v>
      </c>
      <c r="C3118" s="29">
        <f t="shared" si="337"/>
        <v>7</v>
      </c>
      <c r="D3118" s="29" t="str">
        <f t="shared" si="338"/>
        <v>Temmuz</v>
      </c>
      <c r="E3118" s="29">
        <f t="shared" si="339"/>
        <v>3</v>
      </c>
      <c r="F3118" s="29">
        <f t="shared" si="340"/>
        <v>29</v>
      </c>
      <c r="G3118" s="29">
        <f t="shared" si="341"/>
        <v>5</v>
      </c>
      <c r="H3118" s="29" t="str">
        <f t="shared" si="342"/>
        <v>Cuma</v>
      </c>
    </row>
    <row r="3119" spans="1:8" ht="10.5" customHeight="1" x14ac:dyDescent="0.25">
      <c r="A3119" s="28">
        <v>45122</v>
      </c>
      <c r="B3119" s="29">
        <f t="shared" si="336"/>
        <v>2023</v>
      </c>
      <c r="C3119" s="29">
        <f t="shared" si="337"/>
        <v>7</v>
      </c>
      <c r="D3119" s="29" t="str">
        <f t="shared" si="338"/>
        <v>Temmuz</v>
      </c>
      <c r="E3119" s="29">
        <f t="shared" si="339"/>
        <v>3</v>
      </c>
      <c r="F3119" s="29">
        <f t="shared" si="340"/>
        <v>29</v>
      </c>
      <c r="G3119" s="29">
        <f t="shared" si="341"/>
        <v>6</v>
      </c>
      <c r="H3119" s="29" t="str">
        <f t="shared" si="342"/>
        <v>Cumartesi</v>
      </c>
    </row>
    <row r="3120" spans="1:8" ht="10.5" customHeight="1" x14ac:dyDescent="0.25">
      <c r="A3120" s="28">
        <v>45123</v>
      </c>
      <c r="B3120" s="29">
        <f t="shared" si="336"/>
        <v>2023</v>
      </c>
      <c r="C3120" s="29">
        <f t="shared" si="337"/>
        <v>7</v>
      </c>
      <c r="D3120" s="29" t="str">
        <f t="shared" si="338"/>
        <v>Temmuz</v>
      </c>
      <c r="E3120" s="29">
        <f t="shared" si="339"/>
        <v>3</v>
      </c>
      <c r="F3120" s="29">
        <f t="shared" si="340"/>
        <v>29</v>
      </c>
      <c r="G3120" s="29">
        <f t="shared" si="341"/>
        <v>7</v>
      </c>
      <c r="H3120" s="29" t="str">
        <f t="shared" si="342"/>
        <v>Pazar</v>
      </c>
    </row>
    <row r="3121" spans="1:8" ht="10.5" customHeight="1" x14ac:dyDescent="0.25">
      <c r="A3121" s="28">
        <v>45124</v>
      </c>
      <c r="B3121" s="29">
        <f t="shared" si="336"/>
        <v>2023</v>
      </c>
      <c r="C3121" s="29">
        <f t="shared" si="337"/>
        <v>7</v>
      </c>
      <c r="D3121" s="29" t="str">
        <f t="shared" si="338"/>
        <v>Temmuz</v>
      </c>
      <c r="E3121" s="29">
        <f t="shared" si="339"/>
        <v>3</v>
      </c>
      <c r="F3121" s="29">
        <f t="shared" si="340"/>
        <v>30</v>
      </c>
      <c r="G3121" s="29">
        <f t="shared" si="341"/>
        <v>1</v>
      </c>
      <c r="H3121" s="29" t="str">
        <f t="shared" si="342"/>
        <v>Pazartesi</v>
      </c>
    </row>
    <row r="3122" spans="1:8" ht="10.5" customHeight="1" x14ac:dyDescent="0.25">
      <c r="A3122" s="28">
        <v>45125</v>
      </c>
      <c r="B3122" s="29">
        <f t="shared" si="336"/>
        <v>2023</v>
      </c>
      <c r="C3122" s="29">
        <f t="shared" si="337"/>
        <v>7</v>
      </c>
      <c r="D3122" s="29" t="str">
        <f t="shared" si="338"/>
        <v>Temmuz</v>
      </c>
      <c r="E3122" s="29">
        <f t="shared" si="339"/>
        <v>3</v>
      </c>
      <c r="F3122" s="29">
        <f t="shared" si="340"/>
        <v>30</v>
      </c>
      <c r="G3122" s="29">
        <f t="shared" si="341"/>
        <v>2</v>
      </c>
      <c r="H3122" s="29" t="str">
        <f t="shared" si="342"/>
        <v>Salı</v>
      </c>
    </row>
    <row r="3123" spans="1:8" ht="10.5" customHeight="1" x14ac:dyDescent="0.25">
      <c r="A3123" s="28">
        <v>45126</v>
      </c>
      <c r="B3123" s="29">
        <f t="shared" si="336"/>
        <v>2023</v>
      </c>
      <c r="C3123" s="29">
        <f t="shared" si="337"/>
        <v>7</v>
      </c>
      <c r="D3123" s="29" t="str">
        <f t="shared" si="338"/>
        <v>Temmuz</v>
      </c>
      <c r="E3123" s="29">
        <f t="shared" si="339"/>
        <v>3</v>
      </c>
      <c r="F3123" s="29">
        <f t="shared" si="340"/>
        <v>30</v>
      </c>
      <c r="G3123" s="29">
        <f t="shared" si="341"/>
        <v>3</v>
      </c>
      <c r="H3123" s="29" t="str">
        <f t="shared" si="342"/>
        <v>Çarşamba</v>
      </c>
    </row>
    <row r="3124" spans="1:8" ht="10.5" customHeight="1" x14ac:dyDescent="0.25">
      <c r="A3124" s="28">
        <v>45127</v>
      </c>
      <c r="B3124" s="29">
        <f t="shared" si="336"/>
        <v>2023</v>
      </c>
      <c r="C3124" s="29">
        <f t="shared" si="337"/>
        <v>7</v>
      </c>
      <c r="D3124" s="29" t="str">
        <f t="shared" si="338"/>
        <v>Temmuz</v>
      </c>
      <c r="E3124" s="29">
        <f t="shared" si="339"/>
        <v>3</v>
      </c>
      <c r="F3124" s="29">
        <f t="shared" si="340"/>
        <v>30</v>
      </c>
      <c r="G3124" s="29">
        <f t="shared" si="341"/>
        <v>4</v>
      </c>
      <c r="H3124" s="29" t="str">
        <f t="shared" si="342"/>
        <v>Perşembe</v>
      </c>
    </row>
    <row r="3125" spans="1:8" ht="10.5" customHeight="1" x14ac:dyDescent="0.25">
      <c r="A3125" s="28">
        <v>45128</v>
      </c>
      <c r="B3125" s="29">
        <f t="shared" si="336"/>
        <v>2023</v>
      </c>
      <c r="C3125" s="29">
        <f t="shared" si="337"/>
        <v>7</v>
      </c>
      <c r="D3125" s="29" t="str">
        <f t="shared" si="338"/>
        <v>Temmuz</v>
      </c>
      <c r="E3125" s="29">
        <f t="shared" si="339"/>
        <v>3</v>
      </c>
      <c r="F3125" s="29">
        <f t="shared" si="340"/>
        <v>30</v>
      </c>
      <c r="G3125" s="29">
        <f t="shared" si="341"/>
        <v>5</v>
      </c>
      <c r="H3125" s="29" t="str">
        <f t="shared" si="342"/>
        <v>Cuma</v>
      </c>
    </row>
    <row r="3126" spans="1:8" ht="10.5" customHeight="1" x14ac:dyDescent="0.25">
      <c r="A3126" s="28">
        <v>45129</v>
      </c>
      <c r="B3126" s="29">
        <f t="shared" si="336"/>
        <v>2023</v>
      </c>
      <c r="C3126" s="29">
        <f t="shared" si="337"/>
        <v>7</v>
      </c>
      <c r="D3126" s="29" t="str">
        <f t="shared" si="338"/>
        <v>Temmuz</v>
      </c>
      <c r="E3126" s="29">
        <f t="shared" si="339"/>
        <v>3</v>
      </c>
      <c r="F3126" s="29">
        <f t="shared" si="340"/>
        <v>30</v>
      </c>
      <c r="G3126" s="29">
        <f t="shared" si="341"/>
        <v>6</v>
      </c>
      <c r="H3126" s="29" t="str">
        <f t="shared" si="342"/>
        <v>Cumartesi</v>
      </c>
    </row>
    <row r="3127" spans="1:8" ht="10.5" customHeight="1" x14ac:dyDescent="0.25">
      <c r="A3127" s="28">
        <v>45130</v>
      </c>
      <c r="B3127" s="29">
        <f t="shared" si="336"/>
        <v>2023</v>
      </c>
      <c r="C3127" s="29">
        <f t="shared" si="337"/>
        <v>7</v>
      </c>
      <c r="D3127" s="29" t="str">
        <f t="shared" si="338"/>
        <v>Temmuz</v>
      </c>
      <c r="E3127" s="29">
        <f t="shared" si="339"/>
        <v>3</v>
      </c>
      <c r="F3127" s="29">
        <f t="shared" si="340"/>
        <v>30</v>
      </c>
      <c r="G3127" s="29">
        <f t="shared" si="341"/>
        <v>7</v>
      </c>
      <c r="H3127" s="29" t="str">
        <f t="shared" si="342"/>
        <v>Pazar</v>
      </c>
    </row>
    <row r="3128" spans="1:8" ht="10.5" customHeight="1" x14ac:dyDescent="0.25">
      <c r="A3128" s="28">
        <v>45131</v>
      </c>
      <c r="B3128" s="29">
        <f t="shared" si="336"/>
        <v>2023</v>
      </c>
      <c r="C3128" s="29">
        <f t="shared" si="337"/>
        <v>7</v>
      </c>
      <c r="D3128" s="29" t="str">
        <f t="shared" si="338"/>
        <v>Temmuz</v>
      </c>
      <c r="E3128" s="29">
        <f t="shared" si="339"/>
        <v>3</v>
      </c>
      <c r="F3128" s="29">
        <f t="shared" si="340"/>
        <v>31</v>
      </c>
      <c r="G3128" s="29">
        <f t="shared" si="341"/>
        <v>1</v>
      </c>
      <c r="H3128" s="29" t="str">
        <f t="shared" si="342"/>
        <v>Pazartesi</v>
      </c>
    </row>
    <row r="3129" spans="1:8" ht="10.5" customHeight="1" x14ac:dyDescent="0.25">
      <c r="A3129" s="28">
        <v>45132</v>
      </c>
      <c r="B3129" s="29">
        <f t="shared" si="336"/>
        <v>2023</v>
      </c>
      <c r="C3129" s="29">
        <f t="shared" si="337"/>
        <v>7</v>
      </c>
      <c r="D3129" s="29" t="str">
        <f t="shared" si="338"/>
        <v>Temmuz</v>
      </c>
      <c r="E3129" s="29">
        <f t="shared" si="339"/>
        <v>3</v>
      </c>
      <c r="F3129" s="29">
        <f t="shared" si="340"/>
        <v>31</v>
      </c>
      <c r="G3129" s="29">
        <f t="shared" si="341"/>
        <v>2</v>
      </c>
      <c r="H3129" s="29" t="str">
        <f t="shared" si="342"/>
        <v>Salı</v>
      </c>
    </row>
    <row r="3130" spans="1:8" ht="10.5" customHeight="1" x14ac:dyDescent="0.25">
      <c r="A3130" s="28">
        <v>45133</v>
      </c>
      <c r="B3130" s="29">
        <f t="shared" si="336"/>
        <v>2023</v>
      </c>
      <c r="C3130" s="29">
        <f t="shared" si="337"/>
        <v>7</v>
      </c>
      <c r="D3130" s="29" t="str">
        <f t="shared" si="338"/>
        <v>Temmuz</v>
      </c>
      <c r="E3130" s="29">
        <f t="shared" si="339"/>
        <v>3</v>
      </c>
      <c r="F3130" s="29">
        <f t="shared" si="340"/>
        <v>31</v>
      </c>
      <c r="G3130" s="29">
        <f t="shared" si="341"/>
        <v>3</v>
      </c>
      <c r="H3130" s="29" t="str">
        <f t="shared" si="342"/>
        <v>Çarşamba</v>
      </c>
    </row>
    <row r="3131" spans="1:8" ht="10.5" customHeight="1" x14ac:dyDescent="0.25">
      <c r="A3131" s="28">
        <v>45134</v>
      </c>
      <c r="B3131" s="29">
        <f t="shared" si="336"/>
        <v>2023</v>
      </c>
      <c r="C3131" s="29">
        <f t="shared" si="337"/>
        <v>7</v>
      </c>
      <c r="D3131" s="29" t="str">
        <f t="shared" si="338"/>
        <v>Temmuz</v>
      </c>
      <c r="E3131" s="29">
        <f t="shared" si="339"/>
        <v>3</v>
      </c>
      <c r="F3131" s="29">
        <f t="shared" si="340"/>
        <v>31</v>
      </c>
      <c r="G3131" s="29">
        <f t="shared" si="341"/>
        <v>4</v>
      </c>
      <c r="H3131" s="29" t="str">
        <f t="shared" si="342"/>
        <v>Perşembe</v>
      </c>
    </row>
    <row r="3132" spans="1:8" ht="10.5" customHeight="1" x14ac:dyDescent="0.25">
      <c r="A3132" s="28">
        <v>45135</v>
      </c>
      <c r="B3132" s="29">
        <f t="shared" si="336"/>
        <v>2023</v>
      </c>
      <c r="C3132" s="29">
        <f t="shared" si="337"/>
        <v>7</v>
      </c>
      <c r="D3132" s="29" t="str">
        <f t="shared" si="338"/>
        <v>Temmuz</v>
      </c>
      <c r="E3132" s="29">
        <f t="shared" si="339"/>
        <v>3</v>
      </c>
      <c r="F3132" s="29">
        <f t="shared" si="340"/>
        <v>31</v>
      </c>
      <c r="G3132" s="29">
        <f t="shared" si="341"/>
        <v>5</v>
      </c>
      <c r="H3132" s="29" t="str">
        <f t="shared" si="342"/>
        <v>Cuma</v>
      </c>
    </row>
    <row r="3133" spans="1:8" ht="10.5" customHeight="1" x14ac:dyDescent="0.25">
      <c r="A3133" s="28">
        <v>45136</v>
      </c>
      <c r="B3133" s="29">
        <f t="shared" si="336"/>
        <v>2023</v>
      </c>
      <c r="C3133" s="29">
        <f t="shared" si="337"/>
        <v>7</v>
      </c>
      <c r="D3133" s="29" t="str">
        <f t="shared" si="338"/>
        <v>Temmuz</v>
      </c>
      <c r="E3133" s="29">
        <f t="shared" si="339"/>
        <v>3</v>
      </c>
      <c r="F3133" s="29">
        <f t="shared" si="340"/>
        <v>31</v>
      </c>
      <c r="G3133" s="29">
        <f t="shared" si="341"/>
        <v>6</v>
      </c>
      <c r="H3133" s="29" t="str">
        <f t="shared" si="342"/>
        <v>Cumartesi</v>
      </c>
    </row>
    <row r="3134" spans="1:8" ht="10.5" customHeight="1" x14ac:dyDescent="0.25">
      <c r="A3134" s="28">
        <v>45137</v>
      </c>
      <c r="B3134" s="29">
        <f t="shared" si="336"/>
        <v>2023</v>
      </c>
      <c r="C3134" s="29">
        <f t="shared" si="337"/>
        <v>7</v>
      </c>
      <c r="D3134" s="29" t="str">
        <f t="shared" si="338"/>
        <v>Temmuz</v>
      </c>
      <c r="E3134" s="29">
        <f t="shared" si="339"/>
        <v>3</v>
      </c>
      <c r="F3134" s="29">
        <f t="shared" si="340"/>
        <v>31</v>
      </c>
      <c r="G3134" s="29">
        <f t="shared" si="341"/>
        <v>7</v>
      </c>
      <c r="H3134" s="29" t="str">
        <f t="shared" si="342"/>
        <v>Pazar</v>
      </c>
    </row>
    <row r="3135" spans="1:8" ht="10.5" customHeight="1" x14ac:dyDescent="0.25">
      <c r="A3135" s="28">
        <v>45138</v>
      </c>
      <c r="B3135" s="29">
        <f t="shared" si="336"/>
        <v>2023</v>
      </c>
      <c r="C3135" s="29">
        <f t="shared" si="337"/>
        <v>7</v>
      </c>
      <c r="D3135" s="29" t="str">
        <f t="shared" si="338"/>
        <v>Temmuz</v>
      </c>
      <c r="E3135" s="29">
        <f t="shared" si="339"/>
        <v>3</v>
      </c>
      <c r="F3135" s="29">
        <f t="shared" si="340"/>
        <v>32</v>
      </c>
      <c r="G3135" s="29">
        <f t="shared" si="341"/>
        <v>1</v>
      </c>
      <c r="H3135" s="29" t="str">
        <f t="shared" si="342"/>
        <v>Pazartesi</v>
      </c>
    </row>
    <row r="3136" spans="1:8" ht="10.5" customHeight="1" x14ac:dyDescent="0.25">
      <c r="A3136" s="28">
        <v>45139</v>
      </c>
      <c r="B3136" s="29">
        <f t="shared" si="336"/>
        <v>2023</v>
      </c>
      <c r="C3136" s="29">
        <f t="shared" si="337"/>
        <v>8</v>
      </c>
      <c r="D3136" s="29" t="str">
        <f t="shared" si="338"/>
        <v>Ağustos</v>
      </c>
      <c r="E3136" s="29">
        <f t="shared" si="339"/>
        <v>3</v>
      </c>
      <c r="F3136" s="29">
        <f t="shared" si="340"/>
        <v>32</v>
      </c>
      <c r="G3136" s="29">
        <f t="shared" si="341"/>
        <v>2</v>
      </c>
      <c r="H3136" s="29" t="str">
        <f t="shared" si="342"/>
        <v>Salı</v>
      </c>
    </row>
    <row r="3137" spans="1:8" ht="10.5" customHeight="1" x14ac:dyDescent="0.25">
      <c r="A3137" s="28">
        <v>45140</v>
      </c>
      <c r="B3137" s="29">
        <f t="shared" si="336"/>
        <v>2023</v>
      </c>
      <c r="C3137" s="29">
        <f t="shared" si="337"/>
        <v>8</v>
      </c>
      <c r="D3137" s="29" t="str">
        <f t="shared" si="338"/>
        <v>Ağustos</v>
      </c>
      <c r="E3137" s="29">
        <f t="shared" si="339"/>
        <v>3</v>
      </c>
      <c r="F3137" s="29">
        <f t="shared" si="340"/>
        <v>32</v>
      </c>
      <c r="G3137" s="29">
        <f t="shared" si="341"/>
        <v>3</v>
      </c>
      <c r="H3137" s="29" t="str">
        <f t="shared" si="342"/>
        <v>Çarşamba</v>
      </c>
    </row>
    <row r="3138" spans="1:8" ht="10.5" customHeight="1" x14ac:dyDescent="0.25">
      <c r="A3138" s="28">
        <v>45141</v>
      </c>
      <c r="B3138" s="29">
        <f t="shared" ref="B3138:B3201" si="343">IF(A3138="","",YEAR(A3138))</f>
        <v>2023</v>
      </c>
      <c r="C3138" s="29">
        <f t="shared" ref="C3138:C3201" si="344">IF(A3138="","",MONTH(A3138))</f>
        <v>8</v>
      </c>
      <c r="D3138" s="29" t="str">
        <f t="shared" ref="D3138:D3201" si="345">IF(A3138="","",CHOOSE(MONTH(A3138),"Ocak","Şubat","Mart","Nisan","Mayıs","Haziran","Temmuz","Ağustos","Eylül","Ekim","Kasım","Aralık"))</f>
        <v>Ağustos</v>
      </c>
      <c r="E3138" s="29">
        <f t="shared" ref="E3138:E3201" si="346">IF(A3138="","",ROUNDUP(MONTH(A3138)/3,0))</f>
        <v>3</v>
      </c>
      <c r="F3138" s="29">
        <f t="shared" ref="F3138:F3201" si="347">IF(A3138="","",WEEKNUM(A3138,2))</f>
        <v>32</v>
      </c>
      <c r="G3138" s="29">
        <f t="shared" ref="G3138:G3201" si="348">IF(A3138="","",WEEKDAY(A3138,2))</f>
        <v>4</v>
      </c>
      <c r="H3138" s="29" t="str">
        <f t="shared" ref="H3138:H3201" si="349">IF(A3138="","",CHOOSE(WEEKDAY(A3138,2),"Pazartesi","Salı","Çarşamba","Perşembe","Cuma","Cumartesi","Pazar"))</f>
        <v>Perşembe</v>
      </c>
    </row>
    <row r="3139" spans="1:8" ht="10.5" customHeight="1" x14ac:dyDescent="0.25">
      <c r="A3139" s="28">
        <v>45142</v>
      </c>
      <c r="B3139" s="29">
        <f t="shared" si="343"/>
        <v>2023</v>
      </c>
      <c r="C3139" s="29">
        <f t="shared" si="344"/>
        <v>8</v>
      </c>
      <c r="D3139" s="29" t="str">
        <f t="shared" si="345"/>
        <v>Ağustos</v>
      </c>
      <c r="E3139" s="29">
        <f t="shared" si="346"/>
        <v>3</v>
      </c>
      <c r="F3139" s="29">
        <f t="shared" si="347"/>
        <v>32</v>
      </c>
      <c r="G3139" s="29">
        <f t="shared" si="348"/>
        <v>5</v>
      </c>
      <c r="H3139" s="29" t="str">
        <f t="shared" si="349"/>
        <v>Cuma</v>
      </c>
    </row>
    <row r="3140" spans="1:8" ht="10.5" customHeight="1" x14ac:dyDescent="0.25">
      <c r="A3140" s="28">
        <v>45143</v>
      </c>
      <c r="B3140" s="29">
        <f t="shared" si="343"/>
        <v>2023</v>
      </c>
      <c r="C3140" s="29">
        <f t="shared" si="344"/>
        <v>8</v>
      </c>
      <c r="D3140" s="29" t="str">
        <f t="shared" si="345"/>
        <v>Ağustos</v>
      </c>
      <c r="E3140" s="29">
        <f t="shared" si="346"/>
        <v>3</v>
      </c>
      <c r="F3140" s="29">
        <f t="shared" si="347"/>
        <v>32</v>
      </c>
      <c r="G3140" s="29">
        <f t="shared" si="348"/>
        <v>6</v>
      </c>
      <c r="H3140" s="29" t="str">
        <f t="shared" si="349"/>
        <v>Cumartesi</v>
      </c>
    </row>
    <row r="3141" spans="1:8" ht="10.5" customHeight="1" x14ac:dyDescent="0.25">
      <c r="A3141" s="28">
        <v>45144</v>
      </c>
      <c r="B3141" s="29">
        <f t="shared" si="343"/>
        <v>2023</v>
      </c>
      <c r="C3141" s="29">
        <f t="shared" si="344"/>
        <v>8</v>
      </c>
      <c r="D3141" s="29" t="str">
        <f t="shared" si="345"/>
        <v>Ağustos</v>
      </c>
      <c r="E3141" s="29">
        <f t="shared" si="346"/>
        <v>3</v>
      </c>
      <c r="F3141" s="29">
        <f t="shared" si="347"/>
        <v>32</v>
      </c>
      <c r="G3141" s="29">
        <f t="shared" si="348"/>
        <v>7</v>
      </c>
      <c r="H3141" s="29" t="str">
        <f t="shared" si="349"/>
        <v>Pazar</v>
      </c>
    </row>
    <row r="3142" spans="1:8" ht="10.5" customHeight="1" x14ac:dyDescent="0.25">
      <c r="A3142" s="28">
        <v>45145</v>
      </c>
      <c r="B3142" s="29">
        <f t="shared" si="343"/>
        <v>2023</v>
      </c>
      <c r="C3142" s="29">
        <f t="shared" si="344"/>
        <v>8</v>
      </c>
      <c r="D3142" s="29" t="str">
        <f t="shared" si="345"/>
        <v>Ağustos</v>
      </c>
      <c r="E3142" s="29">
        <f t="shared" si="346"/>
        <v>3</v>
      </c>
      <c r="F3142" s="29">
        <f t="shared" si="347"/>
        <v>33</v>
      </c>
      <c r="G3142" s="29">
        <f t="shared" si="348"/>
        <v>1</v>
      </c>
      <c r="H3142" s="29" t="str">
        <f t="shared" si="349"/>
        <v>Pazartesi</v>
      </c>
    </row>
    <row r="3143" spans="1:8" ht="10.5" customHeight="1" x14ac:dyDescent="0.25">
      <c r="A3143" s="28">
        <v>45146</v>
      </c>
      <c r="B3143" s="29">
        <f t="shared" si="343"/>
        <v>2023</v>
      </c>
      <c r="C3143" s="29">
        <f t="shared" si="344"/>
        <v>8</v>
      </c>
      <c r="D3143" s="29" t="str">
        <f t="shared" si="345"/>
        <v>Ağustos</v>
      </c>
      <c r="E3143" s="29">
        <f t="shared" si="346"/>
        <v>3</v>
      </c>
      <c r="F3143" s="29">
        <f t="shared" si="347"/>
        <v>33</v>
      </c>
      <c r="G3143" s="29">
        <f t="shared" si="348"/>
        <v>2</v>
      </c>
      <c r="H3143" s="29" t="str">
        <f t="shared" si="349"/>
        <v>Salı</v>
      </c>
    </row>
    <row r="3144" spans="1:8" ht="10.5" customHeight="1" x14ac:dyDescent="0.25">
      <c r="A3144" s="28">
        <v>45147</v>
      </c>
      <c r="B3144" s="29">
        <f t="shared" si="343"/>
        <v>2023</v>
      </c>
      <c r="C3144" s="29">
        <f t="shared" si="344"/>
        <v>8</v>
      </c>
      <c r="D3144" s="29" t="str">
        <f t="shared" si="345"/>
        <v>Ağustos</v>
      </c>
      <c r="E3144" s="29">
        <f t="shared" si="346"/>
        <v>3</v>
      </c>
      <c r="F3144" s="29">
        <f t="shared" si="347"/>
        <v>33</v>
      </c>
      <c r="G3144" s="29">
        <f t="shared" si="348"/>
        <v>3</v>
      </c>
      <c r="H3144" s="29" t="str">
        <f t="shared" si="349"/>
        <v>Çarşamba</v>
      </c>
    </row>
    <row r="3145" spans="1:8" ht="10.5" customHeight="1" x14ac:dyDescent="0.25">
      <c r="A3145" s="28">
        <v>45148</v>
      </c>
      <c r="B3145" s="29">
        <f t="shared" si="343"/>
        <v>2023</v>
      </c>
      <c r="C3145" s="29">
        <f t="shared" si="344"/>
        <v>8</v>
      </c>
      <c r="D3145" s="29" t="str">
        <f t="shared" si="345"/>
        <v>Ağustos</v>
      </c>
      <c r="E3145" s="29">
        <f t="shared" si="346"/>
        <v>3</v>
      </c>
      <c r="F3145" s="29">
        <f t="shared" si="347"/>
        <v>33</v>
      </c>
      <c r="G3145" s="29">
        <f t="shared" si="348"/>
        <v>4</v>
      </c>
      <c r="H3145" s="29" t="str">
        <f t="shared" si="349"/>
        <v>Perşembe</v>
      </c>
    </row>
    <row r="3146" spans="1:8" ht="10.5" customHeight="1" x14ac:dyDescent="0.25">
      <c r="A3146" s="28">
        <v>45149</v>
      </c>
      <c r="B3146" s="29">
        <f t="shared" si="343"/>
        <v>2023</v>
      </c>
      <c r="C3146" s="29">
        <f t="shared" si="344"/>
        <v>8</v>
      </c>
      <c r="D3146" s="29" t="str">
        <f t="shared" si="345"/>
        <v>Ağustos</v>
      </c>
      <c r="E3146" s="29">
        <f t="shared" si="346"/>
        <v>3</v>
      </c>
      <c r="F3146" s="29">
        <f t="shared" si="347"/>
        <v>33</v>
      </c>
      <c r="G3146" s="29">
        <f t="shared" si="348"/>
        <v>5</v>
      </c>
      <c r="H3146" s="29" t="str">
        <f t="shared" si="349"/>
        <v>Cuma</v>
      </c>
    </row>
    <row r="3147" spans="1:8" ht="10.5" customHeight="1" x14ac:dyDescent="0.25">
      <c r="A3147" s="28">
        <v>45150</v>
      </c>
      <c r="B3147" s="29">
        <f t="shared" si="343"/>
        <v>2023</v>
      </c>
      <c r="C3147" s="29">
        <f t="shared" si="344"/>
        <v>8</v>
      </c>
      <c r="D3147" s="29" t="str">
        <f t="shared" si="345"/>
        <v>Ağustos</v>
      </c>
      <c r="E3147" s="29">
        <f t="shared" si="346"/>
        <v>3</v>
      </c>
      <c r="F3147" s="29">
        <f t="shared" si="347"/>
        <v>33</v>
      </c>
      <c r="G3147" s="29">
        <f t="shared" si="348"/>
        <v>6</v>
      </c>
      <c r="H3147" s="29" t="str">
        <f t="shared" si="349"/>
        <v>Cumartesi</v>
      </c>
    </row>
    <row r="3148" spans="1:8" ht="10.5" customHeight="1" x14ac:dyDescent="0.25">
      <c r="A3148" s="28">
        <v>45151</v>
      </c>
      <c r="B3148" s="29">
        <f t="shared" si="343"/>
        <v>2023</v>
      </c>
      <c r="C3148" s="29">
        <f t="shared" si="344"/>
        <v>8</v>
      </c>
      <c r="D3148" s="29" t="str">
        <f t="shared" si="345"/>
        <v>Ağustos</v>
      </c>
      <c r="E3148" s="29">
        <f t="shared" si="346"/>
        <v>3</v>
      </c>
      <c r="F3148" s="29">
        <f t="shared" si="347"/>
        <v>33</v>
      </c>
      <c r="G3148" s="29">
        <f t="shared" si="348"/>
        <v>7</v>
      </c>
      <c r="H3148" s="29" t="str">
        <f t="shared" si="349"/>
        <v>Pazar</v>
      </c>
    </row>
    <row r="3149" spans="1:8" ht="10.5" customHeight="1" x14ac:dyDescent="0.25">
      <c r="A3149" s="28">
        <v>45152</v>
      </c>
      <c r="B3149" s="29">
        <f t="shared" si="343"/>
        <v>2023</v>
      </c>
      <c r="C3149" s="29">
        <f t="shared" si="344"/>
        <v>8</v>
      </c>
      <c r="D3149" s="29" t="str">
        <f t="shared" si="345"/>
        <v>Ağustos</v>
      </c>
      <c r="E3149" s="29">
        <f t="shared" si="346"/>
        <v>3</v>
      </c>
      <c r="F3149" s="29">
        <f t="shared" si="347"/>
        <v>34</v>
      </c>
      <c r="G3149" s="29">
        <f t="shared" si="348"/>
        <v>1</v>
      </c>
      <c r="H3149" s="29" t="str">
        <f t="shared" si="349"/>
        <v>Pazartesi</v>
      </c>
    </row>
    <row r="3150" spans="1:8" ht="10.5" customHeight="1" x14ac:dyDescent="0.25">
      <c r="A3150" s="28">
        <v>45153</v>
      </c>
      <c r="B3150" s="29">
        <f t="shared" si="343"/>
        <v>2023</v>
      </c>
      <c r="C3150" s="29">
        <f t="shared" si="344"/>
        <v>8</v>
      </c>
      <c r="D3150" s="29" t="str">
        <f t="shared" si="345"/>
        <v>Ağustos</v>
      </c>
      <c r="E3150" s="29">
        <f t="shared" si="346"/>
        <v>3</v>
      </c>
      <c r="F3150" s="29">
        <f t="shared" si="347"/>
        <v>34</v>
      </c>
      <c r="G3150" s="29">
        <f t="shared" si="348"/>
        <v>2</v>
      </c>
      <c r="H3150" s="29" t="str">
        <f t="shared" si="349"/>
        <v>Salı</v>
      </c>
    </row>
    <row r="3151" spans="1:8" ht="10.5" customHeight="1" x14ac:dyDescent="0.25">
      <c r="A3151" s="28">
        <v>45154</v>
      </c>
      <c r="B3151" s="29">
        <f t="shared" si="343"/>
        <v>2023</v>
      </c>
      <c r="C3151" s="29">
        <f t="shared" si="344"/>
        <v>8</v>
      </c>
      <c r="D3151" s="29" t="str">
        <f t="shared" si="345"/>
        <v>Ağustos</v>
      </c>
      <c r="E3151" s="29">
        <f t="shared" si="346"/>
        <v>3</v>
      </c>
      <c r="F3151" s="29">
        <f t="shared" si="347"/>
        <v>34</v>
      </c>
      <c r="G3151" s="29">
        <f t="shared" si="348"/>
        <v>3</v>
      </c>
      <c r="H3151" s="29" t="str">
        <f t="shared" si="349"/>
        <v>Çarşamba</v>
      </c>
    </row>
    <row r="3152" spans="1:8" ht="10.5" customHeight="1" x14ac:dyDescent="0.25">
      <c r="A3152" s="28">
        <v>45155</v>
      </c>
      <c r="B3152" s="29">
        <f t="shared" si="343"/>
        <v>2023</v>
      </c>
      <c r="C3152" s="29">
        <f t="shared" si="344"/>
        <v>8</v>
      </c>
      <c r="D3152" s="29" t="str">
        <f t="shared" si="345"/>
        <v>Ağustos</v>
      </c>
      <c r="E3152" s="29">
        <f t="shared" si="346"/>
        <v>3</v>
      </c>
      <c r="F3152" s="29">
        <f t="shared" si="347"/>
        <v>34</v>
      </c>
      <c r="G3152" s="29">
        <f t="shared" si="348"/>
        <v>4</v>
      </c>
      <c r="H3152" s="29" t="str">
        <f t="shared" si="349"/>
        <v>Perşembe</v>
      </c>
    </row>
    <row r="3153" spans="1:8" ht="10.5" customHeight="1" x14ac:dyDescent="0.25">
      <c r="A3153" s="28">
        <v>45156</v>
      </c>
      <c r="B3153" s="29">
        <f t="shared" si="343"/>
        <v>2023</v>
      </c>
      <c r="C3153" s="29">
        <f t="shared" si="344"/>
        <v>8</v>
      </c>
      <c r="D3153" s="29" t="str">
        <f t="shared" si="345"/>
        <v>Ağustos</v>
      </c>
      <c r="E3153" s="29">
        <f t="shared" si="346"/>
        <v>3</v>
      </c>
      <c r="F3153" s="29">
        <f t="shared" si="347"/>
        <v>34</v>
      </c>
      <c r="G3153" s="29">
        <f t="shared" si="348"/>
        <v>5</v>
      </c>
      <c r="H3153" s="29" t="str">
        <f t="shared" si="349"/>
        <v>Cuma</v>
      </c>
    </row>
    <row r="3154" spans="1:8" ht="10.5" customHeight="1" x14ac:dyDescent="0.25">
      <c r="A3154" s="28">
        <v>45157</v>
      </c>
      <c r="B3154" s="29">
        <f t="shared" si="343"/>
        <v>2023</v>
      </c>
      <c r="C3154" s="29">
        <f t="shared" si="344"/>
        <v>8</v>
      </c>
      <c r="D3154" s="29" t="str">
        <f t="shared" si="345"/>
        <v>Ağustos</v>
      </c>
      <c r="E3154" s="29">
        <f t="shared" si="346"/>
        <v>3</v>
      </c>
      <c r="F3154" s="29">
        <f t="shared" si="347"/>
        <v>34</v>
      </c>
      <c r="G3154" s="29">
        <f t="shared" si="348"/>
        <v>6</v>
      </c>
      <c r="H3154" s="29" t="str">
        <f t="shared" si="349"/>
        <v>Cumartesi</v>
      </c>
    </row>
    <row r="3155" spans="1:8" ht="10.5" customHeight="1" x14ac:dyDescent="0.25">
      <c r="A3155" s="28">
        <v>45158</v>
      </c>
      <c r="B3155" s="29">
        <f t="shared" si="343"/>
        <v>2023</v>
      </c>
      <c r="C3155" s="29">
        <f t="shared" si="344"/>
        <v>8</v>
      </c>
      <c r="D3155" s="29" t="str">
        <f t="shared" si="345"/>
        <v>Ağustos</v>
      </c>
      <c r="E3155" s="29">
        <f t="shared" si="346"/>
        <v>3</v>
      </c>
      <c r="F3155" s="29">
        <f t="shared" si="347"/>
        <v>34</v>
      </c>
      <c r="G3155" s="29">
        <f t="shared" si="348"/>
        <v>7</v>
      </c>
      <c r="H3155" s="29" t="str">
        <f t="shared" si="349"/>
        <v>Pazar</v>
      </c>
    </row>
    <row r="3156" spans="1:8" ht="10.5" customHeight="1" x14ac:dyDescent="0.25">
      <c r="A3156" s="28">
        <v>45159</v>
      </c>
      <c r="B3156" s="29">
        <f t="shared" si="343"/>
        <v>2023</v>
      </c>
      <c r="C3156" s="29">
        <f t="shared" si="344"/>
        <v>8</v>
      </c>
      <c r="D3156" s="29" t="str">
        <f t="shared" si="345"/>
        <v>Ağustos</v>
      </c>
      <c r="E3156" s="29">
        <f t="shared" si="346"/>
        <v>3</v>
      </c>
      <c r="F3156" s="29">
        <f t="shared" si="347"/>
        <v>35</v>
      </c>
      <c r="G3156" s="29">
        <f t="shared" si="348"/>
        <v>1</v>
      </c>
      <c r="H3156" s="29" t="str">
        <f t="shared" si="349"/>
        <v>Pazartesi</v>
      </c>
    </row>
    <row r="3157" spans="1:8" ht="10.5" customHeight="1" x14ac:dyDescent="0.25">
      <c r="A3157" s="28">
        <v>45160</v>
      </c>
      <c r="B3157" s="29">
        <f t="shared" si="343"/>
        <v>2023</v>
      </c>
      <c r="C3157" s="29">
        <f t="shared" si="344"/>
        <v>8</v>
      </c>
      <c r="D3157" s="29" t="str">
        <f t="shared" si="345"/>
        <v>Ağustos</v>
      </c>
      <c r="E3157" s="29">
        <f t="shared" si="346"/>
        <v>3</v>
      </c>
      <c r="F3157" s="29">
        <f t="shared" si="347"/>
        <v>35</v>
      </c>
      <c r="G3157" s="29">
        <f t="shared" si="348"/>
        <v>2</v>
      </c>
      <c r="H3157" s="29" t="str">
        <f t="shared" si="349"/>
        <v>Salı</v>
      </c>
    </row>
    <row r="3158" spans="1:8" ht="10.5" customHeight="1" x14ac:dyDescent="0.25">
      <c r="A3158" s="28">
        <v>45161</v>
      </c>
      <c r="B3158" s="29">
        <f t="shared" si="343"/>
        <v>2023</v>
      </c>
      <c r="C3158" s="29">
        <f t="shared" si="344"/>
        <v>8</v>
      </c>
      <c r="D3158" s="29" t="str">
        <f t="shared" si="345"/>
        <v>Ağustos</v>
      </c>
      <c r="E3158" s="29">
        <f t="shared" si="346"/>
        <v>3</v>
      </c>
      <c r="F3158" s="29">
        <f t="shared" si="347"/>
        <v>35</v>
      </c>
      <c r="G3158" s="29">
        <f t="shared" si="348"/>
        <v>3</v>
      </c>
      <c r="H3158" s="29" t="str">
        <f t="shared" si="349"/>
        <v>Çarşamba</v>
      </c>
    </row>
    <row r="3159" spans="1:8" ht="10.5" customHeight="1" x14ac:dyDescent="0.25">
      <c r="A3159" s="28">
        <v>45162</v>
      </c>
      <c r="B3159" s="29">
        <f t="shared" si="343"/>
        <v>2023</v>
      </c>
      <c r="C3159" s="29">
        <f t="shared" si="344"/>
        <v>8</v>
      </c>
      <c r="D3159" s="29" t="str">
        <f t="shared" si="345"/>
        <v>Ağustos</v>
      </c>
      <c r="E3159" s="29">
        <f t="shared" si="346"/>
        <v>3</v>
      </c>
      <c r="F3159" s="29">
        <f t="shared" si="347"/>
        <v>35</v>
      </c>
      <c r="G3159" s="29">
        <f t="shared" si="348"/>
        <v>4</v>
      </c>
      <c r="H3159" s="29" t="str">
        <f t="shared" si="349"/>
        <v>Perşembe</v>
      </c>
    </row>
    <row r="3160" spans="1:8" ht="10.5" customHeight="1" x14ac:dyDescent="0.25">
      <c r="A3160" s="28">
        <v>45163</v>
      </c>
      <c r="B3160" s="29">
        <f t="shared" si="343"/>
        <v>2023</v>
      </c>
      <c r="C3160" s="29">
        <f t="shared" si="344"/>
        <v>8</v>
      </c>
      <c r="D3160" s="29" t="str">
        <f t="shared" si="345"/>
        <v>Ağustos</v>
      </c>
      <c r="E3160" s="29">
        <f t="shared" si="346"/>
        <v>3</v>
      </c>
      <c r="F3160" s="29">
        <f t="shared" si="347"/>
        <v>35</v>
      </c>
      <c r="G3160" s="29">
        <f t="shared" si="348"/>
        <v>5</v>
      </c>
      <c r="H3160" s="29" t="str">
        <f t="shared" si="349"/>
        <v>Cuma</v>
      </c>
    </row>
    <row r="3161" spans="1:8" ht="10.5" customHeight="1" x14ac:dyDescent="0.25">
      <c r="A3161" s="28">
        <v>45164</v>
      </c>
      <c r="B3161" s="29">
        <f t="shared" si="343"/>
        <v>2023</v>
      </c>
      <c r="C3161" s="29">
        <f t="shared" si="344"/>
        <v>8</v>
      </c>
      <c r="D3161" s="29" t="str">
        <f t="shared" si="345"/>
        <v>Ağustos</v>
      </c>
      <c r="E3161" s="29">
        <f t="shared" si="346"/>
        <v>3</v>
      </c>
      <c r="F3161" s="29">
        <f t="shared" si="347"/>
        <v>35</v>
      </c>
      <c r="G3161" s="29">
        <f t="shared" si="348"/>
        <v>6</v>
      </c>
      <c r="H3161" s="29" t="str">
        <f t="shared" si="349"/>
        <v>Cumartesi</v>
      </c>
    </row>
    <row r="3162" spans="1:8" ht="10.5" customHeight="1" x14ac:dyDescent="0.25">
      <c r="A3162" s="28">
        <v>45165</v>
      </c>
      <c r="B3162" s="29">
        <f t="shared" si="343"/>
        <v>2023</v>
      </c>
      <c r="C3162" s="29">
        <f t="shared" si="344"/>
        <v>8</v>
      </c>
      <c r="D3162" s="29" t="str">
        <f t="shared" si="345"/>
        <v>Ağustos</v>
      </c>
      <c r="E3162" s="29">
        <f t="shared" si="346"/>
        <v>3</v>
      </c>
      <c r="F3162" s="29">
        <f t="shared" si="347"/>
        <v>35</v>
      </c>
      <c r="G3162" s="29">
        <f t="shared" si="348"/>
        <v>7</v>
      </c>
      <c r="H3162" s="29" t="str">
        <f t="shared" si="349"/>
        <v>Pazar</v>
      </c>
    </row>
    <row r="3163" spans="1:8" ht="10.5" customHeight="1" x14ac:dyDescent="0.25">
      <c r="A3163" s="28">
        <v>45166</v>
      </c>
      <c r="B3163" s="29">
        <f t="shared" si="343"/>
        <v>2023</v>
      </c>
      <c r="C3163" s="29">
        <f t="shared" si="344"/>
        <v>8</v>
      </c>
      <c r="D3163" s="29" t="str">
        <f t="shared" si="345"/>
        <v>Ağustos</v>
      </c>
      <c r="E3163" s="29">
        <f t="shared" si="346"/>
        <v>3</v>
      </c>
      <c r="F3163" s="29">
        <f t="shared" si="347"/>
        <v>36</v>
      </c>
      <c r="G3163" s="29">
        <f t="shared" si="348"/>
        <v>1</v>
      </c>
      <c r="H3163" s="29" t="str">
        <f t="shared" si="349"/>
        <v>Pazartesi</v>
      </c>
    </row>
    <row r="3164" spans="1:8" ht="10.5" customHeight="1" x14ac:dyDescent="0.25">
      <c r="A3164" s="28">
        <v>45167</v>
      </c>
      <c r="B3164" s="29">
        <f t="shared" si="343"/>
        <v>2023</v>
      </c>
      <c r="C3164" s="29">
        <f t="shared" si="344"/>
        <v>8</v>
      </c>
      <c r="D3164" s="29" t="str">
        <f t="shared" si="345"/>
        <v>Ağustos</v>
      </c>
      <c r="E3164" s="29">
        <f t="shared" si="346"/>
        <v>3</v>
      </c>
      <c r="F3164" s="29">
        <f t="shared" si="347"/>
        <v>36</v>
      </c>
      <c r="G3164" s="29">
        <f t="shared" si="348"/>
        <v>2</v>
      </c>
      <c r="H3164" s="29" t="str">
        <f t="shared" si="349"/>
        <v>Salı</v>
      </c>
    </row>
    <row r="3165" spans="1:8" ht="10.5" customHeight="1" x14ac:dyDescent="0.25">
      <c r="A3165" s="28">
        <v>45168</v>
      </c>
      <c r="B3165" s="29">
        <f t="shared" si="343"/>
        <v>2023</v>
      </c>
      <c r="C3165" s="29">
        <f t="shared" si="344"/>
        <v>8</v>
      </c>
      <c r="D3165" s="29" t="str">
        <f t="shared" si="345"/>
        <v>Ağustos</v>
      </c>
      <c r="E3165" s="29">
        <f t="shared" si="346"/>
        <v>3</v>
      </c>
      <c r="F3165" s="29">
        <f t="shared" si="347"/>
        <v>36</v>
      </c>
      <c r="G3165" s="29">
        <f t="shared" si="348"/>
        <v>3</v>
      </c>
      <c r="H3165" s="29" t="str">
        <f t="shared" si="349"/>
        <v>Çarşamba</v>
      </c>
    </row>
    <row r="3166" spans="1:8" ht="10.5" customHeight="1" x14ac:dyDescent="0.25">
      <c r="A3166" s="28">
        <v>45169</v>
      </c>
      <c r="B3166" s="29">
        <f t="shared" si="343"/>
        <v>2023</v>
      </c>
      <c r="C3166" s="29">
        <f t="shared" si="344"/>
        <v>8</v>
      </c>
      <c r="D3166" s="29" t="str">
        <f t="shared" si="345"/>
        <v>Ağustos</v>
      </c>
      <c r="E3166" s="29">
        <f t="shared" si="346"/>
        <v>3</v>
      </c>
      <c r="F3166" s="29">
        <f t="shared" si="347"/>
        <v>36</v>
      </c>
      <c r="G3166" s="29">
        <f t="shared" si="348"/>
        <v>4</v>
      </c>
      <c r="H3166" s="29" t="str">
        <f t="shared" si="349"/>
        <v>Perşembe</v>
      </c>
    </row>
    <row r="3167" spans="1:8" ht="10.5" customHeight="1" x14ac:dyDescent="0.25">
      <c r="A3167" s="28">
        <v>45170</v>
      </c>
      <c r="B3167" s="29">
        <f t="shared" si="343"/>
        <v>2023</v>
      </c>
      <c r="C3167" s="29">
        <f t="shared" si="344"/>
        <v>9</v>
      </c>
      <c r="D3167" s="29" t="str">
        <f t="shared" si="345"/>
        <v>Eylül</v>
      </c>
      <c r="E3167" s="29">
        <f t="shared" si="346"/>
        <v>3</v>
      </c>
      <c r="F3167" s="29">
        <f t="shared" si="347"/>
        <v>36</v>
      </c>
      <c r="G3167" s="29">
        <f t="shared" si="348"/>
        <v>5</v>
      </c>
      <c r="H3167" s="29" t="str">
        <f t="shared" si="349"/>
        <v>Cuma</v>
      </c>
    </row>
    <row r="3168" spans="1:8" ht="10.5" customHeight="1" x14ac:dyDescent="0.25">
      <c r="A3168" s="28">
        <v>45171</v>
      </c>
      <c r="B3168" s="29">
        <f t="shared" si="343"/>
        <v>2023</v>
      </c>
      <c r="C3168" s="29">
        <f t="shared" si="344"/>
        <v>9</v>
      </c>
      <c r="D3168" s="29" t="str">
        <f t="shared" si="345"/>
        <v>Eylül</v>
      </c>
      <c r="E3168" s="29">
        <f t="shared" si="346"/>
        <v>3</v>
      </c>
      <c r="F3168" s="29">
        <f t="shared" si="347"/>
        <v>36</v>
      </c>
      <c r="G3168" s="29">
        <f t="shared" si="348"/>
        <v>6</v>
      </c>
      <c r="H3168" s="29" t="str">
        <f t="shared" si="349"/>
        <v>Cumartesi</v>
      </c>
    </row>
    <row r="3169" spans="1:8" ht="10.5" customHeight="1" x14ac:dyDescent="0.25">
      <c r="A3169" s="28">
        <v>45172</v>
      </c>
      <c r="B3169" s="29">
        <f t="shared" si="343"/>
        <v>2023</v>
      </c>
      <c r="C3169" s="29">
        <f t="shared" si="344"/>
        <v>9</v>
      </c>
      <c r="D3169" s="29" t="str">
        <f t="shared" si="345"/>
        <v>Eylül</v>
      </c>
      <c r="E3169" s="29">
        <f t="shared" si="346"/>
        <v>3</v>
      </c>
      <c r="F3169" s="29">
        <f t="shared" si="347"/>
        <v>36</v>
      </c>
      <c r="G3169" s="29">
        <f t="shared" si="348"/>
        <v>7</v>
      </c>
      <c r="H3169" s="29" t="str">
        <f t="shared" si="349"/>
        <v>Pazar</v>
      </c>
    </row>
    <row r="3170" spans="1:8" ht="10.5" customHeight="1" x14ac:dyDescent="0.25">
      <c r="A3170" s="28">
        <v>45173</v>
      </c>
      <c r="B3170" s="29">
        <f t="shared" si="343"/>
        <v>2023</v>
      </c>
      <c r="C3170" s="29">
        <f t="shared" si="344"/>
        <v>9</v>
      </c>
      <c r="D3170" s="29" t="str">
        <f t="shared" si="345"/>
        <v>Eylül</v>
      </c>
      <c r="E3170" s="29">
        <f t="shared" si="346"/>
        <v>3</v>
      </c>
      <c r="F3170" s="29">
        <f t="shared" si="347"/>
        <v>37</v>
      </c>
      <c r="G3170" s="29">
        <f t="shared" si="348"/>
        <v>1</v>
      </c>
      <c r="H3170" s="29" t="str">
        <f t="shared" si="349"/>
        <v>Pazartesi</v>
      </c>
    </row>
    <row r="3171" spans="1:8" ht="10.5" customHeight="1" x14ac:dyDescent="0.25">
      <c r="A3171" s="28">
        <v>45174</v>
      </c>
      <c r="B3171" s="29">
        <f t="shared" si="343"/>
        <v>2023</v>
      </c>
      <c r="C3171" s="29">
        <f t="shared" si="344"/>
        <v>9</v>
      </c>
      <c r="D3171" s="29" t="str">
        <f t="shared" si="345"/>
        <v>Eylül</v>
      </c>
      <c r="E3171" s="29">
        <f t="shared" si="346"/>
        <v>3</v>
      </c>
      <c r="F3171" s="29">
        <f t="shared" si="347"/>
        <v>37</v>
      </c>
      <c r="G3171" s="29">
        <f t="shared" si="348"/>
        <v>2</v>
      </c>
      <c r="H3171" s="29" t="str">
        <f t="shared" si="349"/>
        <v>Salı</v>
      </c>
    </row>
    <row r="3172" spans="1:8" ht="10.5" customHeight="1" x14ac:dyDescent="0.25">
      <c r="A3172" s="28">
        <v>45175</v>
      </c>
      <c r="B3172" s="29">
        <f t="shared" si="343"/>
        <v>2023</v>
      </c>
      <c r="C3172" s="29">
        <f t="shared" si="344"/>
        <v>9</v>
      </c>
      <c r="D3172" s="29" t="str">
        <f t="shared" si="345"/>
        <v>Eylül</v>
      </c>
      <c r="E3172" s="29">
        <f t="shared" si="346"/>
        <v>3</v>
      </c>
      <c r="F3172" s="29">
        <f t="shared" si="347"/>
        <v>37</v>
      </c>
      <c r="G3172" s="29">
        <f t="shared" si="348"/>
        <v>3</v>
      </c>
      <c r="H3172" s="29" t="str">
        <f t="shared" si="349"/>
        <v>Çarşamba</v>
      </c>
    </row>
    <row r="3173" spans="1:8" ht="10.5" customHeight="1" x14ac:dyDescent="0.25">
      <c r="A3173" s="28">
        <v>45176</v>
      </c>
      <c r="B3173" s="29">
        <f t="shared" si="343"/>
        <v>2023</v>
      </c>
      <c r="C3173" s="29">
        <f t="shared" si="344"/>
        <v>9</v>
      </c>
      <c r="D3173" s="29" t="str">
        <f t="shared" si="345"/>
        <v>Eylül</v>
      </c>
      <c r="E3173" s="29">
        <f t="shared" si="346"/>
        <v>3</v>
      </c>
      <c r="F3173" s="29">
        <f t="shared" si="347"/>
        <v>37</v>
      </c>
      <c r="G3173" s="29">
        <f t="shared" si="348"/>
        <v>4</v>
      </c>
      <c r="H3173" s="29" t="str">
        <f t="shared" si="349"/>
        <v>Perşembe</v>
      </c>
    </row>
    <row r="3174" spans="1:8" ht="10.5" customHeight="1" x14ac:dyDescent="0.25">
      <c r="A3174" s="28">
        <v>45177</v>
      </c>
      <c r="B3174" s="29">
        <f t="shared" si="343"/>
        <v>2023</v>
      </c>
      <c r="C3174" s="29">
        <f t="shared" si="344"/>
        <v>9</v>
      </c>
      <c r="D3174" s="29" t="str">
        <f t="shared" si="345"/>
        <v>Eylül</v>
      </c>
      <c r="E3174" s="29">
        <f t="shared" si="346"/>
        <v>3</v>
      </c>
      <c r="F3174" s="29">
        <f t="shared" si="347"/>
        <v>37</v>
      </c>
      <c r="G3174" s="29">
        <f t="shared" si="348"/>
        <v>5</v>
      </c>
      <c r="H3174" s="29" t="str">
        <f t="shared" si="349"/>
        <v>Cuma</v>
      </c>
    </row>
    <row r="3175" spans="1:8" ht="10.5" customHeight="1" x14ac:dyDescent="0.25">
      <c r="A3175" s="28">
        <v>45178</v>
      </c>
      <c r="B3175" s="29">
        <f t="shared" si="343"/>
        <v>2023</v>
      </c>
      <c r="C3175" s="29">
        <f t="shared" si="344"/>
        <v>9</v>
      </c>
      <c r="D3175" s="29" t="str">
        <f t="shared" si="345"/>
        <v>Eylül</v>
      </c>
      <c r="E3175" s="29">
        <f t="shared" si="346"/>
        <v>3</v>
      </c>
      <c r="F3175" s="29">
        <f t="shared" si="347"/>
        <v>37</v>
      </c>
      <c r="G3175" s="29">
        <f t="shared" si="348"/>
        <v>6</v>
      </c>
      <c r="H3175" s="29" t="str">
        <f t="shared" si="349"/>
        <v>Cumartesi</v>
      </c>
    </row>
    <row r="3176" spans="1:8" ht="10.5" customHeight="1" x14ac:dyDescent="0.25">
      <c r="A3176" s="28">
        <v>45179</v>
      </c>
      <c r="B3176" s="29">
        <f t="shared" si="343"/>
        <v>2023</v>
      </c>
      <c r="C3176" s="29">
        <f t="shared" si="344"/>
        <v>9</v>
      </c>
      <c r="D3176" s="29" t="str">
        <f t="shared" si="345"/>
        <v>Eylül</v>
      </c>
      <c r="E3176" s="29">
        <f t="shared" si="346"/>
        <v>3</v>
      </c>
      <c r="F3176" s="29">
        <f t="shared" si="347"/>
        <v>37</v>
      </c>
      <c r="G3176" s="29">
        <f t="shared" si="348"/>
        <v>7</v>
      </c>
      <c r="H3176" s="29" t="str">
        <f t="shared" si="349"/>
        <v>Pazar</v>
      </c>
    </row>
    <row r="3177" spans="1:8" ht="10.5" customHeight="1" x14ac:dyDescent="0.25">
      <c r="A3177" s="28">
        <v>45180</v>
      </c>
      <c r="B3177" s="29">
        <f t="shared" si="343"/>
        <v>2023</v>
      </c>
      <c r="C3177" s="29">
        <f t="shared" si="344"/>
        <v>9</v>
      </c>
      <c r="D3177" s="29" t="str">
        <f t="shared" si="345"/>
        <v>Eylül</v>
      </c>
      <c r="E3177" s="29">
        <f t="shared" si="346"/>
        <v>3</v>
      </c>
      <c r="F3177" s="29">
        <f t="shared" si="347"/>
        <v>38</v>
      </c>
      <c r="G3177" s="29">
        <f t="shared" si="348"/>
        <v>1</v>
      </c>
      <c r="H3177" s="29" t="str">
        <f t="shared" si="349"/>
        <v>Pazartesi</v>
      </c>
    </row>
    <row r="3178" spans="1:8" ht="10.5" customHeight="1" x14ac:dyDescent="0.25">
      <c r="A3178" s="28">
        <v>45181</v>
      </c>
      <c r="B3178" s="29">
        <f t="shared" si="343"/>
        <v>2023</v>
      </c>
      <c r="C3178" s="29">
        <f t="shared" si="344"/>
        <v>9</v>
      </c>
      <c r="D3178" s="29" t="str">
        <f t="shared" si="345"/>
        <v>Eylül</v>
      </c>
      <c r="E3178" s="29">
        <f t="shared" si="346"/>
        <v>3</v>
      </c>
      <c r="F3178" s="29">
        <f t="shared" si="347"/>
        <v>38</v>
      </c>
      <c r="G3178" s="29">
        <f t="shared" si="348"/>
        <v>2</v>
      </c>
      <c r="H3178" s="29" t="str">
        <f t="shared" si="349"/>
        <v>Salı</v>
      </c>
    </row>
    <row r="3179" spans="1:8" ht="10.5" customHeight="1" x14ac:dyDescent="0.25">
      <c r="A3179" s="28">
        <v>45182</v>
      </c>
      <c r="B3179" s="29">
        <f t="shared" si="343"/>
        <v>2023</v>
      </c>
      <c r="C3179" s="29">
        <f t="shared" si="344"/>
        <v>9</v>
      </c>
      <c r="D3179" s="29" t="str">
        <f t="shared" si="345"/>
        <v>Eylül</v>
      </c>
      <c r="E3179" s="29">
        <f t="shared" si="346"/>
        <v>3</v>
      </c>
      <c r="F3179" s="29">
        <f t="shared" si="347"/>
        <v>38</v>
      </c>
      <c r="G3179" s="29">
        <f t="shared" si="348"/>
        <v>3</v>
      </c>
      <c r="H3179" s="29" t="str">
        <f t="shared" si="349"/>
        <v>Çarşamba</v>
      </c>
    </row>
    <row r="3180" spans="1:8" ht="10.5" customHeight="1" x14ac:dyDescent="0.25">
      <c r="A3180" s="28">
        <v>45183</v>
      </c>
      <c r="B3180" s="29">
        <f t="shared" si="343"/>
        <v>2023</v>
      </c>
      <c r="C3180" s="29">
        <f t="shared" si="344"/>
        <v>9</v>
      </c>
      <c r="D3180" s="29" t="str">
        <f t="shared" si="345"/>
        <v>Eylül</v>
      </c>
      <c r="E3180" s="29">
        <f t="shared" si="346"/>
        <v>3</v>
      </c>
      <c r="F3180" s="29">
        <f t="shared" si="347"/>
        <v>38</v>
      </c>
      <c r="G3180" s="29">
        <f t="shared" si="348"/>
        <v>4</v>
      </c>
      <c r="H3180" s="29" t="str">
        <f t="shared" si="349"/>
        <v>Perşembe</v>
      </c>
    </row>
    <row r="3181" spans="1:8" ht="10.5" customHeight="1" x14ac:dyDescent="0.25">
      <c r="A3181" s="28">
        <v>45184</v>
      </c>
      <c r="B3181" s="29">
        <f t="shared" si="343"/>
        <v>2023</v>
      </c>
      <c r="C3181" s="29">
        <f t="shared" si="344"/>
        <v>9</v>
      </c>
      <c r="D3181" s="29" t="str">
        <f t="shared" si="345"/>
        <v>Eylül</v>
      </c>
      <c r="E3181" s="29">
        <f t="shared" si="346"/>
        <v>3</v>
      </c>
      <c r="F3181" s="29">
        <f t="shared" si="347"/>
        <v>38</v>
      </c>
      <c r="G3181" s="29">
        <f t="shared" si="348"/>
        <v>5</v>
      </c>
      <c r="H3181" s="29" t="str">
        <f t="shared" si="349"/>
        <v>Cuma</v>
      </c>
    </row>
    <row r="3182" spans="1:8" ht="10.5" customHeight="1" x14ac:dyDescent="0.25">
      <c r="A3182" s="28">
        <v>45185</v>
      </c>
      <c r="B3182" s="29">
        <f t="shared" si="343"/>
        <v>2023</v>
      </c>
      <c r="C3182" s="29">
        <f t="shared" si="344"/>
        <v>9</v>
      </c>
      <c r="D3182" s="29" t="str">
        <f t="shared" si="345"/>
        <v>Eylül</v>
      </c>
      <c r="E3182" s="29">
        <f t="shared" si="346"/>
        <v>3</v>
      </c>
      <c r="F3182" s="29">
        <f t="shared" si="347"/>
        <v>38</v>
      </c>
      <c r="G3182" s="29">
        <f t="shared" si="348"/>
        <v>6</v>
      </c>
      <c r="H3182" s="29" t="str">
        <f t="shared" si="349"/>
        <v>Cumartesi</v>
      </c>
    </row>
    <row r="3183" spans="1:8" ht="10.5" customHeight="1" x14ac:dyDescent="0.25">
      <c r="A3183" s="28">
        <v>45186</v>
      </c>
      <c r="B3183" s="29">
        <f t="shared" si="343"/>
        <v>2023</v>
      </c>
      <c r="C3183" s="29">
        <f t="shared" si="344"/>
        <v>9</v>
      </c>
      <c r="D3183" s="29" t="str">
        <f t="shared" si="345"/>
        <v>Eylül</v>
      </c>
      <c r="E3183" s="29">
        <f t="shared" si="346"/>
        <v>3</v>
      </c>
      <c r="F3183" s="29">
        <f t="shared" si="347"/>
        <v>38</v>
      </c>
      <c r="G3183" s="29">
        <f t="shared" si="348"/>
        <v>7</v>
      </c>
      <c r="H3183" s="29" t="str">
        <f t="shared" si="349"/>
        <v>Pazar</v>
      </c>
    </row>
    <row r="3184" spans="1:8" ht="10.5" customHeight="1" x14ac:dyDescent="0.25">
      <c r="A3184" s="28">
        <v>45187</v>
      </c>
      <c r="B3184" s="29">
        <f t="shared" si="343"/>
        <v>2023</v>
      </c>
      <c r="C3184" s="29">
        <f t="shared" si="344"/>
        <v>9</v>
      </c>
      <c r="D3184" s="29" t="str">
        <f t="shared" si="345"/>
        <v>Eylül</v>
      </c>
      <c r="E3184" s="29">
        <f t="shared" si="346"/>
        <v>3</v>
      </c>
      <c r="F3184" s="29">
        <f t="shared" si="347"/>
        <v>39</v>
      </c>
      <c r="G3184" s="29">
        <f t="shared" si="348"/>
        <v>1</v>
      </c>
      <c r="H3184" s="29" t="str">
        <f t="shared" si="349"/>
        <v>Pazartesi</v>
      </c>
    </row>
    <row r="3185" spans="1:8" ht="10.5" customHeight="1" x14ac:dyDescent="0.25">
      <c r="A3185" s="28">
        <v>45188</v>
      </c>
      <c r="B3185" s="29">
        <f t="shared" si="343"/>
        <v>2023</v>
      </c>
      <c r="C3185" s="29">
        <f t="shared" si="344"/>
        <v>9</v>
      </c>
      <c r="D3185" s="29" t="str">
        <f t="shared" si="345"/>
        <v>Eylül</v>
      </c>
      <c r="E3185" s="29">
        <f t="shared" si="346"/>
        <v>3</v>
      </c>
      <c r="F3185" s="29">
        <f t="shared" si="347"/>
        <v>39</v>
      </c>
      <c r="G3185" s="29">
        <f t="shared" si="348"/>
        <v>2</v>
      </c>
      <c r="H3185" s="29" t="str">
        <f t="shared" si="349"/>
        <v>Salı</v>
      </c>
    </row>
    <row r="3186" spans="1:8" ht="10.5" customHeight="1" x14ac:dyDescent="0.25">
      <c r="A3186" s="28">
        <v>45189</v>
      </c>
      <c r="B3186" s="29">
        <f t="shared" si="343"/>
        <v>2023</v>
      </c>
      <c r="C3186" s="29">
        <f t="shared" si="344"/>
        <v>9</v>
      </c>
      <c r="D3186" s="29" t="str">
        <f t="shared" si="345"/>
        <v>Eylül</v>
      </c>
      <c r="E3186" s="29">
        <f t="shared" si="346"/>
        <v>3</v>
      </c>
      <c r="F3186" s="29">
        <f t="shared" si="347"/>
        <v>39</v>
      </c>
      <c r="G3186" s="29">
        <f t="shared" si="348"/>
        <v>3</v>
      </c>
      <c r="H3186" s="29" t="str">
        <f t="shared" si="349"/>
        <v>Çarşamba</v>
      </c>
    </row>
    <row r="3187" spans="1:8" ht="10.5" customHeight="1" x14ac:dyDescent="0.25">
      <c r="A3187" s="28">
        <v>45190</v>
      </c>
      <c r="B3187" s="29">
        <f t="shared" si="343"/>
        <v>2023</v>
      </c>
      <c r="C3187" s="29">
        <f t="shared" si="344"/>
        <v>9</v>
      </c>
      <c r="D3187" s="29" t="str">
        <f t="shared" si="345"/>
        <v>Eylül</v>
      </c>
      <c r="E3187" s="29">
        <f t="shared" si="346"/>
        <v>3</v>
      </c>
      <c r="F3187" s="29">
        <f t="shared" si="347"/>
        <v>39</v>
      </c>
      <c r="G3187" s="29">
        <f t="shared" si="348"/>
        <v>4</v>
      </c>
      <c r="H3187" s="29" t="str">
        <f t="shared" si="349"/>
        <v>Perşembe</v>
      </c>
    </row>
    <row r="3188" spans="1:8" ht="10.5" customHeight="1" x14ac:dyDescent="0.25">
      <c r="A3188" s="28">
        <v>45191</v>
      </c>
      <c r="B3188" s="29">
        <f t="shared" si="343"/>
        <v>2023</v>
      </c>
      <c r="C3188" s="29">
        <f t="shared" si="344"/>
        <v>9</v>
      </c>
      <c r="D3188" s="29" t="str">
        <f t="shared" si="345"/>
        <v>Eylül</v>
      </c>
      <c r="E3188" s="29">
        <f t="shared" si="346"/>
        <v>3</v>
      </c>
      <c r="F3188" s="29">
        <f t="shared" si="347"/>
        <v>39</v>
      </c>
      <c r="G3188" s="29">
        <f t="shared" si="348"/>
        <v>5</v>
      </c>
      <c r="H3188" s="29" t="str">
        <f t="shared" si="349"/>
        <v>Cuma</v>
      </c>
    </row>
    <row r="3189" spans="1:8" ht="10.5" customHeight="1" x14ac:dyDescent="0.25">
      <c r="A3189" s="28">
        <v>45192</v>
      </c>
      <c r="B3189" s="29">
        <f t="shared" si="343"/>
        <v>2023</v>
      </c>
      <c r="C3189" s="29">
        <f t="shared" si="344"/>
        <v>9</v>
      </c>
      <c r="D3189" s="29" t="str">
        <f t="shared" si="345"/>
        <v>Eylül</v>
      </c>
      <c r="E3189" s="29">
        <f t="shared" si="346"/>
        <v>3</v>
      </c>
      <c r="F3189" s="29">
        <f t="shared" si="347"/>
        <v>39</v>
      </c>
      <c r="G3189" s="29">
        <f t="shared" si="348"/>
        <v>6</v>
      </c>
      <c r="H3189" s="29" t="str">
        <f t="shared" si="349"/>
        <v>Cumartesi</v>
      </c>
    </row>
    <row r="3190" spans="1:8" ht="10.5" customHeight="1" x14ac:dyDescent="0.25">
      <c r="A3190" s="28">
        <v>45193</v>
      </c>
      <c r="B3190" s="29">
        <f t="shared" si="343"/>
        <v>2023</v>
      </c>
      <c r="C3190" s="29">
        <f t="shared" si="344"/>
        <v>9</v>
      </c>
      <c r="D3190" s="29" t="str">
        <f t="shared" si="345"/>
        <v>Eylül</v>
      </c>
      <c r="E3190" s="29">
        <f t="shared" si="346"/>
        <v>3</v>
      </c>
      <c r="F3190" s="29">
        <f t="shared" si="347"/>
        <v>39</v>
      </c>
      <c r="G3190" s="29">
        <f t="shared" si="348"/>
        <v>7</v>
      </c>
      <c r="H3190" s="29" t="str">
        <f t="shared" si="349"/>
        <v>Pazar</v>
      </c>
    </row>
    <row r="3191" spans="1:8" ht="10.5" customHeight="1" x14ac:dyDescent="0.25">
      <c r="A3191" s="28">
        <v>45194</v>
      </c>
      <c r="B3191" s="29">
        <f t="shared" si="343"/>
        <v>2023</v>
      </c>
      <c r="C3191" s="29">
        <f t="shared" si="344"/>
        <v>9</v>
      </c>
      <c r="D3191" s="29" t="str">
        <f t="shared" si="345"/>
        <v>Eylül</v>
      </c>
      <c r="E3191" s="29">
        <f t="shared" si="346"/>
        <v>3</v>
      </c>
      <c r="F3191" s="29">
        <f t="shared" si="347"/>
        <v>40</v>
      </c>
      <c r="G3191" s="29">
        <f t="shared" si="348"/>
        <v>1</v>
      </c>
      <c r="H3191" s="29" t="str">
        <f t="shared" si="349"/>
        <v>Pazartesi</v>
      </c>
    </row>
    <row r="3192" spans="1:8" ht="10.5" customHeight="1" x14ac:dyDescent="0.25">
      <c r="A3192" s="28">
        <v>45195</v>
      </c>
      <c r="B3192" s="29">
        <f t="shared" si="343"/>
        <v>2023</v>
      </c>
      <c r="C3192" s="29">
        <f t="shared" si="344"/>
        <v>9</v>
      </c>
      <c r="D3192" s="29" t="str">
        <f t="shared" si="345"/>
        <v>Eylül</v>
      </c>
      <c r="E3192" s="29">
        <f t="shared" si="346"/>
        <v>3</v>
      </c>
      <c r="F3192" s="29">
        <f t="shared" si="347"/>
        <v>40</v>
      </c>
      <c r="G3192" s="29">
        <f t="shared" si="348"/>
        <v>2</v>
      </c>
      <c r="H3192" s="29" t="str">
        <f t="shared" si="349"/>
        <v>Salı</v>
      </c>
    </row>
    <row r="3193" spans="1:8" ht="10.5" customHeight="1" x14ac:dyDescent="0.25">
      <c r="A3193" s="28">
        <v>45196</v>
      </c>
      <c r="B3193" s="29">
        <f t="shared" si="343"/>
        <v>2023</v>
      </c>
      <c r="C3193" s="29">
        <f t="shared" si="344"/>
        <v>9</v>
      </c>
      <c r="D3193" s="29" t="str">
        <f t="shared" si="345"/>
        <v>Eylül</v>
      </c>
      <c r="E3193" s="29">
        <f t="shared" si="346"/>
        <v>3</v>
      </c>
      <c r="F3193" s="29">
        <f t="shared" si="347"/>
        <v>40</v>
      </c>
      <c r="G3193" s="29">
        <f t="shared" si="348"/>
        <v>3</v>
      </c>
      <c r="H3193" s="29" t="str">
        <f t="shared" si="349"/>
        <v>Çarşamba</v>
      </c>
    </row>
    <row r="3194" spans="1:8" ht="10.5" customHeight="1" x14ac:dyDescent="0.25">
      <c r="A3194" s="28">
        <v>45197</v>
      </c>
      <c r="B3194" s="29">
        <f t="shared" si="343"/>
        <v>2023</v>
      </c>
      <c r="C3194" s="29">
        <f t="shared" si="344"/>
        <v>9</v>
      </c>
      <c r="D3194" s="29" t="str">
        <f t="shared" si="345"/>
        <v>Eylül</v>
      </c>
      <c r="E3194" s="29">
        <f t="shared" si="346"/>
        <v>3</v>
      </c>
      <c r="F3194" s="29">
        <f t="shared" si="347"/>
        <v>40</v>
      </c>
      <c r="G3194" s="29">
        <f t="shared" si="348"/>
        <v>4</v>
      </c>
      <c r="H3194" s="29" t="str">
        <f t="shared" si="349"/>
        <v>Perşembe</v>
      </c>
    </row>
    <row r="3195" spans="1:8" ht="10.5" customHeight="1" x14ac:dyDescent="0.25">
      <c r="A3195" s="28">
        <v>45198</v>
      </c>
      <c r="B3195" s="29">
        <f t="shared" si="343"/>
        <v>2023</v>
      </c>
      <c r="C3195" s="29">
        <f t="shared" si="344"/>
        <v>9</v>
      </c>
      <c r="D3195" s="29" t="str">
        <f t="shared" si="345"/>
        <v>Eylül</v>
      </c>
      <c r="E3195" s="29">
        <f t="shared" si="346"/>
        <v>3</v>
      </c>
      <c r="F3195" s="29">
        <f t="shared" si="347"/>
        <v>40</v>
      </c>
      <c r="G3195" s="29">
        <f t="shared" si="348"/>
        <v>5</v>
      </c>
      <c r="H3195" s="29" t="str">
        <f t="shared" si="349"/>
        <v>Cuma</v>
      </c>
    </row>
    <row r="3196" spans="1:8" ht="10.5" customHeight="1" x14ac:dyDescent="0.25">
      <c r="A3196" s="28">
        <v>45199</v>
      </c>
      <c r="B3196" s="29">
        <f t="shared" si="343"/>
        <v>2023</v>
      </c>
      <c r="C3196" s="29">
        <f t="shared" si="344"/>
        <v>9</v>
      </c>
      <c r="D3196" s="29" t="str">
        <f t="shared" si="345"/>
        <v>Eylül</v>
      </c>
      <c r="E3196" s="29">
        <f t="shared" si="346"/>
        <v>3</v>
      </c>
      <c r="F3196" s="29">
        <f t="shared" si="347"/>
        <v>40</v>
      </c>
      <c r="G3196" s="29">
        <f t="shared" si="348"/>
        <v>6</v>
      </c>
      <c r="H3196" s="29" t="str">
        <f t="shared" si="349"/>
        <v>Cumartesi</v>
      </c>
    </row>
    <row r="3197" spans="1:8" ht="10.5" customHeight="1" x14ac:dyDescent="0.25">
      <c r="A3197" s="28">
        <v>45200</v>
      </c>
      <c r="B3197" s="29">
        <f t="shared" si="343"/>
        <v>2023</v>
      </c>
      <c r="C3197" s="29">
        <f t="shared" si="344"/>
        <v>10</v>
      </c>
      <c r="D3197" s="29" t="str">
        <f t="shared" si="345"/>
        <v>Ekim</v>
      </c>
      <c r="E3197" s="29">
        <f t="shared" si="346"/>
        <v>4</v>
      </c>
      <c r="F3197" s="29">
        <f t="shared" si="347"/>
        <v>40</v>
      </c>
      <c r="G3197" s="29">
        <f t="shared" si="348"/>
        <v>7</v>
      </c>
      <c r="H3197" s="29" t="str">
        <f t="shared" si="349"/>
        <v>Pazar</v>
      </c>
    </row>
    <row r="3198" spans="1:8" ht="10.5" customHeight="1" x14ac:dyDescent="0.25">
      <c r="A3198" s="28">
        <v>45201</v>
      </c>
      <c r="B3198" s="29">
        <f t="shared" si="343"/>
        <v>2023</v>
      </c>
      <c r="C3198" s="29">
        <f t="shared" si="344"/>
        <v>10</v>
      </c>
      <c r="D3198" s="29" t="str">
        <f t="shared" si="345"/>
        <v>Ekim</v>
      </c>
      <c r="E3198" s="29">
        <f t="shared" si="346"/>
        <v>4</v>
      </c>
      <c r="F3198" s="29">
        <f t="shared" si="347"/>
        <v>41</v>
      </c>
      <c r="G3198" s="29">
        <f t="shared" si="348"/>
        <v>1</v>
      </c>
      <c r="H3198" s="29" t="str">
        <f t="shared" si="349"/>
        <v>Pazartesi</v>
      </c>
    </row>
    <row r="3199" spans="1:8" ht="10.5" customHeight="1" x14ac:dyDescent="0.25">
      <c r="A3199" s="28">
        <v>45202</v>
      </c>
      <c r="B3199" s="29">
        <f t="shared" si="343"/>
        <v>2023</v>
      </c>
      <c r="C3199" s="29">
        <f t="shared" si="344"/>
        <v>10</v>
      </c>
      <c r="D3199" s="29" t="str">
        <f t="shared" si="345"/>
        <v>Ekim</v>
      </c>
      <c r="E3199" s="29">
        <f t="shared" si="346"/>
        <v>4</v>
      </c>
      <c r="F3199" s="29">
        <f t="shared" si="347"/>
        <v>41</v>
      </c>
      <c r="G3199" s="29">
        <f t="shared" si="348"/>
        <v>2</v>
      </c>
      <c r="H3199" s="29" t="str">
        <f t="shared" si="349"/>
        <v>Salı</v>
      </c>
    </row>
    <row r="3200" spans="1:8" ht="10.5" customHeight="1" x14ac:dyDescent="0.25">
      <c r="A3200" s="28">
        <v>45203</v>
      </c>
      <c r="B3200" s="29">
        <f t="shared" si="343"/>
        <v>2023</v>
      </c>
      <c r="C3200" s="29">
        <f t="shared" si="344"/>
        <v>10</v>
      </c>
      <c r="D3200" s="29" t="str">
        <f t="shared" si="345"/>
        <v>Ekim</v>
      </c>
      <c r="E3200" s="29">
        <f t="shared" si="346"/>
        <v>4</v>
      </c>
      <c r="F3200" s="29">
        <f t="shared" si="347"/>
        <v>41</v>
      </c>
      <c r="G3200" s="29">
        <f t="shared" si="348"/>
        <v>3</v>
      </c>
      <c r="H3200" s="29" t="str">
        <f t="shared" si="349"/>
        <v>Çarşamba</v>
      </c>
    </row>
    <row r="3201" spans="1:8" ht="10.5" customHeight="1" x14ac:dyDescent="0.25">
      <c r="A3201" s="28">
        <v>45204</v>
      </c>
      <c r="B3201" s="29">
        <f t="shared" si="343"/>
        <v>2023</v>
      </c>
      <c r="C3201" s="29">
        <f t="shared" si="344"/>
        <v>10</v>
      </c>
      <c r="D3201" s="29" t="str">
        <f t="shared" si="345"/>
        <v>Ekim</v>
      </c>
      <c r="E3201" s="29">
        <f t="shared" si="346"/>
        <v>4</v>
      </c>
      <c r="F3201" s="29">
        <f t="shared" si="347"/>
        <v>41</v>
      </c>
      <c r="G3201" s="29">
        <f t="shared" si="348"/>
        <v>4</v>
      </c>
      <c r="H3201" s="29" t="str">
        <f t="shared" si="349"/>
        <v>Perşembe</v>
      </c>
    </row>
    <row r="3202" spans="1:8" ht="10.5" customHeight="1" x14ac:dyDescent="0.25">
      <c r="A3202" s="28">
        <v>45205</v>
      </c>
      <c r="B3202" s="29">
        <f t="shared" ref="B3202:B3265" si="350">IF(A3202="","",YEAR(A3202))</f>
        <v>2023</v>
      </c>
      <c r="C3202" s="29">
        <f t="shared" ref="C3202:C3265" si="351">IF(A3202="","",MONTH(A3202))</f>
        <v>10</v>
      </c>
      <c r="D3202" s="29" t="str">
        <f t="shared" ref="D3202:D3265" si="352">IF(A3202="","",CHOOSE(MONTH(A3202),"Ocak","Şubat","Mart","Nisan","Mayıs","Haziran","Temmuz","Ağustos","Eylül","Ekim","Kasım","Aralık"))</f>
        <v>Ekim</v>
      </c>
      <c r="E3202" s="29">
        <f t="shared" ref="E3202:E3265" si="353">IF(A3202="","",ROUNDUP(MONTH(A3202)/3,0))</f>
        <v>4</v>
      </c>
      <c r="F3202" s="29">
        <f t="shared" ref="F3202:F3265" si="354">IF(A3202="","",WEEKNUM(A3202,2))</f>
        <v>41</v>
      </c>
      <c r="G3202" s="29">
        <f t="shared" ref="G3202:G3265" si="355">IF(A3202="","",WEEKDAY(A3202,2))</f>
        <v>5</v>
      </c>
      <c r="H3202" s="29" t="str">
        <f t="shared" ref="H3202:H3265" si="356">IF(A3202="","",CHOOSE(WEEKDAY(A3202,2),"Pazartesi","Salı","Çarşamba","Perşembe","Cuma","Cumartesi","Pazar"))</f>
        <v>Cuma</v>
      </c>
    </row>
    <row r="3203" spans="1:8" ht="10.5" customHeight="1" x14ac:dyDescent="0.25">
      <c r="A3203" s="28">
        <v>45206</v>
      </c>
      <c r="B3203" s="29">
        <f t="shared" si="350"/>
        <v>2023</v>
      </c>
      <c r="C3203" s="29">
        <f t="shared" si="351"/>
        <v>10</v>
      </c>
      <c r="D3203" s="29" t="str">
        <f t="shared" si="352"/>
        <v>Ekim</v>
      </c>
      <c r="E3203" s="29">
        <f t="shared" si="353"/>
        <v>4</v>
      </c>
      <c r="F3203" s="29">
        <f t="shared" si="354"/>
        <v>41</v>
      </c>
      <c r="G3203" s="29">
        <f t="shared" si="355"/>
        <v>6</v>
      </c>
      <c r="H3203" s="29" t="str">
        <f t="shared" si="356"/>
        <v>Cumartesi</v>
      </c>
    </row>
    <row r="3204" spans="1:8" ht="10.5" customHeight="1" x14ac:dyDescent="0.25">
      <c r="A3204" s="28">
        <v>45207</v>
      </c>
      <c r="B3204" s="29">
        <f t="shared" si="350"/>
        <v>2023</v>
      </c>
      <c r="C3204" s="29">
        <f t="shared" si="351"/>
        <v>10</v>
      </c>
      <c r="D3204" s="29" t="str">
        <f t="shared" si="352"/>
        <v>Ekim</v>
      </c>
      <c r="E3204" s="29">
        <f t="shared" si="353"/>
        <v>4</v>
      </c>
      <c r="F3204" s="29">
        <f t="shared" si="354"/>
        <v>41</v>
      </c>
      <c r="G3204" s="29">
        <f t="shared" si="355"/>
        <v>7</v>
      </c>
      <c r="H3204" s="29" t="str">
        <f t="shared" si="356"/>
        <v>Pazar</v>
      </c>
    </row>
    <row r="3205" spans="1:8" ht="10.5" customHeight="1" x14ac:dyDescent="0.25">
      <c r="A3205" s="28">
        <v>45208</v>
      </c>
      <c r="B3205" s="29">
        <f t="shared" si="350"/>
        <v>2023</v>
      </c>
      <c r="C3205" s="29">
        <f t="shared" si="351"/>
        <v>10</v>
      </c>
      <c r="D3205" s="29" t="str">
        <f t="shared" si="352"/>
        <v>Ekim</v>
      </c>
      <c r="E3205" s="29">
        <f t="shared" si="353"/>
        <v>4</v>
      </c>
      <c r="F3205" s="29">
        <f t="shared" si="354"/>
        <v>42</v>
      </c>
      <c r="G3205" s="29">
        <f t="shared" si="355"/>
        <v>1</v>
      </c>
      <c r="H3205" s="29" t="str">
        <f t="shared" si="356"/>
        <v>Pazartesi</v>
      </c>
    </row>
    <row r="3206" spans="1:8" ht="10.5" customHeight="1" x14ac:dyDescent="0.25">
      <c r="A3206" s="28">
        <v>45209</v>
      </c>
      <c r="B3206" s="29">
        <f t="shared" si="350"/>
        <v>2023</v>
      </c>
      <c r="C3206" s="29">
        <f t="shared" si="351"/>
        <v>10</v>
      </c>
      <c r="D3206" s="29" t="str">
        <f t="shared" si="352"/>
        <v>Ekim</v>
      </c>
      <c r="E3206" s="29">
        <f t="shared" si="353"/>
        <v>4</v>
      </c>
      <c r="F3206" s="29">
        <f t="shared" si="354"/>
        <v>42</v>
      </c>
      <c r="G3206" s="29">
        <f t="shared" si="355"/>
        <v>2</v>
      </c>
      <c r="H3206" s="29" t="str">
        <f t="shared" si="356"/>
        <v>Salı</v>
      </c>
    </row>
    <row r="3207" spans="1:8" ht="10.5" customHeight="1" x14ac:dyDescent="0.25">
      <c r="A3207" s="28">
        <v>45210</v>
      </c>
      <c r="B3207" s="29">
        <f t="shared" si="350"/>
        <v>2023</v>
      </c>
      <c r="C3207" s="29">
        <f t="shared" si="351"/>
        <v>10</v>
      </c>
      <c r="D3207" s="29" t="str">
        <f t="shared" si="352"/>
        <v>Ekim</v>
      </c>
      <c r="E3207" s="29">
        <f t="shared" si="353"/>
        <v>4</v>
      </c>
      <c r="F3207" s="29">
        <f t="shared" si="354"/>
        <v>42</v>
      </c>
      <c r="G3207" s="29">
        <f t="shared" si="355"/>
        <v>3</v>
      </c>
      <c r="H3207" s="29" t="str">
        <f t="shared" si="356"/>
        <v>Çarşamba</v>
      </c>
    </row>
    <row r="3208" spans="1:8" ht="10.5" customHeight="1" x14ac:dyDescent="0.25">
      <c r="A3208" s="28">
        <v>45211</v>
      </c>
      <c r="B3208" s="29">
        <f t="shared" si="350"/>
        <v>2023</v>
      </c>
      <c r="C3208" s="29">
        <f t="shared" si="351"/>
        <v>10</v>
      </c>
      <c r="D3208" s="29" t="str">
        <f t="shared" si="352"/>
        <v>Ekim</v>
      </c>
      <c r="E3208" s="29">
        <f t="shared" si="353"/>
        <v>4</v>
      </c>
      <c r="F3208" s="29">
        <f t="shared" si="354"/>
        <v>42</v>
      </c>
      <c r="G3208" s="29">
        <f t="shared" si="355"/>
        <v>4</v>
      </c>
      <c r="H3208" s="29" t="str">
        <f t="shared" si="356"/>
        <v>Perşembe</v>
      </c>
    </row>
    <row r="3209" spans="1:8" ht="10.5" customHeight="1" x14ac:dyDescent="0.25">
      <c r="A3209" s="28">
        <v>45212</v>
      </c>
      <c r="B3209" s="29">
        <f t="shared" si="350"/>
        <v>2023</v>
      </c>
      <c r="C3209" s="29">
        <f t="shared" si="351"/>
        <v>10</v>
      </c>
      <c r="D3209" s="29" t="str">
        <f t="shared" si="352"/>
        <v>Ekim</v>
      </c>
      <c r="E3209" s="29">
        <f t="shared" si="353"/>
        <v>4</v>
      </c>
      <c r="F3209" s="29">
        <f t="shared" si="354"/>
        <v>42</v>
      </c>
      <c r="G3209" s="29">
        <f t="shared" si="355"/>
        <v>5</v>
      </c>
      <c r="H3209" s="29" t="str">
        <f t="shared" si="356"/>
        <v>Cuma</v>
      </c>
    </row>
    <row r="3210" spans="1:8" ht="10.5" customHeight="1" x14ac:dyDescent="0.25">
      <c r="A3210" s="28">
        <v>45213</v>
      </c>
      <c r="B3210" s="29">
        <f t="shared" si="350"/>
        <v>2023</v>
      </c>
      <c r="C3210" s="29">
        <f t="shared" si="351"/>
        <v>10</v>
      </c>
      <c r="D3210" s="29" t="str">
        <f t="shared" si="352"/>
        <v>Ekim</v>
      </c>
      <c r="E3210" s="29">
        <f t="shared" si="353"/>
        <v>4</v>
      </c>
      <c r="F3210" s="29">
        <f t="shared" si="354"/>
        <v>42</v>
      </c>
      <c r="G3210" s="29">
        <f t="shared" si="355"/>
        <v>6</v>
      </c>
      <c r="H3210" s="29" t="str">
        <f t="shared" si="356"/>
        <v>Cumartesi</v>
      </c>
    </row>
    <row r="3211" spans="1:8" ht="10.5" customHeight="1" x14ac:dyDescent="0.25">
      <c r="A3211" s="28">
        <v>45214</v>
      </c>
      <c r="B3211" s="29">
        <f t="shared" si="350"/>
        <v>2023</v>
      </c>
      <c r="C3211" s="29">
        <f t="shared" si="351"/>
        <v>10</v>
      </c>
      <c r="D3211" s="29" t="str">
        <f t="shared" si="352"/>
        <v>Ekim</v>
      </c>
      <c r="E3211" s="29">
        <f t="shared" si="353"/>
        <v>4</v>
      </c>
      <c r="F3211" s="29">
        <f t="shared" si="354"/>
        <v>42</v>
      </c>
      <c r="G3211" s="29">
        <f t="shared" si="355"/>
        <v>7</v>
      </c>
      <c r="H3211" s="29" t="str">
        <f t="shared" si="356"/>
        <v>Pazar</v>
      </c>
    </row>
    <row r="3212" spans="1:8" ht="10.5" customHeight="1" x14ac:dyDescent="0.25">
      <c r="A3212" s="28">
        <v>45215</v>
      </c>
      <c r="B3212" s="29">
        <f t="shared" si="350"/>
        <v>2023</v>
      </c>
      <c r="C3212" s="29">
        <f t="shared" si="351"/>
        <v>10</v>
      </c>
      <c r="D3212" s="29" t="str">
        <f t="shared" si="352"/>
        <v>Ekim</v>
      </c>
      <c r="E3212" s="29">
        <f t="shared" si="353"/>
        <v>4</v>
      </c>
      <c r="F3212" s="29">
        <f t="shared" si="354"/>
        <v>43</v>
      </c>
      <c r="G3212" s="29">
        <f t="shared" si="355"/>
        <v>1</v>
      </c>
      <c r="H3212" s="29" t="str">
        <f t="shared" si="356"/>
        <v>Pazartesi</v>
      </c>
    </row>
    <row r="3213" spans="1:8" ht="10.5" customHeight="1" x14ac:dyDescent="0.25">
      <c r="A3213" s="28">
        <v>45216</v>
      </c>
      <c r="B3213" s="29">
        <f t="shared" si="350"/>
        <v>2023</v>
      </c>
      <c r="C3213" s="29">
        <f t="shared" si="351"/>
        <v>10</v>
      </c>
      <c r="D3213" s="29" t="str">
        <f t="shared" si="352"/>
        <v>Ekim</v>
      </c>
      <c r="E3213" s="29">
        <f t="shared" si="353"/>
        <v>4</v>
      </c>
      <c r="F3213" s="29">
        <f t="shared" si="354"/>
        <v>43</v>
      </c>
      <c r="G3213" s="29">
        <f t="shared" si="355"/>
        <v>2</v>
      </c>
      <c r="H3213" s="29" t="str">
        <f t="shared" si="356"/>
        <v>Salı</v>
      </c>
    </row>
    <row r="3214" spans="1:8" ht="10.5" customHeight="1" x14ac:dyDescent="0.25">
      <c r="A3214" s="28">
        <v>45217</v>
      </c>
      <c r="B3214" s="29">
        <f t="shared" si="350"/>
        <v>2023</v>
      </c>
      <c r="C3214" s="29">
        <f t="shared" si="351"/>
        <v>10</v>
      </c>
      <c r="D3214" s="29" t="str">
        <f t="shared" si="352"/>
        <v>Ekim</v>
      </c>
      <c r="E3214" s="29">
        <f t="shared" si="353"/>
        <v>4</v>
      </c>
      <c r="F3214" s="29">
        <f t="shared" si="354"/>
        <v>43</v>
      </c>
      <c r="G3214" s="29">
        <f t="shared" si="355"/>
        <v>3</v>
      </c>
      <c r="H3214" s="29" t="str">
        <f t="shared" si="356"/>
        <v>Çarşamba</v>
      </c>
    </row>
    <row r="3215" spans="1:8" ht="10.5" customHeight="1" x14ac:dyDescent="0.25">
      <c r="A3215" s="28">
        <v>45218</v>
      </c>
      <c r="B3215" s="29">
        <f t="shared" si="350"/>
        <v>2023</v>
      </c>
      <c r="C3215" s="29">
        <f t="shared" si="351"/>
        <v>10</v>
      </c>
      <c r="D3215" s="29" t="str">
        <f t="shared" si="352"/>
        <v>Ekim</v>
      </c>
      <c r="E3215" s="29">
        <f t="shared" si="353"/>
        <v>4</v>
      </c>
      <c r="F3215" s="29">
        <f t="shared" si="354"/>
        <v>43</v>
      </c>
      <c r="G3215" s="29">
        <f t="shared" si="355"/>
        <v>4</v>
      </c>
      <c r="H3215" s="29" t="str">
        <f t="shared" si="356"/>
        <v>Perşembe</v>
      </c>
    </row>
    <row r="3216" spans="1:8" ht="10.5" customHeight="1" x14ac:dyDescent="0.25">
      <c r="A3216" s="28">
        <v>45219</v>
      </c>
      <c r="B3216" s="29">
        <f t="shared" si="350"/>
        <v>2023</v>
      </c>
      <c r="C3216" s="29">
        <f t="shared" si="351"/>
        <v>10</v>
      </c>
      <c r="D3216" s="29" t="str">
        <f t="shared" si="352"/>
        <v>Ekim</v>
      </c>
      <c r="E3216" s="29">
        <f t="shared" si="353"/>
        <v>4</v>
      </c>
      <c r="F3216" s="29">
        <f t="shared" si="354"/>
        <v>43</v>
      </c>
      <c r="G3216" s="29">
        <f t="shared" si="355"/>
        <v>5</v>
      </c>
      <c r="H3216" s="29" t="str">
        <f t="shared" si="356"/>
        <v>Cuma</v>
      </c>
    </row>
    <row r="3217" spans="1:8" ht="10.5" customHeight="1" x14ac:dyDescent="0.25">
      <c r="A3217" s="28">
        <v>45220</v>
      </c>
      <c r="B3217" s="29">
        <f t="shared" si="350"/>
        <v>2023</v>
      </c>
      <c r="C3217" s="29">
        <f t="shared" si="351"/>
        <v>10</v>
      </c>
      <c r="D3217" s="29" t="str">
        <f t="shared" si="352"/>
        <v>Ekim</v>
      </c>
      <c r="E3217" s="29">
        <f t="shared" si="353"/>
        <v>4</v>
      </c>
      <c r="F3217" s="29">
        <f t="shared" si="354"/>
        <v>43</v>
      </c>
      <c r="G3217" s="29">
        <f t="shared" si="355"/>
        <v>6</v>
      </c>
      <c r="H3217" s="29" t="str">
        <f t="shared" si="356"/>
        <v>Cumartesi</v>
      </c>
    </row>
    <row r="3218" spans="1:8" ht="10.5" customHeight="1" x14ac:dyDescent="0.25">
      <c r="A3218" s="28">
        <v>45221</v>
      </c>
      <c r="B3218" s="29">
        <f t="shared" si="350"/>
        <v>2023</v>
      </c>
      <c r="C3218" s="29">
        <f t="shared" si="351"/>
        <v>10</v>
      </c>
      <c r="D3218" s="29" t="str">
        <f t="shared" si="352"/>
        <v>Ekim</v>
      </c>
      <c r="E3218" s="29">
        <f t="shared" si="353"/>
        <v>4</v>
      </c>
      <c r="F3218" s="29">
        <f t="shared" si="354"/>
        <v>43</v>
      </c>
      <c r="G3218" s="29">
        <f t="shared" si="355"/>
        <v>7</v>
      </c>
      <c r="H3218" s="29" t="str">
        <f t="shared" si="356"/>
        <v>Pazar</v>
      </c>
    </row>
    <row r="3219" spans="1:8" ht="10.5" customHeight="1" x14ac:dyDescent="0.25">
      <c r="A3219" s="28">
        <v>45222</v>
      </c>
      <c r="B3219" s="29">
        <f t="shared" si="350"/>
        <v>2023</v>
      </c>
      <c r="C3219" s="29">
        <f t="shared" si="351"/>
        <v>10</v>
      </c>
      <c r="D3219" s="29" t="str">
        <f t="shared" si="352"/>
        <v>Ekim</v>
      </c>
      <c r="E3219" s="29">
        <f t="shared" si="353"/>
        <v>4</v>
      </c>
      <c r="F3219" s="29">
        <f t="shared" si="354"/>
        <v>44</v>
      </c>
      <c r="G3219" s="29">
        <f t="shared" si="355"/>
        <v>1</v>
      </c>
      <c r="H3219" s="29" t="str">
        <f t="shared" si="356"/>
        <v>Pazartesi</v>
      </c>
    </row>
    <row r="3220" spans="1:8" ht="10.5" customHeight="1" x14ac:dyDescent="0.25">
      <c r="A3220" s="28">
        <v>45223</v>
      </c>
      <c r="B3220" s="29">
        <f t="shared" si="350"/>
        <v>2023</v>
      </c>
      <c r="C3220" s="29">
        <f t="shared" si="351"/>
        <v>10</v>
      </c>
      <c r="D3220" s="29" t="str">
        <f t="shared" si="352"/>
        <v>Ekim</v>
      </c>
      <c r="E3220" s="29">
        <f t="shared" si="353"/>
        <v>4</v>
      </c>
      <c r="F3220" s="29">
        <f t="shared" si="354"/>
        <v>44</v>
      </c>
      <c r="G3220" s="29">
        <f t="shared" si="355"/>
        <v>2</v>
      </c>
      <c r="H3220" s="29" t="str">
        <f t="shared" si="356"/>
        <v>Salı</v>
      </c>
    </row>
    <row r="3221" spans="1:8" ht="10.5" customHeight="1" x14ac:dyDescent="0.25">
      <c r="A3221" s="28">
        <v>45224</v>
      </c>
      <c r="B3221" s="29">
        <f t="shared" si="350"/>
        <v>2023</v>
      </c>
      <c r="C3221" s="29">
        <f t="shared" si="351"/>
        <v>10</v>
      </c>
      <c r="D3221" s="29" t="str">
        <f t="shared" si="352"/>
        <v>Ekim</v>
      </c>
      <c r="E3221" s="29">
        <f t="shared" si="353"/>
        <v>4</v>
      </c>
      <c r="F3221" s="29">
        <f t="shared" si="354"/>
        <v>44</v>
      </c>
      <c r="G3221" s="29">
        <f t="shared" si="355"/>
        <v>3</v>
      </c>
      <c r="H3221" s="29" t="str">
        <f t="shared" si="356"/>
        <v>Çarşamba</v>
      </c>
    </row>
    <row r="3222" spans="1:8" ht="10.5" customHeight="1" x14ac:dyDescent="0.25">
      <c r="A3222" s="28">
        <v>45225</v>
      </c>
      <c r="B3222" s="29">
        <f t="shared" si="350"/>
        <v>2023</v>
      </c>
      <c r="C3222" s="29">
        <f t="shared" si="351"/>
        <v>10</v>
      </c>
      <c r="D3222" s="29" t="str">
        <f t="shared" si="352"/>
        <v>Ekim</v>
      </c>
      <c r="E3222" s="29">
        <f t="shared" si="353"/>
        <v>4</v>
      </c>
      <c r="F3222" s="29">
        <f t="shared" si="354"/>
        <v>44</v>
      </c>
      <c r="G3222" s="29">
        <f t="shared" si="355"/>
        <v>4</v>
      </c>
      <c r="H3222" s="29" t="str">
        <f t="shared" si="356"/>
        <v>Perşembe</v>
      </c>
    </row>
    <row r="3223" spans="1:8" ht="10.5" customHeight="1" x14ac:dyDescent="0.25">
      <c r="A3223" s="28">
        <v>45226</v>
      </c>
      <c r="B3223" s="29">
        <f t="shared" si="350"/>
        <v>2023</v>
      </c>
      <c r="C3223" s="29">
        <f t="shared" si="351"/>
        <v>10</v>
      </c>
      <c r="D3223" s="29" t="str">
        <f t="shared" si="352"/>
        <v>Ekim</v>
      </c>
      <c r="E3223" s="29">
        <f t="shared" si="353"/>
        <v>4</v>
      </c>
      <c r="F3223" s="29">
        <f t="shared" si="354"/>
        <v>44</v>
      </c>
      <c r="G3223" s="29">
        <f t="shared" si="355"/>
        <v>5</v>
      </c>
      <c r="H3223" s="29" t="str">
        <f t="shared" si="356"/>
        <v>Cuma</v>
      </c>
    </row>
    <row r="3224" spans="1:8" ht="10.5" customHeight="1" x14ac:dyDescent="0.25">
      <c r="A3224" s="28">
        <v>45227</v>
      </c>
      <c r="B3224" s="29">
        <f t="shared" si="350"/>
        <v>2023</v>
      </c>
      <c r="C3224" s="29">
        <f t="shared" si="351"/>
        <v>10</v>
      </c>
      <c r="D3224" s="29" t="str">
        <f t="shared" si="352"/>
        <v>Ekim</v>
      </c>
      <c r="E3224" s="29">
        <f t="shared" si="353"/>
        <v>4</v>
      </c>
      <c r="F3224" s="29">
        <f t="shared" si="354"/>
        <v>44</v>
      </c>
      <c r="G3224" s="29">
        <f t="shared" si="355"/>
        <v>6</v>
      </c>
      <c r="H3224" s="29" t="str">
        <f t="shared" si="356"/>
        <v>Cumartesi</v>
      </c>
    </row>
    <row r="3225" spans="1:8" ht="10.5" customHeight="1" x14ac:dyDescent="0.25">
      <c r="A3225" s="28">
        <v>45228</v>
      </c>
      <c r="B3225" s="29">
        <f t="shared" si="350"/>
        <v>2023</v>
      </c>
      <c r="C3225" s="29">
        <f t="shared" si="351"/>
        <v>10</v>
      </c>
      <c r="D3225" s="29" t="str">
        <f t="shared" si="352"/>
        <v>Ekim</v>
      </c>
      <c r="E3225" s="29">
        <f t="shared" si="353"/>
        <v>4</v>
      </c>
      <c r="F3225" s="29">
        <f t="shared" si="354"/>
        <v>44</v>
      </c>
      <c r="G3225" s="29">
        <f t="shared" si="355"/>
        <v>7</v>
      </c>
      <c r="H3225" s="29" t="str">
        <f t="shared" si="356"/>
        <v>Pazar</v>
      </c>
    </row>
    <row r="3226" spans="1:8" ht="10.5" customHeight="1" x14ac:dyDescent="0.25">
      <c r="A3226" s="28">
        <v>45229</v>
      </c>
      <c r="B3226" s="29">
        <f t="shared" si="350"/>
        <v>2023</v>
      </c>
      <c r="C3226" s="29">
        <f t="shared" si="351"/>
        <v>10</v>
      </c>
      <c r="D3226" s="29" t="str">
        <f t="shared" si="352"/>
        <v>Ekim</v>
      </c>
      <c r="E3226" s="29">
        <f t="shared" si="353"/>
        <v>4</v>
      </c>
      <c r="F3226" s="29">
        <f t="shared" si="354"/>
        <v>45</v>
      </c>
      <c r="G3226" s="29">
        <f t="shared" si="355"/>
        <v>1</v>
      </c>
      <c r="H3226" s="29" t="str">
        <f t="shared" si="356"/>
        <v>Pazartesi</v>
      </c>
    </row>
    <row r="3227" spans="1:8" ht="10.5" customHeight="1" x14ac:dyDescent="0.25">
      <c r="A3227" s="28">
        <v>45230</v>
      </c>
      <c r="B3227" s="29">
        <f t="shared" si="350"/>
        <v>2023</v>
      </c>
      <c r="C3227" s="29">
        <f t="shared" si="351"/>
        <v>10</v>
      </c>
      <c r="D3227" s="29" t="str">
        <f t="shared" si="352"/>
        <v>Ekim</v>
      </c>
      <c r="E3227" s="29">
        <f t="shared" si="353"/>
        <v>4</v>
      </c>
      <c r="F3227" s="29">
        <f t="shared" si="354"/>
        <v>45</v>
      </c>
      <c r="G3227" s="29">
        <f t="shared" si="355"/>
        <v>2</v>
      </c>
      <c r="H3227" s="29" t="str">
        <f t="shared" si="356"/>
        <v>Salı</v>
      </c>
    </row>
    <row r="3228" spans="1:8" ht="10.5" customHeight="1" x14ac:dyDescent="0.25">
      <c r="A3228" s="28">
        <v>45231</v>
      </c>
      <c r="B3228" s="29">
        <f t="shared" si="350"/>
        <v>2023</v>
      </c>
      <c r="C3228" s="29">
        <f t="shared" si="351"/>
        <v>11</v>
      </c>
      <c r="D3228" s="29" t="str">
        <f t="shared" si="352"/>
        <v>Kasım</v>
      </c>
      <c r="E3228" s="29">
        <f t="shared" si="353"/>
        <v>4</v>
      </c>
      <c r="F3228" s="29">
        <f t="shared" si="354"/>
        <v>45</v>
      </c>
      <c r="G3228" s="29">
        <f t="shared" si="355"/>
        <v>3</v>
      </c>
      <c r="H3228" s="29" t="str">
        <f t="shared" si="356"/>
        <v>Çarşamba</v>
      </c>
    </row>
    <row r="3229" spans="1:8" ht="10.5" customHeight="1" x14ac:dyDescent="0.25">
      <c r="A3229" s="28">
        <v>45232</v>
      </c>
      <c r="B3229" s="29">
        <f t="shared" si="350"/>
        <v>2023</v>
      </c>
      <c r="C3229" s="29">
        <f t="shared" si="351"/>
        <v>11</v>
      </c>
      <c r="D3229" s="29" t="str">
        <f t="shared" si="352"/>
        <v>Kasım</v>
      </c>
      <c r="E3229" s="29">
        <f t="shared" si="353"/>
        <v>4</v>
      </c>
      <c r="F3229" s="29">
        <f t="shared" si="354"/>
        <v>45</v>
      </c>
      <c r="G3229" s="29">
        <f t="shared" si="355"/>
        <v>4</v>
      </c>
      <c r="H3229" s="29" t="str">
        <f t="shared" si="356"/>
        <v>Perşembe</v>
      </c>
    </row>
    <row r="3230" spans="1:8" ht="10.5" customHeight="1" x14ac:dyDescent="0.25">
      <c r="A3230" s="28">
        <v>45233</v>
      </c>
      <c r="B3230" s="29">
        <f t="shared" si="350"/>
        <v>2023</v>
      </c>
      <c r="C3230" s="29">
        <f t="shared" si="351"/>
        <v>11</v>
      </c>
      <c r="D3230" s="29" t="str">
        <f t="shared" si="352"/>
        <v>Kasım</v>
      </c>
      <c r="E3230" s="29">
        <f t="shared" si="353"/>
        <v>4</v>
      </c>
      <c r="F3230" s="29">
        <f t="shared" si="354"/>
        <v>45</v>
      </c>
      <c r="G3230" s="29">
        <f t="shared" si="355"/>
        <v>5</v>
      </c>
      <c r="H3230" s="29" t="str">
        <f t="shared" si="356"/>
        <v>Cuma</v>
      </c>
    </row>
    <row r="3231" spans="1:8" ht="10.5" customHeight="1" x14ac:dyDescent="0.25">
      <c r="A3231" s="28">
        <v>45234</v>
      </c>
      <c r="B3231" s="29">
        <f t="shared" si="350"/>
        <v>2023</v>
      </c>
      <c r="C3231" s="29">
        <f t="shared" si="351"/>
        <v>11</v>
      </c>
      <c r="D3231" s="29" t="str">
        <f t="shared" si="352"/>
        <v>Kasım</v>
      </c>
      <c r="E3231" s="29">
        <f t="shared" si="353"/>
        <v>4</v>
      </c>
      <c r="F3231" s="29">
        <f t="shared" si="354"/>
        <v>45</v>
      </c>
      <c r="G3231" s="29">
        <f t="shared" si="355"/>
        <v>6</v>
      </c>
      <c r="H3231" s="29" t="str">
        <f t="shared" si="356"/>
        <v>Cumartesi</v>
      </c>
    </row>
    <row r="3232" spans="1:8" ht="10.5" customHeight="1" x14ac:dyDescent="0.25">
      <c r="A3232" s="28">
        <v>45235</v>
      </c>
      <c r="B3232" s="29">
        <f t="shared" si="350"/>
        <v>2023</v>
      </c>
      <c r="C3232" s="29">
        <f t="shared" si="351"/>
        <v>11</v>
      </c>
      <c r="D3232" s="29" t="str">
        <f t="shared" si="352"/>
        <v>Kasım</v>
      </c>
      <c r="E3232" s="29">
        <f t="shared" si="353"/>
        <v>4</v>
      </c>
      <c r="F3232" s="29">
        <f t="shared" si="354"/>
        <v>45</v>
      </c>
      <c r="G3232" s="29">
        <f t="shared" si="355"/>
        <v>7</v>
      </c>
      <c r="H3232" s="29" t="str">
        <f t="shared" si="356"/>
        <v>Pazar</v>
      </c>
    </row>
    <row r="3233" spans="1:8" ht="10.5" customHeight="1" x14ac:dyDescent="0.25">
      <c r="A3233" s="28">
        <v>45236</v>
      </c>
      <c r="B3233" s="29">
        <f t="shared" si="350"/>
        <v>2023</v>
      </c>
      <c r="C3233" s="29">
        <f t="shared" si="351"/>
        <v>11</v>
      </c>
      <c r="D3233" s="29" t="str">
        <f t="shared" si="352"/>
        <v>Kasım</v>
      </c>
      <c r="E3233" s="29">
        <f t="shared" si="353"/>
        <v>4</v>
      </c>
      <c r="F3233" s="29">
        <f t="shared" si="354"/>
        <v>46</v>
      </c>
      <c r="G3233" s="29">
        <f t="shared" si="355"/>
        <v>1</v>
      </c>
      <c r="H3233" s="29" t="str">
        <f t="shared" si="356"/>
        <v>Pazartesi</v>
      </c>
    </row>
    <row r="3234" spans="1:8" ht="10.5" customHeight="1" x14ac:dyDescent="0.25">
      <c r="A3234" s="28">
        <v>45237</v>
      </c>
      <c r="B3234" s="29">
        <f t="shared" si="350"/>
        <v>2023</v>
      </c>
      <c r="C3234" s="29">
        <f t="shared" si="351"/>
        <v>11</v>
      </c>
      <c r="D3234" s="29" t="str">
        <f t="shared" si="352"/>
        <v>Kasım</v>
      </c>
      <c r="E3234" s="29">
        <f t="shared" si="353"/>
        <v>4</v>
      </c>
      <c r="F3234" s="29">
        <f t="shared" si="354"/>
        <v>46</v>
      </c>
      <c r="G3234" s="29">
        <f t="shared" si="355"/>
        <v>2</v>
      </c>
      <c r="H3234" s="29" t="str">
        <f t="shared" si="356"/>
        <v>Salı</v>
      </c>
    </row>
    <row r="3235" spans="1:8" ht="10.5" customHeight="1" x14ac:dyDescent="0.25">
      <c r="A3235" s="28">
        <v>45238</v>
      </c>
      <c r="B3235" s="29">
        <f t="shared" si="350"/>
        <v>2023</v>
      </c>
      <c r="C3235" s="29">
        <f t="shared" si="351"/>
        <v>11</v>
      </c>
      <c r="D3235" s="29" t="str">
        <f t="shared" si="352"/>
        <v>Kasım</v>
      </c>
      <c r="E3235" s="29">
        <f t="shared" si="353"/>
        <v>4</v>
      </c>
      <c r="F3235" s="29">
        <f t="shared" si="354"/>
        <v>46</v>
      </c>
      <c r="G3235" s="29">
        <f t="shared" si="355"/>
        <v>3</v>
      </c>
      <c r="H3235" s="29" t="str">
        <f t="shared" si="356"/>
        <v>Çarşamba</v>
      </c>
    </row>
    <row r="3236" spans="1:8" ht="10.5" customHeight="1" x14ac:dyDescent="0.25">
      <c r="A3236" s="28">
        <v>45239</v>
      </c>
      <c r="B3236" s="29">
        <f t="shared" si="350"/>
        <v>2023</v>
      </c>
      <c r="C3236" s="29">
        <f t="shared" si="351"/>
        <v>11</v>
      </c>
      <c r="D3236" s="29" t="str">
        <f t="shared" si="352"/>
        <v>Kasım</v>
      </c>
      <c r="E3236" s="29">
        <f t="shared" si="353"/>
        <v>4</v>
      </c>
      <c r="F3236" s="29">
        <f t="shared" si="354"/>
        <v>46</v>
      </c>
      <c r="G3236" s="29">
        <f t="shared" si="355"/>
        <v>4</v>
      </c>
      <c r="H3236" s="29" t="str">
        <f t="shared" si="356"/>
        <v>Perşembe</v>
      </c>
    </row>
    <row r="3237" spans="1:8" ht="10.5" customHeight="1" x14ac:dyDescent="0.25">
      <c r="A3237" s="28">
        <v>45240</v>
      </c>
      <c r="B3237" s="29">
        <f t="shared" si="350"/>
        <v>2023</v>
      </c>
      <c r="C3237" s="29">
        <f t="shared" si="351"/>
        <v>11</v>
      </c>
      <c r="D3237" s="29" t="str">
        <f t="shared" si="352"/>
        <v>Kasım</v>
      </c>
      <c r="E3237" s="29">
        <f t="shared" si="353"/>
        <v>4</v>
      </c>
      <c r="F3237" s="29">
        <f t="shared" si="354"/>
        <v>46</v>
      </c>
      <c r="G3237" s="29">
        <f t="shared" si="355"/>
        <v>5</v>
      </c>
      <c r="H3237" s="29" t="str">
        <f t="shared" si="356"/>
        <v>Cuma</v>
      </c>
    </row>
    <row r="3238" spans="1:8" ht="10.5" customHeight="1" x14ac:dyDescent="0.25">
      <c r="A3238" s="28">
        <v>45241</v>
      </c>
      <c r="B3238" s="29">
        <f t="shared" si="350"/>
        <v>2023</v>
      </c>
      <c r="C3238" s="29">
        <f t="shared" si="351"/>
        <v>11</v>
      </c>
      <c r="D3238" s="29" t="str">
        <f t="shared" si="352"/>
        <v>Kasım</v>
      </c>
      <c r="E3238" s="29">
        <f t="shared" si="353"/>
        <v>4</v>
      </c>
      <c r="F3238" s="29">
        <f t="shared" si="354"/>
        <v>46</v>
      </c>
      <c r="G3238" s="29">
        <f t="shared" si="355"/>
        <v>6</v>
      </c>
      <c r="H3238" s="29" t="str">
        <f t="shared" si="356"/>
        <v>Cumartesi</v>
      </c>
    </row>
    <row r="3239" spans="1:8" ht="10.5" customHeight="1" x14ac:dyDescent="0.25">
      <c r="A3239" s="28">
        <v>45242</v>
      </c>
      <c r="B3239" s="29">
        <f t="shared" si="350"/>
        <v>2023</v>
      </c>
      <c r="C3239" s="29">
        <f t="shared" si="351"/>
        <v>11</v>
      </c>
      <c r="D3239" s="29" t="str">
        <f t="shared" si="352"/>
        <v>Kasım</v>
      </c>
      <c r="E3239" s="29">
        <f t="shared" si="353"/>
        <v>4</v>
      </c>
      <c r="F3239" s="29">
        <f t="shared" si="354"/>
        <v>46</v>
      </c>
      <c r="G3239" s="29">
        <f t="shared" si="355"/>
        <v>7</v>
      </c>
      <c r="H3239" s="29" t="str">
        <f t="shared" si="356"/>
        <v>Pazar</v>
      </c>
    </row>
    <row r="3240" spans="1:8" ht="10.5" customHeight="1" x14ac:dyDescent="0.25">
      <c r="A3240" s="28">
        <v>45243</v>
      </c>
      <c r="B3240" s="29">
        <f t="shared" si="350"/>
        <v>2023</v>
      </c>
      <c r="C3240" s="29">
        <f t="shared" si="351"/>
        <v>11</v>
      </c>
      <c r="D3240" s="29" t="str">
        <f t="shared" si="352"/>
        <v>Kasım</v>
      </c>
      <c r="E3240" s="29">
        <f t="shared" si="353"/>
        <v>4</v>
      </c>
      <c r="F3240" s="29">
        <f t="shared" si="354"/>
        <v>47</v>
      </c>
      <c r="G3240" s="29">
        <f t="shared" si="355"/>
        <v>1</v>
      </c>
      <c r="H3240" s="29" t="str">
        <f t="shared" si="356"/>
        <v>Pazartesi</v>
      </c>
    </row>
    <row r="3241" spans="1:8" ht="10.5" customHeight="1" x14ac:dyDescent="0.25">
      <c r="A3241" s="28">
        <v>45244</v>
      </c>
      <c r="B3241" s="29">
        <f t="shared" si="350"/>
        <v>2023</v>
      </c>
      <c r="C3241" s="29">
        <f t="shared" si="351"/>
        <v>11</v>
      </c>
      <c r="D3241" s="29" t="str">
        <f t="shared" si="352"/>
        <v>Kasım</v>
      </c>
      <c r="E3241" s="29">
        <f t="shared" si="353"/>
        <v>4</v>
      </c>
      <c r="F3241" s="29">
        <f t="shared" si="354"/>
        <v>47</v>
      </c>
      <c r="G3241" s="29">
        <f t="shared" si="355"/>
        <v>2</v>
      </c>
      <c r="H3241" s="29" t="str">
        <f t="shared" si="356"/>
        <v>Salı</v>
      </c>
    </row>
    <row r="3242" spans="1:8" ht="10.5" customHeight="1" x14ac:dyDescent="0.25">
      <c r="A3242" s="28">
        <v>45245</v>
      </c>
      <c r="B3242" s="29">
        <f t="shared" si="350"/>
        <v>2023</v>
      </c>
      <c r="C3242" s="29">
        <f t="shared" si="351"/>
        <v>11</v>
      </c>
      <c r="D3242" s="29" t="str">
        <f t="shared" si="352"/>
        <v>Kasım</v>
      </c>
      <c r="E3242" s="29">
        <f t="shared" si="353"/>
        <v>4</v>
      </c>
      <c r="F3242" s="29">
        <f t="shared" si="354"/>
        <v>47</v>
      </c>
      <c r="G3242" s="29">
        <f t="shared" si="355"/>
        <v>3</v>
      </c>
      <c r="H3242" s="29" t="str">
        <f t="shared" si="356"/>
        <v>Çarşamba</v>
      </c>
    </row>
    <row r="3243" spans="1:8" ht="10.5" customHeight="1" x14ac:dyDescent="0.25">
      <c r="A3243" s="28">
        <v>45246</v>
      </c>
      <c r="B3243" s="29">
        <f t="shared" si="350"/>
        <v>2023</v>
      </c>
      <c r="C3243" s="29">
        <f t="shared" si="351"/>
        <v>11</v>
      </c>
      <c r="D3243" s="29" t="str">
        <f t="shared" si="352"/>
        <v>Kasım</v>
      </c>
      <c r="E3243" s="29">
        <f t="shared" si="353"/>
        <v>4</v>
      </c>
      <c r="F3243" s="29">
        <f t="shared" si="354"/>
        <v>47</v>
      </c>
      <c r="G3243" s="29">
        <f t="shared" si="355"/>
        <v>4</v>
      </c>
      <c r="H3243" s="29" t="str">
        <f t="shared" si="356"/>
        <v>Perşembe</v>
      </c>
    </row>
    <row r="3244" spans="1:8" ht="10.5" customHeight="1" x14ac:dyDescent="0.25">
      <c r="A3244" s="28">
        <v>45247</v>
      </c>
      <c r="B3244" s="29">
        <f t="shared" si="350"/>
        <v>2023</v>
      </c>
      <c r="C3244" s="29">
        <f t="shared" si="351"/>
        <v>11</v>
      </c>
      <c r="D3244" s="29" t="str">
        <f t="shared" si="352"/>
        <v>Kasım</v>
      </c>
      <c r="E3244" s="29">
        <f t="shared" si="353"/>
        <v>4</v>
      </c>
      <c r="F3244" s="29">
        <f t="shared" si="354"/>
        <v>47</v>
      </c>
      <c r="G3244" s="29">
        <f t="shared" si="355"/>
        <v>5</v>
      </c>
      <c r="H3244" s="29" t="str">
        <f t="shared" si="356"/>
        <v>Cuma</v>
      </c>
    </row>
    <row r="3245" spans="1:8" ht="10.5" customHeight="1" x14ac:dyDescent="0.25">
      <c r="A3245" s="28">
        <v>45248</v>
      </c>
      <c r="B3245" s="29">
        <f t="shared" si="350"/>
        <v>2023</v>
      </c>
      <c r="C3245" s="29">
        <f t="shared" si="351"/>
        <v>11</v>
      </c>
      <c r="D3245" s="29" t="str">
        <f t="shared" si="352"/>
        <v>Kasım</v>
      </c>
      <c r="E3245" s="29">
        <f t="shared" si="353"/>
        <v>4</v>
      </c>
      <c r="F3245" s="29">
        <f t="shared" si="354"/>
        <v>47</v>
      </c>
      <c r="G3245" s="29">
        <f t="shared" si="355"/>
        <v>6</v>
      </c>
      <c r="H3245" s="29" t="str">
        <f t="shared" si="356"/>
        <v>Cumartesi</v>
      </c>
    </row>
    <row r="3246" spans="1:8" ht="10.5" customHeight="1" x14ac:dyDescent="0.25">
      <c r="A3246" s="28">
        <v>45249</v>
      </c>
      <c r="B3246" s="29">
        <f t="shared" si="350"/>
        <v>2023</v>
      </c>
      <c r="C3246" s="29">
        <f t="shared" si="351"/>
        <v>11</v>
      </c>
      <c r="D3246" s="29" t="str">
        <f t="shared" si="352"/>
        <v>Kasım</v>
      </c>
      <c r="E3246" s="29">
        <f t="shared" si="353"/>
        <v>4</v>
      </c>
      <c r="F3246" s="29">
        <f t="shared" si="354"/>
        <v>47</v>
      </c>
      <c r="G3246" s="29">
        <f t="shared" si="355"/>
        <v>7</v>
      </c>
      <c r="H3246" s="29" t="str">
        <f t="shared" si="356"/>
        <v>Pazar</v>
      </c>
    </row>
    <row r="3247" spans="1:8" ht="10.5" customHeight="1" x14ac:dyDescent="0.25">
      <c r="A3247" s="28">
        <v>45250</v>
      </c>
      <c r="B3247" s="29">
        <f t="shared" si="350"/>
        <v>2023</v>
      </c>
      <c r="C3247" s="29">
        <f t="shared" si="351"/>
        <v>11</v>
      </c>
      <c r="D3247" s="29" t="str">
        <f t="shared" si="352"/>
        <v>Kasım</v>
      </c>
      <c r="E3247" s="29">
        <f t="shared" si="353"/>
        <v>4</v>
      </c>
      <c r="F3247" s="29">
        <f t="shared" si="354"/>
        <v>48</v>
      </c>
      <c r="G3247" s="29">
        <f t="shared" si="355"/>
        <v>1</v>
      </c>
      <c r="H3247" s="29" t="str">
        <f t="shared" si="356"/>
        <v>Pazartesi</v>
      </c>
    </row>
    <row r="3248" spans="1:8" ht="10.5" customHeight="1" x14ac:dyDescent="0.25">
      <c r="A3248" s="28">
        <v>45251</v>
      </c>
      <c r="B3248" s="29">
        <f t="shared" si="350"/>
        <v>2023</v>
      </c>
      <c r="C3248" s="29">
        <f t="shared" si="351"/>
        <v>11</v>
      </c>
      <c r="D3248" s="29" t="str">
        <f t="shared" si="352"/>
        <v>Kasım</v>
      </c>
      <c r="E3248" s="29">
        <f t="shared" si="353"/>
        <v>4</v>
      </c>
      <c r="F3248" s="29">
        <f t="shared" si="354"/>
        <v>48</v>
      </c>
      <c r="G3248" s="29">
        <f t="shared" si="355"/>
        <v>2</v>
      </c>
      <c r="H3248" s="29" t="str">
        <f t="shared" si="356"/>
        <v>Salı</v>
      </c>
    </row>
    <row r="3249" spans="1:8" ht="10.5" customHeight="1" x14ac:dyDescent="0.25">
      <c r="A3249" s="28">
        <v>45252</v>
      </c>
      <c r="B3249" s="29">
        <f t="shared" si="350"/>
        <v>2023</v>
      </c>
      <c r="C3249" s="29">
        <f t="shared" si="351"/>
        <v>11</v>
      </c>
      <c r="D3249" s="29" t="str">
        <f t="shared" si="352"/>
        <v>Kasım</v>
      </c>
      <c r="E3249" s="29">
        <f t="shared" si="353"/>
        <v>4</v>
      </c>
      <c r="F3249" s="29">
        <f t="shared" si="354"/>
        <v>48</v>
      </c>
      <c r="G3249" s="29">
        <f t="shared" si="355"/>
        <v>3</v>
      </c>
      <c r="H3249" s="29" t="str">
        <f t="shared" si="356"/>
        <v>Çarşamba</v>
      </c>
    </row>
    <row r="3250" spans="1:8" ht="10.5" customHeight="1" x14ac:dyDescent="0.25">
      <c r="A3250" s="28">
        <v>45253</v>
      </c>
      <c r="B3250" s="29">
        <f t="shared" si="350"/>
        <v>2023</v>
      </c>
      <c r="C3250" s="29">
        <f t="shared" si="351"/>
        <v>11</v>
      </c>
      <c r="D3250" s="29" t="str">
        <f t="shared" si="352"/>
        <v>Kasım</v>
      </c>
      <c r="E3250" s="29">
        <f t="shared" si="353"/>
        <v>4</v>
      </c>
      <c r="F3250" s="29">
        <f t="shared" si="354"/>
        <v>48</v>
      </c>
      <c r="G3250" s="29">
        <f t="shared" si="355"/>
        <v>4</v>
      </c>
      <c r="H3250" s="29" t="str">
        <f t="shared" si="356"/>
        <v>Perşembe</v>
      </c>
    </row>
    <row r="3251" spans="1:8" ht="10.5" customHeight="1" x14ac:dyDescent="0.25">
      <c r="A3251" s="28">
        <v>45254</v>
      </c>
      <c r="B3251" s="29">
        <f t="shared" si="350"/>
        <v>2023</v>
      </c>
      <c r="C3251" s="29">
        <f t="shared" si="351"/>
        <v>11</v>
      </c>
      <c r="D3251" s="29" t="str">
        <f t="shared" si="352"/>
        <v>Kasım</v>
      </c>
      <c r="E3251" s="29">
        <f t="shared" si="353"/>
        <v>4</v>
      </c>
      <c r="F3251" s="29">
        <f t="shared" si="354"/>
        <v>48</v>
      </c>
      <c r="G3251" s="29">
        <f t="shared" si="355"/>
        <v>5</v>
      </c>
      <c r="H3251" s="29" t="str">
        <f t="shared" si="356"/>
        <v>Cuma</v>
      </c>
    </row>
    <row r="3252" spans="1:8" ht="10.5" customHeight="1" x14ac:dyDescent="0.25">
      <c r="A3252" s="28">
        <v>45255</v>
      </c>
      <c r="B3252" s="29">
        <f t="shared" si="350"/>
        <v>2023</v>
      </c>
      <c r="C3252" s="29">
        <f t="shared" si="351"/>
        <v>11</v>
      </c>
      <c r="D3252" s="29" t="str">
        <f t="shared" si="352"/>
        <v>Kasım</v>
      </c>
      <c r="E3252" s="29">
        <f t="shared" si="353"/>
        <v>4</v>
      </c>
      <c r="F3252" s="29">
        <f t="shared" si="354"/>
        <v>48</v>
      </c>
      <c r="G3252" s="29">
        <f t="shared" si="355"/>
        <v>6</v>
      </c>
      <c r="H3252" s="29" t="str">
        <f t="shared" si="356"/>
        <v>Cumartesi</v>
      </c>
    </row>
    <row r="3253" spans="1:8" ht="10.5" customHeight="1" x14ac:dyDescent="0.25">
      <c r="A3253" s="28">
        <v>45256</v>
      </c>
      <c r="B3253" s="29">
        <f t="shared" si="350"/>
        <v>2023</v>
      </c>
      <c r="C3253" s="29">
        <f t="shared" si="351"/>
        <v>11</v>
      </c>
      <c r="D3253" s="29" t="str">
        <f t="shared" si="352"/>
        <v>Kasım</v>
      </c>
      <c r="E3253" s="29">
        <f t="shared" si="353"/>
        <v>4</v>
      </c>
      <c r="F3253" s="29">
        <f t="shared" si="354"/>
        <v>48</v>
      </c>
      <c r="G3253" s="29">
        <f t="shared" si="355"/>
        <v>7</v>
      </c>
      <c r="H3253" s="29" t="str">
        <f t="shared" si="356"/>
        <v>Pazar</v>
      </c>
    </row>
    <row r="3254" spans="1:8" ht="10.5" customHeight="1" x14ac:dyDescent="0.25">
      <c r="A3254" s="28">
        <v>45257</v>
      </c>
      <c r="B3254" s="29">
        <f t="shared" si="350"/>
        <v>2023</v>
      </c>
      <c r="C3254" s="29">
        <f t="shared" si="351"/>
        <v>11</v>
      </c>
      <c r="D3254" s="29" t="str">
        <f t="shared" si="352"/>
        <v>Kasım</v>
      </c>
      <c r="E3254" s="29">
        <f t="shared" si="353"/>
        <v>4</v>
      </c>
      <c r="F3254" s="29">
        <f t="shared" si="354"/>
        <v>49</v>
      </c>
      <c r="G3254" s="29">
        <f t="shared" si="355"/>
        <v>1</v>
      </c>
      <c r="H3254" s="29" t="str">
        <f t="shared" si="356"/>
        <v>Pazartesi</v>
      </c>
    </row>
    <row r="3255" spans="1:8" ht="10.5" customHeight="1" x14ac:dyDescent="0.25">
      <c r="A3255" s="28">
        <v>45258</v>
      </c>
      <c r="B3255" s="29">
        <f t="shared" si="350"/>
        <v>2023</v>
      </c>
      <c r="C3255" s="29">
        <f t="shared" si="351"/>
        <v>11</v>
      </c>
      <c r="D3255" s="29" t="str">
        <f t="shared" si="352"/>
        <v>Kasım</v>
      </c>
      <c r="E3255" s="29">
        <f t="shared" si="353"/>
        <v>4</v>
      </c>
      <c r="F3255" s="29">
        <f t="shared" si="354"/>
        <v>49</v>
      </c>
      <c r="G3255" s="29">
        <f t="shared" si="355"/>
        <v>2</v>
      </c>
      <c r="H3255" s="29" t="str">
        <f t="shared" si="356"/>
        <v>Salı</v>
      </c>
    </row>
    <row r="3256" spans="1:8" ht="10.5" customHeight="1" x14ac:dyDescent="0.25">
      <c r="A3256" s="28">
        <v>45259</v>
      </c>
      <c r="B3256" s="29">
        <f t="shared" si="350"/>
        <v>2023</v>
      </c>
      <c r="C3256" s="29">
        <f t="shared" si="351"/>
        <v>11</v>
      </c>
      <c r="D3256" s="29" t="str">
        <f t="shared" si="352"/>
        <v>Kasım</v>
      </c>
      <c r="E3256" s="29">
        <f t="shared" si="353"/>
        <v>4</v>
      </c>
      <c r="F3256" s="29">
        <f t="shared" si="354"/>
        <v>49</v>
      </c>
      <c r="G3256" s="29">
        <f t="shared" si="355"/>
        <v>3</v>
      </c>
      <c r="H3256" s="29" t="str">
        <f t="shared" si="356"/>
        <v>Çarşamba</v>
      </c>
    </row>
    <row r="3257" spans="1:8" ht="10.5" customHeight="1" x14ac:dyDescent="0.25">
      <c r="A3257" s="28">
        <v>45260</v>
      </c>
      <c r="B3257" s="29">
        <f t="shared" si="350"/>
        <v>2023</v>
      </c>
      <c r="C3257" s="29">
        <f t="shared" si="351"/>
        <v>11</v>
      </c>
      <c r="D3257" s="29" t="str">
        <f t="shared" si="352"/>
        <v>Kasım</v>
      </c>
      <c r="E3257" s="29">
        <f t="shared" si="353"/>
        <v>4</v>
      </c>
      <c r="F3257" s="29">
        <f t="shared" si="354"/>
        <v>49</v>
      </c>
      <c r="G3257" s="29">
        <f t="shared" si="355"/>
        <v>4</v>
      </c>
      <c r="H3257" s="29" t="str">
        <f t="shared" si="356"/>
        <v>Perşembe</v>
      </c>
    </row>
    <row r="3258" spans="1:8" ht="10.5" customHeight="1" x14ac:dyDescent="0.25">
      <c r="A3258" s="28">
        <v>45261</v>
      </c>
      <c r="B3258" s="29">
        <f t="shared" si="350"/>
        <v>2023</v>
      </c>
      <c r="C3258" s="29">
        <f t="shared" si="351"/>
        <v>12</v>
      </c>
      <c r="D3258" s="29" t="str">
        <f t="shared" si="352"/>
        <v>Aralık</v>
      </c>
      <c r="E3258" s="29">
        <f t="shared" si="353"/>
        <v>4</v>
      </c>
      <c r="F3258" s="29">
        <f t="shared" si="354"/>
        <v>49</v>
      </c>
      <c r="G3258" s="29">
        <f t="shared" si="355"/>
        <v>5</v>
      </c>
      <c r="H3258" s="29" t="str">
        <f t="shared" si="356"/>
        <v>Cuma</v>
      </c>
    </row>
    <row r="3259" spans="1:8" ht="10.5" customHeight="1" x14ac:dyDescent="0.25">
      <c r="A3259" s="28">
        <v>45262</v>
      </c>
      <c r="B3259" s="29">
        <f t="shared" si="350"/>
        <v>2023</v>
      </c>
      <c r="C3259" s="29">
        <f t="shared" si="351"/>
        <v>12</v>
      </c>
      <c r="D3259" s="29" t="str">
        <f t="shared" si="352"/>
        <v>Aralık</v>
      </c>
      <c r="E3259" s="29">
        <f t="shared" si="353"/>
        <v>4</v>
      </c>
      <c r="F3259" s="29">
        <f t="shared" si="354"/>
        <v>49</v>
      </c>
      <c r="G3259" s="29">
        <f t="shared" si="355"/>
        <v>6</v>
      </c>
      <c r="H3259" s="29" t="str">
        <f t="shared" si="356"/>
        <v>Cumartesi</v>
      </c>
    </row>
    <row r="3260" spans="1:8" ht="10.5" customHeight="1" x14ac:dyDescent="0.25">
      <c r="A3260" s="28">
        <v>45263</v>
      </c>
      <c r="B3260" s="29">
        <f t="shared" si="350"/>
        <v>2023</v>
      </c>
      <c r="C3260" s="29">
        <f t="shared" si="351"/>
        <v>12</v>
      </c>
      <c r="D3260" s="29" t="str">
        <f t="shared" si="352"/>
        <v>Aralık</v>
      </c>
      <c r="E3260" s="29">
        <f t="shared" si="353"/>
        <v>4</v>
      </c>
      <c r="F3260" s="29">
        <f t="shared" si="354"/>
        <v>49</v>
      </c>
      <c r="G3260" s="29">
        <f t="shared" si="355"/>
        <v>7</v>
      </c>
      <c r="H3260" s="29" t="str">
        <f t="shared" si="356"/>
        <v>Pazar</v>
      </c>
    </row>
    <row r="3261" spans="1:8" ht="10.5" customHeight="1" x14ac:dyDescent="0.25">
      <c r="A3261" s="28">
        <v>45264</v>
      </c>
      <c r="B3261" s="29">
        <f t="shared" si="350"/>
        <v>2023</v>
      </c>
      <c r="C3261" s="29">
        <f t="shared" si="351"/>
        <v>12</v>
      </c>
      <c r="D3261" s="29" t="str">
        <f t="shared" si="352"/>
        <v>Aralık</v>
      </c>
      <c r="E3261" s="29">
        <f t="shared" si="353"/>
        <v>4</v>
      </c>
      <c r="F3261" s="29">
        <f t="shared" si="354"/>
        <v>50</v>
      </c>
      <c r="G3261" s="29">
        <f t="shared" si="355"/>
        <v>1</v>
      </c>
      <c r="H3261" s="29" t="str">
        <f t="shared" si="356"/>
        <v>Pazartesi</v>
      </c>
    </row>
    <row r="3262" spans="1:8" ht="10.5" customHeight="1" x14ac:dyDescent="0.25">
      <c r="A3262" s="28">
        <v>45265</v>
      </c>
      <c r="B3262" s="29">
        <f t="shared" si="350"/>
        <v>2023</v>
      </c>
      <c r="C3262" s="29">
        <f t="shared" si="351"/>
        <v>12</v>
      </c>
      <c r="D3262" s="29" t="str">
        <f t="shared" si="352"/>
        <v>Aralık</v>
      </c>
      <c r="E3262" s="29">
        <f t="shared" si="353"/>
        <v>4</v>
      </c>
      <c r="F3262" s="29">
        <f t="shared" si="354"/>
        <v>50</v>
      </c>
      <c r="G3262" s="29">
        <f t="shared" si="355"/>
        <v>2</v>
      </c>
      <c r="H3262" s="29" t="str">
        <f t="shared" si="356"/>
        <v>Salı</v>
      </c>
    </row>
    <row r="3263" spans="1:8" ht="10.5" customHeight="1" x14ac:dyDescent="0.25">
      <c r="A3263" s="28">
        <v>45266</v>
      </c>
      <c r="B3263" s="29">
        <f t="shared" si="350"/>
        <v>2023</v>
      </c>
      <c r="C3263" s="29">
        <f t="shared" si="351"/>
        <v>12</v>
      </c>
      <c r="D3263" s="29" t="str">
        <f t="shared" si="352"/>
        <v>Aralık</v>
      </c>
      <c r="E3263" s="29">
        <f t="shared" si="353"/>
        <v>4</v>
      </c>
      <c r="F3263" s="29">
        <f t="shared" si="354"/>
        <v>50</v>
      </c>
      <c r="G3263" s="29">
        <f t="shared" si="355"/>
        <v>3</v>
      </c>
      <c r="H3263" s="29" t="str">
        <f t="shared" si="356"/>
        <v>Çarşamba</v>
      </c>
    </row>
    <row r="3264" spans="1:8" ht="10.5" customHeight="1" x14ac:dyDescent="0.25">
      <c r="A3264" s="28">
        <v>45267</v>
      </c>
      <c r="B3264" s="29">
        <f t="shared" si="350"/>
        <v>2023</v>
      </c>
      <c r="C3264" s="29">
        <f t="shared" si="351"/>
        <v>12</v>
      </c>
      <c r="D3264" s="29" t="str">
        <f t="shared" si="352"/>
        <v>Aralık</v>
      </c>
      <c r="E3264" s="29">
        <f t="shared" si="353"/>
        <v>4</v>
      </c>
      <c r="F3264" s="29">
        <f t="shared" si="354"/>
        <v>50</v>
      </c>
      <c r="G3264" s="29">
        <f t="shared" si="355"/>
        <v>4</v>
      </c>
      <c r="H3264" s="29" t="str">
        <f t="shared" si="356"/>
        <v>Perşembe</v>
      </c>
    </row>
    <row r="3265" spans="1:8" ht="10.5" customHeight="1" x14ac:dyDescent="0.25">
      <c r="A3265" s="28">
        <v>45268</v>
      </c>
      <c r="B3265" s="29">
        <f t="shared" si="350"/>
        <v>2023</v>
      </c>
      <c r="C3265" s="29">
        <f t="shared" si="351"/>
        <v>12</v>
      </c>
      <c r="D3265" s="29" t="str">
        <f t="shared" si="352"/>
        <v>Aralık</v>
      </c>
      <c r="E3265" s="29">
        <f t="shared" si="353"/>
        <v>4</v>
      </c>
      <c r="F3265" s="29">
        <f t="shared" si="354"/>
        <v>50</v>
      </c>
      <c r="G3265" s="29">
        <f t="shared" si="355"/>
        <v>5</v>
      </c>
      <c r="H3265" s="29" t="str">
        <f t="shared" si="356"/>
        <v>Cuma</v>
      </c>
    </row>
    <row r="3266" spans="1:8" ht="10.5" customHeight="1" x14ac:dyDescent="0.25">
      <c r="A3266" s="28">
        <v>45269</v>
      </c>
      <c r="B3266" s="29">
        <f t="shared" ref="B3266:B3329" si="357">IF(A3266="","",YEAR(A3266))</f>
        <v>2023</v>
      </c>
      <c r="C3266" s="29">
        <f t="shared" ref="C3266:C3329" si="358">IF(A3266="","",MONTH(A3266))</f>
        <v>12</v>
      </c>
      <c r="D3266" s="29" t="str">
        <f t="shared" ref="D3266:D3329" si="359">IF(A3266="","",CHOOSE(MONTH(A3266),"Ocak","Şubat","Mart","Nisan","Mayıs","Haziran","Temmuz","Ağustos","Eylül","Ekim","Kasım","Aralık"))</f>
        <v>Aralık</v>
      </c>
      <c r="E3266" s="29">
        <f t="shared" ref="E3266:E3329" si="360">IF(A3266="","",ROUNDUP(MONTH(A3266)/3,0))</f>
        <v>4</v>
      </c>
      <c r="F3266" s="29">
        <f t="shared" ref="F3266:F3329" si="361">IF(A3266="","",WEEKNUM(A3266,2))</f>
        <v>50</v>
      </c>
      <c r="G3266" s="29">
        <f t="shared" ref="G3266:G3329" si="362">IF(A3266="","",WEEKDAY(A3266,2))</f>
        <v>6</v>
      </c>
      <c r="H3266" s="29" t="str">
        <f t="shared" ref="H3266:H3329" si="363">IF(A3266="","",CHOOSE(WEEKDAY(A3266,2),"Pazartesi","Salı","Çarşamba","Perşembe","Cuma","Cumartesi","Pazar"))</f>
        <v>Cumartesi</v>
      </c>
    </row>
    <row r="3267" spans="1:8" ht="10.5" customHeight="1" x14ac:dyDescent="0.25">
      <c r="A3267" s="28">
        <v>45270</v>
      </c>
      <c r="B3267" s="29">
        <f t="shared" si="357"/>
        <v>2023</v>
      </c>
      <c r="C3267" s="29">
        <f t="shared" si="358"/>
        <v>12</v>
      </c>
      <c r="D3267" s="29" t="str">
        <f t="shared" si="359"/>
        <v>Aralık</v>
      </c>
      <c r="E3267" s="29">
        <f t="shared" si="360"/>
        <v>4</v>
      </c>
      <c r="F3267" s="29">
        <f t="shared" si="361"/>
        <v>50</v>
      </c>
      <c r="G3267" s="29">
        <f t="shared" si="362"/>
        <v>7</v>
      </c>
      <c r="H3267" s="29" t="str">
        <f t="shared" si="363"/>
        <v>Pazar</v>
      </c>
    </row>
    <row r="3268" spans="1:8" ht="10.5" customHeight="1" x14ac:dyDescent="0.25">
      <c r="A3268" s="28">
        <v>45271</v>
      </c>
      <c r="B3268" s="29">
        <f t="shared" si="357"/>
        <v>2023</v>
      </c>
      <c r="C3268" s="29">
        <f t="shared" si="358"/>
        <v>12</v>
      </c>
      <c r="D3268" s="29" t="str">
        <f t="shared" si="359"/>
        <v>Aralık</v>
      </c>
      <c r="E3268" s="29">
        <f t="shared" si="360"/>
        <v>4</v>
      </c>
      <c r="F3268" s="29">
        <f t="shared" si="361"/>
        <v>51</v>
      </c>
      <c r="G3268" s="29">
        <f t="shared" si="362"/>
        <v>1</v>
      </c>
      <c r="H3268" s="29" t="str">
        <f t="shared" si="363"/>
        <v>Pazartesi</v>
      </c>
    </row>
    <row r="3269" spans="1:8" ht="10.5" customHeight="1" x14ac:dyDescent="0.25">
      <c r="A3269" s="28">
        <v>45272</v>
      </c>
      <c r="B3269" s="29">
        <f t="shared" si="357"/>
        <v>2023</v>
      </c>
      <c r="C3269" s="29">
        <f t="shared" si="358"/>
        <v>12</v>
      </c>
      <c r="D3269" s="29" t="str">
        <f t="shared" si="359"/>
        <v>Aralık</v>
      </c>
      <c r="E3269" s="29">
        <f t="shared" si="360"/>
        <v>4</v>
      </c>
      <c r="F3269" s="29">
        <f t="shared" si="361"/>
        <v>51</v>
      </c>
      <c r="G3269" s="29">
        <f t="shared" si="362"/>
        <v>2</v>
      </c>
      <c r="H3269" s="29" t="str">
        <f t="shared" si="363"/>
        <v>Salı</v>
      </c>
    </row>
    <row r="3270" spans="1:8" ht="10.5" customHeight="1" x14ac:dyDescent="0.25">
      <c r="A3270" s="28">
        <v>45273</v>
      </c>
      <c r="B3270" s="29">
        <f t="shared" si="357"/>
        <v>2023</v>
      </c>
      <c r="C3270" s="29">
        <f t="shared" si="358"/>
        <v>12</v>
      </c>
      <c r="D3270" s="29" t="str">
        <f t="shared" si="359"/>
        <v>Aralık</v>
      </c>
      <c r="E3270" s="29">
        <f t="shared" si="360"/>
        <v>4</v>
      </c>
      <c r="F3270" s="29">
        <f t="shared" si="361"/>
        <v>51</v>
      </c>
      <c r="G3270" s="29">
        <f t="shared" si="362"/>
        <v>3</v>
      </c>
      <c r="H3270" s="29" t="str">
        <f t="shared" si="363"/>
        <v>Çarşamba</v>
      </c>
    </row>
    <row r="3271" spans="1:8" ht="10.5" customHeight="1" x14ac:dyDescent="0.25">
      <c r="A3271" s="28">
        <v>45274</v>
      </c>
      <c r="B3271" s="29">
        <f t="shared" si="357"/>
        <v>2023</v>
      </c>
      <c r="C3271" s="29">
        <f t="shared" si="358"/>
        <v>12</v>
      </c>
      <c r="D3271" s="29" t="str">
        <f t="shared" si="359"/>
        <v>Aralık</v>
      </c>
      <c r="E3271" s="29">
        <f t="shared" si="360"/>
        <v>4</v>
      </c>
      <c r="F3271" s="29">
        <f t="shared" si="361"/>
        <v>51</v>
      </c>
      <c r="G3271" s="29">
        <f t="shared" si="362"/>
        <v>4</v>
      </c>
      <c r="H3271" s="29" t="str">
        <f t="shared" si="363"/>
        <v>Perşembe</v>
      </c>
    </row>
    <row r="3272" spans="1:8" ht="10.5" customHeight="1" x14ac:dyDescent="0.25">
      <c r="A3272" s="28">
        <v>45275</v>
      </c>
      <c r="B3272" s="29">
        <f t="shared" si="357"/>
        <v>2023</v>
      </c>
      <c r="C3272" s="29">
        <f t="shared" si="358"/>
        <v>12</v>
      </c>
      <c r="D3272" s="29" t="str">
        <f t="shared" si="359"/>
        <v>Aralık</v>
      </c>
      <c r="E3272" s="29">
        <f t="shared" si="360"/>
        <v>4</v>
      </c>
      <c r="F3272" s="29">
        <f t="shared" si="361"/>
        <v>51</v>
      </c>
      <c r="G3272" s="29">
        <f t="shared" si="362"/>
        <v>5</v>
      </c>
      <c r="H3272" s="29" t="str">
        <f t="shared" si="363"/>
        <v>Cuma</v>
      </c>
    </row>
    <row r="3273" spans="1:8" ht="10.5" customHeight="1" x14ac:dyDescent="0.25">
      <c r="A3273" s="28">
        <v>45276</v>
      </c>
      <c r="B3273" s="29">
        <f t="shared" si="357"/>
        <v>2023</v>
      </c>
      <c r="C3273" s="29">
        <f t="shared" si="358"/>
        <v>12</v>
      </c>
      <c r="D3273" s="29" t="str">
        <f t="shared" si="359"/>
        <v>Aralık</v>
      </c>
      <c r="E3273" s="29">
        <f t="shared" si="360"/>
        <v>4</v>
      </c>
      <c r="F3273" s="29">
        <f t="shared" si="361"/>
        <v>51</v>
      </c>
      <c r="G3273" s="29">
        <f t="shared" si="362"/>
        <v>6</v>
      </c>
      <c r="H3273" s="29" t="str">
        <f t="shared" si="363"/>
        <v>Cumartesi</v>
      </c>
    </row>
    <row r="3274" spans="1:8" ht="10.5" customHeight="1" x14ac:dyDescent="0.25">
      <c r="A3274" s="28">
        <v>45277</v>
      </c>
      <c r="B3274" s="29">
        <f t="shared" si="357"/>
        <v>2023</v>
      </c>
      <c r="C3274" s="29">
        <f t="shared" si="358"/>
        <v>12</v>
      </c>
      <c r="D3274" s="29" t="str">
        <f t="shared" si="359"/>
        <v>Aralık</v>
      </c>
      <c r="E3274" s="29">
        <f t="shared" si="360"/>
        <v>4</v>
      </c>
      <c r="F3274" s="29">
        <f t="shared" si="361"/>
        <v>51</v>
      </c>
      <c r="G3274" s="29">
        <f t="shared" si="362"/>
        <v>7</v>
      </c>
      <c r="H3274" s="29" t="str">
        <f t="shared" si="363"/>
        <v>Pazar</v>
      </c>
    </row>
    <row r="3275" spans="1:8" ht="10.5" customHeight="1" x14ac:dyDescent="0.25">
      <c r="A3275" s="28">
        <v>45278</v>
      </c>
      <c r="B3275" s="29">
        <f t="shared" si="357"/>
        <v>2023</v>
      </c>
      <c r="C3275" s="29">
        <f t="shared" si="358"/>
        <v>12</v>
      </c>
      <c r="D3275" s="29" t="str">
        <f t="shared" si="359"/>
        <v>Aralık</v>
      </c>
      <c r="E3275" s="29">
        <f t="shared" si="360"/>
        <v>4</v>
      </c>
      <c r="F3275" s="29">
        <f t="shared" si="361"/>
        <v>52</v>
      </c>
      <c r="G3275" s="29">
        <f t="shared" si="362"/>
        <v>1</v>
      </c>
      <c r="H3275" s="29" t="str">
        <f t="shared" si="363"/>
        <v>Pazartesi</v>
      </c>
    </row>
    <row r="3276" spans="1:8" ht="10.5" customHeight="1" x14ac:dyDescent="0.25">
      <c r="A3276" s="28">
        <v>45279</v>
      </c>
      <c r="B3276" s="29">
        <f t="shared" si="357"/>
        <v>2023</v>
      </c>
      <c r="C3276" s="29">
        <f t="shared" si="358"/>
        <v>12</v>
      </c>
      <c r="D3276" s="29" t="str">
        <f t="shared" si="359"/>
        <v>Aralık</v>
      </c>
      <c r="E3276" s="29">
        <f t="shared" si="360"/>
        <v>4</v>
      </c>
      <c r="F3276" s="29">
        <f t="shared" si="361"/>
        <v>52</v>
      </c>
      <c r="G3276" s="29">
        <f t="shared" si="362"/>
        <v>2</v>
      </c>
      <c r="H3276" s="29" t="str">
        <f t="shared" si="363"/>
        <v>Salı</v>
      </c>
    </row>
    <row r="3277" spans="1:8" ht="10.5" customHeight="1" x14ac:dyDescent="0.25">
      <c r="A3277" s="28">
        <v>45280</v>
      </c>
      <c r="B3277" s="29">
        <f t="shared" si="357"/>
        <v>2023</v>
      </c>
      <c r="C3277" s="29">
        <f t="shared" si="358"/>
        <v>12</v>
      </c>
      <c r="D3277" s="29" t="str">
        <f t="shared" si="359"/>
        <v>Aralık</v>
      </c>
      <c r="E3277" s="29">
        <f t="shared" si="360"/>
        <v>4</v>
      </c>
      <c r="F3277" s="29">
        <f t="shared" si="361"/>
        <v>52</v>
      </c>
      <c r="G3277" s="29">
        <f t="shared" si="362"/>
        <v>3</v>
      </c>
      <c r="H3277" s="29" t="str">
        <f t="shared" si="363"/>
        <v>Çarşamba</v>
      </c>
    </row>
    <row r="3278" spans="1:8" ht="10.5" customHeight="1" x14ac:dyDescent="0.25">
      <c r="A3278" s="28">
        <v>45281</v>
      </c>
      <c r="B3278" s="29">
        <f t="shared" si="357"/>
        <v>2023</v>
      </c>
      <c r="C3278" s="29">
        <f t="shared" si="358"/>
        <v>12</v>
      </c>
      <c r="D3278" s="29" t="str">
        <f t="shared" si="359"/>
        <v>Aralık</v>
      </c>
      <c r="E3278" s="29">
        <f t="shared" si="360"/>
        <v>4</v>
      </c>
      <c r="F3278" s="29">
        <f t="shared" si="361"/>
        <v>52</v>
      </c>
      <c r="G3278" s="29">
        <f t="shared" si="362"/>
        <v>4</v>
      </c>
      <c r="H3278" s="29" t="str">
        <f t="shared" si="363"/>
        <v>Perşembe</v>
      </c>
    </row>
    <row r="3279" spans="1:8" ht="10.5" customHeight="1" x14ac:dyDescent="0.25">
      <c r="A3279" s="28">
        <v>45282</v>
      </c>
      <c r="B3279" s="29">
        <f t="shared" si="357"/>
        <v>2023</v>
      </c>
      <c r="C3279" s="29">
        <f t="shared" si="358"/>
        <v>12</v>
      </c>
      <c r="D3279" s="29" t="str">
        <f t="shared" si="359"/>
        <v>Aralık</v>
      </c>
      <c r="E3279" s="29">
        <f t="shared" si="360"/>
        <v>4</v>
      </c>
      <c r="F3279" s="29">
        <f t="shared" si="361"/>
        <v>52</v>
      </c>
      <c r="G3279" s="29">
        <f t="shared" si="362"/>
        <v>5</v>
      </c>
      <c r="H3279" s="29" t="str">
        <f t="shared" si="363"/>
        <v>Cuma</v>
      </c>
    </row>
    <row r="3280" spans="1:8" ht="10.5" customHeight="1" x14ac:dyDescent="0.25">
      <c r="A3280" s="28">
        <v>45283</v>
      </c>
      <c r="B3280" s="29">
        <f t="shared" si="357"/>
        <v>2023</v>
      </c>
      <c r="C3280" s="29">
        <f t="shared" si="358"/>
        <v>12</v>
      </c>
      <c r="D3280" s="29" t="str">
        <f t="shared" si="359"/>
        <v>Aralık</v>
      </c>
      <c r="E3280" s="29">
        <f t="shared" si="360"/>
        <v>4</v>
      </c>
      <c r="F3280" s="29">
        <f t="shared" si="361"/>
        <v>52</v>
      </c>
      <c r="G3280" s="29">
        <f t="shared" si="362"/>
        <v>6</v>
      </c>
      <c r="H3280" s="29" t="str">
        <f t="shared" si="363"/>
        <v>Cumartesi</v>
      </c>
    </row>
    <row r="3281" spans="1:8" ht="10.5" customHeight="1" x14ac:dyDescent="0.25">
      <c r="A3281" s="28">
        <v>45284</v>
      </c>
      <c r="B3281" s="29">
        <f t="shared" si="357"/>
        <v>2023</v>
      </c>
      <c r="C3281" s="29">
        <f t="shared" si="358"/>
        <v>12</v>
      </c>
      <c r="D3281" s="29" t="str">
        <f t="shared" si="359"/>
        <v>Aralık</v>
      </c>
      <c r="E3281" s="29">
        <f t="shared" si="360"/>
        <v>4</v>
      </c>
      <c r="F3281" s="29">
        <f t="shared" si="361"/>
        <v>52</v>
      </c>
      <c r="G3281" s="29">
        <f t="shared" si="362"/>
        <v>7</v>
      </c>
      <c r="H3281" s="29" t="str">
        <f t="shared" si="363"/>
        <v>Pazar</v>
      </c>
    </row>
    <row r="3282" spans="1:8" ht="10.5" customHeight="1" x14ac:dyDescent="0.25">
      <c r="A3282" s="28">
        <v>45285</v>
      </c>
      <c r="B3282" s="29">
        <f t="shared" si="357"/>
        <v>2023</v>
      </c>
      <c r="C3282" s="29">
        <f t="shared" si="358"/>
        <v>12</v>
      </c>
      <c r="D3282" s="29" t="str">
        <f t="shared" si="359"/>
        <v>Aralık</v>
      </c>
      <c r="E3282" s="29">
        <f t="shared" si="360"/>
        <v>4</v>
      </c>
      <c r="F3282" s="29">
        <f t="shared" si="361"/>
        <v>53</v>
      </c>
      <c r="G3282" s="29">
        <f t="shared" si="362"/>
        <v>1</v>
      </c>
      <c r="H3282" s="29" t="str">
        <f t="shared" si="363"/>
        <v>Pazartesi</v>
      </c>
    </row>
    <row r="3283" spans="1:8" ht="10.5" customHeight="1" x14ac:dyDescent="0.25">
      <c r="A3283" s="28">
        <v>45286</v>
      </c>
      <c r="B3283" s="29">
        <f t="shared" si="357"/>
        <v>2023</v>
      </c>
      <c r="C3283" s="29">
        <f t="shared" si="358"/>
        <v>12</v>
      </c>
      <c r="D3283" s="29" t="str">
        <f t="shared" si="359"/>
        <v>Aralık</v>
      </c>
      <c r="E3283" s="29">
        <f t="shared" si="360"/>
        <v>4</v>
      </c>
      <c r="F3283" s="29">
        <f t="shared" si="361"/>
        <v>53</v>
      </c>
      <c r="G3283" s="29">
        <f t="shared" si="362"/>
        <v>2</v>
      </c>
      <c r="H3283" s="29" t="str">
        <f t="shared" si="363"/>
        <v>Salı</v>
      </c>
    </row>
    <row r="3284" spans="1:8" ht="10.5" customHeight="1" x14ac:dyDescent="0.25">
      <c r="A3284" s="28">
        <v>45287</v>
      </c>
      <c r="B3284" s="29">
        <f t="shared" si="357"/>
        <v>2023</v>
      </c>
      <c r="C3284" s="29">
        <f t="shared" si="358"/>
        <v>12</v>
      </c>
      <c r="D3284" s="29" t="str">
        <f t="shared" si="359"/>
        <v>Aralık</v>
      </c>
      <c r="E3284" s="29">
        <f t="shared" si="360"/>
        <v>4</v>
      </c>
      <c r="F3284" s="29">
        <f t="shared" si="361"/>
        <v>53</v>
      </c>
      <c r="G3284" s="29">
        <f t="shared" si="362"/>
        <v>3</v>
      </c>
      <c r="H3284" s="29" t="str">
        <f t="shared" si="363"/>
        <v>Çarşamba</v>
      </c>
    </row>
    <row r="3285" spans="1:8" ht="10.5" customHeight="1" x14ac:dyDescent="0.25">
      <c r="A3285" s="28">
        <v>45288</v>
      </c>
      <c r="B3285" s="29">
        <f t="shared" si="357"/>
        <v>2023</v>
      </c>
      <c r="C3285" s="29">
        <f t="shared" si="358"/>
        <v>12</v>
      </c>
      <c r="D3285" s="29" t="str">
        <f t="shared" si="359"/>
        <v>Aralık</v>
      </c>
      <c r="E3285" s="29">
        <f t="shared" si="360"/>
        <v>4</v>
      </c>
      <c r="F3285" s="29">
        <f t="shared" si="361"/>
        <v>53</v>
      </c>
      <c r="G3285" s="29">
        <f t="shared" si="362"/>
        <v>4</v>
      </c>
      <c r="H3285" s="29" t="str">
        <f t="shared" si="363"/>
        <v>Perşembe</v>
      </c>
    </row>
    <row r="3286" spans="1:8" ht="10.5" customHeight="1" x14ac:dyDescent="0.25">
      <c r="A3286" s="28">
        <v>45289</v>
      </c>
      <c r="B3286" s="29">
        <f t="shared" si="357"/>
        <v>2023</v>
      </c>
      <c r="C3286" s="29">
        <f t="shared" si="358"/>
        <v>12</v>
      </c>
      <c r="D3286" s="29" t="str">
        <f t="shared" si="359"/>
        <v>Aralık</v>
      </c>
      <c r="E3286" s="29">
        <f t="shared" si="360"/>
        <v>4</v>
      </c>
      <c r="F3286" s="29">
        <f t="shared" si="361"/>
        <v>53</v>
      </c>
      <c r="G3286" s="29">
        <f t="shared" si="362"/>
        <v>5</v>
      </c>
      <c r="H3286" s="29" t="str">
        <f t="shared" si="363"/>
        <v>Cuma</v>
      </c>
    </row>
    <row r="3287" spans="1:8" ht="10.5" customHeight="1" x14ac:dyDescent="0.25">
      <c r="A3287" s="28">
        <v>45290</v>
      </c>
      <c r="B3287" s="29">
        <f t="shared" si="357"/>
        <v>2023</v>
      </c>
      <c r="C3287" s="29">
        <f t="shared" si="358"/>
        <v>12</v>
      </c>
      <c r="D3287" s="29" t="str">
        <f t="shared" si="359"/>
        <v>Aralık</v>
      </c>
      <c r="E3287" s="29">
        <f t="shared" si="360"/>
        <v>4</v>
      </c>
      <c r="F3287" s="29">
        <f t="shared" si="361"/>
        <v>53</v>
      </c>
      <c r="G3287" s="29">
        <f t="shared" si="362"/>
        <v>6</v>
      </c>
      <c r="H3287" s="29" t="str">
        <f t="shared" si="363"/>
        <v>Cumartesi</v>
      </c>
    </row>
    <row r="3288" spans="1:8" ht="10.5" customHeight="1" x14ac:dyDescent="0.25">
      <c r="A3288" s="28">
        <v>45291</v>
      </c>
      <c r="B3288" s="29">
        <f t="shared" si="357"/>
        <v>2023</v>
      </c>
      <c r="C3288" s="29">
        <f t="shared" si="358"/>
        <v>12</v>
      </c>
      <c r="D3288" s="29" t="str">
        <f t="shared" si="359"/>
        <v>Aralık</v>
      </c>
      <c r="E3288" s="29">
        <f t="shared" si="360"/>
        <v>4</v>
      </c>
      <c r="F3288" s="29">
        <f t="shared" si="361"/>
        <v>53</v>
      </c>
      <c r="G3288" s="29">
        <f t="shared" si="362"/>
        <v>7</v>
      </c>
      <c r="H3288" s="29" t="str">
        <f t="shared" si="363"/>
        <v>Pazar</v>
      </c>
    </row>
    <row r="3289" spans="1:8" ht="10.5" customHeight="1" x14ac:dyDescent="0.25">
      <c r="A3289" s="28">
        <v>45292</v>
      </c>
      <c r="B3289" s="29">
        <f t="shared" si="357"/>
        <v>2024</v>
      </c>
      <c r="C3289" s="29">
        <f t="shared" si="358"/>
        <v>1</v>
      </c>
      <c r="D3289" s="29" t="str">
        <f t="shared" si="359"/>
        <v>Ocak</v>
      </c>
      <c r="E3289" s="29">
        <f t="shared" si="360"/>
        <v>1</v>
      </c>
      <c r="F3289" s="29">
        <f t="shared" si="361"/>
        <v>1</v>
      </c>
      <c r="G3289" s="29">
        <f t="shared" si="362"/>
        <v>1</v>
      </c>
      <c r="H3289" s="29" t="str">
        <f t="shared" si="363"/>
        <v>Pazartesi</v>
      </c>
    </row>
    <row r="3290" spans="1:8" ht="10.5" customHeight="1" x14ac:dyDescent="0.25">
      <c r="A3290" s="28">
        <v>45293</v>
      </c>
      <c r="B3290" s="29">
        <f t="shared" si="357"/>
        <v>2024</v>
      </c>
      <c r="C3290" s="29">
        <f t="shared" si="358"/>
        <v>1</v>
      </c>
      <c r="D3290" s="29" t="str">
        <f t="shared" si="359"/>
        <v>Ocak</v>
      </c>
      <c r="E3290" s="29">
        <f t="shared" si="360"/>
        <v>1</v>
      </c>
      <c r="F3290" s="29">
        <f t="shared" si="361"/>
        <v>1</v>
      </c>
      <c r="G3290" s="29">
        <f t="shared" si="362"/>
        <v>2</v>
      </c>
      <c r="H3290" s="29" t="str">
        <f t="shared" si="363"/>
        <v>Salı</v>
      </c>
    </row>
    <row r="3291" spans="1:8" ht="10.5" customHeight="1" x14ac:dyDescent="0.25">
      <c r="A3291" s="28">
        <v>45294</v>
      </c>
      <c r="B3291" s="29">
        <f t="shared" si="357"/>
        <v>2024</v>
      </c>
      <c r="C3291" s="29">
        <f t="shared" si="358"/>
        <v>1</v>
      </c>
      <c r="D3291" s="29" t="str">
        <f t="shared" si="359"/>
        <v>Ocak</v>
      </c>
      <c r="E3291" s="29">
        <f t="shared" si="360"/>
        <v>1</v>
      </c>
      <c r="F3291" s="29">
        <f t="shared" si="361"/>
        <v>1</v>
      </c>
      <c r="G3291" s="29">
        <f t="shared" si="362"/>
        <v>3</v>
      </c>
      <c r="H3291" s="29" t="str">
        <f t="shared" si="363"/>
        <v>Çarşamba</v>
      </c>
    </row>
    <row r="3292" spans="1:8" ht="10.5" customHeight="1" x14ac:dyDescent="0.25">
      <c r="A3292" s="28">
        <v>45295</v>
      </c>
      <c r="B3292" s="29">
        <f t="shared" si="357"/>
        <v>2024</v>
      </c>
      <c r="C3292" s="29">
        <f t="shared" si="358"/>
        <v>1</v>
      </c>
      <c r="D3292" s="29" t="str">
        <f t="shared" si="359"/>
        <v>Ocak</v>
      </c>
      <c r="E3292" s="29">
        <f t="shared" si="360"/>
        <v>1</v>
      </c>
      <c r="F3292" s="29">
        <f t="shared" si="361"/>
        <v>1</v>
      </c>
      <c r="G3292" s="29">
        <f t="shared" si="362"/>
        <v>4</v>
      </c>
      <c r="H3292" s="29" t="str">
        <f t="shared" si="363"/>
        <v>Perşembe</v>
      </c>
    </row>
    <row r="3293" spans="1:8" ht="10.5" customHeight="1" x14ac:dyDescent="0.25">
      <c r="A3293" s="28">
        <v>45296</v>
      </c>
      <c r="B3293" s="29">
        <f t="shared" si="357"/>
        <v>2024</v>
      </c>
      <c r="C3293" s="29">
        <f t="shared" si="358"/>
        <v>1</v>
      </c>
      <c r="D3293" s="29" t="str">
        <f t="shared" si="359"/>
        <v>Ocak</v>
      </c>
      <c r="E3293" s="29">
        <f t="shared" si="360"/>
        <v>1</v>
      </c>
      <c r="F3293" s="29">
        <f t="shared" si="361"/>
        <v>1</v>
      </c>
      <c r="G3293" s="29">
        <f t="shared" si="362"/>
        <v>5</v>
      </c>
      <c r="H3293" s="29" t="str">
        <f t="shared" si="363"/>
        <v>Cuma</v>
      </c>
    </row>
    <row r="3294" spans="1:8" ht="10.5" customHeight="1" x14ac:dyDescent="0.25">
      <c r="A3294" s="28">
        <v>45297</v>
      </c>
      <c r="B3294" s="29">
        <f t="shared" si="357"/>
        <v>2024</v>
      </c>
      <c r="C3294" s="29">
        <f t="shared" si="358"/>
        <v>1</v>
      </c>
      <c r="D3294" s="29" t="str">
        <f t="shared" si="359"/>
        <v>Ocak</v>
      </c>
      <c r="E3294" s="29">
        <f t="shared" si="360"/>
        <v>1</v>
      </c>
      <c r="F3294" s="29">
        <f t="shared" si="361"/>
        <v>1</v>
      </c>
      <c r="G3294" s="29">
        <f t="shared" si="362"/>
        <v>6</v>
      </c>
      <c r="H3294" s="29" t="str">
        <f t="shared" si="363"/>
        <v>Cumartesi</v>
      </c>
    </row>
    <row r="3295" spans="1:8" ht="10.5" customHeight="1" x14ac:dyDescent="0.25">
      <c r="A3295" s="28">
        <v>45298</v>
      </c>
      <c r="B3295" s="29">
        <f t="shared" si="357"/>
        <v>2024</v>
      </c>
      <c r="C3295" s="29">
        <f t="shared" si="358"/>
        <v>1</v>
      </c>
      <c r="D3295" s="29" t="str">
        <f t="shared" si="359"/>
        <v>Ocak</v>
      </c>
      <c r="E3295" s="29">
        <f t="shared" si="360"/>
        <v>1</v>
      </c>
      <c r="F3295" s="29">
        <f t="shared" si="361"/>
        <v>1</v>
      </c>
      <c r="G3295" s="29">
        <f t="shared" si="362"/>
        <v>7</v>
      </c>
      <c r="H3295" s="29" t="str">
        <f t="shared" si="363"/>
        <v>Pazar</v>
      </c>
    </row>
    <row r="3296" spans="1:8" ht="10.5" customHeight="1" x14ac:dyDescent="0.25">
      <c r="A3296" s="28">
        <v>45299</v>
      </c>
      <c r="B3296" s="29">
        <f t="shared" si="357"/>
        <v>2024</v>
      </c>
      <c r="C3296" s="29">
        <f t="shared" si="358"/>
        <v>1</v>
      </c>
      <c r="D3296" s="29" t="str">
        <f t="shared" si="359"/>
        <v>Ocak</v>
      </c>
      <c r="E3296" s="29">
        <f t="shared" si="360"/>
        <v>1</v>
      </c>
      <c r="F3296" s="29">
        <f t="shared" si="361"/>
        <v>2</v>
      </c>
      <c r="G3296" s="29">
        <f t="shared" si="362"/>
        <v>1</v>
      </c>
      <c r="H3296" s="29" t="str">
        <f t="shared" si="363"/>
        <v>Pazartesi</v>
      </c>
    </row>
    <row r="3297" spans="1:8" ht="10.5" customHeight="1" x14ac:dyDescent="0.25">
      <c r="A3297" s="28">
        <v>45300</v>
      </c>
      <c r="B3297" s="29">
        <f t="shared" si="357"/>
        <v>2024</v>
      </c>
      <c r="C3297" s="29">
        <f t="shared" si="358"/>
        <v>1</v>
      </c>
      <c r="D3297" s="29" t="str">
        <f t="shared" si="359"/>
        <v>Ocak</v>
      </c>
      <c r="E3297" s="29">
        <f t="shared" si="360"/>
        <v>1</v>
      </c>
      <c r="F3297" s="29">
        <f t="shared" si="361"/>
        <v>2</v>
      </c>
      <c r="G3297" s="29">
        <f t="shared" si="362"/>
        <v>2</v>
      </c>
      <c r="H3297" s="29" t="str">
        <f t="shared" si="363"/>
        <v>Salı</v>
      </c>
    </row>
    <row r="3298" spans="1:8" ht="10.5" customHeight="1" x14ac:dyDescent="0.25">
      <c r="A3298" s="28">
        <v>45301</v>
      </c>
      <c r="B3298" s="29">
        <f t="shared" si="357"/>
        <v>2024</v>
      </c>
      <c r="C3298" s="29">
        <f t="shared" si="358"/>
        <v>1</v>
      </c>
      <c r="D3298" s="29" t="str">
        <f t="shared" si="359"/>
        <v>Ocak</v>
      </c>
      <c r="E3298" s="29">
        <f t="shared" si="360"/>
        <v>1</v>
      </c>
      <c r="F3298" s="29">
        <f t="shared" si="361"/>
        <v>2</v>
      </c>
      <c r="G3298" s="29">
        <f t="shared" si="362"/>
        <v>3</v>
      </c>
      <c r="H3298" s="29" t="str">
        <f t="shared" si="363"/>
        <v>Çarşamba</v>
      </c>
    </row>
    <row r="3299" spans="1:8" ht="10.5" customHeight="1" x14ac:dyDescent="0.25">
      <c r="A3299" s="28">
        <v>45302</v>
      </c>
      <c r="B3299" s="29">
        <f t="shared" si="357"/>
        <v>2024</v>
      </c>
      <c r="C3299" s="29">
        <f t="shared" si="358"/>
        <v>1</v>
      </c>
      <c r="D3299" s="29" t="str">
        <f t="shared" si="359"/>
        <v>Ocak</v>
      </c>
      <c r="E3299" s="29">
        <f t="shared" si="360"/>
        <v>1</v>
      </c>
      <c r="F3299" s="29">
        <f t="shared" si="361"/>
        <v>2</v>
      </c>
      <c r="G3299" s="29">
        <f t="shared" si="362"/>
        <v>4</v>
      </c>
      <c r="H3299" s="29" t="str">
        <f t="shared" si="363"/>
        <v>Perşembe</v>
      </c>
    </row>
    <row r="3300" spans="1:8" ht="10.5" customHeight="1" x14ac:dyDescent="0.25">
      <c r="A3300" s="28">
        <v>45303</v>
      </c>
      <c r="B3300" s="29">
        <f t="shared" si="357"/>
        <v>2024</v>
      </c>
      <c r="C3300" s="29">
        <f t="shared" si="358"/>
        <v>1</v>
      </c>
      <c r="D3300" s="29" t="str">
        <f t="shared" si="359"/>
        <v>Ocak</v>
      </c>
      <c r="E3300" s="29">
        <f t="shared" si="360"/>
        <v>1</v>
      </c>
      <c r="F3300" s="29">
        <f t="shared" si="361"/>
        <v>2</v>
      </c>
      <c r="G3300" s="29">
        <f t="shared" si="362"/>
        <v>5</v>
      </c>
      <c r="H3300" s="29" t="str">
        <f t="shared" si="363"/>
        <v>Cuma</v>
      </c>
    </row>
    <row r="3301" spans="1:8" ht="10.5" customHeight="1" x14ac:dyDescent="0.25">
      <c r="A3301" s="28">
        <v>45304</v>
      </c>
      <c r="B3301" s="29">
        <f t="shared" si="357"/>
        <v>2024</v>
      </c>
      <c r="C3301" s="29">
        <f t="shared" si="358"/>
        <v>1</v>
      </c>
      <c r="D3301" s="29" t="str">
        <f t="shared" si="359"/>
        <v>Ocak</v>
      </c>
      <c r="E3301" s="29">
        <f t="shared" si="360"/>
        <v>1</v>
      </c>
      <c r="F3301" s="29">
        <f t="shared" si="361"/>
        <v>2</v>
      </c>
      <c r="G3301" s="29">
        <f t="shared" si="362"/>
        <v>6</v>
      </c>
      <c r="H3301" s="29" t="str">
        <f t="shared" si="363"/>
        <v>Cumartesi</v>
      </c>
    </row>
    <row r="3302" spans="1:8" ht="10.5" customHeight="1" x14ac:dyDescent="0.25">
      <c r="A3302" s="28">
        <v>45305</v>
      </c>
      <c r="B3302" s="29">
        <f t="shared" si="357"/>
        <v>2024</v>
      </c>
      <c r="C3302" s="29">
        <f t="shared" si="358"/>
        <v>1</v>
      </c>
      <c r="D3302" s="29" t="str">
        <f t="shared" si="359"/>
        <v>Ocak</v>
      </c>
      <c r="E3302" s="29">
        <f t="shared" si="360"/>
        <v>1</v>
      </c>
      <c r="F3302" s="29">
        <f t="shared" si="361"/>
        <v>2</v>
      </c>
      <c r="G3302" s="29">
        <f t="shared" si="362"/>
        <v>7</v>
      </c>
      <c r="H3302" s="29" t="str">
        <f t="shared" si="363"/>
        <v>Pazar</v>
      </c>
    </row>
    <row r="3303" spans="1:8" ht="10.5" customHeight="1" x14ac:dyDescent="0.25">
      <c r="A3303" s="28">
        <v>45306</v>
      </c>
      <c r="B3303" s="29">
        <f t="shared" si="357"/>
        <v>2024</v>
      </c>
      <c r="C3303" s="29">
        <f t="shared" si="358"/>
        <v>1</v>
      </c>
      <c r="D3303" s="29" t="str">
        <f t="shared" si="359"/>
        <v>Ocak</v>
      </c>
      <c r="E3303" s="29">
        <f t="shared" si="360"/>
        <v>1</v>
      </c>
      <c r="F3303" s="29">
        <f t="shared" si="361"/>
        <v>3</v>
      </c>
      <c r="G3303" s="29">
        <f t="shared" si="362"/>
        <v>1</v>
      </c>
      <c r="H3303" s="29" t="str">
        <f t="shared" si="363"/>
        <v>Pazartesi</v>
      </c>
    </row>
    <row r="3304" spans="1:8" ht="10.5" customHeight="1" x14ac:dyDescent="0.25">
      <c r="A3304" s="28">
        <v>45307</v>
      </c>
      <c r="B3304" s="29">
        <f t="shared" si="357"/>
        <v>2024</v>
      </c>
      <c r="C3304" s="29">
        <f t="shared" si="358"/>
        <v>1</v>
      </c>
      <c r="D3304" s="29" t="str">
        <f t="shared" si="359"/>
        <v>Ocak</v>
      </c>
      <c r="E3304" s="29">
        <f t="shared" si="360"/>
        <v>1</v>
      </c>
      <c r="F3304" s="29">
        <f t="shared" si="361"/>
        <v>3</v>
      </c>
      <c r="G3304" s="29">
        <f t="shared" si="362"/>
        <v>2</v>
      </c>
      <c r="H3304" s="29" t="str">
        <f t="shared" si="363"/>
        <v>Salı</v>
      </c>
    </row>
    <row r="3305" spans="1:8" ht="10.5" customHeight="1" x14ac:dyDescent="0.25">
      <c r="A3305" s="28">
        <v>45308</v>
      </c>
      <c r="B3305" s="29">
        <f t="shared" si="357"/>
        <v>2024</v>
      </c>
      <c r="C3305" s="29">
        <f t="shared" si="358"/>
        <v>1</v>
      </c>
      <c r="D3305" s="29" t="str">
        <f t="shared" si="359"/>
        <v>Ocak</v>
      </c>
      <c r="E3305" s="29">
        <f t="shared" si="360"/>
        <v>1</v>
      </c>
      <c r="F3305" s="29">
        <f t="shared" si="361"/>
        <v>3</v>
      </c>
      <c r="G3305" s="29">
        <f t="shared" si="362"/>
        <v>3</v>
      </c>
      <c r="H3305" s="29" t="str">
        <f t="shared" si="363"/>
        <v>Çarşamba</v>
      </c>
    </row>
    <row r="3306" spans="1:8" ht="10.5" customHeight="1" x14ac:dyDescent="0.25">
      <c r="A3306" s="28">
        <v>45309</v>
      </c>
      <c r="B3306" s="29">
        <f t="shared" si="357"/>
        <v>2024</v>
      </c>
      <c r="C3306" s="29">
        <f t="shared" si="358"/>
        <v>1</v>
      </c>
      <c r="D3306" s="29" t="str">
        <f t="shared" si="359"/>
        <v>Ocak</v>
      </c>
      <c r="E3306" s="29">
        <f t="shared" si="360"/>
        <v>1</v>
      </c>
      <c r="F3306" s="29">
        <f t="shared" si="361"/>
        <v>3</v>
      </c>
      <c r="G3306" s="29">
        <f t="shared" si="362"/>
        <v>4</v>
      </c>
      <c r="H3306" s="29" t="str">
        <f t="shared" si="363"/>
        <v>Perşembe</v>
      </c>
    </row>
    <row r="3307" spans="1:8" ht="10.5" customHeight="1" x14ac:dyDescent="0.25">
      <c r="A3307" s="28">
        <v>45310</v>
      </c>
      <c r="B3307" s="29">
        <f t="shared" si="357"/>
        <v>2024</v>
      </c>
      <c r="C3307" s="29">
        <f t="shared" si="358"/>
        <v>1</v>
      </c>
      <c r="D3307" s="29" t="str">
        <f t="shared" si="359"/>
        <v>Ocak</v>
      </c>
      <c r="E3307" s="29">
        <f t="shared" si="360"/>
        <v>1</v>
      </c>
      <c r="F3307" s="29">
        <f t="shared" si="361"/>
        <v>3</v>
      </c>
      <c r="G3307" s="29">
        <f t="shared" si="362"/>
        <v>5</v>
      </c>
      <c r="H3307" s="29" t="str">
        <f t="shared" si="363"/>
        <v>Cuma</v>
      </c>
    </row>
    <row r="3308" spans="1:8" ht="10.5" customHeight="1" x14ac:dyDescent="0.25">
      <c r="A3308" s="28">
        <v>45311</v>
      </c>
      <c r="B3308" s="29">
        <f t="shared" si="357"/>
        <v>2024</v>
      </c>
      <c r="C3308" s="29">
        <f t="shared" si="358"/>
        <v>1</v>
      </c>
      <c r="D3308" s="29" t="str">
        <f t="shared" si="359"/>
        <v>Ocak</v>
      </c>
      <c r="E3308" s="29">
        <f t="shared" si="360"/>
        <v>1</v>
      </c>
      <c r="F3308" s="29">
        <f t="shared" si="361"/>
        <v>3</v>
      </c>
      <c r="G3308" s="29">
        <f t="shared" si="362"/>
        <v>6</v>
      </c>
      <c r="H3308" s="29" t="str">
        <f t="shared" si="363"/>
        <v>Cumartesi</v>
      </c>
    </row>
    <row r="3309" spans="1:8" ht="10.5" customHeight="1" x14ac:dyDescent="0.25">
      <c r="A3309" s="28">
        <v>45312</v>
      </c>
      <c r="B3309" s="29">
        <f t="shared" si="357"/>
        <v>2024</v>
      </c>
      <c r="C3309" s="29">
        <f t="shared" si="358"/>
        <v>1</v>
      </c>
      <c r="D3309" s="29" t="str">
        <f t="shared" si="359"/>
        <v>Ocak</v>
      </c>
      <c r="E3309" s="29">
        <f t="shared" si="360"/>
        <v>1</v>
      </c>
      <c r="F3309" s="29">
        <f t="shared" si="361"/>
        <v>3</v>
      </c>
      <c r="G3309" s="29">
        <f t="shared" si="362"/>
        <v>7</v>
      </c>
      <c r="H3309" s="29" t="str">
        <f t="shared" si="363"/>
        <v>Pazar</v>
      </c>
    </row>
    <row r="3310" spans="1:8" ht="10.5" customHeight="1" x14ac:dyDescent="0.25">
      <c r="A3310" s="28">
        <v>45313</v>
      </c>
      <c r="B3310" s="29">
        <f t="shared" si="357"/>
        <v>2024</v>
      </c>
      <c r="C3310" s="29">
        <f t="shared" si="358"/>
        <v>1</v>
      </c>
      <c r="D3310" s="29" t="str">
        <f t="shared" si="359"/>
        <v>Ocak</v>
      </c>
      <c r="E3310" s="29">
        <f t="shared" si="360"/>
        <v>1</v>
      </c>
      <c r="F3310" s="29">
        <f t="shared" si="361"/>
        <v>4</v>
      </c>
      <c r="G3310" s="29">
        <f t="shared" si="362"/>
        <v>1</v>
      </c>
      <c r="H3310" s="29" t="str">
        <f t="shared" si="363"/>
        <v>Pazartesi</v>
      </c>
    </row>
    <row r="3311" spans="1:8" ht="10.5" customHeight="1" x14ac:dyDescent="0.25">
      <c r="A3311" s="28">
        <v>45314</v>
      </c>
      <c r="B3311" s="29">
        <f t="shared" si="357"/>
        <v>2024</v>
      </c>
      <c r="C3311" s="29">
        <f t="shared" si="358"/>
        <v>1</v>
      </c>
      <c r="D3311" s="29" t="str">
        <f t="shared" si="359"/>
        <v>Ocak</v>
      </c>
      <c r="E3311" s="29">
        <f t="shared" si="360"/>
        <v>1</v>
      </c>
      <c r="F3311" s="29">
        <f t="shared" si="361"/>
        <v>4</v>
      </c>
      <c r="G3311" s="29">
        <f t="shared" si="362"/>
        <v>2</v>
      </c>
      <c r="H3311" s="29" t="str">
        <f t="shared" si="363"/>
        <v>Salı</v>
      </c>
    </row>
    <row r="3312" spans="1:8" ht="10.5" customHeight="1" x14ac:dyDescent="0.25">
      <c r="A3312" s="28">
        <v>45315</v>
      </c>
      <c r="B3312" s="29">
        <f t="shared" si="357"/>
        <v>2024</v>
      </c>
      <c r="C3312" s="29">
        <f t="shared" si="358"/>
        <v>1</v>
      </c>
      <c r="D3312" s="29" t="str">
        <f t="shared" si="359"/>
        <v>Ocak</v>
      </c>
      <c r="E3312" s="29">
        <f t="shared" si="360"/>
        <v>1</v>
      </c>
      <c r="F3312" s="29">
        <f t="shared" si="361"/>
        <v>4</v>
      </c>
      <c r="G3312" s="29">
        <f t="shared" si="362"/>
        <v>3</v>
      </c>
      <c r="H3312" s="29" t="str">
        <f t="shared" si="363"/>
        <v>Çarşamba</v>
      </c>
    </row>
    <row r="3313" spans="1:8" ht="10.5" customHeight="1" x14ac:dyDescent="0.25">
      <c r="A3313" s="28">
        <v>45316</v>
      </c>
      <c r="B3313" s="29">
        <f t="shared" si="357"/>
        <v>2024</v>
      </c>
      <c r="C3313" s="29">
        <f t="shared" si="358"/>
        <v>1</v>
      </c>
      <c r="D3313" s="29" t="str">
        <f t="shared" si="359"/>
        <v>Ocak</v>
      </c>
      <c r="E3313" s="29">
        <f t="shared" si="360"/>
        <v>1</v>
      </c>
      <c r="F3313" s="29">
        <f t="shared" si="361"/>
        <v>4</v>
      </c>
      <c r="G3313" s="29">
        <f t="shared" si="362"/>
        <v>4</v>
      </c>
      <c r="H3313" s="29" t="str">
        <f t="shared" si="363"/>
        <v>Perşembe</v>
      </c>
    </row>
    <row r="3314" spans="1:8" ht="10.5" customHeight="1" x14ac:dyDescent="0.25">
      <c r="A3314" s="28">
        <v>45317</v>
      </c>
      <c r="B3314" s="29">
        <f t="shared" si="357"/>
        <v>2024</v>
      </c>
      <c r="C3314" s="29">
        <f t="shared" si="358"/>
        <v>1</v>
      </c>
      <c r="D3314" s="29" t="str">
        <f t="shared" si="359"/>
        <v>Ocak</v>
      </c>
      <c r="E3314" s="29">
        <f t="shared" si="360"/>
        <v>1</v>
      </c>
      <c r="F3314" s="29">
        <f t="shared" si="361"/>
        <v>4</v>
      </c>
      <c r="G3314" s="29">
        <f t="shared" si="362"/>
        <v>5</v>
      </c>
      <c r="H3314" s="29" t="str">
        <f t="shared" si="363"/>
        <v>Cuma</v>
      </c>
    </row>
    <row r="3315" spans="1:8" ht="10.5" customHeight="1" x14ac:dyDescent="0.25">
      <c r="A3315" s="28">
        <v>45318</v>
      </c>
      <c r="B3315" s="29">
        <f t="shared" si="357"/>
        <v>2024</v>
      </c>
      <c r="C3315" s="29">
        <f t="shared" si="358"/>
        <v>1</v>
      </c>
      <c r="D3315" s="29" t="str">
        <f t="shared" si="359"/>
        <v>Ocak</v>
      </c>
      <c r="E3315" s="29">
        <f t="shared" si="360"/>
        <v>1</v>
      </c>
      <c r="F3315" s="29">
        <f t="shared" si="361"/>
        <v>4</v>
      </c>
      <c r="G3315" s="29">
        <f t="shared" si="362"/>
        <v>6</v>
      </c>
      <c r="H3315" s="29" t="str">
        <f t="shared" si="363"/>
        <v>Cumartesi</v>
      </c>
    </row>
    <row r="3316" spans="1:8" ht="10.5" customHeight="1" x14ac:dyDescent="0.25">
      <c r="A3316" s="28">
        <v>45319</v>
      </c>
      <c r="B3316" s="29">
        <f t="shared" si="357"/>
        <v>2024</v>
      </c>
      <c r="C3316" s="29">
        <f t="shared" si="358"/>
        <v>1</v>
      </c>
      <c r="D3316" s="29" t="str">
        <f t="shared" si="359"/>
        <v>Ocak</v>
      </c>
      <c r="E3316" s="29">
        <f t="shared" si="360"/>
        <v>1</v>
      </c>
      <c r="F3316" s="29">
        <f t="shared" si="361"/>
        <v>4</v>
      </c>
      <c r="G3316" s="29">
        <f t="shared" si="362"/>
        <v>7</v>
      </c>
      <c r="H3316" s="29" t="str">
        <f t="shared" si="363"/>
        <v>Pazar</v>
      </c>
    </row>
    <row r="3317" spans="1:8" ht="10.5" customHeight="1" x14ac:dyDescent="0.25">
      <c r="A3317" s="28">
        <v>45320</v>
      </c>
      <c r="B3317" s="29">
        <f t="shared" si="357"/>
        <v>2024</v>
      </c>
      <c r="C3317" s="29">
        <f t="shared" si="358"/>
        <v>1</v>
      </c>
      <c r="D3317" s="29" t="str">
        <f t="shared" si="359"/>
        <v>Ocak</v>
      </c>
      <c r="E3317" s="29">
        <f t="shared" si="360"/>
        <v>1</v>
      </c>
      <c r="F3317" s="29">
        <f t="shared" si="361"/>
        <v>5</v>
      </c>
      <c r="G3317" s="29">
        <f t="shared" si="362"/>
        <v>1</v>
      </c>
      <c r="H3317" s="29" t="str">
        <f t="shared" si="363"/>
        <v>Pazartesi</v>
      </c>
    </row>
    <row r="3318" spans="1:8" ht="10.5" customHeight="1" x14ac:dyDescent="0.25">
      <c r="A3318" s="28">
        <v>45321</v>
      </c>
      <c r="B3318" s="29">
        <f t="shared" si="357"/>
        <v>2024</v>
      </c>
      <c r="C3318" s="29">
        <f t="shared" si="358"/>
        <v>1</v>
      </c>
      <c r="D3318" s="29" t="str">
        <f t="shared" si="359"/>
        <v>Ocak</v>
      </c>
      <c r="E3318" s="29">
        <f t="shared" si="360"/>
        <v>1</v>
      </c>
      <c r="F3318" s="29">
        <f t="shared" si="361"/>
        <v>5</v>
      </c>
      <c r="G3318" s="29">
        <f t="shared" si="362"/>
        <v>2</v>
      </c>
      <c r="H3318" s="29" t="str">
        <f t="shared" si="363"/>
        <v>Salı</v>
      </c>
    </row>
    <row r="3319" spans="1:8" ht="10.5" customHeight="1" x14ac:dyDescent="0.25">
      <c r="A3319" s="28">
        <v>45322</v>
      </c>
      <c r="B3319" s="29">
        <f t="shared" si="357"/>
        <v>2024</v>
      </c>
      <c r="C3319" s="29">
        <f t="shared" si="358"/>
        <v>1</v>
      </c>
      <c r="D3319" s="29" t="str">
        <f t="shared" si="359"/>
        <v>Ocak</v>
      </c>
      <c r="E3319" s="29">
        <f t="shared" si="360"/>
        <v>1</v>
      </c>
      <c r="F3319" s="29">
        <f t="shared" si="361"/>
        <v>5</v>
      </c>
      <c r="G3319" s="29">
        <f t="shared" si="362"/>
        <v>3</v>
      </c>
      <c r="H3319" s="29" t="str">
        <f t="shared" si="363"/>
        <v>Çarşamba</v>
      </c>
    </row>
    <row r="3320" spans="1:8" ht="10.5" customHeight="1" x14ac:dyDescent="0.25">
      <c r="A3320" s="28">
        <v>45323</v>
      </c>
      <c r="B3320" s="29">
        <f t="shared" si="357"/>
        <v>2024</v>
      </c>
      <c r="C3320" s="29">
        <f t="shared" si="358"/>
        <v>2</v>
      </c>
      <c r="D3320" s="29" t="str">
        <f t="shared" si="359"/>
        <v>Şubat</v>
      </c>
      <c r="E3320" s="29">
        <f t="shared" si="360"/>
        <v>1</v>
      </c>
      <c r="F3320" s="29">
        <f t="shared" si="361"/>
        <v>5</v>
      </c>
      <c r="G3320" s="29">
        <f t="shared" si="362"/>
        <v>4</v>
      </c>
      <c r="H3320" s="29" t="str">
        <f t="shared" si="363"/>
        <v>Perşembe</v>
      </c>
    </row>
    <row r="3321" spans="1:8" ht="10.5" customHeight="1" x14ac:dyDescent="0.25">
      <c r="A3321" s="28">
        <v>45324</v>
      </c>
      <c r="B3321" s="29">
        <f t="shared" si="357"/>
        <v>2024</v>
      </c>
      <c r="C3321" s="29">
        <f t="shared" si="358"/>
        <v>2</v>
      </c>
      <c r="D3321" s="29" t="str">
        <f t="shared" si="359"/>
        <v>Şubat</v>
      </c>
      <c r="E3321" s="29">
        <f t="shared" si="360"/>
        <v>1</v>
      </c>
      <c r="F3321" s="29">
        <f t="shared" si="361"/>
        <v>5</v>
      </c>
      <c r="G3321" s="29">
        <f t="shared" si="362"/>
        <v>5</v>
      </c>
      <c r="H3321" s="29" t="str">
        <f t="shared" si="363"/>
        <v>Cuma</v>
      </c>
    </row>
    <row r="3322" spans="1:8" ht="10.5" customHeight="1" x14ac:dyDescent="0.25">
      <c r="A3322" s="28">
        <v>45325</v>
      </c>
      <c r="B3322" s="29">
        <f t="shared" si="357"/>
        <v>2024</v>
      </c>
      <c r="C3322" s="29">
        <f t="shared" si="358"/>
        <v>2</v>
      </c>
      <c r="D3322" s="29" t="str">
        <f t="shared" si="359"/>
        <v>Şubat</v>
      </c>
      <c r="E3322" s="29">
        <f t="shared" si="360"/>
        <v>1</v>
      </c>
      <c r="F3322" s="29">
        <f t="shared" si="361"/>
        <v>5</v>
      </c>
      <c r="G3322" s="29">
        <f t="shared" si="362"/>
        <v>6</v>
      </c>
      <c r="H3322" s="29" t="str">
        <f t="shared" si="363"/>
        <v>Cumartesi</v>
      </c>
    </row>
    <row r="3323" spans="1:8" ht="10.5" customHeight="1" x14ac:dyDescent="0.25">
      <c r="A3323" s="28">
        <v>45326</v>
      </c>
      <c r="B3323" s="29">
        <f t="shared" si="357"/>
        <v>2024</v>
      </c>
      <c r="C3323" s="29">
        <f t="shared" si="358"/>
        <v>2</v>
      </c>
      <c r="D3323" s="29" t="str">
        <f t="shared" si="359"/>
        <v>Şubat</v>
      </c>
      <c r="E3323" s="29">
        <f t="shared" si="360"/>
        <v>1</v>
      </c>
      <c r="F3323" s="29">
        <f t="shared" si="361"/>
        <v>5</v>
      </c>
      <c r="G3323" s="29">
        <f t="shared" si="362"/>
        <v>7</v>
      </c>
      <c r="H3323" s="29" t="str">
        <f t="shared" si="363"/>
        <v>Pazar</v>
      </c>
    </row>
    <row r="3324" spans="1:8" ht="10.5" customHeight="1" x14ac:dyDescent="0.25">
      <c r="A3324" s="28">
        <v>45327</v>
      </c>
      <c r="B3324" s="29">
        <f t="shared" si="357"/>
        <v>2024</v>
      </c>
      <c r="C3324" s="29">
        <f t="shared" si="358"/>
        <v>2</v>
      </c>
      <c r="D3324" s="29" t="str">
        <f t="shared" si="359"/>
        <v>Şubat</v>
      </c>
      <c r="E3324" s="29">
        <f t="shared" si="360"/>
        <v>1</v>
      </c>
      <c r="F3324" s="29">
        <f t="shared" si="361"/>
        <v>6</v>
      </c>
      <c r="G3324" s="29">
        <f t="shared" si="362"/>
        <v>1</v>
      </c>
      <c r="H3324" s="29" t="str">
        <f t="shared" si="363"/>
        <v>Pazartesi</v>
      </c>
    </row>
    <row r="3325" spans="1:8" ht="10.5" customHeight="1" x14ac:dyDescent="0.25">
      <c r="A3325" s="28">
        <v>45328</v>
      </c>
      <c r="B3325" s="29">
        <f t="shared" si="357"/>
        <v>2024</v>
      </c>
      <c r="C3325" s="29">
        <f t="shared" si="358"/>
        <v>2</v>
      </c>
      <c r="D3325" s="29" t="str">
        <f t="shared" si="359"/>
        <v>Şubat</v>
      </c>
      <c r="E3325" s="29">
        <f t="shared" si="360"/>
        <v>1</v>
      </c>
      <c r="F3325" s="29">
        <f t="shared" si="361"/>
        <v>6</v>
      </c>
      <c r="G3325" s="29">
        <f t="shared" si="362"/>
        <v>2</v>
      </c>
      <c r="H3325" s="29" t="str">
        <f t="shared" si="363"/>
        <v>Salı</v>
      </c>
    </row>
    <row r="3326" spans="1:8" ht="10.5" customHeight="1" x14ac:dyDescent="0.25">
      <c r="A3326" s="28">
        <v>45329</v>
      </c>
      <c r="B3326" s="29">
        <f t="shared" si="357"/>
        <v>2024</v>
      </c>
      <c r="C3326" s="29">
        <f t="shared" si="358"/>
        <v>2</v>
      </c>
      <c r="D3326" s="29" t="str">
        <f t="shared" si="359"/>
        <v>Şubat</v>
      </c>
      <c r="E3326" s="29">
        <f t="shared" si="360"/>
        <v>1</v>
      </c>
      <c r="F3326" s="29">
        <f t="shared" si="361"/>
        <v>6</v>
      </c>
      <c r="G3326" s="29">
        <f t="shared" si="362"/>
        <v>3</v>
      </c>
      <c r="H3326" s="29" t="str">
        <f t="shared" si="363"/>
        <v>Çarşamba</v>
      </c>
    </row>
    <row r="3327" spans="1:8" ht="10.5" customHeight="1" x14ac:dyDescent="0.25">
      <c r="A3327" s="28">
        <v>45330</v>
      </c>
      <c r="B3327" s="29">
        <f t="shared" si="357"/>
        <v>2024</v>
      </c>
      <c r="C3327" s="29">
        <f t="shared" si="358"/>
        <v>2</v>
      </c>
      <c r="D3327" s="29" t="str">
        <f t="shared" si="359"/>
        <v>Şubat</v>
      </c>
      <c r="E3327" s="29">
        <f t="shared" si="360"/>
        <v>1</v>
      </c>
      <c r="F3327" s="29">
        <f t="shared" si="361"/>
        <v>6</v>
      </c>
      <c r="G3327" s="29">
        <f t="shared" si="362"/>
        <v>4</v>
      </c>
      <c r="H3327" s="29" t="str">
        <f t="shared" si="363"/>
        <v>Perşembe</v>
      </c>
    </row>
    <row r="3328" spans="1:8" ht="10.5" customHeight="1" x14ac:dyDescent="0.25">
      <c r="A3328" s="28">
        <v>45331</v>
      </c>
      <c r="B3328" s="29">
        <f t="shared" si="357"/>
        <v>2024</v>
      </c>
      <c r="C3328" s="29">
        <f t="shared" si="358"/>
        <v>2</v>
      </c>
      <c r="D3328" s="29" t="str">
        <f t="shared" si="359"/>
        <v>Şubat</v>
      </c>
      <c r="E3328" s="29">
        <f t="shared" si="360"/>
        <v>1</v>
      </c>
      <c r="F3328" s="29">
        <f t="shared" si="361"/>
        <v>6</v>
      </c>
      <c r="G3328" s="29">
        <f t="shared" si="362"/>
        <v>5</v>
      </c>
      <c r="H3328" s="29" t="str">
        <f t="shared" si="363"/>
        <v>Cuma</v>
      </c>
    </row>
    <row r="3329" spans="1:8" ht="10.5" customHeight="1" x14ac:dyDescent="0.25">
      <c r="A3329" s="28">
        <v>45332</v>
      </c>
      <c r="B3329" s="29">
        <f t="shared" si="357"/>
        <v>2024</v>
      </c>
      <c r="C3329" s="29">
        <f t="shared" si="358"/>
        <v>2</v>
      </c>
      <c r="D3329" s="29" t="str">
        <f t="shared" si="359"/>
        <v>Şubat</v>
      </c>
      <c r="E3329" s="29">
        <f t="shared" si="360"/>
        <v>1</v>
      </c>
      <c r="F3329" s="29">
        <f t="shared" si="361"/>
        <v>6</v>
      </c>
      <c r="G3329" s="29">
        <f t="shared" si="362"/>
        <v>6</v>
      </c>
      <c r="H3329" s="29" t="str">
        <f t="shared" si="363"/>
        <v>Cumartesi</v>
      </c>
    </row>
    <row r="3330" spans="1:8" ht="10.5" customHeight="1" x14ac:dyDescent="0.25">
      <c r="A3330" s="28">
        <v>45333</v>
      </c>
      <c r="B3330" s="29">
        <f t="shared" ref="B3330:B3393" si="364">IF(A3330="","",YEAR(A3330))</f>
        <v>2024</v>
      </c>
      <c r="C3330" s="29">
        <f t="shared" ref="C3330:C3393" si="365">IF(A3330="","",MONTH(A3330))</f>
        <v>2</v>
      </c>
      <c r="D3330" s="29" t="str">
        <f t="shared" ref="D3330:D3393" si="366">IF(A3330="","",CHOOSE(MONTH(A3330),"Ocak","Şubat","Mart","Nisan","Mayıs","Haziran","Temmuz","Ağustos","Eylül","Ekim","Kasım","Aralık"))</f>
        <v>Şubat</v>
      </c>
      <c r="E3330" s="29">
        <f t="shared" ref="E3330:E3393" si="367">IF(A3330="","",ROUNDUP(MONTH(A3330)/3,0))</f>
        <v>1</v>
      </c>
      <c r="F3330" s="29">
        <f t="shared" ref="F3330:F3393" si="368">IF(A3330="","",WEEKNUM(A3330,2))</f>
        <v>6</v>
      </c>
      <c r="G3330" s="29">
        <f t="shared" ref="G3330:G3393" si="369">IF(A3330="","",WEEKDAY(A3330,2))</f>
        <v>7</v>
      </c>
      <c r="H3330" s="29" t="str">
        <f t="shared" ref="H3330:H3393" si="370">IF(A3330="","",CHOOSE(WEEKDAY(A3330,2),"Pazartesi","Salı","Çarşamba","Perşembe","Cuma","Cumartesi","Pazar"))</f>
        <v>Pazar</v>
      </c>
    </row>
    <row r="3331" spans="1:8" ht="10.5" customHeight="1" x14ac:dyDescent="0.25">
      <c r="A3331" s="28">
        <v>45334</v>
      </c>
      <c r="B3331" s="29">
        <f t="shared" si="364"/>
        <v>2024</v>
      </c>
      <c r="C3331" s="29">
        <f t="shared" si="365"/>
        <v>2</v>
      </c>
      <c r="D3331" s="29" t="str">
        <f t="shared" si="366"/>
        <v>Şubat</v>
      </c>
      <c r="E3331" s="29">
        <f t="shared" si="367"/>
        <v>1</v>
      </c>
      <c r="F3331" s="29">
        <f t="shared" si="368"/>
        <v>7</v>
      </c>
      <c r="G3331" s="29">
        <f t="shared" si="369"/>
        <v>1</v>
      </c>
      <c r="H3331" s="29" t="str">
        <f t="shared" si="370"/>
        <v>Pazartesi</v>
      </c>
    </row>
    <row r="3332" spans="1:8" ht="10.5" customHeight="1" x14ac:dyDescent="0.25">
      <c r="A3332" s="28">
        <v>45335</v>
      </c>
      <c r="B3332" s="29">
        <f t="shared" si="364"/>
        <v>2024</v>
      </c>
      <c r="C3332" s="29">
        <f t="shared" si="365"/>
        <v>2</v>
      </c>
      <c r="D3332" s="29" t="str">
        <f t="shared" si="366"/>
        <v>Şubat</v>
      </c>
      <c r="E3332" s="29">
        <f t="shared" si="367"/>
        <v>1</v>
      </c>
      <c r="F3332" s="29">
        <f t="shared" si="368"/>
        <v>7</v>
      </c>
      <c r="G3332" s="29">
        <f t="shared" si="369"/>
        <v>2</v>
      </c>
      <c r="H3332" s="29" t="str">
        <f t="shared" si="370"/>
        <v>Salı</v>
      </c>
    </row>
    <row r="3333" spans="1:8" ht="10.5" customHeight="1" x14ac:dyDescent="0.25">
      <c r="A3333" s="28">
        <v>45336</v>
      </c>
      <c r="B3333" s="29">
        <f t="shared" si="364"/>
        <v>2024</v>
      </c>
      <c r="C3333" s="29">
        <f t="shared" si="365"/>
        <v>2</v>
      </c>
      <c r="D3333" s="29" t="str">
        <f t="shared" si="366"/>
        <v>Şubat</v>
      </c>
      <c r="E3333" s="29">
        <f t="shared" si="367"/>
        <v>1</v>
      </c>
      <c r="F3333" s="29">
        <f t="shared" si="368"/>
        <v>7</v>
      </c>
      <c r="G3333" s="29">
        <f t="shared" si="369"/>
        <v>3</v>
      </c>
      <c r="H3333" s="29" t="str">
        <f t="shared" si="370"/>
        <v>Çarşamba</v>
      </c>
    </row>
    <row r="3334" spans="1:8" ht="10.5" customHeight="1" x14ac:dyDescent="0.25">
      <c r="A3334" s="28">
        <v>45337</v>
      </c>
      <c r="B3334" s="29">
        <f t="shared" si="364"/>
        <v>2024</v>
      </c>
      <c r="C3334" s="29">
        <f t="shared" si="365"/>
        <v>2</v>
      </c>
      <c r="D3334" s="29" t="str">
        <f t="shared" si="366"/>
        <v>Şubat</v>
      </c>
      <c r="E3334" s="29">
        <f t="shared" si="367"/>
        <v>1</v>
      </c>
      <c r="F3334" s="29">
        <f t="shared" si="368"/>
        <v>7</v>
      </c>
      <c r="G3334" s="29">
        <f t="shared" si="369"/>
        <v>4</v>
      </c>
      <c r="H3334" s="29" t="str">
        <f t="shared" si="370"/>
        <v>Perşembe</v>
      </c>
    </row>
    <row r="3335" spans="1:8" ht="10.5" customHeight="1" x14ac:dyDescent="0.25">
      <c r="A3335" s="28">
        <v>45338</v>
      </c>
      <c r="B3335" s="29">
        <f t="shared" si="364"/>
        <v>2024</v>
      </c>
      <c r="C3335" s="29">
        <f t="shared" si="365"/>
        <v>2</v>
      </c>
      <c r="D3335" s="29" t="str">
        <f t="shared" si="366"/>
        <v>Şubat</v>
      </c>
      <c r="E3335" s="29">
        <f t="shared" si="367"/>
        <v>1</v>
      </c>
      <c r="F3335" s="29">
        <f t="shared" si="368"/>
        <v>7</v>
      </c>
      <c r="G3335" s="29">
        <f t="shared" si="369"/>
        <v>5</v>
      </c>
      <c r="H3335" s="29" t="str">
        <f t="shared" si="370"/>
        <v>Cuma</v>
      </c>
    </row>
    <row r="3336" spans="1:8" ht="10.5" customHeight="1" x14ac:dyDescent="0.25">
      <c r="A3336" s="28">
        <v>45339</v>
      </c>
      <c r="B3336" s="29">
        <f t="shared" si="364"/>
        <v>2024</v>
      </c>
      <c r="C3336" s="29">
        <f t="shared" si="365"/>
        <v>2</v>
      </c>
      <c r="D3336" s="29" t="str">
        <f t="shared" si="366"/>
        <v>Şubat</v>
      </c>
      <c r="E3336" s="29">
        <f t="shared" si="367"/>
        <v>1</v>
      </c>
      <c r="F3336" s="29">
        <f t="shared" si="368"/>
        <v>7</v>
      </c>
      <c r="G3336" s="29">
        <f t="shared" si="369"/>
        <v>6</v>
      </c>
      <c r="H3336" s="29" t="str">
        <f t="shared" si="370"/>
        <v>Cumartesi</v>
      </c>
    </row>
    <row r="3337" spans="1:8" ht="10.5" customHeight="1" x14ac:dyDescent="0.25">
      <c r="A3337" s="28">
        <v>45340</v>
      </c>
      <c r="B3337" s="29">
        <f t="shared" si="364"/>
        <v>2024</v>
      </c>
      <c r="C3337" s="29">
        <f t="shared" si="365"/>
        <v>2</v>
      </c>
      <c r="D3337" s="29" t="str">
        <f t="shared" si="366"/>
        <v>Şubat</v>
      </c>
      <c r="E3337" s="29">
        <f t="shared" si="367"/>
        <v>1</v>
      </c>
      <c r="F3337" s="29">
        <f t="shared" si="368"/>
        <v>7</v>
      </c>
      <c r="G3337" s="29">
        <f t="shared" si="369"/>
        <v>7</v>
      </c>
      <c r="H3337" s="29" t="str">
        <f t="shared" si="370"/>
        <v>Pazar</v>
      </c>
    </row>
    <row r="3338" spans="1:8" ht="10.5" customHeight="1" x14ac:dyDescent="0.25">
      <c r="A3338" s="28">
        <v>45341</v>
      </c>
      <c r="B3338" s="29">
        <f t="shared" si="364"/>
        <v>2024</v>
      </c>
      <c r="C3338" s="29">
        <f t="shared" si="365"/>
        <v>2</v>
      </c>
      <c r="D3338" s="29" t="str">
        <f t="shared" si="366"/>
        <v>Şubat</v>
      </c>
      <c r="E3338" s="29">
        <f t="shared" si="367"/>
        <v>1</v>
      </c>
      <c r="F3338" s="29">
        <f t="shared" si="368"/>
        <v>8</v>
      </c>
      <c r="G3338" s="29">
        <f t="shared" si="369"/>
        <v>1</v>
      </c>
      <c r="H3338" s="29" t="str">
        <f t="shared" si="370"/>
        <v>Pazartesi</v>
      </c>
    </row>
    <row r="3339" spans="1:8" ht="10.5" customHeight="1" x14ac:dyDescent="0.25">
      <c r="A3339" s="28">
        <v>45342</v>
      </c>
      <c r="B3339" s="29">
        <f t="shared" si="364"/>
        <v>2024</v>
      </c>
      <c r="C3339" s="29">
        <f t="shared" si="365"/>
        <v>2</v>
      </c>
      <c r="D3339" s="29" t="str">
        <f t="shared" si="366"/>
        <v>Şubat</v>
      </c>
      <c r="E3339" s="29">
        <f t="shared" si="367"/>
        <v>1</v>
      </c>
      <c r="F3339" s="29">
        <f t="shared" si="368"/>
        <v>8</v>
      </c>
      <c r="G3339" s="29">
        <f t="shared" si="369"/>
        <v>2</v>
      </c>
      <c r="H3339" s="29" t="str">
        <f t="shared" si="370"/>
        <v>Salı</v>
      </c>
    </row>
    <row r="3340" spans="1:8" ht="10.5" customHeight="1" x14ac:dyDescent="0.25">
      <c r="A3340" s="28">
        <v>45343</v>
      </c>
      <c r="B3340" s="29">
        <f t="shared" si="364"/>
        <v>2024</v>
      </c>
      <c r="C3340" s="29">
        <f t="shared" si="365"/>
        <v>2</v>
      </c>
      <c r="D3340" s="29" t="str">
        <f t="shared" si="366"/>
        <v>Şubat</v>
      </c>
      <c r="E3340" s="29">
        <f t="shared" si="367"/>
        <v>1</v>
      </c>
      <c r="F3340" s="29">
        <f t="shared" si="368"/>
        <v>8</v>
      </c>
      <c r="G3340" s="29">
        <f t="shared" si="369"/>
        <v>3</v>
      </c>
      <c r="H3340" s="29" t="str">
        <f t="shared" si="370"/>
        <v>Çarşamba</v>
      </c>
    </row>
    <row r="3341" spans="1:8" ht="10.5" customHeight="1" x14ac:dyDescent="0.25">
      <c r="A3341" s="28">
        <v>45344</v>
      </c>
      <c r="B3341" s="29">
        <f t="shared" si="364"/>
        <v>2024</v>
      </c>
      <c r="C3341" s="29">
        <f t="shared" si="365"/>
        <v>2</v>
      </c>
      <c r="D3341" s="29" t="str">
        <f t="shared" si="366"/>
        <v>Şubat</v>
      </c>
      <c r="E3341" s="29">
        <f t="shared" si="367"/>
        <v>1</v>
      </c>
      <c r="F3341" s="29">
        <f t="shared" si="368"/>
        <v>8</v>
      </c>
      <c r="G3341" s="29">
        <f t="shared" si="369"/>
        <v>4</v>
      </c>
      <c r="H3341" s="29" t="str">
        <f t="shared" si="370"/>
        <v>Perşembe</v>
      </c>
    </row>
    <row r="3342" spans="1:8" ht="10.5" customHeight="1" x14ac:dyDescent="0.25">
      <c r="A3342" s="28">
        <v>45345</v>
      </c>
      <c r="B3342" s="29">
        <f t="shared" si="364"/>
        <v>2024</v>
      </c>
      <c r="C3342" s="29">
        <f t="shared" si="365"/>
        <v>2</v>
      </c>
      <c r="D3342" s="29" t="str">
        <f t="shared" si="366"/>
        <v>Şubat</v>
      </c>
      <c r="E3342" s="29">
        <f t="shared" si="367"/>
        <v>1</v>
      </c>
      <c r="F3342" s="29">
        <f t="shared" si="368"/>
        <v>8</v>
      </c>
      <c r="G3342" s="29">
        <f t="shared" si="369"/>
        <v>5</v>
      </c>
      <c r="H3342" s="29" t="str">
        <f t="shared" si="370"/>
        <v>Cuma</v>
      </c>
    </row>
    <row r="3343" spans="1:8" ht="10.5" customHeight="1" x14ac:dyDescent="0.25">
      <c r="A3343" s="28">
        <v>45346</v>
      </c>
      <c r="B3343" s="29">
        <f t="shared" si="364"/>
        <v>2024</v>
      </c>
      <c r="C3343" s="29">
        <f t="shared" si="365"/>
        <v>2</v>
      </c>
      <c r="D3343" s="29" t="str">
        <f t="shared" si="366"/>
        <v>Şubat</v>
      </c>
      <c r="E3343" s="29">
        <f t="shared" si="367"/>
        <v>1</v>
      </c>
      <c r="F3343" s="29">
        <f t="shared" si="368"/>
        <v>8</v>
      </c>
      <c r="G3343" s="29">
        <f t="shared" si="369"/>
        <v>6</v>
      </c>
      <c r="H3343" s="29" t="str">
        <f t="shared" si="370"/>
        <v>Cumartesi</v>
      </c>
    </row>
    <row r="3344" spans="1:8" ht="10.5" customHeight="1" x14ac:dyDescent="0.25">
      <c r="A3344" s="28">
        <v>45347</v>
      </c>
      <c r="B3344" s="29">
        <f t="shared" si="364"/>
        <v>2024</v>
      </c>
      <c r="C3344" s="29">
        <f t="shared" si="365"/>
        <v>2</v>
      </c>
      <c r="D3344" s="29" t="str">
        <f t="shared" si="366"/>
        <v>Şubat</v>
      </c>
      <c r="E3344" s="29">
        <f t="shared" si="367"/>
        <v>1</v>
      </c>
      <c r="F3344" s="29">
        <f t="shared" si="368"/>
        <v>8</v>
      </c>
      <c r="G3344" s="29">
        <f t="shared" si="369"/>
        <v>7</v>
      </c>
      <c r="H3344" s="29" t="str">
        <f t="shared" si="370"/>
        <v>Pazar</v>
      </c>
    </row>
    <row r="3345" spans="1:8" ht="10.5" customHeight="1" x14ac:dyDescent="0.25">
      <c r="A3345" s="28">
        <v>45348</v>
      </c>
      <c r="B3345" s="29">
        <f t="shared" si="364"/>
        <v>2024</v>
      </c>
      <c r="C3345" s="29">
        <f t="shared" si="365"/>
        <v>2</v>
      </c>
      <c r="D3345" s="29" t="str">
        <f t="shared" si="366"/>
        <v>Şubat</v>
      </c>
      <c r="E3345" s="29">
        <f t="shared" si="367"/>
        <v>1</v>
      </c>
      <c r="F3345" s="29">
        <f t="shared" si="368"/>
        <v>9</v>
      </c>
      <c r="G3345" s="29">
        <f t="shared" si="369"/>
        <v>1</v>
      </c>
      <c r="H3345" s="29" t="str">
        <f t="shared" si="370"/>
        <v>Pazartesi</v>
      </c>
    </row>
    <row r="3346" spans="1:8" ht="10.5" customHeight="1" x14ac:dyDescent="0.25">
      <c r="A3346" s="28">
        <v>45349</v>
      </c>
      <c r="B3346" s="29">
        <f t="shared" si="364"/>
        <v>2024</v>
      </c>
      <c r="C3346" s="29">
        <f t="shared" si="365"/>
        <v>2</v>
      </c>
      <c r="D3346" s="29" t="str">
        <f t="shared" si="366"/>
        <v>Şubat</v>
      </c>
      <c r="E3346" s="29">
        <f t="shared" si="367"/>
        <v>1</v>
      </c>
      <c r="F3346" s="29">
        <f t="shared" si="368"/>
        <v>9</v>
      </c>
      <c r="G3346" s="29">
        <f t="shared" si="369"/>
        <v>2</v>
      </c>
      <c r="H3346" s="29" t="str">
        <f t="shared" si="370"/>
        <v>Salı</v>
      </c>
    </row>
    <row r="3347" spans="1:8" ht="10.5" customHeight="1" x14ac:dyDescent="0.25">
      <c r="A3347" s="28">
        <v>45350</v>
      </c>
      <c r="B3347" s="29">
        <f t="shared" si="364"/>
        <v>2024</v>
      </c>
      <c r="C3347" s="29">
        <f t="shared" si="365"/>
        <v>2</v>
      </c>
      <c r="D3347" s="29" t="str">
        <f t="shared" si="366"/>
        <v>Şubat</v>
      </c>
      <c r="E3347" s="29">
        <f t="shared" si="367"/>
        <v>1</v>
      </c>
      <c r="F3347" s="29">
        <f t="shared" si="368"/>
        <v>9</v>
      </c>
      <c r="G3347" s="29">
        <f t="shared" si="369"/>
        <v>3</v>
      </c>
      <c r="H3347" s="29" t="str">
        <f t="shared" si="370"/>
        <v>Çarşamba</v>
      </c>
    </row>
    <row r="3348" spans="1:8" ht="10.5" customHeight="1" x14ac:dyDescent="0.25">
      <c r="A3348" s="28">
        <v>45351</v>
      </c>
      <c r="B3348" s="29">
        <f t="shared" si="364"/>
        <v>2024</v>
      </c>
      <c r="C3348" s="29">
        <f t="shared" si="365"/>
        <v>2</v>
      </c>
      <c r="D3348" s="29" t="str">
        <f t="shared" si="366"/>
        <v>Şubat</v>
      </c>
      <c r="E3348" s="29">
        <f t="shared" si="367"/>
        <v>1</v>
      </c>
      <c r="F3348" s="29">
        <f t="shared" si="368"/>
        <v>9</v>
      </c>
      <c r="G3348" s="29">
        <f t="shared" si="369"/>
        <v>4</v>
      </c>
      <c r="H3348" s="29" t="str">
        <f t="shared" si="370"/>
        <v>Perşembe</v>
      </c>
    </row>
    <row r="3349" spans="1:8" ht="10.5" customHeight="1" x14ac:dyDescent="0.25">
      <c r="A3349" s="28">
        <v>45352</v>
      </c>
      <c r="B3349" s="29">
        <f t="shared" si="364"/>
        <v>2024</v>
      </c>
      <c r="C3349" s="29">
        <f t="shared" si="365"/>
        <v>3</v>
      </c>
      <c r="D3349" s="29" t="str">
        <f t="shared" si="366"/>
        <v>Mart</v>
      </c>
      <c r="E3349" s="29">
        <f t="shared" si="367"/>
        <v>1</v>
      </c>
      <c r="F3349" s="29">
        <f t="shared" si="368"/>
        <v>9</v>
      </c>
      <c r="G3349" s="29">
        <f t="shared" si="369"/>
        <v>5</v>
      </c>
      <c r="H3349" s="29" t="str">
        <f t="shared" si="370"/>
        <v>Cuma</v>
      </c>
    </row>
    <row r="3350" spans="1:8" ht="10.5" customHeight="1" x14ac:dyDescent="0.25">
      <c r="A3350" s="28">
        <v>45353</v>
      </c>
      <c r="B3350" s="29">
        <f t="shared" si="364"/>
        <v>2024</v>
      </c>
      <c r="C3350" s="29">
        <f t="shared" si="365"/>
        <v>3</v>
      </c>
      <c r="D3350" s="29" t="str">
        <f t="shared" si="366"/>
        <v>Mart</v>
      </c>
      <c r="E3350" s="29">
        <f t="shared" si="367"/>
        <v>1</v>
      </c>
      <c r="F3350" s="29">
        <f t="shared" si="368"/>
        <v>9</v>
      </c>
      <c r="G3350" s="29">
        <f t="shared" si="369"/>
        <v>6</v>
      </c>
      <c r="H3350" s="29" t="str">
        <f t="shared" si="370"/>
        <v>Cumartesi</v>
      </c>
    </row>
    <row r="3351" spans="1:8" ht="10.5" customHeight="1" x14ac:dyDescent="0.25">
      <c r="A3351" s="28">
        <v>45354</v>
      </c>
      <c r="B3351" s="29">
        <f t="shared" si="364"/>
        <v>2024</v>
      </c>
      <c r="C3351" s="29">
        <f t="shared" si="365"/>
        <v>3</v>
      </c>
      <c r="D3351" s="29" t="str">
        <f t="shared" si="366"/>
        <v>Mart</v>
      </c>
      <c r="E3351" s="29">
        <f t="shared" si="367"/>
        <v>1</v>
      </c>
      <c r="F3351" s="29">
        <f t="shared" si="368"/>
        <v>9</v>
      </c>
      <c r="G3351" s="29">
        <f t="shared" si="369"/>
        <v>7</v>
      </c>
      <c r="H3351" s="29" t="str">
        <f t="shared" si="370"/>
        <v>Pazar</v>
      </c>
    </row>
    <row r="3352" spans="1:8" ht="10.5" customHeight="1" x14ac:dyDescent="0.25">
      <c r="A3352" s="28">
        <v>45355</v>
      </c>
      <c r="B3352" s="29">
        <f t="shared" si="364"/>
        <v>2024</v>
      </c>
      <c r="C3352" s="29">
        <f t="shared" si="365"/>
        <v>3</v>
      </c>
      <c r="D3352" s="29" t="str">
        <f t="shared" si="366"/>
        <v>Mart</v>
      </c>
      <c r="E3352" s="29">
        <f t="shared" si="367"/>
        <v>1</v>
      </c>
      <c r="F3352" s="29">
        <f t="shared" si="368"/>
        <v>10</v>
      </c>
      <c r="G3352" s="29">
        <f t="shared" si="369"/>
        <v>1</v>
      </c>
      <c r="H3352" s="29" t="str">
        <f t="shared" si="370"/>
        <v>Pazartesi</v>
      </c>
    </row>
    <row r="3353" spans="1:8" ht="10.5" customHeight="1" x14ac:dyDescent="0.25">
      <c r="A3353" s="28">
        <v>45356</v>
      </c>
      <c r="B3353" s="29">
        <f t="shared" si="364"/>
        <v>2024</v>
      </c>
      <c r="C3353" s="29">
        <f t="shared" si="365"/>
        <v>3</v>
      </c>
      <c r="D3353" s="29" t="str">
        <f t="shared" si="366"/>
        <v>Mart</v>
      </c>
      <c r="E3353" s="29">
        <f t="shared" si="367"/>
        <v>1</v>
      </c>
      <c r="F3353" s="29">
        <f t="shared" si="368"/>
        <v>10</v>
      </c>
      <c r="G3353" s="29">
        <f t="shared" si="369"/>
        <v>2</v>
      </c>
      <c r="H3353" s="29" t="str">
        <f t="shared" si="370"/>
        <v>Salı</v>
      </c>
    </row>
    <row r="3354" spans="1:8" ht="10.5" customHeight="1" x14ac:dyDescent="0.25">
      <c r="A3354" s="28">
        <v>45357</v>
      </c>
      <c r="B3354" s="29">
        <f t="shared" si="364"/>
        <v>2024</v>
      </c>
      <c r="C3354" s="29">
        <f t="shared" si="365"/>
        <v>3</v>
      </c>
      <c r="D3354" s="29" t="str">
        <f t="shared" si="366"/>
        <v>Mart</v>
      </c>
      <c r="E3354" s="29">
        <f t="shared" si="367"/>
        <v>1</v>
      </c>
      <c r="F3354" s="29">
        <f t="shared" si="368"/>
        <v>10</v>
      </c>
      <c r="G3354" s="29">
        <f t="shared" si="369"/>
        <v>3</v>
      </c>
      <c r="H3354" s="29" t="str">
        <f t="shared" si="370"/>
        <v>Çarşamba</v>
      </c>
    </row>
    <row r="3355" spans="1:8" ht="10.5" customHeight="1" x14ac:dyDescent="0.25">
      <c r="A3355" s="28">
        <v>45358</v>
      </c>
      <c r="B3355" s="29">
        <f t="shared" si="364"/>
        <v>2024</v>
      </c>
      <c r="C3355" s="29">
        <f t="shared" si="365"/>
        <v>3</v>
      </c>
      <c r="D3355" s="29" t="str">
        <f t="shared" si="366"/>
        <v>Mart</v>
      </c>
      <c r="E3355" s="29">
        <f t="shared" si="367"/>
        <v>1</v>
      </c>
      <c r="F3355" s="29">
        <f t="shared" si="368"/>
        <v>10</v>
      </c>
      <c r="G3355" s="29">
        <f t="shared" si="369"/>
        <v>4</v>
      </c>
      <c r="H3355" s="29" t="str">
        <f t="shared" si="370"/>
        <v>Perşembe</v>
      </c>
    </row>
    <row r="3356" spans="1:8" ht="10.5" customHeight="1" x14ac:dyDescent="0.25">
      <c r="A3356" s="28">
        <v>45359</v>
      </c>
      <c r="B3356" s="29">
        <f t="shared" si="364"/>
        <v>2024</v>
      </c>
      <c r="C3356" s="29">
        <f t="shared" si="365"/>
        <v>3</v>
      </c>
      <c r="D3356" s="29" t="str">
        <f t="shared" si="366"/>
        <v>Mart</v>
      </c>
      <c r="E3356" s="29">
        <f t="shared" si="367"/>
        <v>1</v>
      </c>
      <c r="F3356" s="29">
        <f t="shared" si="368"/>
        <v>10</v>
      </c>
      <c r="G3356" s="29">
        <f t="shared" si="369"/>
        <v>5</v>
      </c>
      <c r="H3356" s="29" t="str">
        <f t="shared" si="370"/>
        <v>Cuma</v>
      </c>
    </row>
    <row r="3357" spans="1:8" ht="10.5" customHeight="1" x14ac:dyDescent="0.25">
      <c r="A3357" s="28">
        <v>45360</v>
      </c>
      <c r="B3357" s="29">
        <f t="shared" si="364"/>
        <v>2024</v>
      </c>
      <c r="C3357" s="29">
        <f t="shared" si="365"/>
        <v>3</v>
      </c>
      <c r="D3357" s="29" t="str">
        <f t="shared" si="366"/>
        <v>Mart</v>
      </c>
      <c r="E3357" s="29">
        <f t="shared" si="367"/>
        <v>1</v>
      </c>
      <c r="F3357" s="29">
        <f t="shared" si="368"/>
        <v>10</v>
      </c>
      <c r="G3357" s="29">
        <f t="shared" si="369"/>
        <v>6</v>
      </c>
      <c r="H3357" s="29" t="str">
        <f t="shared" si="370"/>
        <v>Cumartesi</v>
      </c>
    </row>
    <row r="3358" spans="1:8" ht="10.5" customHeight="1" x14ac:dyDescent="0.25">
      <c r="A3358" s="28">
        <v>45361</v>
      </c>
      <c r="B3358" s="29">
        <f t="shared" si="364"/>
        <v>2024</v>
      </c>
      <c r="C3358" s="29">
        <f t="shared" si="365"/>
        <v>3</v>
      </c>
      <c r="D3358" s="29" t="str">
        <f t="shared" si="366"/>
        <v>Mart</v>
      </c>
      <c r="E3358" s="29">
        <f t="shared" si="367"/>
        <v>1</v>
      </c>
      <c r="F3358" s="29">
        <f t="shared" si="368"/>
        <v>10</v>
      </c>
      <c r="G3358" s="29">
        <f t="shared" si="369"/>
        <v>7</v>
      </c>
      <c r="H3358" s="29" t="str">
        <f t="shared" si="370"/>
        <v>Pazar</v>
      </c>
    </row>
    <row r="3359" spans="1:8" ht="10.5" customHeight="1" x14ac:dyDescent="0.25">
      <c r="A3359" s="28">
        <v>45362</v>
      </c>
      <c r="B3359" s="29">
        <f t="shared" si="364"/>
        <v>2024</v>
      </c>
      <c r="C3359" s="29">
        <f t="shared" si="365"/>
        <v>3</v>
      </c>
      <c r="D3359" s="29" t="str">
        <f t="shared" si="366"/>
        <v>Mart</v>
      </c>
      <c r="E3359" s="29">
        <f t="shared" si="367"/>
        <v>1</v>
      </c>
      <c r="F3359" s="29">
        <f t="shared" si="368"/>
        <v>11</v>
      </c>
      <c r="G3359" s="29">
        <f t="shared" si="369"/>
        <v>1</v>
      </c>
      <c r="H3359" s="29" t="str">
        <f t="shared" si="370"/>
        <v>Pazartesi</v>
      </c>
    </row>
    <row r="3360" spans="1:8" ht="10.5" customHeight="1" x14ac:dyDescent="0.25">
      <c r="A3360" s="28">
        <v>45363</v>
      </c>
      <c r="B3360" s="29">
        <f t="shared" si="364"/>
        <v>2024</v>
      </c>
      <c r="C3360" s="29">
        <f t="shared" si="365"/>
        <v>3</v>
      </c>
      <c r="D3360" s="29" t="str">
        <f t="shared" si="366"/>
        <v>Mart</v>
      </c>
      <c r="E3360" s="29">
        <f t="shared" si="367"/>
        <v>1</v>
      </c>
      <c r="F3360" s="29">
        <f t="shared" si="368"/>
        <v>11</v>
      </c>
      <c r="G3360" s="29">
        <f t="shared" si="369"/>
        <v>2</v>
      </c>
      <c r="H3360" s="29" t="str">
        <f t="shared" si="370"/>
        <v>Salı</v>
      </c>
    </row>
    <row r="3361" spans="1:8" ht="10.5" customHeight="1" x14ac:dyDescent="0.25">
      <c r="A3361" s="28">
        <v>45364</v>
      </c>
      <c r="B3361" s="29">
        <f t="shared" si="364"/>
        <v>2024</v>
      </c>
      <c r="C3361" s="29">
        <f t="shared" si="365"/>
        <v>3</v>
      </c>
      <c r="D3361" s="29" t="str">
        <f t="shared" si="366"/>
        <v>Mart</v>
      </c>
      <c r="E3361" s="29">
        <f t="shared" si="367"/>
        <v>1</v>
      </c>
      <c r="F3361" s="29">
        <f t="shared" si="368"/>
        <v>11</v>
      </c>
      <c r="G3361" s="29">
        <f t="shared" si="369"/>
        <v>3</v>
      </c>
      <c r="H3361" s="29" t="str">
        <f t="shared" si="370"/>
        <v>Çarşamba</v>
      </c>
    </row>
    <row r="3362" spans="1:8" ht="10.5" customHeight="1" x14ac:dyDescent="0.25">
      <c r="A3362" s="28">
        <v>45365</v>
      </c>
      <c r="B3362" s="29">
        <f t="shared" si="364"/>
        <v>2024</v>
      </c>
      <c r="C3362" s="29">
        <f t="shared" si="365"/>
        <v>3</v>
      </c>
      <c r="D3362" s="29" t="str">
        <f t="shared" si="366"/>
        <v>Mart</v>
      </c>
      <c r="E3362" s="29">
        <f t="shared" si="367"/>
        <v>1</v>
      </c>
      <c r="F3362" s="29">
        <f t="shared" si="368"/>
        <v>11</v>
      </c>
      <c r="G3362" s="29">
        <f t="shared" si="369"/>
        <v>4</v>
      </c>
      <c r="H3362" s="29" t="str">
        <f t="shared" si="370"/>
        <v>Perşembe</v>
      </c>
    </row>
    <row r="3363" spans="1:8" ht="10.5" customHeight="1" x14ac:dyDescent="0.25">
      <c r="A3363" s="28">
        <v>45366</v>
      </c>
      <c r="B3363" s="29">
        <f t="shared" si="364"/>
        <v>2024</v>
      </c>
      <c r="C3363" s="29">
        <f t="shared" si="365"/>
        <v>3</v>
      </c>
      <c r="D3363" s="29" t="str">
        <f t="shared" si="366"/>
        <v>Mart</v>
      </c>
      <c r="E3363" s="29">
        <f t="shared" si="367"/>
        <v>1</v>
      </c>
      <c r="F3363" s="29">
        <f t="shared" si="368"/>
        <v>11</v>
      </c>
      <c r="G3363" s="29">
        <f t="shared" si="369"/>
        <v>5</v>
      </c>
      <c r="H3363" s="29" t="str">
        <f t="shared" si="370"/>
        <v>Cuma</v>
      </c>
    </row>
    <row r="3364" spans="1:8" ht="10.5" customHeight="1" x14ac:dyDescent="0.25">
      <c r="A3364" s="28">
        <v>45367</v>
      </c>
      <c r="B3364" s="29">
        <f t="shared" si="364"/>
        <v>2024</v>
      </c>
      <c r="C3364" s="29">
        <f t="shared" si="365"/>
        <v>3</v>
      </c>
      <c r="D3364" s="29" t="str">
        <f t="shared" si="366"/>
        <v>Mart</v>
      </c>
      <c r="E3364" s="29">
        <f t="shared" si="367"/>
        <v>1</v>
      </c>
      <c r="F3364" s="29">
        <f t="shared" si="368"/>
        <v>11</v>
      </c>
      <c r="G3364" s="29">
        <f t="shared" si="369"/>
        <v>6</v>
      </c>
      <c r="H3364" s="29" t="str">
        <f t="shared" si="370"/>
        <v>Cumartesi</v>
      </c>
    </row>
    <row r="3365" spans="1:8" ht="10.5" customHeight="1" x14ac:dyDescent="0.25">
      <c r="A3365" s="28">
        <v>45368</v>
      </c>
      <c r="B3365" s="29">
        <f t="shared" si="364"/>
        <v>2024</v>
      </c>
      <c r="C3365" s="29">
        <f t="shared" si="365"/>
        <v>3</v>
      </c>
      <c r="D3365" s="29" t="str">
        <f t="shared" si="366"/>
        <v>Mart</v>
      </c>
      <c r="E3365" s="29">
        <f t="shared" si="367"/>
        <v>1</v>
      </c>
      <c r="F3365" s="29">
        <f t="shared" si="368"/>
        <v>11</v>
      </c>
      <c r="G3365" s="29">
        <f t="shared" si="369"/>
        <v>7</v>
      </c>
      <c r="H3365" s="29" t="str">
        <f t="shared" si="370"/>
        <v>Pazar</v>
      </c>
    </row>
    <row r="3366" spans="1:8" ht="10.5" customHeight="1" x14ac:dyDescent="0.25">
      <c r="A3366" s="28">
        <v>45369</v>
      </c>
      <c r="B3366" s="29">
        <f t="shared" si="364"/>
        <v>2024</v>
      </c>
      <c r="C3366" s="29">
        <f t="shared" si="365"/>
        <v>3</v>
      </c>
      <c r="D3366" s="29" t="str">
        <f t="shared" si="366"/>
        <v>Mart</v>
      </c>
      <c r="E3366" s="29">
        <f t="shared" si="367"/>
        <v>1</v>
      </c>
      <c r="F3366" s="29">
        <f t="shared" si="368"/>
        <v>12</v>
      </c>
      <c r="G3366" s="29">
        <f t="shared" si="369"/>
        <v>1</v>
      </c>
      <c r="H3366" s="29" t="str">
        <f t="shared" si="370"/>
        <v>Pazartesi</v>
      </c>
    </row>
    <row r="3367" spans="1:8" ht="10.5" customHeight="1" x14ac:dyDescent="0.25">
      <c r="A3367" s="28">
        <v>45370</v>
      </c>
      <c r="B3367" s="29">
        <f t="shared" si="364"/>
        <v>2024</v>
      </c>
      <c r="C3367" s="29">
        <f t="shared" si="365"/>
        <v>3</v>
      </c>
      <c r="D3367" s="29" t="str">
        <f t="shared" si="366"/>
        <v>Mart</v>
      </c>
      <c r="E3367" s="29">
        <f t="shared" si="367"/>
        <v>1</v>
      </c>
      <c r="F3367" s="29">
        <f t="shared" si="368"/>
        <v>12</v>
      </c>
      <c r="G3367" s="29">
        <f t="shared" si="369"/>
        <v>2</v>
      </c>
      <c r="H3367" s="29" t="str">
        <f t="shared" si="370"/>
        <v>Salı</v>
      </c>
    </row>
    <row r="3368" spans="1:8" ht="10.5" customHeight="1" x14ac:dyDescent="0.25">
      <c r="A3368" s="28">
        <v>45371</v>
      </c>
      <c r="B3368" s="29">
        <f t="shared" si="364"/>
        <v>2024</v>
      </c>
      <c r="C3368" s="29">
        <f t="shared" si="365"/>
        <v>3</v>
      </c>
      <c r="D3368" s="29" t="str">
        <f t="shared" si="366"/>
        <v>Mart</v>
      </c>
      <c r="E3368" s="29">
        <f t="shared" si="367"/>
        <v>1</v>
      </c>
      <c r="F3368" s="29">
        <f t="shared" si="368"/>
        <v>12</v>
      </c>
      <c r="G3368" s="29">
        <f t="shared" si="369"/>
        <v>3</v>
      </c>
      <c r="H3368" s="29" t="str">
        <f t="shared" si="370"/>
        <v>Çarşamba</v>
      </c>
    </row>
    <row r="3369" spans="1:8" ht="10.5" customHeight="1" x14ac:dyDescent="0.25">
      <c r="A3369" s="28">
        <v>45372</v>
      </c>
      <c r="B3369" s="29">
        <f t="shared" si="364"/>
        <v>2024</v>
      </c>
      <c r="C3369" s="29">
        <f t="shared" si="365"/>
        <v>3</v>
      </c>
      <c r="D3369" s="29" t="str">
        <f t="shared" si="366"/>
        <v>Mart</v>
      </c>
      <c r="E3369" s="29">
        <f t="shared" si="367"/>
        <v>1</v>
      </c>
      <c r="F3369" s="29">
        <f t="shared" si="368"/>
        <v>12</v>
      </c>
      <c r="G3369" s="29">
        <f t="shared" si="369"/>
        <v>4</v>
      </c>
      <c r="H3369" s="29" t="str">
        <f t="shared" si="370"/>
        <v>Perşembe</v>
      </c>
    </row>
    <row r="3370" spans="1:8" ht="10.5" customHeight="1" x14ac:dyDescent="0.25">
      <c r="A3370" s="28">
        <v>45373</v>
      </c>
      <c r="B3370" s="29">
        <f t="shared" si="364"/>
        <v>2024</v>
      </c>
      <c r="C3370" s="29">
        <f t="shared" si="365"/>
        <v>3</v>
      </c>
      <c r="D3370" s="29" t="str">
        <f t="shared" si="366"/>
        <v>Mart</v>
      </c>
      <c r="E3370" s="29">
        <f t="shared" si="367"/>
        <v>1</v>
      </c>
      <c r="F3370" s="29">
        <f t="shared" si="368"/>
        <v>12</v>
      </c>
      <c r="G3370" s="29">
        <f t="shared" si="369"/>
        <v>5</v>
      </c>
      <c r="H3370" s="29" t="str">
        <f t="shared" si="370"/>
        <v>Cuma</v>
      </c>
    </row>
    <row r="3371" spans="1:8" ht="10.5" customHeight="1" x14ac:dyDescent="0.25">
      <c r="A3371" s="28">
        <v>45374</v>
      </c>
      <c r="B3371" s="29">
        <f t="shared" si="364"/>
        <v>2024</v>
      </c>
      <c r="C3371" s="29">
        <f t="shared" si="365"/>
        <v>3</v>
      </c>
      <c r="D3371" s="29" t="str">
        <f t="shared" si="366"/>
        <v>Mart</v>
      </c>
      <c r="E3371" s="29">
        <f t="shared" si="367"/>
        <v>1</v>
      </c>
      <c r="F3371" s="29">
        <f t="shared" si="368"/>
        <v>12</v>
      </c>
      <c r="G3371" s="29">
        <f t="shared" si="369"/>
        <v>6</v>
      </c>
      <c r="H3371" s="29" t="str">
        <f t="shared" si="370"/>
        <v>Cumartesi</v>
      </c>
    </row>
    <row r="3372" spans="1:8" ht="10.5" customHeight="1" x14ac:dyDescent="0.25">
      <c r="A3372" s="28">
        <v>45375</v>
      </c>
      <c r="B3372" s="29">
        <f t="shared" si="364"/>
        <v>2024</v>
      </c>
      <c r="C3372" s="29">
        <f t="shared" si="365"/>
        <v>3</v>
      </c>
      <c r="D3372" s="29" t="str">
        <f t="shared" si="366"/>
        <v>Mart</v>
      </c>
      <c r="E3372" s="29">
        <f t="shared" si="367"/>
        <v>1</v>
      </c>
      <c r="F3372" s="29">
        <f t="shared" si="368"/>
        <v>12</v>
      </c>
      <c r="G3372" s="29">
        <f t="shared" si="369"/>
        <v>7</v>
      </c>
      <c r="H3372" s="29" t="str">
        <f t="shared" si="370"/>
        <v>Pazar</v>
      </c>
    </row>
    <row r="3373" spans="1:8" ht="10.5" customHeight="1" x14ac:dyDescent="0.25">
      <c r="A3373" s="28">
        <v>45376</v>
      </c>
      <c r="B3373" s="29">
        <f t="shared" si="364"/>
        <v>2024</v>
      </c>
      <c r="C3373" s="29">
        <f t="shared" si="365"/>
        <v>3</v>
      </c>
      <c r="D3373" s="29" t="str">
        <f t="shared" si="366"/>
        <v>Mart</v>
      </c>
      <c r="E3373" s="29">
        <f t="shared" si="367"/>
        <v>1</v>
      </c>
      <c r="F3373" s="29">
        <f t="shared" si="368"/>
        <v>13</v>
      </c>
      <c r="G3373" s="29">
        <f t="shared" si="369"/>
        <v>1</v>
      </c>
      <c r="H3373" s="29" t="str">
        <f t="shared" si="370"/>
        <v>Pazartesi</v>
      </c>
    </row>
    <row r="3374" spans="1:8" ht="10.5" customHeight="1" x14ac:dyDescent="0.25">
      <c r="A3374" s="28">
        <v>45377</v>
      </c>
      <c r="B3374" s="29">
        <f t="shared" si="364"/>
        <v>2024</v>
      </c>
      <c r="C3374" s="29">
        <f t="shared" si="365"/>
        <v>3</v>
      </c>
      <c r="D3374" s="29" t="str">
        <f t="shared" si="366"/>
        <v>Mart</v>
      </c>
      <c r="E3374" s="29">
        <f t="shared" si="367"/>
        <v>1</v>
      </c>
      <c r="F3374" s="29">
        <f t="shared" si="368"/>
        <v>13</v>
      </c>
      <c r="G3374" s="29">
        <f t="shared" si="369"/>
        <v>2</v>
      </c>
      <c r="H3374" s="29" t="str">
        <f t="shared" si="370"/>
        <v>Salı</v>
      </c>
    </row>
    <row r="3375" spans="1:8" ht="10.5" customHeight="1" x14ac:dyDescent="0.25">
      <c r="A3375" s="28">
        <v>45378</v>
      </c>
      <c r="B3375" s="29">
        <f t="shared" si="364"/>
        <v>2024</v>
      </c>
      <c r="C3375" s="29">
        <f t="shared" si="365"/>
        <v>3</v>
      </c>
      <c r="D3375" s="29" t="str">
        <f t="shared" si="366"/>
        <v>Mart</v>
      </c>
      <c r="E3375" s="29">
        <f t="shared" si="367"/>
        <v>1</v>
      </c>
      <c r="F3375" s="29">
        <f t="shared" si="368"/>
        <v>13</v>
      </c>
      <c r="G3375" s="29">
        <f t="shared" si="369"/>
        <v>3</v>
      </c>
      <c r="H3375" s="29" t="str">
        <f t="shared" si="370"/>
        <v>Çarşamba</v>
      </c>
    </row>
    <row r="3376" spans="1:8" ht="10.5" customHeight="1" x14ac:dyDescent="0.25">
      <c r="A3376" s="28">
        <v>45379</v>
      </c>
      <c r="B3376" s="29">
        <f t="shared" si="364"/>
        <v>2024</v>
      </c>
      <c r="C3376" s="29">
        <f t="shared" si="365"/>
        <v>3</v>
      </c>
      <c r="D3376" s="29" t="str">
        <f t="shared" si="366"/>
        <v>Mart</v>
      </c>
      <c r="E3376" s="29">
        <f t="shared" si="367"/>
        <v>1</v>
      </c>
      <c r="F3376" s="29">
        <f t="shared" si="368"/>
        <v>13</v>
      </c>
      <c r="G3376" s="29">
        <f t="shared" si="369"/>
        <v>4</v>
      </c>
      <c r="H3376" s="29" t="str">
        <f t="shared" si="370"/>
        <v>Perşembe</v>
      </c>
    </row>
    <row r="3377" spans="1:8" ht="10.5" customHeight="1" x14ac:dyDescent="0.25">
      <c r="A3377" s="28">
        <v>45380</v>
      </c>
      <c r="B3377" s="29">
        <f t="shared" si="364"/>
        <v>2024</v>
      </c>
      <c r="C3377" s="29">
        <f t="shared" si="365"/>
        <v>3</v>
      </c>
      <c r="D3377" s="29" t="str">
        <f t="shared" si="366"/>
        <v>Mart</v>
      </c>
      <c r="E3377" s="29">
        <f t="shared" si="367"/>
        <v>1</v>
      </c>
      <c r="F3377" s="29">
        <f t="shared" si="368"/>
        <v>13</v>
      </c>
      <c r="G3377" s="29">
        <f t="shared" si="369"/>
        <v>5</v>
      </c>
      <c r="H3377" s="29" t="str">
        <f t="shared" si="370"/>
        <v>Cuma</v>
      </c>
    </row>
    <row r="3378" spans="1:8" ht="10.5" customHeight="1" x14ac:dyDescent="0.25">
      <c r="A3378" s="28">
        <v>45381</v>
      </c>
      <c r="B3378" s="29">
        <f t="shared" si="364"/>
        <v>2024</v>
      </c>
      <c r="C3378" s="29">
        <f t="shared" si="365"/>
        <v>3</v>
      </c>
      <c r="D3378" s="29" t="str">
        <f t="shared" si="366"/>
        <v>Mart</v>
      </c>
      <c r="E3378" s="29">
        <f t="shared" si="367"/>
        <v>1</v>
      </c>
      <c r="F3378" s="29">
        <f t="shared" si="368"/>
        <v>13</v>
      </c>
      <c r="G3378" s="29">
        <f t="shared" si="369"/>
        <v>6</v>
      </c>
      <c r="H3378" s="29" t="str">
        <f t="shared" si="370"/>
        <v>Cumartesi</v>
      </c>
    </row>
    <row r="3379" spans="1:8" ht="10.5" customHeight="1" x14ac:dyDescent="0.25">
      <c r="A3379" s="28">
        <v>45382</v>
      </c>
      <c r="B3379" s="29">
        <f t="shared" si="364"/>
        <v>2024</v>
      </c>
      <c r="C3379" s="29">
        <f t="shared" si="365"/>
        <v>3</v>
      </c>
      <c r="D3379" s="29" t="str">
        <f t="shared" si="366"/>
        <v>Mart</v>
      </c>
      <c r="E3379" s="29">
        <f t="shared" si="367"/>
        <v>1</v>
      </c>
      <c r="F3379" s="29">
        <f t="shared" si="368"/>
        <v>13</v>
      </c>
      <c r="G3379" s="29">
        <f t="shared" si="369"/>
        <v>7</v>
      </c>
      <c r="H3379" s="29" t="str">
        <f t="shared" si="370"/>
        <v>Pazar</v>
      </c>
    </row>
    <row r="3380" spans="1:8" ht="10.5" customHeight="1" x14ac:dyDescent="0.25">
      <c r="A3380" s="28">
        <v>45383</v>
      </c>
      <c r="B3380" s="29">
        <f t="shared" si="364"/>
        <v>2024</v>
      </c>
      <c r="C3380" s="29">
        <f t="shared" si="365"/>
        <v>4</v>
      </c>
      <c r="D3380" s="29" t="str">
        <f t="shared" si="366"/>
        <v>Nisan</v>
      </c>
      <c r="E3380" s="29">
        <f t="shared" si="367"/>
        <v>2</v>
      </c>
      <c r="F3380" s="29">
        <f t="shared" si="368"/>
        <v>14</v>
      </c>
      <c r="G3380" s="29">
        <f t="shared" si="369"/>
        <v>1</v>
      </c>
      <c r="H3380" s="29" t="str">
        <f t="shared" si="370"/>
        <v>Pazartesi</v>
      </c>
    </row>
    <row r="3381" spans="1:8" ht="10.5" customHeight="1" x14ac:dyDescent="0.25">
      <c r="A3381" s="28">
        <v>45384</v>
      </c>
      <c r="B3381" s="29">
        <f t="shared" si="364"/>
        <v>2024</v>
      </c>
      <c r="C3381" s="29">
        <f t="shared" si="365"/>
        <v>4</v>
      </c>
      <c r="D3381" s="29" t="str">
        <f t="shared" si="366"/>
        <v>Nisan</v>
      </c>
      <c r="E3381" s="29">
        <f t="shared" si="367"/>
        <v>2</v>
      </c>
      <c r="F3381" s="29">
        <f t="shared" si="368"/>
        <v>14</v>
      </c>
      <c r="G3381" s="29">
        <f t="shared" si="369"/>
        <v>2</v>
      </c>
      <c r="H3381" s="29" t="str">
        <f t="shared" si="370"/>
        <v>Salı</v>
      </c>
    </row>
    <row r="3382" spans="1:8" ht="10.5" customHeight="1" x14ac:dyDescent="0.25">
      <c r="A3382" s="28">
        <v>45385</v>
      </c>
      <c r="B3382" s="29">
        <f t="shared" si="364"/>
        <v>2024</v>
      </c>
      <c r="C3382" s="29">
        <f t="shared" si="365"/>
        <v>4</v>
      </c>
      <c r="D3382" s="29" t="str">
        <f t="shared" si="366"/>
        <v>Nisan</v>
      </c>
      <c r="E3382" s="29">
        <f t="shared" si="367"/>
        <v>2</v>
      </c>
      <c r="F3382" s="29">
        <f t="shared" si="368"/>
        <v>14</v>
      </c>
      <c r="G3382" s="29">
        <f t="shared" si="369"/>
        <v>3</v>
      </c>
      <c r="H3382" s="29" t="str">
        <f t="shared" si="370"/>
        <v>Çarşamba</v>
      </c>
    </row>
    <row r="3383" spans="1:8" ht="10.5" customHeight="1" x14ac:dyDescent="0.25">
      <c r="A3383" s="28">
        <v>45386</v>
      </c>
      <c r="B3383" s="29">
        <f t="shared" si="364"/>
        <v>2024</v>
      </c>
      <c r="C3383" s="29">
        <f t="shared" si="365"/>
        <v>4</v>
      </c>
      <c r="D3383" s="29" t="str">
        <f t="shared" si="366"/>
        <v>Nisan</v>
      </c>
      <c r="E3383" s="29">
        <f t="shared" si="367"/>
        <v>2</v>
      </c>
      <c r="F3383" s="29">
        <f t="shared" si="368"/>
        <v>14</v>
      </c>
      <c r="G3383" s="29">
        <f t="shared" si="369"/>
        <v>4</v>
      </c>
      <c r="H3383" s="29" t="str">
        <f t="shared" si="370"/>
        <v>Perşembe</v>
      </c>
    </row>
    <row r="3384" spans="1:8" ht="10.5" customHeight="1" x14ac:dyDescent="0.25">
      <c r="A3384" s="28">
        <v>45387</v>
      </c>
      <c r="B3384" s="29">
        <f t="shared" si="364"/>
        <v>2024</v>
      </c>
      <c r="C3384" s="29">
        <f t="shared" si="365"/>
        <v>4</v>
      </c>
      <c r="D3384" s="29" t="str">
        <f t="shared" si="366"/>
        <v>Nisan</v>
      </c>
      <c r="E3384" s="29">
        <f t="shared" si="367"/>
        <v>2</v>
      </c>
      <c r="F3384" s="29">
        <f t="shared" si="368"/>
        <v>14</v>
      </c>
      <c r="G3384" s="29">
        <f t="shared" si="369"/>
        <v>5</v>
      </c>
      <c r="H3384" s="29" t="str">
        <f t="shared" si="370"/>
        <v>Cuma</v>
      </c>
    </row>
    <row r="3385" spans="1:8" ht="10.5" customHeight="1" x14ac:dyDescent="0.25">
      <c r="A3385" s="28">
        <v>45388</v>
      </c>
      <c r="B3385" s="29">
        <f t="shared" si="364"/>
        <v>2024</v>
      </c>
      <c r="C3385" s="29">
        <f t="shared" si="365"/>
        <v>4</v>
      </c>
      <c r="D3385" s="29" t="str">
        <f t="shared" si="366"/>
        <v>Nisan</v>
      </c>
      <c r="E3385" s="29">
        <f t="shared" si="367"/>
        <v>2</v>
      </c>
      <c r="F3385" s="29">
        <f t="shared" si="368"/>
        <v>14</v>
      </c>
      <c r="G3385" s="29">
        <f t="shared" si="369"/>
        <v>6</v>
      </c>
      <c r="H3385" s="29" t="str">
        <f t="shared" si="370"/>
        <v>Cumartesi</v>
      </c>
    </row>
    <row r="3386" spans="1:8" ht="10.5" customHeight="1" x14ac:dyDescent="0.25">
      <c r="A3386" s="28">
        <v>45389</v>
      </c>
      <c r="B3386" s="29">
        <f t="shared" si="364"/>
        <v>2024</v>
      </c>
      <c r="C3386" s="29">
        <f t="shared" si="365"/>
        <v>4</v>
      </c>
      <c r="D3386" s="29" t="str">
        <f t="shared" si="366"/>
        <v>Nisan</v>
      </c>
      <c r="E3386" s="29">
        <f t="shared" si="367"/>
        <v>2</v>
      </c>
      <c r="F3386" s="29">
        <f t="shared" si="368"/>
        <v>14</v>
      </c>
      <c r="G3386" s="29">
        <f t="shared" si="369"/>
        <v>7</v>
      </c>
      <c r="H3386" s="29" t="str">
        <f t="shared" si="370"/>
        <v>Pazar</v>
      </c>
    </row>
    <row r="3387" spans="1:8" ht="10.5" customHeight="1" x14ac:dyDescent="0.25">
      <c r="A3387" s="28">
        <v>45390</v>
      </c>
      <c r="B3387" s="29">
        <f t="shared" si="364"/>
        <v>2024</v>
      </c>
      <c r="C3387" s="29">
        <f t="shared" si="365"/>
        <v>4</v>
      </c>
      <c r="D3387" s="29" t="str">
        <f t="shared" si="366"/>
        <v>Nisan</v>
      </c>
      <c r="E3387" s="29">
        <f t="shared" si="367"/>
        <v>2</v>
      </c>
      <c r="F3387" s="29">
        <f t="shared" si="368"/>
        <v>15</v>
      </c>
      <c r="G3387" s="29">
        <f t="shared" si="369"/>
        <v>1</v>
      </c>
      <c r="H3387" s="29" t="str">
        <f t="shared" si="370"/>
        <v>Pazartesi</v>
      </c>
    </row>
    <row r="3388" spans="1:8" ht="10.5" customHeight="1" x14ac:dyDescent="0.25">
      <c r="A3388" s="28">
        <v>45391</v>
      </c>
      <c r="B3388" s="29">
        <f t="shared" si="364"/>
        <v>2024</v>
      </c>
      <c r="C3388" s="29">
        <f t="shared" si="365"/>
        <v>4</v>
      </c>
      <c r="D3388" s="29" t="str">
        <f t="shared" si="366"/>
        <v>Nisan</v>
      </c>
      <c r="E3388" s="29">
        <f t="shared" si="367"/>
        <v>2</v>
      </c>
      <c r="F3388" s="29">
        <f t="shared" si="368"/>
        <v>15</v>
      </c>
      <c r="G3388" s="29">
        <f t="shared" si="369"/>
        <v>2</v>
      </c>
      <c r="H3388" s="29" t="str">
        <f t="shared" si="370"/>
        <v>Salı</v>
      </c>
    </row>
    <row r="3389" spans="1:8" ht="10.5" customHeight="1" x14ac:dyDescent="0.25">
      <c r="A3389" s="28">
        <v>45392</v>
      </c>
      <c r="B3389" s="29">
        <f t="shared" si="364"/>
        <v>2024</v>
      </c>
      <c r="C3389" s="29">
        <f t="shared" si="365"/>
        <v>4</v>
      </c>
      <c r="D3389" s="29" t="str">
        <f t="shared" si="366"/>
        <v>Nisan</v>
      </c>
      <c r="E3389" s="29">
        <f t="shared" si="367"/>
        <v>2</v>
      </c>
      <c r="F3389" s="29">
        <f t="shared" si="368"/>
        <v>15</v>
      </c>
      <c r="G3389" s="29">
        <f t="shared" si="369"/>
        <v>3</v>
      </c>
      <c r="H3389" s="29" t="str">
        <f t="shared" si="370"/>
        <v>Çarşamba</v>
      </c>
    </row>
    <row r="3390" spans="1:8" ht="10.5" customHeight="1" x14ac:dyDescent="0.25">
      <c r="A3390" s="28">
        <v>45393</v>
      </c>
      <c r="B3390" s="29">
        <f t="shared" si="364"/>
        <v>2024</v>
      </c>
      <c r="C3390" s="29">
        <f t="shared" si="365"/>
        <v>4</v>
      </c>
      <c r="D3390" s="29" t="str">
        <f t="shared" si="366"/>
        <v>Nisan</v>
      </c>
      <c r="E3390" s="29">
        <f t="shared" si="367"/>
        <v>2</v>
      </c>
      <c r="F3390" s="29">
        <f t="shared" si="368"/>
        <v>15</v>
      </c>
      <c r="G3390" s="29">
        <f t="shared" si="369"/>
        <v>4</v>
      </c>
      <c r="H3390" s="29" t="str">
        <f t="shared" si="370"/>
        <v>Perşembe</v>
      </c>
    </row>
    <row r="3391" spans="1:8" ht="10.5" customHeight="1" x14ac:dyDescent="0.25">
      <c r="A3391" s="28">
        <v>45394</v>
      </c>
      <c r="B3391" s="29">
        <f t="shared" si="364"/>
        <v>2024</v>
      </c>
      <c r="C3391" s="29">
        <f t="shared" si="365"/>
        <v>4</v>
      </c>
      <c r="D3391" s="29" t="str">
        <f t="shared" si="366"/>
        <v>Nisan</v>
      </c>
      <c r="E3391" s="29">
        <f t="shared" si="367"/>
        <v>2</v>
      </c>
      <c r="F3391" s="29">
        <f t="shared" si="368"/>
        <v>15</v>
      </c>
      <c r="G3391" s="29">
        <f t="shared" si="369"/>
        <v>5</v>
      </c>
      <c r="H3391" s="29" t="str">
        <f t="shared" si="370"/>
        <v>Cuma</v>
      </c>
    </row>
    <row r="3392" spans="1:8" ht="10.5" customHeight="1" x14ac:dyDescent="0.25">
      <c r="A3392" s="28">
        <v>45395</v>
      </c>
      <c r="B3392" s="29">
        <f t="shared" si="364"/>
        <v>2024</v>
      </c>
      <c r="C3392" s="29">
        <f t="shared" si="365"/>
        <v>4</v>
      </c>
      <c r="D3392" s="29" t="str">
        <f t="shared" si="366"/>
        <v>Nisan</v>
      </c>
      <c r="E3392" s="29">
        <f t="shared" si="367"/>
        <v>2</v>
      </c>
      <c r="F3392" s="29">
        <f t="shared" si="368"/>
        <v>15</v>
      </c>
      <c r="G3392" s="29">
        <f t="shared" si="369"/>
        <v>6</v>
      </c>
      <c r="H3392" s="29" t="str">
        <f t="shared" si="370"/>
        <v>Cumartesi</v>
      </c>
    </row>
    <row r="3393" spans="1:8" ht="10.5" customHeight="1" x14ac:dyDescent="0.25">
      <c r="A3393" s="28">
        <v>45396</v>
      </c>
      <c r="B3393" s="29">
        <f t="shared" si="364"/>
        <v>2024</v>
      </c>
      <c r="C3393" s="29">
        <f t="shared" si="365"/>
        <v>4</v>
      </c>
      <c r="D3393" s="29" t="str">
        <f t="shared" si="366"/>
        <v>Nisan</v>
      </c>
      <c r="E3393" s="29">
        <f t="shared" si="367"/>
        <v>2</v>
      </c>
      <c r="F3393" s="29">
        <f t="shared" si="368"/>
        <v>15</v>
      </c>
      <c r="G3393" s="29">
        <f t="shared" si="369"/>
        <v>7</v>
      </c>
      <c r="H3393" s="29" t="str">
        <f t="shared" si="370"/>
        <v>Pazar</v>
      </c>
    </row>
    <row r="3394" spans="1:8" ht="10.5" customHeight="1" x14ac:dyDescent="0.25">
      <c r="A3394" s="28">
        <v>45397</v>
      </c>
      <c r="B3394" s="29">
        <f t="shared" ref="B3394:B3457" si="371">IF(A3394="","",YEAR(A3394))</f>
        <v>2024</v>
      </c>
      <c r="C3394" s="29">
        <f t="shared" ref="C3394:C3457" si="372">IF(A3394="","",MONTH(A3394))</f>
        <v>4</v>
      </c>
      <c r="D3394" s="29" t="str">
        <f t="shared" ref="D3394:D3457" si="373">IF(A3394="","",CHOOSE(MONTH(A3394),"Ocak","Şubat","Mart","Nisan","Mayıs","Haziran","Temmuz","Ağustos","Eylül","Ekim","Kasım","Aralık"))</f>
        <v>Nisan</v>
      </c>
      <c r="E3394" s="29">
        <f t="shared" ref="E3394:E3457" si="374">IF(A3394="","",ROUNDUP(MONTH(A3394)/3,0))</f>
        <v>2</v>
      </c>
      <c r="F3394" s="29">
        <f t="shared" ref="F3394:F3457" si="375">IF(A3394="","",WEEKNUM(A3394,2))</f>
        <v>16</v>
      </c>
      <c r="G3394" s="29">
        <f t="shared" ref="G3394:G3457" si="376">IF(A3394="","",WEEKDAY(A3394,2))</f>
        <v>1</v>
      </c>
      <c r="H3394" s="29" t="str">
        <f t="shared" ref="H3394:H3457" si="377">IF(A3394="","",CHOOSE(WEEKDAY(A3394,2),"Pazartesi","Salı","Çarşamba","Perşembe","Cuma","Cumartesi","Pazar"))</f>
        <v>Pazartesi</v>
      </c>
    </row>
    <row r="3395" spans="1:8" ht="10.5" customHeight="1" x14ac:dyDescent="0.25">
      <c r="A3395" s="28">
        <v>45398</v>
      </c>
      <c r="B3395" s="29">
        <f t="shared" si="371"/>
        <v>2024</v>
      </c>
      <c r="C3395" s="29">
        <f t="shared" si="372"/>
        <v>4</v>
      </c>
      <c r="D3395" s="29" t="str">
        <f t="shared" si="373"/>
        <v>Nisan</v>
      </c>
      <c r="E3395" s="29">
        <f t="shared" si="374"/>
        <v>2</v>
      </c>
      <c r="F3395" s="29">
        <f t="shared" si="375"/>
        <v>16</v>
      </c>
      <c r="G3395" s="29">
        <f t="shared" si="376"/>
        <v>2</v>
      </c>
      <c r="H3395" s="29" t="str">
        <f t="shared" si="377"/>
        <v>Salı</v>
      </c>
    </row>
    <row r="3396" spans="1:8" ht="10.5" customHeight="1" x14ac:dyDescent="0.25">
      <c r="A3396" s="28">
        <v>45399</v>
      </c>
      <c r="B3396" s="29">
        <f t="shared" si="371"/>
        <v>2024</v>
      </c>
      <c r="C3396" s="29">
        <f t="shared" si="372"/>
        <v>4</v>
      </c>
      <c r="D3396" s="29" t="str">
        <f t="shared" si="373"/>
        <v>Nisan</v>
      </c>
      <c r="E3396" s="29">
        <f t="shared" si="374"/>
        <v>2</v>
      </c>
      <c r="F3396" s="29">
        <f t="shared" si="375"/>
        <v>16</v>
      </c>
      <c r="G3396" s="29">
        <f t="shared" si="376"/>
        <v>3</v>
      </c>
      <c r="H3396" s="29" t="str">
        <f t="shared" si="377"/>
        <v>Çarşamba</v>
      </c>
    </row>
    <row r="3397" spans="1:8" ht="10.5" customHeight="1" x14ac:dyDescent="0.25">
      <c r="A3397" s="28">
        <v>45400</v>
      </c>
      <c r="B3397" s="29">
        <f t="shared" si="371"/>
        <v>2024</v>
      </c>
      <c r="C3397" s="29">
        <f t="shared" si="372"/>
        <v>4</v>
      </c>
      <c r="D3397" s="29" t="str">
        <f t="shared" si="373"/>
        <v>Nisan</v>
      </c>
      <c r="E3397" s="29">
        <f t="shared" si="374"/>
        <v>2</v>
      </c>
      <c r="F3397" s="29">
        <f t="shared" si="375"/>
        <v>16</v>
      </c>
      <c r="G3397" s="29">
        <f t="shared" si="376"/>
        <v>4</v>
      </c>
      <c r="H3397" s="29" t="str">
        <f t="shared" si="377"/>
        <v>Perşembe</v>
      </c>
    </row>
    <row r="3398" spans="1:8" ht="10.5" customHeight="1" x14ac:dyDescent="0.25">
      <c r="A3398" s="28">
        <v>45401</v>
      </c>
      <c r="B3398" s="29">
        <f t="shared" si="371"/>
        <v>2024</v>
      </c>
      <c r="C3398" s="29">
        <f t="shared" si="372"/>
        <v>4</v>
      </c>
      <c r="D3398" s="29" t="str">
        <f t="shared" si="373"/>
        <v>Nisan</v>
      </c>
      <c r="E3398" s="29">
        <f t="shared" si="374"/>
        <v>2</v>
      </c>
      <c r="F3398" s="29">
        <f t="shared" si="375"/>
        <v>16</v>
      </c>
      <c r="G3398" s="29">
        <f t="shared" si="376"/>
        <v>5</v>
      </c>
      <c r="H3398" s="29" t="str">
        <f t="shared" si="377"/>
        <v>Cuma</v>
      </c>
    </row>
    <row r="3399" spans="1:8" ht="10.5" customHeight="1" x14ac:dyDescent="0.25">
      <c r="A3399" s="28">
        <v>45402</v>
      </c>
      <c r="B3399" s="29">
        <f t="shared" si="371"/>
        <v>2024</v>
      </c>
      <c r="C3399" s="29">
        <f t="shared" si="372"/>
        <v>4</v>
      </c>
      <c r="D3399" s="29" t="str">
        <f t="shared" si="373"/>
        <v>Nisan</v>
      </c>
      <c r="E3399" s="29">
        <f t="shared" si="374"/>
        <v>2</v>
      </c>
      <c r="F3399" s="29">
        <f t="shared" si="375"/>
        <v>16</v>
      </c>
      <c r="G3399" s="29">
        <f t="shared" si="376"/>
        <v>6</v>
      </c>
      <c r="H3399" s="29" t="str">
        <f t="shared" si="377"/>
        <v>Cumartesi</v>
      </c>
    </row>
    <row r="3400" spans="1:8" ht="10.5" customHeight="1" x14ac:dyDescent="0.25">
      <c r="A3400" s="28">
        <v>45403</v>
      </c>
      <c r="B3400" s="29">
        <f t="shared" si="371"/>
        <v>2024</v>
      </c>
      <c r="C3400" s="29">
        <f t="shared" si="372"/>
        <v>4</v>
      </c>
      <c r="D3400" s="29" t="str">
        <f t="shared" si="373"/>
        <v>Nisan</v>
      </c>
      <c r="E3400" s="29">
        <f t="shared" si="374"/>
        <v>2</v>
      </c>
      <c r="F3400" s="29">
        <f t="shared" si="375"/>
        <v>16</v>
      </c>
      <c r="G3400" s="29">
        <f t="shared" si="376"/>
        <v>7</v>
      </c>
      <c r="H3400" s="29" t="str">
        <f t="shared" si="377"/>
        <v>Pazar</v>
      </c>
    </row>
    <row r="3401" spans="1:8" ht="10.5" customHeight="1" x14ac:dyDescent="0.25">
      <c r="A3401" s="28">
        <v>45404</v>
      </c>
      <c r="B3401" s="29">
        <f t="shared" si="371"/>
        <v>2024</v>
      </c>
      <c r="C3401" s="29">
        <f t="shared" si="372"/>
        <v>4</v>
      </c>
      <c r="D3401" s="29" t="str">
        <f t="shared" si="373"/>
        <v>Nisan</v>
      </c>
      <c r="E3401" s="29">
        <f t="shared" si="374"/>
        <v>2</v>
      </c>
      <c r="F3401" s="29">
        <f t="shared" si="375"/>
        <v>17</v>
      </c>
      <c r="G3401" s="29">
        <f t="shared" si="376"/>
        <v>1</v>
      </c>
      <c r="H3401" s="29" t="str">
        <f t="shared" si="377"/>
        <v>Pazartesi</v>
      </c>
    </row>
    <row r="3402" spans="1:8" ht="10.5" customHeight="1" x14ac:dyDescent="0.25">
      <c r="A3402" s="28">
        <v>45405</v>
      </c>
      <c r="B3402" s="29">
        <f t="shared" si="371"/>
        <v>2024</v>
      </c>
      <c r="C3402" s="29">
        <f t="shared" si="372"/>
        <v>4</v>
      </c>
      <c r="D3402" s="29" t="str">
        <f t="shared" si="373"/>
        <v>Nisan</v>
      </c>
      <c r="E3402" s="29">
        <f t="shared" si="374"/>
        <v>2</v>
      </c>
      <c r="F3402" s="29">
        <f t="shared" si="375"/>
        <v>17</v>
      </c>
      <c r="G3402" s="29">
        <f t="shared" si="376"/>
        <v>2</v>
      </c>
      <c r="H3402" s="29" t="str">
        <f t="shared" si="377"/>
        <v>Salı</v>
      </c>
    </row>
    <row r="3403" spans="1:8" ht="10.5" customHeight="1" x14ac:dyDescent="0.25">
      <c r="A3403" s="28">
        <v>45406</v>
      </c>
      <c r="B3403" s="29">
        <f t="shared" si="371"/>
        <v>2024</v>
      </c>
      <c r="C3403" s="29">
        <f t="shared" si="372"/>
        <v>4</v>
      </c>
      <c r="D3403" s="29" t="str">
        <f t="shared" si="373"/>
        <v>Nisan</v>
      </c>
      <c r="E3403" s="29">
        <f t="shared" si="374"/>
        <v>2</v>
      </c>
      <c r="F3403" s="29">
        <f t="shared" si="375"/>
        <v>17</v>
      </c>
      <c r="G3403" s="29">
        <f t="shared" si="376"/>
        <v>3</v>
      </c>
      <c r="H3403" s="29" t="str">
        <f t="shared" si="377"/>
        <v>Çarşamba</v>
      </c>
    </row>
    <row r="3404" spans="1:8" ht="10.5" customHeight="1" x14ac:dyDescent="0.25">
      <c r="A3404" s="28">
        <v>45407</v>
      </c>
      <c r="B3404" s="29">
        <f t="shared" si="371"/>
        <v>2024</v>
      </c>
      <c r="C3404" s="29">
        <f t="shared" si="372"/>
        <v>4</v>
      </c>
      <c r="D3404" s="29" t="str">
        <f t="shared" si="373"/>
        <v>Nisan</v>
      </c>
      <c r="E3404" s="29">
        <f t="shared" si="374"/>
        <v>2</v>
      </c>
      <c r="F3404" s="29">
        <f t="shared" si="375"/>
        <v>17</v>
      </c>
      <c r="G3404" s="29">
        <f t="shared" si="376"/>
        <v>4</v>
      </c>
      <c r="H3404" s="29" t="str">
        <f t="shared" si="377"/>
        <v>Perşembe</v>
      </c>
    </row>
    <row r="3405" spans="1:8" ht="10.5" customHeight="1" x14ac:dyDescent="0.25">
      <c r="A3405" s="28">
        <v>45408</v>
      </c>
      <c r="B3405" s="29">
        <f t="shared" si="371"/>
        <v>2024</v>
      </c>
      <c r="C3405" s="29">
        <f t="shared" si="372"/>
        <v>4</v>
      </c>
      <c r="D3405" s="29" t="str">
        <f t="shared" si="373"/>
        <v>Nisan</v>
      </c>
      <c r="E3405" s="29">
        <f t="shared" si="374"/>
        <v>2</v>
      </c>
      <c r="F3405" s="29">
        <f t="shared" si="375"/>
        <v>17</v>
      </c>
      <c r="G3405" s="29">
        <f t="shared" si="376"/>
        <v>5</v>
      </c>
      <c r="H3405" s="29" t="str">
        <f t="shared" si="377"/>
        <v>Cuma</v>
      </c>
    </row>
    <row r="3406" spans="1:8" ht="10.5" customHeight="1" x14ac:dyDescent="0.25">
      <c r="A3406" s="28">
        <v>45409</v>
      </c>
      <c r="B3406" s="29">
        <f t="shared" si="371"/>
        <v>2024</v>
      </c>
      <c r="C3406" s="29">
        <f t="shared" si="372"/>
        <v>4</v>
      </c>
      <c r="D3406" s="29" t="str">
        <f t="shared" si="373"/>
        <v>Nisan</v>
      </c>
      <c r="E3406" s="29">
        <f t="shared" si="374"/>
        <v>2</v>
      </c>
      <c r="F3406" s="29">
        <f t="shared" si="375"/>
        <v>17</v>
      </c>
      <c r="G3406" s="29">
        <f t="shared" si="376"/>
        <v>6</v>
      </c>
      <c r="H3406" s="29" t="str">
        <f t="shared" si="377"/>
        <v>Cumartesi</v>
      </c>
    </row>
    <row r="3407" spans="1:8" ht="10.5" customHeight="1" x14ac:dyDescent="0.25">
      <c r="A3407" s="28">
        <v>45410</v>
      </c>
      <c r="B3407" s="29">
        <f t="shared" si="371"/>
        <v>2024</v>
      </c>
      <c r="C3407" s="29">
        <f t="shared" si="372"/>
        <v>4</v>
      </c>
      <c r="D3407" s="29" t="str">
        <f t="shared" si="373"/>
        <v>Nisan</v>
      </c>
      <c r="E3407" s="29">
        <f t="shared" si="374"/>
        <v>2</v>
      </c>
      <c r="F3407" s="29">
        <f t="shared" si="375"/>
        <v>17</v>
      </c>
      <c r="G3407" s="29">
        <f t="shared" si="376"/>
        <v>7</v>
      </c>
      <c r="H3407" s="29" t="str">
        <f t="shared" si="377"/>
        <v>Pazar</v>
      </c>
    </row>
    <row r="3408" spans="1:8" ht="10.5" customHeight="1" x14ac:dyDescent="0.25">
      <c r="A3408" s="28">
        <v>45411</v>
      </c>
      <c r="B3408" s="29">
        <f t="shared" si="371"/>
        <v>2024</v>
      </c>
      <c r="C3408" s="29">
        <f t="shared" si="372"/>
        <v>4</v>
      </c>
      <c r="D3408" s="29" t="str">
        <f t="shared" si="373"/>
        <v>Nisan</v>
      </c>
      <c r="E3408" s="29">
        <f t="shared" si="374"/>
        <v>2</v>
      </c>
      <c r="F3408" s="29">
        <f t="shared" si="375"/>
        <v>18</v>
      </c>
      <c r="G3408" s="29">
        <f t="shared" si="376"/>
        <v>1</v>
      </c>
      <c r="H3408" s="29" t="str">
        <f t="shared" si="377"/>
        <v>Pazartesi</v>
      </c>
    </row>
    <row r="3409" spans="1:8" ht="10.5" customHeight="1" x14ac:dyDescent="0.25">
      <c r="A3409" s="28">
        <v>45412</v>
      </c>
      <c r="B3409" s="29">
        <f t="shared" si="371"/>
        <v>2024</v>
      </c>
      <c r="C3409" s="29">
        <f t="shared" si="372"/>
        <v>4</v>
      </c>
      <c r="D3409" s="29" t="str">
        <f t="shared" si="373"/>
        <v>Nisan</v>
      </c>
      <c r="E3409" s="29">
        <f t="shared" si="374"/>
        <v>2</v>
      </c>
      <c r="F3409" s="29">
        <f t="shared" si="375"/>
        <v>18</v>
      </c>
      <c r="G3409" s="29">
        <f t="shared" si="376"/>
        <v>2</v>
      </c>
      <c r="H3409" s="29" t="str">
        <f t="shared" si="377"/>
        <v>Salı</v>
      </c>
    </row>
    <row r="3410" spans="1:8" ht="10.5" customHeight="1" x14ac:dyDescent="0.25">
      <c r="A3410" s="28">
        <v>45413</v>
      </c>
      <c r="B3410" s="29">
        <f t="shared" si="371"/>
        <v>2024</v>
      </c>
      <c r="C3410" s="29">
        <f t="shared" si="372"/>
        <v>5</v>
      </c>
      <c r="D3410" s="29" t="str">
        <f t="shared" si="373"/>
        <v>Mayıs</v>
      </c>
      <c r="E3410" s="29">
        <f t="shared" si="374"/>
        <v>2</v>
      </c>
      <c r="F3410" s="29">
        <f t="shared" si="375"/>
        <v>18</v>
      </c>
      <c r="G3410" s="29">
        <f t="shared" si="376"/>
        <v>3</v>
      </c>
      <c r="H3410" s="29" t="str">
        <f t="shared" si="377"/>
        <v>Çarşamba</v>
      </c>
    </row>
    <row r="3411" spans="1:8" ht="10.5" customHeight="1" x14ac:dyDescent="0.25">
      <c r="A3411" s="28">
        <v>45414</v>
      </c>
      <c r="B3411" s="29">
        <f t="shared" si="371"/>
        <v>2024</v>
      </c>
      <c r="C3411" s="29">
        <f t="shared" si="372"/>
        <v>5</v>
      </c>
      <c r="D3411" s="29" t="str">
        <f t="shared" si="373"/>
        <v>Mayıs</v>
      </c>
      <c r="E3411" s="29">
        <f t="shared" si="374"/>
        <v>2</v>
      </c>
      <c r="F3411" s="29">
        <f t="shared" si="375"/>
        <v>18</v>
      </c>
      <c r="G3411" s="29">
        <f t="shared" si="376"/>
        <v>4</v>
      </c>
      <c r="H3411" s="29" t="str">
        <f t="shared" si="377"/>
        <v>Perşembe</v>
      </c>
    </row>
    <row r="3412" spans="1:8" ht="10.5" customHeight="1" x14ac:dyDescent="0.25">
      <c r="A3412" s="28">
        <v>45415</v>
      </c>
      <c r="B3412" s="29">
        <f t="shared" si="371"/>
        <v>2024</v>
      </c>
      <c r="C3412" s="29">
        <f t="shared" si="372"/>
        <v>5</v>
      </c>
      <c r="D3412" s="29" t="str">
        <f t="shared" si="373"/>
        <v>Mayıs</v>
      </c>
      <c r="E3412" s="29">
        <f t="shared" si="374"/>
        <v>2</v>
      </c>
      <c r="F3412" s="29">
        <f t="shared" si="375"/>
        <v>18</v>
      </c>
      <c r="G3412" s="29">
        <f t="shared" si="376"/>
        <v>5</v>
      </c>
      <c r="H3412" s="29" t="str">
        <f t="shared" si="377"/>
        <v>Cuma</v>
      </c>
    </row>
    <row r="3413" spans="1:8" ht="10.5" customHeight="1" x14ac:dyDescent="0.25">
      <c r="A3413" s="28">
        <v>45416</v>
      </c>
      <c r="B3413" s="29">
        <f t="shared" si="371"/>
        <v>2024</v>
      </c>
      <c r="C3413" s="29">
        <f t="shared" si="372"/>
        <v>5</v>
      </c>
      <c r="D3413" s="29" t="str">
        <f t="shared" si="373"/>
        <v>Mayıs</v>
      </c>
      <c r="E3413" s="29">
        <f t="shared" si="374"/>
        <v>2</v>
      </c>
      <c r="F3413" s="29">
        <f t="shared" si="375"/>
        <v>18</v>
      </c>
      <c r="G3413" s="29">
        <f t="shared" si="376"/>
        <v>6</v>
      </c>
      <c r="H3413" s="29" t="str">
        <f t="shared" si="377"/>
        <v>Cumartesi</v>
      </c>
    </row>
    <row r="3414" spans="1:8" ht="10.5" customHeight="1" x14ac:dyDescent="0.25">
      <c r="A3414" s="28">
        <v>45417</v>
      </c>
      <c r="B3414" s="29">
        <f t="shared" si="371"/>
        <v>2024</v>
      </c>
      <c r="C3414" s="29">
        <f t="shared" si="372"/>
        <v>5</v>
      </c>
      <c r="D3414" s="29" t="str">
        <f t="shared" si="373"/>
        <v>Mayıs</v>
      </c>
      <c r="E3414" s="29">
        <f t="shared" si="374"/>
        <v>2</v>
      </c>
      <c r="F3414" s="29">
        <f t="shared" si="375"/>
        <v>18</v>
      </c>
      <c r="G3414" s="29">
        <f t="shared" si="376"/>
        <v>7</v>
      </c>
      <c r="H3414" s="29" t="str">
        <f t="shared" si="377"/>
        <v>Pazar</v>
      </c>
    </row>
    <row r="3415" spans="1:8" ht="10.5" customHeight="1" x14ac:dyDescent="0.25">
      <c r="A3415" s="28">
        <v>45418</v>
      </c>
      <c r="B3415" s="29">
        <f t="shared" si="371"/>
        <v>2024</v>
      </c>
      <c r="C3415" s="29">
        <f t="shared" si="372"/>
        <v>5</v>
      </c>
      <c r="D3415" s="29" t="str">
        <f t="shared" si="373"/>
        <v>Mayıs</v>
      </c>
      <c r="E3415" s="29">
        <f t="shared" si="374"/>
        <v>2</v>
      </c>
      <c r="F3415" s="29">
        <f t="shared" si="375"/>
        <v>19</v>
      </c>
      <c r="G3415" s="29">
        <f t="shared" si="376"/>
        <v>1</v>
      </c>
      <c r="H3415" s="29" t="str">
        <f t="shared" si="377"/>
        <v>Pazartesi</v>
      </c>
    </row>
    <row r="3416" spans="1:8" ht="10.5" customHeight="1" x14ac:dyDescent="0.25">
      <c r="A3416" s="28">
        <v>45419</v>
      </c>
      <c r="B3416" s="29">
        <f t="shared" si="371"/>
        <v>2024</v>
      </c>
      <c r="C3416" s="29">
        <f t="shared" si="372"/>
        <v>5</v>
      </c>
      <c r="D3416" s="29" t="str">
        <f t="shared" si="373"/>
        <v>Mayıs</v>
      </c>
      <c r="E3416" s="29">
        <f t="shared" si="374"/>
        <v>2</v>
      </c>
      <c r="F3416" s="29">
        <f t="shared" si="375"/>
        <v>19</v>
      </c>
      <c r="G3416" s="29">
        <f t="shared" si="376"/>
        <v>2</v>
      </c>
      <c r="H3416" s="29" t="str">
        <f t="shared" si="377"/>
        <v>Salı</v>
      </c>
    </row>
    <row r="3417" spans="1:8" ht="10.5" customHeight="1" x14ac:dyDescent="0.25">
      <c r="A3417" s="28">
        <v>45420</v>
      </c>
      <c r="B3417" s="29">
        <f t="shared" si="371"/>
        <v>2024</v>
      </c>
      <c r="C3417" s="29">
        <f t="shared" si="372"/>
        <v>5</v>
      </c>
      <c r="D3417" s="29" t="str">
        <f t="shared" si="373"/>
        <v>Mayıs</v>
      </c>
      <c r="E3417" s="29">
        <f t="shared" si="374"/>
        <v>2</v>
      </c>
      <c r="F3417" s="29">
        <f t="shared" si="375"/>
        <v>19</v>
      </c>
      <c r="G3417" s="29">
        <f t="shared" si="376"/>
        <v>3</v>
      </c>
      <c r="H3417" s="29" t="str">
        <f t="shared" si="377"/>
        <v>Çarşamba</v>
      </c>
    </row>
    <row r="3418" spans="1:8" ht="10.5" customHeight="1" x14ac:dyDescent="0.25">
      <c r="A3418" s="28">
        <v>45421</v>
      </c>
      <c r="B3418" s="29">
        <f t="shared" si="371"/>
        <v>2024</v>
      </c>
      <c r="C3418" s="29">
        <f t="shared" si="372"/>
        <v>5</v>
      </c>
      <c r="D3418" s="29" t="str">
        <f t="shared" si="373"/>
        <v>Mayıs</v>
      </c>
      <c r="E3418" s="29">
        <f t="shared" si="374"/>
        <v>2</v>
      </c>
      <c r="F3418" s="29">
        <f t="shared" si="375"/>
        <v>19</v>
      </c>
      <c r="G3418" s="29">
        <f t="shared" si="376"/>
        <v>4</v>
      </c>
      <c r="H3418" s="29" t="str">
        <f t="shared" si="377"/>
        <v>Perşembe</v>
      </c>
    </row>
    <row r="3419" spans="1:8" ht="10.5" customHeight="1" x14ac:dyDescent="0.25">
      <c r="A3419" s="28">
        <v>45422</v>
      </c>
      <c r="B3419" s="29">
        <f t="shared" si="371"/>
        <v>2024</v>
      </c>
      <c r="C3419" s="29">
        <f t="shared" si="372"/>
        <v>5</v>
      </c>
      <c r="D3419" s="29" t="str">
        <f t="shared" si="373"/>
        <v>Mayıs</v>
      </c>
      <c r="E3419" s="29">
        <f t="shared" si="374"/>
        <v>2</v>
      </c>
      <c r="F3419" s="29">
        <f t="shared" si="375"/>
        <v>19</v>
      </c>
      <c r="G3419" s="29">
        <f t="shared" si="376"/>
        <v>5</v>
      </c>
      <c r="H3419" s="29" t="str">
        <f t="shared" si="377"/>
        <v>Cuma</v>
      </c>
    </row>
    <row r="3420" spans="1:8" ht="10.5" customHeight="1" x14ac:dyDescent="0.25">
      <c r="A3420" s="28">
        <v>45423</v>
      </c>
      <c r="B3420" s="29">
        <f t="shared" si="371"/>
        <v>2024</v>
      </c>
      <c r="C3420" s="29">
        <f t="shared" si="372"/>
        <v>5</v>
      </c>
      <c r="D3420" s="29" t="str">
        <f t="shared" si="373"/>
        <v>Mayıs</v>
      </c>
      <c r="E3420" s="29">
        <f t="shared" si="374"/>
        <v>2</v>
      </c>
      <c r="F3420" s="29">
        <f t="shared" si="375"/>
        <v>19</v>
      </c>
      <c r="G3420" s="29">
        <f t="shared" si="376"/>
        <v>6</v>
      </c>
      <c r="H3420" s="29" t="str">
        <f t="shared" si="377"/>
        <v>Cumartesi</v>
      </c>
    </row>
    <row r="3421" spans="1:8" ht="10.5" customHeight="1" x14ac:dyDescent="0.25">
      <c r="A3421" s="28">
        <v>45424</v>
      </c>
      <c r="B3421" s="29">
        <f t="shared" si="371"/>
        <v>2024</v>
      </c>
      <c r="C3421" s="29">
        <f t="shared" si="372"/>
        <v>5</v>
      </c>
      <c r="D3421" s="29" t="str">
        <f t="shared" si="373"/>
        <v>Mayıs</v>
      </c>
      <c r="E3421" s="29">
        <f t="shared" si="374"/>
        <v>2</v>
      </c>
      <c r="F3421" s="29">
        <f t="shared" si="375"/>
        <v>19</v>
      </c>
      <c r="G3421" s="29">
        <f t="shared" si="376"/>
        <v>7</v>
      </c>
      <c r="H3421" s="29" t="str">
        <f t="shared" si="377"/>
        <v>Pazar</v>
      </c>
    </row>
    <row r="3422" spans="1:8" ht="10.5" customHeight="1" x14ac:dyDescent="0.25">
      <c r="A3422" s="28">
        <v>45425</v>
      </c>
      <c r="B3422" s="29">
        <f t="shared" si="371"/>
        <v>2024</v>
      </c>
      <c r="C3422" s="29">
        <f t="shared" si="372"/>
        <v>5</v>
      </c>
      <c r="D3422" s="29" t="str">
        <f t="shared" si="373"/>
        <v>Mayıs</v>
      </c>
      <c r="E3422" s="29">
        <f t="shared" si="374"/>
        <v>2</v>
      </c>
      <c r="F3422" s="29">
        <f t="shared" si="375"/>
        <v>20</v>
      </c>
      <c r="G3422" s="29">
        <f t="shared" si="376"/>
        <v>1</v>
      </c>
      <c r="H3422" s="29" t="str">
        <f t="shared" si="377"/>
        <v>Pazartesi</v>
      </c>
    </row>
    <row r="3423" spans="1:8" ht="10.5" customHeight="1" x14ac:dyDescent="0.25">
      <c r="A3423" s="28">
        <v>45426</v>
      </c>
      <c r="B3423" s="29">
        <f t="shared" si="371"/>
        <v>2024</v>
      </c>
      <c r="C3423" s="29">
        <f t="shared" si="372"/>
        <v>5</v>
      </c>
      <c r="D3423" s="29" t="str">
        <f t="shared" si="373"/>
        <v>Mayıs</v>
      </c>
      <c r="E3423" s="29">
        <f t="shared" si="374"/>
        <v>2</v>
      </c>
      <c r="F3423" s="29">
        <f t="shared" si="375"/>
        <v>20</v>
      </c>
      <c r="G3423" s="29">
        <f t="shared" si="376"/>
        <v>2</v>
      </c>
      <c r="H3423" s="29" t="str">
        <f t="shared" si="377"/>
        <v>Salı</v>
      </c>
    </row>
    <row r="3424" spans="1:8" ht="10.5" customHeight="1" x14ac:dyDescent="0.25">
      <c r="A3424" s="28">
        <v>45427</v>
      </c>
      <c r="B3424" s="29">
        <f t="shared" si="371"/>
        <v>2024</v>
      </c>
      <c r="C3424" s="29">
        <f t="shared" si="372"/>
        <v>5</v>
      </c>
      <c r="D3424" s="29" t="str">
        <f t="shared" si="373"/>
        <v>Mayıs</v>
      </c>
      <c r="E3424" s="29">
        <f t="shared" si="374"/>
        <v>2</v>
      </c>
      <c r="F3424" s="29">
        <f t="shared" si="375"/>
        <v>20</v>
      </c>
      <c r="G3424" s="29">
        <f t="shared" si="376"/>
        <v>3</v>
      </c>
      <c r="H3424" s="29" t="str">
        <f t="shared" si="377"/>
        <v>Çarşamba</v>
      </c>
    </row>
    <row r="3425" spans="1:8" ht="10.5" customHeight="1" x14ac:dyDescent="0.25">
      <c r="A3425" s="28">
        <v>45428</v>
      </c>
      <c r="B3425" s="29">
        <f t="shared" si="371"/>
        <v>2024</v>
      </c>
      <c r="C3425" s="29">
        <f t="shared" si="372"/>
        <v>5</v>
      </c>
      <c r="D3425" s="29" t="str">
        <f t="shared" si="373"/>
        <v>Mayıs</v>
      </c>
      <c r="E3425" s="29">
        <f t="shared" si="374"/>
        <v>2</v>
      </c>
      <c r="F3425" s="29">
        <f t="shared" si="375"/>
        <v>20</v>
      </c>
      <c r="G3425" s="29">
        <f t="shared" si="376"/>
        <v>4</v>
      </c>
      <c r="H3425" s="29" t="str">
        <f t="shared" si="377"/>
        <v>Perşembe</v>
      </c>
    </row>
    <row r="3426" spans="1:8" ht="10.5" customHeight="1" x14ac:dyDescent="0.25">
      <c r="A3426" s="28">
        <v>45429</v>
      </c>
      <c r="B3426" s="29">
        <f t="shared" si="371"/>
        <v>2024</v>
      </c>
      <c r="C3426" s="29">
        <f t="shared" si="372"/>
        <v>5</v>
      </c>
      <c r="D3426" s="29" t="str">
        <f t="shared" si="373"/>
        <v>Mayıs</v>
      </c>
      <c r="E3426" s="29">
        <f t="shared" si="374"/>
        <v>2</v>
      </c>
      <c r="F3426" s="29">
        <f t="shared" si="375"/>
        <v>20</v>
      </c>
      <c r="G3426" s="29">
        <f t="shared" si="376"/>
        <v>5</v>
      </c>
      <c r="H3426" s="29" t="str">
        <f t="shared" si="377"/>
        <v>Cuma</v>
      </c>
    </row>
    <row r="3427" spans="1:8" ht="10.5" customHeight="1" x14ac:dyDescent="0.25">
      <c r="A3427" s="28">
        <v>45430</v>
      </c>
      <c r="B3427" s="29">
        <f t="shared" si="371"/>
        <v>2024</v>
      </c>
      <c r="C3427" s="29">
        <f t="shared" si="372"/>
        <v>5</v>
      </c>
      <c r="D3427" s="29" t="str">
        <f t="shared" si="373"/>
        <v>Mayıs</v>
      </c>
      <c r="E3427" s="29">
        <f t="shared" si="374"/>
        <v>2</v>
      </c>
      <c r="F3427" s="29">
        <f t="shared" si="375"/>
        <v>20</v>
      </c>
      <c r="G3427" s="29">
        <f t="shared" si="376"/>
        <v>6</v>
      </c>
      <c r="H3427" s="29" t="str">
        <f t="shared" si="377"/>
        <v>Cumartesi</v>
      </c>
    </row>
    <row r="3428" spans="1:8" ht="10.5" customHeight="1" x14ac:dyDescent="0.25">
      <c r="A3428" s="28">
        <v>45431</v>
      </c>
      <c r="B3428" s="29">
        <f t="shared" si="371"/>
        <v>2024</v>
      </c>
      <c r="C3428" s="29">
        <f t="shared" si="372"/>
        <v>5</v>
      </c>
      <c r="D3428" s="29" t="str">
        <f t="shared" si="373"/>
        <v>Mayıs</v>
      </c>
      <c r="E3428" s="29">
        <f t="shared" si="374"/>
        <v>2</v>
      </c>
      <c r="F3428" s="29">
        <f t="shared" si="375"/>
        <v>20</v>
      </c>
      <c r="G3428" s="29">
        <f t="shared" si="376"/>
        <v>7</v>
      </c>
      <c r="H3428" s="29" t="str">
        <f t="shared" si="377"/>
        <v>Pazar</v>
      </c>
    </row>
    <row r="3429" spans="1:8" ht="10.5" customHeight="1" x14ac:dyDescent="0.25">
      <c r="A3429" s="28">
        <v>45432</v>
      </c>
      <c r="B3429" s="29">
        <f t="shared" si="371"/>
        <v>2024</v>
      </c>
      <c r="C3429" s="29">
        <f t="shared" si="372"/>
        <v>5</v>
      </c>
      <c r="D3429" s="29" t="str">
        <f t="shared" si="373"/>
        <v>Mayıs</v>
      </c>
      <c r="E3429" s="29">
        <f t="shared" si="374"/>
        <v>2</v>
      </c>
      <c r="F3429" s="29">
        <f t="shared" si="375"/>
        <v>21</v>
      </c>
      <c r="G3429" s="29">
        <f t="shared" si="376"/>
        <v>1</v>
      </c>
      <c r="H3429" s="29" t="str">
        <f t="shared" si="377"/>
        <v>Pazartesi</v>
      </c>
    </row>
    <row r="3430" spans="1:8" ht="10.5" customHeight="1" x14ac:dyDescent="0.25">
      <c r="A3430" s="28">
        <v>45433</v>
      </c>
      <c r="B3430" s="29">
        <f t="shared" si="371"/>
        <v>2024</v>
      </c>
      <c r="C3430" s="29">
        <f t="shared" si="372"/>
        <v>5</v>
      </c>
      <c r="D3430" s="29" t="str">
        <f t="shared" si="373"/>
        <v>Mayıs</v>
      </c>
      <c r="E3430" s="29">
        <f t="shared" si="374"/>
        <v>2</v>
      </c>
      <c r="F3430" s="29">
        <f t="shared" si="375"/>
        <v>21</v>
      </c>
      <c r="G3430" s="29">
        <f t="shared" si="376"/>
        <v>2</v>
      </c>
      <c r="H3430" s="29" t="str">
        <f t="shared" si="377"/>
        <v>Salı</v>
      </c>
    </row>
    <row r="3431" spans="1:8" ht="10.5" customHeight="1" x14ac:dyDescent="0.25">
      <c r="A3431" s="28">
        <v>45434</v>
      </c>
      <c r="B3431" s="29">
        <f t="shared" si="371"/>
        <v>2024</v>
      </c>
      <c r="C3431" s="29">
        <f t="shared" si="372"/>
        <v>5</v>
      </c>
      <c r="D3431" s="29" t="str">
        <f t="shared" si="373"/>
        <v>Mayıs</v>
      </c>
      <c r="E3431" s="29">
        <f t="shared" si="374"/>
        <v>2</v>
      </c>
      <c r="F3431" s="29">
        <f t="shared" si="375"/>
        <v>21</v>
      </c>
      <c r="G3431" s="29">
        <f t="shared" si="376"/>
        <v>3</v>
      </c>
      <c r="H3431" s="29" t="str">
        <f t="shared" si="377"/>
        <v>Çarşamba</v>
      </c>
    </row>
    <row r="3432" spans="1:8" ht="10.5" customHeight="1" x14ac:dyDescent="0.25">
      <c r="A3432" s="28">
        <v>45435</v>
      </c>
      <c r="B3432" s="29">
        <f t="shared" si="371"/>
        <v>2024</v>
      </c>
      <c r="C3432" s="29">
        <f t="shared" si="372"/>
        <v>5</v>
      </c>
      <c r="D3432" s="29" t="str">
        <f t="shared" si="373"/>
        <v>Mayıs</v>
      </c>
      <c r="E3432" s="29">
        <f t="shared" si="374"/>
        <v>2</v>
      </c>
      <c r="F3432" s="29">
        <f t="shared" si="375"/>
        <v>21</v>
      </c>
      <c r="G3432" s="29">
        <f t="shared" si="376"/>
        <v>4</v>
      </c>
      <c r="H3432" s="29" t="str">
        <f t="shared" si="377"/>
        <v>Perşembe</v>
      </c>
    </row>
    <row r="3433" spans="1:8" ht="10.5" customHeight="1" x14ac:dyDescent="0.25">
      <c r="A3433" s="28">
        <v>45436</v>
      </c>
      <c r="B3433" s="29">
        <f t="shared" si="371"/>
        <v>2024</v>
      </c>
      <c r="C3433" s="29">
        <f t="shared" si="372"/>
        <v>5</v>
      </c>
      <c r="D3433" s="29" t="str">
        <f t="shared" si="373"/>
        <v>Mayıs</v>
      </c>
      <c r="E3433" s="29">
        <f t="shared" si="374"/>
        <v>2</v>
      </c>
      <c r="F3433" s="29">
        <f t="shared" si="375"/>
        <v>21</v>
      </c>
      <c r="G3433" s="29">
        <f t="shared" si="376"/>
        <v>5</v>
      </c>
      <c r="H3433" s="29" t="str">
        <f t="shared" si="377"/>
        <v>Cuma</v>
      </c>
    </row>
    <row r="3434" spans="1:8" ht="10.5" customHeight="1" x14ac:dyDescent="0.25">
      <c r="A3434" s="28">
        <v>45437</v>
      </c>
      <c r="B3434" s="29">
        <f t="shared" si="371"/>
        <v>2024</v>
      </c>
      <c r="C3434" s="29">
        <f t="shared" si="372"/>
        <v>5</v>
      </c>
      <c r="D3434" s="29" t="str">
        <f t="shared" si="373"/>
        <v>Mayıs</v>
      </c>
      <c r="E3434" s="29">
        <f t="shared" si="374"/>
        <v>2</v>
      </c>
      <c r="F3434" s="29">
        <f t="shared" si="375"/>
        <v>21</v>
      </c>
      <c r="G3434" s="29">
        <f t="shared" si="376"/>
        <v>6</v>
      </c>
      <c r="H3434" s="29" t="str">
        <f t="shared" si="377"/>
        <v>Cumartesi</v>
      </c>
    </row>
    <row r="3435" spans="1:8" ht="10.5" customHeight="1" x14ac:dyDescent="0.25">
      <c r="A3435" s="28">
        <v>45438</v>
      </c>
      <c r="B3435" s="29">
        <f t="shared" si="371"/>
        <v>2024</v>
      </c>
      <c r="C3435" s="29">
        <f t="shared" si="372"/>
        <v>5</v>
      </c>
      <c r="D3435" s="29" t="str">
        <f t="shared" si="373"/>
        <v>Mayıs</v>
      </c>
      <c r="E3435" s="29">
        <f t="shared" si="374"/>
        <v>2</v>
      </c>
      <c r="F3435" s="29">
        <f t="shared" si="375"/>
        <v>21</v>
      </c>
      <c r="G3435" s="29">
        <f t="shared" si="376"/>
        <v>7</v>
      </c>
      <c r="H3435" s="29" t="str">
        <f t="shared" si="377"/>
        <v>Pazar</v>
      </c>
    </row>
    <row r="3436" spans="1:8" ht="10.5" customHeight="1" x14ac:dyDescent="0.25">
      <c r="A3436" s="28">
        <v>45439</v>
      </c>
      <c r="B3436" s="29">
        <f t="shared" si="371"/>
        <v>2024</v>
      </c>
      <c r="C3436" s="29">
        <f t="shared" si="372"/>
        <v>5</v>
      </c>
      <c r="D3436" s="29" t="str">
        <f t="shared" si="373"/>
        <v>Mayıs</v>
      </c>
      <c r="E3436" s="29">
        <f t="shared" si="374"/>
        <v>2</v>
      </c>
      <c r="F3436" s="29">
        <f t="shared" si="375"/>
        <v>22</v>
      </c>
      <c r="G3436" s="29">
        <f t="shared" si="376"/>
        <v>1</v>
      </c>
      <c r="H3436" s="29" t="str">
        <f t="shared" si="377"/>
        <v>Pazartesi</v>
      </c>
    </row>
    <row r="3437" spans="1:8" ht="10.5" customHeight="1" x14ac:dyDescent="0.25">
      <c r="A3437" s="28">
        <v>45440</v>
      </c>
      <c r="B3437" s="29">
        <f t="shared" si="371"/>
        <v>2024</v>
      </c>
      <c r="C3437" s="29">
        <f t="shared" si="372"/>
        <v>5</v>
      </c>
      <c r="D3437" s="29" t="str">
        <f t="shared" si="373"/>
        <v>Mayıs</v>
      </c>
      <c r="E3437" s="29">
        <f t="shared" si="374"/>
        <v>2</v>
      </c>
      <c r="F3437" s="29">
        <f t="shared" si="375"/>
        <v>22</v>
      </c>
      <c r="G3437" s="29">
        <f t="shared" si="376"/>
        <v>2</v>
      </c>
      <c r="H3437" s="29" t="str">
        <f t="shared" si="377"/>
        <v>Salı</v>
      </c>
    </row>
    <row r="3438" spans="1:8" ht="10.5" customHeight="1" x14ac:dyDescent="0.25">
      <c r="A3438" s="28">
        <v>45441</v>
      </c>
      <c r="B3438" s="29">
        <f t="shared" si="371"/>
        <v>2024</v>
      </c>
      <c r="C3438" s="29">
        <f t="shared" si="372"/>
        <v>5</v>
      </c>
      <c r="D3438" s="29" t="str">
        <f t="shared" si="373"/>
        <v>Mayıs</v>
      </c>
      <c r="E3438" s="29">
        <f t="shared" si="374"/>
        <v>2</v>
      </c>
      <c r="F3438" s="29">
        <f t="shared" si="375"/>
        <v>22</v>
      </c>
      <c r="G3438" s="29">
        <f t="shared" si="376"/>
        <v>3</v>
      </c>
      <c r="H3438" s="29" t="str">
        <f t="shared" si="377"/>
        <v>Çarşamba</v>
      </c>
    </row>
    <row r="3439" spans="1:8" ht="10.5" customHeight="1" x14ac:dyDescent="0.25">
      <c r="A3439" s="28">
        <v>45442</v>
      </c>
      <c r="B3439" s="29">
        <f t="shared" si="371"/>
        <v>2024</v>
      </c>
      <c r="C3439" s="29">
        <f t="shared" si="372"/>
        <v>5</v>
      </c>
      <c r="D3439" s="29" t="str">
        <f t="shared" si="373"/>
        <v>Mayıs</v>
      </c>
      <c r="E3439" s="29">
        <f t="shared" si="374"/>
        <v>2</v>
      </c>
      <c r="F3439" s="29">
        <f t="shared" si="375"/>
        <v>22</v>
      </c>
      <c r="G3439" s="29">
        <f t="shared" si="376"/>
        <v>4</v>
      </c>
      <c r="H3439" s="29" t="str">
        <f t="shared" si="377"/>
        <v>Perşembe</v>
      </c>
    </row>
    <row r="3440" spans="1:8" ht="10.5" customHeight="1" x14ac:dyDescent="0.25">
      <c r="A3440" s="28">
        <v>45443</v>
      </c>
      <c r="B3440" s="29">
        <f t="shared" si="371"/>
        <v>2024</v>
      </c>
      <c r="C3440" s="29">
        <f t="shared" si="372"/>
        <v>5</v>
      </c>
      <c r="D3440" s="29" t="str">
        <f t="shared" si="373"/>
        <v>Mayıs</v>
      </c>
      <c r="E3440" s="29">
        <f t="shared" si="374"/>
        <v>2</v>
      </c>
      <c r="F3440" s="29">
        <f t="shared" si="375"/>
        <v>22</v>
      </c>
      <c r="G3440" s="29">
        <f t="shared" si="376"/>
        <v>5</v>
      </c>
      <c r="H3440" s="29" t="str">
        <f t="shared" si="377"/>
        <v>Cuma</v>
      </c>
    </row>
    <row r="3441" spans="1:8" ht="10.5" customHeight="1" x14ac:dyDescent="0.25">
      <c r="A3441" s="28">
        <v>45444</v>
      </c>
      <c r="B3441" s="29">
        <f t="shared" si="371"/>
        <v>2024</v>
      </c>
      <c r="C3441" s="29">
        <f t="shared" si="372"/>
        <v>6</v>
      </c>
      <c r="D3441" s="29" t="str">
        <f t="shared" si="373"/>
        <v>Haziran</v>
      </c>
      <c r="E3441" s="29">
        <f t="shared" si="374"/>
        <v>2</v>
      </c>
      <c r="F3441" s="29">
        <f t="shared" si="375"/>
        <v>22</v>
      </c>
      <c r="G3441" s="29">
        <f t="shared" si="376"/>
        <v>6</v>
      </c>
      <c r="H3441" s="29" t="str">
        <f t="shared" si="377"/>
        <v>Cumartesi</v>
      </c>
    </row>
    <row r="3442" spans="1:8" ht="10.5" customHeight="1" x14ac:dyDescent="0.25">
      <c r="A3442" s="28">
        <v>45445</v>
      </c>
      <c r="B3442" s="29">
        <f t="shared" si="371"/>
        <v>2024</v>
      </c>
      <c r="C3442" s="29">
        <f t="shared" si="372"/>
        <v>6</v>
      </c>
      <c r="D3442" s="29" t="str">
        <f t="shared" si="373"/>
        <v>Haziran</v>
      </c>
      <c r="E3442" s="29">
        <f t="shared" si="374"/>
        <v>2</v>
      </c>
      <c r="F3442" s="29">
        <f t="shared" si="375"/>
        <v>22</v>
      </c>
      <c r="G3442" s="29">
        <f t="shared" si="376"/>
        <v>7</v>
      </c>
      <c r="H3442" s="29" t="str">
        <f t="shared" si="377"/>
        <v>Pazar</v>
      </c>
    </row>
    <row r="3443" spans="1:8" ht="10.5" customHeight="1" x14ac:dyDescent="0.25">
      <c r="A3443" s="28">
        <v>45446</v>
      </c>
      <c r="B3443" s="29">
        <f t="shared" si="371"/>
        <v>2024</v>
      </c>
      <c r="C3443" s="29">
        <f t="shared" si="372"/>
        <v>6</v>
      </c>
      <c r="D3443" s="29" t="str">
        <f t="shared" si="373"/>
        <v>Haziran</v>
      </c>
      <c r="E3443" s="29">
        <f t="shared" si="374"/>
        <v>2</v>
      </c>
      <c r="F3443" s="29">
        <f t="shared" si="375"/>
        <v>23</v>
      </c>
      <c r="G3443" s="29">
        <f t="shared" si="376"/>
        <v>1</v>
      </c>
      <c r="H3443" s="29" t="str">
        <f t="shared" si="377"/>
        <v>Pazartesi</v>
      </c>
    </row>
    <row r="3444" spans="1:8" ht="10.5" customHeight="1" x14ac:dyDescent="0.25">
      <c r="A3444" s="28">
        <v>45447</v>
      </c>
      <c r="B3444" s="29">
        <f t="shared" si="371"/>
        <v>2024</v>
      </c>
      <c r="C3444" s="29">
        <f t="shared" si="372"/>
        <v>6</v>
      </c>
      <c r="D3444" s="29" t="str">
        <f t="shared" si="373"/>
        <v>Haziran</v>
      </c>
      <c r="E3444" s="29">
        <f t="shared" si="374"/>
        <v>2</v>
      </c>
      <c r="F3444" s="29">
        <f t="shared" si="375"/>
        <v>23</v>
      </c>
      <c r="G3444" s="29">
        <f t="shared" si="376"/>
        <v>2</v>
      </c>
      <c r="H3444" s="29" t="str">
        <f t="shared" si="377"/>
        <v>Salı</v>
      </c>
    </row>
    <row r="3445" spans="1:8" ht="10.5" customHeight="1" x14ac:dyDescent="0.25">
      <c r="A3445" s="28">
        <v>45448</v>
      </c>
      <c r="B3445" s="29">
        <f t="shared" si="371"/>
        <v>2024</v>
      </c>
      <c r="C3445" s="29">
        <f t="shared" si="372"/>
        <v>6</v>
      </c>
      <c r="D3445" s="29" t="str">
        <f t="shared" si="373"/>
        <v>Haziran</v>
      </c>
      <c r="E3445" s="29">
        <f t="shared" si="374"/>
        <v>2</v>
      </c>
      <c r="F3445" s="29">
        <f t="shared" si="375"/>
        <v>23</v>
      </c>
      <c r="G3445" s="29">
        <f t="shared" si="376"/>
        <v>3</v>
      </c>
      <c r="H3445" s="29" t="str">
        <f t="shared" si="377"/>
        <v>Çarşamba</v>
      </c>
    </row>
    <row r="3446" spans="1:8" ht="10.5" customHeight="1" x14ac:dyDescent="0.25">
      <c r="A3446" s="28">
        <v>45449</v>
      </c>
      <c r="B3446" s="29">
        <f t="shared" si="371"/>
        <v>2024</v>
      </c>
      <c r="C3446" s="29">
        <f t="shared" si="372"/>
        <v>6</v>
      </c>
      <c r="D3446" s="29" t="str">
        <f t="shared" si="373"/>
        <v>Haziran</v>
      </c>
      <c r="E3446" s="29">
        <f t="shared" si="374"/>
        <v>2</v>
      </c>
      <c r="F3446" s="29">
        <f t="shared" si="375"/>
        <v>23</v>
      </c>
      <c r="G3446" s="29">
        <f t="shared" si="376"/>
        <v>4</v>
      </c>
      <c r="H3446" s="29" t="str">
        <f t="shared" si="377"/>
        <v>Perşembe</v>
      </c>
    </row>
    <row r="3447" spans="1:8" ht="10.5" customHeight="1" x14ac:dyDescent="0.25">
      <c r="A3447" s="28">
        <v>45450</v>
      </c>
      <c r="B3447" s="29">
        <f t="shared" si="371"/>
        <v>2024</v>
      </c>
      <c r="C3447" s="29">
        <f t="shared" si="372"/>
        <v>6</v>
      </c>
      <c r="D3447" s="29" t="str">
        <f t="shared" si="373"/>
        <v>Haziran</v>
      </c>
      <c r="E3447" s="29">
        <f t="shared" si="374"/>
        <v>2</v>
      </c>
      <c r="F3447" s="29">
        <f t="shared" si="375"/>
        <v>23</v>
      </c>
      <c r="G3447" s="29">
        <f t="shared" si="376"/>
        <v>5</v>
      </c>
      <c r="H3447" s="29" t="str">
        <f t="shared" si="377"/>
        <v>Cuma</v>
      </c>
    </row>
    <row r="3448" spans="1:8" ht="10.5" customHeight="1" x14ac:dyDescent="0.25">
      <c r="A3448" s="28">
        <v>45451</v>
      </c>
      <c r="B3448" s="29">
        <f t="shared" si="371"/>
        <v>2024</v>
      </c>
      <c r="C3448" s="29">
        <f t="shared" si="372"/>
        <v>6</v>
      </c>
      <c r="D3448" s="29" t="str">
        <f t="shared" si="373"/>
        <v>Haziran</v>
      </c>
      <c r="E3448" s="29">
        <f t="shared" si="374"/>
        <v>2</v>
      </c>
      <c r="F3448" s="29">
        <f t="shared" si="375"/>
        <v>23</v>
      </c>
      <c r="G3448" s="29">
        <f t="shared" si="376"/>
        <v>6</v>
      </c>
      <c r="H3448" s="29" t="str">
        <f t="shared" si="377"/>
        <v>Cumartesi</v>
      </c>
    </row>
    <row r="3449" spans="1:8" ht="10.5" customHeight="1" x14ac:dyDescent="0.25">
      <c r="A3449" s="28">
        <v>45452</v>
      </c>
      <c r="B3449" s="29">
        <f t="shared" si="371"/>
        <v>2024</v>
      </c>
      <c r="C3449" s="29">
        <f t="shared" si="372"/>
        <v>6</v>
      </c>
      <c r="D3449" s="29" t="str">
        <f t="shared" si="373"/>
        <v>Haziran</v>
      </c>
      <c r="E3449" s="29">
        <f t="shared" si="374"/>
        <v>2</v>
      </c>
      <c r="F3449" s="29">
        <f t="shared" si="375"/>
        <v>23</v>
      </c>
      <c r="G3449" s="29">
        <f t="shared" si="376"/>
        <v>7</v>
      </c>
      <c r="H3449" s="29" t="str">
        <f t="shared" si="377"/>
        <v>Pazar</v>
      </c>
    </row>
    <row r="3450" spans="1:8" ht="10.5" customHeight="1" x14ac:dyDescent="0.25">
      <c r="A3450" s="28">
        <v>45453</v>
      </c>
      <c r="B3450" s="29">
        <f t="shared" si="371"/>
        <v>2024</v>
      </c>
      <c r="C3450" s="29">
        <f t="shared" si="372"/>
        <v>6</v>
      </c>
      <c r="D3450" s="29" t="str">
        <f t="shared" si="373"/>
        <v>Haziran</v>
      </c>
      <c r="E3450" s="29">
        <f t="shared" si="374"/>
        <v>2</v>
      </c>
      <c r="F3450" s="29">
        <f t="shared" si="375"/>
        <v>24</v>
      </c>
      <c r="G3450" s="29">
        <f t="shared" si="376"/>
        <v>1</v>
      </c>
      <c r="H3450" s="29" t="str">
        <f t="shared" si="377"/>
        <v>Pazartesi</v>
      </c>
    </row>
    <row r="3451" spans="1:8" ht="10.5" customHeight="1" x14ac:dyDescent="0.25">
      <c r="A3451" s="28">
        <v>45454</v>
      </c>
      <c r="B3451" s="29">
        <f t="shared" si="371"/>
        <v>2024</v>
      </c>
      <c r="C3451" s="29">
        <f t="shared" si="372"/>
        <v>6</v>
      </c>
      <c r="D3451" s="29" t="str">
        <f t="shared" si="373"/>
        <v>Haziran</v>
      </c>
      <c r="E3451" s="29">
        <f t="shared" si="374"/>
        <v>2</v>
      </c>
      <c r="F3451" s="29">
        <f t="shared" si="375"/>
        <v>24</v>
      </c>
      <c r="G3451" s="29">
        <f t="shared" si="376"/>
        <v>2</v>
      </c>
      <c r="H3451" s="29" t="str">
        <f t="shared" si="377"/>
        <v>Salı</v>
      </c>
    </row>
    <row r="3452" spans="1:8" ht="10.5" customHeight="1" x14ac:dyDescent="0.25">
      <c r="A3452" s="28">
        <v>45455</v>
      </c>
      <c r="B3452" s="29">
        <f t="shared" si="371"/>
        <v>2024</v>
      </c>
      <c r="C3452" s="29">
        <f t="shared" si="372"/>
        <v>6</v>
      </c>
      <c r="D3452" s="29" t="str">
        <f t="shared" si="373"/>
        <v>Haziran</v>
      </c>
      <c r="E3452" s="29">
        <f t="shared" si="374"/>
        <v>2</v>
      </c>
      <c r="F3452" s="29">
        <f t="shared" si="375"/>
        <v>24</v>
      </c>
      <c r="G3452" s="29">
        <f t="shared" si="376"/>
        <v>3</v>
      </c>
      <c r="H3452" s="29" t="str">
        <f t="shared" si="377"/>
        <v>Çarşamba</v>
      </c>
    </row>
    <row r="3453" spans="1:8" ht="10.5" customHeight="1" x14ac:dyDescent="0.25">
      <c r="A3453" s="28">
        <v>45456</v>
      </c>
      <c r="B3453" s="29">
        <f t="shared" si="371"/>
        <v>2024</v>
      </c>
      <c r="C3453" s="29">
        <f t="shared" si="372"/>
        <v>6</v>
      </c>
      <c r="D3453" s="29" t="str">
        <f t="shared" si="373"/>
        <v>Haziran</v>
      </c>
      <c r="E3453" s="29">
        <f t="shared" si="374"/>
        <v>2</v>
      </c>
      <c r="F3453" s="29">
        <f t="shared" si="375"/>
        <v>24</v>
      </c>
      <c r="G3453" s="29">
        <f t="shared" si="376"/>
        <v>4</v>
      </c>
      <c r="H3453" s="29" t="str">
        <f t="shared" si="377"/>
        <v>Perşembe</v>
      </c>
    </row>
    <row r="3454" spans="1:8" ht="10.5" customHeight="1" x14ac:dyDescent="0.25">
      <c r="A3454" s="28">
        <v>45457</v>
      </c>
      <c r="B3454" s="29">
        <f t="shared" si="371"/>
        <v>2024</v>
      </c>
      <c r="C3454" s="29">
        <f t="shared" si="372"/>
        <v>6</v>
      </c>
      <c r="D3454" s="29" t="str">
        <f t="shared" si="373"/>
        <v>Haziran</v>
      </c>
      <c r="E3454" s="29">
        <f t="shared" si="374"/>
        <v>2</v>
      </c>
      <c r="F3454" s="29">
        <f t="shared" si="375"/>
        <v>24</v>
      </c>
      <c r="G3454" s="29">
        <f t="shared" si="376"/>
        <v>5</v>
      </c>
      <c r="H3454" s="29" t="str">
        <f t="shared" si="377"/>
        <v>Cuma</v>
      </c>
    </row>
    <row r="3455" spans="1:8" ht="10.5" customHeight="1" x14ac:dyDescent="0.25">
      <c r="A3455" s="28">
        <v>45458</v>
      </c>
      <c r="B3455" s="29">
        <f t="shared" si="371"/>
        <v>2024</v>
      </c>
      <c r="C3455" s="29">
        <f t="shared" si="372"/>
        <v>6</v>
      </c>
      <c r="D3455" s="29" t="str">
        <f t="shared" si="373"/>
        <v>Haziran</v>
      </c>
      <c r="E3455" s="29">
        <f t="shared" si="374"/>
        <v>2</v>
      </c>
      <c r="F3455" s="29">
        <f t="shared" si="375"/>
        <v>24</v>
      </c>
      <c r="G3455" s="29">
        <f t="shared" si="376"/>
        <v>6</v>
      </c>
      <c r="H3455" s="29" t="str">
        <f t="shared" si="377"/>
        <v>Cumartesi</v>
      </c>
    </row>
    <row r="3456" spans="1:8" ht="10.5" customHeight="1" x14ac:dyDescent="0.25">
      <c r="A3456" s="28">
        <v>45459</v>
      </c>
      <c r="B3456" s="29">
        <f t="shared" si="371"/>
        <v>2024</v>
      </c>
      <c r="C3456" s="29">
        <f t="shared" si="372"/>
        <v>6</v>
      </c>
      <c r="D3456" s="29" t="str">
        <f t="shared" si="373"/>
        <v>Haziran</v>
      </c>
      <c r="E3456" s="29">
        <f t="shared" si="374"/>
        <v>2</v>
      </c>
      <c r="F3456" s="29">
        <f t="shared" si="375"/>
        <v>24</v>
      </c>
      <c r="G3456" s="29">
        <f t="shared" si="376"/>
        <v>7</v>
      </c>
      <c r="H3456" s="29" t="str">
        <f t="shared" si="377"/>
        <v>Pazar</v>
      </c>
    </row>
    <row r="3457" spans="1:8" ht="10.5" customHeight="1" x14ac:dyDescent="0.25">
      <c r="A3457" s="28">
        <v>45460</v>
      </c>
      <c r="B3457" s="29">
        <f t="shared" si="371"/>
        <v>2024</v>
      </c>
      <c r="C3457" s="29">
        <f t="shared" si="372"/>
        <v>6</v>
      </c>
      <c r="D3457" s="29" t="str">
        <f t="shared" si="373"/>
        <v>Haziran</v>
      </c>
      <c r="E3457" s="29">
        <f t="shared" si="374"/>
        <v>2</v>
      </c>
      <c r="F3457" s="29">
        <f t="shared" si="375"/>
        <v>25</v>
      </c>
      <c r="G3457" s="29">
        <f t="shared" si="376"/>
        <v>1</v>
      </c>
      <c r="H3457" s="29" t="str">
        <f t="shared" si="377"/>
        <v>Pazartesi</v>
      </c>
    </row>
    <row r="3458" spans="1:8" ht="10.5" customHeight="1" x14ac:dyDescent="0.25">
      <c r="A3458" s="28">
        <v>45461</v>
      </c>
      <c r="B3458" s="29">
        <f t="shared" ref="B3458:B3521" si="378">IF(A3458="","",YEAR(A3458))</f>
        <v>2024</v>
      </c>
      <c r="C3458" s="29">
        <f t="shared" ref="C3458:C3521" si="379">IF(A3458="","",MONTH(A3458))</f>
        <v>6</v>
      </c>
      <c r="D3458" s="29" t="str">
        <f t="shared" ref="D3458:D3521" si="380">IF(A3458="","",CHOOSE(MONTH(A3458),"Ocak","Şubat","Mart","Nisan","Mayıs","Haziran","Temmuz","Ağustos","Eylül","Ekim","Kasım","Aralık"))</f>
        <v>Haziran</v>
      </c>
      <c r="E3458" s="29">
        <f t="shared" ref="E3458:E3521" si="381">IF(A3458="","",ROUNDUP(MONTH(A3458)/3,0))</f>
        <v>2</v>
      </c>
      <c r="F3458" s="29">
        <f t="shared" ref="F3458:F3521" si="382">IF(A3458="","",WEEKNUM(A3458,2))</f>
        <v>25</v>
      </c>
      <c r="G3458" s="29">
        <f t="shared" ref="G3458:G3521" si="383">IF(A3458="","",WEEKDAY(A3458,2))</f>
        <v>2</v>
      </c>
      <c r="H3458" s="29" t="str">
        <f t="shared" ref="H3458:H3521" si="384">IF(A3458="","",CHOOSE(WEEKDAY(A3458,2),"Pazartesi","Salı","Çarşamba","Perşembe","Cuma","Cumartesi","Pazar"))</f>
        <v>Salı</v>
      </c>
    </row>
    <row r="3459" spans="1:8" ht="10.5" customHeight="1" x14ac:dyDescent="0.25">
      <c r="A3459" s="28">
        <v>45462</v>
      </c>
      <c r="B3459" s="29">
        <f t="shared" si="378"/>
        <v>2024</v>
      </c>
      <c r="C3459" s="29">
        <f t="shared" si="379"/>
        <v>6</v>
      </c>
      <c r="D3459" s="29" t="str">
        <f t="shared" si="380"/>
        <v>Haziran</v>
      </c>
      <c r="E3459" s="29">
        <f t="shared" si="381"/>
        <v>2</v>
      </c>
      <c r="F3459" s="29">
        <f t="shared" si="382"/>
        <v>25</v>
      </c>
      <c r="G3459" s="29">
        <f t="shared" si="383"/>
        <v>3</v>
      </c>
      <c r="H3459" s="29" t="str">
        <f t="shared" si="384"/>
        <v>Çarşamba</v>
      </c>
    </row>
    <row r="3460" spans="1:8" ht="10.5" customHeight="1" x14ac:dyDescent="0.25">
      <c r="A3460" s="28">
        <v>45463</v>
      </c>
      <c r="B3460" s="29">
        <f t="shared" si="378"/>
        <v>2024</v>
      </c>
      <c r="C3460" s="29">
        <f t="shared" si="379"/>
        <v>6</v>
      </c>
      <c r="D3460" s="29" t="str">
        <f t="shared" si="380"/>
        <v>Haziran</v>
      </c>
      <c r="E3460" s="29">
        <f t="shared" si="381"/>
        <v>2</v>
      </c>
      <c r="F3460" s="29">
        <f t="shared" si="382"/>
        <v>25</v>
      </c>
      <c r="G3460" s="29">
        <f t="shared" si="383"/>
        <v>4</v>
      </c>
      <c r="H3460" s="29" t="str">
        <f t="shared" si="384"/>
        <v>Perşembe</v>
      </c>
    </row>
    <row r="3461" spans="1:8" ht="10.5" customHeight="1" x14ac:dyDescent="0.25">
      <c r="A3461" s="28">
        <v>45464</v>
      </c>
      <c r="B3461" s="29">
        <f t="shared" si="378"/>
        <v>2024</v>
      </c>
      <c r="C3461" s="29">
        <f t="shared" si="379"/>
        <v>6</v>
      </c>
      <c r="D3461" s="29" t="str">
        <f t="shared" si="380"/>
        <v>Haziran</v>
      </c>
      <c r="E3461" s="29">
        <f t="shared" si="381"/>
        <v>2</v>
      </c>
      <c r="F3461" s="29">
        <f t="shared" si="382"/>
        <v>25</v>
      </c>
      <c r="G3461" s="29">
        <f t="shared" si="383"/>
        <v>5</v>
      </c>
      <c r="H3461" s="29" t="str">
        <f t="shared" si="384"/>
        <v>Cuma</v>
      </c>
    </row>
    <row r="3462" spans="1:8" ht="10.5" customHeight="1" x14ac:dyDescent="0.25">
      <c r="A3462" s="28">
        <v>45465</v>
      </c>
      <c r="B3462" s="29">
        <f t="shared" si="378"/>
        <v>2024</v>
      </c>
      <c r="C3462" s="29">
        <f t="shared" si="379"/>
        <v>6</v>
      </c>
      <c r="D3462" s="29" t="str">
        <f t="shared" si="380"/>
        <v>Haziran</v>
      </c>
      <c r="E3462" s="29">
        <f t="shared" si="381"/>
        <v>2</v>
      </c>
      <c r="F3462" s="29">
        <f t="shared" si="382"/>
        <v>25</v>
      </c>
      <c r="G3462" s="29">
        <f t="shared" si="383"/>
        <v>6</v>
      </c>
      <c r="H3462" s="29" t="str">
        <f t="shared" si="384"/>
        <v>Cumartesi</v>
      </c>
    </row>
    <row r="3463" spans="1:8" ht="10.5" customHeight="1" x14ac:dyDescent="0.25">
      <c r="A3463" s="28">
        <v>45466</v>
      </c>
      <c r="B3463" s="29">
        <f t="shared" si="378"/>
        <v>2024</v>
      </c>
      <c r="C3463" s="29">
        <f t="shared" si="379"/>
        <v>6</v>
      </c>
      <c r="D3463" s="29" t="str">
        <f t="shared" si="380"/>
        <v>Haziran</v>
      </c>
      <c r="E3463" s="29">
        <f t="shared" si="381"/>
        <v>2</v>
      </c>
      <c r="F3463" s="29">
        <f t="shared" si="382"/>
        <v>25</v>
      </c>
      <c r="G3463" s="29">
        <f t="shared" si="383"/>
        <v>7</v>
      </c>
      <c r="H3463" s="29" t="str">
        <f t="shared" si="384"/>
        <v>Pazar</v>
      </c>
    </row>
    <row r="3464" spans="1:8" ht="10.5" customHeight="1" x14ac:dyDescent="0.25">
      <c r="A3464" s="28">
        <v>45467</v>
      </c>
      <c r="B3464" s="29">
        <f t="shared" si="378"/>
        <v>2024</v>
      </c>
      <c r="C3464" s="29">
        <f t="shared" si="379"/>
        <v>6</v>
      </c>
      <c r="D3464" s="29" t="str">
        <f t="shared" si="380"/>
        <v>Haziran</v>
      </c>
      <c r="E3464" s="29">
        <f t="shared" si="381"/>
        <v>2</v>
      </c>
      <c r="F3464" s="29">
        <f t="shared" si="382"/>
        <v>26</v>
      </c>
      <c r="G3464" s="29">
        <f t="shared" si="383"/>
        <v>1</v>
      </c>
      <c r="H3464" s="29" t="str">
        <f t="shared" si="384"/>
        <v>Pazartesi</v>
      </c>
    </row>
    <row r="3465" spans="1:8" ht="10.5" customHeight="1" x14ac:dyDescent="0.25">
      <c r="A3465" s="28">
        <v>45468</v>
      </c>
      <c r="B3465" s="29">
        <f t="shared" si="378"/>
        <v>2024</v>
      </c>
      <c r="C3465" s="29">
        <f t="shared" si="379"/>
        <v>6</v>
      </c>
      <c r="D3465" s="29" t="str">
        <f t="shared" si="380"/>
        <v>Haziran</v>
      </c>
      <c r="E3465" s="29">
        <f t="shared" si="381"/>
        <v>2</v>
      </c>
      <c r="F3465" s="29">
        <f t="shared" si="382"/>
        <v>26</v>
      </c>
      <c r="G3465" s="29">
        <f t="shared" si="383"/>
        <v>2</v>
      </c>
      <c r="H3465" s="29" t="str">
        <f t="shared" si="384"/>
        <v>Salı</v>
      </c>
    </row>
    <row r="3466" spans="1:8" ht="10.5" customHeight="1" x14ac:dyDescent="0.25">
      <c r="A3466" s="28">
        <v>45469</v>
      </c>
      <c r="B3466" s="29">
        <f t="shared" si="378"/>
        <v>2024</v>
      </c>
      <c r="C3466" s="29">
        <f t="shared" si="379"/>
        <v>6</v>
      </c>
      <c r="D3466" s="29" t="str">
        <f t="shared" si="380"/>
        <v>Haziran</v>
      </c>
      <c r="E3466" s="29">
        <f t="shared" si="381"/>
        <v>2</v>
      </c>
      <c r="F3466" s="29">
        <f t="shared" si="382"/>
        <v>26</v>
      </c>
      <c r="G3466" s="29">
        <f t="shared" si="383"/>
        <v>3</v>
      </c>
      <c r="H3466" s="29" t="str">
        <f t="shared" si="384"/>
        <v>Çarşamba</v>
      </c>
    </row>
    <row r="3467" spans="1:8" ht="10.5" customHeight="1" x14ac:dyDescent="0.25">
      <c r="A3467" s="28">
        <v>45470</v>
      </c>
      <c r="B3467" s="29">
        <f t="shared" si="378"/>
        <v>2024</v>
      </c>
      <c r="C3467" s="29">
        <f t="shared" si="379"/>
        <v>6</v>
      </c>
      <c r="D3467" s="29" t="str">
        <f t="shared" si="380"/>
        <v>Haziran</v>
      </c>
      <c r="E3467" s="29">
        <f t="shared" si="381"/>
        <v>2</v>
      </c>
      <c r="F3467" s="29">
        <f t="shared" si="382"/>
        <v>26</v>
      </c>
      <c r="G3467" s="29">
        <f t="shared" si="383"/>
        <v>4</v>
      </c>
      <c r="H3467" s="29" t="str">
        <f t="shared" si="384"/>
        <v>Perşembe</v>
      </c>
    </row>
    <row r="3468" spans="1:8" ht="10.5" customHeight="1" x14ac:dyDescent="0.25">
      <c r="A3468" s="28">
        <v>45471</v>
      </c>
      <c r="B3468" s="29">
        <f t="shared" si="378"/>
        <v>2024</v>
      </c>
      <c r="C3468" s="29">
        <f t="shared" si="379"/>
        <v>6</v>
      </c>
      <c r="D3468" s="29" t="str">
        <f t="shared" si="380"/>
        <v>Haziran</v>
      </c>
      <c r="E3468" s="29">
        <f t="shared" si="381"/>
        <v>2</v>
      </c>
      <c r="F3468" s="29">
        <f t="shared" si="382"/>
        <v>26</v>
      </c>
      <c r="G3468" s="29">
        <f t="shared" si="383"/>
        <v>5</v>
      </c>
      <c r="H3468" s="29" t="str">
        <f t="shared" si="384"/>
        <v>Cuma</v>
      </c>
    </row>
    <row r="3469" spans="1:8" ht="10.5" customHeight="1" x14ac:dyDescent="0.25">
      <c r="A3469" s="28">
        <v>45472</v>
      </c>
      <c r="B3469" s="29">
        <f t="shared" si="378"/>
        <v>2024</v>
      </c>
      <c r="C3469" s="29">
        <f t="shared" si="379"/>
        <v>6</v>
      </c>
      <c r="D3469" s="29" t="str">
        <f t="shared" si="380"/>
        <v>Haziran</v>
      </c>
      <c r="E3469" s="29">
        <f t="shared" si="381"/>
        <v>2</v>
      </c>
      <c r="F3469" s="29">
        <f t="shared" si="382"/>
        <v>26</v>
      </c>
      <c r="G3469" s="29">
        <f t="shared" si="383"/>
        <v>6</v>
      </c>
      <c r="H3469" s="29" t="str">
        <f t="shared" si="384"/>
        <v>Cumartesi</v>
      </c>
    </row>
    <row r="3470" spans="1:8" ht="10.5" customHeight="1" x14ac:dyDescent="0.25">
      <c r="A3470" s="28">
        <v>45473</v>
      </c>
      <c r="B3470" s="29">
        <f t="shared" si="378"/>
        <v>2024</v>
      </c>
      <c r="C3470" s="29">
        <f t="shared" si="379"/>
        <v>6</v>
      </c>
      <c r="D3470" s="29" t="str">
        <f t="shared" si="380"/>
        <v>Haziran</v>
      </c>
      <c r="E3470" s="29">
        <f t="shared" si="381"/>
        <v>2</v>
      </c>
      <c r="F3470" s="29">
        <f t="shared" si="382"/>
        <v>26</v>
      </c>
      <c r="G3470" s="29">
        <f t="shared" si="383"/>
        <v>7</v>
      </c>
      <c r="H3470" s="29" t="str">
        <f t="shared" si="384"/>
        <v>Pazar</v>
      </c>
    </row>
    <row r="3471" spans="1:8" ht="10.5" customHeight="1" x14ac:dyDescent="0.25">
      <c r="A3471" s="28">
        <v>45474</v>
      </c>
      <c r="B3471" s="29">
        <f t="shared" si="378"/>
        <v>2024</v>
      </c>
      <c r="C3471" s="29">
        <f t="shared" si="379"/>
        <v>7</v>
      </c>
      <c r="D3471" s="29" t="str">
        <f t="shared" si="380"/>
        <v>Temmuz</v>
      </c>
      <c r="E3471" s="29">
        <f t="shared" si="381"/>
        <v>3</v>
      </c>
      <c r="F3471" s="29">
        <f t="shared" si="382"/>
        <v>27</v>
      </c>
      <c r="G3471" s="29">
        <f t="shared" si="383"/>
        <v>1</v>
      </c>
      <c r="H3471" s="29" t="str">
        <f t="shared" si="384"/>
        <v>Pazartesi</v>
      </c>
    </row>
    <row r="3472" spans="1:8" ht="10.5" customHeight="1" x14ac:dyDescent="0.25">
      <c r="A3472" s="28">
        <v>45475</v>
      </c>
      <c r="B3472" s="29">
        <f t="shared" si="378"/>
        <v>2024</v>
      </c>
      <c r="C3472" s="29">
        <f t="shared" si="379"/>
        <v>7</v>
      </c>
      <c r="D3472" s="29" t="str">
        <f t="shared" si="380"/>
        <v>Temmuz</v>
      </c>
      <c r="E3472" s="29">
        <f t="shared" si="381"/>
        <v>3</v>
      </c>
      <c r="F3472" s="29">
        <f t="shared" si="382"/>
        <v>27</v>
      </c>
      <c r="G3472" s="29">
        <f t="shared" si="383"/>
        <v>2</v>
      </c>
      <c r="H3472" s="29" t="str">
        <f t="shared" si="384"/>
        <v>Salı</v>
      </c>
    </row>
    <row r="3473" spans="1:8" ht="10.5" customHeight="1" x14ac:dyDescent="0.25">
      <c r="A3473" s="28">
        <v>45476</v>
      </c>
      <c r="B3473" s="29">
        <f t="shared" si="378"/>
        <v>2024</v>
      </c>
      <c r="C3473" s="29">
        <f t="shared" si="379"/>
        <v>7</v>
      </c>
      <c r="D3473" s="29" t="str">
        <f t="shared" si="380"/>
        <v>Temmuz</v>
      </c>
      <c r="E3473" s="29">
        <f t="shared" si="381"/>
        <v>3</v>
      </c>
      <c r="F3473" s="29">
        <f t="shared" si="382"/>
        <v>27</v>
      </c>
      <c r="G3473" s="29">
        <f t="shared" si="383"/>
        <v>3</v>
      </c>
      <c r="H3473" s="29" t="str">
        <f t="shared" si="384"/>
        <v>Çarşamba</v>
      </c>
    </row>
    <row r="3474" spans="1:8" ht="10.5" customHeight="1" x14ac:dyDescent="0.25">
      <c r="A3474" s="28">
        <v>45477</v>
      </c>
      <c r="B3474" s="29">
        <f t="shared" si="378"/>
        <v>2024</v>
      </c>
      <c r="C3474" s="29">
        <f t="shared" si="379"/>
        <v>7</v>
      </c>
      <c r="D3474" s="29" t="str">
        <f t="shared" si="380"/>
        <v>Temmuz</v>
      </c>
      <c r="E3474" s="29">
        <f t="shared" si="381"/>
        <v>3</v>
      </c>
      <c r="F3474" s="29">
        <f t="shared" si="382"/>
        <v>27</v>
      </c>
      <c r="G3474" s="29">
        <f t="shared" si="383"/>
        <v>4</v>
      </c>
      <c r="H3474" s="29" t="str">
        <f t="shared" si="384"/>
        <v>Perşembe</v>
      </c>
    </row>
    <row r="3475" spans="1:8" ht="10.5" customHeight="1" x14ac:dyDescent="0.25">
      <c r="A3475" s="28">
        <v>45478</v>
      </c>
      <c r="B3475" s="29">
        <f t="shared" si="378"/>
        <v>2024</v>
      </c>
      <c r="C3475" s="29">
        <f t="shared" si="379"/>
        <v>7</v>
      </c>
      <c r="D3475" s="29" t="str">
        <f t="shared" si="380"/>
        <v>Temmuz</v>
      </c>
      <c r="E3475" s="29">
        <f t="shared" si="381"/>
        <v>3</v>
      </c>
      <c r="F3475" s="29">
        <f t="shared" si="382"/>
        <v>27</v>
      </c>
      <c r="G3475" s="29">
        <f t="shared" si="383"/>
        <v>5</v>
      </c>
      <c r="H3475" s="29" t="str">
        <f t="shared" si="384"/>
        <v>Cuma</v>
      </c>
    </row>
    <row r="3476" spans="1:8" ht="10.5" customHeight="1" x14ac:dyDescent="0.25">
      <c r="A3476" s="28">
        <v>45479</v>
      </c>
      <c r="B3476" s="29">
        <f t="shared" si="378"/>
        <v>2024</v>
      </c>
      <c r="C3476" s="29">
        <f t="shared" si="379"/>
        <v>7</v>
      </c>
      <c r="D3476" s="29" t="str">
        <f t="shared" si="380"/>
        <v>Temmuz</v>
      </c>
      <c r="E3476" s="29">
        <f t="shared" si="381"/>
        <v>3</v>
      </c>
      <c r="F3476" s="29">
        <f t="shared" si="382"/>
        <v>27</v>
      </c>
      <c r="G3476" s="29">
        <f t="shared" si="383"/>
        <v>6</v>
      </c>
      <c r="H3476" s="29" t="str">
        <f t="shared" si="384"/>
        <v>Cumartesi</v>
      </c>
    </row>
    <row r="3477" spans="1:8" ht="10.5" customHeight="1" x14ac:dyDescent="0.25">
      <c r="A3477" s="28">
        <v>45480</v>
      </c>
      <c r="B3477" s="29">
        <f t="shared" si="378"/>
        <v>2024</v>
      </c>
      <c r="C3477" s="29">
        <f t="shared" si="379"/>
        <v>7</v>
      </c>
      <c r="D3477" s="29" t="str">
        <f t="shared" si="380"/>
        <v>Temmuz</v>
      </c>
      <c r="E3477" s="29">
        <f t="shared" si="381"/>
        <v>3</v>
      </c>
      <c r="F3477" s="29">
        <f t="shared" si="382"/>
        <v>27</v>
      </c>
      <c r="G3477" s="29">
        <f t="shared" si="383"/>
        <v>7</v>
      </c>
      <c r="H3477" s="29" t="str">
        <f t="shared" si="384"/>
        <v>Pazar</v>
      </c>
    </row>
    <row r="3478" spans="1:8" ht="10.5" customHeight="1" x14ac:dyDescent="0.25">
      <c r="A3478" s="28">
        <v>45481</v>
      </c>
      <c r="B3478" s="29">
        <f t="shared" si="378"/>
        <v>2024</v>
      </c>
      <c r="C3478" s="29">
        <f t="shared" si="379"/>
        <v>7</v>
      </c>
      <c r="D3478" s="29" t="str">
        <f t="shared" si="380"/>
        <v>Temmuz</v>
      </c>
      <c r="E3478" s="29">
        <f t="shared" si="381"/>
        <v>3</v>
      </c>
      <c r="F3478" s="29">
        <f t="shared" si="382"/>
        <v>28</v>
      </c>
      <c r="G3478" s="29">
        <f t="shared" si="383"/>
        <v>1</v>
      </c>
      <c r="H3478" s="29" t="str">
        <f t="shared" si="384"/>
        <v>Pazartesi</v>
      </c>
    </row>
    <row r="3479" spans="1:8" ht="10.5" customHeight="1" x14ac:dyDescent="0.25">
      <c r="A3479" s="28">
        <v>45482</v>
      </c>
      <c r="B3479" s="29">
        <f t="shared" si="378"/>
        <v>2024</v>
      </c>
      <c r="C3479" s="29">
        <f t="shared" si="379"/>
        <v>7</v>
      </c>
      <c r="D3479" s="29" t="str">
        <f t="shared" si="380"/>
        <v>Temmuz</v>
      </c>
      <c r="E3479" s="29">
        <f t="shared" si="381"/>
        <v>3</v>
      </c>
      <c r="F3479" s="29">
        <f t="shared" si="382"/>
        <v>28</v>
      </c>
      <c r="G3479" s="29">
        <f t="shared" si="383"/>
        <v>2</v>
      </c>
      <c r="H3479" s="29" t="str">
        <f t="shared" si="384"/>
        <v>Salı</v>
      </c>
    </row>
    <row r="3480" spans="1:8" ht="10.5" customHeight="1" x14ac:dyDescent="0.25">
      <c r="A3480" s="28">
        <v>45483</v>
      </c>
      <c r="B3480" s="29">
        <f t="shared" si="378"/>
        <v>2024</v>
      </c>
      <c r="C3480" s="29">
        <f t="shared" si="379"/>
        <v>7</v>
      </c>
      <c r="D3480" s="29" t="str">
        <f t="shared" si="380"/>
        <v>Temmuz</v>
      </c>
      <c r="E3480" s="29">
        <f t="shared" si="381"/>
        <v>3</v>
      </c>
      <c r="F3480" s="29">
        <f t="shared" si="382"/>
        <v>28</v>
      </c>
      <c r="G3480" s="29">
        <f t="shared" si="383"/>
        <v>3</v>
      </c>
      <c r="H3480" s="29" t="str">
        <f t="shared" si="384"/>
        <v>Çarşamba</v>
      </c>
    </row>
    <row r="3481" spans="1:8" ht="10.5" customHeight="1" x14ac:dyDescent="0.25">
      <c r="A3481" s="28">
        <v>45484</v>
      </c>
      <c r="B3481" s="29">
        <f t="shared" si="378"/>
        <v>2024</v>
      </c>
      <c r="C3481" s="29">
        <f t="shared" si="379"/>
        <v>7</v>
      </c>
      <c r="D3481" s="29" t="str">
        <f t="shared" si="380"/>
        <v>Temmuz</v>
      </c>
      <c r="E3481" s="29">
        <f t="shared" si="381"/>
        <v>3</v>
      </c>
      <c r="F3481" s="29">
        <f t="shared" si="382"/>
        <v>28</v>
      </c>
      <c r="G3481" s="29">
        <f t="shared" si="383"/>
        <v>4</v>
      </c>
      <c r="H3481" s="29" t="str">
        <f t="shared" si="384"/>
        <v>Perşembe</v>
      </c>
    </row>
    <row r="3482" spans="1:8" ht="10.5" customHeight="1" x14ac:dyDescent="0.25">
      <c r="A3482" s="28">
        <v>45485</v>
      </c>
      <c r="B3482" s="29">
        <f t="shared" si="378"/>
        <v>2024</v>
      </c>
      <c r="C3482" s="29">
        <f t="shared" si="379"/>
        <v>7</v>
      </c>
      <c r="D3482" s="29" t="str">
        <f t="shared" si="380"/>
        <v>Temmuz</v>
      </c>
      <c r="E3482" s="29">
        <f t="shared" si="381"/>
        <v>3</v>
      </c>
      <c r="F3482" s="29">
        <f t="shared" si="382"/>
        <v>28</v>
      </c>
      <c r="G3482" s="29">
        <f t="shared" si="383"/>
        <v>5</v>
      </c>
      <c r="H3482" s="29" t="str">
        <f t="shared" si="384"/>
        <v>Cuma</v>
      </c>
    </row>
    <row r="3483" spans="1:8" ht="10.5" customHeight="1" x14ac:dyDescent="0.25">
      <c r="A3483" s="28">
        <v>45486</v>
      </c>
      <c r="B3483" s="29">
        <f t="shared" si="378"/>
        <v>2024</v>
      </c>
      <c r="C3483" s="29">
        <f t="shared" si="379"/>
        <v>7</v>
      </c>
      <c r="D3483" s="29" t="str">
        <f t="shared" si="380"/>
        <v>Temmuz</v>
      </c>
      <c r="E3483" s="29">
        <f t="shared" si="381"/>
        <v>3</v>
      </c>
      <c r="F3483" s="29">
        <f t="shared" si="382"/>
        <v>28</v>
      </c>
      <c r="G3483" s="29">
        <f t="shared" si="383"/>
        <v>6</v>
      </c>
      <c r="H3483" s="29" t="str">
        <f t="shared" si="384"/>
        <v>Cumartesi</v>
      </c>
    </row>
    <row r="3484" spans="1:8" ht="10.5" customHeight="1" x14ac:dyDescent="0.25">
      <c r="A3484" s="28">
        <v>45487</v>
      </c>
      <c r="B3484" s="29">
        <f t="shared" si="378"/>
        <v>2024</v>
      </c>
      <c r="C3484" s="29">
        <f t="shared" si="379"/>
        <v>7</v>
      </c>
      <c r="D3484" s="29" t="str">
        <f t="shared" si="380"/>
        <v>Temmuz</v>
      </c>
      <c r="E3484" s="29">
        <f t="shared" si="381"/>
        <v>3</v>
      </c>
      <c r="F3484" s="29">
        <f t="shared" si="382"/>
        <v>28</v>
      </c>
      <c r="G3484" s="29">
        <f t="shared" si="383"/>
        <v>7</v>
      </c>
      <c r="H3484" s="29" t="str">
        <f t="shared" si="384"/>
        <v>Pazar</v>
      </c>
    </row>
    <row r="3485" spans="1:8" ht="10.5" customHeight="1" x14ac:dyDescent="0.25">
      <c r="A3485" s="28">
        <v>45488</v>
      </c>
      <c r="B3485" s="29">
        <f t="shared" si="378"/>
        <v>2024</v>
      </c>
      <c r="C3485" s="29">
        <f t="shared" si="379"/>
        <v>7</v>
      </c>
      <c r="D3485" s="29" t="str">
        <f t="shared" si="380"/>
        <v>Temmuz</v>
      </c>
      <c r="E3485" s="29">
        <f t="shared" si="381"/>
        <v>3</v>
      </c>
      <c r="F3485" s="29">
        <f t="shared" si="382"/>
        <v>29</v>
      </c>
      <c r="G3485" s="29">
        <f t="shared" si="383"/>
        <v>1</v>
      </c>
      <c r="H3485" s="29" t="str">
        <f t="shared" si="384"/>
        <v>Pazartesi</v>
      </c>
    </row>
    <row r="3486" spans="1:8" ht="10.5" customHeight="1" x14ac:dyDescent="0.25">
      <c r="A3486" s="28">
        <v>45489</v>
      </c>
      <c r="B3486" s="29">
        <f t="shared" si="378"/>
        <v>2024</v>
      </c>
      <c r="C3486" s="29">
        <f t="shared" si="379"/>
        <v>7</v>
      </c>
      <c r="D3486" s="29" t="str">
        <f t="shared" si="380"/>
        <v>Temmuz</v>
      </c>
      <c r="E3486" s="29">
        <f t="shared" si="381"/>
        <v>3</v>
      </c>
      <c r="F3486" s="29">
        <f t="shared" si="382"/>
        <v>29</v>
      </c>
      <c r="G3486" s="29">
        <f t="shared" si="383"/>
        <v>2</v>
      </c>
      <c r="H3486" s="29" t="str">
        <f t="shared" si="384"/>
        <v>Salı</v>
      </c>
    </row>
    <row r="3487" spans="1:8" ht="10.5" customHeight="1" x14ac:dyDescent="0.25">
      <c r="A3487" s="28">
        <v>45490</v>
      </c>
      <c r="B3487" s="29">
        <f t="shared" si="378"/>
        <v>2024</v>
      </c>
      <c r="C3487" s="29">
        <f t="shared" si="379"/>
        <v>7</v>
      </c>
      <c r="D3487" s="29" t="str">
        <f t="shared" si="380"/>
        <v>Temmuz</v>
      </c>
      <c r="E3487" s="29">
        <f t="shared" si="381"/>
        <v>3</v>
      </c>
      <c r="F3487" s="29">
        <f t="shared" si="382"/>
        <v>29</v>
      </c>
      <c r="G3487" s="29">
        <f t="shared" si="383"/>
        <v>3</v>
      </c>
      <c r="H3487" s="29" t="str">
        <f t="shared" si="384"/>
        <v>Çarşamba</v>
      </c>
    </row>
    <row r="3488" spans="1:8" ht="10.5" customHeight="1" x14ac:dyDescent="0.25">
      <c r="A3488" s="28">
        <v>45491</v>
      </c>
      <c r="B3488" s="29">
        <f t="shared" si="378"/>
        <v>2024</v>
      </c>
      <c r="C3488" s="29">
        <f t="shared" si="379"/>
        <v>7</v>
      </c>
      <c r="D3488" s="29" t="str">
        <f t="shared" si="380"/>
        <v>Temmuz</v>
      </c>
      <c r="E3488" s="29">
        <f t="shared" si="381"/>
        <v>3</v>
      </c>
      <c r="F3488" s="29">
        <f t="shared" si="382"/>
        <v>29</v>
      </c>
      <c r="G3488" s="29">
        <f t="shared" si="383"/>
        <v>4</v>
      </c>
      <c r="H3488" s="29" t="str">
        <f t="shared" si="384"/>
        <v>Perşembe</v>
      </c>
    </row>
    <row r="3489" spans="1:8" ht="10.5" customHeight="1" x14ac:dyDescent="0.25">
      <c r="A3489" s="28">
        <v>45492</v>
      </c>
      <c r="B3489" s="29">
        <f t="shared" si="378"/>
        <v>2024</v>
      </c>
      <c r="C3489" s="29">
        <f t="shared" si="379"/>
        <v>7</v>
      </c>
      <c r="D3489" s="29" t="str">
        <f t="shared" si="380"/>
        <v>Temmuz</v>
      </c>
      <c r="E3489" s="29">
        <f t="shared" si="381"/>
        <v>3</v>
      </c>
      <c r="F3489" s="29">
        <f t="shared" si="382"/>
        <v>29</v>
      </c>
      <c r="G3489" s="29">
        <f t="shared" si="383"/>
        <v>5</v>
      </c>
      <c r="H3489" s="29" t="str">
        <f t="shared" si="384"/>
        <v>Cuma</v>
      </c>
    </row>
    <row r="3490" spans="1:8" ht="10.5" customHeight="1" x14ac:dyDescent="0.25">
      <c r="A3490" s="28">
        <v>45493</v>
      </c>
      <c r="B3490" s="29">
        <f t="shared" si="378"/>
        <v>2024</v>
      </c>
      <c r="C3490" s="29">
        <f t="shared" si="379"/>
        <v>7</v>
      </c>
      <c r="D3490" s="29" t="str">
        <f t="shared" si="380"/>
        <v>Temmuz</v>
      </c>
      <c r="E3490" s="29">
        <f t="shared" si="381"/>
        <v>3</v>
      </c>
      <c r="F3490" s="29">
        <f t="shared" si="382"/>
        <v>29</v>
      </c>
      <c r="G3490" s="29">
        <f t="shared" si="383"/>
        <v>6</v>
      </c>
      <c r="H3490" s="29" t="str">
        <f t="shared" si="384"/>
        <v>Cumartesi</v>
      </c>
    </row>
    <row r="3491" spans="1:8" ht="10.5" customHeight="1" x14ac:dyDescent="0.25">
      <c r="A3491" s="28">
        <v>45494</v>
      </c>
      <c r="B3491" s="29">
        <f t="shared" si="378"/>
        <v>2024</v>
      </c>
      <c r="C3491" s="29">
        <f t="shared" si="379"/>
        <v>7</v>
      </c>
      <c r="D3491" s="29" t="str">
        <f t="shared" si="380"/>
        <v>Temmuz</v>
      </c>
      <c r="E3491" s="29">
        <f t="shared" si="381"/>
        <v>3</v>
      </c>
      <c r="F3491" s="29">
        <f t="shared" si="382"/>
        <v>29</v>
      </c>
      <c r="G3491" s="29">
        <f t="shared" si="383"/>
        <v>7</v>
      </c>
      <c r="H3491" s="29" t="str">
        <f t="shared" si="384"/>
        <v>Pazar</v>
      </c>
    </row>
    <row r="3492" spans="1:8" ht="10.5" customHeight="1" x14ac:dyDescent="0.25">
      <c r="A3492" s="28">
        <v>45495</v>
      </c>
      <c r="B3492" s="29">
        <f t="shared" si="378"/>
        <v>2024</v>
      </c>
      <c r="C3492" s="29">
        <f t="shared" si="379"/>
        <v>7</v>
      </c>
      <c r="D3492" s="29" t="str">
        <f t="shared" si="380"/>
        <v>Temmuz</v>
      </c>
      <c r="E3492" s="29">
        <f t="shared" si="381"/>
        <v>3</v>
      </c>
      <c r="F3492" s="29">
        <f t="shared" si="382"/>
        <v>30</v>
      </c>
      <c r="G3492" s="29">
        <f t="shared" si="383"/>
        <v>1</v>
      </c>
      <c r="H3492" s="29" t="str">
        <f t="shared" si="384"/>
        <v>Pazartesi</v>
      </c>
    </row>
    <row r="3493" spans="1:8" ht="10.5" customHeight="1" x14ac:dyDescent="0.25">
      <c r="A3493" s="28">
        <v>45496</v>
      </c>
      <c r="B3493" s="29">
        <f t="shared" si="378"/>
        <v>2024</v>
      </c>
      <c r="C3493" s="29">
        <f t="shared" si="379"/>
        <v>7</v>
      </c>
      <c r="D3493" s="29" t="str">
        <f t="shared" si="380"/>
        <v>Temmuz</v>
      </c>
      <c r="E3493" s="29">
        <f t="shared" si="381"/>
        <v>3</v>
      </c>
      <c r="F3493" s="29">
        <f t="shared" si="382"/>
        <v>30</v>
      </c>
      <c r="G3493" s="29">
        <f t="shared" si="383"/>
        <v>2</v>
      </c>
      <c r="H3493" s="29" t="str">
        <f t="shared" si="384"/>
        <v>Salı</v>
      </c>
    </row>
    <row r="3494" spans="1:8" ht="10.5" customHeight="1" x14ac:dyDescent="0.25">
      <c r="A3494" s="28">
        <v>45497</v>
      </c>
      <c r="B3494" s="29">
        <f t="shared" si="378"/>
        <v>2024</v>
      </c>
      <c r="C3494" s="29">
        <f t="shared" si="379"/>
        <v>7</v>
      </c>
      <c r="D3494" s="29" t="str">
        <f t="shared" si="380"/>
        <v>Temmuz</v>
      </c>
      <c r="E3494" s="29">
        <f t="shared" si="381"/>
        <v>3</v>
      </c>
      <c r="F3494" s="29">
        <f t="shared" si="382"/>
        <v>30</v>
      </c>
      <c r="G3494" s="29">
        <f t="shared" si="383"/>
        <v>3</v>
      </c>
      <c r="H3494" s="29" t="str">
        <f t="shared" si="384"/>
        <v>Çarşamba</v>
      </c>
    </row>
    <row r="3495" spans="1:8" ht="10.5" customHeight="1" x14ac:dyDescent="0.25">
      <c r="A3495" s="28">
        <v>45498</v>
      </c>
      <c r="B3495" s="29">
        <f t="shared" si="378"/>
        <v>2024</v>
      </c>
      <c r="C3495" s="29">
        <f t="shared" si="379"/>
        <v>7</v>
      </c>
      <c r="D3495" s="29" t="str">
        <f t="shared" si="380"/>
        <v>Temmuz</v>
      </c>
      <c r="E3495" s="29">
        <f t="shared" si="381"/>
        <v>3</v>
      </c>
      <c r="F3495" s="29">
        <f t="shared" si="382"/>
        <v>30</v>
      </c>
      <c r="G3495" s="29">
        <f t="shared" si="383"/>
        <v>4</v>
      </c>
      <c r="H3495" s="29" t="str">
        <f t="shared" si="384"/>
        <v>Perşembe</v>
      </c>
    </row>
    <row r="3496" spans="1:8" ht="10.5" customHeight="1" x14ac:dyDescent="0.25">
      <c r="A3496" s="28">
        <v>45499</v>
      </c>
      <c r="B3496" s="29">
        <f t="shared" si="378"/>
        <v>2024</v>
      </c>
      <c r="C3496" s="29">
        <f t="shared" si="379"/>
        <v>7</v>
      </c>
      <c r="D3496" s="29" t="str">
        <f t="shared" si="380"/>
        <v>Temmuz</v>
      </c>
      <c r="E3496" s="29">
        <f t="shared" si="381"/>
        <v>3</v>
      </c>
      <c r="F3496" s="29">
        <f t="shared" si="382"/>
        <v>30</v>
      </c>
      <c r="G3496" s="29">
        <f t="shared" si="383"/>
        <v>5</v>
      </c>
      <c r="H3496" s="29" t="str">
        <f t="shared" si="384"/>
        <v>Cuma</v>
      </c>
    </row>
    <row r="3497" spans="1:8" ht="10.5" customHeight="1" x14ac:dyDescent="0.25">
      <c r="A3497" s="28">
        <v>45500</v>
      </c>
      <c r="B3497" s="29">
        <f t="shared" si="378"/>
        <v>2024</v>
      </c>
      <c r="C3497" s="29">
        <f t="shared" si="379"/>
        <v>7</v>
      </c>
      <c r="D3497" s="29" t="str">
        <f t="shared" si="380"/>
        <v>Temmuz</v>
      </c>
      <c r="E3497" s="29">
        <f t="shared" si="381"/>
        <v>3</v>
      </c>
      <c r="F3497" s="29">
        <f t="shared" si="382"/>
        <v>30</v>
      </c>
      <c r="G3497" s="29">
        <f t="shared" si="383"/>
        <v>6</v>
      </c>
      <c r="H3497" s="29" t="str">
        <f t="shared" si="384"/>
        <v>Cumartesi</v>
      </c>
    </row>
    <row r="3498" spans="1:8" ht="10.5" customHeight="1" x14ac:dyDescent="0.25">
      <c r="A3498" s="28">
        <v>45501</v>
      </c>
      <c r="B3498" s="29">
        <f t="shared" si="378"/>
        <v>2024</v>
      </c>
      <c r="C3498" s="29">
        <f t="shared" si="379"/>
        <v>7</v>
      </c>
      <c r="D3498" s="29" t="str">
        <f t="shared" si="380"/>
        <v>Temmuz</v>
      </c>
      <c r="E3498" s="29">
        <f t="shared" si="381"/>
        <v>3</v>
      </c>
      <c r="F3498" s="29">
        <f t="shared" si="382"/>
        <v>30</v>
      </c>
      <c r="G3498" s="29">
        <f t="shared" si="383"/>
        <v>7</v>
      </c>
      <c r="H3498" s="29" t="str">
        <f t="shared" si="384"/>
        <v>Pazar</v>
      </c>
    </row>
    <row r="3499" spans="1:8" ht="10.5" customHeight="1" x14ac:dyDescent="0.25">
      <c r="A3499" s="28">
        <v>45502</v>
      </c>
      <c r="B3499" s="29">
        <f t="shared" si="378"/>
        <v>2024</v>
      </c>
      <c r="C3499" s="29">
        <f t="shared" si="379"/>
        <v>7</v>
      </c>
      <c r="D3499" s="29" t="str">
        <f t="shared" si="380"/>
        <v>Temmuz</v>
      </c>
      <c r="E3499" s="29">
        <f t="shared" si="381"/>
        <v>3</v>
      </c>
      <c r="F3499" s="29">
        <f t="shared" si="382"/>
        <v>31</v>
      </c>
      <c r="G3499" s="29">
        <f t="shared" si="383"/>
        <v>1</v>
      </c>
      <c r="H3499" s="29" t="str">
        <f t="shared" si="384"/>
        <v>Pazartesi</v>
      </c>
    </row>
    <row r="3500" spans="1:8" ht="10.5" customHeight="1" x14ac:dyDescent="0.25">
      <c r="A3500" s="28">
        <v>45503</v>
      </c>
      <c r="B3500" s="29">
        <f t="shared" si="378"/>
        <v>2024</v>
      </c>
      <c r="C3500" s="29">
        <f t="shared" si="379"/>
        <v>7</v>
      </c>
      <c r="D3500" s="29" t="str">
        <f t="shared" si="380"/>
        <v>Temmuz</v>
      </c>
      <c r="E3500" s="29">
        <f t="shared" si="381"/>
        <v>3</v>
      </c>
      <c r="F3500" s="29">
        <f t="shared" si="382"/>
        <v>31</v>
      </c>
      <c r="G3500" s="29">
        <f t="shared" si="383"/>
        <v>2</v>
      </c>
      <c r="H3500" s="29" t="str">
        <f t="shared" si="384"/>
        <v>Salı</v>
      </c>
    </row>
    <row r="3501" spans="1:8" ht="10.5" customHeight="1" x14ac:dyDescent="0.25">
      <c r="A3501" s="28">
        <v>45504</v>
      </c>
      <c r="B3501" s="29">
        <f t="shared" si="378"/>
        <v>2024</v>
      </c>
      <c r="C3501" s="29">
        <f t="shared" si="379"/>
        <v>7</v>
      </c>
      <c r="D3501" s="29" t="str">
        <f t="shared" si="380"/>
        <v>Temmuz</v>
      </c>
      <c r="E3501" s="29">
        <f t="shared" si="381"/>
        <v>3</v>
      </c>
      <c r="F3501" s="29">
        <f t="shared" si="382"/>
        <v>31</v>
      </c>
      <c r="G3501" s="29">
        <f t="shared" si="383"/>
        <v>3</v>
      </c>
      <c r="H3501" s="29" t="str">
        <f t="shared" si="384"/>
        <v>Çarşamba</v>
      </c>
    </row>
    <row r="3502" spans="1:8" ht="10.5" customHeight="1" x14ac:dyDescent="0.25">
      <c r="A3502" s="28">
        <v>45505</v>
      </c>
      <c r="B3502" s="29">
        <f t="shared" si="378"/>
        <v>2024</v>
      </c>
      <c r="C3502" s="29">
        <f t="shared" si="379"/>
        <v>8</v>
      </c>
      <c r="D3502" s="29" t="str">
        <f t="shared" si="380"/>
        <v>Ağustos</v>
      </c>
      <c r="E3502" s="29">
        <f t="shared" si="381"/>
        <v>3</v>
      </c>
      <c r="F3502" s="29">
        <f t="shared" si="382"/>
        <v>31</v>
      </c>
      <c r="G3502" s="29">
        <f t="shared" si="383"/>
        <v>4</v>
      </c>
      <c r="H3502" s="29" t="str">
        <f t="shared" si="384"/>
        <v>Perşembe</v>
      </c>
    </row>
    <row r="3503" spans="1:8" ht="10.5" customHeight="1" x14ac:dyDescent="0.25">
      <c r="A3503" s="28">
        <v>45506</v>
      </c>
      <c r="B3503" s="29">
        <f t="shared" si="378"/>
        <v>2024</v>
      </c>
      <c r="C3503" s="29">
        <f t="shared" si="379"/>
        <v>8</v>
      </c>
      <c r="D3503" s="29" t="str">
        <f t="shared" si="380"/>
        <v>Ağustos</v>
      </c>
      <c r="E3503" s="29">
        <f t="shared" si="381"/>
        <v>3</v>
      </c>
      <c r="F3503" s="29">
        <f t="shared" si="382"/>
        <v>31</v>
      </c>
      <c r="G3503" s="29">
        <f t="shared" si="383"/>
        <v>5</v>
      </c>
      <c r="H3503" s="29" t="str">
        <f t="shared" si="384"/>
        <v>Cuma</v>
      </c>
    </row>
    <row r="3504" spans="1:8" ht="10.5" customHeight="1" x14ac:dyDescent="0.25">
      <c r="A3504" s="28">
        <v>45507</v>
      </c>
      <c r="B3504" s="29">
        <f t="shared" si="378"/>
        <v>2024</v>
      </c>
      <c r="C3504" s="29">
        <f t="shared" si="379"/>
        <v>8</v>
      </c>
      <c r="D3504" s="29" t="str">
        <f t="shared" si="380"/>
        <v>Ağustos</v>
      </c>
      <c r="E3504" s="29">
        <f t="shared" si="381"/>
        <v>3</v>
      </c>
      <c r="F3504" s="29">
        <f t="shared" si="382"/>
        <v>31</v>
      </c>
      <c r="G3504" s="29">
        <f t="shared" si="383"/>
        <v>6</v>
      </c>
      <c r="H3504" s="29" t="str">
        <f t="shared" si="384"/>
        <v>Cumartesi</v>
      </c>
    </row>
    <row r="3505" spans="1:8" ht="10.5" customHeight="1" x14ac:dyDescent="0.25">
      <c r="A3505" s="28">
        <v>45508</v>
      </c>
      <c r="B3505" s="29">
        <f t="shared" si="378"/>
        <v>2024</v>
      </c>
      <c r="C3505" s="29">
        <f t="shared" si="379"/>
        <v>8</v>
      </c>
      <c r="D3505" s="29" t="str">
        <f t="shared" si="380"/>
        <v>Ağustos</v>
      </c>
      <c r="E3505" s="29">
        <f t="shared" si="381"/>
        <v>3</v>
      </c>
      <c r="F3505" s="29">
        <f t="shared" si="382"/>
        <v>31</v>
      </c>
      <c r="G3505" s="29">
        <f t="shared" si="383"/>
        <v>7</v>
      </c>
      <c r="H3505" s="29" t="str">
        <f t="shared" si="384"/>
        <v>Pazar</v>
      </c>
    </row>
    <row r="3506" spans="1:8" ht="10.5" customHeight="1" x14ac:dyDescent="0.25">
      <c r="A3506" s="28">
        <v>45509</v>
      </c>
      <c r="B3506" s="29">
        <f t="shared" si="378"/>
        <v>2024</v>
      </c>
      <c r="C3506" s="29">
        <f t="shared" si="379"/>
        <v>8</v>
      </c>
      <c r="D3506" s="29" t="str">
        <f t="shared" si="380"/>
        <v>Ağustos</v>
      </c>
      <c r="E3506" s="29">
        <f t="shared" si="381"/>
        <v>3</v>
      </c>
      <c r="F3506" s="29">
        <f t="shared" si="382"/>
        <v>32</v>
      </c>
      <c r="G3506" s="29">
        <f t="shared" si="383"/>
        <v>1</v>
      </c>
      <c r="H3506" s="29" t="str">
        <f t="shared" si="384"/>
        <v>Pazartesi</v>
      </c>
    </row>
    <row r="3507" spans="1:8" ht="10.5" customHeight="1" x14ac:dyDescent="0.25">
      <c r="A3507" s="28">
        <v>45510</v>
      </c>
      <c r="B3507" s="29">
        <f t="shared" si="378"/>
        <v>2024</v>
      </c>
      <c r="C3507" s="29">
        <f t="shared" si="379"/>
        <v>8</v>
      </c>
      <c r="D3507" s="29" t="str">
        <f t="shared" si="380"/>
        <v>Ağustos</v>
      </c>
      <c r="E3507" s="29">
        <f t="shared" si="381"/>
        <v>3</v>
      </c>
      <c r="F3507" s="29">
        <f t="shared" si="382"/>
        <v>32</v>
      </c>
      <c r="G3507" s="29">
        <f t="shared" si="383"/>
        <v>2</v>
      </c>
      <c r="H3507" s="29" t="str">
        <f t="shared" si="384"/>
        <v>Salı</v>
      </c>
    </row>
    <row r="3508" spans="1:8" ht="10.5" customHeight="1" x14ac:dyDescent="0.25">
      <c r="A3508" s="28">
        <v>45511</v>
      </c>
      <c r="B3508" s="29">
        <f t="shared" si="378"/>
        <v>2024</v>
      </c>
      <c r="C3508" s="29">
        <f t="shared" si="379"/>
        <v>8</v>
      </c>
      <c r="D3508" s="29" t="str">
        <f t="shared" si="380"/>
        <v>Ağustos</v>
      </c>
      <c r="E3508" s="29">
        <f t="shared" si="381"/>
        <v>3</v>
      </c>
      <c r="F3508" s="29">
        <f t="shared" si="382"/>
        <v>32</v>
      </c>
      <c r="G3508" s="29">
        <f t="shared" si="383"/>
        <v>3</v>
      </c>
      <c r="H3508" s="29" t="str">
        <f t="shared" si="384"/>
        <v>Çarşamba</v>
      </c>
    </row>
    <row r="3509" spans="1:8" ht="10.5" customHeight="1" x14ac:dyDescent="0.25">
      <c r="A3509" s="28">
        <v>45512</v>
      </c>
      <c r="B3509" s="29">
        <f t="shared" si="378"/>
        <v>2024</v>
      </c>
      <c r="C3509" s="29">
        <f t="shared" si="379"/>
        <v>8</v>
      </c>
      <c r="D3509" s="29" t="str">
        <f t="shared" si="380"/>
        <v>Ağustos</v>
      </c>
      <c r="E3509" s="29">
        <f t="shared" si="381"/>
        <v>3</v>
      </c>
      <c r="F3509" s="29">
        <f t="shared" si="382"/>
        <v>32</v>
      </c>
      <c r="G3509" s="29">
        <f t="shared" si="383"/>
        <v>4</v>
      </c>
      <c r="H3509" s="29" t="str">
        <f t="shared" si="384"/>
        <v>Perşembe</v>
      </c>
    </row>
    <row r="3510" spans="1:8" ht="10.5" customHeight="1" x14ac:dyDescent="0.25">
      <c r="A3510" s="28">
        <v>45513</v>
      </c>
      <c r="B3510" s="29">
        <f t="shared" si="378"/>
        <v>2024</v>
      </c>
      <c r="C3510" s="29">
        <f t="shared" si="379"/>
        <v>8</v>
      </c>
      <c r="D3510" s="29" t="str">
        <f t="shared" si="380"/>
        <v>Ağustos</v>
      </c>
      <c r="E3510" s="29">
        <f t="shared" si="381"/>
        <v>3</v>
      </c>
      <c r="F3510" s="29">
        <f t="shared" si="382"/>
        <v>32</v>
      </c>
      <c r="G3510" s="29">
        <f t="shared" si="383"/>
        <v>5</v>
      </c>
      <c r="H3510" s="29" t="str">
        <f t="shared" si="384"/>
        <v>Cuma</v>
      </c>
    </row>
    <row r="3511" spans="1:8" ht="10.5" customHeight="1" x14ac:dyDescent="0.25">
      <c r="A3511" s="28">
        <v>45514</v>
      </c>
      <c r="B3511" s="29">
        <f t="shared" si="378"/>
        <v>2024</v>
      </c>
      <c r="C3511" s="29">
        <f t="shared" si="379"/>
        <v>8</v>
      </c>
      <c r="D3511" s="29" t="str">
        <f t="shared" si="380"/>
        <v>Ağustos</v>
      </c>
      <c r="E3511" s="29">
        <f t="shared" si="381"/>
        <v>3</v>
      </c>
      <c r="F3511" s="29">
        <f t="shared" si="382"/>
        <v>32</v>
      </c>
      <c r="G3511" s="29">
        <f t="shared" si="383"/>
        <v>6</v>
      </c>
      <c r="H3511" s="29" t="str">
        <f t="shared" si="384"/>
        <v>Cumartesi</v>
      </c>
    </row>
    <row r="3512" spans="1:8" ht="10.5" customHeight="1" x14ac:dyDescent="0.25">
      <c r="A3512" s="28">
        <v>45515</v>
      </c>
      <c r="B3512" s="29">
        <f t="shared" si="378"/>
        <v>2024</v>
      </c>
      <c r="C3512" s="29">
        <f t="shared" si="379"/>
        <v>8</v>
      </c>
      <c r="D3512" s="29" t="str">
        <f t="shared" si="380"/>
        <v>Ağustos</v>
      </c>
      <c r="E3512" s="29">
        <f t="shared" si="381"/>
        <v>3</v>
      </c>
      <c r="F3512" s="29">
        <f t="shared" si="382"/>
        <v>32</v>
      </c>
      <c r="G3512" s="29">
        <f t="shared" si="383"/>
        <v>7</v>
      </c>
      <c r="H3512" s="29" t="str">
        <f t="shared" si="384"/>
        <v>Pazar</v>
      </c>
    </row>
    <row r="3513" spans="1:8" ht="10.5" customHeight="1" x14ac:dyDescent="0.25">
      <c r="A3513" s="28">
        <v>45516</v>
      </c>
      <c r="B3513" s="29">
        <f t="shared" si="378"/>
        <v>2024</v>
      </c>
      <c r="C3513" s="29">
        <f t="shared" si="379"/>
        <v>8</v>
      </c>
      <c r="D3513" s="29" t="str">
        <f t="shared" si="380"/>
        <v>Ağustos</v>
      </c>
      <c r="E3513" s="29">
        <f t="shared" si="381"/>
        <v>3</v>
      </c>
      <c r="F3513" s="29">
        <f t="shared" si="382"/>
        <v>33</v>
      </c>
      <c r="G3513" s="29">
        <f t="shared" si="383"/>
        <v>1</v>
      </c>
      <c r="H3513" s="29" t="str">
        <f t="shared" si="384"/>
        <v>Pazartesi</v>
      </c>
    </row>
    <row r="3514" spans="1:8" ht="10.5" customHeight="1" x14ac:dyDescent="0.25">
      <c r="A3514" s="28">
        <v>45517</v>
      </c>
      <c r="B3514" s="29">
        <f t="shared" si="378"/>
        <v>2024</v>
      </c>
      <c r="C3514" s="29">
        <f t="shared" si="379"/>
        <v>8</v>
      </c>
      <c r="D3514" s="29" t="str">
        <f t="shared" si="380"/>
        <v>Ağustos</v>
      </c>
      <c r="E3514" s="29">
        <f t="shared" si="381"/>
        <v>3</v>
      </c>
      <c r="F3514" s="29">
        <f t="shared" si="382"/>
        <v>33</v>
      </c>
      <c r="G3514" s="29">
        <f t="shared" si="383"/>
        <v>2</v>
      </c>
      <c r="H3514" s="29" t="str">
        <f t="shared" si="384"/>
        <v>Salı</v>
      </c>
    </row>
    <row r="3515" spans="1:8" ht="10.5" customHeight="1" x14ac:dyDescent="0.25">
      <c r="A3515" s="28">
        <v>45518</v>
      </c>
      <c r="B3515" s="29">
        <f t="shared" si="378"/>
        <v>2024</v>
      </c>
      <c r="C3515" s="29">
        <f t="shared" si="379"/>
        <v>8</v>
      </c>
      <c r="D3515" s="29" t="str">
        <f t="shared" si="380"/>
        <v>Ağustos</v>
      </c>
      <c r="E3515" s="29">
        <f t="shared" si="381"/>
        <v>3</v>
      </c>
      <c r="F3515" s="29">
        <f t="shared" si="382"/>
        <v>33</v>
      </c>
      <c r="G3515" s="29">
        <f t="shared" si="383"/>
        <v>3</v>
      </c>
      <c r="H3515" s="29" t="str">
        <f t="shared" si="384"/>
        <v>Çarşamba</v>
      </c>
    </row>
    <row r="3516" spans="1:8" ht="10.5" customHeight="1" x14ac:dyDescent="0.25">
      <c r="A3516" s="28">
        <v>45519</v>
      </c>
      <c r="B3516" s="29">
        <f t="shared" si="378"/>
        <v>2024</v>
      </c>
      <c r="C3516" s="29">
        <f t="shared" si="379"/>
        <v>8</v>
      </c>
      <c r="D3516" s="29" t="str">
        <f t="shared" si="380"/>
        <v>Ağustos</v>
      </c>
      <c r="E3516" s="29">
        <f t="shared" si="381"/>
        <v>3</v>
      </c>
      <c r="F3516" s="29">
        <f t="shared" si="382"/>
        <v>33</v>
      </c>
      <c r="G3516" s="29">
        <f t="shared" si="383"/>
        <v>4</v>
      </c>
      <c r="H3516" s="29" t="str">
        <f t="shared" si="384"/>
        <v>Perşembe</v>
      </c>
    </row>
    <row r="3517" spans="1:8" ht="10.5" customHeight="1" x14ac:dyDescent="0.25">
      <c r="A3517" s="28">
        <v>45520</v>
      </c>
      <c r="B3517" s="29">
        <f t="shared" si="378"/>
        <v>2024</v>
      </c>
      <c r="C3517" s="29">
        <f t="shared" si="379"/>
        <v>8</v>
      </c>
      <c r="D3517" s="29" t="str">
        <f t="shared" si="380"/>
        <v>Ağustos</v>
      </c>
      <c r="E3517" s="29">
        <f t="shared" si="381"/>
        <v>3</v>
      </c>
      <c r="F3517" s="29">
        <f t="shared" si="382"/>
        <v>33</v>
      </c>
      <c r="G3517" s="29">
        <f t="shared" si="383"/>
        <v>5</v>
      </c>
      <c r="H3517" s="29" t="str">
        <f t="shared" si="384"/>
        <v>Cuma</v>
      </c>
    </row>
    <row r="3518" spans="1:8" ht="10.5" customHeight="1" x14ac:dyDescent="0.25">
      <c r="A3518" s="28">
        <v>45521</v>
      </c>
      <c r="B3518" s="29">
        <f t="shared" si="378"/>
        <v>2024</v>
      </c>
      <c r="C3518" s="29">
        <f t="shared" si="379"/>
        <v>8</v>
      </c>
      <c r="D3518" s="29" t="str">
        <f t="shared" si="380"/>
        <v>Ağustos</v>
      </c>
      <c r="E3518" s="29">
        <f t="shared" si="381"/>
        <v>3</v>
      </c>
      <c r="F3518" s="29">
        <f t="shared" si="382"/>
        <v>33</v>
      </c>
      <c r="G3518" s="29">
        <f t="shared" si="383"/>
        <v>6</v>
      </c>
      <c r="H3518" s="29" t="str">
        <f t="shared" si="384"/>
        <v>Cumartesi</v>
      </c>
    </row>
    <row r="3519" spans="1:8" ht="10.5" customHeight="1" x14ac:dyDescent="0.25">
      <c r="A3519" s="28">
        <v>45522</v>
      </c>
      <c r="B3519" s="29">
        <f t="shared" si="378"/>
        <v>2024</v>
      </c>
      <c r="C3519" s="29">
        <f t="shared" si="379"/>
        <v>8</v>
      </c>
      <c r="D3519" s="29" t="str">
        <f t="shared" si="380"/>
        <v>Ağustos</v>
      </c>
      <c r="E3519" s="29">
        <f t="shared" si="381"/>
        <v>3</v>
      </c>
      <c r="F3519" s="29">
        <f t="shared" si="382"/>
        <v>33</v>
      </c>
      <c r="G3519" s="29">
        <f t="shared" si="383"/>
        <v>7</v>
      </c>
      <c r="H3519" s="29" t="str">
        <f t="shared" si="384"/>
        <v>Pazar</v>
      </c>
    </row>
    <row r="3520" spans="1:8" ht="10.5" customHeight="1" x14ac:dyDescent="0.25">
      <c r="A3520" s="28">
        <v>45523</v>
      </c>
      <c r="B3520" s="29">
        <f t="shared" si="378"/>
        <v>2024</v>
      </c>
      <c r="C3520" s="29">
        <f t="shared" si="379"/>
        <v>8</v>
      </c>
      <c r="D3520" s="29" t="str">
        <f t="shared" si="380"/>
        <v>Ağustos</v>
      </c>
      <c r="E3520" s="29">
        <f t="shared" si="381"/>
        <v>3</v>
      </c>
      <c r="F3520" s="29">
        <f t="shared" si="382"/>
        <v>34</v>
      </c>
      <c r="G3520" s="29">
        <f t="shared" si="383"/>
        <v>1</v>
      </c>
      <c r="H3520" s="29" t="str">
        <f t="shared" si="384"/>
        <v>Pazartesi</v>
      </c>
    </row>
    <row r="3521" spans="1:8" ht="10.5" customHeight="1" x14ac:dyDescent="0.25">
      <c r="A3521" s="28">
        <v>45524</v>
      </c>
      <c r="B3521" s="29">
        <f t="shared" si="378"/>
        <v>2024</v>
      </c>
      <c r="C3521" s="29">
        <f t="shared" si="379"/>
        <v>8</v>
      </c>
      <c r="D3521" s="29" t="str">
        <f t="shared" si="380"/>
        <v>Ağustos</v>
      </c>
      <c r="E3521" s="29">
        <f t="shared" si="381"/>
        <v>3</v>
      </c>
      <c r="F3521" s="29">
        <f t="shared" si="382"/>
        <v>34</v>
      </c>
      <c r="G3521" s="29">
        <f t="shared" si="383"/>
        <v>2</v>
      </c>
      <c r="H3521" s="29" t="str">
        <f t="shared" si="384"/>
        <v>Salı</v>
      </c>
    </row>
    <row r="3522" spans="1:8" ht="10.5" customHeight="1" x14ac:dyDescent="0.25">
      <c r="A3522" s="28">
        <v>45525</v>
      </c>
      <c r="B3522" s="29">
        <f t="shared" ref="B3522:B3585" si="385">IF(A3522="","",YEAR(A3522))</f>
        <v>2024</v>
      </c>
      <c r="C3522" s="29">
        <f t="shared" ref="C3522:C3585" si="386">IF(A3522="","",MONTH(A3522))</f>
        <v>8</v>
      </c>
      <c r="D3522" s="29" t="str">
        <f t="shared" ref="D3522:D3585" si="387">IF(A3522="","",CHOOSE(MONTH(A3522),"Ocak","Şubat","Mart","Nisan","Mayıs","Haziran","Temmuz","Ağustos","Eylül","Ekim","Kasım","Aralık"))</f>
        <v>Ağustos</v>
      </c>
      <c r="E3522" s="29">
        <f t="shared" ref="E3522:E3585" si="388">IF(A3522="","",ROUNDUP(MONTH(A3522)/3,0))</f>
        <v>3</v>
      </c>
      <c r="F3522" s="29">
        <f t="shared" ref="F3522:F3585" si="389">IF(A3522="","",WEEKNUM(A3522,2))</f>
        <v>34</v>
      </c>
      <c r="G3522" s="29">
        <f t="shared" ref="G3522:G3585" si="390">IF(A3522="","",WEEKDAY(A3522,2))</f>
        <v>3</v>
      </c>
      <c r="H3522" s="29" t="str">
        <f t="shared" ref="H3522:H3585" si="391">IF(A3522="","",CHOOSE(WEEKDAY(A3522,2),"Pazartesi","Salı","Çarşamba","Perşembe","Cuma","Cumartesi","Pazar"))</f>
        <v>Çarşamba</v>
      </c>
    </row>
    <row r="3523" spans="1:8" ht="10.5" customHeight="1" x14ac:dyDescent="0.25">
      <c r="A3523" s="28">
        <v>45526</v>
      </c>
      <c r="B3523" s="29">
        <f t="shared" si="385"/>
        <v>2024</v>
      </c>
      <c r="C3523" s="29">
        <f t="shared" si="386"/>
        <v>8</v>
      </c>
      <c r="D3523" s="29" t="str">
        <f t="shared" si="387"/>
        <v>Ağustos</v>
      </c>
      <c r="E3523" s="29">
        <f t="shared" si="388"/>
        <v>3</v>
      </c>
      <c r="F3523" s="29">
        <f t="shared" si="389"/>
        <v>34</v>
      </c>
      <c r="G3523" s="29">
        <f t="shared" si="390"/>
        <v>4</v>
      </c>
      <c r="H3523" s="29" t="str">
        <f t="shared" si="391"/>
        <v>Perşembe</v>
      </c>
    </row>
    <row r="3524" spans="1:8" ht="10.5" customHeight="1" x14ac:dyDescent="0.25">
      <c r="A3524" s="28">
        <v>45527</v>
      </c>
      <c r="B3524" s="29">
        <f t="shared" si="385"/>
        <v>2024</v>
      </c>
      <c r="C3524" s="29">
        <f t="shared" si="386"/>
        <v>8</v>
      </c>
      <c r="D3524" s="29" t="str">
        <f t="shared" si="387"/>
        <v>Ağustos</v>
      </c>
      <c r="E3524" s="29">
        <f t="shared" si="388"/>
        <v>3</v>
      </c>
      <c r="F3524" s="29">
        <f t="shared" si="389"/>
        <v>34</v>
      </c>
      <c r="G3524" s="29">
        <f t="shared" si="390"/>
        <v>5</v>
      </c>
      <c r="H3524" s="29" t="str">
        <f t="shared" si="391"/>
        <v>Cuma</v>
      </c>
    </row>
    <row r="3525" spans="1:8" ht="10.5" customHeight="1" x14ac:dyDescent="0.25">
      <c r="A3525" s="28">
        <v>45528</v>
      </c>
      <c r="B3525" s="29">
        <f t="shared" si="385"/>
        <v>2024</v>
      </c>
      <c r="C3525" s="29">
        <f t="shared" si="386"/>
        <v>8</v>
      </c>
      <c r="D3525" s="29" t="str">
        <f t="shared" si="387"/>
        <v>Ağustos</v>
      </c>
      <c r="E3525" s="29">
        <f t="shared" si="388"/>
        <v>3</v>
      </c>
      <c r="F3525" s="29">
        <f t="shared" si="389"/>
        <v>34</v>
      </c>
      <c r="G3525" s="29">
        <f t="shared" si="390"/>
        <v>6</v>
      </c>
      <c r="H3525" s="29" t="str">
        <f t="shared" si="391"/>
        <v>Cumartesi</v>
      </c>
    </row>
    <row r="3526" spans="1:8" ht="10.5" customHeight="1" x14ac:dyDescent="0.25">
      <c r="A3526" s="28">
        <v>45529</v>
      </c>
      <c r="B3526" s="29">
        <f t="shared" si="385"/>
        <v>2024</v>
      </c>
      <c r="C3526" s="29">
        <f t="shared" si="386"/>
        <v>8</v>
      </c>
      <c r="D3526" s="29" t="str">
        <f t="shared" si="387"/>
        <v>Ağustos</v>
      </c>
      <c r="E3526" s="29">
        <f t="shared" si="388"/>
        <v>3</v>
      </c>
      <c r="F3526" s="29">
        <f t="shared" si="389"/>
        <v>34</v>
      </c>
      <c r="G3526" s="29">
        <f t="shared" si="390"/>
        <v>7</v>
      </c>
      <c r="H3526" s="29" t="str">
        <f t="shared" si="391"/>
        <v>Pazar</v>
      </c>
    </row>
    <row r="3527" spans="1:8" ht="10.5" customHeight="1" x14ac:dyDescent="0.25">
      <c r="A3527" s="28">
        <v>45530</v>
      </c>
      <c r="B3527" s="29">
        <f t="shared" si="385"/>
        <v>2024</v>
      </c>
      <c r="C3527" s="29">
        <f t="shared" si="386"/>
        <v>8</v>
      </c>
      <c r="D3527" s="29" t="str">
        <f t="shared" si="387"/>
        <v>Ağustos</v>
      </c>
      <c r="E3527" s="29">
        <f t="shared" si="388"/>
        <v>3</v>
      </c>
      <c r="F3527" s="29">
        <f t="shared" si="389"/>
        <v>35</v>
      </c>
      <c r="G3527" s="29">
        <f t="shared" si="390"/>
        <v>1</v>
      </c>
      <c r="H3527" s="29" t="str">
        <f t="shared" si="391"/>
        <v>Pazartesi</v>
      </c>
    </row>
    <row r="3528" spans="1:8" ht="10.5" customHeight="1" x14ac:dyDescent="0.25">
      <c r="A3528" s="28">
        <v>45531</v>
      </c>
      <c r="B3528" s="29">
        <f t="shared" si="385"/>
        <v>2024</v>
      </c>
      <c r="C3528" s="29">
        <f t="shared" si="386"/>
        <v>8</v>
      </c>
      <c r="D3528" s="29" t="str">
        <f t="shared" si="387"/>
        <v>Ağustos</v>
      </c>
      <c r="E3528" s="29">
        <f t="shared" si="388"/>
        <v>3</v>
      </c>
      <c r="F3528" s="29">
        <f t="shared" si="389"/>
        <v>35</v>
      </c>
      <c r="G3528" s="29">
        <f t="shared" si="390"/>
        <v>2</v>
      </c>
      <c r="H3528" s="29" t="str">
        <f t="shared" si="391"/>
        <v>Salı</v>
      </c>
    </row>
    <row r="3529" spans="1:8" ht="10.5" customHeight="1" x14ac:dyDescent="0.25">
      <c r="A3529" s="28">
        <v>45532</v>
      </c>
      <c r="B3529" s="29">
        <f t="shared" si="385"/>
        <v>2024</v>
      </c>
      <c r="C3529" s="29">
        <f t="shared" si="386"/>
        <v>8</v>
      </c>
      <c r="D3529" s="29" t="str">
        <f t="shared" si="387"/>
        <v>Ağustos</v>
      </c>
      <c r="E3529" s="29">
        <f t="shared" si="388"/>
        <v>3</v>
      </c>
      <c r="F3529" s="29">
        <f t="shared" si="389"/>
        <v>35</v>
      </c>
      <c r="G3529" s="29">
        <f t="shared" si="390"/>
        <v>3</v>
      </c>
      <c r="H3529" s="29" t="str">
        <f t="shared" si="391"/>
        <v>Çarşamba</v>
      </c>
    </row>
    <row r="3530" spans="1:8" ht="10.5" customHeight="1" x14ac:dyDescent="0.25">
      <c r="A3530" s="28">
        <v>45533</v>
      </c>
      <c r="B3530" s="29">
        <f t="shared" si="385"/>
        <v>2024</v>
      </c>
      <c r="C3530" s="29">
        <f t="shared" si="386"/>
        <v>8</v>
      </c>
      <c r="D3530" s="29" t="str">
        <f t="shared" si="387"/>
        <v>Ağustos</v>
      </c>
      <c r="E3530" s="29">
        <f t="shared" si="388"/>
        <v>3</v>
      </c>
      <c r="F3530" s="29">
        <f t="shared" si="389"/>
        <v>35</v>
      </c>
      <c r="G3530" s="29">
        <f t="shared" si="390"/>
        <v>4</v>
      </c>
      <c r="H3530" s="29" t="str">
        <f t="shared" si="391"/>
        <v>Perşembe</v>
      </c>
    </row>
    <row r="3531" spans="1:8" ht="10.5" customHeight="1" x14ac:dyDescent="0.25">
      <c r="A3531" s="28">
        <v>45534</v>
      </c>
      <c r="B3531" s="29">
        <f t="shared" si="385"/>
        <v>2024</v>
      </c>
      <c r="C3531" s="29">
        <f t="shared" si="386"/>
        <v>8</v>
      </c>
      <c r="D3531" s="29" t="str">
        <f t="shared" si="387"/>
        <v>Ağustos</v>
      </c>
      <c r="E3531" s="29">
        <f t="shared" si="388"/>
        <v>3</v>
      </c>
      <c r="F3531" s="29">
        <f t="shared" si="389"/>
        <v>35</v>
      </c>
      <c r="G3531" s="29">
        <f t="shared" si="390"/>
        <v>5</v>
      </c>
      <c r="H3531" s="29" t="str">
        <f t="shared" si="391"/>
        <v>Cuma</v>
      </c>
    </row>
    <row r="3532" spans="1:8" ht="10.5" customHeight="1" x14ac:dyDescent="0.25">
      <c r="A3532" s="28">
        <v>45535</v>
      </c>
      <c r="B3532" s="29">
        <f t="shared" si="385"/>
        <v>2024</v>
      </c>
      <c r="C3532" s="29">
        <f t="shared" si="386"/>
        <v>8</v>
      </c>
      <c r="D3532" s="29" t="str">
        <f t="shared" si="387"/>
        <v>Ağustos</v>
      </c>
      <c r="E3532" s="29">
        <f t="shared" si="388"/>
        <v>3</v>
      </c>
      <c r="F3532" s="29">
        <f t="shared" si="389"/>
        <v>35</v>
      </c>
      <c r="G3532" s="29">
        <f t="shared" si="390"/>
        <v>6</v>
      </c>
      <c r="H3532" s="29" t="str">
        <f t="shared" si="391"/>
        <v>Cumartesi</v>
      </c>
    </row>
    <row r="3533" spans="1:8" ht="10.5" customHeight="1" x14ac:dyDescent="0.25">
      <c r="A3533" s="28">
        <v>45536</v>
      </c>
      <c r="B3533" s="29">
        <f t="shared" si="385"/>
        <v>2024</v>
      </c>
      <c r="C3533" s="29">
        <f t="shared" si="386"/>
        <v>9</v>
      </c>
      <c r="D3533" s="29" t="str">
        <f t="shared" si="387"/>
        <v>Eylül</v>
      </c>
      <c r="E3533" s="29">
        <f t="shared" si="388"/>
        <v>3</v>
      </c>
      <c r="F3533" s="29">
        <f t="shared" si="389"/>
        <v>35</v>
      </c>
      <c r="G3533" s="29">
        <f t="shared" si="390"/>
        <v>7</v>
      </c>
      <c r="H3533" s="29" t="str">
        <f t="shared" si="391"/>
        <v>Pazar</v>
      </c>
    </row>
    <row r="3534" spans="1:8" ht="10.5" customHeight="1" x14ac:dyDescent="0.25">
      <c r="A3534" s="28">
        <v>45537</v>
      </c>
      <c r="B3534" s="29">
        <f t="shared" si="385"/>
        <v>2024</v>
      </c>
      <c r="C3534" s="29">
        <f t="shared" si="386"/>
        <v>9</v>
      </c>
      <c r="D3534" s="29" t="str">
        <f t="shared" si="387"/>
        <v>Eylül</v>
      </c>
      <c r="E3534" s="29">
        <f t="shared" si="388"/>
        <v>3</v>
      </c>
      <c r="F3534" s="29">
        <f t="shared" si="389"/>
        <v>36</v>
      </c>
      <c r="G3534" s="29">
        <f t="shared" si="390"/>
        <v>1</v>
      </c>
      <c r="H3534" s="29" t="str">
        <f t="shared" si="391"/>
        <v>Pazartesi</v>
      </c>
    </row>
    <row r="3535" spans="1:8" ht="10.5" customHeight="1" x14ac:dyDescent="0.25">
      <c r="A3535" s="28">
        <v>45538</v>
      </c>
      <c r="B3535" s="29">
        <f t="shared" si="385"/>
        <v>2024</v>
      </c>
      <c r="C3535" s="29">
        <f t="shared" si="386"/>
        <v>9</v>
      </c>
      <c r="D3535" s="29" t="str">
        <f t="shared" si="387"/>
        <v>Eylül</v>
      </c>
      <c r="E3535" s="29">
        <f t="shared" si="388"/>
        <v>3</v>
      </c>
      <c r="F3535" s="29">
        <f t="shared" si="389"/>
        <v>36</v>
      </c>
      <c r="G3535" s="29">
        <f t="shared" si="390"/>
        <v>2</v>
      </c>
      <c r="H3535" s="29" t="str">
        <f t="shared" si="391"/>
        <v>Salı</v>
      </c>
    </row>
    <row r="3536" spans="1:8" ht="10.5" customHeight="1" x14ac:dyDescent="0.25">
      <c r="A3536" s="28">
        <v>45539</v>
      </c>
      <c r="B3536" s="29">
        <f t="shared" si="385"/>
        <v>2024</v>
      </c>
      <c r="C3536" s="29">
        <f t="shared" si="386"/>
        <v>9</v>
      </c>
      <c r="D3536" s="29" t="str">
        <f t="shared" si="387"/>
        <v>Eylül</v>
      </c>
      <c r="E3536" s="29">
        <f t="shared" si="388"/>
        <v>3</v>
      </c>
      <c r="F3536" s="29">
        <f t="shared" si="389"/>
        <v>36</v>
      </c>
      <c r="G3536" s="29">
        <f t="shared" si="390"/>
        <v>3</v>
      </c>
      <c r="H3536" s="29" t="str">
        <f t="shared" si="391"/>
        <v>Çarşamba</v>
      </c>
    </row>
    <row r="3537" spans="1:8" ht="10.5" customHeight="1" x14ac:dyDescent="0.25">
      <c r="A3537" s="28">
        <v>45540</v>
      </c>
      <c r="B3537" s="29">
        <f t="shared" si="385"/>
        <v>2024</v>
      </c>
      <c r="C3537" s="29">
        <f t="shared" si="386"/>
        <v>9</v>
      </c>
      <c r="D3537" s="29" t="str">
        <f t="shared" si="387"/>
        <v>Eylül</v>
      </c>
      <c r="E3537" s="29">
        <f t="shared" si="388"/>
        <v>3</v>
      </c>
      <c r="F3537" s="29">
        <f t="shared" si="389"/>
        <v>36</v>
      </c>
      <c r="G3537" s="29">
        <f t="shared" si="390"/>
        <v>4</v>
      </c>
      <c r="H3537" s="29" t="str">
        <f t="shared" si="391"/>
        <v>Perşembe</v>
      </c>
    </row>
    <row r="3538" spans="1:8" ht="10.5" customHeight="1" x14ac:dyDescent="0.25">
      <c r="A3538" s="28">
        <v>45541</v>
      </c>
      <c r="B3538" s="29">
        <f t="shared" si="385"/>
        <v>2024</v>
      </c>
      <c r="C3538" s="29">
        <f t="shared" si="386"/>
        <v>9</v>
      </c>
      <c r="D3538" s="29" t="str">
        <f t="shared" si="387"/>
        <v>Eylül</v>
      </c>
      <c r="E3538" s="29">
        <f t="shared" si="388"/>
        <v>3</v>
      </c>
      <c r="F3538" s="29">
        <f t="shared" si="389"/>
        <v>36</v>
      </c>
      <c r="G3538" s="29">
        <f t="shared" si="390"/>
        <v>5</v>
      </c>
      <c r="H3538" s="29" t="str">
        <f t="shared" si="391"/>
        <v>Cuma</v>
      </c>
    </row>
    <row r="3539" spans="1:8" ht="10.5" customHeight="1" x14ac:dyDescent="0.25">
      <c r="A3539" s="28">
        <v>45542</v>
      </c>
      <c r="B3539" s="29">
        <f t="shared" si="385"/>
        <v>2024</v>
      </c>
      <c r="C3539" s="29">
        <f t="shared" si="386"/>
        <v>9</v>
      </c>
      <c r="D3539" s="29" t="str">
        <f t="shared" si="387"/>
        <v>Eylül</v>
      </c>
      <c r="E3539" s="29">
        <f t="shared" si="388"/>
        <v>3</v>
      </c>
      <c r="F3539" s="29">
        <f t="shared" si="389"/>
        <v>36</v>
      </c>
      <c r="G3539" s="29">
        <f t="shared" si="390"/>
        <v>6</v>
      </c>
      <c r="H3539" s="29" t="str">
        <f t="shared" si="391"/>
        <v>Cumartesi</v>
      </c>
    </row>
    <row r="3540" spans="1:8" ht="10.5" customHeight="1" x14ac:dyDescent="0.25">
      <c r="A3540" s="28">
        <v>45543</v>
      </c>
      <c r="B3540" s="29">
        <f t="shared" si="385"/>
        <v>2024</v>
      </c>
      <c r="C3540" s="29">
        <f t="shared" si="386"/>
        <v>9</v>
      </c>
      <c r="D3540" s="29" t="str">
        <f t="shared" si="387"/>
        <v>Eylül</v>
      </c>
      <c r="E3540" s="29">
        <f t="shared" si="388"/>
        <v>3</v>
      </c>
      <c r="F3540" s="29">
        <f t="shared" si="389"/>
        <v>36</v>
      </c>
      <c r="G3540" s="29">
        <f t="shared" si="390"/>
        <v>7</v>
      </c>
      <c r="H3540" s="29" t="str">
        <f t="shared" si="391"/>
        <v>Pazar</v>
      </c>
    </row>
    <row r="3541" spans="1:8" ht="10.5" customHeight="1" x14ac:dyDescent="0.25">
      <c r="A3541" s="28">
        <v>45544</v>
      </c>
      <c r="B3541" s="29">
        <f t="shared" si="385"/>
        <v>2024</v>
      </c>
      <c r="C3541" s="29">
        <f t="shared" si="386"/>
        <v>9</v>
      </c>
      <c r="D3541" s="29" t="str">
        <f t="shared" si="387"/>
        <v>Eylül</v>
      </c>
      <c r="E3541" s="29">
        <f t="shared" si="388"/>
        <v>3</v>
      </c>
      <c r="F3541" s="29">
        <f t="shared" si="389"/>
        <v>37</v>
      </c>
      <c r="G3541" s="29">
        <f t="shared" si="390"/>
        <v>1</v>
      </c>
      <c r="H3541" s="29" t="str">
        <f t="shared" si="391"/>
        <v>Pazartesi</v>
      </c>
    </row>
    <row r="3542" spans="1:8" ht="10.5" customHeight="1" x14ac:dyDescent="0.25">
      <c r="A3542" s="28">
        <v>45545</v>
      </c>
      <c r="B3542" s="29">
        <f t="shared" si="385"/>
        <v>2024</v>
      </c>
      <c r="C3542" s="29">
        <f t="shared" si="386"/>
        <v>9</v>
      </c>
      <c r="D3542" s="29" t="str">
        <f t="shared" si="387"/>
        <v>Eylül</v>
      </c>
      <c r="E3542" s="29">
        <f t="shared" si="388"/>
        <v>3</v>
      </c>
      <c r="F3542" s="29">
        <f t="shared" si="389"/>
        <v>37</v>
      </c>
      <c r="G3542" s="29">
        <f t="shared" si="390"/>
        <v>2</v>
      </c>
      <c r="H3542" s="29" t="str">
        <f t="shared" si="391"/>
        <v>Salı</v>
      </c>
    </row>
    <row r="3543" spans="1:8" ht="10.5" customHeight="1" x14ac:dyDescent="0.25">
      <c r="A3543" s="28">
        <v>45546</v>
      </c>
      <c r="B3543" s="29">
        <f t="shared" si="385"/>
        <v>2024</v>
      </c>
      <c r="C3543" s="29">
        <f t="shared" si="386"/>
        <v>9</v>
      </c>
      <c r="D3543" s="29" t="str">
        <f t="shared" si="387"/>
        <v>Eylül</v>
      </c>
      <c r="E3543" s="29">
        <f t="shared" si="388"/>
        <v>3</v>
      </c>
      <c r="F3543" s="29">
        <f t="shared" si="389"/>
        <v>37</v>
      </c>
      <c r="G3543" s="29">
        <f t="shared" si="390"/>
        <v>3</v>
      </c>
      <c r="H3543" s="29" t="str">
        <f t="shared" si="391"/>
        <v>Çarşamba</v>
      </c>
    </row>
    <row r="3544" spans="1:8" ht="10.5" customHeight="1" x14ac:dyDescent="0.25">
      <c r="A3544" s="28">
        <v>45547</v>
      </c>
      <c r="B3544" s="29">
        <f t="shared" si="385"/>
        <v>2024</v>
      </c>
      <c r="C3544" s="29">
        <f t="shared" si="386"/>
        <v>9</v>
      </c>
      <c r="D3544" s="29" t="str">
        <f t="shared" si="387"/>
        <v>Eylül</v>
      </c>
      <c r="E3544" s="29">
        <f t="shared" si="388"/>
        <v>3</v>
      </c>
      <c r="F3544" s="29">
        <f t="shared" si="389"/>
        <v>37</v>
      </c>
      <c r="G3544" s="29">
        <f t="shared" si="390"/>
        <v>4</v>
      </c>
      <c r="H3544" s="29" t="str">
        <f t="shared" si="391"/>
        <v>Perşembe</v>
      </c>
    </row>
    <row r="3545" spans="1:8" ht="10.5" customHeight="1" x14ac:dyDescent="0.25">
      <c r="A3545" s="28">
        <v>45548</v>
      </c>
      <c r="B3545" s="29">
        <f t="shared" si="385"/>
        <v>2024</v>
      </c>
      <c r="C3545" s="29">
        <f t="shared" si="386"/>
        <v>9</v>
      </c>
      <c r="D3545" s="29" t="str">
        <f t="shared" si="387"/>
        <v>Eylül</v>
      </c>
      <c r="E3545" s="29">
        <f t="shared" si="388"/>
        <v>3</v>
      </c>
      <c r="F3545" s="29">
        <f t="shared" si="389"/>
        <v>37</v>
      </c>
      <c r="G3545" s="29">
        <f t="shared" si="390"/>
        <v>5</v>
      </c>
      <c r="H3545" s="29" t="str">
        <f t="shared" si="391"/>
        <v>Cuma</v>
      </c>
    </row>
    <row r="3546" spans="1:8" ht="10.5" customHeight="1" x14ac:dyDescent="0.25">
      <c r="A3546" s="28">
        <v>45549</v>
      </c>
      <c r="B3546" s="29">
        <f t="shared" si="385"/>
        <v>2024</v>
      </c>
      <c r="C3546" s="29">
        <f t="shared" si="386"/>
        <v>9</v>
      </c>
      <c r="D3546" s="29" t="str">
        <f t="shared" si="387"/>
        <v>Eylül</v>
      </c>
      <c r="E3546" s="29">
        <f t="shared" si="388"/>
        <v>3</v>
      </c>
      <c r="F3546" s="29">
        <f t="shared" si="389"/>
        <v>37</v>
      </c>
      <c r="G3546" s="29">
        <f t="shared" si="390"/>
        <v>6</v>
      </c>
      <c r="H3546" s="29" t="str">
        <f t="shared" si="391"/>
        <v>Cumartesi</v>
      </c>
    </row>
    <row r="3547" spans="1:8" ht="10.5" customHeight="1" x14ac:dyDescent="0.25">
      <c r="A3547" s="28">
        <v>45550</v>
      </c>
      <c r="B3547" s="29">
        <f t="shared" si="385"/>
        <v>2024</v>
      </c>
      <c r="C3547" s="29">
        <f t="shared" si="386"/>
        <v>9</v>
      </c>
      <c r="D3547" s="29" t="str">
        <f t="shared" si="387"/>
        <v>Eylül</v>
      </c>
      <c r="E3547" s="29">
        <f t="shared" si="388"/>
        <v>3</v>
      </c>
      <c r="F3547" s="29">
        <f t="shared" si="389"/>
        <v>37</v>
      </c>
      <c r="G3547" s="29">
        <f t="shared" si="390"/>
        <v>7</v>
      </c>
      <c r="H3547" s="29" t="str">
        <f t="shared" si="391"/>
        <v>Pazar</v>
      </c>
    </row>
    <row r="3548" spans="1:8" ht="10.5" customHeight="1" x14ac:dyDescent="0.25">
      <c r="A3548" s="28">
        <v>45551</v>
      </c>
      <c r="B3548" s="29">
        <f t="shared" si="385"/>
        <v>2024</v>
      </c>
      <c r="C3548" s="29">
        <f t="shared" si="386"/>
        <v>9</v>
      </c>
      <c r="D3548" s="29" t="str">
        <f t="shared" si="387"/>
        <v>Eylül</v>
      </c>
      <c r="E3548" s="29">
        <f t="shared" si="388"/>
        <v>3</v>
      </c>
      <c r="F3548" s="29">
        <f t="shared" si="389"/>
        <v>38</v>
      </c>
      <c r="G3548" s="29">
        <f t="shared" si="390"/>
        <v>1</v>
      </c>
      <c r="H3548" s="29" t="str">
        <f t="shared" si="391"/>
        <v>Pazartesi</v>
      </c>
    </row>
    <row r="3549" spans="1:8" ht="10.5" customHeight="1" x14ac:dyDescent="0.25">
      <c r="A3549" s="28">
        <v>45552</v>
      </c>
      <c r="B3549" s="29">
        <f t="shared" si="385"/>
        <v>2024</v>
      </c>
      <c r="C3549" s="29">
        <f t="shared" si="386"/>
        <v>9</v>
      </c>
      <c r="D3549" s="29" t="str">
        <f t="shared" si="387"/>
        <v>Eylül</v>
      </c>
      <c r="E3549" s="29">
        <f t="shared" si="388"/>
        <v>3</v>
      </c>
      <c r="F3549" s="29">
        <f t="shared" si="389"/>
        <v>38</v>
      </c>
      <c r="G3549" s="29">
        <f t="shared" si="390"/>
        <v>2</v>
      </c>
      <c r="H3549" s="29" t="str">
        <f t="shared" si="391"/>
        <v>Salı</v>
      </c>
    </row>
    <row r="3550" spans="1:8" ht="10.5" customHeight="1" x14ac:dyDescent="0.25">
      <c r="A3550" s="28">
        <v>45553</v>
      </c>
      <c r="B3550" s="29">
        <f t="shared" si="385"/>
        <v>2024</v>
      </c>
      <c r="C3550" s="29">
        <f t="shared" si="386"/>
        <v>9</v>
      </c>
      <c r="D3550" s="29" t="str">
        <f t="shared" si="387"/>
        <v>Eylül</v>
      </c>
      <c r="E3550" s="29">
        <f t="shared" si="388"/>
        <v>3</v>
      </c>
      <c r="F3550" s="29">
        <f t="shared" si="389"/>
        <v>38</v>
      </c>
      <c r="G3550" s="29">
        <f t="shared" si="390"/>
        <v>3</v>
      </c>
      <c r="H3550" s="29" t="str">
        <f t="shared" si="391"/>
        <v>Çarşamba</v>
      </c>
    </row>
    <row r="3551" spans="1:8" ht="10.5" customHeight="1" x14ac:dyDescent="0.25">
      <c r="A3551" s="28">
        <v>45554</v>
      </c>
      <c r="B3551" s="29">
        <f t="shared" si="385"/>
        <v>2024</v>
      </c>
      <c r="C3551" s="29">
        <f t="shared" si="386"/>
        <v>9</v>
      </c>
      <c r="D3551" s="29" t="str">
        <f t="shared" si="387"/>
        <v>Eylül</v>
      </c>
      <c r="E3551" s="29">
        <f t="shared" si="388"/>
        <v>3</v>
      </c>
      <c r="F3551" s="29">
        <f t="shared" si="389"/>
        <v>38</v>
      </c>
      <c r="G3551" s="29">
        <f t="shared" si="390"/>
        <v>4</v>
      </c>
      <c r="H3551" s="29" t="str">
        <f t="shared" si="391"/>
        <v>Perşembe</v>
      </c>
    </row>
    <row r="3552" spans="1:8" ht="10.5" customHeight="1" x14ac:dyDescent="0.25">
      <c r="A3552" s="28">
        <v>45555</v>
      </c>
      <c r="B3552" s="29">
        <f t="shared" si="385"/>
        <v>2024</v>
      </c>
      <c r="C3552" s="29">
        <f t="shared" si="386"/>
        <v>9</v>
      </c>
      <c r="D3552" s="29" t="str">
        <f t="shared" si="387"/>
        <v>Eylül</v>
      </c>
      <c r="E3552" s="29">
        <f t="shared" si="388"/>
        <v>3</v>
      </c>
      <c r="F3552" s="29">
        <f t="shared" si="389"/>
        <v>38</v>
      </c>
      <c r="G3552" s="29">
        <f t="shared" si="390"/>
        <v>5</v>
      </c>
      <c r="H3552" s="29" t="str">
        <f t="shared" si="391"/>
        <v>Cuma</v>
      </c>
    </row>
    <row r="3553" spans="1:8" ht="10.5" customHeight="1" x14ac:dyDescent="0.25">
      <c r="A3553" s="28">
        <v>45556</v>
      </c>
      <c r="B3553" s="29">
        <f t="shared" si="385"/>
        <v>2024</v>
      </c>
      <c r="C3553" s="29">
        <f t="shared" si="386"/>
        <v>9</v>
      </c>
      <c r="D3553" s="29" t="str">
        <f t="shared" si="387"/>
        <v>Eylül</v>
      </c>
      <c r="E3553" s="29">
        <f t="shared" si="388"/>
        <v>3</v>
      </c>
      <c r="F3553" s="29">
        <f t="shared" si="389"/>
        <v>38</v>
      </c>
      <c r="G3553" s="29">
        <f t="shared" si="390"/>
        <v>6</v>
      </c>
      <c r="H3553" s="29" t="str">
        <f t="shared" si="391"/>
        <v>Cumartesi</v>
      </c>
    </row>
    <row r="3554" spans="1:8" ht="10.5" customHeight="1" x14ac:dyDescent="0.25">
      <c r="A3554" s="28">
        <v>45557</v>
      </c>
      <c r="B3554" s="29">
        <f t="shared" si="385"/>
        <v>2024</v>
      </c>
      <c r="C3554" s="29">
        <f t="shared" si="386"/>
        <v>9</v>
      </c>
      <c r="D3554" s="29" t="str">
        <f t="shared" si="387"/>
        <v>Eylül</v>
      </c>
      <c r="E3554" s="29">
        <f t="shared" si="388"/>
        <v>3</v>
      </c>
      <c r="F3554" s="29">
        <f t="shared" si="389"/>
        <v>38</v>
      </c>
      <c r="G3554" s="29">
        <f t="shared" si="390"/>
        <v>7</v>
      </c>
      <c r="H3554" s="29" t="str">
        <f t="shared" si="391"/>
        <v>Pazar</v>
      </c>
    </row>
    <row r="3555" spans="1:8" ht="10.5" customHeight="1" x14ac:dyDescent="0.25">
      <c r="A3555" s="28">
        <v>45558</v>
      </c>
      <c r="B3555" s="29">
        <f t="shared" si="385"/>
        <v>2024</v>
      </c>
      <c r="C3555" s="29">
        <f t="shared" si="386"/>
        <v>9</v>
      </c>
      <c r="D3555" s="29" t="str">
        <f t="shared" si="387"/>
        <v>Eylül</v>
      </c>
      <c r="E3555" s="29">
        <f t="shared" si="388"/>
        <v>3</v>
      </c>
      <c r="F3555" s="29">
        <f t="shared" si="389"/>
        <v>39</v>
      </c>
      <c r="G3555" s="29">
        <f t="shared" si="390"/>
        <v>1</v>
      </c>
      <c r="H3555" s="29" t="str">
        <f t="shared" si="391"/>
        <v>Pazartesi</v>
      </c>
    </row>
    <row r="3556" spans="1:8" ht="10.5" customHeight="1" x14ac:dyDescent="0.25">
      <c r="A3556" s="28">
        <v>45559</v>
      </c>
      <c r="B3556" s="29">
        <f t="shared" si="385"/>
        <v>2024</v>
      </c>
      <c r="C3556" s="29">
        <f t="shared" si="386"/>
        <v>9</v>
      </c>
      <c r="D3556" s="29" t="str">
        <f t="shared" si="387"/>
        <v>Eylül</v>
      </c>
      <c r="E3556" s="29">
        <f t="shared" si="388"/>
        <v>3</v>
      </c>
      <c r="F3556" s="29">
        <f t="shared" si="389"/>
        <v>39</v>
      </c>
      <c r="G3556" s="29">
        <f t="shared" si="390"/>
        <v>2</v>
      </c>
      <c r="H3556" s="29" t="str">
        <f t="shared" si="391"/>
        <v>Salı</v>
      </c>
    </row>
    <row r="3557" spans="1:8" ht="10.5" customHeight="1" x14ac:dyDescent="0.25">
      <c r="A3557" s="28">
        <v>45560</v>
      </c>
      <c r="B3557" s="29">
        <f t="shared" si="385"/>
        <v>2024</v>
      </c>
      <c r="C3557" s="29">
        <f t="shared" si="386"/>
        <v>9</v>
      </c>
      <c r="D3557" s="29" t="str">
        <f t="shared" si="387"/>
        <v>Eylül</v>
      </c>
      <c r="E3557" s="29">
        <f t="shared" si="388"/>
        <v>3</v>
      </c>
      <c r="F3557" s="29">
        <f t="shared" si="389"/>
        <v>39</v>
      </c>
      <c r="G3557" s="29">
        <f t="shared" si="390"/>
        <v>3</v>
      </c>
      <c r="H3557" s="29" t="str">
        <f t="shared" si="391"/>
        <v>Çarşamba</v>
      </c>
    </row>
    <row r="3558" spans="1:8" ht="10.5" customHeight="1" x14ac:dyDescent="0.25">
      <c r="A3558" s="28">
        <v>45561</v>
      </c>
      <c r="B3558" s="29">
        <f t="shared" si="385"/>
        <v>2024</v>
      </c>
      <c r="C3558" s="29">
        <f t="shared" si="386"/>
        <v>9</v>
      </c>
      <c r="D3558" s="29" t="str">
        <f t="shared" si="387"/>
        <v>Eylül</v>
      </c>
      <c r="E3558" s="29">
        <f t="shared" si="388"/>
        <v>3</v>
      </c>
      <c r="F3558" s="29">
        <f t="shared" si="389"/>
        <v>39</v>
      </c>
      <c r="G3558" s="29">
        <f t="shared" si="390"/>
        <v>4</v>
      </c>
      <c r="H3558" s="29" t="str">
        <f t="shared" si="391"/>
        <v>Perşembe</v>
      </c>
    </row>
    <row r="3559" spans="1:8" ht="10.5" customHeight="1" x14ac:dyDescent="0.25">
      <c r="A3559" s="28">
        <v>45562</v>
      </c>
      <c r="B3559" s="29">
        <f t="shared" si="385"/>
        <v>2024</v>
      </c>
      <c r="C3559" s="29">
        <f t="shared" si="386"/>
        <v>9</v>
      </c>
      <c r="D3559" s="29" t="str">
        <f t="shared" si="387"/>
        <v>Eylül</v>
      </c>
      <c r="E3559" s="29">
        <f t="shared" si="388"/>
        <v>3</v>
      </c>
      <c r="F3559" s="29">
        <f t="shared" si="389"/>
        <v>39</v>
      </c>
      <c r="G3559" s="29">
        <f t="shared" si="390"/>
        <v>5</v>
      </c>
      <c r="H3559" s="29" t="str">
        <f t="shared" si="391"/>
        <v>Cuma</v>
      </c>
    </row>
    <row r="3560" spans="1:8" ht="10.5" customHeight="1" x14ac:dyDescent="0.25">
      <c r="A3560" s="28">
        <v>45563</v>
      </c>
      <c r="B3560" s="29">
        <f t="shared" si="385"/>
        <v>2024</v>
      </c>
      <c r="C3560" s="29">
        <f t="shared" si="386"/>
        <v>9</v>
      </c>
      <c r="D3560" s="29" t="str">
        <f t="shared" si="387"/>
        <v>Eylül</v>
      </c>
      <c r="E3560" s="29">
        <f t="shared" si="388"/>
        <v>3</v>
      </c>
      <c r="F3560" s="29">
        <f t="shared" si="389"/>
        <v>39</v>
      </c>
      <c r="G3560" s="29">
        <f t="shared" si="390"/>
        <v>6</v>
      </c>
      <c r="H3560" s="29" t="str">
        <f t="shared" si="391"/>
        <v>Cumartesi</v>
      </c>
    </row>
    <row r="3561" spans="1:8" ht="10.5" customHeight="1" x14ac:dyDescent="0.25">
      <c r="A3561" s="28">
        <v>45564</v>
      </c>
      <c r="B3561" s="29">
        <f t="shared" si="385"/>
        <v>2024</v>
      </c>
      <c r="C3561" s="29">
        <f t="shared" si="386"/>
        <v>9</v>
      </c>
      <c r="D3561" s="29" t="str">
        <f t="shared" si="387"/>
        <v>Eylül</v>
      </c>
      <c r="E3561" s="29">
        <f t="shared" si="388"/>
        <v>3</v>
      </c>
      <c r="F3561" s="29">
        <f t="shared" si="389"/>
        <v>39</v>
      </c>
      <c r="G3561" s="29">
        <f t="shared" si="390"/>
        <v>7</v>
      </c>
      <c r="H3561" s="29" t="str">
        <f t="shared" si="391"/>
        <v>Pazar</v>
      </c>
    </row>
    <row r="3562" spans="1:8" ht="10.5" customHeight="1" x14ac:dyDescent="0.25">
      <c r="A3562" s="28">
        <v>45565</v>
      </c>
      <c r="B3562" s="29">
        <f t="shared" si="385"/>
        <v>2024</v>
      </c>
      <c r="C3562" s="29">
        <f t="shared" si="386"/>
        <v>9</v>
      </c>
      <c r="D3562" s="29" t="str">
        <f t="shared" si="387"/>
        <v>Eylül</v>
      </c>
      <c r="E3562" s="29">
        <f t="shared" si="388"/>
        <v>3</v>
      </c>
      <c r="F3562" s="29">
        <f t="shared" si="389"/>
        <v>40</v>
      </c>
      <c r="G3562" s="29">
        <f t="shared" si="390"/>
        <v>1</v>
      </c>
      <c r="H3562" s="29" t="str">
        <f t="shared" si="391"/>
        <v>Pazartesi</v>
      </c>
    </row>
    <row r="3563" spans="1:8" ht="10.5" customHeight="1" x14ac:dyDescent="0.25">
      <c r="A3563" s="28">
        <v>45566</v>
      </c>
      <c r="B3563" s="29">
        <f t="shared" si="385"/>
        <v>2024</v>
      </c>
      <c r="C3563" s="29">
        <f t="shared" si="386"/>
        <v>10</v>
      </c>
      <c r="D3563" s="29" t="str">
        <f t="shared" si="387"/>
        <v>Ekim</v>
      </c>
      <c r="E3563" s="29">
        <f t="shared" si="388"/>
        <v>4</v>
      </c>
      <c r="F3563" s="29">
        <f t="shared" si="389"/>
        <v>40</v>
      </c>
      <c r="G3563" s="29">
        <f t="shared" si="390"/>
        <v>2</v>
      </c>
      <c r="H3563" s="29" t="str">
        <f t="shared" si="391"/>
        <v>Salı</v>
      </c>
    </row>
    <row r="3564" spans="1:8" ht="10.5" customHeight="1" x14ac:dyDescent="0.25">
      <c r="A3564" s="28">
        <v>45567</v>
      </c>
      <c r="B3564" s="29">
        <f t="shared" si="385"/>
        <v>2024</v>
      </c>
      <c r="C3564" s="29">
        <f t="shared" si="386"/>
        <v>10</v>
      </c>
      <c r="D3564" s="29" t="str">
        <f t="shared" si="387"/>
        <v>Ekim</v>
      </c>
      <c r="E3564" s="29">
        <f t="shared" si="388"/>
        <v>4</v>
      </c>
      <c r="F3564" s="29">
        <f t="shared" si="389"/>
        <v>40</v>
      </c>
      <c r="G3564" s="29">
        <f t="shared" si="390"/>
        <v>3</v>
      </c>
      <c r="H3564" s="29" t="str">
        <f t="shared" si="391"/>
        <v>Çarşamba</v>
      </c>
    </row>
    <row r="3565" spans="1:8" ht="10.5" customHeight="1" x14ac:dyDescent="0.25">
      <c r="A3565" s="28">
        <v>45568</v>
      </c>
      <c r="B3565" s="29">
        <f t="shared" si="385"/>
        <v>2024</v>
      </c>
      <c r="C3565" s="29">
        <f t="shared" si="386"/>
        <v>10</v>
      </c>
      <c r="D3565" s="29" t="str">
        <f t="shared" si="387"/>
        <v>Ekim</v>
      </c>
      <c r="E3565" s="29">
        <f t="shared" si="388"/>
        <v>4</v>
      </c>
      <c r="F3565" s="29">
        <f t="shared" si="389"/>
        <v>40</v>
      </c>
      <c r="G3565" s="29">
        <f t="shared" si="390"/>
        <v>4</v>
      </c>
      <c r="H3565" s="29" t="str">
        <f t="shared" si="391"/>
        <v>Perşembe</v>
      </c>
    </row>
    <row r="3566" spans="1:8" ht="10.5" customHeight="1" x14ac:dyDescent="0.25">
      <c r="A3566" s="28">
        <v>45569</v>
      </c>
      <c r="B3566" s="29">
        <f t="shared" si="385"/>
        <v>2024</v>
      </c>
      <c r="C3566" s="29">
        <f t="shared" si="386"/>
        <v>10</v>
      </c>
      <c r="D3566" s="29" t="str">
        <f t="shared" si="387"/>
        <v>Ekim</v>
      </c>
      <c r="E3566" s="29">
        <f t="shared" si="388"/>
        <v>4</v>
      </c>
      <c r="F3566" s="29">
        <f t="shared" si="389"/>
        <v>40</v>
      </c>
      <c r="G3566" s="29">
        <f t="shared" si="390"/>
        <v>5</v>
      </c>
      <c r="H3566" s="29" t="str">
        <f t="shared" si="391"/>
        <v>Cuma</v>
      </c>
    </row>
    <row r="3567" spans="1:8" ht="10.5" customHeight="1" x14ac:dyDescent="0.25">
      <c r="A3567" s="28">
        <v>45570</v>
      </c>
      <c r="B3567" s="29">
        <f t="shared" si="385"/>
        <v>2024</v>
      </c>
      <c r="C3567" s="29">
        <f t="shared" si="386"/>
        <v>10</v>
      </c>
      <c r="D3567" s="29" t="str">
        <f t="shared" si="387"/>
        <v>Ekim</v>
      </c>
      <c r="E3567" s="29">
        <f t="shared" si="388"/>
        <v>4</v>
      </c>
      <c r="F3567" s="29">
        <f t="shared" si="389"/>
        <v>40</v>
      </c>
      <c r="G3567" s="29">
        <f t="shared" si="390"/>
        <v>6</v>
      </c>
      <c r="H3567" s="29" t="str">
        <f t="shared" si="391"/>
        <v>Cumartesi</v>
      </c>
    </row>
    <row r="3568" spans="1:8" ht="10.5" customHeight="1" x14ac:dyDescent="0.25">
      <c r="A3568" s="28">
        <v>45571</v>
      </c>
      <c r="B3568" s="29">
        <f t="shared" si="385"/>
        <v>2024</v>
      </c>
      <c r="C3568" s="29">
        <f t="shared" si="386"/>
        <v>10</v>
      </c>
      <c r="D3568" s="29" t="str">
        <f t="shared" si="387"/>
        <v>Ekim</v>
      </c>
      <c r="E3568" s="29">
        <f t="shared" si="388"/>
        <v>4</v>
      </c>
      <c r="F3568" s="29">
        <f t="shared" si="389"/>
        <v>40</v>
      </c>
      <c r="G3568" s="29">
        <f t="shared" si="390"/>
        <v>7</v>
      </c>
      <c r="H3568" s="29" t="str">
        <f t="shared" si="391"/>
        <v>Pazar</v>
      </c>
    </row>
    <row r="3569" spans="1:8" ht="10.5" customHeight="1" x14ac:dyDescent="0.25">
      <c r="A3569" s="28">
        <v>45572</v>
      </c>
      <c r="B3569" s="29">
        <f t="shared" si="385"/>
        <v>2024</v>
      </c>
      <c r="C3569" s="29">
        <f t="shared" si="386"/>
        <v>10</v>
      </c>
      <c r="D3569" s="29" t="str">
        <f t="shared" si="387"/>
        <v>Ekim</v>
      </c>
      <c r="E3569" s="29">
        <f t="shared" si="388"/>
        <v>4</v>
      </c>
      <c r="F3569" s="29">
        <f t="shared" si="389"/>
        <v>41</v>
      </c>
      <c r="G3569" s="29">
        <f t="shared" si="390"/>
        <v>1</v>
      </c>
      <c r="H3569" s="29" t="str">
        <f t="shared" si="391"/>
        <v>Pazartesi</v>
      </c>
    </row>
    <row r="3570" spans="1:8" ht="10.5" customHeight="1" x14ac:dyDescent="0.25">
      <c r="A3570" s="28">
        <v>45573</v>
      </c>
      <c r="B3570" s="29">
        <f t="shared" si="385"/>
        <v>2024</v>
      </c>
      <c r="C3570" s="29">
        <f t="shared" si="386"/>
        <v>10</v>
      </c>
      <c r="D3570" s="29" t="str">
        <f t="shared" si="387"/>
        <v>Ekim</v>
      </c>
      <c r="E3570" s="29">
        <f t="shared" si="388"/>
        <v>4</v>
      </c>
      <c r="F3570" s="29">
        <f t="shared" si="389"/>
        <v>41</v>
      </c>
      <c r="G3570" s="29">
        <f t="shared" si="390"/>
        <v>2</v>
      </c>
      <c r="H3570" s="29" t="str">
        <f t="shared" si="391"/>
        <v>Salı</v>
      </c>
    </row>
    <row r="3571" spans="1:8" ht="10.5" customHeight="1" x14ac:dyDescent="0.25">
      <c r="A3571" s="28">
        <v>45574</v>
      </c>
      <c r="B3571" s="29">
        <f t="shared" si="385"/>
        <v>2024</v>
      </c>
      <c r="C3571" s="29">
        <f t="shared" si="386"/>
        <v>10</v>
      </c>
      <c r="D3571" s="29" t="str">
        <f t="shared" si="387"/>
        <v>Ekim</v>
      </c>
      <c r="E3571" s="29">
        <f t="shared" si="388"/>
        <v>4</v>
      </c>
      <c r="F3571" s="29">
        <f t="shared" si="389"/>
        <v>41</v>
      </c>
      <c r="G3571" s="29">
        <f t="shared" si="390"/>
        <v>3</v>
      </c>
      <c r="H3571" s="29" t="str">
        <f t="shared" si="391"/>
        <v>Çarşamba</v>
      </c>
    </row>
    <row r="3572" spans="1:8" ht="10.5" customHeight="1" x14ac:dyDescent="0.25">
      <c r="A3572" s="28">
        <v>45575</v>
      </c>
      <c r="B3572" s="29">
        <f t="shared" si="385"/>
        <v>2024</v>
      </c>
      <c r="C3572" s="29">
        <f t="shared" si="386"/>
        <v>10</v>
      </c>
      <c r="D3572" s="29" t="str">
        <f t="shared" si="387"/>
        <v>Ekim</v>
      </c>
      <c r="E3572" s="29">
        <f t="shared" si="388"/>
        <v>4</v>
      </c>
      <c r="F3572" s="29">
        <f t="shared" si="389"/>
        <v>41</v>
      </c>
      <c r="G3572" s="29">
        <f t="shared" si="390"/>
        <v>4</v>
      </c>
      <c r="H3572" s="29" t="str">
        <f t="shared" si="391"/>
        <v>Perşembe</v>
      </c>
    </row>
    <row r="3573" spans="1:8" ht="10.5" customHeight="1" x14ac:dyDescent="0.25">
      <c r="A3573" s="28">
        <v>45576</v>
      </c>
      <c r="B3573" s="29">
        <f t="shared" si="385"/>
        <v>2024</v>
      </c>
      <c r="C3573" s="29">
        <f t="shared" si="386"/>
        <v>10</v>
      </c>
      <c r="D3573" s="29" t="str">
        <f t="shared" si="387"/>
        <v>Ekim</v>
      </c>
      <c r="E3573" s="29">
        <f t="shared" si="388"/>
        <v>4</v>
      </c>
      <c r="F3573" s="29">
        <f t="shared" si="389"/>
        <v>41</v>
      </c>
      <c r="G3573" s="29">
        <f t="shared" si="390"/>
        <v>5</v>
      </c>
      <c r="H3573" s="29" t="str">
        <f t="shared" si="391"/>
        <v>Cuma</v>
      </c>
    </row>
    <row r="3574" spans="1:8" ht="10.5" customHeight="1" x14ac:dyDescent="0.25">
      <c r="A3574" s="28">
        <v>45577</v>
      </c>
      <c r="B3574" s="29">
        <f t="shared" si="385"/>
        <v>2024</v>
      </c>
      <c r="C3574" s="29">
        <f t="shared" si="386"/>
        <v>10</v>
      </c>
      <c r="D3574" s="29" t="str">
        <f t="shared" si="387"/>
        <v>Ekim</v>
      </c>
      <c r="E3574" s="29">
        <f t="shared" si="388"/>
        <v>4</v>
      </c>
      <c r="F3574" s="29">
        <f t="shared" si="389"/>
        <v>41</v>
      </c>
      <c r="G3574" s="29">
        <f t="shared" si="390"/>
        <v>6</v>
      </c>
      <c r="H3574" s="29" t="str">
        <f t="shared" si="391"/>
        <v>Cumartesi</v>
      </c>
    </row>
    <row r="3575" spans="1:8" ht="10.5" customHeight="1" x14ac:dyDescent="0.25">
      <c r="A3575" s="28">
        <v>45578</v>
      </c>
      <c r="B3575" s="29">
        <f t="shared" si="385"/>
        <v>2024</v>
      </c>
      <c r="C3575" s="29">
        <f t="shared" si="386"/>
        <v>10</v>
      </c>
      <c r="D3575" s="29" t="str">
        <f t="shared" si="387"/>
        <v>Ekim</v>
      </c>
      <c r="E3575" s="29">
        <f t="shared" si="388"/>
        <v>4</v>
      </c>
      <c r="F3575" s="29">
        <f t="shared" si="389"/>
        <v>41</v>
      </c>
      <c r="G3575" s="29">
        <f t="shared" si="390"/>
        <v>7</v>
      </c>
      <c r="H3575" s="29" t="str">
        <f t="shared" si="391"/>
        <v>Pazar</v>
      </c>
    </row>
    <row r="3576" spans="1:8" ht="10.5" customHeight="1" x14ac:dyDescent="0.25">
      <c r="A3576" s="28">
        <v>45579</v>
      </c>
      <c r="B3576" s="29">
        <f t="shared" si="385"/>
        <v>2024</v>
      </c>
      <c r="C3576" s="29">
        <f t="shared" si="386"/>
        <v>10</v>
      </c>
      <c r="D3576" s="29" t="str">
        <f t="shared" si="387"/>
        <v>Ekim</v>
      </c>
      <c r="E3576" s="29">
        <f t="shared" si="388"/>
        <v>4</v>
      </c>
      <c r="F3576" s="29">
        <f t="shared" si="389"/>
        <v>42</v>
      </c>
      <c r="G3576" s="29">
        <f t="shared" si="390"/>
        <v>1</v>
      </c>
      <c r="H3576" s="29" t="str">
        <f t="shared" si="391"/>
        <v>Pazartesi</v>
      </c>
    </row>
    <row r="3577" spans="1:8" ht="10.5" customHeight="1" x14ac:dyDescent="0.25">
      <c r="A3577" s="28">
        <v>45580</v>
      </c>
      <c r="B3577" s="29">
        <f t="shared" si="385"/>
        <v>2024</v>
      </c>
      <c r="C3577" s="29">
        <f t="shared" si="386"/>
        <v>10</v>
      </c>
      <c r="D3577" s="29" t="str">
        <f t="shared" si="387"/>
        <v>Ekim</v>
      </c>
      <c r="E3577" s="29">
        <f t="shared" si="388"/>
        <v>4</v>
      </c>
      <c r="F3577" s="29">
        <f t="shared" si="389"/>
        <v>42</v>
      </c>
      <c r="G3577" s="29">
        <f t="shared" si="390"/>
        <v>2</v>
      </c>
      <c r="H3577" s="29" t="str">
        <f t="shared" si="391"/>
        <v>Salı</v>
      </c>
    </row>
    <row r="3578" spans="1:8" ht="10.5" customHeight="1" x14ac:dyDescent="0.25">
      <c r="A3578" s="28">
        <v>45581</v>
      </c>
      <c r="B3578" s="29">
        <f t="shared" si="385"/>
        <v>2024</v>
      </c>
      <c r="C3578" s="29">
        <f t="shared" si="386"/>
        <v>10</v>
      </c>
      <c r="D3578" s="29" t="str">
        <f t="shared" si="387"/>
        <v>Ekim</v>
      </c>
      <c r="E3578" s="29">
        <f t="shared" si="388"/>
        <v>4</v>
      </c>
      <c r="F3578" s="29">
        <f t="shared" si="389"/>
        <v>42</v>
      </c>
      <c r="G3578" s="29">
        <f t="shared" si="390"/>
        <v>3</v>
      </c>
      <c r="H3578" s="29" t="str">
        <f t="shared" si="391"/>
        <v>Çarşamba</v>
      </c>
    </row>
    <row r="3579" spans="1:8" ht="10.5" customHeight="1" x14ac:dyDescent="0.25">
      <c r="A3579" s="28">
        <v>45582</v>
      </c>
      <c r="B3579" s="29">
        <f t="shared" si="385"/>
        <v>2024</v>
      </c>
      <c r="C3579" s="29">
        <f t="shared" si="386"/>
        <v>10</v>
      </c>
      <c r="D3579" s="29" t="str">
        <f t="shared" si="387"/>
        <v>Ekim</v>
      </c>
      <c r="E3579" s="29">
        <f t="shared" si="388"/>
        <v>4</v>
      </c>
      <c r="F3579" s="29">
        <f t="shared" si="389"/>
        <v>42</v>
      </c>
      <c r="G3579" s="29">
        <f t="shared" si="390"/>
        <v>4</v>
      </c>
      <c r="H3579" s="29" t="str">
        <f t="shared" si="391"/>
        <v>Perşembe</v>
      </c>
    </row>
    <row r="3580" spans="1:8" ht="10.5" customHeight="1" x14ac:dyDescent="0.25">
      <c r="A3580" s="28">
        <v>45583</v>
      </c>
      <c r="B3580" s="29">
        <f t="shared" si="385"/>
        <v>2024</v>
      </c>
      <c r="C3580" s="29">
        <f t="shared" si="386"/>
        <v>10</v>
      </c>
      <c r="D3580" s="29" t="str">
        <f t="shared" si="387"/>
        <v>Ekim</v>
      </c>
      <c r="E3580" s="29">
        <f t="shared" si="388"/>
        <v>4</v>
      </c>
      <c r="F3580" s="29">
        <f t="shared" si="389"/>
        <v>42</v>
      </c>
      <c r="G3580" s="29">
        <f t="shared" si="390"/>
        <v>5</v>
      </c>
      <c r="H3580" s="29" t="str">
        <f t="shared" si="391"/>
        <v>Cuma</v>
      </c>
    </row>
    <row r="3581" spans="1:8" ht="10.5" customHeight="1" x14ac:dyDescent="0.25">
      <c r="A3581" s="28">
        <v>45584</v>
      </c>
      <c r="B3581" s="29">
        <f t="shared" si="385"/>
        <v>2024</v>
      </c>
      <c r="C3581" s="29">
        <f t="shared" si="386"/>
        <v>10</v>
      </c>
      <c r="D3581" s="29" t="str">
        <f t="shared" si="387"/>
        <v>Ekim</v>
      </c>
      <c r="E3581" s="29">
        <f t="shared" si="388"/>
        <v>4</v>
      </c>
      <c r="F3581" s="29">
        <f t="shared" si="389"/>
        <v>42</v>
      </c>
      <c r="G3581" s="29">
        <f t="shared" si="390"/>
        <v>6</v>
      </c>
      <c r="H3581" s="29" t="str">
        <f t="shared" si="391"/>
        <v>Cumartesi</v>
      </c>
    </row>
    <row r="3582" spans="1:8" ht="10.5" customHeight="1" x14ac:dyDescent="0.25">
      <c r="A3582" s="28">
        <v>45585</v>
      </c>
      <c r="B3582" s="29">
        <f t="shared" si="385"/>
        <v>2024</v>
      </c>
      <c r="C3582" s="29">
        <f t="shared" si="386"/>
        <v>10</v>
      </c>
      <c r="D3582" s="29" t="str">
        <f t="shared" si="387"/>
        <v>Ekim</v>
      </c>
      <c r="E3582" s="29">
        <f t="shared" si="388"/>
        <v>4</v>
      </c>
      <c r="F3582" s="29">
        <f t="shared" si="389"/>
        <v>42</v>
      </c>
      <c r="G3582" s="29">
        <f t="shared" si="390"/>
        <v>7</v>
      </c>
      <c r="H3582" s="29" t="str">
        <f t="shared" si="391"/>
        <v>Pazar</v>
      </c>
    </row>
    <row r="3583" spans="1:8" ht="10.5" customHeight="1" x14ac:dyDescent="0.25">
      <c r="A3583" s="28">
        <v>45586</v>
      </c>
      <c r="B3583" s="29">
        <f t="shared" si="385"/>
        <v>2024</v>
      </c>
      <c r="C3583" s="29">
        <f t="shared" si="386"/>
        <v>10</v>
      </c>
      <c r="D3583" s="29" t="str">
        <f t="shared" si="387"/>
        <v>Ekim</v>
      </c>
      <c r="E3583" s="29">
        <f t="shared" si="388"/>
        <v>4</v>
      </c>
      <c r="F3583" s="29">
        <f t="shared" si="389"/>
        <v>43</v>
      </c>
      <c r="G3583" s="29">
        <f t="shared" si="390"/>
        <v>1</v>
      </c>
      <c r="H3583" s="29" t="str">
        <f t="shared" si="391"/>
        <v>Pazartesi</v>
      </c>
    </row>
    <row r="3584" spans="1:8" ht="10.5" customHeight="1" x14ac:dyDescent="0.25">
      <c r="A3584" s="28">
        <v>45587</v>
      </c>
      <c r="B3584" s="29">
        <f t="shared" si="385"/>
        <v>2024</v>
      </c>
      <c r="C3584" s="29">
        <f t="shared" si="386"/>
        <v>10</v>
      </c>
      <c r="D3584" s="29" t="str">
        <f t="shared" si="387"/>
        <v>Ekim</v>
      </c>
      <c r="E3584" s="29">
        <f t="shared" si="388"/>
        <v>4</v>
      </c>
      <c r="F3584" s="29">
        <f t="shared" si="389"/>
        <v>43</v>
      </c>
      <c r="G3584" s="29">
        <f t="shared" si="390"/>
        <v>2</v>
      </c>
      <c r="H3584" s="29" t="str">
        <f t="shared" si="391"/>
        <v>Salı</v>
      </c>
    </row>
    <row r="3585" spans="1:8" ht="10.5" customHeight="1" x14ac:dyDescent="0.25">
      <c r="A3585" s="28">
        <v>45588</v>
      </c>
      <c r="B3585" s="29">
        <f t="shared" si="385"/>
        <v>2024</v>
      </c>
      <c r="C3585" s="29">
        <f t="shared" si="386"/>
        <v>10</v>
      </c>
      <c r="D3585" s="29" t="str">
        <f t="shared" si="387"/>
        <v>Ekim</v>
      </c>
      <c r="E3585" s="29">
        <f t="shared" si="388"/>
        <v>4</v>
      </c>
      <c r="F3585" s="29">
        <f t="shared" si="389"/>
        <v>43</v>
      </c>
      <c r="G3585" s="29">
        <f t="shared" si="390"/>
        <v>3</v>
      </c>
      <c r="H3585" s="29" t="str">
        <f t="shared" si="391"/>
        <v>Çarşamba</v>
      </c>
    </row>
    <row r="3586" spans="1:8" ht="10.5" customHeight="1" x14ac:dyDescent="0.25">
      <c r="A3586" s="28">
        <v>45589</v>
      </c>
      <c r="B3586" s="29">
        <f t="shared" ref="B3586:B3649" si="392">IF(A3586="","",YEAR(A3586))</f>
        <v>2024</v>
      </c>
      <c r="C3586" s="29">
        <f t="shared" ref="C3586:C3649" si="393">IF(A3586="","",MONTH(A3586))</f>
        <v>10</v>
      </c>
      <c r="D3586" s="29" t="str">
        <f t="shared" ref="D3586:D3649" si="394">IF(A3586="","",CHOOSE(MONTH(A3586),"Ocak","Şubat","Mart","Nisan","Mayıs","Haziran","Temmuz","Ağustos","Eylül","Ekim","Kasım","Aralık"))</f>
        <v>Ekim</v>
      </c>
      <c r="E3586" s="29">
        <f t="shared" ref="E3586:E3649" si="395">IF(A3586="","",ROUNDUP(MONTH(A3586)/3,0))</f>
        <v>4</v>
      </c>
      <c r="F3586" s="29">
        <f t="shared" ref="F3586:F3649" si="396">IF(A3586="","",WEEKNUM(A3586,2))</f>
        <v>43</v>
      </c>
      <c r="G3586" s="29">
        <f t="shared" ref="G3586:G3649" si="397">IF(A3586="","",WEEKDAY(A3586,2))</f>
        <v>4</v>
      </c>
      <c r="H3586" s="29" t="str">
        <f t="shared" ref="H3586:H3649" si="398">IF(A3586="","",CHOOSE(WEEKDAY(A3586,2),"Pazartesi","Salı","Çarşamba","Perşembe","Cuma","Cumartesi","Pazar"))</f>
        <v>Perşembe</v>
      </c>
    </row>
    <row r="3587" spans="1:8" ht="10.5" customHeight="1" x14ac:dyDescent="0.25">
      <c r="A3587" s="28">
        <v>45590</v>
      </c>
      <c r="B3587" s="29">
        <f t="shared" si="392"/>
        <v>2024</v>
      </c>
      <c r="C3587" s="29">
        <f t="shared" si="393"/>
        <v>10</v>
      </c>
      <c r="D3587" s="29" t="str">
        <f t="shared" si="394"/>
        <v>Ekim</v>
      </c>
      <c r="E3587" s="29">
        <f t="shared" si="395"/>
        <v>4</v>
      </c>
      <c r="F3587" s="29">
        <f t="shared" si="396"/>
        <v>43</v>
      </c>
      <c r="G3587" s="29">
        <f t="shared" si="397"/>
        <v>5</v>
      </c>
      <c r="H3587" s="29" t="str">
        <f t="shared" si="398"/>
        <v>Cuma</v>
      </c>
    </row>
    <row r="3588" spans="1:8" ht="10.5" customHeight="1" x14ac:dyDescent="0.25">
      <c r="A3588" s="28">
        <v>45591</v>
      </c>
      <c r="B3588" s="29">
        <f t="shared" si="392"/>
        <v>2024</v>
      </c>
      <c r="C3588" s="29">
        <f t="shared" si="393"/>
        <v>10</v>
      </c>
      <c r="D3588" s="29" t="str">
        <f t="shared" si="394"/>
        <v>Ekim</v>
      </c>
      <c r="E3588" s="29">
        <f t="shared" si="395"/>
        <v>4</v>
      </c>
      <c r="F3588" s="29">
        <f t="shared" si="396"/>
        <v>43</v>
      </c>
      <c r="G3588" s="29">
        <f t="shared" si="397"/>
        <v>6</v>
      </c>
      <c r="H3588" s="29" t="str">
        <f t="shared" si="398"/>
        <v>Cumartesi</v>
      </c>
    </row>
    <row r="3589" spans="1:8" ht="10.5" customHeight="1" x14ac:dyDescent="0.25">
      <c r="A3589" s="28">
        <v>45592</v>
      </c>
      <c r="B3589" s="29">
        <f t="shared" si="392"/>
        <v>2024</v>
      </c>
      <c r="C3589" s="29">
        <f t="shared" si="393"/>
        <v>10</v>
      </c>
      <c r="D3589" s="29" t="str">
        <f t="shared" si="394"/>
        <v>Ekim</v>
      </c>
      <c r="E3589" s="29">
        <f t="shared" si="395"/>
        <v>4</v>
      </c>
      <c r="F3589" s="29">
        <f t="shared" si="396"/>
        <v>43</v>
      </c>
      <c r="G3589" s="29">
        <f t="shared" si="397"/>
        <v>7</v>
      </c>
      <c r="H3589" s="29" t="str">
        <f t="shared" si="398"/>
        <v>Pazar</v>
      </c>
    </row>
    <row r="3590" spans="1:8" ht="10.5" customHeight="1" x14ac:dyDescent="0.25">
      <c r="A3590" s="28">
        <v>45593</v>
      </c>
      <c r="B3590" s="29">
        <f t="shared" si="392"/>
        <v>2024</v>
      </c>
      <c r="C3590" s="29">
        <f t="shared" si="393"/>
        <v>10</v>
      </c>
      <c r="D3590" s="29" t="str">
        <f t="shared" si="394"/>
        <v>Ekim</v>
      </c>
      <c r="E3590" s="29">
        <f t="shared" si="395"/>
        <v>4</v>
      </c>
      <c r="F3590" s="29">
        <f t="shared" si="396"/>
        <v>44</v>
      </c>
      <c r="G3590" s="29">
        <f t="shared" si="397"/>
        <v>1</v>
      </c>
      <c r="H3590" s="29" t="str">
        <f t="shared" si="398"/>
        <v>Pazartesi</v>
      </c>
    </row>
    <row r="3591" spans="1:8" ht="10.5" customHeight="1" x14ac:dyDescent="0.25">
      <c r="A3591" s="28">
        <v>45594</v>
      </c>
      <c r="B3591" s="29">
        <f t="shared" si="392"/>
        <v>2024</v>
      </c>
      <c r="C3591" s="29">
        <f t="shared" si="393"/>
        <v>10</v>
      </c>
      <c r="D3591" s="29" t="str">
        <f t="shared" si="394"/>
        <v>Ekim</v>
      </c>
      <c r="E3591" s="29">
        <f t="shared" si="395"/>
        <v>4</v>
      </c>
      <c r="F3591" s="29">
        <f t="shared" si="396"/>
        <v>44</v>
      </c>
      <c r="G3591" s="29">
        <f t="shared" si="397"/>
        <v>2</v>
      </c>
      <c r="H3591" s="29" t="str">
        <f t="shared" si="398"/>
        <v>Salı</v>
      </c>
    </row>
    <row r="3592" spans="1:8" ht="10.5" customHeight="1" x14ac:dyDescent="0.25">
      <c r="A3592" s="28">
        <v>45595</v>
      </c>
      <c r="B3592" s="29">
        <f t="shared" si="392"/>
        <v>2024</v>
      </c>
      <c r="C3592" s="29">
        <f t="shared" si="393"/>
        <v>10</v>
      </c>
      <c r="D3592" s="29" t="str">
        <f t="shared" si="394"/>
        <v>Ekim</v>
      </c>
      <c r="E3592" s="29">
        <f t="shared" si="395"/>
        <v>4</v>
      </c>
      <c r="F3592" s="29">
        <f t="shared" si="396"/>
        <v>44</v>
      </c>
      <c r="G3592" s="29">
        <f t="shared" si="397"/>
        <v>3</v>
      </c>
      <c r="H3592" s="29" t="str">
        <f t="shared" si="398"/>
        <v>Çarşamba</v>
      </c>
    </row>
    <row r="3593" spans="1:8" ht="10.5" customHeight="1" x14ac:dyDescent="0.25">
      <c r="A3593" s="28">
        <v>45596</v>
      </c>
      <c r="B3593" s="29">
        <f t="shared" si="392"/>
        <v>2024</v>
      </c>
      <c r="C3593" s="29">
        <f t="shared" si="393"/>
        <v>10</v>
      </c>
      <c r="D3593" s="29" t="str">
        <f t="shared" si="394"/>
        <v>Ekim</v>
      </c>
      <c r="E3593" s="29">
        <f t="shared" si="395"/>
        <v>4</v>
      </c>
      <c r="F3593" s="29">
        <f t="shared" si="396"/>
        <v>44</v>
      </c>
      <c r="G3593" s="29">
        <f t="shared" si="397"/>
        <v>4</v>
      </c>
      <c r="H3593" s="29" t="str">
        <f t="shared" si="398"/>
        <v>Perşembe</v>
      </c>
    </row>
    <row r="3594" spans="1:8" ht="10.5" customHeight="1" x14ac:dyDescent="0.25">
      <c r="A3594" s="28">
        <v>45597</v>
      </c>
      <c r="B3594" s="29">
        <f t="shared" si="392"/>
        <v>2024</v>
      </c>
      <c r="C3594" s="29">
        <f t="shared" si="393"/>
        <v>11</v>
      </c>
      <c r="D3594" s="29" t="str">
        <f t="shared" si="394"/>
        <v>Kasım</v>
      </c>
      <c r="E3594" s="29">
        <f t="shared" si="395"/>
        <v>4</v>
      </c>
      <c r="F3594" s="29">
        <f t="shared" si="396"/>
        <v>44</v>
      </c>
      <c r="G3594" s="29">
        <f t="shared" si="397"/>
        <v>5</v>
      </c>
      <c r="H3594" s="29" t="str">
        <f t="shared" si="398"/>
        <v>Cuma</v>
      </c>
    </row>
    <row r="3595" spans="1:8" ht="10.5" customHeight="1" x14ac:dyDescent="0.25">
      <c r="A3595" s="28">
        <v>45598</v>
      </c>
      <c r="B3595" s="29">
        <f t="shared" si="392"/>
        <v>2024</v>
      </c>
      <c r="C3595" s="29">
        <f t="shared" si="393"/>
        <v>11</v>
      </c>
      <c r="D3595" s="29" t="str">
        <f t="shared" si="394"/>
        <v>Kasım</v>
      </c>
      <c r="E3595" s="29">
        <f t="shared" si="395"/>
        <v>4</v>
      </c>
      <c r="F3595" s="29">
        <f t="shared" si="396"/>
        <v>44</v>
      </c>
      <c r="G3595" s="29">
        <f t="shared" si="397"/>
        <v>6</v>
      </c>
      <c r="H3595" s="29" t="str">
        <f t="shared" si="398"/>
        <v>Cumartesi</v>
      </c>
    </row>
    <row r="3596" spans="1:8" ht="10.5" customHeight="1" x14ac:dyDescent="0.25">
      <c r="A3596" s="28">
        <v>45599</v>
      </c>
      <c r="B3596" s="29">
        <f t="shared" si="392"/>
        <v>2024</v>
      </c>
      <c r="C3596" s="29">
        <f t="shared" si="393"/>
        <v>11</v>
      </c>
      <c r="D3596" s="29" t="str">
        <f t="shared" si="394"/>
        <v>Kasım</v>
      </c>
      <c r="E3596" s="29">
        <f t="shared" si="395"/>
        <v>4</v>
      </c>
      <c r="F3596" s="29">
        <f t="shared" si="396"/>
        <v>44</v>
      </c>
      <c r="G3596" s="29">
        <f t="shared" si="397"/>
        <v>7</v>
      </c>
      <c r="H3596" s="29" t="str">
        <f t="shared" si="398"/>
        <v>Pazar</v>
      </c>
    </row>
    <row r="3597" spans="1:8" ht="10.5" customHeight="1" x14ac:dyDescent="0.25">
      <c r="A3597" s="28">
        <v>45600</v>
      </c>
      <c r="B3597" s="29">
        <f t="shared" si="392"/>
        <v>2024</v>
      </c>
      <c r="C3597" s="29">
        <f t="shared" si="393"/>
        <v>11</v>
      </c>
      <c r="D3597" s="29" t="str">
        <f t="shared" si="394"/>
        <v>Kasım</v>
      </c>
      <c r="E3597" s="29">
        <f t="shared" si="395"/>
        <v>4</v>
      </c>
      <c r="F3597" s="29">
        <f t="shared" si="396"/>
        <v>45</v>
      </c>
      <c r="G3597" s="29">
        <f t="shared" si="397"/>
        <v>1</v>
      </c>
      <c r="H3597" s="29" t="str">
        <f t="shared" si="398"/>
        <v>Pazartesi</v>
      </c>
    </row>
    <row r="3598" spans="1:8" ht="10.5" customHeight="1" x14ac:dyDescent="0.25">
      <c r="A3598" s="28">
        <v>45601</v>
      </c>
      <c r="B3598" s="29">
        <f t="shared" si="392"/>
        <v>2024</v>
      </c>
      <c r="C3598" s="29">
        <f t="shared" si="393"/>
        <v>11</v>
      </c>
      <c r="D3598" s="29" t="str">
        <f t="shared" si="394"/>
        <v>Kasım</v>
      </c>
      <c r="E3598" s="29">
        <f t="shared" si="395"/>
        <v>4</v>
      </c>
      <c r="F3598" s="29">
        <f t="shared" si="396"/>
        <v>45</v>
      </c>
      <c r="G3598" s="29">
        <f t="shared" si="397"/>
        <v>2</v>
      </c>
      <c r="H3598" s="29" t="str">
        <f t="shared" si="398"/>
        <v>Salı</v>
      </c>
    </row>
    <row r="3599" spans="1:8" ht="10.5" customHeight="1" x14ac:dyDescent="0.25">
      <c r="A3599" s="28">
        <v>45602</v>
      </c>
      <c r="B3599" s="29">
        <f t="shared" si="392"/>
        <v>2024</v>
      </c>
      <c r="C3599" s="29">
        <f t="shared" si="393"/>
        <v>11</v>
      </c>
      <c r="D3599" s="29" t="str">
        <f t="shared" si="394"/>
        <v>Kasım</v>
      </c>
      <c r="E3599" s="29">
        <f t="shared" si="395"/>
        <v>4</v>
      </c>
      <c r="F3599" s="29">
        <f t="shared" si="396"/>
        <v>45</v>
      </c>
      <c r="G3599" s="29">
        <f t="shared" si="397"/>
        <v>3</v>
      </c>
      <c r="H3599" s="29" t="str">
        <f t="shared" si="398"/>
        <v>Çarşamba</v>
      </c>
    </row>
    <row r="3600" spans="1:8" ht="10.5" customHeight="1" x14ac:dyDescent="0.25">
      <c r="A3600" s="28">
        <v>45603</v>
      </c>
      <c r="B3600" s="29">
        <f t="shared" si="392"/>
        <v>2024</v>
      </c>
      <c r="C3600" s="29">
        <f t="shared" si="393"/>
        <v>11</v>
      </c>
      <c r="D3600" s="29" t="str">
        <f t="shared" si="394"/>
        <v>Kasım</v>
      </c>
      <c r="E3600" s="29">
        <f t="shared" si="395"/>
        <v>4</v>
      </c>
      <c r="F3600" s="29">
        <f t="shared" si="396"/>
        <v>45</v>
      </c>
      <c r="G3600" s="29">
        <f t="shared" si="397"/>
        <v>4</v>
      </c>
      <c r="H3600" s="29" t="str">
        <f t="shared" si="398"/>
        <v>Perşembe</v>
      </c>
    </row>
    <row r="3601" spans="1:8" ht="10.5" customHeight="1" x14ac:dyDescent="0.25">
      <c r="A3601" s="28">
        <v>45604</v>
      </c>
      <c r="B3601" s="29">
        <f t="shared" si="392"/>
        <v>2024</v>
      </c>
      <c r="C3601" s="29">
        <f t="shared" si="393"/>
        <v>11</v>
      </c>
      <c r="D3601" s="29" t="str">
        <f t="shared" si="394"/>
        <v>Kasım</v>
      </c>
      <c r="E3601" s="29">
        <f t="shared" si="395"/>
        <v>4</v>
      </c>
      <c r="F3601" s="29">
        <f t="shared" si="396"/>
        <v>45</v>
      </c>
      <c r="G3601" s="29">
        <f t="shared" si="397"/>
        <v>5</v>
      </c>
      <c r="H3601" s="29" t="str">
        <f t="shared" si="398"/>
        <v>Cuma</v>
      </c>
    </row>
    <row r="3602" spans="1:8" ht="10.5" customHeight="1" x14ac:dyDescent="0.25">
      <c r="A3602" s="28">
        <v>45605</v>
      </c>
      <c r="B3602" s="29">
        <f t="shared" si="392"/>
        <v>2024</v>
      </c>
      <c r="C3602" s="29">
        <f t="shared" si="393"/>
        <v>11</v>
      </c>
      <c r="D3602" s="29" t="str">
        <f t="shared" si="394"/>
        <v>Kasım</v>
      </c>
      <c r="E3602" s="29">
        <f t="shared" si="395"/>
        <v>4</v>
      </c>
      <c r="F3602" s="29">
        <f t="shared" si="396"/>
        <v>45</v>
      </c>
      <c r="G3602" s="29">
        <f t="shared" si="397"/>
        <v>6</v>
      </c>
      <c r="H3602" s="29" t="str">
        <f t="shared" si="398"/>
        <v>Cumartesi</v>
      </c>
    </row>
    <row r="3603" spans="1:8" ht="10.5" customHeight="1" x14ac:dyDescent="0.25">
      <c r="A3603" s="28">
        <v>45606</v>
      </c>
      <c r="B3603" s="29">
        <f t="shared" si="392"/>
        <v>2024</v>
      </c>
      <c r="C3603" s="29">
        <f t="shared" si="393"/>
        <v>11</v>
      </c>
      <c r="D3603" s="29" t="str">
        <f t="shared" si="394"/>
        <v>Kasım</v>
      </c>
      <c r="E3603" s="29">
        <f t="shared" si="395"/>
        <v>4</v>
      </c>
      <c r="F3603" s="29">
        <f t="shared" si="396"/>
        <v>45</v>
      </c>
      <c r="G3603" s="29">
        <f t="shared" si="397"/>
        <v>7</v>
      </c>
      <c r="H3603" s="29" t="str">
        <f t="shared" si="398"/>
        <v>Pazar</v>
      </c>
    </row>
    <row r="3604" spans="1:8" ht="10.5" customHeight="1" x14ac:dyDescent="0.25">
      <c r="A3604" s="28">
        <v>45607</v>
      </c>
      <c r="B3604" s="29">
        <f t="shared" si="392"/>
        <v>2024</v>
      </c>
      <c r="C3604" s="29">
        <f t="shared" si="393"/>
        <v>11</v>
      </c>
      <c r="D3604" s="29" t="str">
        <f t="shared" si="394"/>
        <v>Kasım</v>
      </c>
      <c r="E3604" s="29">
        <f t="shared" si="395"/>
        <v>4</v>
      </c>
      <c r="F3604" s="29">
        <f t="shared" si="396"/>
        <v>46</v>
      </c>
      <c r="G3604" s="29">
        <f t="shared" si="397"/>
        <v>1</v>
      </c>
      <c r="H3604" s="29" t="str">
        <f t="shared" si="398"/>
        <v>Pazartesi</v>
      </c>
    </row>
    <row r="3605" spans="1:8" ht="10.5" customHeight="1" x14ac:dyDescent="0.25">
      <c r="A3605" s="28">
        <v>45608</v>
      </c>
      <c r="B3605" s="29">
        <f t="shared" si="392"/>
        <v>2024</v>
      </c>
      <c r="C3605" s="29">
        <f t="shared" si="393"/>
        <v>11</v>
      </c>
      <c r="D3605" s="29" t="str">
        <f t="shared" si="394"/>
        <v>Kasım</v>
      </c>
      <c r="E3605" s="29">
        <f t="shared" si="395"/>
        <v>4</v>
      </c>
      <c r="F3605" s="29">
        <f t="shared" si="396"/>
        <v>46</v>
      </c>
      <c r="G3605" s="29">
        <f t="shared" si="397"/>
        <v>2</v>
      </c>
      <c r="H3605" s="29" t="str">
        <f t="shared" si="398"/>
        <v>Salı</v>
      </c>
    </row>
    <row r="3606" spans="1:8" ht="10.5" customHeight="1" x14ac:dyDescent="0.25">
      <c r="A3606" s="28">
        <v>45609</v>
      </c>
      <c r="B3606" s="29">
        <f t="shared" si="392"/>
        <v>2024</v>
      </c>
      <c r="C3606" s="29">
        <f t="shared" si="393"/>
        <v>11</v>
      </c>
      <c r="D3606" s="29" t="str">
        <f t="shared" si="394"/>
        <v>Kasım</v>
      </c>
      <c r="E3606" s="29">
        <f t="shared" si="395"/>
        <v>4</v>
      </c>
      <c r="F3606" s="29">
        <f t="shared" si="396"/>
        <v>46</v>
      </c>
      <c r="G3606" s="29">
        <f t="shared" si="397"/>
        <v>3</v>
      </c>
      <c r="H3606" s="29" t="str">
        <f t="shared" si="398"/>
        <v>Çarşamba</v>
      </c>
    </row>
    <row r="3607" spans="1:8" ht="10.5" customHeight="1" x14ac:dyDescent="0.25">
      <c r="A3607" s="28">
        <v>45610</v>
      </c>
      <c r="B3607" s="29">
        <f t="shared" si="392"/>
        <v>2024</v>
      </c>
      <c r="C3607" s="29">
        <f t="shared" si="393"/>
        <v>11</v>
      </c>
      <c r="D3607" s="29" t="str">
        <f t="shared" si="394"/>
        <v>Kasım</v>
      </c>
      <c r="E3607" s="29">
        <f t="shared" si="395"/>
        <v>4</v>
      </c>
      <c r="F3607" s="29">
        <f t="shared" si="396"/>
        <v>46</v>
      </c>
      <c r="G3607" s="29">
        <f t="shared" si="397"/>
        <v>4</v>
      </c>
      <c r="H3607" s="29" t="str">
        <f t="shared" si="398"/>
        <v>Perşembe</v>
      </c>
    </row>
    <row r="3608" spans="1:8" ht="10.5" customHeight="1" x14ac:dyDescent="0.25">
      <c r="A3608" s="28">
        <v>45611</v>
      </c>
      <c r="B3608" s="29">
        <f t="shared" si="392"/>
        <v>2024</v>
      </c>
      <c r="C3608" s="29">
        <f t="shared" si="393"/>
        <v>11</v>
      </c>
      <c r="D3608" s="29" t="str">
        <f t="shared" si="394"/>
        <v>Kasım</v>
      </c>
      <c r="E3608" s="29">
        <f t="shared" si="395"/>
        <v>4</v>
      </c>
      <c r="F3608" s="29">
        <f t="shared" si="396"/>
        <v>46</v>
      </c>
      <c r="G3608" s="29">
        <f t="shared" si="397"/>
        <v>5</v>
      </c>
      <c r="H3608" s="29" t="str">
        <f t="shared" si="398"/>
        <v>Cuma</v>
      </c>
    </row>
    <row r="3609" spans="1:8" ht="10.5" customHeight="1" x14ac:dyDescent="0.25">
      <c r="A3609" s="28">
        <v>45612</v>
      </c>
      <c r="B3609" s="29">
        <f t="shared" si="392"/>
        <v>2024</v>
      </c>
      <c r="C3609" s="29">
        <f t="shared" si="393"/>
        <v>11</v>
      </c>
      <c r="D3609" s="29" t="str">
        <f t="shared" si="394"/>
        <v>Kasım</v>
      </c>
      <c r="E3609" s="29">
        <f t="shared" si="395"/>
        <v>4</v>
      </c>
      <c r="F3609" s="29">
        <f t="shared" si="396"/>
        <v>46</v>
      </c>
      <c r="G3609" s="29">
        <f t="shared" si="397"/>
        <v>6</v>
      </c>
      <c r="H3609" s="29" t="str">
        <f t="shared" si="398"/>
        <v>Cumartesi</v>
      </c>
    </row>
    <row r="3610" spans="1:8" ht="10.5" customHeight="1" x14ac:dyDescent="0.25">
      <c r="A3610" s="28">
        <v>45613</v>
      </c>
      <c r="B3610" s="29">
        <f t="shared" si="392"/>
        <v>2024</v>
      </c>
      <c r="C3610" s="29">
        <f t="shared" si="393"/>
        <v>11</v>
      </c>
      <c r="D3610" s="29" t="str">
        <f t="shared" si="394"/>
        <v>Kasım</v>
      </c>
      <c r="E3610" s="29">
        <f t="shared" si="395"/>
        <v>4</v>
      </c>
      <c r="F3610" s="29">
        <f t="shared" si="396"/>
        <v>46</v>
      </c>
      <c r="G3610" s="29">
        <f t="shared" si="397"/>
        <v>7</v>
      </c>
      <c r="H3610" s="29" t="str">
        <f t="shared" si="398"/>
        <v>Pazar</v>
      </c>
    </row>
    <row r="3611" spans="1:8" ht="10.5" customHeight="1" x14ac:dyDescent="0.25">
      <c r="A3611" s="28">
        <v>45614</v>
      </c>
      <c r="B3611" s="29">
        <f t="shared" si="392"/>
        <v>2024</v>
      </c>
      <c r="C3611" s="29">
        <f t="shared" si="393"/>
        <v>11</v>
      </c>
      <c r="D3611" s="29" t="str">
        <f t="shared" si="394"/>
        <v>Kasım</v>
      </c>
      <c r="E3611" s="29">
        <f t="shared" si="395"/>
        <v>4</v>
      </c>
      <c r="F3611" s="29">
        <f t="shared" si="396"/>
        <v>47</v>
      </c>
      <c r="G3611" s="29">
        <f t="shared" si="397"/>
        <v>1</v>
      </c>
      <c r="H3611" s="29" t="str">
        <f t="shared" si="398"/>
        <v>Pazartesi</v>
      </c>
    </row>
    <row r="3612" spans="1:8" ht="10.5" customHeight="1" x14ac:dyDescent="0.25">
      <c r="A3612" s="28">
        <v>45615</v>
      </c>
      <c r="B3612" s="29">
        <f t="shared" si="392"/>
        <v>2024</v>
      </c>
      <c r="C3612" s="29">
        <f t="shared" si="393"/>
        <v>11</v>
      </c>
      <c r="D3612" s="29" t="str">
        <f t="shared" si="394"/>
        <v>Kasım</v>
      </c>
      <c r="E3612" s="29">
        <f t="shared" si="395"/>
        <v>4</v>
      </c>
      <c r="F3612" s="29">
        <f t="shared" si="396"/>
        <v>47</v>
      </c>
      <c r="G3612" s="29">
        <f t="shared" si="397"/>
        <v>2</v>
      </c>
      <c r="H3612" s="29" t="str">
        <f t="shared" si="398"/>
        <v>Salı</v>
      </c>
    </row>
    <row r="3613" spans="1:8" ht="10.5" customHeight="1" x14ac:dyDescent="0.25">
      <c r="A3613" s="28">
        <v>45616</v>
      </c>
      <c r="B3613" s="29">
        <f t="shared" si="392"/>
        <v>2024</v>
      </c>
      <c r="C3613" s="29">
        <f t="shared" si="393"/>
        <v>11</v>
      </c>
      <c r="D3613" s="29" t="str">
        <f t="shared" si="394"/>
        <v>Kasım</v>
      </c>
      <c r="E3613" s="29">
        <f t="shared" si="395"/>
        <v>4</v>
      </c>
      <c r="F3613" s="29">
        <f t="shared" si="396"/>
        <v>47</v>
      </c>
      <c r="G3613" s="29">
        <f t="shared" si="397"/>
        <v>3</v>
      </c>
      <c r="H3613" s="29" t="str">
        <f t="shared" si="398"/>
        <v>Çarşamba</v>
      </c>
    </row>
    <row r="3614" spans="1:8" ht="10.5" customHeight="1" x14ac:dyDescent="0.25">
      <c r="A3614" s="28">
        <v>45617</v>
      </c>
      <c r="B3614" s="29">
        <f t="shared" si="392"/>
        <v>2024</v>
      </c>
      <c r="C3614" s="29">
        <f t="shared" si="393"/>
        <v>11</v>
      </c>
      <c r="D3614" s="29" t="str">
        <f t="shared" si="394"/>
        <v>Kasım</v>
      </c>
      <c r="E3614" s="29">
        <f t="shared" si="395"/>
        <v>4</v>
      </c>
      <c r="F3614" s="29">
        <f t="shared" si="396"/>
        <v>47</v>
      </c>
      <c r="G3614" s="29">
        <f t="shared" si="397"/>
        <v>4</v>
      </c>
      <c r="H3614" s="29" t="str">
        <f t="shared" si="398"/>
        <v>Perşembe</v>
      </c>
    </row>
    <row r="3615" spans="1:8" ht="10.5" customHeight="1" x14ac:dyDescent="0.25">
      <c r="A3615" s="28">
        <v>45618</v>
      </c>
      <c r="B3615" s="29">
        <f t="shared" si="392"/>
        <v>2024</v>
      </c>
      <c r="C3615" s="29">
        <f t="shared" si="393"/>
        <v>11</v>
      </c>
      <c r="D3615" s="29" t="str">
        <f t="shared" si="394"/>
        <v>Kasım</v>
      </c>
      <c r="E3615" s="29">
        <f t="shared" si="395"/>
        <v>4</v>
      </c>
      <c r="F3615" s="29">
        <f t="shared" si="396"/>
        <v>47</v>
      </c>
      <c r="G3615" s="29">
        <f t="shared" si="397"/>
        <v>5</v>
      </c>
      <c r="H3615" s="29" t="str">
        <f t="shared" si="398"/>
        <v>Cuma</v>
      </c>
    </row>
    <row r="3616" spans="1:8" ht="10.5" customHeight="1" x14ac:dyDescent="0.25">
      <c r="A3616" s="28">
        <v>45619</v>
      </c>
      <c r="B3616" s="29">
        <f t="shared" si="392"/>
        <v>2024</v>
      </c>
      <c r="C3616" s="29">
        <f t="shared" si="393"/>
        <v>11</v>
      </c>
      <c r="D3616" s="29" t="str">
        <f t="shared" si="394"/>
        <v>Kasım</v>
      </c>
      <c r="E3616" s="29">
        <f t="shared" si="395"/>
        <v>4</v>
      </c>
      <c r="F3616" s="29">
        <f t="shared" si="396"/>
        <v>47</v>
      </c>
      <c r="G3616" s="29">
        <f t="shared" si="397"/>
        <v>6</v>
      </c>
      <c r="H3616" s="29" t="str">
        <f t="shared" si="398"/>
        <v>Cumartesi</v>
      </c>
    </row>
    <row r="3617" spans="1:8" ht="10.5" customHeight="1" x14ac:dyDescent="0.25">
      <c r="A3617" s="28">
        <v>45620</v>
      </c>
      <c r="B3617" s="29">
        <f t="shared" si="392"/>
        <v>2024</v>
      </c>
      <c r="C3617" s="29">
        <f t="shared" si="393"/>
        <v>11</v>
      </c>
      <c r="D3617" s="29" t="str">
        <f t="shared" si="394"/>
        <v>Kasım</v>
      </c>
      <c r="E3617" s="29">
        <f t="shared" si="395"/>
        <v>4</v>
      </c>
      <c r="F3617" s="29">
        <f t="shared" si="396"/>
        <v>47</v>
      </c>
      <c r="G3617" s="29">
        <f t="shared" si="397"/>
        <v>7</v>
      </c>
      <c r="H3617" s="29" t="str">
        <f t="shared" si="398"/>
        <v>Pazar</v>
      </c>
    </row>
    <row r="3618" spans="1:8" ht="10.5" customHeight="1" x14ac:dyDescent="0.25">
      <c r="A3618" s="28">
        <v>45621</v>
      </c>
      <c r="B3618" s="29">
        <f t="shared" si="392"/>
        <v>2024</v>
      </c>
      <c r="C3618" s="29">
        <f t="shared" si="393"/>
        <v>11</v>
      </c>
      <c r="D3618" s="29" t="str">
        <f t="shared" si="394"/>
        <v>Kasım</v>
      </c>
      <c r="E3618" s="29">
        <f t="shared" si="395"/>
        <v>4</v>
      </c>
      <c r="F3618" s="29">
        <f t="shared" si="396"/>
        <v>48</v>
      </c>
      <c r="G3618" s="29">
        <f t="shared" si="397"/>
        <v>1</v>
      </c>
      <c r="H3618" s="29" t="str">
        <f t="shared" si="398"/>
        <v>Pazartesi</v>
      </c>
    </row>
    <row r="3619" spans="1:8" ht="10.5" customHeight="1" x14ac:dyDescent="0.25">
      <c r="A3619" s="28">
        <v>45622</v>
      </c>
      <c r="B3619" s="29">
        <f t="shared" si="392"/>
        <v>2024</v>
      </c>
      <c r="C3619" s="29">
        <f t="shared" si="393"/>
        <v>11</v>
      </c>
      <c r="D3619" s="29" t="str">
        <f t="shared" si="394"/>
        <v>Kasım</v>
      </c>
      <c r="E3619" s="29">
        <f t="shared" si="395"/>
        <v>4</v>
      </c>
      <c r="F3619" s="29">
        <f t="shared" si="396"/>
        <v>48</v>
      </c>
      <c r="G3619" s="29">
        <f t="shared" si="397"/>
        <v>2</v>
      </c>
      <c r="H3619" s="29" t="str">
        <f t="shared" si="398"/>
        <v>Salı</v>
      </c>
    </row>
    <row r="3620" spans="1:8" ht="10.5" customHeight="1" x14ac:dyDescent="0.25">
      <c r="A3620" s="28">
        <v>45623</v>
      </c>
      <c r="B3620" s="29">
        <f t="shared" si="392"/>
        <v>2024</v>
      </c>
      <c r="C3620" s="29">
        <f t="shared" si="393"/>
        <v>11</v>
      </c>
      <c r="D3620" s="29" t="str">
        <f t="shared" si="394"/>
        <v>Kasım</v>
      </c>
      <c r="E3620" s="29">
        <f t="shared" si="395"/>
        <v>4</v>
      </c>
      <c r="F3620" s="29">
        <f t="shared" si="396"/>
        <v>48</v>
      </c>
      <c r="G3620" s="29">
        <f t="shared" si="397"/>
        <v>3</v>
      </c>
      <c r="H3620" s="29" t="str">
        <f t="shared" si="398"/>
        <v>Çarşamba</v>
      </c>
    </row>
    <row r="3621" spans="1:8" ht="10.5" customHeight="1" x14ac:dyDescent="0.25">
      <c r="A3621" s="28">
        <v>45624</v>
      </c>
      <c r="B3621" s="29">
        <f t="shared" si="392"/>
        <v>2024</v>
      </c>
      <c r="C3621" s="29">
        <f t="shared" si="393"/>
        <v>11</v>
      </c>
      <c r="D3621" s="29" t="str">
        <f t="shared" si="394"/>
        <v>Kasım</v>
      </c>
      <c r="E3621" s="29">
        <f t="shared" si="395"/>
        <v>4</v>
      </c>
      <c r="F3621" s="29">
        <f t="shared" si="396"/>
        <v>48</v>
      </c>
      <c r="G3621" s="29">
        <f t="shared" si="397"/>
        <v>4</v>
      </c>
      <c r="H3621" s="29" t="str">
        <f t="shared" si="398"/>
        <v>Perşembe</v>
      </c>
    </row>
    <row r="3622" spans="1:8" ht="10.5" customHeight="1" x14ac:dyDescent="0.25">
      <c r="A3622" s="28">
        <v>45625</v>
      </c>
      <c r="B3622" s="29">
        <f t="shared" si="392"/>
        <v>2024</v>
      </c>
      <c r="C3622" s="29">
        <f t="shared" si="393"/>
        <v>11</v>
      </c>
      <c r="D3622" s="29" t="str">
        <f t="shared" si="394"/>
        <v>Kasım</v>
      </c>
      <c r="E3622" s="29">
        <f t="shared" si="395"/>
        <v>4</v>
      </c>
      <c r="F3622" s="29">
        <f t="shared" si="396"/>
        <v>48</v>
      </c>
      <c r="G3622" s="29">
        <f t="shared" si="397"/>
        <v>5</v>
      </c>
      <c r="H3622" s="29" t="str">
        <f t="shared" si="398"/>
        <v>Cuma</v>
      </c>
    </row>
    <row r="3623" spans="1:8" ht="10.5" customHeight="1" x14ac:dyDescent="0.25">
      <c r="A3623" s="28">
        <v>45626</v>
      </c>
      <c r="B3623" s="29">
        <f t="shared" si="392"/>
        <v>2024</v>
      </c>
      <c r="C3623" s="29">
        <f t="shared" si="393"/>
        <v>11</v>
      </c>
      <c r="D3623" s="29" t="str">
        <f t="shared" si="394"/>
        <v>Kasım</v>
      </c>
      <c r="E3623" s="29">
        <f t="shared" si="395"/>
        <v>4</v>
      </c>
      <c r="F3623" s="29">
        <f t="shared" si="396"/>
        <v>48</v>
      </c>
      <c r="G3623" s="29">
        <f t="shared" si="397"/>
        <v>6</v>
      </c>
      <c r="H3623" s="29" t="str">
        <f t="shared" si="398"/>
        <v>Cumartesi</v>
      </c>
    </row>
    <row r="3624" spans="1:8" ht="10.5" customHeight="1" x14ac:dyDescent="0.25">
      <c r="A3624" s="28">
        <v>45627</v>
      </c>
      <c r="B3624" s="29">
        <f t="shared" si="392"/>
        <v>2024</v>
      </c>
      <c r="C3624" s="29">
        <f t="shared" si="393"/>
        <v>12</v>
      </c>
      <c r="D3624" s="29" t="str">
        <f t="shared" si="394"/>
        <v>Aralık</v>
      </c>
      <c r="E3624" s="29">
        <f t="shared" si="395"/>
        <v>4</v>
      </c>
      <c r="F3624" s="29">
        <f t="shared" si="396"/>
        <v>48</v>
      </c>
      <c r="G3624" s="29">
        <f t="shared" si="397"/>
        <v>7</v>
      </c>
      <c r="H3624" s="29" t="str">
        <f t="shared" si="398"/>
        <v>Pazar</v>
      </c>
    </row>
    <row r="3625" spans="1:8" ht="10.5" customHeight="1" x14ac:dyDescent="0.25">
      <c r="A3625" s="28">
        <v>45628</v>
      </c>
      <c r="B3625" s="29">
        <f t="shared" si="392"/>
        <v>2024</v>
      </c>
      <c r="C3625" s="29">
        <f t="shared" si="393"/>
        <v>12</v>
      </c>
      <c r="D3625" s="29" t="str">
        <f t="shared" si="394"/>
        <v>Aralık</v>
      </c>
      <c r="E3625" s="29">
        <f t="shared" si="395"/>
        <v>4</v>
      </c>
      <c r="F3625" s="29">
        <f t="shared" si="396"/>
        <v>49</v>
      </c>
      <c r="G3625" s="29">
        <f t="shared" si="397"/>
        <v>1</v>
      </c>
      <c r="H3625" s="29" t="str">
        <f t="shared" si="398"/>
        <v>Pazartesi</v>
      </c>
    </row>
    <row r="3626" spans="1:8" ht="10.5" customHeight="1" x14ac:dyDescent="0.25">
      <c r="A3626" s="28">
        <v>45629</v>
      </c>
      <c r="B3626" s="29">
        <f t="shared" si="392"/>
        <v>2024</v>
      </c>
      <c r="C3626" s="29">
        <f t="shared" si="393"/>
        <v>12</v>
      </c>
      <c r="D3626" s="29" t="str">
        <f t="shared" si="394"/>
        <v>Aralık</v>
      </c>
      <c r="E3626" s="29">
        <f t="shared" si="395"/>
        <v>4</v>
      </c>
      <c r="F3626" s="29">
        <f t="shared" si="396"/>
        <v>49</v>
      </c>
      <c r="G3626" s="29">
        <f t="shared" si="397"/>
        <v>2</v>
      </c>
      <c r="H3626" s="29" t="str">
        <f t="shared" si="398"/>
        <v>Salı</v>
      </c>
    </row>
    <row r="3627" spans="1:8" ht="10.5" customHeight="1" x14ac:dyDescent="0.25">
      <c r="A3627" s="28">
        <v>45630</v>
      </c>
      <c r="B3627" s="29">
        <f t="shared" si="392"/>
        <v>2024</v>
      </c>
      <c r="C3627" s="29">
        <f t="shared" si="393"/>
        <v>12</v>
      </c>
      <c r="D3627" s="29" t="str">
        <f t="shared" si="394"/>
        <v>Aralık</v>
      </c>
      <c r="E3627" s="29">
        <f t="shared" si="395"/>
        <v>4</v>
      </c>
      <c r="F3627" s="29">
        <f t="shared" si="396"/>
        <v>49</v>
      </c>
      <c r="G3627" s="29">
        <f t="shared" si="397"/>
        <v>3</v>
      </c>
      <c r="H3627" s="29" t="str">
        <f t="shared" si="398"/>
        <v>Çarşamba</v>
      </c>
    </row>
    <row r="3628" spans="1:8" ht="10.5" customHeight="1" x14ac:dyDescent="0.25">
      <c r="A3628" s="28">
        <v>45631</v>
      </c>
      <c r="B3628" s="29">
        <f t="shared" si="392"/>
        <v>2024</v>
      </c>
      <c r="C3628" s="29">
        <f t="shared" si="393"/>
        <v>12</v>
      </c>
      <c r="D3628" s="29" t="str">
        <f t="shared" si="394"/>
        <v>Aralık</v>
      </c>
      <c r="E3628" s="29">
        <f t="shared" si="395"/>
        <v>4</v>
      </c>
      <c r="F3628" s="29">
        <f t="shared" si="396"/>
        <v>49</v>
      </c>
      <c r="G3628" s="29">
        <f t="shared" si="397"/>
        <v>4</v>
      </c>
      <c r="H3628" s="29" t="str">
        <f t="shared" si="398"/>
        <v>Perşembe</v>
      </c>
    </row>
    <row r="3629" spans="1:8" ht="10.5" customHeight="1" x14ac:dyDescent="0.25">
      <c r="A3629" s="28">
        <v>45632</v>
      </c>
      <c r="B3629" s="29">
        <f t="shared" si="392"/>
        <v>2024</v>
      </c>
      <c r="C3629" s="29">
        <f t="shared" si="393"/>
        <v>12</v>
      </c>
      <c r="D3629" s="29" t="str">
        <f t="shared" si="394"/>
        <v>Aralık</v>
      </c>
      <c r="E3629" s="29">
        <f t="shared" si="395"/>
        <v>4</v>
      </c>
      <c r="F3629" s="29">
        <f t="shared" si="396"/>
        <v>49</v>
      </c>
      <c r="G3629" s="29">
        <f t="shared" si="397"/>
        <v>5</v>
      </c>
      <c r="H3629" s="29" t="str">
        <f t="shared" si="398"/>
        <v>Cuma</v>
      </c>
    </row>
    <row r="3630" spans="1:8" ht="10.5" customHeight="1" x14ac:dyDescent="0.25">
      <c r="A3630" s="28">
        <v>45633</v>
      </c>
      <c r="B3630" s="29">
        <f t="shared" si="392"/>
        <v>2024</v>
      </c>
      <c r="C3630" s="29">
        <f t="shared" si="393"/>
        <v>12</v>
      </c>
      <c r="D3630" s="29" t="str">
        <f t="shared" si="394"/>
        <v>Aralık</v>
      </c>
      <c r="E3630" s="29">
        <f t="shared" si="395"/>
        <v>4</v>
      </c>
      <c r="F3630" s="29">
        <f t="shared" si="396"/>
        <v>49</v>
      </c>
      <c r="G3630" s="29">
        <f t="shared" si="397"/>
        <v>6</v>
      </c>
      <c r="H3630" s="29" t="str">
        <f t="shared" si="398"/>
        <v>Cumartesi</v>
      </c>
    </row>
    <row r="3631" spans="1:8" ht="10.5" customHeight="1" x14ac:dyDescent="0.25">
      <c r="A3631" s="28">
        <v>45634</v>
      </c>
      <c r="B3631" s="29">
        <f t="shared" si="392"/>
        <v>2024</v>
      </c>
      <c r="C3631" s="29">
        <f t="shared" si="393"/>
        <v>12</v>
      </c>
      <c r="D3631" s="29" t="str">
        <f t="shared" si="394"/>
        <v>Aralık</v>
      </c>
      <c r="E3631" s="29">
        <f t="shared" si="395"/>
        <v>4</v>
      </c>
      <c r="F3631" s="29">
        <f t="shared" si="396"/>
        <v>49</v>
      </c>
      <c r="G3631" s="29">
        <f t="shared" si="397"/>
        <v>7</v>
      </c>
      <c r="H3631" s="29" t="str">
        <f t="shared" si="398"/>
        <v>Pazar</v>
      </c>
    </row>
    <row r="3632" spans="1:8" ht="10.5" customHeight="1" x14ac:dyDescent="0.25">
      <c r="A3632" s="28">
        <v>45635</v>
      </c>
      <c r="B3632" s="29">
        <f t="shared" si="392"/>
        <v>2024</v>
      </c>
      <c r="C3632" s="29">
        <f t="shared" si="393"/>
        <v>12</v>
      </c>
      <c r="D3632" s="29" t="str">
        <f t="shared" si="394"/>
        <v>Aralık</v>
      </c>
      <c r="E3632" s="29">
        <f t="shared" si="395"/>
        <v>4</v>
      </c>
      <c r="F3632" s="29">
        <f t="shared" si="396"/>
        <v>50</v>
      </c>
      <c r="G3632" s="29">
        <f t="shared" si="397"/>
        <v>1</v>
      </c>
      <c r="H3632" s="29" t="str">
        <f t="shared" si="398"/>
        <v>Pazartesi</v>
      </c>
    </row>
    <row r="3633" spans="1:8" ht="10.5" customHeight="1" x14ac:dyDescent="0.25">
      <c r="A3633" s="28">
        <v>45636</v>
      </c>
      <c r="B3633" s="29">
        <f t="shared" si="392"/>
        <v>2024</v>
      </c>
      <c r="C3633" s="29">
        <f t="shared" si="393"/>
        <v>12</v>
      </c>
      <c r="D3633" s="29" t="str">
        <f t="shared" si="394"/>
        <v>Aralık</v>
      </c>
      <c r="E3633" s="29">
        <f t="shared" si="395"/>
        <v>4</v>
      </c>
      <c r="F3633" s="29">
        <f t="shared" si="396"/>
        <v>50</v>
      </c>
      <c r="G3633" s="29">
        <f t="shared" si="397"/>
        <v>2</v>
      </c>
      <c r="H3633" s="29" t="str">
        <f t="shared" si="398"/>
        <v>Salı</v>
      </c>
    </row>
    <row r="3634" spans="1:8" ht="10.5" customHeight="1" x14ac:dyDescent="0.25">
      <c r="A3634" s="28">
        <v>45637</v>
      </c>
      <c r="B3634" s="29">
        <f t="shared" si="392"/>
        <v>2024</v>
      </c>
      <c r="C3634" s="29">
        <f t="shared" si="393"/>
        <v>12</v>
      </c>
      <c r="D3634" s="29" t="str">
        <f t="shared" si="394"/>
        <v>Aralık</v>
      </c>
      <c r="E3634" s="29">
        <f t="shared" si="395"/>
        <v>4</v>
      </c>
      <c r="F3634" s="29">
        <f t="shared" si="396"/>
        <v>50</v>
      </c>
      <c r="G3634" s="29">
        <f t="shared" si="397"/>
        <v>3</v>
      </c>
      <c r="H3634" s="29" t="str">
        <f t="shared" si="398"/>
        <v>Çarşamba</v>
      </c>
    </row>
    <row r="3635" spans="1:8" ht="10.5" customHeight="1" x14ac:dyDescent="0.25">
      <c r="A3635" s="28">
        <v>45638</v>
      </c>
      <c r="B3635" s="29">
        <f t="shared" si="392"/>
        <v>2024</v>
      </c>
      <c r="C3635" s="29">
        <f t="shared" si="393"/>
        <v>12</v>
      </c>
      <c r="D3635" s="29" t="str">
        <f t="shared" si="394"/>
        <v>Aralık</v>
      </c>
      <c r="E3635" s="29">
        <f t="shared" si="395"/>
        <v>4</v>
      </c>
      <c r="F3635" s="29">
        <f t="shared" si="396"/>
        <v>50</v>
      </c>
      <c r="G3635" s="29">
        <f t="shared" si="397"/>
        <v>4</v>
      </c>
      <c r="H3635" s="29" t="str">
        <f t="shared" si="398"/>
        <v>Perşembe</v>
      </c>
    </row>
    <row r="3636" spans="1:8" ht="10.5" customHeight="1" x14ac:dyDescent="0.25">
      <c r="A3636" s="28">
        <v>45639</v>
      </c>
      <c r="B3636" s="29">
        <f t="shared" si="392"/>
        <v>2024</v>
      </c>
      <c r="C3636" s="29">
        <f t="shared" si="393"/>
        <v>12</v>
      </c>
      <c r="D3636" s="29" t="str">
        <f t="shared" si="394"/>
        <v>Aralık</v>
      </c>
      <c r="E3636" s="29">
        <f t="shared" si="395"/>
        <v>4</v>
      </c>
      <c r="F3636" s="29">
        <f t="shared" si="396"/>
        <v>50</v>
      </c>
      <c r="G3636" s="29">
        <f t="shared" si="397"/>
        <v>5</v>
      </c>
      <c r="H3636" s="29" t="str">
        <f t="shared" si="398"/>
        <v>Cuma</v>
      </c>
    </row>
    <row r="3637" spans="1:8" ht="10.5" customHeight="1" x14ac:dyDescent="0.25">
      <c r="A3637" s="28">
        <v>45640</v>
      </c>
      <c r="B3637" s="29">
        <f t="shared" si="392"/>
        <v>2024</v>
      </c>
      <c r="C3637" s="29">
        <f t="shared" si="393"/>
        <v>12</v>
      </c>
      <c r="D3637" s="29" t="str">
        <f t="shared" si="394"/>
        <v>Aralık</v>
      </c>
      <c r="E3637" s="29">
        <f t="shared" si="395"/>
        <v>4</v>
      </c>
      <c r="F3637" s="29">
        <f t="shared" si="396"/>
        <v>50</v>
      </c>
      <c r="G3637" s="29">
        <f t="shared" si="397"/>
        <v>6</v>
      </c>
      <c r="H3637" s="29" t="str">
        <f t="shared" si="398"/>
        <v>Cumartesi</v>
      </c>
    </row>
    <row r="3638" spans="1:8" ht="10.5" customHeight="1" x14ac:dyDescent="0.25">
      <c r="A3638" s="28">
        <v>45641</v>
      </c>
      <c r="B3638" s="29">
        <f t="shared" si="392"/>
        <v>2024</v>
      </c>
      <c r="C3638" s="29">
        <f t="shared" si="393"/>
        <v>12</v>
      </c>
      <c r="D3638" s="29" t="str">
        <f t="shared" si="394"/>
        <v>Aralık</v>
      </c>
      <c r="E3638" s="29">
        <f t="shared" si="395"/>
        <v>4</v>
      </c>
      <c r="F3638" s="29">
        <f t="shared" si="396"/>
        <v>50</v>
      </c>
      <c r="G3638" s="29">
        <f t="shared" si="397"/>
        <v>7</v>
      </c>
      <c r="H3638" s="29" t="str">
        <f t="shared" si="398"/>
        <v>Pazar</v>
      </c>
    </row>
    <row r="3639" spans="1:8" ht="10.5" customHeight="1" x14ac:dyDescent="0.25">
      <c r="A3639" s="28">
        <v>45642</v>
      </c>
      <c r="B3639" s="29">
        <f t="shared" si="392"/>
        <v>2024</v>
      </c>
      <c r="C3639" s="29">
        <f t="shared" si="393"/>
        <v>12</v>
      </c>
      <c r="D3639" s="29" t="str">
        <f t="shared" si="394"/>
        <v>Aralık</v>
      </c>
      <c r="E3639" s="29">
        <f t="shared" si="395"/>
        <v>4</v>
      </c>
      <c r="F3639" s="29">
        <f t="shared" si="396"/>
        <v>51</v>
      </c>
      <c r="G3639" s="29">
        <f t="shared" si="397"/>
        <v>1</v>
      </c>
      <c r="H3639" s="29" t="str">
        <f t="shared" si="398"/>
        <v>Pazartesi</v>
      </c>
    </row>
    <row r="3640" spans="1:8" ht="10.5" customHeight="1" x14ac:dyDescent="0.25">
      <c r="A3640" s="28">
        <v>45643</v>
      </c>
      <c r="B3640" s="29">
        <f t="shared" si="392"/>
        <v>2024</v>
      </c>
      <c r="C3640" s="29">
        <f t="shared" si="393"/>
        <v>12</v>
      </c>
      <c r="D3640" s="29" t="str">
        <f t="shared" si="394"/>
        <v>Aralık</v>
      </c>
      <c r="E3640" s="29">
        <f t="shared" si="395"/>
        <v>4</v>
      </c>
      <c r="F3640" s="29">
        <f t="shared" si="396"/>
        <v>51</v>
      </c>
      <c r="G3640" s="29">
        <f t="shared" si="397"/>
        <v>2</v>
      </c>
      <c r="H3640" s="29" t="str">
        <f t="shared" si="398"/>
        <v>Salı</v>
      </c>
    </row>
    <row r="3641" spans="1:8" ht="10.5" customHeight="1" x14ac:dyDescent="0.25">
      <c r="A3641" s="28">
        <v>45644</v>
      </c>
      <c r="B3641" s="29">
        <f t="shared" si="392"/>
        <v>2024</v>
      </c>
      <c r="C3641" s="29">
        <f t="shared" si="393"/>
        <v>12</v>
      </c>
      <c r="D3641" s="29" t="str">
        <f t="shared" si="394"/>
        <v>Aralık</v>
      </c>
      <c r="E3641" s="29">
        <f t="shared" si="395"/>
        <v>4</v>
      </c>
      <c r="F3641" s="29">
        <f t="shared" si="396"/>
        <v>51</v>
      </c>
      <c r="G3641" s="29">
        <f t="shared" si="397"/>
        <v>3</v>
      </c>
      <c r="H3641" s="29" t="str">
        <f t="shared" si="398"/>
        <v>Çarşamba</v>
      </c>
    </row>
    <row r="3642" spans="1:8" ht="10.5" customHeight="1" x14ac:dyDescent="0.25">
      <c r="A3642" s="28">
        <v>45645</v>
      </c>
      <c r="B3642" s="29">
        <f t="shared" si="392"/>
        <v>2024</v>
      </c>
      <c r="C3642" s="29">
        <f t="shared" si="393"/>
        <v>12</v>
      </c>
      <c r="D3642" s="29" t="str">
        <f t="shared" si="394"/>
        <v>Aralık</v>
      </c>
      <c r="E3642" s="29">
        <f t="shared" si="395"/>
        <v>4</v>
      </c>
      <c r="F3642" s="29">
        <f t="shared" si="396"/>
        <v>51</v>
      </c>
      <c r="G3642" s="29">
        <f t="shared" si="397"/>
        <v>4</v>
      </c>
      <c r="H3642" s="29" t="str">
        <f t="shared" si="398"/>
        <v>Perşembe</v>
      </c>
    </row>
    <row r="3643" spans="1:8" ht="10.5" customHeight="1" x14ac:dyDescent="0.25">
      <c r="A3643" s="28">
        <v>45646</v>
      </c>
      <c r="B3643" s="29">
        <f t="shared" si="392"/>
        <v>2024</v>
      </c>
      <c r="C3643" s="29">
        <f t="shared" si="393"/>
        <v>12</v>
      </c>
      <c r="D3643" s="29" t="str">
        <f t="shared" si="394"/>
        <v>Aralık</v>
      </c>
      <c r="E3643" s="29">
        <f t="shared" si="395"/>
        <v>4</v>
      </c>
      <c r="F3643" s="29">
        <f t="shared" si="396"/>
        <v>51</v>
      </c>
      <c r="G3643" s="29">
        <f t="shared" si="397"/>
        <v>5</v>
      </c>
      <c r="H3643" s="29" t="str">
        <f t="shared" si="398"/>
        <v>Cuma</v>
      </c>
    </row>
    <row r="3644" spans="1:8" ht="10.5" customHeight="1" x14ac:dyDescent="0.25">
      <c r="A3644" s="28">
        <v>45647</v>
      </c>
      <c r="B3644" s="29">
        <f t="shared" si="392"/>
        <v>2024</v>
      </c>
      <c r="C3644" s="29">
        <f t="shared" si="393"/>
        <v>12</v>
      </c>
      <c r="D3644" s="29" t="str">
        <f t="shared" si="394"/>
        <v>Aralık</v>
      </c>
      <c r="E3644" s="29">
        <f t="shared" si="395"/>
        <v>4</v>
      </c>
      <c r="F3644" s="29">
        <f t="shared" si="396"/>
        <v>51</v>
      </c>
      <c r="G3644" s="29">
        <f t="shared" si="397"/>
        <v>6</v>
      </c>
      <c r="H3644" s="29" t="str">
        <f t="shared" si="398"/>
        <v>Cumartesi</v>
      </c>
    </row>
    <row r="3645" spans="1:8" ht="10.5" customHeight="1" x14ac:dyDescent="0.25">
      <c r="A3645" s="28">
        <v>45648</v>
      </c>
      <c r="B3645" s="29">
        <f t="shared" si="392"/>
        <v>2024</v>
      </c>
      <c r="C3645" s="29">
        <f t="shared" si="393"/>
        <v>12</v>
      </c>
      <c r="D3645" s="29" t="str">
        <f t="shared" si="394"/>
        <v>Aralık</v>
      </c>
      <c r="E3645" s="29">
        <f t="shared" si="395"/>
        <v>4</v>
      </c>
      <c r="F3645" s="29">
        <f t="shared" si="396"/>
        <v>51</v>
      </c>
      <c r="G3645" s="29">
        <f t="shared" si="397"/>
        <v>7</v>
      </c>
      <c r="H3645" s="29" t="str">
        <f t="shared" si="398"/>
        <v>Pazar</v>
      </c>
    </row>
    <row r="3646" spans="1:8" ht="10.5" customHeight="1" x14ac:dyDescent="0.25">
      <c r="A3646" s="28">
        <v>45649</v>
      </c>
      <c r="B3646" s="29">
        <f t="shared" si="392"/>
        <v>2024</v>
      </c>
      <c r="C3646" s="29">
        <f t="shared" si="393"/>
        <v>12</v>
      </c>
      <c r="D3646" s="29" t="str">
        <f t="shared" si="394"/>
        <v>Aralık</v>
      </c>
      <c r="E3646" s="29">
        <f t="shared" si="395"/>
        <v>4</v>
      </c>
      <c r="F3646" s="29">
        <f t="shared" si="396"/>
        <v>52</v>
      </c>
      <c r="G3646" s="29">
        <f t="shared" si="397"/>
        <v>1</v>
      </c>
      <c r="H3646" s="29" t="str">
        <f t="shared" si="398"/>
        <v>Pazartesi</v>
      </c>
    </row>
    <row r="3647" spans="1:8" ht="10.5" customHeight="1" x14ac:dyDescent="0.25">
      <c r="A3647" s="28">
        <v>45650</v>
      </c>
      <c r="B3647" s="29">
        <f t="shared" si="392"/>
        <v>2024</v>
      </c>
      <c r="C3647" s="29">
        <f t="shared" si="393"/>
        <v>12</v>
      </c>
      <c r="D3647" s="29" t="str">
        <f t="shared" si="394"/>
        <v>Aralık</v>
      </c>
      <c r="E3647" s="29">
        <f t="shared" si="395"/>
        <v>4</v>
      </c>
      <c r="F3647" s="29">
        <f t="shared" si="396"/>
        <v>52</v>
      </c>
      <c r="G3647" s="29">
        <f t="shared" si="397"/>
        <v>2</v>
      </c>
      <c r="H3647" s="29" t="str">
        <f t="shared" si="398"/>
        <v>Salı</v>
      </c>
    </row>
    <row r="3648" spans="1:8" ht="10.5" customHeight="1" x14ac:dyDescent="0.25">
      <c r="A3648" s="28">
        <v>45651</v>
      </c>
      <c r="B3648" s="29">
        <f t="shared" si="392"/>
        <v>2024</v>
      </c>
      <c r="C3648" s="29">
        <f t="shared" si="393"/>
        <v>12</v>
      </c>
      <c r="D3648" s="29" t="str">
        <f t="shared" si="394"/>
        <v>Aralık</v>
      </c>
      <c r="E3648" s="29">
        <f t="shared" si="395"/>
        <v>4</v>
      </c>
      <c r="F3648" s="29">
        <f t="shared" si="396"/>
        <v>52</v>
      </c>
      <c r="G3648" s="29">
        <f t="shared" si="397"/>
        <v>3</v>
      </c>
      <c r="H3648" s="29" t="str">
        <f t="shared" si="398"/>
        <v>Çarşamba</v>
      </c>
    </row>
    <row r="3649" spans="1:8" ht="10.5" customHeight="1" x14ac:dyDescent="0.25">
      <c r="A3649" s="28">
        <v>45652</v>
      </c>
      <c r="B3649" s="29">
        <f t="shared" si="392"/>
        <v>2024</v>
      </c>
      <c r="C3649" s="29">
        <f t="shared" si="393"/>
        <v>12</v>
      </c>
      <c r="D3649" s="29" t="str">
        <f t="shared" si="394"/>
        <v>Aralık</v>
      </c>
      <c r="E3649" s="29">
        <f t="shared" si="395"/>
        <v>4</v>
      </c>
      <c r="F3649" s="29">
        <f t="shared" si="396"/>
        <v>52</v>
      </c>
      <c r="G3649" s="29">
        <f t="shared" si="397"/>
        <v>4</v>
      </c>
      <c r="H3649" s="29" t="str">
        <f t="shared" si="398"/>
        <v>Perşembe</v>
      </c>
    </row>
    <row r="3650" spans="1:8" ht="10.5" customHeight="1" x14ac:dyDescent="0.25">
      <c r="A3650" s="28">
        <v>45653</v>
      </c>
      <c r="B3650" s="29">
        <f t="shared" ref="B3650:B3713" si="399">IF(A3650="","",YEAR(A3650))</f>
        <v>2024</v>
      </c>
      <c r="C3650" s="29">
        <f t="shared" ref="C3650:C3713" si="400">IF(A3650="","",MONTH(A3650))</f>
        <v>12</v>
      </c>
      <c r="D3650" s="29" t="str">
        <f t="shared" ref="D3650:D3713" si="401">IF(A3650="","",CHOOSE(MONTH(A3650),"Ocak","Şubat","Mart","Nisan","Mayıs","Haziran","Temmuz","Ağustos","Eylül","Ekim","Kasım","Aralık"))</f>
        <v>Aralık</v>
      </c>
      <c r="E3650" s="29">
        <f t="shared" ref="E3650:E3713" si="402">IF(A3650="","",ROUNDUP(MONTH(A3650)/3,0))</f>
        <v>4</v>
      </c>
      <c r="F3650" s="29">
        <f t="shared" ref="F3650:F3713" si="403">IF(A3650="","",WEEKNUM(A3650,2))</f>
        <v>52</v>
      </c>
      <c r="G3650" s="29">
        <f t="shared" ref="G3650:G3713" si="404">IF(A3650="","",WEEKDAY(A3650,2))</f>
        <v>5</v>
      </c>
      <c r="H3650" s="29" t="str">
        <f t="shared" ref="H3650:H3713" si="405">IF(A3650="","",CHOOSE(WEEKDAY(A3650,2),"Pazartesi","Salı","Çarşamba","Perşembe","Cuma","Cumartesi","Pazar"))</f>
        <v>Cuma</v>
      </c>
    </row>
    <row r="3651" spans="1:8" ht="10.5" customHeight="1" x14ac:dyDescent="0.25">
      <c r="A3651" s="28">
        <v>45654</v>
      </c>
      <c r="B3651" s="29">
        <f t="shared" si="399"/>
        <v>2024</v>
      </c>
      <c r="C3651" s="29">
        <f t="shared" si="400"/>
        <v>12</v>
      </c>
      <c r="D3651" s="29" t="str">
        <f t="shared" si="401"/>
        <v>Aralık</v>
      </c>
      <c r="E3651" s="29">
        <f t="shared" si="402"/>
        <v>4</v>
      </c>
      <c r="F3651" s="29">
        <f t="shared" si="403"/>
        <v>52</v>
      </c>
      <c r="G3651" s="29">
        <f t="shared" si="404"/>
        <v>6</v>
      </c>
      <c r="H3651" s="29" t="str">
        <f t="shared" si="405"/>
        <v>Cumartesi</v>
      </c>
    </row>
    <row r="3652" spans="1:8" ht="10.5" customHeight="1" x14ac:dyDescent="0.25">
      <c r="A3652" s="28">
        <v>45655</v>
      </c>
      <c r="B3652" s="29">
        <f t="shared" si="399"/>
        <v>2024</v>
      </c>
      <c r="C3652" s="29">
        <f t="shared" si="400"/>
        <v>12</v>
      </c>
      <c r="D3652" s="29" t="str">
        <f t="shared" si="401"/>
        <v>Aralık</v>
      </c>
      <c r="E3652" s="29">
        <f t="shared" si="402"/>
        <v>4</v>
      </c>
      <c r="F3652" s="29">
        <f t="shared" si="403"/>
        <v>52</v>
      </c>
      <c r="G3652" s="29">
        <f t="shared" si="404"/>
        <v>7</v>
      </c>
      <c r="H3652" s="29" t="str">
        <f t="shared" si="405"/>
        <v>Pazar</v>
      </c>
    </row>
    <row r="3653" spans="1:8" ht="10.5" customHeight="1" x14ac:dyDescent="0.25">
      <c r="A3653" s="28">
        <v>45656</v>
      </c>
      <c r="B3653" s="29">
        <f t="shared" si="399"/>
        <v>2024</v>
      </c>
      <c r="C3653" s="29">
        <f t="shared" si="400"/>
        <v>12</v>
      </c>
      <c r="D3653" s="29" t="str">
        <f t="shared" si="401"/>
        <v>Aralık</v>
      </c>
      <c r="E3653" s="29">
        <f t="shared" si="402"/>
        <v>4</v>
      </c>
      <c r="F3653" s="29">
        <f t="shared" si="403"/>
        <v>53</v>
      </c>
      <c r="G3653" s="29">
        <f t="shared" si="404"/>
        <v>1</v>
      </c>
      <c r="H3653" s="29" t="str">
        <f t="shared" si="405"/>
        <v>Pazartesi</v>
      </c>
    </row>
    <row r="3654" spans="1:8" ht="10.5" customHeight="1" x14ac:dyDescent="0.25">
      <c r="A3654" s="28">
        <v>45657</v>
      </c>
      <c r="B3654" s="29">
        <f t="shared" si="399"/>
        <v>2024</v>
      </c>
      <c r="C3654" s="29">
        <f t="shared" si="400"/>
        <v>12</v>
      </c>
      <c r="D3654" s="29" t="str">
        <f t="shared" si="401"/>
        <v>Aralık</v>
      </c>
      <c r="E3654" s="29">
        <f t="shared" si="402"/>
        <v>4</v>
      </c>
      <c r="F3654" s="29">
        <f t="shared" si="403"/>
        <v>53</v>
      </c>
      <c r="G3654" s="29">
        <f t="shared" si="404"/>
        <v>2</v>
      </c>
      <c r="H3654" s="29" t="str">
        <f t="shared" si="405"/>
        <v>Salı</v>
      </c>
    </row>
    <row r="3655" spans="1:8" ht="10.5" customHeight="1" x14ac:dyDescent="0.25">
      <c r="A3655" s="28">
        <v>45658</v>
      </c>
      <c r="B3655" s="29">
        <f t="shared" si="399"/>
        <v>2025</v>
      </c>
      <c r="C3655" s="29">
        <f t="shared" si="400"/>
        <v>1</v>
      </c>
      <c r="D3655" s="29" t="str">
        <f t="shared" si="401"/>
        <v>Ocak</v>
      </c>
      <c r="E3655" s="29">
        <f t="shared" si="402"/>
        <v>1</v>
      </c>
      <c r="F3655" s="29">
        <f t="shared" si="403"/>
        <v>1</v>
      </c>
      <c r="G3655" s="29">
        <f t="shared" si="404"/>
        <v>3</v>
      </c>
      <c r="H3655" s="29" t="str">
        <f t="shared" si="405"/>
        <v>Çarşamba</v>
      </c>
    </row>
    <row r="3656" spans="1:8" ht="10.5" customHeight="1" x14ac:dyDescent="0.25">
      <c r="A3656" s="28">
        <v>45659</v>
      </c>
      <c r="B3656" s="29">
        <f t="shared" si="399"/>
        <v>2025</v>
      </c>
      <c r="C3656" s="29">
        <f t="shared" si="400"/>
        <v>1</v>
      </c>
      <c r="D3656" s="29" t="str">
        <f t="shared" si="401"/>
        <v>Ocak</v>
      </c>
      <c r="E3656" s="29">
        <f t="shared" si="402"/>
        <v>1</v>
      </c>
      <c r="F3656" s="29">
        <f t="shared" si="403"/>
        <v>1</v>
      </c>
      <c r="G3656" s="29">
        <f t="shared" si="404"/>
        <v>4</v>
      </c>
      <c r="H3656" s="29" t="str">
        <f t="shared" si="405"/>
        <v>Perşembe</v>
      </c>
    </row>
    <row r="3657" spans="1:8" ht="10.5" customHeight="1" x14ac:dyDescent="0.25">
      <c r="A3657" s="28">
        <v>45660</v>
      </c>
      <c r="B3657" s="29">
        <f t="shared" si="399"/>
        <v>2025</v>
      </c>
      <c r="C3657" s="29">
        <f t="shared" si="400"/>
        <v>1</v>
      </c>
      <c r="D3657" s="29" t="str">
        <f t="shared" si="401"/>
        <v>Ocak</v>
      </c>
      <c r="E3657" s="29">
        <f t="shared" si="402"/>
        <v>1</v>
      </c>
      <c r="F3657" s="29">
        <f t="shared" si="403"/>
        <v>1</v>
      </c>
      <c r="G3657" s="29">
        <f t="shared" si="404"/>
        <v>5</v>
      </c>
      <c r="H3657" s="29" t="str">
        <f t="shared" si="405"/>
        <v>Cuma</v>
      </c>
    </row>
    <row r="3658" spans="1:8" ht="10.5" customHeight="1" x14ac:dyDescent="0.25">
      <c r="A3658" s="28">
        <v>45661</v>
      </c>
      <c r="B3658" s="29">
        <f t="shared" si="399"/>
        <v>2025</v>
      </c>
      <c r="C3658" s="29">
        <f t="shared" si="400"/>
        <v>1</v>
      </c>
      <c r="D3658" s="29" t="str">
        <f t="shared" si="401"/>
        <v>Ocak</v>
      </c>
      <c r="E3658" s="29">
        <f t="shared" si="402"/>
        <v>1</v>
      </c>
      <c r="F3658" s="29">
        <f t="shared" si="403"/>
        <v>1</v>
      </c>
      <c r="G3658" s="29">
        <f t="shared" si="404"/>
        <v>6</v>
      </c>
      <c r="H3658" s="29" t="str">
        <f t="shared" si="405"/>
        <v>Cumartesi</v>
      </c>
    </row>
    <row r="3659" spans="1:8" ht="10.5" customHeight="1" x14ac:dyDescent="0.25">
      <c r="A3659" s="28">
        <v>45662</v>
      </c>
      <c r="B3659" s="29">
        <f t="shared" si="399"/>
        <v>2025</v>
      </c>
      <c r="C3659" s="29">
        <f t="shared" si="400"/>
        <v>1</v>
      </c>
      <c r="D3659" s="29" t="str">
        <f t="shared" si="401"/>
        <v>Ocak</v>
      </c>
      <c r="E3659" s="29">
        <f t="shared" si="402"/>
        <v>1</v>
      </c>
      <c r="F3659" s="29">
        <f t="shared" si="403"/>
        <v>1</v>
      </c>
      <c r="G3659" s="29">
        <f t="shared" si="404"/>
        <v>7</v>
      </c>
      <c r="H3659" s="29" t="str">
        <f t="shared" si="405"/>
        <v>Pazar</v>
      </c>
    </row>
    <row r="3660" spans="1:8" ht="10.5" customHeight="1" x14ac:dyDescent="0.25">
      <c r="A3660" s="28">
        <v>45663</v>
      </c>
      <c r="B3660" s="29">
        <f t="shared" si="399"/>
        <v>2025</v>
      </c>
      <c r="C3660" s="29">
        <f t="shared" si="400"/>
        <v>1</v>
      </c>
      <c r="D3660" s="29" t="str">
        <f t="shared" si="401"/>
        <v>Ocak</v>
      </c>
      <c r="E3660" s="29">
        <f t="shared" si="402"/>
        <v>1</v>
      </c>
      <c r="F3660" s="29">
        <f t="shared" si="403"/>
        <v>2</v>
      </c>
      <c r="G3660" s="29">
        <f t="shared" si="404"/>
        <v>1</v>
      </c>
      <c r="H3660" s="29" t="str">
        <f t="shared" si="405"/>
        <v>Pazartesi</v>
      </c>
    </row>
    <row r="3661" spans="1:8" ht="10.5" customHeight="1" x14ac:dyDescent="0.25">
      <c r="A3661" s="28">
        <v>45664</v>
      </c>
      <c r="B3661" s="29">
        <f t="shared" si="399"/>
        <v>2025</v>
      </c>
      <c r="C3661" s="29">
        <f t="shared" si="400"/>
        <v>1</v>
      </c>
      <c r="D3661" s="29" t="str">
        <f t="shared" si="401"/>
        <v>Ocak</v>
      </c>
      <c r="E3661" s="29">
        <f t="shared" si="402"/>
        <v>1</v>
      </c>
      <c r="F3661" s="29">
        <f t="shared" si="403"/>
        <v>2</v>
      </c>
      <c r="G3661" s="29">
        <f t="shared" si="404"/>
        <v>2</v>
      </c>
      <c r="H3661" s="29" t="str">
        <f t="shared" si="405"/>
        <v>Salı</v>
      </c>
    </row>
    <row r="3662" spans="1:8" ht="10.5" customHeight="1" x14ac:dyDescent="0.25">
      <c r="A3662" s="28">
        <v>45665</v>
      </c>
      <c r="B3662" s="29">
        <f t="shared" si="399"/>
        <v>2025</v>
      </c>
      <c r="C3662" s="29">
        <f t="shared" si="400"/>
        <v>1</v>
      </c>
      <c r="D3662" s="29" t="str">
        <f t="shared" si="401"/>
        <v>Ocak</v>
      </c>
      <c r="E3662" s="29">
        <f t="shared" si="402"/>
        <v>1</v>
      </c>
      <c r="F3662" s="29">
        <f t="shared" si="403"/>
        <v>2</v>
      </c>
      <c r="G3662" s="29">
        <f t="shared" si="404"/>
        <v>3</v>
      </c>
      <c r="H3662" s="29" t="str">
        <f t="shared" si="405"/>
        <v>Çarşamba</v>
      </c>
    </row>
    <row r="3663" spans="1:8" ht="10.5" customHeight="1" x14ac:dyDescent="0.25">
      <c r="A3663" s="28">
        <v>45666</v>
      </c>
      <c r="B3663" s="29">
        <f t="shared" si="399"/>
        <v>2025</v>
      </c>
      <c r="C3663" s="29">
        <f t="shared" si="400"/>
        <v>1</v>
      </c>
      <c r="D3663" s="29" t="str">
        <f t="shared" si="401"/>
        <v>Ocak</v>
      </c>
      <c r="E3663" s="29">
        <f t="shared" si="402"/>
        <v>1</v>
      </c>
      <c r="F3663" s="29">
        <f t="shared" si="403"/>
        <v>2</v>
      </c>
      <c r="G3663" s="29">
        <f t="shared" si="404"/>
        <v>4</v>
      </c>
      <c r="H3663" s="29" t="str">
        <f t="shared" si="405"/>
        <v>Perşembe</v>
      </c>
    </row>
    <row r="3664" spans="1:8" ht="10.5" customHeight="1" x14ac:dyDescent="0.25">
      <c r="A3664" s="28">
        <v>45667</v>
      </c>
      <c r="B3664" s="29">
        <f t="shared" si="399"/>
        <v>2025</v>
      </c>
      <c r="C3664" s="29">
        <f t="shared" si="400"/>
        <v>1</v>
      </c>
      <c r="D3664" s="29" t="str">
        <f t="shared" si="401"/>
        <v>Ocak</v>
      </c>
      <c r="E3664" s="29">
        <f t="shared" si="402"/>
        <v>1</v>
      </c>
      <c r="F3664" s="29">
        <f t="shared" si="403"/>
        <v>2</v>
      </c>
      <c r="G3664" s="29">
        <f t="shared" si="404"/>
        <v>5</v>
      </c>
      <c r="H3664" s="29" t="str">
        <f t="shared" si="405"/>
        <v>Cuma</v>
      </c>
    </row>
    <row r="3665" spans="1:8" ht="10.5" customHeight="1" x14ac:dyDescent="0.25">
      <c r="A3665" s="28">
        <v>45668</v>
      </c>
      <c r="B3665" s="29">
        <f t="shared" si="399"/>
        <v>2025</v>
      </c>
      <c r="C3665" s="29">
        <f t="shared" si="400"/>
        <v>1</v>
      </c>
      <c r="D3665" s="29" t="str">
        <f t="shared" si="401"/>
        <v>Ocak</v>
      </c>
      <c r="E3665" s="29">
        <f t="shared" si="402"/>
        <v>1</v>
      </c>
      <c r="F3665" s="29">
        <f t="shared" si="403"/>
        <v>2</v>
      </c>
      <c r="G3665" s="29">
        <f t="shared" si="404"/>
        <v>6</v>
      </c>
      <c r="H3665" s="29" t="str">
        <f t="shared" si="405"/>
        <v>Cumartesi</v>
      </c>
    </row>
    <row r="3666" spans="1:8" ht="10.5" customHeight="1" x14ac:dyDescent="0.25">
      <c r="A3666" s="28">
        <v>45669</v>
      </c>
      <c r="B3666" s="29">
        <f t="shared" si="399"/>
        <v>2025</v>
      </c>
      <c r="C3666" s="29">
        <f t="shared" si="400"/>
        <v>1</v>
      </c>
      <c r="D3666" s="29" t="str">
        <f t="shared" si="401"/>
        <v>Ocak</v>
      </c>
      <c r="E3666" s="29">
        <f t="shared" si="402"/>
        <v>1</v>
      </c>
      <c r="F3666" s="29">
        <f t="shared" si="403"/>
        <v>2</v>
      </c>
      <c r="G3666" s="29">
        <f t="shared" si="404"/>
        <v>7</v>
      </c>
      <c r="H3666" s="29" t="str">
        <f t="shared" si="405"/>
        <v>Pazar</v>
      </c>
    </row>
    <row r="3667" spans="1:8" ht="10.5" customHeight="1" x14ac:dyDescent="0.25">
      <c r="A3667" s="28">
        <v>45670</v>
      </c>
      <c r="B3667" s="29">
        <f t="shared" si="399"/>
        <v>2025</v>
      </c>
      <c r="C3667" s="29">
        <f t="shared" si="400"/>
        <v>1</v>
      </c>
      <c r="D3667" s="29" t="str">
        <f t="shared" si="401"/>
        <v>Ocak</v>
      </c>
      <c r="E3667" s="29">
        <f t="shared" si="402"/>
        <v>1</v>
      </c>
      <c r="F3667" s="29">
        <f t="shared" si="403"/>
        <v>3</v>
      </c>
      <c r="G3667" s="29">
        <f t="shared" si="404"/>
        <v>1</v>
      </c>
      <c r="H3667" s="29" t="str">
        <f t="shared" si="405"/>
        <v>Pazartesi</v>
      </c>
    </row>
    <row r="3668" spans="1:8" ht="10.5" customHeight="1" x14ac:dyDescent="0.25">
      <c r="A3668" s="28">
        <v>45671</v>
      </c>
      <c r="B3668" s="29">
        <f t="shared" si="399"/>
        <v>2025</v>
      </c>
      <c r="C3668" s="29">
        <f t="shared" si="400"/>
        <v>1</v>
      </c>
      <c r="D3668" s="29" t="str">
        <f t="shared" si="401"/>
        <v>Ocak</v>
      </c>
      <c r="E3668" s="29">
        <f t="shared" si="402"/>
        <v>1</v>
      </c>
      <c r="F3668" s="29">
        <f t="shared" si="403"/>
        <v>3</v>
      </c>
      <c r="G3668" s="29">
        <f t="shared" si="404"/>
        <v>2</v>
      </c>
      <c r="H3668" s="29" t="str">
        <f t="shared" si="405"/>
        <v>Salı</v>
      </c>
    </row>
    <row r="3669" spans="1:8" ht="10.5" customHeight="1" x14ac:dyDescent="0.25">
      <c r="A3669" s="28">
        <v>45672</v>
      </c>
      <c r="B3669" s="29">
        <f t="shared" si="399"/>
        <v>2025</v>
      </c>
      <c r="C3669" s="29">
        <f t="shared" si="400"/>
        <v>1</v>
      </c>
      <c r="D3669" s="29" t="str">
        <f t="shared" si="401"/>
        <v>Ocak</v>
      </c>
      <c r="E3669" s="29">
        <f t="shared" si="402"/>
        <v>1</v>
      </c>
      <c r="F3669" s="29">
        <f t="shared" si="403"/>
        <v>3</v>
      </c>
      <c r="G3669" s="29">
        <f t="shared" si="404"/>
        <v>3</v>
      </c>
      <c r="H3669" s="29" t="str">
        <f t="shared" si="405"/>
        <v>Çarşamba</v>
      </c>
    </row>
    <row r="3670" spans="1:8" ht="10.5" customHeight="1" x14ac:dyDescent="0.25">
      <c r="A3670" s="28">
        <v>45673</v>
      </c>
      <c r="B3670" s="29">
        <f t="shared" si="399"/>
        <v>2025</v>
      </c>
      <c r="C3670" s="29">
        <f t="shared" si="400"/>
        <v>1</v>
      </c>
      <c r="D3670" s="29" t="str">
        <f t="shared" si="401"/>
        <v>Ocak</v>
      </c>
      <c r="E3670" s="29">
        <f t="shared" si="402"/>
        <v>1</v>
      </c>
      <c r="F3670" s="29">
        <f t="shared" si="403"/>
        <v>3</v>
      </c>
      <c r="G3670" s="29">
        <f t="shared" si="404"/>
        <v>4</v>
      </c>
      <c r="H3670" s="29" t="str">
        <f t="shared" si="405"/>
        <v>Perşembe</v>
      </c>
    </row>
    <row r="3671" spans="1:8" ht="10.5" customHeight="1" x14ac:dyDescent="0.25">
      <c r="A3671" s="28">
        <v>45674</v>
      </c>
      <c r="B3671" s="29">
        <f t="shared" si="399"/>
        <v>2025</v>
      </c>
      <c r="C3671" s="29">
        <f t="shared" si="400"/>
        <v>1</v>
      </c>
      <c r="D3671" s="29" t="str">
        <f t="shared" si="401"/>
        <v>Ocak</v>
      </c>
      <c r="E3671" s="29">
        <f t="shared" si="402"/>
        <v>1</v>
      </c>
      <c r="F3671" s="29">
        <f t="shared" si="403"/>
        <v>3</v>
      </c>
      <c r="G3671" s="29">
        <f t="shared" si="404"/>
        <v>5</v>
      </c>
      <c r="H3671" s="29" t="str">
        <f t="shared" si="405"/>
        <v>Cuma</v>
      </c>
    </row>
    <row r="3672" spans="1:8" ht="10.5" customHeight="1" x14ac:dyDescent="0.25">
      <c r="A3672" s="28">
        <v>45675</v>
      </c>
      <c r="B3672" s="29">
        <f t="shared" si="399"/>
        <v>2025</v>
      </c>
      <c r="C3672" s="29">
        <f t="shared" si="400"/>
        <v>1</v>
      </c>
      <c r="D3672" s="29" t="str">
        <f t="shared" si="401"/>
        <v>Ocak</v>
      </c>
      <c r="E3672" s="29">
        <f t="shared" si="402"/>
        <v>1</v>
      </c>
      <c r="F3672" s="29">
        <f t="shared" si="403"/>
        <v>3</v>
      </c>
      <c r="G3672" s="29">
        <f t="shared" si="404"/>
        <v>6</v>
      </c>
      <c r="H3672" s="29" t="str">
        <f t="shared" si="405"/>
        <v>Cumartesi</v>
      </c>
    </row>
    <row r="3673" spans="1:8" ht="10.5" customHeight="1" x14ac:dyDescent="0.25">
      <c r="A3673" s="28">
        <v>45676</v>
      </c>
      <c r="B3673" s="29">
        <f t="shared" si="399"/>
        <v>2025</v>
      </c>
      <c r="C3673" s="29">
        <f t="shared" si="400"/>
        <v>1</v>
      </c>
      <c r="D3673" s="29" t="str">
        <f t="shared" si="401"/>
        <v>Ocak</v>
      </c>
      <c r="E3673" s="29">
        <f t="shared" si="402"/>
        <v>1</v>
      </c>
      <c r="F3673" s="29">
        <f t="shared" si="403"/>
        <v>3</v>
      </c>
      <c r="G3673" s="29">
        <f t="shared" si="404"/>
        <v>7</v>
      </c>
      <c r="H3673" s="29" t="str">
        <f t="shared" si="405"/>
        <v>Pazar</v>
      </c>
    </row>
    <row r="3674" spans="1:8" ht="10.5" customHeight="1" x14ac:dyDescent="0.25">
      <c r="A3674" s="28">
        <v>45677</v>
      </c>
      <c r="B3674" s="29">
        <f t="shared" si="399"/>
        <v>2025</v>
      </c>
      <c r="C3674" s="29">
        <f t="shared" si="400"/>
        <v>1</v>
      </c>
      <c r="D3674" s="29" t="str">
        <f t="shared" si="401"/>
        <v>Ocak</v>
      </c>
      <c r="E3674" s="29">
        <f t="shared" si="402"/>
        <v>1</v>
      </c>
      <c r="F3674" s="29">
        <f t="shared" si="403"/>
        <v>4</v>
      </c>
      <c r="G3674" s="29">
        <f t="shared" si="404"/>
        <v>1</v>
      </c>
      <c r="H3674" s="29" t="str">
        <f t="shared" si="405"/>
        <v>Pazartesi</v>
      </c>
    </row>
    <row r="3675" spans="1:8" ht="10.5" customHeight="1" x14ac:dyDescent="0.25">
      <c r="A3675" s="28">
        <v>45678</v>
      </c>
      <c r="B3675" s="29">
        <f t="shared" si="399"/>
        <v>2025</v>
      </c>
      <c r="C3675" s="29">
        <f t="shared" si="400"/>
        <v>1</v>
      </c>
      <c r="D3675" s="29" t="str">
        <f t="shared" si="401"/>
        <v>Ocak</v>
      </c>
      <c r="E3675" s="29">
        <f t="shared" si="402"/>
        <v>1</v>
      </c>
      <c r="F3675" s="29">
        <f t="shared" si="403"/>
        <v>4</v>
      </c>
      <c r="G3675" s="29">
        <f t="shared" si="404"/>
        <v>2</v>
      </c>
      <c r="H3675" s="29" t="str">
        <f t="shared" si="405"/>
        <v>Salı</v>
      </c>
    </row>
    <row r="3676" spans="1:8" ht="10.5" customHeight="1" x14ac:dyDescent="0.25">
      <c r="A3676" s="28">
        <v>45679</v>
      </c>
      <c r="B3676" s="29">
        <f t="shared" si="399"/>
        <v>2025</v>
      </c>
      <c r="C3676" s="29">
        <f t="shared" si="400"/>
        <v>1</v>
      </c>
      <c r="D3676" s="29" t="str">
        <f t="shared" si="401"/>
        <v>Ocak</v>
      </c>
      <c r="E3676" s="29">
        <f t="shared" si="402"/>
        <v>1</v>
      </c>
      <c r="F3676" s="29">
        <f t="shared" si="403"/>
        <v>4</v>
      </c>
      <c r="G3676" s="29">
        <f t="shared" si="404"/>
        <v>3</v>
      </c>
      <c r="H3676" s="29" t="str">
        <f t="shared" si="405"/>
        <v>Çarşamba</v>
      </c>
    </row>
    <row r="3677" spans="1:8" ht="10.5" customHeight="1" x14ac:dyDescent="0.25">
      <c r="A3677" s="28">
        <v>45680</v>
      </c>
      <c r="B3677" s="29">
        <f t="shared" si="399"/>
        <v>2025</v>
      </c>
      <c r="C3677" s="29">
        <f t="shared" si="400"/>
        <v>1</v>
      </c>
      <c r="D3677" s="29" t="str">
        <f t="shared" si="401"/>
        <v>Ocak</v>
      </c>
      <c r="E3677" s="29">
        <f t="shared" si="402"/>
        <v>1</v>
      </c>
      <c r="F3677" s="29">
        <f t="shared" si="403"/>
        <v>4</v>
      </c>
      <c r="G3677" s="29">
        <f t="shared" si="404"/>
        <v>4</v>
      </c>
      <c r="H3677" s="29" t="str">
        <f t="shared" si="405"/>
        <v>Perşembe</v>
      </c>
    </row>
    <row r="3678" spans="1:8" ht="10.5" customHeight="1" x14ac:dyDescent="0.25">
      <c r="A3678" s="28">
        <v>45681</v>
      </c>
      <c r="B3678" s="29">
        <f t="shared" si="399"/>
        <v>2025</v>
      </c>
      <c r="C3678" s="29">
        <f t="shared" si="400"/>
        <v>1</v>
      </c>
      <c r="D3678" s="29" t="str">
        <f t="shared" si="401"/>
        <v>Ocak</v>
      </c>
      <c r="E3678" s="29">
        <f t="shared" si="402"/>
        <v>1</v>
      </c>
      <c r="F3678" s="29">
        <f t="shared" si="403"/>
        <v>4</v>
      </c>
      <c r="G3678" s="29">
        <f t="shared" si="404"/>
        <v>5</v>
      </c>
      <c r="H3678" s="29" t="str">
        <f t="shared" si="405"/>
        <v>Cuma</v>
      </c>
    </row>
    <row r="3679" spans="1:8" ht="10.5" customHeight="1" x14ac:dyDescent="0.25">
      <c r="A3679" s="28">
        <v>45682</v>
      </c>
      <c r="B3679" s="29">
        <f t="shared" si="399"/>
        <v>2025</v>
      </c>
      <c r="C3679" s="29">
        <f t="shared" si="400"/>
        <v>1</v>
      </c>
      <c r="D3679" s="29" t="str">
        <f t="shared" si="401"/>
        <v>Ocak</v>
      </c>
      <c r="E3679" s="29">
        <f t="shared" si="402"/>
        <v>1</v>
      </c>
      <c r="F3679" s="29">
        <f t="shared" si="403"/>
        <v>4</v>
      </c>
      <c r="G3679" s="29">
        <f t="shared" si="404"/>
        <v>6</v>
      </c>
      <c r="H3679" s="29" t="str">
        <f t="shared" si="405"/>
        <v>Cumartesi</v>
      </c>
    </row>
    <row r="3680" spans="1:8" ht="10.5" customHeight="1" x14ac:dyDescent="0.25">
      <c r="A3680" s="28">
        <v>45683</v>
      </c>
      <c r="B3680" s="29">
        <f t="shared" si="399"/>
        <v>2025</v>
      </c>
      <c r="C3680" s="29">
        <f t="shared" si="400"/>
        <v>1</v>
      </c>
      <c r="D3680" s="29" t="str">
        <f t="shared" si="401"/>
        <v>Ocak</v>
      </c>
      <c r="E3680" s="29">
        <f t="shared" si="402"/>
        <v>1</v>
      </c>
      <c r="F3680" s="29">
        <f t="shared" si="403"/>
        <v>4</v>
      </c>
      <c r="G3680" s="29">
        <f t="shared" si="404"/>
        <v>7</v>
      </c>
      <c r="H3680" s="29" t="str">
        <f t="shared" si="405"/>
        <v>Pazar</v>
      </c>
    </row>
    <row r="3681" spans="1:8" ht="10.5" customHeight="1" x14ac:dyDescent="0.25">
      <c r="A3681" s="28">
        <v>45684</v>
      </c>
      <c r="B3681" s="29">
        <f t="shared" si="399"/>
        <v>2025</v>
      </c>
      <c r="C3681" s="29">
        <f t="shared" si="400"/>
        <v>1</v>
      </c>
      <c r="D3681" s="29" t="str">
        <f t="shared" si="401"/>
        <v>Ocak</v>
      </c>
      <c r="E3681" s="29">
        <f t="shared" si="402"/>
        <v>1</v>
      </c>
      <c r="F3681" s="29">
        <f t="shared" si="403"/>
        <v>5</v>
      </c>
      <c r="G3681" s="29">
        <f t="shared" si="404"/>
        <v>1</v>
      </c>
      <c r="H3681" s="29" t="str">
        <f t="shared" si="405"/>
        <v>Pazartesi</v>
      </c>
    </row>
    <row r="3682" spans="1:8" ht="10.5" customHeight="1" x14ac:dyDescent="0.25">
      <c r="A3682" s="28">
        <v>45685</v>
      </c>
      <c r="B3682" s="29">
        <f t="shared" si="399"/>
        <v>2025</v>
      </c>
      <c r="C3682" s="29">
        <f t="shared" si="400"/>
        <v>1</v>
      </c>
      <c r="D3682" s="29" t="str">
        <f t="shared" si="401"/>
        <v>Ocak</v>
      </c>
      <c r="E3682" s="29">
        <f t="shared" si="402"/>
        <v>1</v>
      </c>
      <c r="F3682" s="29">
        <f t="shared" si="403"/>
        <v>5</v>
      </c>
      <c r="G3682" s="29">
        <f t="shared" si="404"/>
        <v>2</v>
      </c>
      <c r="H3682" s="29" t="str">
        <f t="shared" si="405"/>
        <v>Salı</v>
      </c>
    </row>
    <row r="3683" spans="1:8" ht="10.5" customHeight="1" x14ac:dyDescent="0.25">
      <c r="A3683" s="28">
        <v>45686</v>
      </c>
      <c r="B3683" s="29">
        <f t="shared" si="399"/>
        <v>2025</v>
      </c>
      <c r="C3683" s="29">
        <f t="shared" si="400"/>
        <v>1</v>
      </c>
      <c r="D3683" s="29" t="str">
        <f t="shared" si="401"/>
        <v>Ocak</v>
      </c>
      <c r="E3683" s="29">
        <f t="shared" si="402"/>
        <v>1</v>
      </c>
      <c r="F3683" s="29">
        <f t="shared" si="403"/>
        <v>5</v>
      </c>
      <c r="G3683" s="29">
        <f t="shared" si="404"/>
        <v>3</v>
      </c>
      <c r="H3683" s="29" t="str">
        <f t="shared" si="405"/>
        <v>Çarşamba</v>
      </c>
    </row>
    <row r="3684" spans="1:8" ht="10.5" customHeight="1" x14ac:dyDescent="0.25">
      <c r="A3684" s="28">
        <v>45687</v>
      </c>
      <c r="B3684" s="29">
        <f t="shared" si="399"/>
        <v>2025</v>
      </c>
      <c r="C3684" s="29">
        <f t="shared" si="400"/>
        <v>1</v>
      </c>
      <c r="D3684" s="29" t="str">
        <f t="shared" si="401"/>
        <v>Ocak</v>
      </c>
      <c r="E3684" s="29">
        <f t="shared" si="402"/>
        <v>1</v>
      </c>
      <c r="F3684" s="29">
        <f t="shared" si="403"/>
        <v>5</v>
      </c>
      <c r="G3684" s="29">
        <f t="shared" si="404"/>
        <v>4</v>
      </c>
      <c r="H3684" s="29" t="str">
        <f t="shared" si="405"/>
        <v>Perşembe</v>
      </c>
    </row>
    <row r="3685" spans="1:8" ht="10.5" customHeight="1" x14ac:dyDescent="0.25">
      <c r="A3685" s="28">
        <v>45688</v>
      </c>
      <c r="B3685" s="29">
        <f t="shared" si="399"/>
        <v>2025</v>
      </c>
      <c r="C3685" s="29">
        <f t="shared" si="400"/>
        <v>1</v>
      </c>
      <c r="D3685" s="29" t="str">
        <f t="shared" si="401"/>
        <v>Ocak</v>
      </c>
      <c r="E3685" s="29">
        <f t="shared" si="402"/>
        <v>1</v>
      </c>
      <c r="F3685" s="29">
        <f t="shared" si="403"/>
        <v>5</v>
      </c>
      <c r="G3685" s="29">
        <f t="shared" si="404"/>
        <v>5</v>
      </c>
      <c r="H3685" s="29" t="str">
        <f t="shared" si="405"/>
        <v>Cuma</v>
      </c>
    </row>
    <row r="3686" spans="1:8" ht="10.5" customHeight="1" x14ac:dyDescent="0.25">
      <c r="A3686" s="28">
        <v>45689</v>
      </c>
      <c r="B3686" s="29">
        <f t="shared" si="399"/>
        <v>2025</v>
      </c>
      <c r="C3686" s="29">
        <f t="shared" si="400"/>
        <v>2</v>
      </c>
      <c r="D3686" s="29" t="str">
        <f t="shared" si="401"/>
        <v>Şubat</v>
      </c>
      <c r="E3686" s="29">
        <f t="shared" si="402"/>
        <v>1</v>
      </c>
      <c r="F3686" s="29">
        <f t="shared" si="403"/>
        <v>5</v>
      </c>
      <c r="G3686" s="29">
        <f t="shared" si="404"/>
        <v>6</v>
      </c>
      <c r="H3686" s="29" t="str">
        <f t="shared" si="405"/>
        <v>Cumartesi</v>
      </c>
    </row>
    <row r="3687" spans="1:8" ht="10.5" customHeight="1" x14ac:dyDescent="0.25">
      <c r="A3687" s="28">
        <v>45690</v>
      </c>
      <c r="B3687" s="29">
        <f t="shared" si="399"/>
        <v>2025</v>
      </c>
      <c r="C3687" s="29">
        <f t="shared" si="400"/>
        <v>2</v>
      </c>
      <c r="D3687" s="29" t="str">
        <f t="shared" si="401"/>
        <v>Şubat</v>
      </c>
      <c r="E3687" s="29">
        <f t="shared" si="402"/>
        <v>1</v>
      </c>
      <c r="F3687" s="29">
        <f t="shared" si="403"/>
        <v>5</v>
      </c>
      <c r="G3687" s="29">
        <f t="shared" si="404"/>
        <v>7</v>
      </c>
      <c r="H3687" s="29" t="str">
        <f t="shared" si="405"/>
        <v>Pazar</v>
      </c>
    </row>
    <row r="3688" spans="1:8" ht="10.5" customHeight="1" x14ac:dyDescent="0.25">
      <c r="A3688" s="28">
        <v>45691</v>
      </c>
      <c r="B3688" s="29">
        <f t="shared" si="399"/>
        <v>2025</v>
      </c>
      <c r="C3688" s="29">
        <f t="shared" si="400"/>
        <v>2</v>
      </c>
      <c r="D3688" s="29" t="str">
        <f t="shared" si="401"/>
        <v>Şubat</v>
      </c>
      <c r="E3688" s="29">
        <f t="shared" si="402"/>
        <v>1</v>
      </c>
      <c r="F3688" s="29">
        <f t="shared" si="403"/>
        <v>6</v>
      </c>
      <c r="G3688" s="29">
        <f t="shared" si="404"/>
        <v>1</v>
      </c>
      <c r="H3688" s="29" t="str">
        <f t="shared" si="405"/>
        <v>Pazartesi</v>
      </c>
    </row>
    <row r="3689" spans="1:8" ht="10.5" customHeight="1" x14ac:dyDescent="0.25">
      <c r="A3689" s="28">
        <v>45692</v>
      </c>
      <c r="B3689" s="29">
        <f t="shared" si="399"/>
        <v>2025</v>
      </c>
      <c r="C3689" s="29">
        <f t="shared" si="400"/>
        <v>2</v>
      </c>
      <c r="D3689" s="29" t="str">
        <f t="shared" si="401"/>
        <v>Şubat</v>
      </c>
      <c r="E3689" s="29">
        <f t="shared" si="402"/>
        <v>1</v>
      </c>
      <c r="F3689" s="29">
        <f t="shared" si="403"/>
        <v>6</v>
      </c>
      <c r="G3689" s="29">
        <f t="shared" si="404"/>
        <v>2</v>
      </c>
      <c r="H3689" s="29" t="str">
        <f t="shared" si="405"/>
        <v>Salı</v>
      </c>
    </row>
    <row r="3690" spans="1:8" ht="10.5" customHeight="1" x14ac:dyDescent="0.25">
      <c r="A3690" s="28">
        <v>45693</v>
      </c>
      <c r="B3690" s="29">
        <f t="shared" si="399"/>
        <v>2025</v>
      </c>
      <c r="C3690" s="29">
        <f t="shared" si="400"/>
        <v>2</v>
      </c>
      <c r="D3690" s="29" t="str">
        <f t="shared" si="401"/>
        <v>Şubat</v>
      </c>
      <c r="E3690" s="29">
        <f t="shared" si="402"/>
        <v>1</v>
      </c>
      <c r="F3690" s="29">
        <f t="shared" si="403"/>
        <v>6</v>
      </c>
      <c r="G3690" s="29">
        <f t="shared" si="404"/>
        <v>3</v>
      </c>
      <c r="H3690" s="29" t="str">
        <f t="shared" si="405"/>
        <v>Çarşamba</v>
      </c>
    </row>
    <row r="3691" spans="1:8" ht="10.5" customHeight="1" x14ac:dyDescent="0.25">
      <c r="A3691" s="28">
        <v>45694</v>
      </c>
      <c r="B3691" s="29">
        <f t="shared" si="399"/>
        <v>2025</v>
      </c>
      <c r="C3691" s="29">
        <f t="shared" si="400"/>
        <v>2</v>
      </c>
      <c r="D3691" s="29" t="str">
        <f t="shared" si="401"/>
        <v>Şubat</v>
      </c>
      <c r="E3691" s="29">
        <f t="shared" si="402"/>
        <v>1</v>
      </c>
      <c r="F3691" s="29">
        <f t="shared" si="403"/>
        <v>6</v>
      </c>
      <c r="G3691" s="29">
        <f t="shared" si="404"/>
        <v>4</v>
      </c>
      <c r="H3691" s="29" t="str">
        <f t="shared" si="405"/>
        <v>Perşembe</v>
      </c>
    </row>
    <row r="3692" spans="1:8" ht="10.5" customHeight="1" x14ac:dyDescent="0.25">
      <c r="A3692" s="28">
        <v>45695</v>
      </c>
      <c r="B3692" s="29">
        <f t="shared" si="399"/>
        <v>2025</v>
      </c>
      <c r="C3692" s="29">
        <f t="shared" si="400"/>
        <v>2</v>
      </c>
      <c r="D3692" s="29" t="str">
        <f t="shared" si="401"/>
        <v>Şubat</v>
      </c>
      <c r="E3692" s="29">
        <f t="shared" si="402"/>
        <v>1</v>
      </c>
      <c r="F3692" s="29">
        <f t="shared" si="403"/>
        <v>6</v>
      </c>
      <c r="G3692" s="29">
        <f t="shared" si="404"/>
        <v>5</v>
      </c>
      <c r="H3692" s="29" t="str">
        <f t="shared" si="405"/>
        <v>Cuma</v>
      </c>
    </row>
    <row r="3693" spans="1:8" ht="10.5" customHeight="1" x14ac:dyDescent="0.25">
      <c r="A3693" s="28">
        <v>45696</v>
      </c>
      <c r="B3693" s="29">
        <f t="shared" si="399"/>
        <v>2025</v>
      </c>
      <c r="C3693" s="29">
        <f t="shared" si="400"/>
        <v>2</v>
      </c>
      <c r="D3693" s="29" t="str">
        <f t="shared" si="401"/>
        <v>Şubat</v>
      </c>
      <c r="E3693" s="29">
        <f t="shared" si="402"/>
        <v>1</v>
      </c>
      <c r="F3693" s="29">
        <f t="shared" si="403"/>
        <v>6</v>
      </c>
      <c r="G3693" s="29">
        <f t="shared" si="404"/>
        <v>6</v>
      </c>
      <c r="H3693" s="29" t="str">
        <f t="shared" si="405"/>
        <v>Cumartesi</v>
      </c>
    </row>
    <row r="3694" spans="1:8" ht="10.5" customHeight="1" x14ac:dyDescent="0.25">
      <c r="A3694" s="28">
        <v>45697</v>
      </c>
      <c r="B3694" s="29">
        <f t="shared" si="399"/>
        <v>2025</v>
      </c>
      <c r="C3694" s="29">
        <f t="shared" si="400"/>
        <v>2</v>
      </c>
      <c r="D3694" s="29" t="str">
        <f t="shared" si="401"/>
        <v>Şubat</v>
      </c>
      <c r="E3694" s="29">
        <f t="shared" si="402"/>
        <v>1</v>
      </c>
      <c r="F3694" s="29">
        <f t="shared" si="403"/>
        <v>6</v>
      </c>
      <c r="G3694" s="29">
        <f t="shared" si="404"/>
        <v>7</v>
      </c>
      <c r="H3694" s="29" t="str">
        <f t="shared" si="405"/>
        <v>Pazar</v>
      </c>
    </row>
    <row r="3695" spans="1:8" ht="10.5" customHeight="1" x14ac:dyDescent="0.25">
      <c r="A3695" s="28">
        <v>45698</v>
      </c>
      <c r="B3695" s="29">
        <f t="shared" si="399"/>
        <v>2025</v>
      </c>
      <c r="C3695" s="29">
        <f t="shared" si="400"/>
        <v>2</v>
      </c>
      <c r="D3695" s="29" t="str">
        <f t="shared" si="401"/>
        <v>Şubat</v>
      </c>
      <c r="E3695" s="29">
        <f t="shared" si="402"/>
        <v>1</v>
      </c>
      <c r="F3695" s="29">
        <f t="shared" si="403"/>
        <v>7</v>
      </c>
      <c r="G3695" s="29">
        <f t="shared" si="404"/>
        <v>1</v>
      </c>
      <c r="H3695" s="29" t="str">
        <f t="shared" si="405"/>
        <v>Pazartesi</v>
      </c>
    </row>
    <row r="3696" spans="1:8" ht="10.5" customHeight="1" x14ac:dyDescent="0.25">
      <c r="A3696" s="28">
        <v>45699</v>
      </c>
      <c r="B3696" s="29">
        <f t="shared" si="399"/>
        <v>2025</v>
      </c>
      <c r="C3696" s="29">
        <f t="shared" si="400"/>
        <v>2</v>
      </c>
      <c r="D3696" s="29" t="str">
        <f t="shared" si="401"/>
        <v>Şubat</v>
      </c>
      <c r="E3696" s="29">
        <f t="shared" si="402"/>
        <v>1</v>
      </c>
      <c r="F3696" s="29">
        <f t="shared" si="403"/>
        <v>7</v>
      </c>
      <c r="G3696" s="29">
        <f t="shared" si="404"/>
        <v>2</v>
      </c>
      <c r="H3696" s="29" t="str">
        <f t="shared" si="405"/>
        <v>Salı</v>
      </c>
    </row>
    <row r="3697" spans="1:8" ht="10.5" customHeight="1" x14ac:dyDescent="0.25">
      <c r="A3697" s="28">
        <v>45700</v>
      </c>
      <c r="B3697" s="29">
        <f t="shared" si="399"/>
        <v>2025</v>
      </c>
      <c r="C3697" s="29">
        <f t="shared" si="400"/>
        <v>2</v>
      </c>
      <c r="D3697" s="29" t="str">
        <f t="shared" si="401"/>
        <v>Şubat</v>
      </c>
      <c r="E3697" s="29">
        <f t="shared" si="402"/>
        <v>1</v>
      </c>
      <c r="F3697" s="29">
        <f t="shared" si="403"/>
        <v>7</v>
      </c>
      <c r="G3697" s="29">
        <f t="shared" si="404"/>
        <v>3</v>
      </c>
      <c r="H3697" s="29" t="str">
        <f t="shared" si="405"/>
        <v>Çarşamba</v>
      </c>
    </row>
    <row r="3698" spans="1:8" ht="10.5" customHeight="1" x14ac:dyDescent="0.25">
      <c r="A3698" s="28">
        <v>45701</v>
      </c>
      <c r="B3698" s="29">
        <f t="shared" si="399"/>
        <v>2025</v>
      </c>
      <c r="C3698" s="29">
        <f t="shared" si="400"/>
        <v>2</v>
      </c>
      <c r="D3698" s="29" t="str">
        <f t="shared" si="401"/>
        <v>Şubat</v>
      </c>
      <c r="E3698" s="29">
        <f t="shared" si="402"/>
        <v>1</v>
      </c>
      <c r="F3698" s="29">
        <f t="shared" si="403"/>
        <v>7</v>
      </c>
      <c r="G3698" s="29">
        <f t="shared" si="404"/>
        <v>4</v>
      </c>
      <c r="H3698" s="29" t="str">
        <f t="shared" si="405"/>
        <v>Perşembe</v>
      </c>
    </row>
    <row r="3699" spans="1:8" ht="10.5" customHeight="1" x14ac:dyDescent="0.25">
      <c r="A3699" s="28">
        <v>45702</v>
      </c>
      <c r="B3699" s="29">
        <f t="shared" si="399"/>
        <v>2025</v>
      </c>
      <c r="C3699" s="29">
        <f t="shared" si="400"/>
        <v>2</v>
      </c>
      <c r="D3699" s="29" t="str">
        <f t="shared" si="401"/>
        <v>Şubat</v>
      </c>
      <c r="E3699" s="29">
        <f t="shared" si="402"/>
        <v>1</v>
      </c>
      <c r="F3699" s="29">
        <f t="shared" si="403"/>
        <v>7</v>
      </c>
      <c r="G3699" s="29">
        <f t="shared" si="404"/>
        <v>5</v>
      </c>
      <c r="H3699" s="29" t="str">
        <f t="shared" si="405"/>
        <v>Cuma</v>
      </c>
    </row>
    <row r="3700" spans="1:8" ht="10.5" customHeight="1" x14ac:dyDescent="0.25">
      <c r="A3700" s="28">
        <v>45703</v>
      </c>
      <c r="B3700" s="29">
        <f t="shared" si="399"/>
        <v>2025</v>
      </c>
      <c r="C3700" s="29">
        <f t="shared" si="400"/>
        <v>2</v>
      </c>
      <c r="D3700" s="29" t="str">
        <f t="shared" si="401"/>
        <v>Şubat</v>
      </c>
      <c r="E3700" s="29">
        <f t="shared" si="402"/>
        <v>1</v>
      </c>
      <c r="F3700" s="29">
        <f t="shared" si="403"/>
        <v>7</v>
      </c>
      <c r="G3700" s="29">
        <f t="shared" si="404"/>
        <v>6</v>
      </c>
      <c r="H3700" s="29" t="str">
        <f t="shared" si="405"/>
        <v>Cumartesi</v>
      </c>
    </row>
    <row r="3701" spans="1:8" ht="10.5" customHeight="1" x14ac:dyDescent="0.25">
      <c r="A3701" s="28">
        <v>45704</v>
      </c>
      <c r="B3701" s="29">
        <f t="shared" si="399"/>
        <v>2025</v>
      </c>
      <c r="C3701" s="29">
        <f t="shared" si="400"/>
        <v>2</v>
      </c>
      <c r="D3701" s="29" t="str">
        <f t="shared" si="401"/>
        <v>Şubat</v>
      </c>
      <c r="E3701" s="29">
        <f t="shared" si="402"/>
        <v>1</v>
      </c>
      <c r="F3701" s="29">
        <f t="shared" si="403"/>
        <v>7</v>
      </c>
      <c r="G3701" s="29">
        <f t="shared" si="404"/>
        <v>7</v>
      </c>
      <c r="H3701" s="29" t="str">
        <f t="shared" si="405"/>
        <v>Pazar</v>
      </c>
    </row>
    <row r="3702" spans="1:8" ht="10.5" customHeight="1" x14ac:dyDescent="0.25">
      <c r="A3702" s="28">
        <v>45705</v>
      </c>
      <c r="B3702" s="29">
        <f t="shared" si="399"/>
        <v>2025</v>
      </c>
      <c r="C3702" s="29">
        <f t="shared" si="400"/>
        <v>2</v>
      </c>
      <c r="D3702" s="29" t="str">
        <f t="shared" si="401"/>
        <v>Şubat</v>
      </c>
      <c r="E3702" s="29">
        <f t="shared" si="402"/>
        <v>1</v>
      </c>
      <c r="F3702" s="29">
        <f t="shared" si="403"/>
        <v>8</v>
      </c>
      <c r="G3702" s="29">
        <f t="shared" si="404"/>
        <v>1</v>
      </c>
      <c r="H3702" s="29" t="str">
        <f t="shared" si="405"/>
        <v>Pazartesi</v>
      </c>
    </row>
    <row r="3703" spans="1:8" ht="10.5" customHeight="1" x14ac:dyDescent="0.25">
      <c r="A3703" s="28">
        <v>45706</v>
      </c>
      <c r="B3703" s="29">
        <f t="shared" si="399"/>
        <v>2025</v>
      </c>
      <c r="C3703" s="29">
        <f t="shared" si="400"/>
        <v>2</v>
      </c>
      <c r="D3703" s="29" t="str">
        <f t="shared" si="401"/>
        <v>Şubat</v>
      </c>
      <c r="E3703" s="29">
        <f t="shared" si="402"/>
        <v>1</v>
      </c>
      <c r="F3703" s="29">
        <f t="shared" si="403"/>
        <v>8</v>
      </c>
      <c r="G3703" s="29">
        <f t="shared" si="404"/>
        <v>2</v>
      </c>
      <c r="H3703" s="29" t="str">
        <f t="shared" si="405"/>
        <v>Salı</v>
      </c>
    </row>
    <row r="3704" spans="1:8" ht="10.5" customHeight="1" x14ac:dyDescent="0.25">
      <c r="A3704" s="28">
        <v>45707</v>
      </c>
      <c r="B3704" s="29">
        <f t="shared" si="399"/>
        <v>2025</v>
      </c>
      <c r="C3704" s="29">
        <f t="shared" si="400"/>
        <v>2</v>
      </c>
      <c r="D3704" s="29" t="str">
        <f t="shared" si="401"/>
        <v>Şubat</v>
      </c>
      <c r="E3704" s="29">
        <f t="shared" si="402"/>
        <v>1</v>
      </c>
      <c r="F3704" s="29">
        <f t="shared" si="403"/>
        <v>8</v>
      </c>
      <c r="G3704" s="29">
        <f t="shared" si="404"/>
        <v>3</v>
      </c>
      <c r="H3704" s="29" t="str">
        <f t="shared" si="405"/>
        <v>Çarşamba</v>
      </c>
    </row>
    <row r="3705" spans="1:8" ht="10.5" customHeight="1" x14ac:dyDescent="0.25">
      <c r="A3705" s="28">
        <v>45708</v>
      </c>
      <c r="B3705" s="29">
        <f t="shared" si="399"/>
        <v>2025</v>
      </c>
      <c r="C3705" s="29">
        <f t="shared" si="400"/>
        <v>2</v>
      </c>
      <c r="D3705" s="29" t="str">
        <f t="shared" si="401"/>
        <v>Şubat</v>
      </c>
      <c r="E3705" s="29">
        <f t="shared" si="402"/>
        <v>1</v>
      </c>
      <c r="F3705" s="29">
        <f t="shared" si="403"/>
        <v>8</v>
      </c>
      <c r="G3705" s="29">
        <f t="shared" si="404"/>
        <v>4</v>
      </c>
      <c r="H3705" s="29" t="str">
        <f t="shared" si="405"/>
        <v>Perşembe</v>
      </c>
    </row>
    <row r="3706" spans="1:8" ht="10.5" customHeight="1" x14ac:dyDescent="0.25">
      <c r="A3706" s="28">
        <v>45709</v>
      </c>
      <c r="B3706" s="29">
        <f t="shared" si="399"/>
        <v>2025</v>
      </c>
      <c r="C3706" s="29">
        <f t="shared" si="400"/>
        <v>2</v>
      </c>
      <c r="D3706" s="29" t="str">
        <f t="shared" si="401"/>
        <v>Şubat</v>
      </c>
      <c r="E3706" s="29">
        <f t="shared" si="402"/>
        <v>1</v>
      </c>
      <c r="F3706" s="29">
        <f t="shared" si="403"/>
        <v>8</v>
      </c>
      <c r="G3706" s="29">
        <f t="shared" si="404"/>
        <v>5</v>
      </c>
      <c r="H3706" s="29" t="str">
        <f t="shared" si="405"/>
        <v>Cuma</v>
      </c>
    </row>
    <row r="3707" spans="1:8" ht="10.5" customHeight="1" x14ac:dyDescent="0.25">
      <c r="A3707" s="28">
        <v>45710</v>
      </c>
      <c r="B3707" s="29">
        <f t="shared" si="399"/>
        <v>2025</v>
      </c>
      <c r="C3707" s="29">
        <f t="shared" si="400"/>
        <v>2</v>
      </c>
      <c r="D3707" s="29" t="str">
        <f t="shared" si="401"/>
        <v>Şubat</v>
      </c>
      <c r="E3707" s="29">
        <f t="shared" si="402"/>
        <v>1</v>
      </c>
      <c r="F3707" s="29">
        <f t="shared" si="403"/>
        <v>8</v>
      </c>
      <c r="G3707" s="29">
        <f t="shared" si="404"/>
        <v>6</v>
      </c>
      <c r="H3707" s="29" t="str">
        <f t="shared" si="405"/>
        <v>Cumartesi</v>
      </c>
    </row>
    <row r="3708" spans="1:8" ht="10.5" customHeight="1" x14ac:dyDescent="0.25">
      <c r="A3708" s="28">
        <v>45711</v>
      </c>
      <c r="B3708" s="29">
        <f t="shared" si="399"/>
        <v>2025</v>
      </c>
      <c r="C3708" s="29">
        <f t="shared" si="400"/>
        <v>2</v>
      </c>
      <c r="D3708" s="29" t="str">
        <f t="shared" si="401"/>
        <v>Şubat</v>
      </c>
      <c r="E3708" s="29">
        <f t="shared" si="402"/>
        <v>1</v>
      </c>
      <c r="F3708" s="29">
        <f t="shared" si="403"/>
        <v>8</v>
      </c>
      <c r="G3708" s="29">
        <f t="shared" si="404"/>
        <v>7</v>
      </c>
      <c r="H3708" s="29" t="str">
        <f t="shared" si="405"/>
        <v>Pazar</v>
      </c>
    </row>
    <row r="3709" spans="1:8" ht="10.5" customHeight="1" x14ac:dyDescent="0.25">
      <c r="A3709" s="28">
        <v>45712</v>
      </c>
      <c r="B3709" s="29">
        <f t="shared" si="399"/>
        <v>2025</v>
      </c>
      <c r="C3709" s="29">
        <f t="shared" si="400"/>
        <v>2</v>
      </c>
      <c r="D3709" s="29" t="str">
        <f t="shared" si="401"/>
        <v>Şubat</v>
      </c>
      <c r="E3709" s="29">
        <f t="shared" si="402"/>
        <v>1</v>
      </c>
      <c r="F3709" s="29">
        <f t="shared" si="403"/>
        <v>9</v>
      </c>
      <c r="G3709" s="29">
        <f t="shared" si="404"/>
        <v>1</v>
      </c>
      <c r="H3709" s="29" t="str">
        <f t="shared" si="405"/>
        <v>Pazartesi</v>
      </c>
    </row>
    <row r="3710" spans="1:8" ht="10.5" customHeight="1" x14ac:dyDescent="0.25">
      <c r="A3710" s="28">
        <v>45713</v>
      </c>
      <c r="B3710" s="29">
        <f t="shared" si="399"/>
        <v>2025</v>
      </c>
      <c r="C3710" s="29">
        <f t="shared" si="400"/>
        <v>2</v>
      </c>
      <c r="D3710" s="29" t="str">
        <f t="shared" si="401"/>
        <v>Şubat</v>
      </c>
      <c r="E3710" s="29">
        <f t="shared" si="402"/>
        <v>1</v>
      </c>
      <c r="F3710" s="29">
        <f t="shared" si="403"/>
        <v>9</v>
      </c>
      <c r="G3710" s="29">
        <f t="shared" si="404"/>
        <v>2</v>
      </c>
      <c r="H3710" s="29" t="str">
        <f t="shared" si="405"/>
        <v>Salı</v>
      </c>
    </row>
    <row r="3711" spans="1:8" ht="10.5" customHeight="1" x14ac:dyDescent="0.25">
      <c r="A3711" s="28">
        <v>45714</v>
      </c>
      <c r="B3711" s="29">
        <f t="shared" si="399"/>
        <v>2025</v>
      </c>
      <c r="C3711" s="29">
        <f t="shared" si="400"/>
        <v>2</v>
      </c>
      <c r="D3711" s="29" t="str">
        <f t="shared" si="401"/>
        <v>Şubat</v>
      </c>
      <c r="E3711" s="29">
        <f t="shared" si="402"/>
        <v>1</v>
      </c>
      <c r="F3711" s="29">
        <f t="shared" si="403"/>
        <v>9</v>
      </c>
      <c r="G3711" s="29">
        <f t="shared" si="404"/>
        <v>3</v>
      </c>
      <c r="H3711" s="29" t="str">
        <f t="shared" si="405"/>
        <v>Çarşamba</v>
      </c>
    </row>
    <row r="3712" spans="1:8" ht="10.5" customHeight="1" x14ac:dyDescent="0.25">
      <c r="A3712" s="28">
        <v>45715</v>
      </c>
      <c r="B3712" s="29">
        <f t="shared" si="399"/>
        <v>2025</v>
      </c>
      <c r="C3712" s="29">
        <f t="shared" si="400"/>
        <v>2</v>
      </c>
      <c r="D3712" s="29" t="str">
        <f t="shared" si="401"/>
        <v>Şubat</v>
      </c>
      <c r="E3712" s="29">
        <f t="shared" si="402"/>
        <v>1</v>
      </c>
      <c r="F3712" s="29">
        <f t="shared" si="403"/>
        <v>9</v>
      </c>
      <c r="G3712" s="29">
        <f t="shared" si="404"/>
        <v>4</v>
      </c>
      <c r="H3712" s="29" t="str">
        <f t="shared" si="405"/>
        <v>Perşembe</v>
      </c>
    </row>
    <row r="3713" spans="1:8" ht="10.5" customHeight="1" x14ac:dyDescent="0.25">
      <c r="A3713" s="28">
        <v>45716</v>
      </c>
      <c r="B3713" s="29">
        <f t="shared" si="399"/>
        <v>2025</v>
      </c>
      <c r="C3713" s="29">
        <f t="shared" si="400"/>
        <v>2</v>
      </c>
      <c r="D3713" s="29" t="str">
        <f t="shared" si="401"/>
        <v>Şubat</v>
      </c>
      <c r="E3713" s="29">
        <f t="shared" si="402"/>
        <v>1</v>
      </c>
      <c r="F3713" s="29">
        <f t="shared" si="403"/>
        <v>9</v>
      </c>
      <c r="G3713" s="29">
        <f t="shared" si="404"/>
        <v>5</v>
      </c>
      <c r="H3713" s="29" t="str">
        <f t="shared" si="405"/>
        <v>Cuma</v>
      </c>
    </row>
    <row r="3714" spans="1:8" ht="10.5" customHeight="1" x14ac:dyDescent="0.25">
      <c r="A3714" s="28">
        <v>45717</v>
      </c>
      <c r="B3714" s="29">
        <f t="shared" ref="B3714:B3777" si="406">IF(A3714="","",YEAR(A3714))</f>
        <v>2025</v>
      </c>
      <c r="C3714" s="29">
        <f t="shared" ref="C3714:C3777" si="407">IF(A3714="","",MONTH(A3714))</f>
        <v>3</v>
      </c>
      <c r="D3714" s="29" t="str">
        <f t="shared" ref="D3714:D3777" si="408">IF(A3714="","",CHOOSE(MONTH(A3714),"Ocak","Şubat","Mart","Nisan","Mayıs","Haziran","Temmuz","Ağustos","Eylül","Ekim","Kasım","Aralık"))</f>
        <v>Mart</v>
      </c>
      <c r="E3714" s="29">
        <f t="shared" ref="E3714:E3777" si="409">IF(A3714="","",ROUNDUP(MONTH(A3714)/3,0))</f>
        <v>1</v>
      </c>
      <c r="F3714" s="29">
        <f t="shared" ref="F3714:F3777" si="410">IF(A3714="","",WEEKNUM(A3714,2))</f>
        <v>9</v>
      </c>
      <c r="G3714" s="29">
        <f t="shared" ref="G3714:G3777" si="411">IF(A3714="","",WEEKDAY(A3714,2))</f>
        <v>6</v>
      </c>
      <c r="H3714" s="29" t="str">
        <f t="shared" ref="H3714:H3777" si="412">IF(A3714="","",CHOOSE(WEEKDAY(A3714,2),"Pazartesi","Salı","Çarşamba","Perşembe","Cuma","Cumartesi","Pazar"))</f>
        <v>Cumartesi</v>
      </c>
    </row>
    <row r="3715" spans="1:8" ht="10.5" customHeight="1" x14ac:dyDescent="0.25">
      <c r="A3715" s="28">
        <v>45718</v>
      </c>
      <c r="B3715" s="29">
        <f t="shared" si="406"/>
        <v>2025</v>
      </c>
      <c r="C3715" s="29">
        <f t="shared" si="407"/>
        <v>3</v>
      </c>
      <c r="D3715" s="29" t="str">
        <f t="shared" si="408"/>
        <v>Mart</v>
      </c>
      <c r="E3715" s="29">
        <f t="shared" si="409"/>
        <v>1</v>
      </c>
      <c r="F3715" s="29">
        <f t="shared" si="410"/>
        <v>9</v>
      </c>
      <c r="G3715" s="29">
        <f t="shared" si="411"/>
        <v>7</v>
      </c>
      <c r="H3715" s="29" t="str">
        <f t="shared" si="412"/>
        <v>Pazar</v>
      </c>
    </row>
    <row r="3716" spans="1:8" ht="10.5" customHeight="1" x14ac:dyDescent="0.25">
      <c r="A3716" s="28">
        <v>45719</v>
      </c>
      <c r="B3716" s="29">
        <f t="shared" si="406"/>
        <v>2025</v>
      </c>
      <c r="C3716" s="29">
        <f t="shared" si="407"/>
        <v>3</v>
      </c>
      <c r="D3716" s="29" t="str">
        <f t="shared" si="408"/>
        <v>Mart</v>
      </c>
      <c r="E3716" s="29">
        <f t="shared" si="409"/>
        <v>1</v>
      </c>
      <c r="F3716" s="29">
        <f t="shared" si="410"/>
        <v>10</v>
      </c>
      <c r="G3716" s="29">
        <f t="shared" si="411"/>
        <v>1</v>
      </c>
      <c r="H3716" s="29" t="str">
        <f t="shared" si="412"/>
        <v>Pazartesi</v>
      </c>
    </row>
    <row r="3717" spans="1:8" ht="10.5" customHeight="1" x14ac:dyDescent="0.25">
      <c r="A3717" s="28">
        <v>45720</v>
      </c>
      <c r="B3717" s="29">
        <f t="shared" si="406"/>
        <v>2025</v>
      </c>
      <c r="C3717" s="29">
        <f t="shared" si="407"/>
        <v>3</v>
      </c>
      <c r="D3717" s="29" t="str">
        <f t="shared" si="408"/>
        <v>Mart</v>
      </c>
      <c r="E3717" s="29">
        <f t="shared" si="409"/>
        <v>1</v>
      </c>
      <c r="F3717" s="29">
        <f t="shared" si="410"/>
        <v>10</v>
      </c>
      <c r="G3717" s="29">
        <f t="shared" si="411"/>
        <v>2</v>
      </c>
      <c r="H3717" s="29" t="str">
        <f t="shared" si="412"/>
        <v>Salı</v>
      </c>
    </row>
    <row r="3718" spans="1:8" ht="10.5" customHeight="1" x14ac:dyDescent="0.25">
      <c r="A3718" s="28">
        <v>45721</v>
      </c>
      <c r="B3718" s="29">
        <f t="shared" si="406"/>
        <v>2025</v>
      </c>
      <c r="C3718" s="29">
        <f t="shared" si="407"/>
        <v>3</v>
      </c>
      <c r="D3718" s="29" t="str">
        <f t="shared" si="408"/>
        <v>Mart</v>
      </c>
      <c r="E3718" s="29">
        <f t="shared" si="409"/>
        <v>1</v>
      </c>
      <c r="F3718" s="29">
        <f t="shared" si="410"/>
        <v>10</v>
      </c>
      <c r="G3718" s="29">
        <f t="shared" si="411"/>
        <v>3</v>
      </c>
      <c r="H3718" s="29" t="str">
        <f t="shared" si="412"/>
        <v>Çarşamba</v>
      </c>
    </row>
    <row r="3719" spans="1:8" ht="10.5" customHeight="1" x14ac:dyDescent="0.25">
      <c r="A3719" s="28">
        <v>45722</v>
      </c>
      <c r="B3719" s="29">
        <f t="shared" si="406"/>
        <v>2025</v>
      </c>
      <c r="C3719" s="29">
        <f t="shared" si="407"/>
        <v>3</v>
      </c>
      <c r="D3719" s="29" t="str">
        <f t="shared" si="408"/>
        <v>Mart</v>
      </c>
      <c r="E3719" s="29">
        <f t="shared" si="409"/>
        <v>1</v>
      </c>
      <c r="F3719" s="29">
        <f t="shared" si="410"/>
        <v>10</v>
      </c>
      <c r="G3719" s="29">
        <f t="shared" si="411"/>
        <v>4</v>
      </c>
      <c r="H3719" s="29" t="str">
        <f t="shared" si="412"/>
        <v>Perşembe</v>
      </c>
    </row>
    <row r="3720" spans="1:8" ht="10.5" customHeight="1" x14ac:dyDescent="0.25">
      <c r="A3720" s="28">
        <v>45723</v>
      </c>
      <c r="B3720" s="29">
        <f t="shared" si="406"/>
        <v>2025</v>
      </c>
      <c r="C3720" s="29">
        <f t="shared" si="407"/>
        <v>3</v>
      </c>
      <c r="D3720" s="29" t="str">
        <f t="shared" si="408"/>
        <v>Mart</v>
      </c>
      <c r="E3720" s="29">
        <f t="shared" si="409"/>
        <v>1</v>
      </c>
      <c r="F3720" s="29">
        <f t="shared" si="410"/>
        <v>10</v>
      </c>
      <c r="G3720" s="29">
        <f t="shared" si="411"/>
        <v>5</v>
      </c>
      <c r="H3720" s="29" t="str">
        <f t="shared" si="412"/>
        <v>Cuma</v>
      </c>
    </row>
    <row r="3721" spans="1:8" ht="10.5" customHeight="1" x14ac:dyDescent="0.25">
      <c r="A3721" s="28">
        <v>45724</v>
      </c>
      <c r="B3721" s="29">
        <f t="shared" si="406"/>
        <v>2025</v>
      </c>
      <c r="C3721" s="29">
        <f t="shared" si="407"/>
        <v>3</v>
      </c>
      <c r="D3721" s="29" t="str">
        <f t="shared" si="408"/>
        <v>Mart</v>
      </c>
      <c r="E3721" s="29">
        <f t="shared" si="409"/>
        <v>1</v>
      </c>
      <c r="F3721" s="29">
        <f t="shared" si="410"/>
        <v>10</v>
      </c>
      <c r="G3721" s="29">
        <f t="shared" si="411"/>
        <v>6</v>
      </c>
      <c r="H3721" s="29" t="str">
        <f t="shared" si="412"/>
        <v>Cumartesi</v>
      </c>
    </row>
    <row r="3722" spans="1:8" ht="10.5" customHeight="1" x14ac:dyDescent="0.25">
      <c r="A3722" s="28">
        <v>45725</v>
      </c>
      <c r="B3722" s="29">
        <f t="shared" si="406"/>
        <v>2025</v>
      </c>
      <c r="C3722" s="29">
        <f t="shared" si="407"/>
        <v>3</v>
      </c>
      <c r="D3722" s="29" t="str">
        <f t="shared" si="408"/>
        <v>Mart</v>
      </c>
      <c r="E3722" s="29">
        <f t="shared" si="409"/>
        <v>1</v>
      </c>
      <c r="F3722" s="29">
        <f t="shared" si="410"/>
        <v>10</v>
      </c>
      <c r="G3722" s="29">
        <f t="shared" si="411"/>
        <v>7</v>
      </c>
      <c r="H3722" s="29" t="str">
        <f t="shared" si="412"/>
        <v>Pazar</v>
      </c>
    </row>
    <row r="3723" spans="1:8" ht="10.5" customHeight="1" x14ac:dyDescent="0.25">
      <c r="A3723" s="28">
        <v>45726</v>
      </c>
      <c r="B3723" s="29">
        <f t="shared" si="406"/>
        <v>2025</v>
      </c>
      <c r="C3723" s="29">
        <f t="shared" si="407"/>
        <v>3</v>
      </c>
      <c r="D3723" s="29" t="str">
        <f t="shared" si="408"/>
        <v>Mart</v>
      </c>
      <c r="E3723" s="29">
        <f t="shared" si="409"/>
        <v>1</v>
      </c>
      <c r="F3723" s="29">
        <f t="shared" si="410"/>
        <v>11</v>
      </c>
      <c r="G3723" s="29">
        <f t="shared" si="411"/>
        <v>1</v>
      </c>
      <c r="H3723" s="29" t="str">
        <f t="shared" si="412"/>
        <v>Pazartesi</v>
      </c>
    </row>
    <row r="3724" spans="1:8" ht="10.5" customHeight="1" x14ac:dyDescent="0.25">
      <c r="A3724" s="28">
        <v>45727</v>
      </c>
      <c r="B3724" s="29">
        <f t="shared" si="406"/>
        <v>2025</v>
      </c>
      <c r="C3724" s="29">
        <f t="shared" si="407"/>
        <v>3</v>
      </c>
      <c r="D3724" s="29" t="str">
        <f t="shared" si="408"/>
        <v>Mart</v>
      </c>
      <c r="E3724" s="29">
        <f t="shared" si="409"/>
        <v>1</v>
      </c>
      <c r="F3724" s="29">
        <f t="shared" si="410"/>
        <v>11</v>
      </c>
      <c r="G3724" s="29">
        <f t="shared" si="411"/>
        <v>2</v>
      </c>
      <c r="H3724" s="29" t="str">
        <f t="shared" si="412"/>
        <v>Salı</v>
      </c>
    </row>
    <row r="3725" spans="1:8" ht="10.5" customHeight="1" x14ac:dyDescent="0.25">
      <c r="A3725" s="28">
        <v>45728</v>
      </c>
      <c r="B3725" s="29">
        <f t="shared" si="406"/>
        <v>2025</v>
      </c>
      <c r="C3725" s="29">
        <f t="shared" si="407"/>
        <v>3</v>
      </c>
      <c r="D3725" s="29" t="str">
        <f t="shared" si="408"/>
        <v>Mart</v>
      </c>
      <c r="E3725" s="29">
        <f t="shared" si="409"/>
        <v>1</v>
      </c>
      <c r="F3725" s="29">
        <f t="shared" si="410"/>
        <v>11</v>
      </c>
      <c r="G3725" s="29">
        <f t="shared" si="411"/>
        <v>3</v>
      </c>
      <c r="H3725" s="29" t="str">
        <f t="shared" si="412"/>
        <v>Çarşamba</v>
      </c>
    </row>
    <row r="3726" spans="1:8" ht="10.5" customHeight="1" x14ac:dyDescent="0.25">
      <c r="A3726" s="28">
        <v>45729</v>
      </c>
      <c r="B3726" s="29">
        <f t="shared" si="406"/>
        <v>2025</v>
      </c>
      <c r="C3726" s="29">
        <f t="shared" si="407"/>
        <v>3</v>
      </c>
      <c r="D3726" s="29" t="str">
        <f t="shared" si="408"/>
        <v>Mart</v>
      </c>
      <c r="E3726" s="29">
        <f t="shared" si="409"/>
        <v>1</v>
      </c>
      <c r="F3726" s="29">
        <f t="shared" si="410"/>
        <v>11</v>
      </c>
      <c r="G3726" s="29">
        <f t="shared" si="411"/>
        <v>4</v>
      </c>
      <c r="H3726" s="29" t="str">
        <f t="shared" si="412"/>
        <v>Perşembe</v>
      </c>
    </row>
    <row r="3727" spans="1:8" ht="10.5" customHeight="1" x14ac:dyDescent="0.25">
      <c r="A3727" s="28">
        <v>45730</v>
      </c>
      <c r="B3727" s="29">
        <f t="shared" si="406"/>
        <v>2025</v>
      </c>
      <c r="C3727" s="29">
        <f t="shared" si="407"/>
        <v>3</v>
      </c>
      <c r="D3727" s="29" t="str">
        <f t="shared" si="408"/>
        <v>Mart</v>
      </c>
      <c r="E3727" s="29">
        <f t="shared" si="409"/>
        <v>1</v>
      </c>
      <c r="F3727" s="29">
        <f t="shared" si="410"/>
        <v>11</v>
      </c>
      <c r="G3727" s="29">
        <f t="shared" si="411"/>
        <v>5</v>
      </c>
      <c r="H3727" s="29" t="str">
        <f t="shared" si="412"/>
        <v>Cuma</v>
      </c>
    </row>
    <row r="3728" spans="1:8" ht="10.5" customHeight="1" x14ac:dyDescent="0.25">
      <c r="A3728" s="28">
        <v>45731</v>
      </c>
      <c r="B3728" s="29">
        <f t="shared" si="406"/>
        <v>2025</v>
      </c>
      <c r="C3728" s="29">
        <f t="shared" si="407"/>
        <v>3</v>
      </c>
      <c r="D3728" s="29" t="str">
        <f t="shared" si="408"/>
        <v>Mart</v>
      </c>
      <c r="E3728" s="29">
        <f t="shared" si="409"/>
        <v>1</v>
      </c>
      <c r="F3728" s="29">
        <f t="shared" si="410"/>
        <v>11</v>
      </c>
      <c r="G3728" s="29">
        <f t="shared" si="411"/>
        <v>6</v>
      </c>
      <c r="H3728" s="29" t="str">
        <f t="shared" si="412"/>
        <v>Cumartesi</v>
      </c>
    </row>
    <row r="3729" spans="1:8" ht="10.5" customHeight="1" x14ac:dyDescent="0.25">
      <c r="A3729" s="28">
        <v>45732</v>
      </c>
      <c r="B3729" s="29">
        <f t="shared" si="406"/>
        <v>2025</v>
      </c>
      <c r="C3729" s="29">
        <f t="shared" si="407"/>
        <v>3</v>
      </c>
      <c r="D3729" s="29" t="str">
        <f t="shared" si="408"/>
        <v>Mart</v>
      </c>
      <c r="E3729" s="29">
        <f t="shared" si="409"/>
        <v>1</v>
      </c>
      <c r="F3729" s="29">
        <f t="shared" si="410"/>
        <v>11</v>
      </c>
      <c r="G3729" s="29">
        <f t="shared" si="411"/>
        <v>7</v>
      </c>
      <c r="H3729" s="29" t="str">
        <f t="shared" si="412"/>
        <v>Pazar</v>
      </c>
    </row>
    <row r="3730" spans="1:8" ht="10.5" customHeight="1" x14ac:dyDescent="0.25">
      <c r="A3730" s="28">
        <v>45733</v>
      </c>
      <c r="B3730" s="29">
        <f t="shared" si="406"/>
        <v>2025</v>
      </c>
      <c r="C3730" s="29">
        <f t="shared" si="407"/>
        <v>3</v>
      </c>
      <c r="D3730" s="29" t="str">
        <f t="shared" si="408"/>
        <v>Mart</v>
      </c>
      <c r="E3730" s="29">
        <f t="shared" si="409"/>
        <v>1</v>
      </c>
      <c r="F3730" s="29">
        <f t="shared" si="410"/>
        <v>12</v>
      </c>
      <c r="G3730" s="29">
        <f t="shared" si="411"/>
        <v>1</v>
      </c>
      <c r="H3730" s="29" t="str">
        <f t="shared" si="412"/>
        <v>Pazartesi</v>
      </c>
    </row>
    <row r="3731" spans="1:8" ht="10.5" customHeight="1" x14ac:dyDescent="0.25">
      <c r="A3731" s="28">
        <v>45734</v>
      </c>
      <c r="B3731" s="29">
        <f t="shared" si="406"/>
        <v>2025</v>
      </c>
      <c r="C3731" s="29">
        <f t="shared" si="407"/>
        <v>3</v>
      </c>
      <c r="D3731" s="29" t="str">
        <f t="shared" si="408"/>
        <v>Mart</v>
      </c>
      <c r="E3731" s="29">
        <f t="shared" si="409"/>
        <v>1</v>
      </c>
      <c r="F3731" s="29">
        <f t="shared" si="410"/>
        <v>12</v>
      </c>
      <c r="G3731" s="29">
        <f t="shared" si="411"/>
        <v>2</v>
      </c>
      <c r="H3731" s="29" t="str">
        <f t="shared" si="412"/>
        <v>Salı</v>
      </c>
    </row>
    <row r="3732" spans="1:8" ht="10.5" customHeight="1" x14ac:dyDescent="0.25">
      <c r="A3732" s="28">
        <v>45735</v>
      </c>
      <c r="B3732" s="29">
        <f t="shared" si="406"/>
        <v>2025</v>
      </c>
      <c r="C3732" s="29">
        <f t="shared" si="407"/>
        <v>3</v>
      </c>
      <c r="D3732" s="29" t="str">
        <f t="shared" si="408"/>
        <v>Mart</v>
      </c>
      <c r="E3732" s="29">
        <f t="shared" si="409"/>
        <v>1</v>
      </c>
      <c r="F3732" s="29">
        <f t="shared" si="410"/>
        <v>12</v>
      </c>
      <c r="G3732" s="29">
        <f t="shared" si="411"/>
        <v>3</v>
      </c>
      <c r="H3732" s="29" t="str">
        <f t="shared" si="412"/>
        <v>Çarşamba</v>
      </c>
    </row>
    <row r="3733" spans="1:8" ht="10.5" customHeight="1" x14ac:dyDescent="0.25">
      <c r="A3733" s="28">
        <v>45736</v>
      </c>
      <c r="B3733" s="29">
        <f t="shared" si="406"/>
        <v>2025</v>
      </c>
      <c r="C3733" s="29">
        <f t="shared" si="407"/>
        <v>3</v>
      </c>
      <c r="D3733" s="29" t="str">
        <f t="shared" si="408"/>
        <v>Mart</v>
      </c>
      <c r="E3733" s="29">
        <f t="shared" si="409"/>
        <v>1</v>
      </c>
      <c r="F3733" s="29">
        <f t="shared" si="410"/>
        <v>12</v>
      </c>
      <c r="G3733" s="29">
        <f t="shared" si="411"/>
        <v>4</v>
      </c>
      <c r="H3733" s="29" t="str">
        <f t="shared" si="412"/>
        <v>Perşembe</v>
      </c>
    </row>
    <row r="3734" spans="1:8" ht="10.5" customHeight="1" x14ac:dyDescent="0.25">
      <c r="A3734" s="28">
        <v>45737</v>
      </c>
      <c r="B3734" s="29">
        <f t="shared" si="406"/>
        <v>2025</v>
      </c>
      <c r="C3734" s="29">
        <f t="shared" si="407"/>
        <v>3</v>
      </c>
      <c r="D3734" s="29" t="str">
        <f t="shared" si="408"/>
        <v>Mart</v>
      </c>
      <c r="E3734" s="29">
        <f t="shared" si="409"/>
        <v>1</v>
      </c>
      <c r="F3734" s="29">
        <f t="shared" si="410"/>
        <v>12</v>
      </c>
      <c r="G3734" s="29">
        <f t="shared" si="411"/>
        <v>5</v>
      </c>
      <c r="H3734" s="29" t="str">
        <f t="shared" si="412"/>
        <v>Cuma</v>
      </c>
    </row>
    <row r="3735" spans="1:8" ht="10.5" customHeight="1" x14ac:dyDescent="0.25">
      <c r="A3735" s="28">
        <v>45738</v>
      </c>
      <c r="B3735" s="29">
        <f t="shared" si="406"/>
        <v>2025</v>
      </c>
      <c r="C3735" s="29">
        <f t="shared" si="407"/>
        <v>3</v>
      </c>
      <c r="D3735" s="29" t="str">
        <f t="shared" si="408"/>
        <v>Mart</v>
      </c>
      <c r="E3735" s="29">
        <f t="shared" si="409"/>
        <v>1</v>
      </c>
      <c r="F3735" s="29">
        <f t="shared" si="410"/>
        <v>12</v>
      </c>
      <c r="G3735" s="29">
        <f t="shared" si="411"/>
        <v>6</v>
      </c>
      <c r="H3735" s="29" t="str">
        <f t="shared" si="412"/>
        <v>Cumartesi</v>
      </c>
    </row>
    <row r="3736" spans="1:8" ht="10.5" customHeight="1" x14ac:dyDescent="0.25">
      <c r="A3736" s="28">
        <v>45739</v>
      </c>
      <c r="B3736" s="29">
        <f t="shared" si="406"/>
        <v>2025</v>
      </c>
      <c r="C3736" s="29">
        <f t="shared" si="407"/>
        <v>3</v>
      </c>
      <c r="D3736" s="29" t="str">
        <f t="shared" si="408"/>
        <v>Mart</v>
      </c>
      <c r="E3736" s="29">
        <f t="shared" si="409"/>
        <v>1</v>
      </c>
      <c r="F3736" s="29">
        <f t="shared" si="410"/>
        <v>12</v>
      </c>
      <c r="G3736" s="29">
        <f t="shared" si="411"/>
        <v>7</v>
      </c>
      <c r="H3736" s="29" t="str">
        <f t="shared" si="412"/>
        <v>Pazar</v>
      </c>
    </row>
    <row r="3737" spans="1:8" ht="10.5" customHeight="1" x14ac:dyDescent="0.25">
      <c r="A3737" s="28">
        <v>45740</v>
      </c>
      <c r="B3737" s="29">
        <f t="shared" si="406"/>
        <v>2025</v>
      </c>
      <c r="C3737" s="29">
        <f t="shared" si="407"/>
        <v>3</v>
      </c>
      <c r="D3737" s="29" t="str">
        <f t="shared" si="408"/>
        <v>Mart</v>
      </c>
      <c r="E3737" s="29">
        <f t="shared" si="409"/>
        <v>1</v>
      </c>
      <c r="F3737" s="29">
        <f t="shared" si="410"/>
        <v>13</v>
      </c>
      <c r="G3737" s="29">
        <f t="shared" si="411"/>
        <v>1</v>
      </c>
      <c r="H3737" s="29" t="str">
        <f t="shared" si="412"/>
        <v>Pazartesi</v>
      </c>
    </row>
    <row r="3738" spans="1:8" ht="10.5" customHeight="1" x14ac:dyDescent="0.25">
      <c r="A3738" s="28">
        <v>45741</v>
      </c>
      <c r="B3738" s="29">
        <f t="shared" si="406"/>
        <v>2025</v>
      </c>
      <c r="C3738" s="29">
        <f t="shared" si="407"/>
        <v>3</v>
      </c>
      <c r="D3738" s="29" t="str">
        <f t="shared" si="408"/>
        <v>Mart</v>
      </c>
      <c r="E3738" s="29">
        <f t="shared" si="409"/>
        <v>1</v>
      </c>
      <c r="F3738" s="29">
        <f t="shared" si="410"/>
        <v>13</v>
      </c>
      <c r="G3738" s="29">
        <f t="shared" si="411"/>
        <v>2</v>
      </c>
      <c r="H3738" s="29" t="str">
        <f t="shared" si="412"/>
        <v>Salı</v>
      </c>
    </row>
    <row r="3739" spans="1:8" ht="10.5" customHeight="1" x14ac:dyDescent="0.25">
      <c r="A3739" s="28">
        <v>45742</v>
      </c>
      <c r="B3739" s="29">
        <f t="shared" si="406"/>
        <v>2025</v>
      </c>
      <c r="C3739" s="29">
        <f t="shared" si="407"/>
        <v>3</v>
      </c>
      <c r="D3739" s="29" t="str">
        <f t="shared" si="408"/>
        <v>Mart</v>
      </c>
      <c r="E3739" s="29">
        <f t="shared" si="409"/>
        <v>1</v>
      </c>
      <c r="F3739" s="29">
        <f t="shared" si="410"/>
        <v>13</v>
      </c>
      <c r="G3739" s="29">
        <f t="shared" si="411"/>
        <v>3</v>
      </c>
      <c r="H3739" s="29" t="str">
        <f t="shared" si="412"/>
        <v>Çarşamba</v>
      </c>
    </row>
    <row r="3740" spans="1:8" ht="10.5" customHeight="1" x14ac:dyDescent="0.25">
      <c r="A3740" s="28">
        <v>45743</v>
      </c>
      <c r="B3740" s="29">
        <f t="shared" si="406"/>
        <v>2025</v>
      </c>
      <c r="C3740" s="29">
        <f t="shared" si="407"/>
        <v>3</v>
      </c>
      <c r="D3740" s="29" t="str">
        <f t="shared" si="408"/>
        <v>Mart</v>
      </c>
      <c r="E3740" s="29">
        <f t="shared" si="409"/>
        <v>1</v>
      </c>
      <c r="F3740" s="29">
        <f t="shared" si="410"/>
        <v>13</v>
      </c>
      <c r="G3740" s="29">
        <f t="shared" si="411"/>
        <v>4</v>
      </c>
      <c r="H3740" s="29" t="str">
        <f t="shared" si="412"/>
        <v>Perşembe</v>
      </c>
    </row>
    <row r="3741" spans="1:8" ht="10.5" customHeight="1" x14ac:dyDescent="0.25">
      <c r="A3741" s="28">
        <v>45744</v>
      </c>
      <c r="B3741" s="29">
        <f t="shared" si="406"/>
        <v>2025</v>
      </c>
      <c r="C3741" s="29">
        <f t="shared" si="407"/>
        <v>3</v>
      </c>
      <c r="D3741" s="29" t="str">
        <f t="shared" si="408"/>
        <v>Mart</v>
      </c>
      <c r="E3741" s="29">
        <f t="shared" si="409"/>
        <v>1</v>
      </c>
      <c r="F3741" s="29">
        <f t="shared" si="410"/>
        <v>13</v>
      </c>
      <c r="G3741" s="29">
        <f t="shared" si="411"/>
        <v>5</v>
      </c>
      <c r="H3741" s="29" t="str">
        <f t="shared" si="412"/>
        <v>Cuma</v>
      </c>
    </row>
    <row r="3742" spans="1:8" ht="10.5" customHeight="1" x14ac:dyDescent="0.25">
      <c r="A3742" s="28">
        <v>45745</v>
      </c>
      <c r="B3742" s="29">
        <f t="shared" si="406"/>
        <v>2025</v>
      </c>
      <c r="C3742" s="29">
        <f t="shared" si="407"/>
        <v>3</v>
      </c>
      <c r="D3742" s="29" t="str">
        <f t="shared" si="408"/>
        <v>Mart</v>
      </c>
      <c r="E3742" s="29">
        <f t="shared" si="409"/>
        <v>1</v>
      </c>
      <c r="F3742" s="29">
        <f t="shared" si="410"/>
        <v>13</v>
      </c>
      <c r="G3742" s="29">
        <f t="shared" si="411"/>
        <v>6</v>
      </c>
      <c r="H3742" s="29" t="str">
        <f t="shared" si="412"/>
        <v>Cumartesi</v>
      </c>
    </row>
    <row r="3743" spans="1:8" ht="10.5" customHeight="1" x14ac:dyDescent="0.25">
      <c r="A3743" s="28">
        <v>45746</v>
      </c>
      <c r="B3743" s="29">
        <f t="shared" si="406"/>
        <v>2025</v>
      </c>
      <c r="C3743" s="29">
        <f t="shared" si="407"/>
        <v>3</v>
      </c>
      <c r="D3743" s="29" t="str">
        <f t="shared" si="408"/>
        <v>Mart</v>
      </c>
      <c r="E3743" s="29">
        <f t="shared" si="409"/>
        <v>1</v>
      </c>
      <c r="F3743" s="29">
        <f t="shared" si="410"/>
        <v>13</v>
      </c>
      <c r="G3743" s="29">
        <f t="shared" si="411"/>
        <v>7</v>
      </c>
      <c r="H3743" s="29" t="str">
        <f t="shared" si="412"/>
        <v>Pazar</v>
      </c>
    </row>
    <row r="3744" spans="1:8" ht="10.5" customHeight="1" x14ac:dyDescent="0.25">
      <c r="A3744" s="28">
        <v>45747</v>
      </c>
      <c r="B3744" s="29">
        <f t="shared" si="406"/>
        <v>2025</v>
      </c>
      <c r="C3744" s="29">
        <f t="shared" si="407"/>
        <v>3</v>
      </c>
      <c r="D3744" s="29" t="str">
        <f t="shared" si="408"/>
        <v>Mart</v>
      </c>
      <c r="E3744" s="29">
        <f t="shared" si="409"/>
        <v>1</v>
      </c>
      <c r="F3744" s="29">
        <f t="shared" si="410"/>
        <v>14</v>
      </c>
      <c r="G3744" s="29">
        <f t="shared" si="411"/>
        <v>1</v>
      </c>
      <c r="H3744" s="29" t="str">
        <f t="shared" si="412"/>
        <v>Pazartesi</v>
      </c>
    </row>
    <row r="3745" spans="1:8" ht="10.5" customHeight="1" x14ac:dyDescent="0.25">
      <c r="A3745" s="28">
        <v>45748</v>
      </c>
      <c r="B3745" s="29">
        <f t="shared" si="406"/>
        <v>2025</v>
      </c>
      <c r="C3745" s="29">
        <f t="shared" si="407"/>
        <v>4</v>
      </c>
      <c r="D3745" s="29" t="str">
        <f t="shared" si="408"/>
        <v>Nisan</v>
      </c>
      <c r="E3745" s="29">
        <f t="shared" si="409"/>
        <v>2</v>
      </c>
      <c r="F3745" s="29">
        <f t="shared" si="410"/>
        <v>14</v>
      </c>
      <c r="G3745" s="29">
        <f t="shared" si="411"/>
        <v>2</v>
      </c>
      <c r="H3745" s="29" t="str">
        <f t="shared" si="412"/>
        <v>Salı</v>
      </c>
    </row>
    <row r="3746" spans="1:8" ht="10.5" customHeight="1" x14ac:dyDescent="0.25">
      <c r="A3746" s="28">
        <v>45749</v>
      </c>
      <c r="B3746" s="29">
        <f t="shared" si="406"/>
        <v>2025</v>
      </c>
      <c r="C3746" s="29">
        <f t="shared" si="407"/>
        <v>4</v>
      </c>
      <c r="D3746" s="29" t="str">
        <f t="shared" si="408"/>
        <v>Nisan</v>
      </c>
      <c r="E3746" s="29">
        <f t="shared" si="409"/>
        <v>2</v>
      </c>
      <c r="F3746" s="29">
        <f t="shared" si="410"/>
        <v>14</v>
      </c>
      <c r="G3746" s="29">
        <f t="shared" si="411"/>
        <v>3</v>
      </c>
      <c r="H3746" s="29" t="str">
        <f t="shared" si="412"/>
        <v>Çarşamba</v>
      </c>
    </row>
    <row r="3747" spans="1:8" ht="10.5" customHeight="1" x14ac:dyDescent="0.25">
      <c r="A3747" s="28">
        <v>45750</v>
      </c>
      <c r="B3747" s="29">
        <f t="shared" si="406"/>
        <v>2025</v>
      </c>
      <c r="C3747" s="29">
        <f t="shared" si="407"/>
        <v>4</v>
      </c>
      <c r="D3747" s="29" t="str">
        <f t="shared" si="408"/>
        <v>Nisan</v>
      </c>
      <c r="E3747" s="29">
        <f t="shared" si="409"/>
        <v>2</v>
      </c>
      <c r="F3747" s="29">
        <f t="shared" si="410"/>
        <v>14</v>
      </c>
      <c r="G3747" s="29">
        <f t="shared" si="411"/>
        <v>4</v>
      </c>
      <c r="H3747" s="29" t="str">
        <f t="shared" si="412"/>
        <v>Perşembe</v>
      </c>
    </row>
    <row r="3748" spans="1:8" ht="10.5" customHeight="1" x14ac:dyDescent="0.25">
      <c r="A3748" s="28">
        <v>45751</v>
      </c>
      <c r="B3748" s="29">
        <f t="shared" si="406"/>
        <v>2025</v>
      </c>
      <c r="C3748" s="29">
        <f t="shared" si="407"/>
        <v>4</v>
      </c>
      <c r="D3748" s="29" t="str">
        <f t="shared" si="408"/>
        <v>Nisan</v>
      </c>
      <c r="E3748" s="29">
        <f t="shared" si="409"/>
        <v>2</v>
      </c>
      <c r="F3748" s="29">
        <f t="shared" si="410"/>
        <v>14</v>
      </c>
      <c r="G3748" s="29">
        <f t="shared" si="411"/>
        <v>5</v>
      </c>
      <c r="H3748" s="29" t="str">
        <f t="shared" si="412"/>
        <v>Cuma</v>
      </c>
    </row>
    <row r="3749" spans="1:8" ht="10.5" customHeight="1" x14ac:dyDescent="0.25">
      <c r="A3749" s="28">
        <v>45752</v>
      </c>
      <c r="B3749" s="29">
        <f t="shared" si="406"/>
        <v>2025</v>
      </c>
      <c r="C3749" s="29">
        <f t="shared" si="407"/>
        <v>4</v>
      </c>
      <c r="D3749" s="29" t="str">
        <f t="shared" si="408"/>
        <v>Nisan</v>
      </c>
      <c r="E3749" s="29">
        <f t="shared" si="409"/>
        <v>2</v>
      </c>
      <c r="F3749" s="29">
        <f t="shared" si="410"/>
        <v>14</v>
      </c>
      <c r="G3749" s="29">
        <f t="shared" si="411"/>
        <v>6</v>
      </c>
      <c r="H3749" s="29" t="str">
        <f t="shared" si="412"/>
        <v>Cumartesi</v>
      </c>
    </row>
    <row r="3750" spans="1:8" ht="10.5" customHeight="1" x14ac:dyDescent="0.25">
      <c r="A3750" s="28">
        <v>45753</v>
      </c>
      <c r="B3750" s="29">
        <f t="shared" si="406"/>
        <v>2025</v>
      </c>
      <c r="C3750" s="29">
        <f t="shared" si="407"/>
        <v>4</v>
      </c>
      <c r="D3750" s="29" t="str">
        <f t="shared" si="408"/>
        <v>Nisan</v>
      </c>
      <c r="E3750" s="29">
        <f t="shared" si="409"/>
        <v>2</v>
      </c>
      <c r="F3750" s="29">
        <f t="shared" si="410"/>
        <v>14</v>
      </c>
      <c r="G3750" s="29">
        <f t="shared" si="411"/>
        <v>7</v>
      </c>
      <c r="H3750" s="29" t="str">
        <f t="shared" si="412"/>
        <v>Pazar</v>
      </c>
    </row>
    <row r="3751" spans="1:8" ht="10.5" customHeight="1" x14ac:dyDescent="0.25">
      <c r="A3751" s="28">
        <v>45754</v>
      </c>
      <c r="B3751" s="29">
        <f t="shared" si="406"/>
        <v>2025</v>
      </c>
      <c r="C3751" s="29">
        <f t="shared" si="407"/>
        <v>4</v>
      </c>
      <c r="D3751" s="29" t="str">
        <f t="shared" si="408"/>
        <v>Nisan</v>
      </c>
      <c r="E3751" s="29">
        <f t="shared" si="409"/>
        <v>2</v>
      </c>
      <c r="F3751" s="29">
        <f t="shared" si="410"/>
        <v>15</v>
      </c>
      <c r="G3751" s="29">
        <f t="shared" si="411"/>
        <v>1</v>
      </c>
      <c r="H3751" s="29" t="str">
        <f t="shared" si="412"/>
        <v>Pazartesi</v>
      </c>
    </row>
    <row r="3752" spans="1:8" ht="10.5" customHeight="1" x14ac:dyDescent="0.25">
      <c r="A3752" s="28">
        <v>45755</v>
      </c>
      <c r="B3752" s="29">
        <f t="shared" si="406"/>
        <v>2025</v>
      </c>
      <c r="C3752" s="29">
        <f t="shared" si="407"/>
        <v>4</v>
      </c>
      <c r="D3752" s="29" t="str">
        <f t="shared" si="408"/>
        <v>Nisan</v>
      </c>
      <c r="E3752" s="29">
        <f t="shared" si="409"/>
        <v>2</v>
      </c>
      <c r="F3752" s="29">
        <f t="shared" si="410"/>
        <v>15</v>
      </c>
      <c r="G3752" s="29">
        <f t="shared" si="411"/>
        <v>2</v>
      </c>
      <c r="H3752" s="29" t="str">
        <f t="shared" si="412"/>
        <v>Salı</v>
      </c>
    </row>
    <row r="3753" spans="1:8" ht="10.5" customHeight="1" x14ac:dyDescent="0.25">
      <c r="A3753" s="28">
        <v>45756</v>
      </c>
      <c r="B3753" s="29">
        <f t="shared" si="406"/>
        <v>2025</v>
      </c>
      <c r="C3753" s="29">
        <f t="shared" si="407"/>
        <v>4</v>
      </c>
      <c r="D3753" s="29" t="str">
        <f t="shared" si="408"/>
        <v>Nisan</v>
      </c>
      <c r="E3753" s="29">
        <f t="shared" si="409"/>
        <v>2</v>
      </c>
      <c r="F3753" s="29">
        <f t="shared" si="410"/>
        <v>15</v>
      </c>
      <c r="G3753" s="29">
        <f t="shared" si="411"/>
        <v>3</v>
      </c>
      <c r="H3753" s="29" t="str">
        <f t="shared" si="412"/>
        <v>Çarşamba</v>
      </c>
    </row>
    <row r="3754" spans="1:8" ht="10.5" customHeight="1" x14ac:dyDescent="0.25">
      <c r="A3754" s="28">
        <v>45757</v>
      </c>
      <c r="B3754" s="29">
        <f t="shared" si="406"/>
        <v>2025</v>
      </c>
      <c r="C3754" s="29">
        <f t="shared" si="407"/>
        <v>4</v>
      </c>
      <c r="D3754" s="29" t="str">
        <f t="shared" si="408"/>
        <v>Nisan</v>
      </c>
      <c r="E3754" s="29">
        <f t="shared" si="409"/>
        <v>2</v>
      </c>
      <c r="F3754" s="29">
        <f t="shared" si="410"/>
        <v>15</v>
      </c>
      <c r="G3754" s="29">
        <f t="shared" si="411"/>
        <v>4</v>
      </c>
      <c r="H3754" s="29" t="str">
        <f t="shared" si="412"/>
        <v>Perşembe</v>
      </c>
    </row>
    <row r="3755" spans="1:8" ht="10.5" customHeight="1" x14ac:dyDescent="0.25">
      <c r="A3755" s="28">
        <v>45758</v>
      </c>
      <c r="B3755" s="29">
        <f t="shared" si="406"/>
        <v>2025</v>
      </c>
      <c r="C3755" s="29">
        <f t="shared" si="407"/>
        <v>4</v>
      </c>
      <c r="D3755" s="29" t="str">
        <f t="shared" si="408"/>
        <v>Nisan</v>
      </c>
      <c r="E3755" s="29">
        <f t="shared" si="409"/>
        <v>2</v>
      </c>
      <c r="F3755" s="29">
        <f t="shared" si="410"/>
        <v>15</v>
      </c>
      <c r="G3755" s="29">
        <f t="shared" si="411"/>
        <v>5</v>
      </c>
      <c r="H3755" s="29" t="str">
        <f t="shared" si="412"/>
        <v>Cuma</v>
      </c>
    </row>
    <row r="3756" spans="1:8" ht="10.5" customHeight="1" x14ac:dyDescent="0.25">
      <c r="A3756" s="28">
        <v>45759</v>
      </c>
      <c r="B3756" s="29">
        <f t="shared" si="406"/>
        <v>2025</v>
      </c>
      <c r="C3756" s="29">
        <f t="shared" si="407"/>
        <v>4</v>
      </c>
      <c r="D3756" s="29" t="str">
        <f t="shared" si="408"/>
        <v>Nisan</v>
      </c>
      <c r="E3756" s="29">
        <f t="shared" si="409"/>
        <v>2</v>
      </c>
      <c r="F3756" s="29">
        <f t="shared" si="410"/>
        <v>15</v>
      </c>
      <c r="G3756" s="29">
        <f t="shared" si="411"/>
        <v>6</v>
      </c>
      <c r="H3756" s="29" t="str">
        <f t="shared" si="412"/>
        <v>Cumartesi</v>
      </c>
    </row>
    <row r="3757" spans="1:8" ht="10.5" customHeight="1" x14ac:dyDescent="0.25">
      <c r="A3757" s="28">
        <v>45760</v>
      </c>
      <c r="B3757" s="29">
        <f t="shared" si="406"/>
        <v>2025</v>
      </c>
      <c r="C3757" s="29">
        <f t="shared" si="407"/>
        <v>4</v>
      </c>
      <c r="D3757" s="29" t="str">
        <f t="shared" si="408"/>
        <v>Nisan</v>
      </c>
      <c r="E3757" s="29">
        <f t="shared" si="409"/>
        <v>2</v>
      </c>
      <c r="F3757" s="29">
        <f t="shared" si="410"/>
        <v>15</v>
      </c>
      <c r="G3757" s="29">
        <f t="shared" si="411"/>
        <v>7</v>
      </c>
      <c r="H3757" s="29" t="str">
        <f t="shared" si="412"/>
        <v>Pazar</v>
      </c>
    </row>
    <row r="3758" spans="1:8" ht="10.5" customHeight="1" x14ac:dyDescent="0.25">
      <c r="A3758" s="28">
        <v>45761</v>
      </c>
      <c r="B3758" s="29">
        <f t="shared" si="406"/>
        <v>2025</v>
      </c>
      <c r="C3758" s="29">
        <f t="shared" si="407"/>
        <v>4</v>
      </c>
      <c r="D3758" s="29" t="str">
        <f t="shared" si="408"/>
        <v>Nisan</v>
      </c>
      <c r="E3758" s="29">
        <f t="shared" si="409"/>
        <v>2</v>
      </c>
      <c r="F3758" s="29">
        <f t="shared" si="410"/>
        <v>16</v>
      </c>
      <c r="G3758" s="29">
        <f t="shared" si="411"/>
        <v>1</v>
      </c>
      <c r="H3758" s="29" t="str">
        <f t="shared" si="412"/>
        <v>Pazartesi</v>
      </c>
    </row>
    <row r="3759" spans="1:8" ht="10.5" customHeight="1" x14ac:dyDescent="0.25">
      <c r="A3759" s="28">
        <v>45762</v>
      </c>
      <c r="B3759" s="29">
        <f t="shared" si="406"/>
        <v>2025</v>
      </c>
      <c r="C3759" s="29">
        <f t="shared" si="407"/>
        <v>4</v>
      </c>
      <c r="D3759" s="29" t="str">
        <f t="shared" si="408"/>
        <v>Nisan</v>
      </c>
      <c r="E3759" s="29">
        <f t="shared" si="409"/>
        <v>2</v>
      </c>
      <c r="F3759" s="29">
        <f t="shared" si="410"/>
        <v>16</v>
      </c>
      <c r="G3759" s="29">
        <f t="shared" si="411"/>
        <v>2</v>
      </c>
      <c r="H3759" s="29" t="str">
        <f t="shared" si="412"/>
        <v>Salı</v>
      </c>
    </row>
    <row r="3760" spans="1:8" ht="10.5" customHeight="1" x14ac:dyDescent="0.25">
      <c r="A3760" s="28">
        <v>45763</v>
      </c>
      <c r="B3760" s="29">
        <f t="shared" si="406"/>
        <v>2025</v>
      </c>
      <c r="C3760" s="29">
        <f t="shared" si="407"/>
        <v>4</v>
      </c>
      <c r="D3760" s="29" t="str">
        <f t="shared" si="408"/>
        <v>Nisan</v>
      </c>
      <c r="E3760" s="29">
        <f t="shared" si="409"/>
        <v>2</v>
      </c>
      <c r="F3760" s="29">
        <f t="shared" si="410"/>
        <v>16</v>
      </c>
      <c r="G3760" s="29">
        <f t="shared" si="411"/>
        <v>3</v>
      </c>
      <c r="H3760" s="29" t="str">
        <f t="shared" si="412"/>
        <v>Çarşamba</v>
      </c>
    </row>
    <row r="3761" spans="1:8" ht="10.5" customHeight="1" x14ac:dyDescent="0.25">
      <c r="A3761" s="28">
        <v>45764</v>
      </c>
      <c r="B3761" s="29">
        <f t="shared" si="406"/>
        <v>2025</v>
      </c>
      <c r="C3761" s="29">
        <f t="shared" si="407"/>
        <v>4</v>
      </c>
      <c r="D3761" s="29" t="str">
        <f t="shared" si="408"/>
        <v>Nisan</v>
      </c>
      <c r="E3761" s="29">
        <f t="shared" si="409"/>
        <v>2</v>
      </c>
      <c r="F3761" s="29">
        <f t="shared" si="410"/>
        <v>16</v>
      </c>
      <c r="G3761" s="29">
        <f t="shared" si="411"/>
        <v>4</v>
      </c>
      <c r="H3761" s="29" t="str">
        <f t="shared" si="412"/>
        <v>Perşembe</v>
      </c>
    </row>
    <row r="3762" spans="1:8" ht="10.5" customHeight="1" x14ac:dyDescent="0.25">
      <c r="A3762" s="28">
        <v>45765</v>
      </c>
      <c r="B3762" s="29">
        <f t="shared" si="406"/>
        <v>2025</v>
      </c>
      <c r="C3762" s="29">
        <f t="shared" si="407"/>
        <v>4</v>
      </c>
      <c r="D3762" s="29" t="str">
        <f t="shared" si="408"/>
        <v>Nisan</v>
      </c>
      <c r="E3762" s="29">
        <f t="shared" si="409"/>
        <v>2</v>
      </c>
      <c r="F3762" s="29">
        <f t="shared" si="410"/>
        <v>16</v>
      </c>
      <c r="G3762" s="29">
        <f t="shared" si="411"/>
        <v>5</v>
      </c>
      <c r="H3762" s="29" t="str">
        <f t="shared" si="412"/>
        <v>Cuma</v>
      </c>
    </row>
    <row r="3763" spans="1:8" ht="10.5" customHeight="1" x14ac:dyDescent="0.25">
      <c r="A3763" s="28">
        <v>45766</v>
      </c>
      <c r="B3763" s="29">
        <f t="shared" si="406"/>
        <v>2025</v>
      </c>
      <c r="C3763" s="29">
        <f t="shared" si="407"/>
        <v>4</v>
      </c>
      <c r="D3763" s="29" t="str">
        <f t="shared" si="408"/>
        <v>Nisan</v>
      </c>
      <c r="E3763" s="29">
        <f t="shared" si="409"/>
        <v>2</v>
      </c>
      <c r="F3763" s="29">
        <f t="shared" si="410"/>
        <v>16</v>
      </c>
      <c r="G3763" s="29">
        <f t="shared" si="411"/>
        <v>6</v>
      </c>
      <c r="H3763" s="29" t="str">
        <f t="shared" si="412"/>
        <v>Cumartesi</v>
      </c>
    </row>
    <row r="3764" spans="1:8" ht="10.5" customHeight="1" x14ac:dyDescent="0.25">
      <c r="A3764" s="28">
        <v>45767</v>
      </c>
      <c r="B3764" s="29">
        <f t="shared" si="406"/>
        <v>2025</v>
      </c>
      <c r="C3764" s="29">
        <f t="shared" si="407"/>
        <v>4</v>
      </c>
      <c r="D3764" s="29" t="str">
        <f t="shared" si="408"/>
        <v>Nisan</v>
      </c>
      <c r="E3764" s="29">
        <f t="shared" si="409"/>
        <v>2</v>
      </c>
      <c r="F3764" s="29">
        <f t="shared" si="410"/>
        <v>16</v>
      </c>
      <c r="G3764" s="29">
        <f t="shared" si="411"/>
        <v>7</v>
      </c>
      <c r="H3764" s="29" t="str">
        <f t="shared" si="412"/>
        <v>Pazar</v>
      </c>
    </row>
    <row r="3765" spans="1:8" ht="10.5" customHeight="1" x14ac:dyDescent="0.25">
      <c r="A3765" s="28">
        <v>45768</v>
      </c>
      <c r="B3765" s="29">
        <f t="shared" si="406"/>
        <v>2025</v>
      </c>
      <c r="C3765" s="29">
        <f t="shared" si="407"/>
        <v>4</v>
      </c>
      <c r="D3765" s="29" t="str">
        <f t="shared" si="408"/>
        <v>Nisan</v>
      </c>
      <c r="E3765" s="29">
        <f t="shared" si="409"/>
        <v>2</v>
      </c>
      <c r="F3765" s="29">
        <f t="shared" si="410"/>
        <v>17</v>
      </c>
      <c r="G3765" s="29">
        <f t="shared" si="411"/>
        <v>1</v>
      </c>
      <c r="H3765" s="29" t="str">
        <f t="shared" si="412"/>
        <v>Pazartesi</v>
      </c>
    </row>
    <row r="3766" spans="1:8" ht="10.5" customHeight="1" x14ac:dyDescent="0.25">
      <c r="A3766" s="28">
        <v>45769</v>
      </c>
      <c r="B3766" s="29">
        <f t="shared" si="406"/>
        <v>2025</v>
      </c>
      <c r="C3766" s="29">
        <f t="shared" si="407"/>
        <v>4</v>
      </c>
      <c r="D3766" s="29" t="str">
        <f t="shared" si="408"/>
        <v>Nisan</v>
      </c>
      <c r="E3766" s="29">
        <f t="shared" si="409"/>
        <v>2</v>
      </c>
      <c r="F3766" s="29">
        <f t="shared" si="410"/>
        <v>17</v>
      </c>
      <c r="G3766" s="29">
        <f t="shared" si="411"/>
        <v>2</v>
      </c>
      <c r="H3766" s="29" t="str">
        <f t="shared" si="412"/>
        <v>Salı</v>
      </c>
    </row>
    <row r="3767" spans="1:8" ht="10.5" customHeight="1" x14ac:dyDescent="0.25">
      <c r="A3767" s="28">
        <v>45770</v>
      </c>
      <c r="B3767" s="29">
        <f t="shared" si="406"/>
        <v>2025</v>
      </c>
      <c r="C3767" s="29">
        <f t="shared" si="407"/>
        <v>4</v>
      </c>
      <c r="D3767" s="29" t="str">
        <f t="shared" si="408"/>
        <v>Nisan</v>
      </c>
      <c r="E3767" s="29">
        <f t="shared" si="409"/>
        <v>2</v>
      </c>
      <c r="F3767" s="29">
        <f t="shared" si="410"/>
        <v>17</v>
      </c>
      <c r="G3767" s="29">
        <f t="shared" si="411"/>
        <v>3</v>
      </c>
      <c r="H3767" s="29" t="str">
        <f t="shared" si="412"/>
        <v>Çarşamba</v>
      </c>
    </row>
    <row r="3768" spans="1:8" ht="10.5" customHeight="1" x14ac:dyDescent="0.25">
      <c r="A3768" s="28">
        <v>45771</v>
      </c>
      <c r="B3768" s="29">
        <f t="shared" si="406"/>
        <v>2025</v>
      </c>
      <c r="C3768" s="29">
        <f t="shared" si="407"/>
        <v>4</v>
      </c>
      <c r="D3768" s="29" t="str">
        <f t="shared" si="408"/>
        <v>Nisan</v>
      </c>
      <c r="E3768" s="29">
        <f t="shared" si="409"/>
        <v>2</v>
      </c>
      <c r="F3768" s="29">
        <f t="shared" si="410"/>
        <v>17</v>
      </c>
      <c r="G3768" s="29">
        <f t="shared" si="411"/>
        <v>4</v>
      </c>
      <c r="H3768" s="29" t="str">
        <f t="shared" si="412"/>
        <v>Perşembe</v>
      </c>
    </row>
    <row r="3769" spans="1:8" ht="10.5" customHeight="1" x14ac:dyDescent="0.25">
      <c r="A3769" s="28">
        <v>45772</v>
      </c>
      <c r="B3769" s="29">
        <f t="shared" si="406"/>
        <v>2025</v>
      </c>
      <c r="C3769" s="29">
        <f t="shared" si="407"/>
        <v>4</v>
      </c>
      <c r="D3769" s="29" t="str">
        <f t="shared" si="408"/>
        <v>Nisan</v>
      </c>
      <c r="E3769" s="29">
        <f t="shared" si="409"/>
        <v>2</v>
      </c>
      <c r="F3769" s="29">
        <f t="shared" si="410"/>
        <v>17</v>
      </c>
      <c r="G3769" s="29">
        <f t="shared" si="411"/>
        <v>5</v>
      </c>
      <c r="H3769" s="29" t="str">
        <f t="shared" si="412"/>
        <v>Cuma</v>
      </c>
    </row>
    <row r="3770" spans="1:8" ht="10.5" customHeight="1" x14ac:dyDescent="0.25">
      <c r="A3770" s="28">
        <v>45773</v>
      </c>
      <c r="B3770" s="29">
        <f t="shared" si="406"/>
        <v>2025</v>
      </c>
      <c r="C3770" s="29">
        <f t="shared" si="407"/>
        <v>4</v>
      </c>
      <c r="D3770" s="29" t="str">
        <f t="shared" si="408"/>
        <v>Nisan</v>
      </c>
      <c r="E3770" s="29">
        <f t="shared" si="409"/>
        <v>2</v>
      </c>
      <c r="F3770" s="29">
        <f t="shared" si="410"/>
        <v>17</v>
      </c>
      <c r="G3770" s="29">
        <f t="shared" si="411"/>
        <v>6</v>
      </c>
      <c r="H3770" s="29" t="str">
        <f t="shared" si="412"/>
        <v>Cumartesi</v>
      </c>
    </row>
    <row r="3771" spans="1:8" ht="10.5" customHeight="1" x14ac:dyDescent="0.25">
      <c r="A3771" s="28">
        <v>45774</v>
      </c>
      <c r="B3771" s="29">
        <f t="shared" si="406"/>
        <v>2025</v>
      </c>
      <c r="C3771" s="29">
        <f t="shared" si="407"/>
        <v>4</v>
      </c>
      <c r="D3771" s="29" t="str">
        <f t="shared" si="408"/>
        <v>Nisan</v>
      </c>
      <c r="E3771" s="29">
        <f t="shared" si="409"/>
        <v>2</v>
      </c>
      <c r="F3771" s="29">
        <f t="shared" si="410"/>
        <v>17</v>
      </c>
      <c r="G3771" s="29">
        <f t="shared" si="411"/>
        <v>7</v>
      </c>
      <c r="H3771" s="29" t="str">
        <f t="shared" si="412"/>
        <v>Pazar</v>
      </c>
    </row>
    <row r="3772" spans="1:8" ht="10.5" customHeight="1" x14ac:dyDescent="0.25">
      <c r="A3772" s="28">
        <v>45775</v>
      </c>
      <c r="B3772" s="29">
        <f t="shared" si="406"/>
        <v>2025</v>
      </c>
      <c r="C3772" s="29">
        <f t="shared" si="407"/>
        <v>4</v>
      </c>
      <c r="D3772" s="29" t="str">
        <f t="shared" si="408"/>
        <v>Nisan</v>
      </c>
      <c r="E3772" s="29">
        <f t="shared" si="409"/>
        <v>2</v>
      </c>
      <c r="F3772" s="29">
        <f t="shared" si="410"/>
        <v>18</v>
      </c>
      <c r="G3772" s="29">
        <f t="shared" si="411"/>
        <v>1</v>
      </c>
      <c r="H3772" s="29" t="str">
        <f t="shared" si="412"/>
        <v>Pazartesi</v>
      </c>
    </row>
    <row r="3773" spans="1:8" ht="10.5" customHeight="1" x14ac:dyDescent="0.25">
      <c r="A3773" s="28">
        <v>45776</v>
      </c>
      <c r="B3773" s="29">
        <f t="shared" si="406"/>
        <v>2025</v>
      </c>
      <c r="C3773" s="29">
        <f t="shared" si="407"/>
        <v>4</v>
      </c>
      <c r="D3773" s="29" t="str">
        <f t="shared" si="408"/>
        <v>Nisan</v>
      </c>
      <c r="E3773" s="29">
        <f t="shared" si="409"/>
        <v>2</v>
      </c>
      <c r="F3773" s="29">
        <f t="shared" si="410"/>
        <v>18</v>
      </c>
      <c r="G3773" s="29">
        <f t="shared" si="411"/>
        <v>2</v>
      </c>
      <c r="H3773" s="29" t="str">
        <f t="shared" si="412"/>
        <v>Salı</v>
      </c>
    </row>
    <row r="3774" spans="1:8" ht="10.5" customHeight="1" x14ac:dyDescent="0.25">
      <c r="A3774" s="28">
        <v>45777</v>
      </c>
      <c r="B3774" s="29">
        <f t="shared" si="406"/>
        <v>2025</v>
      </c>
      <c r="C3774" s="29">
        <f t="shared" si="407"/>
        <v>4</v>
      </c>
      <c r="D3774" s="29" t="str">
        <f t="shared" si="408"/>
        <v>Nisan</v>
      </c>
      <c r="E3774" s="29">
        <f t="shared" si="409"/>
        <v>2</v>
      </c>
      <c r="F3774" s="29">
        <f t="shared" si="410"/>
        <v>18</v>
      </c>
      <c r="G3774" s="29">
        <f t="shared" si="411"/>
        <v>3</v>
      </c>
      <c r="H3774" s="29" t="str">
        <f t="shared" si="412"/>
        <v>Çarşamba</v>
      </c>
    </row>
    <row r="3775" spans="1:8" ht="10.5" customHeight="1" x14ac:dyDescent="0.25">
      <c r="A3775" s="28">
        <v>45778</v>
      </c>
      <c r="B3775" s="29">
        <f t="shared" si="406"/>
        <v>2025</v>
      </c>
      <c r="C3775" s="29">
        <f t="shared" si="407"/>
        <v>5</v>
      </c>
      <c r="D3775" s="29" t="str">
        <f t="shared" si="408"/>
        <v>Mayıs</v>
      </c>
      <c r="E3775" s="29">
        <f t="shared" si="409"/>
        <v>2</v>
      </c>
      <c r="F3775" s="29">
        <f t="shared" si="410"/>
        <v>18</v>
      </c>
      <c r="G3775" s="29">
        <f t="shared" si="411"/>
        <v>4</v>
      </c>
      <c r="H3775" s="29" t="str">
        <f t="shared" si="412"/>
        <v>Perşembe</v>
      </c>
    </row>
    <row r="3776" spans="1:8" ht="10.5" customHeight="1" x14ac:dyDescent="0.25">
      <c r="A3776" s="28">
        <v>45779</v>
      </c>
      <c r="B3776" s="29">
        <f t="shared" si="406"/>
        <v>2025</v>
      </c>
      <c r="C3776" s="29">
        <f t="shared" si="407"/>
        <v>5</v>
      </c>
      <c r="D3776" s="29" t="str">
        <f t="shared" si="408"/>
        <v>Mayıs</v>
      </c>
      <c r="E3776" s="29">
        <f t="shared" si="409"/>
        <v>2</v>
      </c>
      <c r="F3776" s="29">
        <f t="shared" si="410"/>
        <v>18</v>
      </c>
      <c r="G3776" s="29">
        <f t="shared" si="411"/>
        <v>5</v>
      </c>
      <c r="H3776" s="29" t="str">
        <f t="shared" si="412"/>
        <v>Cuma</v>
      </c>
    </row>
    <row r="3777" spans="1:8" ht="10.5" customHeight="1" x14ac:dyDescent="0.25">
      <c r="A3777" s="28">
        <v>45780</v>
      </c>
      <c r="B3777" s="29">
        <f t="shared" si="406"/>
        <v>2025</v>
      </c>
      <c r="C3777" s="29">
        <f t="shared" si="407"/>
        <v>5</v>
      </c>
      <c r="D3777" s="29" t="str">
        <f t="shared" si="408"/>
        <v>Mayıs</v>
      </c>
      <c r="E3777" s="29">
        <f t="shared" si="409"/>
        <v>2</v>
      </c>
      <c r="F3777" s="29">
        <f t="shared" si="410"/>
        <v>18</v>
      </c>
      <c r="G3777" s="29">
        <f t="shared" si="411"/>
        <v>6</v>
      </c>
      <c r="H3777" s="29" t="str">
        <f t="shared" si="412"/>
        <v>Cumartesi</v>
      </c>
    </row>
    <row r="3778" spans="1:8" ht="10.5" customHeight="1" x14ac:dyDescent="0.25">
      <c r="A3778" s="28">
        <v>45781</v>
      </c>
      <c r="B3778" s="29">
        <f t="shared" ref="B3778:B3841" si="413">IF(A3778="","",YEAR(A3778))</f>
        <v>2025</v>
      </c>
      <c r="C3778" s="29">
        <f t="shared" ref="C3778:C3841" si="414">IF(A3778="","",MONTH(A3778))</f>
        <v>5</v>
      </c>
      <c r="D3778" s="29" t="str">
        <f t="shared" ref="D3778:D3841" si="415">IF(A3778="","",CHOOSE(MONTH(A3778),"Ocak","Şubat","Mart","Nisan","Mayıs","Haziran","Temmuz","Ağustos","Eylül","Ekim","Kasım","Aralık"))</f>
        <v>Mayıs</v>
      </c>
      <c r="E3778" s="29">
        <f t="shared" ref="E3778:E3841" si="416">IF(A3778="","",ROUNDUP(MONTH(A3778)/3,0))</f>
        <v>2</v>
      </c>
      <c r="F3778" s="29">
        <f t="shared" ref="F3778:F3841" si="417">IF(A3778="","",WEEKNUM(A3778,2))</f>
        <v>18</v>
      </c>
      <c r="G3778" s="29">
        <f t="shared" ref="G3778:G3841" si="418">IF(A3778="","",WEEKDAY(A3778,2))</f>
        <v>7</v>
      </c>
      <c r="H3778" s="29" t="str">
        <f t="shared" ref="H3778:H3841" si="419">IF(A3778="","",CHOOSE(WEEKDAY(A3778,2),"Pazartesi","Salı","Çarşamba","Perşembe","Cuma","Cumartesi","Pazar"))</f>
        <v>Pazar</v>
      </c>
    </row>
    <row r="3779" spans="1:8" ht="10.5" customHeight="1" x14ac:dyDescent="0.25">
      <c r="A3779" s="28">
        <v>45782</v>
      </c>
      <c r="B3779" s="29">
        <f t="shared" si="413"/>
        <v>2025</v>
      </c>
      <c r="C3779" s="29">
        <f t="shared" si="414"/>
        <v>5</v>
      </c>
      <c r="D3779" s="29" t="str">
        <f t="shared" si="415"/>
        <v>Mayıs</v>
      </c>
      <c r="E3779" s="29">
        <f t="shared" si="416"/>
        <v>2</v>
      </c>
      <c r="F3779" s="29">
        <f t="shared" si="417"/>
        <v>19</v>
      </c>
      <c r="G3779" s="29">
        <f t="shared" si="418"/>
        <v>1</v>
      </c>
      <c r="H3779" s="29" t="str">
        <f t="shared" si="419"/>
        <v>Pazartesi</v>
      </c>
    </row>
    <row r="3780" spans="1:8" ht="10.5" customHeight="1" x14ac:dyDescent="0.25">
      <c r="A3780" s="28">
        <v>45783</v>
      </c>
      <c r="B3780" s="29">
        <f t="shared" si="413"/>
        <v>2025</v>
      </c>
      <c r="C3780" s="29">
        <f t="shared" si="414"/>
        <v>5</v>
      </c>
      <c r="D3780" s="29" t="str">
        <f t="shared" si="415"/>
        <v>Mayıs</v>
      </c>
      <c r="E3780" s="29">
        <f t="shared" si="416"/>
        <v>2</v>
      </c>
      <c r="F3780" s="29">
        <f t="shared" si="417"/>
        <v>19</v>
      </c>
      <c r="G3780" s="29">
        <f t="shared" si="418"/>
        <v>2</v>
      </c>
      <c r="H3780" s="29" t="str">
        <f t="shared" si="419"/>
        <v>Salı</v>
      </c>
    </row>
    <row r="3781" spans="1:8" ht="10.5" customHeight="1" x14ac:dyDescent="0.25">
      <c r="A3781" s="28">
        <v>45784</v>
      </c>
      <c r="B3781" s="29">
        <f t="shared" si="413"/>
        <v>2025</v>
      </c>
      <c r="C3781" s="29">
        <f t="shared" si="414"/>
        <v>5</v>
      </c>
      <c r="D3781" s="29" t="str">
        <f t="shared" si="415"/>
        <v>Mayıs</v>
      </c>
      <c r="E3781" s="29">
        <f t="shared" si="416"/>
        <v>2</v>
      </c>
      <c r="F3781" s="29">
        <f t="shared" si="417"/>
        <v>19</v>
      </c>
      <c r="G3781" s="29">
        <f t="shared" si="418"/>
        <v>3</v>
      </c>
      <c r="H3781" s="29" t="str">
        <f t="shared" si="419"/>
        <v>Çarşamba</v>
      </c>
    </row>
    <row r="3782" spans="1:8" ht="10.5" customHeight="1" x14ac:dyDescent="0.25">
      <c r="A3782" s="28">
        <v>45785</v>
      </c>
      <c r="B3782" s="29">
        <f t="shared" si="413"/>
        <v>2025</v>
      </c>
      <c r="C3782" s="29">
        <f t="shared" si="414"/>
        <v>5</v>
      </c>
      <c r="D3782" s="29" t="str">
        <f t="shared" si="415"/>
        <v>Mayıs</v>
      </c>
      <c r="E3782" s="29">
        <f t="shared" si="416"/>
        <v>2</v>
      </c>
      <c r="F3782" s="29">
        <f t="shared" si="417"/>
        <v>19</v>
      </c>
      <c r="G3782" s="29">
        <f t="shared" si="418"/>
        <v>4</v>
      </c>
      <c r="H3782" s="29" t="str">
        <f t="shared" si="419"/>
        <v>Perşembe</v>
      </c>
    </row>
    <row r="3783" spans="1:8" ht="10.5" customHeight="1" x14ac:dyDescent="0.25">
      <c r="A3783" s="28">
        <v>45786</v>
      </c>
      <c r="B3783" s="29">
        <f t="shared" si="413"/>
        <v>2025</v>
      </c>
      <c r="C3783" s="29">
        <f t="shared" si="414"/>
        <v>5</v>
      </c>
      <c r="D3783" s="29" t="str">
        <f t="shared" si="415"/>
        <v>Mayıs</v>
      </c>
      <c r="E3783" s="29">
        <f t="shared" si="416"/>
        <v>2</v>
      </c>
      <c r="F3783" s="29">
        <f t="shared" si="417"/>
        <v>19</v>
      </c>
      <c r="G3783" s="29">
        <f t="shared" si="418"/>
        <v>5</v>
      </c>
      <c r="H3783" s="29" t="str">
        <f t="shared" si="419"/>
        <v>Cuma</v>
      </c>
    </row>
    <row r="3784" spans="1:8" ht="10.5" customHeight="1" x14ac:dyDescent="0.25">
      <c r="A3784" s="28">
        <v>45787</v>
      </c>
      <c r="B3784" s="29">
        <f t="shared" si="413"/>
        <v>2025</v>
      </c>
      <c r="C3784" s="29">
        <f t="shared" si="414"/>
        <v>5</v>
      </c>
      <c r="D3784" s="29" t="str">
        <f t="shared" si="415"/>
        <v>Mayıs</v>
      </c>
      <c r="E3784" s="29">
        <f t="shared" si="416"/>
        <v>2</v>
      </c>
      <c r="F3784" s="29">
        <f t="shared" si="417"/>
        <v>19</v>
      </c>
      <c r="G3784" s="29">
        <f t="shared" si="418"/>
        <v>6</v>
      </c>
      <c r="H3784" s="29" t="str">
        <f t="shared" si="419"/>
        <v>Cumartesi</v>
      </c>
    </row>
    <row r="3785" spans="1:8" ht="10.5" customHeight="1" x14ac:dyDescent="0.25">
      <c r="A3785" s="28">
        <v>45788</v>
      </c>
      <c r="B3785" s="29">
        <f t="shared" si="413"/>
        <v>2025</v>
      </c>
      <c r="C3785" s="29">
        <f t="shared" si="414"/>
        <v>5</v>
      </c>
      <c r="D3785" s="29" t="str">
        <f t="shared" si="415"/>
        <v>Mayıs</v>
      </c>
      <c r="E3785" s="29">
        <f t="shared" si="416"/>
        <v>2</v>
      </c>
      <c r="F3785" s="29">
        <f t="shared" si="417"/>
        <v>19</v>
      </c>
      <c r="G3785" s="29">
        <f t="shared" si="418"/>
        <v>7</v>
      </c>
      <c r="H3785" s="29" t="str">
        <f t="shared" si="419"/>
        <v>Pazar</v>
      </c>
    </row>
    <row r="3786" spans="1:8" ht="10.5" customHeight="1" x14ac:dyDescent="0.25">
      <c r="A3786" s="28">
        <v>45789</v>
      </c>
      <c r="B3786" s="29">
        <f t="shared" si="413"/>
        <v>2025</v>
      </c>
      <c r="C3786" s="29">
        <f t="shared" si="414"/>
        <v>5</v>
      </c>
      <c r="D3786" s="29" t="str">
        <f t="shared" si="415"/>
        <v>Mayıs</v>
      </c>
      <c r="E3786" s="29">
        <f t="shared" si="416"/>
        <v>2</v>
      </c>
      <c r="F3786" s="29">
        <f t="shared" si="417"/>
        <v>20</v>
      </c>
      <c r="G3786" s="29">
        <f t="shared" si="418"/>
        <v>1</v>
      </c>
      <c r="H3786" s="29" t="str">
        <f t="shared" si="419"/>
        <v>Pazartesi</v>
      </c>
    </row>
    <row r="3787" spans="1:8" ht="10.5" customHeight="1" x14ac:dyDescent="0.25">
      <c r="A3787" s="28">
        <v>45790</v>
      </c>
      <c r="B3787" s="29">
        <f t="shared" si="413"/>
        <v>2025</v>
      </c>
      <c r="C3787" s="29">
        <f t="shared" si="414"/>
        <v>5</v>
      </c>
      <c r="D3787" s="29" t="str">
        <f t="shared" si="415"/>
        <v>Mayıs</v>
      </c>
      <c r="E3787" s="29">
        <f t="shared" si="416"/>
        <v>2</v>
      </c>
      <c r="F3787" s="29">
        <f t="shared" si="417"/>
        <v>20</v>
      </c>
      <c r="G3787" s="29">
        <f t="shared" si="418"/>
        <v>2</v>
      </c>
      <c r="H3787" s="29" t="str">
        <f t="shared" si="419"/>
        <v>Salı</v>
      </c>
    </row>
    <row r="3788" spans="1:8" ht="10.5" customHeight="1" x14ac:dyDescent="0.25">
      <c r="A3788" s="28">
        <v>45791</v>
      </c>
      <c r="B3788" s="29">
        <f t="shared" si="413"/>
        <v>2025</v>
      </c>
      <c r="C3788" s="29">
        <f t="shared" si="414"/>
        <v>5</v>
      </c>
      <c r="D3788" s="29" t="str">
        <f t="shared" si="415"/>
        <v>Mayıs</v>
      </c>
      <c r="E3788" s="29">
        <f t="shared" si="416"/>
        <v>2</v>
      </c>
      <c r="F3788" s="29">
        <f t="shared" si="417"/>
        <v>20</v>
      </c>
      <c r="G3788" s="29">
        <f t="shared" si="418"/>
        <v>3</v>
      </c>
      <c r="H3788" s="29" t="str">
        <f t="shared" si="419"/>
        <v>Çarşamba</v>
      </c>
    </row>
    <row r="3789" spans="1:8" ht="10.5" customHeight="1" x14ac:dyDescent="0.25">
      <c r="A3789" s="28">
        <v>45792</v>
      </c>
      <c r="B3789" s="29">
        <f t="shared" si="413"/>
        <v>2025</v>
      </c>
      <c r="C3789" s="29">
        <f t="shared" si="414"/>
        <v>5</v>
      </c>
      <c r="D3789" s="29" t="str">
        <f t="shared" si="415"/>
        <v>Mayıs</v>
      </c>
      <c r="E3789" s="29">
        <f t="shared" si="416"/>
        <v>2</v>
      </c>
      <c r="F3789" s="29">
        <f t="shared" si="417"/>
        <v>20</v>
      </c>
      <c r="G3789" s="29">
        <f t="shared" si="418"/>
        <v>4</v>
      </c>
      <c r="H3789" s="29" t="str">
        <f t="shared" si="419"/>
        <v>Perşembe</v>
      </c>
    </row>
    <row r="3790" spans="1:8" ht="10.5" customHeight="1" x14ac:dyDescent="0.25">
      <c r="A3790" s="28">
        <v>45793</v>
      </c>
      <c r="B3790" s="29">
        <f t="shared" si="413"/>
        <v>2025</v>
      </c>
      <c r="C3790" s="29">
        <f t="shared" si="414"/>
        <v>5</v>
      </c>
      <c r="D3790" s="29" t="str">
        <f t="shared" si="415"/>
        <v>Mayıs</v>
      </c>
      <c r="E3790" s="29">
        <f t="shared" si="416"/>
        <v>2</v>
      </c>
      <c r="F3790" s="29">
        <f t="shared" si="417"/>
        <v>20</v>
      </c>
      <c r="G3790" s="29">
        <f t="shared" si="418"/>
        <v>5</v>
      </c>
      <c r="H3790" s="29" t="str">
        <f t="shared" si="419"/>
        <v>Cuma</v>
      </c>
    </row>
    <row r="3791" spans="1:8" ht="10.5" customHeight="1" x14ac:dyDescent="0.25">
      <c r="A3791" s="28">
        <v>45794</v>
      </c>
      <c r="B3791" s="29">
        <f t="shared" si="413"/>
        <v>2025</v>
      </c>
      <c r="C3791" s="29">
        <f t="shared" si="414"/>
        <v>5</v>
      </c>
      <c r="D3791" s="29" t="str">
        <f t="shared" si="415"/>
        <v>Mayıs</v>
      </c>
      <c r="E3791" s="29">
        <f t="shared" si="416"/>
        <v>2</v>
      </c>
      <c r="F3791" s="29">
        <f t="shared" si="417"/>
        <v>20</v>
      </c>
      <c r="G3791" s="29">
        <f t="shared" si="418"/>
        <v>6</v>
      </c>
      <c r="H3791" s="29" t="str">
        <f t="shared" si="419"/>
        <v>Cumartesi</v>
      </c>
    </row>
    <row r="3792" spans="1:8" ht="10.5" customHeight="1" x14ac:dyDescent="0.25">
      <c r="A3792" s="28">
        <v>45795</v>
      </c>
      <c r="B3792" s="29">
        <f t="shared" si="413"/>
        <v>2025</v>
      </c>
      <c r="C3792" s="29">
        <f t="shared" si="414"/>
        <v>5</v>
      </c>
      <c r="D3792" s="29" t="str">
        <f t="shared" si="415"/>
        <v>Mayıs</v>
      </c>
      <c r="E3792" s="29">
        <f t="shared" si="416"/>
        <v>2</v>
      </c>
      <c r="F3792" s="29">
        <f t="shared" si="417"/>
        <v>20</v>
      </c>
      <c r="G3792" s="29">
        <f t="shared" si="418"/>
        <v>7</v>
      </c>
      <c r="H3792" s="29" t="str">
        <f t="shared" si="419"/>
        <v>Pazar</v>
      </c>
    </row>
    <row r="3793" spans="1:8" ht="10.5" customHeight="1" x14ac:dyDescent="0.25">
      <c r="A3793" s="28">
        <v>45796</v>
      </c>
      <c r="B3793" s="29">
        <f t="shared" si="413"/>
        <v>2025</v>
      </c>
      <c r="C3793" s="29">
        <f t="shared" si="414"/>
        <v>5</v>
      </c>
      <c r="D3793" s="29" t="str">
        <f t="shared" si="415"/>
        <v>Mayıs</v>
      </c>
      <c r="E3793" s="29">
        <f t="shared" si="416"/>
        <v>2</v>
      </c>
      <c r="F3793" s="29">
        <f t="shared" si="417"/>
        <v>21</v>
      </c>
      <c r="G3793" s="29">
        <f t="shared" si="418"/>
        <v>1</v>
      </c>
      <c r="H3793" s="29" t="str">
        <f t="shared" si="419"/>
        <v>Pazartesi</v>
      </c>
    </row>
    <row r="3794" spans="1:8" ht="10.5" customHeight="1" x14ac:dyDescent="0.25">
      <c r="A3794" s="28">
        <v>45797</v>
      </c>
      <c r="B3794" s="29">
        <f t="shared" si="413"/>
        <v>2025</v>
      </c>
      <c r="C3794" s="29">
        <f t="shared" si="414"/>
        <v>5</v>
      </c>
      <c r="D3794" s="29" t="str">
        <f t="shared" si="415"/>
        <v>Mayıs</v>
      </c>
      <c r="E3794" s="29">
        <f t="shared" si="416"/>
        <v>2</v>
      </c>
      <c r="F3794" s="29">
        <f t="shared" si="417"/>
        <v>21</v>
      </c>
      <c r="G3794" s="29">
        <f t="shared" si="418"/>
        <v>2</v>
      </c>
      <c r="H3794" s="29" t="str">
        <f t="shared" si="419"/>
        <v>Salı</v>
      </c>
    </row>
    <row r="3795" spans="1:8" ht="10.5" customHeight="1" x14ac:dyDescent="0.25">
      <c r="A3795" s="28">
        <v>45798</v>
      </c>
      <c r="B3795" s="29">
        <f t="shared" si="413"/>
        <v>2025</v>
      </c>
      <c r="C3795" s="29">
        <f t="shared" si="414"/>
        <v>5</v>
      </c>
      <c r="D3795" s="29" t="str">
        <f t="shared" si="415"/>
        <v>Mayıs</v>
      </c>
      <c r="E3795" s="29">
        <f t="shared" si="416"/>
        <v>2</v>
      </c>
      <c r="F3795" s="29">
        <f t="shared" si="417"/>
        <v>21</v>
      </c>
      <c r="G3795" s="29">
        <f t="shared" si="418"/>
        <v>3</v>
      </c>
      <c r="H3795" s="29" t="str">
        <f t="shared" si="419"/>
        <v>Çarşamba</v>
      </c>
    </row>
    <row r="3796" spans="1:8" ht="10.5" customHeight="1" x14ac:dyDescent="0.25">
      <c r="A3796" s="28">
        <v>45799</v>
      </c>
      <c r="B3796" s="29">
        <f t="shared" si="413"/>
        <v>2025</v>
      </c>
      <c r="C3796" s="29">
        <f t="shared" si="414"/>
        <v>5</v>
      </c>
      <c r="D3796" s="29" t="str">
        <f t="shared" si="415"/>
        <v>Mayıs</v>
      </c>
      <c r="E3796" s="29">
        <f t="shared" si="416"/>
        <v>2</v>
      </c>
      <c r="F3796" s="29">
        <f t="shared" si="417"/>
        <v>21</v>
      </c>
      <c r="G3796" s="29">
        <f t="shared" si="418"/>
        <v>4</v>
      </c>
      <c r="H3796" s="29" t="str">
        <f t="shared" si="419"/>
        <v>Perşembe</v>
      </c>
    </row>
    <row r="3797" spans="1:8" ht="10.5" customHeight="1" x14ac:dyDescent="0.25">
      <c r="A3797" s="28">
        <v>45800</v>
      </c>
      <c r="B3797" s="29">
        <f t="shared" si="413"/>
        <v>2025</v>
      </c>
      <c r="C3797" s="29">
        <f t="shared" si="414"/>
        <v>5</v>
      </c>
      <c r="D3797" s="29" t="str">
        <f t="shared" si="415"/>
        <v>Mayıs</v>
      </c>
      <c r="E3797" s="29">
        <f t="shared" si="416"/>
        <v>2</v>
      </c>
      <c r="F3797" s="29">
        <f t="shared" si="417"/>
        <v>21</v>
      </c>
      <c r="G3797" s="29">
        <f t="shared" si="418"/>
        <v>5</v>
      </c>
      <c r="H3797" s="29" t="str">
        <f t="shared" si="419"/>
        <v>Cuma</v>
      </c>
    </row>
    <row r="3798" spans="1:8" ht="10.5" customHeight="1" x14ac:dyDescent="0.25">
      <c r="A3798" s="28">
        <v>45801</v>
      </c>
      <c r="B3798" s="29">
        <f t="shared" si="413"/>
        <v>2025</v>
      </c>
      <c r="C3798" s="29">
        <f t="shared" si="414"/>
        <v>5</v>
      </c>
      <c r="D3798" s="29" t="str">
        <f t="shared" si="415"/>
        <v>Mayıs</v>
      </c>
      <c r="E3798" s="29">
        <f t="shared" si="416"/>
        <v>2</v>
      </c>
      <c r="F3798" s="29">
        <f t="shared" si="417"/>
        <v>21</v>
      </c>
      <c r="G3798" s="29">
        <f t="shared" si="418"/>
        <v>6</v>
      </c>
      <c r="H3798" s="29" t="str">
        <f t="shared" si="419"/>
        <v>Cumartesi</v>
      </c>
    </row>
    <row r="3799" spans="1:8" ht="10.5" customHeight="1" x14ac:dyDescent="0.25">
      <c r="A3799" s="28">
        <v>45802</v>
      </c>
      <c r="B3799" s="29">
        <f t="shared" si="413"/>
        <v>2025</v>
      </c>
      <c r="C3799" s="29">
        <f t="shared" si="414"/>
        <v>5</v>
      </c>
      <c r="D3799" s="29" t="str">
        <f t="shared" si="415"/>
        <v>Mayıs</v>
      </c>
      <c r="E3799" s="29">
        <f t="shared" si="416"/>
        <v>2</v>
      </c>
      <c r="F3799" s="29">
        <f t="shared" si="417"/>
        <v>21</v>
      </c>
      <c r="G3799" s="29">
        <f t="shared" si="418"/>
        <v>7</v>
      </c>
      <c r="H3799" s="29" t="str">
        <f t="shared" si="419"/>
        <v>Pazar</v>
      </c>
    </row>
    <row r="3800" spans="1:8" ht="10.5" customHeight="1" x14ac:dyDescent="0.25">
      <c r="A3800" s="28">
        <v>45803</v>
      </c>
      <c r="B3800" s="29">
        <f t="shared" si="413"/>
        <v>2025</v>
      </c>
      <c r="C3800" s="29">
        <f t="shared" si="414"/>
        <v>5</v>
      </c>
      <c r="D3800" s="29" t="str">
        <f t="shared" si="415"/>
        <v>Mayıs</v>
      </c>
      <c r="E3800" s="29">
        <f t="shared" si="416"/>
        <v>2</v>
      </c>
      <c r="F3800" s="29">
        <f t="shared" si="417"/>
        <v>22</v>
      </c>
      <c r="G3800" s="29">
        <f t="shared" si="418"/>
        <v>1</v>
      </c>
      <c r="H3800" s="29" t="str">
        <f t="shared" si="419"/>
        <v>Pazartesi</v>
      </c>
    </row>
    <row r="3801" spans="1:8" ht="10.5" customHeight="1" x14ac:dyDescent="0.25">
      <c r="A3801" s="28">
        <v>45804</v>
      </c>
      <c r="B3801" s="29">
        <f t="shared" si="413"/>
        <v>2025</v>
      </c>
      <c r="C3801" s="29">
        <f t="shared" si="414"/>
        <v>5</v>
      </c>
      <c r="D3801" s="29" t="str">
        <f t="shared" si="415"/>
        <v>Mayıs</v>
      </c>
      <c r="E3801" s="29">
        <f t="shared" si="416"/>
        <v>2</v>
      </c>
      <c r="F3801" s="29">
        <f t="shared" si="417"/>
        <v>22</v>
      </c>
      <c r="G3801" s="29">
        <f t="shared" si="418"/>
        <v>2</v>
      </c>
      <c r="H3801" s="29" t="str">
        <f t="shared" si="419"/>
        <v>Salı</v>
      </c>
    </row>
    <row r="3802" spans="1:8" ht="10.5" customHeight="1" x14ac:dyDescent="0.25">
      <c r="A3802" s="28">
        <v>45805</v>
      </c>
      <c r="B3802" s="29">
        <f t="shared" si="413"/>
        <v>2025</v>
      </c>
      <c r="C3802" s="29">
        <f t="shared" si="414"/>
        <v>5</v>
      </c>
      <c r="D3802" s="29" t="str">
        <f t="shared" si="415"/>
        <v>Mayıs</v>
      </c>
      <c r="E3802" s="29">
        <f t="shared" si="416"/>
        <v>2</v>
      </c>
      <c r="F3802" s="29">
        <f t="shared" si="417"/>
        <v>22</v>
      </c>
      <c r="G3802" s="29">
        <f t="shared" si="418"/>
        <v>3</v>
      </c>
      <c r="H3802" s="29" t="str">
        <f t="shared" si="419"/>
        <v>Çarşamba</v>
      </c>
    </row>
    <row r="3803" spans="1:8" ht="10.5" customHeight="1" x14ac:dyDescent="0.25">
      <c r="A3803" s="28">
        <v>45806</v>
      </c>
      <c r="B3803" s="29">
        <f t="shared" si="413"/>
        <v>2025</v>
      </c>
      <c r="C3803" s="29">
        <f t="shared" si="414"/>
        <v>5</v>
      </c>
      <c r="D3803" s="29" t="str">
        <f t="shared" si="415"/>
        <v>Mayıs</v>
      </c>
      <c r="E3803" s="29">
        <f t="shared" si="416"/>
        <v>2</v>
      </c>
      <c r="F3803" s="29">
        <f t="shared" si="417"/>
        <v>22</v>
      </c>
      <c r="G3803" s="29">
        <f t="shared" si="418"/>
        <v>4</v>
      </c>
      <c r="H3803" s="29" t="str">
        <f t="shared" si="419"/>
        <v>Perşembe</v>
      </c>
    </row>
    <row r="3804" spans="1:8" ht="10.5" customHeight="1" x14ac:dyDescent="0.25">
      <c r="A3804" s="28">
        <v>45807</v>
      </c>
      <c r="B3804" s="29">
        <f t="shared" si="413"/>
        <v>2025</v>
      </c>
      <c r="C3804" s="29">
        <f t="shared" si="414"/>
        <v>5</v>
      </c>
      <c r="D3804" s="29" t="str">
        <f t="shared" si="415"/>
        <v>Mayıs</v>
      </c>
      <c r="E3804" s="29">
        <f t="shared" si="416"/>
        <v>2</v>
      </c>
      <c r="F3804" s="29">
        <f t="shared" si="417"/>
        <v>22</v>
      </c>
      <c r="G3804" s="29">
        <f t="shared" si="418"/>
        <v>5</v>
      </c>
      <c r="H3804" s="29" t="str">
        <f t="shared" si="419"/>
        <v>Cuma</v>
      </c>
    </row>
    <row r="3805" spans="1:8" ht="10.5" customHeight="1" x14ac:dyDescent="0.25">
      <c r="A3805" s="28">
        <v>45808</v>
      </c>
      <c r="B3805" s="29">
        <f t="shared" si="413"/>
        <v>2025</v>
      </c>
      <c r="C3805" s="29">
        <f t="shared" si="414"/>
        <v>5</v>
      </c>
      <c r="D3805" s="29" t="str">
        <f t="shared" si="415"/>
        <v>Mayıs</v>
      </c>
      <c r="E3805" s="29">
        <f t="shared" si="416"/>
        <v>2</v>
      </c>
      <c r="F3805" s="29">
        <f t="shared" si="417"/>
        <v>22</v>
      </c>
      <c r="G3805" s="29">
        <f t="shared" si="418"/>
        <v>6</v>
      </c>
      <c r="H3805" s="29" t="str">
        <f t="shared" si="419"/>
        <v>Cumartesi</v>
      </c>
    </row>
    <row r="3806" spans="1:8" ht="10.5" customHeight="1" x14ac:dyDescent="0.25">
      <c r="A3806" s="28">
        <v>45809</v>
      </c>
      <c r="B3806" s="29">
        <f t="shared" si="413"/>
        <v>2025</v>
      </c>
      <c r="C3806" s="29">
        <f t="shared" si="414"/>
        <v>6</v>
      </c>
      <c r="D3806" s="29" t="str">
        <f t="shared" si="415"/>
        <v>Haziran</v>
      </c>
      <c r="E3806" s="29">
        <f t="shared" si="416"/>
        <v>2</v>
      </c>
      <c r="F3806" s="29">
        <f t="shared" si="417"/>
        <v>22</v>
      </c>
      <c r="G3806" s="29">
        <f t="shared" si="418"/>
        <v>7</v>
      </c>
      <c r="H3806" s="29" t="str">
        <f t="shared" si="419"/>
        <v>Pazar</v>
      </c>
    </row>
    <row r="3807" spans="1:8" ht="10.5" customHeight="1" x14ac:dyDescent="0.25">
      <c r="A3807" s="28">
        <v>45810</v>
      </c>
      <c r="B3807" s="29">
        <f t="shared" si="413"/>
        <v>2025</v>
      </c>
      <c r="C3807" s="29">
        <f t="shared" si="414"/>
        <v>6</v>
      </c>
      <c r="D3807" s="29" t="str">
        <f t="shared" si="415"/>
        <v>Haziran</v>
      </c>
      <c r="E3807" s="29">
        <f t="shared" si="416"/>
        <v>2</v>
      </c>
      <c r="F3807" s="29">
        <f t="shared" si="417"/>
        <v>23</v>
      </c>
      <c r="G3807" s="29">
        <f t="shared" si="418"/>
        <v>1</v>
      </c>
      <c r="H3807" s="29" t="str">
        <f t="shared" si="419"/>
        <v>Pazartesi</v>
      </c>
    </row>
    <row r="3808" spans="1:8" ht="10.5" customHeight="1" x14ac:dyDescent="0.25">
      <c r="A3808" s="28">
        <v>45811</v>
      </c>
      <c r="B3808" s="29">
        <f t="shared" si="413"/>
        <v>2025</v>
      </c>
      <c r="C3808" s="29">
        <f t="shared" si="414"/>
        <v>6</v>
      </c>
      <c r="D3808" s="29" t="str">
        <f t="shared" si="415"/>
        <v>Haziran</v>
      </c>
      <c r="E3808" s="29">
        <f t="shared" si="416"/>
        <v>2</v>
      </c>
      <c r="F3808" s="29">
        <f t="shared" si="417"/>
        <v>23</v>
      </c>
      <c r="G3808" s="29">
        <f t="shared" si="418"/>
        <v>2</v>
      </c>
      <c r="H3808" s="29" t="str">
        <f t="shared" si="419"/>
        <v>Salı</v>
      </c>
    </row>
    <row r="3809" spans="1:8" ht="10.5" customHeight="1" x14ac:dyDescent="0.25">
      <c r="A3809" s="28">
        <v>45812</v>
      </c>
      <c r="B3809" s="29">
        <f t="shared" si="413"/>
        <v>2025</v>
      </c>
      <c r="C3809" s="29">
        <f t="shared" si="414"/>
        <v>6</v>
      </c>
      <c r="D3809" s="29" t="str">
        <f t="shared" si="415"/>
        <v>Haziran</v>
      </c>
      <c r="E3809" s="29">
        <f t="shared" si="416"/>
        <v>2</v>
      </c>
      <c r="F3809" s="29">
        <f t="shared" si="417"/>
        <v>23</v>
      </c>
      <c r="G3809" s="29">
        <f t="shared" si="418"/>
        <v>3</v>
      </c>
      <c r="H3809" s="29" t="str">
        <f t="shared" si="419"/>
        <v>Çarşamba</v>
      </c>
    </row>
    <row r="3810" spans="1:8" ht="10.5" customHeight="1" x14ac:dyDescent="0.25">
      <c r="A3810" s="28">
        <v>45813</v>
      </c>
      <c r="B3810" s="29">
        <f t="shared" si="413"/>
        <v>2025</v>
      </c>
      <c r="C3810" s="29">
        <f t="shared" si="414"/>
        <v>6</v>
      </c>
      <c r="D3810" s="29" t="str">
        <f t="shared" si="415"/>
        <v>Haziran</v>
      </c>
      <c r="E3810" s="29">
        <f t="shared" si="416"/>
        <v>2</v>
      </c>
      <c r="F3810" s="29">
        <f t="shared" si="417"/>
        <v>23</v>
      </c>
      <c r="G3810" s="29">
        <f t="shared" si="418"/>
        <v>4</v>
      </c>
      <c r="H3810" s="29" t="str">
        <f t="shared" si="419"/>
        <v>Perşembe</v>
      </c>
    </row>
    <row r="3811" spans="1:8" ht="10.5" customHeight="1" x14ac:dyDescent="0.25">
      <c r="A3811" s="28">
        <v>45814</v>
      </c>
      <c r="B3811" s="29">
        <f t="shared" si="413"/>
        <v>2025</v>
      </c>
      <c r="C3811" s="29">
        <f t="shared" si="414"/>
        <v>6</v>
      </c>
      <c r="D3811" s="29" t="str">
        <f t="shared" si="415"/>
        <v>Haziran</v>
      </c>
      <c r="E3811" s="29">
        <f t="shared" si="416"/>
        <v>2</v>
      </c>
      <c r="F3811" s="29">
        <f t="shared" si="417"/>
        <v>23</v>
      </c>
      <c r="G3811" s="29">
        <f t="shared" si="418"/>
        <v>5</v>
      </c>
      <c r="H3811" s="29" t="str">
        <f t="shared" si="419"/>
        <v>Cuma</v>
      </c>
    </row>
    <row r="3812" spans="1:8" ht="10.5" customHeight="1" x14ac:dyDescent="0.25">
      <c r="A3812" s="28">
        <v>45815</v>
      </c>
      <c r="B3812" s="29">
        <f t="shared" si="413"/>
        <v>2025</v>
      </c>
      <c r="C3812" s="29">
        <f t="shared" si="414"/>
        <v>6</v>
      </c>
      <c r="D3812" s="29" t="str">
        <f t="shared" si="415"/>
        <v>Haziran</v>
      </c>
      <c r="E3812" s="29">
        <f t="shared" si="416"/>
        <v>2</v>
      </c>
      <c r="F3812" s="29">
        <f t="shared" si="417"/>
        <v>23</v>
      </c>
      <c r="G3812" s="29">
        <f t="shared" si="418"/>
        <v>6</v>
      </c>
      <c r="H3812" s="29" t="str">
        <f t="shared" si="419"/>
        <v>Cumartesi</v>
      </c>
    </row>
    <row r="3813" spans="1:8" ht="10.5" customHeight="1" x14ac:dyDescent="0.25">
      <c r="A3813" s="28">
        <v>45816</v>
      </c>
      <c r="B3813" s="29">
        <f t="shared" si="413"/>
        <v>2025</v>
      </c>
      <c r="C3813" s="29">
        <f t="shared" si="414"/>
        <v>6</v>
      </c>
      <c r="D3813" s="29" t="str">
        <f t="shared" si="415"/>
        <v>Haziran</v>
      </c>
      <c r="E3813" s="29">
        <f t="shared" si="416"/>
        <v>2</v>
      </c>
      <c r="F3813" s="29">
        <f t="shared" si="417"/>
        <v>23</v>
      </c>
      <c r="G3813" s="29">
        <f t="shared" si="418"/>
        <v>7</v>
      </c>
      <c r="H3813" s="29" t="str">
        <f t="shared" si="419"/>
        <v>Pazar</v>
      </c>
    </row>
    <row r="3814" spans="1:8" ht="10.5" customHeight="1" x14ac:dyDescent="0.25">
      <c r="A3814" s="28">
        <v>45817</v>
      </c>
      <c r="B3814" s="29">
        <f t="shared" si="413"/>
        <v>2025</v>
      </c>
      <c r="C3814" s="29">
        <f t="shared" si="414"/>
        <v>6</v>
      </c>
      <c r="D3814" s="29" t="str">
        <f t="shared" si="415"/>
        <v>Haziran</v>
      </c>
      <c r="E3814" s="29">
        <f t="shared" si="416"/>
        <v>2</v>
      </c>
      <c r="F3814" s="29">
        <f t="shared" si="417"/>
        <v>24</v>
      </c>
      <c r="G3814" s="29">
        <f t="shared" si="418"/>
        <v>1</v>
      </c>
      <c r="H3814" s="29" t="str">
        <f t="shared" si="419"/>
        <v>Pazartesi</v>
      </c>
    </row>
    <row r="3815" spans="1:8" ht="10.5" customHeight="1" x14ac:dyDescent="0.25">
      <c r="A3815" s="28">
        <v>45818</v>
      </c>
      <c r="B3815" s="29">
        <f t="shared" si="413"/>
        <v>2025</v>
      </c>
      <c r="C3815" s="29">
        <f t="shared" si="414"/>
        <v>6</v>
      </c>
      <c r="D3815" s="29" t="str">
        <f t="shared" si="415"/>
        <v>Haziran</v>
      </c>
      <c r="E3815" s="29">
        <f t="shared" si="416"/>
        <v>2</v>
      </c>
      <c r="F3815" s="29">
        <f t="shared" si="417"/>
        <v>24</v>
      </c>
      <c r="G3815" s="29">
        <f t="shared" si="418"/>
        <v>2</v>
      </c>
      <c r="H3815" s="29" t="str">
        <f t="shared" si="419"/>
        <v>Salı</v>
      </c>
    </row>
    <row r="3816" spans="1:8" ht="10.5" customHeight="1" x14ac:dyDescent="0.25">
      <c r="A3816" s="28">
        <v>45819</v>
      </c>
      <c r="B3816" s="29">
        <f t="shared" si="413"/>
        <v>2025</v>
      </c>
      <c r="C3816" s="29">
        <f t="shared" si="414"/>
        <v>6</v>
      </c>
      <c r="D3816" s="29" t="str">
        <f t="shared" si="415"/>
        <v>Haziran</v>
      </c>
      <c r="E3816" s="29">
        <f t="shared" si="416"/>
        <v>2</v>
      </c>
      <c r="F3816" s="29">
        <f t="shared" si="417"/>
        <v>24</v>
      </c>
      <c r="G3816" s="29">
        <f t="shared" si="418"/>
        <v>3</v>
      </c>
      <c r="H3816" s="29" t="str">
        <f t="shared" si="419"/>
        <v>Çarşamba</v>
      </c>
    </row>
    <row r="3817" spans="1:8" ht="10.5" customHeight="1" x14ac:dyDescent="0.25">
      <c r="A3817" s="28">
        <v>45820</v>
      </c>
      <c r="B3817" s="29">
        <f t="shared" si="413"/>
        <v>2025</v>
      </c>
      <c r="C3817" s="29">
        <f t="shared" si="414"/>
        <v>6</v>
      </c>
      <c r="D3817" s="29" t="str">
        <f t="shared" si="415"/>
        <v>Haziran</v>
      </c>
      <c r="E3817" s="29">
        <f t="shared" si="416"/>
        <v>2</v>
      </c>
      <c r="F3817" s="29">
        <f t="shared" si="417"/>
        <v>24</v>
      </c>
      <c r="G3817" s="29">
        <f t="shared" si="418"/>
        <v>4</v>
      </c>
      <c r="H3817" s="29" t="str">
        <f t="shared" si="419"/>
        <v>Perşembe</v>
      </c>
    </row>
    <row r="3818" spans="1:8" ht="10.5" customHeight="1" x14ac:dyDescent="0.25">
      <c r="A3818" s="28">
        <v>45821</v>
      </c>
      <c r="B3818" s="29">
        <f t="shared" si="413"/>
        <v>2025</v>
      </c>
      <c r="C3818" s="29">
        <f t="shared" si="414"/>
        <v>6</v>
      </c>
      <c r="D3818" s="29" t="str">
        <f t="shared" si="415"/>
        <v>Haziran</v>
      </c>
      <c r="E3818" s="29">
        <f t="shared" si="416"/>
        <v>2</v>
      </c>
      <c r="F3818" s="29">
        <f t="shared" si="417"/>
        <v>24</v>
      </c>
      <c r="G3818" s="29">
        <f t="shared" si="418"/>
        <v>5</v>
      </c>
      <c r="H3818" s="29" t="str">
        <f t="shared" si="419"/>
        <v>Cuma</v>
      </c>
    </row>
    <row r="3819" spans="1:8" ht="10.5" customHeight="1" x14ac:dyDescent="0.25">
      <c r="A3819" s="28">
        <v>45822</v>
      </c>
      <c r="B3819" s="29">
        <f t="shared" si="413"/>
        <v>2025</v>
      </c>
      <c r="C3819" s="29">
        <f t="shared" si="414"/>
        <v>6</v>
      </c>
      <c r="D3819" s="29" t="str">
        <f t="shared" si="415"/>
        <v>Haziran</v>
      </c>
      <c r="E3819" s="29">
        <f t="shared" si="416"/>
        <v>2</v>
      </c>
      <c r="F3819" s="29">
        <f t="shared" si="417"/>
        <v>24</v>
      </c>
      <c r="G3819" s="29">
        <f t="shared" si="418"/>
        <v>6</v>
      </c>
      <c r="H3819" s="29" t="str">
        <f t="shared" si="419"/>
        <v>Cumartesi</v>
      </c>
    </row>
    <row r="3820" spans="1:8" ht="10.5" customHeight="1" x14ac:dyDescent="0.25">
      <c r="A3820" s="28">
        <v>45823</v>
      </c>
      <c r="B3820" s="29">
        <f t="shared" si="413"/>
        <v>2025</v>
      </c>
      <c r="C3820" s="29">
        <f t="shared" si="414"/>
        <v>6</v>
      </c>
      <c r="D3820" s="29" t="str">
        <f t="shared" si="415"/>
        <v>Haziran</v>
      </c>
      <c r="E3820" s="29">
        <f t="shared" si="416"/>
        <v>2</v>
      </c>
      <c r="F3820" s="29">
        <f t="shared" si="417"/>
        <v>24</v>
      </c>
      <c r="G3820" s="29">
        <f t="shared" si="418"/>
        <v>7</v>
      </c>
      <c r="H3820" s="29" t="str">
        <f t="shared" si="419"/>
        <v>Pazar</v>
      </c>
    </row>
    <row r="3821" spans="1:8" ht="10.5" customHeight="1" x14ac:dyDescent="0.25">
      <c r="A3821" s="28">
        <v>45824</v>
      </c>
      <c r="B3821" s="29">
        <f t="shared" si="413"/>
        <v>2025</v>
      </c>
      <c r="C3821" s="29">
        <f t="shared" si="414"/>
        <v>6</v>
      </c>
      <c r="D3821" s="29" t="str">
        <f t="shared" si="415"/>
        <v>Haziran</v>
      </c>
      <c r="E3821" s="29">
        <f t="shared" si="416"/>
        <v>2</v>
      </c>
      <c r="F3821" s="29">
        <f t="shared" si="417"/>
        <v>25</v>
      </c>
      <c r="G3821" s="29">
        <f t="shared" si="418"/>
        <v>1</v>
      </c>
      <c r="H3821" s="29" t="str">
        <f t="shared" si="419"/>
        <v>Pazartesi</v>
      </c>
    </row>
    <row r="3822" spans="1:8" ht="10.5" customHeight="1" x14ac:dyDescent="0.25">
      <c r="A3822" s="28">
        <v>45825</v>
      </c>
      <c r="B3822" s="29">
        <f t="shared" si="413"/>
        <v>2025</v>
      </c>
      <c r="C3822" s="29">
        <f t="shared" si="414"/>
        <v>6</v>
      </c>
      <c r="D3822" s="29" t="str">
        <f t="shared" si="415"/>
        <v>Haziran</v>
      </c>
      <c r="E3822" s="29">
        <f t="shared" si="416"/>
        <v>2</v>
      </c>
      <c r="F3822" s="29">
        <f t="shared" si="417"/>
        <v>25</v>
      </c>
      <c r="G3822" s="29">
        <f t="shared" si="418"/>
        <v>2</v>
      </c>
      <c r="H3822" s="29" t="str">
        <f t="shared" si="419"/>
        <v>Salı</v>
      </c>
    </row>
    <row r="3823" spans="1:8" ht="10.5" customHeight="1" x14ac:dyDescent="0.25">
      <c r="A3823" s="28">
        <v>45826</v>
      </c>
      <c r="B3823" s="29">
        <f t="shared" si="413"/>
        <v>2025</v>
      </c>
      <c r="C3823" s="29">
        <f t="shared" si="414"/>
        <v>6</v>
      </c>
      <c r="D3823" s="29" t="str">
        <f t="shared" si="415"/>
        <v>Haziran</v>
      </c>
      <c r="E3823" s="29">
        <f t="shared" si="416"/>
        <v>2</v>
      </c>
      <c r="F3823" s="29">
        <f t="shared" si="417"/>
        <v>25</v>
      </c>
      <c r="G3823" s="29">
        <f t="shared" si="418"/>
        <v>3</v>
      </c>
      <c r="H3823" s="29" t="str">
        <f t="shared" si="419"/>
        <v>Çarşamba</v>
      </c>
    </row>
    <row r="3824" spans="1:8" ht="10.5" customHeight="1" x14ac:dyDescent="0.25">
      <c r="A3824" s="28">
        <v>45827</v>
      </c>
      <c r="B3824" s="29">
        <f t="shared" si="413"/>
        <v>2025</v>
      </c>
      <c r="C3824" s="29">
        <f t="shared" si="414"/>
        <v>6</v>
      </c>
      <c r="D3824" s="29" t="str">
        <f t="shared" si="415"/>
        <v>Haziran</v>
      </c>
      <c r="E3824" s="29">
        <f t="shared" si="416"/>
        <v>2</v>
      </c>
      <c r="F3824" s="29">
        <f t="shared" si="417"/>
        <v>25</v>
      </c>
      <c r="G3824" s="29">
        <f t="shared" si="418"/>
        <v>4</v>
      </c>
      <c r="H3824" s="29" t="str">
        <f t="shared" si="419"/>
        <v>Perşembe</v>
      </c>
    </row>
    <row r="3825" spans="1:8" ht="10.5" customHeight="1" x14ac:dyDescent="0.25">
      <c r="A3825" s="28">
        <v>45828</v>
      </c>
      <c r="B3825" s="29">
        <f t="shared" si="413"/>
        <v>2025</v>
      </c>
      <c r="C3825" s="29">
        <f t="shared" si="414"/>
        <v>6</v>
      </c>
      <c r="D3825" s="29" t="str">
        <f t="shared" si="415"/>
        <v>Haziran</v>
      </c>
      <c r="E3825" s="29">
        <f t="shared" si="416"/>
        <v>2</v>
      </c>
      <c r="F3825" s="29">
        <f t="shared" si="417"/>
        <v>25</v>
      </c>
      <c r="G3825" s="29">
        <f t="shared" si="418"/>
        <v>5</v>
      </c>
      <c r="H3825" s="29" t="str">
        <f t="shared" si="419"/>
        <v>Cuma</v>
      </c>
    </row>
    <row r="3826" spans="1:8" ht="10.5" customHeight="1" x14ac:dyDescent="0.25">
      <c r="A3826" s="28">
        <v>45829</v>
      </c>
      <c r="B3826" s="29">
        <f t="shared" si="413"/>
        <v>2025</v>
      </c>
      <c r="C3826" s="29">
        <f t="shared" si="414"/>
        <v>6</v>
      </c>
      <c r="D3826" s="29" t="str">
        <f t="shared" si="415"/>
        <v>Haziran</v>
      </c>
      <c r="E3826" s="29">
        <f t="shared" si="416"/>
        <v>2</v>
      </c>
      <c r="F3826" s="29">
        <f t="shared" si="417"/>
        <v>25</v>
      </c>
      <c r="G3826" s="29">
        <f t="shared" si="418"/>
        <v>6</v>
      </c>
      <c r="H3826" s="29" t="str">
        <f t="shared" si="419"/>
        <v>Cumartesi</v>
      </c>
    </row>
    <row r="3827" spans="1:8" ht="10.5" customHeight="1" x14ac:dyDescent="0.25">
      <c r="A3827" s="28">
        <v>45830</v>
      </c>
      <c r="B3827" s="29">
        <f t="shared" si="413"/>
        <v>2025</v>
      </c>
      <c r="C3827" s="29">
        <f t="shared" si="414"/>
        <v>6</v>
      </c>
      <c r="D3827" s="29" t="str">
        <f t="shared" si="415"/>
        <v>Haziran</v>
      </c>
      <c r="E3827" s="29">
        <f t="shared" si="416"/>
        <v>2</v>
      </c>
      <c r="F3827" s="29">
        <f t="shared" si="417"/>
        <v>25</v>
      </c>
      <c r="G3827" s="29">
        <f t="shared" si="418"/>
        <v>7</v>
      </c>
      <c r="H3827" s="29" t="str">
        <f t="shared" si="419"/>
        <v>Pazar</v>
      </c>
    </row>
    <row r="3828" spans="1:8" ht="10.5" customHeight="1" x14ac:dyDescent="0.25">
      <c r="A3828" s="28">
        <v>45831</v>
      </c>
      <c r="B3828" s="29">
        <f t="shared" si="413"/>
        <v>2025</v>
      </c>
      <c r="C3828" s="29">
        <f t="shared" si="414"/>
        <v>6</v>
      </c>
      <c r="D3828" s="29" t="str">
        <f t="shared" si="415"/>
        <v>Haziran</v>
      </c>
      <c r="E3828" s="29">
        <f t="shared" si="416"/>
        <v>2</v>
      </c>
      <c r="F3828" s="29">
        <f t="shared" si="417"/>
        <v>26</v>
      </c>
      <c r="G3828" s="29">
        <f t="shared" si="418"/>
        <v>1</v>
      </c>
      <c r="H3828" s="29" t="str">
        <f t="shared" si="419"/>
        <v>Pazartesi</v>
      </c>
    </row>
    <row r="3829" spans="1:8" ht="10.5" customHeight="1" x14ac:dyDescent="0.25">
      <c r="A3829" s="28">
        <v>45832</v>
      </c>
      <c r="B3829" s="29">
        <f t="shared" si="413"/>
        <v>2025</v>
      </c>
      <c r="C3829" s="29">
        <f t="shared" si="414"/>
        <v>6</v>
      </c>
      <c r="D3829" s="29" t="str">
        <f t="shared" si="415"/>
        <v>Haziran</v>
      </c>
      <c r="E3829" s="29">
        <f t="shared" si="416"/>
        <v>2</v>
      </c>
      <c r="F3829" s="29">
        <f t="shared" si="417"/>
        <v>26</v>
      </c>
      <c r="G3829" s="29">
        <f t="shared" si="418"/>
        <v>2</v>
      </c>
      <c r="H3829" s="29" t="str">
        <f t="shared" si="419"/>
        <v>Salı</v>
      </c>
    </row>
    <row r="3830" spans="1:8" ht="10.5" customHeight="1" x14ac:dyDescent="0.25">
      <c r="A3830" s="28">
        <v>45833</v>
      </c>
      <c r="B3830" s="29">
        <f t="shared" si="413"/>
        <v>2025</v>
      </c>
      <c r="C3830" s="29">
        <f t="shared" si="414"/>
        <v>6</v>
      </c>
      <c r="D3830" s="29" t="str">
        <f t="shared" si="415"/>
        <v>Haziran</v>
      </c>
      <c r="E3830" s="29">
        <f t="shared" si="416"/>
        <v>2</v>
      </c>
      <c r="F3830" s="29">
        <f t="shared" si="417"/>
        <v>26</v>
      </c>
      <c r="G3830" s="29">
        <f t="shared" si="418"/>
        <v>3</v>
      </c>
      <c r="H3830" s="29" t="str">
        <f t="shared" si="419"/>
        <v>Çarşamba</v>
      </c>
    </row>
    <row r="3831" spans="1:8" ht="10.5" customHeight="1" x14ac:dyDescent="0.25">
      <c r="A3831" s="28">
        <v>45834</v>
      </c>
      <c r="B3831" s="29">
        <f t="shared" si="413"/>
        <v>2025</v>
      </c>
      <c r="C3831" s="29">
        <f t="shared" si="414"/>
        <v>6</v>
      </c>
      <c r="D3831" s="29" t="str">
        <f t="shared" si="415"/>
        <v>Haziran</v>
      </c>
      <c r="E3831" s="29">
        <f t="shared" si="416"/>
        <v>2</v>
      </c>
      <c r="F3831" s="29">
        <f t="shared" si="417"/>
        <v>26</v>
      </c>
      <c r="G3831" s="29">
        <f t="shared" si="418"/>
        <v>4</v>
      </c>
      <c r="H3831" s="29" t="str">
        <f t="shared" si="419"/>
        <v>Perşembe</v>
      </c>
    </row>
    <row r="3832" spans="1:8" ht="10.5" customHeight="1" x14ac:dyDescent="0.25">
      <c r="A3832" s="28">
        <v>45835</v>
      </c>
      <c r="B3832" s="29">
        <f t="shared" si="413"/>
        <v>2025</v>
      </c>
      <c r="C3832" s="29">
        <f t="shared" si="414"/>
        <v>6</v>
      </c>
      <c r="D3832" s="29" t="str">
        <f t="shared" si="415"/>
        <v>Haziran</v>
      </c>
      <c r="E3832" s="29">
        <f t="shared" si="416"/>
        <v>2</v>
      </c>
      <c r="F3832" s="29">
        <f t="shared" si="417"/>
        <v>26</v>
      </c>
      <c r="G3832" s="29">
        <f t="shared" si="418"/>
        <v>5</v>
      </c>
      <c r="H3832" s="29" t="str">
        <f t="shared" si="419"/>
        <v>Cuma</v>
      </c>
    </row>
    <row r="3833" spans="1:8" ht="10.5" customHeight="1" x14ac:dyDescent="0.25">
      <c r="A3833" s="28">
        <v>45836</v>
      </c>
      <c r="B3833" s="29">
        <f t="shared" si="413"/>
        <v>2025</v>
      </c>
      <c r="C3833" s="29">
        <f t="shared" si="414"/>
        <v>6</v>
      </c>
      <c r="D3833" s="29" t="str">
        <f t="shared" si="415"/>
        <v>Haziran</v>
      </c>
      <c r="E3833" s="29">
        <f t="shared" si="416"/>
        <v>2</v>
      </c>
      <c r="F3833" s="29">
        <f t="shared" si="417"/>
        <v>26</v>
      </c>
      <c r="G3833" s="29">
        <f t="shared" si="418"/>
        <v>6</v>
      </c>
      <c r="H3833" s="29" t="str">
        <f t="shared" si="419"/>
        <v>Cumartesi</v>
      </c>
    </row>
    <row r="3834" spans="1:8" ht="10.5" customHeight="1" x14ac:dyDescent="0.25">
      <c r="A3834" s="28">
        <v>45837</v>
      </c>
      <c r="B3834" s="29">
        <f t="shared" si="413"/>
        <v>2025</v>
      </c>
      <c r="C3834" s="29">
        <f t="shared" si="414"/>
        <v>6</v>
      </c>
      <c r="D3834" s="29" t="str">
        <f t="shared" si="415"/>
        <v>Haziran</v>
      </c>
      <c r="E3834" s="29">
        <f t="shared" si="416"/>
        <v>2</v>
      </c>
      <c r="F3834" s="29">
        <f t="shared" si="417"/>
        <v>26</v>
      </c>
      <c r="G3834" s="29">
        <f t="shared" si="418"/>
        <v>7</v>
      </c>
      <c r="H3834" s="29" t="str">
        <f t="shared" si="419"/>
        <v>Pazar</v>
      </c>
    </row>
    <row r="3835" spans="1:8" ht="10.5" customHeight="1" x14ac:dyDescent="0.25">
      <c r="A3835" s="28">
        <v>45838</v>
      </c>
      <c r="B3835" s="29">
        <f t="shared" si="413"/>
        <v>2025</v>
      </c>
      <c r="C3835" s="29">
        <f t="shared" si="414"/>
        <v>6</v>
      </c>
      <c r="D3835" s="29" t="str">
        <f t="shared" si="415"/>
        <v>Haziran</v>
      </c>
      <c r="E3835" s="29">
        <f t="shared" si="416"/>
        <v>2</v>
      </c>
      <c r="F3835" s="29">
        <f t="shared" si="417"/>
        <v>27</v>
      </c>
      <c r="G3835" s="29">
        <f t="shared" si="418"/>
        <v>1</v>
      </c>
      <c r="H3835" s="29" t="str">
        <f t="shared" si="419"/>
        <v>Pazartesi</v>
      </c>
    </row>
    <row r="3836" spans="1:8" ht="10.5" customHeight="1" x14ac:dyDescent="0.25">
      <c r="A3836" s="28">
        <v>45839</v>
      </c>
      <c r="B3836" s="29">
        <f t="shared" si="413"/>
        <v>2025</v>
      </c>
      <c r="C3836" s="29">
        <f t="shared" si="414"/>
        <v>7</v>
      </c>
      <c r="D3836" s="29" t="str">
        <f t="shared" si="415"/>
        <v>Temmuz</v>
      </c>
      <c r="E3836" s="29">
        <f t="shared" si="416"/>
        <v>3</v>
      </c>
      <c r="F3836" s="29">
        <f t="shared" si="417"/>
        <v>27</v>
      </c>
      <c r="G3836" s="29">
        <f t="shared" si="418"/>
        <v>2</v>
      </c>
      <c r="H3836" s="29" t="str">
        <f t="shared" si="419"/>
        <v>Salı</v>
      </c>
    </row>
    <row r="3837" spans="1:8" ht="10.5" customHeight="1" x14ac:dyDescent="0.25">
      <c r="A3837" s="28">
        <v>45840</v>
      </c>
      <c r="B3837" s="29">
        <f t="shared" si="413"/>
        <v>2025</v>
      </c>
      <c r="C3837" s="29">
        <f t="shared" si="414"/>
        <v>7</v>
      </c>
      <c r="D3837" s="29" t="str">
        <f t="shared" si="415"/>
        <v>Temmuz</v>
      </c>
      <c r="E3837" s="29">
        <f t="shared" si="416"/>
        <v>3</v>
      </c>
      <c r="F3837" s="29">
        <f t="shared" si="417"/>
        <v>27</v>
      </c>
      <c r="G3837" s="29">
        <f t="shared" si="418"/>
        <v>3</v>
      </c>
      <c r="H3837" s="29" t="str">
        <f t="shared" si="419"/>
        <v>Çarşamba</v>
      </c>
    </row>
    <row r="3838" spans="1:8" ht="10.5" customHeight="1" x14ac:dyDescent="0.25">
      <c r="A3838" s="28">
        <v>45841</v>
      </c>
      <c r="B3838" s="29">
        <f t="shared" si="413"/>
        <v>2025</v>
      </c>
      <c r="C3838" s="29">
        <f t="shared" si="414"/>
        <v>7</v>
      </c>
      <c r="D3838" s="29" t="str">
        <f t="shared" si="415"/>
        <v>Temmuz</v>
      </c>
      <c r="E3838" s="29">
        <f t="shared" si="416"/>
        <v>3</v>
      </c>
      <c r="F3838" s="29">
        <f t="shared" si="417"/>
        <v>27</v>
      </c>
      <c r="G3838" s="29">
        <f t="shared" si="418"/>
        <v>4</v>
      </c>
      <c r="H3838" s="29" t="str">
        <f t="shared" si="419"/>
        <v>Perşembe</v>
      </c>
    </row>
    <row r="3839" spans="1:8" ht="10.5" customHeight="1" x14ac:dyDescent="0.25">
      <c r="A3839" s="28">
        <v>45842</v>
      </c>
      <c r="B3839" s="29">
        <f t="shared" si="413"/>
        <v>2025</v>
      </c>
      <c r="C3839" s="29">
        <f t="shared" si="414"/>
        <v>7</v>
      </c>
      <c r="D3839" s="29" t="str">
        <f t="shared" si="415"/>
        <v>Temmuz</v>
      </c>
      <c r="E3839" s="29">
        <f t="shared" si="416"/>
        <v>3</v>
      </c>
      <c r="F3839" s="29">
        <f t="shared" si="417"/>
        <v>27</v>
      </c>
      <c r="G3839" s="29">
        <f t="shared" si="418"/>
        <v>5</v>
      </c>
      <c r="H3839" s="29" t="str">
        <f t="shared" si="419"/>
        <v>Cuma</v>
      </c>
    </row>
    <row r="3840" spans="1:8" ht="10.5" customHeight="1" x14ac:dyDescent="0.25">
      <c r="A3840" s="28">
        <v>45843</v>
      </c>
      <c r="B3840" s="29">
        <f t="shared" si="413"/>
        <v>2025</v>
      </c>
      <c r="C3840" s="29">
        <f t="shared" si="414"/>
        <v>7</v>
      </c>
      <c r="D3840" s="29" t="str">
        <f t="shared" si="415"/>
        <v>Temmuz</v>
      </c>
      <c r="E3840" s="29">
        <f t="shared" si="416"/>
        <v>3</v>
      </c>
      <c r="F3840" s="29">
        <f t="shared" si="417"/>
        <v>27</v>
      </c>
      <c r="G3840" s="29">
        <f t="shared" si="418"/>
        <v>6</v>
      </c>
      <c r="H3840" s="29" t="str">
        <f t="shared" si="419"/>
        <v>Cumartesi</v>
      </c>
    </row>
    <row r="3841" spans="1:8" ht="10.5" customHeight="1" x14ac:dyDescent="0.25">
      <c r="A3841" s="28">
        <v>45844</v>
      </c>
      <c r="B3841" s="29">
        <f t="shared" si="413"/>
        <v>2025</v>
      </c>
      <c r="C3841" s="29">
        <f t="shared" si="414"/>
        <v>7</v>
      </c>
      <c r="D3841" s="29" t="str">
        <f t="shared" si="415"/>
        <v>Temmuz</v>
      </c>
      <c r="E3841" s="29">
        <f t="shared" si="416"/>
        <v>3</v>
      </c>
      <c r="F3841" s="29">
        <f t="shared" si="417"/>
        <v>27</v>
      </c>
      <c r="G3841" s="29">
        <f t="shared" si="418"/>
        <v>7</v>
      </c>
      <c r="H3841" s="29" t="str">
        <f t="shared" si="419"/>
        <v>Pazar</v>
      </c>
    </row>
    <row r="3842" spans="1:8" ht="10.5" customHeight="1" x14ac:dyDescent="0.25">
      <c r="A3842" s="28">
        <v>45845</v>
      </c>
      <c r="B3842" s="29">
        <f t="shared" ref="B3842:B3905" si="420">IF(A3842="","",YEAR(A3842))</f>
        <v>2025</v>
      </c>
      <c r="C3842" s="29">
        <f t="shared" ref="C3842:C3905" si="421">IF(A3842="","",MONTH(A3842))</f>
        <v>7</v>
      </c>
      <c r="D3842" s="29" t="str">
        <f t="shared" ref="D3842:D3905" si="422">IF(A3842="","",CHOOSE(MONTH(A3842),"Ocak","Şubat","Mart","Nisan","Mayıs","Haziran","Temmuz","Ağustos","Eylül","Ekim","Kasım","Aralık"))</f>
        <v>Temmuz</v>
      </c>
      <c r="E3842" s="29">
        <f t="shared" ref="E3842:E3905" si="423">IF(A3842="","",ROUNDUP(MONTH(A3842)/3,0))</f>
        <v>3</v>
      </c>
      <c r="F3842" s="29">
        <f t="shared" ref="F3842:F3905" si="424">IF(A3842="","",WEEKNUM(A3842,2))</f>
        <v>28</v>
      </c>
      <c r="G3842" s="29">
        <f t="shared" ref="G3842:G3905" si="425">IF(A3842="","",WEEKDAY(A3842,2))</f>
        <v>1</v>
      </c>
      <c r="H3842" s="29" t="str">
        <f t="shared" ref="H3842:H3905" si="426">IF(A3842="","",CHOOSE(WEEKDAY(A3842,2),"Pazartesi","Salı","Çarşamba","Perşembe","Cuma","Cumartesi","Pazar"))</f>
        <v>Pazartesi</v>
      </c>
    </row>
    <row r="3843" spans="1:8" ht="10.5" customHeight="1" x14ac:dyDescent="0.25">
      <c r="A3843" s="28">
        <v>45846</v>
      </c>
      <c r="B3843" s="29">
        <f t="shared" si="420"/>
        <v>2025</v>
      </c>
      <c r="C3843" s="29">
        <f t="shared" si="421"/>
        <v>7</v>
      </c>
      <c r="D3843" s="29" t="str">
        <f t="shared" si="422"/>
        <v>Temmuz</v>
      </c>
      <c r="E3843" s="29">
        <f t="shared" si="423"/>
        <v>3</v>
      </c>
      <c r="F3843" s="29">
        <f t="shared" si="424"/>
        <v>28</v>
      </c>
      <c r="G3843" s="29">
        <f t="shared" si="425"/>
        <v>2</v>
      </c>
      <c r="H3843" s="29" t="str">
        <f t="shared" si="426"/>
        <v>Salı</v>
      </c>
    </row>
    <row r="3844" spans="1:8" ht="10.5" customHeight="1" x14ac:dyDescent="0.25">
      <c r="A3844" s="28">
        <v>45847</v>
      </c>
      <c r="B3844" s="29">
        <f t="shared" si="420"/>
        <v>2025</v>
      </c>
      <c r="C3844" s="29">
        <f t="shared" si="421"/>
        <v>7</v>
      </c>
      <c r="D3844" s="29" t="str">
        <f t="shared" si="422"/>
        <v>Temmuz</v>
      </c>
      <c r="E3844" s="29">
        <f t="shared" si="423"/>
        <v>3</v>
      </c>
      <c r="F3844" s="29">
        <f t="shared" si="424"/>
        <v>28</v>
      </c>
      <c r="G3844" s="29">
        <f t="shared" si="425"/>
        <v>3</v>
      </c>
      <c r="H3844" s="29" t="str">
        <f t="shared" si="426"/>
        <v>Çarşamba</v>
      </c>
    </row>
    <row r="3845" spans="1:8" ht="10.5" customHeight="1" x14ac:dyDescent="0.25">
      <c r="A3845" s="28">
        <v>45848</v>
      </c>
      <c r="B3845" s="29">
        <f t="shared" si="420"/>
        <v>2025</v>
      </c>
      <c r="C3845" s="29">
        <f t="shared" si="421"/>
        <v>7</v>
      </c>
      <c r="D3845" s="29" t="str">
        <f t="shared" si="422"/>
        <v>Temmuz</v>
      </c>
      <c r="E3845" s="29">
        <f t="shared" si="423"/>
        <v>3</v>
      </c>
      <c r="F3845" s="29">
        <f t="shared" si="424"/>
        <v>28</v>
      </c>
      <c r="G3845" s="29">
        <f t="shared" si="425"/>
        <v>4</v>
      </c>
      <c r="H3845" s="29" t="str">
        <f t="shared" si="426"/>
        <v>Perşembe</v>
      </c>
    </row>
    <row r="3846" spans="1:8" ht="10.5" customHeight="1" x14ac:dyDescent="0.25">
      <c r="A3846" s="28">
        <v>45849</v>
      </c>
      <c r="B3846" s="29">
        <f t="shared" si="420"/>
        <v>2025</v>
      </c>
      <c r="C3846" s="29">
        <f t="shared" si="421"/>
        <v>7</v>
      </c>
      <c r="D3846" s="29" t="str">
        <f t="shared" si="422"/>
        <v>Temmuz</v>
      </c>
      <c r="E3846" s="29">
        <f t="shared" si="423"/>
        <v>3</v>
      </c>
      <c r="F3846" s="29">
        <f t="shared" si="424"/>
        <v>28</v>
      </c>
      <c r="G3846" s="29">
        <f t="shared" si="425"/>
        <v>5</v>
      </c>
      <c r="H3846" s="29" t="str">
        <f t="shared" si="426"/>
        <v>Cuma</v>
      </c>
    </row>
    <row r="3847" spans="1:8" ht="10.5" customHeight="1" x14ac:dyDescent="0.25">
      <c r="A3847" s="28">
        <v>45850</v>
      </c>
      <c r="B3847" s="29">
        <f t="shared" si="420"/>
        <v>2025</v>
      </c>
      <c r="C3847" s="29">
        <f t="shared" si="421"/>
        <v>7</v>
      </c>
      <c r="D3847" s="29" t="str">
        <f t="shared" si="422"/>
        <v>Temmuz</v>
      </c>
      <c r="E3847" s="29">
        <f t="shared" si="423"/>
        <v>3</v>
      </c>
      <c r="F3847" s="29">
        <f t="shared" si="424"/>
        <v>28</v>
      </c>
      <c r="G3847" s="29">
        <f t="shared" si="425"/>
        <v>6</v>
      </c>
      <c r="H3847" s="29" t="str">
        <f t="shared" si="426"/>
        <v>Cumartesi</v>
      </c>
    </row>
    <row r="3848" spans="1:8" ht="10.5" customHeight="1" x14ac:dyDescent="0.25">
      <c r="A3848" s="28">
        <v>45851</v>
      </c>
      <c r="B3848" s="29">
        <f t="shared" si="420"/>
        <v>2025</v>
      </c>
      <c r="C3848" s="29">
        <f t="shared" si="421"/>
        <v>7</v>
      </c>
      <c r="D3848" s="29" t="str">
        <f t="shared" si="422"/>
        <v>Temmuz</v>
      </c>
      <c r="E3848" s="29">
        <f t="shared" si="423"/>
        <v>3</v>
      </c>
      <c r="F3848" s="29">
        <f t="shared" si="424"/>
        <v>28</v>
      </c>
      <c r="G3848" s="29">
        <f t="shared" si="425"/>
        <v>7</v>
      </c>
      <c r="H3848" s="29" t="str">
        <f t="shared" si="426"/>
        <v>Pazar</v>
      </c>
    </row>
    <row r="3849" spans="1:8" ht="10.5" customHeight="1" x14ac:dyDescent="0.25">
      <c r="A3849" s="28">
        <v>45852</v>
      </c>
      <c r="B3849" s="29">
        <f t="shared" si="420"/>
        <v>2025</v>
      </c>
      <c r="C3849" s="29">
        <f t="shared" si="421"/>
        <v>7</v>
      </c>
      <c r="D3849" s="29" t="str">
        <f t="shared" si="422"/>
        <v>Temmuz</v>
      </c>
      <c r="E3849" s="29">
        <f t="shared" si="423"/>
        <v>3</v>
      </c>
      <c r="F3849" s="29">
        <f t="shared" si="424"/>
        <v>29</v>
      </c>
      <c r="G3849" s="29">
        <f t="shared" si="425"/>
        <v>1</v>
      </c>
      <c r="H3849" s="29" t="str">
        <f t="shared" si="426"/>
        <v>Pazartesi</v>
      </c>
    </row>
    <row r="3850" spans="1:8" ht="10.5" customHeight="1" x14ac:dyDescent="0.25">
      <c r="A3850" s="28">
        <v>45853</v>
      </c>
      <c r="B3850" s="29">
        <f t="shared" si="420"/>
        <v>2025</v>
      </c>
      <c r="C3850" s="29">
        <f t="shared" si="421"/>
        <v>7</v>
      </c>
      <c r="D3850" s="29" t="str">
        <f t="shared" si="422"/>
        <v>Temmuz</v>
      </c>
      <c r="E3850" s="29">
        <f t="shared" si="423"/>
        <v>3</v>
      </c>
      <c r="F3850" s="29">
        <f t="shared" si="424"/>
        <v>29</v>
      </c>
      <c r="G3850" s="29">
        <f t="shared" si="425"/>
        <v>2</v>
      </c>
      <c r="H3850" s="29" t="str">
        <f t="shared" si="426"/>
        <v>Salı</v>
      </c>
    </row>
    <row r="3851" spans="1:8" ht="10.5" customHeight="1" x14ac:dyDescent="0.25">
      <c r="A3851" s="28">
        <v>45854</v>
      </c>
      <c r="B3851" s="29">
        <f t="shared" si="420"/>
        <v>2025</v>
      </c>
      <c r="C3851" s="29">
        <f t="shared" si="421"/>
        <v>7</v>
      </c>
      <c r="D3851" s="29" t="str">
        <f t="shared" si="422"/>
        <v>Temmuz</v>
      </c>
      <c r="E3851" s="29">
        <f t="shared" si="423"/>
        <v>3</v>
      </c>
      <c r="F3851" s="29">
        <f t="shared" si="424"/>
        <v>29</v>
      </c>
      <c r="G3851" s="29">
        <f t="shared" si="425"/>
        <v>3</v>
      </c>
      <c r="H3851" s="29" t="str">
        <f t="shared" si="426"/>
        <v>Çarşamba</v>
      </c>
    </row>
    <row r="3852" spans="1:8" ht="10.5" customHeight="1" x14ac:dyDescent="0.25">
      <c r="A3852" s="28">
        <v>45855</v>
      </c>
      <c r="B3852" s="29">
        <f t="shared" si="420"/>
        <v>2025</v>
      </c>
      <c r="C3852" s="29">
        <f t="shared" si="421"/>
        <v>7</v>
      </c>
      <c r="D3852" s="29" t="str">
        <f t="shared" si="422"/>
        <v>Temmuz</v>
      </c>
      <c r="E3852" s="29">
        <f t="shared" si="423"/>
        <v>3</v>
      </c>
      <c r="F3852" s="29">
        <f t="shared" si="424"/>
        <v>29</v>
      </c>
      <c r="G3852" s="29">
        <f t="shared" si="425"/>
        <v>4</v>
      </c>
      <c r="H3852" s="29" t="str">
        <f t="shared" si="426"/>
        <v>Perşembe</v>
      </c>
    </row>
    <row r="3853" spans="1:8" ht="10.5" customHeight="1" x14ac:dyDescent="0.25">
      <c r="A3853" s="28">
        <v>45856</v>
      </c>
      <c r="B3853" s="29">
        <f t="shared" si="420"/>
        <v>2025</v>
      </c>
      <c r="C3853" s="29">
        <f t="shared" si="421"/>
        <v>7</v>
      </c>
      <c r="D3853" s="29" t="str">
        <f t="shared" si="422"/>
        <v>Temmuz</v>
      </c>
      <c r="E3853" s="29">
        <f t="shared" si="423"/>
        <v>3</v>
      </c>
      <c r="F3853" s="29">
        <f t="shared" si="424"/>
        <v>29</v>
      </c>
      <c r="G3853" s="29">
        <f t="shared" si="425"/>
        <v>5</v>
      </c>
      <c r="H3853" s="29" t="str">
        <f t="shared" si="426"/>
        <v>Cuma</v>
      </c>
    </row>
    <row r="3854" spans="1:8" ht="10.5" customHeight="1" x14ac:dyDescent="0.25">
      <c r="A3854" s="28">
        <v>45857</v>
      </c>
      <c r="B3854" s="29">
        <f t="shared" si="420"/>
        <v>2025</v>
      </c>
      <c r="C3854" s="29">
        <f t="shared" si="421"/>
        <v>7</v>
      </c>
      <c r="D3854" s="29" t="str">
        <f t="shared" si="422"/>
        <v>Temmuz</v>
      </c>
      <c r="E3854" s="29">
        <f t="shared" si="423"/>
        <v>3</v>
      </c>
      <c r="F3854" s="29">
        <f t="shared" si="424"/>
        <v>29</v>
      </c>
      <c r="G3854" s="29">
        <f t="shared" si="425"/>
        <v>6</v>
      </c>
      <c r="H3854" s="29" t="str">
        <f t="shared" si="426"/>
        <v>Cumartesi</v>
      </c>
    </row>
    <row r="3855" spans="1:8" ht="10.5" customHeight="1" x14ac:dyDescent="0.25">
      <c r="A3855" s="28">
        <v>45858</v>
      </c>
      <c r="B3855" s="29">
        <f t="shared" si="420"/>
        <v>2025</v>
      </c>
      <c r="C3855" s="29">
        <f t="shared" si="421"/>
        <v>7</v>
      </c>
      <c r="D3855" s="29" t="str">
        <f t="shared" si="422"/>
        <v>Temmuz</v>
      </c>
      <c r="E3855" s="29">
        <f t="shared" si="423"/>
        <v>3</v>
      </c>
      <c r="F3855" s="29">
        <f t="shared" si="424"/>
        <v>29</v>
      </c>
      <c r="G3855" s="29">
        <f t="shared" si="425"/>
        <v>7</v>
      </c>
      <c r="H3855" s="29" t="str">
        <f t="shared" si="426"/>
        <v>Pazar</v>
      </c>
    </row>
    <row r="3856" spans="1:8" ht="10.5" customHeight="1" x14ac:dyDescent="0.25">
      <c r="A3856" s="28">
        <v>45859</v>
      </c>
      <c r="B3856" s="29">
        <f t="shared" si="420"/>
        <v>2025</v>
      </c>
      <c r="C3856" s="29">
        <f t="shared" si="421"/>
        <v>7</v>
      </c>
      <c r="D3856" s="29" t="str">
        <f t="shared" si="422"/>
        <v>Temmuz</v>
      </c>
      <c r="E3856" s="29">
        <f t="shared" si="423"/>
        <v>3</v>
      </c>
      <c r="F3856" s="29">
        <f t="shared" si="424"/>
        <v>30</v>
      </c>
      <c r="G3856" s="29">
        <f t="shared" si="425"/>
        <v>1</v>
      </c>
      <c r="H3856" s="29" t="str">
        <f t="shared" si="426"/>
        <v>Pazartesi</v>
      </c>
    </row>
    <row r="3857" spans="1:8" ht="10.5" customHeight="1" x14ac:dyDescent="0.25">
      <c r="A3857" s="28">
        <v>45860</v>
      </c>
      <c r="B3857" s="29">
        <f t="shared" si="420"/>
        <v>2025</v>
      </c>
      <c r="C3857" s="29">
        <f t="shared" si="421"/>
        <v>7</v>
      </c>
      <c r="D3857" s="29" t="str">
        <f t="shared" si="422"/>
        <v>Temmuz</v>
      </c>
      <c r="E3857" s="29">
        <f t="shared" si="423"/>
        <v>3</v>
      </c>
      <c r="F3857" s="29">
        <f t="shared" si="424"/>
        <v>30</v>
      </c>
      <c r="G3857" s="29">
        <f t="shared" si="425"/>
        <v>2</v>
      </c>
      <c r="H3857" s="29" t="str">
        <f t="shared" si="426"/>
        <v>Salı</v>
      </c>
    </row>
    <row r="3858" spans="1:8" ht="10.5" customHeight="1" x14ac:dyDescent="0.25">
      <c r="A3858" s="28">
        <v>45861</v>
      </c>
      <c r="B3858" s="29">
        <f t="shared" si="420"/>
        <v>2025</v>
      </c>
      <c r="C3858" s="29">
        <f t="shared" si="421"/>
        <v>7</v>
      </c>
      <c r="D3858" s="29" t="str">
        <f t="shared" si="422"/>
        <v>Temmuz</v>
      </c>
      <c r="E3858" s="29">
        <f t="shared" si="423"/>
        <v>3</v>
      </c>
      <c r="F3858" s="29">
        <f t="shared" si="424"/>
        <v>30</v>
      </c>
      <c r="G3858" s="29">
        <f t="shared" si="425"/>
        <v>3</v>
      </c>
      <c r="H3858" s="29" t="str">
        <f t="shared" si="426"/>
        <v>Çarşamba</v>
      </c>
    </row>
    <row r="3859" spans="1:8" ht="10.5" customHeight="1" x14ac:dyDescent="0.25">
      <c r="A3859" s="28">
        <v>45862</v>
      </c>
      <c r="B3859" s="29">
        <f t="shared" si="420"/>
        <v>2025</v>
      </c>
      <c r="C3859" s="29">
        <f t="shared" si="421"/>
        <v>7</v>
      </c>
      <c r="D3859" s="29" t="str">
        <f t="shared" si="422"/>
        <v>Temmuz</v>
      </c>
      <c r="E3859" s="29">
        <f t="shared" si="423"/>
        <v>3</v>
      </c>
      <c r="F3859" s="29">
        <f t="shared" si="424"/>
        <v>30</v>
      </c>
      <c r="G3859" s="29">
        <f t="shared" si="425"/>
        <v>4</v>
      </c>
      <c r="H3859" s="29" t="str">
        <f t="shared" si="426"/>
        <v>Perşembe</v>
      </c>
    </row>
    <row r="3860" spans="1:8" ht="10.5" customHeight="1" x14ac:dyDescent="0.25">
      <c r="A3860" s="28">
        <v>45863</v>
      </c>
      <c r="B3860" s="29">
        <f t="shared" si="420"/>
        <v>2025</v>
      </c>
      <c r="C3860" s="29">
        <f t="shared" si="421"/>
        <v>7</v>
      </c>
      <c r="D3860" s="29" t="str">
        <f t="shared" si="422"/>
        <v>Temmuz</v>
      </c>
      <c r="E3860" s="29">
        <f t="shared" si="423"/>
        <v>3</v>
      </c>
      <c r="F3860" s="29">
        <f t="shared" si="424"/>
        <v>30</v>
      </c>
      <c r="G3860" s="29">
        <f t="shared" si="425"/>
        <v>5</v>
      </c>
      <c r="H3860" s="29" t="str">
        <f t="shared" si="426"/>
        <v>Cuma</v>
      </c>
    </row>
    <row r="3861" spans="1:8" ht="10.5" customHeight="1" x14ac:dyDescent="0.25">
      <c r="A3861" s="28">
        <v>45864</v>
      </c>
      <c r="B3861" s="29">
        <f t="shared" si="420"/>
        <v>2025</v>
      </c>
      <c r="C3861" s="29">
        <f t="shared" si="421"/>
        <v>7</v>
      </c>
      <c r="D3861" s="29" t="str">
        <f t="shared" si="422"/>
        <v>Temmuz</v>
      </c>
      <c r="E3861" s="29">
        <f t="shared" si="423"/>
        <v>3</v>
      </c>
      <c r="F3861" s="29">
        <f t="shared" si="424"/>
        <v>30</v>
      </c>
      <c r="G3861" s="29">
        <f t="shared" si="425"/>
        <v>6</v>
      </c>
      <c r="H3861" s="29" t="str">
        <f t="shared" si="426"/>
        <v>Cumartesi</v>
      </c>
    </row>
    <row r="3862" spans="1:8" ht="10.5" customHeight="1" x14ac:dyDescent="0.25">
      <c r="A3862" s="28">
        <v>45865</v>
      </c>
      <c r="B3862" s="29">
        <f t="shared" si="420"/>
        <v>2025</v>
      </c>
      <c r="C3862" s="29">
        <f t="shared" si="421"/>
        <v>7</v>
      </c>
      <c r="D3862" s="29" t="str">
        <f t="shared" si="422"/>
        <v>Temmuz</v>
      </c>
      <c r="E3862" s="29">
        <f t="shared" si="423"/>
        <v>3</v>
      </c>
      <c r="F3862" s="29">
        <f t="shared" si="424"/>
        <v>30</v>
      </c>
      <c r="G3862" s="29">
        <f t="shared" si="425"/>
        <v>7</v>
      </c>
      <c r="H3862" s="29" t="str">
        <f t="shared" si="426"/>
        <v>Pazar</v>
      </c>
    </row>
    <row r="3863" spans="1:8" ht="10.5" customHeight="1" x14ac:dyDescent="0.25">
      <c r="A3863" s="28">
        <v>45866</v>
      </c>
      <c r="B3863" s="29">
        <f t="shared" si="420"/>
        <v>2025</v>
      </c>
      <c r="C3863" s="29">
        <f t="shared" si="421"/>
        <v>7</v>
      </c>
      <c r="D3863" s="29" t="str">
        <f t="shared" si="422"/>
        <v>Temmuz</v>
      </c>
      <c r="E3863" s="29">
        <f t="shared" si="423"/>
        <v>3</v>
      </c>
      <c r="F3863" s="29">
        <f t="shared" si="424"/>
        <v>31</v>
      </c>
      <c r="G3863" s="29">
        <f t="shared" si="425"/>
        <v>1</v>
      </c>
      <c r="H3863" s="29" t="str">
        <f t="shared" si="426"/>
        <v>Pazartesi</v>
      </c>
    </row>
    <row r="3864" spans="1:8" ht="10.5" customHeight="1" x14ac:dyDescent="0.25">
      <c r="A3864" s="28">
        <v>45867</v>
      </c>
      <c r="B3864" s="29">
        <f t="shared" si="420"/>
        <v>2025</v>
      </c>
      <c r="C3864" s="29">
        <f t="shared" si="421"/>
        <v>7</v>
      </c>
      <c r="D3864" s="29" t="str">
        <f t="shared" si="422"/>
        <v>Temmuz</v>
      </c>
      <c r="E3864" s="29">
        <f t="shared" si="423"/>
        <v>3</v>
      </c>
      <c r="F3864" s="29">
        <f t="shared" si="424"/>
        <v>31</v>
      </c>
      <c r="G3864" s="29">
        <f t="shared" si="425"/>
        <v>2</v>
      </c>
      <c r="H3864" s="29" t="str">
        <f t="shared" si="426"/>
        <v>Salı</v>
      </c>
    </row>
    <row r="3865" spans="1:8" ht="10.5" customHeight="1" x14ac:dyDescent="0.25">
      <c r="A3865" s="28">
        <v>45868</v>
      </c>
      <c r="B3865" s="29">
        <f t="shared" si="420"/>
        <v>2025</v>
      </c>
      <c r="C3865" s="29">
        <f t="shared" si="421"/>
        <v>7</v>
      </c>
      <c r="D3865" s="29" t="str">
        <f t="shared" si="422"/>
        <v>Temmuz</v>
      </c>
      <c r="E3865" s="29">
        <f t="shared" si="423"/>
        <v>3</v>
      </c>
      <c r="F3865" s="29">
        <f t="shared" si="424"/>
        <v>31</v>
      </c>
      <c r="G3865" s="29">
        <f t="shared" si="425"/>
        <v>3</v>
      </c>
      <c r="H3865" s="29" t="str">
        <f t="shared" si="426"/>
        <v>Çarşamba</v>
      </c>
    </row>
    <row r="3866" spans="1:8" ht="10.5" customHeight="1" x14ac:dyDescent="0.25">
      <c r="A3866" s="28">
        <v>45869</v>
      </c>
      <c r="B3866" s="29">
        <f t="shared" si="420"/>
        <v>2025</v>
      </c>
      <c r="C3866" s="29">
        <f t="shared" si="421"/>
        <v>7</v>
      </c>
      <c r="D3866" s="29" t="str">
        <f t="shared" si="422"/>
        <v>Temmuz</v>
      </c>
      <c r="E3866" s="29">
        <f t="shared" si="423"/>
        <v>3</v>
      </c>
      <c r="F3866" s="29">
        <f t="shared" si="424"/>
        <v>31</v>
      </c>
      <c r="G3866" s="29">
        <f t="shared" si="425"/>
        <v>4</v>
      </c>
      <c r="H3866" s="29" t="str">
        <f t="shared" si="426"/>
        <v>Perşembe</v>
      </c>
    </row>
    <row r="3867" spans="1:8" ht="10.5" customHeight="1" x14ac:dyDescent="0.25">
      <c r="A3867" s="28">
        <v>45870</v>
      </c>
      <c r="B3867" s="29">
        <f t="shared" si="420"/>
        <v>2025</v>
      </c>
      <c r="C3867" s="29">
        <f t="shared" si="421"/>
        <v>8</v>
      </c>
      <c r="D3867" s="29" t="str">
        <f t="shared" si="422"/>
        <v>Ağustos</v>
      </c>
      <c r="E3867" s="29">
        <f t="shared" si="423"/>
        <v>3</v>
      </c>
      <c r="F3867" s="29">
        <f t="shared" si="424"/>
        <v>31</v>
      </c>
      <c r="G3867" s="29">
        <f t="shared" si="425"/>
        <v>5</v>
      </c>
      <c r="H3867" s="29" t="str">
        <f t="shared" si="426"/>
        <v>Cuma</v>
      </c>
    </row>
    <row r="3868" spans="1:8" ht="10.5" customHeight="1" x14ac:dyDescent="0.25">
      <c r="A3868" s="28">
        <v>45871</v>
      </c>
      <c r="B3868" s="29">
        <f t="shared" si="420"/>
        <v>2025</v>
      </c>
      <c r="C3868" s="29">
        <f t="shared" si="421"/>
        <v>8</v>
      </c>
      <c r="D3868" s="29" t="str">
        <f t="shared" si="422"/>
        <v>Ağustos</v>
      </c>
      <c r="E3868" s="29">
        <f t="shared" si="423"/>
        <v>3</v>
      </c>
      <c r="F3868" s="29">
        <f t="shared" si="424"/>
        <v>31</v>
      </c>
      <c r="G3868" s="29">
        <f t="shared" si="425"/>
        <v>6</v>
      </c>
      <c r="H3868" s="29" t="str">
        <f t="shared" si="426"/>
        <v>Cumartesi</v>
      </c>
    </row>
    <row r="3869" spans="1:8" ht="10.5" customHeight="1" x14ac:dyDescent="0.25">
      <c r="A3869" s="28">
        <v>45872</v>
      </c>
      <c r="B3869" s="29">
        <f t="shared" si="420"/>
        <v>2025</v>
      </c>
      <c r="C3869" s="29">
        <f t="shared" si="421"/>
        <v>8</v>
      </c>
      <c r="D3869" s="29" t="str">
        <f t="shared" si="422"/>
        <v>Ağustos</v>
      </c>
      <c r="E3869" s="29">
        <f t="shared" si="423"/>
        <v>3</v>
      </c>
      <c r="F3869" s="29">
        <f t="shared" si="424"/>
        <v>31</v>
      </c>
      <c r="G3869" s="29">
        <f t="shared" si="425"/>
        <v>7</v>
      </c>
      <c r="H3869" s="29" t="str">
        <f t="shared" si="426"/>
        <v>Pazar</v>
      </c>
    </row>
    <row r="3870" spans="1:8" ht="10.5" customHeight="1" x14ac:dyDescent="0.25">
      <c r="A3870" s="28">
        <v>45873</v>
      </c>
      <c r="B3870" s="29">
        <f t="shared" si="420"/>
        <v>2025</v>
      </c>
      <c r="C3870" s="29">
        <f t="shared" si="421"/>
        <v>8</v>
      </c>
      <c r="D3870" s="29" t="str">
        <f t="shared" si="422"/>
        <v>Ağustos</v>
      </c>
      <c r="E3870" s="29">
        <f t="shared" si="423"/>
        <v>3</v>
      </c>
      <c r="F3870" s="29">
        <f t="shared" si="424"/>
        <v>32</v>
      </c>
      <c r="G3870" s="29">
        <f t="shared" si="425"/>
        <v>1</v>
      </c>
      <c r="H3870" s="29" t="str">
        <f t="shared" si="426"/>
        <v>Pazartesi</v>
      </c>
    </row>
    <row r="3871" spans="1:8" ht="10.5" customHeight="1" x14ac:dyDescent="0.25">
      <c r="A3871" s="28">
        <v>45874</v>
      </c>
      <c r="B3871" s="29">
        <f t="shared" si="420"/>
        <v>2025</v>
      </c>
      <c r="C3871" s="29">
        <f t="shared" si="421"/>
        <v>8</v>
      </c>
      <c r="D3871" s="29" t="str">
        <f t="shared" si="422"/>
        <v>Ağustos</v>
      </c>
      <c r="E3871" s="29">
        <f t="shared" si="423"/>
        <v>3</v>
      </c>
      <c r="F3871" s="29">
        <f t="shared" si="424"/>
        <v>32</v>
      </c>
      <c r="G3871" s="29">
        <f t="shared" si="425"/>
        <v>2</v>
      </c>
      <c r="H3871" s="29" t="str">
        <f t="shared" si="426"/>
        <v>Salı</v>
      </c>
    </row>
    <row r="3872" spans="1:8" ht="10.5" customHeight="1" x14ac:dyDescent="0.25">
      <c r="A3872" s="28">
        <v>45875</v>
      </c>
      <c r="B3872" s="29">
        <f t="shared" si="420"/>
        <v>2025</v>
      </c>
      <c r="C3872" s="29">
        <f t="shared" si="421"/>
        <v>8</v>
      </c>
      <c r="D3872" s="29" t="str">
        <f t="shared" si="422"/>
        <v>Ağustos</v>
      </c>
      <c r="E3872" s="29">
        <f t="shared" si="423"/>
        <v>3</v>
      </c>
      <c r="F3872" s="29">
        <f t="shared" si="424"/>
        <v>32</v>
      </c>
      <c r="G3872" s="29">
        <f t="shared" si="425"/>
        <v>3</v>
      </c>
      <c r="H3872" s="29" t="str">
        <f t="shared" si="426"/>
        <v>Çarşamba</v>
      </c>
    </row>
    <row r="3873" spans="1:8" ht="10.5" customHeight="1" x14ac:dyDescent="0.25">
      <c r="A3873" s="28">
        <v>45876</v>
      </c>
      <c r="B3873" s="29">
        <f t="shared" si="420"/>
        <v>2025</v>
      </c>
      <c r="C3873" s="29">
        <f t="shared" si="421"/>
        <v>8</v>
      </c>
      <c r="D3873" s="29" t="str">
        <f t="shared" si="422"/>
        <v>Ağustos</v>
      </c>
      <c r="E3873" s="29">
        <f t="shared" si="423"/>
        <v>3</v>
      </c>
      <c r="F3873" s="29">
        <f t="shared" si="424"/>
        <v>32</v>
      </c>
      <c r="G3873" s="29">
        <f t="shared" si="425"/>
        <v>4</v>
      </c>
      <c r="H3873" s="29" t="str">
        <f t="shared" si="426"/>
        <v>Perşembe</v>
      </c>
    </row>
    <row r="3874" spans="1:8" ht="10.5" customHeight="1" x14ac:dyDescent="0.25">
      <c r="A3874" s="28">
        <v>45877</v>
      </c>
      <c r="B3874" s="29">
        <f t="shared" si="420"/>
        <v>2025</v>
      </c>
      <c r="C3874" s="29">
        <f t="shared" si="421"/>
        <v>8</v>
      </c>
      <c r="D3874" s="29" t="str">
        <f t="shared" si="422"/>
        <v>Ağustos</v>
      </c>
      <c r="E3874" s="29">
        <f t="shared" si="423"/>
        <v>3</v>
      </c>
      <c r="F3874" s="29">
        <f t="shared" si="424"/>
        <v>32</v>
      </c>
      <c r="G3874" s="29">
        <f t="shared" si="425"/>
        <v>5</v>
      </c>
      <c r="H3874" s="29" t="str">
        <f t="shared" si="426"/>
        <v>Cuma</v>
      </c>
    </row>
    <row r="3875" spans="1:8" ht="10.5" customHeight="1" x14ac:dyDescent="0.25">
      <c r="A3875" s="28">
        <v>45878</v>
      </c>
      <c r="B3875" s="29">
        <f t="shared" si="420"/>
        <v>2025</v>
      </c>
      <c r="C3875" s="29">
        <f t="shared" si="421"/>
        <v>8</v>
      </c>
      <c r="D3875" s="29" t="str">
        <f t="shared" si="422"/>
        <v>Ağustos</v>
      </c>
      <c r="E3875" s="29">
        <f t="shared" si="423"/>
        <v>3</v>
      </c>
      <c r="F3875" s="29">
        <f t="shared" si="424"/>
        <v>32</v>
      </c>
      <c r="G3875" s="29">
        <f t="shared" si="425"/>
        <v>6</v>
      </c>
      <c r="H3875" s="29" t="str">
        <f t="shared" si="426"/>
        <v>Cumartesi</v>
      </c>
    </row>
    <row r="3876" spans="1:8" ht="10.5" customHeight="1" x14ac:dyDescent="0.25">
      <c r="A3876" s="28">
        <v>45879</v>
      </c>
      <c r="B3876" s="29">
        <f t="shared" si="420"/>
        <v>2025</v>
      </c>
      <c r="C3876" s="29">
        <f t="shared" si="421"/>
        <v>8</v>
      </c>
      <c r="D3876" s="29" t="str">
        <f t="shared" si="422"/>
        <v>Ağustos</v>
      </c>
      <c r="E3876" s="29">
        <f t="shared" si="423"/>
        <v>3</v>
      </c>
      <c r="F3876" s="29">
        <f t="shared" si="424"/>
        <v>32</v>
      </c>
      <c r="G3876" s="29">
        <f t="shared" si="425"/>
        <v>7</v>
      </c>
      <c r="H3876" s="29" t="str">
        <f t="shared" si="426"/>
        <v>Pazar</v>
      </c>
    </row>
    <row r="3877" spans="1:8" ht="10.5" customHeight="1" x14ac:dyDescent="0.25">
      <c r="A3877" s="28">
        <v>45880</v>
      </c>
      <c r="B3877" s="29">
        <f t="shared" si="420"/>
        <v>2025</v>
      </c>
      <c r="C3877" s="29">
        <f t="shared" si="421"/>
        <v>8</v>
      </c>
      <c r="D3877" s="29" t="str">
        <f t="shared" si="422"/>
        <v>Ağustos</v>
      </c>
      <c r="E3877" s="29">
        <f t="shared" si="423"/>
        <v>3</v>
      </c>
      <c r="F3877" s="29">
        <f t="shared" si="424"/>
        <v>33</v>
      </c>
      <c r="G3877" s="29">
        <f t="shared" si="425"/>
        <v>1</v>
      </c>
      <c r="H3877" s="29" t="str">
        <f t="shared" si="426"/>
        <v>Pazartesi</v>
      </c>
    </row>
    <row r="3878" spans="1:8" ht="10.5" customHeight="1" x14ac:dyDescent="0.25">
      <c r="A3878" s="28">
        <v>45881</v>
      </c>
      <c r="B3878" s="29">
        <f t="shared" si="420"/>
        <v>2025</v>
      </c>
      <c r="C3878" s="29">
        <f t="shared" si="421"/>
        <v>8</v>
      </c>
      <c r="D3878" s="29" t="str">
        <f t="shared" si="422"/>
        <v>Ağustos</v>
      </c>
      <c r="E3878" s="29">
        <f t="shared" si="423"/>
        <v>3</v>
      </c>
      <c r="F3878" s="29">
        <f t="shared" si="424"/>
        <v>33</v>
      </c>
      <c r="G3878" s="29">
        <f t="shared" si="425"/>
        <v>2</v>
      </c>
      <c r="H3878" s="29" t="str">
        <f t="shared" si="426"/>
        <v>Salı</v>
      </c>
    </row>
    <row r="3879" spans="1:8" ht="10.5" customHeight="1" x14ac:dyDescent="0.25">
      <c r="A3879" s="28">
        <v>45882</v>
      </c>
      <c r="B3879" s="29">
        <f t="shared" si="420"/>
        <v>2025</v>
      </c>
      <c r="C3879" s="29">
        <f t="shared" si="421"/>
        <v>8</v>
      </c>
      <c r="D3879" s="29" t="str">
        <f t="shared" si="422"/>
        <v>Ağustos</v>
      </c>
      <c r="E3879" s="29">
        <f t="shared" si="423"/>
        <v>3</v>
      </c>
      <c r="F3879" s="29">
        <f t="shared" si="424"/>
        <v>33</v>
      </c>
      <c r="G3879" s="29">
        <f t="shared" si="425"/>
        <v>3</v>
      </c>
      <c r="H3879" s="29" t="str">
        <f t="shared" si="426"/>
        <v>Çarşamba</v>
      </c>
    </row>
    <row r="3880" spans="1:8" ht="10.5" customHeight="1" x14ac:dyDescent="0.25">
      <c r="A3880" s="28">
        <v>45883</v>
      </c>
      <c r="B3880" s="29">
        <f t="shared" si="420"/>
        <v>2025</v>
      </c>
      <c r="C3880" s="29">
        <f t="shared" si="421"/>
        <v>8</v>
      </c>
      <c r="D3880" s="29" t="str">
        <f t="shared" si="422"/>
        <v>Ağustos</v>
      </c>
      <c r="E3880" s="29">
        <f t="shared" si="423"/>
        <v>3</v>
      </c>
      <c r="F3880" s="29">
        <f t="shared" si="424"/>
        <v>33</v>
      </c>
      <c r="G3880" s="29">
        <f t="shared" si="425"/>
        <v>4</v>
      </c>
      <c r="H3880" s="29" t="str">
        <f t="shared" si="426"/>
        <v>Perşembe</v>
      </c>
    </row>
    <row r="3881" spans="1:8" ht="10.5" customHeight="1" x14ac:dyDescent="0.25">
      <c r="A3881" s="28">
        <v>45884</v>
      </c>
      <c r="B3881" s="29">
        <f t="shared" si="420"/>
        <v>2025</v>
      </c>
      <c r="C3881" s="29">
        <f t="shared" si="421"/>
        <v>8</v>
      </c>
      <c r="D3881" s="29" t="str">
        <f t="shared" si="422"/>
        <v>Ağustos</v>
      </c>
      <c r="E3881" s="29">
        <f t="shared" si="423"/>
        <v>3</v>
      </c>
      <c r="F3881" s="29">
        <f t="shared" si="424"/>
        <v>33</v>
      </c>
      <c r="G3881" s="29">
        <f t="shared" si="425"/>
        <v>5</v>
      </c>
      <c r="H3881" s="29" t="str">
        <f t="shared" si="426"/>
        <v>Cuma</v>
      </c>
    </row>
    <row r="3882" spans="1:8" ht="10.5" customHeight="1" x14ac:dyDescent="0.25">
      <c r="A3882" s="28">
        <v>45885</v>
      </c>
      <c r="B3882" s="29">
        <f t="shared" si="420"/>
        <v>2025</v>
      </c>
      <c r="C3882" s="29">
        <f t="shared" si="421"/>
        <v>8</v>
      </c>
      <c r="D3882" s="29" t="str">
        <f t="shared" si="422"/>
        <v>Ağustos</v>
      </c>
      <c r="E3882" s="29">
        <f t="shared" si="423"/>
        <v>3</v>
      </c>
      <c r="F3882" s="29">
        <f t="shared" si="424"/>
        <v>33</v>
      </c>
      <c r="G3882" s="29">
        <f t="shared" si="425"/>
        <v>6</v>
      </c>
      <c r="H3882" s="29" t="str">
        <f t="shared" si="426"/>
        <v>Cumartesi</v>
      </c>
    </row>
    <row r="3883" spans="1:8" ht="10.5" customHeight="1" x14ac:dyDescent="0.25">
      <c r="A3883" s="28">
        <v>45886</v>
      </c>
      <c r="B3883" s="29">
        <f t="shared" si="420"/>
        <v>2025</v>
      </c>
      <c r="C3883" s="29">
        <f t="shared" si="421"/>
        <v>8</v>
      </c>
      <c r="D3883" s="29" t="str">
        <f t="shared" si="422"/>
        <v>Ağustos</v>
      </c>
      <c r="E3883" s="29">
        <f t="shared" si="423"/>
        <v>3</v>
      </c>
      <c r="F3883" s="29">
        <f t="shared" si="424"/>
        <v>33</v>
      </c>
      <c r="G3883" s="29">
        <f t="shared" si="425"/>
        <v>7</v>
      </c>
      <c r="H3883" s="29" t="str">
        <f t="shared" si="426"/>
        <v>Pazar</v>
      </c>
    </row>
    <row r="3884" spans="1:8" ht="10.5" customHeight="1" x14ac:dyDescent="0.25">
      <c r="A3884" s="28">
        <v>45887</v>
      </c>
      <c r="B3884" s="29">
        <f t="shared" si="420"/>
        <v>2025</v>
      </c>
      <c r="C3884" s="29">
        <f t="shared" si="421"/>
        <v>8</v>
      </c>
      <c r="D3884" s="29" t="str">
        <f t="shared" si="422"/>
        <v>Ağustos</v>
      </c>
      <c r="E3884" s="29">
        <f t="shared" si="423"/>
        <v>3</v>
      </c>
      <c r="F3884" s="29">
        <f t="shared" si="424"/>
        <v>34</v>
      </c>
      <c r="G3884" s="29">
        <f t="shared" si="425"/>
        <v>1</v>
      </c>
      <c r="H3884" s="29" t="str">
        <f t="shared" si="426"/>
        <v>Pazartesi</v>
      </c>
    </row>
    <row r="3885" spans="1:8" ht="10.5" customHeight="1" x14ac:dyDescent="0.25">
      <c r="A3885" s="28">
        <v>45888</v>
      </c>
      <c r="B3885" s="29">
        <f t="shared" si="420"/>
        <v>2025</v>
      </c>
      <c r="C3885" s="29">
        <f t="shared" si="421"/>
        <v>8</v>
      </c>
      <c r="D3885" s="29" t="str">
        <f t="shared" si="422"/>
        <v>Ağustos</v>
      </c>
      <c r="E3885" s="29">
        <f t="shared" si="423"/>
        <v>3</v>
      </c>
      <c r="F3885" s="29">
        <f t="shared" si="424"/>
        <v>34</v>
      </c>
      <c r="G3885" s="29">
        <f t="shared" si="425"/>
        <v>2</v>
      </c>
      <c r="H3885" s="29" t="str">
        <f t="shared" si="426"/>
        <v>Salı</v>
      </c>
    </row>
    <row r="3886" spans="1:8" ht="10.5" customHeight="1" x14ac:dyDescent="0.25">
      <c r="A3886" s="28">
        <v>45889</v>
      </c>
      <c r="B3886" s="29">
        <f t="shared" si="420"/>
        <v>2025</v>
      </c>
      <c r="C3886" s="29">
        <f t="shared" si="421"/>
        <v>8</v>
      </c>
      <c r="D3886" s="29" t="str">
        <f t="shared" si="422"/>
        <v>Ağustos</v>
      </c>
      <c r="E3886" s="29">
        <f t="shared" si="423"/>
        <v>3</v>
      </c>
      <c r="F3886" s="29">
        <f t="shared" si="424"/>
        <v>34</v>
      </c>
      <c r="G3886" s="29">
        <f t="shared" si="425"/>
        <v>3</v>
      </c>
      <c r="H3886" s="29" t="str">
        <f t="shared" si="426"/>
        <v>Çarşamba</v>
      </c>
    </row>
    <row r="3887" spans="1:8" ht="10.5" customHeight="1" x14ac:dyDescent="0.25">
      <c r="A3887" s="28">
        <v>45890</v>
      </c>
      <c r="B3887" s="29">
        <f t="shared" si="420"/>
        <v>2025</v>
      </c>
      <c r="C3887" s="29">
        <f t="shared" si="421"/>
        <v>8</v>
      </c>
      <c r="D3887" s="29" t="str">
        <f t="shared" si="422"/>
        <v>Ağustos</v>
      </c>
      <c r="E3887" s="29">
        <f t="shared" si="423"/>
        <v>3</v>
      </c>
      <c r="F3887" s="29">
        <f t="shared" si="424"/>
        <v>34</v>
      </c>
      <c r="G3887" s="29">
        <f t="shared" si="425"/>
        <v>4</v>
      </c>
      <c r="H3887" s="29" t="str">
        <f t="shared" si="426"/>
        <v>Perşembe</v>
      </c>
    </row>
    <row r="3888" spans="1:8" ht="10.5" customHeight="1" x14ac:dyDescent="0.25">
      <c r="A3888" s="28">
        <v>45891</v>
      </c>
      <c r="B3888" s="29">
        <f t="shared" si="420"/>
        <v>2025</v>
      </c>
      <c r="C3888" s="29">
        <f t="shared" si="421"/>
        <v>8</v>
      </c>
      <c r="D3888" s="29" t="str">
        <f t="shared" si="422"/>
        <v>Ağustos</v>
      </c>
      <c r="E3888" s="29">
        <f t="shared" si="423"/>
        <v>3</v>
      </c>
      <c r="F3888" s="29">
        <f t="shared" si="424"/>
        <v>34</v>
      </c>
      <c r="G3888" s="29">
        <f t="shared" si="425"/>
        <v>5</v>
      </c>
      <c r="H3888" s="29" t="str">
        <f t="shared" si="426"/>
        <v>Cuma</v>
      </c>
    </row>
    <row r="3889" spans="1:8" ht="10.5" customHeight="1" x14ac:dyDescent="0.25">
      <c r="A3889" s="28">
        <v>45892</v>
      </c>
      <c r="B3889" s="29">
        <f t="shared" si="420"/>
        <v>2025</v>
      </c>
      <c r="C3889" s="29">
        <f t="shared" si="421"/>
        <v>8</v>
      </c>
      <c r="D3889" s="29" t="str">
        <f t="shared" si="422"/>
        <v>Ağustos</v>
      </c>
      <c r="E3889" s="29">
        <f t="shared" si="423"/>
        <v>3</v>
      </c>
      <c r="F3889" s="29">
        <f t="shared" si="424"/>
        <v>34</v>
      </c>
      <c r="G3889" s="29">
        <f t="shared" si="425"/>
        <v>6</v>
      </c>
      <c r="H3889" s="29" t="str">
        <f t="shared" si="426"/>
        <v>Cumartesi</v>
      </c>
    </row>
    <row r="3890" spans="1:8" ht="10.5" customHeight="1" x14ac:dyDescent="0.25">
      <c r="A3890" s="28">
        <v>45893</v>
      </c>
      <c r="B3890" s="29">
        <f t="shared" si="420"/>
        <v>2025</v>
      </c>
      <c r="C3890" s="29">
        <f t="shared" si="421"/>
        <v>8</v>
      </c>
      <c r="D3890" s="29" t="str">
        <f t="shared" si="422"/>
        <v>Ağustos</v>
      </c>
      <c r="E3890" s="29">
        <f t="shared" si="423"/>
        <v>3</v>
      </c>
      <c r="F3890" s="29">
        <f t="shared" si="424"/>
        <v>34</v>
      </c>
      <c r="G3890" s="29">
        <f t="shared" si="425"/>
        <v>7</v>
      </c>
      <c r="H3890" s="29" t="str">
        <f t="shared" si="426"/>
        <v>Pazar</v>
      </c>
    </row>
    <row r="3891" spans="1:8" ht="10.5" customHeight="1" x14ac:dyDescent="0.25">
      <c r="A3891" s="28">
        <v>45894</v>
      </c>
      <c r="B3891" s="29">
        <f t="shared" si="420"/>
        <v>2025</v>
      </c>
      <c r="C3891" s="29">
        <f t="shared" si="421"/>
        <v>8</v>
      </c>
      <c r="D3891" s="29" t="str">
        <f t="shared" si="422"/>
        <v>Ağustos</v>
      </c>
      <c r="E3891" s="29">
        <f t="shared" si="423"/>
        <v>3</v>
      </c>
      <c r="F3891" s="29">
        <f t="shared" si="424"/>
        <v>35</v>
      </c>
      <c r="G3891" s="29">
        <f t="shared" si="425"/>
        <v>1</v>
      </c>
      <c r="H3891" s="29" t="str">
        <f t="shared" si="426"/>
        <v>Pazartesi</v>
      </c>
    </row>
    <row r="3892" spans="1:8" ht="10.5" customHeight="1" x14ac:dyDescent="0.25">
      <c r="A3892" s="28">
        <v>45895</v>
      </c>
      <c r="B3892" s="29">
        <f t="shared" si="420"/>
        <v>2025</v>
      </c>
      <c r="C3892" s="29">
        <f t="shared" si="421"/>
        <v>8</v>
      </c>
      <c r="D3892" s="29" t="str">
        <f t="shared" si="422"/>
        <v>Ağustos</v>
      </c>
      <c r="E3892" s="29">
        <f t="shared" si="423"/>
        <v>3</v>
      </c>
      <c r="F3892" s="29">
        <f t="shared" si="424"/>
        <v>35</v>
      </c>
      <c r="G3892" s="29">
        <f t="shared" si="425"/>
        <v>2</v>
      </c>
      <c r="H3892" s="29" t="str">
        <f t="shared" si="426"/>
        <v>Salı</v>
      </c>
    </row>
    <row r="3893" spans="1:8" ht="10.5" customHeight="1" x14ac:dyDescent="0.25">
      <c r="A3893" s="28">
        <v>45896</v>
      </c>
      <c r="B3893" s="29">
        <f t="shared" si="420"/>
        <v>2025</v>
      </c>
      <c r="C3893" s="29">
        <f t="shared" si="421"/>
        <v>8</v>
      </c>
      <c r="D3893" s="29" t="str">
        <f t="shared" si="422"/>
        <v>Ağustos</v>
      </c>
      <c r="E3893" s="29">
        <f t="shared" si="423"/>
        <v>3</v>
      </c>
      <c r="F3893" s="29">
        <f t="shared" si="424"/>
        <v>35</v>
      </c>
      <c r="G3893" s="29">
        <f t="shared" si="425"/>
        <v>3</v>
      </c>
      <c r="H3893" s="29" t="str">
        <f t="shared" si="426"/>
        <v>Çarşamba</v>
      </c>
    </row>
    <row r="3894" spans="1:8" ht="10.5" customHeight="1" x14ac:dyDescent="0.25">
      <c r="A3894" s="28">
        <v>45897</v>
      </c>
      <c r="B3894" s="29">
        <f t="shared" si="420"/>
        <v>2025</v>
      </c>
      <c r="C3894" s="29">
        <f t="shared" si="421"/>
        <v>8</v>
      </c>
      <c r="D3894" s="29" t="str">
        <f t="shared" si="422"/>
        <v>Ağustos</v>
      </c>
      <c r="E3894" s="29">
        <f t="shared" si="423"/>
        <v>3</v>
      </c>
      <c r="F3894" s="29">
        <f t="shared" si="424"/>
        <v>35</v>
      </c>
      <c r="G3894" s="29">
        <f t="shared" si="425"/>
        <v>4</v>
      </c>
      <c r="H3894" s="29" t="str">
        <f t="shared" si="426"/>
        <v>Perşembe</v>
      </c>
    </row>
    <row r="3895" spans="1:8" ht="10.5" customHeight="1" x14ac:dyDescent="0.25">
      <c r="A3895" s="28">
        <v>45898</v>
      </c>
      <c r="B3895" s="29">
        <f t="shared" si="420"/>
        <v>2025</v>
      </c>
      <c r="C3895" s="29">
        <f t="shared" si="421"/>
        <v>8</v>
      </c>
      <c r="D3895" s="29" t="str">
        <f t="shared" si="422"/>
        <v>Ağustos</v>
      </c>
      <c r="E3895" s="29">
        <f t="shared" si="423"/>
        <v>3</v>
      </c>
      <c r="F3895" s="29">
        <f t="shared" si="424"/>
        <v>35</v>
      </c>
      <c r="G3895" s="29">
        <f t="shared" si="425"/>
        <v>5</v>
      </c>
      <c r="H3895" s="29" t="str">
        <f t="shared" si="426"/>
        <v>Cuma</v>
      </c>
    </row>
    <row r="3896" spans="1:8" ht="10.5" customHeight="1" x14ac:dyDescent="0.25">
      <c r="A3896" s="28">
        <v>45899</v>
      </c>
      <c r="B3896" s="29">
        <f t="shared" si="420"/>
        <v>2025</v>
      </c>
      <c r="C3896" s="29">
        <f t="shared" si="421"/>
        <v>8</v>
      </c>
      <c r="D3896" s="29" t="str">
        <f t="shared" si="422"/>
        <v>Ağustos</v>
      </c>
      <c r="E3896" s="29">
        <f t="shared" si="423"/>
        <v>3</v>
      </c>
      <c r="F3896" s="29">
        <f t="shared" si="424"/>
        <v>35</v>
      </c>
      <c r="G3896" s="29">
        <f t="shared" si="425"/>
        <v>6</v>
      </c>
      <c r="H3896" s="29" t="str">
        <f t="shared" si="426"/>
        <v>Cumartesi</v>
      </c>
    </row>
    <row r="3897" spans="1:8" ht="10.5" customHeight="1" x14ac:dyDescent="0.25">
      <c r="A3897" s="28">
        <v>45900</v>
      </c>
      <c r="B3897" s="29">
        <f t="shared" si="420"/>
        <v>2025</v>
      </c>
      <c r="C3897" s="29">
        <f t="shared" si="421"/>
        <v>8</v>
      </c>
      <c r="D3897" s="29" t="str">
        <f t="shared" si="422"/>
        <v>Ağustos</v>
      </c>
      <c r="E3897" s="29">
        <f t="shared" si="423"/>
        <v>3</v>
      </c>
      <c r="F3897" s="29">
        <f t="shared" si="424"/>
        <v>35</v>
      </c>
      <c r="G3897" s="29">
        <f t="shared" si="425"/>
        <v>7</v>
      </c>
      <c r="H3897" s="29" t="str">
        <f t="shared" si="426"/>
        <v>Pazar</v>
      </c>
    </row>
    <row r="3898" spans="1:8" ht="10.5" customHeight="1" x14ac:dyDescent="0.25">
      <c r="A3898" s="28">
        <v>45901</v>
      </c>
      <c r="B3898" s="29">
        <f t="shared" si="420"/>
        <v>2025</v>
      </c>
      <c r="C3898" s="29">
        <f t="shared" si="421"/>
        <v>9</v>
      </c>
      <c r="D3898" s="29" t="str">
        <f t="shared" si="422"/>
        <v>Eylül</v>
      </c>
      <c r="E3898" s="29">
        <f t="shared" si="423"/>
        <v>3</v>
      </c>
      <c r="F3898" s="29">
        <f t="shared" si="424"/>
        <v>36</v>
      </c>
      <c r="G3898" s="29">
        <f t="shared" si="425"/>
        <v>1</v>
      </c>
      <c r="H3898" s="29" t="str">
        <f t="shared" si="426"/>
        <v>Pazartesi</v>
      </c>
    </row>
    <row r="3899" spans="1:8" ht="10.5" customHeight="1" x14ac:dyDescent="0.25">
      <c r="A3899" s="28">
        <v>45902</v>
      </c>
      <c r="B3899" s="29">
        <f t="shared" si="420"/>
        <v>2025</v>
      </c>
      <c r="C3899" s="29">
        <f t="shared" si="421"/>
        <v>9</v>
      </c>
      <c r="D3899" s="29" t="str">
        <f t="shared" si="422"/>
        <v>Eylül</v>
      </c>
      <c r="E3899" s="29">
        <f t="shared" si="423"/>
        <v>3</v>
      </c>
      <c r="F3899" s="29">
        <f t="shared" si="424"/>
        <v>36</v>
      </c>
      <c r="G3899" s="29">
        <f t="shared" si="425"/>
        <v>2</v>
      </c>
      <c r="H3899" s="29" t="str">
        <f t="shared" si="426"/>
        <v>Salı</v>
      </c>
    </row>
    <row r="3900" spans="1:8" ht="10.5" customHeight="1" x14ac:dyDescent="0.25">
      <c r="A3900" s="28">
        <v>45903</v>
      </c>
      <c r="B3900" s="29">
        <f t="shared" si="420"/>
        <v>2025</v>
      </c>
      <c r="C3900" s="29">
        <f t="shared" si="421"/>
        <v>9</v>
      </c>
      <c r="D3900" s="29" t="str">
        <f t="shared" si="422"/>
        <v>Eylül</v>
      </c>
      <c r="E3900" s="29">
        <f t="shared" si="423"/>
        <v>3</v>
      </c>
      <c r="F3900" s="29">
        <f t="shared" si="424"/>
        <v>36</v>
      </c>
      <c r="G3900" s="29">
        <f t="shared" si="425"/>
        <v>3</v>
      </c>
      <c r="H3900" s="29" t="str">
        <f t="shared" si="426"/>
        <v>Çarşamba</v>
      </c>
    </row>
    <row r="3901" spans="1:8" ht="10.5" customHeight="1" x14ac:dyDescent="0.25">
      <c r="A3901" s="28">
        <v>45904</v>
      </c>
      <c r="B3901" s="29">
        <f t="shared" si="420"/>
        <v>2025</v>
      </c>
      <c r="C3901" s="29">
        <f t="shared" si="421"/>
        <v>9</v>
      </c>
      <c r="D3901" s="29" t="str">
        <f t="shared" si="422"/>
        <v>Eylül</v>
      </c>
      <c r="E3901" s="29">
        <f t="shared" si="423"/>
        <v>3</v>
      </c>
      <c r="F3901" s="29">
        <f t="shared" si="424"/>
        <v>36</v>
      </c>
      <c r="G3901" s="29">
        <f t="shared" si="425"/>
        <v>4</v>
      </c>
      <c r="H3901" s="29" t="str">
        <f t="shared" si="426"/>
        <v>Perşembe</v>
      </c>
    </row>
    <row r="3902" spans="1:8" ht="10.5" customHeight="1" x14ac:dyDescent="0.25">
      <c r="A3902" s="28">
        <v>45905</v>
      </c>
      <c r="B3902" s="29">
        <f t="shared" si="420"/>
        <v>2025</v>
      </c>
      <c r="C3902" s="29">
        <f t="shared" si="421"/>
        <v>9</v>
      </c>
      <c r="D3902" s="29" t="str">
        <f t="shared" si="422"/>
        <v>Eylül</v>
      </c>
      <c r="E3902" s="29">
        <f t="shared" si="423"/>
        <v>3</v>
      </c>
      <c r="F3902" s="29">
        <f t="shared" si="424"/>
        <v>36</v>
      </c>
      <c r="G3902" s="29">
        <f t="shared" si="425"/>
        <v>5</v>
      </c>
      <c r="H3902" s="29" t="str">
        <f t="shared" si="426"/>
        <v>Cuma</v>
      </c>
    </row>
    <row r="3903" spans="1:8" ht="10.5" customHeight="1" x14ac:dyDescent="0.25">
      <c r="A3903" s="28">
        <v>45906</v>
      </c>
      <c r="B3903" s="29">
        <f t="shared" si="420"/>
        <v>2025</v>
      </c>
      <c r="C3903" s="29">
        <f t="shared" si="421"/>
        <v>9</v>
      </c>
      <c r="D3903" s="29" t="str">
        <f t="shared" si="422"/>
        <v>Eylül</v>
      </c>
      <c r="E3903" s="29">
        <f t="shared" si="423"/>
        <v>3</v>
      </c>
      <c r="F3903" s="29">
        <f t="shared" si="424"/>
        <v>36</v>
      </c>
      <c r="G3903" s="29">
        <f t="shared" si="425"/>
        <v>6</v>
      </c>
      <c r="H3903" s="29" t="str">
        <f t="shared" si="426"/>
        <v>Cumartesi</v>
      </c>
    </row>
    <row r="3904" spans="1:8" ht="10.5" customHeight="1" x14ac:dyDescent="0.25">
      <c r="A3904" s="28">
        <v>45907</v>
      </c>
      <c r="B3904" s="29">
        <f t="shared" si="420"/>
        <v>2025</v>
      </c>
      <c r="C3904" s="29">
        <f t="shared" si="421"/>
        <v>9</v>
      </c>
      <c r="D3904" s="29" t="str">
        <f t="shared" si="422"/>
        <v>Eylül</v>
      </c>
      <c r="E3904" s="29">
        <f t="shared" si="423"/>
        <v>3</v>
      </c>
      <c r="F3904" s="29">
        <f t="shared" si="424"/>
        <v>36</v>
      </c>
      <c r="G3904" s="29">
        <f t="shared" si="425"/>
        <v>7</v>
      </c>
      <c r="H3904" s="29" t="str">
        <f t="shared" si="426"/>
        <v>Pazar</v>
      </c>
    </row>
    <row r="3905" spans="1:8" ht="10.5" customHeight="1" x14ac:dyDescent="0.25">
      <c r="A3905" s="28">
        <v>45908</v>
      </c>
      <c r="B3905" s="29">
        <f t="shared" si="420"/>
        <v>2025</v>
      </c>
      <c r="C3905" s="29">
        <f t="shared" si="421"/>
        <v>9</v>
      </c>
      <c r="D3905" s="29" t="str">
        <f t="shared" si="422"/>
        <v>Eylül</v>
      </c>
      <c r="E3905" s="29">
        <f t="shared" si="423"/>
        <v>3</v>
      </c>
      <c r="F3905" s="29">
        <f t="shared" si="424"/>
        <v>37</v>
      </c>
      <c r="G3905" s="29">
        <f t="shared" si="425"/>
        <v>1</v>
      </c>
      <c r="H3905" s="29" t="str">
        <f t="shared" si="426"/>
        <v>Pazartesi</v>
      </c>
    </row>
    <row r="3906" spans="1:8" ht="10.5" customHeight="1" x14ac:dyDescent="0.25">
      <c r="A3906" s="28">
        <v>45909</v>
      </c>
      <c r="B3906" s="29">
        <f t="shared" ref="B3906:B3969" si="427">IF(A3906="","",YEAR(A3906))</f>
        <v>2025</v>
      </c>
      <c r="C3906" s="29">
        <f t="shared" ref="C3906:C3969" si="428">IF(A3906="","",MONTH(A3906))</f>
        <v>9</v>
      </c>
      <c r="D3906" s="29" t="str">
        <f t="shared" ref="D3906:D3969" si="429">IF(A3906="","",CHOOSE(MONTH(A3906),"Ocak","Şubat","Mart","Nisan","Mayıs","Haziran","Temmuz","Ağustos","Eylül","Ekim","Kasım","Aralık"))</f>
        <v>Eylül</v>
      </c>
      <c r="E3906" s="29">
        <f t="shared" ref="E3906:E3969" si="430">IF(A3906="","",ROUNDUP(MONTH(A3906)/3,0))</f>
        <v>3</v>
      </c>
      <c r="F3906" s="29">
        <f t="shared" ref="F3906:F3969" si="431">IF(A3906="","",WEEKNUM(A3906,2))</f>
        <v>37</v>
      </c>
      <c r="G3906" s="29">
        <f t="shared" ref="G3906:G3969" si="432">IF(A3906="","",WEEKDAY(A3906,2))</f>
        <v>2</v>
      </c>
      <c r="H3906" s="29" t="str">
        <f t="shared" ref="H3906:H3969" si="433">IF(A3906="","",CHOOSE(WEEKDAY(A3906,2),"Pazartesi","Salı","Çarşamba","Perşembe","Cuma","Cumartesi","Pazar"))</f>
        <v>Salı</v>
      </c>
    </row>
    <row r="3907" spans="1:8" ht="10.5" customHeight="1" x14ac:dyDescent="0.25">
      <c r="A3907" s="28">
        <v>45910</v>
      </c>
      <c r="B3907" s="29">
        <f t="shared" si="427"/>
        <v>2025</v>
      </c>
      <c r="C3907" s="29">
        <f t="shared" si="428"/>
        <v>9</v>
      </c>
      <c r="D3907" s="29" t="str">
        <f t="shared" si="429"/>
        <v>Eylül</v>
      </c>
      <c r="E3907" s="29">
        <f t="shared" si="430"/>
        <v>3</v>
      </c>
      <c r="F3907" s="29">
        <f t="shared" si="431"/>
        <v>37</v>
      </c>
      <c r="G3907" s="29">
        <f t="shared" si="432"/>
        <v>3</v>
      </c>
      <c r="H3907" s="29" t="str">
        <f t="shared" si="433"/>
        <v>Çarşamba</v>
      </c>
    </row>
    <row r="3908" spans="1:8" ht="10.5" customHeight="1" x14ac:dyDescent="0.25">
      <c r="A3908" s="28">
        <v>45911</v>
      </c>
      <c r="B3908" s="29">
        <f t="shared" si="427"/>
        <v>2025</v>
      </c>
      <c r="C3908" s="29">
        <f t="shared" si="428"/>
        <v>9</v>
      </c>
      <c r="D3908" s="29" t="str">
        <f t="shared" si="429"/>
        <v>Eylül</v>
      </c>
      <c r="E3908" s="29">
        <f t="shared" si="430"/>
        <v>3</v>
      </c>
      <c r="F3908" s="29">
        <f t="shared" si="431"/>
        <v>37</v>
      </c>
      <c r="G3908" s="29">
        <f t="shared" si="432"/>
        <v>4</v>
      </c>
      <c r="H3908" s="29" t="str">
        <f t="shared" si="433"/>
        <v>Perşembe</v>
      </c>
    </row>
    <row r="3909" spans="1:8" ht="10.5" customHeight="1" x14ac:dyDescent="0.25">
      <c r="A3909" s="28">
        <v>45912</v>
      </c>
      <c r="B3909" s="29">
        <f t="shared" si="427"/>
        <v>2025</v>
      </c>
      <c r="C3909" s="29">
        <f t="shared" si="428"/>
        <v>9</v>
      </c>
      <c r="D3909" s="29" t="str">
        <f t="shared" si="429"/>
        <v>Eylül</v>
      </c>
      <c r="E3909" s="29">
        <f t="shared" si="430"/>
        <v>3</v>
      </c>
      <c r="F3909" s="29">
        <f t="shared" si="431"/>
        <v>37</v>
      </c>
      <c r="G3909" s="29">
        <f t="shared" si="432"/>
        <v>5</v>
      </c>
      <c r="H3909" s="29" t="str">
        <f t="shared" si="433"/>
        <v>Cuma</v>
      </c>
    </row>
    <row r="3910" spans="1:8" ht="10.5" customHeight="1" x14ac:dyDescent="0.25">
      <c r="A3910" s="28">
        <v>45913</v>
      </c>
      <c r="B3910" s="29">
        <f t="shared" si="427"/>
        <v>2025</v>
      </c>
      <c r="C3910" s="29">
        <f t="shared" si="428"/>
        <v>9</v>
      </c>
      <c r="D3910" s="29" t="str">
        <f t="shared" si="429"/>
        <v>Eylül</v>
      </c>
      <c r="E3910" s="29">
        <f t="shared" si="430"/>
        <v>3</v>
      </c>
      <c r="F3910" s="29">
        <f t="shared" si="431"/>
        <v>37</v>
      </c>
      <c r="G3910" s="29">
        <f t="shared" si="432"/>
        <v>6</v>
      </c>
      <c r="H3910" s="29" t="str">
        <f t="shared" si="433"/>
        <v>Cumartesi</v>
      </c>
    </row>
    <row r="3911" spans="1:8" ht="10.5" customHeight="1" x14ac:dyDescent="0.25">
      <c r="A3911" s="28">
        <v>45914</v>
      </c>
      <c r="B3911" s="29">
        <f t="shared" si="427"/>
        <v>2025</v>
      </c>
      <c r="C3911" s="29">
        <f t="shared" si="428"/>
        <v>9</v>
      </c>
      <c r="D3911" s="29" t="str">
        <f t="shared" si="429"/>
        <v>Eylül</v>
      </c>
      <c r="E3911" s="29">
        <f t="shared" si="430"/>
        <v>3</v>
      </c>
      <c r="F3911" s="29">
        <f t="shared" si="431"/>
        <v>37</v>
      </c>
      <c r="G3911" s="29">
        <f t="shared" si="432"/>
        <v>7</v>
      </c>
      <c r="H3911" s="29" t="str">
        <f t="shared" si="433"/>
        <v>Pazar</v>
      </c>
    </row>
    <row r="3912" spans="1:8" ht="10.5" customHeight="1" x14ac:dyDescent="0.25">
      <c r="A3912" s="28">
        <v>45915</v>
      </c>
      <c r="B3912" s="29">
        <f t="shared" si="427"/>
        <v>2025</v>
      </c>
      <c r="C3912" s="29">
        <f t="shared" si="428"/>
        <v>9</v>
      </c>
      <c r="D3912" s="29" t="str">
        <f t="shared" si="429"/>
        <v>Eylül</v>
      </c>
      <c r="E3912" s="29">
        <f t="shared" si="430"/>
        <v>3</v>
      </c>
      <c r="F3912" s="29">
        <f t="shared" si="431"/>
        <v>38</v>
      </c>
      <c r="G3912" s="29">
        <f t="shared" si="432"/>
        <v>1</v>
      </c>
      <c r="H3912" s="29" t="str">
        <f t="shared" si="433"/>
        <v>Pazartesi</v>
      </c>
    </row>
    <row r="3913" spans="1:8" ht="10.5" customHeight="1" x14ac:dyDescent="0.25">
      <c r="A3913" s="28">
        <v>45916</v>
      </c>
      <c r="B3913" s="29">
        <f t="shared" si="427"/>
        <v>2025</v>
      </c>
      <c r="C3913" s="29">
        <f t="shared" si="428"/>
        <v>9</v>
      </c>
      <c r="D3913" s="29" t="str">
        <f t="shared" si="429"/>
        <v>Eylül</v>
      </c>
      <c r="E3913" s="29">
        <f t="shared" si="430"/>
        <v>3</v>
      </c>
      <c r="F3913" s="29">
        <f t="shared" si="431"/>
        <v>38</v>
      </c>
      <c r="G3913" s="29">
        <f t="shared" si="432"/>
        <v>2</v>
      </c>
      <c r="H3913" s="29" t="str">
        <f t="shared" si="433"/>
        <v>Salı</v>
      </c>
    </row>
    <row r="3914" spans="1:8" ht="10.5" customHeight="1" x14ac:dyDescent="0.25">
      <c r="A3914" s="28">
        <v>45917</v>
      </c>
      <c r="B3914" s="29">
        <f t="shared" si="427"/>
        <v>2025</v>
      </c>
      <c r="C3914" s="29">
        <f t="shared" si="428"/>
        <v>9</v>
      </c>
      <c r="D3914" s="29" t="str">
        <f t="shared" si="429"/>
        <v>Eylül</v>
      </c>
      <c r="E3914" s="29">
        <f t="shared" si="430"/>
        <v>3</v>
      </c>
      <c r="F3914" s="29">
        <f t="shared" si="431"/>
        <v>38</v>
      </c>
      <c r="G3914" s="29">
        <f t="shared" si="432"/>
        <v>3</v>
      </c>
      <c r="H3914" s="29" t="str">
        <f t="shared" si="433"/>
        <v>Çarşamba</v>
      </c>
    </row>
    <row r="3915" spans="1:8" ht="10.5" customHeight="1" x14ac:dyDescent="0.25">
      <c r="A3915" s="28">
        <v>45918</v>
      </c>
      <c r="B3915" s="29">
        <f t="shared" si="427"/>
        <v>2025</v>
      </c>
      <c r="C3915" s="29">
        <f t="shared" si="428"/>
        <v>9</v>
      </c>
      <c r="D3915" s="29" t="str">
        <f t="shared" si="429"/>
        <v>Eylül</v>
      </c>
      <c r="E3915" s="29">
        <f t="shared" si="430"/>
        <v>3</v>
      </c>
      <c r="F3915" s="29">
        <f t="shared" si="431"/>
        <v>38</v>
      </c>
      <c r="G3915" s="29">
        <f t="shared" si="432"/>
        <v>4</v>
      </c>
      <c r="H3915" s="29" t="str">
        <f t="shared" si="433"/>
        <v>Perşembe</v>
      </c>
    </row>
    <row r="3916" spans="1:8" ht="10.5" customHeight="1" x14ac:dyDescent="0.25">
      <c r="A3916" s="28">
        <v>45919</v>
      </c>
      <c r="B3916" s="29">
        <f t="shared" si="427"/>
        <v>2025</v>
      </c>
      <c r="C3916" s="29">
        <f t="shared" si="428"/>
        <v>9</v>
      </c>
      <c r="D3916" s="29" t="str">
        <f t="shared" si="429"/>
        <v>Eylül</v>
      </c>
      <c r="E3916" s="29">
        <f t="shared" si="430"/>
        <v>3</v>
      </c>
      <c r="F3916" s="29">
        <f t="shared" si="431"/>
        <v>38</v>
      </c>
      <c r="G3916" s="29">
        <f t="shared" si="432"/>
        <v>5</v>
      </c>
      <c r="H3916" s="29" t="str">
        <f t="shared" si="433"/>
        <v>Cuma</v>
      </c>
    </row>
    <row r="3917" spans="1:8" ht="10.5" customHeight="1" x14ac:dyDescent="0.25">
      <c r="A3917" s="28">
        <v>45920</v>
      </c>
      <c r="B3917" s="29">
        <f t="shared" si="427"/>
        <v>2025</v>
      </c>
      <c r="C3917" s="29">
        <f t="shared" si="428"/>
        <v>9</v>
      </c>
      <c r="D3917" s="29" t="str">
        <f t="shared" si="429"/>
        <v>Eylül</v>
      </c>
      <c r="E3917" s="29">
        <f t="shared" si="430"/>
        <v>3</v>
      </c>
      <c r="F3917" s="29">
        <f t="shared" si="431"/>
        <v>38</v>
      </c>
      <c r="G3917" s="29">
        <f t="shared" si="432"/>
        <v>6</v>
      </c>
      <c r="H3917" s="29" t="str">
        <f t="shared" si="433"/>
        <v>Cumartesi</v>
      </c>
    </row>
    <row r="3918" spans="1:8" ht="10.5" customHeight="1" x14ac:dyDescent="0.25">
      <c r="A3918" s="28">
        <v>45921</v>
      </c>
      <c r="B3918" s="29">
        <f t="shared" si="427"/>
        <v>2025</v>
      </c>
      <c r="C3918" s="29">
        <f t="shared" si="428"/>
        <v>9</v>
      </c>
      <c r="D3918" s="29" t="str">
        <f t="shared" si="429"/>
        <v>Eylül</v>
      </c>
      <c r="E3918" s="29">
        <f t="shared" si="430"/>
        <v>3</v>
      </c>
      <c r="F3918" s="29">
        <f t="shared" si="431"/>
        <v>38</v>
      </c>
      <c r="G3918" s="29">
        <f t="shared" si="432"/>
        <v>7</v>
      </c>
      <c r="H3918" s="29" t="str">
        <f t="shared" si="433"/>
        <v>Pazar</v>
      </c>
    </row>
    <row r="3919" spans="1:8" ht="10.5" customHeight="1" x14ac:dyDescent="0.25">
      <c r="A3919" s="28">
        <v>45922</v>
      </c>
      <c r="B3919" s="29">
        <f t="shared" si="427"/>
        <v>2025</v>
      </c>
      <c r="C3919" s="29">
        <f t="shared" si="428"/>
        <v>9</v>
      </c>
      <c r="D3919" s="29" t="str">
        <f t="shared" si="429"/>
        <v>Eylül</v>
      </c>
      <c r="E3919" s="29">
        <f t="shared" si="430"/>
        <v>3</v>
      </c>
      <c r="F3919" s="29">
        <f t="shared" si="431"/>
        <v>39</v>
      </c>
      <c r="G3919" s="29">
        <f t="shared" si="432"/>
        <v>1</v>
      </c>
      <c r="H3919" s="29" t="str">
        <f t="shared" si="433"/>
        <v>Pazartesi</v>
      </c>
    </row>
    <row r="3920" spans="1:8" ht="10.5" customHeight="1" x14ac:dyDescent="0.25">
      <c r="A3920" s="28">
        <v>45923</v>
      </c>
      <c r="B3920" s="29">
        <f t="shared" si="427"/>
        <v>2025</v>
      </c>
      <c r="C3920" s="29">
        <f t="shared" si="428"/>
        <v>9</v>
      </c>
      <c r="D3920" s="29" t="str">
        <f t="shared" si="429"/>
        <v>Eylül</v>
      </c>
      <c r="E3920" s="29">
        <f t="shared" si="430"/>
        <v>3</v>
      </c>
      <c r="F3920" s="29">
        <f t="shared" si="431"/>
        <v>39</v>
      </c>
      <c r="G3920" s="29">
        <f t="shared" si="432"/>
        <v>2</v>
      </c>
      <c r="H3920" s="29" t="str">
        <f t="shared" si="433"/>
        <v>Salı</v>
      </c>
    </row>
    <row r="3921" spans="1:8" ht="10.5" customHeight="1" x14ac:dyDescent="0.25">
      <c r="A3921" s="28">
        <v>45924</v>
      </c>
      <c r="B3921" s="29">
        <f t="shared" si="427"/>
        <v>2025</v>
      </c>
      <c r="C3921" s="29">
        <f t="shared" si="428"/>
        <v>9</v>
      </c>
      <c r="D3921" s="29" t="str">
        <f t="shared" si="429"/>
        <v>Eylül</v>
      </c>
      <c r="E3921" s="29">
        <f t="shared" si="430"/>
        <v>3</v>
      </c>
      <c r="F3921" s="29">
        <f t="shared" si="431"/>
        <v>39</v>
      </c>
      <c r="G3921" s="29">
        <f t="shared" si="432"/>
        <v>3</v>
      </c>
      <c r="H3921" s="29" t="str">
        <f t="shared" si="433"/>
        <v>Çarşamba</v>
      </c>
    </row>
    <row r="3922" spans="1:8" ht="10.5" customHeight="1" x14ac:dyDescent="0.25">
      <c r="A3922" s="28">
        <v>45925</v>
      </c>
      <c r="B3922" s="29">
        <f t="shared" si="427"/>
        <v>2025</v>
      </c>
      <c r="C3922" s="29">
        <f t="shared" si="428"/>
        <v>9</v>
      </c>
      <c r="D3922" s="29" t="str">
        <f t="shared" si="429"/>
        <v>Eylül</v>
      </c>
      <c r="E3922" s="29">
        <f t="shared" si="430"/>
        <v>3</v>
      </c>
      <c r="F3922" s="29">
        <f t="shared" si="431"/>
        <v>39</v>
      </c>
      <c r="G3922" s="29">
        <f t="shared" si="432"/>
        <v>4</v>
      </c>
      <c r="H3922" s="29" t="str">
        <f t="shared" si="433"/>
        <v>Perşembe</v>
      </c>
    </row>
    <row r="3923" spans="1:8" ht="10.5" customHeight="1" x14ac:dyDescent="0.25">
      <c r="A3923" s="28">
        <v>45926</v>
      </c>
      <c r="B3923" s="29">
        <f t="shared" si="427"/>
        <v>2025</v>
      </c>
      <c r="C3923" s="29">
        <f t="shared" si="428"/>
        <v>9</v>
      </c>
      <c r="D3923" s="29" t="str">
        <f t="shared" si="429"/>
        <v>Eylül</v>
      </c>
      <c r="E3923" s="29">
        <f t="shared" si="430"/>
        <v>3</v>
      </c>
      <c r="F3923" s="29">
        <f t="shared" si="431"/>
        <v>39</v>
      </c>
      <c r="G3923" s="29">
        <f t="shared" si="432"/>
        <v>5</v>
      </c>
      <c r="H3923" s="29" t="str">
        <f t="shared" si="433"/>
        <v>Cuma</v>
      </c>
    </row>
    <row r="3924" spans="1:8" ht="10.5" customHeight="1" x14ac:dyDescent="0.25">
      <c r="A3924" s="28">
        <v>45927</v>
      </c>
      <c r="B3924" s="29">
        <f t="shared" si="427"/>
        <v>2025</v>
      </c>
      <c r="C3924" s="29">
        <f t="shared" si="428"/>
        <v>9</v>
      </c>
      <c r="D3924" s="29" t="str">
        <f t="shared" si="429"/>
        <v>Eylül</v>
      </c>
      <c r="E3924" s="29">
        <f t="shared" si="430"/>
        <v>3</v>
      </c>
      <c r="F3924" s="29">
        <f t="shared" si="431"/>
        <v>39</v>
      </c>
      <c r="G3924" s="29">
        <f t="shared" si="432"/>
        <v>6</v>
      </c>
      <c r="H3924" s="29" t="str">
        <f t="shared" si="433"/>
        <v>Cumartesi</v>
      </c>
    </row>
    <row r="3925" spans="1:8" ht="10.5" customHeight="1" x14ac:dyDescent="0.25">
      <c r="A3925" s="28">
        <v>45928</v>
      </c>
      <c r="B3925" s="29">
        <f t="shared" si="427"/>
        <v>2025</v>
      </c>
      <c r="C3925" s="29">
        <f t="shared" si="428"/>
        <v>9</v>
      </c>
      <c r="D3925" s="29" t="str">
        <f t="shared" si="429"/>
        <v>Eylül</v>
      </c>
      <c r="E3925" s="29">
        <f t="shared" si="430"/>
        <v>3</v>
      </c>
      <c r="F3925" s="29">
        <f t="shared" si="431"/>
        <v>39</v>
      </c>
      <c r="G3925" s="29">
        <f t="shared" si="432"/>
        <v>7</v>
      </c>
      <c r="H3925" s="29" t="str">
        <f t="shared" si="433"/>
        <v>Pazar</v>
      </c>
    </row>
    <row r="3926" spans="1:8" ht="10.5" customHeight="1" x14ac:dyDescent="0.25">
      <c r="A3926" s="28">
        <v>45929</v>
      </c>
      <c r="B3926" s="29">
        <f t="shared" si="427"/>
        <v>2025</v>
      </c>
      <c r="C3926" s="29">
        <f t="shared" si="428"/>
        <v>9</v>
      </c>
      <c r="D3926" s="29" t="str">
        <f t="shared" si="429"/>
        <v>Eylül</v>
      </c>
      <c r="E3926" s="29">
        <f t="shared" si="430"/>
        <v>3</v>
      </c>
      <c r="F3926" s="29">
        <f t="shared" si="431"/>
        <v>40</v>
      </c>
      <c r="G3926" s="29">
        <f t="shared" si="432"/>
        <v>1</v>
      </c>
      <c r="H3926" s="29" t="str">
        <f t="shared" si="433"/>
        <v>Pazartesi</v>
      </c>
    </row>
    <row r="3927" spans="1:8" ht="10.5" customHeight="1" x14ac:dyDescent="0.25">
      <c r="A3927" s="28">
        <v>45930</v>
      </c>
      <c r="B3927" s="29">
        <f t="shared" si="427"/>
        <v>2025</v>
      </c>
      <c r="C3927" s="29">
        <f t="shared" si="428"/>
        <v>9</v>
      </c>
      <c r="D3927" s="29" t="str">
        <f t="shared" si="429"/>
        <v>Eylül</v>
      </c>
      <c r="E3927" s="29">
        <f t="shared" si="430"/>
        <v>3</v>
      </c>
      <c r="F3927" s="29">
        <f t="shared" si="431"/>
        <v>40</v>
      </c>
      <c r="G3927" s="29">
        <f t="shared" si="432"/>
        <v>2</v>
      </c>
      <c r="H3927" s="29" t="str">
        <f t="shared" si="433"/>
        <v>Salı</v>
      </c>
    </row>
    <row r="3928" spans="1:8" ht="10.5" customHeight="1" x14ac:dyDescent="0.25">
      <c r="A3928" s="28">
        <v>45931</v>
      </c>
      <c r="B3928" s="29">
        <f t="shared" si="427"/>
        <v>2025</v>
      </c>
      <c r="C3928" s="29">
        <f t="shared" si="428"/>
        <v>10</v>
      </c>
      <c r="D3928" s="29" t="str">
        <f t="shared" si="429"/>
        <v>Ekim</v>
      </c>
      <c r="E3928" s="29">
        <f t="shared" si="430"/>
        <v>4</v>
      </c>
      <c r="F3928" s="29">
        <f t="shared" si="431"/>
        <v>40</v>
      </c>
      <c r="G3928" s="29">
        <f t="shared" si="432"/>
        <v>3</v>
      </c>
      <c r="H3928" s="29" t="str">
        <f t="shared" si="433"/>
        <v>Çarşamba</v>
      </c>
    </row>
    <row r="3929" spans="1:8" ht="10.5" customHeight="1" x14ac:dyDescent="0.25">
      <c r="A3929" s="28">
        <v>45932</v>
      </c>
      <c r="B3929" s="29">
        <f t="shared" si="427"/>
        <v>2025</v>
      </c>
      <c r="C3929" s="29">
        <f t="shared" si="428"/>
        <v>10</v>
      </c>
      <c r="D3929" s="29" t="str">
        <f t="shared" si="429"/>
        <v>Ekim</v>
      </c>
      <c r="E3929" s="29">
        <f t="shared" si="430"/>
        <v>4</v>
      </c>
      <c r="F3929" s="29">
        <f t="shared" si="431"/>
        <v>40</v>
      </c>
      <c r="G3929" s="29">
        <f t="shared" si="432"/>
        <v>4</v>
      </c>
      <c r="H3929" s="29" t="str">
        <f t="shared" si="433"/>
        <v>Perşembe</v>
      </c>
    </row>
    <row r="3930" spans="1:8" ht="10.5" customHeight="1" x14ac:dyDescent="0.25">
      <c r="A3930" s="28">
        <v>45933</v>
      </c>
      <c r="B3930" s="29">
        <f t="shared" si="427"/>
        <v>2025</v>
      </c>
      <c r="C3930" s="29">
        <f t="shared" si="428"/>
        <v>10</v>
      </c>
      <c r="D3930" s="29" t="str">
        <f t="shared" si="429"/>
        <v>Ekim</v>
      </c>
      <c r="E3930" s="29">
        <f t="shared" si="430"/>
        <v>4</v>
      </c>
      <c r="F3930" s="29">
        <f t="shared" si="431"/>
        <v>40</v>
      </c>
      <c r="G3930" s="29">
        <f t="shared" si="432"/>
        <v>5</v>
      </c>
      <c r="H3930" s="29" t="str">
        <f t="shared" si="433"/>
        <v>Cuma</v>
      </c>
    </row>
    <row r="3931" spans="1:8" ht="10.5" customHeight="1" x14ac:dyDescent="0.25">
      <c r="A3931" s="28">
        <v>45934</v>
      </c>
      <c r="B3931" s="29">
        <f t="shared" si="427"/>
        <v>2025</v>
      </c>
      <c r="C3931" s="29">
        <f t="shared" si="428"/>
        <v>10</v>
      </c>
      <c r="D3931" s="29" t="str">
        <f t="shared" si="429"/>
        <v>Ekim</v>
      </c>
      <c r="E3931" s="29">
        <f t="shared" si="430"/>
        <v>4</v>
      </c>
      <c r="F3931" s="29">
        <f t="shared" si="431"/>
        <v>40</v>
      </c>
      <c r="G3931" s="29">
        <f t="shared" si="432"/>
        <v>6</v>
      </c>
      <c r="H3931" s="29" t="str">
        <f t="shared" si="433"/>
        <v>Cumartesi</v>
      </c>
    </row>
    <row r="3932" spans="1:8" ht="10.5" customHeight="1" x14ac:dyDescent="0.25">
      <c r="A3932" s="28">
        <v>45935</v>
      </c>
      <c r="B3932" s="29">
        <f t="shared" si="427"/>
        <v>2025</v>
      </c>
      <c r="C3932" s="29">
        <f t="shared" si="428"/>
        <v>10</v>
      </c>
      <c r="D3932" s="29" t="str">
        <f t="shared" si="429"/>
        <v>Ekim</v>
      </c>
      <c r="E3932" s="29">
        <f t="shared" si="430"/>
        <v>4</v>
      </c>
      <c r="F3932" s="29">
        <f t="shared" si="431"/>
        <v>40</v>
      </c>
      <c r="G3932" s="29">
        <f t="shared" si="432"/>
        <v>7</v>
      </c>
      <c r="H3932" s="29" t="str">
        <f t="shared" si="433"/>
        <v>Pazar</v>
      </c>
    </row>
    <row r="3933" spans="1:8" ht="10.5" customHeight="1" x14ac:dyDescent="0.25">
      <c r="A3933" s="28">
        <v>45936</v>
      </c>
      <c r="B3933" s="29">
        <f t="shared" si="427"/>
        <v>2025</v>
      </c>
      <c r="C3933" s="29">
        <f t="shared" si="428"/>
        <v>10</v>
      </c>
      <c r="D3933" s="29" t="str">
        <f t="shared" si="429"/>
        <v>Ekim</v>
      </c>
      <c r="E3933" s="29">
        <f t="shared" si="430"/>
        <v>4</v>
      </c>
      <c r="F3933" s="29">
        <f t="shared" si="431"/>
        <v>41</v>
      </c>
      <c r="G3933" s="29">
        <f t="shared" si="432"/>
        <v>1</v>
      </c>
      <c r="H3933" s="29" t="str">
        <f t="shared" si="433"/>
        <v>Pazartesi</v>
      </c>
    </row>
    <row r="3934" spans="1:8" ht="10.5" customHeight="1" x14ac:dyDescent="0.25">
      <c r="A3934" s="28">
        <v>45937</v>
      </c>
      <c r="B3934" s="29">
        <f t="shared" si="427"/>
        <v>2025</v>
      </c>
      <c r="C3934" s="29">
        <f t="shared" si="428"/>
        <v>10</v>
      </c>
      <c r="D3934" s="29" t="str">
        <f t="shared" si="429"/>
        <v>Ekim</v>
      </c>
      <c r="E3934" s="29">
        <f t="shared" si="430"/>
        <v>4</v>
      </c>
      <c r="F3934" s="29">
        <f t="shared" si="431"/>
        <v>41</v>
      </c>
      <c r="G3934" s="29">
        <f t="shared" si="432"/>
        <v>2</v>
      </c>
      <c r="H3934" s="29" t="str">
        <f t="shared" si="433"/>
        <v>Salı</v>
      </c>
    </row>
    <row r="3935" spans="1:8" ht="10.5" customHeight="1" x14ac:dyDescent="0.25">
      <c r="A3935" s="28">
        <v>45938</v>
      </c>
      <c r="B3935" s="29">
        <f t="shared" si="427"/>
        <v>2025</v>
      </c>
      <c r="C3935" s="29">
        <f t="shared" si="428"/>
        <v>10</v>
      </c>
      <c r="D3935" s="29" t="str">
        <f t="shared" si="429"/>
        <v>Ekim</v>
      </c>
      <c r="E3935" s="29">
        <f t="shared" si="430"/>
        <v>4</v>
      </c>
      <c r="F3935" s="29">
        <f t="shared" si="431"/>
        <v>41</v>
      </c>
      <c r="G3935" s="29">
        <f t="shared" si="432"/>
        <v>3</v>
      </c>
      <c r="H3935" s="29" t="str">
        <f t="shared" si="433"/>
        <v>Çarşamba</v>
      </c>
    </row>
    <row r="3936" spans="1:8" ht="10.5" customHeight="1" x14ac:dyDescent="0.25">
      <c r="A3936" s="28">
        <v>45939</v>
      </c>
      <c r="B3936" s="29">
        <f t="shared" si="427"/>
        <v>2025</v>
      </c>
      <c r="C3936" s="29">
        <f t="shared" si="428"/>
        <v>10</v>
      </c>
      <c r="D3936" s="29" t="str">
        <f t="shared" si="429"/>
        <v>Ekim</v>
      </c>
      <c r="E3936" s="29">
        <f t="shared" si="430"/>
        <v>4</v>
      </c>
      <c r="F3936" s="29">
        <f t="shared" si="431"/>
        <v>41</v>
      </c>
      <c r="G3936" s="29">
        <f t="shared" si="432"/>
        <v>4</v>
      </c>
      <c r="H3936" s="29" t="str">
        <f t="shared" si="433"/>
        <v>Perşembe</v>
      </c>
    </row>
    <row r="3937" spans="1:8" ht="10.5" customHeight="1" x14ac:dyDescent="0.25">
      <c r="A3937" s="28">
        <v>45940</v>
      </c>
      <c r="B3937" s="29">
        <f t="shared" si="427"/>
        <v>2025</v>
      </c>
      <c r="C3937" s="29">
        <f t="shared" si="428"/>
        <v>10</v>
      </c>
      <c r="D3937" s="29" t="str">
        <f t="shared" si="429"/>
        <v>Ekim</v>
      </c>
      <c r="E3937" s="29">
        <f t="shared" si="430"/>
        <v>4</v>
      </c>
      <c r="F3937" s="29">
        <f t="shared" si="431"/>
        <v>41</v>
      </c>
      <c r="G3937" s="29">
        <f t="shared" si="432"/>
        <v>5</v>
      </c>
      <c r="H3937" s="29" t="str">
        <f t="shared" si="433"/>
        <v>Cuma</v>
      </c>
    </row>
    <row r="3938" spans="1:8" ht="10.5" customHeight="1" x14ac:dyDescent="0.25">
      <c r="A3938" s="28">
        <v>45941</v>
      </c>
      <c r="B3938" s="29">
        <f t="shared" si="427"/>
        <v>2025</v>
      </c>
      <c r="C3938" s="29">
        <f t="shared" si="428"/>
        <v>10</v>
      </c>
      <c r="D3938" s="29" t="str">
        <f t="shared" si="429"/>
        <v>Ekim</v>
      </c>
      <c r="E3938" s="29">
        <f t="shared" si="430"/>
        <v>4</v>
      </c>
      <c r="F3938" s="29">
        <f t="shared" si="431"/>
        <v>41</v>
      </c>
      <c r="G3938" s="29">
        <f t="shared" si="432"/>
        <v>6</v>
      </c>
      <c r="H3938" s="29" t="str">
        <f t="shared" si="433"/>
        <v>Cumartesi</v>
      </c>
    </row>
    <row r="3939" spans="1:8" ht="10.5" customHeight="1" x14ac:dyDescent="0.25">
      <c r="A3939" s="28">
        <v>45942</v>
      </c>
      <c r="B3939" s="29">
        <f t="shared" si="427"/>
        <v>2025</v>
      </c>
      <c r="C3939" s="29">
        <f t="shared" si="428"/>
        <v>10</v>
      </c>
      <c r="D3939" s="29" t="str">
        <f t="shared" si="429"/>
        <v>Ekim</v>
      </c>
      <c r="E3939" s="29">
        <f t="shared" si="430"/>
        <v>4</v>
      </c>
      <c r="F3939" s="29">
        <f t="shared" si="431"/>
        <v>41</v>
      </c>
      <c r="G3939" s="29">
        <f t="shared" si="432"/>
        <v>7</v>
      </c>
      <c r="H3939" s="29" t="str">
        <f t="shared" si="433"/>
        <v>Pazar</v>
      </c>
    </row>
    <row r="3940" spans="1:8" ht="10.5" customHeight="1" x14ac:dyDescent="0.25">
      <c r="A3940" s="28">
        <v>45943</v>
      </c>
      <c r="B3940" s="29">
        <f t="shared" si="427"/>
        <v>2025</v>
      </c>
      <c r="C3940" s="29">
        <f t="shared" si="428"/>
        <v>10</v>
      </c>
      <c r="D3940" s="29" t="str">
        <f t="shared" si="429"/>
        <v>Ekim</v>
      </c>
      <c r="E3940" s="29">
        <f t="shared" si="430"/>
        <v>4</v>
      </c>
      <c r="F3940" s="29">
        <f t="shared" si="431"/>
        <v>42</v>
      </c>
      <c r="G3940" s="29">
        <f t="shared" si="432"/>
        <v>1</v>
      </c>
      <c r="H3940" s="29" t="str">
        <f t="shared" si="433"/>
        <v>Pazartesi</v>
      </c>
    </row>
    <row r="3941" spans="1:8" ht="10.5" customHeight="1" x14ac:dyDescent="0.25">
      <c r="A3941" s="28">
        <v>45944</v>
      </c>
      <c r="B3941" s="29">
        <f t="shared" si="427"/>
        <v>2025</v>
      </c>
      <c r="C3941" s="29">
        <f t="shared" si="428"/>
        <v>10</v>
      </c>
      <c r="D3941" s="29" t="str">
        <f t="shared" si="429"/>
        <v>Ekim</v>
      </c>
      <c r="E3941" s="29">
        <f t="shared" si="430"/>
        <v>4</v>
      </c>
      <c r="F3941" s="29">
        <f t="shared" si="431"/>
        <v>42</v>
      </c>
      <c r="G3941" s="29">
        <f t="shared" si="432"/>
        <v>2</v>
      </c>
      <c r="H3941" s="29" t="str">
        <f t="shared" si="433"/>
        <v>Salı</v>
      </c>
    </row>
    <row r="3942" spans="1:8" ht="10.5" customHeight="1" x14ac:dyDescent="0.25">
      <c r="A3942" s="28">
        <v>45945</v>
      </c>
      <c r="B3942" s="29">
        <f t="shared" si="427"/>
        <v>2025</v>
      </c>
      <c r="C3942" s="29">
        <f t="shared" si="428"/>
        <v>10</v>
      </c>
      <c r="D3942" s="29" t="str">
        <f t="shared" si="429"/>
        <v>Ekim</v>
      </c>
      <c r="E3942" s="29">
        <f t="shared" si="430"/>
        <v>4</v>
      </c>
      <c r="F3942" s="29">
        <f t="shared" si="431"/>
        <v>42</v>
      </c>
      <c r="G3942" s="29">
        <f t="shared" si="432"/>
        <v>3</v>
      </c>
      <c r="H3942" s="29" t="str">
        <f t="shared" si="433"/>
        <v>Çarşamba</v>
      </c>
    </row>
    <row r="3943" spans="1:8" ht="10.5" customHeight="1" x14ac:dyDescent="0.25">
      <c r="A3943" s="28">
        <v>45946</v>
      </c>
      <c r="B3943" s="29">
        <f t="shared" si="427"/>
        <v>2025</v>
      </c>
      <c r="C3943" s="29">
        <f t="shared" si="428"/>
        <v>10</v>
      </c>
      <c r="D3943" s="29" t="str">
        <f t="shared" si="429"/>
        <v>Ekim</v>
      </c>
      <c r="E3943" s="29">
        <f t="shared" si="430"/>
        <v>4</v>
      </c>
      <c r="F3943" s="29">
        <f t="shared" si="431"/>
        <v>42</v>
      </c>
      <c r="G3943" s="29">
        <f t="shared" si="432"/>
        <v>4</v>
      </c>
      <c r="H3943" s="29" t="str">
        <f t="shared" si="433"/>
        <v>Perşembe</v>
      </c>
    </row>
    <row r="3944" spans="1:8" ht="10.5" customHeight="1" x14ac:dyDescent="0.25">
      <c r="A3944" s="28">
        <v>45947</v>
      </c>
      <c r="B3944" s="29">
        <f t="shared" si="427"/>
        <v>2025</v>
      </c>
      <c r="C3944" s="29">
        <f t="shared" si="428"/>
        <v>10</v>
      </c>
      <c r="D3944" s="29" t="str">
        <f t="shared" si="429"/>
        <v>Ekim</v>
      </c>
      <c r="E3944" s="29">
        <f t="shared" si="430"/>
        <v>4</v>
      </c>
      <c r="F3944" s="29">
        <f t="shared" si="431"/>
        <v>42</v>
      </c>
      <c r="G3944" s="29">
        <f t="shared" si="432"/>
        <v>5</v>
      </c>
      <c r="H3944" s="29" t="str">
        <f t="shared" si="433"/>
        <v>Cuma</v>
      </c>
    </row>
    <row r="3945" spans="1:8" ht="10.5" customHeight="1" x14ac:dyDescent="0.25">
      <c r="A3945" s="28">
        <v>45948</v>
      </c>
      <c r="B3945" s="29">
        <f t="shared" si="427"/>
        <v>2025</v>
      </c>
      <c r="C3945" s="29">
        <f t="shared" si="428"/>
        <v>10</v>
      </c>
      <c r="D3945" s="29" t="str">
        <f t="shared" si="429"/>
        <v>Ekim</v>
      </c>
      <c r="E3945" s="29">
        <f t="shared" si="430"/>
        <v>4</v>
      </c>
      <c r="F3945" s="29">
        <f t="shared" si="431"/>
        <v>42</v>
      </c>
      <c r="G3945" s="29">
        <f t="shared" si="432"/>
        <v>6</v>
      </c>
      <c r="H3945" s="29" t="str">
        <f t="shared" si="433"/>
        <v>Cumartesi</v>
      </c>
    </row>
    <row r="3946" spans="1:8" ht="10.5" customHeight="1" x14ac:dyDescent="0.25">
      <c r="A3946" s="28">
        <v>45949</v>
      </c>
      <c r="B3946" s="29">
        <f t="shared" si="427"/>
        <v>2025</v>
      </c>
      <c r="C3946" s="29">
        <f t="shared" si="428"/>
        <v>10</v>
      </c>
      <c r="D3946" s="29" t="str">
        <f t="shared" si="429"/>
        <v>Ekim</v>
      </c>
      <c r="E3946" s="29">
        <f t="shared" si="430"/>
        <v>4</v>
      </c>
      <c r="F3946" s="29">
        <f t="shared" si="431"/>
        <v>42</v>
      </c>
      <c r="G3946" s="29">
        <f t="shared" si="432"/>
        <v>7</v>
      </c>
      <c r="H3946" s="29" t="str">
        <f t="shared" si="433"/>
        <v>Pazar</v>
      </c>
    </row>
    <row r="3947" spans="1:8" ht="10.5" customHeight="1" x14ac:dyDescent="0.25">
      <c r="A3947" s="28">
        <v>45950</v>
      </c>
      <c r="B3947" s="29">
        <f t="shared" si="427"/>
        <v>2025</v>
      </c>
      <c r="C3947" s="29">
        <f t="shared" si="428"/>
        <v>10</v>
      </c>
      <c r="D3947" s="29" t="str">
        <f t="shared" si="429"/>
        <v>Ekim</v>
      </c>
      <c r="E3947" s="29">
        <f t="shared" si="430"/>
        <v>4</v>
      </c>
      <c r="F3947" s="29">
        <f t="shared" si="431"/>
        <v>43</v>
      </c>
      <c r="G3947" s="29">
        <f t="shared" si="432"/>
        <v>1</v>
      </c>
      <c r="H3947" s="29" t="str">
        <f t="shared" si="433"/>
        <v>Pazartesi</v>
      </c>
    </row>
    <row r="3948" spans="1:8" ht="10.5" customHeight="1" x14ac:dyDescent="0.25">
      <c r="A3948" s="28">
        <v>45951</v>
      </c>
      <c r="B3948" s="29">
        <f t="shared" si="427"/>
        <v>2025</v>
      </c>
      <c r="C3948" s="29">
        <f t="shared" si="428"/>
        <v>10</v>
      </c>
      <c r="D3948" s="29" t="str">
        <f t="shared" si="429"/>
        <v>Ekim</v>
      </c>
      <c r="E3948" s="29">
        <f t="shared" si="430"/>
        <v>4</v>
      </c>
      <c r="F3948" s="29">
        <f t="shared" si="431"/>
        <v>43</v>
      </c>
      <c r="G3948" s="29">
        <f t="shared" si="432"/>
        <v>2</v>
      </c>
      <c r="H3948" s="29" t="str">
        <f t="shared" si="433"/>
        <v>Salı</v>
      </c>
    </row>
    <row r="3949" spans="1:8" ht="10.5" customHeight="1" x14ac:dyDescent="0.25">
      <c r="A3949" s="28">
        <v>45952</v>
      </c>
      <c r="B3949" s="29">
        <f t="shared" si="427"/>
        <v>2025</v>
      </c>
      <c r="C3949" s="29">
        <f t="shared" si="428"/>
        <v>10</v>
      </c>
      <c r="D3949" s="29" t="str">
        <f t="shared" si="429"/>
        <v>Ekim</v>
      </c>
      <c r="E3949" s="29">
        <f t="shared" si="430"/>
        <v>4</v>
      </c>
      <c r="F3949" s="29">
        <f t="shared" si="431"/>
        <v>43</v>
      </c>
      <c r="G3949" s="29">
        <f t="shared" si="432"/>
        <v>3</v>
      </c>
      <c r="H3949" s="29" t="str">
        <f t="shared" si="433"/>
        <v>Çarşamba</v>
      </c>
    </row>
    <row r="3950" spans="1:8" ht="10.5" customHeight="1" x14ac:dyDescent="0.25">
      <c r="A3950" s="28">
        <v>45953</v>
      </c>
      <c r="B3950" s="29">
        <f t="shared" si="427"/>
        <v>2025</v>
      </c>
      <c r="C3950" s="29">
        <f t="shared" si="428"/>
        <v>10</v>
      </c>
      <c r="D3950" s="29" t="str">
        <f t="shared" si="429"/>
        <v>Ekim</v>
      </c>
      <c r="E3950" s="29">
        <f t="shared" si="430"/>
        <v>4</v>
      </c>
      <c r="F3950" s="29">
        <f t="shared" si="431"/>
        <v>43</v>
      </c>
      <c r="G3950" s="29">
        <f t="shared" si="432"/>
        <v>4</v>
      </c>
      <c r="H3950" s="29" t="str">
        <f t="shared" si="433"/>
        <v>Perşembe</v>
      </c>
    </row>
    <row r="3951" spans="1:8" ht="10.5" customHeight="1" x14ac:dyDescent="0.25">
      <c r="A3951" s="28">
        <v>45954</v>
      </c>
      <c r="B3951" s="29">
        <f t="shared" si="427"/>
        <v>2025</v>
      </c>
      <c r="C3951" s="29">
        <f t="shared" si="428"/>
        <v>10</v>
      </c>
      <c r="D3951" s="29" t="str">
        <f t="shared" si="429"/>
        <v>Ekim</v>
      </c>
      <c r="E3951" s="29">
        <f t="shared" si="430"/>
        <v>4</v>
      </c>
      <c r="F3951" s="29">
        <f t="shared" si="431"/>
        <v>43</v>
      </c>
      <c r="G3951" s="29">
        <f t="shared" si="432"/>
        <v>5</v>
      </c>
      <c r="H3951" s="29" t="str">
        <f t="shared" si="433"/>
        <v>Cuma</v>
      </c>
    </row>
    <row r="3952" spans="1:8" ht="10.5" customHeight="1" x14ac:dyDescent="0.25">
      <c r="A3952" s="28">
        <v>45955</v>
      </c>
      <c r="B3952" s="29">
        <f t="shared" si="427"/>
        <v>2025</v>
      </c>
      <c r="C3952" s="29">
        <f t="shared" si="428"/>
        <v>10</v>
      </c>
      <c r="D3952" s="29" t="str">
        <f t="shared" si="429"/>
        <v>Ekim</v>
      </c>
      <c r="E3952" s="29">
        <f t="shared" si="430"/>
        <v>4</v>
      </c>
      <c r="F3952" s="29">
        <f t="shared" si="431"/>
        <v>43</v>
      </c>
      <c r="G3952" s="29">
        <f t="shared" si="432"/>
        <v>6</v>
      </c>
      <c r="H3952" s="29" t="str">
        <f t="shared" si="433"/>
        <v>Cumartesi</v>
      </c>
    </row>
    <row r="3953" spans="1:8" ht="10.5" customHeight="1" x14ac:dyDescent="0.25">
      <c r="A3953" s="28">
        <v>45956</v>
      </c>
      <c r="B3953" s="29">
        <f t="shared" si="427"/>
        <v>2025</v>
      </c>
      <c r="C3953" s="29">
        <f t="shared" si="428"/>
        <v>10</v>
      </c>
      <c r="D3953" s="29" t="str">
        <f t="shared" si="429"/>
        <v>Ekim</v>
      </c>
      <c r="E3953" s="29">
        <f t="shared" si="430"/>
        <v>4</v>
      </c>
      <c r="F3953" s="29">
        <f t="shared" si="431"/>
        <v>43</v>
      </c>
      <c r="G3953" s="29">
        <f t="shared" si="432"/>
        <v>7</v>
      </c>
      <c r="H3953" s="29" t="str">
        <f t="shared" si="433"/>
        <v>Pazar</v>
      </c>
    </row>
    <row r="3954" spans="1:8" ht="10.5" customHeight="1" x14ac:dyDescent="0.25">
      <c r="A3954" s="28">
        <v>45957</v>
      </c>
      <c r="B3954" s="29">
        <f t="shared" si="427"/>
        <v>2025</v>
      </c>
      <c r="C3954" s="29">
        <f t="shared" si="428"/>
        <v>10</v>
      </c>
      <c r="D3954" s="29" t="str">
        <f t="shared" si="429"/>
        <v>Ekim</v>
      </c>
      <c r="E3954" s="29">
        <f t="shared" si="430"/>
        <v>4</v>
      </c>
      <c r="F3954" s="29">
        <f t="shared" si="431"/>
        <v>44</v>
      </c>
      <c r="G3954" s="29">
        <f t="shared" si="432"/>
        <v>1</v>
      </c>
      <c r="H3954" s="29" t="str">
        <f t="shared" si="433"/>
        <v>Pazartesi</v>
      </c>
    </row>
    <row r="3955" spans="1:8" ht="10.5" customHeight="1" x14ac:dyDescent="0.25">
      <c r="A3955" s="28">
        <v>45958</v>
      </c>
      <c r="B3955" s="29">
        <f t="shared" si="427"/>
        <v>2025</v>
      </c>
      <c r="C3955" s="29">
        <f t="shared" si="428"/>
        <v>10</v>
      </c>
      <c r="D3955" s="29" t="str">
        <f t="shared" si="429"/>
        <v>Ekim</v>
      </c>
      <c r="E3955" s="29">
        <f t="shared" si="430"/>
        <v>4</v>
      </c>
      <c r="F3955" s="29">
        <f t="shared" si="431"/>
        <v>44</v>
      </c>
      <c r="G3955" s="29">
        <f t="shared" si="432"/>
        <v>2</v>
      </c>
      <c r="H3955" s="29" t="str">
        <f t="shared" si="433"/>
        <v>Salı</v>
      </c>
    </row>
    <row r="3956" spans="1:8" ht="10.5" customHeight="1" x14ac:dyDescent="0.25">
      <c r="A3956" s="28">
        <v>45959</v>
      </c>
      <c r="B3956" s="29">
        <f t="shared" si="427"/>
        <v>2025</v>
      </c>
      <c r="C3956" s="29">
        <f t="shared" si="428"/>
        <v>10</v>
      </c>
      <c r="D3956" s="29" t="str">
        <f t="shared" si="429"/>
        <v>Ekim</v>
      </c>
      <c r="E3956" s="29">
        <f t="shared" si="430"/>
        <v>4</v>
      </c>
      <c r="F3956" s="29">
        <f t="shared" si="431"/>
        <v>44</v>
      </c>
      <c r="G3956" s="29">
        <f t="shared" si="432"/>
        <v>3</v>
      </c>
      <c r="H3956" s="29" t="str">
        <f t="shared" si="433"/>
        <v>Çarşamba</v>
      </c>
    </row>
    <row r="3957" spans="1:8" ht="10.5" customHeight="1" x14ac:dyDescent="0.25">
      <c r="A3957" s="28">
        <v>45960</v>
      </c>
      <c r="B3957" s="29">
        <f t="shared" si="427"/>
        <v>2025</v>
      </c>
      <c r="C3957" s="29">
        <f t="shared" si="428"/>
        <v>10</v>
      </c>
      <c r="D3957" s="29" t="str">
        <f t="shared" si="429"/>
        <v>Ekim</v>
      </c>
      <c r="E3957" s="29">
        <f t="shared" si="430"/>
        <v>4</v>
      </c>
      <c r="F3957" s="29">
        <f t="shared" si="431"/>
        <v>44</v>
      </c>
      <c r="G3957" s="29">
        <f t="shared" si="432"/>
        <v>4</v>
      </c>
      <c r="H3957" s="29" t="str">
        <f t="shared" si="433"/>
        <v>Perşembe</v>
      </c>
    </row>
    <row r="3958" spans="1:8" ht="10.5" customHeight="1" x14ac:dyDescent="0.25">
      <c r="A3958" s="28">
        <v>45961</v>
      </c>
      <c r="B3958" s="29">
        <f t="shared" si="427"/>
        <v>2025</v>
      </c>
      <c r="C3958" s="29">
        <f t="shared" si="428"/>
        <v>10</v>
      </c>
      <c r="D3958" s="29" t="str">
        <f t="shared" si="429"/>
        <v>Ekim</v>
      </c>
      <c r="E3958" s="29">
        <f t="shared" si="430"/>
        <v>4</v>
      </c>
      <c r="F3958" s="29">
        <f t="shared" si="431"/>
        <v>44</v>
      </c>
      <c r="G3958" s="29">
        <f t="shared" si="432"/>
        <v>5</v>
      </c>
      <c r="H3958" s="29" t="str">
        <f t="shared" si="433"/>
        <v>Cuma</v>
      </c>
    </row>
    <row r="3959" spans="1:8" ht="10.5" customHeight="1" x14ac:dyDescent="0.25">
      <c r="A3959" s="28">
        <v>45962</v>
      </c>
      <c r="B3959" s="29">
        <f t="shared" si="427"/>
        <v>2025</v>
      </c>
      <c r="C3959" s="29">
        <f t="shared" si="428"/>
        <v>11</v>
      </c>
      <c r="D3959" s="29" t="str">
        <f t="shared" si="429"/>
        <v>Kasım</v>
      </c>
      <c r="E3959" s="29">
        <f t="shared" si="430"/>
        <v>4</v>
      </c>
      <c r="F3959" s="29">
        <f t="shared" si="431"/>
        <v>44</v>
      </c>
      <c r="G3959" s="29">
        <f t="shared" si="432"/>
        <v>6</v>
      </c>
      <c r="H3959" s="29" t="str">
        <f t="shared" si="433"/>
        <v>Cumartesi</v>
      </c>
    </row>
    <row r="3960" spans="1:8" ht="10.5" customHeight="1" x14ac:dyDescent="0.25">
      <c r="A3960" s="28">
        <v>45963</v>
      </c>
      <c r="B3960" s="29">
        <f t="shared" si="427"/>
        <v>2025</v>
      </c>
      <c r="C3960" s="29">
        <f t="shared" si="428"/>
        <v>11</v>
      </c>
      <c r="D3960" s="29" t="str">
        <f t="shared" si="429"/>
        <v>Kasım</v>
      </c>
      <c r="E3960" s="29">
        <f t="shared" si="430"/>
        <v>4</v>
      </c>
      <c r="F3960" s="29">
        <f t="shared" si="431"/>
        <v>44</v>
      </c>
      <c r="G3960" s="29">
        <f t="shared" si="432"/>
        <v>7</v>
      </c>
      <c r="H3960" s="29" t="str">
        <f t="shared" si="433"/>
        <v>Pazar</v>
      </c>
    </row>
    <row r="3961" spans="1:8" ht="10.5" customHeight="1" x14ac:dyDescent="0.25">
      <c r="A3961" s="28">
        <v>45964</v>
      </c>
      <c r="B3961" s="29">
        <f t="shared" si="427"/>
        <v>2025</v>
      </c>
      <c r="C3961" s="29">
        <f t="shared" si="428"/>
        <v>11</v>
      </c>
      <c r="D3961" s="29" t="str">
        <f t="shared" si="429"/>
        <v>Kasım</v>
      </c>
      <c r="E3961" s="29">
        <f t="shared" si="430"/>
        <v>4</v>
      </c>
      <c r="F3961" s="29">
        <f t="shared" si="431"/>
        <v>45</v>
      </c>
      <c r="G3961" s="29">
        <f t="shared" si="432"/>
        <v>1</v>
      </c>
      <c r="H3961" s="29" t="str">
        <f t="shared" si="433"/>
        <v>Pazartesi</v>
      </c>
    </row>
    <row r="3962" spans="1:8" ht="10.5" customHeight="1" x14ac:dyDescent="0.25">
      <c r="A3962" s="28">
        <v>45965</v>
      </c>
      <c r="B3962" s="29">
        <f t="shared" si="427"/>
        <v>2025</v>
      </c>
      <c r="C3962" s="29">
        <f t="shared" si="428"/>
        <v>11</v>
      </c>
      <c r="D3962" s="29" t="str">
        <f t="shared" si="429"/>
        <v>Kasım</v>
      </c>
      <c r="E3962" s="29">
        <f t="shared" si="430"/>
        <v>4</v>
      </c>
      <c r="F3962" s="29">
        <f t="shared" si="431"/>
        <v>45</v>
      </c>
      <c r="G3962" s="29">
        <f t="shared" si="432"/>
        <v>2</v>
      </c>
      <c r="H3962" s="29" t="str">
        <f t="shared" si="433"/>
        <v>Salı</v>
      </c>
    </row>
    <row r="3963" spans="1:8" ht="10.5" customHeight="1" x14ac:dyDescent="0.25">
      <c r="A3963" s="28">
        <v>45966</v>
      </c>
      <c r="B3963" s="29">
        <f t="shared" si="427"/>
        <v>2025</v>
      </c>
      <c r="C3963" s="29">
        <f t="shared" si="428"/>
        <v>11</v>
      </c>
      <c r="D3963" s="29" t="str">
        <f t="shared" si="429"/>
        <v>Kasım</v>
      </c>
      <c r="E3963" s="29">
        <f t="shared" si="430"/>
        <v>4</v>
      </c>
      <c r="F3963" s="29">
        <f t="shared" si="431"/>
        <v>45</v>
      </c>
      <c r="G3963" s="29">
        <f t="shared" si="432"/>
        <v>3</v>
      </c>
      <c r="H3963" s="29" t="str">
        <f t="shared" si="433"/>
        <v>Çarşamba</v>
      </c>
    </row>
    <row r="3964" spans="1:8" ht="10.5" customHeight="1" x14ac:dyDescent="0.25">
      <c r="A3964" s="28">
        <v>45967</v>
      </c>
      <c r="B3964" s="29">
        <f t="shared" si="427"/>
        <v>2025</v>
      </c>
      <c r="C3964" s="29">
        <f t="shared" si="428"/>
        <v>11</v>
      </c>
      <c r="D3964" s="29" t="str">
        <f t="shared" si="429"/>
        <v>Kasım</v>
      </c>
      <c r="E3964" s="29">
        <f t="shared" si="430"/>
        <v>4</v>
      </c>
      <c r="F3964" s="29">
        <f t="shared" si="431"/>
        <v>45</v>
      </c>
      <c r="G3964" s="29">
        <f t="shared" si="432"/>
        <v>4</v>
      </c>
      <c r="H3964" s="29" t="str">
        <f t="shared" si="433"/>
        <v>Perşembe</v>
      </c>
    </row>
    <row r="3965" spans="1:8" ht="10.5" customHeight="1" x14ac:dyDescent="0.25">
      <c r="A3965" s="28">
        <v>45968</v>
      </c>
      <c r="B3965" s="29">
        <f t="shared" si="427"/>
        <v>2025</v>
      </c>
      <c r="C3965" s="29">
        <f t="shared" si="428"/>
        <v>11</v>
      </c>
      <c r="D3965" s="29" t="str">
        <f t="shared" si="429"/>
        <v>Kasım</v>
      </c>
      <c r="E3965" s="29">
        <f t="shared" si="430"/>
        <v>4</v>
      </c>
      <c r="F3965" s="29">
        <f t="shared" si="431"/>
        <v>45</v>
      </c>
      <c r="G3965" s="29">
        <f t="shared" si="432"/>
        <v>5</v>
      </c>
      <c r="H3965" s="29" t="str">
        <f t="shared" si="433"/>
        <v>Cuma</v>
      </c>
    </row>
    <row r="3966" spans="1:8" ht="10.5" customHeight="1" x14ac:dyDescent="0.25">
      <c r="A3966" s="28">
        <v>45969</v>
      </c>
      <c r="B3966" s="29">
        <f t="shared" si="427"/>
        <v>2025</v>
      </c>
      <c r="C3966" s="29">
        <f t="shared" si="428"/>
        <v>11</v>
      </c>
      <c r="D3966" s="29" t="str">
        <f t="shared" si="429"/>
        <v>Kasım</v>
      </c>
      <c r="E3966" s="29">
        <f t="shared" si="430"/>
        <v>4</v>
      </c>
      <c r="F3966" s="29">
        <f t="shared" si="431"/>
        <v>45</v>
      </c>
      <c r="G3966" s="29">
        <f t="shared" si="432"/>
        <v>6</v>
      </c>
      <c r="H3966" s="29" t="str">
        <f t="shared" si="433"/>
        <v>Cumartesi</v>
      </c>
    </row>
    <row r="3967" spans="1:8" ht="10.5" customHeight="1" x14ac:dyDescent="0.25">
      <c r="A3967" s="28">
        <v>45970</v>
      </c>
      <c r="B3967" s="29">
        <f t="shared" si="427"/>
        <v>2025</v>
      </c>
      <c r="C3967" s="29">
        <f t="shared" si="428"/>
        <v>11</v>
      </c>
      <c r="D3967" s="29" t="str">
        <f t="shared" si="429"/>
        <v>Kasım</v>
      </c>
      <c r="E3967" s="29">
        <f t="shared" si="430"/>
        <v>4</v>
      </c>
      <c r="F3967" s="29">
        <f t="shared" si="431"/>
        <v>45</v>
      </c>
      <c r="G3967" s="29">
        <f t="shared" si="432"/>
        <v>7</v>
      </c>
      <c r="H3967" s="29" t="str">
        <f t="shared" si="433"/>
        <v>Pazar</v>
      </c>
    </row>
    <row r="3968" spans="1:8" ht="10.5" customHeight="1" x14ac:dyDescent="0.25">
      <c r="A3968" s="28">
        <v>45971</v>
      </c>
      <c r="B3968" s="29">
        <f t="shared" si="427"/>
        <v>2025</v>
      </c>
      <c r="C3968" s="29">
        <f t="shared" si="428"/>
        <v>11</v>
      </c>
      <c r="D3968" s="29" t="str">
        <f t="shared" si="429"/>
        <v>Kasım</v>
      </c>
      <c r="E3968" s="29">
        <f t="shared" si="430"/>
        <v>4</v>
      </c>
      <c r="F3968" s="29">
        <f t="shared" si="431"/>
        <v>46</v>
      </c>
      <c r="G3968" s="29">
        <f t="shared" si="432"/>
        <v>1</v>
      </c>
      <c r="H3968" s="29" t="str">
        <f t="shared" si="433"/>
        <v>Pazartesi</v>
      </c>
    </row>
    <row r="3969" spans="1:8" ht="10.5" customHeight="1" x14ac:dyDescent="0.25">
      <c r="A3969" s="28">
        <v>45972</v>
      </c>
      <c r="B3969" s="29">
        <f t="shared" si="427"/>
        <v>2025</v>
      </c>
      <c r="C3969" s="29">
        <f t="shared" si="428"/>
        <v>11</v>
      </c>
      <c r="D3969" s="29" t="str">
        <f t="shared" si="429"/>
        <v>Kasım</v>
      </c>
      <c r="E3969" s="29">
        <f t="shared" si="430"/>
        <v>4</v>
      </c>
      <c r="F3969" s="29">
        <f t="shared" si="431"/>
        <v>46</v>
      </c>
      <c r="G3969" s="29">
        <f t="shared" si="432"/>
        <v>2</v>
      </c>
      <c r="H3969" s="29" t="str">
        <f t="shared" si="433"/>
        <v>Salı</v>
      </c>
    </row>
    <row r="3970" spans="1:8" ht="10.5" customHeight="1" x14ac:dyDescent="0.25">
      <c r="A3970" s="28">
        <v>45973</v>
      </c>
      <c r="B3970" s="29">
        <f t="shared" ref="B3970:B4033" si="434">IF(A3970="","",YEAR(A3970))</f>
        <v>2025</v>
      </c>
      <c r="C3970" s="29">
        <f t="shared" ref="C3970:C4033" si="435">IF(A3970="","",MONTH(A3970))</f>
        <v>11</v>
      </c>
      <c r="D3970" s="29" t="str">
        <f t="shared" ref="D3970:D4033" si="436">IF(A3970="","",CHOOSE(MONTH(A3970),"Ocak","Şubat","Mart","Nisan","Mayıs","Haziran","Temmuz","Ağustos","Eylül","Ekim","Kasım","Aralık"))</f>
        <v>Kasım</v>
      </c>
      <c r="E3970" s="29">
        <f t="shared" ref="E3970:E4033" si="437">IF(A3970="","",ROUNDUP(MONTH(A3970)/3,0))</f>
        <v>4</v>
      </c>
      <c r="F3970" s="29">
        <f t="shared" ref="F3970:F4033" si="438">IF(A3970="","",WEEKNUM(A3970,2))</f>
        <v>46</v>
      </c>
      <c r="G3970" s="29">
        <f t="shared" ref="G3970:G4033" si="439">IF(A3970="","",WEEKDAY(A3970,2))</f>
        <v>3</v>
      </c>
      <c r="H3970" s="29" t="str">
        <f t="shared" ref="H3970:H4033" si="440">IF(A3970="","",CHOOSE(WEEKDAY(A3970,2),"Pazartesi","Salı","Çarşamba","Perşembe","Cuma","Cumartesi","Pazar"))</f>
        <v>Çarşamba</v>
      </c>
    </row>
    <row r="3971" spans="1:8" ht="10.5" customHeight="1" x14ac:dyDescent="0.25">
      <c r="A3971" s="28">
        <v>45974</v>
      </c>
      <c r="B3971" s="29">
        <f t="shared" si="434"/>
        <v>2025</v>
      </c>
      <c r="C3971" s="29">
        <f t="shared" si="435"/>
        <v>11</v>
      </c>
      <c r="D3971" s="29" t="str">
        <f t="shared" si="436"/>
        <v>Kasım</v>
      </c>
      <c r="E3971" s="29">
        <f t="shared" si="437"/>
        <v>4</v>
      </c>
      <c r="F3971" s="29">
        <f t="shared" si="438"/>
        <v>46</v>
      </c>
      <c r="G3971" s="29">
        <f t="shared" si="439"/>
        <v>4</v>
      </c>
      <c r="H3971" s="29" t="str">
        <f t="shared" si="440"/>
        <v>Perşembe</v>
      </c>
    </row>
    <row r="3972" spans="1:8" ht="10.5" customHeight="1" x14ac:dyDescent="0.25">
      <c r="A3972" s="28">
        <v>45975</v>
      </c>
      <c r="B3972" s="29">
        <f t="shared" si="434"/>
        <v>2025</v>
      </c>
      <c r="C3972" s="29">
        <f t="shared" si="435"/>
        <v>11</v>
      </c>
      <c r="D3972" s="29" t="str">
        <f t="shared" si="436"/>
        <v>Kasım</v>
      </c>
      <c r="E3972" s="29">
        <f t="shared" si="437"/>
        <v>4</v>
      </c>
      <c r="F3972" s="29">
        <f t="shared" si="438"/>
        <v>46</v>
      </c>
      <c r="G3972" s="29">
        <f t="shared" si="439"/>
        <v>5</v>
      </c>
      <c r="H3972" s="29" t="str">
        <f t="shared" si="440"/>
        <v>Cuma</v>
      </c>
    </row>
    <row r="3973" spans="1:8" ht="10.5" customHeight="1" x14ac:dyDescent="0.25">
      <c r="A3973" s="28">
        <v>45976</v>
      </c>
      <c r="B3973" s="29">
        <f t="shared" si="434"/>
        <v>2025</v>
      </c>
      <c r="C3973" s="29">
        <f t="shared" si="435"/>
        <v>11</v>
      </c>
      <c r="D3973" s="29" t="str">
        <f t="shared" si="436"/>
        <v>Kasım</v>
      </c>
      <c r="E3973" s="29">
        <f t="shared" si="437"/>
        <v>4</v>
      </c>
      <c r="F3973" s="29">
        <f t="shared" si="438"/>
        <v>46</v>
      </c>
      <c r="G3973" s="29">
        <f t="shared" si="439"/>
        <v>6</v>
      </c>
      <c r="H3973" s="29" t="str">
        <f t="shared" si="440"/>
        <v>Cumartesi</v>
      </c>
    </row>
    <row r="3974" spans="1:8" ht="10.5" customHeight="1" x14ac:dyDescent="0.25">
      <c r="A3974" s="28">
        <v>45977</v>
      </c>
      <c r="B3974" s="29">
        <f t="shared" si="434"/>
        <v>2025</v>
      </c>
      <c r="C3974" s="29">
        <f t="shared" si="435"/>
        <v>11</v>
      </c>
      <c r="D3974" s="29" t="str">
        <f t="shared" si="436"/>
        <v>Kasım</v>
      </c>
      <c r="E3974" s="29">
        <f t="shared" si="437"/>
        <v>4</v>
      </c>
      <c r="F3974" s="29">
        <f t="shared" si="438"/>
        <v>46</v>
      </c>
      <c r="G3974" s="29">
        <f t="shared" si="439"/>
        <v>7</v>
      </c>
      <c r="H3974" s="29" t="str">
        <f t="shared" si="440"/>
        <v>Pazar</v>
      </c>
    </row>
    <row r="3975" spans="1:8" ht="10.5" customHeight="1" x14ac:dyDescent="0.25">
      <c r="A3975" s="28">
        <v>45978</v>
      </c>
      <c r="B3975" s="29">
        <f t="shared" si="434"/>
        <v>2025</v>
      </c>
      <c r="C3975" s="29">
        <f t="shared" si="435"/>
        <v>11</v>
      </c>
      <c r="D3975" s="29" t="str">
        <f t="shared" si="436"/>
        <v>Kasım</v>
      </c>
      <c r="E3975" s="29">
        <f t="shared" si="437"/>
        <v>4</v>
      </c>
      <c r="F3975" s="29">
        <f t="shared" si="438"/>
        <v>47</v>
      </c>
      <c r="G3975" s="29">
        <f t="shared" si="439"/>
        <v>1</v>
      </c>
      <c r="H3975" s="29" t="str">
        <f t="shared" si="440"/>
        <v>Pazartesi</v>
      </c>
    </row>
    <row r="3976" spans="1:8" ht="10.5" customHeight="1" x14ac:dyDescent="0.25">
      <c r="A3976" s="28">
        <v>45979</v>
      </c>
      <c r="B3976" s="29">
        <f t="shared" si="434"/>
        <v>2025</v>
      </c>
      <c r="C3976" s="29">
        <f t="shared" si="435"/>
        <v>11</v>
      </c>
      <c r="D3976" s="29" t="str">
        <f t="shared" si="436"/>
        <v>Kasım</v>
      </c>
      <c r="E3976" s="29">
        <f t="shared" si="437"/>
        <v>4</v>
      </c>
      <c r="F3976" s="29">
        <f t="shared" si="438"/>
        <v>47</v>
      </c>
      <c r="G3976" s="29">
        <f t="shared" si="439"/>
        <v>2</v>
      </c>
      <c r="H3976" s="29" t="str">
        <f t="shared" si="440"/>
        <v>Salı</v>
      </c>
    </row>
    <row r="3977" spans="1:8" ht="10.5" customHeight="1" x14ac:dyDescent="0.25">
      <c r="A3977" s="28">
        <v>45980</v>
      </c>
      <c r="B3977" s="29">
        <f t="shared" si="434"/>
        <v>2025</v>
      </c>
      <c r="C3977" s="29">
        <f t="shared" si="435"/>
        <v>11</v>
      </c>
      <c r="D3977" s="29" t="str">
        <f t="shared" si="436"/>
        <v>Kasım</v>
      </c>
      <c r="E3977" s="29">
        <f t="shared" si="437"/>
        <v>4</v>
      </c>
      <c r="F3977" s="29">
        <f t="shared" si="438"/>
        <v>47</v>
      </c>
      <c r="G3977" s="29">
        <f t="shared" si="439"/>
        <v>3</v>
      </c>
      <c r="H3977" s="29" t="str">
        <f t="shared" si="440"/>
        <v>Çarşamba</v>
      </c>
    </row>
    <row r="3978" spans="1:8" ht="10.5" customHeight="1" x14ac:dyDescent="0.25">
      <c r="A3978" s="28">
        <v>45981</v>
      </c>
      <c r="B3978" s="29">
        <f t="shared" si="434"/>
        <v>2025</v>
      </c>
      <c r="C3978" s="29">
        <f t="shared" si="435"/>
        <v>11</v>
      </c>
      <c r="D3978" s="29" t="str">
        <f t="shared" si="436"/>
        <v>Kasım</v>
      </c>
      <c r="E3978" s="29">
        <f t="shared" si="437"/>
        <v>4</v>
      </c>
      <c r="F3978" s="29">
        <f t="shared" si="438"/>
        <v>47</v>
      </c>
      <c r="G3978" s="29">
        <f t="shared" si="439"/>
        <v>4</v>
      </c>
      <c r="H3978" s="29" t="str">
        <f t="shared" si="440"/>
        <v>Perşembe</v>
      </c>
    </row>
    <row r="3979" spans="1:8" ht="10.5" customHeight="1" x14ac:dyDescent="0.25">
      <c r="A3979" s="28">
        <v>45982</v>
      </c>
      <c r="B3979" s="29">
        <f t="shared" si="434"/>
        <v>2025</v>
      </c>
      <c r="C3979" s="29">
        <f t="shared" si="435"/>
        <v>11</v>
      </c>
      <c r="D3979" s="29" t="str">
        <f t="shared" si="436"/>
        <v>Kasım</v>
      </c>
      <c r="E3979" s="29">
        <f t="shared" si="437"/>
        <v>4</v>
      </c>
      <c r="F3979" s="29">
        <f t="shared" si="438"/>
        <v>47</v>
      </c>
      <c r="G3979" s="29">
        <f t="shared" si="439"/>
        <v>5</v>
      </c>
      <c r="H3979" s="29" t="str">
        <f t="shared" si="440"/>
        <v>Cuma</v>
      </c>
    </row>
    <row r="3980" spans="1:8" ht="10.5" customHeight="1" x14ac:dyDescent="0.25">
      <c r="A3980" s="28">
        <v>45983</v>
      </c>
      <c r="B3980" s="29">
        <f t="shared" si="434"/>
        <v>2025</v>
      </c>
      <c r="C3980" s="29">
        <f t="shared" si="435"/>
        <v>11</v>
      </c>
      <c r="D3980" s="29" t="str">
        <f t="shared" si="436"/>
        <v>Kasım</v>
      </c>
      <c r="E3980" s="29">
        <f t="shared" si="437"/>
        <v>4</v>
      </c>
      <c r="F3980" s="29">
        <f t="shared" si="438"/>
        <v>47</v>
      </c>
      <c r="G3980" s="29">
        <f t="shared" si="439"/>
        <v>6</v>
      </c>
      <c r="H3980" s="29" t="str">
        <f t="shared" si="440"/>
        <v>Cumartesi</v>
      </c>
    </row>
    <row r="3981" spans="1:8" ht="10.5" customHeight="1" x14ac:dyDescent="0.25">
      <c r="A3981" s="28">
        <v>45984</v>
      </c>
      <c r="B3981" s="29">
        <f t="shared" si="434"/>
        <v>2025</v>
      </c>
      <c r="C3981" s="29">
        <f t="shared" si="435"/>
        <v>11</v>
      </c>
      <c r="D3981" s="29" t="str">
        <f t="shared" si="436"/>
        <v>Kasım</v>
      </c>
      <c r="E3981" s="29">
        <f t="shared" si="437"/>
        <v>4</v>
      </c>
      <c r="F3981" s="29">
        <f t="shared" si="438"/>
        <v>47</v>
      </c>
      <c r="G3981" s="29">
        <f t="shared" si="439"/>
        <v>7</v>
      </c>
      <c r="H3981" s="29" t="str">
        <f t="shared" si="440"/>
        <v>Pazar</v>
      </c>
    </row>
    <row r="3982" spans="1:8" ht="10.5" customHeight="1" x14ac:dyDescent="0.25">
      <c r="A3982" s="28">
        <v>45985</v>
      </c>
      <c r="B3982" s="29">
        <f t="shared" si="434"/>
        <v>2025</v>
      </c>
      <c r="C3982" s="29">
        <f t="shared" si="435"/>
        <v>11</v>
      </c>
      <c r="D3982" s="29" t="str">
        <f t="shared" si="436"/>
        <v>Kasım</v>
      </c>
      <c r="E3982" s="29">
        <f t="shared" si="437"/>
        <v>4</v>
      </c>
      <c r="F3982" s="29">
        <f t="shared" si="438"/>
        <v>48</v>
      </c>
      <c r="G3982" s="29">
        <f t="shared" si="439"/>
        <v>1</v>
      </c>
      <c r="H3982" s="29" t="str">
        <f t="shared" si="440"/>
        <v>Pazartesi</v>
      </c>
    </row>
    <row r="3983" spans="1:8" ht="10.5" customHeight="1" x14ac:dyDescent="0.25">
      <c r="A3983" s="28">
        <v>45986</v>
      </c>
      <c r="B3983" s="29">
        <f t="shared" si="434"/>
        <v>2025</v>
      </c>
      <c r="C3983" s="29">
        <f t="shared" si="435"/>
        <v>11</v>
      </c>
      <c r="D3983" s="29" t="str">
        <f t="shared" si="436"/>
        <v>Kasım</v>
      </c>
      <c r="E3983" s="29">
        <f t="shared" si="437"/>
        <v>4</v>
      </c>
      <c r="F3983" s="29">
        <f t="shared" si="438"/>
        <v>48</v>
      </c>
      <c r="G3983" s="29">
        <f t="shared" si="439"/>
        <v>2</v>
      </c>
      <c r="H3983" s="29" t="str">
        <f t="shared" si="440"/>
        <v>Salı</v>
      </c>
    </row>
    <row r="3984" spans="1:8" ht="10.5" customHeight="1" x14ac:dyDescent="0.25">
      <c r="A3984" s="28">
        <v>45987</v>
      </c>
      <c r="B3984" s="29">
        <f t="shared" si="434"/>
        <v>2025</v>
      </c>
      <c r="C3984" s="29">
        <f t="shared" si="435"/>
        <v>11</v>
      </c>
      <c r="D3984" s="29" t="str">
        <f t="shared" si="436"/>
        <v>Kasım</v>
      </c>
      <c r="E3984" s="29">
        <f t="shared" si="437"/>
        <v>4</v>
      </c>
      <c r="F3984" s="29">
        <f t="shared" si="438"/>
        <v>48</v>
      </c>
      <c r="G3984" s="29">
        <f t="shared" si="439"/>
        <v>3</v>
      </c>
      <c r="H3984" s="29" t="str">
        <f t="shared" si="440"/>
        <v>Çarşamba</v>
      </c>
    </row>
    <row r="3985" spans="1:8" ht="10.5" customHeight="1" x14ac:dyDescent="0.25">
      <c r="A3985" s="28">
        <v>45988</v>
      </c>
      <c r="B3985" s="29">
        <f t="shared" si="434"/>
        <v>2025</v>
      </c>
      <c r="C3985" s="29">
        <f t="shared" si="435"/>
        <v>11</v>
      </c>
      <c r="D3985" s="29" t="str">
        <f t="shared" si="436"/>
        <v>Kasım</v>
      </c>
      <c r="E3985" s="29">
        <f t="shared" si="437"/>
        <v>4</v>
      </c>
      <c r="F3985" s="29">
        <f t="shared" si="438"/>
        <v>48</v>
      </c>
      <c r="G3985" s="29">
        <f t="shared" si="439"/>
        <v>4</v>
      </c>
      <c r="H3985" s="29" t="str">
        <f t="shared" si="440"/>
        <v>Perşembe</v>
      </c>
    </row>
    <row r="3986" spans="1:8" ht="10.5" customHeight="1" x14ac:dyDescent="0.25">
      <c r="A3986" s="28">
        <v>45989</v>
      </c>
      <c r="B3986" s="29">
        <f t="shared" si="434"/>
        <v>2025</v>
      </c>
      <c r="C3986" s="29">
        <f t="shared" si="435"/>
        <v>11</v>
      </c>
      <c r="D3986" s="29" t="str">
        <f t="shared" si="436"/>
        <v>Kasım</v>
      </c>
      <c r="E3986" s="29">
        <f t="shared" si="437"/>
        <v>4</v>
      </c>
      <c r="F3986" s="29">
        <f t="shared" si="438"/>
        <v>48</v>
      </c>
      <c r="G3986" s="29">
        <f t="shared" si="439"/>
        <v>5</v>
      </c>
      <c r="H3986" s="29" t="str">
        <f t="shared" si="440"/>
        <v>Cuma</v>
      </c>
    </row>
    <row r="3987" spans="1:8" ht="10.5" customHeight="1" x14ac:dyDescent="0.25">
      <c r="A3987" s="28">
        <v>45990</v>
      </c>
      <c r="B3987" s="29">
        <f t="shared" si="434"/>
        <v>2025</v>
      </c>
      <c r="C3987" s="29">
        <f t="shared" si="435"/>
        <v>11</v>
      </c>
      <c r="D3987" s="29" t="str">
        <f t="shared" si="436"/>
        <v>Kasım</v>
      </c>
      <c r="E3987" s="29">
        <f t="shared" si="437"/>
        <v>4</v>
      </c>
      <c r="F3987" s="29">
        <f t="shared" si="438"/>
        <v>48</v>
      </c>
      <c r="G3987" s="29">
        <f t="shared" si="439"/>
        <v>6</v>
      </c>
      <c r="H3987" s="29" t="str">
        <f t="shared" si="440"/>
        <v>Cumartesi</v>
      </c>
    </row>
    <row r="3988" spans="1:8" ht="10.5" customHeight="1" x14ac:dyDescent="0.25">
      <c r="A3988" s="28">
        <v>45991</v>
      </c>
      <c r="B3988" s="29">
        <f t="shared" si="434"/>
        <v>2025</v>
      </c>
      <c r="C3988" s="29">
        <f t="shared" si="435"/>
        <v>11</v>
      </c>
      <c r="D3988" s="29" t="str">
        <f t="shared" si="436"/>
        <v>Kasım</v>
      </c>
      <c r="E3988" s="29">
        <f t="shared" si="437"/>
        <v>4</v>
      </c>
      <c r="F3988" s="29">
        <f t="shared" si="438"/>
        <v>48</v>
      </c>
      <c r="G3988" s="29">
        <f t="shared" si="439"/>
        <v>7</v>
      </c>
      <c r="H3988" s="29" t="str">
        <f t="shared" si="440"/>
        <v>Pazar</v>
      </c>
    </row>
    <row r="3989" spans="1:8" ht="10.5" customHeight="1" x14ac:dyDescent="0.25">
      <c r="A3989" s="28">
        <v>45992</v>
      </c>
      <c r="B3989" s="29">
        <f t="shared" si="434"/>
        <v>2025</v>
      </c>
      <c r="C3989" s="29">
        <f t="shared" si="435"/>
        <v>12</v>
      </c>
      <c r="D3989" s="29" t="str">
        <f t="shared" si="436"/>
        <v>Aralık</v>
      </c>
      <c r="E3989" s="29">
        <f t="shared" si="437"/>
        <v>4</v>
      </c>
      <c r="F3989" s="29">
        <f t="shared" si="438"/>
        <v>49</v>
      </c>
      <c r="G3989" s="29">
        <f t="shared" si="439"/>
        <v>1</v>
      </c>
      <c r="H3989" s="29" t="str">
        <f t="shared" si="440"/>
        <v>Pazartesi</v>
      </c>
    </row>
    <row r="3990" spans="1:8" ht="10.5" customHeight="1" x14ac:dyDescent="0.25">
      <c r="A3990" s="28">
        <v>45993</v>
      </c>
      <c r="B3990" s="29">
        <f t="shared" si="434"/>
        <v>2025</v>
      </c>
      <c r="C3990" s="29">
        <f t="shared" si="435"/>
        <v>12</v>
      </c>
      <c r="D3990" s="29" t="str">
        <f t="shared" si="436"/>
        <v>Aralık</v>
      </c>
      <c r="E3990" s="29">
        <f t="shared" si="437"/>
        <v>4</v>
      </c>
      <c r="F3990" s="29">
        <f t="shared" si="438"/>
        <v>49</v>
      </c>
      <c r="G3990" s="29">
        <f t="shared" si="439"/>
        <v>2</v>
      </c>
      <c r="H3990" s="29" t="str">
        <f t="shared" si="440"/>
        <v>Salı</v>
      </c>
    </row>
    <row r="3991" spans="1:8" ht="10.5" customHeight="1" x14ac:dyDescent="0.25">
      <c r="A3991" s="28">
        <v>45994</v>
      </c>
      <c r="B3991" s="29">
        <f t="shared" si="434"/>
        <v>2025</v>
      </c>
      <c r="C3991" s="29">
        <f t="shared" si="435"/>
        <v>12</v>
      </c>
      <c r="D3991" s="29" t="str">
        <f t="shared" si="436"/>
        <v>Aralık</v>
      </c>
      <c r="E3991" s="29">
        <f t="shared" si="437"/>
        <v>4</v>
      </c>
      <c r="F3991" s="29">
        <f t="shared" si="438"/>
        <v>49</v>
      </c>
      <c r="G3991" s="29">
        <f t="shared" si="439"/>
        <v>3</v>
      </c>
      <c r="H3991" s="29" t="str">
        <f t="shared" si="440"/>
        <v>Çarşamba</v>
      </c>
    </row>
    <row r="3992" spans="1:8" ht="10.5" customHeight="1" x14ac:dyDescent="0.25">
      <c r="A3992" s="28">
        <v>45995</v>
      </c>
      <c r="B3992" s="29">
        <f t="shared" si="434"/>
        <v>2025</v>
      </c>
      <c r="C3992" s="29">
        <f t="shared" si="435"/>
        <v>12</v>
      </c>
      <c r="D3992" s="29" t="str">
        <f t="shared" si="436"/>
        <v>Aralık</v>
      </c>
      <c r="E3992" s="29">
        <f t="shared" si="437"/>
        <v>4</v>
      </c>
      <c r="F3992" s="29">
        <f t="shared" si="438"/>
        <v>49</v>
      </c>
      <c r="G3992" s="29">
        <f t="shared" si="439"/>
        <v>4</v>
      </c>
      <c r="H3992" s="29" t="str">
        <f t="shared" si="440"/>
        <v>Perşembe</v>
      </c>
    </row>
    <row r="3993" spans="1:8" ht="10.5" customHeight="1" x14ac:dyDescent="0.25">
      <c r="A3993" s="28">
        <v>45996</v>
      </c>
      <c r="B3993" s="29">
        <f t="shared" si="434"/>
        <v>2025</v>
      </c>
      <c r="C3993" s="29">
        <f t="shared" si="435"/>
        <v>12</v>
      </c>
      <c r="D3993" s="29" t="str">
        <f t="shared" si="436"/>
        <v>Aralık</v>
      </c>
      <c r="E3993" s="29">
        <f t="shared" si="437"/>
        <v>4</v>
      </c>
      <c r="F3993" s="29">
        <f t="shared" si="438"/>
        <v>49</v>
      </c>
      <c r="G3993" s="29">
        <f t="shared" si="439"/>
        <v>5</v>
      </c>
      <c r="H3993" s="29" t="str">
        <f t="shared" si="440"/>
        <v>Cuma</v>
      </c>
    </row>
    <row r="3994" spans="1:8" ht="10.5" customHeight="1" x14ac:dyDescent="0.25">
      <c r="A3994" s="28">
        <v>45997</v>
      </c>
      <c r="B3994" s="29">
        <f t="shared" si="434"/>
        <v>2025</v>
      </c>
      <c r="C3994" s="29">
        <f t="shared" si="435"/>
        <v>12</v>
      </c>
      <c r="D3994" s="29" t="str">
        <f t="shared" si="436"/>
        <v>Aralık</v>
      </c>
      <c r="E3994" s="29">
        <f t="shared" si="437"/>
        <v>4</v>
      </c>
      <c r="F3994" s="29">
        <f t="shared" si="438"/>
        <v>49</v>
      </c>
      <c r="G3994" s="29">
        <f t="shared" si="439"/>
        <v>6</v>
      </c>
      <c r="H3994" s="29" t="str">
        <f t="shared" si="440"/>
        <v>Cumartesi</v>
      </c>
    </row>
    <row r="3995" spans="1:8" ht="10.5" customHeight="1" x14ac:dyDescent="0.25">
      <c r="A3995" s="28">
        <v>45998</v>
      </c>
      <c r="B3995" s="29">
        <f t="shared" si="434"/>
        <v>2025</v>
      </c>
      <c r="C3995" s="29">
        <f t="shared" si="435"/>
        <v>12</v>
      </c>
      <c r="D3995" s="29" t="str">
        <f t="shared" si="436"/>
        <v>Aralık</v>
      </c>
      <c r="E3995" s="29">
        <f t="shared" si="437"/>
        <v>4</v>
      </c>
      <c r="F3995" s="29">
        <f t="shared" si="438"/>
        <v>49</v>
      </c>
      <c r="G3995" s="29">
        <f t="shared" si="439"/>
        <v>7</v>
      </c>
      <c r="H3995" s="29" t="str">
        <f t="shared" si="440"/>
        <v>Pazar</v>
      </c>
    </row>
    <row r="3996" spans="1:8" ht="10.5" customHeight="1" x14ac:dyDescent="0.25">
      <c r="A3996" s="28">
        <v>45999</v>
      </c>
      <c r="B3996" s="29">
        <f t="shared" si="434"/>
        <v>2025</v>
      </c>
      <c r="C3996" s="29">
        <f t="shared" si="435"/>
        <v>12</v>
      </c>
      <c r="D3996" s="29" t="str">
        <f t="shared" si="436"/>
        <v>Aralık</v>
      </c>
      <c r="E3996" s="29">
        <f t="shared" si="437"/>
        <v>4</v>
      </c>
      <c r="F3996" s="29">
        <f t="shared" si="438"/>
        <v>50</v>
      </c>
      <c r="G3996" s="29">
        <f t="shared" si="439"/>
        <v>1</v>
      </c>
      <c r="H3996" s="29" t="str">
        <f t="shared" si="440"/>
        <v>Pazartesi</v>
      </c>
    </row>
    <row r="3997" spans="1:8" ht="10.5" customHeight="1" x14ac:dyDescent="0.25">
      <c r="A3997" s="28">
        <v>46000</v>
      </c>
      <c r="B3997" s="29">
        <f t="shared" si="434"/>
        <v>2025</v>
      </c>
      <c r="C3997" s="29">
        <f t="shared" si="435"/>
        <v>12</v>
      </c>
      <c r="D3997" s="29" t="str">
        <f t="shared" si="436"/>
        <v>Aralık</v>
      </c>
      <c r="E3997" s="29">
        <f t="shared" si="437"/>
        <v>4</v>
      </c>
      <c r="F3997" s="29">
        <f t="shared" si="438"/>
        <v>50</v>
      </c>
      <c r="G3997" s="29">
        <f t="shared" si="439"/>
        <v>2</v>
      </c>
      <c r="H3997" s="29" t="str">
        <f t="shared" si="440"/>
        <v>Salı</v>
      </c>
    </row>
    <row r="3998" spans="1:8" ht="10.5" customHeight="1" x14ac:dyDescent="0.25">
      <c r="A3998" s="28">
        <v>46001</v>
      </c>
      <c r="B3998" s="29">
        <f t="shared" si="434"/>
        <v>2025</v>
      </c>
      <c r="C3998" s="29">
        <f t="shared" si="435"/>
        <v>12</v>
      </c>
      <c r="D3998" s="29" t="str">
        <f t="shared" si="436"/>
        <v>Aralık</v>
      </c>
      <c r="E3998" s="29">
        <f t="shared" si="437"/>
        <v>4</v>
      </c>
      <c r="F3998" s="29">
        <f t="shared" si="438"/>
        <v>50</v>
      </c>
      <c r="G3998" s="29">
        <f t="shared" si="439"/>
        <v>3</v>
      </c>
      <c r="H3998" s="29" t="str">
        <f t="shared" si="440"/>
        <v>Çarşamba</v>
      </c>
    </row>
    <row r="3999" spans="1:8" ht="10.5" customHeight="1" x14ac:dyDescent="0.25">
      <c r="A3999" s="28">
        <v>46002</v>
      </c>
      <c r="B3999" s="29">
        <f t="shared" si="434"/>
        <v>2025</v>
      </c>
      <c r="C3999" s="29">
        <f t="shared" si="435"/>
        <v>12</v>
      </c>
      <c r="D3999" s="29" t="str">
        <f t="shared" si="436"/>
        <v>Aralık</v>
      </c>
      <c r="E3999" s="29">
        <f t="shared" si="437"/>
        <v>4</v>
      </c>
      <c r="F3999" s="29">
        <f t="shared" si="438"/>
        <v>50</v>
      </c>
      <c r="G3999" s="29">
        <f t="shared" si="439"/>
        <v>4</v>
      </c>
      <c r="H3999" s="29" t="str">
        <f t="shared" si="440"/>
        <v>Perşembe</v>
      </c>
    </row>
    <row r="4000" spans="1:8" ht="10.5" customHeight="1" x14ac:dyDescent="0.25">
      <c r="A4000" s="28">
        <v>46003</v>
      </c>
      <c r="B4000" s="29">
        <f t="shared" si="434"/>
        <v>2025</v>
      </c>
      <c r="C4000" s="29">
        <f t="shared" si="435"/>
        <v>12</v>
      </c>
      <c r="D4000" s="29" t="str">
        <f t="shared" si="436"/>
        <v>Aralık</v>
      </c>
      <c r="E4000" s="29">
        <f t="shared" si="437"/>
        <v>4</v>
      </c>
      <c r="F4000" s="29">
        <f t="shared" si="438"/>
        <v>50</v>
      </c>
      <c r="G4000" s="29">
        <f t="shared" si="439"/>
        <v>5</v>
      </c>
      <c r="H4000" s="29" t="str">
        <f t="shared" si="440"/>
        <v>Cuma</v>
      </c>
    </row>
    <row r="4001" spans="1:8" ht="10.5" customHeight="1" x14ac:dyDescent="0.25">
      <c r="A4001" s="28">
        <v>46004</v>
      </c>
      <c r="B4001" s="29">
        <f t="shared" si="434"/>
        <v>2025</v>
      </c>
      <c r="C4001" s="29">
        <f t="shared" si="435"/>
        <v>12</v>
      </c>
      <c r="D4001" s="29" t="str">
        <f t="shared" si="436"/>
        <v>Aralık</v>
      </c>
      <c r="E4001" s="29">
        <f t="shared" si="437"/>
        <v>4</v>
      </c>
      <c r="F4001" s="29">
        <f t="shared" si="438"/>
        <v>50</v>
      </c>
      <c r="G4001" s="29">
        <f t="shared" si="439"/>
        <v>6</v>
      </c>
      <c r="H4001" s="29" t="str">
        <f t="shared" si="440"/>
        <v>Cumartesi</v>
      </c>
    </row>
    <row r="4002" spans="1:8" ht="10.5" customHeight="1" x14ac:dyDescent="0.25">
      <c r="A4002" s="28">
        <v>46005</v>
      </c>
      <c r="B4002" s="29">
        <f t="shared" si="434"/>
        <v>2025</v>
      </c>
      <c r="C4002" s="29">
        <f t="shared" si="435"/>
        <v>12</v>
      </c>
      <c r="D4002" s="29" t="str">
        <f t="shared" si="436"/>
        <v>Aralık</v>
      </c>
      <c r="E4002" s="29">
        <f t="shared" si="437"/>
        <v>4</v>
      </c>
      <c r="F4002" s="29">
        <f t="shared" si="438"/>
        <v>50</v>
      </c>
      <c r="G4002" s="29">
        <f t="shared" si="439"/>
        <v>7</v>
      </c>
      <c r="H4002" s="29" t="str">
        <f t="shared" si="440"/>
        <v>Pazar</v>
      </c>
    </row>
    <row r="4003" spans="1:8" ht="10.5" customHeight="1" x14ac:dyDescent="0.25">
      <c r="A4003" s="28">
        <v>46006</v>
      </c>
      <c r="B4003" s="29">
        <f t="shared" si="434"/>
        <v>2025</v>
      </c>
      <c r="C4003" s="29">
        <f t="shared" si="435"/>
        <v>12</v>
      </c>
      <c r="D4003" s="29" t="str">
        <f t="shared" si="436"/>
        <v>Aralık</v>
      </c>
      <c r="E4003" s="29">
        <f t="shared" si="437"/>
        <v>4</v>
      </c>
      <c r="F4003" s="29">
        <f t="shared" si="438"/>
        <v>51</v>
      </c>
      <c r="G4003" s="29">
        <f t="shared" si="439"/>
        <v>1</v>
      </c>
      <c r="H4003" s="29" t="str">
        <f t="shared" si="440"/>
        <v>Pazartesi</v>
      </c>
    </row>
    <row r="4004" spans="1:8" ht="10.5" customHeight="1" x14ac:dyDescent="0.25">
      <c r="A4004" s="28">
        <v>46007</v>
      </c>
      <c r="B4004" s="29">
        <f t="shared" si="434"/>
        <v>2025</v>
      </c>
      <c r="C4004" s="29">
        <f t="shared" si="435"/>
        <v>12</v>
      </c>
      <c r="D4004" s="29" t="str">
        <f t="shared" si="436"/>
        <v>Aralık</v>
      </c>
      <c r="E4004" s="29">
        <f t="shared" si="437"/>
        <v>4</v>
      </c>
      <c r="F4004" s="29">
        <f t="shared" si="438"/>
        <v>51</v>
      </c>
      <c r="G4004" s="29">
        <f t="shared" si="439"/>
        <v>2</v>
      </c>
      <c r="H4004" s="29" t="str">
        <f t="shared" si="440"/>
        <v>Salı</v>
      </c>
    </row>
    <row r="4005" spans="1:8" ht="10.5" customHeight="1" x14ac:dyDescent="0.25">
      <c r="A4005" s="28">
        <v>46008</v>
      </c>
      <c r="B4005" s="29">
        <f t="shared" si="434"/>
        <v>2025</v>
      </c>
      <c r="C4005" s="29">
        <f t="shared" si="435"/>
        <v>12</v>
      </c>
      <c r="D4005" s="29" t="str">
        <f t="shared" si="436"/>
        <v>Aralık</v>
      </c>
      <c r="E4005" s="29">
        <f t="shared" si="437"/>
        <v>4</v>
      </c>
      <c r="F4005" s="29">
        <f t="shared" si="438"/>
        <v>51</v>
      </c>
      <c r="G4005" s="29">
        <f t="shared" si="439"/>
        <v>3</v>
      </c>
      <c r="H4005" s="29" t="str">
        <f t="shared" si="440"/>
        <v>Çarşamba</v>
      </c>
    </row>
    <row r="4006" spans="1:8" ht="10.5" customHeight="1" x14ac:dyDescent="0.25">
      <c r="A4006" s="28">
        <v>46009</v>
      </c>
      <c r="B4006" s="29">
        <f t="shared" si="434"/>
        <v>2025</v>
      </c>
      <c r="C4006" s="29">
        <f t="shared" si="435"/>
        <v>12</v>
      </c>
      <c r="D4006" s="29" t="str">
        <f t="shared" si="436"/>
        <v>Aralık</v>
      </c>
      <c r="E4006" s="29">
        <f t="shared" si="437"/>
        <v>4</v>
      </c>
      <c r="F4006" s="29">
        <f t="shared" si="438"/>
        <v>51</v>
      </c>
      <c r="G4006" s="29">
        <f t="shared" si="439"/>
        <v>4</v>
      </c>
      <c r="H4006" s="29" t="str">
        <f t="shared" si="440"/>
        <v>Perşembe</v>
      </c>
    </row>
    <row r="4007" spans="1:8" ht="10.5" customHeight="1" x14ac:dyDescent="0.25">
      <c r="A4007" s="28">
        <v>46010</v>
      </c>
      <c r="B4007" s="29">
        <f t="shared" si="434"/>
        <v>2025</v>
      </c>
      <c r="C4007" s="29">
        <f t="shared" si="435"/>
        <v>12</v>
      </c>
      <c r="D4007" s="29" t="str">
        <f t="shared" si="436"/>
        <v>Aralık</v>
      </c>
      <c r="E4007" s="29">
        <f t="shared" si="437"/>
        <v>4</v>
      </c>
      <c r="F4007" s="29">
        <f t="shared" si="438"/>
        <v>51</v>
      </c>
      <c r="G4007" s="29">
        <f t="shared" si="439"/>
        <v>5</v>
      </c>
      <c r="H4007" s="29" t="str">
        <f t="shared" si="440"/>
        <v>Cuma</v>
      </c>
    </row>
    <row r="4008" spans="1:8" ht="10.5" customHeight="1" x14ac:dyDescent="0.25">
      <c r="A4008" s="28">
        <v>46011</v>
      </c>
      <c r="B4008" s="29">
        <f t="shared" si="434"/>
        <v>2025</v>
      </c>
      <c r="C4008" s="29">
        <f t="shared" si="435"/>
        <v>12</v>
      </c>
      <c r="D4008" s="29" t="str">
        <f t="shared" si="436"/>
        <v>Aralık</v>
      </c>
      <c r="E4008" s="29">
        <f t="shared" si="437"/>
        <v>4</v>
      </c>
      <c r="F4008" s="29">
        <f t="shared" si="438"/>
        <v>51</v>
      </c>
      <c r="G4008" s="29">
        <f t="shared" si="439"/>
        <v>6</v>
      </c>
      <c r="H4008" s="29" t="str">
        <f t="shared" si="440"/>
        <v>Cumartesi</v>
      </c>
    </row>
    <row r="4009" spans="1:8" ht="10.5" customHeight="1" x14ac:dyDescent="0.25">
      <c r="A4009" s="28">
        <v>46012</v>
      </c>
      <c r="B4009" s="29">
        <f t="shared" si="434"/>
        <v>2025</v>
      </c>
      <c r="C4009" s="29">
        <f t="shared" si="435"/>
        <v>12</v>
      </c>
      <c r="D4009" s="29" t="str">
        <f t="shared" si="436"/>
        <v>Aralık</v>
      </c>
      <c r="E4009" s="29">
        <f t="shared" si="437"/>
        <v>4</v>
      </c>
      <c r="F4009" s="29">
        <f t="shared" si="438"/>
        <v>51</v>
      </c>
      <c r="G4009" s="29">
        <f t="shared" si="439"/>
        <v>7</v>
      </c>
      <c r="H4009" s="29" t="str">
        <f t="shared" si="440"/>
        <v>Pazar</v>
      </c>
    </row>
    <row r="4010" spans="1:8" ht="10.5" customHeight="1" x14ac:dyDescent="0.25">
      <c r="A4010" s="28">
        <v>46013</v>
      </c>
      <c r="B4010" s="29">
        <f t="shared" si="434"/>
        <v>2025</v>
      </c>
      <c r="C4010" s="29">
        <f t="shared" si="435"/>
        <v>12</v>
      </c>
      <c r="D4010" s="29" t="str">
        <f t="shared" si="436"/>
        <v>Aralık</v>
      </c>
      <c r="E4010" s="29">
        <f t="shared" si="437"/>
        <v>4</v>
      </c>
      <c r="F4010" s="29">
        <f t="shared" si="438"/>
        <v>52</v>
      </c>
      <c r="G4010" s="29">
        <f t="shared" si="439"/>
        <v>1</v>
      </c>
      <c r="H4010" s="29" t="str">
        <f t="shared" si="440"/>
        <v>Pazartesi</v>
      </c>
    </row>
    <row r="4011" spans="1:8" ht="10.5" customHeight="1" x14ac:dyDescent="0.25">
      <c r="A4011" s="28">
        <v>46014</v>
      </c>
      <c r="B4011" s="29">
        <f t="shared" si="434"/>
        <v>2025</v>
      </c>
      <c r="C4011" s="29">
        <f t="shared" si="435"/>
        <v>12</v>
      </c>
      <c r="D4011" s="29" t="str">
        <f t="shared" si="436"/>
        <v>Aralık</v>
      </c>
      <c r="E4011" s="29">
        <f t="shared" si="437"/>
        <v>4</v>
      </c>
      <c r="F4011" s="29">
        <f t="shared" si="438"/>
        <v>52</v>
      </c>
      <c r="G4011" s="29">
        <f t="shared" si="439"/>
        <v>2</v>
      </c>
      <c r="H4011" s="29" t="str">
        <f t="shared" si="440"/>
        <v>Salı</v>
      </c>
    </row>
    <row r="4012" spans="1:8" ht="10.5" customHeight="1" x14ac:dyDescent="0.25">
      <c r="A4012" s="28">
        <v>46015</v>
      </c>
      <c r="B4012" s="29">
        <f t="shared" si="434"/>
        <v>2025</v>
      </c>
      <c r="C4012" s="29">
        <f t="shared" si="435"/>
        <v>12</v>
      </c>
      <c r="D4012" s="29" t="str">
        <f t="shared" si="436"/>
        <v>Aralık</v>
      </c>
      <c r="E4012" s="29">
        <f t="shared" si="437"/>
        <v>4</v>
      </c>
      <c r="F4012" s="29">
        <f t="shared" si="438"/>
        <v>52</v>
      </c>
      <c r="G4012" s="29">
        <f t="shared" si="439"/>
        <v>3</v>
      </c>
      <c r="H4012" s="29" t="str">
        <f t="shared" si="440"/>
        <v>Çarşamba</v>
      </c>
    </row>
    <row r="4013" spans="1:8" ht="10.5" customHeight="1" x14ac:dyDescent="0.25">
      <c r="A4013" s="28">
        <v>46016</v>
      </c>
      <c r="B4013" s="29">
        <f t="shared" si="434"/>
        <v>2025</v>
      </c>
      <c r="C4013" s="29">
        <f t="shared" si="435"/>
        <v>12</v>
      </c>
      <c r="D4013" s="29" t="str">
        <f t="shared" si="436"/>
        <v>Aralık</v>
      </c>
      <c r="E4013" s="29">
        <f t="shared" si="437"/>
        <v>4</v>
      </c>
      <c r="F4013" s="29">
        <f t="shared" si="438"/>
        <v>52</v>
      </c>
      <c r="G4013" s="29">
        <f t="shared" si="439"/>
        <v>4</v>
      </c>
      <c r="H4013" s="29" t="str">
        <f t="shared" si="440"/>
        <v>Perşembe</v>
      </c>
    </row>
    <row r="4014" spans="1:8" ht="10.5" customHeight="1" x14ac:dyDescent="0.25">
      <c r="A4014" s="28">
        <v>46017</v>
      </c>
      <c r="B4014" s="29">
        <f t="shared" si="434"/>
        <v>2025</v>
      </c>
      <c r="C4014" s="29">
        <f t="shared" si="435"/>
        <v>12</v>
      </c>
      <c r="D4014" s="29" t="str">
        <f t="shared" si="436"/>
        <v>Aralık</v>
      </c>
      <c r="E4014" s="29">
        <f t="shared" si="437"/>
        <v>4</v>
      </c>
      <c r="F4014" s="29">
        <f t="shared" si="438"/>
        <v>52</v>
      </c>
      <c r="G4014" s="29">
        <f t="shared" si="439"/>
        <v>5</v>
      </c>
      <c r="H4014" s="29" t="str">
        <f t="shared" si="440"/>
        <v>Cuma</v>
      </c>
    </row>
    <row r="4015" spans="1:8" ht="10.5" customHeight="1" x14ac:dyDescent="0.25">
      <c r="A4015" s="28">
        <v>46018</v>
      </c>
      <c r="B4015" s="29">
        <f t="shared" si="434"/>
        <v>2025</v>
      </c>
      <c r="C4015" s="29">
        <f t="shared" si="435"/>
        <v>12</v>
      </c>
      <c r="D4015" s="29" t="str">
        <f t="shared" si="436"/>
        <v>Aralık</v>
      </c>
      <c r="E4015" s="29">
        <f t="shared" si="437"/>
        <v>4</v>
      </c>
      <c r="F4015" s="29">
        <f t="shared" si="438"/>
        <v>52</v>
      </c>
      <c r="G4015" s="29">
        <f t="shared" si="439"/>
        <v>6</v>
      </c>
      <c r="H4015" s="29" t="str">
        <f t="shared" si="440"/>
        <v>Cumartesi</v>
      </c>
    </row>
    <row r="4016" spans="1:8" ht="10.5" customHeight="1" x14ac:dyDescent="0.25">
      <c r="A4016" s="28">
        <v>46019</v>
      </c>
      <c r="B4016" s="29">
        <f t="shared" si="434"/>
        <v>2025</v>
      </c>
      <c r="C4016" s="29">
        <f t="shared" si="435"/>
        <v>12</v>
      </c>
      <c r="D4016" s="29" t="str">
        <f t="shared" si="436"/>
        <v>Aralık</v>
      </c>
      <c r="E4016" s="29">
        <f t="shared" si="437"/>
        <v>4</v>
      </c>
      <c r="F4016" s="29">
        <f t="shared" si="438"/>
        <v>52</v>
      </c>
      <c r="G4016" s="29">
        <f t="shared" si="439"/>
        <v>7</v>
      </c>
      <c r="H4016" s="29" t="str">
        <f t="shared" si="440"/>
        <v>Pazar</v>
      </c>
    </row>
    <row r="4017" spans="1:8" ht="10.5" customHeight="1" x14ac:dyDescent="0.25">
      <c r="A4017" s="28">
        <v>46020</v>
      </c>
      <c r="B4017" s="29">
        <f t="shared" si="434"/>
        <v>2025</v>
      </c>
      <c r="C4017" s="29">
        <f t="shared" si="435"/>
        <v>12</v>
      </c>
      <c r="D4017" s="29" t="str">
        <f t="shared" si="436"/>
        <v>Aralık</v>
      </c>
      <c r="E4017" s="29">
        <f t="shared" si="437"/>
        <v>4</v>
      </c>
      <c r="F4017" s="29">
        <f t="shared" si="438"/>
        <v>53</v>
      </c>
      <c r="G4017" s="29">
        <f t="shared" si="439"/>
        <v>1</v>
      </c>
      <c r="H4017" s="29" t="str">
        <f t="shared" si="440"/>
        <v>Pazartesi</v>
      </c>
    </row>
    <row r="4018" spans="1:8" ht="10.5" customHeight="1" x14ac:dyDescent="0.25">
      <c r="A4018" s="28">
        <v>46021</v>
      </c>
      <c r="B4018" s="29">
        <f t="shared" si="434"/>
        <v>2025</v>
      </c>
      <c r="C4018" s="29">
        <f t="shared" si="435"/>
        <v>12</v>
      </c>
      <c r="D4018" s="29" t="str">
        <f t="shared" si="436"/>
        <v>Aralık</v>
      </c>
      <c r="E4018" s="29">
        <f t="shared" si="437"/>
        <v>4</v>
      </c>
      <c r="F4018" s="29">
        <f t="shared" si="438"/>
        <v>53</v>
      </c>
      <c r="G4018" s="29">
        <f t="shared" si="439"/>
        <v>2</v>
      </c>
      <c r="H4018" s="29" t="str">
        <f t="shared" si="440"/>
        <v>Salı</v>
      </c>
    </row>
    <row r="4019" spans="1:8" ht="10.5" customHeight="1" x14ac:dyDescent="0.25">
      <c r="A4019" s="28">
        <v>46022</v>
      </c>
      <c r="B4019" s="29">
        <f t="shared" si="434"/>
        <v>2025</v>
      </c>
      <c r="C4019" s="29">
        <f t="shared" si="435"/>
        <v>12</v>
      </c>
      <c r="D4019" s="29" t="str">
        <f t="shared" si="436"/>
        <v>Aralık</v>
      </c>
      <c r="E4019" s="29">
        <f t="shared" si="437"/>
        <v>4</v>
      </c>
      <c r="F4019" s="29">
        <f t="shared" si="438"/>
        <v>53</v>
      </c>
      <c r="G4019" s="29">
        <f t="shared" si="439"/>
        <v>3</v>
      </c>
      <c r="H4019" s="29" t="str">
        <f t="shared" si="440"/>
        <v>Çarşamba</v>
      </c>
    </row>
    <row r="4020" spans="1:8" ht="10.5" customHeight="1" x14ac:dyDescent="0.25">
      <c r="A4020" s="28">
        <v>46023</v>
      </c>
      <c r="B4020" s="29">
        <f t="shared" si="434"/>
        <v>2026</v>
      </c>
      <c r="C4020" s="29">
        <f t="shared" si="435"/>
        <v>1</v>
      </c>
      <c r="D4020" s="29" t="str">
        <f t="shared" si="436"/>
        <v>Ocak</v>
      </c>
      <c r="E4020" s="29">
        <f t="shared" si="437"/>
        <v>1</v>
      </c>
      <c r="F4020" s="29">
        <f t="shared" si="438"/>
        <v>1</v>
      </c>
      <c r="G4020" s="29">
        <f t="shared" si="439"/>
        <v>4</v>
      </c>
      <c r="H4020" s="29" t="str">
        <f t="shared" si="440"/>
        <v>Perşembe</v>
      </c>
    </row>
    <row r="4021" spans="1:8" ht="10.5" customHeight="1" x14ac:dyDescent="0.25">
      <c r="A4021" s="28">
        <v>46024</v>
      </c>
      <c r="B4021" s="29">
        <f t="shared" si="434"/>
        <v>2026</v>
      </c>
      <c r="C4021" s="29">
        <f t="shared" si="435"/>
        <v>1</v>
      </c>
      <c r="D4021" s="29" t="str">
        <f t="shared" si="436"/>
        <v>Ocak</v>
      </c>
      <c r="E4021" s="29">
        <f t="shared" si="437"/>
        <v>1</v>
      </c>
      <c r="F4021" s="29">
        <f t="shared" si="438"/>
        <v>1</v>
      </c>
      <c r="G4021" s="29">
        <f t="shared" si="439"/>
        <v>5</v>
      </c>
      <c r="H4021" s="29" t="str">
        <f t="shared" si="440"/>
        <v>Cuma</v>
      </c>
    </row>
    <row r="4022" spans="1:8" ht="10.5" customHeight="1" x14ac:dyDescent="0.25">
      <c r="A4022" s="28">
        <v>46025</v>
      </c>
      <c r="B4022" s="29">
        <f t="shared" si="434"/>
        <v>2026</v>
      </c>
      <c r="C4022" s="29">
        <f t="shared" si="435"/>
        <v>1</v>
      </c>
      <c r="D4022" s="29" t="str">
        <f t="shared" si="436"/>
        <v>Ocak</v>
      </c>
      <c r="E4022" s="29">
        <f t="shared" si="437"/>
        <v>1</v>
      </c>
      <c r="F4022" s="29">
        <f t="shared" si="438"/>
        <v>1</v>
      </c>
      <c r="G4022" s="29">
        <f t="shared" si="439"/>
        <v>6</v>
      </c>
      <c r="H4022" s="29" t="str">
        <f t="shared" si="440"/>
        <v>Cumartesi</v>
      </c>
    </row>
    <row r="4023" spans="1:8" ht="10.5" customHeight="1" x14ac:dyDescent="0.25">
      <c r="A4023" s="28">
        <v>46026</v>
      </c>
      <c r="B4023" s="29">
        <f t="shared" si="434"/>
        <v>2026</v>
      </c>
      <c r="C4023" s="29">
        <f t="shared" si="435"/>
        <v>1</v>
      </c>
      <c r="D4023" s="29" t="str">
        <f t="shared" si="436"/>
        <v>Ocak</v>
      </c>
      <c r="E4023" s="29">
        <f t="shared" si="437"/>
        <v>1</v>
      </c>
      <c r="F4023" s="29">
        <f t="shared" si="438"/>
        <v>1</v>
      </c>
      <c r="G4023" s="29">
        <f t="shared" si="439"/>
        <v>7</v>
      </c>
      <c r="H4023" s="29" t="str">
        <f t="shared" si="440"/>
        <v>Pazar</v>
      </c>
    </row>
    <row r="4024" spans="1:8" ht="10.5" customHeight="1" x14ac:dyDescent="0.25">
      <c r="A4024" s="28">
        <v>46027</v>
      </c>
      <c r="B4024" s="29">
        <f t="shared" si="434"/>
        <v>2026</v>
      </c>
      <c r="C4024" s="29">
        <f t="shared" si="435"/>
        <v>1</v>
      </c>
      <c r="D4024" s="29" t="str">
        <f t="shared" si="436"/>
        <v>Ocak</v>
      </c>
      <c r="E4024" s="29">
        <f t="shared" si="437"/>
        <v>1</v>
      </c>
      <c r="F4024" s="29">
        <f t="shared" si="438"/>
        <v>2</v>
      </c>
      <c r="G4024" s="29">
        <f t="shared" si="439"/>
        <v>1</v>
      </c>
      <c r="H4024" s="29" t="str">
        <f t="shared" si="440"/>
        <v>Pazartesi</v>
      </c>
    </row>
    <row r="4025" spans="1:8" ht="10.5" customHeight="1" x14ac:dyDescent="0.25">
      <c r="A4025" s="28">
        <v>46028</v>
      </c>
      <c r="B4025" s="29">
        <f t="shared" si="434"/>
        <v>2026</v>
      </c>
      <c r="C4025" s="29">
        <f t="shared" si="435"/>
        <v>1</v>
      </c>
      <c r="D4025" s="29" t="str">
        <f t="shared" si="436"/>
        <v>Ocak</v>
      </c>
      <c r="E4025" s="29">
        <f t="shared" si="437"/>
        <v>1</v>
      </c>
      <c r="F4025" s="29">
        <f t="shared" si="438"/>
        <v>2</v>
      </c>
      <c r="G4025" s="29">
        <f t="shared" si="439"/>
        <v>2</v>
      </c>
      <c r="H4025" s="29" t="str">
        <f t="shared" si="440"/>
        <v>Salı</v>
      </c>
    </row>
    <row r="4026" spans="1:8" ht="10.5" customHeight="1" x14ac:dyDescent="0.25">
      <c r="A4026" s="28">
        <v>46029</v>
      </c>
      <c r="B4026" s="29">
        <f t="shared" si="434"/>
        <v>2026</v>
      </c>
      <c r="C4026" s="29">
        <f t="shared" si="435"/>
        <v>1</v>
      </c>
      <c r="D4026" s="29" t="str">
        <f t="shared" si="436"/>
        <v>Ocak</v>
      </c>
      <c r="E4026" s="29">
        <f t="shared" si="437"/>
        <v>1</v>
      </c>
      <c r="F4026" s="29">
        <f t="shared" si="438"/>
        <v>2</v>
      </c>
      <c r="G4026" s="29">
        <f t="shared" si="439"/>
        <v>3</v>
      </c>
      <c r="H4026" s="29" t="str">
        <f t="shared" si="440"/>
        <v>Çarşamba</v>
      </c>
    </row>
    <row r="4027" spans="1:8" ht="10.5" customHeight="1" x14ac:dyDescent="0.25">
      <c r="A4027" s="28">
        <v>46030</v>
      </c>
      <c r="B4027" s="29">
        <f t="shared" si="434"/>
        <v>2026</v>
      </c>
      <c r="C4027" s="29">
        <f t="shared" si="435"/>
        <v>1</v>
      </c>
      <c r="D4027" s="29" t="str">
        <f t="shared" si="436"/>
        <v>Ocak</v>
      </c>
      <c r="E4027" s="29">
        <f t="shared" si="437"/>
        <v>1</v>
      </c>
      <c r="F4027" s="29">
        <f t="shared" si="438"/>
        <v>2</v>
      </c>
      <c r="G4027" s="29">
        <f t="shared" si="439"/>
        <v>4</v>
      </c>
      <c r="H4027" s="29" t="str">
        <f t="shared" si="440"/>
        <v>Perşembe</v>
      </c>
    </row>
    <row r="4028" spans="1:8" ht="10.5" customHeight="1" x14ac:dyDescent="0.25">
      <c r="A4028" s="28">
        <v>46031</v>
      </c>
      <c r="B4028" s="29">
        <f t="shared" si="434"/>
        <v>2026</v>
      </c>
      <c r="C4028" s="29">
        <f t="shared" si="435"/>
        <v>1</v>
      </c>
      <c r="D4028" s="29" t="str">
        <f t="shared" si="436"/>
        <v>Ocak</v>
      </c>
      <c r="E4028" s="29">
        <f t="shared" si="437"/>
        <v>1</v>
      </c>
      <c r="F4028" s="29">
        <f t="shared" si="438"/>
        <v>2</v>
      </c>
      <c r="G4028" s="29">
        <f t="shared" si="439"/>
        <v>5</v>
      </c>
      <c r="H4028" s="29" t="str">
        <f t="shared" si="440"/>
        <v>Cuma</v>
      </c>
    </row>
    <row r="4029" spans="1:8" ht="10.5" customHeight="1" x14ac:dyDescent="0.25">
      <c r="A4029" s="28">
        <v>46032</v>
      </c>
      <c r="B4029" s="29">
        <f t="shared" si="434"/>
        <v>2026</v>
      </c>
      <c r="C4029" s="29">
        <f t="shared" si="435"/>
        <v>1</v>
      </c>
      <c r="D4029" s="29" t="str">
        <f t="shared" si="436"/>
        <v>Ocak</v>
      </c>
      <c r="E4029" s="29">
        <f t="shared" si="437"/>
        <v>1</v>
      </c>
      <c r="F4029" s="29">
        <f t="shared" si="438"/>
        <v>2</v>
      </c>
      <c r="G4029" s="29">
        <f t="shared" si="439"/>
        <v>6</v>
      </c>
      <c r="H4029" s="29" t="str">
        <f t="shared" si="440"/>
        <v>Cumartesi</v>
      </c>
    </row>
    <row r="4030" spans="1:8" ht="10.5" customHeight="1" x14ac:dyDescent="0.25">
      <c r="A4030" s="28">
        <v>46033</v>
      </c>
      <c r="B4030" s="29">
        <f t="shared" si="434"/>
        <v>2026</v>
      </c>
      <c r="C4030" s="29">
        <f t="shared" si="435"/>
        <v>1</v>
      </c>
      <c r="D4030" s="29" t="str">
        <f t="shared" si="436"/>
        <v>Ocak</v>
      </c>
      <c r="E4030" s="29">
        <f t="shared" si="437"/>
        <v>1</v>
      </c>
      <c r="F4030" s="29">
        <f t="shared" si="438"/>
        <v>2</v>
      </c>
      <c r="G4030" s="29">
        <f t="shared" si="439"/>
        <v>7</v>
      </c>
      <c r="H4030" s="29" t="str">
        <f t="shared" si="440"/>
        <v>Pazar</v>
      </c>
    </row>
    <row r="4031" spans="1:8" ht="10.5" customHeight="1" x14ac:dyDescent="0.25">
      <c r="A4031" s="28">
        <v>46034</v>
      </c>
      <c r="B4031" s="29">
        <f t="shared" si="434"/>
        <v>2026</v>
      </c>
      <c r="C4031" s="29">
        <f t="shared" si="435"/>
        <v>1</v>
      </c>
      <c r="D4031" s="29" t="str">
        <f t="shared" si="436"/>
        <v>Ocak</v>
      </c>
      <c r="E4031" s="29">
        <f t="shared" si="437"/>
        <v>1</v>
      </c>
      <c r="F4031" s="29">
        <f t="shared" si="438"/>
        <v>3</v>
      </c>
      <c r="G4031" s="29">
        <f t="shared" si="439"/>
        <v>1</v>
      </c>
      <c r="H4031" s="29" t="str">
        <f t="shared" si="440"/>
        <v>Pazartesi</v>
      </c>
    </row>
    <row r="4032" spans="1:8" ht="10.5" customHeight="1" x14ac:dyDescent="0.25">
      <c r="A4032" s="28">
        <v>46035</v>
      </c>
      <c r="B4032" s="29">
        <f t="shared" si="434"/>
        <v>2026</v>
      </c>
      <c r="C4032" s="29">
        <f t="shared" si="435"/>
        <v>1</v>
      </c>
      <c r="D4032" s="29" t="str">
        <f t="shared" si="436"/>
        <v>Ocak</v>
      </c>
      <c r="E4032" s="29">
        <f t="shared" si="437"/>
        <v>1</v>
      </c>
      <c r="F4032" s="29">
        <f t="shared" si="438"/>
        <v>3</v>
      </c>
      <c r="G4032" s="29">
        <f t="shared" si="439"/>
        <v>2</v>
      </c>
      <c r="H4032" s="29" t="str">
        <f t="shared" si="440"/>
        <v>Salı</v>
      </c>
    </row>
    <row r="4033" spans="1:8" ht="10.5" customHeight="1" x14ac:dyDescent="0.25">
      <c r="A4033" s="28">
        <v>46036</v>
      </c>
      <c r="B4033" s="29">
        <f t="shared" si="434"/>
        <v>2026</v>
      </c>
      <c r="C4033" s="29">
        <f t="shared" si="435"/>
        <v>1</v>
      </c>
      <c r="D4033" s="29" t="str">
        <f t="shared" si="436"/>
        <v>Ocak</v>
      </c>
      <c r="E4033" s="29">
        <f t="shared" si="437"/>
        <v>1</v>
      </c>
      <c r="F4033" s="29">
        <f t="shared" si="438"/>
        <v>3</v>
      </c>
      <c r="G4033" s="29">
        <f t="shared" si="439"/>
        <v>3</v>
      </c>
      <c r="H4033" s="29" t="str">
        <f t="shared" si="440"/>
        <v>Çarşamba</v>
      </c>
    </row>
    <row r="4034" spans="1:8" ht="10.5" customHeight="1" x14ac:dyDescent="0.25">
      <c r="A4034" s="28">
        <v>46037</v>
      </c>
      <c r="B4034" s="29">
        <f t="shared" ref="B4034:B4097" si="441">IF(A4034="","",YEAR(A4034))</f>
        <v>2026</v>
      </c>
      <c r="C4034" s="29">
        <f t="shared" ref="C4034:C4097" si="442">IF(A4034="","",MONTH(A4034))</f>
        <v>1</v>
      </c>
      <c r="D4034" s="29" t="str">
        <f t="shared" ref="D4034:D4097" si="443">IF(A4034="","",CHOOSE(MONTH(A4034),"Ocak","Şubat","Mart","Nisan","Mayıs","Haziran","Temmuz","Ağustos","Eylül","Ekim","Kasım","Aralık"))</f>
        <v>Ocak</v>
      </c>
      <c r="E4034" s="29">
        <f t="shared" ref="E4034:E4097" si="444">IF(A4034="","",ROUNDUP(MONTH(A4034)/3,0))</f>
        <v>1</v>
      </c>
      <c r="F4034" s="29">
        <f t="shared" ref="F4034:F4097" si="445">IF(A4034="","",WEEKNUM(A4034,2))</f>
        <v>3</v>
      </c>
      <c r="G4034" s="29">
        <f t="shared" ref="G4034:G4097" si="446">IF(A4034="","",WEEKDAY(A4034,2))</f>
        <v>4</v>
      </c>
      <c r="H4034" s="29" t="str">
        <f t="shared" ref="H4034:H4097" si="447">IF(A4034="","",CHOOSE(WEEKDAY(A4034,2),"Pazartesi","Salı","Çarşamba","Perşembe","Cuma","Cumartesi","Pazar"))</f>
        <v>Perşembe</v>
      </c>
    </row>
    <row r="4035" spans="1:8" ht="10.5" customHeight="1" x14ac:dyDescent="0.25">
      <c r="A4035" s="28">
        <v>46038</v>
      </c>
      <c r="B4035" s="29">
        <f t="shared" si="441"/>
        <v>2026</v>
      </c>
      <c r="C4035" s="29">
        <f t="shared" si="442"/>
        <v>1</v>
      </c>
      <c r="D4035" s="29" t="str">
        <f t="shared" si="443"/>
        <v>Ocak</v>
      </c>
      <c r="E4035" s="29">
        <f t="shared" si="444"/>
        <v>1</v>
      </c>
      <c r="F4035" s="29">
        <f t="shared" si="445"/>
        <v>3</v>
      </c>
      <c r="G4035" s="29">
        <f t="shared" si="446"/>
        <v>5</v>
      </c>
      <c r="H4035" s="29" t="str">
        <f t="shared" si="447"/>
        <v>Cuma</v>
      </c>
    </row>
    <row r="4036" spans="1:8" ht="10.5" customHeight="1" x14ac:dyDescent="0.25">
      <c r="A4036" s="28">
        <v>46039</v>
      </c>
      <c r="B4036" s="29">
        <f t="shared" si="441"/>
        <v>2026</v>
      </c>
      <c r="C4036" s="29">
        <f t="shared" si="442"/>
        <v>1</v>
      </c>
      <c r="D4036" s="29" t="str">
        <f t="shared" si="443"/>
        <v>Ocak</v>
      </c>
      <c r="E4036" s="29">
        <f t="shared" si="444"/>
        <v>1</v>
      </c>
      <c r="F4036" s="29">
        <f t="shared" si="445"/>
        <v>3</v>
      </c>
      <c r="G4036" s="29">
        <f t="shared" si="446"/>
        <v>6</v>
      </c>
      <c r="H4036" s="29" t="str">
        <f t="shared" si="447"/>
        <v>Cumartesi</v>
      </c>
    </row>
    <row r="4037" spans="1:8" ht="10.5" customHeight="1" x14ac:dyDescent="0.25">
      <c r="A4037" s="28">
        <v>46040</v>
      </c>
      <c r="B4037" s="29">
        <f t="shared" si="441"/>
        <v>2026</v>
      </c>
      <c r="C4037" s="29">
        <f t="shared" si="442"/>
        <v>1</v>
      </c>
      <c r="D4037" s="29" t="str">
        <f t="shared" si="443"/>
        <v>Ocak</v>
      </c>
      <c r="E4037" s="29">
        <f t="shared" si="444"/>
        <v>1</v>
      </c>
      <c r="F4037" s="29">
        <f t="shared" si="445"/>
        <v>3</v>
      </c>
      <c r="G4037" s="29">
        <f t="shared" si="446"/>
        <v>7</v>
      </c>
      <c r="H4037" s="29" t="str">
        <f t="shared" si="447"/>
        <v>Pazar</v>
      </c>
    </row>
    <row r="4038" spans="1:8" ht="10.5" customHeight="1" x14ac:dyDescent="0.25">
      <c r="A4038" s="28">
        <v>46041</v>
      </c>
      <c r="B4038" s="29">
        <f t="shared" si="441"/>
        <v>2026</v>
      </c>
      <c r="C4038" s="29">
        <f t="shared" si="442"/>
        <v>1</v>
      </c>
      <c r="D4038" s="29" t="str">
        <f t="shared" si="443"/>
        <v>Ocak</v>
      </c>
      <c r="E4038" s="29">
        <f t="shared" si="444"/>
        <v>1</v>
      </c>
      <c r="F4038" s="29">
        <f t="shared" si="445"/>
        <v>4</v>
      </c>
      <c r="G4038" s="29">
        <f t="shared" si="446"/>
        <v>1</v>
      </c>
      <c r="H4038" s="29" t="str">
        <f t="shared" si="447"/>
        <v>Pazartesi</v>
      </c>
    </row>
    <row r="4039" spans="1:8" ht="10.5" customHeight="1" x14ac:dyDescent="0.25">
      <c r="A4039" s="28">
        <v>46042</v>
      </c>
      <c r="B4039" s="29">
        <f t="shared" si="441"/>
        <v>2026</v>
      </c>
      <c r="C4039" s="29">
        <f t="shared" si="442"/>
        <v>1</v>
      </c>
      <c r="D4039" s="29" t="str">
        <f t="shared" si="443"/>
        <v>Ocak</v>
      </c>
      <c r="E4039" s="29">
        <f t="shared" si="444"/>
        <v>1</v>
      </c>
      <c r="F4039" s="29">
        <f t="shared" si="445"/>
        <v>4</v>
      </c>
      <c r="G4039" s="29">
        <f t="shared" si="446"/>
        <v>2</v>
      </c>
      <c r="H4039" s="29" t="str">
        <f t="shared" si="447"/>
        <v>Salı</v>
      </c>
    </row>
    <row r="4040" spans="1:8" ht="10.5" customHeight="1" x14ac:dyDescent="0.25">
      <c r="A4040" s="28">
        <v>46043</v>
      </c>
      <c r="B4040" s="29">
        <f t="shared" si="441"/>
        <v>2026</v>
      </c>
      <c r="C4040" s="29">
        <f t="shared" si="442"/>
        <v>1</v>
      </c>
      <c r="D4040" s="29" t="str">
        <f t="shared" si="443"/>
        <v>Ocak</v>
      </c>
      <c r="E4040" s="29">
        <f t="shared" si="444"/>
        <v>1</v>
      </c>
      <c r="F4040" s="29">
        <f t="shared" si="445"/>
        <v>4</v>
      </c>
      <c r="G4040" s="29">
        <f t="shared" si="446"/>
        <v>3</v>
      </c>
      <c r="H4040" s="29" t="str">
        <f t="shared" si="447"/>
        <v>Çarşamba</v>
      </c>
    </row>
    <row r="4041" spans="1:8" ht="10.5" customHeight="1" x14ac:dyDescent="0.25">
      <c r="A4041" s="28">
        <v>46044</v>
      </c>
      <c r="B4041" s="29">
        <f t="shared" si="441"/>
        <v>2026</v>
      </c>
      <c r="C4041" s="29">
        <f t="shared" si="442"/>
        <v>1</v>
      </c>
      <c r="D4041" s="29" t="str">
        <f t="shared" si="443"/>
        <v>Ocak</v>
      </c>
      <c r="E4041" s="29">
        <f t="shared" si="444"/>
        <v>1</v>
      </c>
      <c r="F4041" s="29">
        <f t="shared" si="445"/>
        <v>4</v>
      </c>
      <c r="G4041" s="29">
        <f t="shared" si="446"/>
        <v>4</v>
      </c>
      <c r="H4041" s="29" t="str">
        <f t="shared" si="447"/>
        <v>Perşembe</v>
      </c>
    </row>
    <row r="4042" spans="1:8" ht="10.5" customHeight="1" x14ac:dyDescent="0.25">
      <c r="A4042" s="28">
        <v>46045</v>
      </c>
      <c r="B4042" s="29">
        <f t="shared" si="441"/>
        <v>2026</v>
      </c>
      <c r="C4042" s="29">
        <f t="shared" si="442"/>
        <v>1</v>
      </c>
      <c r="D4042" s="29" t="str">
        <f t="shared" si="443"/>
        <v>Ocak</v>
      </c>
      <c r="E4042" s="29">
        <f t="shared" si="444"/>
        <v>1</v>
      </c>
      <c r="F4042" s="29">
        <f t="shared" si="445"/>
        <v>4</v>
      </c>
      <c r="G4042" s="29">
        <f t="shared" si="446"/>
        <v>5</v>
      </c>
      <c r="H4042" s="29" t="str">
        <f t="shared" si="447"/>
        <v>Cuma</v>
      </c>
    </row>
    <row r="4043" spans="1:8" ht="10.5" customHeight="1" x14ac:dyDescent="0.25">
      <c r="A4043" s="28">
        <v>46046</v>
      </c>
      <c r="B4043" s="29">
        <f t="shared" si="441"/>
        <v>2026</v>
      </c>
      <c r="C4043" s="29">
        <f t="shared" si="442"/>
        <v>1</v>
      </c>
      <c r="D4043" s="29" t="str">
        <f t="shared" si="443"/>
        <v>Ocak</v>
      </c>
      <c r="E4043" s="29">
        <f t="shared" si="444"/>
        <v>1</v>
      </c>
      <c r="F4043" s="29">
        <f t="shared" si="445"/>
        <v>4</v>
      </c>
      <c r="G4043" s="29">
        <f t="shared" si="446"/>
        <v>6</v>
      </c>
      <c r="H4043" s="29" t="str">
        <f t="shared" si="447"/>
        <v>Cumartesi</v>
      </c>
    </row>
    <row r="4044" spans="1:8" ht="10.5" customHeight="1" x14ac:dyDescent="0.25">
      <c r="A4044" s="28">
        <v>46047</v>
      </c>
      <c r="B4044" s="29">
        <f t="shared" si="441"/>
        <v>2026</v>
      </c>
      <c r="C4044" s="29">
        <f t="shared" si="442"/>
        <v>1</v>
      </c>
      <c r="D4044" s="29" t="str">
        <f t="shared" si="443"/>
        <v>Ocak</v>
      </c>
      <c r="E4044" s="29">
        <f t="shared" si="444"/>
        <v>1</v>
      </c>
      <c r="F4044" s="29">
        <f t="shared" si="445"/>
        <v>4</v>
      </c>
      <c r="G4044" s="29">
        <f t="shared" si="446"/>
        <v>7</v>
      </c>
      <c r="H4044" s="29" t="str">
        <f t="shared" si="447"/>
        <v>Pazar</v>
      </c>
    </row>
    <row r="4045" spans="1:8" ht="10.5" customHeight="1" x14ac:dyDescent="0.25">
      <c r="A4045" s="28">
        <v>46048</v>
      </c>
      <c r="B4045" s="29">
        <f t="shared" si="441"/>
        <v>2026</v>
      </c>
      <c r="C4045" s="29">
        <f t="shared" si="442"/>
        <v>1</v>
      </c>
      <c r="D4045" s="29" t="str">
        <f t="shared" si="443"/>
        <v>Ocak</v>
      </c>
      <c r="E4045" s="29">
        <f t="shared" si="444"/>
        <v>1</v>
      </c>
      <c r="F4045" s="29">
        <f t="shared" si="445"/>
        <v>5</v>
      </c>
      <c r="G4045" s="29">
        <f t="shared" si="446"/>
        <v>1</v>
      </c>
      <c r="H4045" s="29" t="str">
        <f t="shared" si="447"/>
        <v>Pazartesi</v>
      </c>
    </row>
    <row r="4046" spans="1:8" ht="10.5" customHeight="1" x14ac:dyDescent="0.25">
      <c r="A4046" s="28">
        <v>46049</v>
      </c>
      <c r="B4046" s="29">
        <f t="shared" si="441"/>
        <v>2026</v>
      </c>
      <c r="C4046" s="29">
        <f t="shared" si="442"/>
        <v>1</v>
      </c>
      <c r="D4046" s="29" t="str">
        <f t="shared" si="443"/>
        <v>Ocak</v>
      </c>
      <c r="E4046" s="29">
        <f t="shared" si="444"/>
        <v>1</v>
      </c>
      <c r="F4046" s="29">
        <f t="shared" si="445"/>
        <v>5</v>
      </c>
      <c r="G4046" s="29">
        <f t="shared" si="446"/>
        <v>2</v>
      </c>
      <c r="H4046" s="29" t="str">
        <f t="shared" si="447"/>
        <v>Salı</v>
      </c>
    </row>
    <row r="4047" spans="1:8" ht="10.5" customHeight="1" x14ac:dyDescent="0.25">
      <c r="A4047" s="28">
        <v>46050</v>
      </c>
      <c r="B4047" s="29">
        <f t="shared" si="441"/>
        <v>2026</v>
      </c>
      <c r="C4047" s="29">
        <f t="shared" si="442"/>
        <v>1</v>
      </c>
      <c r="D4047" s="29" t="str">
        <f t="shared" si="443"/>
        <v>Ocak</v>
      </c>
      <c r="E4047" s="29">
        <f t="shared" si="444"/>
        <v>1</v>
      </c>
      <c r="F4047" s="29">
        <f t="shared" si="445"/>
        <v>5</v>
      </c>
      <c r="G4047" s="29">
        <f t="shared" si="446"/>
        <v>3</v>
      </c>
      <c r="H4047" s="29" t="str">
        <f t="shared" si="447"/>
        <v>Çarşamba</v>
      </c>
    </row>
    <row r="4048" spans="1:8" ht="10.5" customHeight="1" x14ac:dyDescent="0.25">
      <c r="A4048" s="28">
        <v>46051</v>
      </c>
      <c r="B4048" s="29">
        <f t="shared" si="441"/>
        <v>2026</v>
      </c>
      <c r="C4048" s="29">
        <f t="shared" si="442"/>
        <v>1</v>
      </c>
      <c r="D4048" s="29" t="str">
        <f t="shared" si="443"/>
        <v>Ocak</v>
      </c>
      <c r="E4048" s="29">
        <f t="shared" si="444"/>
        <v>1</v>
      </c>
      <c r="F4048" s="29">
        <f t="shared" si="445"/>
        <v>5</v>
      </c>
      <c r="G4048" s="29">
        <f t="shared" si="446"/>
        <v>4</v>
      </c>
      <c r="H4048" s="29" t="str">
        <f t="shared" si="447"/>
        <v>Perşembe</v>
      </c>
    </row>
    <row r="4049" spans="1:8" ht="10.5" customHeight="1" x14ac:dyDescent="0.25">
      <c r="A4049" s="28">
        <v>46052</v>
      </c>
      <c r="B4049" s="29">
        <f t="shared" si="441"/>
        <v>2026</v>
      </c>
      <c r="C4049" s="29">
        <f t="shared" si="442"/>
        <v>1</v>
      </c>
      <c r="D4049" s="29" t="str">
        <f t="shared" si="443"/>
        <v>Ocak</v>
      </c>
      <c r="E4049" s="29">
        <f t="shared" si="444"/>
        <v>1</v>
      </c>
      <c r="F4049" s="29">
        <f t="shared" si="445"/>
        <v>5</v>
      </c>
      <c r="G4049" s="29">
        <f t="shared" si="446"/>
        <v>5</v>
      </c>
      <c r="H4049" s="29" t="str">
        <f t="shared" si="447"/>
        <v>Cuma</v>
      </c>
    </row>
    <row r="4050" spans="1:8" ht="10.5" customHeight="1" x14ac:dyDescent="0.25">
      <c r="A4050" s="28">
        <v>46053</v>
      </c>
      <c r="B4050" s="29">
        <f t="shared" si="441"/>
        <v>2026</v>
      </c>
      <c r="C4050" s="29">
        <f t="shared" si="442"/>
        <v>1</v>
      </c>
      <c r="D4050" s="29" t="str">
        <f t="shared" si="443"/>
        <v>Ocak</v>
      </c>
      <c r="E4050" s="29">
        <f t="shared" si="444"/>
        <v>1</v>
      </c>
      <c r="F4050" s="29">
        <f t="shared" si="445"/>
        <v>5</v>
      </c>
      <c r="G4050" s="29">
        <f t="shared" si="446"/>
        <v>6</v>
      </c>
      <c r="H4050" s="29" t="str">
        <f t="shared" si="447"/>
        <v>Cumartesi</v>
      </c>
    </row>
    <row r="4051" spans="1:8" ht="10.5" customHeight="1" x14ac:dyDescent="0.25">
      <c r="A4051" s="28">
        <v>46054</v>
      </c>
      <c r="B4051" s="29">
        <f t="shared" si="441"/>
        <v>2026</v>
      </c>
      <c r="C4051" s="29">
        <f t="shared" si="442"/>
        <v>2</v>
      </c>
      <c r="D4051" s="29" t="str">
        <f t="shared" si="443"/>
        <v>Şubat</v>
      </c>
      <c r="E4051" s="29">
        <f t="shared" si="444"/>
        <v>1</v>
      </c>
      <c r="F4051" s="29">
        <f t="shared" si="445"/>
        <v>5</v>
      </c>
      <c r="G4051" s="29">
        <f t="shared" si="446"/>
        <v>7</v>
      </c>
      <c r="H4051" s="29" t="str">
        <f t="shared" si="447"/>
        <v>Pazar</v>
      </c>
    </row>
    <row r="4052" spans="1:8" ht="10.5" customHeight="1" x14ac:dyDescent="0.25">
      <c r="A4052" s="28">
        <v>46055</v>
      </c>
      <c r="B4052" s="29">
        <f t="shared" si="441"/>
        <v>2026</v>
      </c>
      <c r="C4052" s="29">
        <f t="shared" si="442"/>
        <v>2</v>
      </c>
      <c r="D4052" s="29" t="str">
        <f t="shared" si="443"/>
        <v>Şubat</v>
      </c>
      <c r="E4052" s="29">
        <f t="shared" si="444"/>
        <v>1</v>
      </c>
      <c r="F4052" s="29">
        <f t="shared" si="445"/>
        <v>6</v>
      </c>
      <c r="G4052" s="29">
        <f t="shared" si="446"/>
        <v>1</v>
      </c>
      <c r="H4052" s="29" t="str">
        <f t="shared" si="447"/>
        <v>Pazartesi</v>
      </c>
    </row>
    <row r="4053" spans="1:8" ht="10.5" customHeight="1" x14ac:dyDescent="0.25">
      <c r="A4053" s="28">
        <v>46056</v>
      </c>
      <c r="B4053" s="29">
        <f t="shared" si="441"/>
        <v>2026</v>
      </c>
      <c r="C4053" s="29">
        <f t="shared" si="442"/>
        <v>2</v>
      </c>
      <c r="D4053" s="29" t="str">
        <f t="shared" si="443"/>
        <v>Şubat</v>
      </c>
      <c r="E4053" s="29">
        <f t="shared" si="444"/>
        <v>1</v>
      </c>
      <c r="F4053" s="29">
        <f t="shared" si="445"/>
        <v>6</v>
      </c>
      <c r="G4053" s="29">
        <f t="shared" si="446"/>
        <v>2</v>
      </c>
      <c r="H4053" s="29" t="str">
        <f t="shared" si="447"/>
        <v>Salı</v>
      </c>
    </row>
    <row r="4054" spans="1:8" ht="10.5" customHeight="1" x14ac:dyDescent="0.25">
      <c r="A4054" s="28">
        <v>46057</v>
      </c>
      <c r="B4054" s="29">
        <f t="shared" si="441"/>
        <v>2026</v>
      </c>
      <c r="C4054" s="29">
        <f t="shared" si="442"/>
        <v>2</v>
      </c>
      <c r="D4054" s="29" t="str">
        <f t="shared" si="443"/>
        <v>Şubat</v>
      </c>
      <c r="E4054" s="29">
        <f t="shared" si="444"/>
        <v>1</v>
      </c>
      <c r="F4054" s="29">
        <f t="shared" si="445"/>
        <v>6</v>
      </c>
      <c r="G4054" s="29">
        <f t="shared" si="446"/>
        <v>3</v>
      </c>
      <c r="H4054" s="29" t="str">
        <f t="shared" si="447"/>
        <v>Çarşamba</v>
      </c>
    </row>
    <row r="4055" spans="1:8" ht="10.5" customHeight="1" x14ac:dyDescent="0.25">
      <c r="A4055" s="28">
        <v>46058</v>
      </c>
      <c r="B4055" s="29">
        <f t="shared" si="441"/>
        <v>2026</v>
      </c>
      <c r="C4055" s="29">
        <f t="shared" si="442"/>
        <v>2</v>
      </c>
      <c r="D4055" s="29" t="str">
        <f t="shared" si="443"/>
        <v>Şubat</v>
      </c>
      <c r="E4055" s="29">
        <f t="shared" si="444"/>
        <v>1</v>
      </c>
      <c r="F4055" s="29">
        <f t="shared" si="445"/>
        <v>6</v>
      </c>
      <c r="G4055" s="29">
        <f t="shared" si="446"/>
        <v>4</v>
      </c>
      <c r="H4055" s="29" t="str">
        <f t="shared" si="447"/>
        <v>Perşembe</v>
      </c>
    </row>
    <row r="4056" spans="1:8" ht="10.5" customHeight="1" x14ac:dyDescent="0.25">
      <c r="A4056" s="28">
        <v>46059</v>
      </c>
      <c r="B4056" s="29">
        <f t="shared" si="441"/>
        <v>2026</v>
      </c>
      <c r="C4056" s="29">
        <f t="shared" si="442"/>
        <v>2</v>
      </c>
      <c r="D4056" s="29" t="str">
        <f t="shared" si="443"/>
        <v>Şubat</v>
      </c>
      <c r="E4056" s="29">
        <f t="shared" si="444"/>
        <v>1</v>
      </c>
      <c r="F4056" s="29">
        <f t="shared" si="445"/>
        <v>6</v>
      </c>
      <c r="G4056" s="29">
        <f t="shared" si="446"/>
        <v>5</v>
      </c>
      <c r="H4056" s="29" t="str">
        <f t="shared" si="447"/>
        <v>Cuma</v>
      </c>
    </row>
    <row r="4057" spans="1:8" ht="10.5" customHeight="1" x14ac:dyDescent="0.25">
      <c r="A4057" s="28">
        <v>46060</v>
      </c>
      <c r="B4057" s="29">
        <f t="shared" si="441"/>
        <v>2026</v>
      </c>
      <c r="C4057" s="29">
        <f t="shared" si="442"/>
        <v>2</v>
      </c>
      <c r="D4057" s="29" t="str">
        <f t="shared" si="443"/>
        <v>Şubat</v>
      </c>
      <c r="E4057" s="29">
        <f t="shared" si="444"/>
        <v>1</v>
      </c>
      <c r="F4057" s="29">
        <f t="shared" si="445"/>
        <v>6</v>
      </c>
      <c r="G4057" s="29">
        <f t="shared" si="446"/>
        <v>6</v>
      </c>
      <c r="H4057" s="29" t="str">
        <f t="shared" si="447"/>
        <v>Cumartesi</v>
      </c>
    </row>
    <row r="4058" spans="1:8" ht="10.5" customHeight="1" x14ac:dyDescent="0.25">
      <c r="A4058" s="28">
        <v>46061</v>
      </c>
      <c r="B4058" s="29">
        <f t="shared" si="441"/>
        <v>2026</v>
      </c>
      <c r="C4058" s="29">
        <f t="shared" si="442"/>
        <v>2</v>
      </c>
      <c r="D4058" s="29" t="str">
        <f t="shared" si="443"/>
        <v>Şubat</v>
      </c>
      <c r="E4058" s="29">
        <f t="shared" si="444"/>
        <v>1</v>
      </c>
      <c r="F4058" s="29">
        <f t="shared" si="445"/>
        <v>6</v>
      </c>
      <c r="G4058" s="29">
        <f t="shared" si="446"/>
        <v>7</v>
      </c>
      <c r="H4058" s="29" t="str">
        <f t="shared" si="447"/>
        <v>Pazar</v>
      </c>
    </row>
    <row r="4059" spans="1:8" ht="10.5" customHeight="1" x14ac:dyDescent="0.25">
      <c r="A4059" s="28">
        <v>46062</v>
      </c>
      <c r="B4059" s="29">
        <f t="shared" si="441"/>
        <v>2026</v>
      </c>
      <c r="C4059" s="29">
        <f t="shared" si="442"/>
        <v>2</v>
      </c>
      <c r="D4059" s="29" t="str">
        <f t="shared" si="443"/>
        <v>Şubat</v>
      </c>
      <c r="E4059" s="29">
        <f t="shared" si="444"/>
        <v>1</v>
      </c>
      <c r="F4059" s="29">
        <f t="shared" si="445"/>
        <v>7</v>
      </c>
      <c r="G4059" s="29">
        <f t="shared" si="446"/>
        <v>1</v>
      </c>
      <c r="H4059" s="29" t="str">
        <f t="shared" si="447"/>
        <v>Pazartesi</v>
      </c>
    </row>
    <row r="4060" spans="1:8" ht="10.5" customHeight="1" x14ac:dyDescent="0.25">
      <c r="A4060" s="28">
        <v>46063</v>
      </c>
      <c r="B4060" s="29">
        <f t="shared" si="441"/>
        <v>2026</v>
      </c>
      <c r="C4060" s="29">
        <f t="shared" si="442"/>
        <v>2</v>
      </c>
      <c r="D4060" s="29" t="str">
        <f t="shared" si="443"/>
        <v>Şubat</v>
      </c>
      <c r="E4060" s="29">
        <f t="shared" si="444"/>
        <v>1</v>
      </c>
      <c r="F4060" s="29">
        <f t="shared" si="445"/>
        <v>7</v>
      </c>
      <c r="G4060" s="29">
        <f t="shared" si="446"/>
        <v>2</v>
      </c>
      <c r="H4060" s="29" t="str">
        <f t="shared" si="447"/>
        <v>Salı</v>
      </c>
    </row>
    <row r="4061" spans="1:8" ht="10.5" customHeight="1" x14ac:dyDescent="0.25">
      <c r="A4061" s="28">
        <v>46064</v>
      </c>
      <c r="B4061" s="29">
        <f t="shared" si="441"/>
        <v>2026</v>
      </c>
      <c r="C4061" s="29">
        <f t="shared" si="442"/>
        <v>2</v>
      </c>
      <c r="D4061" s="29" t="str">
        <f t="shared" si="443"/>
        <v>Şubat</v>
      </c>
      <c r="E4061" s="29">
        <f t="shared" si="444"/>
        <v>1</v>
      </c>
      <c r="F4061" s="29">
        <f t="shared" si="445"/>
        <v>7</v>
      </c>
      <c r="G4061" s="29">
        <f t="shared" si="446"/>
        <v>3</v>
      </c>
      <c r="H4061" s="29" t="str">
        <f t="shared" si="447"/>
        <v>Çarşamba</v>
      </c>
    </row>
    <row r="4062" spans="1:8" ht="10.5" customHeight="1" x14ac:dyDescent="0.25">
      <c r="A4062" s="28">
        <v>46065</v>
      </c>
      <c r="B4062" s="29">
        <f t="shared" si="441"/>
        <v>2026</v>
      </c>
      <c r="C4062" s="29">
        <f t="shared" si="442"/>
        <v>2</v>
      </c>
      <c r="D4062" s="29" t="str">
        <f t="shared" si="443"/>
        <v>Şubat</v>
      </c>
      <c r="E4062" s="29">
        <f t="shared" si="444"/>
        <v>1</v>
      </c>
      <c r="F4062" s="29">
        <f t="shared" si="445"/>
        <v>7</v>
      </c>
      <c r="G4062" s="29">
        <f t="shared" si="446"/>
        <v>4</v>
      </c>
      <c r="H4062" s="29" t="str">
        <f t="shared" si="447"/>
        <v>Perşembe</v>
      </c>
    </row>
    <row r="4063" spans="1:8" ht="10.5" customHeight="1" x14ac:dyDescent="0.25">
      <c r="A4063" s="28">
        <v>46066</v>
      </c>
      <c r="B4063" s="29">
        <f t="shared" si="441"/>
        <v>2026</v>
      </c>
      <c r="C4063" s="29">
        <f t="shared" si="442"/>
        <v>2</v>
      </c>
      <c r="D4063" s="29" t="str">
        <f t="shared" si="443"/>
        <v>Şubat</v>
      </c>
      <c r="E4063" s="29">
        <f t="shared" si="444"/>
        <v>1</v>
      </c>
      <c r="F4063" s="29">
        <f t="shared" si="445"/>
        <v>7</v>
      </c>
      <c r="G4063" s="29">
        <f t="shared" si="446"/>
        <v>5</v>
      </c>
      <c r="H4063" s="29" t="str">
        <f t="shared" si="447"/>
        <v>Cuma</v>
      </c>
    </row>
    <row r="4064" spans="1:8" ht="10.5" customHeight="1" x14ac:dyDescent="0.25">
      <c r="A4064" s="28">
        <v>46067</v>
      </c>
      <c r="B4064" s="29">
        <f t="shared" si="441"/>
        <v>2026</v>
      </c>
      <c r="C4064" s="29">
        <f t="shared" si="442"/>
        <v>2</v>
      </c>
      <c r="D4064" s="29" t="str">
        <f t="shared" si="443"/>
        <v>Şubat</v>
      </c>
      <c r="E4064" s="29">
        <f t="shared" si="444"/>
        <v>1</v>
      </c>
      <c r="F4064" s="29">
        <f t="shared" si="445"/>
        <v>7</v>
      </c>
      <c r="G4064" s="29">
        <f t="shared" si="446"/>
        <v>6</v>
      </c>
      <c r="H4064" s="29" t="str">
        <f t="shared" si="447"/>
        <v>Cumartesi</v>
      </c>
    </row>
    <row r="4065" spans="1:8" ht="10.5" customHeight="1" x14ac:dyDescent="0.25">
      <c r="A4065" s="28">
        <v>46068</v>
      </c>
      <c r="B4065" s="29">
        <f t="shared" si="441"/>
        <v>2026</v>
      </c>
      <c r="C4065" s="29">
        <f t="shared" si="442"/>
        <v>2</v>
      </c>
      <c r="D4065" s="29" t="str">
        <f t="shared" si="443"/>
        <v>Şubat</v>
      </c>
      <c r="E4065" s="29">
        <f t="shared" si="444"/>
        <v>1</v>
      </c>
      <c r="F4065" s="29">
        <f t="shared" si="445"/>
        <v>7</v>
      </c>
      <c r="G4065" s="29">
        <f t="shared" si="446"/>
        <v>7</v>
      </c>
      <c r="H4065" s="29" t="str">
        <f t="shared" si="447"/>
        <v>Pazar</v>
      </c>
    </row>
    <row r="4066" spans="1:8" ht="10.5" customHeight="1" x14ac:dyDescent="0.25">
      <c r="A4066" s="28">
        <v>46069</v>
      </c>
      <c r="B4066" s="29">
        <f t="shared" si="441"/>
        <v>2026</v>
      </c>
      <c r="C4066" s="29">
        <f t="shared" si="442"/>
        <v>2</v>
      </c>
      <c r="D4066" s="29" t="str">
        <f t="shared" si="443"/>
        <v>Şubat</v>
      </c>
      <c r="E4066" s="29">
        <f t="shared" si="444"/>
        <v>1</v>
      </c>
      <c r="F4066" s="29">
        <f t="shared" si="445"/>
        <v>8</v>
      </c>
      <c r="G4066" s="29">
        <f t="shared" si="446"/>
        <v>1</v>
      </c>
      <c r="H4066" s="29" t="str">
        <f t="shared" si="447"/>
        <v>Pazartesi</v>
      </c>
    </row>
    <row r="4067" spans="1:8" ht="10.5" customHeight="1" x14ac:dyDescent="0.25">
      <c r="A4067" s="28">
        <v>46070</v>
      </c>
      <c r="B4067" s="29">
        <f t="shared" si="441"/>
        <v>2026</v>
      </c>
      <c r="C4067" s="29">
        <f t="shared" si="442"/>
        <v>2</v>
      </c>
      <c r="D4067" s="29" t="str">
        <f t="shared" si="443"/>
        <v>Şubat</v>
      </c>
      <c r="E4067" s="29">
        <f t="shared" si="444"/>
        <v>1</v>
      </c>
      <c r="F4067" s="29">
        <f t="shared" si="445"/>
        <v>8</v>
      </c>
      <c r="G4067" s="29">
        <f t="shared" si="446"/>
        <v>2</v>
      </c>
      <c r="H4067" s="29" t="str">
        <f t="shared" si="447"/>
        <v>Salı</v>
      </c>
    </row>
    <row r="4068" spans="1:8" ht="10.5" customHeight="1" x14ac:dyDescent="0.25">
      <c r="A4068" s="28">
        <v>46071</v>
      </c>
      <c r="B4068" s="29">
        <f t="shared" si="441"/>
        <v>2026</v>
      </c>
      <c r="C4068" s="29">
        <f t="shared" si="442"/>
        <v>2</v>
      </c>
      <c r="D4068" s="29" t="str">
        <f t="shared" si="443"/>
        <v>Şubat</v>
      </c>
      <c r="E4068" s="29">
        <f t="shared" si="444"/>
        <v>1</v>
      </c>
      <c r="F4068" s="29">
        <f t="shared" si="445"/>
        <v>8</v>
      </c>
      <c r="G4068" s="29">
        <f t="shared" si="446"/>
        <v>3</v>
      </c>
      <c r="H4068" s="29" t="str">
        <f t="shared" si="447"/>
        <v>Çarşamba</v>
      </c>
    </row>
    <row r="4069" spans="1:8" ht="10.5" customHeight="1" x14ac:dyDescent="0.25">
      <c r="A4069" s="28">
        <v>46072</v>
      </c>
      <c r="B4069" s="29">
        <f t="shared" si="441"/>
        <v>2026</v>
      </c>
      <c r="C4069" s="29">
        <f t="shared" si="442"/>
        <v>2</v>
      </c>
      <c r="D4069" s="29" t="str">
        <f t="shared" si="443"/>
        <v>Şubat</v>
      </c>
      <c r="E4069" s="29">
        <f t="shared" si="444"/>
        <v>1</v>
      </c>
      <c r="F4069" s="29">
        <f t="shared" si="445"/>
        <v>8</v>
      </c>
      <c r="G4069" s="29">
        <f t="shared" si="446"/>
        <v>4</v>
      </c>
      <c r="H4069" s="29" t="str">
        <f t="shared" si="447"/>
        <v>Perşembe</v>
      </c>
    </row>
    <row r="4070" spans="1:8" ht="10.5" customHeight="1" x14ac:dyDescent="0.25">
      <c r="A4070" s="28">
        <v>46073</v>
      </c>
      <c r="B4070" s="29">
        <f t="shared" si="441"/>
        <v>2026</v>
      </c>
      <c r="C4070" s="29">
        <f t="shared" si="442"/>
        <v>2</v>
      </c>
      <c r="D4070" s="29" t="str">
        <f t="shared" si="443"/>
        <v>Şubat</v>
      </c>
      <c r="E4070" s="29">
        <f t="shared" si="444"/>
        <v>1</v>
      </c>
      <c r="F4070" s="29">
        <f t="shared" si="445"/>
        <v>8</v>
      </c>
      <c r="G4070" s="29">
        <f t="shared" si="446"/>
        <v>5</v>
      </c>
      <c r="H4070" s="29" t="str">
        <f t="shared" si="447"/>
        <v>Cuma</v>
      </c>
    </row>
    <row r="4071" spans="1:8" ht="10.5" customHeight="1" x14ac:dyDescent="0.25">
      <c r="A4071" s="28">
        <v>46074</v>
      </c>
      <c r="B4071" s="29">
        <f t="shared" si="441"/>
        <v>2026</v>
      </c>
      <c r="C4071" s="29">
        <f t="shared" si="442"/>
        <v>2</v>
      </c>
      <c r="D4071" s="29" t="str">
        <f t="shared" si="443"/>
        <v>Şubat</v>
      </c>
      <c r="E4071" s="29">
        <f t="shared" si="444"/>
        <v>1</v>
      </c>
      <c r="F4071" s="29">
        <f t="shared" si="445"/>
        <v>8</v>
      </c>
      <c r="G4071" s="29">
        <f t="shared" si="446"/>
        <v>6</v>
      </c>
      <c r="H4071" s="29" t="str">
        <f t="shared" si="447"/>
        <v>Cumartesi</v>
      </c>
    </row>
    <row r="4072" spans="1:8" ht="10.5" customHeight="1" x14ac:dyDescent="0.25">
      <c r="A4072" s="28">
        <v>46075</v>
      </c>
      <c r="B4072" s="29">
        <f t="shared" si="441"/>
        <v>2026</v>
      </c>
      <c r="C4072" s="29">
        <f t="shared" si="442"/>
        <v>2</v>
      </c>
      <c r="D4072" s="29" t="str">
        <f t="shared" si="443"/>
        <v>Şubat</v>
      </c>
      <c r="E4072" s="29">
        <f t="shared" si="444"/>
        <v>1</v>
      </c>
      <c r="F4072" s="29">
        <f t="shared" si="445"/>
        <v>8</v>
      </c>
      <c r="G4072" s="29">
        <f t="shared" si="446"/>
        <v>7</v>
      </c>
      <c r="H4072" s="29" t="str">
        <f t="shared" si="447"/>
        <v>Pazar</v>
      </c>
    </row>
    <row r="4073" spans="1:8" ht="10.5" customHeight="1" x14ac:dyDescent="0.25">
      <c r="A4073" s="28">
        <v>46076</v>
      </c>
      <c r="B4073" s="29">
        <f t="shared" si="441"/>
        <v>2026</v>
      </c>
      <c r="C4073" s="29">
        <f t="shared" si="442"/>
        <v>2</v>
      </c>
      <c r="D4073" s="29" t="str">
        <f t="shared" si="443"/>
        <v>Şubat</v>
      </c>
      <c r="E4073" s="29">
        <f t="shared" si="444"/>
        <v>1</v>
      </c>
      <c r="F4073" s="29">
        <f t="shared" si="445"/>
        <v>9</v>
      </c>
      <c r="G4073" s="29">
        <f t="shared" si="446"/>
        <v>1</v>
      </c>
      <c r="H4073" s="29" t="str">
        <f t="shared" si="447"/>
        <v>Pazartesi</v>
      </c>
    </row>
    <row r="4074" spans="1:8" ht="10.5" customHeight="1" x14ac:dyDescent="0.25">
      <c r="A4074" s="28">
        <v>46077</v>
      </c>
      <c r="B4074" s="29">
        <f t="shared" si="441"/>
        <v>2026</v>
      </c>
      <c r="C4074" s="29">
        <f t="shared" si="442"/>
        <v>2</v>
      </c>
      <c r="D4074" s="29" t="str">
        <f t="shared" si="443"/>
        <v>Şubat</v>
      </c>
      <c r="E4074" s="29">
        <f t="shared" si="444"/>
        <v>1</v>
      </c>
      <c r="F4074" s="29">
        <f t="shared" si="445"/>
        <v>9</v>
      </c>
      <c r="G4074" s="29">
        <f t="shared" si="446"/>
        <v>2</v>
      </c>
      <c r="H4074" s="29" t="str">
        <f t="shared" si="447"/>
        <v>Salı</v>
      </c>
    </row>
    <row r="4075" spans="1:8" ht="10.5" customHeight="1" x14ac:dyDescent="0.25">
      <c r="A4075" s="28">
        <v>46078</v>
      </c>
      <c r="B4075" s="29">
        <f t="shared" si="441"/>
        <v>2026</v>
      </c>
      <c r="C4075" s="29">
        <f t="shared" si="442"/>
        <v>2</v>
      </c>
      <c r="D4075" s="29" t="str">
        <f t="shared" si="443"/>
        <v>Şubat</v>
      </c>
      <c r="E4075" s="29">
        <f t="shared" si="444"/>
        <v>1</v>
      </c>
      <c r="F4075" s="29">
        <f t="shared" si="445"/>
        <v>9</v>
      </c>
      <c r="G4075" s="29">
        <f t="shared" si="446"/>
        <v>3</v>
      </c>
      <c r="H4075" s="29" t="str">
        <f t="shared" si="447"/>
        <v>Çarşamba</v>
      </c>
    </row>
    <row r="4076" spans="1:8" ht="10.5" customHeight="1" x14ac:dyDescent="0.25">
      <c r="A4076" s="28">
        <v>46079</v>
      </c>
      <c r="B4076" s="29">
        <f t="shared" si="441"/>
        <v>2026</v>
      </c>
      <c r="C4076" s="29">
        <f t="shared" si="442"/>
        <v>2</v>
      </c>
      <c r="D4076" s="29" t="str">
        <f t="shared" si="443"/>
        <v>Şubat</v>
      </c>
      <c r="E4076" s="29">
        <f t="shared" si="444"/>
        <v>1</v>
      </c>
      <c r="F4076" s="29">
        <f t="shared" si="445"/>
        <v>9</v>
      </c>
      <c r="G4076" s="29">
        <f t="shared" si="446"/>
        <v>4</v>
      </c>
      <c r="H4076" s="29" t="str">
        <f t="shared" si="447"/>
        <v>Perşembe</v>
      </c>
    </row>
    <row r="4077" spans="1:8" ht="10.5" customHeight="1" x14ac:dyDescent="0.25">
      <c r="A4077" s="28">
        <v>46080</v>
      </c>
      <c r="B4077" s="29">
        <f t="shared" si="441"/>
        <v>2026</v>
      </c>
      <c r="C4077" s="29">
        <f t="shared" si="442"/>
        <v>2</v>
      </c>
      <c r="D4077" s="29" t="str">
        <f t="shared" si="443"/>
        <v>Şubat</v>
      </c>
      <c r="E4077" s="29">
        <f t="shared" si="444"/>
        <v>1</v>
      </c>
      <c r="F4077" s="29">
        <f t="shared" si="445"/>
        <v>9</v>
      </c>
      <c r="G4077" s="29">
        <f t="shared" si="446"/>
        <v>5</v>
      </c>
      <c r="H4077" s="29" t="str">
        <f t="shared" si="447"/>
        <v>Cuma</v>
      </c>
    </row>
    <row r="4078" spans="1:8" ht="10.5" customHeight="1" x14ac:dyDescent="0.25">
      <c r="A4078" s="28">
        <v>46081</v>
      </c>
      <c r="B4078" s="29">
        <f t="shared" si="441"/>
        <v>2026</v>
      </c>
      <c r="C4078" s="29">
        <f t="shared" si="442"/>
        <v>2</v>
      </c>
      <c r="D4078" s="29" t="str">
        <f t="shared" si="443"/>
        <v>Şubat</v>
      </c>
      <c r="E4078" s="29">
        <f t="shared" si="444"/>
        <v>1</v>
      </c>
      <c r="F4078" s="29">
        <f t="shared" si="445"/>
        <v>9</v>
      </c>
      <c r="G4078" s="29">
        <f t="shared" si="446"/>
        <v>6</v>
      </c>
      <c r="H4078" s="29" t="str">
        <f t="shared" si="447"/>
        <v>Cumartesi</v>
      </c>
    </row>
    <row r="4079" spans="1:8" ht="10.5" customHeight="1" x14ac:dyDescent="0.25">
      <c r="A4079" s="28">
        <v>46082</v>
      </c>
      <c r="B4079" s="29">
        <f t="shared" si="441"/>
        <v>2026</v>
      </c>
      <c r="C4079" s="29">
        <f t="shared" si="442"/>
        <v>3</v>
      </c>
      <c r="D4079" s="29" t="str">
        <f t="shared" si="443"/>
        <v>Mart</v>
      </c>
      <c r="E4079" s="29">
        <f t="shared" si="444"/>
        <v>1</v>
      </c>
      <c r="F4079" s="29">
        <f t="shared" si="445"/>
        <v>9</v>
      </c>
      <c r="G4079" s="29">
        <f t="shared" si="446"/>
        <v>7</v>
      </c>
      <c r="H4079" s="29" t="str">
        <f t="shared" si="447"/>
        <v>Pazar</v>
      </c>
    </row>
    <row r="4080" spans="1:8" ht="10.5" customHeight="1" x14ac:dyDescent="0.25">
      <c r="A4080" s="28">
        <v>46083</v>
      </c>
      <c r="B4080" s="29">
        <f t="shared" si="441"/>
        <v>2026</v>
      </c>
      <c r="C4080" s="29">
        <f t="shared" si="442"/>
        <v>3</v>
      </c>
      <c r="D4080" s="29" t="str">
        <f t="shared" si="443"/>
        <v>Mart</v>
      </c>
      <c r="E4080" s="29">
        <f t="shared" si="444"/>
        <v>1</v>
      </c>
      <c r="F4080" s="29">
        <f t="shared" si="445"/>
        <v>10</v>
      </c>
      <c r="G4080" s="29">
        <f t="shared" si="446"/>
        <v>1</v>
      </c>
      <c r="H4080" s="29" t="str">
        <f t="shared" si="447"/>
        <v>Pazartesi</v>
      </c>
    </row>
    <row r="4081" spans="1:8" ht="10.5" customHeight="1" x14ac:dyDescent="0.25">
      <c r="A4081" s="28">
        <v>46084</v>
      </c>
      <c r="B4081" s="29">
        <f t="shared" si="441"/>
        <v>2026</v>
      </c>
      <c r="C4081" s="29">
        <f t="shared" si="442"/>
        <v>3</v>
      </c>
      <c r="D4081" s="29" t="str">
        <f t="shared" si="443"/>
        <v>Mart</v>
      </c>
      <c r="E4081" s="29">
        <f t="shared" si="444"/>
        <v>1</v>
      </c>
      <c r="F4081" s="29">
        <f t="shared" si="445"/>
        <v>10</v>
      </c>
      <c r="G4081" s="29">
        <f t="shared" si="446"/>
        <v>2</v>
      </c>
      <c r="H4081" s="29" t="str">
        <f t="shared" si="447"/>
        <v>Salı</v>
      </c>
    </row>
    <row r="4082" spans="1:8" ht="10.5" customHeight="1" x14ac:dyDescent="0.25">
      <c r="A4082" s="28">
        <v>46085</v>
      </c>
      <c r="B4082" s="29">
        <f t="shared" si="441"/>
        <v>2026</v>
      </c>
      <c r="C4082" s="29">
        <f t="shared" si="442"/>
        <v>3</v>
      </c>
      <c r="D4082" s="29" t="str">
        <f t="shared" si="443"/>
        <v>Mart</v>
      </c>
      <c r="E4082" s="29">
        <f t="shared" si="444"/>
        <v>1</v>
      </c>
      <c r="F4082" s="29">
        <f t="shared" si="445"/>
        <v>10</v>
      </c>
      <c r="G4082" s="29">
        <f t="shared" si="446"/>
        <v>3</v>
      </c>
      <c r="H4082" s="29" t="str">
        <f t="shared" si="447"/>
        <v>Çarşamba</v>
      </c>
    </row>
    <row r="4083" spans="1:8" ht="10.5" customHeight="1" x14ac:dyDescent="0.25">
      <c r="A4083" s="28">
        <v>46086</v>
      </c>
      <c r="B4083" s="29">
        <f t="shared" si="441"/>
        <v>2026</v>
      </c>
      <c r="C4083" s="29">
        <f t="shared" si="442"/>
        <v>3</v>
      </c>
      <c r="D4083" s="29" t="str">
        <f t="shared" si="443"/>
        <v>Mart</v>
      </c>
      <c r="E4083" s="29">
        <f t="shared" si="444"/>
        <v>1</v>
      </c>
      <c r="F4083" s="29">
        <f t="shared" si="445"/>
        <v>10</v>
      </c>
      <c r="G4083" s="29">
        <f t="shared" si="446"/>
        <v>4</v>
      </c>
      <c r="H4083" s="29" t="str">
        <f t="shared" si="447"/>
        <v>Perşembe</v>
      </c>
    </row>
    <row r="4084" spans="1:8" ht="10.5" customHeight="1" x14ac:dyDescent="0.25">
      <c r="A4084" s="28">
        <v>46087</v>
      </c>
      <c r="B4084" s="29">
        <f t="shared" si="441"/>
        <v>2026</v>
      </c>
      <c r="C4084" s="29">
        <f t="shared" si="442"/>
        <v>3</v>
      </c>
      <c r="D4084" s="29" t="str">
        <f t="shared" si="443"/>
        <v>Mart</v>
      </c>
      <c r="E4084" s="29">
        <f t="shared" si="444"/>
        <v>1</v>
      </c>
      <c r="F4084" s="29">
        <f t="shared" si="445"/>
        <v>10</v>
      </c>
      <c r="G4084" s="29">
        <f t="shared" si="446"/>
        <v>5</v>
      </c>
      <c r="H4084" s="29" t="str">
        <f t="shared" si="447"/>
        <v>Cuma</v>
      </c>
    </row>
    <row r="4085" spans="1:8" ht="10.5" customHeight="1" x14ac:dyDescent="0.25">
      <c r="A4085" s="28">
        <v>46088</v>
      </c>
      <c r="B4085" s="29">
        <f t="shared" si="441"/>
        <v>2026</v>
      </c>
      <c r="C4085" s="29">
        <f t="shared" si="442"/>
        <v>3</v>
      </c>
      <c r="D4085" s="29" t="str">
        <f t="shared" si="443"/>
        <v>Mart</v>
      </c>
      <c r="E4085" s="29">
        <f t="shared" si="444"/>
        <v>1</v>
      </c>
      <c r="F4085" s="29">
        <f t="shared" si="445"/>
        <v>10</v>
      </c>
      <c r="G4085" s="29">
        <f t="shared" si="446"/>
        <v>6</v>
      </c>
      <c r="H4085" s="29" t="str">
        <f t="shared" si="447"/>
        <v>Cumartesi</v>
      </c>
    </row>
    <row r="4086" spans="1:8" ht="10.5" customHeight="1" x14ac:dyDescent="0.25">
      <c r="A4086" s="28">
        <v>46089</v>
      </c>
      <c r="B4086" s="29">
        <f t="shared" si="441"/>
        <v>2026</v>
      </c>
      <c r="C4086" s="29">
        <f t="shared" si="442"/>
        <v>3</v>
      </c>
      <c r="D4086" s="29" t="str">
        <f t="shared" si="443"/>
        <v>Mart</v>
      </c>
      <c r="E4086" s="29">
        <f t="shared" si="444"/>
        <v>1</v>
      </c>
      <c r="F4086" s="29">
        <f t="shared" si="445"/>
        <v>10</v>
      </c>
      <c r="G4086" s="29">
        <f t="shared" si="446"/>
        <v>7</v>
      </c>
      <c r="H4086" s="29" t="str">
        <f t="shared" si="447"/>
        <v>Pazar</v>
      </c>
    </row>
    <row r="4087" spans="1:8" ht="10.5" customHeight="1" x14ac:dyDescent="0.25">
      <c r="A4087" s="28">
        <v>46090</v>
      </c>
      <c r="B4087" s="29">
        <f t="shared" si="441"/>
        <v>2026</v>
      </c>
      <c r="C4087" s="29">
        <f t="shared" si="442"/>
        <v>3</v>
      </c>
      <c r="D4087" s="29" t="str">
        <f t="shared" si="443"/>
        <v>Mart</v>
      </c>
      <c r="E4087" s="29">
        <f t="shared" si="444"/>
        <v>1</v>
      </c>
      <c r="F4087" s="29">
        <f t="shared" si="445"/>
        <v>11</v>
      </c>
      <c r="G4087" s="29">
        <f t="shared" si="446"/>
        <v>1</v>
      </c>
      <c r="H4087" s="29" t="str">
        <f t="shared" si="447"/>
        <v>Pazartesi</v>
      </c>
    </row>
    <row r="4088" spans="1:8" ht="10.5" customHeight="1" x14ac:dyDescent="0.25">
      <c r="A4088" s="28">
        <v>46091</v>
      </c>
      <c r="B4088" s="29">
        <f t="shared" si="441"/>
        <v>2026</v>
      </c>
      <c r="C4088" s="29">
        <f t="shared" si="442"/>
        <v>3</v>
      </c>
      <c r="D4088" s="29" t="str">
        <f t="shared" si="443"/>
        <v>Mart</v>
      </c>
      <c r="E4088" s="29">
        <f t="shared" si="444"/>
        <v>1</v>
      </c>
      <c r="F4088" s="29">
        <f t="shared" si="445"/>
        <v>11</v>
      </c>
      <c r="G4088" s="29">
        <f t="shared" si="446"/>
        <v>2</v>
      </c>
      <c r="H4088" s="29" t="str">
        <f t="shared" si="447"/>
        <v>Salı</v>
      </c>
    </row>
    <row r="4089" spans="1:8" ht="10.5" customHeight="1" x14ac:dyDescent="0.25">
      <c r="A4089" s="28">
        <v>46092</v>
      </c>
      <c r="B4089" s="29">
        <f t="shared" si="441"/>
        <v>2026</v>
      </c>
      <c r="C4089" s="29">
        <f t="shared" si="442"/>
        <v>3</v>
      </c>
      <c r="D4089" s="29" t="str">
        <f t="shared" si="443"/>
        <v>Mart</v>
      </c>
      <c r="E4089" s="29">
        <f t="shared" si="444"/>
        <v>1</v>
      </c>
      <c r="F4089" s="29">
        <f t="shared" si="445"/>
        <v>11</v>
      </c>
      <c r="G4089" s="29">
        <f t="shared" si="446"/>
        <v>3</v>
      </c>
      <c r="H4089" s="29" t="str">
        <f t="shared" si="447"/>
        <v>Çarşamba</v>
      </c>
    </row>
    <row r="4090" spans="1:8" ht="10.5" customHeight="1" x14ac:dyDescent="0.25">
      <c r="A4090" s="28">
        <v>46093</v>
      </c>
      <c r="B4090" s="29">
        <f t="shared" si="441"/>
        <v>2026</v>
      </c>
      <c r="C4090" s="29">
        <f t="shared" si="442"/>
        <v>3</v>
      </c>
      <c r="D4090" s="29" t="str">
        <f t="shared" si="443"/>
        <v>Mart</v>
      </c>
      <c r="E4090" s="29">
        <f t="shared" si="444"/>
        <v>1</v>
      </c>
      <c r="F4090" s="29">
        <f t="shared" si="445"/>
        <v>11</v>
      </c>
      <c r="G4090" s="29">
        <f t="shared" si="446"/>
        <v>4</v>
      </c>
      <c r="H4090" s="29" t="str">
        <f t="shared" si="447"/>
        <v>Perşembe</v>
      </c>
    </row>
    <row r="4091" spans="1:8" ht="10.5" customHeight="1" x14ac:dyDescent="0.25">
      <c r="A4091" s="28">
        <v>46094</v>
      </c>
      <c r="B4091" s="29">
        <f t="shared" si="441"/>
        <v>2026</v>
      </c>
      <c r="C4091" s="29">
        <f t="shared" si="442"/>
        <v>3</v>
      </c>
      <c r="D4091" s="29" t="str">
        <f t="shared" si="443"/>
        <v>Mart</v>
      </c>
      <c r="E4091" s="29">
        <f t="shared" si="444"/>
        <v>1</v>
      </c>
      <c r="F4091" s="29">
        <f t="shared" si="445"/>
        <v>11</v>
      </c>
      <c r="G4091" s="29">
        <f t="shared" si="446"/>
        <v>5</v>
      </c>
      <c r="H4091" s="29" t="str">
        <f t="shared" si="447"/>
        <v>Cuma</v>
      </c>
    </row>
    <row r="4092" spans="1:8" ht="10.5" customHeight="1" x14ac:dyDescent="0.25">
      <c r="A4092" s="28">
        <v>46095</v>
      </c>
      <c r="B4092" s="29">
        <f t="shared" si="441"/>
        <v>2026</v>
      </c>
      <c r="C4092" s="29">
        <f t="shared" si="442"/>
        <v>3</v>
      </c>
      <c r="D4092" s="29" t="str">
        <f t="shared" si="443"/>
        <v>Mart</v>
      </c>
      <c r="E4092" s="29">
        <f t="shared" si="444"/>
        <v>1</v>
      </c>
      <c r="F4092" s="29">
        <f t="shared" si="445"/>
        <v>11</v>
      </c>
      <c r="G4092" s="29">
        <f t="shared" si="446"/>
        <v>6</v>
      </c>
      <c r="H4092" s="29" t="str">
        <f t="shared" si="447"/>
        <v>Cumartesi</v>
      </c>
    </row>
    <row r="4093" spans="1:8" ht="10.5" customHeight="1" x14ac:dyDescent="0.25">
      <c r="A4093" s="28">
        <v>46096</v>
      </c>
      <c r="B4093" s="29">
        <f t="shared" si="441"/>
        <v>2026</v>
      </c>
      <c r="C4093" s="29">
        <f t="shared" si="442"/>
        <v>3</v>
      </c>
      <c r="D4093" s="29" t="str">
        <f t="shared" si="443"/>
        <v>Mart</v>
      </c>
      <c r="E4093" s="29">
        <f t="shared" si="444"/>
        <v>1</v>
      </c>
      <c r="F4093" s="29">
        <f t="shared" si="445"/>
        <v>11</v>
      </c>
      <c r="G4093" s="29">
        <f t="shared" si="446"/>
        <v>7</v>
      </c>
      <c r="H4093" s="29" t="str">
        <f t="shared" si="447"/>
        <v>Pazar</v>
      </c>
    </row>
    <row r="4094" spans="1:8" ht="10.5" customHeight="1" x14ac:dyDescent="0.25">
      <c r="A4094" s="28">
        <v>46097</v>
      </c>
      <c r="B4094" s="29">
        <f t="shared" si="441"/>
        <v>2026</v>
      </c>
      <c r="C4094" s="29">
        <f t="shared" si="442"/>
        <v>3</v>
      </c>
      <c r="D4094" s="29" t="str">
        <f t="shared" si="443"/>
        <v>Mart</v>
      </c>
      <c r="E4094" s="29">
        <f t="shared" si="444"/>
        <v>1</v>
      </c>
      <c r="F4094" s="29">
        <f t="shared" si="445"/>
        <v>12</v>
      </c>
      <c r="G4094" s="29">
        <f t="shared" si="446"/>
        <v>1</v>
      </c>
      <c r="H4094" s="29" t="str">
        <f t="shared" si="447"/>
        <v>Pazartesi</v>
      </c>
    </row>
    <row r="4095" spans="1:8" ht="10.5" customHeight="1" x14ac:dyDescent="0.25">
      <c r="A4095" s="28">
        <v>46098</v>
      </c>
      <c r="B4095" s="29">
        <f t="shared" si="441"/>
        <v>2026</v>
      </c>
      <c r="C4095" s="29">
        <f t="shared" si="442"/>
        <v>3</v>
      </c>
      <c r="D4095" s="29" t="str">
        <f t="shared" si="443"/>
        <v>Mart</v>
      </c>
      <c r="E4095" s="29">
        <f t="shared" si="444"/>
        <v>1</v>
      </c>
      <c r="F4095" s="29">
        <f t="shared" si="445"/>
        <v>12</v>
      </c>
      <c r="G4095" s="29">
        <f t="shared" si="446"/>
        <v>2</v>
      </c>
      <c r="H4095" s="29" t="str">
        <f t="shared" si="447"/>
        <v>Salı</v>
      </c>
    </row>
    <row r="4096" spans="1:8" ht="10.5" customHeight="1" x14ac:dyDescent="0.25">
      <c r="A4096" s="28">
        <v>46099</v>
      </c>
      <c r="B4096" s="29">
        <f t="shared" si="441"/>
        <v>2026</v>
      </c>
      <c r="C4096" s="29">
        <f t="shared" si="442"/>
        <v>3</v>
      </c>
      <c r="D4096" s="29" t="str">
        <f t="shared" si="443"/>
        <v>Mart</v>
      </c>
      <c r="E4096" s="29">
        <f t="shared" si="444"/>
        <v>1</v>
      </c>
      <c r="F4096" s="29">
        <f t="shared" si="445"/>
        <v>12</v>
      </c>
      <c r="G4096" s="29">
        <f t="shared" si="446"/>
        <v>3</v>
      </c>
      <c r="H4096" s="29" t="str">
        <f t="shared" si="447"/>
        <v>Çarşamba</v>
      </c>
    </row>
    <row r="4097" spans="1:8" ht="10.5" customHeight="1" x14ac:dyDescent="0.25">
      <c r="A4097" s="28">
        <v>46100</v>
      </c>
      <c r="B4097" s="29">
        <f t="shared" si="441"/>
        <v>2026</v>
      </c>
      <c r="C4097" s="29">
        <f t="shared" si="442"/>
        <v>3</v>
      </c>
      <c r="D4097" s="29" t="str">
        <f t="shared" si="443"/>
        <v>Mart</v>
      </c>
      <c r="E4097" s="29">
        <f t="shared" si="444"/>
        <v>1</v>
      </c>
      <c r="F4097" s="29">
        <f t="shared" si="445"/>
        <v>12</v>
      </c>
      <c r="G4097" s="29">
        <f t="shared" si="446"/>
        <v>4</v>
      </c>
      <c r="H4097" s="29" t="str">
        <f t="shared" si="447"/>
        <v>Perşembe</v>
      </c>
    </row>
    <row r="4098" spans="1:8" ht="10.5" customHeight="1" x14ac:dyDescent="0.25">
      <c r="A4098" s="28">
        <v>46101</v>
      </c>
      <c r="B4098" s="29">
        <f t="shared" ref="B4098:B4161" si="448">IF(A4098="","",YEAR(A4098))</f>
        <v>2026</v>
      </c>
      <c r="C4098" s="29">
        <f t="shared" ref="C4098:C4161" si="449">IF(A4098="","",MONTH(A4098))</f>
        <v>3</v>
      </c>
      <c r="D4098" s="29" t="str">
        <f t="shared" ref="D4098:D4161" si="450">IF(A4098="","",CHOOSE(MONTH(A4098),"Ocak","Şubat","Mart","Nisan","Mayıs","Haziran","Temmuz","Ağustos","Eylül","Ekim","Kasım","Aralık"))</f>
        <v>Mart</v>
      </c>
      <c r="E4098" s="29">
        <f t="shared" ref="E4098:E4161" si="451">IF(A4098="","",ROUNDUP(MONTH(A4098)/3,0))</f>
        <v>1</v>
      </c>
      <c r="F4098" s="29">
        <f t="shared" ref="F4098:F4161" si="452">IF(A4098="","",WEEKNUM(A4098,2))</f>
        <v>12</v>
      </c>
      <c r="G4098" s="29">
        <f t="shared" ref="G4098:G4161" si="453">IF(A4098="","",WEEKDAY(A4098,2))</f>
        <v>5</v>
      </c>
      <c r="H4098" s="29" t="str">
        <f t="shared" ref="H4098:H4161" si="454">IF(A4098="","",CHOOSE(WEEKDAY(A4098,2),"Pazartesi","Salı","Çarşamba","Perşembe","Cuma","Cumartesi","Pazar"))</f>
        <v>Cuma</v>
      </c>
    </row>
    <row r="4099" spans="1:8" ht="10.5" customHeight="1" x14ac:dyDescent="0.25">
      <c r="A4099" s="28">
        <v>46102</v>
      </c>
      <c r="B4099" s="29">
        <f t="shared" si="448"/>
        <v>2026</v>
      </c>
      <c r="C4099" s="29">
        <f t="shared" si="449"/>
        <v>3</v>
      </c>
      <c r="D4099" s="29" t="str">
        <f t="shared" si="450"/>
        <v>Mart</v>
      </c>
      <c r="E4099" s="29">
        <f t="shared" si="451"/>
        <v>1</v>
      </c>
      <c r="F4099" s="29">
        <f t="shared" si="452"/>
        <v>12</v>
      </c>
      <c r="G4099" s="29">
        <f t="shared" si="453"/>
        <v>6</v>
      </c>
      <c r="H4099" s="29" t="str">
        <f t="shared" si="454"/>
        <v>Cumartesi</v>
      </c>
    </row>
    <row r="4100" spans="1:8" ht="10.5" customHeight="1" x14ac:dyDescent="0.25">
      <c r="A4100" s="28">
        <v>46103</v>
      </c>
      <c r="B4100" s="29">
        <f t="shared" si="448"/>
        <v>2026</v>
      </c>
      <c r="C4100" s="29">
        <f t="shared" si="449"/>
        <v>3</v>
      </c>
      <c r="D4100" s="29" t="str">
        <f t="shared" si="450"/>
        <v>Mart</v>
      </c>
      <c r="E4100" s="29">
        <f t="shared" si="451"/>
        <v>1</v>
      </c>
      <c r="F4100" s="29">
        <f t="shared" si="452"/>
        <v>12</v>
      </c>
      <c r="G4100" s="29">
        <f t="shared" si="453"/>
        <v>7</v>
      </c>
      <c r="H4100" s="29" t="str">
        <f t="shared" si="454"/>
        <v>Pazar</v>
      </c>
    </row>
    <row r="4101" spans="1:8" ht="10.5" customHeight="1" x14ac:dyDescent="0.25">
      <c r="A4101" s="28">
        <v>46104</v>
      </c>
      <c r="B4101" s="29">
        <f t="shared" si="448"/>
        <v>2026</v>
      </c>
      <c r="C4101" s="29">
        <f t="shared" si="449"/>
        <v>3</v>
      </c>
      <c r="D4101" s="29" t="str">
        <f t="shared" si="450"/>
        <v>Mart</v>
      </c>
      <c r="E4101" s="29">
        <f t="shared" si="451"/>
        <v>1</v>
      </c>
      <c r="F4101" s="29">
        <f t="shared" si="452"/>
        <v>13</v>
      </c>
      <c r="G4101" s="29">
        <f t="shared" si="453"/>
        <v>1</v>
      </c>
      <c r="H4101" s="29" t="str">
        <f t="shared" si="454"/>
        <v>Pazartesi</v>
      </c>
    </row>
    <row r="4102" spans="1:8" ht="10.5" customHeight="1" x14ac:dyDescent="0.25">
      <c r="A4102" s="28">
        <v>46105</v>
      </c>
      <c r="B4102" s="29">
        <f t="shared" si="448"/>
        <v>2026</v>
      </c>
      <c r="C4102" s="29">
        <f t="shared" si="449"/>
        <v>3</v>
      </c>
      <c r="D4102" s="29" t="str">
        <f t="shared" si="450"/>
        <v>Mart</v>
      </c>
      <c r="E4102" s="29">
        <f t="shared" si="451"/>
        <v>1</v>
      </c>
      <c r="F4102" s="29">
        <f t="shared" si="452"/>
        <v>13</v>
      </c>
      <c r="G4102" s="29">
        <f t="shared" si="453"/>
        <v>2</v>
      </c>
      <c r="H4102" s="29" t="str">
        <f t="shared" si="454"/>
        <v>Salı</v>
      </c>
    </row>
    <row r="4103" spans="1:8" ht="10.5" customHeight="1" x14ac:dyDescent="0.25">
      <c r="A4103" s="28">
        <v>46106</v>
      </c>
      <c r="B4103" s="29">
        <f t="shared" si="448"/>
        <v>2026</v>
      </c>
      <c r="C4103" s="29">
        <f t="shared" si="449"/>
        <v>3</v>
      </c>
      <c r="D4103" s="29" t="str">
        <f t="shared" si="450"/>
        <v>Mart</v>
      </c>
      <c r="E4103" s="29">
        <f t="shared" si="451"/>
        <v>1</v>
      </c>
      <c r="F4103" s="29">
        <f t="shared" si="452"/>
        <v>13</v>
      </c>
      <c r="G4103" s="29">
        <f t="shared" si="453"/>
        <v>3</v>
      </c>
      <c r="H4103" s="29" t="str">
        <f t="shared" si="454"/>
        <v>Çarşamba</v>
      </c>
    </row>
    <row r="4104" spans="1:8" ht="10.5" customHeight="1" x14ac:dyDescent="0.25">
      <c r="A4104" s="28">
        <v>46107</v>
      </c>
      <c r="B4104" s="29">
        <f t="shared" si="448"/>
        <v>2026</v>
      </c>
      <c r="C4104" s="29">
        <f t="shared" si="449"/>
        <v>3</v>
      </c>
      <c r="D4104" s="29" t="str">
        <f t="shared" si="450"/>
        <v>Mart</v>
      </c>
      <c r="E4104" s="29">
        <f t="shared" si="451"/>
        <v>1</v>
      </c>
      <c r="F4104" s="29">
        <f t="shared" si="452"/>
        <v>13</v>
      </c>
      <c r="G4104" s="29">
        <f t="shared" si="453"/>
        <v>4</v>
      </c>
      <c r="H4104" s="29" t="str">
        <f t="shared" si="454"/>
        <v>Perşembe</v>
      </c>
    </row>
    <row r="4105" spans="1:8" ht="10.5" customHeight="1" x14ac:dyDescent="0.25">
      <c r="A4105" s="28">
        <v>46108</v>
      </c>
      <c r="B4105" s="29">
        <f t="shared" si="448"/>
        <v>2026</v>
      </c>
      <c r="C4105" s="29">
        <f t="shared" si="449"/>
        <v>3</v>
      </c>
      <c r="D4105" s="29" t="str">
        <f t="shared" si="450"/>
        <v>Mart</v>
      </c>
      <c r="E4105" s="29">
        <f t="shared" si="451"/>
        <v>1</v>
      </c>
      <c r="F4105" s="29">
        <f t="shared" si="452"/>
        <v>13</v>
      </c>
      <c r="G4105" s="29">
        <f t="shared" si="453"/>
        <v>5</v>
      </c>
      <c r="H4105" s="29" t="str">
        <f t="shared" si="454"/>
        <v>Cuma</v>
      </c>
    </row>
    <row r="4106" spans="1:8" ht="10.5" customHeight="1" x14ac:dyDescent="0.25">
      <c r="A4106" s="28">
        <v>46109</v>
      </c>
      <c r="B4106" s="29">
        <f t="shared" si="448"/>
        <v>2026</v>
      </c>
      <c r="C4106" s="29">
        <f t="shared" si="449"/>
        <v>3</v>
      </c>
      <c r="D4106" s="29" t="str">
        <f t="shared" si="450"/>
        <v>Mart</v>
      </c>
      <c r="E4106" s="29">
        <f t="shared" si="451"/>
        <v>1</v>
      </c>
      <c r="F4106" s="29">
        <f t="shared" si="452"/>
        <v>13</v>
      </c>
      <c r="G4106" s="29">
        <f t="shared" si="453"/>
        <v>6</v>
      </c>
      <c r="H4106" s="29" t="str">
        <f t="shared" si="454"/>
        <v>Cumartesi</v>
      </c>
    </row>
    <row r="4107" spans="1:8" ht="10.5" customHeight="1" x14ac:dyDescent="0.25">
      <c r="A4107" s="28">
        <v>46110</v>
      </c>
      <c r="B4107" s="29">
        <f t="shared" si="448"/>
        <v>2026</v>
      </c>
      <c r="C4107" s="29">
        <f t="shared" si="449"/>
        <v>3</v>
      </c>
      <c r="D4107" s="29" t="str">
        <f t="shared" si="450"/>
        <v>Mart</v>
      </c>
      <c r="E4107" s="29">
        <f t="shared" si="451"/>
        <v>1</v>
      </c>
      <c r="F4107" s="29">
        <f t="shared" si="452"/>
        <v>13</v>
      </c>
      <c r="G4107" s="29">
        <f t="shared" si="453"/>
        <v>7</v>
      </c>
      <c r="H4107" s="29" t="str">
        <f t="shared" si="454"/>
        <v>Pazar</v>
      </c>
    </row>
    <row r="4108" spans="1:8" ht="10.5" customHeight="1" x14ac:dyDescent="0.25">
      <c r="A4108" s="28">
        <v>46111</v>
      </c>
      <c r="B4108" s="29">
        <f t="shared" si="448"/>
        <v>2026</v>
      </c>
      <c r="C4108" s="29">
        <f t="shared" si="449"/>
        <v>3</v>
      </c>
      <c r="D4108" s="29" t="str">
        <f t="shared" si="450"/>
        <v>Mart</v>
      </c>
      <c r="E4108" s="29">
        <f t="shared" si="451"/>
        <v>1</v>
      </c>
      <c r="F4108" s="29">
        <f t="shared" si="452"/>
        <v>14</v>
      </c>
      <c r="G4108" s="29">
        <f t="shared" si="453"/>
        <v>1</v>
      </c>
      <c r="H4108" s="29" t="str">
        <f t="shared" si="454"/>
        <v>Pazartesi</v>
      </c>
    </row>
    <row r="4109" spans="1:8" ht="10.5" customHeight="1" x14ac:dyDescent="0.25">
      <c r="A4109" s="28">
        <v>46112</v>
      </c>
      <c r="B4109" s="29">
        <f t="shared" si="448"/>
        <v>2026</v>
      </c>
      <c r="C4109" s="29">
        <f t="shared" si="449"/>
        <v>3</v>
      </c>
      <c r="D4109" s="29" t="str">
        <f t="shared" si="450"/>
        <v>Mart</v>
      </c>
      <c r="E4109" s="29">
        <f t="shared" si="451"/>
        <v>1</v>
      </c>
      <c r="F4109" s="29">
        <f t="shared" si="452"/>
        <v>14</v>
      </c>
      <c r="G4109" s="29">
        <f t="shared" si="453"/>
        <v>2</v>
      </c>
      <c r="H4109" s="29" t="str">
        <f t="shared" si="454"/>
        <v>Salı</v>
      </c>
    </row>
    <row r="4110" spans="1:8" ht="10.5" customHeight="1" x14ac:dyDescent="0.25">
      <c r="A4110" s="28">
        <v>46113</v>
      </c>
      <c r="B4110" s="29">
        <f t="shared" si="448"/>
        <v>2026</v>
      </c>
      <c r="C4110" s="29">
        <f t="shared" si="449"/>
        <v>4</v>
      </c>
      <c r="D4110" s="29" t="str">
        <f t="shared" si="450"/>
        <v>Nisan</v>
      </c>
      <c r="E4110" s="29">
        <f t="shared" si="451"/>
        <v>2</v>
      </c>
      <c r="F4110" s="29">
        <f t="shared" si="452"/>
        <v>14</v>
      </c>
      <c r="G4110" s="29">
        <f t="shared" si="453"/>
        <v>3</v>
      </c>
      <c r="H4110" s="29" t="str">
        <f t="shared" si="454"/>
        <v>Çarşamba</v>
      </c>
    </row>
    <row r="4111" spans="1:8" ht="10.5" customHeight="1" x14ac:dyDescent="0.25">
      <c r="A4111" s="28">
        <v>46114</v>
      </c>
      <c r="B4111" s="29">
        <f t="shared" si="448"/>
        <v>2026</v>
      </c>
      <c r="C4111" s="29">
        <f t="shared" si="449"/>
        <v>4</v>
      </c>
      <c r="D4111" s="29" t="str">
        <f t="shared" si="450"/>
        <v>Nisan</v>
      </c>
      <c r="E4111" s="29">
        <f t="shared" si="451"/>
        <v>2</v>
      </c>
      <c r="F4111" s="29">
        <f t="shared" si="452"/>
        <v>14</v>
      </c>
      <c r="G4111" s="29">
        <f t="shared" si="453"/>
        <v>4</v>
      </c>
      <c r="H4111" s="29" t="str">
        <f t="shared" si="454"/>
        <v>Perşembe</v>
      </c>
    </row>
    <row r="4112" spans="1:8" ht="10.5" customHeight="1" x14ac:dyDescent="0.25">
      <c r="A4112" s="28">
        <v>46115</v>
      </c>
      <c r="B4112" s="29">
        <f t="shared" si="448"/>
        <v>2026</v>
      </c>
      <c r="C4112" s="29">
        <f t="shared" si="449"/>
        <v>4</v>
      </c>
      <c r="D4112" s="29" t="str">
        <f t="shared" si="450"/>
        <v>Nisan</v>
      </c>
      <c r="E4112" s="29">
        <f t="shared" si="451"/>
        <v>2</v>
      </c>
      <c r="F4112" s="29">
        <f t="shared" si="452"/>
        <v>14</v>
      </c>
      <c r="G4112" s="29">
        <f t="shared" si="453"/>
        <v>5</v>
      </c>
      <c r="H4112" s="29" t="str">
        <f t="shared" si="454"/>
        <v>Cuma</v>
      </c>
    </row>
    <row r="4113" spans="1:8" ht="10.5" customHeight="1" x14ac:dyDescent="0.25">
      <c r="A4113" s="28">
        <v>46116</v>
      </c>
      <c r="B4113" s="29">
        <f t="shared" si="448"/>
        <v>2026</v>
      </c>
      <c r="C4113" s="29">
        <f t="shared" si="449"/>
        <v>4</v>
      </c>
      <c r="D4113" s="29" t="str">
        <f t="shared" si="450"/>
        <v>Nisan</v>
      </c>
      <c r="E4113" s="29">
        <f t="shared" si="451"/>
        <v>2</v>
      </c>
      <c r="F4113" s="29">
        <f t="shared" si="452"/>
        <v>14</v>
      </c>
      <c r="G4113" s="29">
        <f t="shared" si="453"/>
        <v>6</v>
      </c>
      <c r="H4113" s="29" t="str">
        <f t="shared" si="454"/>
        <v>Cumartesi</v>
      </c>
    </row>
    <row r="4114" spans="1:8" ht="10.5" customHeight="1" x14ac:dyDescent="0.25">
      <c r="A4114" s="28">
        <v>46117</v>
      </c>
      <c r="B4114" s="29">
        <f t="shared" si="448"/>
        <v>2026</v>
      </c>
      <c r="C4114" s="29">
        <f t="shared" si="449"/>
        <v>4</v>
      </c>
      <c r="D4114" s="29" t="str">
        <f t="shared" si="450"/>
        <v>Nisan</v>
      </c>
      <c r="E4114" s="29">
        <f t="shared" si="451"/>
        <v>2</v>
      </c>
      <c r="F4114" s="29">
        <f t="shared" si="452"/>
        <v>14</v>
      </c>
      <c r="G4114" s="29">
        <f t="shared" si="453"/>
        <v>7</v>
      </c>
      <c r="H4114" s="29" t="str">
        <f t="shared" si="454"/>
        <v>Pazar</v>
      </c>
    </row>
    <row r="4115" spans="1:8" ht="10.5" customHeight="1" x14ac:dyDescent="0.25">
      <c r="A4115" s="28">
        <v>46118</v>
      </c>
      <c r="B4115" s="29">
        <f t="shared" si="448"/>
        <v>2026</v>
      </c>
      <c r="C4115" s="29">
        <f t="shared" si="449"/>
        <v>4</v>
      </c>
      <c r="D4115" s="29" t="str">
        <f t="shared" si="450"/>
        <v>Nisan</v>
      </c>
      <c r="E4115" s="29">
        <f t="shared" si="451"/>
        <v>2</v>
      </c>
      <c r="F4115" s="29">
        <f t="shared" si="452"/>
        <v>15</v>
      </c>
      <c r="G4115" s="29">
        <f t="shared" si="453"/>
        <v>1</v>
      </c>
      <c r="H4115" s="29" t="str">
        <f t="shared" si="454"/>
        <v>Pazartesi</v>
      </c>
    </row>
    <row r="4116" spans="1:8" ht="10.5" customHeight="1" x14ac:dyDescent="0.25">
      <c r="A4116" s="28">
        <v>46119</v>
      </c>
      <c r="B4116" s="29">
        <f t="shared" si="448"/>
        <v>2026</v>
      </c>
      <c r="C4116" s="29">
        <f t="shared" si="449"/>
        <v>4</v>
      </c>
      <c r="D4116" s="29" t="str">
        <f t="shared" si="450"/>
        <v>Nisan</v>
      </c>
      <c r="E4116" s="29">
        <f t="shared" si="451"/>
        <v>2</v>
      </c>
      <c r="F4116" s="29">
        <f t="shared" si="452"/>
        <v>15</v>
      </c>
      <c r="G4116" s="29">
        <f t="shared" si="453"/>
        <v>2</v>
      </c>
      <c r="H4116" s="29" t="str">
        <f t="shared" si="454"/>
        <v>Salı</v>
      </c>
    </row>
    <row r="4117" spans="1:8" ht="10.5" customHeight="1" x14ac:dyDescent="0.25">
      <c r="A4117" s="28">
        <v>46120</v>
      </c>
      <c r="B4117" s="29">
        <f t="shared" si="448"/>
        <v>2026</v>
      </c>
      <c r="C4117" s="29">
        <f t="shared" si="449"/>
        <v>4</v>
      </c>
      <c r="D4117" s="29" t="str">
        <f t="shared" si="450"/>
        <v>Nisan</v>
      </c>
      <c r="E4117" s="29">
        <f t="shared" si="451"/>
        <v>2</v>
      </c>
      <c r="F4117" s="29">
        <f t="shared" si="452"/>
        <v>15</v>
      </c>
      <c r="G4117" s="29">
        <f t="shared" si="453"/>
        <v>3</v>
      </c>
      <c r="H4117" s="29" t="str">
        <f t="shared" si="454"/>
        <v>Çarşamba</v>
      </c>
    </row>
    <row r="4118" spans="1:8" ht="10.5" customHeight="1" x14ac:dyDescent="0.25">
      <c r="A4118" s="28">
        <v>46121</v>
      </c>
      <c r="B4118" s="29">
        <f t="shared" si="448"/>
        <v>2026</v>
      </c>
      <c r="C4118" s="29">
        <f t="shared" si="449"/>
        <v>4</v>
      </c>
      <c r="D4118" s="29" t="str">
        <f t="shared" si="450"/>
        <v>Nisan</v>
      </c>
      <c r="E4118" s="29">
        <f t="shared" si="451"/>
        <v>2</v>
      </c>
      <c r="F4118" s="29">
        <f t="shared" si="452"/>
        <v>15</v>
      </c>
      <c r="G4118" s="29">
        <f t="shared" si="453"/>
        <v>4</v>
      </c>
      <c r="H4118" s="29" t="str">
        <f t="shared" si="454"/>
        <v>Perşembe</v>
      </c>
    </row>
    <row r="4119" spans="1:8" ht="10.5" customHeight="1" x14ac:dyDescent="0.25">
      <c r="A4119" s="28">
        <v>46122</v>
      </c>
      <c r="B4119" s="29">
        <f t="shared" si="448"/>
        <v>2026</v>
      </c>
      <c r="C4119" s="29">
        <f t="shared" si="449"/>
        <v>4</v>
      </c>
      <c r="D4119" s="29" t="str">
        <f t="shared" si="450"/>
        <v>Nisan</v>
      </c>
      <c r="E4119" s="29">
        <f t="shared" si="451"/>
        <v>2</v>
      </c>
      <c r="F4119" s="29">
        <f t="shared" si="452"/>
        <v>15</v>
      </c>
      <c r="G4119" s="29">
        <f t="shared" si="453"/>
        <v>5</v>
      </c>
      <c r="H4119" s="29" t="str">
        <f t="shared" si="454"/>
        <v>Cuma</v>
      </c>
    </row>
    <row r="4120" spans="1:8" ht="10.5" customHeight="1" x14ac:dyDescent="0.25">
      <c r="A4120" s="28">
        <v>46123</v>
      </c>
      <c r="B4120" s="29">
        <f t="shared" si="448"/>
        <v>2026</v>
      </c>
      <c r="C4120" s="29">
        <f t="shared" si="449"/>
        <v>4</v>
      </c>
      <c r="D4120" s="29" t="str">
        <f t="shared" si="450"/>
        <v>Nisan</v>
      </c>
      <c r="E4120" s="29">
        <f t="shared" si="451"/>
        <v>2</v>
      </c>
      <c r="F4120" s="29">
        <f t="shared" si="452"/>
        <v>15</v>
      </c>
      <c r="G4120" s="29">
        <f t="shared" si="453"/>
        <v>6</v>
      </c>
      <c r="H4120" s="29" t="str">
        <f t="shared" si="454"/>
        <v>Cumartesi</v>
      </c>
    </row>
    <row r="4121" spans="1:8" ht="10.5" customHeight="1" x14ac:dyDescent="0.25">
      <c r="A4121" s="28">
        <v>46124</v>
      </c>
      <c r="B4121" s="29">
        <f t="shared" si="448"/>
        <v>2026</v>
      </c>
      <c r="C4121" s="29">
        <f t="shared" si="449"/>
        <v>4</v>
      </c>
      <c r="D4121" s="29" t="str">
        <f t="shared" si="450"/>
        <v>Nisan</v>
      </c>
      <c r="E4121" s="29">
        <f t="shared" si="451"/>
        <v>2</v>
      </c>
      <c r="F4121" s="29">
        <f t="shared" si="452"/>
        <v>15</v>
      </c>
      <c r="G4121" s="29">
        <f t="shared" si="453"/>
        <v>7</v>
      </c>
      <c r="H4121" s="29" t="str">
        <f t="shared" si="454"/>
        <v>Pazar</v>
      </c>
    </row>
    <row r="4122" spans="1:8" ht="10.5" customHeight="1" x14ac:dyDescent="0.25">
      <c r="A4122" s="28">
        <v>46125</v>
      </c>
      <c r="B4122" s="29">
        <f t="shared" si="448"/>
        <v>2026</v>
      </c>
      <c r="C4122" s="29">
        <f t="shared" si="449"/>
        <v>4</v>
      </c>
      <c r="D4122" s="29" t="str">
        <f t="shared" si="450"/>
        <v>Nisan</v>
      </c>
      <c r="E4122" s="29">
        <f t="shared" si="451"/>
        <v>2</v>
      </c>
      <c r="F4122" s="29">
        <f t="shared" si="452"/>
        <v>16</v>
      </c>
      <c r="G4122" s="29">
        <f t="shared" si="453"/>
        <v>1</v>
      </c>
      <c r="H4122" s="29" t="str">
        <f t="shared" si="454"/>
        <v>Pazartesi</v>
      </c>
    </row>
    <row r="4123" spans="1:8" ht="10.5" customHeight="1" x14ac:dyDescent="0.25">
      <c r="A4123" s="28">
        <v>46126</v>
      </c>
      <c r="B4123" s="29">
        <f t="shared" si="448"/>
        <v>2026</v>
      </c>
      <c r="C4123" s="29">
        <f t="shared" si="449"/>
        <v>4</v>
      </c>
      <c r="D4123" s="29" t="str">
        <f t="shared" si="450"/>
        <v>Nisan</v>
      </c>
      <c r="E4123" s="29">
        <f t="shared" si="451"/>
        <v>2</v>
      </c>
      <c r="F4123" s="29">
        <f t="shared" si="452"/>
        <v>16</v>
      </c>
      <c r="G4123" s="29">
        <f t="shared" si="453"/>
        <v>2</v>
      </c>
      <c r="H4123" s="29" t="str">
        <f t="shared" si="454"/>
        <v>Salı</v>
      </c>
    </row>
    <row r="4124" spans="1:8" ht="10.5" customHeight="1" x14ac:dyDescent="0.25">
      <c r="A4124" s="28">
        <v>46127</v>
      </c>
      <c r="B4124" s="29">
        <f t="shared" si="448"/>
        <v>2026</v>
      </c>
      <c r="C4124" s="29">
        <f t="shared" si="449"/>
        <v>4</v>
      </c>
      <c r="D4124" s="29" t="str">
        <f t="shared" si="450"/>
        <v>Nisan</v>
      </c>
      <c r="E4124" s="29">
        <f t="shared" si="451"/>
        <v>2</v>
      </c>
      <c r="F4124" s="29">
        <f t="shared" si="452"/>
        <v>16</v>
      </c>
      <c r="G4124" s="29">
        <f t="shared" si="453"/>
        <v>3</v>
      </c>
      <c r="H4124" s="29" t="str">
        <f t="shared" si="454"/>
        <v>Çarşamba</v>
      </c>
    </row>
    <row r="4125" spans="1:8" ht="10.5" customHeight="1" x14ac:dyDescent="0.25">
      <c r="A4125" s="28">
        <v>46128</v>
      </c>
      <c r="B4125" s="29">
        <f t="shared" si="448"/>
        <v>2026</v>
      </c>
      <c r="C4125" s="29">
        <f t="shared" si="449"/>
        <v>4</v>
      </c>
      <c r="D4125" s="29" t="str">
        <f t="shared" si="450"/>
        <v>Nisan</v>
      </c>
      <c r="E4125" s="29">
        <f t="shared" si="451"/>
        <v>2</v>
      </c>
      <c r="F4125" s="29">
        <f t="shared" si="452"/>
        <v>16</v>
      </c>
      <c r="G4125" s="29">
        <f t="shared" si="453"/>
        <v>4</v>
      </c>
      <c r="H4125" s="29" t="str">
        <f t="shared" si="454"/>
        <v>Perşembe</v>
      </c>
    </row>
    <row r="4126" spans="1:8" ht="10.5" customHeight="1" x14ac:dyDescent="0.25">
      <c r="A4126" s="28">
        <v>46129</v>
      </c>
      <c r="B4126" s="29">
        <f t="shared" si="448"/>
        <v>2026</v>
      </c>
      <c r="C4126" s="29">
        <f t="shared" si="449"/>
        <v>4</v>
      </c>
      <c r="D4126" s="29" t="str">
        <f t="shared" si="450"/>
        <v>Nisan</v>
      </c>
      <c r="E4126" s="29">
        <f t="shared" si="451"/>
        <v>2</v>
      </c>
      <c r="F4126" s="29">
        <f t="shared" si="452"/>
        <v>16</v>
      </c>
      <c r="G4126" s="29">
        <f t="shared" si="453"/>
        <v>5</v>
      </c>
      <c r="H4126" s="29" t="str">
        <f t="shared" si="454"/>
        <v>Cuma</v>
      </c>
    </row>
    <row r="4127" spans="1:8" ht="10.5" customHeight="1" x14ac:dyDescent="0.25">
      <c r="A4127" s="28">
        <v>46130</v>
      </c>
      <c r="B4127" s="29">
        <f t="shared" si="448"/>
        <v>2026</v>
      </c>
      <c r="C4127" s="29">
        <f t="shared" si="449"/>
        <v>4</v>
      </c>
      <c r="D4127" s="29" t="str">
        <f t="shared" si="450"/>
        <v>Nisan</v>
      </c>
      <c r="E4127" s="29">
        <f t="shared" si="451"/>
        <v>2</v>
      </c>
      <c r="F4127" s="29">
        <f t="shared" si="452"/>
        <v>16</v>
      </c>
      <c r="G4127" s="29">
        <f t="shared" si="453"/>
        <v>6</v>
      </c>
      <c r="H4127" s="29" t="str">
        <f t="shared" si="454"/>
        <v>Cumartesi</v>
      </c>
    </row>
    <row r="4128" spans="1:8" ht="10.5" customHeight="1" x14ac:dyDescent="0.25">
      <c r="A4128" s="28">
        <v>46131</v>
      </c>
      <c r="B4128" s="29">
        <f t="shared" si="448"/>
        <v>2026</v>
      </c>
      <c r="C4128" s="29">
        <f t="shared" si="449"/>
        <v>4</v>
      </c>
      <c r="D4128" s="29" t="str">
        <f t="shared" si="450"/>
        <v>Nisan</v>
      </c>
      <c r="E4128" s="29">
        <f t="shared" si="451"/>
        <v>2</v>
      </c>
      <c r="F4128" s="29">
        <f t="shared" si="452"/>
        <v>16</v>
      </c>
      <c r="G4128" s="29">
        <f t="shared" si="453"/>
        <v>7</v>
      </c>
      <c r="H4128" s="29" t="str">
        <f t="shared" si="454"/>
        <v>Pazar</v>
      </c>
    </row>
    <row r="4129" spans="1:8" ht="10.5" customHeight="1" x14ac:dyDescent="0.25">
      <c r="A4129" s="28">
        <v>46132</v>
      </c>
      <c r="B4129" s="29">
        <f t="shared" si="448"/>
        <v>2026</v>
      </c>
      <c r="C4129" s="29">
        <f t="shared" si="449"/>
        <v>4</v>
      </c>
      <c r="D4129" s="29" t="str">
        <f t="shared" si="450"/>
        <v>Nisan</v>
      </c>
      <c r="E4129" s="29">
        <f t="shared" si="451"/>
        <v>2</v>
      </c>
      <c r="F4129" s="29">
        <f t="shared" si="452"/>
        <v>17</v>
      </c>
      <c r="G4129" s="29">
        <f t="shared" si="453"/>
        <v>1</v>
      </c>
      <c r="H4129" s="29" t="str">
        <f t="shared" si="454"/>
        <v>Pazartesi</v>
      </c>
    </row>
    <row r="4130" spans="1:8" ht="10.5" customHeight="1" x14ac:dyDescent="0.25">
      <c r="A4130" s="28">
        <v>46133</v>
      </c>
      <c r="B4130" s="29">
        <f t="shared" si="448"/>
        <v>2026</v>
      </c>
      <c r="C4130" s="29">
        <f t="shared" si="449"/>
        <v>4</v>
      </c>
      <c r="D4130" s="29" t="str">
        <f t="shared" si="450"/>
        <v>Nisan</v>
      </c>
      <c r="E4130" s="29">
        <f t="shared" si="451"/>
        <v>2</v>
      </c>
      <c r="F4130" s="29">
        <f t="shared" si="452"/>
        <v>17</v>
      </c>
      <c r="G4130" s="29">
        <f t="shared" si="453"/>
        <v>2</v>
      </c>
      <c r="H4130" s="29" t="str">
        <f t="shared" si="454"/>
        <v>Salı</v>
      </c>
    </row>
    <row r="4131" spans="1:8" ht="10.5" customHeight="1" x14ac:dyDescent="0.25">
      <c r="A4131" s="28">
        <v>46134</v>
      </c>
      <c r="B4131" s="29">
        <f t="shared" si="448"/>
        <v>2026</v>
      </c>
      <c r="C4131" s="29">
        <f t="shared" si="449"/>
        <v>4</v>
      </c>
      <c r="D4131" s="29" t="str">
        <f t="shared" si="450"/>
        <v>Nisan</v>
      </c>
      <c r="E4131" s="29">
        <f t="shared" si="451"/>
        <v>2</v>
      </c>
      <c r="F4131" s="29">
        <f t="shared" si="452"/>
        <v>17</v>
      </c>
      <c r="G4131" s="29">
        <f t="shared" si="453"/>
        <v>3</v>
      </c>
      <c r="H4131" s="29" t="str">
        <f t="shared" si="454"/>
        <v>Çarşamba</v>
      </c>
    </row>
    <row r="4132" spans="1:8" ht="10.5" customHeight="1" x14ac:dyDescent="0.25">
      <c r="A4132" s="28">
        <v>46135</v>
      </c>
      <c r="B4132" s="29">
        <f t="shared" si="448"/>
        <v>2026</v>
      </c>
      <c r="C4132" s="29">
        <f t="shared" si="449"/>
        <v>4</v>
      </c>
      <c r="D4132" s="29" t="str">
        <f t="shared" si="450"/>
        <v>Nisan</v>
      </c>
      <c r="E4132" s="29">
        <f t="shared" si="451"/>
        <v>2</v>
      </c>
      <c r="F4132" s="29">
        <f t="shared" si="452"/>
        <v>17</v>
      </c>
      <c r="G4132" s="29">
        <f t="shared" si="453"/>
        <v>4</v>
      </c>
      <c r="H4132" s="29" t="str">
        <f t="shared" si="454"/>
        <v>Perşembe</v>
      </c>
    </row>
    <row r="4133" spans="1:8" ht="10.5" customHeight="1" x14ac:dyDescent="0.25">
      <c r="A4133" s="28">
        <v>46136</v>
      </c>
      <c r="B4133" s="29">
        <f t="shared" si="448"/>
        <v>2026</v>
      </c>
      <c r="C4133" s="29">
        <f t="shared" si="449"/>
        <v>4</v>
      </c>
      <c r="D4133" s="29" t="str">
        <f t="shared" si="450"/>
        <v>Nisan</v>
      </c>
      <c r="E4133" s="29">
        <f t="shared" si="451"/>
        <v>2</v>
      </c>
      <c r="F4133" s="29">
        <f t="shared" si="452"/>
        <v>17</v>
      </c>
      <c r="G4133" s="29">
        <f t="shared" si="453"/>
        <v>5</v>
      </c>
      <c r="H4133" s="29" t="str">
        <f t="shared" si="454"/>
        <v>Cuma</v>
      </c>
    </row>
    <row r="4134" spans="1:8" ht="10.5" customHeight="1" x14ac:dyDescent="0.25">
      <c r="A4134" s="28">
        <v>46137</v>
      </c>
      <c r="B4134" s="29">
        <f t="shared" si="448"/>
        <v>2026</v>
      </c>
      <c r="C4134" s="29">
        <f t="shared" si="449"/>
        <v>4</v>
      </c>
      <c r="D4134" s="29" t="str">
        <f t="shared" si="450"/>
        <v>Nisan</v>
      </c>
      <c r="E4134" s="29">
        <f t="shared" si="451"/>
        <v>2</v>
      </c>
      <c r="F4134" s="29">
        <f t="shared" si="452"/>
        <v>17</v>
      </c>
      <c r="G4134" s="29">
        <f t="shared" si="453"/>
        <v>6</v>
      </c>
      <c r="H4134" s="29" t="str">
        <f t="shared" si="454"/>
        <v>Cumartesi</v>
      </c>
    </row>
    <row r="4135" spans="1:8" ht="10.5" customHeight="1" x14ac:dyDescent="0.25">
      <c r="A4135" s="28">
        <v>46138</v>
      </c>
      <c r="B4135" s="29">
        <f t="shared" si="448"/>
        <v>2026</v>
      </c>
      <c r="C4135" s="29">
        <f t="shared" si="449"/>
        <v>4</v>
      </c>
      <c r="D4135" s="29" t="str">
        <f t="shared" si="450"/>
        <v>Nisan</v>
      </c>
      <c r="E4135" s="29">
        <f t="shared" si="451"/>
        <v>2</v>
      </c>
      <c r="F4135" s="29">
        <f t="shared" si="452"/>
        <v>17</v>
      </c>
      <c r="G4135" s="29">
        <f t="shared" si="453"/>
        <v>7</v>
      </c>
      <c r="H4135" s="29" t="str">
        <f t="shared" si="454"/>
        <v>Pazar</v>
      </c>
    </row>
    <row r="4136" spans="1:8" ht="10.5" customHeight="1" x14ac:dyDescent="0.25">
      <c r="A4136" s="28">
        <v>46139</v>
      </c>
      <c r="B4136" s="29">
        <f t="shared" si="448"/>
        <v>2026</v>
      </c>
      <c r="C4136" s="29">
        <f t="shared" si="449"/>
        <v>4</v>
      </c>
      <c r="D4136" s="29" t="str">
        <f t="shared" si="450"/>
        <v>Nisan</v>
      </c>
      <c r="E4136" s="29">
        <f t="shared" si="451"/>
        <v>2</v>
      </c>
      <c r="F4136" s="29">
        <f t="shared" si="452"/>
        <v>18</v>
      </c>
      <c r="G4136" s="29">
        <f t="shared" si="453"/>
        <v>1</v>
      </c>
      <c r="H4136" s="29" t="str">
        <f t="shared" si="454"/>
        <v>Pazartesi</v>
      </c>
    </row>
    <row r="4137" spans="1:8" ht="10.5" customHeight="1" x14ac:dyDescent="0.25">
      <c r="A4137" s="28">
        <v>46140</v>
      </c>
      <c r="B4137" s="29">
        <f t="shared" si="448"/>
        <v>2026</v>
      </c>
      <c r="C4137" s="29">
        <f t="shared" si="449"/>
        <v>4</v>
      </c>
      <c r="D4137" s="29" t="str">
        <f t="shared" si="450"/>
        <v>Nisan</v>
      </c>
      <c r="E4137" s="29">
        <f t="shared" si="451"/>
        <v>2</v>
      </c>
      <c r="F4137" s="29">
        <f t="shared" si="452"/>
        <v>18</v>
      </c>
      <c r="G4137" s="29">
        <f t="shared" si="453"/>
        <v>2</v>
      </c>
      <c r="H4137" s="29" t="str">
        <f t="shared" si="454"/>
        <v>Salı</v>
      </c>
    </row>
    <row r="4138" spans="1:8" ht="10.5" customHeight="1" x14ac:dyDescent="0.25">
      <c r="A4138" s="28">
        <v>46141</v>
      </c>
      <c r="B4138" s="29">
        <f t="shared" si="448"/>
        <v>2026</v>
      </c>
      <c r="C4138" s="29">
        <f t="shared" si="449"/>
        <v>4</v>
      </c>
      <c r="D4138" s="29" t="str">
        <f t="shared" si="450"/>
        <v>Nisan</v>
      </c>
      <c r="E4138" s="29">
        <f t="shared" si="451"/>
        <v>2</v>
      </c>
      <c r="F4138" s="29">
        <f t="shared" si="452"/>
        <v>18</v>
      </c>
      <c r="G4138" s="29">
        <f t="shared" si="453"/>
        <v>3</v>
      </c>
      <c r="H4138" s="29" t="str">
        <f t="shared" si="454"/>
        <v>Çarşamba</v>
      </c>
    </row>
    <row r="4139" spans="1:8" ht="10.5" customHeight="1" x14ac:dyDescent="0.25">
      <c r="A4139" s="28">
        <v>46142</v>
      </c>
      <c r="B4139" s="29">
        <f t="shared" si="448"/>
        <v>2026</v>
      </c>
      <c r="C4139" s="29">
        <f t="shared" si="449"/>
        <v>4</v>
      </c>
      <c r="D4139" s="29" t="str">
        <f t="shared" si="450"/>
        <v>Nisan</v>
      </c>
      <c r="E4139" s="29">
        <f t="shared" si="451"/>
        <v>2</v>
      </c>
      <c r="F4139" s="29">
        <f t="shared" si="452"/>
        <v>18</v>
      </c>
      <c r="G4139" s="29">
        <f t="shared" si="453"/>
        <v>4</v>
      </c>
      <c r="H4139" s="29" t="str">
        <f t="shared" si="454"/>
        <v>Perşembe</v>
      </c>
    </row>
    <row r="4140" spans="1:8" ht="10.5" customHeight="1" x14ac:dyDescent="0.25">
      <c r="A4140" s="28">
        <v>46143</v>
      </c>
      <c r="B4140" s="29">
        <f t="shared" si="448"/>
        <v>2026</v>
      </c>
      <c r="C4140" s="29">
        <f t="shared" si="449"/>
        <v>5</v>
      </c>
      <c r="D4140" s="29" t="str">
        <f t="shared" si="450"/>
        <v>Mayıs</v>
      </c>
      <c r="E4140" s="29">
        <f t="shared" si="451"/>
        <v>2</v>
      </c>
      <c r="F4140" s="29">
        <f t="shared" si="452"/>
        <v>18</v>
      </c>
      <c r="G4140" s="29">
        <f t="shared" si="453"/>
        <v>5</v>
      </c>
      <c r="H4140" s="29" t="str">
        <f t="shared" si="454"/>
        <v>Cuma</v>
      </c>
    </row>
    <row r="4141" spans="1:8" ht="10.5" customHeight="1" x14ac:dyDescent="0.25">
      <c r="A4141" s="28">
        <v>46144</v>
      </c>
      <c r="B4141" s="29">
        <f t="shared" si="448"/>
        <v>2026</v>
      </c>
      <c r="C4141" s="29">
        <f t="shared" si="449"/>
        <v>5</v>
      </c>
      <c r="D4141" s="29" t="str">
        <f t="shared" si="450"/>
        <v>Mayıs</v>
      </c>
      <c r="E4141" s="29">
        <f t="shared" si="451"/>
        <v>2</v>
      </c>
      <c r="F4141" s="29">
        <f t="shared" si="452"/>
        <v>18</v>
      </c>
      <c r="G4141" s="29">
        <f t="shared" si="453"/>
        <v>6</v>
      </c>
      <c r="H4141" s="29" t="str">
        <f t="shared" si="454"/>
        <v>Cumartesi</v>
      </c>
    </row>
    <row r="4142" spans="1:8" ht="10.5" customHeight="1" x14ac:dyDescent="0.25">
      <c r="A4142" s="28">
        <v>46145</v>
      </c>
      <c r="B4142" s="29">
        <f t="shared" si="448"/>
        <v>2026</v>
      </c>
      <c r="C4142" s="29">
        <f t="shared" si="449"/>
        <v>5</v>
      </c>
      <c r="D4142" s="29" t="str">
        <f t="shared" si="450"/>
        <v>Mayıs</v>
      </c>
      <c r="E4142" s="29">
        <f t="shared" si="451"/>
        <v>2</v>
      </c>
      <c r="F4142" s="29">
        <f t="shared" si="452"/>
        <v>18</v>
      </c>
      <c r="G4142" s="29">
        <f t="shared" si="453"/>
        <v>7</v>
      </c>
      <c r="H4142" s="29" t="str">
        <f t="shared" si="454"/>
        <v>Pazar</v>
      </c>
    </row>
    <row r="4143" spans="1:8" ht="10.5" customHeight="1" x14ac:dyDescent="0.25">
      <c r="A4143" s="28">
        <v>46146</v>
      </c>
      <c r="B4143" s="29">
        <f t="shared" si="448"/>
        <v>2026</v>
      </c>
      <c r="C4143" s="29">
        <f t="shared" si="449"/>
        <v>5</v>
      </c>
      <c r="D4143" s="29" t="str">
        <f t="shared" si="450"/>
        <v>Mayıs</v>
      </c>
      <c r="E4143" s="29">
        <f t="shared" si="451"/>
        <v>2</v>
      </c>
      <c r="F4143" s="29">
        <f t="shared" si="452"/>
        <v>19</v>
      </c>
      <c r="G4143" s="29">
        <f t="shared" si="453"/>
        <v>1</v>
      </c>
      <c r="H4143" s="29" t="str">
        <f t="shared" si="454"/>
        <v>Pazartesi</v>
      </c>
    </row>
    <row r="4144" spans="1:8" ht="10.5" customHeight="1" x14ac:dyDescent="0.25">
      <c r="A4144" s="28">
        <v>46147</v>
      </c>
      <c r="B4144" s="29">
        <f t="shared" si="448"/>
        <v>2026</v>
      </c>
      <c r="C4144" s="29">
        <f t="shared" si="449"/>
        <v>5</v>
      </c>
      <c r="D4144" s="29" t="str">
        <f t="shared" si="450"/>
        <v>Mayıs</v>
      </c>
      <c r="E4144" s="29">
        <f t="shared" si="451"/>
        <v>2</v>
      </c>
      <c r="F4144" s="29">
        <f t="shared" si="452"/>
        <v>19</v>
      </c>
      <c r="G4144" s="29">
        <f t="shared" si="453"/>
        <v>2</v>
      </c>
      <c r="H4144" s="29" t="str">
        <f t="shared" si="454"/>
        <v>Salı</v>
      </c>
    </row>
    <row r="4145" spans="1:8" ht="10.5" customHeight="1" x14ac:dyDescent="0.25">
      <c r="A4145" s="28">
        <v>46148</v>
      </c>
      <c r="B4145" s="29">
        <f t="shared" si="448"/>
        <v>2026</v>
      </c>
      <c r="C4145" s="29">
        <f t="shared" si="449"/>
        <v>5</v>
      </c>
      <c r="D4145" s="29" t="str">
        <f t="shared" si="450"/>
        <v>Mayıs</v>
      </c>
      <c r="E4145" s="29">
        <f t="shared" si="451"/>
        <v>2</v>
      </c>
      <c r="F4145" s="29">
        <f t="shared" si="452"/>
        <v>19</v>
      </c>
      <c r="G4145" s="29">
        <f t="shared" si="453"/>
        <v>3</v>
      </c>
      <c r="H4145" s="29" t="str">
        <f t="shared" si="454"/>
        <v>Çarşamba</v>
      </c>
    </row>
    <row r="4146" spans="1:8" ht="10.5" customHeight="1" x14ac:dyDescent="0.25">
      <c r="A4146" s="28">
        <v>46149</v>
      </c>
      <c r="B4146" s="29">
        <f t="shared" si="448"/>
        <v>2026</v>
      </c>
      <c r="C4146" s="29">
        <f t="shared" si="449"/>
        <v>5</v>
      </c>
      <c r="D4146" s="29" t="str">
        <f t="shared" si="450"/>
        <v>Mayıs</v>
      </c>
      <c r="E4146" s="29">
        <f t="shared" si="451"/>
        <v>2</v>
      </c>
      <c r="F4146" s="29">
        <f t="shared" si="452"/>
        <v>19</v>
      </c>
      <c r="G4146" s="29">
        <f t="shared" si="453"/>
        <v>4</v>
      </c>
      <c r="H4146" s="29" t="str">
        <f t="shared" si="454"/>
        <v>Perşembe</v>
      </c>
    </row>
    <row r="4147" spans="1:8" ht="10.5" customHeight="1" x14ac:dyDescent="0.25">
      <c r="A4147" s="28">
        <v>46150</v>
      </c>
      <c r="B4147" s="29">
        <f t="shared" si="448"/>
        <v>2026</v>
      </c>
      <c r="C4147" s="29">
        <f t="shared" si="449"/>
        <v>5</v>
      </c>
      <c r="D4147" s="29" t="str">
        <f t="shared" si="450"/>
        <v>Mayıs</v>
      </c>
      <c r="E4147" s="29">
        <f t="shared" si="451"/>
        <v>2</v>
      </c>
      <c r="F4147" s="29">
        <f t="shared" si="452"/>
        <v>19</v>
      </c>
      <c r="G4147" s="29">
        <f t="shared" si="453"/>
        <v>5</v>
      </c>
      <c r="H4147" s="29" t="str">
        <f t="shared" si="454"/>
        <v>Cuma</v>
      </c>
    </row>
    <row r="4148" spans="1:8" ht="10.5" customHeight="1" x14ac:dyDescent="0.25">
      <c r="A4148" s="28">
        <v>46151</v>
      </c>
      <c r="B4148" s="29">
        <f t="shared" si="448"/>
        <v>2026</v>
      </c>
      <c r="C4148" s="29">
        <f t="shared" si="449"/>
        <v>5</v>
      </c>
      <c r="D4148" s="29" t="str">
        <f t="shared" si="450"/>
        <v>Mayıs</v>
      </c>
      <c r="E4148" s="29">
        <f t="shared" si="451"/>
        <v>2</v>
      </c>
      <c r="F4148" s="29">
        <f t="shared" si="452"/>
        <v>19</v>
      </c>
      <c r="G4148" s="29">
        <f t="shared" si="453"/>
        <v>6</v>
      </c>
      <c r="H4148" s="29" t="str">
        <f t="shared" si="454"/>
        <v>Cumartesi</v>
      </c>
    </row>
    <row r="4149" spans="1:8" ht="10.5" customHeight="1" x14ac:dyDescent="0.25">
      <c r="A4149" s="28">
        <v>46152</v>
      </c>
      <c r="B4149" s="29">
        <f t="shared" si="448"/>
        <v>2026</v>
      </c>
      <c r="C4149" s="29">
        <f t="shared" si="449"/>
        <v>5</v>
      </c>
      <c r="D4149" s="29" t="str">
        <f t="shared" si="450"/>
        <v>Mayıs</v>
      </c>
      <c r="E4149" s="29">
        <f t="shared" si="451"/>
        <v>2</v>
      </c>
      <c r="F4149" s="29">
        <f t="shared" si="452"/>
        <v>19</v>
      </c>
      <c r="G4149" s="29">
        <f t="shared" si="453"/>
        <v>7</v>
      </c>
      <c r="H4149" s="29" t="str">
        <f t="shared" si="454"/>
        <v>Pazar</v>
      </c>
    </row>
    <row r="4150" spans="1:8" ht="10.5" customHeight="1" x14ac:dyDescent="0.25">
      <c r="A4150" s="28">
        <v>46153</v>
      </c>
      <c r="B4150" s="29">
        <f t="shared" si="448"/>
        <v>2026</v>
      </c>
      <c r="C4150" s="29">
        <f t="shared" si="449"/>
        <v>5</v>
      </c>
      <c r="D4150" s="29" t="str">
        <f t="shared" si="450"/>
        <v>Mayıs</v>
      </c>
      <c r="E4150" s="29">
        <f t="shared" si="451"/>
        <v>2</v>
      </c>
      <c r="F4150" s="29">
        <f t="shared" si="452"/>
        <v>20</v>
      </c>
      <c r="G4150" s="29">
        <f t="shared" si="453"/>
        <v>1</v>
      </c>
      <c r="H4150" s="29" t="str">
        <f t="shared" si="454"/>
        <v>Pazartesi</v>
      </c>
    </row>
    <row r="4151" spans="1:8" ht="10.5" customHeight="1" x14ac:dyDescent="0.25">
      <c r="A4151" s="28">
        <v>46154</v>
      </c>
      <c r="B4151" s="29">
        <f t="shared" si="448"/>
        <v>2026</v>
      </c>
      <c r="C4151" s="29">
        <f t="shared" si="449"/>
        <v>5</v>
      </c>
      <c r="D4151" s="29" t="str">
        <f t="shared" si="450"/>
        <v>Mayıs</v>
      </c>
      <c r="E4151" s="29">
        <f t="shared" si="451"/>
        <v>2</v>
      </c>
      <c r="F4151" s="29">
        <f t="shared" si="452"/>
        <v>20</v>
      </c>
      <c r="G4151" s="29">
        <f t="shared" si="453"/>
        <v>2</v>
      </c>
      <c r="H4151" s="29" t="str">
        <f t="shared" si="454"/>
        <v>Salı</v>
      </c>
    </row>
    <row r="4152" spans="1:8" ht="10.5" customHeight="1" x14ac:dyDescent="0.25">
      <c r="A4152" s="28">
        <v>46155</v>
      </c>
      <c r="B4152" s="29">
        <f t="shared" si="448"/>
        <v>2026</v>
      </c>
      <c r="C4152" s="29">
        <f t="shared" si="449"/>
        <v>5</v>
      </c>
      <c r="D4152" s="29" t="str">
        <f t="shared" si="450"/>
        <v>Mayıs</v>
      </c>
      <c r="E4152" s="29">
        <f t="shared" si="451"/>
        <v>2</v>
      </c>
      <c r="F4152" s="29">
        <f t="shared" si="452"/>
        <v>20</v>
      </c>
      <c r="G4152" s="29">
        <f t="shared" si="453"/>
        <v>3</v>
      </c>
      <c r="H4152" s="29" t="str">
        <f t="shared" si="454"/>
        <v>Çarşamba</v>
      </c>
    </row>
    <row r="4153" spans="1:8" ht="10.5" customHeight="1" x14ac:dyDescent="0.25">
      <c r="A4153" s="28">
        <v>46156</v>
      </c>
      <c r="B4153" s="29">
        <f t="shared" si="448"/>
        <v>2026</v>
      </c>
      <c r="C4153" s="29">
        <f t="shared" si="449"/>
        <v>5</v>
      </c>
      <c r="D4153" s="29" t="str">
        <f t="shared" si="450"/>
        <v>Mayıs</v>
      </c>
      <c r="E4153" s="29">
        <f t="shared" si="451"/>
        <v>2</v>
      </c>
      <c r="F4153" s="29">
        <f t="shared" si="452"/>
        <v>20</v>
      </c>
      <c r="G4153" s="29">
        <f t="shared" si="453"/>
        <v>4</v>
      </c>
      <c r="H4153" s="29" t="str">
        <f t="shared" si="454"/>
        <v>Perşembe</v>
      </c>
    </row>
    <row r="4154" spans="1:8" ht="10.5" customHeight="1" x14ac:dyDescent="0.25">
      <c r="A4154" s="28">
        <v>46157</v>
      </c>
      <c r="B4154" s="29">
        <f t="shared" si="448"/>
        <v>2026</v>
      </c>
      <c r="C4154" s="29">
        <f t="shared" si="449"/>
        <v>5</v>
      </c>
      <c r="D4154" s="29" t="str">
        <f t="shared" si="450"/>
        <v>Mayıs</v>
      </c>
      <c r="E4154" s="29">
        <f t="shared" si="451"/>
        <v>2</v>
      </c>
      <c r="F4154" s="29">
        <f t="shared" si="452"/>
        <v>20</v>
      </c>
      <c r="G4154" s="29">
        <f t="shared" si="453"/>
        <v>5</v>
      </c>
      <c r="H4154" s="29" t="str">
        <f t="shared" si="454"/>
        <v>Cuma</v>
      </c>
    </row>
    <row r="4155" spans="1:8" ht="10.5" customHeight="1" x14ac:dyDescent="0.25">
      <c r="A4155" s="28">
        <v>46158</v>
      </c>
      <c r="B4155" s="29">
        <f t="shared" si="448"/>
        <v>2026</v>
      </c>
      <c r="C4155" s="29">
        <f t="shared" si="449"/>
        <v>5</v>
      </c>
      <c r="D4155" s="29" t="str">
        <f t="shared" si="450"/>
        <v>Mayıs</v>
      </c>
      <c r="E4155" s="29">
        <f t="shared" si="451"/>
        <v>2</v>
      </c>
      <c r="F4155" s="29">
        <f t="shared" si="452"/>
        <v>20</v>
      </c>
      <c r="G4155" s="29">
        <f t="shared" si="453"/>
        <v>6</v>
      </c>
      <c r="H4155" s="29" t="str">
        <f t="shared" si="454"/>
        <v>Cumartesi</v>
      </c>
    </row>
    <row r="4156" spans="1:8" ht="10.5" customHeight="1" x14ac:dyDescent="0.25">
      <c r="A4156" s="28">
        <v>46159</v>
      </c>
      <c r="B4156" s="29">
        <f t="shared" si="448"/>
        <v>2026</v>
      </c>
      <c r="C4156" s="29">
        <f t="shared" si="449"/>
        <v>5</v>
      </c>
      <c r="D4156" s="29" t="str">
        <f t="shared" si="450"/>
        <v>Mayıs</v>
      </c>
      <c r="E4156" s="29">
        <f t="shared" si="451"/>
        <v>2</v>
      </c>
      <c r="F4156" s="29">
        <f t="shared" si="452"/>
        <v>20</v>
      </c>
      <c r="G4156" s="29">
        <f t="shared" si="453"/>
        <v>7</v>
      </c>
      <c r="H4156" s="29" t="str">
        <f t="shared" si="454"/>
        <v>Pazar</v>
      </c>
    </row>
    <row r="4157" spans="1:8" ht="10.5" customHeight="1" x14ac:dyDescent="0.25">
      <c r="A4157" s="28">
        <v>46160</v>
      </c>
      <c r="B4157" s="29">
        <f t="shared" si="448"/>
        <v>2026</v>
      </c>
      <c r="C4157" s="29">
        <f t="shared" si="449"/>
        <v>5</v>
      </c>
      <c r="D4157" s="29" t="str">
        <f t="shared" si="450"/>
        <v>Mayıs</v>
      </c>
      <c r="E4157" s="29">
        <f t="shared" si="451"/>
        <v>2</v>
      </c>
      <c r="F4157" s="29">
        <f t="shared" si="452"/>
        <v>21</v>
      </c>
      <c r="G4157" s="29">
        <f t="shared" si="453"/>
        <v>1</v>
      </c>
      <c r="H4157" s="29" t="str">
        <f t="shared" si="454"/>
        <v>Pazartesi</v>
      </c>
    </row>
    <row r="4158" spans="1:8" ht="10.5" customHeight="1" x14ac:dyDescent="0.25">
      <c r="A4158" s="28">
        <v>46161</v>
      </c>
      <c r="B4158" s="29">
        <f t="shared" si="448"/>
        <v>2026</v>
      </c>
      <c r="C4158" s="29">
        <f t="shared" si="449"/>
        <v>5</v>
      </c>
      <c r="D4158" s="29" t="str">
        <f t="shared" si="450"/>
        <v>Mayıs</v>
      </c>
      <c r="E4158" s="29">
        <f t="shared" si="451"/>
        <v>2</v>
      </c>
      <c r="F4158" s="29">
        <f t="shared" si="452"/>
        <v>21</v>
      </c>
      <c r="G4158" s="29">
        <f t="shared" si="453"/>
        <v>2</v>
      </c>
      <c r="H4158" s="29" t="str">
        <f t="shared" si="454"/>
        <v>Salı</v>
      </c>
    </row>
    <row r="4159" spans="1:8" ht="10.5" customHeight="1" x14ac:dyDescent="0.25">
      <c r="A4159" s="28">
        <v>46162</v>
      </c>
      <c r="B4159" s="29">
        <f t="shared" si="448"/>
        <v>2026</v>
      </c>
      <c r="C4159" s="29">
        <f t="shared" si="449"/>
        <v>5</v>
      </c>
      <c r="D4159" s="29" t="str">
        <f t="shared" si="450"/>
        <v>Mayıs</v>
      </c>
      <c r="E4159" s="29">
        <f t="shared" si="451"/>
        <v>2</v>
      </c>
      <c r="F4159" s="29">
        <f t="shared" si="452"/>
        <v>21</v>
      </c>
      <c r="G4159" s="29">
        <f t="shared" si="453"/>
        <v>3</v>
      </c>
      <c r="H4159" s="29" t="str">
        <f t="shared" si="454"/>
        <v>Çarşamba</v>
      </c>
    </row>
    <row r="4160" spans="1:8" ht="10.5" customHeight="1" x14ac:dyDescent="0.25">
      <c r="A4160" s="28">
        <v>46163</v>
      </c>
      <c r="B4160" s="29">
        <f t="shared" si="448"/>
        <v>2026</v>
      </c>
      <c r="C4160" s="29">
        <f t="shared" si="449"/>
        <v>5</v>
      </c>
      <c r="D4160" s="29" t="str">
        <f t="shared" si="450"/>
        <v>Mayıs</v>
      </c>
      <c r="E4160" s="29">
        <f t="shared" si="451"/>
        <v>2</v>
      </c>
      <c r="F4160" s="29">
        <f t="shared" si="452"/>
        <v>21</v>
      </c>
      <c r="G4160" s="29">
        <f t="shared" si="453"/>
        <v>4</v>
      </c>
      <c r="H4160" s="29" t="str">
        <f t="shared" si="454"/>
        <v>Perşembe</v>
      </c>
    </row>
    <row r="4161" spans="1:8" ht="10.5" customHeight="1" x14ac:dyDescent="0.25">
      <c r="A4161" s="28">
        <v>46164</v>
      </c>
      <c r="B4161" s="29">
        <f t="shared" si="448"/>
        <v>2026</v>
      </c>
      <c r="C4161" s="29">
        <f t="shared" si="449"/>
        <v>5</v>
      </c>
      <c r="D4161" s="29" t="str">
        <f t="shared" si="450"/>
        <v>Mayıs</v>
      </c>
      <c r="E4161" s="29">
        <f t="shared" si="451"/>
        <v>2</v>
      </c>
      <c r="F4161" s="29">
        <f t="shared" si="452"/>
        <v>21</v>
      </c>
      <c r="G4161" s="29">
        <f t="shared" si="453"/>
        <v>5</v>
      </c>
      <c r="H4161" s="29" t="str">
        <f t="shared" si="454"/>
        <v>Cuma</v>
      </c>
    </row>
    <row r="4162" spans="1:8" ht="10.5" customHeight="1" x14ac:dyDescent="0.25">
      <c r="A4162" s="28">
        <v>46165</v>
      </c>
      <c r="B4162" s="29">
        <f t="shared" ref="B4162:B4225" si="455">IF(A4162="","",YEAR(A4162))</f>
        <v>2026</v>
      </c>
      <c r="C4162" s="29">
        <f t="shared" ref="C4162:C4225" si="456">IF(A4162="","",MONTH(A4162))</f>
        <v>5</v>
      </c>
      <c r="D4162" s="29" t="str">
        <f t="shared" ref="D4162:D4225" si="457">IF(A4162="","",CHOOSE(MONTH(A4162),"Ocak","Şubat","Mart","Nisan","Mayıs","Haziran","Temmuz","Ağustos","Eylül","Ekim","Kasım","Aralık"))</f>
        <v>Mayıs</v>
      </c>
      <c r="E4162" s="29">
        <f t="shared" ref="E4162:E4225" si="458">IF(A4162="","",ROUNDUP(MONTH(A4162)/3,0))</f>
        <v>2</v>
      </c>
      <c r="F4162" s="29">
        <f t="shared" ref="F4162:F4225" si="459">IF(A4162="","",WEEKNUM(A4162,2))</f>
        <v>21</v>
      </c>
      <c r="G4162" s="29">
        <f t="shared" ref="G4162:G4225" si="460">IF(A4162="","",WEEKDAY(A4162,2))</f>
        <v>6</v>
      </c>
      <c r="H4162" s="29" t="str">
        <f t="shared" ref="H4162:H4225" si="461">IF(A4162="","",CHOOSE(WEEKDAY(A4162,2),"Pazartesi","Salı","Çarşamba","Perşembe","Cuma","Cumartesi","Pazar"))</f>
        <v>Cumartesi</v>
      </c>
    </row>
    <row r="4163" spans="1:8" ht="10.5" customHeight="1" x14ac:dyDescent="0.25">
      <c r="A4163" s="28">
        <v>46166</v>
      </c>
      <c r="B4163" s="29">
        <f t="shared" si="455"/>
        <v>2026</v>
      </c>
      <c r="C4163" s="29">
        <f t="shared" si="456"/>
        <v>5</v>
      </c>
      <c r="D4163" s="29" t="str">
        <f t="shared" si="457"/>
        <v>Mayıs</v>
      </c>
      <c r="E4163" s="29">
        <f t="shared" si="458"/>
        <v>2</v>
      </c>
      <c r="F4163" s="29">
        <f t="shared" si="459"/>
        <v>21</v>
      </c>
      <c r="G4163" s="29">
        <f t="shared" si="460"/>
        <v>7</v>
      </c>
      <c r="H4163" s="29" t="str">
        <f t="shared" si="461"/>
        <v>Pazar</v>
      </c>
    </row>
    <row r="4164" spans="1:8" ht="10.5" customHeight="1" x14ac:dyDescent="0.25">
      <c r="A4164" s="28">
        <v>46167</v>
      </c>
      <c r="B4164" s="29">
        <f t="shared" si="455"/>
        <v>2026</v>
      </c>
      <c r="C4164" s="29">
        <f t="shared" si="456"/>
        <v>5</v>
      </c>
      <c r="D4164" s="29" t="str">
        <f t="shared" si="457"/>
        <v>Mayıs</v>
      </c>
      <c r="E4164" s="29">
        <f t="shared" si="458"/>
        <v>2</v>
      </c>
      <c r="F4164" s="29">
        <f t="shared" si="459"/>
        <v>22</v>
      </c>
      <c r="G4164" s="29">
        <f t="shared" si="460"/>
        <v>1</v>
      </c>
      <c r="H4164" s="29" t="str">
        <f t="shared" si="461"/>
        <v>Pazartesi</v>
      </c>
    </row>
    <row r="4165" spans="1:8" ht="10.5" customHeight="1" x14ac:dyDescent="0.25">
      <c r="A4165" s="28">
        <v>46168</v>
      </c>
      <c r="B4165" s="29">
        <f t="shared" si="455"/>
        <v>2026</v>
      </c>
      <c r="C4165" s="29">
        <f t="shared" si="456"/>
        <v>5</v>
      </c>
      <c r="D4165" s="29" t="str">
        <f t="shared" si="457"/>
        <v>Mayıs</v>
      </c>
      <c r="E4165" s="29">
        <f t="shared" si="458"/>
        <v>2</v>
      </c>
      <c r="F4165" s="29">
        <f t="shared" si="459"/>
        <v>22</v>
      </c>
      <c r="G4165" s="29">
        <f t="shared" si="460"/>
        <v>2</v>
      </c>
      <c r="H4165" s="29" t="str">
        <f t="shared" si="461"/>
        <v>Salı</v>
      </c>
    </row>
    <row r="4166" spans="1:8" ht="10.5" customHeight="1" x14ac:dyDescent="0.25">
      <c r="A4166" s="28">
        <v>46169</v>
      </c>
      <c r="B4166" s="29">
        <f t="shared" si="455"/>
        <v>2026</v>
      </c>
      <c r="C4166" s="29">
        <f t="shared" si="456"/>
        <v>5</v>
      </c>
      <c r="D4166" s="29" t="str">
        <f t="shared" si="457"/>
        <v>Mayıs</v>
      </c>
      <c r="E4166" s="29">
        <f t="shared" si="458"/>
        <v>2</v>
      </c>
      <c r="F4166" s="29">
        <f t="shared" si="459"/>
        <v>22</v>
      </c>
      <c r="G4166" s="29">
        <f t="shared" si="460"/>
        <v>3</v>
      </c>
      <c r="H4166" s="29" t="str">
        <f t="shared" si="461"/>
        <v>Çarşamba</v>
      </c>
    </row>
    <row r="4167" spans="1:8" ht="10.5" customHeight="1" x14ac:dyDescent="0.25">
      <c r="A4167" s="28">
        <v>46170</v>
      </c>
      <c r="B4167" s="29">
        <f t="shared" si="455"/>
        <v>2026</v>
      </c>
      <c r="C4167" s="29">
        <f t="shared" si="456"/>
        <v>5</v>
      </c>
      <c r="D4167" s="29" t="str">
        <f t="shared" si="457"/>
        <v>Mayıs</v>
      </c>
      <c r="E4167" s="29">
        <f t="shared" si="458"/>
        <v>2</v>
      </c>
      <c r="F4167" s="29">
        <f t="shared" si="459"/>
        <v>22</v>
      </c>
      <c r="G4167" s="29">
        <f t="shared" si="460"/>
        <v>4</v>
      </c>
      <c r="H4167" s="29" t="str">
        <f t="shared" si="461"/>
        <v>Perşembe</v>
      </c>
    </row>
    <row r="4168" spans="1:8" ht="10.5" customHeight="1" x14ac:dyDescent="0.25">
      <c r="A4168" s="28">
        <v>46171</v>
      </c>
      <c r="B4168" s="29">
        <f t="shared" si="455"/>
        <v>2026</v>
      </c>
      <c r="C4168" s="29">
        <f t="shared" si="456"/>
        <v>5</v>
      </c>
      <c r="D4168" s="29" t="str">
        <f t="shared" si="457"/>
        <v>Mayıs</v>
      </c>
      <c r="E4168" s="29">
        <f t="shared" si="458"/>
        <v>2</v>
      </c>
      <c r="F4168" s="29">
        <f t="shared" si="459"/>
        <v>22</v>
      </c>
      <c r="G4168" s="29">
        <f t="shared" si="460"/>
        <v>5</v>
      </c>
      <c r="H4168" s="29" t="str">
        <f t="shared" si="461"/>
        <v>Cuma</v>
      </c>
    </row>
    <row r="4169" spans="1:8" ht="10.5" customHeight="1" x14ac:dyDescent="0.25">
      <c r="A4169" s="28">
        <v>46172</v>
      </c>
      <c r="B4169" s="29">
        <f t="shared" si="455"/>
        <v>2026</v>
      </c>
      <c r="C4169" s="29">
        <f t="shared" si="456"/>
        <v>5</v>
      </c>
      <c r="D4169" s="29" t="str">
        <f t="shared" si="457"/>
        <v>Mayıs</v>
      </c>
      <c r="E4169" s="29">
        <f t="shared" si="458"/>
        <v>2</v>
      </c>
      <c r="F4169" s="29">
        <f t="shared" si="459"/>
        <v>22</v>
      </c>
      <c r="G4169" s="29">
        <f t="shared" si="460"/>
        <v>6</v>
      </c>
      <c r="H4169" s="29" t="str">
        <f t="shared" si="461"/>
        <v>Cumartesi</v>
      </c>
    </row>
    <row r="4170" spans="1:8" ht="10.5" customHeight="1" x14ac:dyDescent="0.25">
      <c r="A4170" s="28">
        <v>46173</v>
      </c>
      <c r="B4170" s="29">
        <f t="shared" si="455"/>
        <v>2026</v>
      </c>
      <c r="C4170" s="29">
        <f t="shared" si="456"/>
        <v>5</v>
      </c>
      <c r="D4170" s="29" t="str">
        <f t="shared" si="457"/>
        <v>Mayıs</v>
      </c>
      <c r="E4170" s="29">
        <f t="shared" si="458"/>
        <v>2</v>
      </c>
      <c r="F4170" s="29">
        <f t="shared" si="459"/>
        <v>22</v>
      </c>
      <c r="G4170" s="29">
        <f t="shared" si="460"/>
        <v>7</v>
      </c>
      <c r="H4170" s="29" t="str">
        <f t="shared" si="461"/>
        <v>Pazar</v>
      </c>
    </row>
    <row r="4171" spans="1:8" ht="10.5" customHeight="1" x14ac:dyDescent="0.25">
      <c r="A4171" s="28">
        <v>46174</v>
      </c>
      <c r="B4171" s="29">
        <f t="shared" si="455"/>
        <v>2026</v>
      </c>
      <c r="C4171" s="29">
        <f t="shared" si="456"/>
        <v>6</v>
      </c>
      <c r="D4171" s="29" t="str">
        <f t="shared" si="457"/>
        <v>Haziran</v>
      </c>
      <c r="E4171" s="29">
        <f t="shared" si="458"/>
        <v>2</v>
      </c>
      <c r="F4171" s="29">
        <f t="shared" si="459"/>
        <v>23</v>
      </c>
      <c r="G4171" s="29">
        <f t="shared" si="460"/>
        <v>1</v>
      </c>
      <c r="H4171" s="29" t="str">
        <f t="shared" si="461"/>
        <v>Pazartesi</v>
      </c>
    </row>
    <row r="4172" spans="1:8" ht="10.5" customHeight="1" x14ac:dyDescent="0.25">
      <c r="A4172" s="28">
        <v>46175</v>
      </c>
      <c r="B4172" s="29">
        <f t="shared" si="455"/>
        <v>2026</v>
      </c>
      <c r="C4172" s="29">
        <f t="shared" si="456"/>
        <v>6</v>
      </c>
      <c r="D4172" s="29" t="str">
        <f t="shared" si="457"/>
        <v>Haziran</v>
      </c>
      <c r="E4172" s="29">
        <f t="shared" si="458"/>
        <v>2</v>
      </c>
      <c r="F4172" s="29">
        <f t="shared" si="459"/>
        <v>23</v>
      </c>
      <c r="G4172" s="29">
        <f t="shared" si="460"/>
        <v>2</v>
      </c>
      <c r="H4172" s="29" t="str">
        <f t="shared" si="461"/>
        <v>Salı</v>
      </c>
    </row>
    <row r="4173" spans="1:8" ht="10.5" customHeight="1" x14ac:dyDescent="0.25">
      <c r="A4173" s="28">
        <v>46176</v>
      </c>
      <c r="B4173" s="29">
        <f t="shared" si="455"/>
        <v>2026</v>
      </c>
      <c r="C4173" s="29">
        <f t="shared" si="456"/>
        <v>6</v>
      </c>
      <c r="D4173" s="29" t="str">
        <f t="shared" si="457"/>
        <v>Haziran</v>
      </c>
      <c r="E4173" s="29">
        <f t="shared" si="458"/>
        <v>2</v>
      </c>
      <c r="F4173" s="29">
        <f t="shared" si="459"/>
        <v>23</v>
      </c>
      <c r="G4173" s="29">
        <f t="shared" si="460"/>
        <v>3</v>
      </c>
      <c r="H4173" s="29" t="str">
        <f t="shared" si="461"/>
        <v>Çarşamba</v>
      </c>
    </row>
    <row r="4174" spans="1:8" ht="10.5" customHeight="1" x14ac:dyDescent="0.25">
      <c r="A4174" s="28">
        <v>46177</v>
      </c>
      <c r="B4174" s="29">
        <f t="shared" si="455"/>
        <v>2026</v>
      </c>
      <c r="C4174" s="29">
        <f t="shared" si="456"/>
        <v>6</v>
      </c>
      <c r="D4174" s="29" t="str">
        <f t="shared" si="457"/>
        <v>Haziran</v>
      </c>
      <c r="E4174" s="29">
        <f t="shared" si="458"/>
        <v>2</v>
      </c>
      <c r="F4174" s="29">
        <f t="shared" si="459"/>
        <v>23</v>
      </c>
      <c r="G4174" s="29">
        <f t="shared" si="460"/>
        <v>4</v>
      </c>
      <c r="H4174" s="29" t="str">
        <f t="shared" si="461"/>
        <v>Perşembe</v>
      </c>
    </row>
    <row r="4175" spans="1:8" ht="10.5" customHeight="1" x14ac:dyDescent="0.25">
      <c r="A4175" s="28">
        <v>46178</v>
      </c>
      <c r="B4175" s="29">
        <f t="shared" si="455"/>
        <v>2026</v>
      </c>
      <c r="C4175" s="29">
        <f t="shared" si="456"/>
        <v>6</v>
      </c>
      <c r="D4175" s="29" t="str">
        <f t="shared" si="457"/>
        <v>Haziran</v>
      </c>
      <c r="E4175" s="29">
        <f t="shared" si="458"/>
        <v>2</v>
      </c>
      <c r="F4175" s="29">
        <f t="shared" si="459"/>
        <v>23</v>
      </c>
      <c r="G4175" s="29">
        <f t="shared" si="460"/>
        <v>5</v>
      </c>
      <c r="H4175" s="29" t="str">
        <f t="shared" si="461"/>
        <v>Cuma</v>
      </c>
    </row>
    <row r="4176" spans="1:8" ht="10.5" customHeight="1" x14ac:dyDescent="0.25">
      <c r="A4176" s="28">
        <v>46179</v>
      </c>
      <c r="B4176" s="29">
        <f t="shared" si="455"/>
        <v>2026</v>
      </c>
      <c r="C4176" s="29">
        <f t="shared" si="456"/>
        <v>6</v>
      </c>
      <c r="D4176" s="29" t="str">
        <f t="shared" si="457"/>
        <v>Haziran</v>
      </c>
      <c r="E4176" s="29">
        <f t="shared" si="458"/>
        <v>2</v>
      </c>
      <c r="F4176" s="29">
        <f t="shared" si="459"/>
        <v>23</v>
      </c>
      <c r="G4176" s="29">
        <f t="shared" si="460"/>
        <v>6</v>
      </c>
      <c r="H4176" s="29" t="str">
        <f t="shared" si="461"/>
        <v>Cumartesi</v>
      </c>
    </row>
    <row r="4177" spans="1:8" ht="10.5" customHeight="1" x14ac:dyDescent="0.25">
      <c r="A4177" s="28">
        <v>46180</v>
      </c>
      <c r="B4177" s="29">
        <f t="shared" si="455"/>
        <v>2026</v>
      </c>
      <c r="C4177" s="29">
        <f t="shared" si="456"/>
        <v>6</v>
      </c>
      <c r="D4177" s="29" t="str">
        <f t="shared" si="457"/>
        <v>Haziran</v>
      </c>
      <c r="E4177" s="29">
        <f t="shared" si="458"/>
        <v>2</v>
      </c>
      <c r="F4177" s="29">
        <f t="shared" si="459"/>
        <v>23</v>
      </c>
      <c r="G4177" s="29">
        <f t="shared" si="460"/>
        <v>7</v>
      </c>
      <c r="H4177" s="29" t="str">
        <f t="shared" si="461"/>
        <v>Pazar</v>
      </c>
    </row>
    <row r="4178" spans="1:8" ht="10.5" customHeight="1" x14ac:dyDescent="0.25">
      <c r="A4178" s="28">
        <v>46181</v>
      </c>
      <c r="B4178" s="29">
        <f t="shared" si="455"/>
        <v>2026</v>
      </c>
      <c r="C4178" s="29">
        <f t="shared" si="456"/>
        <v>6</v>
      </c>
      <c r="D4178" s="29" t="str">
        <f t="shared" si="457"/>
        <v>Haziran</v>
      </c>
      <c r="E4178" s="29">
        <f t="shared" si="458"/>
        <v>2</v>
      </c>
      <c r="F4178" s="29">
        <f t="shared" si="459"/>
        <v>24</v>
      </c>
      <c r="G4178" s="29">
        <f t="shared" si="460"/>
        <v>1</v>
      </c>
      <c r="H4178" s="29" t="str">
        <f t="shared" si="461"/>
        <v>Pazartesi</v>
      </c>
    </row>
    <row r="4179" spans="1:8" ht="10.5" customHeight="1" x14ac:dyDescent="0.25">
      <c r="A4179" s="28">
        <v>46182</v>
      </c>
      <c r="B4179" s="29">
        <f t="shared" si="455"/>
        <v>2026</v>
      </c>
      <c r="C4179" s="29">
        <f t="shared" si="456"/>
        <v>6</v>
      </c>
      <c r="D4179" s="29" t="str">
        <f t="shared" si="457"/>
        <v>Haziran</v>
      </c>
      <c r="E4179" s="29">
        <f t="shared" si="458"/>
        <v>2</v>
      </c>
      <c r="F4179" s="29">
        <f t="shared" si="459"/>
        <v>24</v>
      </c>
      <c r="G4179" s="29">
        <f t="shared" si="460"/>
        <v>2</v>
      </c>
      <c r="H4179" s="29" t="str">
        <f t="shared" si="461"/>
        <v>Salı</v>
      </c>
    </row>
    <row r="4180" spans="1:8" ht="10.5" customHeight="1" x14ac:dyDescent="0.25">
      <c r="A4180" s="28">
        <v>46183</v>
      </c>
      <c r="B4180" s="29">
        <f t="shared" si="455"/>
        <v>2026</v>
      </c>
      <c r="C4180" s="29">
        <f t="shared" si="456"/>
        <v>6</v>
      </c>
      <c r="D4180" s="29" t="str">
        <f t="shared" si="457"/>
        <v>Haziran</v>
      </c>
      <c r="E4180" s="29">
        <f t="shared" si="458"/>
        <v>2</v>
      </c>
      <c r="F4180" s="29">
        <f t="shared" si="459"/>
        <v>24</v>
      </c>
      <c r="G4180" s="29">
        <f t="shared" si="460"/>
        <v>3</v>
      </c>
      <c r="H4180" s="29" t="str">
        <f t="shared" si="461"/>
        <v>Çarşamba</v>
      </c>
    </row>
    <row r="4181" spans="1:8" ht="10.5" customHeight="1" x14ac:dyDescent="0.25">
      <c r="A4181" s="28">
        <v>46184</v>
      </c>
      <c r="B4181" s="29">
        <f t="shared" si="455"/>
        <v>2026</v>
      </c>
      <c r="C4181" s="29">
        <f t="shared" si="456"/>
        <v>6</v>
      </c>
      <c r="D4181" s="29" t="str">
        <f t="shared" si="457"/>
        <v>Haziran</v>
      </c>
      <c r="E4181" s="29">
        <f t="shared" si="458"/>
        <v>2</v>
      </c>
      <c r="F4181" s="29">
        <f t="shared" si="459"/>
        <v>24</v>
      </c>
      <c r="G4181" s="29">
        <f t="shared" si="460"/>
        <v>4</v>
      </c>
      <c r="H4181" s="29" t="str">
        <f t="shared" si="461"/>
        <v>Perşembe</v>
      </c>
    </row>
    <row r="4182" spans="1:8" ht="10.5" customHeight="1" x14ac:dyDescent="0.25">
      <c r="A4182" s="28">
        <v>46185</v>
      </c>
      <c r="B4182" s="29">
        <f t="shared" si="455"/>
        <v>2026</v>
      </c>
      <c r="C4182" s="29">
        <f t="shared" si="456"/>
        <v>6</v>
      </c>
      <c r="D4182" s="29" t="str">
        <f t="shared" si="457"/>
        <v>Haziran</v>
      </c>
      <c r="E4182" s="29">
        <f t="shared" si="458"/>
        <v>2</v>
      </c>
      <c r="F4182" s="29">
        <f t="shared" si="459"/>
        <v>24</v>
      </c>
      <c r="G4182" s="29">
        <f t="shared" si="460"/>
        <v>5</v>
      </c>
      <c r="H4182" s="29" t="str">
        <f t="shared" si="461"/>
        <v>Cuma</v>
      </c>
    </row>
    <row r="4183" spans="1:8" ht="10.5" customHeight="1" x14ac:dyDescent="0.25">
      <c r="A4183" s="28">
        <v>46186</v>
      </c>
      <c r="B4183" s="29">
        <f t="shared" si="455"/>
        <v>2026</v>
      </c>
      <c r="C4183" s="29">
        <f t="shared" si="456"/>
        <v>6</v>
      </c>
      <c r="D4183" s="29" t="str">
        <f t="shared" si="457"/>
        <v>Haziran</v>
      </c>
      <c r="E4183" s="29">
        <f t="shared" si="458"/>
        <v>2</v>
      </c>
      <c r="F4183" s="29">
        <f t="shared" si="459"/>
        <v>24</v>
      </c>
      <c r="G4183" s="29">
        <f t="shared" si="460"/>
        <v>6</v>
      </c>
      <c r="H4183" s="29" t="str">
        <f t="shared" si="461"/>
        <v>Cumartesi</v>
      </c>
    </row>
    <row r="4184" spans="1:8" ht="10.5" customHeight="1" x14ac:dyDescent="0.25">
      <c r="A4184" s="28">
        <v>46187</v>
      </c>
      <c r="B4184" s="29">
        <f t="shared" si="455"/>
        <v>2026</v>
      </c>
      <c r="C4184" s="29">
        <f t="shared" si="456"/>
        <v>6</v>
      </c>
      <c r="D4184" s="29" t="str">
        <f t="shared" si="457"/>
        <v>Haziran</v>
      </c>
      <c r="E4184" s="29">
        <f t="shared" si="458"/>
        <v>2</v>
      </c>
      <c r="F4184" s="29">
        <f t="shared" si="459"/>
        <v>24</v>
      </c>
      <c r="G4184" s="29">
        <f t="shared" si="460"/>
        <v>7</v>
      </c>
      <c r="H4184" s="29" t="str">
        <f t="shared" si="461"/>
        <v>Pazar</v>
      </c>
    </row>
    <row r="4185" spans="1:8" ht="10.5" customHeight="1" x14ac:dyDescent="0.25">
      <c r="A4185" s="28">
        <v>46188</v>
      </c>
      <c r="B4185" s="29">
        <f t="shared" si="455"/>
        <v>2026</v>
      </c>
      <c r="C4185" s="29">
        <f t="shared" si="456"/>
        <v>6</v>
      </c>
      <c r="D4185" s="29" t="str">
        <f t="shared" si="457"/>
        <v>Haziran</v>
      </c>
      <c r="E4185" s="29">
        <f t="shared" si="458"/>
        <v>2</v>
      </c>
      <c r="F4185" s="29">
        <f t="shared" si="459"/>
        <v>25</v>
      </c>
      <c r="G4185" s="29">
        <f t="shared" si="460"/>
        <v>1</v>
      </c>
      <c r="H4185" s="29" t="str">
        <f t="shared" si="461"/>
        <v>Pazartesi</v>
      </c>
    </row>
    <row r="4186" spans="1:8" ht="10.5" customHeight="1" x14ac:dyDescent="0.25">
      <c r="A4186" s="28">
        <v>46189</v>
      </c>
      <c r="B4186" s="29">
        <f t="shared" si="455"/>
        <v>2026</v>
      </c>
      <c r="C4186" s="29">
        <f t="shared" si="456"/>
        <v>6</v>
      </c>
      <c r="D4186" s="29" t="str">
        <f t="shared" si="457"/>
        <v>Haziran</v>
      </c>
      <c r="E4186" s="29">
        <f t="shared" si="458"/>
        <v>2</v>
      </c>
      <c r="F4186" s="29">
        <f t="shared" si="459"/>
        <v>25</v>
      </c>
      <c r="G4186" s="29">
        <f t="shared" si="460"/>
        <v>2</v>
      </c>
      <c r="H4186" s="29" t="str">
        <f t="shared" si="461"/>
        <v>Salı</v>
      </c>
    </row>
    <row r="4187" spans="1:8" ht="10.5" customHeight="1" x14ac:dyDescent="0.25">
      <c r="A4187" s="28">
        <v>46190</v>
      </c>
      <c r="B4187" s="29">
        <f t="shared" si="455"/>
        <v>2026</v>
      </c>
      <c r="C4187" s="29">
        <f t="shared" si="456"/>
        <v>6</v>
      </c>
      <c r="D4187" s="29" t="str">
        <f t="shared" si="457"/>
        <v>Haziran</v>
      </c>
      <c r="E4187" s="29">
        <f t="shared" si="458"/>
        <v>2</v>
      </c>
      <c r="F4187" s="29">
        <f t="shared" si="459"/>
        <v>25</v>
      </c>
      <c r="G4187" s="29">
        <f t="shared" si="460"/>
        <v>3</v>
      </c>
      <c r="H4187" s="29" t="str">
        <f t="shared" si="461"/>
        <v>Çarşamba</v>
      </c>
    </row>
    <row r="4188" spans="1:8" ht="10.5" customHeight="1" x14ac:dyDescent="0.25">
      <c r="A4188" s="28">
        <v>46191</v>
      </c>
      <c r="B4188" s="29">
        <f t="shared" si="455"/>
        <v>2026</v>
      </c>
      <c r="C4188" s="29">
        <f t="shared" si="456"/>
        <v>6</v>
      </c>
      <c r="D4188" s="29" t="str">
        <f t="shared" si="457"/>
        <v>Haziran</v>
      </c>
      <c r="E4188" s="29">
        <f t="shared" si="458"/>
        <v>2</v>
      </c>
      <c r="F4188" s="29">
        <f t="shared" si="459"/>
        <v>25</v>
      </c>
      <c r="G4188" s="29">
        <f t="shared" si="460"/>
        <v>4</v>
      </c>
      <c r="H4188" s="29" t="str">
        <f t="shared" si="461"/>
        <v>Perşembe</v>
      </c>
    </row>
    <row r="4189" spans="1:8" ht="10.5" customHeight="1" x14ac:dyDescent="0.25">
      <c r="A4189" s="28">
        <v>46192</v>
      </c>
      <c r="B4189" s="29">
        <f t="shared" si="455"/>
        <v>2026</v>
      </c>
      <c r="C4189" s="29">
        <f t="shared" si="456"/>
        <v>6</v>
      </c>
      <c r="D4189" s="29" t="str">
        <f t="shared" si="457"/>
        <v>Haziran</v>
      </c>
      <c r="E4189" s="29">
        <f t="shared" si="458"/>
        <v>2</v>
      </c>
      <c r="F4189" s="29">
        <f t="shared" si="459"/>
        <v>25</v>
      </c>
      <c r="G4189" s="29">
        <f t="shared" si="460"/>
        <v>5</v>
      </c>
      <c r="H4189" s="29" t="str">
        <f t="shared" si="461"/>
        <v>Cuma</v>
      </c>
    </row>
    <row r="4190" spans="1:8" ht="10.5" customHeight="1" x14ac:dyDescent="0.25">
      <c r="A4190" s="28">
        <v>46193</v>
      </c>
      <c r="B4190" s="29">
        <f t="shared" si="455"/>
        <v>2026</v>
      </c>
      <c r="C4190" s="29">
        <f t="shared" si="456"/>
        <v>6</v>
      </c>
      <c r="D4190" s="29" t="str">
        <f t="shared" si="457"/>
        <v>Haziran</v>
      </c>
      <c r="E4190" s="29">
        <f t="shared" si="458"/>
        <v>2</v>
      </c>
      <c r="F4190" s="29">
        <f t="shared" si="459"/>
        <v>25</v>
      </c>
      <c r="G4190" s="29">
        <f t="shared" si="460"/>
        <v>6</v>
      </c>
      <c r="H4190" s="29" t="str">
        <f t="shared" si="461"/>
        <v>Cumartesi</v>
      </c>
    </row>
    <row r="4191" spans="1:8" ht="10.5" customHeight="1" x14ac:dyDescent="0.25">
      <c r="A4191" s="28">
        <v>46194</v>
      </c>
      <c r="B4191" s="29">
        <f t="shared" si="455"/>
        <v>2026</v>
      </c>
      <c r="C4191" s="29">
        <f t="shared" si="456"/>
        <v>6</v>
      </c>
      <c r="D4191" s="29" t="str">
        <f t="shared" si="457"/>
        <v>Haziran</v>
      </c>
      <c r="E4191" s="29">
        <f t="shared" si="458"/>
        <v>2</v>
      </c>
      <c r="F4191" s="29">
        <f t="shared" si="459"/>
        <v>25</v>
      </c>
      <c r="G4191" s="29">
        <f t="shared" si="460"/>
        <v>7</v>
      </c>
      <c r="H4191" s="29" t="str">
        <f t="shared" si="461"/>
        <v>Pazar</v>
      </c>
    </row>
    <row r="4192" spans="1:8" ht="10.5" customHeight="1" x14ac:dyDescent="0.25">
      <c r="A4192" s="28">
        <v>46195</v>
      </c>
      <c r="B4192" s="29">
        <f t="shared" si="455"/>
        <v>2026</v>
      </c>
      <c r="C4192" s="29">
        <f t="shared" si="456"/>
        <v>6</v>
      </c>
      <c r="D4192" s="29" t="str">
        <f t="shared" si="457"/>
        <v>Haziran</v>
      </c>
      <c r="E4192" s="29">
        <f t="shared" si="458"/>
        <v>2</v>
      </c>
      <c r="F4192" s="29">
        <f t="shared" si="459"/>
        <v>26</v>
      </c>
      <c r="G4192" s="29">
        <f t="shared" si="460"/>
        <v>1</v>
      </c>
      <c r="H4192" s="29" t="str">
        <f t="shared" si="461"/>
        <v>Pazartesi</v>
      </c>
    </row>
    <row r="4193" spans="1:8" ht="10.5" customHeight="1" x14ac:dyDescent="0.25">
      <c r="A4193" s="28">
        <v>46196</v>
      </c>
      <c r="B4193" s="29">
        <f t="shared" si="455"/>
        <v>2026</v>
      </c>
      <c r="C4193" s="29">
        <f t="shared" si="456"/>
        <v>6</v>
      </c>
      <c r="D4193" s="29" t="str">
        <f t="shared" si="457"/>
        <v>Haziran</v>
      </c>
      <c r="E4193" s="29">
        <f t="shared" si="458"/>
        <v>2</v>
      </c>
      <c r="F4193" s="29">
        <f t="shared" si="459"/>
        <v>26</v>
      </c>
      <c r="G4193" s="29">
        <f t="shared" si="460"/>
        <v>2</v>
      </c>
      <c r="H4193" s="29" t="str">
        <f t="shared" si="461"/>
        <v>Salı</v>
      </c>
    </row>
    <row r="4194" spans="1:8" ht="10.5" customHeight="1" x14ac:dyDescent="0.25">
      <c r="A4194" s="28">
        <v>46197</v>
      </c>
      <c r="B4194" s="29">
        <f t="shared" si="455"/>
        <v>2026</v>
      </c>
      <c r="C4194" s="29">
        <f t="shared" si="456"/>
        <v>6</v>
      </c>
      <c r="D4194" s="29" t="str">
        <f t="shared" si="457"/>
        <v>Haziran</v>
      </c>
      <c r="E4194" s="29">
        <f t="shared" si="458"/>
        <v>2</v>
      </c>
      <c r="F4194" s="29">
        <f t="shared" si="459"/>
        <v>26</v>
      </c>
      <c r="G4194" s="29">
        <f t="shared" si="460"/>
        <v>3</v>
      </c>
      <c r="H4194" s="29" t="str">
        <f t="shared" si="461"/>
        <v>Çarşamba</v>
      </c>
    </row>
    <row r="4195" spans="1:8" ht="10.5" customHeight="1" x14ac:dyDescent="0.25">
      <c r="A4195" s="28">
        <v>46198</v>
      </c>
      <c r="B4195" s="29">
        <f t="shared" si="455"/>
        <v>2026</v>
      </c>
      <c r="C4195" s="29">
        <f t="shared" si="456"/>
        <v>6</v>
      </c>
      <c r="D4195" s="29" t="str">
        <f t="shared" si="457"/>
        <v>Haziran</v>
      </c>
      <c r="E4195" s="29">
        <f t="shared" si="458"/>
        <v>2</v>
      </c>
      <c r="F4195" s="29">
        <f t="shared" si="459"/>
        <v>26</v>
      </c>
      <c r="G4195" s="29">
        <f t="shared" si="460"/>
        <v>4</v>
      </c>
      <c r="H4195" s="29" t="str">
        <f t="shared" si="461"/>
        <v>Perşembe</v>
      </c>
    </row>
    <row r="4196" spans="1:8" ht="10.5" customHeight="1" x14ac:dyDescent="0.25">
      <c r="A4196" s="28">
        <v>46199</v>
      </c>
      <c r="B4196" s="29">
        <f t="shared" si="455"/>
        <v>2026</v>
      </c>
      <c r="C4196" s="29">
        <f t="shared" si="456"/>
        <v>6</v>
      </c>
      <c r="D4196" s="29" t="str">
        <f t="shared" si="457"/>
        <v>Haziran</v>
      </c>
      <c r="E4196" s="29">
        <f t="shared" si="458"/>
        <v>2</v>
      </c>
      <c r="F4196" s="29">
        <f t="shared" si="459"/>
        <v>26</v>
      </c>
      <c r="G4196" s="29">
        <f t="shared" si="460"/>
        <v>5</v>
      </c>
      <c r="H4196" s="29" t="str">
        <f t="shared" si="461"/>
        <v>Cuma</v>
      </c>
    </row>
    <row r="4197" spans="1:8" ht="10.5" customHeight="1" x14ac:dyDescent="0.25">
      <c r="A4197" s="28">
        <v>46200</v>
      </c>
      <c r="B4197" s="29">
        <f t="shared" si="455"/>
        <v>2026</v>
      </c>
      <c r="C4197" s="29">
        <f t="shared" si="456"/>
        <v>6</v>
      </c>
      <c r="D4197" s="29" t="str">
        <f t="shared" si="457"/>
        <v>Haziran</v>
      </c>
      <c r="E4197" s="29">
        <f t="shared" si="458"/>
        <v>2</v>
      </c>
      <c r="F4197" s="29">
        <f t="shared" si="459"/>
        <v>26</v>
      </c>
      <c r="G4197" s="29">
        <f t="shared" si="460"/>
        <v>6</v>
      </c>
      <c r="H4197" s="29" t="str">
        <f t="shared" si="461"/>
        <v>Cumartesi</v>
      </c>
    </row>
    <row r="4198" spans="1:8" ht="10.5" customHeight="1" x14ac:dyDescent="0.25">
      <c r="A4198" s="28">
        <v>46201</v>
      </c>
      <c r="B4198" s="29">
        <f t="shared" si="455"/>
        <v>2026</v>
      </c>
      <c r="C4198" s="29">
        <f t="shared" si="456"/>
        <v>6</v>
      </c>
      <c r="D4198" s="29" t="str">
        <f t="shared" si="457"/>
        <v>Haziran</v>
      </c>
      <c r="E4198" s="29">
        <f t="shared" si="458"/>
        <v>2</v>
      </c>
      <c r="F4198" s="29">
        <f t="shared" si="459"/>
        <v>26</v>
      </c>
      <c r="G4198" s="29">
        <f t="shared" si="460"/>
        <v>7</v>
      </c>
      <c r="H4198" s="29" t="str">
        <f t="shared" si="461"/>
        <v>Pazar</v>
      </c>
    </row>
    <row r="4199" spans="1:8" ht="10.5" customHeight="1" x14ac:dyDescent="0.25">
      <c r="A4199" s="28">
        <v>46202</v>
      </c>
      <c r="B4199" s="29">
        <f t="shared" si="455"/>
        <v>2026</v>
      </c>
      <c r="C4199" s="29">
        <f t="shared" si="456"/>
        <v>6</v>
      </c>
      <c r="D4199" s="29" t="str">
        <f t="shared" si="457"/>
        <v>Haziran</v>
      </c>
      <c r="E4199" s="29">
        <f t="shared" si="458"/>
        <v>2</v>
      </c>
      <c r="F4199" s="29">
        <f t="shared" si="459"/>
        <v>27</v>
      </c>
      <c r="G4199" s="29">
        <f t="shared" si="460"/>
        <v>1</v>
      </c>
      <c r="H4199" s="29" t="str">
        <f t="shared" si="461"/>
        <v>Pazartesi</v>
      </c>
    </row>
    <row r="4200" spans="1:8" ht="10.5" customHeight="1" x14ac:dyDescent="0.25">
      <c r="A4200" s="28">
        <v>46203</v>
      </c>
      <c r="B4200" s="29">
        <f t="shared" si="455"/>
        <v>2026</v>
      </c>
      <c r="C4200" s="29">
        <f t="shared" si="456"/>
        <v>6</v>
      </c>
      <c r="D4200" s="29" t="str">
        <f t="shared" si="457"/>
        <v>Haziran</v>
      </c>
      <c r="E4200" s="29">
        <f t="shared" si="458"/>
        <v>2</v>
      </c>
      <c r="F4200" s="29">
        <f t="shared" si="459"/>
        <v>27</v>
      </c>
      <c r="G4200" s="29">
        <f t="shared" si="460"/>
        <v>2</v>
      </c>
      <c r="H4200" s="29" t="str">
        <f t="shared" si="461"/>
        <v>Salı</v>
      </c>
    </row>
    <row r="4201" spans="1:8" ht="10.5" customHeight="1" x14ac:dyDescent="0.25">
      <c r="A4201" s="28">
        <v>46204</v>
      </c>
      <c r="B4201" s="29">
        <f t="shared" si="455"/>
        <v>2026</v>
      </c>
      <c r="C4201" s="29">
        <f t="shared" si="456"/>
        <v>7</v>
      </c>
      <c r="D4201" s="29" t="str">
        <f t="shared" si="457"/>
        <v>Temmuz</v>
      </c>
      <c r="E4201" s="29">
        <f t="shared" si="458"/>
        <v>3</v>
      </c>
      <c r="F4201" s="29">
        <f t="shared" si="459"/>
        <v>27</v>
      </c>
      <c r="G4201" s="29">
        <f t="shared" si="460"/>
        <v>3</v>
      </c>
      <c r="H4201" s="29" t="str">
        <f t="shared" si="461"/>
        <v>Çarşamba</v>
      </c>
    </row>
    <row r="4202" spans="1:8" ht="10.5" customHeight="1" x14ac:dyDescent="0.25">
      <c r="A4202" s="28">
        <v>46205</v>
      </c>
      <c r="B4202" s="29">
        <f t="shared" si="455"/>
        <v>2026</v>
      </c>
      <c r="C4202" s="29">
        <f t="shared" si="456"/>
        <v>7</v>
      </c>
      <c r="D4202" s="29" t="str">
        <f t="shared" si="457"/>
        <v>Temmuz</v>
      </c>
      <c r="E4202" s="29">
        <f t="shared" si="458"/>
        <v>3</v>
      </c>
      <c r="F4202" s="29">
        <f t="shared" si="459"/>
        <v>27</v>
      </c>
      <c r="G4202" s="29">
        <f t="shared" si="460"/>
        <v>4</v>
      </c>
      <c r="H4202" s="29" t="str">
        <f t="shared" si="461"/>
        <v>Perşembe</v>
      </c>
    </row>
    <row r="4203" spans="1:8" ht="10.5" customHeight="1" x14ac:dyDescent="0.25">
      <c r="A4203" s="28">
        <v>46206</v>
      </c>
      <c r="B4203" s="29">
        <f t="shared" si="455"/>
        <v>2026</v>
      </c>
      <c r="C4203" s="29">
        <f t="shared" si="456"/>
        <v>7</v>
      </c>
      <c r="D4203" s="29" t="str">
        <f t="shared" si="457"/>
        <v>Temmuz</v>
      </c>
      <c r="E4203" s="29">
        <f t="shared" si="458"/>
        <v>3</v>
      </c>
      <c r="F4203" s="29">
        <f t="shared" si="459"/>
        <v>27</v>
      </c>
      <c r="G4203" s="29">
        <f t="shared" si="460"/>
        <v>5</v>
      </c>
      <c r="H4203" s="29" t="str">
        <f t="shared" si="461"/>
        <v>Cuma</v>
      </c>
    </row>
    <row r="4204" spans="1:8" ht="10.5" customHeight="1" x14ac:dyDescent="0.25">
      <c r="A4204" s="28">
        <v>46207</v>
      </c>
      <c r="B4204" s="29">
        <f t="shared" si="455"/>
        <v>2026</v>
      </c>
      <c r="C4204" s="29">
        <f t="shared" si="456"/>
        <v>7</v>
      </c>
      <c r="D4204" s="29" t="str">
        <f t="shared" si="457"/>
        <v>Temmuz</v>
      </c>
      <c r="E4204" s="29">
        <f t="shared" si="458"/>
        <v>3</v>
      </c>
      <c r="F4204" s="29">
        <f t="shared" si="459"/>
        <v>27</v>
      </c>
      <c r="G4204" s="29">
        <f t="shared" si="460"/>
        <v>6</v>
      </c>
      <c r="H4204" s="29" t="str">
        <f t="shared" si="461"/>
        <v>Cumartesi</v>
      </c>
    </row>
    <row r="4205" spans="1:8" ht="10.5" customHeight="1" x14ac:dyDescent="0.25">
      <c r="A4205" s="28">
        <v>46208</v>
      </c>
      <c r="B4205" s="29">
        <f t="shared" si="455"/>
        <v>2026</v>
      </c>
      <c r="C4205" s="29">
        <f t="shared" si="456"/>
        <v>7</v>
      </c>
      <c r="D4205" s="29" t="str">
        <f t="shared" si="457"/>
        <v>Temmuz</v>
      </c>
      <c r="E4205" s="29">
        <f t="shared" si="458"/>
        <v>3</v>
      </c>
      <c r="F4205" s="29">
        <f t="shared" si="459"/>
        <v>27</v>
      </c>
      <c r="G4205" s="29">
        <f t="shared" si="460"/>
        <v>7</v>
      </c>
      <c r="H4205" s="29" t="str">
        <f t="shared" si="461"/>
        <v>Pazar</v>
      </c>
    </row>
    <row r="4206" spans="1:8" ht="10.5" customHeight="1" x14ac:dyDescent="0.25">
      <c r="A4206" s="28">
        <v>46209</v>
      </c>
      <c r="B4206" s="29">
        <f t="shared" si="455"/>
        <v>2026</v>
      </c>
      <c r="C4206" s="29">
        <f t="shared" si="456"/>
        <v>7</v>
      </c>
      <c r="D4206" s="29" t="str">
        <f t="shared" si="457"/>
        <v>Temmuz</v>
      </c>
      <c r="E4206" s="29">
        <f t="shared" si="458"/>
        <v>3</v>
      </c>
      <c r="F4206" s="29">
        <f t="shared" si="459"/>
        <v>28</v>
      </c>
      <c r="G4206" s="29">
        <f t="shared" si="460"/>
        <v>1</v>
      </c>
      <c r="H4206" s="29" t="str">
        <f t="shared" si="461"/>
        <v>Pazartesi</v>
      </c>
    </row>
    <row r="4207" spans="1:8" ht="10.5" customHeight="1" x14ac:dyDescent="0.25">
      <c r="A4207" s="28">
        <v>46210</v>
      </c>
      <c r="B4207" s="29">
        <f t="shared" si="455"/>
        <v>2026</v>
      </c>
      <c r="C4207" s="29">
        <f t="shared" si="456"/>
        <v>7</v>
      </c>
      <c r="D4207" s="29" t="str">
        <f t="shared" si="457"/>
        <v>Temmuz</v>
      </c>
      <c r="E4207" s="29">
        <f t="shared" si="458"/>
        <v>3</v>
      </c>
      <c r="F4207" s="29">
        <f t="shared" si="459"/>
        <v>28</v>
      </c>
      <c r="G4207" s="29">
        <f t="shared" si="460"/>
        <v>2</v>
      </c>
      <c r="H4207" s="29" t="str">
        <f t="shared" si="461"/>
        <v>Salı</v>
      </c>
    </row>
    <row r="4208" spans="1:8" ht="10.5" customHeight="1" x14ac:dyDescent="0.25">
      <c r="A4208" s="28">
        <v>46211</v>
      </c>
      <c r="B4208" s="29">
        <f t="shared" si="455"/>
        <v>2026</v>
      </c>
      <c r="C4208" s="29">
        <f t="shared" si="456"/>
        <v>7</v>
      </c>
      <c r="D4208" s="29" t="str">
        <f t="shared" si="457"/>
        <v>Temmuz</v>
      </c>
      <c r="E4208" s="29">
        <f t="shared" si="458"/>
        <v>3</v>
      </c>
      <c r="F4208" s="29">
        <f t="shared" si="459"/>
        <v>28</v>
      </c>
      <c r="G4208" s="29">
        <f t="shared" si="460"/>
        <v>3</v>
      </c>
      <c r="H4208" s="29" t="str">
        <f t="shared" si="461"/>
        <v>Çarşamba</v>
      </c>
    </row>
    <row r="4209" spans="1:8" ht="10.5" customHeight="1" x14ac:dyDescent="0.25">
      <c r="A4209" s="28">
        <v>46212</v>
      </c>
      <c r="B4209" s="29">
        <f t="shared" si="455"/>
        <v>2026</v>
      </c>
      <c r="C4209" s="29">
        <f t="shared" si="456"/>
        <v>7</v>
      </c>
      <c r="D4209" s="29" t="str">
        <f t="shared" si="457"/>
        <v>Temmuz</v>
      </c>
      <c r="E4209" s="29">
        <f t="shared" si="458"/>
        <v>3</v>
      </c>
      <c r="F4209" s="29">
        <f t="shared" si="459"/>
        <v>28</v>
      </c>
      <c r="G4209" s="29">
        <f t="shared" si="460"/>
        <v>4</v>
      </c>
      <c r="H4209" s="29" t="str">
        <f t="shared" si="461"/>
        <v>Perşembe</v>
      </c>
    </row>
    <row r="4210" spans="1:8" ht="10.5" customHeight="1" x14ac:dyDescent="0.25">
      <c r="A4210" s="28">
        <v>46213</v>
      </c>
      <c r="B4210" s="29">
        <f t="shared" si="455"/>
        <v>2026</v>
      </c>
      <c r="C4210" s="29">
        <f t="shared" si="456"/>
        <v>7</v>
      </c>
      <c r="D4210" s="29" t="str">
        <f t="shared" si="457"/>
        <v>Temmuz</v>
      </c>
      <c r="E4210" s="29">
        <f t="shared" si="458"/>
        <v>3</v>
      </c>
      <c r="F4210" s="29">
        <f t="shared" si="459"/>
        <v>28</v>
      </c>
      <c r="G4210" s="29">
        <f t="shared" si="460"/>
        <v>5</v>
      </c>
      <c r="H4210" s="29" t="str">
        <f t="shared" si="461"/>
        <v>Cuma</v>
      </c>
    </row>
    <row r="4211" spans="1:8" ht="10.5" customHeight="1" x14ac:dyDescent="0.25">
      <c r="A4211" s="28">
        <v>46214</v>
      </c>
      <c r="B4211" s="29">
        <f t="shared" si="455"/>
        <v>2026</v>
      </c>
      <c r="C4211" s="29">
        <f t="shared" si="456"/>
        <v>7</v>
      </c>
      <c r="D4211" s="29" t="str">
        <f t="shared" si="457"/>
        <v>Temmuz</v>
      </c>
      <c r="E4211" s="29">
        <f t="shared" si="458"/>
        <v>3</v>
      </c>
      <c r="F4211" s="29">
        <f t="shared" si="459"/>
        <v>28</v>
      </c>
      <c r="G4211" s="29">
        <f t="shared" si="460"/>
        <v>6</v>
      </c>
      <c r="H4211" s="29" t="str">
        <f t="shared" si="461"/>
        <v>Cumartesi</v>
      </c>
    </row>
    <row r="4212" spans="1:8" ht="10.5" customHeight="1" x14ac:dyDescent="0.25">
      <c r="A4212" s="28">
        <v>46215</v>
      </c>
      <c r="B4212" s="29">
        <f t="shared" si="455"/>
        <v>2026</v>
      </c>
      <c r="C4212" s="29">
        <f t="shared" si="456"/>
        <v>7</v>
      </c>
      <c r="D4212" s="29" t="str">
        <f t="shared" si="457"/>
        <v>Temmuz</v>
      </c>
      <c r="E4212" s="29">
        <f t="shared" si="458"/>
        <v>3</v>
      </c>
      <c r="F4212" s="29">
        <f t="shared" si="459"/>
        <v>28</v>
      </c>
      <c r="G4212" s="29">
        <f t="shared" si="460"/>
        <v>7</v>
      </c>
      <c r="H4212" s="29" t="str">
        <f t="shared" si="461"/>
        <v>Pazar</v>
      </c>
    </row>
    <row r="4213" spans="1:8" ht="10.5" customHeight="1" x14ac:dyDescent="0.25">
      <c r="A4213" s="28">
        <v>46216</v>
      </c>
      <c r="B4213" s="29">
        <f t="shared" si="455"/>
        <v>2026</v>
      </c>
      <c r="C4213" s="29">
        <f t="shared" si="456"/>
        <v>7</v>
      </c>
      <c r="D4213" s="29" t="str">
        <f t="shared" si="457"/>
        <v>Temmuz</v>
      </c>
      <c r="E4213" s="29">
        <f t="shared" si="458"/>
        <v>3</v>
      </c>
      <c r="F4213" s="29">
        <f t="shared" si="459"/>
        <v>29</v>
      </c>
      <c r="G4213" s="29">
        <f t="shared" si="460"/>
        <v>1</v>
      </c>
      <c r="H4213" s="29" t="str">
        <f t="shared" si="461"/>
        <v>Pazartesi</v>
      </c>
    </row>
    <row r="4214" spans="1:8" ht="10.5" customHeight="1" x14ac:dyDescent="0.25">
      <c r="A4214" s="28">
        <v>46217</v>
      </c>
      <c r="B4214" s="29">
        <f t="shared" si="455"/>
        <v>2026</v>
      </c>
      <c r="C4214" s="29">
        <f t="shared" si="456"/>
        <v>7</v>
      </c>
      <c r="D4214" s="29" t="str">
        <f t="shared" si="457"/>
        <v>Temmuz</v>
      </c>
      <c r="E4214" s="29">
        <f t="shared" si="458"/>
        <v>3</v>
      </c>
      <c r="F4214" s="29">
        <f t="shared" si="459"/>
        <v>29</v>
      </c>
      <c r="G4214" s="29">
        <f t="shared" si="460"/>
        <v>2</v>
      </c>
      <c r="H4214" s="29" t="str">
        <f t="shared" si="461"/>
        <v>Salı</v>
      </c>
    </row>
    <row r="4215" spans="1:8" ht="10.5" customHeight="1" x14ac:dyDescent="0.25">
      <c r="A4215" s="28">
        <v>46218</v>
      </c>
      <c r="B4215" s="29">
        <f t="shared" si="455"/>
        <v>2026</v>
      </c>
      <c r="C4215" s="29">
        <f t="shared" si="456"/>
        <v>7</v>
      </c>
      <c r="D4215" s="29" t="str">
        <f t="shared" si="457"/>
        <v>Temmuz</v>
      </c>
      <c r="E4215" s="29">
        <f t="shared" si="458"/>
        <v>3</v>
      </c>
      <c r="F4215" s="29">
        <f t="shared" si="459"/>
        <v>29</v>
      </c>
      <c r="G4215" s="29">
        <f t="shared" si="460"/>
        <v>3</v>
      </c>
      <c r="H4215" s="29" t="str">
        <f t="shared" si="461"/>
        <v>Çarşamba</v>
      </c>
    </row>
    <row r="4216" spans="1:8" ht="10.5" customHeight="1" x14ac:dyDescent="0.25">
      <c r="A4216" s="28">
        <v>46219</v>
      </c>
      <c r="B4216" s="29">
        <f t="shared" si="455"/>
        <v>2026</v>
      </c>
      <c r="C4216" s="29">
        <f t="shared" si="456"/>
        <v>7</v>
      </c>
      <c r="D4216" s="29" t="str">
        <f t="shared" si="457"/>
        <v>Temmuz</v>
      </c>
      <c r="E4216" s="29">
        <f t="shared" si="458"/>
        <v>3</v>
      </c>
      <c r="F4216" s="29">
        <f t="shared" si="459"/>
        <v>29</v>
      </c>
      <c r="G4216" s="29">
        <f t="shared" si="460"/>
        <v>4</v>
      </c>
      <c r="H4216" s="29" t="str">
        <f t="shared" si="461"/>
        <v>Perşembe</v>
      </c>
    </row>
    <row r="4217" spans="1:8" ht="10.5" customHeight="1" x14ac:dyDescent="0.25">
      <c r="A4217" s="28">
        <v>46220</v>
      </c>
      <c r="B4217" s="29">
        <f t="shared" si="455"/>
        <v>2026</v>
      </c>
      <c r="C4217" s="29">
        <f t="shared" si="456"/>
        <v>7</v>
      </c>
      <c r="D4217" s="29" t="str">
        <f t="shared" si="457"/>
        <v>Temmuz</v>
      </c>
      <c r="E4217" s="29">
        <f t="shared" si="458"/>
        <v>3</v>
      </c>
      <c r="F4217" s="29">
        <f t="shared" si="459"/>
        <v>29</v>
      </c>
      <c r="G4217" s="29">
        <f t="shared" si="460"/>
        <v>5</v>
      </c>
      <c r="H4217" s="29" t="str">
        <f t="shared" si="461"/>
        <v>Cuma</v>
      </c>
    </row>
    <row r="4218" spans="1:8" ht="10.5" customHeight="1" x14ac:dyDescent="0.25">
      <c r="A4218" s="28">
        <v>46221</v>
      </c>
      <c r="B4218" s="29">
        <f t="shared" si="455"/>
        <v>2026</v>
      </c>
      <c r="C4218" s="29">
        <f t="shared" si="456"/>
        <v>7</v>
      </c>
      <c r="D4218" s="29" t="str">
        <f t="shared" si="457"/>
        <v>Temmuz</v>
      </c>
      <c r="E4218" s="29">
        <f t="shared" si="458"/>
        <v>3</v>
      </c>
      <c r="F4218" s="29">
        <f t="shared" si="459"/>
        <v>29</v>
      </c>
      <c r="G4218" s="29">
        <f t="shared" si="460"/>
        <v>6</v>
      </c>
      <c r="H4218" s="29" t="str">
        <f t="shared" si="461"/>
        <v>Cumartesi</v>
      </c>
    </row>
    <row r="4219" spans="1:8" ht="10.5" customHeight="1" x14ac:dyDescent="0.25">
      <c r="A4219" s="28">
        <v>46222</v>
      </c>
      <c r="B4219" s="29">
        <f t="shared" si="455"/>
        <v>2026</v>
      </c>
      <c r="C4219" s="29">
        <f t="shared" si="456"/>
        <v>7</v>
      </c>
      <c r="D4219" s="29" t="str">
        <f t="shared" si="457"/>
        <v>Temmuz</v>
      </c>
      <c r="E4219" s="29">
        <f t="shared" si="458"/>
        <v>3</v>
      </c>
      <c r="F4219" s="29">
        <f t="shared" si="459"/>
        <v>29</v>
      </c>
      <c r="G4219" s="29">
        <f t="shared" si="460"/>
        <v>7</v>
      </c>
      <c r="H4219" s="29" t="str">
        <f t="shared" si="461"/>
        <v>Pazar</v>
      </c>
    </row>
    <row r="4220" spans="1:8" ht="10.5" customHeight="1" x14ac:dyDescent="0.25">
      <c r="A4220" s="28">
        <v>46223</v>
      </c>
      <c r="B4220" s="29">
        <f t="shared" si="455"/>
        <v>2026</v>
      </c>
      <c r="C4220" s="29">
        <f t="shared" si="456"/>
        <v>7</v>
      </c>
      <c r="D4220" s="29" t="str">
        <f t="shared" si="457"/>
        <v>Temmuz</v>
      </c>
      <c r="E4220" s="29">
        <f t="shared" si="458"/>
        <v>3</v>
      </c>
      <c r="F4220" s="29">
        <f t="shared" si="459"/>
        <v>30</v>
      </c>
      <c r="G4220" s="29">
        <f t="shared" si="460"/>
        <v>1</v>
      </c>
      <c r="H4220" s="29" t="str">
        <f t="shared" si="461"/>
        <v>Pazartesi</v>
      </c>
    </row>
    <row r="4221" spans="1:8" ht="10.5" customHeight="1" x14ac:dyDescent="0.25">
      <c r="A4221" s="28">
        <v>46224</v>
      </c>
      <c r="B4221" s="29">
        <f t="shared" si="455"/>
        <v>2026</v>
      </c>
      <c r="C4221" s="29">
        <f t="shared" si="456"/>
        <v>7</v>
      </c>
      <c r="D4221" s="29" t="str">
        <f t="shared" si="457"/>
        <v>Temmuz</v>
      </c>
      <c r="E4221" s="29">
        <f t="shared" si="458"/>
        <v>3</v>
      </c>
      <c r="F4221" s="29">
        <f t="shared" si="459"/>
        <v>30</v>
      </c>
      <c r="G4221" s="29">
        <f t="shared" si="460"/>
        <v>2</v>
      </c>
      <c r="H4221" s="29" t="str">
        <f t="shared" si="461"/>
        <v>Salı</v>
      </c>
    </row>
    <row r="4222" spans="1:8" ht="10.5" customHeight="1" x14ac:dyDescent="0.25">
      <c r="A4222" s="28">
        <v>46225</v>
      </c>
      <c r="B4222" s="29">
        <f t="shared" si="455"/>
        <v>2026</v>
      </c>
      <c r="C4222" s="29">
        <f t="shared" si="456"/>
        <v>7</v>
      </c>
      <c r="D4222" s="29" t="str">
        <f t="shared" si="457"/>
        <v>Temmuz</v>
      </c>
      <c r="E4222" s="29">
        <f t="shared" si="458"/>
        <v>3</v>
      </c>
      <c r="F4222" s="29">
        <f t="shared" si="459"/>
        <v>30</v>
      </c>
      <c r="G4222" s="29">
        <f t="shared" si="460"/>
        <v>3</v>
      </c>
      <c r="H4222" s="29" t="str">
        <f t="shared" si="461"/>
        <v>Çarşamba</v>
      </c>
    </row>
    <row r="4223" spans="1:8" ht="10.5" customHeight="1" x14ac:dyDescent="0.25">
      <c r="A4223" s="28">
        <v>46226</v>
      </c>
      <c r="B4223" s="29">
        <f t="shared" si="455"/>
        <v>2026</v>
      </c>
      <c r="C4223" s="29">
        <f t="shared" si="456"/>
        <v>7</v>
      </c>
      <c r="D4223" s="29" t="str">
        <f t="shared" si="457"/>
        <v>Temmuz</v>
      </c>
      <c r="E4223" s="29">
        <f t="shared" si="458"/>
        <v>3</v>
      </c>
      <c r="F4223" s="29">
        <f t="shared" si="459"/>
        <v>30</v>
      </c>
      <c r="G4223" s="29">
        <f t="shared" si="460"/>
        <v>4</v>
      </c>
      <c r="H4223" s="29" t="str">
        <f t="shared" si="461"/>
        <v>Perşembe</v>
      </c>
    </row>
    <row r="4224" spans="1:8" ht="10.5" customHeight="1" x14ac:dyDescent="0.25">
      <c r="A4224" s="28">
        <v>46227</v>
      </c>
      <c r="B4224" s="29">
        <f t="shared" si="455"/>
        <v>2026</v>
      </c>
      <c r="C4224" s="29">
        <f t="shared" si="456"/>
        <v>7</v>
      </c>
      <c r="D4224" s="29" t="str">
        <f t="shared" si="457"/>
        <v>Temmuz</v>
      </c>
      <c r="E4224" s="29">
        <f t="shared" si="458"/>
        <v>3</v>
      </c>
      <c r="F4224" s="29">
        <f t="shared" si="459"/>
        <v>30</v>
      </c>
      <c r="G4224" s="29">
        <f t="shared" si="460"/>
        <v>5</v>
      </c>
      <c r="H4224" s="29" t="str">
        <f t="shared" si="461"/>
        <v>Cuma</v>
      </c>
    </row>
    <row r="4225" spans="1:8" ht="10.5" customHeight="1" x14ac:dyDescent="0.25">
      <c r="A4225" s="28">
        <v>46228</v>
      </c>
      <c r="B4225" s="29">
        <f t="shared" si="455"/>
        <v>2026</v>
      </c>
      <c r="C4225" s="29">
        <f t="shared" si="456"/>
        <v>7</v>
      </c>
      <c r="D4225" s="29" t="str">
        <f t="shared" si="457"/>
        <v>Temmuz</v>
      </c>
      <c r="E4225" s="29">
        <f t="shared" si="458"/>
        <v>3</v>
      </c>
      <c r="F4225" s="29">
        <f t="shared" si="459"/>
        <v>30</v>
      </c>
      <c r="G4225" s="29">
        <f t="shared" si="460"/>
        <v>6</v>
      </c>
      <c r="H4225" s="29" t="str">
        <f t="shared" si="461"/>
        <v>Cumartesi</v>
      </c>
    </row>
    <row r="4226" spans="1:8" ht="10.5" customHeight="1" x14ac:dyDescent="0.25">
      <c r="A4226" s="28">
        <v>46229</v>
      </c>
      <c r="B4226" s="29">
        <f t="shared" ref="B4226:B4289" si="462">IF(A4226="","",YEAR(A4226))</f>
        <v>2026</v>
      </c>
      <c r="C4226" s="29">
        <f t="shared" ref="C4226:C4289" si="463">IF(A4226="","",MONTH(A4226))</f>
        <v>7</v>
      </c>
      <c r="D4226" s="29" t="str">
        <f t="shared" ref="D4226:D4289" si="464">IF(A4226="","",CHOOSE(MONTH(A4226),"Ocak","Şubat","Mart","Nisan","Mayıs","Haziran","Temmuz","Ağustos","Eylül","Ekim","Kasım","Aralık"))</f>
        <v>Temmuz</v>
      </c>
      <c r="E4226" s="29">
        <f t="shared" ref="E4226:E4289" si="465">IF(A4226="","",ROUNDUP(MONTH(A4226)/3,0))</f>
        <v>3</v>
      </c>
      <c r="F4226" s="29">
        <f t="shared" ref="F4226:F4289" si="466">IF(A4226="","",WEEKNUM(A4226,2))</f>
        <v>30</v>
      </c>
      <c r="G4226" s="29">
        <f t="shared" ref="G4226:G4289" si="467">IF(A4226="","",WEEKDAY(A4226,2))</f>
        <v>7</v>
      </c>
      <c r="H4226" s="29" t="str">
        <f t="shared" ref="H4226:H4289" si="468">IF(A4226="","",CHOOSE(WEEKDAY(A4226,2),"Pazartesi","Salı","Çarşamba","Perşembe","Cuma","Cumartesi","Pazar"))</f>
        <v>Pazar</v>
      </c>
    </row>
    <row r="4227" spans="1:8" ht="10.5" customHeight="1" x14ac:dyDescent="0.25">
      <c r="A4227" s="28">
        <v>46230</v>
      </c>
      <c r="B4227" s="29">
        <f t="shared" si="462"/>
        <v>2026</v>
      </c>
      <c r="C4227" s="29">
        <f t="shared" si="463"/>
        <v>7</v>
      </c>
      <c r="D4227" s="29" t="str">
        <f t="shared" si="464"/>
        <v>Temmuz</v>
      </c>
      <c r="E4227" s="29">
        <f t="shared" si="465"/>
        <v>3</v>
      </c>
      <c r="F4227" s="29">
        <f t="shared" si="466"/>
        <v>31</v>
      </c>
      <c r="G4227" s="29">
        <f t="shared" si="467"/>
        <v>1</v>
      </c>
      <c r="H4227" s="29" t="str">
        <f t="shared" si="468"/>
        <v>Pazartesi</v>
      </c>
    </row>
    <row r="4228" spans="1:8" ht="10.5" customHeight="1" x14ac:dyDescent="0.25">
      <c r="A4228" s="28">
        <v>46231</v>
      </c>
      <c r="B4228" s="29">
        <f t="shared" si="462"/>
        <v>2026</v>
      </c>
      <c r="C4228" s="29">
        <f t="shared" si="463"/>
        <v>7</v>
      </c>
      <c r="D4228" s="29" t="str">
        <f t="shared" si="464"/>
        <v>Temmuz</v>
      </c>
      <c r="E4228" s="29">
        <f t="shared" si="465"/>
        <v>3</v>
      </c>
      <c r="F4228" s="29">
        <f t="shared" si="466"/>
        <v>31</v>
      </c>
      <c r="G4228" s="29">
        <f t="shared" si="467"/>
        <v>2</v>
      </c>
      <c r="H4228" s="29" t="str">
        <f t="shared" si="468"/>
        <v>Salı</v>
      </c>
    </row>
    <row r="4229" spans="1:8" ht="10.5" customHeight="1" x14ac:dyDescent="0.25">
      <c r="A4229" s="28">
        <v>46232</v>
      </c>
      <c r="B4229" s="29">
        <f t="shared" si="462"/>
        <v>2026</v>
      </c>
      <c r="C4229" s="29">
        <f t="shared" si="463"/>
        <v>7</v>
      </c>
      <c r="D4229" s="29" t="str">
        <f t="shared" si="464"/>
        <v>Temmuz</v>
      </c>
      <c r="E4229" s="29">
        <f t="shared" si="465"/>
        <v>3</v>
      </c>
      <c r="F4229" s="29">
        <f t="shared" si="466"/>
        <v>31</v>
      </c>
      <c r="G4229" s="29">
        <f t="shared" si="467"/>
        <v>3</v>
      </c>
      <c r="H4229" s="29" t="str">
        <f t="shared" si="468"/>
        <v>Çarşamba</v>
      </c>
    </row>
    <row r="4230" spans="1:8" ht="10.5" customHeight="1" x14ac:dyDescent="0.25">
      <c r="A4230" s="28">
        <v>46233</v>
      </c>
      <c r="B4230" s="29">
        <f t="shared" si="462"/>
        <v>2026</v>
      </c>
      <c r="C4230" s="29">
        <f t="shared" si="463"/>
        <v>7</v>
      </c>
      <c r="D4230" s="29" t="str">
        <f t="shared" si="464"/>
        <v>Temmuz</v>
      </c>
      <c r="E4230" s="29">
        <f t="shared" si="465"/>
        <v>3</v>
      </c>
      <c r="F4230" s="29">
        <f t="shared" si="466"/>
        <v>31</v>
      </c>
      <c r="G4230" s="29">
        <f t="shared" si="467"/>
        <v>4</v>
      </c>
      <c r="H4230" s="29" t="str">
        <f t="shared" si="468"/>
        <v>Perşembe</v>
      </c>
    </row>
    <row r="4231" spans="1:8" ht="10.5" customHeight="1" x14ac:dyDescent="0.25">
      <c r="A4231" s="28">
        <v>46234</v>
      </c>
      <c r="B4231" s="29">
        <f t="shared" si="462"/>
        <v>2026</v>
      </c>
      <c r="C4231" s="29">
        <f t="shared" si="463"/>
        <v>7</v>
      </c>
      <c r="D4231" s="29" t="str">
        <f t="shared" si="464"/>
        <v>Temmuz</v>
      </c>
      <c r="E4231" s="29">
        <f t="shared" si="465"/>
        <v>3</v>
      </c>
      <c r="F4231" s="29">
        <f t="shared" si="466"/>
        <v>31</v>
      </c>
      <c r="G4231" s="29">
        <f t="shared" si="467"/>
        <v>5</v>
      </c>
      <c r="H4231" s="29" t="str">
        <f t="shared" si="468"/>
        <v>Cuma</v>
      </c>
    </row>
    <row r="4232" spans="1:8" ht="10.5" customHeight="1" x14ac:dyDescent="0.25">
      <c r="A4232" s="28">
        <v>46235</v>
      </c>
      <c r="B4232" s="29">
        <f t="shared" si="462"/>
        <v>2026</v>
      </c>
      <c r="C4232" s="29">
        <f t="shared" si="463"/>
        <v>8</v>
      </c>
      <c r="D4232" s="29" t="str">
        <f t="shared" si="464"/>
        <v>Ağustos</v>
      </c>
      <c r="E4232" s="29">
        <f t="shared" si="465"/>
        <v>3</v>
      </c>
      <c r="F4232" s="29">
        <f t="shared" si="466"/>
        <v>31</v>
      </c>
      <c r="G4232" s="29">
        <f t="shared" si="467"/>
        <v>6</v>
      </c>
      <c r="H4232" s="29" t="str">
        <f t="shared" si="468"/>
        <v>Cumartesi</v>
      </c>
    </row>
    <row r="4233" spans="1:8" ht="10.5" customHeight="1" x14ac:dyDescent="0.25">
      <c r="A4233" s="28">
        <v>46236</v>
      </c>
      <c r="B4233" s="29">
        <f t="shared" si="462"/>
        <v>2026</v>
      </c>
      <c r="C4233" s="29">
        <f t="shared" si="463"/>
        <v>8</v>
      </c>
      <c r="D4233" s="29" t="str">
        <f t="shared" si="464"/>
        <v>Ağustos</v>
      </c>
      <c r="E4233" s="29">
        <f t="shared" si="465"/>
        <v>3</v>
      </c>
      <c r="F4233" s="29">
        <f t="shared" si="466"/>
        <v>31</v>
      </c>
      <c r="G4233" s="29">
        <f t="shared" si="467"/>
        <v>7</v>
      </c>
      <c r="H4233" s="29" t="str">
        <f t="shared" si="468"/>
        <v>Pazar</v>
      </c>
    </row>
    <row r="4234" spans="1:8" ht="10.5" customHeight="1" x14ac:dyDescent="0.25">
      <c r="A4234" s="28">
        <v>46237</v>
      </c>
      <c r="B4234" s="29">
        <f t="shared" si="462"/>
        <v>2026</v>
      </c>
      <c r="C4234" s="29">
        <f t="shared" si="463"/>
        <v>8</v>
      </c>
      <c r="D4234" s="29" t="str">
        <f t="shared" si="464"/>
        <v>Ağustos</v>
      </c>
      <c r="E4234" s="29">
        <f t="shared" si="465"/>
        <v>3</v>
      </c>
      <c r="F4234" s="29">
        <f t="shared" si="466"/>
        <v>32</v>
      </c>
      <c r="G4234" s="29">
        <f t="shared" si="467"/>
        <v>1</v>
      </c>
      <c r="H4234" s="29" t="str">
        <f t="shared" si="468"/>
        <v>Pazartesi</v>
      </c>
    </row>
    <row r="4235" spans="1:8" ht="10.5" customHeight="1" x14ac:dyDescent="0.25">
      <c r="A4235" s="28">
        <v>46238</v>
      </c>
      <c r="B4235" s="29">
        <f t="shared" si="462"/>
        <v>2026</v>
      </c>
      <c r="C4235" s="29">
        <f t="shared" si="463"/>
        <v>8</v>
      </c>
      <c r="D4235" s="29" t="str">
        <f t="shared" si="464"/>
        <v>Ağustos</v>
      </c>
      <c r="E4235" s="29">
        <f t="shared" si="465"/>
        <v>3</v>
      </c>
      <c r="F4235" s="29">
        <f t="shared" si="466"/>
        <v>32</v>
      </c>
      <c r="G4235" s="29">
        <f t="shared" si="467"/>
        <v>2</v>
      </c>
      <c r="H4235" s="29" t="str">
        <f t="shared" si="468"/>
        <v>Salı</v>
      </c>
    </row>
    <row r="4236" spans="1:8" ht="10.5" customHeight="1" x14ac:dyDescent="0.25">
      <c r="A4236" s="28">
        <v>46239</v>
      </c>
      <c r="B4236" s="29">
        <f t="shared" si="462"/>
        <v>2026</v>
      </c>
      <c r="C4236" s="29">
        <f t="shared" si="463"/>
        <v>8</v>
      </c>
      <c r="D4236" s="29" t="str">
        <f t="shared" si="464"/>
        <v>Ağustos</v>
      </c>
      <c r="E4236" s="29">
        <f t="shared" si="465"/>
        <v>3</v>
      </c>
      <c r="F4236" s="29">
        <f t="shared" si="466"/>
        <v>32</v>
      </c>
      <c r="G4236" s="29">
        <f t="shared" si="467"/>
        <v>3</v>
      </c>
      <c r="H4236" s="29" t="str">
        <f t="shared" si="468"/>
        <v>Çarşamba</v>
      </c>
    </row>
    <row r="4237" spans="1:8" ht="10.5" customHeight="1" x14ac:dyDescent="0.25">
      <c r="A4237" s="28">
        <v>46240</v>
      </c>
      <c r="B4237" s="29">
        <f t="shared" si="462"/>
        <v>2026</v>
      </c>
      <c r="C4237" s="29">
        <f t="shared" si="463"/>
        <v>8</v>
      </c>
      <c r="D4237" s="29" t="str">
        <f t="shared" si="464"/>
        <v>Ağustos</v>
      </c>
      <c r="E4237" s="29">
        <f t="shared" si="465"/>
        <v>3</v>
      </c>
      <c r="F4237" s="29">
        <f t="shared" si="466"/>
        <v>32</v>
      </c>
      <c r="G4237" s="29">
        <f t="shared" si="467"/>
        <v>4</v>
      </c>
      <c r="H4237" s="29" t="str">
        <f t="shared" si="468"/>
        <v>Perşembe</v>
      </c>
    </row>
    <row r="4238" spans="1:8" ht="10.5" customHeight="1" x14ac:dyDescent="0.25">
      <c r="A4238" s="28">
        <v>46241</v>
      </c>
      <c r="B4238" s="29">
        <f t="shared" si="462"/>
        <v>2026</v>
      </c>
      <c r="C4238" s="29">
        <f t="shared" si="463"/>
        <v>8</v>
      </c>
      <c r="D4238" s="29" t="str">
        <f t="shared" si="464"/>
        <v>Ağustos</v>
      </c>
      <c r="E4238" s="29">
        <f t="shared" si="465"/>
        <v>3</v>
      </c>
      <c r="F4238" s="29">
        <f t="shared" si="466"/>
        <v>32</v>
      </c>
      <c r="G4238" s="29">
        <f t="shared" si="467"/>
        <v>5</v>
      </c>
      <c r="H4238" s="29" t="str">
        <f t="shared" si="468"/>
        <v>Cuma</v>
      </c>
    </row>
    <row r="4239" spans="1:8" ht="10.5" customHeight="1" x14ac:dyDescent="0.25">
      <c r="A4239" s="28">
        <v>46242</v>
      </c>
      <c r="B4239" s="29">
        <f t="shared" si="462"/>
        <v>2026</v>
      </c>
      <c r="C4239" s="29">
        <f t="shared" si="463"/>
        <v>8</v>
      </c>
      <c r="D4239" s="29" t="str">
        <f t="shared" si="464"/>
        <v>Ağustos</v>
      </c>
      <c r="E4239" s="29">
        <f t="shared" si="465"/>
        <v>3</v>
      </c>
      <c r="F4239" s="29">
        <f t="shared" si="466"/>
        <v>32</v>
      </c>
      <c r="G4239" s="29">
        <f t="shared" si="467"/>
        <v>6</v>
      </c>
      <c r="H4239" s="29" t="str">
        <f t="shared" si="468"/>
        <v>Cumartesi</v>
      </c>
    </row>
    <row r="4240" spans="1:8" ht="10.5" customHeight="1" x14ac:dyDescent="0.25">
      <c r="A4240" s="28">
        <v>46243</v>
      </c>
      <c r="B4240" s="29">
        <f t="shared" si="462"/>
        <v>2026</v>
      </c>
      <c r="C4240" s="29">
        <f t="shared" si="463"/>
        <v>8</v>
      </c>
      <c r="D4240" s="29" t="str">
        <f t="shared" si="464"/>
        <v>Ağustos</v>
      </c>
      <c r="E4240" s="29">
        <f t="shared" si="465"/>
        <v>3</v>
      </c>
      <c r="F4240" s="29">
        <f t="shared" si="466"/>
        <v>32</v>
      </c>
      <c r="G4240" s="29">
        <f t="shared" si="467"/>
        <v>7</v>
      </c>
      <c r="H4240" s="29" t="str">
        <f t="shared" si="468"/>
        <v>Pazar</v>
      </c>
    </row>
    <row r="4241" spans="1:8" ht="10.5" customHeight="1" x14ac:dyDescent="0.25">
      <c r="A4241" s="28">
        <v>46244</v>
      </c>
      <c r="B4241" s="29">
        <f t="shared" si="462"/>
        <v>2026</v>
      </c>
      <c r="C4241" s="29">
        <f t="shared" si="463"/>
        <v>8</v>
      </c>
      <c r="D4241" s="29" t="str">
        <f t="shared" si="464"/>
        <v>Ağustos</v>
      </c>
      <c r="E4241" s="29">
        <f t="shared" si="465"/>
        <v>3</v>
      </c>
      <c r="F4241" s="29">
        <f t="shared" si="466"/>
        <v>33</v>
      </c>
      <c r="G4241" s="29">
        <f t="shared" si="467"/>
        <v>1</v>
      </c>
      <c r="H4241" s="29" t="str">
        <f t="shared" si="468"/>
        <v>Pazartesi</v>
      </c>
    </row>
    <row r="4242" spans="1:8" ht="10.5" customHeight="1" x14ac:dyDescent="0.25">
      <c r="A4242" s="28">
        <v>46245</v>
      </c>
      <c r="B4242" s="29">
        <f t="shared" si="462"/>
        <v>2026</v>
      </c>
      <c r="C4242" s="29">
        <f t="shared" si="463"/>
        <v>8</v>
      </c>
      <c r="D4242" s="29" t="str">
        <f t="shared" si="464"/>
        <v>Ağustos</v>
      </c>
      <c r="E4242" s="29">
        <f t="shared" si="465"/>
        <v>3</v>
      </c>
      <c r="F4242" s="29">
        <f t="shared" si="466"/>
        <v>33</v>
      </c>
      <c r="G4242" s="29">
        <f t="shared" si="467"/>
        <v>2</v>
      </c>
      <c r="H4242" s="29" t="str">
        <f t="shared" si="468"/>
        <v>Salı</v>
      </c>
    </row>
    <row r="4243" spans="1:8" ht="10.5" customHeight="1" x14ac:dyDescent="0.25">
      <c r="A4243" s="28">
        <v>46246</v>
      </c>
      <c r="B4243" s="29">
        <f t="shared" si="462"/>
        <v>2026</v>
      </c>
      <c r="C4243" s="29">
        <f t="shared" si="463"/>
        <v>8</v>
      </c>
      <c r="D4243" s="29" t="str">
        <f t="shared" si="464"/>
        <v>Ağustos</v>
      </c>
      <c r="E4243" s="29">
        <f t="shared" si="465"/>
        <v>3</v>
      </c>
      <c r="F4243" s="29">
        <f t="shared" si="466"/>
        <v>33</v>
      </c>
      <c r="G4243" s="29">
        <f t="shared" si="467"/>
        <v>3</v>
      </c>
      <c r="H4243" s="29" t="str">
        <f t="shared" si="468"/>
        <v>Çarşamba</v>
      </c>
    </row>
    <row r="4244" spans="1:8" ht="10.5" customHeight="1" x14ac:dyDescent="0.25">
      <c r="A4244" s="28">
        <v>46247</v>
      </c>
      <c r="B4244" s="29">
        <f t="shared" si="462"/>
        <v>2026</v>
      </c>
      <c r="C4244" s="29">
        <f t="shared" si="463"/>
        <v>8</v>
      </c>
      <c r="D4244" s="29" t="str">
        <f t="shared" si="464"/>
        <v>Ağustos</v>
      </c>
      <c r="E4244" s="29">
        <f t="shared" si="465"/>
        <v>3</v>
      </c>
      <c r="F4244" s="29">
        <f t="shared" si="466"/>
        <v>33</v>
      </c>
      <c r="G4244" s="29">
        <f t="shared" si="467"/>
        <v>4</v>
      </c>
      <c r="H4244" s="29" t="str">
        <f t="shared" si="468"/>
        <v>Perşembe</v>
      </c>
    </row>
    <row r="4245" spans="1:8" ht="10.5" customHeight="1" x14ac:dyDescent="0.25">
      <c r="A4245" s="28">
        <v>46248</v>
      </c>
      <c r="B4245" s="29">
        <f t="shared" si="462"/>
        <v>2026</v>
      </c>
      <c r="C4245" s="29">
        <f t="shared" si="463"/>
        <v>8</v>
      </c>
      <c r="D4245" s="29" t="str">
        <f t="shared" si="464"/>
        <v>Ağustos</v>
      </c>
      <c r="E4245" s="29">
        <f t="shared" si="465"/>
        <v>3</v>
      </c>
      <c r="F4245" s="29">
        <f t="shared" si="466"/>
        <v>33</v>
      </c>
      <c r="G4245" s="29">
        <f t="shared" si="467"/>
        <v>5</v>
      </c>
      <c r="H4245" s="29" t="str">
        <f t="shared" si="468"/>
        <v>Cuma</v>
      </c>
    </row>
    <row r="4246" spans="1:8" ht="10.5" customHeight="1" x14ac:dyDescent="0.25">
      <c r="A4246" s="28">
        <v>46249</v>
      </c>
      <c r="B4246" s="29">
        <f t="shared" si="462"/>
        <v>2026</v>
      </c>
      <c r="C4246" s="29">
        <f t="shared" si="463"/>
        <v>8</v>
      </c>
      <c r="D4246" s="29" t="str">
        <f t="shared" si="464"/>
        <v>Ağustos</v>
      </c>
      <c r="E4246" s="29">
        <f t="shared" si="465"/>
        <v>3</v>
      </c>
      <c r="F4246" s="29">
        <f t="shared" si="466"/>
        <v>33</v>
      </c>
      <c r="G4246" s="29">
        <f t="shared" si="467"/>
        <v>6</v>
      </c>
      <c r="H4246" s="29" t="str">
        <f t="shared" si="468"/>
        <v>Cumartesi</v>
      </c>
    </row>
    <row r="4247" spans="1:8" ht="10.5" customHeight="1" x14ac:dyDescent="0.25">
      <c r="A4247" s="28">
        <v>46250</v>
      </c>
      <c r="B4247" s="29">
        <f t="shared" si="462"/>
        <v>2026</v>
      </c>
      <c r="C4247" s="29">
        <f t="shared" si="463"/>
        <v>8</v>
      </c>
      <c r="D4247" s="29" t="str">
        <f t="shared" si="464"/>
        <v>Ağustos</v>
      </c>
      <c r="E4247" s="29">
        <f t="shared" si="465"/>
        <v>3</v>
      </c>
      <c r="F4247" s="29">
        <f t="shared" si="466"/>
        <v>33</v>
      </c>
      <c r="G4247" s="29">
        <f t="shared" si="467"/>
        <v>7</v>
      </c>
      <c r="H4247" s="29" t="str">
        <f t="shared" si="468"/>
        <v>Pazar</v>
      </c>
    </row>
    <row r="4248" spans="1:8" ht="10.5" customHeight="1" x14ac:dyDescent="0.25">
      <c r="A4248" s="28">
        <v>46251</v>
      </c>
      <c r="B4248" s="29">
        <f t="shared" si="462"/>
        <v>2026</v>
      </c>
      <c r="C4248" s="29">
        <f t="shared" si="463"/>
        <v>8</v>
      </c>
      <c r="D4248" s="29" t="str">
        <f t="shared" si="464"/>
        <v>Ağustos</v>
      </c>
      <c r="E4248" s="29">
        <f t="shared" si="465"/>
        <v>3</v>
      </c>
      <c r="F4248" s="29">
        <f t="shared" si="466"/>
        <v>34</v>
      </c>
      <c r="G4248" s="29">
        <f t="shared" si="467"/>
        <v>1</v>
      </c>
      <c r="H4248" s="29" t="str">
        <f t="shared" si="468"/>
        <v>Pazartesi</v>
      </c>
    </row>
    <row r="4249" spans="1:8" ht="10.5" customHeight="1" x14ac:dyDescent="0.25">
      <c r="A4249" s="28">
        <v>46252</v>
      </c>
      <c r="B4249" s="29">
        <f t="shared" si="462"/>
        <v>2026</v>
      </c>
      <c r="C4249" s="29">
        <f t="shared" si="463"/>
        <v>8</v>
      </c>
      <c r="D4249" s="29" t="str">
        <f t="shared" si="464"/>
        <v>Ağustos</v>
      </c>
      <c r="E4249" s="29">
        <f t="shared" si="465"/>
        <v>3</v>
      </c>
      <c r="F4249" s="29">
        <f t="shared" si="466"/>
        <v>34</v>
      </c>
      <c r="G4249" s="29">
        <f t="shared" si="467"/>
        <v>2</v>
      </c>
      <c r="H4249" s="29" t="str">
        <f t="shared" si="468"/>
        <v>Salı</v>
      </c>
    </row>
    <row r="4250" spans="1:8" ht="10.5" customHeight="1" x14ac:dyDescent="0.25">
      <c r="A4250" s="28">
        <v>46253</v>
      </c>
      <c r="B4250" s="29">
        <f t="shared" si="462"/>
        <v>2026</v>
      </c>
      <c r="C4250" s="29">
        <f t="shared" si="463"/>
        <v>8</v>
      </c>
      <c r="D4250" s="29" t="str">
        <f t="shared" si="464"/>
        <v>Ağustos</v>
      </c>
      <c r="E4250" s="29">
        <f t="shared" si="465"/>
        <v>3</v>
      </c>
      <c r="F4250" s="29">
        <f t="shared" si="466"/>
        <v>34</v>
      </c>
      <c r="G4250" s="29">
        <f t="shared" si="467"/>
        <v>3</v>
      </c>
      <c r="H4250" s="29" t="str">
        <f t="shared" si="468"/>
        <v>Çarşamba</v>
      </c>
    </row>
    <row r="4251" spans="1:8" ht="10.5" customHeight="1" x14ac:dyDescent="0.25">
      <c r="A4251" s="28">
        <v>46254</v>
      </c>
      <c r="B4251" s="29">
        <f t="shared" si="462"/>
        <v>2026</v>
      </c>
      <c r="C4251" s="29">
        <f t="shared" si="463"/>
        <v>8</v>
      </c>
      <c r="D4251" s="29" t="str">
        <f t="shared" si="464"/>
        <v>Ağustos</v>
      </c>
      <c r="E4251" s="29">
        <f t="shared" si="465"/>
        <v>3</v>
      </c>
      <c r="F4251" s="29">
        <f t="shared" si="466"/>
        <v>34</v>
      </c>
      <c r="G4251" s="29">
        <f t="shared" si="467"/>
        <v>4</v>
      </c>
      <c r="H4251" s="29" t="str">
        <f t="shared" si="468"/>
        <v>Perşembe</v>
      </c>
    </row>
    <row r="4252" spans="1:8" ht="10.5" customHeight="1" x14ac:dyDescent="0.25">
      <c r="A4252" s="28">
        <v>46255</v>
      </c>
      <c r="B4252" s="29">
        <f t="shared" si="462"/>
        <v>2026</v>
      </c>
      <c r="C4252" s="29">
        <f t="shared" si="463"/>
        <v>8</v>
      </c>
      <c r="D4252" s="29" t="str">
        <f t="shared" si="464"/>
        <v>Ağustos</v>
      </c>
      <c r="E4252" s="29">
        <f t="shared" si="465"/>
        <v>3</v>
      </c>
      <c r="F4252" s="29">
        <f t="shared" si="466"/>
        <v>34</v>
      </c>
      <c r="G4252" s="29">
        <f t="shared" si="467"/>
        <v>5</v>
      </c>
      <c r="H4252" s="29" t="str">
        <f t="shared" si="468"/>
        <v>Cuma</v>
      </c>
    </row>
    <row r="4253" spans="1:8" ht="10.5" customHeight="1" x14ac:dyDescent="0.25">
      <c r="A4253" s="28">
        <v>46256</v>
      </c>
      <c r="B4253" s="29">
        <f t="shared" si="462"/>
        <v>2026</v>
      </c>
      <c r="C4253" s="29">
        <f t="shared" si="463"/>
        <v>8</v>
      </c>
      <c r="D4253" s="29" t="str">
        <f t="shared" si="464"/>
        <v>Ağustos</v>
      </c>
      <c r="E4253" s="29">
        <f t="shared" si="465"/>
        <v>3</v>
      </c>
      <c r="F4253" s="29">
        <f t="shared" si="466"/>
        <v>34</v>
      </c>
      <c r="G4253" s="29">
        <f t="shared" si="467"/>
        <v>6</v>
      </c>
      <c r="H4253" s="29" t="str">
        <f t="shared" si="468"/>
        <v>Cumartesi</v>
      </c>
    </row>
    <row r="4254" spans="1:8" ht="10.5" customHeight="1" x14ac:dyDescent="0.25">
      <c r="A4254" s="28">
        <v>46257</v>
      </c>
      <c r="B4254" s="29">
        <f t="shared" si="462"/>
        <v>2026</v>
      </c>
      <c r="C4254" s="29">
        <f t="shared" si="463"/>
        <v>8</v>
      </c>
      <c r="D4254" s="29" t="str">
        <f t="shared" si="464"/>
        <v>Ağustos</v>
      </c>
      <c r="E4254" s="29">
        <f t="shared" si="465"/>
        <v>3</v>
      </c>
      <c r="F4254" s="29">
        <f t="shared" si="466"/>
        <v>34</v>
      </c>
      <c r="G4254" s="29">
        <f t="shared" si="467"/>
        <v>7</v>
      </c>
      <c r="H4254" s="29" t="str">
        <f t="shared" si="468"/>
        <v>Pazar</v>
      </c>
    </row>
    <row r="4255" spans="1:8" ht="10.5" customHeight="1" x14ac:dyDescent="0.25">
      <c r="A4255" s="28">
        <v>46258</v>
      </c>
      <c r="B4255" s="29">
        <f t="shared" si="462"/>
        <v>2026</v>
      </c>
      <c r="C4255" s="29">
        <f t="shared" si="463"/>
        <v>8</v>
      </c>
      <c r="D4255" s="29" t="str">
        <f t="shared" si="464"/>
        <v>Ağustos</v>
      </c>
      <c r="E4255" s="29">
        <f t="shared" si="465"/>
        <v>3</v>
      </c>
      <c r="F4255" s="29">
        <f t="shared" si="466"/>
        <v>35</v>
      </c>
      <c r="G4255" s="29">
        <f t="shared" si="467"/>
        <v>1</v>
      </c>
      <c r="H4255" s="29" t="str">
        <f t="shared" si="468"/>
        <v>Pazartesi</v>
      </c>
    </row>
    <row r="4256" spans="1:8" ht="10.5" customHeight="1" x14ac:dyDescent="0.25">
      <c r="A4256" s="28">
        <v>46259</v>
      </c>
      <c r="B4256" s="29">
        <f t="shared" si="462"/>
        <v>2026</v>
      </c>
      <c r="C4256" s="29">
        <f t="shared" si="463"/>
        <v>8</v>
      </c>
      <c r="D4256" s="29" t="str">
        <f t="shared" si="464"/>
        <v>Ağustos</v>
      </c>
      <c r="E4256" s="29">
        <f t="shared" si="465"/>
        <v>3</v>
      </c>
      <c r="F4256" s="29">
        <f t="shared" si="466"/>
        <v>35</v>
      </c>
      <c r="G4256" s="29">
        <f t="shared" si="467"/>
        <v>2</v>
      </c>
      <c r="H4256" s="29" t="str">
        <f t="shared" si="468"/>
        <v>Salı</v>
      </c>
    </row>
    <row r="4257" spans="1:8" ht="10.5" customHeight="1" x14ac:dyDescent="0.25">
      <c r="A4257" s="28">
        <v>46260</v>
      </c>
      <c r="B4257" s="29">
        <f t="shared" si="462"/>
        <v>2026</v>
      </c>
      <c r="C4257" s="29">
        <f t="shared" si="463"/>
        <v>8</v>
      </c>
      <c r="D4257" s="29" t="str">
        <f t="shared" si="464"/>
        <v>Ağustos</v>
      </c>
      <c r="E4257" s="29">
        <f t="shared" si="465"/>
        <v>3</v>
      </c>
      <c r="F4257" s="29">
        <f t="shared" si="466"/>
        <v>35</v>
      </c>
      <c r="G4257" s="29">
        <f t="shared" si="467"/>
        <v>3</v>
      </c>
      <c r="H4257" s="29" t="str">
        <f t="shared" si="468"/>
        <v>Çarşamba</v>
      </c>
    </row>
    <row r="4258" spans="1:8" ht="10.5" customHeight="1" x14ac:dyDescent="0.25">
      <c r="A4258" s="28">
        <v>46261</v>
      </c>
      <c r="B4258" s="29">
        <f t="shared" si="462"/>
        <v>2026</v>
      </c>
      <c r="C4258" s="29">
        <f t="shared" si="463"/>
        <v>8</v>
      </c>
      <c r="D4258" s="29" t="str">
        <f t="shared" si="464"/>
        <v>Ağustos</v>
      </c>
      <c r="E4258" s="29">
        <f t="shared" si="465"/>
        <v>3</v>
      </c>
      <c r="F4258" s="29">
        <f t="shared" si="466"/>
        <v>35</v>
      </c>
      <c r="G4258" s="29">
        <f t="shared" si="467"/>
        <v>4</v>
      </c>
      <c r="H4258" s="29" t="str">
        <f t="shared" si="468"/>
        <v>Perşembe</v>
      </c>
    </row>
    <row r="4259" spans="1:8" ht="10.5" customHeight="1" x14ac:dyDescent="0.25">
      <c r="A4259" s="28">
        <v>46262</v>
      </c>
      <c r="B4259" s="29">
        <f t="shared" si="462"/>
        <v>2026</v>
      </c>
      <c r="C4259" s="29">
        <f t="shared" si="463"/>
        <v>8</v>
      </c>
      <c r="D4259" s="29" t="str">
        <f t="shared" si="464"/>
        <v>Ağustos</v>
      </c>
      <c r="E4259" s="29">
        <f t="shared" si="465"/>
        <v>3</v>
      </c>
      <c r="F4259" s="29">
        <f t="shared" si="466"/>
        <v>35</v>
      </c>
      <c r="G4259" s="29">
        <f t="shared" si="467"/>
        <v>5</v>
      </c>
      <c r="H4259" s="29" t="str">
        <f t="shared" si="468"/>
        <v>Cuma</v>
      </c>
    </row>
    <row r="4260" spans="1:8" ht="10.5" customHeight="1" x14ac:dyDescent="0.25">
      <c r="A4260" s="28">
        <v>46263</v>
      </c>
      <c r="B4260" s="29">
        <f t="shared" si="462"/>
        <v>2026</v>
      </c>
      <c r="C4260" s="29">
        <f t="shared" si="463"/>
        <v>8</v>
      </c>
      <c r="D4260" s="29" t="str">
        <f t="shared" si="464"/>
        <v>Ağustos</v>
      </c>
      <c r="E4260" s="29">
        <f t="shared" si="465"/>
        <v>3</v>
      </c>
      <c r="F4260" s="29">
        <f t="shared" si="466"/>
        <v>35</v>
      </c>
      <c r="G4260" s="29">
        <f t="shared" si="467"/>
        <v>6</v>
      </c>
      <c r="H4260" s="29" t="str">
        <f t="shared" si="468"/>
        <v>Cumartesi</v>
      </c>
    </row>
    <row r="4261" spans="1:8" ht="10.5" customHeight="1" x14ac:dyDescent="0.25">
      <c r="A4261" s="28">
        <v>46264</v>
      </c>
      <c r="B4261" s="29">
        <f t="shared" si="462"/>
        <v>2026</v>
      </c>
      <c r="C4261" s="29">
        <f t="shared" si="463"/>
        <v>8</v>
      </c>
      <c r="D4261" s="29" t="str">
        <f t="shared" si="464"/>
        <v>Ağustos</v>
      </c>
      <c r="E4261" s="29">
        <f t="shared" si="465"/>
        <v>3</v>
      </c>
      <c r="F4261" s="29">
        <f t="shared" si="466"/>
        <v>35</v>
      </c>
      <c r="G4261" s="29">
        <f t="shared" si="467"/>
        <v>7</v>
      </c>
      <c r="H4261" s="29" t="str">
        <f t="shared" si="468"/>
        <v>Pazar</v>
      </c>
    </row>
    <row r="4262" spans="1:8" ht="10.5" customHeight="1" x14ac:dyDescent="0.25">
      <c r="A4262" s="28">
        <v>46265</v>
      </c>
      <c r="B4262" s="29">
        <f t="shared" si="462"/>
        <v>2026</v>
      </c>
      <c r="C4262" s="29">
        <f t="shared" si="463"/>
        <v>8</v>
      </c>
      <c r="D4262" s="29" t="str">
        <f t="shared" si="464"/>
        <v>Ağustos</v>
      </c>
      <c r="E4262" s="29">
        <f t="shared" si="465"/>
        <v>3</v>
      </c>
      <c r="F4262" s="29">
        <f t="shared" si="466"/>
        <v>36</v>
      </c>
      <c r="G4262" s="29">
        <f t="shared" si="467"/>
        <v>1</v>
      </c>
      <c r="H4262" s="29" t="str">
        <f t="shared" si="468"/>
        <v>Pazartesi</v>
      </c>
    </row>
    <row r="4263" spans="1:8" ht="10.5" customHeight="1" x14ac:dyDescent="0.25">
      <c r="A4263" s="28">
        <v>46266</v>
      </c>
      <c r="B4263" s="29">
        <f t="shared" si="462"/>
        <v>2026</v>
      </c>
      <c r="C4263" s="29">
        <f t="shared" si="463"/>
        <v>9</v>
      </c>
      <c r="D4263" s="29" t="str">
        <f t="shared" si="464"/>
        <v>Eylül</v>
      </c>
      <c r="E4263" s="29">
        <f t="shared" si="465"/>
        <v>3</v>
      </c>
      <c r="F4263" s="29">
        <f t="shared" si="466"/>
        <v>36</v>
      </c>
      <c r="G4263" s="29">
        <f t="shared" si="467"/>
        <v>2</v>
      </c>
      <c r="H4263" s="29" t="str">
        <f t="shared" si="468"/>
        <v>Salı</v>
      </c>
    </row>
    <row r="4264" spans="1:8" ht="10.5" customHeight="1" x14ac:dyDescent="0.25">
      <c r="A4264" s="28">
        <v>46267</v>
      </c>
      <c r="B4264" s="29">
        <f t="shared" si="462"/>
        <v>2026</v>
      </c>
      <c r="C4264" s="29">
        <f t="shared" si="463"/>
        <v>9</v>
      </c>
      <c r="D4264" s="29" t="str">
        <f t="shared" si="464"/>
        <v>Eylül</v>
      </c>
      <c r="E4264" s="29">
        <f t="shared" si="465"/>
        <v>3</v>
      </c>
      <c r="F4264" s="29">
        <f t="shared" si="466"/>
        <v>36</v>
      </c>
      <c r="G4264" s="29">
        <f t="shared" si="467"/>
        <v>3</v>
      </c>
      <c r="H4264" s="29" t="str">
        <f t="shared" si="468"/>
        <v>Çarşamba</v>
      </c>
    </row>
    <row r="4265" spans="1:8" ht="10.5" customHeight="1" x14ac:dyDescent="0.25">
      <c r="A4265" s="28">
        <v>46268</v>
      </c>
      <c r="B4265" s="29">
        <f t="shared" si="462"/>
        <v>2026</v>
      </c>
      <c r="C4265" s="29">
        <f t="shared" si="463"/>
        <v>9</v>
      </c>
      <c r="D4265" s="29" t="str">
        <f t="shared" si="464"/>
        <v>Eylül</v>
      </c>
      <c r="E4265" s="29">
        <f t="shared" si="465"/>
        <v>3</v>
      </c>
      <c r="F4265" s="29">
        <f t="shared" si="466"/>
        <v>36</v>
      </c>
      <c r="G4265" s="29">
        <f t="shared" si="467"/>
        <v>4</v>
      </c>
      <c r="H4265" s="29" t="str">
        <f t="shared" si="468"/>
        <v>Perşembe</v>
      </c>
    </row>
    <row r="4266" spans="1:8" ht="10.5" customHeight="1" x14ac:dyDescent="0.25">
      <c r="A4266" s="28">
        <v>46269</v>
      </c>
      <c r="B4266" s="29">
        <f t="shared" si="462"/>
        <v>2026</v>
      </c>
      <c r="C4266" s="29">
        <f t="shared" si="463"/>
        <v>9</v>
      </c>
      <c r="D4266" s="29" t="str">
        <f t="shared" si="464"/>
        <v>Eylül</v>
      </c>
      <c r="E4266" s="29">
        <f t="shared" si="465"/>
        <v>3</v>
      </c>
      <c r="F4266" s="29">
        <f t="shared" si="466"/>
        <v>36</v>
      </c>
      <c r="G4266" s="29">
        <f t="shared" si="467"/>
        <v>5</v>
      </c>
      <c r="H4266" s="29" t="str">
        <f t="shared" si="468"/>
        <v>Cuma</v>
      </c>
    </row>
    <row r="4267" spans="1:8" ht="10.5" customHeight="1" x14ac:dyDescent="0.25">
      <c r="A4267" s="28">
        <v>46270</v>
      </c>
      <c r="B4267" s="29">
        <f t="shared" si="462"/>
        <v>2026</v>
      </c>
      <c r="C4267" s="29">
        <f t="shared" si="463"/>
        <v>9</v>
      </c>
      <c r="D4267" s="29" t="str">
        <f t="shared" si="464"/>
        <v>Eylül</v>
      </c>
      <c r="E4267" s="29">
        <f t="shared" si="465"/>
        <v>3</v>
      </c>
      <c r="F4267" s="29">
        <f t="shared" si="466"/>
        <v>36</v>
      </c>
      <c r="G4267" s="29">
        <f t="shared" si="467"/>
        <v>6</v>
      </c>
      <c r="H4267" s="29" t="str">
        <f t="shared" si="468"/>
        <v>Cumartesi</v>
      </c>
    </row>
    <row r="4268" spans="1:8" ht="10.5" customHeight="1" x14ac:dyDescent="0.25">
      <c r="A4268" s="28">
        <v>46271</v>
      </c>
      <c r="B4268" s="29">
        <f t="shared" si="462"/>
        <v>2026</v>
      </c>
      <c r="C4268" s="29">
        <f t="shared" si="463"/>
        <v>9</v>
      </c>
      <c r="D4268" s="29" t="str">
        <f t="shared" si="464"/>
        <v>Eylül</v>
      </c>
      <c r="E4268" s="29">
        <f t="shared" si="465"/>
        <v>3</v>
      </c>
      <c r="F4268" s="29">
        <f t="shared" si="466"/>
        <v>36</v>
      </c>
      <c r="G4268" s="29">
        <f t="shared" si="467"/>
        <v>7</v>
      </c>
      <c r="H4268" s="29" t="str">
        <f t="shared" si="468"/>
        <v>Pazar</v>
      </c>
    </row>
    <row r="4269" spans="1:8" ht="10.5" customHeight="1" x14ac:dyDescent="0.25">
      <c r="A4269" s="28">
        <v>46272</v>
      </c>
      <c r="B4269" s="29">
        <f t="shared" si="462"/>
        <v>2026</v>
      </c>
      <c r="C4269" s="29">
        <f t="shared" si="463"/>
        <v>9</v>
      </c>
      <c r="D4269" s="29" t="str">
        <f t="shared" si="464"/>
        <v>Eylül</v>
      </c>
      <c r="E4269" s="29">
        <f t="shared" si="465"/>
        <v>3</v>
      </c>
      <c r="F4269" s="29">
        <f t="shared" si="466"/>
        <v>37</v>
      </c>
      <c r="G4269" s="29">
        <f t="shared" si="467"/>
        <v>1</v>
      </c>
      <c r="H4269" s="29" t="str">
        <f t="shared" si="468"/>
        <v>Pazartesi</v>
      </c>
    </row>
    <row r="4270" spans="1:8" ht="10.5" customHeight="1" x14ac:dyDescent="0.25">
      <c r="A4270" s="28">
        <v>46273</v>
      </c>
      <c r="B4270" s="29">
        <f t="shared" si="462"/>
        <v>2026</v>
      </c>
      <c r="C4270" s="29">
        <f t="shared" si="463"/>
        <v>9</v>
      </c>
      <c r="D4270" s="29" t="str">
        <f t="shared" si="464"/>
        <v>Eylül</v>
      </c>
      <c r="E4270" s="29">
        <f t="shared" si="465"/>
        <v>3</v>
      </c>
      <c r="F4270" s="29">
        <f t="shared" si="466"/>
        <v>37</v>
      </c>
      <c r="G4270" s="29">
        <f t="shared" si="467"/>
        <v>2</v>
      </c>
      <c r="H4270" s="29" t="str">
        <f t="shared" si="468"/>
        <v>Salı</v>
      </c>
    </row>
    <row r="4271" spans="1:8" ht="10.5" customHeight="1" x14ac:dyDescent="0.25">
      <c r="A4271" s="28">
        <v>46274</v>
      </c>
      <c r="B4271" s="29">
        <f t="shared" si="462"/>
        <v>2026</v>
      </c>
      <c r="C4271" s="29">
        <f t="shared" si="463"/>
        <v>9</v>
      </c>
      <c r="D4271" s="29" t="str">
        <f t="shared" si="464"/>
        <v>Eylül</v>
      </c>
      <c r="E4271" s="29">
        <f t="shared" si="465"/>
        <v>3</v>
      </c>
      <c r="F4271" s="29">
        <f t="shared" si="466"/>
        <v>37</v>
      </c>
      <c r="G4271" s="29">
        <f t="shared" si="467"/>
        <v>3</v>
      </c>
      <c r="H4271" s="29" t="str">
        <f t="shared" si="468"/>
        <v>Çarşamba</v>
      </c>
    </row>
    <row r="4272" spans="1:8" ht="10.5" customHeight="1" x14ac:dyDescent="0.25">
      <c r="A4272" s="28">
        <v>46275</v>
      </c>
      <c r="B4272" s="29">
        <f t="shared" si="462"/>
        <v>2026</v>
      </c>
      <c r="C4272" s="29">
        <f t="shared" si="463"/>
        <v>9</v>
      </c>
      <c r="D4272" s="29" t="str">
        <f t="shared" si="464"/>
        <v>Eylül</v>
      </c>
      <c r="E4272" s="29">
        <f t="shared" si="465"/>
        <v>3</v>
      </c>
      <c r="F4272" s="29">
        <f t="shared" si="466"/>
        <v>37</v>
      </c>
      <c r="G4272" s="29">
        <f t="shared" si="467"/>
        <v>4</v>
      </c>
      <c r="H4272" s="29" t="str">
        <f t="shared" si="468"/>
        <v>Perşembe</v>
      </c>
    </row>
    <row r="4273" spans="1:8" ht="10.5" customHeight="1" x14ac:dyDescent="0.25">
      <c r="A4273" s="28">
        <v>46276</v>
      </c>
      <c r="B4273" s="29">
        <f t="shared" si="462"/>
        <v>2026</v>
      </c>
      <c r="C4273" s="29">
        <f t="shared" si="463"/>
        <v>9</v>
      </c>
      <c r="D4273" s="29" t="str">
        <f t="shared" si="464"/>
        <v>Eylül</v>
      </c>
      <c r="E4273" s="29">
        <f t="shared" si="465"/>
        <v>3</v>
      </c>
      <c r="F4273" s="29">
        <f t="shared" si="466"/>
        <v>37</v>
      </c>
      <c r="G4273" s="29">
        <f t="shared" si="467"/>
        <v>5</v>
      </c>
      <c r="H4273" s="29" t="str">
        <f t="shared" si="468"/>
        <v>Cuma</v>
      </c>
    </row>
    <row r="4274" spans="1:8" ht="10.5" customHeight="1" x14ac:dyDescent="0.25">
      <c r="A4274" s="28">
        <v>46277</v>
      </c>
      <c r="B4274" s="29">
        <f t="shared" si="462"/>
        <v>2026</v>
      </c>
      <c r="C4274" s="29">
        <f t="shared" si="463"/>
        <v>9</v>
      </c>
      <c r="D4274" s="29" t="str">
        <f t="shared" si="464"/>
        <v>Eylül</v>
      </c>
      <c r="E4274" s="29">
        <f t="shared" si="465"/>
        <v>3</v>
      </c>
      <c r="F4274" s="29">
        <f t="shared" si="466"/>
        <v>37</v>
      </c>
      <c r="G4274" s="29">
        <f t="shared" si="467"/>
        <v>6</v>
      </c>
      <c r="H4274" s="29" t="str">
        <f t="shared" si="468"/>
        <v>Cumartesi</v>
      </c>
    </row>
    <row r="4275" spans="1:8" ht="10.5" customHeight="1" x14ac:dyDescent="0.25">
      <c r="A4275" s="28">
        <v>46278</v>
      </c>
      <c r="B4275" s="29">
        <f t="shared" si="462"/>
        <v>2026</v>
      </c>
      <c r="C4275" s="29">
        <f t="shared" si="463"/>
        <v>9</v>
      </c>
      <c r="D4275" s="29" t="str">
        <f t="shared" si="464"/>
        <v>Eylül</v>
      </c>
      <c r="E4275" s="29">
        <f t="shared" si="465"/>
        <v>3</v>
      </c>
      <c r="F4275" s="29">
        <f t="shared" si="466"/>
        <v>37</v>
      </c>
      <c r="G4275" s="29">
        <f t="shared" si="467"/>
        <v>7</v>
      </c>
      <c r="H4275" s="29" t="str">
        <f t="shared" si="468"/>
        <v>Pazar</v>
      </c>
    </row>
    <row r="4276" spans="1:8" ht="10.5" customHeight="1" x14ac:dyDescent="0.25">
      <c r="A4276" s="28">
        <v>46279</v>
      </c>
      <c r="B4276" s="29">
        <f t="shared" si="462"/>
        <v>2026</v>
      </c>
      <c r="C4276" s="29">
        <f t="shared" si="463"/>
        <v>9</v>
      </c>
      <c r="D4276" s="29" t="str">
        <f t="shared" si="464"/>
        <v>Eylül</v>
      </c>
      <c r="E4276" s="29">
        <f t="shared" si="465"/>
        <v>3</v>
      </c>
      <c r="F4276" s="29">
        <f t="shared" si="466"/>
        <v>38</v>
      </c>
      <c r="G4276" s="29">
        <f t="shared" si="467"/>
        <v>1</v>
      </c>
      <c r="H4276" s="29" t="str">
        <f t="shared" si="468"/>
        <v>Pazartesi</v>
      </c>
    </row>
    <row r="4277" spans="1:8" ht="10.5" customHeight="1" x14ac:dyDescent="0.25">
      <c r="A4277" s="28">
        <v>46280</v>
      </c>
      <c r="B4277" s="29">
        <f t="shared" si="462"/>
        <v>2026</v>
      </c>
      <c r="C4277" s="29">
        <f t="shared" si="463"/>
        <v>9</v>
      </c>
      <c r="D4277" s="29" t="str">
        <f t="shared" si="464"/>
        <v>Eylül</v>
      </c>
      <c r="E4277" s="29">
        <f t="shared" si="465"/>
        <v>3</v>
      </c>
      <c r="F4277" s="29">
        <f t="shared" si="466"/>
        <v>38</v>
      </c>
      <c r="G4277" s="29">
        <f t="shared" si="467"/>
        <v>2</v>
      </c>
      <c r="H4277" s="29" t="str">
        <f t="shared" si="468"/>
        <v>Salı</v>
      </c>
    </row>
    <row r="4278" spans="1:8" ht="10.5" customHeight="1" x14ac:dyDescent="0.25">
      <c r="A4278" s="28">
        <v>46281</v>
      </c>
      <c r="B4278" s="29">
        <f t="shared" si="462"/>
        <v>2026</v>
      </c>
      <c r="C4278" s="29">
        <f t="shared" si="463"/>
        <v>9</v>
      </c>
      <c r="D4278" s="29" t="str">
        <f t="shared" si="464"/>
        <v>Eylül</v>
      </c>
      <c r="E4278" s="29">
        <f t="shared" si="465"/>
        <v>3</v>
      </c>
      <c r="F4278" s="29">
        <f t="shared" si="466"/>
        <v>38</v>
      </c>
      <c r="G4278" s="29">
        <f t="shared" si="467"/>
        <v>3</v>
      </c>
      <c r="H4278" s="29" t="str">
        <f t="shared" si="468"/>
        <v>Çarşamba</v>
      </c>
    </row>
    <row r="4279" spans="1:8" ht="10.5" customHeight="1" x14ac:dyDescent="0.25">
      <c r="A4279" s="28">
        <v>46282</v>
      </c>
      <c r="B4279" s="29">
        <f t="shared" si="462"/>
        <v>2026</v>
      </c>
      <c r="C4279" s="29">
        <f t="shared" si="463"/>
        <v>9</v>
      </c>
      <c r="D4279" s="29" t="str">
        <f t="shared" si="464"/>
        <v>Eylül</v>
      </c>
      <c r="E4279" s="29">
        <f t="shared" si="465"/>
        <v>3</v>
      </c>
      <c r="F4279" s="29">
        <f t="shared" si="466"/>
        <v>38</v>
      </c>
      <c r="G4279" s="29">
        <f t="shared" si="467"/>
        <v>4</v>
      </c>
      <c r="H4279" s="29" t="str">
        <f t="shared" si="468"/>
        <v>Perşembe</v>
      </c>
    </row>
    <row r="4280" spans="1:8" ht="10.5" customHeight="1" x14ac:dyDescent="0.25">
      <c r="A4280" s="28">
        <v>46283</v>
      </c>
      <c r="B4280" s="29">
        <f t="shared" si="462"/>
        <v>2026</v>
      </c>
      <c r="C4280" s="29">
        <f t="shared" si="463"/>
        <v>9</v>
      </c>
      <c r="D4280" s="29" t="str">
        <f t="shared" si="464"/>
        <v>Eylül</v>
      </c>
      <c r="E4280" s="29">
        <f t="shared" si="465"/>
        <v>3</v>
      </c>
      <c r="F4280" s="29">
        <f t="shared" si="466"/>
        <v>38</v>
      </c>
      <c r="G4280" s="29">
        <f t="shared" si="467"/>
        <v>5</v>
      </c>
      <c r="H4280" s="29" t="str">
        <f t="shared" si="468"/>
        <v>Cuma</v>
      </c>
    </row>
    <row r="4281" spans="1:8" ht="10.5" customHeight="1" x14ac:dyDescent="0.25">
      <c r="A4281" s="28">
        <v>46284</v>
      </c>
      <c r="B4281" s="29">
        <f t="shared" si="462"/>
        <v>2026</v>
      </c>
      <c r="C4281" s="29">
        <f t="shared" si="463"/>
        <v>9</v>
      </c>
      <c r="D4281" s="29" t="str">
        <f t="shared" si="464"/>
        <v>Eylül</v>
      </c>
      <c r="E4281" s="29">
        <f t="shared" si="465"/>
        <v>3</v>
      </c>
      <c r="F4281" s="29">
        <f t="shared" si="466"/>
        <v>38</v>
      </c>
      <c r="G4281" s="29">
        <f t="shared" si="467"/>
        <v>6</v>
      </c>
      <c r="H4281" s="29" t="str">
        <f t="shared" si="468"/>
        <v>Cumartesi</v>
      </c>
    </row>
    <row r="4282" spans="1:8" ht="10.5" customHeight="1" x14ac:dyDescent="0.25">
      <c r="A4282" s="28">
        <v>46285</v>
      </c>
      <c r="B4282" s="29">
        <f t="shared" si="462"/>
        <v>2026</v>
      </c>
      <c r="C4282" s="29">
        <f t="shared" si="463"/>
        <v>9</v>
      </c>
      <c r="D4282" s="29" t="str">
        <f t="shared" si="464"/>
        <v>Eylül</v>
      </c>
      <c r="E4282" s="29">
        <f t="shared" si="465"/>
        <v>3</v>
      </c>
      <c r="F4282" s="29">
        <f t="shared" si="466"/>
        <v>38</v>
      </c>
      <c r="G4282" s="29">
        <f t="shared" si="467"/>
        <v>7</v>
      </c>
      <c r="H4282" s="29" t="str">
        <f t="shared" si="468"/>
        <v>Pazar</v>
      </c>
    </row>
    <row r="4283" spans="1:8" ht="10.5" customHeight="1" x14ac:dyDescent="0.25">
      <c r="A4283" s="28">
        <v>46286</v>
      </c>
      <c r="B4283" s="29">
        <f t="shared" si="462"/>
        <v>2026</v>
      </c>
      <c r="C4283" s="29">
        <f t="shared" si="463"/>
        <v>9</v>
      </c>
      <c r="D4283" s="29" t="str">
        <f t="shared" si="464"/>
        <v>Eylül</v>
      </c>
      <c r="E4283" s="29">
        <f t="shared" si="465"/>
        <v>3</v>
      </c>
      <c r="F4283" s="29">
        <f t="shared" si="466"/>
        <v>39</v>
      </c>
      <c r="G4283" s="29">
        <f t="shared" si="467"/>
        <v>1</v>
      </c>
      <c r="H4283" s="29" t="str">
        <f t="shared" si="468"/>
        <v>Pazartesi</v>
      </c>
    </row>
    <row r="4284" spans="1:8" ht="10.5" customHeight="1" x14ac:dyDescent="0.25">
      <c r="A4284" s="28">
        <v>46287</v>
      </c>
      <c r="B4284" s="29">
        <f t="shared" si="462"/>
        <v>2026</v>
      </c>
      <c r="C4284" s="29">
        <f t="shared" si="463"/>
        <v>9</v>
      </c>
      <c r="D4284" s="29" t="str">
        <f t="shared" si="464"/>
        <v>Eylül</v>
      </c>
      <c r="E4284" s="29">
        <f t="shared" si="465"/>
        <v>3</v>
      </c>
      <c r="F4284" s="29">
        <f t="shared" si="466"/>
        <v>39</v>
      </c>
      <c r="G4284" s="29">
        <f t="shared" si="467"/>
        <v>2</v>
      </c>
      <c r="H4284" s="29" t="str">
        <f t="shared" si="468"/>
        <v>Salı</v>
      </c>
    </row>
    <row r="4285" spans="1:8" ht="10.5" customHeight="1" x14ac:dyDescent="0.25">
      <c r="A4285" s="28">
        <v>46288</v>
      </c>
      <c r="B4285" s="29">
        <f t="shared" si="462"/>
        <v>2026</v>
      </c>
      <c r="C4285" s="29">
        <f t="shared" si="463"/>
        <v>9</v>
      </c>
      <c r="D4285" s="29" t="str">
        <f t="shared" si="464"/>
        <v>Eylül</v>
      </c>
      <c r="E4285" s="29">
        <f t="shared" si="465"/>
        <v>3</v>
      </c>
      <c r="F4285" s="29">
        <f t="shared" si="466"/>
        <v>39</v>
      </c>
      <c r="G4285" s="29">
        <f t="shared" si="467"/>
        <v>3</v>
      </c>
      <c r="H4285" s="29" t="str">
        <f t="shared" si="468"/>
        <v>Çarşamba</v>
      </c>
    </row>
    <row r="4286" spans="1:8" ht="10.5" customHeight="1" x14ac:dyDescent="0.25">
      <c r="A4286" s="28">
        <v>46289</v>
      </c>
      <c r="B4286" s="29">
        <f t="shared" si="462"/>
        <v>2026</v>
      </c>
      <c r="C4286" s="29">
        <f t="shared" si="463"/>
        <v>9</v>
      </c>
      <c r="D4286" s="29" t="str">
        <f t="shared" si="464"/>
        <v>Eylül</v>
      </c>
      <c r="E4286" s="29">
        <f t="shared" si="465"/>
        <v>3</v>
      </c>
      <c r="F4286" s="29">
        <f t="shared" si="466"/>
        <v>39</v>
      </c>
      <c r="G4286" s="29">
        <f t="shared" si="467"/>
        <v>4</v>
      </c>
      <c r="H4286" s="29" t="str">
        <f t="shared" si="468"/>
        <v>Perşembe</v>
      </c>
    </row>
    <row r="4287" spans="1:8" ht="10.5" customHeight="1" x14ac:dyDescent="0.25">
      <c r="A4287" s="28">
        <v>46290</v>
      </c>
      <c r="B4287" s="29">
        <f t="shared" si="462"/>
        <v>2026</v>
      </c>
      <c r="C4287" s="29">
        <f t="shared" si="463"/>
        <v>9</v>
      </c>
      <c r="D4287" s="29" t="str">
        <f t="shared" si="464"/>
        <v>Eylül</v>
      </c>
      <c r="E4287" s="29">
        <f t="shared" si="465"/>
        <v>3</v>
      </c>
      <c r="F4287" s="29">
        <f t="shared" si="466"/>
        <v>39</v>
      </c>
      <c r="G4287" s="29">
        <f t="shared" si="467"/>
        <v>5</v>
      </c>
      <c r="H4287" s="29" t="str">
        <f t="shared" si="468"/>
        <v>Cuma</v>
      </c>
    </row>
    <row r="4288" spans="1:8" ht="10.5" customHeight="1" x14ac:dyDescent="0.25">
      <c r="A4288" s="28">
        <v>46291</v>
      </c>
      <c r="B4288" s="29">
        <f t="shared" si="462"/>
        <v>2026</v>
      </c>
      <c r="C4288" s="29">
        <f t="shared" si="463"/>
        <v>9</v>
      </c>
      <c r="D4288" s="29" t="str">
        <f t="shared" si="464"/>
        <v>Eylül</v>
      </c>
      <c r="E4288" s="29">
        <f t="shared" si="465"/>
        <v>3</v>
      </c>
      <c r="F4288" s="29">
        <f t="shared" si="466"/>
        <v>39</v>
      </c>
      <c r="G4288" s="29">
        <f t="shared" si="467"/>
        <v>6</v>
      </c>
      <c r="H4288" s="29" t="str">
        <f t="shared" si="468"/>
        <v>Cumartesi</v>
      </c>
    </row>
    <row r="4289" spans="1:8" ht="10.5" customHeight="1" x14ac:dyDescent="0.25">
      <c r="A4289" s="28">
        <v>46292</v>
      </c>
      <c r="B4289" s="29">
        <f t="shared" si="462"/>
        <v>2026</v>
      </c>
      <c r="C4289" s="29">
        <f t="shared" si="463"/>
        <v>9</v>
      </c>
      <c r="D4289" s="29" t="str">
        <f t="shared" si="464"/>
        <v>Eylül</v>
      </c>
      <c r="E4289" s="29">
        <f t="shared" si="465"/>
        <v>3</v>
      </c>
      <c r="F4289" s="29">
        <f t="shared" si="466"/>
        <v>39</v>
      </c>
      <c r="G4289" s="29">
        <f t="shared" si="467"/>
        <v>7</v>
      </c>
      <c r="H4289" s="29" t="str">
        <f t="shared" si="468"/>
        <v>Pazar</v>
      </c>
    </row>
    <row r="4290" spans="1:8" ht="10.5" customHeight="1" x14ac:dyDescent="0.25">
      <c r="A4290" s="28">
        <v>46293</v>
      </c>
      <c r="B4290" s="29">
        <f t="shared" ref="B4290:B4353" si="469">IF(A4290="","",YEAR(A4290))</f>
        <v>2026</v>
      </c>
      <c r="C4290" s="29">
        <f t="shared" ref="C4290:C4353" si="470">IF(A4290="","",MONTH(A4290))</f>
        <v>9</v>
      </c>
      <c r="D4290" s="29" t="str">
        <f t="shared" ref="D4290:D4353" si="471">IF(A4290="","",CHOOSE(MONTH(A4290),"Ocak","Şubat","Mart","Nisan","Mayıs","Haziran","Temmuz","Ağustos","Eylül","Ekim","Kasım","Aralık"))</f>
        <v>Eylül</v>
      </c>
      <c r="E4290" s="29">
        <f t="shared" ref="E4290:E4353" si="472">IF(A4290="","",ROUNDUP(MONTH(A4290)/3,0))</f>
        <v>3</v>
      </c>
      <c r="F4290" s="29">
        <f t="shared" ref="F4290:F4353" si="473">IF(A4290="","",WEEKNUM(A4290,2))</f>
        <v>40</v>
      </c>
      <c r="G4290" s="29">
        <f t="shared" ref="G4290:G4353" si="474">IF(A4290="","",WEEKDAY(A4290,2))</f>
        <v>1</v>
      </c>
      <c r="H4290" s="29" t="str">
        <f t="shared" ref="H4290:H4353" si="475">IF(A4290="","",CHOOSE(WEEKDAY(A4290,2),"Pazartesi","Salı","Çarşamba","Perşembe","Cuma","Cumartesi","Pazar"))</f>
        <v>Pazartesi</v>
      </c>
    </row>
    <row r="4291" spans="1:8" ht="10.5" customHeight="1" x14ac:dyDescent="0.25">
      <c r="A4291" s="28">
        <v>46294</v>
      </c>
      <c r="B4291" s="29">
        <f t="shared" si="469"/>
        <v>2026</v>
      </c>
      <c r="C4291" s="29">
        <f t="shared" si="470"/>
        <v>9</v>
      </c>
      <c r="D4291" s="29" t="str">
        <f t="shared" si="471"/>
        <v>Eylül</v>
      </c>
      <c r="E4291" s="29">
        <f t="shared" si="472"/>
        <v>3</v>
      </c>
      <c r="F4291" s="29">
        <f t="shared" si="473"/>
        <v>40</v>
      </c>
      <c r="G4291" s="29">
        <f t="shared" si="474"/>
        <v>2</v>
      </c>
      <c r="H4291" s="29" t="str">
        <f t="shared" si="475"/>
        <v>Salı</v>
      </c>
    </row>
    <row r="4292" spans="1:8" ht="10.5" customHeight="1" x14ac:dyDescent="0.25">
      <c r="A4292" s="28">
        <v>46295</v>
      </c>
      <c r="B4292" s="29">
        <f t="shared" si="469"/>
        <v>2026</v>
      </c>
      <c r="C4292" s="29">
        <f t="shared" si="470"/>
        <v>9</v>
      </c>
      <c r="D4292" s="29" t="str">
        <f t="shared" si="471"/>
        <v>Eylül</v>
      </c>
      <c r="E4292" s="29">
        <f t="shared" si="472"/>
        <v>3</v>
      </c>
      <c r="F4292" s="29">
        <f t="shared" si="473"/>
        <v>40</v>
      </c>
      <c r="G4292" s="29">
        <f t="shared" si="474"/>
        <v>3</v>
      </c>
      <c r="H4292" s="29" t="str">
        <f t="shared" si="475"/>
        <v>Çarşamba</v>
      </c>
    </row>
    <row r="4293" spans="1:8" ht="10.5" customHeight="1" x14ac:dyDescent="0.25">
      <c r="A4293" s="28">
        <v>46296</v>
      </c>
      <c r="B4293" s="29">
        <f t="shared" si="469"/>
        <v>2026</v>
      </c>
      <c r="C4293" s="29">
        <f t="shared" si="470"/>
        <v>10</v>
      </c>
      <c r="D4293" s="29" t="str">
        <f t="shared" si="471"/>
        <v>Ekim</v>
      </c>
      <c r="E4293" s="29">
        <f t="shared" si="472"/>
        <v>4</v>
      </c>
      <c r="F4293" s="29">
        <f t="shared" si="473"/>
        <v>40</v>
      </c>
      <c r="G4293" s="29">
        <f t="shared" si="474"/>
        <v>4</v>
      </c>
      <c r="H4293" s="29" t="str">
        <f t="shared" si="475"/>
        <v>Perşembe</v>
      </c>
    </row>
    <row r="4294" spans="1:8" ht="10.5" customHeight="1" x14ac:dyDescent="0.25">
      <c r="A4294" s="28">
        <v>46297</v>
      </c>
      <c r="B4294" s="29">
        <f t="shared" si="469"/>
        <v>2026</v>
      </c>
      <c r="C4294" s="29">
        <f t="shared" si="470"/>
        <v>10</v>
      </c>
      <c r="D4294" s="29" t="str">
        <f t="shared" si="471"/>
        <v>Ekim</v>
      </c>
      <c r="E4294" s="29">
        <f t="shared" si="472"/>
        <v>4</v>
      </c>
      <c r="F4294" s="29">
        <f t="shared" si="473"/>
        <v>40</v>
      </c>
      <c r="G4294" s="29">
        <f t="shared" si="474"/>
        <v>5</v>
      </c>
      <c r="H4294" s="29" t="str">
        <f t="shared" si="475"/>
        <v>Cuma</v>
      </c>
    </row>
    <row r="4295" spans="1:8" ht="10.5" customHeight="1" x14ac:dyDescent="0.25">
      <c r="A4295" s="28">
        <v>46298</v>
      </c>
      <c r="B4295" s="29">
        <f t="shared" si="469"/>
        <v>2026</v>
      </c>
      <c r="C4295" s="29">
        <f t="shared" si="470"/>
        <v>10</v>
      </c>
      <c r="D4295" s="29" t="str">
        <f t="shared" si="471"/>
        <v>Ekim</v>
      </c>
      <c r="E4295" s="29">
        <f t="shared" si="472"/>
        <v>4</v>
      </c>
      <c r="F4295" s="29">
        <f t="shared" si="473"/>
        <v>40</v>
      </c>
      <c r="G4295" s="29">
        <f t="shared" si="474"/>
        <v>6</v>
      </c>
      <c r="H4295" s="29" t="str">
        <f t="shared" si="475"/>
        <v>Cumartesi</v>
      </c>
    </row>
    <row r="4296" spans="1:8" ht="10.5" customHeight="1" x14ac:dyDescent="0.25">
      <c r="A4296" s="28">
        <v>46299</v>
      </c>
      <c r="B4296" s="29">
        <f t="shared" si="469"/>
        <v>2026</v>
      </c>
      <c r="C4296" s="29">
        <f t="shared" si="470"/>
        <v>10</v>
      </c>
      <c r="D4296" s="29" t="str">
        <f t="shared" si="471"/>
        <v>Ekim</v>
      </c>
      <c r="E4296" s="29">
        <f t="shared" si="472"/>
        <v>4</v>
      </c>
      <c r="F4296" s="29">
        <f t="shared" si="473"/>
        <v>40</v>
      </c>
      <c r="G4296" s="29">
        <f t="shared" si="474"/>
        <v>7</v>
      </c>
      <c r="H4296" s="29" t="str">
        <f t="shared" si="475"/>
        <v>Pazar</v>
      </c>
    </row>
    <row r="4297" spans="1:8" ht="10.5" customHeight="1" x14ac:dyDescent="0.25">
      <c r="A4297" s="28">
        <v>46300</v>
      </c>
      <c r="B4297" s="29">
        <f t="shared" si="469"/>
        <v>2026</v>
      </c>
      <c r="C4297" s="29">
        <f t="shared" si="470"/>
        <v>10</v>
      </c>
      <c r="D4297" s="29" t="str">
        <f t="shared" si="471"/>
        <v>Ekim</v>
      </c>
      <c r="E4297" s="29">
        <f t="shared" si="472"/>
        <v>4</v>
      </c>
      <c r="F4297" s="29">
        <f t="shared" si="473"/>
        <v>41</v>
      </c>
      <c r="G4297" s="29">
        <f t="shared" si="474"/>
        <v>1</v>
      </c>
      <c r="H4297" s="29" t="str">
        <f t="shared" si="475"/>
        <v>Pazartesi</v>
      </c>
    </row>
    <row r="4298" spans="1:8" ht="10.5" customHeight="1" x14ac:dyDescent="0.25">
      <c r="A4298" s="28">
        <v>46301</v>
      </c>
      <c r="B4298" s="29">
        <f t="shared" si="469"/>
        <v>2026</v>
      </c>
      <c r="C4298" s="29">
        <f t="shared" si="470"/>
        <v>10</v>
      </c>
      <c r="D4298" s="29" t="str">
        <f t="shared" si="471"/>
        <v>Ekim</v>
      </c>
      <c r="E4298" s="29">
        <f t="shared" si="472"/>
        <v>4</v>
      </c>
      <c r="F4298" s="29">
        <f t="shared" si="473"/>
        <v>41</v>
      </c>
      <c r="G4298" s="29">
        <f t="shared" si="474"/>
        <v>2</v>
      </c>
      <c r="H4298" s="29" t="str">
        <f t="shared" si="475"/>
        <v>Salı</v>
      </c>
    </row>
    <row r="4299" spans="1:8" ht="10.5" customHeight="1" x14ac:dyDescent="0.25">
      <c r="A4299" s="28">
        <v>46302</v>
      </c>
      <c r="B4299" s="29">
        <f t="shared" si="469"/>
        <v>2026</v>
      </c>
      <c r="C4299" s="29">
        <f t="shared" si="470"/>
        <v>10</v>
      </c>
      <c r="D4299" s="29" t="str">
        <f t="shared" si="471"/>
        <v>Ekim</v>
      </c>
      <c r="E4299" s="29">
        <f t="shared" si="472"/>
        <v>4</v>
      </c>
      <c r="F4299" s="29">
        <f t="shared" si="473"/>
        <v>41</v>
      </c>
      <c r="G4299" s="29">
        <f t="shared" si="474"/>
        <v>3</v>
      </c>
      <c r="H4299" s="29" t="str">
        <f t="shared" si="475"/>
        <v>Çarşamba</v>
      </c>
    </row>
    <row r="4300" spans="1:8" ht="10.5" customHeight="1" x14ac:dyDescent="0.25">
      <c r="A4300" s="28">
        <v>46303</v>
      </c>
      <c r="B4300" s="29">
        <f t="shared" si="469"/>
        <v>2026</v>
      </c>
      <c r="C4300" s="29">
        <f t="shared" si="470"/>
        <v>10</v>
      </c>
      <c r="D4300" s="29" t="str">
        <f t="shared" si="471"/>
        <v>Ekim</v>
      </c>
      <c r="E4300" s="29">
        <f t="shared" si="472"/>
        <v>4</v>
      </c>
      <c r="F4300" s="29">
        <f t="shared" si="473"/>
        <v>41</v>
      </c>
      <c r="G4300" s="29">
        <f t="shared" si="474"/>
        <v>4</v>
      </c>
      <c r="H4300" s="29" t="str">
        <f t="shared" si="475"/>
        <v>Perşembe</v>
      </c>
    </row>
    <row r="4301" spans="1:8" ht="10.5" customHeight="1" x14ac:dyDescent="0.25">
      <c r="A4301" s="28">
        <v>46304</v>
      </c>
      <c r="B4301" s="29">
        <f t="shared" si="469"/>
        <v>2026</v>
      </c>
      <c r="C4301" s="29">
        <f t="shared" si="470"/>
        <v>10</v>
      </c>
      <c r="D4301" s="29" t="str">
        <f t="shared" si="471"/>
        <v>Ekim</v>
      </c>
      <c r="E4301" s="29">
        <f t="shared" si="472"/>
        <v>4</v>
      </c>
      <c r="F4301" s="29">
        <f t="shared" si="473"/>
        <v>41</v>
      </c>
      <c r="G4301" s="29">
        <f t="shared" si="474"/>
        <v>5</v>
      </c>
      <c r="H4301" s="29" t="str">
        <f t="shared" si="475"/>
        <v>Cuma</v>
      </c>
    </row>
    <row r="4302" spans="1:8" ht="10.5" customHeight="1" x14ac:dyDescent="0.25">
      <c r="A4302" s="28">
        <v>46305</v>
      </c>
      <c r="B4302" s="29">
        <f t="shared" si="469"/>
        <v>2026</v>
      </c>
      <c r="C4302" s="29">
        <f t="shared" si="470"/>
        <v>10</v>
      </c>
      <c r="D4302" s="29" t="str">
        <f t="shared" si="471"/>
        <v>Ekim</v>
      </c>
      <c r="E4302" s="29">
        <f t="shared" si="472"/>
        <v>4</v>
      </c>
      <c r="F4302" s="29">
        <f t="shared" si="473"/>
        <v>41</v>
      </c>
      <c r="G4302" s="29">
        <f t="shared" si="474"/>
        <v>6</v>
      </c>
      <c r="H4302" s="29" t="str">
        <f t="shared" si="475"/>
        <v>Cumartesi</v>
      </c>
    </row>
    <row r="4303" spans="1:8" ht="10.5" customHeight="1" x14ac:dyDescent="0.25">
      <c r="A4303" s="28">
        <v>46306</v>
      </c>
      <c r="B4303" s="29">
        <f t="shared" si="469"/>
        <v>2026</v>
      </c>
      <c r="C4303" s="29">
        <f t="shared" si="470"/>
        <v>10</v>
      </c>
      <c r="D4303" s="29" t="str">
        <f t="shared" si="471"/>
        <v>Ekim</v>
      </c>
      <c r="E4303" s="29">
        <f t="shared" si="472"/>
        <v>4</v>
      </c>
      <c r="F4303" s="29">
        <f t="shared" si="473"/>
        <v>41</v>
      </c>
      <c r="G4303" s="29">
        <f t="shared" si="474"/>
        <v>7</v>
      </c>
      <c r="H4303" s="29" t="str">
        <f t="shared" si="475"/>
        <v>Pazar</v>
      </c>
    </row>
    <row r="4304" spans="1:8" ht="10.5" customHeight="1" x14ac:dyDescent="0.25">
      <c r="A4304" s="28">
        <v>46307</v>
      </c>
      <c r="B4304" s="29">
        <f t="shared" si="469"/>
        <v>2026</v>
      </c>
      <c r="C4304" s="29">
        <f t="shared" si="470"/>
        <v>10</v>
      </c>
      <c r="D4304" s="29" t="str">
        <f t="shared" si="471"/>
        <v>Ekim</v>
      </c>
      <c r="E4304" s="29">
        <f t="shared" si="472"/>
        <v>4</v>
      </c>
      <c r="F4304" s="29">
        <f t="shared" si="473"/>
        <v>42</v>
      </c>
      <c r="G4304" s="29">
        <f t="shared" si="474"/>
        <v>1</v>
      </c>
      <c r="H4304" s="29" t="str">
        <f t="shared" si="475"/>
        <v>Pazartesi</v>
      </c>
    </row>
    <row r="4305" spans="1:8" ht="10.5" customHeight="1" x14ac:dyDescent="0.25">
      <c r="A4305" s="28">
        <v>46308</v>
      </c>
      <c r="B4305" s="29">
        <f t="shared" si="469"/>
        <v>2026</v>
      </c>
      <c r="C4305" s="29">
        <f t="shared" si="470"/>
        <v>10</v>
      </c>
      <c r="D4305" s="29" t="str">
        <f t="shared" si="471"/>
        <v>Ekim</v>
      </c>
      <c r="E4305" s="29">
        <f t="shared" si="472"/>
        <v>4</v>
      </c>
      <c r="F4305" s="29">
        <f t="shared" si="473"/>
        <v>42</v>
      </c>
      <c r="G4305" s="29">
        <f t="shared" si="474"/>
        <v>2</v>
      </c>
      <c r="H4305" s="29" t="str">
        <f t="shared" si="475"/>
        <v>Salı</v>
      </c>
    </row>
    <row r="4306" spans="1:8" ht="10.5" customHeight="1" x14ac:dyDescent="0.25">
      <c r="A4306" s="28">
        <v>46309</v>
      </c>
      <c r="B4306" s="29">
        <f t="shared" si="469"/>
        <v>2026</v>
      </c>
      <c r="C4306" s="29">
        <f t="shared" si="470"/>
        <v>10</v>
      </c>
      <c r="D4306" s="29" t="str">
        <f t="shared" si="471"/>
        <v>Ekim</v>
      </c>
      <c r="E4306" s="29">
        <f t="shared" si="472"/>
        <v>4</v>
      </c>
      <c r="F4306" s="29">
        <f t="shared" si="473"/>
        <v>42</v>
      </c>
      <c r="G4306" s="29">
        <f t="shared" si="474"/>
        <v>3</v>
      </c>
      <c r="H4306" s="29" t="str">
        <f t="shared" si="475"/>
        <v>Çarşamba</v>
      </c>
    </row>
    <row r="4307" spans="1:8" ht="10.5" customHeight="1" x14ac:dyDescent="0.25">
      <c r="A4307" s="28">
        <v>46310</v>
      </c>
      <c r="B4307" s="29">
        <f t="shared" si="469"/>
        <v>2026</v>
      </c>
      <c r="C4307" s="29">
        <f t="shared" si="470"/>
        <v>10</v>
      </c>
      <c r="D4307" s="29" t="str">
        <f t="shared" si="471"/>
        <v>Ekim</v>
      </c>
      <c r="E4307" s="29">
        <f t="shared" si="472"/>
        <v>4</v>
      </c>
      <c r="F4307" s="29">
        <f t="shared" si="473"/>
        <v>42</v>
      </c>
      <c r="G4307" s="29">
        <f t="shared" si="474"/>
        <v>4</v>
      </c>
      <c r="H4307" s="29" t="str">
        <f t="shared" si="475"/>
        <v>Perşembe</v>
      </c>
    </row>
    <row r="4308" spans="1:8" ht="10.5" customHeight="1" x14ac:dyDescent="0.25">
      <c r="A4308" s="28">
        <v>46311</v>
      </c>
      <c r="B4308" s="29">
        <f t="shared" si="469"/>
        <v>2026</v>
      </c>
      <c r="C4308" s="29">
        <f t="shared" si="470"/>
        <v>10</v>
      </c>
      <c r="D4308" s="29" t="str">
        <f t="shared" si="471"/>
        <v>Ekim</v>
      </c>
      <c r="E4308" s="29">
        <f t="shared" si="472"/>
        <v>4</v>
      </c>
      <c r="F4308" s="29">
        <f t="shared" si="473"/>
        <v>42</v>
      </c>
      <c r="G4308" s="29">
        <f t="shared" si="474"/>
        <v>5</v>
      </c>
      <c r="H4308" s="29" t="str">
        <f t="shared" si="475"/>
        <v>Cuma</v>
      </c>
    </row>
    <row r="4309" spans="1:8" ht="10.5" customHeight="1" x14ac:dyDescent="0.25">
      <c r="A4309" s="28">
        <v>46312</v>
      </c>
      <c r="B4309" s="29">
        <f t="shared" si="469"/>
        <v>2026</v>
      </c>
      <c r="C4309" s="29">
        <f t="shared" si="470"/>
        <v>10</v>
      </c>
      <c r="D4309" s="29" t="str">
        <f t="shared" si="471"/>
        <v>Ekim</v>
      </c>
      <c r="E4309" s="29">
        <f t="shared" si="472"/>
        <v>4</v>
      </c>
      <c r="F4309" s="29">
        <f t="shared" si="473"/>
        <v>42</v>
      </c>
      <c r="G4309" s="29">
        <f t="shared" si="474"/>
        <v>6</v>
      </c>
      <c r="H4309" s="29" t="str">
        <f t="shared" si="475"/>
        <v>Cumartesi</v>
      </c>
    </row>
    <row r="4310" spans="1:8" ht="10.5" customHeight="1" x14ac:dyDescent="0.25">
      <c r="A4310" s="28">
        <v>46313</v>
      </c>
      <c r="B4310" s="29">
        <f t="shared" si="469"/>
        <v>2026</v>
      </c>
      <c r="C4310" s="29">
        <f t="shared" si="470"/>
        <v>10</v>
      </c>
      <c r="D4310" s="29" t="str">
        <f t="shared" si="471"/>
        <v>Ekim</v>
      </c>
      <c r="E4310" s="29">
        <f t="shared" si="472"/>
        <v>4</v>
      </c>
      <c r="F4310" s="29">
        <f t="shared" si="473"/>
        <v>42</v>
      </c>
      <c r="G4310" s="29">
        <f t="shared" si="474"/>
        <v>7</v>
      </c>
      <c r="H4310" s="29" t="str">
        <f t="shared" si="475"/>
        <v>Pazar</v>
      </c>
    </row>
    <row r="4311" spans="1:8" ht="10.5" customHeight="1" x14ac:dyDescent="0.25">
      <c r="A4311" s="28">
        <v>46314</v>
      </c>
      <c r="B4311" s="29">
        <f t="shared" si="469"/>
        <v>2026</v>
      </c>
      <c r="C4311" s="29">
        <f t="shared" si="470"/>
        <v>10</v>
      </c>
      <c r="D4311" s="29" t="str">
        <f t="shared" si="471"/>
        <v>Ekim</v>
      </c>
      <c r="E4311" s="29">
        <f t="shared" si="472"/>
        <v>4</v>
      </c>
      <c r="F4311" s="29">
        <f t="shared" si="473"/>
        <v>43</v>
      </c>
      <c r="G4311" s="29">
        <f t="shared" si="474"/>
        <v>1</v>
      </c>
      <c r="H4311" s="29" t="str">
        <f t="shared" si="475"/>
        <v>Pazartesi</v>
      </c>
    </row>
    <row r="4312" spans="1:8" ht="10.5" customHeight="1" x14ac:dyDescent="0.25">
      <c r="A4312" s="28">
        <v>46315</v>
      </c>
      <c r="B4312" s="29">
        <f t="shared" si="469"/>
        <v>2026</v>
      </c>
      <c r="C4312" s="29">
        <f t="shared" si="470"/>
        <v>10</v>
      </c>
      <c r="D4312" s="29" t="str">
        <f t="shared" si="471"/>
        <v>Ekim</v>
      </c>
      <c r="E4312" s="29">
        <f t="shared" si="472"/>
        <v>4</v>
      </c>
      <c r="F4312" s="29">
        <f t="shared" si="473"/>
        <v>43</v>
      </c>
      <c r="G4312" s="29">
        <f t="shared" si="474"/>
        <v>2</v>
      </c>
      <c r="H4312" s="29" t="str">
        <f t="shared" si="475"/>
        <v>Salı</v>
      </c>
    </row>
    <row r="4313" spans="1:8" ht="10.5" customHeight="1" x14ac:dyDescent="0.25">
      <c r="A4313" s="28">
        <v>46316</v>
      </c>
      <c r="B4313" s="29">
        <f t="shared" si="469"/>
        <v>2026</v>
      </c>
      <c r="C4313" s="29">
        <f t="shared" si="470"/>
        <v>10</v>
      </c>
      <c r="D4313" s="29" t="str">
        <f t="shared" si="471"/>
        <v>Ekim</v>
      </c>
      <c r="E4313" s="29">
        <f t="shared" si="472"/>
        <v>4</v>
      </c>
      <c r="F4313" s="29">
        <f t="shared" si="473"/>
        <v>43</v>
      </c>
      <c r="G4313" s="29">
        <f t="shared" si="474"/>
        <v>3</v>
      </c>
      <c r="H4313" s="29" t="str">
        <f t="shared" si="475"/>
        <v>Çarşamba</v>
      </c>
    </row>
    <row r="4314" spans="1:8" ht="10.5" customHeight="1" x14ac:dyDescent="0.25">
      <c r="A4314" s="28">
        <v>46317</v>
      </c>
      <c r="B4314" s="29">
        <f t="shared" si="469"/>
        <v>2026</v>
      </c>
      <c r="C4314" s="29">
        <f t="shared" si="470"/>
        <v>10</v>
      </c>
      <c r="D4314" s="29" t="str">
        <f t="shared" si="471"/>
        <v>Ekim</v>
      </c>
      <c r="E4314" s="29">
        <f t="shared" si="472"/>
        <v>4</v>
      </c>
      <c r="F4314" s="29">
        <f t="shared" si="473"/>
        <v>43</v>
      </c>
      <c r="G4314" s="29">
        <f t="shared" si="474"/>
        <v>4</v>
      </c>
      <c r="H4314" s="29" t="str">
        <f t="shared" si="475"/>
        <v>Perşembe</v>
      </c>
    </row>
    <row r="4315" spans="1:8" ht="10.5" customHeight="1" x14ac:dyDescent="0.25">
      <c r="A4315" s="28">
        <v>46318</v>
      </c>
      <c r="B4315" s="29">
        <f t="shared" si="469"/>
        <v>2026</v>
      </c>
      <c r="C4315" s="29">
        <f t="shared" si="470"/>
        <v>10</v>
      </c>
      <c r="D4315" s="29" t="str">
        <f t="shared" si="471"/>
        <v>Ekim</v>
      </c>
      <c r="E4315" s="29">
        <f t="shared" si="472"/>
        <v>4</v>
      </c>
      <c r="F4315" s="29">
        <f t="shared" si="473"/>
        <v>43</v>
      </c>
      <c r="G4315" s="29">
        <f t="shared" si="474"/>
        <v>5</v>
      </c>
      <c r="H4315" s="29" t="str">
        <f t="shared" si="475"/>
        <v>Cuma</v>
      </c>
    </row>
    <row r="4316" spans="1:8" ht="10.5" customHeight="1" x14ac:dyDescent="0.25">
      <c r="A4316" s="28">
        <v>46319</v>
      </c>
      <c r="B4316" s="29">
        <f t="shared" si="469"/>
        <v>2026</v>
      </c>
      <c r="C4316" s="29">
        <f t="shared" si="470"/>
        <v>10</v>
      </c>
      <c r="D4316" s="29" t="str">
        <f t="shared" si="471"/>
        <v>Ekim</v>
      </c>
      <c r="E4316" s="29">
        <f t="shared" si="472"/>
        <v>4</v>
      </c>
      <c r="F4316" s="29">
        <f t="shared" si="473"/>
        <v>43</v>
      </c>
      <c r="G4316" s="29">
        <f t="shared" si="474"/>
        <v>6</v>
      </c>
      <c r="H4316" s="29" t="str">
        <f t="shared" si="475"/>
        <v>Cumartesi</v>
      </c>
    </row>
    <row r="4317" spans="1:8" ht="10.5" customHeight="1" x14ac:dyDescent="0.25">
      <c r="A4317" s="28">
        <v>46320</v>
      </c>
      <c r="B4317" s="29">
        <f t="shared" si="469"/>
        <v>2026</v>
      </c>
      <c r="C4317" s="29">
        <f t="shared" si="470"/>
        <v>10</v>
      </c>
      <c r="D4317" s="29" t="str">
        <f t="shared" si="471"/>
        <v>Ekim</v>
      </c>
      <c r="E4317" s="29">
        <f t="shared" si="472"/>
        <v>4</v>
      </c>
      <c r="F4317" s="29">
        <f t="shared" si="473"/>
        <v>43</v>
      </c>
      <c r="G4317" s="29">
        <f t="shared" si="474"/>
        <v>7</v>
      </c>
      <c r="H4317" s="29" t="str">
        <f t="shared" si="475"/>
        <v>Pazar</v>
      </c>
    </row>
    <row r="4318" spans="1:8" ht="10.5" customHeight="1" x14ac:dyDescent="0.25">
      <c r="A4318" s="28">
        <v>46321</v>
      </c>
      <c r="B4318" s="29">
        <f t="shared" si="469"/>
        <v>2026</v>
      </c>
      <c r="C4318" s="29">
        <f t="shared" si="470"/>
        <v>10</v>
      </c>
      <c r="D4318" s="29" t="str">
        <f t="shared" si="471"/>
        <v>Ekim</v>
      </c>
      <c r="E4318" s="29">
        <f t="shared" si="472"/>
        <v>4</v>
      </c>
      <c r="F4318" s="29">
        <f t="shared" si="473"/>
        <v>44</v>
      </c>
      <c r="G4318" s="29">
        <f t="shared" si="474"/>
        <v>1</v>
      </c>
      <c r="H4318" s="29" t="str">
        <f t="shared" si="475"/>
        <v>Pazartesi</v>
      </c>
    </row>
    <row r="4319" spans="1:8" ht="10.5" customHeight="1" x14ac:dyDescent="0.25">
      <c r="A4319" s="28">
        <v>46322</v>
      </c>
      <c r="B4319" s="29">
        <f t="shared" si="469"/>
        <v>2026</v>
      </c>
      <c r="C4319" s="29">
        <f t="shared" si="470"/>
        <v>10</v>
      </c>
      <c r="D4319" s="29" t="str">
        <f t="shared" si="471"/>
        <v>Ekim</v>
      </c>
      <c r="E4319" s="29">
        <f t="shared" si="472"/>
        <v>4</v>
      </c>
      <c r="F4319" s="29">
        <f t="shared" si="473"/>
        <v>44</v>
      </c>
      <c r="G4319" s="29">
        <f t="shared" si="474"/>
        <v>2</v>
      </c>
      <c r="H4319" s="29" t="str">
        <f t="shared" si="475"/>
        <v>Salı</v>
      </c>
    </row>
    <row r="4320" spans="1:8" ht="10.5" customHeight="1" x14ac:dyDescent="0.25">
      <c r="A4320" s="28">
        <v>46323</v>
      </c>
      <c r="B4320" s="29">
        <f t="shared" si="469"/>
        <v>2026</v>
      </c>
      <c r="C4320" s="29">
        <f t="shared" si="470"/>
        <v>10</v>
      </c>
      <c r="D4320" s="29" t="str">
        <f t="shared" si="471"/>
        <v>Ekim</v>
      </c>
      <c r="E4320" s="29">
        <f t="shared" si="472"/>
        <v>4</v>
      </c>
      <c r="F4320" s="29">
        <f t="shared" si="473"/>
        <v>44</v>
      </c>
      <c r="G4320" s="29">
        <f t="shared" si="474"/>
        <v>3</v>
      </c>
      <c r="H4320" s="29" t="str">
        <f t="shared" si="475"/>
        <v>Çarşamba</v>
      </c>
    </row>
    <row r="4321" spans="1:8" ht="10.5" customHeight="1" x14ac:dyDescent="0.25">
      <c r="A4321" s="28">
        <v>46324</v>
      </c>
      <c r="B4321" s="29">
        <f t="shared" si="469"/>
        <v>2026</v>
      </c>
      <c r="C4321" s="29">
        <f t="shared" si="470"/>
        <v>10</v>
      </c>
      <c r="D4321" s="29" t="str">
        <f t="shared" si="471"/>
        <v>Ekim</v>
      </c>
      <c r="E4321" s="29">
        <f t="shared" si="472"/>
        <v>4</v>
      </c>
      <c r="F4321" s="29">
        <f t="shared" si="473"/>
        <v>44</v>
      </c>
      <c r="G4321" s="29">
        <f t="shared" si="474"/>
        <v>4</v>
      </c>
      <c r="H4321" s="29" t="str">
        <f t="shared" si="475"/>
        <v>Perşembe</v>
      </c>
    </row>
    <row r="4322" spans="1:8" ht="10.5" customHeight="1" x14ac:dyDescent="0.25">
      <c r="A4322" s="28">
        <v>46325</v>
      </c>
      <c r="B4322" s="29">
        <f t="shared" si="469"/>
        <v>2026</v>
      </c>
      <c r="C4322" s="29">
        <f t="shared" si="470"/>
        <v>10</v>
      </c>
      <c r="D4322" s="29" t="str">
        <f t="shared" si="471"/>
        <v>Ekim</v>
      </c>
      <c r="E4322" s="29">
        <f t="shared" si="472"/>
        <v>4</v>
      </c>
      <c r="F4322" s="29">
        <f t="shared" si="473"/>
        <v>44</v>
      </c>
      <c r="G4322" s="29">
        <f t="shared" si="474"/>
        <v>5</v>
      </c>
      <c r="H4322" s="29" t="str">
        <f t="shared" si="475"/>
        <v>Cuma</v>
      </c>
    </row>
    <row r="4323" spans="1:8" ht="10.5" customHeight="1" x14ac:dyDescent="0.25">
      <c r="A4323" s="28">
        <v>46326</v>
      </c>
      <c r="B4323" s="29">
        <f t="shared" si="469"/>
        <v>2026</v>
      </c>
      <c r="C4323" s="29">
        <f t="shared" si="470"/>
        <v>10</v>
      </c>
      <c r="D4323" s="29" t="str">
        <f t="shared" si="471"/>
        <v>Ekim</v>
      </c>
      <c r="E4323" s="29">
        <f t="shared" si="472"/>
        <v>4</v>
      </c>
      <c r="F4323" s="29">
        <f t="shared" si="473"/>
        <v>44</v>
      </c>
      <c r="G4323" s="29">
        <f t="shared" si="474"/>
        <v>6</v>
      </c>
      <c r="H4323" s="29" t="str">
        <f t="shared" si="475"/>
        <v>Cumartesi</v>
      </c>
    </row>
    <row r="4324" spans="1:8" ht="10.5" customHeight="1" x14ac:dyDescent="0.25">
      <c r="A4324" s="28">
        <v>46327</v>
      </c>
      <c r="B4324" s="29">
        <f t="shared" si="469"/>
        <v>2026</v>
      </c>
      <c r="C4324" s="29">
        <f t="shared" si="470"/>
        <v>11</v>
      </c>
      <c r="D4324" s="29" t="str">
        <f t="shared" si="471"/>
        <v>Kasım</v>
      </c>
      <c r="E4324" s="29">
        <f t="shared" si="472"/>
        <v>4</v>
      </c>
      <c r="F4324" s="29">
        <f t="shared" si="473"/>
        <v>44</v>
      </c>
      <c r="G4324" s="29">
        <f t="shared" si="474"/>
        <v>7</v>
      </c>
      <c r="H4324" s="29" t="str">
        <f t="shared" si="475"/>
        <v>Pazar</v>
      </c>
    </row>
    <row r="4325" spans="1:8" ht="10.5" customHeight="1" x14ac:dyDescent="0.25">
      <c r="A4325" s="28">
        <v>46328</v>
      </c>
      <c r="B4325" s="29">
        <f t="shared" si="469"/>
        <v>2026</v>
      </c>
      <c r="C4325" s="29">
        <f t="shared" si="470"/>
        <v>11</v>
      </c>
      <c r="D4325" s="29" t="str">
        <f t="shared" si="471"/>
        <v>Kasım</v>
      </c>
      <c r="E4325" s="29">
        <f t="shared" si="472"/>
        <v>4</v>
      </c>
      <c r="F4325" s="29">
        <f t="shared" si="473"/>
        <v>45</v>
      </c>
      <c r="G4325" s="29">
        <f t="shared" si="474"/>
        <v>1</v>
      </c>
      <c r="H4325" s="29" t="str">
        <f t="shared" si="475"/>
        <v>Pazartesi</v>
      </c>
    </row>
    <row r="4326" spans="1:8" ht="10.5" customHeight="1" x14ac:dyDescent="0.25">
      <c r="A4326" s="28">
        <v>46329</v>
      </c>
      <c r="B4326" s="29">
        <f t="shared" si="469"/>
        <v>2026</v>
      </c>
      <c r="C4326" s="29">
        <f t="shared" si="470"/>
        <v>11</v>
      </c>
      <c r="D4326" s="29" t="str">
        <f t="shared" si="471"/>
        <v>Kasım</v>
      </c>
      <c r="E4326" s="29">
        <f t="shared" si="472"/>
        <v>4</v>
      </c>
      <c r="F4326" s="29">
        <f t="shared" si="473"/>
        <v>45</v>
      </c>
      <c r="G4326" s="29">
        <f t="shared" si="474"/>
        <v>2</v>
      </c>
      <c r="H4326" s="29" t="str">
        <f t="shared" si="475"/>
        <v>Salı</v>
      </c>
    </row>
    <row r="4327" spans="1:8" ht="10.5" customHeight="1" x14ac:dyDescent="0.25">
      <c r="A4327" s="28">
        <v>46330</v>
      </c>
      <c r="B4327" s="29">
        <f t="shared" si="469"/>
        <v>2026</v>
      </c>
      <c r="C4327" s="29">
        <f t="shared" si="470"/>
        <v>11</v>
      </c>
      <c r="D4327" s="29" t="str">
        <f t="shared" si="471"/>
        <v>Kasım</v>
      </c>
      <c r="E4327" s="29">
        <f t="shared" si="472"/>
        <v>4</v>
      </c>
      <c r="F4327" s="29">
        <f t="shared" si="473"/>
        <v>45</v>
      </c>
      <c r="G4327" s="29">
        <f t="shared" si="474"/>
        <v>3</v>
      </c>
      <c r="H4327" s="29" t="str">
        <f t="shared" si="475"/>
        <v>Çarşamba</v>
      </c>
    </row>
    <row r="4328" spans="1:8" ht="10.5" customHeight="1" x14ac:dyDescent="0.25">
      <c r="A4328" s="28">
        <v>46331</v>
      </c>
      <c r="B4328" s="29">
        <f t="shared" si="469"/>
        <v>2026</v>
      </c>
      <c r="C4328" s="29">
        <f t="shared" si="470"/>
        <v>11</v>
      </c>
      <c r="D4328" s="29" t="str">
        <f t="shared" si="471"/>
        <v>Kasım</v>
      </c>
      <c r="E4328" s="29">
        <f t="shared" si="472"/>
        <v>4</v>
      </c>
      <c r="F4328" s="29">
        <f t="shared" si="473"/>
        <v>45</v>
      </c>
      <c r="G4328" s="29">
        <f t="shared" si="474"/>
        <v>4</v>
      </c>
      <c r="H4328" s="29" t="str">
        <f t="shared" si="475"/>
        <v>Perşembe</v>
      </c>
    </row>
    <row r="4329" spans="1:8" ht="10.5" customHeight="1" x14ac:dyDescent="0.25">
      <c r="A4329" s="28">
        <v>46332</v>
      </c>
      <c r="B4329" s="29">
        <f t="shared" si="469"/>
        <v>2026</v>
      </c>
      <c r="C4329" s="29">
        <f t="shared" si="470"/>
        <v>11</v>
      </c>
      <c r="D4329" s="29" t="str">
        <f t="shared" si="471"/>
        <v>Kasım</v>
      </c>
      <c r="E4329" s="29">
        <f t="shared" si="472"/>
        <v>4</v>
      </c>
      <c r="F4329" s="29">
        <f t="shared" si="473"/>
        <v>45</v>
      </c>
      <c r="G4329" s="29">
        <f t="shared" si="474"/>
        <v>5</v>
      </c>
      <c r="H4329" s="29" t="str">
        <f t="shared" si="475"/>
        <v>Cuma</v>
      </c>
    </row>
    <row r="4330" spans="1:8" ht="10.5" customHeight="1" x14ac:dyDescent="0.25">
      <c r="A4330" s="28">
        <v>46333</v>
      </c>
      <c r="B4330" s="29">
        <f t="shared" si="469"/>
        <v>2026</v>
      </c>
      <c r="C4330" s="29">
        <f t="shared" si="470"/>
        <v>11</v>
      </c>
      <c r="D4330" s="29" t="str">
        <f t="shared" si="471"/>
        <v>Kasım</v>
      </c>
      <c r="E4330" s="29">
        <f t="shared" si="472"/>
        <v>4</v>
      </c>
      <c r="F4330" s="29">
        <f t="shared" si="473"/>
        <v>45</v>
      </c>
      <c r="G4330" s="29">
        <f t="shared" si="474"/>
        <v>6</v>
      </c>
      <c r="H4330" s="29" t="str">
        <f t="shared" si="475"/>
        <v>Cumartesi</v>
      </c>
    </row>
    <row r="4331" spans="1:8" ht="10.5" customHeight="1" x14ac:dyDescent="0.25">
      <c r="A4331" s="28">
        <v>46334</v>
      </c>
      <c r="B4331" s="29">
        <f t="shared" si="469"/>
        <v>2026</v>
      </c>
      <c r="C4331" s="29">
        <f t="shared" si="470"/>
        <v>11</v>
      </c>
      <c r="D4331" s="29" t="str">
        <f t="shared" si="471"/>
        <v>Kasım</v>
      </c>
      <c r="E4331" s="29">
        <f t="shared" si="472"/>
        <v>4</v>
      </c>
      <c r="F4331" s="29">
        <f t="shared" si="473"/>
        <v>45</v>
      </c>
      <c r="G4331" s="29">
        <f t="shared" si="474"/>
        <v>7</v>
      </c>
      <c r="H4331" s="29" t="str">
        <f t="shared" si="475"/>
        <v>Pazar</v>
      </c>
    </row>
    <row r="4332" spans="1:8" ht="10.5" customHeight="1" x14ac:dyDescent="0.25">
      <c r="A4332" s="28">
        <v>46335</v>
      </c>
      <c r="B4332" s="29">
        <f t="shared" si="469"/>
        <v>2026</v>
      </c>
      <c r="C4332" s="29">
        <f t="shared" si="470"/>
        <v>11</v>
      </c>
      <c r="D4332" s="29" t="str">
        <f t="shared" si="471"/>
        <v>Kasım</v>
      </c>
      <c r="E4332" s="29">
        <f t="shared" si="472"/>
        <v>4</v>
      </c>
      <c r="F4332" s="29">
        <f t="shared" si="473"/>
        <v>46</v>
      </c>
      <c r="G4332" s="29">
        <f t="shared" si="474"/>
        <v>1</v>
      </c>
      <c r="H4332" s="29" t="str">
        <f t="shared" si="475"/>
        <v>Pazartesi</v>
      </c>
    </row>
    <row r="4333" spans="1:8" ht="10.5" customHeight="1" x14ac:dyDescent="0.25">
      <c r="A4333" s="28">
        <v>46336</v>
      </c>
      <c r="B4333" s="29">
        <f t="shared" si="469"/>
        <v>2026</v>
      </c>
      <c r="C4333" s="29">
        <f t="shared" si="470"/>
        <v>11</v>
      </c>
      <c r="D4333" s="29" t="str">
        <f t="shared" si="471"/>
        <v>Kasım</v>
      </c>
      <c r="E4333" s="29">
        <f t="shared" si="472"/>
        <v>4</v>
      </c>
      <c r="F4333" s="29">
        <f t="shared" si="473"/>
        <v>46</v>
      </c>
      <c r="G4333" s="29">
        <f t="shared" si="474"/>
        <v>2</v>
      </c>
      <c r="H4333" s="29" t="str">
        <f t="shared" si="475"/>
        <v>Salı</v>
      </c>
    </row>
    <row r="4334" spans="1:8" ht="10.5" customHeight="1" x14ac:dyDescent="0.25">
      <c r="A4334" s="28">
        <v>46337</v>
      </c>
      <c r="B4334" s="29">
        <f t="shared" si="469"/>
        <v>2026</v>
      </c>
      <c r="C4334" s="29">
        <f t="shared" si="470"/>
        <v>11</v>
      </c>
      <c r="D4334" s="29" t="str">
        <f t="shared" si="471"/>
        <v>Kasım</v>
      </c>
      <c r="E4334" s="29">
        <f t="shared" si="472"/>
        <v>4</v>
      </c>
      <c r="F4334" s="29">
        <f t="shared" si="473"/>
        <v>46</v>
      </c>
      <c r="G4334" s="29">
        <f t="shared" si="474"/>
        <v>3</v>
      </c>
      <c r="H4334" s="29" t="str">
        <f t="shared" si="475"/>
        <v>Çarşamba</v>
      </c>
    </row>
    <row r="4335" spans="1:8" ht="10.5" customHeight="1" x14ac:dyDescent="0.25">
      <c r="A4335" s="28">
        <v>46338</v>
      </c>
      <c r="B4335" s="29">
        <f t="shared" si="469"/>
        <v>2026</v>
      </c>
      <c r="C4335" s="29">
        <f t="shared" si="470"/>
        <v>11</v>
      </c>
      <c r="D4335" s="29" t="str">
        <f t="shared" si="471"/>
        <v>Kasım</v>
      </c>
      <c r="E4335" s="29">
        <f t="shared" si="472"/>
        <v>4</v>
      </c>
      <c r="F4335" s="29">
        <f t="shared" si="473"/>
        <v>46</v>
      </c>
      <c r="G4335" s="29">
        <f t="shared" si="474"/>
        <v>4</v>
      </c>
      <c r="H4335" s="29" t="str">
        <f t="shared" si="475"/>
        <v>Perşembe</v>
      </c>
    </row>
    <row r="4336" spans="1:8" ht="10.5" customHeight="1" x14ac:dyDescent="0.25">
      <c r="A4336" s="28">
        <v>46339</v>
      </c>
      <c r="B4336" s="29">
        <f t="shared" si="469"/>
        <v>2026</v>
      </c>
      <c r="C4336" s="29">
        <f t="shared" si="470"/>
        <v>11</v>
      </c>
      <c r="D4336" s="29" t="str">
        <f t="shared" si="471"/>
        <v>Kasım</v>
      </c>
      <c r="E4336" s="29">
        <f t="shared" si="472"/>
        <v>4</v>
      </c>
      <c r="F4336" s="29">
        <f t="shared" si="473"/>
        <v>46</v>
      </c>
      <c r="G4336" s="29">
        <f t="shared" si="474"/>
        <v>5</v>
      </c>
      <c r="H4336" s="29" t="str">
        <f t="shared" si="475"/>
        <v>Cuma</v>
      </c>
    </row>
    <row r="4337" spans="1:8" ht="10.5" customHeight="1" x14ac:dyDescent="0.25">
      <c r="A4337" s="28">
        <v>46340</v>
      </c>
      <c r="B4337" s="29">
        <f t="shared" si="469"/>
        <v>2026</v>
      </c>
      <c r="C4337" s="29">
        <f t="shared" si="470"/>
        <v>11</v>
      </c>
      <c r="D4337" s="29" t="str">
        <f t="shared" si="471"/>
        <v>Kasım</v>
      </c>
      <c r="E4337" s="29">
        <f t="shared" si="472"/>
        <v>4</v>
      </c>
      <c r="F4337" s="29">
        <f t="shared" si="473"/>
        <v>46</v>
      </c>
      <c r="G4337" s="29">
        <f t="shared" si="474"/>
        <v>6</v>
      </c>
      <c r="H4337" s="29" t="str">
        <f t="shared" si="475"/>
        <v>Cumartesi</v>
      </c>
    </row>
    <row r="4338" spans="1:8" ht="10.5" customHeight="1" x14ac:dyDescent="0.25">
      <c r="A4338" s="28">
        <v>46341</v>
      </c>
      <c r="B4338" s="29">
        <f t="shared" si="469"/>
        <v>2026</v>
      </c>
      <c r="C4338" s="29">
        <f t="shared" si="470"/>
        <v>11</v>
      </c>
      <c r="D4338" s="29" t="str">
        <f t="shared" si="471"/>
        <v>Kasım</v>
      </c>
      <c r="E4338" s="29">
        <f t="shared" si="472"/>
        <v>4</v>
      </c>
      <c r="F4338" s="29">
        <f t="shared" si="473"/>
        <v>46</v>
      </c>
      <c r="G4338" s="29">
        <f t="shared" si="474"/>
        <v>7</v>
      </c>
      <c r="H4338" s="29" t="str">
        <f t="shared" si="475"/>
        <v>Pazar</v>
      </c>
    </row>
    <row r="4339" spans="1:8" ht="10.5" customHeight="1" x14ac:dyDescent="0.25">
      <c r="A4339" s="28">
        <v>46342</v>
      </c>
      <c r="B4339" s="29">
        <f t="shared" si="469"/>
        <v>2026</v>
      </c>
      <c r="C4339" s="29">
        <f t="shared" si="470"/>
        <v>11</v>
      </c>
      <c r="D4339" s="29" t="str">
        <f t="shared" si="471"/>
        <v>Kasım</v>
      </c>
      <c r="E4339" s="29">
        <f t="shared" si="472"/>
        <v>4</v>
      </c>
      <c r="F4339" s="29">
        <f t="shared" si="473"/>
        <v>47</v>
      </c>
      <c r="G4339" s="29">
        <f t="shared" si="474"/>
        <v>1</v>
      </c>
      <c r="H4339" s="29" t="str">
        <f t="shared" si="475"/>
        <v>Pazartesi</v>
      </c>
    </row>
    <row r="4340" spans="1:8" ht="10.5" customHeight="1" x14ac:dyDescent="0.25">
      <c r="A4340" s="28">
        <v>46343</v>
      </c>
      <c r="B4340" s="29">
        <f t="shared" si="469"/>
        <v>2026</v>
      </c>
      <c r="C4340" s="29">
        <f t="shared" si="470"/>
        <v>11</v>
      </c>
      <c r="D4340" s="29" t="str">
        <f t="shared" si="471"/>
        <v>Kasım</v>
      </c>
      <c r="E4340" s="29">
        <f t="shared" si="472"/>
        <v>4</v>
      </c>
      <c r="F4340" s="29">
        <f t="shared" si="473"/>
        <v>47</v>
      </c>
      <c r="G4340" s="29">
        <f t="shared" si="474"/>
        <v>2</v>
      </c>
      <c r="H4340" s="29" t="str">
        <f t="shared" si="475"/>
        <v>Salı</v>
      </c>
    </row>
    <row r="4341" spans="1:8" ht="10.5" customHeight="1" x14ac:dyDescent="0.25">
      <c r="A4341" s="28">
        <v>46344</v>
      </c>
      <c r="B4341" s="29">
        <f t="shared" si="469"/>
        <v>2026</v>
      </c>
      <c r="C4341" s="29">
        <f t="shared" si="470"/>
        <v>11</v>
      </c>
      <c r="D4341" s="29" t="str">
        <f t="shared" si="471"/>
        <v>Kasım</v>
      </c>
      <c r="E4341" s="29">
        <f t="shared" si="472"/>
        <v>4</v>
      </c>
      <c r="F4341" s="29">
        <f t="shared" si="473"/>
        <v>47</v>
      </c>
      <c r="G4341" s="29">
        <f t="shared" si="474"/>
        <v>3</v>
      </c>
      <c r="H4341" s="29" t="str">
        <f t="shared" si="475"/>
        <v>Çarşamba</v>
      </c>
    </row>
    <row r="4342" spans="1:8" ht="10.5" customHeight="1" x14ac:dyDescent="0.25">
      <c r="A4342" s="28">
        <v>46345</v>
      </c>
      <c r="B4342" s="29">
        <f t="shared" si="469"/>
        <v>2026</v>
      </c>
      <c r="C4342" s="29">
        <f t="shared" si="470"/>
        <v>11</v>
      </c>
      <c r="D4342" s="29" t="str">
        <f t="shared" si="471"/>
        <v>Kasım</v>
      </c>
      <c r="E4342" s="29">
        <f t="shared" si="472"/>
        <v>4</v>
      </c>
      <c r="F4342" s="29">
        <f t="shared" si="473"/>
        <v>47</v>
      </c>
      <c r="G4342" s="29">
        <f t="shared" si="474"/>
        <v>4</v>
      </c>
      <c r="H4342" s="29" t="str">
        <f t="shared" si="475"/>
        <v>Perşembe</v>
      </c>
    </row>
    <row r="4343" spans="1:8" ht="10.5" customHeight="1" x14ac:dyDescent="0.25">
      <c r="A4343" s="28">
        <v>46346</v>
      </c>
      <c r="B4343" s="29">
        <f t="shared" si="469"/>
        <v>2026</v>
      </c>
      <c r="C4343" s="29">
        <f t="shared" si="470"/>
        <v>11</v>
      </c>
      <c r="D4343" s="29" t="str">
        <f t="shared" si="471"/>
        <v>Kasım</v>
      </c>
      <c r="E4343" s="29">
        <f t="shared" si="472"/>
        <v>4</v>
      </c>
      <c r="F4343" s="29">
        <f t="shared" si="473"/>
        <v>47</v>
      </c>
      <c r="G4343" s="29">
        <f t="shared" si="474"/>
        <v>5</v>
      </c>
      <c r="H4343" s="29" t="str">
        <f t="shared" si="475"/>
        <v>Cuma</v>
      </c>
    </row>
    <row r="4344" spans="1:8" ht="10.5" customHeight="1" x14ac:dyDescent="0.25">
      <c r="A4344" s="28">
        <v>46347</v>
      </c>
      <c r="B4344" s="29">
        <f t="shared" si="469"/>
        <v>2026</v>
      </c>
      <c r="C4344" s="29">
        <f t="shared" si="470"/>
        <v>11</v>
      </c>
      <c r="D4344" s="29" t="str">
        <f t="shared" si="471"/>
        <v>Kasım</v>
      </c>
      <c r="E4344" s="29">
        <f t="shared" si="472"/>
        <v>4</v>
      </c>
      <c r="F4344" s="29">
        <f t="shared" si="473"/>
        <v>47</v>
      </c>
      <c r="G4344" s="29">
        <f t="shared" si="474"/>
        <v>6</v>
      </c>
      <c r="H4344" s="29" t="str">
        <f t="shared" si="475"/>
        <v>Cumartesi</v>
      </c>
    </row>
    <row r="4345" spans="1:8" ht="10.5" customHeight="1" x14ac:dyDescent="0.25">
      <c r="A4345" s="28">
        <v>46348</v>
      </c>
      <c r="B4345" s="29">
        <f t="shared" si="469"/>
        <v>2026</v>
      </c>
      <c r="C4345" s="29">
        <f t="shared" si="470"/>
        <v>11</v>
      </c>
      <c r="D4345" s="29" t="str">
        <f t="shared" si="471"/>
        <v>Kasım</v>
      </c>
      <c r="E4345" s="29">
        <f t="shared" si="472"/>
        <v>4</v>
      </c>
      <c r="F4345" s="29">
        <f t="shared" si="473"/>
        <v>47</v>
      </c>
      <c r="G4345" s="29">
        <f t="shared" si="474"/>
        <v>7</v>
      </c>
      <c r="H4345" s="29" t="str">
        <f t="shared" si="475"/>
        <v>Pazar</v>
      </c>
    </row>
    <row r="4346" spans="1:8" ht="10.5" customHeight="1" x14ac:dyDescent="0.25">
      <c r="A4346" s="28">
        <v>46349</v>
      </c>
      <c r="B4346" s="29">
        <f t="shared" si="469"/>
        <v>2026</v>
      </c>
      <c r="C4346" s="29">
        <f t="shared" si="470"/>
        <v>11</v>
      </c>
      <c r="D4346" s="29" t="str">
        <f t="shared" si="471"/>
        <v>Kasım</v>
      </c>
      <c r="E4346" s="29">
        <f t="shared" si="472"/>
        <v>4</v>
      </c>
      <c r="F4346" s="29">
        <f t="shared" si="473"/>
        <v>48</v>
      </c>
      <c r="G4346" s="29">
        <f t="shared" si="474"/>
        <v>1</v>
      </c>
      <c r="H4346" s="29" t="str">
        <f t="shared" si="475"/>
        <v>Pazartesi</v>
      </c>
    </row>
    <row r="4347" spans="1:8" ht="10.5" customHeight="1" x14ac:dyDescent="0.25">
      <c r="A4347" s="28">
        <v>46350</v>
      </c>
      <c r="B4347" s="29">
        <f t="shared" si="469"/>
        <v>2026</v>
      </c>
      <c r="C4347" s="29">
        <f t="shared" si="470"/>
        <v>11</v>
      </c>
      <c r="D4347" s="29" t="str">
        <f t="shared" si="471"/>
        <v>Kasım</v>
      </c>
      <c r="E4347" s="29">
        <f t="shared" si="472"/>
        <v>4</v>
      </c>
      <c r="F4347" s="29">
        <f t="shared" si="473"/>
        <v>48</v>
      </c>
      <c r="G4347" s="29">
        <f t="shared" si="474"/>
        <v>2</v>
      </c>
      <c r="H4347" s="29" t="str">
        <f t="shared" si="475"/>
        <v>Salı</v>
      </c>
    </row>
    <row r="4348" spans="1:8" ht="10.5" customHeight="1" x14ac:dyDescent="0.25">
      <c r="A4348" s="28">
        <v>46351</v>
      </c>
      <c r="B4348" s="29">
        <f t="shared" si="469"/>
        <v>2026</v>
      </c>
      <c r="C4348" s="29">
        <f t="shared" si="470"/>
        <v>11</v>
      </c>
      <c r="D4348" s="29" t="str">
        <f t="shared" si="471"/>
        <v>Kasım</v>
      </c>
      <c r="E4348" s="29">
        <f t="shared" si="472"/>
        <v>4</v>
      </c>
      <c r="F4348" s="29">
        <f t="shared" si="473"/>
        <v>48</v>
      </c>
      <c r="G4348" s="29">
        <f t="shared" si="474"/>
        <v>3</v>
      </c>
      <c r="H4348" s="29" t="str">
        <f t="shared" si="475"/>
        <v>Çarşamba</v>
      </c>
    </row>
    <row r="4349" spans="1:8" ht="10.5" customHeight="1" x14ac:dyDescent="0.25">
      <c r="A4349" s="28">
        <v>46352</v>
      </c>
      <c r="B4349" s="29">
        <f t="shared" si="469"/>
        <v>2026</v>
      </c>
      <c r="C4349" s="29">
        <f t="shared" si="470"/>
        <v>11</v>
      </c>
      <c r="D4349" s="29" t="str">
        <f t="shared" si="471"/>
        <v>Kasım</v>
      </c>
      <c r="E4349" s="29">
        <f t="shared" si="472"/>
        <v>4</v>
      </c>
      <c r="F4349" s="29">
        <f t="shared" si="473"/>
        <v>48</v>
      </c>
      <c r="G4349" s="29">
        <f t="shared" si="474"/>
        <v>4</v>
      </c>
      <c r="H4349" s="29" t="str">
        <f t="shared" si="475"/>
        <v>Perşembe</v>
      </c>
    </row>
    <row r="4350" spans="1:8" ht="10.5" customHeight="1" x14ac:dyDescent="0.25">
      <c r="A4350" s="28">
        <v>46353</v>
      </c>
      <c r="B4350" s="29">
        <f t="shared" si="469"/>
        <v>2026</v>
      </c>
      <c r="C4350" s="29">
        <f t="shared" si="470"/>
        <v>11</v>
      </c>
      <c r="D4350" s="29" t="str">
        <f t="shared" si="471"/>
        <v>Kasım</v>
      </c>
      <c r="E4350" s="29">
        <f t="shared" si="472"/>
        <v>4</v>
      </c>
      <c r="F4350" s="29">
        <f t="shared" si="473"/>
        <v>48</v>
      </c>
      <c r="G4350" s="29">
        <f t="shared" si="474"/>
        <v>5</v>
      </c>
      <c r="H4350" s="29" t="str">
        <f t="shared" si="475"/>
        <v>Cuma</v>
      </c>
    </row>
    <row r="4351" spans="1:8" ht="10.5" customHeight="1" x14ac:dyDescent="0.25">
      <c r="A4351" s="28">
        <v>46354</v>
      </c>
      <c r="B4351" s="29">
        <f t="shared" si="469"/>
        <v>2026</v>
      </c>
      <c r="C4351" s="29">
        <f t="shared" si="470"/>
        <v>11</v>
      </c>
      <c r="D4351" s="29" t="str">
        <f t="shared" si="471"/>
        <v>Kasım</v>
      </c>
      <c r="E4351" s="29">
        <f t="shared" si="472"/>
        <v>4</v>
      </c>
      <c r="F4351" s="29">
        <f t="shared" si="473"/>
        <v>48</v>
      </c>
      <c r="G4351" s="29">
        <f t="shared" si="474"/>
        <v>6</v>
      </c>
      <c r="H4351" s="29" t="str">
        <f t="shared" si="475"/>
        <v>Cumartesi</v>
      </c>
    </row>
    <row r="4352" spans="1:8" ht="10.5" customHeight="1" x14ac:dyDescent="0.25">
      <c r="A4352" s="28">
        <v>46355</v>
      </c>
      <c r="B4352" s="29">
        <f t="shared" si="469"/>
        <v>2026</v>
      </c>
      <c r="C4352" s="29">
        <f t="shared" si="470"/>
        <v>11</v>
      </c>
      <c r="D4352" s="29" t="str">
        <f t="shared" si="471"/>
        <v>Kasım</v>
      </c>
      <c r="E4352" s="29">
        <f t="shared" si="472"/>
        <v>4</v>
      </c>
      <c r="F4352" s="29">
        <f t="shared" si="473"/>
        <v>48</v>
      </c>
      <c r="G4352" s="29">
        <f t="shared" si="474"/>
        <v>7</v>
      </c>
      <c r="H4352" s="29" t="str">
        <f t="shared" si="475"/>
        <v>Pazar</v>
      </c>
    </row>
    <row r="4353" spans="1:8" ht="10.5" customHeight="1" x14ac:dyDescent="0.25">
      <c r="A4353" s="28">
        <v>46356</v>
      </c>
      <c r="B4353" s="29">
        <f t="shared" si="469"/>
        <v>2026</v>
      </c>
      <c r="C4353" s="29">
        <f t="shared" si="470"/>
        <v>11</v>
      </c>
      <c r="D4353" s="29" t="str">
        <f t="shared" si="471"/>
        <v>Kasım</v>
      </c>
      <c r="E4353" s="29">
        <f t="shared" si="472"/>
        <v>4</v>
      </c>
      <c r="F4353" s="29">
        <f t="shared" si="473"/>
        <v>49</v>
      </c>
      <c r="G4353" s="29">
        <f t="shared" si="474"/>
        <v>1</v>
      </c>
      <c r="H4353" s="29" t="str">
        <f t="shared" si="475"/>
        <v>Pazartesi</v>
      </c>
    </row>
    <row r="4354" spans="1:8" ht="10.5" customHeight="1" x14ac:dyDescent="0.25">
      <c r="A4354" s="28">
        <v>46357</v>
      </c>
      <c r="B4354" s="29">
        <f t="shared" ref="B4354:B4417" si="476">IF(A4354="","",YEAR(A4354))</f>
        <v>2026</v>
      </c>
      <c r="C4354" s="29">
        <f t="shared" ref="C4354:C4417" si="477">IF(A4354="","",MONTH(A4354))</f>
        <v>12</v>
      </c>
      <c r="D4354" s="29" t="str">
        <f t="shared" ref="D4354:D4417" si="478">IF(A4354="","",CHOOSE(MONTH(A4354),"Ocak","Şubat","Mart","Nisan","Mayıs","Haziran","Temmuz","Ağustos","Eylül","Ekim","Kasım","Aralık"))</f>
        <v>Aralık</v>
      </c>
      <c r="E4354" s="29">
        <f t="shared" ref="E4354:E4417" si="479">IF(A4354="","",ROUNDUP(MONTH(A4354)/3,0))</f>
        <v>4</v>
      </c>
      <c r="F4354" s="29">
        <f t="shared" ref="F4354:F4417" si="480">IF(A4354="","",WEEKNUM(A4354,2))</f>
        <v>49</v>
      </c>
      <c r="G4354" s="29">
        <f t="shared" ref="G4354:G4417" si="481">IF(A4354="","",WEEKDAY(A4354,2))</f>
        <v>2</v>
      </c>
      <c r="H4354" s="29" t="str">
        <f t="shared" ref="H4354:H4417" si="482">IF(A4354="","",CHOOSE(WEEKDAY(A4354,2),"Pazartesi","Salı","Çarşamba","Perşembe","Cuma","Cumartesi","Pazar"))</f>
        <v>Salı</v>
      </c>
    </row>
    <row r="4355" spans="1:8" ht="10.5" customHeight="1" x14ac:dyDescent="0.25">
      <c r="A4355" s="28">
        <v>46358</v>
      </c>
      <c r="B4355" s="29">
        <f t="shared" si="476"/>
        <v>2026</v>
      </c>
      <c r="C4355" s="29">
        <f t="shared" si="477"/>
        <v>12</v>
      </c>
      <c r="D4355" s="29" t="str">
        <f t="shared" si="478"/>
        <v>Aralık</v>
      </c>
      <c r="E4355" s="29">
        <f t="shared" si="479"/>
        <v>4</v>
      </c>
      <c r="F4355" s="29">
        <f t="shared" si="480"/>
        <v>49</v>
      </c>
      <c r="G4355" s="29">
        <f t="shared" si="481"/>
        <v>3</v>
      </c>
      <c r="H4355" s="29" t="str">
        <f t="shared" si="482"/>
        <v>Çarşamba</v>
      </c>
    </row>
    <row r="4356" spans="1:8" ht="10.5" customHeight="1" x14ac:dyDescent="0.25">
      <c r="A4356" s="28">
        <v>46359</v>
      </c>
      <c r="B4356" s="29">
        <f t="shared" si="476"/>
        <v>2026</v>
      </c>
      <c r="C4356" s="29">
        <f t="shared" si="477"/>
        <v>12</v>
      </c>
      <c r="D4356" s="29" t="str">
        <f t="shared" si="478"/>
        <v>Aralık</v>
      </c>
      <c r="E4356" s="29">
        <f t="shared" si="479"/>
        <v>4</v>
      </c>
      <c r="F4356" s="29">
        <f t="shared" si="480"/>
        <v>49</v>
      </c>
      <c r="G4356" s="29">
        <f t="shared" si="481"/>
        <v>4</v>
      </c>
      <c r="H4356" s="29" t="str">
        <f t="shared" si="482"/>
        <v>Perşembe</v>
      </c>
    </row>
    <row r="4357" spans="1:8" ht="10.5" customHeight="1" x14ac:dyDescent="0.25">
      <c r="A4357" s="28">
        <v>46360</v>
      </c>
      <c r="B4357" s="29">
        <f t="shared" si="476"/>
        <v>2026</v>
      </c>
      <c r="C4357" s="29">
        <f t="shared" si="477"/>
        <v>12</v>
      </c>
      <c r="D4357" s="29" t="str">
        <f t="shared" si="478"/>
        <v>Aralık</v>
      </c>
      <c r="E4357" s="29">
        <f t="shared" si="479"/>
        <v>4</v>
      </c>
      <c r="F4357" s="29">
        <f t="shared" si="480"/>
        <v>49</v>
      </c>
      <c r="G4357" s="29">
        <f t="shared" si="481"/>
        <v>5</v>
      </c>
      <c r="H4357" s="29" t="str">
        <f t="shared" si="482"/>
        <v>Cuma</v>
      </c>
    </row>
    <row r="4358" spans="1:8" ht="10.5" customHeight="1" x14ac:dyDescent="0.25">
      <c r="A4358" s="28">
        <v>46361</v>
      </c>
      <c r="B4358" s="29">
        <f t="shared" si="476"/>
        <v>2026</v>
      </c>
      <c r="C4358" s="29">
        <f t="shared" si="477"/>
        <v>12</v>
      </c>
      <c r="D4358" s="29" t="str">
        <f t="shared" si="478"/>
        <v>Aralık</v>
      </c>
      <c r="E4358" s="29">
        <f t="shared" si="479"/>
        <v>4</v>
      </c>
      <c r="F4358" s="29">
        <f t="shared" si="480"/>
        <v>49</v>
      </c>
      <c r="G4358" s="29">
        <f t="shared" si="481"/>
        <v>6</v>
      </c>
      <c r="H4358" s="29" t="str">
        <f t="shared" si="482"/>
        <v>Cumartesi</v>
      </c>
    </row>
    <row r="4359" spans="1:8" ht="10.5" customHeight="1" x14ac:dyDescent="0.25">
      <c r="A4359" s="28">
        <v>46362</v>
      </c>
      <c r="B4359" s="29">
        <f t="shared" si="476"/>
        <v>2026</v>
      </c>
      <c r="C4359" s="29">
        <f t="shared" si="477"/>
        <v>12</v>
      </c>
      <c r="D4359" s="29" t="str">
        <f t="shared" si="478"/>
        <v>Aralık</v>
      </c>
      <c r="E4359" s="29">
        <f t="shared" si="479"/>
        <v>4</v>
      </c>
      <c r="F4359" s="29">
        <f t="shared" si="480"/>
        <v>49</v>
      </c>
      <c r="G4359" s="29">
        <f t="shared" si="481"/>
        <v>7</v>
      </c>
      <c r="H4359" s="29" t="str">
        <f t="shared" si="482"/>
        <v>Pazar</v>
      </c>
    </row>
    <row r="4360" spans="1:8" ht="10.5" customHeight="1" x14ac:dyDescent="0.25">
      <c r="A4360" s="28">
        <v>46363</v>
      </c>
      <c r="B4360" s="29">
        <f t="shared" si="476"/>
        <v>2026</v>
      </c>
      <c r="C4360" s="29">
        <f t="shared" si="477"/>
        <v>12</v>
      </c>
      <c r="D4360" s="29" t="str">
        <f t="shared" si="478"/>
        <v>Aralık</v>
      </c>
      <c r="E4360" s="29">
        <f t="shared" si="479"/>
        <v>4</v>
      </c>
      <c r="F4360" s="29">
        <f t="shared" si="480"/>
        <v>50</v>
      </c>
      <c r="G4360" s="29">
        <f t="shared" si="481"/>
        <v>1</v>
      </c>
      <c r="H4360" s="29" t="str">
        <f t="shared" si="482"/>
        <v>Pazartesi</v>
      </c>
    </row>
    <row r="4361" spans="1:8" ht="10.5" customHeight="1" x14ac:dyDescent="0.25">
      <c r="A4361" s="28">
        <v>46364</v>
      </c>
      <c r="B4361" s="29">
        <f t="shared" si="476"/>
        <v>2026</v>
      </c>
      <c r="C4361" s="29">
        <f t="shared" si="477"/>
        <v>12</v>
      </c>
      <c r="D4361" s="29" t="str">
        <f t="shared" si="478"/>
        <v>Aralık</v>
      </c>
      <c r="E4361" s="29">
        <f t="shared" si="479"/>
        <v>4</v>
      </c>
      <c r="F4361" s="29">
        <f t="shared" si="480"/>
        <v>50</v>
      </c>
      <c r="G4361" s="29">
        <f t="shared" si="481"/>
        <v>2</v>
      </c>
      <c r="H4361" s="29" t="str">
        <f t="shared" si="482"/>
        <v>Salı</v>
      </c>
    </row>
    <row r="4362" spans="1:8" ht="10.5" customHeight="1" x14ac:dyDescent="0.25">
      <c r="A4362" s="28">
        <v>46365</v>
      </c>
      <c r="B4362" s="29">
        <f t="shared" si="476"/>
        <v>2026</v>
      </c>
      <c r="C4362" s="29">
        <f t="shared" si="477"/>
        <v>12</v>
      </c>
      <c r="D4362" s="29" t="str">
        <f t="shared" si="478"/>
        <v>Aralık</v>
      </c>
      <c r="E4362" s="29">
        <f t="shared" si="479"/>
        <v>4</v>
      </c>
      <c r="F4362" s="29">
        <f t="shared" si="480"/>
        <v>50</v>
      </c>
      <c r="G4362" s="29">
        <f t="shared" si="481"/>
        <v>3</v>
      </c>
      <c r="H4362" s="29" t="str">
        <f t="shared" si="482"/>
        <v>Çarşamba</v>
      </c>
    </row>
    <row r="4363" spans="1:8" ht="10.5" customHeight="1" x14ac:dyDescent="0.25">
      <c r="A4363" s="28">
        <v>46366</v>
      </c>
      <c r="B4363" s="29">
        <f t="shared" si="476"/>
        <v>2026</v>
      </c>
      <c r="C4363" s="29">
        <f t="shared" si="477"/>
        <v>12</v>
      </c>
      <c r="D4363" s="29" t="str">
        <f t="shared" si="478"/>
        <v>Aralık</v>
      </c>
      <c r="E4363" s="29">
        <f t="shared" si="479"/>
        <v>4</v>
      </c>
      <c r="F4363" s="29">
        <f t="shared" si="480"/>
        <v>50</v>
      </c>
      <c r="G4363" s="29">
        <f t="shared" si="481"/>
        <v>4</v>
      </c>
      <c r="H4363" s="29" t="str">
        <f t="shared" si="482"/>
        <v>Perşembe</v>
      </c>
    </row>
    <row r="4364" spans="1:8" ht="10.5" customHeight="1" x14ac:dyDescent="0.25">
      <c r="A4364" s="28">
        <v>46367</v>
      </c>
      <c r="B4364" s="29">
        <f t="shared" si="476"/>
        <v>2026</v>
      </c>
      <c r="C4364" s="29">
        <f t="shared" si="477"/>
        <v>12</v>
      </c>
      <c r="D4364" s="29" t="str">
        <f t="shared" si="478"/>
        <v>Aralık</v>
      </c>
      <c r="E4364" s="29">
        <f t="shared" si="479"/>
        <v>4</v>
      </c>
      <c r="F4364" s="29">
        <f t="shared" si="480"/>
        <v>50</v>
      </c>
      <c r="G4364" s="29">
        <f t="shared" si="481"/>
        <v>5</v>
      </c>
      <c r="H4364" s="29" t="str">
        <f t="shared" si="482"/>
        <v>Cuma</v>
      </c>
    </row>
    <row r="4365" spans="1:8" ht="10.5" customHeight="1" x14ac:dyDescent="0.25">
      <c r="A4365" s="28">
        <v>46368</v>
      </c>
      <c r="B4365" s="29">
        <f t="shared" si="476"/>
        <v>2026</v>
      </c>
      <c r="C4365" s="29">
        <f t="shared" si="477"/>
        <v>12</v>
      </c>
      <c r="D4365" s="29" t="str">
        <f t="shared" si="478"/>
        <v>Aralık</v>
      </c>
      <c r="E4365" s="29">
        <f t="shared" si="479"/>
        <v>4</v>
      </c>
      <c r="F4365" s="29">
        <f t="shared" si="480"/>
        <v>50</v>
      </c>
      <c r="G4365" s="29">
        <f t="shared" si="481"/>
        <v>6</v>
      </c>
      <c r="H4365" s="29" t="str">
        <f t="shared" si="482"/>
        <v>Cumartesi</v>
      </c>
    </row>
    <row r="4366" spans="1:8" ht="10.5" customHeight="1" x14ac:dyDescent="0.25">
      <c r="A4366" s="28">
        <v>46369</v>
      </c>
      <c r="B4366" s="29">
        <f t="shared" si="476"/>
        <v>2026</v>
      </c>
      <c r="C4366" s="29">
        <f t="shared" si="477"/>
        <v>12</v>
      </c>
      <c r="D4366" s="29" t="str">
        <f t="shared" si="478"/>
        <v>Aralık</v>
      </c>
      <c r="E4366" s="29">
        <f t="shared" si="479"/>
        <v>4</v>
      </c>
      <c r="F4366" s="29">
        <f t="shared" si="480"/>
        <v>50</v>
      </c>
      <c r="G4366" s="29">
        <f t="shared" si="481"/>
        <v>7</v>
      </c>
      <c r="H4366" s="29" t="str">
        <f t="shared" si="482"/>
        <v>Pazar</v>
      </c>
    </row>
    <row r="4367" spans="1:8" ht="10.5" customHeight="1" x14ac:dyDescent="0.25">
      <c r="A4367" s="28">
        <v>46370</v>
      </c>
      <c r="B4367" s="29">
        <f t="shared" si="476"/>
        <v>2026</v>
      </c>
      <c r="C4367" s="29">
        <f t="shared" si="477"/>
        <v>12</v>
      </c>
      <c r="D4367" s="29" t="str">
        <f t="shared" si="478"/>
        <v>Aralık</v>
      </c>
      <c r="E4367" s="29">
        <f t="shared" si="479"/>
        <v>4</v>
      </c>
      <c r="F4367" s="29">
        <f t="shared" si="480"/>
        <v>51</v>
      </c>
      <c r="G4367" s="29">
        <f t="shared" si="481"/>
        <v>1</v>
      </c>
      <c r="H4367" s="29" t="str">
        <f t="shared" si="482"/>
        <v>Pazartesi</v>
      </c>
    </row>
    <row r="4368" spans="1:8" ht="10.5" customHeight="1" x14ac:dyDescent="0.25">
      <c r="A4368" s="28">
        <v>46371</v>
      </c>
      <c r="B4368" s="29">
        <f t="shared" si="476"/>
        <v>2026</v>
      </c>
      <c r="C4368" s="29">
        <f t="shared" si="477"/>
        <v>12</v>
      </c>
      <c r="D4368" s="29" t="str">
        <f t="shared" si="478"/>
        <v>Aralık</v>
      </c>
      <c r="E4368" s="29">
        <f t="shared" si="479"/>
        <v>4</v>
      </c>
      <c r="F4368" s="29">
        <f t="shared" si="480"/>
        <v>51</v>
      </c>
      <c r="G4368" s="29">
        <f t="shared" si="481"/>
        <v>2</v>
      </c>
      <c r="H4368" s="29" t="str">
        <f t="shared" si="482"/>
        <v>Salı</v>
      </c>
    </row>
    <row r="4369" spans="1:8" ht="10.5" customHeight="1" x14ac:dyDescent="0.25">
      <c r="A4369" s="28">
        <v>46372</v>
      </c>
      <c r="B4369" s="29">
        <f t="shared" si="476"/>
        <v>2026</v>
      </c>
      <c r="C4369" s="29">
        <f t="shared" si="477"/>
        <v>12</v>
      </c>
      <c r="D4369" s="29" t="str">
        <f t="shared" si="478"/>
        <v>Aralık</v>
      </c>
      <c r="E4369" s="29">
        <f t="shared" si="479"/>
        <v>4</v>
      </c>
      <c r="F4369" s="29">
        <f t="shared" si="480"/>
        <v>51</v>
      </c>
      <c r="G4369" s="29">
        <f t="shared" si="481"/>
        <v>3</v>
      </c>
      <c r="H4369" s="29" t="str">
        <f t="shared" si="482"/>
        <v>Çarşamba</v>
      </c>
    </row>
    <row r="4370" spans="1:8" ht="10.5" customHeight="1" x14ac:dyDescent="0.25">
      <c r="A4370" s="28">
        <v>46373</v>
      </c>
      <c r="B4370" s="29">
        <f t="shared" si="476"/>
        <v>2026</v>
      </c>
      <c r="C4370" s="29">
        <f t="shared" si="477"/>
        <v>12</v>
      </c>
      <c r="D4370" s="29" t="str">
        <f t="shared" si="478"/>
        <v>Aralık</v>
      </c>
      <c r="E4370" s="29">
        <f t="shared" si="479"/>
        <v>4</v>
      </c>
      <c r="F4370" s="29">
        <f t="shared" si="480"/>
        <v>51</v>
      </c>
      <c r="G4370" s="29">
        <f t="shared" si="481"/>
        <v>4</v>
      </c>
      <c r="H4370" s="29" t="str">
        <f t="shared" si="482"/>
        <v>Perşembe</v>
      </c>
    </row>
    <row r="4371" spans="1:8" ht="10.5" customHeight="1" x14ac:dyDescent="0.25">
      <c r="A4371" s="28">
        <v>46374</v>
      </c>
      <c r="B4371" s="29">
        <f t="shared" si="476"/>
        <v>2026</v>
      </c>
      <c r="C4371" s="29">
        <f t="shared" si="477"/>
        <v>12</v>
      </c>
      <c r="D4371" s="29" t="str">
        <f t="shared" si="478"/>
        <v>Aralık</v>
      </c>
      <c r="E4371" s="29">
        <f t="shared" si="479"/>
        <v>4</v>
      </c>
      <c r="F4371" s="29">
        <f t="shared" si="480"/>
        <v>51</v>
      </c>
      <c r="G4371" s="29">
        <f t="shared" si="481"/>
        <v>5</v>
      </c>
      <c r="H4371" s="29" t="str">
        <f t="shared" si="482"/>
        <v>Cuma</v>
      </c>
    </row>
    <row r="4372" spans="1:8" ht="10.5" customHeight="1" x14ac:dyDescent="0.25">
      <c r="A4372" s="28">
        <v>46375</v>
      </c>
      <c r="B4372" s="29">
        <f t="shared" si="476"/>
        <v>2026</v>
      </c>
      <c r="C4372" s="29">
        <f t="shared" si="477"/>
        <v>12</v>
      </c>
      <c r="D4372" s="29" t="str">
        <f t="shared" si="478"/>
        <v>Aralık</v>
      </c>
      <c r="E4372" s="29">
        <f t="shared" si="479"/>
        <v>4</v>
      </c>
      <c r="F4372" s="29">
        <f t="shared" si="480"/>
        <v>51</v>
      </c>
      <c r="G4372" s="29">
        <f t="shared" si="481"/>
        <v>6</v>
      </c>
      <c r="H4372" s="29" t="str">
        <f t="shared" si="482"/>
        <v>Cumartesi</v>
      </c>
    </row>
    <row r="4373" spans="1:8" ht="10.5" customHeight="1" x14ac:dyDescent="0.25">
      <c r="A4373" s="28">
        <v>46376</v>
      </c>
      <c r="B4373" s="29">
        <f t="shared" si="476"/>
        <v>2026</v>
      </c>
      <c r="C4373" s="29">
        <f t="shared" si="477"/>
        <v>12</v>
      </c>
      <c r="D4373" s="29" t="str">
        <f t="shared" si="478"/>
        <v>Aralık</v>
      </c>
      <c r="E4373" s="29">
        <f t="shared" si="479"/>
        <v>4</v>
      </c>
      <c r="F4373" s="29">
        <f t="shared" si="480"/>
        <v>51</v>
      </c>
      <c r="G4373" s="29">
        <f t="shared" si="481"/>
        <v>7</v>
      </c>
      <c r="H4373" s="29" t="str">
        <f t="shared" si="482"/>
        <v>Pazar</v>
      </c>
    </row>
    <row r="4374" spans="1:8" ht="10.5" customHeight="1" x14ac:dyDescent="0.25">
      <c r="A4374" s="28">
        <v>46377</v>
      </c>
      <c r="B4374" s="29">
        <f t="shared" si="476"/>
        <v>2026</v>
      </c>
      <c r="C4374" s="29">
        <f t="shared" si="477"/>
        <v>12</v>
      </c>
      <c r="D4374" s="29" t="str">
        <f t="shared" si="478"/>
        <v>Aralık</v>
      </c>
      <c r="E4374" s="29">
        <f t="shared" si="479"/>
        <v>4</v>
      </c>
      <c r="F4374" s="29">
        <f t="shared" si="480"/>
        <v>52</v>
      </c>
      <c r="G4374" s="29">
        <f t="shared" si="481"/>
        <v>1</v>
      </c>
      <c r="H4374" s="29" t="str">
        <f t="shared" si="482"/>
        <v>Pazartesi</v>
      </c>
    </row>
    <row r="4375" spans="1:8" ht="10.5" customHeight="1" x14ac:dyDescent="0.25">
      <c r="A4375" s="28">
        <v>46378</v>
      </c>
      <c r="B4375" s="29">
        <f t="shared" si="476"/>
        <v>2026</v>
      </c>
      <c r="C4375" s="29">
        <f t="shared" si="477"/>
        <v>12</v>
      </c>
      <c r="D4375" s="29" t="str">
        <f t="shared" si="478"/>
        <v>Aralık</v>
      </c>
      <c r="E4375" s="29">
        <f t="shared" si="479"/>
        <v>4</v>
      </c>
      <c r="F4375" s="29">
        <f t="shared" si="480"/>
        <v>52</v>
      </c>
      <c r="G4375" s="29">
        <f t="shared" si="481"/>
        <v>2</v>
      </c>
      <c r="H4375" s="29" t="str">
        <f t="shared" si="482"/>
        <v>Salı</v>
      </c>
    </row>
    <row r="4376" spans="1:8" ht="10.5" customHeight="1" x14ac:dyDescent="0.25">
      <c r="A4376" s="28">
        <v>46379</v>
      </c>
      <c r="B4376" s="29">
        <f t="shared" si="476"/>
        <v>2026</v>
      </c>
      <c r="C4376" s="29">
        <f t="shared" si="477"/>
        <v>12</v>
      </c>
      <c r="D4376" s="29" t="str">
        <f t="shared" si="478"/>
        <v>Aralık</v>
      </c>
      <c r="E4376" s="29">
        <f t="shared" si="479"/>
        <v>4</v>
      </c>
      <c r="F4376" s="29">
        <f t="shared" si="480"/>
        <v>52</v>
      </c>
      <c r="G4376" s="29">
        <f t="shared" si="481"/>
        <v>3</v>
      </c>
      <c r="H4376" s="29" t="str">
        <f t="shared" si="482"/>
        <v>Çarşamba</v>
      </c>
    </row>
    <row r="4377" spans="1:8" ht="10.5" customHeight="1" x14ac:dyDescent="0.25">
      <c r="A4377" s="28">
        <v>46380</v>
      </c>
      <c r="B4377" s="29">
        <f t="shared" si="476"/>
        <v>2026</v>
      </c>
      <c r="C4377" s="29">
        <f t="shared" si="477"/>
        <v>12</v>
      </c>
      <c r="D4377" s="29" t="str">
        <f t="shared" si="478"/>
        <v>Aralık</v>
      </c>
      <c r="E4377" s="29">
        <f t="shared" si="479"/>
        <v>4</v>
      </c>
      <c r="F4377" s="29">
        <f t="shared" si="480"/>
        <v>52</v>
      </c>
      <c r="G4377" s="29">
        <f t="shared" si="481"/>
        <v>4</v>
      </c>
      <c r="H4377" s="29" t="str">
        <f t="shared" si="482"/>
        <v>Perşembe</v>
      </c>
    </row>
    <row r="4378" spans="1:8" ht="10.5" customHeight="1" x14ac:dyDescent="0.25">
      <c r="A4378" s="28">
        <v>46381</v>
      </c>
      <c r="B4378" s="29">
        <f t="shared" si="476"/>
        <v>2026</v>
      </c>
      <c r="C4378" s="29">
        <f t="shared" si="477"/>
        <v>12</v>
      </c>
      <c r="D4378" s="29" t="str">
        <f t="shared" si="478"/>
        <v>Aralık</v>
      </c>
      <c r="E4378" s="29">
        <f t="shared" si="479"/>
        <v>4</v>
      </c>
      <c r="F4378" s="29">
        <f t="shared" si="480"/>
        <v>52</v>
      </c>
      <c r="G4378" s="29">
        <f t="shared" si="481"/>
        <v>5</v>
      </c>
      <c r="H4378" s="29" t="str">
        <f t="shared" si="482"/>
        <v>Cuma</v>
      </c>
    </row>
    <row r="4379" spans="1:8" ht="10.5" customHeight="1" x14ac:dyDescent="0.25">
      <c r="A4379" s="28">
        <v>46382</v>
      </c>
      <c r="B4379" s="29">
        <f t="shared" si="476"/>
        <v>2026</v>
      </c>
      <c r="C4379" s="29">
        <f t="shared" si="477"/>
        <v>12</v>
      </c>
      <c r="D4379" s="29" t="str">
        <f t="shared" si="478"/>
        <v>Aralık</v>
      </c>
      <c r="E4379" s="29">
        <f t="shared" si="479"/>
        <v>4</v>
      </c>
      <c r="F4379" s="29">
        <f t="shared" si="480"/>
        <v>52</v>
      </c>
      <c r="G4379" s="29">
        <f t="shared" si="481"/>
        <v>6</v>
      </c>
      <c r="H4379" s="29" t="str">
        <f t="shared" si="482"/>
        <v>Cumartesi</v>
      </c>
    </row>
    <row r="4380" spans="1:8" ht="10.5" customHeight="1" x14ac:dyDescent="0.25">
      <c r="A4380" s="28">
        <v>46383</v>
      </c>
      <c r="B4380" s="29">
        <f t="shared" si="476"/>
        <v>2026</v>
      </c>
      <c r="C4380" s="29">
        <f t="shared" si="477"/>
        <v>12</v>
      </c>
      <c r="D4380" s="29" t="str">
        <f t="shared" si="478"/>
        <v>Aralık</v>
      </c>
      <c r="E4380" s="29">
        <f t="shared" si="479"/>
        <v>4</v>
      </c>
      <c r="F4380" s="29">
        <f t="shared" si="480"/>
        <v>52</v>
      </c>
      <c r="G4380" s="29">
        <f t="shared" si="481"/>
        <v>7</v>
      </c>
      <c r="H4380" s="29" t="str">
        <f t="shared" si="482"/>
        <v>Pazar</v>
      </c>
    </row>
    <row r="4381" spans="1:8" ht="10.5" customHeight="1" x14ac:dyDescent="0.25">
      <c r="A4381" s="28">
        <v>46384</v>
      </c>
      <c r="B4381" s="29">
        <f t="shared" si="476"/>
        <v>2026</v>
      </c>
      <c r="C4381" s="29">
        <f t="shared" si="477"/>
        <v>12</v>
      </c>
      <c r="D4381" s="29" t="str">
        <f t="shared" si="478"/>
        <v>Aralık</v>
      </c>
      <c r="E4381" s="29">
        <f t="shared" si="479"/>
        <v>4</v>
      </c>
      <c r="F4381" s="29">
        <f t="shared" si="480"/>
        <v>53</v>
      </c>
      <c r="G4381" s="29">
        <f t="shared" si="481"/>
        <v>1</v>
      </c>
      <c r="H4381" s="29" t="str">
        <f t="shared" si="482"/>
        <v>Pazartesi</v>
      </c>
    </row>
    <row r="4382" spans="1:8" ht="10.5" customHeight="1" x14ac:dyDescent="0.25">
      <c r="A4382" s="28">
        <v>46385</v>
      </c>
      <c r="B4382" s="29">
        <f t="shared" si="476"/>
        <v>2026</v>
      </c>
      <c r="C4382" s="29">
        <f t="shared" si="477"/>
        <v>12</v>
      </c>
      <c r="D4382" s="29" t="str">
        <f t="shared" si="478"/>
        <v>Aralık</v>
      </c>
      <c r="E4382" s="29">
        <f t="shared" si="479"/>
        <v>4</v>
      </c>
      <c r="F4382" s="29">
        <f t="shared" si="480"/>
        <v>53</v>
      </c>
      <c r="G4382" s="29">
        <f t="shared" si="481"/>
        <v>2</v>
      </c>
      <c r="H4382" s="29" t="str">
        <f t="shared" si="482"/>
        <v>Salı</v>
      </c>
    </row>
    <row r="4383" spans="1:8" ht="10.5" customHeight="1" x14ac:dyDescent="0.25">
      <c r="A4383" s="28">
        <v>46386</v>
      </c>
      <c r="B4383" s="29">
        <f t="shared" si="476"/>
        <v>2026</v>
      </c>
      <c r="C4383" s="29">
        <f t="shared" si="477"/>
        <v>12</v>
      </c>
      <c r="D4383" s="29" t="str">
        <f t="shared" si="478"/>
        <v>Aralık</v>
      </c>
      <c r="E4383" s="29">
        <f t="shared" si="479"/>
        <v>4</v>
      </c>
      <c r="F4383" s="29">
        <f t="shared" si="480"/>
        <v>53</v>
      </c>
      <c r="G4383" s="29">
        <f t="shared" si="481"/>
        <v>3</v>
      </c>
      <c r="H4383" s="29" t="str">
        <f t="shared" si="482"/>
        <v>Çarşamba</v>
      </c>
    </row>
    <row r="4384" spans="1:8" ht="10.5" customHeight="1" x14ac:dyDescent="0.25">
      <c r="A4384" s="28">
        <v>46387</v>
      </c>
      <c r="B4384" s="29">
        <f t="shared" si="476"/>
        <v>2026</v>
      </c>
      <c r="C4384" s="29">
        <f t="shared" si="477"/>
        <v>12</v>
      </c>
      <c r="D4384" s="29" t="str">
        <f t="shared" si="478"/>
        <v>Aralık</v>
      </c>
      <c r="E4384" s="29">
        <f t="shared" si="479"/>
        <v>4</v>
      </c>
      <c r="F4384" s="29">
        <f t="shared" si="480"/>
        <v>53</v>
      </c>
      <c r="G4384" s="29">
        <f t="shared" si="481"/>
        <v>4</v>
      </c>
      <c r="H4384" s="29" t="str">
        <f t="shared" si="482"/>
        <v>Perşembe</v>
      </c>
    </row>
    <row r="4385" spans="1:8" ht="10.5" customHeight="1" x14ac:dyDescent="0.25">
      <c r="A4385" s="28">
        <v>46388</v>
      </c>
      <c r="B4385" s="29">
        <f t="shared" si="476"/>
        <v>2027</v>
      </c>
      <c r="C4385" s="29">
        <f t="shared" si="477"/>
        <v>1</v>
      </c>
      <c r="D4385" s="29" t="str">
        <f t="shared" si="478"/>
        <v>Ocak</v>
      </c>
      <c r="E4385" s="29">
        <f t="shared" si="479"/>
        <v>1</v>
      </c>
      <c r="F4385" s="29">
        <f t="shared" si="480"/>
        <v>1</v>
      </c>
      <c r="G4385" s="29">
        <f t="shared" si="481"/>
        <v>5</v>
      </c>
      <c r="H4385" s="29" t="str">
        <f t="shared" si="482"/>
        <v>Cuma</v>
      </c>
    </row>
    <row r="4386" spans="1:8" ht="10.5" customHeight="1" x14ac:dyDescent="0.25">
      <c r="A4386" s="28">
        <v>46389</v>
      </c>
      <c r="B4386" s="29">
        <f t="shared" si="476"/>
        <v>2027</v>
      </c>
      <c r="C4386" s="29">
        <f t="shared" si="477"/>
        <v>1</v>
      </c>
      <c r="D4386" s="29" t="str">
        <f t="shared" si="478"/>
        <v>Ocak</v>
      </c>
      <c r="E4386" s="29">
        <f t="shared" si="479"/>
        <v>1</v>
      </c>
      <c r="F4386" s="29">
        <f t="shared" si="480"/>
        <v>1</v>
      </c>
      <c r="G4386" s="29">
        <f t="shared" si="481"/>
        <v>6</v>
      </c>
      <c r="H4386" s="29" t="str">
        <f t="shared" si="482"/>
        <v>Cumartesi</v>
      </c>
    </row>
    <row r="4387" spans="1:8" ht="10.5" customHeight="1" x14ac:dyDescent="0.25">
      <c r="A4387" s="28">
        <v>46390</v>
      </c>
      <c r="B4387" s="29">
        <f t="shared" si="476"/>
        <v>2027</v>
      </c>
      <c r="C4387" s="29">
        <f t="shared" si="477"/>
        <v>1</v>
      </c>
      <c r="D4387" s="29" t="str">
        <f t="shared" si="478"/>
        <v>Ocak</v>
      </c>
      <c r="E4387" s="29">
        <f t="shared" si="479"/>
        <v>1</v>
      </c>
      <c r="F4387" s="29">
        <f t="shared" si="480"/>
        <v>1</v>
      </c>
      <c r="G4387" s="29">
        <f t="shared" si="481"/>
        <v>7</v>
      </c>
      <c r="H4387" s="29" t="str">
        <f t="shared" si="482"/>
        <v>Pazar</v>
      </c>
    </row>
    <row r="4388" spans="1:8" ht="10.5" customHeight="1" x14ac:dyDescent="0.25">
      <c r="A4388" s="28">
        <v>46391</v>
      </c>
      <c r="B4388" s="29">
        <f t="shared" si="476"/>
        <v>2027</v>
      </c>
      <c r="C4388" s="29">
        <f t="shared" si="477"/>
        <v>1</v>
      </c>
      <c r="D4388" s="29" t="str">
        <f t="shared" si="478"/>
        <v>Ocak</v>
      </c>
      <c r="E4388" s="29">
        <f t="shared" si="479"/>
        <v>1</v>
      </c>
      <c r="F4388" s="29">
        <f t="shared" si="480"/>
        <v>2</v>
      </c>
      <c r="G4388" s="29">
        <f t="shared" si="481"/>
        <v>1</v>
      </c>
      <c r="H4388" s="29" t="str">
        <f t="shared" si="482"/>
        <v>Pazartesi</v>
      </c>
    </row>
    <row r="4389" spans="1:8" ht="10.5" customHeight="1" x14ac:dyDescent="0.25">
      <c r="A4389" s="28">
        <v>46392</v>
      </c>
      <c r="B4389" s="29">
        <f t="shared" si="476"/>
        <v>2027</v>
      </c>
      <c r="C4389" s="29">
        <f t="shared" si="477"/>
        <v>1</v>
      </c>
      <c r="D4389" s="29" t="str">
        <f t="shared" si="478"/>
        <v>Ocak</v>
      </c>
      <c r="E4389" s="29">
        <f t="shared" si="479"/>
        <v>1</v>
      </c>
      <c r="F4389" s="29">
        <f t="shared" si="480"/>
        <v>2</v>
      </c>
      <c r="G4389" s="29">
        <f t="shared" si="481"/>
        <v>2</v>
      </c>
      <c r="H4389" s="29" t="str">
        <f t="shared" si="482"/>
        <v>Salı</v>
      </c>
    </row>
    <row r="4390" spans="1:8" ht="10.5" customHeight="1" x14ac:dyDescent="0.25">
      <c r="A4390" s="28">
        <v>46393</v>
      </c>
      <c r="B4390" s="29">
        <f t="shared" si="476"/>
        <v>2027</v>
      </c>
      <c r="C4390" s="29">
        <f t="shared" si="477"/>
        <v>1</v>
      </c>
      <c r="D4390" s="29" t="str">
        <f t="shared" si="478"/>
        <v>Ocak</v>
      </c>
      <c r="E4390" s="29">
        <f t="shared" si="479"/>
        <v>1</v>
      </c>
      <c r="F4390" s="29">
        <f t="shared" si="480"/>
        <v>2</v>
      </c>
      <c r="G4390" s="29">
        <f t="shared" si="481"/>
        <v>3</v>
      </c>
      <c r="H4390" s="29" t="str">
        <f t="shared" si="482"/>
        <v>Çarşamba</v>
      </c>
    </row>
    <row r="4391" spans="1:8" ht="10.5" customHeight="1" x14ac:dyDescent="0.25">
      <c r="A4391" s="28">
        <v>46394</v>
      </c>
      <c r="B4391" s="29">
        <f t="shared" si="476"/>
        <v>2027</v>
      </c>
      <c r="C4391" s="29">
        <f t="shared" si="477"/>
        <v>1</v>
      </c>
      <c r="D4391" s="29" t="str">
        <f t="shared" si="478"/>
        <v>Ocak</v>
      </c>
      <c r="E4391" s="29">
        <f t="shared" si="479"/>
        <v>1</v>
      </c>
      <c r="F4391" s="29">
        <f t="shared" si="480"/>
        <v>2</v>
      </c>
      <c r="G4391" s="29">
        <f t="shared" si="481"/>
        <v>4</v>
      </c>
      <c r="H4391" s="29" t="str">
        <f t="shared" si="482"/>
        <v>Perşembe</v>
      </c>
    </row>
    <row r="4392" spans="1:8" ht="10.5" customHeight="1" x14ac:dyDescent="0.25">
      <c r="A4392" s="28">
        <v>46395</v>
      </c>
      <c r="B4392" s="29">
        <f t="shared" si="476"/>
        <v>2027</v>
      </c>
      <c r="C4392" s="29">
        <f t="shared" si="477"/>
        <v>1</v>
      </c>
      <c r="D4392" s="29" t="str">
        <f t="shared" si="478"/>
        <v>Ocak</v>
      </c>
      <c r="E4392" s="29">
        <f t="shared" si="479"/>
        <v>1</v>
      </c>
      <c r="F4392" s="29">
        <f t="shared" si="480"/>
        <v>2</v>
      </c>
      <c r="G4392" s="29">
        <f t="shared" si="481"/>
        <v>5</v>
      </c>
      <c r="H4392" s="29" t="str">
        <f t="shared" si="482"/>
        <v>Cuma</v>
      </c>
    </row>
    <row r="4393" spans="1:8" ht="10.5" customHeight="1" x14ac:dyDescent="0.25">
      <c r="A4393" s="28">
        <v>46396</v>
      </c>
      <c r="B4393" s="29">
        <f t="shared" si="476"/>
        <v>2027</v>
      </c>
      <c r="C4393" s="29">
        <f t="shared" si="477"/>
        <v>1</v>
      </c>
      <c r="D4393" s="29" t="str">
        <f t="shared" si="478"/>
        <v>Ocak</v>
      </c>
      <c r="E4393" s="29">
        <f t="shared" si="479"/>
        <v>1</v>
      </c>
      <c r="F4393" s="29">
        <f t="shared" si="480"/>
        <v>2</v>
      </c>
      <c r="G4393" s="29">
        <f t="shared" si="481"/>
        <v>6</v>
      </c>
      <c r="H4393" s="29" t="str">
        <f t="shared" si="482"/>
        <v>Cumartesi</v>
      </c>
    </row>
    <row r="4394" spans="1:8" ht="10.5" customHeight="1" x14ac:dyDescent="0.25">
      <c r="A4394" s="28">
        <v>46397</v>
      </c>
      <c r="B4394" s="29">
        <f t="shared" si="476"/>
        <v>2027</v>
      </c>
      <c r="C4394" s="29">
        <f t="shared" si="477"/>
        <v>1</v>
      </c>
      <c r="D4394" s="29" t="str">
        <f t="shared" si="478"/>
        <v>Ocak</v>
      </c>
      <c r="E4394" s="29">
        <f t="shared" si="479"/>
        <v>1</v>
      </c>
      <c r="F4394" s="29">
        <f t="shared" si="480"/>
        <v>2</v>
      </c>
      <c r="G4394" s="29">
        <f t="shared" si="481"/>
        <v>7</v>
      </c>
      <c r="H4394" s="29" t="str">
        <f t="shared" si="482"/>
        <v>Pazar</v>
      </c>
    </row>
    <row r="4395" spans="1:8" ht="10.5" customHeight="1" x14ac:dyDescent="0.25">
      <c r="A4395" s="28">
        <v>46398</v>
      </c>
      <c r="B4395" s="29">
        <f t="shared" si="476"/>
        <v>2027</v>
      </c>
      <c r="C4395" s="29">
        <f t="shared" si="477"/>
        <v>1</v>
      </c>
      <c r="D4395" s="29" t="str">
        <f t="shared" si="478"/>
        <v>Ocak</v>
      </c>
      <c r="E4395" s="29">
        <f t="shared" si="479"/>
        <v>1</v>
      </c>
      <c r="F4395" s="29">
        <f t="shared" si="480"/>
        <v>3</v>
      </c>
      <c r="G4395" s="29">
        <f t="shared" si="481"/>
        <v>1</v>
      </c>
      <c r="H4395" s="29" t="str">
        <f t="shared" si="482"/>
        <v>Pazartesi</v>
      </c>
    </row>
    <row r="4396" spans="1:8" ht="10.5" customHeight="1" x14ac:dyDescent="0.25">
      <c r="A4396" s="28">
        <v>46399</v>
      </c>
      <c r="B4396" s="29">
        <f t="shared" si="476"/>
        <v>2027</v>
      </c>
      <c r="C4396" s="29">
        <f t="shared" si="477"/>
        <v>1</v>
      </c>
      <c r="D4396" s="29" t="str">
        <f t="shared" si="478"/>
        <v>Ocak</v>
      </c>
      <c r="E4396" s="29">
        <f t="shared" si="479"/>
        <v>1</v>
      </c>
      <c r="F4396" s="29">
        <f t="shared" si="480"/>
        <v>3</v>
      </c>
      <c r="G4396" s="29">
        <f t="shared" si="481"/>
        <v>2</v>
      </c>
      <c r="H4396" s="29" t="str">
        <f t="shared" si="482"/>
        <v>Salı</v>
      </c>
    </row>
    <row r="4397" spans="1:8" ht="10.5" customHeight="1" x14ac:dyDescent="0.25">
      <c r="A4397" s="28">
        <v>46400</v>
      </c>
      <c r="B4397" s="29">
        <f t="shared" si="476"/>
        <v>2027</v>
      </c>
      <c r="C4397" s="29">
        <f t="shared" si="477"/>
        <v>1</v>
      </c>
      <c r="D4397" s="29" t="str">
        <f t="shared" si="478"/>
        <v>Ocak</v>
      </c>
      <c r="E4397" s="29">
        <f t="shared" si="479"/>
        <v>1</v>
      </c>
      <c r="F4397" s="29">
        <f t="shared" si="480"/>
        <v>3</v>
      </c>
      <c r="G4397" s="29">
        <f t="shared" si="481"/>
        <v>3</v>
      </c>
      <c r="H4397" s="29" t="str">
        <f t="shared" si="482"/>
        <v>Çarşamba</v>
      </c>
    </row>
    <row r="4398" spans="1:8" ht="10.5" customHeight="1" x14ac:dyDescent="0.25">
      <c r="A4398" s="28">
        <v>46401</v>
      </c>
      <c r="B4398" s="29">
        <f t="shared" si="476"/>
        <v>2027</v>
      </c>
      <c r="C4398" s="29">
        <f t="shared" si="477"/>
        <v>1</v>
      </c>
      <c r="D4398" s="29" t="str">
        <f t="shared" si="478"/>
        <v>Ocak</v>
      </c>
      <c r="E4398" s="29">
        <f t="shared" si="479"/>
        <v>1</v>
      </c>
      <c r="F4398" s="29">
        <f t="shared" si="480"/>
        <v>3</v>
      </c>
      <c r="G4398" s="29">
        <f t="shared" si="481"/>
        <v>4</v>
      </c>
      <c r="H4398" s="29" t="str">
        <f t="shared" si="482"/>
        <v>Perşembe</v>
      </c>
    </row>
    <row r="4399" spans="1:8" ht="10.5" customHeight="1" x14ac:dyDescent="0.25">
      <c r="A4399" s="28">
        <v>46402</v>
      </c>
      <c r="B4399" s="29">
        <f t="shared" si="476"/>
        <v>2027</v>
      </c>
      <c r="C4399" s="29">
        <f t="shared" si="477"/>
        <v>1</v>
      </c>
      <c r="D4399" s="29" t="str">
        <f t="shared" si="478"/>
        <v>Ocak</v>
      </c>
      <c r="E4399" s="29">
        <f t="shared" si="479"/>
        <v>1</v>
      </c>
      <c r="F4399" s="29">
        <f t="shared" si="480"/>
        <v>3</v>
      </c>
      <c r="G4399" s="29">
        <f t="shared" si="481"/>
        <v>5</v>
      </c>
      <c r="H4399" s="29" t="str">
        <f t="shared" si="482"/>
        <v>Cuma</v>
      </c>
    </row>
    <row r="4400" spans="1:8" ht="10.5" customHeight="1" x14ac:dyDescent="0.25">
      <c r="A4400" s="28">
        <v>46403</v>
      </c>
      <c r="B4400" s="29">
        <f t="shared" si="476"/>
        <v>2027</v>
      </c>
      <c r="C4400" s="29">
        <f t="shared" si="477"/>
        <v>1</v>
      </c>
      <c r="D4400" s="29" t="str">
        <f t="shared" si="478"/>
        <v>Ocak</v>
      </c>
      <c r="E4400" s="29">
        <f t="shared" si="479"/>
        <v>1</v>
      </c>
      <c r="F4400" s="29">
        <f t="shared" si="480"/>
        <v>3</v>
      </c>
      <c r="G4400" s="29">
        <f t="shared" si="481"/>
        <v>6</v>
      </c>
      <c r="H4400" s="29" t="str">
        <f t="shared" si="482"/>
        <v>Cumartesi</v>
      </c>
    </row>
    <row r="4401" spans="1:8" ht="10.5" customHeight="1" x14ac:dyDescent="0.25">
      <c r="A4401" s="28">
        <v>46404</v>
      </c>
      <c r="B4401" s="29">
        <f t="shared" si="476"/>
        <v>2027</v>
      </c>
      <c r="C4401" s="29">
        <f t="shared" si="477"/>
        <v>1</v>
      </c>
      <c r="D4401" s="29" t="str">
        <f t="shared" si="478"/>
        <v>Ocak</v>
      </c>
      <c r="E4401" s="29">
        <f t="shared" si="479"/>
        <v>1</v>
      </c>
      <c r="F4401" s="29">
        <f t="shared" si="480"/>
        <v>3</v>
      </c>
      <c r="G4401" s="29">
        <f t="shared" si="481"/>
        <v>7</v>
      </c>
      <c r="H4401" s="29" t="str">
        <f t="shared" si="482"/>
        <v>Pazar</v>
      </c>
    </row>
    <row r="4402" spans="1:8" ht="10.5" customHeight="1" x14ac:dyDescent="0.25">
      <c r="A4402" s="28">
        <v>46405</v>
      </c>
      <c r="B4402" s="29">
        <f t="shared" si="476"/>
        <v>2027</v>
      </c>
      <c r="C4402" s="29">
        <f t="shared" si="477"/>
        <v>1</v>
      </c>
      <c r="D4402" s="29" t="str">
        <f t="shared" si="478"/>
        <v>Ocak</v>
      </c>
      <c r="E4402" s="29">
        <f t="shared" si="479"/>
        <v>1</v>
      </c>
      <c r="F4402" s="29">
        <f t="shared" si="480"/>
        <v>4</v>
      </c>
      <c r="G4402" s="29">
        <f t="shared" si="481"/>
        <v>1</v>
      </c>
      <c r="H4402" s="29" t="str">
        <f t="shared" si="482"/>
        <v>Pazartesi</v>
      </c>
    </row>
    <row r="4403" spans="1:8" ht="10.5" customHeight="1" x14ac:dyDescent="0.25">
      <c r="A4403" s="28">
        <v>46406</v>
      </c>
      <c r="B4403" s="29">
        <f t="shared" si="476"/>
        <v>2027</v>
      </c>
      <c r="C4403" s="29">
        <f t="shared" si="477"/>
        <v>1</v>
      </c>
      <c r="D4403" s="29" t="str">
        <f t="shared" si="478"/>
        <v>Ocak</v>
      </c>
      <c r="E4403" s="29">
        <f t="shared" si="479"/>
        <v>1</v>
      </c>
      <c r="F4403" s="29">
        <f t="shared" si="480"/>
        <v>4</v>
      </c>
      <c r="G4403" s="29">
        <f t="shared" si="481"/>
        <v>2</v>
      </c>
      <c r="H4403" s="29" t="str">
        <f t="shared" si="482"/>
        <v>Salı</v>
      </c>
    </row>
    <row r="4404" spans="1:8" ht="10.5" customHeight="1" x14ac:dyDescent="0.25">
      <c r="A4404" s="28">
        <v>46407</v>
      </c>
      <c r="B4404" s="29">
        <f t="shared" si="476"/>
        <v>2027</v>
      </c>
      <c r="C4404" s="29">
        <f t="shared" si="477"/>
        <v>1</v>
      </c>
      <c r="D4404" s="29" t="str">
        <f t="shared" si="478"/>
        <v>Ocak</v>
      </c>
      <c r="E4404" s="29">
        <f t="shared" si="479"/>
        <v>1</v>
      </c>
      <c r="F4404" s="29">
        <f t="shared" si="480"/>
        <v>4</v>
      </c>
      <c r="G4404" s="29">
        <f t="shared" si="481"/>
        <v>3</v>
      </c>
      <c r="H4404" s="29" t="str">
        <f t="shared" si="482"/>
        <v>Çarşamba</v>
      </c>
    </row>
    <row r="4405" spans="1:8" ht="10.5" customHeight="1" x14ac:dyDescent="0.25">
      <c r="A4405" s="28">
        <v>46408</v>
      </c>
      <c r="B4405" s="29">
        <f t="shared" si="476"/>
        <v>2027</v>
      </c>
      <c r="C4405" s="29">
        <f t="shared" si="477"/>
        <v>1</v>
      </c>
      <c r="D4405" s="29" t="str">
        <f t="shared" si="478"/>
        <v>Ocak</v>
      </c>
      <c r="E4405" s="29">
        <f t="shared" si="479"/>
        <v>1</v>
      </c>
      <c r="F4405" s="29">
        <f t="shared" si="480"/>
        <v>4</v>
      </c>
      <c r="G4405" s="29">
        <f t="shared" si="481"/>
        <v>4</v>
      </c>
      <c r="H4405" s="29" t="str">
        <f t="shared" si="482"/>
        <v>Perşembe</v>
      </c>
    </row>
    <row r="4406" spans="1:8" ht="10.5" customHeight="1" x14ac:dyDescent="0.25">
      <c r="A4406" s="28">
        <v>46409</v>
      </c>
      <c r="B4406" s="29">
        <f t="shared" si="476"/>
        <v>2027</v>
      </c>
      <c r="C4406" s="29">
        <f t="shared" si="477"/>
        <v>1</v>
      </c>
      <c r="D4406" s="29" t="str">
        <f t="shared" si="478"/>
        <v>Ocak</v>
      </c>
      <c r="E4406" s="29">
        <f t="shared" si="479"/>
        <v>1</v>
      </c>
      <c r="F4406" s="29">
        <f t="shared" si="480"/>
        <v>4</v>
      </c>
      <c r="G4406" s="29">
        <f t="shared" si="481"/>
        <v>5</v>
      </c>
      <c r="H4406" s="29" t="str">
        <f t="shared" si="482"/>
        <v>Cuma</v>
      </c>
    </row>
    <row r="4407" spans="1:8" ht="10.5" customHeight="1" x14ac:dyDescent="0.25">
      <c r="A4407" s="28">
        <v>46410</v>
      </c>
      <c r="B4407" s="29">
        <f t="shared" si="476"/>
        <v>2027</v>
      </c>
      <c r="C4407" s="29">
        <f t="shared" si="477"/>
        <v>1</v>
      </c>
      <c r="D4407" s="29" t="str">
        <f t="shared" si="478"/>
        <v>Ocak</v>
      </c>
      <c r="E4407" s="29">
        <f t="shared" si="479"/>
        <v>1</v>
      </c>
      <c r="F4407" s="29">
        <f t="shared" si="480"/>
        <v>4</v>
      </c>
      <c r="G4407" s="29">
        <f t="shared" si="481"/>
        <v>6</v>
      </c>
      <c r="H4407" s="29" t="str">
        <f t="shared" si="482"/>
        <v>Cumartesi</v>
      </c>
    </row>
    <row r="4408" spans="1:8" ht="10.5" customHeight="1" x14ac:dyDescent="0.25">
      <c r="A4408" s="28">
        <v>46411</v>
      </c>
      <c r="B4408" s="29">
        <f t="shared" si="476"/>
        <v>2027</v>
      </c>
      <c r="C4408" s="29">
        <f t="shared" si="477"/>
        <v>1</v>
      </c>
      <c r="D4408" s="29" t="str">
        <f t="shared" si="478"/>
        <v>Ocak</v>
      </c>
      <c r="E4408" s="29">
        <f t="shared" si="479"/>
        <v>1</v>
      </c>
      <c r="F4408" s="29">
        <f t="shared" si="480"/>
        <v>4</v>
      </c>
      <c r="G4408" s="29">
        <f t="shared" si="481"/>
        <v>7</v>
      </c>
      <c r="H4408" s="29" t="str">
        <f t="shared" si="482"/>
        <v>Pazar</v>
      </c>
    </row>
    <row r="4409" spans="1:8" ht="10.5" customHeight="1" x14ac:dyDescent="0.25">
      <c r="A4409" s="28">
        <v>46412</v>
      </c>
      <c r="B4409" s="29">
        <f t="shared" si="476"/>
        <v>2027</v>
      </c>
      <c r="C4409" s="29">
        <f t="shared" si="477"/>
        <v>1</v>
      </c>
      <c r="D4409" s="29" t="str">
        <f t="shared" si="478"/>
        <v>Ocak</v>
      </c>
      <c r="E4409" s="29">
        <f t="shared" si="479"/>
        <v>1</v>
      </c>
      <c r="F4409" s="29">
        <f t="shared" si="480"/>
        <v>5</v>
      </c>
      <c r="G4409" s="29">
        <f t="shared" si="481"/>
        <v>1</v>
      </c>
      <c r="H4409" s="29" t="str">
        <f t="shared" si="482"/>
        <v>Pazartesi</v>
      </c>
    </row>
    <row r="4410" spans="1:8" ht="10.5" customHeight="1" x14ac:dyDescent="0.25">
      <c r="A4410" s="28">
        <v>46413</v>
      </c>
      <c r="B4410" s="29">
        <f t="shared" si="476"/>
        <v>2027</v>
      </c>
      <c r="C4410" s="29">
        <f t="shared" si="477"/>
        <v>1</v>
      </c>
      <c r="D4410" s="29" t="str">
        <f t="shared" si="478"/>
        <v>Ocak</v>
      </c>
      <c r="E4410" s="29">
        <f t="shared" si="479"/>
        <v>1</v>
      </c>
      <c r="F4410" s="29">
        <f t="shared" si="480"/>
        <v>5</v>
      </c>
      <c r="G4410" s="29">
        <f t="shared" si="481"/>
        <v>2</v>
      </c>
      <c r="H4410" s="29" t="str">
        <f t="shared" si="482"/>
        <v>Salı</v>
      </c>
    </row>
    <row r="4411" spans="1:8" ht="10.5" customHeight="1" x14ac:dyDescent="0.25">
      <c r="A4411" s="28">
        <v>46414</v>
      </c>
      <c r="B4411" s="29">
        <f t="shared" si="476"/>
        <v>2027</v>
      </c>
      <c r="C4411" s="29">
        <f t="shared" si="477"/>
        <v>1</v>
      </c>
      <c r="D4411" s="29" t="str">
        <f t="shared" si="478"/>
        <v>Ocak</v>
      </c>
      <c r="E4411" s="29">
        <f t="shared" si="479"/>
        <v>1</v>
      </c>
      <c r="F4411" s="29">
        <f t="shared" si="480"/>
        <v>5</v>
      </c>
      <c r="G4411" s="29">
        <f t="shared" si="481"/>
        <v>3</v>
      </c>
      <c r="H4411" s="29" t="str">
        <f t="shared" si="482"/>
        <v>Çarşamba</v>
      </c>
    </row>
    <row r="4412" spans="1:8" ht="10.5" customHeight="1" x14ac:dyDescent="0.25">
      <c r="A4412" s="28">
        <v>46415</v>
      </c>
      <c r="B4412" s="29">
        <f t="shared" si="476"/>
        <v>2027</v>
      </c>
      <c r="C4412" s="29">
        <f t="shared" si="477"/>
        <v>1</v>
      </c>
      <c r="D4412" s="29" t="str">
        <f t="shared" si="478"/>
        <v>Ocak</v>
      </c>
      <c r="E4412" s="29">
        <f t="shared" si="479"/>
        <v>1</v>
      </c>
      <c r="F4412" s="29">
        <f t="shared" si="480"/>
        <v>5</v>
      </c>
      <c r="G4412" s="29">
        <f t="shared" si="481"/>
        <v>4</v>
      </c>
      <c r="H4412" s="29" t="str">
        <f t="shared" si="482"/>
        <v>Perşembe</v>
      </c>
    </row>
    <row r="4413" spans="1:8" ht="10.5" customHeight="1" x14ac:dyDescent="0.25">
      <c r="A4413" s="28">
        <v>46416</v>
      </c>
      <c r="B4413" s="29">
        <f t="shared" si="476"/>
        <v>2027</v>
      </c>
      <c r="C4413" s="29">
        <f t="shared" si="477"/>
        <v>1</v>
      </c>
      <c r="D4413" s="29" t="str">
        <f t="shared" si="478"/>
        <v>Ocak</v>
      </c>
      <c r="E4413" s="29">
        <f t="shared" si="479"/>
        <v>1</v>
      </c>
      <c r="F4413" s="29">
        <f t="shared" si="480"/>
        <v>5</v>
      </c>
      <c r="G4413" s="29">
        <f t="shared" si="481"/>
        <v>5</v>
      </c>
      <c r="H4413" s="29" t="str">
        <f t="shared" si="482"/>
        <v>Cuma</v>
      </c>
    </row>
    <row r="4414" spans="1:8" ht="10.5" customHeight="1" x14ac:dyDescent="0.25">
      <c r="A4414" s="28">
        <v>46417</v>
      </c>
      <c r="B4414" s="29">
        <f t="shared" si="476"/>
        <v>2027</v>
      </c>
      <c r="C4414" s="29">
        <f t="shared" si="477"/>
        <v>1</v>
      </c>
      <c r="D4414" s="29" t="str">
        <f t="shared" si="478"/>
        <v>Ocak</v>
      </c>
      <c r="E4414" s="29">
        <f t="shared" si="479"/>
        <v>1</v>
      </c>
      <c r="F4414" s="29">
        <f t="shared" si="480"/>
        <v>5</v>
      </c>
      <c r="G4414" s="29">
        <f t="shared" si="481"/>
        <v>6</v>
      </c>
      <c r="H4414" s="29" t="str">
        <f t="shared" si="482"/>
        <v>Cumartesi</v>
      </c>
    </row>
    <row r="4415" spans="1:8" ht="10.5" customHeight="1" x14ac:dyDescent="0.25">
      <c r="A4415" s="28">
        <v>46418</v>
      </c>
      <c r="B4415" s="29">
        <f t="shared" si="476"/>
        <v>2027</v>
      </c>
      <c r="C4415" s="29">
        <f t="shared" si="477"/>
        <v>1</v>
      </c>
      <c r="D4415" s="29" t="str">
        <f t="shared" si="478"/>
        <v>Ocak</v>
      </c>
      <c r="E4415" s="29">
        <f t="shared" si="479"/>
        <v>1</v>
      </c>
      <c r="F4415" s="29">
        <f t="shared" si="480"/>
        <v>5</v>
      </c>
      <c r="G4415" s="29">
        <f t="shared" si="481"/>
        <v>7</v>
      </c>
      <c r="H4415" s="29" t="str">
        <f t="shared" si="482"/>
        <v>Pazar</v>
      </c>
    </row>
    <row r="4416" spans="1:8" ht="10.5" customHeight="1" x14ac:dyDescent="0.25">
      <c r="A4416" s="28">
        <v>46419</v>
      </c>
      <c r="B4416" s="29">
        <f t="shared" si="476"/>
        <v>2027</v>
      </c>
      <c r="C4416" s="29">
        <f t="shared" si="477"/>
        <v>2</v>
      </c>
      <c r="D4416" s="29" t="str">
        <f t="shared" si="478"/>
        <v>Şubat</v>
      </c>
      <c r="E4416" s="29">
        <f t="shared" si="479"/>
        <v>1</v>
      </c>
      <c r="F4416" s="29">
        <f t="shared" si="480"/>
        <v>6</v>
      </c>
      <c r="G4416" s="29">
        <f t="shared" si="481"/>
        <v>1</v>
      </c>
      <c r="H4416" s="29" t="str">
        <f t="shared" si="482"/>
        <v>Pazartesi</v>
      </c>
    </row>
    <row r="4417" spans="1:8" ht="10.5" customHeight="1" x14ac:dyDescent="0.25">
      <c r="A4417" s="28">
        <v>46420</v>
      </c>
      <c r="B4417" s="29">
        <f t="shared" si="476"/>
        <v>2027</v>
      </c>
      <c r="C4417" s="29">
        <f t="shared" si="477"/>
        <v>2</v>
      </c>
      <c r="D4417" s="29" t="str">
        <f t="shared" si="478"/>
        <v>Şubat</v>
      </c>
      <c r="E4417" s="29">
        <f t="shared" si="479"/>
        <v>1</v>
      </c>
      <c r="F4417" s="29">
        <f t="shared" si="480"/>
        <v>6</v>
      </c>
      <c r="G4417" s="29">
        <f t="shared" si="481"/>
        <v>2</v>
      </c>
      <c r="H4417" s="29" t="str">
        <f t="shared" si="482"/>
        <v>Salı</v>
      </c>
    </row>
    <row r="4418" spans="1:8" ht="10.5" customHeight="1" x14ac:dyDescent="0.25">
      <c r="A4418" s="28">
        <v>46421</v>
      </c>
      <c r="B4418" s="29">
        <f t="shared" ref="B4418:B4481" si="483">IF(A4418="","",YEAR(A4418))</f>
        <v>2027</v>
      </c>
      <c r="C4418" s="29">
        <f t="shared" ref="C4418:C4481" si="484">IF(A4418="","",MONTH(A4418))</f>
        <v>2</v>
      </c>
      <c r="D4418" s="29" t="str">
        <f t="shared" ref="D4418:D4481" si="485">IF(A4418="","",CHOOSE(MONTH(A4418),"Ocak","Şubat","Mart","Nisan","Mayıs","Haziran","Temmuz","Ağustos","Eylül","Ekim","Kasım","Aralık"))</f>
        <v>Şubat</v>
      </c>
      <c r="E4418" s="29">
        <f t="shared" ref="E4418:E4481" si="486">IF(A4418="","",ROUNDUP(MONTH(A4418)/3,0))</f>
        <v>1</v>
      </c>
      <c r="F4418" s="29">
        <f t="shared" ref="F4418:F4481" si="487">IF(A4418="","",WEEKNUM(A4418,2))</f>
        <v>6</v>
      </c>
      <c r="G4418" s="29">
        <f t="shared" ref="G4418:G4481" si="488">IF(A4418="","",WEEKDAY(A4418,2))</f>
        <v>3</v>
      </c>
      <c r="H4418" s="29" t="str">
        <f t="shared" ref="H4418:H4481" si="489">IF(A4418="","",CHOOSE(WEEKDAY(A4418,2),"Pazartesi","Salı","Çarşamba","Perşembe","Cuma","Cumartesi","Pazar"))</f>
        <v>Çarşamba</v>
      </c>
    </row>
    <row r="4419" spans="1:8" ht="10.5" customHeight="1" x14ac:dyDescent="0.25">
      <c r="A4419" s="28">
        <v>46422</v>
      </c>
      <c r="B4419" s="29">
        <f t="shared" si="483"/>
        <v>2027</v>
      </c>
      <c r="C4419" s="29">
        <f t="shared" si="484"/>
        <v>2</v>
      </c>
      <c r="D4419" s="29" t="str">
        <f t="shared" si="485"/>
        <v>Şubat</v>
      </c>
      <c r="E4419" s="29">
        <f t="shared" si="486"/>
        <v>1</v>
      </c>
      <c r="F4419" s="29">
        <f t="shared" si="487"/>
        <v>6</v>
      </c>
      <c r="G4419" s="29">
        <f t="shared" si="488"/>
        <v>4</v>
      </c>
      <c r="H4419" s="29" t="str">
        <f t="shared" si="489"/>
        <v>Perşembe</v>
      </c>
    </row>
    <row r="4420" spans="1:8" ht="10.5" customHeight="1" x14ac:dyDescent="0.25">
      <c r="A4420" s="28">
        <v>46423</v>
      </c>
      <c r="B4420" s="29">
        <f t="shared" si="483"/>
        <v>2027</v>
      </c>
      <c r="C4420" s="29">
        <f t="shared" si="484"/>
        <v>2</v>
      </c>
      <c r="D4420" s="29" t="str">
        <f t="shared" si="485"/>
        <v>Şubat</v>
      </c>
      <c r="E4420" s="29">
        <f t="shared" si="486"/>
        <v>1</v>
      </c>
      <c r="F4420" s="29">
        <f t="shared" si="487"/>
        <v>6</v>
      </c>
      <c r="G4420" s="29">
        <f t="shared" si="488"/>
        <v>5</v>
      </c>
      <c r="H4420" s="29" t="str">
        <f t="shared" si="489"/>
        <v>Cuma</v>
      </c>
    </row>
    <row r="4421" spans="1:8" ht="10.5" customHeight="1" x14ac:dyDescent="0.25">
      <c r="A4421" s="28">
        <v>46424</v>
      </c>
      <c r="B4421" s="29">
        <f t="shared" si="483"/>
        <v>2027</v>
      </c>
      <c r="C4421" s="29">
        <f t="shared" si="484"/>
        <v>2</v>
      </c>
      <c r="D4421" s="29" t="str">
        <f t="shared" si="485"/>
        <v>Şubat</v>
      </c>
      <c r="E4421" s="29">
        <f t="shared" si="486"/>
        <v>1</v>
      </c>
      <c r="F4421" s="29">
        <f t="shared" si="487"/>
        <v>6</v>
      </c>
      <c r="G4421" s="29">
        <f t="shared" si="488"/>
        <v>6</v>
      </c>
      <c r="H4421" s="29" t="str">
        <f t="shared" si="489"/>
        <v>Cumartesi</v>
      </c>
    </row>
    <row r="4422" spans="1:8" ht="10.5" customHeight="1" x14ac:dyDescent="0.25">
      <c r="A4422" s="28">
        <v>46425</v>
      </c>
      <c r="B4422" s="29">
        <f t="shared" si="483"/>
        <v>2027</v>
      </c>
      <c r="C4422" s="29">
        <f t="shared" si="484"/>
        <v>2</v>
      </c>
      <c r="D4422" s="29" t="str">
        <f t="shared" si="485"/>
        <v>Şubat</v>
      </c>
      <c r="E4422" s="29">
        <f t="shared" si="486"/>
        <v>1</v>
      </c>
      <c r="F4422" s="29">
        <f t="shared" si="487"/>
        <v>6</v>
      </c>
      <c r="G4422" s="29">
        <f t="shared" si="488"/>
        <v>7</v>
      </c>
      <c r="H4422" s="29" t="str">
        <f t="shared" si="489"/>
        <v>Pazar</v>
      </c>
    </row>
    <row r="4423" spans="1:8" ht="10.5" customHeight="1" x14ac:dyDescent="0.25">
      <c r="A4423" s="28">
        <v>46426</v>
      </c>
      <c r="B4423" s="29">
        <f t="shared" si="483"/>
        <v>2027</v>
      </c>
      <c r="C4423" s="29">
        <f t="shared" si="484"/>
        <v>2</v>
      </c>
      <c r="D4423" s="29" t="str">
        <f t="shared" si="485"/>
        <v>Şubat</v>
      </c>
      <c r="E4423" s="29">
        <f t="shared" si="486"/>
        <v>1</v>
      </c>
      <c r="F4423" s="29">
        <f t="shared" si="487"/>
        <v>7</v>
      </c>
      <c r="G4423" s="29">
        <f t="shared" si="488"/>
        <v>1</v>
      </c>
      <c r="H4423" s="29" t="str">
        <f t="shared" si="489"/>
        <v>Pazartesi</v>
      </c>
    </row>
    <row r="4424" spans="1:8" ht="10.5" customHeight="1" x14ac:dyDescent="0.25">
      <c r="A4424" s="28">
        <v>46427</v>
      </c>
      <c r="B4424" s="29">
        <f t="shared" si="483"/>
        <v>2027</v>
      </c>
      <c r="C4424" s="29">
        <f t="shared" si="484"/>
        <v>2</v>
      </c>
      <c r="D4424" s="29" t="str">
        <f t="shared" si="485"/>
        <v>Şubat</v>
      </c>
      <c r="E4424" s="29">
        <f t="shared" si="486"/>
        <v>1</v>
      </c>
      <c r="F4424" s="29">
        <f t="shared" si="487"/>
        <v>7</v>
      </c>
      <c r="G4424" s="29">
        <f t="shared" si="488"/>
        <v>2</v>
      </c>
      <c r="H4424" s="29" t="str">
        <f t="shared" si="489"/>
        <v>Salı</v>
      </c>
    </row>
    <row r="4425" spans="1:8" ht="10.5" customHeight="1" x14ac:dyDescent="0.25">
      <c r="A4425" s="28">
        <v>46428</v>
      </c>
      <c r="B4425" s="29">
        <f t="shared" si="483"/>
        <v>2027</v>
      </c>
      <c r="C4425" s="29">
        <f t="shared" si="484"/>
        <v>2</v>
      </c>
      <c r="D4425" s="29" t="str">
        <f t="shared" si="485"/>
        <v>Şubat</v>
      </c>
      <c r="E4425" s="29">
        <f t="shared" si="486"/>
        <v>1</v>
      </c>
      <c r="F4425" s="29">
        <f t="shared" si="487"/>
        <v>7</v>
      </c>
      <c r="G4425" s="29">
        <f t="shared" si="488"/>
        <v>3</v>
      </c>
      <c r="H4425" s="29" t="str">
        <f t="shared" si="489"/>
        <v>Çarşamba</v>
      </c>
    </row>
    <row r="4426" spans="1:8" ht="10.5" customHeight="1" x14ac:dyDescent="0.25">
      <c r="A4426" s="28">
        <v>46429</v>
      </c>
      <c r="B4426" s="29">
        <f t="shared" si="483"/>
        <v>2027</v>
      </c>
      <c r="C4426" s="29">
        <f t="shared" si="484"/>
        <v>2</v>
      </c>
      <c r="D4426" s="29" t="str">
        <f t="shared" si="485"/>
        <v>Şubat</v>
      </c>
      <c r="E4426" s="29">
        <f t="shared" si="486"/>
        <v>1</v>
      </c>
      <c r="F4426" s="29">
        <f t="shared" si="487"/>
        <v>7</v>
      </c>
      <c r="G4426" s="29">
        <f t="shared" si="488"/>
        <v>4</v>
      </c>
      <c r="H4426" s="29" t="str">
        <f t="shared" si="489"/>
        <v>Perşembe</v>
      </c>
    </row>
    <row r="4427" spans="1:8" ht="10.5" customHeight="1" x14ac:dyDescent="0.25">
      <c r="A4427" s="28">
        <v>46430</v>
      </c>
      <c r="B4427" s="29">
        <f t="shared" si="483"/>
        <v>2027</v>
      </c>
      <c r="C4427" s="29">
        <f t="shared" si="484"/>
        <v>2</v>
      </c>
      <c r="D4427" s="29" t="str">
        <f t="shared" si="485"/>
        <v>Şubat</v>
      </c>
      <c r="E4427" s="29">
        <f t="shared" si="486"/>
        <v>1</v>
      </c>
      <c r="F4427" s="29">
        <f t="shared" si="487"/>
        <v>7</v>
      </c>
      <c r="G4427" s="29">
        <f t="shared" si="488"/>
        <v>5</v>
      </c>
      <c r="H4427" s="29" t="str">
        <f t="shared" si="489"/>
        <v>Cuma</v>
      </c>
    </row>
    <row r="4428" spans="1:8" ht="10.5" customHeight="1" x14ac:dyDescent="0.25">
      <c r="A4428" s="28">
        <v>46431</v>
      </c>
      <c r="B4428" s="29">
        <f t="shared" si="483"/>
        <v>2027</v>
      </c>
      <c r="C4428" s="29">
        <f t="shared" si="484"/>
        <v>2</v>
      </c>
      <c r="D4428" s="29" t="str">
        <f t="shared" si="485"/>
        <v>Şubat</v>
      </c>
      <c r="E4428" s="29">
        <f t="shared" si="486"/>
        <v>1</v>
      </c>
      <c r="F4428" s="29">
        <f t="shared" si="487"/>
        <v>7</v>
      </c>
      <c r="G4428" s="29">
        <f t="shared" si="488"/>
        <v>6</v>
      </c>
      <c r="H4428" s="29" t="str">
        <f t="shared" si="489"/>
        <v>Cumartesi</v>
      </c>
    </row>
    <row r="4429" spans="1:8" ht="10.5" customHeight="1" x14ac:dyDescent="0.25">
      <c r="A4429" s="28">
        <v>46432</v>
      </c>
      <c r="B4429" s="29">
        <f t="shared" si="483"/>
        <v>2027</v>
      </c>
      <c r="C4429" s="29">
        <f t="shared" si="484"/>
        <v>2</v>
      </c>
      <c r="D4429" s="29" t="str">
        <f t="shared" si="485"/>
        <v>Şubat</v>
      </c>
      <c r="E4429" s="29">
        <f t="shared" si="486"/>
        <v>1</v>
      </c>
      <c r="F4429" s="29">
        <f t="shared" si="487"/>
        <v>7</v>
      </c>
      <c r="G4429" s="29">
        <f t="shared" si="488"/>
        <v>7</v>
      </c>
      <c r="H4429" s="29" t="str">
        <f t="shared" si="489"/>
        <v>Pazar</v>
      </c>
    </row>
    <row r="4430" spans="1:8" ht="10.5" customHeight="1" x14ac:dyDescent="0.25">
      <c r="A4430" s="28">
        <v>46433</v>
      </c>
      <c r="B4430" s="29">
        <f t="shared" si="483"/>
        <v>2027</v>
      </c>
      <c r="C4430" s="29">
        <f t="shared" si="484"/>
        <v>2</v>
      </c>
      <c r="D4430" s="29" t="str">
        <f t="shared" si="485"/>
        <v>Şubat</v>
      </c>
      <c r="E4430" s="29">
        <f t="shared" si="486"/>
        <v>1</v>
      </c>
      <c r="F4430" s="29">
        <f t="shared" si="487"/>
        <v>8</v>
      </c>
      <c r="G4430" s="29">
        <f t="shared" si="488"/>
        <v>1</v>
      </c>
      <c r="H4430" s="29" t="str">
        <f t="shared" si="489"/>
        <v>Pazartesi</v>
      </c>
    </row>
    <row r="4431" spans="1:8" ht="10.5" customHeight="1" x14ac:dyDescent="0.25">
      <c r="A4431" s="28">
        <v>46434</v>
      </c>
      <c r="B4431" s="29">
        <f t="shared" si="483"/>
        <v>2027</v>
      </c>
      <c r="C4431" s="29">
        <f t="shared" si="484"/>
        <v>2</v>
      </c>
      <c r="D4431" s="29" t="str">
        <f t="shared" si="485"/>
        <v>Şubat</v>
      </c>
      <c r="E4431" s="29">
        <f t="shared" si="486"/>
        <v>1</v>
      </c>
      <c r="F4431" s="29">
        <f t="shared" si="487"/>
        <v>8</v>
      </c>
      <c r="G4431" s="29">
        <f t="shared" si="488"/>
        <v>2</v>
      </c>
      <c r="H4431" s="29" t="str">
        <f t="shared" si="489"/>
        <v>Salı</v>
      </c>
    </row>
    <row r="4432" spans="1:8" ht="10.5" customHeight="1" x14ac:dyDescent="0.25">
      <c r="A4432" s="28">
        <v>46435</v>
      </c>
      <c r="B4432" s="29">
        <f t="shared" si="483"/>
        <v>2027</v>
      </c>
      <c r="C4432" s="29">
        <f t="shared" si="484"/>
        <v>2</v>
      </c>
      <c r="D4432" s="29" t="str">
        <f t="shared" si="485"/>
        <v>Şubat</v>
      </c>
      <c r="E4432" s="29">
        <f t="shared" si="486"/>
        <v>1</v>
      </c>
      <c r="F4432" s="29">
        <f t="shared" si="487"/>
        <v>8</v>
      </c>
      <c r="G4432" s="29">
        <f t="shared" si="488"/>
        <v>3</v>
      </c>
      <c r="H4432" s="29" t="str">
        <f t="shared" si="489"/>
        <v>Çarşamba</v>
      </c>
    </row>
    <row r="4433" spans="1:8" ht="10.5" customHeight="1" x14ac:dyDescent="0.25">
      <c r="A4433" s="28">
        <v>46436</v>
      </c>
      <c r="B4433" s="29">
        <f t="shared" si="483"/>
        <v>2027</v>
      </c>
      <c r="C4433" s="29">
        <f t="shared" si="484"/>
        <v>2</v>
      </c>
      <c r="D4433" s="29" t="str">
        <f t="shared" si="485"/>
        <v>Şubat</v>
      </c>
      <c r="E4433" s="29">
        <f t="shared" si="486"/>
        <v>1</v>
      </c>
      <c r="F4433" s="29">
        <f t="shared" si="487"/>
        <v>8</v>
      </c>
      <c r="G4433" s="29">
        <f t="shared" si="488"/>
        <v>4</v>
      </c>
      <c r="H4433" s="29" t="str">
        <f t="shared" si="489"/>
        <v>Perşembe</v>
      </c>
    </row>
    <row r="4434" spans="1:8" ht="10.5" customHeight="1" x14ac:dyDescent="0.25">
      <c r="A4434" s="28">
        <v>46437</v>
      </c>
      <c r="B4434" s="29">
        <f t="shared" si="483"/>
        <v>2027</v>
      </c>
      <c r="C4434" s="29">
        <f t="shared" si="484"/>
        <v>2</v>
      </c>
      <c r="D4434" s="29" t="str">
        <f t="shared" si="485"/>
        <v>Şubat</v>
      </c>
      <c r="E4434" s="29">
        <f t="shared" si="486"/>
        <v>1</v>
      </c>
      <c r="F4434" s="29">
        <f t="shared" si="487"/>
        <v>8</v>
      </c>
      <c r="G4434" s="29">
        <f t="shared" si="488"/>
        <v>5</v>
      </c>
      <c r="H4434" s="29" t="str">
        <f t="shared" si="489"/>
        <v>Cuma</v>
      </c>
    </row>
    <row r="4435" spans="1:8" ht="10.5" customHeight="1" x14ac:dyDescent="0.25">
      <c r="A4435" s="28">
        <v>46438</v>
      </c>
      <c r="B4435" s="29">
        <f t="shared" si="483"/>
        <v>2027</v>
      </c>
      <c r="C4435" s="29">
        <f t="shared" si="484"/>
        <v>2</v>
      </c>
      <c r="D4435" s="29" t="str">
        <f t="shared" si="485"/>
        <v>Şubat</v>
      </c>
      <c r="E4435" s="29">
        <f t="shared" si="486"/>
        <v>1</v>
      </c>
      <c r="F4435" s="29">
        <f t="shared" si="487"/>
        <v>8</v>
      </c>
      <c r="G4435" s="29">
        <f t="shared" si="488"/>
        <v>6</v>
      </c>
      <c r="H4435" s="29" t="str">
        <f t="shared" si="489"/>
        <v>Cumartesi</v>
      </c>
    </row>
    <row r="4436" spans="1:8" ht="10.5" customHeight="1" x14ac:dyDescent="0.25">
      <c r="A4436" s="28">
        <v>46439</v>
      </c>
      <c r="B4436" s="29">
        <f t="shared" si="483"/>
        <v>2027</v>
      </c>
      <c r="C4436" s="29">
        <f t="shared" si="484"/>
        <v>2</v>
      </c>
      <c r="D4436" s="29" t="str">
        <f t="shared" si="485"/>
        <v>Şubat</v>
      </c>
      <c r="E4436" s="29">
        <f t="shared" si="486"/>
        <v>1</v>
      </c>
      <c r="F4436" s="29">
        <f t="shared" si="487"/>
        <v>8</v>
      </c>
      <c r="G4436" s="29">
        <f t="shared" si="488"/>
        <v>7</v>
      </c>
      <c r="H4436" s="29" t="str">
        <f t="shared" si="489"/>
        <v>Pazar</v>
      </c>
    </row>
    <row r="4437" spans="1:8" ht="10.5" customHeight="1" x14ac:dyDescent="0.25">
      <c r="A4437" s="28">
        <v>46440</v>
      </c>
      <c r="B4437" s="29">
        <f t="shared" si="483"/>
        <v>2027</v>
      </c>
      <c r="C4437" s="29">
        <f t="shared" si="484"/>
        <v>2</v>
      </c>
      <c r="D4437" s="29" t="str">
        <f t="shared" si="485"/>
        <v>Şubat</v>
      </c>
      <c r="E4437" s="29">
        <f t="shared" si="486"/>
        <v>1</v>
      </c>
      <c r="F4437" s="29">
        <f t="shared" si="487"/>
        <v>9</v>
      </c>
      <c r="G4437" s="29">
        <f t="shared" si="488"/>
        <v>1</v>
      </c>
      <c r="H4437" s="29" t="str">
        <f t="shared" si="489"/>
        <v>Pazartesi</v>
      </c>
    </row>
    <row r="4438" spans="1:8" ht="10.5" customHeight="1" x14ac:dyDescent="0.25">
      <c r="A4438" s="28">
        <v>46441</v>
      </c>
      <c r="B4438" s="29">
        <f t="shared" si="483"/>
        <v>2027</v>
      </c>
      <c r="C4438" s="29">
        <f t="shared" si="484"/>
        <v>2</v>
      </c>
      <c r="D4438" s="29" t="str">
        <f t="shared" si="485"/>
        <v>Şubat</v>
      </c>
      <c r="E4438" s="29">
        <f t="shared" si="486"/>
        <v>1</v>
      </c>
      <c r="F4438" s="29">
        <f t="shared" si="487"/>
        <v>9</v>
      </c>
      <c r="G4438" s="29">
        <f t="shared" si="488"/>
        <v>2</v>
      </c>
      <c r="H4438" s="29" t="str">
        <f t="shared" si="489"/>
        <v>Salı</v>
      </c>
    </row>
    <row r="4439" spans="1:8" ht="10.5" customHeight="1" x14ac:dyDescent="0.25">
      <c r="A4439" s="28">
        <v>46442</v>
      </c>
      <c r="B4439" s="29">
        <f t="shared" si="483"/>
        <v>2027</v>
      </c>
      <c r="C4439" s="29">
        <f t="shared" si="484"/>
        <v>2</v>
      </c>
      <c r="D4439" s="29" t="str">
        <f t="shared" si="485"/>
        <v>Şubat</v>
      </c>
      <c r="E4439" s="29">
        <f t="shared" si="486"/>
        <v>1</v>
      </c>
      <c r="F4439" s="29">
        <f t="shared" si="487"/>
        <v>9</v>
      </c>
      <c r="G4439" s="29">
        <f t="shared" si="488"/>
        <v>3</v>
      </c>
      <c r="H4439" s="29" t="str">
        <f t="shared" si="489"/>
        <v>Çarşamba</v>
      </c>
    </row>
    <row r="4440" spans="1:8" ht="10.5" customHeight="1" x14ac:dyDescent="0.25">
      <c r="A4440" s="28">
        <v>46443</v>
      </c>
      <c r="B4440" s="29">
        <f t="shared" si="483"/>
        <v>2027</v>
      </c>
      <c r="C4440" s="29">
        <f t="shared" si="484"/>
        <v>2</v>
      </c>
      <c r="D4440" s="29" t="str">
        <f t="shared" si="485"/>
        <v>Şubat</v>
      </c>
      <c r="E4440" s="29">
        <f t="shared" si="486"/>
        <v>1</v>
      </c>
      <c r="F4440" s="29">
        <f t="shared" si="487"/>
        <v>9</v>
      </c>
      <c r="G4440" s="29">
        <f t="shared" si="488"/>
        <v>4</v>
      </c>
      <c r="H4440" s="29" t="str">
        <f t="shared" si="489"/>
        <v>Perşembe</v>
      </c>
    </row>
    <row r="4441" spans="1:8" ht="10.5" customHeight="1" x14ac:dyDescent="0.25">
      <c r="A4441" s="28">
        <v>46444</v>
      </c>
      <c r="B4441" s="29">
        <f t="shared" si="483"/>
        <v>2027</v>
      </c>
      <c r="C4441" s="29">
        <f t="shared" si="484"/>
        <v>2</v>
      </c>
      <c r="D4441" s="29" t="str">
        <f t="shared" si="485"/>
        <v>Şubat</v>
      </c>
      <c r="E4441" s="29">
        <f t="shared" si="486"/>
        <v>1</v>
      </c>
      <c r="F4441" s="29">
        <f t="shared" si="487"/>
        <v>9</v>
      </c>
      <c r="G4441" s="29">
        <f t="shared" si="488"/>
        <v>5</v>
      </c>
      <c r="H4441" s="29" t="str">
        <f t="shared" si="489"/>
        <v>Cuma</v>
      </c>
    </row>
    <row r="4442" spans="1:8" ht="10.5" customHeight="1" x14ac:dyDescent="0.25">
      <c r="A4442" s="28">
        <v>46445</v>
      </c>
      <c r="B4442" s="29">
        <f t="shared" si="483"/>
        <v>2027</v>
      </c>
      <c r="C4442" s="29">
        <f t="shared" si="484"/>
        <v>2</v>
      </c>
      <c r="D4442" s="29" t="str">
        <f t="shared" si="485"/>
        <v>Şubat</v>
      </c>
      <c r="E4442" s="29">
        <f t="shared" si="486"/>
        <v>1</v>
      </c>
      <c r="F4442" s="29">
        <f t="shared" si="487"/>
        <v>9</v>
      </c>
      <c r="G4442" s="29">
        <f t="shared" si="488"/>
        <v>6</v>
      </c>
      <c r="H4442" s="29" t="str">
        <f t="shared" si="489"/>
        <v>Cumartesi</v>
      </c>
    </row>
    <row r="4443" spans="1:8" ht="10.5" customHeight="1" x14ac:dyDescent="0.25">
      <c r="A4443" s="28">
        <v>46446</v>
      </c>
      <c r="B4443" s="29">
        <f t="shared" si="483"/>
        <v>2027</v>
      </c>
      <c r="C4443" s="29">
        <f t="shared" si="484"/>
        <v>2</v>
      </c>
      <c r="D4443" s="29" t="str">
        <f t="shared" si="485"/>
        <v>Şubat</v>
      </c>
      <c r="E4443" s="29">
        <f t="shared" si="486"/>
        <v>1</v>
      </c>
      <c r="F4443" s="29">
        <f t="shared" si="487"/>
        <v>9</v>
      </c>
      <c r="G4443" s="29">
        <f t="shared" si="488"/>
        <v>7</v>
      </c>
      <c r="H4443" s="29" t="str">
        <f t="shared" si="489"/>
        <v>Pazar</v>
      </c>
    </row>
    <row r="4444" spans="1:8" ht="10.5" customHeight="1" x14ac:dyDescent="0.25">
      <c r="A4444" s="28">
        <v>46447</v>
      </c>
      <c r="B4444" s="29">
        <f t="shared" si="483"/>
        <v>2027</v>
      </c>
      <c r="C4444" s="29">
        <f t="shared" si="484"/>
        <v>3</v>
      </c>
      <c r="D4444" s="29" t="str">
        <f t="shared" si="485"/>
        <v>Mart</v>
      </c>
      <c r="E4444" s="29">
        <f t="shared" si="486"/>
        <v>1</v>
      </c>
      <c r="F4444" s="29">
        <f t="shared" si="487"/>
        <v>10</v>
      </c>
      <c r="G4444" s="29">
        <f t="shared" si="488"/>
        <v>1</v>
      </c>
      <c r="H4444" s="29" t="str">
        <f t="shared" si="489"/>
        <v>Pazartesi</v>
      </c>
    </row>
    <row r="4445" spans="1:8" ht="10.5" customHeight="1" x14ac:dyDescent="0.25">
      <c r="A4445" s="28">
        <v>46448</v>
      </c>
      <c r="B4445" s="29">
        <f t="shared" si="483"/>
        <v>2027</v>
      </c>
      <c r="C4445" s="29">
        <f t="shared" si="484"/>
        <v>3</v>
      </c>
      <c r="D4445" s="29" t="str">
        <f t="shared" si="485"/>
        <v>Mart</v>
      </c>
      <c r="E4445" s="29">
        <f t="shared" si="486"/>
        <v>1</v>
      </c>
      <c r="F4445" s="29">
        <f t="shared" si="487"/>
        <v>10</v>
      </c>
      <c r="G4445" s="29">
        <f t="shared" si="488"/>
        <v>2</v>
      </c>
      <c r="H4445" s="29" t="str">
        <f t="shared" si="489"/>
        <v>Salı</v>
      </c>
    </row>
    <row r="4446" spans="1:8" ht="10.5" customHeight="1" x14ac:dyDescent="0.25">
      <c r="A4446" s="28">
        <v>46449</v>
      </c>
      <c r="B4446" s="29">
        <f t="shared" si="483"/>
        <v>2027</v>
      </c>
      <c r="C4446" s="29">
        <f t="shared" si="484"/>
        <v>3</v>
      </c>
      <c r="D4446" s="29" t="str">
        <f t="shared" si="485"/>
        <v>Mart</v>
      </c>
      <c r="E4446" s="29">
        <f t="shared" si="486"/>
        <v>1</v>
      </c>
      <c r="F4446" s="29">
        <f t="shared" si="487"/>
        <v>10</v>
      </c>
      <c r="G4446" s="29">
        <f t="shared" si="488"/>
        <v>3</v>
      </c>
      <c r="H4446" s="29" t="str">
        <f t="shared" si="489"/>
        <v>Çarşamba</v>
      </c>
    </row>
    <row r="4447" spans="1:8" ht="10.5" customHeight="1" x14ac:dyDescent="0.25">
      <c r="A4447" s="28">
        <v>46450</v>
      </c>
      <c r="B4447" s="29">
        <f t="shared" si="483"/>
        <v>2027</v>
      </c>
      <c r="C4447" s="29">
        <f t="shared" si="484"/>
        <v>3</v>
      </c>
      <c r="D4447" s="29" t="str">
        <f t="shared" si="485"/>
        <v>Mart</v>
      </c>
      <c r="E4447" s="29">
        <f t="shared" si="486"/>
        <v>1</v>
      </c>
      <c r="F4447" s="29">
        <f t="shared" si="487"/>
        <v>10</v>
      </c>
      <c r="G4447" s="29">
        <f t="shared" si="488"/>
        <v>4</v>
      </c>
      <c r="H4447" s="29" t="str">
        <f t="shared" si="489"/>
        <v>Perşembe</v>
      </c>
    </row>
    <row r="4448" spans="1:8" ht="10.5" customHeight="1" x14ac:dyDescent="0.25">
      <c r="A4448" s="28">
        <v>46451</v>
      </c>
      <c r="B4448" s="29">
        <f t="shared" si="483"/>
        <v>2027</v>
      </c>
      <c r="C4448" s="29">
        <f t="shared" si="484"/>
        <v>3</v>
      </c>
      <c r="D4448" s="29" t="str">
        <f t="shared" si="485"/>
        <v>Mart</v>
      </c>
      <c r="E4448" s="29">
        <f t="shared" si="486"/>
        <v>1</v>
      </c>
      <c r="F4448" s="29">
        <f t="shared" si="487"/>
        <v>10</v>
      </c>
      <c r="G4448" s="29">
        <f t="shared" si="488"/>
        <v>5</v>
      </c>
      <c r="H4448" s="29" t="str">
        <f t="shared" si="489"/>
        <v>Cuma</v>
      </c>
    </row>
    <row r="4449" spans="1:8" ht="10.5" customHeight="1" x14ac:dyDescent="0.25">
      <c r="A4449" s="28">
        <v>46452</v>
      </c>
      <c r="B4449" s="29">
        <f t="shared" si="483"/>
        <v>2027</v>
      </c>
      <c r="C4449" s="29">
        <f t="shared" si="484"/>
        <v>3</v>
      </c>
      <c r="D4449" s="29" t="str">
        <f t="shared" si="485"/>
        <v>Mart</v>
      </c>
      <c r="E4449" s="29">
        <f t="shared" si="486"/>
        <v>1</v>
      </c>
      <c r="F4449" s="29">
        <f t="shared" si="487"/>
        <v>10</v>
      </c>
      <c r="G4449" s="29">
        <f t="shared" si="488"/>
        <v>6</v>
      </c>
      <c r="H4449" s="29" t="str">
        <f t="shared" si="489"/>
        <v>Cumartesi</v>
      </c>
    </row>
    <row r="4450" spans="1:8" ht="10.5" customHeight="1" x14ac:dyDescent="0.25">
      <c r="A4450" s="28">
        <v>46453</v>
      </c>
      <c r="B4450" s="29">
        <f t="shared" si="483"/>
        <v>2027</v>
      </c>
      <c r="C4450" s="29">
        <f t="shared" si="484"/>
        <v>3</v>
      </c>
      <c r="D4450" s="29" t="str">
        <f t="shared" si="485"/>
        <v>Mart</v>
      </c>
      <c r="E4450" s="29">
        <f t="shared" si="486"/>
        <v>1</v>
      </c>
      <c r="F4450" s="29">
        <f t="shared" si="487"/>
        <v>10</v>
      </c>
      <c r="G4450" s="29">
        <f t="shared" si="488"/>
        <v>7</v>
      </c>
      <c r="H4450" s="29" t="str">
        <f t="shared" si="489"/>
        <v>Pazar</v>
      </c>
    </row>
    <row r="4451" spans="1:8" ht="10.5" customHeight="1" x14ac:dyDescent="0.25">
      <c r="A4451" s="28">
        <v>46454</v>
      </c>
      <c r="B4451" s="29">
        <f t="shared" si="483"/>
        <v>2027</v>
      </c>
      <c r="C4451" s="29">
        <f t="shared" si="484"/>
        <v>3</v>
      </c>
      <c r="D4451" s="29" t="str">
        <f t="shared" si="485"/>
        <v>Mart</v>
      </c>
      <c r="E4451" s="29">
        <f t="shared" si="486"/>
        <v>1</v>
      </c>
      <c r="F4451" s="29">
        <f t="shared" si="487"/>
        <v>11</v>
      </c>
      <c r="G4451" s="29">
        <f t="shared" si="488"/>
        <v>1</v>
      </c>
      <c r="H4451" s="29" t="str">
        <f t="shared" si="489"/>
        <v>Pazartesi</v>
      </c>
    </row>
    <row r="4452" spans="1:8" ht="10.5" customHeight="1" x14ac:dyDescent="0.25">
      <c r="A4452" s="28">
        <v>46455</v>
      </c>
      <c r="B4452" s="29">
        <f t="shared" si="483"/>
        <v>2027</v>
      </c>
      <c r="C4452" s="29">
        <f t="shared" si="484"/>
        <v>3</v>
      </c>
      <c r="D4452" s="29" t="str">
        <f t="shared" si="485"/>
        <v>Mart</v>
      </c>
      <c r="E4452" s="29">
        <f t="shared" si="486"/>
        <v>1</v>
      </c>
      <c r="F4452" s="29">
        <f t="shared" si="487"/>
        <v>11</v>
      </c>
      <c r="G4452" s="29">
        <f t="shared" si="488"/>
        <v>2</v>
      </c>
      <c r="H4452" s="29" t="str">
        <f t="shared" si="489"/>
        <v>Salı</v>
      </c>
    </row>
    <row r="4453" spans="1:8" ht="10.5" customHeight="1" x14ac:dyDescent="0.25">
      <c r="A4453" s="28">
        <v>46456</v>
      </c>
      <c r="B4453" s="29">
        <f t="shared" si="483"/>
        <v>2027</v>
      </c>
      <c r="C4453" s="29">
        <f t="shared" si="484"/>
        <v>3</v>
      </c>
      <c r="D4453" s="29" t="str">
        <f t="shared" si="485"/>
        <v>Mart</v>
      </c>
      <c r="E4453" s="29">
        <f t="shared" si="486"/>
        <v>1</v>
      </c>
      <c r="F4453" s="29">
        <f t="shared" si="487"/>
        <v>11</v>
      </c>
      <c r="G4453" s="29">
        <f t="shared" si="488"/>
        <v>3</v>
      </c>
      <c r="H4453" s="29" t="str">
        <f t="shared" si="489"/>
        <v>Çarşamba</v>
      </c>
    </row>
    <row r="4454" spans="1:8" ht="10.5" customHeight="1" x14ac:dyDescent="0.25">
      <c r="A4454" s="28">
        <v>46457</v>
      </c>
      <c r="B4454" s="29">
        <f t="shared" si="483"/>
        <v>2027</v>
      </c>
      <c r="C4454" s="29">
        <f t="shared" si="484"/>
        <v>3</v>
      </c>
      <c r="D4454" s="29" t="str">
        <f t="shared" si="485"/>
        <v>Mart</v>
      </c>
      <c r="E4454" s="29">
        <f t="shared" si="486"/>
        <v>1</v>
      </c>
      <c r="F4454" s="29">
        <f t="shared" si="487"/>
        <v>11</v>
      </c>
      <c r="G4454" s="29">
        <f t="shared" si="488"/>
        <v>4</v>
      </c>
      <c r="H4454" s="29" t="str">
        <f t="shared" si="489"/>
        <v>Perşembe</v>
      </c>
    </row>
    <row r="4455" spans="1:8" ht="10.5" customHeight="1" x14ac:dyDescent="0.25">
      <c r="A4455" s="28">
        <v>46458</v>
      </c>
      <c r="B4455" s="29">
        <f t="shared" si="483"/>
        <v>2027</v>
      </c>
      <c r="C4455" s="29">
        <f t="shared" si="484"/>
        <v>3</v>
      </c>
      <c r="D4455" s="29" t="str">
        <f t="shared" si="485"/>
        <v>Mart</v>
      </c>
      <c r="E4455" s="29">
        <f t="shared" si="486"/>
        <v>1</v>
      </c>
      <c r="F4455" s="29">
        <f t="shared" si="487"/>
        <v>11</v>
      </c>
      <c r="G4455" s="29">
        <f t="shared" si="488"/>
        <v>5</v>
      </c>
      <c r="H4455" s="29" t="str">
        <f t="shared" si="489"/>
        <v>Cuma</v>
      </c>
    </row>
    <row r="4456" spans="1:8" ht="10.5" customHeight="1" x14ac:dyDescent="0.25">
      <c r="A4456" s="28">
        <v>46459</v>
      </c>
      <c r="B4456" s="29">
        <f t="shared" si="483"/>
        <v>2027</v>
      </c>
      <c r="C4456" s="29">
        <f t="shared" si="484"/>
        <v>3</v>
      </c>
      <c r="D4456" s="29" t="str">
        <f t="shared" si="485"/>
        <v>Mart</v>
      </c>
      <c r="E4456" s="29">
        <f t="shared" si="486"/>
        <v>1</v>
      </c>
      <c r="F4456" s="29">
        <f t="shared" si="487"/>
        <v>11</v>
      </c>
      <c r="G4456" s="29">
        <f t="shared" si="488"/>
        <v>6</v>
      </c>
      <c r="H4456" s="29" t="str">
        <f t="shared" si="489"/>
        <v>Cumartesi</v>
      </c>
    </row>
    <row r="4457" spans="1:8" ht="10.5" customHeight="1" x14ac:dyDescent="0.25">
      <c r="A4457" s="28">
        <v>46460</v>
      </c>
      <c r="B4457" s="29">
        <f t="shared" si="483"/>
        <v>2027</v>
      </c>
      <c r="C4457" s="29">
        <f t="shared" si="484"/>
        <v>3</v>
      </c>
      <c r="D4457" s="29" t="str">
        <f t="shared" si="485"/>
        <v>Mart</v>
      </c>
      <c r="E4457" s="29">
        <f t="shared" si="486"/>
        <v>1</v>
      </c>
      <c r="F4457" s="29">
        <f t="shared" si="487"/>
        <v>11</v>
      </c>
      <c r="G4457" s="29">
        <f t="shared" si="488"/>
        <v>7</v>
      </c>
      <c r="H4457" s="29" t="str">
        <f t="shared" si="489"/>
        <v>Pazar</v>
      </c>
    </row>
    <row r="4458" spans="1:8" ht="10.5" customHeight="1" x14ac:dyDescent="0.25">
      <c r="A4458" s="28">
        <v>46461</v>
      </c>
      <c r="B4458" s="29">
        <f t="shared" si="483"/>
        <v>2027</v>
      </c>
      <c r="C4458" s="29">
        <f t="shared" si="484"/>
        <v>3</v>
      </c>
      <c r="D4458" s="29" t="str">
        <f t="shared" si="485"/>
        <v>Mart</v>
      </c>
      <c r="E4458" s="29">
        <f t="shared" si="486"/>
        <v>1</v>
      </c>
      <c r="F4458" s="29">
        <f t="shared" si="487"/>
        <v>12</v>
      </c>
      <c r="G4458" s="29">
        <f t="shared" si="488"/>
        <v>1</v>
      </c>
      <c r="H4458" s="29" t="str">
        <f t="shared" si="489"/>
        <v>Pazartesi</v>
      </c>
    </row>
    <row r="4459" spans="1:8" ht="10.5" customHeight="1" x14ac:dyDescent="0.25">
      <c r="A4459" s="28">
        <v>46462</v>
      </c>
      <c r="B4459" s="29">
        <f t="shared" si="483"/>
        <v>2027</v>
      </c>
      <c r="C4459" s="29">
        <f t="shared" si="484"/>
        <v>3</v>
      </c>
      <c r="D4459" s="29" t="str">
        <f t="shared" si="485"/>
        <v>Mart</v>
      </c>
      <c r="E4459" s="29">
        <f t="shared" si="486"/>
        <v>1</v>
      </c>
      <c r="F4459" s="29">
        <f t="shared" si="487"/>
        <v>12</v>
      </c>
      <c r="G4459" s="29">
        <f t="shared" si="488"/>
        <v>2</v>
      </c>
      <c r="H4459" s="29" t="str">
        <f t="shared" si="489"/>
        <v>Salı</v>
      </c>
    </row>
    <row r="4460" spans="1:8" ht="10.5" customHeight="1" x14ac:dyDescent="0.25">
      <c r="A4460" s="28">
        <v>46463</v>
      </c>
      <c r="B4460" s="29">
        <f t="shared" si="483"/>
        <v>2027</v>
      </c>
      <c r="C4460" s="29">
        <f t="shared" si="484"/>
        <v>3</v>
      </c>
      <c r="D4460" s="29" t="str">
        <f t="shared" si="485"/>
        <v>Mart</v>
      </c>
      <c r="E4460" s="29">
        <f t="shared" si="486"/>
        <v>1</v>
      </c>
      <c r="F4460" s="29">
        <f t="shared" si="487"/>
        <v>12</v>
      </c>
      <c r="G4460" s="29">
        <f t="shared" si="488"/>
        <v>3</v>
      </c>
      <c r="H4460" s="29" t="str">
        <f t="shared" si="489"/>
        <v>Çarşamba</v>
      </c>
    </row>
    <row r="4461" spans="1:8" ht="10.5" customHeight="1" x14ac:dyDescent="0.25">
      <c r="A4461" s="28">
        <v>46464</v>
      </c>
      <c r="B4461" s="29">
        <f t="shared" si="483"/>
        <v>2027</v>
      </c>
      <c r="C4461" s="29">
        <f t="shared" si="484"/>
        <v>3</v>
      </c>
      <c r="D4461" s="29" t="str">
        <f t="shared" si="485"/>
        <v>Mart</v>
      </c>
      <c r="E4461" s="29">
        <f t="shared" si="486"/>
        <v>1</v>
      </c>
      <c r="F4461" s="29">
        <f t="shared" si="487"/>
        <v>12</v>
      </c>
      <c r="G4461" s="29">
        <f t="shared" si="488"/>
        <v>4</v>
      </c>
      <c r="H4461" s="29" t="str">
        <f t="shared" si="489"/>
        <v>Perşembe</v>
      </c>
    </row>
    <row r="4462" spans="1:8" ht="10.5" customHeight="1" x14ac:dyDescent="0.25">
      <c r="A4462" s="28">
        <v>46465</v>
      </c>
      <c r="B4462" s="29">
        <f t="shared" si="483"/>
        <v>2027</v>
      </c>
      <c r="C4462" s="29">
        <f t="shared" si="484"/>
        <v>3</v>
      </c>
      <c r="D4462" s="29" t="str">
        <f t="shared" si="485"/>
        <v>Mart</v>
      </c>
      <c r="E4462" s="29">
        <f t="shared" si="486"/>
        <v>1</v>
      </c>
      <c r="F4462" s="29">
        <f t="shared" si="487"/>
        <v>12</v>
      </c>
      <c r="G4462" s="29">
        <f t="shared" si="488"/>
        <v>5</v>
      </c>
      <c r="H4462" s="29" t="str">
        <f t="shared" si="489"/>
        <v>Cuma</v>
      </c>
    </row>
    <row r="4463" spans="1:8" ht="10.5" customHeight="1" x14ac:dyDescent="0.25">
      <c r="A4463" s="28">
        <v>46466</v>
      </c>
      <c r="B4463" s="29">
        <f t="shared" si="483"/>
        <v>2027</v>
      </c>
      <c r="C4463" s="29">
        <f t="shared" si="484"/>
        <v>3</v>
      </c>
      <c r="D4463" s="29" t="str">
        <f t="shared" si="485"/>
        <v>Mart</v>
      </c>
      <c r="E4463" s="29">
        <f t="shared" si="486"/>
        <v>1</v>
      </c>
      <c r="F4463" s="29">
        <f t="shared" si="487"/>
        <v>12</v>
      </c>
      <c r="G4463" s="29">
        <f t="shared" si="488"/>
        <v>6</v>
      </c>
      <c r="H4463" s="29" t="str">
        <f t="shared" si="489"/>
        <v>Cumartesi</v>
      </c>
    </row>
    <row r="4464" spans="1:8" ht="10.5" customHeight="1" x14ac:dyDescent="0.25">
      <c r="A4464" s="28">
        <v>46467</v>
      </c>
      <c r="B4464" s="29">
        <f t="shared" si="483"/>
        <v>2027</v>
      </c>
      <c r="C4464" s="29">
        <f t="shared" si="484"/>
        <v>3</v>
      </c>
      <c r="D4464" s="29" t="str">
        <f t="shared" si="485"/>
        <v>Mart</v>
      </c>
      <c r="E4464" s="29">
        <f t="shared" si="486"/>
        <v>1</v>
      </c>
      <c r="F4464" s="29">
        <f t="shared" si="487"/>
        <v>12</v>
      </c>
      <c r="G4464" s="29">
        <f t="shared" si="488"/>
        <v>7</v>
      </c>
      <c r="H4464" s="29" t="str">
        <f t="shared" si="489"/>
        <v>Pazar</v>
      </c>
    </row>
    <row r="4465" spans="1:8" ht="10.5" customHeight="1" x14ac:dyDescent="0.25">
      <c r="A4465" s="28">
        <v>46468</v>
      </c>
      <c r="B4465" s="29">
        <f t="shared" si="483"/>
        <v>2027</v>
      </c>
      <c r="C4465" s="29">
        <f t="shared" si="484"/>
        <v>3</v>
      </c>
      <c r="D4465" s="29" t="str">
        <f t="shared" si="485"/>
        <v>Mart</v>
      </c>
      <c r="E4465" s="29">
        <f t="shared" si="486"/>
        <v>1</v>
      </c>
      <c r="F4465" s="29">
        <f t="shared" si="487"/>
        <v>13</v>
      </c>
      <c r="G4465" s="29">
        <f t="shared" si="488"/>
        <v>1</v>
      </c>
      <c r="H4465" s="29" t="str">
        <f t="shared" si="489"/>
        <v>Pazartesi</v>
      </c>
    </row>
    <row r="4466" spans="1:8" ht="10.5" customHeight="1" x14ac:dyDescent="0.25">
      <c r="A4466" s="28">
        <v>46469</v>
      </c>
      <c r="B4466" s="29">
        <f t="shared" si="483"/>
        <v>2027</v>
      </c>
      <c r="C4466" s="29">
        <f t="shared" si="484"/>
        <v>3</v>
      </c>
      <c r="D4466" s="29" t="str">
        <f t="shared" si="485"/>
        <v>Mart</v>
      </c>
      <c r="E4466" s="29">
        <f t="shared" si="486"/>
        <v>1</v>
      </c>
      <c r="F4466" s="29">
        <f t="shared" si="487"/>
        <v>13</v>
      </c>
      <c r="G4466" s="29">
        <f t="shared" si="488"/>
        <v>2</v>
      </c>
      <c r="H4466" s="29" t="str">
        <f t="shared" si="489"/>
        <v>Salı</v>
      </c>
    </row>
    <row r="4467" spans="1:8" ht="10.5" customHeight="1" x14ac:dyDescent="0.25">
      <c r="A4467" s="28">
        <v>46470</v>
      </c>
      <c r="B4467" s="29">
        <f t="shared" si="483"/>
        <v>2027</v>
      </c>
      <c r="C4467" s="29">
        <f t="shared" si="484"/>
        <v>3</v>
      </c>
      <c r="D4467" s="29" t="str">
        <f t="shared" si="485"/>
        <v>Mart</v>
      </c>
      <c r="E4467" s="29">
        <f t="shared" si="486"/>
        <v>1</v>
      </c>
      <c r="F4467" s="29">
        <f t="shared" si="487"/>
        <v>13</v>
      </c>
      <c r="G4467" s="29">
        <f t="shared" si="488"/>
        <v>3</v>
      </c>
      <c r="H4467" s="29" t="str">
        <f t="shared" si="489"/>
        <v>Çarşamba</v>
      </c>
    </row>
    <row r="4468" spans="1:8" ht="10.5" customHeight="1" x14ac:dyDescent="0.25">
      <c r="A4468" s="28">
        <v>46471</v>
      </c>
      <c r="B4468" s="29">
        <f t="shared" si="483"/>
        <v>2027</v>
      </c>
      <c r="C4468" s="29">
        <f t="shared" si="484"/>
        <v>3</v>
      </c>
      <c r="D4468" s="29" t="str">
        <f t="shared" si="485"/>
        <v>Mart</v>
      </c>
      <c r="E4468" s="29">
        <f t="shared" si="486"/>
        <v>1</v>
      </c>
      <c r="F4468" s="29">
        <f t="shared" si="487"/>
        <v>13</v>
      </c>
      <c r="G4468" s="29">
        <f t="shared" si="488"/>
        <v>4</v>
      </c>
      <c r="H4468" s="29" t="str">
        <f t="shared" si="489"/>
        <v>Perşembe</v>
      </c>
    </row>
    <row r="4469" spans="1:8" ht="10.5" customHeight="1" x14ac:dyDescent="0.25">
      <c r="A4469" s="28">
        <v>46472</v>
      </c>
      <c r="B4469" s="29">
        <f t="shared" si="483"/>
        <v>2027</v>
      </c>
      <c r="C4469" s="29">
        <f t="shared" si="484"/>
        <v>3</v>
      </c>
      <c r="D4469" s="29" t="str">
        <f t="shared" si="485"/>
        <v>Mart</v>
      </c>
      <c r="E4469" s="29">
        <f t="shared" si="486"/>
        <v>1</v>
      </c>
      <c r="F4469" s="29">
        <f t="shared" si="487"/>
        <v>13</v>
      </c>
      <c r="G4469" s="29">
        <f t="shared" si="488"/>
        <v>5</v>
      </c>
      <c r="H4469" s="29" t="str">
        <f t="shared" si="489"/>
        <v>Cuma</v>
      </c>
    </row>
    <row r="4470" spans="1:8" ht="10.5" customHeight="1" x14ac:dyDescent="0.25">
      <c r="A4470" s="28">
        <v>46473</v>
      </c>
      <c r="B4470" s="29">
        <f t="shared" si="483"/>
        <v>2027</v>
      </c>
      <c r="C4470" s="29">
        <f t="shared" si="484"/>
        <v>3</v>
      </c>
      <c r="D4470" s="29" t="str">
        <f t="shared" si="485"/>
        <v>Mart</v>
      </c>
      <c r="E4470" s="29">
        <f t="shared" si="486"/>
        <v>1</v>
      </c>
      <c r="F4470" s="29">
        <f t="shared" si="487"/>
        <v>13</v>
      </c>
      <c r="G4470" s="29">
        <f t="shared" si="488"/>
        <v>6</v>
      </c>
      <c r="H4470" s="29" t="str">
        <f t="shared" si="489"/>
        <v>Cumartesi</v>
      </c>
    </row>
    <row r="4471" spans="1:8" ht="10.5" customHeight="1" x14ac:dyDescent="0.25">
      <c r="A4471" s="28">
        <v>46474</v>
      </c>
      <c r="B4471" s="29">
        <f t="shared" si="483"/>
        <v>2027</v>
      </c>
      <c r="C4471" s="29">
        <f t="shared" si="484"/>
        <v>3</v>
      </c>
      <c r="D4471" s="29" t="str">
        <f t="shared" si="485"/>
        <v>Mart</v>
      </c>
      <c r="E4471" s="29">
        <f t="shared" si="486"/>
        <v>1</v>
      </c>
      <c r="F4471" s="29">
        <f t="shared" si="487"/>
        <v>13</v>
      </c>
      <c r="G4471" s="29">
        <f t="shared" si="488"/>
        <v>7</v>
      </c>
      <c r="H4471" s="29" t="str">
        <f t="shared" si="489"/>
        <v>Pazar</v>
      </c>
    </row>
    <row r="4472" spans="1:8" ht="10.5" customHeight="1" x14ac:dyDescent="0.25">
      <c r="A4472" s="28">
        <v>46475</v>
      </c>
      <c r="B4472" s="29">
        <f t="shared" si="483"/>
        <v>2027</v>
      </c>
      <c r="C4472" s="29">
        <f t="shared" si="484"/>
        <v>3</v>
      </c>
      <c r="D4472" s="29" t="str">
        <f t="shared" si="485"/>
        <v>Mart</v>
      </c>
      <c r="E4472" s="29">
        <f t="shared" si="486"/>
        <v>1</v>
      </c>
      <c r="F4472" s="29">
        <f t="shared" si="487"/>
        <v>14</v>
      </c>
      <c r="G4472" s="29">
        <f t="shared" si="488"/>
        <v>1</v>
      </c>
      <c r="H4472" s="29" t="str">
        <f t="shared" si="489"/>
        <v>Pazartesi</v>
      </c>
    </row>
    <row r="4473" spans="1:8" ht="10.5" customHeight="1" x14ac:dyDescent="0.25">
      <c r="A4473" s="28">
        <v>46476</v>
      </c>
      <c r="B4473" s="29">
        <f t="shared" si="483"/>
        <v>2027</v>
      </c>
      <c r="C4473" s="29">
        <f t="shared" si="484"/>
        <v>3</v>
      </c>
      <c r="D4473" s="29" t="str">
        <f t="shared" si="485"/>
        <v>Mart</v>
      </c>
      <c r="E4473" s="29">
        <f t="shared" si="486"/>
        <v>1</v>
      </c>
      <c r="F4473" s="29">
        <f t="shared" si="487"/>
        <v>14</v>
      </c>
      <c r="G4473" s="29">
        <f t="shared" si="488"/>
        <v>2</v>
      </c>
      <c r="H4473" s="29" t="str">
        <f t="shared" si="489"/>
        <v>Salı</v>
      </c>
    </row>
    <row r="4474" spans="1:8" ht="10.5" customHeight="1" x14ac:dyDescent="0.25">
      <c r="A4474" s="28">
        <v>46477</v>
      </c>
      <c r="B4474" s="29">
        <f t="shared" si="483"/>
        <v>2027</v>
      </c>
      <c r="C4474" s="29">
        <f t="shared" si="484"/>
        <v>3</v>
      </c>
      <c r="D4474" s="29" t="str">
        <f t="shared" si="485"/>
        <v>Mart</v>
      </c>
      <c r="E4474" s="29">
        <f t="shared" si="486"/>
        <v>1</v>
      </c>
      <c r="F4474" s="29">
        <f t="shared" si="487"/>
        <v>14</v>
      </c>
      <c r="G4474" s="29">
        <f t="shared" si="488"/>
        <v>3</v>
      </c>
      <c r="H4474" s="29" t="str">
        <f t="shared" si="489"/>
        <v>Çarşamba</v>
      </c>
    </row>
    <row r="4475" spans="1:8" ht="10.5" customHeight="1" x14ac:dyDescent="0.25">
      <c r="A4475" s="28">
        <v>46478</v>
      </c>
      <c r="B4475" s="29">
        <f t="shared" si="483"/>
        <v>2027</v>
      </c>
      <c r="C4475" s="29">
        <f t="shared" si="484"/>
        <v>4</v>
      </c>
      <c r="D4475" s="29" t="str">
        <f t="shared" si="485"/>
        <v>Nisan</v>
      </c>
      <c r="E4475" s="29">
        <f t="shared" si="486"/>
        <v>2</v>
      </c>
      <c r="F4475" s="29">
        <f t="shared" si="487"/>
        <v>14</v>
      </c>
      <c r="G4475" s="29">
        <f t="shared" si="488"/>
        <v>4</v>
      </c>
      <c r="H4475" s="29" t="str">
        <f t="shared" si="489"/>
        <v>Perşembe</v>
      </c>
    </row>
    <row r="4476" spans="1:8" ht="10.5" customHeight="1" x14ac:dyDescent="0.25">
      <c r="A4476" s="28">
        <v>46479</v>
      </c>
      <c r="B4476" s="29">
        <f t="shared" si="483"/>
        <v>2027</v>
      </c>
      <c r="C4476" s="29">
        <f t="shared" si="484"/>
        <v>4</v>
      </c>
      <c r="D4476" s="29" t="str">
        <f t="shared" si="485"/>
        <v>Nisan</v>
      </c>
      <c r="E4476" s="29">
        <f t="shared" si="486"/>
        <v>2</v>
      </c>
      <c r="F4476" s="29">
        <f t="shared" si="487"/>
        <v>14</v>
      </c>
      <c r="G4476" s="29">
        <f t="shared" si="488"/>
        <v>5</v>
      </c>
      <c r="H4476" s="29" t="str">
        <f t="shared" si="489"/>
        <v>Cuma</v>
      </c>
    </row>
    <row r="4477" spans="1:8" ht="10.5" customHeight="1" x14ac:dyDescent="0.25">
      <c r="A4477" s="28">
        <v>46480</v>
      </c>
      <c r="B4477" s="29">
        <f t="shared" si="483"/>
        <v>2027</v>
      </c>
      <c r="C4477" s="29">
        <f t="shared" si="484"/>
        <v>4</v>
      </c>
      <c r="D4477" s="29" t="str">
        <f t="shared" si="485"/>
        <v>Nisan</v>
      </c>
      <c r="E4477" s="29">
        <f t="shared" si="486"/>
        <v>2</v>
      </c>
      <c r="F4477" s="29">
        <f t="shared" si="487"/>
        <v>14</v>
      </c>
      <c r="G4477" s="29">
        <f t="shared" si="488"/>
        <v>6</v>
      </c>
      <c r="H4477" s="29" t="str">
        <f t="shared" si="489"/>
        <v>Cumartesi</v>
      </c>
    </row>
    <row r="4478" spans="1:8" ht="10.5" customHeight="1" x14ac:dyDescent="0.25">
      <c r="A4478" s="28">
        <v>46481</v>
      </c>
      <c r="B4478" s="29">
        <f t="shared" si="483"/>
        <v>2027</v>
      </c>
      <c r="C4478" s="29">
        <f t="shared" si="484"/>
        <v>4</v>
      </c>
      <c r="D4478" s="29" t="str">
        <f t="shared" si="485"/>
        <v>Nisan</v>
      </c>
      <c r="E4478" s="29">
        <f t="shared" si="486"/>
        <v>2</v>
      </c>
      <c r="F4478" s="29">
        <f t="shared" si="487"/>
        <v>14</v>
      </c>
      <c r="G4478" s="29">
        <f t="shared" si="488"/>
        <v>7</v>
      </c>
      <c r="H4478" s="29" t="str">
        <f t="shared" si="489"/>
        <v>Pazar</v>
      </c>
    </row>
    <row r="4479" spans="1:8" ht="10.5" customHeight="1" x14ac:dyDescent="0.25">
      <c r="A4479" s="28">
        <v>46482</v>
      </c>
      <c r="B4479" s="29">
        <f t="shared" si="483"/>
        <v>2027</v>
      </c>
      <c r="C4479" s="29">
        <f t="shared" si="484"/>
        <v>4</v>
      </c>
      <c r="D4479" s="29" t="str">
        <f t="shared" si="485"/>
        <v>Nisan</v>
      </c>
      <c r="E4479" s="29">
        <f t="shared" si="486"/>
        <v>2</v>
      </c>
      <c r="F4479" s="29">
        <f t="shared" si="487"/>
        <v>15</v>
      </c>
      <c r="G4479" s="29">
        <f t="shared" si="488"/>
        <v>1</v>
      </c>
      <c r="H4479" s="29" t="str">
        <f t="shared" si="489"/>
        <v>Pazartesi</v>
      </c>
    </row>
    <row r="4480" spans="1:8" ht="10.5" customHeight="1" x14ac:dyDescent="0.25">
      <c r="A4480" s="28">
        <v>46483</v>
      </c>
      <c r="B4480" s="29">
        <f t="shared" si="483"/>
        <v>2027</v>
      </c>
      <c r="C4480" s="29">
        <f t="shared" si="484"/>
        <v>4</v>
      </c>
      <c r="D4480" s="29" t="str">
        <f t="shared" si="485"/>
        <v>Nisan</v>
      </c>
      <c r="E4480" s="29">
        <f t="shared" si="486"/>
        <v>2</v>
      </c>
      <c r="F4480" s="29">
        <f t="shared" si="487"/>
        <v>15</v>
      </c>
      <c r="G4480" s="29">
        <f t="shared" si="488"/>
        <v>2</v>
      </c>
      <c r="H4480" s="29" t="str">
        <f t="shared" si="489"/>
        <v>Salı</v>
      </c>
    </row>
    <row r="4481" spans="1:8" ht="10.5" customHeight="1" x14ac:dyDescent="0.25">
      <c r="A4481" s="28">
        <v>46484</v>
      </c>
      <c r="B4481" s="29">
        <f t="shared" si="483"/>
        <v>2027</v>
      </c>
      <c r="C4481" s="29">
        <f t="shared" si="484"/>
        <v>4</v>
      </c>
      <c r="D4481" s="29" t="str">
        <f t="shared" si="485"/>
        <v>Nisan</v>
      </c>
      <c r="E4481" s="29">
        <f t="shared" si="486"/>
        <v>2</v>
      </c>
      <c r="F4481" s="29">
        <f t="shared" si="487"/>
        <v>15</v>
      </c>
      <c r="G4481" s="29">
        <f t="shared" si="488"/>
        <v>3</v>
      </c>
      <c r="H4481" s="29" t="str">
        <f t="shared" si="489"/>
        <v>Çarşamba</v>
      </c>
    </row>
    <row r="4482" spans="1:8" ht="10.5" customHeight="1" x14ac:dyDescent="0.25">
      <c r="A4482" s="28">
        <v>46485</v>
      </c>
      <c r="B4482" s="29">
        <f t="shared" ref="B4482:B4545" si="490">IF(A4482="","",YEAR(A4482))</f>
        <v>2027</v>
      </c>
      <c r="C4482" s="29">
        <f t="shared" ref="C4482:C4545" si="491">IF(A4482="","",MONTH(A4482))</f>
        <v>4</v>
      </c>
      <c r="D4482" s="29" t="str">
        <f t="shared" ref="D4482:D4545" si="492">IF(A4482="","",CHOOSE(MONTH(A4482),"Ocak","Şubat","Mart","Nisan","Mayıs","Haziran","Temmuz","Ağustos","Eylül","Ekim","Kasım","Aralık"))</f>
        <v>Nisan</v>
      </c>
      <c r="E4482" s="29">
        <f t="shared" ref="E4482:E4545" si="493">IF(A4482="","",ROUNDUP(MONTH(A4482)/3,0))</f>
        <v>2</v>
      </c>
      <c r="F4482" s="29">
        <f t="shared" ref="F4482:F4545" si="494">IF(A4482="","",WEEKNUM(A4482,2))</f>
        <v>15</v>
      </c>
      <c r="G4482" s="29">
        <f t="shared" ref="G4482:G4545" si="495">IF(A4482="","",WEEKDAY(A4482,2))</f>
        <v>4</v>
      </c>
      <c r="H4482" s="29" t="str">
        <f t="shared" ref="H4482:H4545" si="496">IF(A4482="","",CHOOSE(WEEKDAY(A4482,2),"Pazartesi","Salı","Çarşamba","Perşembe","Cuma","Cumartesi","Pazar"))</f>
        <v>Perşembe</v>
      </c>
    </row>
    <row r="4483" spans="1:8" ht="10.5" customHeight="1" x14ac:dyDescent="0.25">
      <c r="A4483" s="28">
        <v>46486</v>
      </c>
      <c r="B4483" s="29">
        <f t="shared" si="490"/>
        <v>2027</v>
      </c>
      <c r="C4483" s="29">
        <f t="shared" si="491"/>
        <v>4</v>
      </c>
      <c r="D4483" s="29" t="str">
        <f t="shared" si="492"/>
        <v>Nisan</v>
      </c>
      <c r="E4483" s="29">
        <f t="shared" si="493"/>
        <v>2</v>
      </c>
      <c r="F4483" s="29">
        <f t="shared" si="494"/>
        <v>15</v>
      </c>
      <c r="G4483" s="29">
        <f t="shared" si="495"/>
        <v>5</v>
      </c>
      <c r="H4483" s="29" t="str">
        <f t="shared" si="496"/>
        <v>Cuma</v>
      </c>
    </row>
    <row r="4484" spans="1:8" ht="10.5" customHeight="1" x14ac:dyDescent="0.25">
      <c r="A4484" s="28">
        <v>46487</v>
      </c>
      <c r="B4484" s="29">
        <f t="shared" si="490"/>
        <v>2027</v>
      </c>
      <c r="C4484" s="29">
        <f t="shared" si="491"/>
        <v>4</v>
      </c>
      <c r="D4484" s="29" t="str">
        <f t="shared" si="492"/>
        <v>Nisan</v>
      </c>
      <c r="E4484" s="29">
        <f t="shared" si="493"/>
        <v>2</v>
      </c>
      <c r="F4484" s="29">
        <f t="shared" si="494"/>
        <v>15</v>
      </c>
      <c r="G4484" s="29">
        <f t="shared" si="495"/>
        <v>6</v>
      </c>
      <c r="H4484" s="29" t="str">
        <f t="shared" si="496"/>
        <v>Cumartesi</v>
      </c>
    </row>
    <row r="4485" spans="1:8" ht="10.5" customHeight="1" x14ac:dyDescent="0.25">
      <c r="A4485" s="28">
        <v>46488</v>
      </c>
      <c r="B4485" s="29">
        <f t="shared" si="490"/>
        <v>2027</v>
      </c>
      <c r="C4485" s="29">
        <f t="shared" si="491"/>
        <v>4</v>
      </c>
      <c r="D4485" s="29" t="str">
        <f t="shared" si="492"/>
        <v>Nisan</v>
      </c>
      <c r="E4485" s="29">
        <f t="shared" si="493"/>
        <v>2</v>
      </c>
      <c r="F4485" s="29">
        <f t="shared" si="494"/>
        <v>15</v>
      </c>
      <c r="G4485" s="29">
        <f t="shared" si="495"/>
        <v>7</v>
      </c>
      <c r="H4485" s="29" t="str">
        <f t="shared" si="496"/>
        <v>Pazar</v>
      </c>
    </row>
    <row r="4486" spans="1:8" ht="10.5" customHeight="1" x14ac:dyDescent="0.25">
      <c r="A4486" s="28">
        <v>46489</v>
      </c>
      <c r="B4486" s="29">
        <f t="shared" si="490"/>
        <v>2027</v>
      </c>
      <c r="C4486" s="29">
        <f t="shared" si="491"/>
        <v>4</v>
      </c>
      <c r="D4486" s="29" t="str">
        <f t="shared" si="492"/>
        <v>Nisan</v>
      </c>
      <c r="E4486" s="29">
        <f t="shared" si="493"/>
        <v>2</v>
      </c>
      <c r="F4486" s="29">
        <f t="shared" si="494"/>
        <v>16</v>
      </c>
      <c r="G4486" s="29">
        <f t="shared" si="495"/>
        <v>1</v>
      </c>
      <c r="H4486" s="29" t="str">
        <f t="shared" si="496"/>
        <v>Pazartesi</v>
      </c>
    </row>
    <row r="4487" spans="1:8" ht="10.5" customHeight="1" x14ac:dyDescent="0.25">
      <c r="A4487" s="28">
        <v>46490</v>
      </c>
      <c r="B4487" s="29">
        <f t="shared" si="490"/>
        <v>2027</v>
      </c>
      <c r="C4487" s="29">
        <f t="shared" si="491"/>
        <v>4</v>
      </c>
      <c r="D4487" s="29" t="str">
        <f t="shared" si="492"/>
        <v>Nisan</v>
      </c>
      <c r="E4487" s="29">
        <f t="shared" si="493"/>
        <v>2</v>
      </c>
      <c r="F4487" s="29">
        <f t="shared" si="494"/>
        <v>16</v>
      </c>
      <c r="G4487" s="29">
        <f t="shared" si="495"/>
        <v>2</v>
      </c>
      <c r="H4487" s="29" t="str">
        <f t="shared" si="496"/>
        <v>Salı</v>
      </c>
    </row>
    <row r="4488" spans="1:8" ht="10.5" customHeight="1" x14ac:dyDescent="0.25">
      <c r="A4488" s="28">
        <v>46491</v>
      </c>
      <c r="B4488" s="29">
        <f t="shared" si="490"/>
        <v>2027</v>
      </c>
      <c r="C4488" s="29">
        <f t="shared" si="491"/>
        <v>4</v>
      </c>
      <c r="D4488" s="29" t="str">
        <f t="shared" si="492"/>
        <v>Nisan</v>
      </c>
      <c r="E4488" s="29">
        <f t="shared" si="493"/>
        <v>2</v>
      </c>
      <c r="F4488" s="29">
        <f t="shared" si="494"/>
        <v>16</v>
      </c>
      <c r="G4488" s="29">
        <f t="shared" si="495"/>
        <v>3</v>
      </c>
      <c r="H4488" s="29" t="str">
        <f t="shared" si="496"/>
        <v>Çarşamba</v>
      </c>
    </row>
    <row r="4489" spans="1:8" ht="10.5" customHeight="1" x14ac:dyDescent="0.25">
      <c r="A4489" s="28">
        <v>46492</v>
      </c>
      <c r="B4489" s="29">
        <f t="shared" si="490"/>
        <v>2027</v>
      </c>
      <c r="C4489" s="29">
        <f t="shared" si="491"/>
        <v>4</v>
      </c>
      <c r="D4489" s="29" t="str">
        <f t="shared" si="492"/>
        <v>Nisan</v>
      </c>
      <c r="E4489" s="29">
        <f t="shared" si="493"/>
        <v>2</v>
      </c>
      <c r="F4489" s="29">
        <f t="shared" si="494"/>
        <v>16</v>
      </c>
      <c r="G4489" s="29">
        <f t="shared" si="495"/>
        <v>4</v>
      </c>
      <c r="H4489" s="29" t="str">
        <f t="shared" si="496"/>
        <v>Perşembe</v>
      </c>
    </row>
    <row r="4490" spans="1:8" ht="10.5" customHeight="1" x14ac:dyDescent="0.25">
      <c r="A4490" s="28">
        <v>46493</v>
      </c>
      <c r="B4490" s="29">
        <f t="shared" si="490"/>
        <v>2027</v>
      </c>
      <c r="C4490" s="29">
        <f t="shared" si="491"/>
        <v>4</v>
      </c>
      <c r="D4490" s="29" t="str">
        <f t="shared" si="492"/>
        <v>Nisan</v>
      </c>
      <c r="E4490" s="29">
        <f t="shared" si="493"/>
        <v>2</v>
      </c>
      <c r="F4490" s="29">
        <f t="shared" si="494"/>
        <v>16</v>
      </c>
      <c r="G4490" s="29">
        <f t="shared" si="495"/>
        <v>5</v>
      </c>
      <c r="H4490" s="29" t="str">
        <f t="shared" si="496"/>
        <v>Cuma</v>
      </c>
    </row>
    <row r="4491" spans="1:8" ht="10.5" customHeight="1" x14ac:dyDescent="0.25">
      <c r="A4491" s="28">
        <v>46494</v>
      </c>
      <c r="B4491" s="29">
        <f t="shared" si="490"/>
        <v>2027</v>
      </c>
      <c r="C4491" s="29">
        <f t="shared" si="491"/>
        <v>4</v>
      </c>
      <c r="D4491" s="29" t="str">
        <f t="shared" si="492"/>
        <v>Nisan</v>
      </c>
      <c r="E4491" s="29">
        <f t="shared" si="493"/>
        <v>2</v>
      </c>
      <c r="F4491" s="29">
        <f t="shared" si="494"/>
        <v>16</v>
      </c>
      <c r="G4491" s="29">
        <f t="shared" si="495"/>
        <v>6</v>
      </c>
      <c r="H4491" s="29" t="str">
        <f t="shared" si="496"/>
        <v>Cumartesi</v>
      </c>
    </row>
    <row r="4492" spans="1:8" ht="10.5" customHeight="1" x14ac:dyDescent="0.25">
      <c r="A4492" s="28">
        <v>46495</v>
      </c>
      <c r="B4492" s="29">
        <f t="shared" si="490"/>
        <v>2027</v>
      </c>
      <c r="C4492" s="29">
        <f t="shared" si="491"/>
        <v>4</v>
      </c>
      <c r="D4492" s="29" t="str">
        <f t="shared" si="492"/>
        <v>Nisan</v>
      </c>
      <c r="E4492" s="29">
        <f t="shared" si="493"/>
        <v>2</v>
      </c>
      <c r="F4492" s="29">
        <f t="shared" si="494"/>
        <v>16</v>
      </c>
      <c r="G4492" s="29">
        <f t="shared" si="495"/>
        <v>7</v>
      </c>
      <c r="H4492" s="29" t="str">
        <f t="shared" si="496"/>
        <v>Pazar</v>
      </c>
    </row>
    <row r="4493" spans="1:8" ht="10.5" customHeight="1" x14ac:dyDescent="0.25">
      <c r="A4493" s="28">
        <v>46496</v>
      </c>
      <c r="B4493" s="29">
        <f t="shared" si="490"/>
        <v>2027</v>
      </c>
      <c r="C4493" s="29">
        <f t="shared" si="491"/>
        <v>4</v>
      </c>
      <c r="D4493" s="29" t="str">
        <f t="shared" si="492"/>
        <v>Nisan</v>
      </c>
      <c r="E4493" s="29">
        <f t="shared" si="493"/>
        <v>2</v>
      </c>
      <c r="F4493" s="29">
        <f t="shared" si="494"/>
        <v>17</v>
      </c>
      <c r="G4493" s="29">
        <f t="shared" si="495"/>
        <v>1</v>
      </c>
      <c r="H4493" s="29" t="str">
        <f t="shared" si="496"/>
        <v>Pazartesi</v>
      </c>
    </row>
    <row r="4494" spans="1:8" ht="10.5" customHeight="1" x14ac:dyDescent="0.25">
      <c r="A4494" s="28">
        <v>46497</v>
      </c>
      <c r="B4494" s="29">
        <f t="shared" si="490"/>
        <v>2027</v>
      </c>
      <c r="C4494" s="29">
        <f t="shared" si="491"/>
        <v>4</v>
      </c>
      <c r="D4494" s="29" t="str">
        <f t="shared" si="492"/>
        <v>Nisan</v>
      </c>
      <c r="E4494" s="29">
        <f t="shared" si="493"/>
        <v>2</v>
      </c>
      <c r="F4494" s="29">
        <f t="shared" si="494"/>
        <v>17</v>
      </c>
      <c r="G4494" s="29">
        <f t="shared" si="495"/>
        <v>2</v>
      </c>
      <c r="H4494" s="29" t="str">
        <f t="shared" si="496"/>
        <v>Salı</v>
      </c>
    </row>
    <row r="4495" spans="1:8" ht="10.5" customHeight="1" x14ac:dyDescent="0.25">
      <c r="A4495" s="28">
        <v>46498</v>
      </c>
      <c r="B4495" s="29">
        <f t="shared" si="490"/>
        <v>2027</v>
      </c>
      <c r="C4495" s="29">
        <f t="shared" si="491"/>
        <v>4</v>
      </c>
      <c r="D4495" s="29" t="str">
        <f t="shared" si="492"/>
        <v>Nisan</v>
      </c>
      <c r="E4495" s="29">
        <f t="shared" si="493"/>
        <v>2</v>
      </c>
      <c r="F4495" s="29">
        <f t="shared" si="494"/>
        <v>17</v>
      </c>
      <c r="G4495" s="29">
        <f t="shared" si="495"/>
        <v>3</v>
      </c>
      <c r="H4495" s="29" t="str">
        <f t="shared" si="496"/>
        <v>Çarşamba</v>
      </c>
    </row>
    <row r="4496" spans="1:8" ht="10.5" customHeight="1" x14ac:dyDescent="0.25">
      <c r="A4496" s="28">
        <v>46499</v>
      </c>
      <c r="B4496" s="29">
        <f t="shared" si="490"/>
        <v>2027</v>
      </c>
      <c r="C4496" s="29">
        <f t="shared" si="491"/>
        <v>4</v>
      </c>
      <c r="D4496" s="29" t="str">
        <f t="shared" si="492"/>
        <v>Nisan</v>
      </c>
      <c r="E4496" s="29">
        <f t="shared" si="493"/>
        <v>2</v>
      </c>
      <c r="F4496" s="29">
        <f t="shared" si="494"/>
        <v>17</v>
      </c>
      <c r="G4496" s="29">
        <f t="shared" si="495"/>
        <v>4</v>
      </c>
      <c r="H4496" s="29" t="str">
        <f t="shared" si="496"/>
        <v>Perşembe</v>
      </c>
    </row>
    <row r="4497" spans="1:8" ht="10.5" customHeight="1" x14ac:dyDescent="0.25">
      <c r="A4497" s="28">
        <v>46500</v>
      </c>
      <c r="B4497" s="29">
        <f t="shared" si="490"/>
        <v>2027</v>
      </c>
      <c r="C4497" s="29">
        <f t="shared" si="491"/>
        <v>4</v>
      </c>
      <c r="D4497" s="29" t="str">
        <f t="shared" si="492"/>
        <v>Nisan</v>
      </c>
      <c r="E4497" s="29">
        <f t="shared" si="493"/>
        <v>2</v>
      </c>
      <c r="F4497" s="29">
        <f t="shared" si="494"/>
        <v>17</v>
      </c>
      <c r="G4497" s="29">
        <f t="shared" si="495"/>
        <v>5</v>
      </c>
      <c r="H4497" s="29" t="str">
        <f t="shared" si="496"/>
        <v>Cuma</v>
      </c>
    </row>
    <row r="4498" spans="1:8" ht="10.5" customHeight="1" x14ac:dyDescent="0.25">
      <c r="A4498" s="28">
        <v>46501</v>
      </c>
      <c r="B4498" s="29">
        <f t="shared" si="490"/>
        <v>2027</v>
      </c>
      <c r="C4498" s="29">
        <f t="shared" si="491"/>
        <v>4</v>
      </c>
      <c r="D4498" s="29" t="str">
        <f t="shared" si="492"/>
        <v>Nisan</v>
      </c>
      <c r="E4498" s="29">
        <f t="shared" si="493"/>
        <v>2</v>
      </c>
      <c r="F4498" s="29">
        <f t="shared" si="494"/>
        <v>17</v>
      </c>
      <c r="G4498" s="29">
        <f t="shared" si="495"/>
        <v>6</v>
      </c>
      <c r="H4498" s="29" t="str">
        <f t="shared" si="496"/>
        <v>Cumartesi</v>
      </c>
    </row>
    <row r="4499" spans="1:8" ht="10.5" customHeight="1" x14ac:dyDescent="0.25">
      <c r="A4499" s="28">
        <v>46502</v>
      </c>
      <c r="B4499" s="29">
        <f t="shared" si="490"/>
        <v>2027</v>
      </c>
      <c r="C4499" s="29">
        <f t="shared" si="491"/>
        <v>4</v>
      </c>
      <c r="D4499" s="29" t="str">
        <f t="shared" si="492"/>
        <v>Nisan</v>
      </c>
      <c r="E4499" s="29">
        <f t="shared" si="493"/>
        <v>2</v>
      </c>
      <c r="F4499" s="29">
        <f t="shared" si="494"/>
        <v>17</v>
      </c>
      <c r="G4499" s="29">
        <f t="shared" si="495"/>
        <v>7</v>
      </c>
      <c r="H4499" s="29" t="str">
        <f t="shared" si="496"/>
        <v>Pazar</v>
      </c>
    </row>
    <row r="4500" spans="1:8" ht="10.5" customHeight="1" x14ac:dyDescent="0.25">
      <c r="A4500" s="28">
        <v>46503</v>
      </c>
      <c r="B4500" s="29">
        <f t="shared" si="490"/>
        <v>2027</v>
      </c>
      <c r="C4500" s="29">
        <f t="shared" si="491"/>
        <v>4</v>
      </c>
      <c r="D4500" s="29" t="str">
        <f t="shared" si="492"/>
        <v>Nisan</v>
      </c>
      <c r="E4500" s="29">
        <f t="shared" si="493"/>
        <v>2</v>
      </c>
      <c r="F4500" s="29">
        <f t="shared" si="494"/>
        <v>18</v>
      </c>
      <c r="G4500" s="29">
        <f t="shared" si="495"/>
        <v>1</v>
      </c>
      <c r="H4500" s="29" t="str">
        <f t="shared" si="496"/>
        <v>Pazartesi</v>
      </c>
    </row>
    <row r="4501" spans="1:8" ht="10.5" customHeight="1" x14ac:dyDescent="0.25">
      <c r="A4501" s="28">
        <v>46504</v>
      </c>
      <c r="B4501" s="29">
        <f t="shared" si="490"/>
        <v>2027</v>
      </c>
      <c r="C4501" s="29">
        <f t="shared" si="491"/>
        <v>4</v>
      </c>
      <c r="D4501" s="29" t="str">
        <f t="shared" si="492"/>
        <v>Nisan</v>
      </c>
      <c r="E4501" s="29">
        <f t="shared" si="493"/>
        <v>2</v>
      </c>
      <c r="F4501" s="29">
        <f t="shared" si="494"/>
        <v>18</v>
      </c>
      <c r="G4501" s="29">
        <f t="shared" si="495"/>
        <v>2</v>
      </c>
      <c r="H4501" s="29" t="str">
        <f t="shared" si="496"/>
        <v>Salı</v>
      </c>
    </row>
    <row r="4502" spans="1:8" ht="10.5" customHeight="1" x14ac:dyDescent="0.25">
      <c r="A4502" s="28">
        <v>46505</v>
      </c>
      <c r="B4502" s="29">
        <f t="shared" si="490"/>
        <v>2027</v>
      </c>
      <c r="C4502" s="29">
        <f t="shared" si="491"/>
        <v>4</v>
      </c>
      <c r="D4502" s="29" t="str">
        <f t="shared" si="492"/>
        <v>Nisan</v>
      </c>
      <c r="E4502" s="29">
        <f t="shared" si="493"/>
        <v>2</v>
      </c>
      <c r="F4502" s="29">
        <f t="shared" si="494"/>
        <v>18</v>
      </c>
      <c r="G4502" s="29">
        <f t="shared" si="495"/>
        <v>3</v>
      </c>
      <c r="H4502" s="29" t="str">
        <f t="shared" si="496"/>
        <v>Çarşamba</v>
      </c>
    </row>
    <row r="4503" spans="1:8" ht="10.5" customHeight="1" x14ac:dyDescent="0.25">
      <c r="A4503" s="28">
        <v>46506</v>
      </c>
      <c r="B4503" s="29">
        <f t="shared" si="490"/>
        <v>2027</v>
      </c>
      <c r="C4503" s="29">
        <f t="shared" si="491"/>
        <v>4</v>
      </c>
      <c r="D4503" s="29" t="str">
        <f t="shared" si="492"/>
        <v>Nisan</v>
      </c>
      <c r="E4503" s="29">
        <f t="shared" si="493"/>
        <v>2</v>
      </c>
      <c r="F4503" s="29">
        <f t="shared" si="494"/>
        <v>18</v>
      </c>
      <c r="G4503" s="29">
        <f t="shared" si="495"/>
        <v>4</v>
      </c>
      <c r="H4503" s="29" t="str">
        <f t="shared" si="496"/>
        <v>Perşembe</v>
      </c>
    </row>
    <row r="4504" spans="1:8" ht="10.5" customHeight="1" x14ac:dyDescent="0.25">
      <c r="A4504" s="28">
        <v>46507</v>
      </c>
      <c r="B4504" s="29">
        <f t="shared" si="490"/>
        <v>2027</v>
      </c>
      <c r="C4504" s="29">
        <f t="shared" si="491"/>
        <v>4</v>
      </c>
      <c r="D4504" s="29" t="str">
        <f t="shared" si="492"/>
        <v>Nisan</v>
      </c>
      <c r="E4504" s="29">
        <f t="shared" si="493"/>
        <v>2</v>
      </c>
      <c r="F4504" s="29">
        <f t="shared" si="494"/>
        <v>18</v>
      </c>
      <c r="G4504" s="29">
        <f t="shared" si="495"/>
        <v>5</v>
      </c>
      <c r="H4504" s="29" t="str">
        <f t="shared" si="496"/>
        <v>Cuma</v>
      </c>
    </row>
    <row r="4505" spans="1:8" ht="10.5" customHeight="1" x14ac:dyDescent="0.25">
      <c r="A4505" s="28">
        <v>46508</v>
      </c>
      <c r="B4505" s="29">
        <f t="shared" si="490"/>
        <v>2027</v>
      </c>
      <c r="C4505" s="29">
        <f t="shared" si="491"/>
        <v>5</v>
      </c>
      <c r="D4505" s="29" t="str">
        <f t="shared" si="492"/>
        <v>Mayıs</v>
      </c>
      <c r="E4505" s="29">
        <f t="shared" si="493"/>
        <v>2</v>
      </c>
      <c r="F4505" s="29">
        <f t="shared" si="494"/>
        <v>18</v>
      </c>
      <c r="G4505" s="29">
        <f t="shared" si="495"/>
        <v>6</v>
      </c>
      <c r="H4505" s="29" t="str">
        <f t="shared" si="496"/>
        <v>Cumartesi</v>
      </c>
    </row>
    <row r="4506" spans="1:8" ht="10.5" customHeight="1" x14ac:dyDescent="0.25">
      <c r="A4506" s="28">
        <v>46509</v>
      </c>
      <c r="B4506" s="29">
        <f t="shared" si="490"/>
        <v>2027</v>
      </c>
      <c r="C4506" s="29">
        <f t="shared" si="491"/>
        <v>5</v>
      </c>
      <c r="D4506" s="29" t="str">
        <f t="shared" si="492"/>
        <v>Mayıs</v>
      </c>
      <c r="E4506" s="29">
        <f t="shared" si="493"/>
        <v>2</v>
      </c>
      <c r="F4506" s="29">
        <f t="shared" si="494"/>
        <v>18</v>
      </c>
      <c r="G4506" s="29">
        <f t="shared" si="495"/>
        <v>7</v>
      </c>
      <c r="H4506" s="29" t="str">
        <f t="shared" si="496"/>
        <v>Pazar</v>
      </c>
    </row>
    <row r="4507" spans="1:8" ht="10.5" customHeight="1" x14ac:dyDescent="0.25">
      <c r="A4507" s="28">
        <v>46510</v>
      </c>
      <c r="B4507" s="29">
        <f t="shared" si="490"/>
        <v>2027</v>
      </c>
      <c r="C4507" s="29">
        <f t="shared" si="491"/>
        <v>5</v>
      </c>
      <c r="D4507" s="29" t="str">
        <f t="shared" si="492"/>
        <v>Mayıs</v>
      </c>
      <c r="E4507" s="29">
        <f t="shared" si="493"/>
        <v>2</v>
      </c>
      <c r="F4507" s="29">
        <f t="shared" si="494"/>
        <v>19</v>
      </c>
      <c r="G4507" s="29">
        <f t="shared" si="495"/>
        <v>1</v>
      </c>
      <c r="H4507" s="29" t="str">
        <f t="shared" si="496"/>
        <v>Pazartesi</v>
      </c>
    </row>
    <row r="4508" spans="1:8" ht="10.5" customHeight="1" x14ac:dyDescent="0.25">
      <c r="A4508" s="28">
        <v>46511</v>
      </c>
      <c r="B4508" s="29">
        <f t="shared" si="490"/>
        <v>2027</v>
      </c>
      <c r="C4508" s="29">
        <f t="shared" si="491"/>
        <v>5</v>
      </c>
      <c r="D4508" s="29" t="str">
        <f t="shared" si="492"/>
        <v>Mayıs</v>
      </c>
      <c r="E4508" s="29">
        <f t="shared" si="493"/>
        <v>2</v>
      </c>
      <c r="F4508" s="29">
        <f t="shared" si="494"/>
        <v>19</v>
      </c>
      <c r="G4508" s="29">
        <f t="shared" si="495"/>
        <v>2</v>
      </c>
      <c r="H4508" s="29" t="str">
        <f t="shared" si="496"/>
        <v>Salı</v>
      </c>
    </row>
    <row r="4509" spans="1:8" ht="10.5" customHeight="1" x14ac:dyDescent="0.25">
      <c r="A4509" s="28">
        <v>46512</v>
      </c>
      <c r="B4509" s="29">
        <f t="shared" si="490"/>
        <v>2027</v>
      </c>
      <c r="C4509" s="29">
        <f t="shared" si="491"/>
        <v>5</v>
      </c>
      <c r="D4509" s="29" t="str">
        <f t="shared" si="492"/>
        <v>Mayıs</v>
      </c>
      <c r="E4509" s="29">
        <f t="shared" si="493"/>
        <v>2</v>
      </c>
      <c r="F4509" s="29">
        <f t="shared" si="494"/>
        <v>19</v>
      </c>
      <c r="G4509" s="29">
        <f t="shared" si="495"/>
        <v>3</v>
      </c>
      <c r="H4509" s="29" t="str">
        <f t="shared" si="496"/>
        <v>Çarşamba</v>
      </c>
    </row>
    <row r="4510" spans="1:8" ht="10.5" customHeight="1" x14ac:dyDescent="0.25">
      <c r="A4510" s="28">
        <v>46513</v>
      </c>
      <c r="B4510" s="29">
        <f t="shared" si="490"/>
        <v>2027</v>
      </c>
      <c r="C4510" s="29">
        <f t="shared" si="491"/>
        <v>5</v>
      </c>
      <c r="D4510" s="29" t="str">
        <f t="shared" si="492"/>
        <v>Mayıs</v>
      </c>
      <c r="E4510" s="29">
        <f t="shared" si="493"/>
        <v>2</v>
      </c>
      <c r="F4510" s="29">
        <f t="shared" si="494"/>
        <v>19</v>
      </c>
      <c r="G4510" s="29">
        <f t="shared" si="495"/>
        <v>4</v>
      </c>
      <c r="H4510" s="29" t="str">
        <f t="shared" si="496"/>
        <v>Perşembe</v>
      </c>
    </row>
    <row r="4511" spans="1:8" ht="10.5" customHeight="1" x14ac:dyDescent="0.25">
      <c r="A4511" s="28">
        <v>46514</v>
      </c>
      <c r="B4511" s="29">
        <f t="shared" si="490"/>
        <v>2027</v>
      </c>
      <c r="C4511" s="29">
        <f t="shared" si="491"/>
        <v>5</v>
      </c>
      <c r="D4511" s="29" t="str">
        <f t="shared" si="492"/>
        <v>Mayıs</v>
      </c>
      <c r="E4511" s="29">
        <f t="shared" si="493"/>
        <v>2</v>
      </c>
      <c r="F4511" s="29">
        <f t="shared" si="494"/>
        <v>19</v>
      </c>
      <c r="G4511" s="29">
        <f t="shared" si="495"/>
        <v>5</v>
      </c>
      <c r="H4511" s="29" t="str">
        <f t="shared" si="496"/>
        <v>Cuma</v>
      </c>
    </row>
    <row r="4512" spans="1:8" ht="10.5" customHeight="1" x14ac:dyDescent="0.25">
      <c r="A4512" s="28">
        <v>46515</v>
      </c>
      <c r="B4512" s="29">
        <f t="shared" si="490"/>
        <v>2027</v>
      </c>
      <c r="C4512" s="29">
        <f t="shared" si="491"/>
        <v>5</v>
      </c>
      <c r="D4512" s="29" t="str">
        <f t="shared" si="492"/>
        <v>Mayıs</v>
      </c>
      <c r="E4512" s="29">
        <f t="shared" si="493"/>
        <v>2</v>
      </c>
      <c r="F4512" s="29">
        <f t="shared" si="494"/>
        <v>19</v>
      </c>
      <c r="G4512" s="29">
        <f t="shared" si="495"/>
        <v>6</v>
      </c>
      <c r="H4512" s="29" t="str">
        <f t="shared" si="496"/>
        <v>Cumartesi</v>
      </c>
    </row>
    <row r="4513" spans="1:8" ht="10.5" customHeight="1" x14ac:dyDescent="0.25">
      <c r="A4513" s="28">
        <v>46516</v>
      </c>
      <c r="B4513" s="29">
        <f t="shared" si="490"/>
        <v>2027</v>
      </c>
      <c r="C4513" s="29">
        <f t="shared" si="491"/>
        <v>5</v>
      </c>
      <c r="D4513" s="29" t="str">
        <f t="shared" si="492"/>
        <v>Mayıs</v>
      </c>
      <c r="E4513" s="29">
        <f t="shared" si="493"/>
        <v>2</v>
      </c>
      <c r="F4513" s="29">
        <f t="shared" si="494"/>
        <v>19</v>
      </c>
      <c r="G4513" s="29">
        <f t="shared" si="495"/>
        <v>7</v>
      </c>
      <c r="H4513" s="29" t="str">
        <f t="shared" si="496"/>
        <v>Pazar</v>
      </c>
    </row>
    <row r="4514" spans="1:8" ht="10.5" customHeight="1" x14ac:dyDescent="0.25">
      <c r="A4514" s="28">
        <v>46517</v>
      </c>
      <c r="B4514" s="29">
        <f t="shared" si="490"/>
        <v>2027</v>
      </c>
      <c r="C4514" s="29">
        <f t="shared" si="491"/>
        <v>5</v>
      </c>
      <c r="D4514" s="29" t="str">
        <f t="shared" si="492"/>
        <v>Mayıs</v>
      </c>
      <c r="E4514" s="29">
        <f t="shared" si="493"/>
        <v>2</v>
      </c>
      <c r="F4514" s="29">
        <f t="shared" si="494"/>
        <v>20</v>
      </c>
      <c r="G4514" s="29">
        <f t="shared" si="495"/>
        <v>1</v>
      </c>
      <c r="H4514" s="29" t="str">
        <f t="shared" si="496"/>
        <v>Pazartesi</v>
      </c>
    </row>
    <row r="4515" spans="1:8" ht="10.5" customHeight="1" x14ac:dyDescent="0.25">
      <c r="A4515" s="28">
        <v>46518</v>
      </c>
      <c r="B4515" s="29">
        <f t="shared" si="490"/>
        <v>2027</v>
      </c>
      <c r="C4515" s="29">
        <f t="shared" si="491"/>
        <v>5</v>
      </c>
      <c r="D4515" s="29" t="str">
        <f t="shared" si="492"/>
        <v>Mayıs</v>
      </c>
      <c r="E4515" s="29">
        <f t="shared" si="493"/>
        <v>2</v>
      </c>
      <c r="F4515" s="29">
        <f t="shared" si="494"/>
        <v>20</v>
      </c>
      <c r="G4515" s="29">
        <f t="shared" si="495"/>
        <v>2</v>
      </c>
      <c r="H4515" s="29" t="str">
        <f t="shared" si="496"/>
        <v>Salı</v>
      </c>
    </row>
    <row r="4516" spans="1:8" ht="10.5" customHeight="1" x14ac:dyDescent="0.25">
      <c r="A4516" s="28">
        <v>46519</v>
      </c>
      <c r="B4516" s="29">
        <f t="shared" si="490"/>
        <v>2027</v>
      </c>
      <c r="C4516" s="29">
        <f t="shared" si="491"/>
        <v>5</v>
      </c>
      <c r="D4516" s="29" t="str">
        <f t="shared" si="492"/>
        <v>Mayıs</v>
      </c>
      <c r="E4516" s="29">
        <f t="shared" si="493"/>
        <v>2</v>
      </c>
      <c r="F4516" s="29">
        <f t="shared" si="494"/>
        <v>20</v>
      </c>
      <c r="G4516" s="29">
        <f t="shared" si="495"/>
        <v>3</v>
      </c>
      <c r="H4516" s="29" t="str">
        <f t="shared" si="496"/>
        <v>Çarşamba</v>
      </c>
    </row>
    <row r="4517" spans="1:8" ht="10.5" customHeight="1" x14ac:dyDescent="0.25">
      <c r="A4517" s="28">
        <v>46520</v>
      </c>
      <c r="B4517" s="29">
        <f t="shared" si="490"/>
        <v>2027</v>
      </c>
      <c r="C4517" s="29">
        <f t="shared" si="491"/>
        <v>5</v>
      </c>
      <c r="D4517" s="29" t="str">
        <f t="shared" si="492"/>
        <v>Mayıs</v>
      </c>
      <c r="E4517" s="29">
        <f t="shared" si="493"/>
        <v>2</v>
      </c>
      <c r="F4517" s="29">
        <f t="shared" si="494"/>
        <v>20</v>
      </c>
      <c r="G4517" s="29">
        <f t="shared" si="495"/>
        <v>4</v>
      </c>
      <c r="H4517" s="29" t="str">
        <f t="shared" si="496"/>
        <v>Perşembe</v>
      </c>
    </row>
    <row r="4518" spans="1:8" ht="10.5" customHeight="1" x14ac:dyDescent="0.25">
      <c r="A4518" s="28">
        <v>46521</v>
      </c>
      <c r="B4518" s="29">
        <f t="shared" si="490"/>
        <v>2027</v>
      </c>
      <c r="C4518" s="29">
        <f t="shared" si="491"/>
        <v>5</v>
      </c>
      <c r="D4518" s="29" t="str">
        <f t="shared" si="492"/>
        <v>Mayıs</v>
      </c>
      <c r="E4518" s="29">
        <f t="shared" si="493"/>
        <v>2</v>
      </c>
      <c r="F4518" s="29">
        <f t="shared" si="494"/>
        <v>20</v>
      </c>
      <c r="G4518" s="29">
        <f t="shared" si="495"/>
        <v>5</v>
      </c>
      <c r="H4518" s="29" t="str">
        <f t="shared" si="496"/>
        <v>Cuma</v>
      </c>
    </row>
    <row r="4519" spans="1:8" ht="10.5" customHeight="1" x14ac:dyDescent="0.25">
      <c r="A4519" s="28">
        <v>46522</v>
      </c>
      <c r="B4519" s="29">
        <f t="shared" si="490"/>
        <v>2027</v>
      </c>
      <c r="C4519" s="29">
        <f t="shared" si="491"/>
        <v>5</v>
      </c>
      <c r="D4519" s="29" t="str">
        <f t="shared" si="492"/>
        <v>Mayıs</v>
      </c>
      <c r="E4519" s="29">
        <f t="shared" si="493"/>
        <v>2</v>
      </c>
      <c r="F4519" s="29">
        <f t="shared" si="494"/>
        <v>20</v>
      </c>
      <c r="G4519" s="29">
        <f t="shared" si="495"/>
        <v>6</v>
      </c>
      <c r="H4519" s="29" t="str">
        <f t="shared" si="496"/>
        <v>Cumartesi</v>
      </c>
    </row>
    <row r="4520" spans="1:8" ht="10.5" customHeight="1" x14ac:dyDescent="0.25">
      <c r="A4520" s="28">
        <v>46523</v>
      </c>
      <c r="B4520" s="29">
        <f t="shared" si="490"/>
        <v>2027</v>
      </c>
      <c r="C4520" s="29">
        <f t="shared" si="491"/>
        <v>5</v>
      </c>
      <c r="D4520" s="29" t="str">
        <f t="shared" si="492"/>
        <v>Mayıs</v>
      </c>
      <c r="E4520" s="29">
        <f t="shared" si="493"/>
        <v>2</v>
      </c>
      <c r="F4520" s="29">
        <f t="shared" si="494"/>
        <v>20</v>
      </c>
      <c r="G4520" s="29">
        <f t="shared" si="495"/>
        <v>7</v>
      </c>
      <c r="H4520" s="29" t="str">
        <f t="shared" si="496"/>
        <v>Pazar</v>
      </c>
    </row>
    <row r="4521" spans="1:8" ht="10.5" customHeight="1" x14ac:dyDescent="0.25">
      <c r="A4521" s="28">
        <v>46524</v>
      </c>
      <c r="B4521" s="29">
        <f t="shared" si="490"/>
        <v>2027</v>
      </c>
      <c r="C4521" s="29">
        <f t="shared" si="491"/>
        <v>5</v>
      </c>
      <c r="D4521" s="29" t="str">
        <f t="shared" si="492"/>
        <v>Mayıs</v>
      </c>
      <c r="E4521" s="29">
        <f t="shared" si="493"/>
        <v>2</v>
      </c>
      <c r="F4521" s="29">
        <f t="shared" si="494"/>
        <v>21</v>
      </c>
      <c r="G4521" s="29">
        <f t="shared" si="495"/>
        <v>1</v>
      </c>
      <c r="H4521" s="29" t="str">
        <f t="shared" si="496"/>
        <v>Pazartesi</v>
      </c>
    </row>
    <row r="4522" spans="1:8" ht="10.5" customHeight="1" x14ac:dyDescent="0.25">
      <c r="A4522" s="28">
        <v>46525</v>
      </c>
      <c r="B4522" s="29">
        <f t="shared" si="490"/>
        <v>2027</v>
      </c>
      <c r="C4522" s="29">
        <f t="shared" si="491"/>
        <v>5</v>
      </c>
      <c r="D4522" s="29" t="str">
        <f t="shared" si="492"/>
        <v>Mayıs</v>
      </c>
      <c r="E4522" s="29">
        <f t="shared" si="493"/>
        <v>2</v>
      </c>
      <c r="F4522" s="29">
        <f t="shared" si="494"/>
        <v>21</v>
      </c>
      <c r="G4522" s="29">
        <f t="shared" si="495"/>
        <v>2</v>
      </c>
      <c r="H4522" s="29" t="str">
        <f t="shared" si="496"/>
        <v>Salı</v>
      </c>
    </row>
    <row r="4523" spans="1:8" ht="10.5" customHeight="1" x14ac:dyDescent="0.25">
      <c r="A4523" s="28">
        <v>46526</v>
      </c>
      <c r="B4523" s="29">
        <f t="shared" si="490"/>
        <v>2027</v>
      </c>
      <c r="C4523" s="29">
        <f t="shared" si="491"/>
        <v>5</v>
      </c>
      <c r="D4523" s="29" t="str">
        <f t="shared" si="492"/>
        <v>Mayıs</v>
      </c>
      <c r="E4523" s="29">
        <f t="shared" si="493"/>
        <v>2</v>
      </c>
      <c r="F4523" s="29">
        <f t="shared" si="494"/>
        <v>21</v>
      </c>
      <c r="G4523" s="29">
        <f t="shared" si="495"/>
        <v>3</v>
      </c>
      <c r="H4523" s="29" t="str">
        <f t="shared" si="496"/>
        <v>Çarşamba</v>
      </c>
    </row>
    <row r="4524" spans="1:8" ht="10.5" customHeight="1" x14ac:dyDescent="0.25">
      <c r="A4524" s="28">
        <v>46527</v>
      </c>
      <c r="B4524" s="29">
        <f t="shared" si="490"/>
        <v>2027</v>
      </c>
      <c r="C4524" s="29">
        <f t="shared" si="491"/>
        <v>5</v>
      </c>
      <c r="D4524" s="29" t="str">
        <f t="shared" si="492"/>
        <v>Mayıs</v>
      </c>
      <c r="E4524" s="29">
        <f t="shared" si="493"/>
        <v>2</v>
      </c>
      <c r="F4524" s="29">
        <f t="shared" si="494"/>
        <v>21</v>
      </c>
      <c r="G4524" s="29">
        <f t="shared" si="495"/>
        <v>4</v>
      </c>
      <c r="H4524" s="29" t="str">
        <f t="shared" si="496"/>
        <v>Perşembe</v>
      </c>
    </row>
    <row r="4525" spans="1:8" ht="10.5" customHeight="1" x14ac:dyDescent="0.25">
      <c r="A4525" s="28">
        <v>46528</v>
      </c>
      <c r="B4525" s="29">
        <f t="shared" si="490"/>
        <v>2027</v>
      </c>
      <c r="C4525" s="29">
        <f t="shared" si="491"/>
        <v>5</v>
      </c>
      <c r="D4525" s="29" t="str">
        <f t="shared" si="492"/>
        <v>Mayıs</v>
      </c>
      <c r="E4525" s="29">
        <f t="shared" si="493"/>
        <v>2</v>
      </c>
      <c r="F4525" s="29">
        <f t="shared" si="494"/>
        <v>21</v>
      </c>
      <c r="G4525" s="29">
        <f t="shared" si="495"/>
        <v>5</v>
      </c>
      <c r="H4525" s="29" t="str">
        <f t="shared" si="496"/>
        <v>Cuma</v>
      </c>
    </row>
    <row r="4526" spans="1:8" ht="10.5" customHeight="1" x14ac:dyDescent="0.25">
      <c r="A4526" s="28">
        <v>46529</v>
      </c>
      <c r="B4526" s="29">
        <f t="shared" si="490"/>
        <v>2027</v>
      </c>
      <c r="C4526" s="29">
        <f t="shared" si="491"/>
        <v>5</v>
      </c>
      <c r="D4526" s="29" t="str">
        <f t="shared" si="492"/>
        <v>Mayıs</v>
      </c>
      <c r="E4526" s="29">
        <f t="shared" si="493"/>
        <v>2</v>
      </c>
      <c r="F4526" s="29">
        <f t="shared" si="494"/>
        <v>21</v>
      </c>
      <c r="G4526" s="29">
        <f t="shared" si="495"/>
        <v>6</v>
      </c>
      <c r="H4526" s="29" t="str">
        <f t="shared" si="496"/>
        <v>Cumartesi</v>
      </c>
    </row>
    <row r="4527" spans="1:8" ht="10.5" customHeight="1" x14ac:dyDescent="0.25">
      <c r="A4527" s="28">
        <v>46530</v>
      </c>
      <c r="B4527" s="29">
        <f t="shared" si="490"/>
        <v>2027</v>
      </c>
      <c r="C4527" s="29">
        <f t="shared" si="491"/>
        <v>5</v>
      </c>
      <c r="D4527" s="29" t="str">
        <f t="shared" si="492"/>
        <v>Mayıs</v>
      </c>
      <c r="E4527" s="29">
        <f t="shared" si="493"/>
        <v>2</v>
      </c>
      <c r="F4527" s="29">
        <f t="shared" si="494"/>
        <v>21</v>
      </c>
      <c r="G4527" s="29">
        <f t="shared" si="495"/>
        <v>7</v>
      </c>
      <c r="H4527" s="29" t="str">
        <f t="shared" si="496"/>
        <v>Pazar</v>
      </c>
    </row>
    <row r="4528" spans="1:8" ht="10.5" customHeight="1" x14ac:dyDescent="0.25">
      <c r="A4528" s="28">
        <v>46531</v>
      </c>
      <c r="B4528" s="29">
        <f t="shared" si="490"/>
        <v>2027</v>
      </c>
      <c r="C4528" s="29">
        <f t="shared" si="491"/>
        <v>5</v>
      </c>
      <c r="D4528" s="29" t="str">
        <f t="shared" si="492"/>
        <v>Mayıs</v>
      </c>
      <c r="E4528" s="29">
        <f t="shared" si="493"/>
        <v>2</v>
      </c>
      <c r="F4528" s="29">
        <f t="shared" si="494"/>
        <v>22</v>
      </c>
      <c r="G4528" s="29">
        <f t="shared" si="495"/>
        <v>1</v>
      </c>
      <c r="H4528" s="29" t="str">
        <f t="shared" si="496"/>
        <v>Pazartesi</v>
      </c>
    </row>
    <row r="4529" spans="1:8" ht="10.5" customHeight="1" x14ac:dyDescent="0.25">
      <c r="A4529" s="28">
        <v>46532</v>
      </c>
      <c r="B4529" s="29">
        <f t="shared" si="490"/>
        <v>2027</v>
      </c>
      <c r="C4529" s="29">
        <f t="shared" si="491"/>
        <v>5</v>
      </c>
      <c r="D4529" s="29" t="str">
        <f t="shared" si="492"/>
        <v>Mayıs</v>
      </c>
      <c r="E4529" s="29">
        <f t="shared" si="493"/>
        <v>2</v>
      </c>
      <c r="F4529" s="29">
        <f t="shared" si="494"/>
        <v>22</v>
      </c>
      <c r="G4529" s="29">
        <f t="shared" si="495"/>
        <v>2</v>
      </c>
      <c r="H4529" s="29" t="str">
        <f t="shared" si="496"/>
        <v>Salı</v>
      </c>
    </row>
    <row r="4530" spans="1:8" ht="10.5" customHeight="1" x14ac:dyDescent="0.25">
      <c r="A4530" s="28">
        <v>46533</v>
      </c>
      <c r="B4530" s="29">
        <f t="shared" si="490"/>
        <v>2027</v>
      </c>
      <c r="C4530" s="29">
        <f t="shared" si="491"/>
        <v>5</v>
      </c>
      <c r="D4530" s="29" t="str">
        <f t="shared" si="492"/>
        <v>Mayıs</v>
      </c>
      <c r="E4530" s="29">
        <f t="shared" si="493"/>
        <v>2</v>
      </c>
      <c r="F4530" s="29">
        <f t="shared" si="494"/>
        <v>22</v>
      </c>
      <c r="G4530" s="29">
        <f t="shared" si="495"/>
        <v>3</v>
      </c>
      <c r="H4530" s="29" t="str">
        <f t="shared" si="496"/>
        <v>Çarşamba</v>
      </c>
    </row>
    <row r="4531" spans="1:8" ht="10.5" customHeight="1" x14ac:dyDescent="0.25">
      <c r="A4531" s="28">
        <v>46534</v>
      </c>
      <c r="B4531" s="29">
        <f t="shared" si="490"/>
        <v>2027</v>
      </c>
      <c r="C4531" s="29">
        <f t="shared" si="491"/>
        <v>5</v>
      </c>
      <c r="D4531" s="29" t="str">
        <f t="shared" si="492"/>
        <v>Mayıs</v>
      </c>
      <c r="E4531" s="29">
        <f t="shared" si="493"/>
        <v>2</v>
      </c>
      <c r="F4531" s="29">
        <f t="shared" si="494"/>
        <v>22</v>
      </c>
      <c r="G4531" s="29">
        <f t="shared" si="495"/>
        <v>4</v>
      </c>
      <c r="H4531" s="29" t="str">
        <f t="shared" si="496"/>
        <v>Perşembe</v>
      </c>
    </row>
    <row r="4532" spans="1:8" ht="10.5" customHeight="1" x14ac:dyDescent="0.25">
      <c r="A4532" s="28">
        <v>46535</v>
      </c>
      <c r="B4532" s="29">
        <f t="shared" si="490"/>
        <v>2027</v>
      </c>
      <c r="C4532" s="29">
        <f t="shared" si="491"/>
        <v>5</v>
      </c>
      <c r="D4532" s="29" t="str">
        <f t="shared" si="492"/>
        <v>Mayıs</v>
      </c>
      <c r="E4532" s="29">
        <f t="shared" si="493"/>
        <v>2</v>
      </c>
      <c r="F4532" s="29">
        <f t="shared" si="494"/>
        <v>22</v>
      </c>
      <c r="G4532" s="29">
        <f t="shared" si="495"/>
        <v>5</v>
      </c>
      <c r="H4532" s="29" t="str">
        <f t="shared" si="496"/>
        <v>Cuma</v>
      </c>
    </row>
    <row r="4533" spans="1:8" ht="10.5" customHeight="1" x14ac:dyDescent="0.25">
      <c r="A4533" s="28">
        <v>46536</v>
      </c>
      <c r="B4533" s="29">
        <f t="shared" si="490"/>
        <v>2027</v>
      </c>
      <c r="C4533" s="29">
        <f t="shared" si="491"/>
        <v>5</v>
      </c>
      <c r="D4533" s="29" t="str">
        <f t="shared" si="492"/>
        <v>Mayıs</v>
      </c>
      <c r="E4533" s="29">
        <f t="shared" si="493"/>
        <v>2</v>
      </c>
      <c r="F4533" s="29">
        <f t="shared" si="494"/>
        <v>22</v>
      </c>
      <c r="G4533" s="29">
        <f t="shared" si="495"/>
        <v>6</v>
      </c>
      <c r="H4533" s="29" t="str">
        <f t="shared" si="496"/>
        <v>Cumartesi</v>
      </c>
    </row>
    <row r="4534" spans="1:8" ht="10.5" customHeight="1" x14ac:dyDescent="0.25">
      <c r="A4534" s="28">
        <v>46537</v>
      </c>
      <c r="B4534" s="29">
        <f t="shared" si="490"/>
        <v>2027</v>
      </c>
      <c r="C4534" s="29">
        <f t="shared" si="491"/>
        <v>5</v>
      </c>
      <c r="D4534" s="29" t="str">
        <f t="shared" si="492"/>
        <v>Mayıs</v>
      </c>
      <c r="E4534" s="29">
        <f t="shared" si="493"/>
        <v>2</v>
      </c>
      <c r="F4534" s="29">
        <f t="shared" si="494"/>
        <v>22</v>
      </c>
      <c r="G4534" s="29">
        <f t="shared" si="495"/>
        <v>7</v>
      </c>
      <c r="H4534" s="29" t="str">
        <f t="shared" si="496"/>
        <v>Pazar</v>
      </c>
    </row>
    <row r="4535" spans="1:8" ht="10.5" customHeight="1" x14ac:dyDescent="0.25">
      <c r="A4535" s="28">
        <v>46538</v>
      </c>
      <c r="B4535" s="29">
        <f t="shared" si="490"/>
        <v>2027</v>
      </c>
      <c r="C4535" s="29">
        <f t="shared" si="491"/>
        <v>5</v>
      </c>
      <c r="D4535" s="29" t="str">
        <f t="shared" si="492"/>
        <v>Mayıs</v>
      </c>
      <c r="E4535" s="29">
        <f t="shared" si="493"/>
        <v>2</v>
      </c>
      <c r="F4535" s="29">
        <f t="shared" si="494"/>
        <v>23</v>
      </c>
      <c r="G4535" s="29">
        <f t="shared" si="495"/>
        <v>1</v>
      </c>
      <c r="H4535" s="29" t="str">
        <f t="shared" si="496"/>
        <v>Pazartesi</v>
      </c>
    </row>
    <row r="4536" spans="1:8" ht="10.5" customHeight="1" x14ac:dyDescent="0.25">
      <c r="A4536" s="28">
        <v>46539</v>
      </c>
      <c r="B4536" s="29">
        <f t="shared" si="490"/>
        <v>2027</v>
      </c>
      <c r="C4536" s="29">
        <f t="shared" si="491"/>
        <v>6</v>
      </c>
      <c r="D4536" s="29" t="str">
        <f t="shared" si="492"/>
        <v>Haziran</v>
      </c>
      <c r="E4536" s="29">
        <f t="shared" si="493"/>
        <v>2</v>
      </c>
      <c r="F4536" s="29">
        <f t="shared" si="494"/>
        <v>23</v>
      </c>
      <c r="G4536" s="29">
        <f t="shared" si="495"/>
        <v>2</v>
      </c>
      <c r="H4536" s="29" t="str">
        <f t="shared" si="496"/>
        <v>Salı</v>
      </c>
    </row>
    <row r="4537" spans="1:8" ht="10.5" customHeight="1" x14ac:dyDescent="0.25">
      <c r="A4537" s="28">
        <v>46540</v>
      </c>
      <c r="B4537" s="29">
        <f t="shared" si="490"/>
        <v>2027</v>
      </c>
      <c r="C4537" s="29">
        <f t="shared" si="491"/>
        <v>6</v>
      </c>
      <c r="D4537" s="29" t="str">
        <f t="shared" si="492"/>
        <v>Haziran</v>
      </c>
      <c r="E4537" s="29">
        <f t="shared" si="493"/>
        <v>2</v>
      </c>
      <c r="F4537" s="29">
        <f t="shared" si="494"/>
        <v>23</v>
      </c>
      <c r="G4537" s="29">
        <f t="shared" si="495"/>
        <v>3</v>
      </c>
      <c r="H4537" s="29" t="str">
        <f t="shared" si="496"/>
        <v>Çarşamba</v>
      </c>
    </row>
    <row r="4538" spans="1:8" ht="10.5" customHeight="1" x14ac:dyDescent="0.25">
      <c r="A4538" s="28">
        <v>46541</v>
      </c>
      <c r="B4538" s="29">
        <f t="shared" si="490"/>
        <v>2027</v>
      </c>
      <c r="C4538" s="29">
        <f t="shared" si="491"/>
        <v>6</v>
      </c>
      <c r="D4538" s="29" t="str">
        <f t="shared" si="492"/>
        <v>Haziran</v>
      </c>
      <c r="E4538" s="29">
        <f t="shared" si="493"/>
        <v>2</v>
      </c>
      <c r="F4538" s="29">
        <f t="shared" si="494"/>
        <v>23</v>
      </c>
      <c r="G4538" s="29">
        <f t="shared" si="495"/>
        <v>4</v>
      </c>
      <c r="H4538" s="29" t="str">
        <f t="shared" si="496"/>
        <v>Perşembe</v>
      </c>
    </row>
    <row r="4539" spans="1:8" ht="10.5" customHeight="1" x14ac:dyDescent="0.25">
      <c r="A4539" s="28">
        <v>46542</v>
      </c>
      <c r="B4539" s="29">
        <f t="shared" si="490"/>
        <v>2027</v>
      </c>
      <c r="C4539" s="29">
        <f t="shared" si="491"/>
        <v>6</v>
      </c>
      <c r="D4539" s="29" t="str">
        <f t="shared" si="492"/>
        <v>Haziran</v>
      </c>
      <c r="E4539" s="29">
        <f t="shared" si="493"/>
        <v>2</v>
      </c>
      <c r="F4539" s="29">
        <f t="shared" si="494"/>
        <v>23</v>
      </c>
      <c r="G4539" s="29">
        <f t="shared" si="495"/>
        <v>5</v>
      </c>
      <c r="H4539" s="29" t="str">
        <f t="shared" si="496"/>
        <v>Cuma</v>
      </c>
    </row>
    <row r="4540" spans="1:8" ht="10.5" customHeight="1" x14ac:dyDescent="0.25">
      <c r="A4540" s="28">
        <v>46543</v>
      </c>
      <c r="B4540" s="29">
        <f t="shared" si="490"/>
        <v>2027</v>
      </c>
      <c r="C4540" s="29">
        <f t="shared" si="491"/>
        <v>6</v>
      </c>
      <c r="D4540" s="29" t="str">
        <f t="shared" si="492"/>
        <v>Haziran</v>
      </c>
      <c r="E4540" s="29">
        <f t="shared" si="493"/>
        <v>2</v>
      </c>
      <c r="F4540" s="29">
        <f t="shared" si="494"/>
        <v>23</v>
      </c>
      <c r="G4540" s="29">
        <f t="shared" si="495"/>
        <v>6</v>
      </c>
      <c r="H4540" s="29" t="str">
        <f t="shared" si="496"/>
        <v>Cumartesi</v>
      </c>
    </row>
    <row r="4541" spans="1:8" ht="10.5" customHeight="1" x14ac:dyDescent="0.25">
      <c r="A4541" s="28">
        <v>46544</v>
      </c>
      <c r="B4541" s="29">
        <f t="shared" si="490"/>
        <v>2027</v>
      </c>
      <c r="C4541" s="29">
        <f t="shared" si="491"/>
        <v>6</v>
      </c>
      <c r="D4541" s="29" t="str">
        <f t="shared" si="492"/>
        <v>Haziran</v>
      </c>
      <c r="E4541" s="29">
        <f t="shared" si="493"/>
        <v>2</v>
      </c>
      <c r="F4541" s="29">
        <f t="shared" si="494"/>
        <v>23</v>
      </c>
      <c r="G4541" s="29">
        <f t="shared" si="495"/>
        <v>7</v>
      </c>
      <c r="H4541" s="29" t="str">
        <f t="shared" si="496"/>
        <v>Pazar</v>
      </c>
    </row>
    <row r="4542" spans="1:8" ht="10.5" customHeight="1" x14ac:dyDescent="0.25">
      <c r="A4542" s="28">
        <v>46545</v>
      </c>
      <c r="B4542" s="29">
        <f t="shared" si="490"/>
        <v>2027</v>
      </c>
      <c r="C4542" s="29">
        <f t="shared" si="491"/>
        <v>6</v>
      </c>
      <c r="D4542" s="29" t="str">
        <f t="shared" si="492"/>
        <v>Haziran</v>
      </c>
      <c r="E4542" s="29">
        <f t="shared" si="493"/>
        <v>2</v>
      </c>
      <c r="F4542" s="29">
        <f t="shared" si="494"/>
        <v>24</v>
      </c>
      <c r="G4542" s="29">
        <f t="shared" si="495"/>
        <v>1</v>
      </c>
      <c r="H4542" s="29" t="str">
        <f t="shared" si="496"/>
        <v>Pazartesi</v>
      </c>
    </row>
    <row r="4543" spans="1:8" ht="10.5" customHeight="1" x14ac:dyDescent="0.25">
      <c r="A4543" s="28">
        <v>46546</v>
      </c>
      <c r="B4543" s="29">
        <f t="shared" si="490"/>
        <v>2027</v>
      </c>
      <c r="C4543" s="29">
        <f t="shared" si="491"/>
        <v>6</v>
      </c>
      <c r="D4543" s="29" t="str">
        <f t="shared" si="492"/>
        <v>Haziran</v>
      </c>
      <c r="E4543" s="29">
        <f t="shared" si="493"/>
        <v>2</v>
      </c>
      <c r="F4543" s="29">
        <f t="shared" si="494"/>
        <v>24</v>
      </c>
      <c r="G4543" s="29">
        <f t="shared" si="495"/>
        <v>2</v>
      </c>
      <c r="H4543" s="29" t="str">
        <f t="shared" si="496"/>
        <v>Salı</v>
      </c>
    </row>
    <row r="4544" spans="1:8" ht="10.5" customHeight="1" x14ac:dyDescent="0.25">
      <c r="A4544" s="28">
        <v>46547</v>
      </c>
      <c r="B4544" s="29">
        <f t="shared" si="490"/>
        <v>2027</v>
      </c>
      <c r="C4544" s="29">
        <f t="shared" si="491"/>
        <v>6</v>
      </c>
      <c r="D4544" s="29" t="str">
        <f t="shared" si="492"/>
        <v>Haziran</v>
      </c>
      <c r="E4544" s="29">
        <f t="shared" si="493"/>
        <v>2</v>
      </c>
      <c r="F4544" s="29">
        <f t="shared" si="494"/>
        <v>24</v>
      </c>
      <c r="G4544" s="29">
        <f t="shared" si="495"/>
        <v>3</v>
      </c>
      <c r="H4544" s="29" t="str">
        <f t="shared" si="496"/>
        <v>Çarşamba</v>
      </c>
    </row>
    <row r="4545" spans="1:8" ht="10.5" customHeight="1" x14ac:dyDescent="0.25">
      <c r="A4545" s="28">
        <v>46548</v>
      </c>
      <c r="B4545" s="29">
        <f t="shared" si="490"/>
        <v>2027</v>
      </c>
      <c r="C4545" s="29">
        <f t="shared" si="491"/>
        <v>6</v>
      </c>
      <c r="D4545" s="29" t="str">
        <f t="shared" si="492"/>
        <v>Haziran</v>
      </c>
      <c r="E4545" s="29">
        <f t="shared" si="493"/>
        <v>2</v>
      </c>
      <c r="F4545" s="29">
        <f t="shared" si="494"/>
        <v>24</v>
      </c>
      <c r="G4545" s="29">
        <f t="shared" si="495"/>
        <v>4</v>
      </c>
      <c r="H4545" s="29" t="str">
        <f t="shared" si="496"/>
        <v>Perşembe</v>
      </c>
    </row>
    <row r="4546" spans="1:8" ht="10.5" customHeight="1" x14ac:dyDescent="0.25">
      <c r="A4546" s="28">
        <v>46549</v>
      </c>
      <c r="B4546" s="29">
        <f t="shared" ref="B4546:B4609" si="497">IF(A4546="","",YEAR(A4546))</f>
        <v>2027</v>
      </c>
      <c r="C4546" s="29">
        <f t="shared" ref="C4546:C4609" si="498">IF(A4546="","",MONTH(A4546))</f>
        <v>6</v>
      </c>
      <c r="D4546" s="29" t="str">
        <f t="shared" ref="D4546:D4609" si="499">IF(A4546="","",CHOOSE(MONTH(A4546),"Ocak","Şubat","Mart","Nisan","Mayıs","Haziran","Temmuz","Ağustos","Eylül","Ekim","Kasım","Aralık"))</f>
        <v>Haziran</v>
      </c>
      <c r="E4546" s="29">
        <f t="shared" ref="E4546:E4609" si="500">IF(A4546="","",ROUNDUP(MONTH(A4546)/3,0))</f>
        <v>2</v>
      </c>
      <c r="F4546" s="29">
        <f t="shared" ref="F4546:F4609" si="501">IF(A4546="","",WEEKNUM(A4546,2))</f>
        <v>24</v>
      </c>
      <c r="G4546" s="29">
        <f t="shared" ref="G4546:G4609" si="502">IF(A4546="","",WEEKDAY(A4546,2))</f>
        <v>5</v>
      </c>
      <c r="H4546" s="29" t="str">
        <f t="shared" ref="H4546:H4609" si="503">IF(A4546="","",CHOOSE(WEEKDAY(A4546,2),"Pazartesi","Salı","Çarşamba","Perşembe","Cuma","Cumartesi","Pazar"))</f>
        <v>Cuma</v>
      </c>
    </row>
    <row r="4547" spans="1:8" ht="10.5" customHeight="1" x14ac:dyDescent="0.25">
      <c r="A4547" s="28">
        <v>46550</v>
      </c>
      <c r="B4547" s="29">
        <f t="shared" si="497"/>
        <v>2027</v>
      </c>
      <c r="C4547" s="29">
        <f t="shared" si="498"/>
        <v>6</v>
      </c>
      <c r="D4547" s="29" t="str">
        <f t="shared" si="499"/>
        <v>Haziran</v>
      </c>
      <c r="E4547" s="29">
        <f t="shared" si="500"/>
        <v>2</v>
      </c>
      <c r="F4547" s="29">
        <f t="shared" si="501"/>
        <v>24</v>
      </c>
      <c r="G4547" s="29">
        <f t="shared" si="502"/>
        <v>6</v>
      </c>
      <c r="H4547" s="29" t="str">
        <f t="shared" si="503"/>
        <v>Cumartesi</v>
      </c>
    </row>
    <row r="4548" spans="1:8" ht="10.5" customHeight="1" x14ac:dyDescent="0.25">
      <c r="A4548" s="28">
        <v>46551</v>
      </c>
      <c r="B4548" s="29">
        <f t="shared" si="497"/>
        <v>2027</v>
      </c>
      <c r="C4548" s="29">
        <f t="shared" si="498"/>
        <v>6</v>
      </c>
      <c r="D4548" s="29" t="str">
        <f t="shared" si="499"/>
        <v>Haziran</v>
      </c>
      <c r="E4548" s="29">
        <f t="shared" si="500"/>
        <v>2</v>
      </c>
      <c r="F4548" s="29">
        <f t="shared" si="501"/>
        <v>24</v>
      </c>
      <c r="G4548" s="29">
        <f t="shared" si="502"/>
        <v>7</v>
      </c>
      <c r="H4548" s="29" t="str">
        <f t="shared" si="503"/>
        <v>Pazar</v>
      </c>
    </row>
    <row r="4549" spans="1:8" ht="10.5" customHeight="1" x14ac:dyDescent="0.25">
      <c r="A4549" s="28">
        <v>46552</v>
      </c>
      <c r="B4549" s="29">
        <f t="shared" si="497"/>
        <v>2027</v>
      </c>
      <c r="C4549" s="29">
        <f t="shared" si="498"/>
        <v>6</v>
      </c>
      <c r="D4549" s="29" t="str">
        <f t="shared" si="499"/>
        <v>Haziran</v>
      </c>
      <c r="E4549" s="29">
        <f t="shared" si="500"/>
        <v>2</v>
      </c>
      <c r="F4549" s="29">
        <f t="shared" si="501"/>
        <v>25</v>
      </c>
      <c r="G4549" s="29">
        <f t="shared" si="502"/>
        <v>1</v>
      </c>
      <c r="H4549" s="29" t="str">
        <f t="shared" si="503"/>
        <v>Pazartesi</v>
      </c>
    </row>
    <row r="4550" spans="1:8" ht="10.5" customHeight="1" x14ac:dyDescent="0.25">
      <c r="A4550" s="28">
        <v>46553</v>
      </c>
      <c r="B4550" s="29">
        <f t="shared" si="497"/>
        <v>2027</v>
      </c>
      <c r="C4550" s="29">
        <f t="shared" si="498"/>
        <v>6</v>
      </c>
      <c r="D4550" s="29" t="str">
        <f t="shared" si="499"/>
        <v>Haziran</v>
      </c>
      <c r="E4550" s="29">
        <f t="shared" si="500"/>
        <v>2</v>
      </c>
      <c r="F4550" s="29">
        <f t="shared" si="501"/>
        <v>25</v>
      </c>
      <c r="G4550" s="29">
        <f t="shared" si="502"/>
        <v>2</v>
      </c>
      <c r="H4550" s="29" t="str">
        <f t="shared" si="503"/>
        <v>Salı</v>
      </c>
    </row>
    <row r="4551" spans="1:8" ht="10.5" customHeight="1" x14ac:dyDescent="0.25">
      <c r="A4551" s="28">
        <v>46554</v>
      </c>
      <c r="B4551" s="29">
        <f t="shared" si="497"/>
        <v>2027</v>
      </c>
      <c r="C4551" s="29">
        <f t="shared" si="498"/>
        <v>6</v>
      </c>
      <c r="D4551" s="29" t="str">
        <f t="shared" si="499"/>
        <v>Haziran</v>
      </c>
      <c r="E4551" s="29">
        <f t="shared" si="500"/>
        <v>2</v>
      </c>
      <c r="F4551" s="29">
        <f t="shared" si="501"/>
        <v>25</v>
      </c>
      <c r="G4551" s="29">
        <f t="shared" si="502"/>
        <v>3</v>
      </c>
      <c r="H4551" s="29" t="str">
        <f t="shared" si="503"/>
        <v>Çarşamba</v>
      </c>
    </row>
    <row r="4552" spans="1:8" ht="10.5" customHeight="1" x14ac:dyDescent="0.25">
      <c r="A4552" s="28">
        <v>46555</v>
      </c>
      <c r="B4552" s="29">
        <f t="shared" si="497"/>
        <v>2027</v>
      </c>
      <c r="C4552" s="29">
        <f t="shared" si="498"/>
        <v>6</v>
      </c>
      <c r="D4552" s="29" t="str">
        <f t="shared" si="499"/>
        <v>Haziran</v>
      </c>
      <c r="E4552" s="29">
        <f t="shared" si="500"/>
        <v>2</v>
      </c>
      <c r="F4552" s="29">
        <f t="shared" si="501"/>
        <v>25</v>
      </c>
      <c r="G4552" s="29">
        <f t="shared" si="502"/>
        <v>4</v>
      </c>
      <c r="H4552" s="29" t="str">
        <f t="shared" si="503"/>
        <v>Perşembe</v>
      </c>
    </row>
    <row r="4553" spans="1:8" ht="10.5" customHeight="1" x14ac:dyDescent="0.25">
      <c r="A4553" s="28">
        <v>46556</v>
      </c>
      <c r="B4553" s="29">
        <f t="shared" si="497"/>
        <v>2027</v>
      </c>
      <c r="C4553" s="29">
        <f t="shared" si="498"/>
        <v>6</v>
      </c>
      <c r="D4553" s="29" t="str">
        <f t="shared" si="499"/>
        <v>Haziran</v>
      </c>
      <c r="E4553" s="29">
        <f t="shared" si="500"/>
        <v>2</v>
      </c>
      <c r="F4553" s="29">
        <f t="shared" si="501"/>
        <v>25</v>
      </c>
      <c r="G4553" s="29">
        <f t="shared" si="502"/>
        <v>5</v>
      </c>
      <c r="H4553" s="29" t="str">
        <f t="shared" si="503"/>
        <v>Cuma</v>
      </c>
    </row>
    <row r="4554" spans="1:8" ht="10.5" customHeight="1" x14ac:dyDescent="0.25">
      <c r="A4554" s="28">
        <v>46557</v>
      </c>
      <c r="B4554" s="29">
        <f t="shared" si="497"/>
        <v>2027</v>
      </c>
      <c r="C4554" s="29">
        <f t="shared" si="498"/>
        <v>6</v>
      </c>
      <c r="D4554" s="29" t="str">
        <f t="shared" si="499"/>
        <v>Haziran</v>
      </c>
      <c r="E4554" s="29">
        <f t="shared" si="500"/>
        <v>2</v>
      </c>
      <c r="F4554" s="29">
        <f t="shared" si="501"/>
        <v>25</v>
      </c>
      <c r="G4554" s="29">
        <f t="shared" si="502"/>
        <v>6</v>
      </c>
      <c r="H4554" s="29" t="str">
        <f t="shared" si="503"/>
        <v>Cumartesi</v>
      </c>
    </row>
    <row r="4555" spans="1:8" ht="10.5" customHeight="1" x14ac:dyDescent="0.25">
      <c r="A4555" s="28">
        <v>46558</v>
      </c>
      <c r="B4555" s="29">
        <f t="shared" si="497"/>
        <v>2027</v>
      </c>
      <c r="C4555" s="29">
        <f t="shared" si="498"/>
        <v>6</v>
      </c>
      <c r="D4555" s="29" t="str">
        <f t="shared" si="499"/>
        <v>Haziran</v>
      </c>
      <c r="E4555" s="29">
        <f t="shared" si="500"/>
        <v>2</v>
      </c>
      <c r="F4555" s="29">
        <f t="shared" si="501"/>
        <v>25</v>
      </c>
      <c r="G4555" s="29">
        <f t="shared" si="502"/>
        <v>7</v>
      </c>
      <c r="H4555" s="29" t="str">
        <f t="shared" si="503"/>
        <v>Pazar</v>
      </c>
    </row>
    <row r="4556" spans="1:8" ht="10.5" customHeight="1" x14ac:dyDescent="0.25">
      <c r="A4556" s="28">
        <v>46559</v>
      </c>
      <c r="B4556" s="29">
        <f t="shared" si="497"/>
        <v>2027</v>
      </c>
      <c r="C4556" s="29">
        <f t="shared" si="498"/>
        <v>6</v>
      </c>
      <c r="D4556" s="29" t="str">
        <f t="shared" si="499"/>
        <v>Haziran</v>
      </c>
      <c r="E4556" s="29">
        <f t="shared" si="500"/>
        <v>2</v>
      </c>
      <c r="F4556" s="29">
        <f t="shared" si="501"/>
        <v>26</v>
      </c>
      <c r="G4556" s="29">
        <f t="shared" si="502"/>
        <v>1</v>
      </c>
      <c r="H4556" s="29" t="str">
        <f t="shared" si="503"/>
        <v>Pazartesi</v>
      </c>
    </row>
    <row r="4557" spans="1:8" ht="10.5" customHeight="1" x14ac:dyDescent="0.25">
      <c r="A4557" s="28">
        <v>46560</v>
      </c>
      <c r="B4557" s="29">
        <f t="shared" si="497"/>
        <v>2027</v>
      </c>
      <c r="C4557" s="29">
        <f t="shared" si="498"/>
        <v>6</v>
      </c>
      <c r="D4557" s="29" t="str">
        <f t="shared" si="499"/>
        <v>Haziran</v>
      </c>
      <c r="E4557" s="29">
        <f t="shared" si="500"/>
        <v>2</v>
      </c>
      <c r="F4557" s="29">
        <f t="shared" si="501"/>
        <v>26</v>
      </c>
      <c r="G4557" s="29">
        <f t="shared" si="502"/>
        <v>2</v>
      </c>
      <c r="H4557" s="29" t="str">
        <f t="shared" si="503"/>
        <v>Salı</v>
      </c>
    </row>
    <row r="4558" spans="1:8" ht="10.5" customHeight="1" x14ac:dyDescent="0.25">
      <c r="A4558" s="28">
        <v>46561</v>
      </c>
      <c r="B4558" s="29">
        <f t="shared" si="497"/>
        <v>2027</v>
      </c>
      <c r="C4558" s="29">
        <f t="shared" si="498"/>
        <v>6</v>
      </c>
      <c r="D4558" s="29" t="str">
        <f t="shared" si="499"/>
        <v>Haziran</v>
      </c>
      <c r="E4558" s="29">
        <f t="shared" si="500"/>
        <v>2</v>
      </c>
      <c r="F4558" s="29">
        <f t="shared" si="501"/>
        <v>26</v>
      </c>
      <c r="G4558" s="29">
        <f t="shared" si="502"/>
        <v>3</v>
      </c>
      <c r="H4558" s="29" t="str">
        <f t="shared" si="503"/>
        <v>Çarşamba</v>
      </c>
    </row>
    <row r="4559" spans="1:8" ht="10.5" customHeight="1" x14ac:dyDescent="0.25">
      <c r="A4559" s="28">
        <v>46562</v>
      </c>
      <c r="B4559" s="29">
        <f t="shared" si="497"/>
        <v>2027</v>
      </c>
      <c r="C4559" s="29">
        <f t="shared" si="498"/>
        <v>6</v>
      </c>
      <c r="D4559" s="29" t="str">
        <f t="shared" si="499"/>
        <v>Haziran</v>
      </c>
      <c r="E4559" s="29">
        <f t="shared" si="500"/>
        <v>2</v>
      </c>
      <c r="F4559" s="29">
        <f t="shared" si="501"/>
        <v>26</v>
      </c>
      <c r="G4559" s="29">
        <f t="shared" si="502"/>
        <v>4</v>
      </c>
      <c r="H4559" s="29" t="str">
        <f t="shared" si="503"/>
        <v>Perşembe</v>
      </c>
    </row>
    <row r="4560" spans="1:8" ht="10.5" customHeight="1" x14ac:dyDescent="0.25">
      <c r="A4560" s="28">
        <v>46563</v>
      </c>
      <c r="B4560" s="29">
        <f t="shared" si="497"/>
        <v>2027</v>
      </c>
      <c r="C4560" s="29">
        <f t="shared" si="498"/>
        <v>6</v>
      </c>
      <c r="D4560" s="29" t="str">
        <f t="shared" si="499"/>
        <v>Haziran</v>
      </c>
      <c r="E4560" s="29">
        <f t="shared" si="500"/>
        <v>2</v>
      </c>
      <c r="F4560" s="29">
        <f t="shared" si="501"/>
        <v>26</v>
      </c>
      <c r="G4560" s="29">
        <f t="shared" si="502"/>
        <v>5</v>
      </c>
      <c r="H4560" s="29" t="str">
        <f t="shared" si="503"/>
        <v>Cuma</v>
      </c>
    </row>
    <row r="4561" spans="1:8" ht="10.5" customHeight="1" x14ac:dyDescent="0.25">
      <c r="A4561" s="28">
        <v>46564</v>
      </c>
      <c r="B4561" s="29">
        <f t="shared" si="497"/>
        <v>2027</v>
      </c>
      <c r="C4561" s="29">
        <f t="shared" si="498"/>
        <v>6</v>
      </c>
      <c r="D4561" s="29" t="str">
        <f t="shared" si="499"/>
        <v>Haziran</v>
      </c>
      <c r="E4561" s="29">
        <f t="shared" si="500"/>
        <v>2</v>
      </c>
      <c r="F4561" s="29">
        <f t="shared" si="501"/>
        <v>26</v>
      </c>
      <c r="G4561" s="29">
        <f t="shared" si="502"/>
        <v>6</v>
      </c>
      <c r="H4561" s="29" t="str">
        <f t="shared" si="503"/>
        <v>Cumartesi</v>
      </c>
    </row>
    <row r="4562" spans="1:8" ht="10.5" customHeight="1" x14ac:dyDescent="0.25">
      <c r="A4562" s="28">
        <v>46565</v>
      </c>
      <c r="B4562" s="29">
        <f t="shared" si="497"/>
        <v>2027</v>
      </c>
      <c r="C4562" s="29">
        <f t="shared" si="498"/>
        <v>6</v>
      </c>
      <c r="D4562" s="29" t="str">
        <f t="shared" si="499"/>
        <v>Haziran</v>
      </c>
      <c r="E4562" s="29">
        <f t="shared" si="500"/>
        <v>2</v>
      </c>
      <c r="F4562" s="29">
        <f t="shared" si="501"/>
        <v>26</v>
      </c>
      <c r="G4562" s="29">
        <f t="shared" si="502"/>
        <v>7</v>
      </c>
      <c r="H4562" s="29" t="str">
        <f t="shared" si="503"/>
        <v>Pazar</v>
      </c>
    </row>
    <row r="4563" spans="1:8" ht="10.5" customHeight="1" x14ac:dyDescent="0.25">
      <c r="A4563" s="28">
        <v>46566</v>
      </c>
      <c r="B4563" s="29">
        <f t="shared" si="497"/>
        <v>2027</v>
      </c>
      <c r="C4563" s="29">
        <f t="shared" si="498"/>
        <v>6</v>
      </c>
      <c r="D4563" s="29" t="str">
        <f t="shared" si="499"/>
        <v>Haziran</v>
      </c>
      <c r="E4563" s="29">
        <f t="shared" si="500"/>
        <v>2</v>
      </c>
      <c r="F4563" s="29">
        <f t="shared" si="501"/>
        <v>27</v>
      </c>
      <c r="G4563" s="29">
        <f t="shared" si="502"/>
        <v>1</v>
      </c>
      <c r="H4563" s="29" t="str">
        <f t="shared" si="503"/>
        <v>Pazartesi</v>
      </c>
    </row>
    <row r="4564" spans="1:8" ht="10.5" customHeight="1" x14ac:dyDescent="0.25">
      <c r="A4564" s="28">
        <v>46567</v>
      </c>
      <c r="B4564" s="29">
        <f t="shared" si="497"/>
        <v>2027</v>
      </c>
      <c r="C4564" s="29">
        <f t="shared" si="498"/>
        <v>6</v>
      </c>
      <c r="D4564" s="29" t="str">
        <f t="shared" si="499"/>
        <v>Haziran</v>
      </c>
      <c r="E4564" s="29">
        <f t="shared" si="500"/>
        <v>2</v>
      </c>
      <c r="F4564" s="29">
        <f t="shared" si="501"/>
        <v>27</v>
      </c>
      <c r="G4564" s="29">
        <f t="shared" si="502"/>
        <v>2</v>
      </c>
      <c r="H4564" s="29" t="str">
        <f t="shared" si="503"/>
        <v>Salı</v>
      </c>
    </row>
    <row r="4565" spans="1:8" ht="10.5" customHeight="1" x14ac:dyDescent="0.25">
      <c r="A4565" s="28">
        <v>46568</v>
      </c>
      <c r="B4565" s="29">
        <f t="shared" si="497"/>
        <v>2027</v>
      </c>
      <c r="C4565" s="29">
        <f t="shared" si="498"/>
        <v>6</v>
      </c>
      <c r="D4565" s="29" t="str">
        <f t="shared" si="499"/>
        <v>Haziran</v>
      </c>
      <c r="E4565" s="29">
        <f t="shared" si="500"/>
        <v>2</v>
      </c>
      <c r="F4565" s="29">
        <f t="shared" si="501"/>
        <v>27</v>
      </c>
      <c r="G4565" s="29">
        <f t="shared" si="502"/>
        <v>3</v>
      </c>
      <c r="H4565" s="29" t="str">
        <f t="shared" si="503"/>
        <v>Çarşamba</v>
      </c>
    </row>
    <row r="4566" spans="1:8" ht="10.5" customHeight="1" x14ac:dyDescent="0.25">
      <c r="A4566" s="28">
        <v>46569</v>
      </c>
      <c r="B4566" s="29">
        <f t="shared" si="497"/>
        <v>2027</v>
      </c>
      <c r="C4566" s="29">
        <f t="shared" si="498"/>
        <v>7</v>
      </c>
      <c r="D4566" s="29" t="str">
        <f t="shared" si="499"/>
        <v>Temmuz</v>
      </c>
      <c r="E4566" s="29">
        <f t="shared" si="500"/>
        <v>3</v>
      </c>
      <c r="F4566" s="29">
        <f t="shared" si="501"/>
        <v>27</v>
      </c>
      <c r="G4566" s="29">
        <f t="shared" si="502"/>
        <v>4</v>
      </c>
      <c r="H4566" s="29" t="str">
        <f t="shared" si="503"/>
        <v>Perşembe</v>
      </c>
    </row>
    <row r="4567" spans="1:8" ht="10.5" customHeight="1" x14ac:dyDescent="0.25">
      <c r="A4567" s="28">
        <v>46570</v>
      </c>
      <c r="B4567" s="29">
        <f t="shared" si="497"/>
        <v>2027</v>
      </c>
      <c r="C4567" s="29">
        <f t="shared" si="498"/>
        <v>7</v>
      </c>
      <c r="D4567" s="29" t="str">
        <f t="shared" si="499"/>
        <v>Temmuz</v>
      </c>
      <c r="E4567" s="29">
        <f t="shared" si="500"/>
        <v>3</v>
      </c>
      <c r="F4567" s="29">
        <f t="shared" si="501"/>
        <v>27</v>
      </c>
      <c r="G4567" s="29">
        <f t="shared" si="502"/>
        <v>5</v>
      </c>
      <c r="H4567" s="29" t="str">
        <f t="shared" si="503"/>
        <v>Cuma</v>
      </c>
    </row>
    <row r="4568" spans="1:8" ht="10.5" customHeight="1" x14ac:dyDescent="0.25">
      <c r="A4568" s="28">
        <v>46571</v>
      </c>
      <c r="B4568" s="29">
        <f t="shared" si="497"/>
        <v>2027</v>
      </c>
      <c r="C4568" s="29">
        <f t="shared" si="498"/>
        <v>7</v>
      </c>
      <c r="D4568" s="29" t="str">
        <f t="shared" si="499"/>
        <v>Temmuz</v>
      </c>
      <c r="E4568" s="29">
        <f t="shared" si="500"/>
        <v>3</v>
      </c>
      <c r="F4568" s="29">
        <f t="shared" si="501"/>
        <v>27</v>
      </c>
      <c r="G4568" s="29">
        <f t="shared" si="502"/>
        <v>6</v>
      </c>
      <c r="H4568" s="29" t="str">
        <f t="shared" si="503"/>
        <v>Cumartesi</v>
      </c>
    </row>
    <row r="4569" spans="1:8" ht="10.5" customHeight="1" x14ac:dyDescent="0.25">
      <c r="A4569" s="28">
        <v>46572</v>
      </c>
      <c r="B4569" s="29">
        <f t="shared" si="497"/>
        <v>2027</v>
      </c>
      <c r="C4569" s="29">
        <f t="shared" si="498"/>
        <v>7</v>
      </c>
      <c r="D4569" s="29" t="str">
        <f t="shared" si="499"/>
        <v>Temmuz</v>
      </c>
      <c r="E4569" s="29">
        <f t="shared" si="500"/>
        <v>3</v>
      </c>
      <c r="F4569" s="29">
        <f t="shared" si="501"/>
        <v>27</v>
      </c>
      <c r="G4569" s="29">
        <f t="shared" si="502"/>
        <v>7</v>
      </c>
      <c r="H4569" s="29" t="str">
        <f t="shared" si="503"/>
        <v>Pazar</v>
      </c>
    </row>
    <row r="4570" spans="1:8" ht="10.5" customHeight="1" x14ac:dyDescent="0.25">
      <c r="A4570" s="28">
        <v>46573</v>
      </c>
      <c r="B4570" s="29">
        <f t="shared" si="497"/>
        <v>2027</v>
      </c>
      <c r="C4570" s="29">
        <f t="shared" si="498"/>
        <v>7</v>
      </c>
      <c r="D4570" s="29" t="str">
        <f t="shared" si="499"/>
        <v>Temmuz</v>
      </c>
      <c r="E4570" s="29">
        <f t="shared" si="500"/>
        <v>3</v>
      </c>
      <c r="F4570" s="29">
        <f t="shared" si="501"/>
        <v>28</v>
      </c>
      <c r="G4570" s="29">
        <f t="shared" si="502"/>
        <v>1</v>
      </c>
      <c r="H4570" s="29" t="str">
        <f t="shared" si="503"/>
        <v>Pazartesi</v>
      </c>
    </row>
    <row r="4571" spans="1:8" ht="10.5" customHeight="1" x14ac:dyDescent="0.25">
      <c r="A4571" s="28">
        <v>46574</v>
      </c>
      <c r="B4571" s="29">
        <f t="shared" si="497"/>
        <v>2027</v>
      </c>
      <c r="C4571" s="29">
        <f t="shared" si="498"/>
        <v>7</v>
      </c>
      <c r="D4571" s="29" t="str">
        <f t="shared" si="499"/>
        <v>Temmuz</v>
      </c>
      <c r="E4571" s="29">
        <f t="shared" si="500"/>
        <v>3</v>
      </c>
      <c r="F4571" s="29">
        <f t="shared" si="501"/>
        <v>28</v>
      </c>
      <c r="G4571" s="29">
        <f t="shared" si="502"/>
        <v>2</v>
      </c>
      <c r="H4571" s="29" t="str">
        <f t="shared" si="503"/>
        <v>Salı</v>
      </c>
    </row>
    <row r="4572" spans="1:8" ht="10.5" customHeight="1" x14ac:dyDescent="0.25">
      <c r="A4572" s="28">
        <v>46575</v>
      </c>
      <c r="B4572" s="29">
        <f t="shared" si="497"/>
        <v>2027</v>
      </c>
      <c r="C4572" s="29">
        <f t="shared" si="498"/>
        <v>7</v>
      </c>
      <c r="D4572" s="29" t="str">
        <f t="shared" si="499"/>
        <v>Temmuz</v>
      </c>
      <c r="E4572" s="29">
        <f t="shared" si="500"/>
        <v>3</v>
      </c>
      <c r="F4572" s="29">
        <f t="shared" si="501"/>
        <v>28</v>
      </c>
      <c r="G4572" s="29">
        <f t="shared" si="502"/>
        <v>3</v>
      </c>
      <c r="H4572" s="29" t="str">
        <f t="shared" si="503"/>
        <v>Çarşamba</v>
      </c>
    </row>
    <row r="4573" spans="1:8" ht="10.5" customHeight="1" x14ac:dyDescent="0.25">
      <c r="A4573" s="28">
        <v>46576</v>
      </c>
      <c r="B4573" s="29">
        <f t="shared" si="497"/>
        <v>2027</v>
      </c>
      <c r="C4573" s="29">
        <f t="shared" si="498"/>
        <v>7</v>
      </c>
      <c r="D4573" s="29" t="str">
        <f t="shared" si="499"/>
        <v>Temmuz</v>
      </c>
      <c r="E4573" s="29">
        <f t="shared" si="500"/>
        <v>3</v>
      </c>
      <c r="F4573" s="29">
        <f t="shared" si="501"/>
        <v>28</v>
      </c>
      <c r="G4573" s="29">
        <f t="shared" si="502"/>
        <v>4</v>
      </c>
      <c r="H4573" s="29" t="str">
        <f t="shared" si="503"/>
        <v>Perşembe</v>
      </c>
    </row>
    <row r="4574" spans="1:8" ht="10.5" customHeight="1" x14ac:dyDescent="0.25">
      <c r="A4574" s="28">
        <v>46577</v>
      </c>
      <c r="B4574" s="29">
        <f t="shared" si="497"/>
        <v>2027</v>
      </c>
      <c r="C4574" s="29">
        <f t="shared" si="498"/>
        <v>7</v>
      </c>
      <c r="D4574" s="29" t="str">
        <f t="shared" si="499"/>
        <v>Temmuz</v>
      </c>
      <c r="E4574" s="29">
        <f t="shared" si="500"/>
        <v>3</v>
      </c>
      <c r="F4574" s="29">
        <f t="shared" si="501"/>
        <v>28</v>
      </c>
      <c r="G4574" s="29">
        <f t="shared" si="502"/>
        <v>5</v>
      </c>
      <c r="H4574" s="29" t="str">
        <f t="shared" si="503"/>
        <v>Cuma</v>
      </c>
    </row>
    <row r="4575" spans="1:8" ht="10.5" customHeight="1" x14ac:dyDescent="0.25">
      <c r="A4575" s="28">
        <v>46578</v>
      </c>
      <c r="B4575" s="29">
        <f t="shared" si="497"/>
        <v>2027</v>
      </c>
      <c r="C4575" s="29">
        <f t="shared" si="498"/>
        <v>7</v>
      </c>
      <c r="D4575" s="29" t="str">
        <f t="shared" si="499"/>
        <v>Temmuz</v>
      </c>
      <c r="E4575" s="29">
        <f t="shared" si="500"/>
        <v>3</v>
      </c>
      <c r="F4575" s="29">
        <f t="shared" si="501"/>
        <v>28</v>
      </c>
      <c r="G4575" s="29">
        <f t="shared" si="502"/>
        <v>6</v>
      </c>
      <c r="H4575" s="29" t="str">
        <f t="shared" si="503"/>
        <v>Cumartesi</v>
      </c>
    </row>
    <row r="4576" spans="1:8" ht="10.5" customHeight="1" x14ac:dyDescent="0.25">
      <c r="A4576" s="28">
        <v>46579</v>
      </c>
      <c r="B4576" s="29">
        <f t="shared" si="497"/>
        <v>2027</v>
      </c>
      <c r="C4576" s="29">
        <f t="shared" si="498"/>
        <v>7</v>
      </c>
      <c r="D4576" s="29" t="str">
        <f t="shared" si="499"/>
        <v>Temmuz</v>
      </c>
      <c r="E4576" s="29">
        <f t="shared" si="500"/>
        <v>3</v>
      </c>
      <c r="F4576" s="29">
        <f t="shared" si="501"/>
        <v>28</v>
      </c>
      <c r="G4576" s="29">
        <f t="shared" si="502"/>
        <v>7</v>
      </c>
      <c r="H4576" s="29" t="str">
        <f t="shared" si="503"/>
        <v>Pazar</v>
      </c>
    </row>
    <row r="4577" spans="1:8" ht="10.5" customHeight="1" x14ac:dyDescent="0.25">
      <c r="A4577" s="28">
        <v>46580</v>
      </c>
      <c r="B4577" s="29">
        <f t="shared" si="497"/>
        <v>2027</v>
      </c>
      <c r="C4577" s="29">
        <f t="shared" si="498"/>
        <v>7</v>
      </c>
      <c r="D4577" s="29" t="str">
        <f t="shared" si="499"/>
        <v>Temmuz</v>
      </c>
      <c r="E4577" s="29">
        <f t="shared" si="500"/>
        <v>3</v>
      </c>
      <c r="F4577" s="29">
        <f t="shared" si="501"/>
        <v>29</v>
      </c>
      <c r="G4577" s="29">
        <f t="shared" si="502"/>
        <v>1</v>
      </c>
      <c r="H4577" s="29" t="str">
        <f t="shared" si="503"/>
        <v>Pazartesi</v>
      </c>
    </row>
    <row r="4578" spans="1:8" ht="10.5" customHeight="1" x14ac:dyDescent="0.25">
      <c r="A4578" s="28">
        <v>46581</v>
      </c>
      <c r="B4578" s="29">
        <f t="shared" si="497"/>
        <v>2027</v>
      </c>
      <c r="C4578" s="29">
        <f t="shared" si="498"/>
        <v>7</v>
      </c>
      <c r="D4578" s="29" t="str">
        <f t="shared" si="499"/>
        <v>Temmuz</v>
      </c>
      <c r="E4578" s="29">
        <f t="shared" si="500"/>
        <v>3</v>
      </c>
      <c r="F4578" s="29">
        <f t="shared" si="501"/>
        <v>29</v>
      </c>
      <c r="G4578" s="29">
        <f t="shared" si="502"/>
        <v>2</v>
      </c>
      <c r="H4578" s="29" t="str">
        <f t="shared" si="503"/>
        <v>Salı</v>
      </c>
    </row>
    <row r="4579" spans="1:8" ht="10.5" customHeight="1" x14ac:dyDescent="0.25">
      <c r="A4579" s="28">
        <v>46582</v>
      </c>
      <c r="B4579" s="29">
        <f t="shared" si="497"/>
        <v>2027</v>
      </c>
      <c r="C4579" s="29">
        <f t="shared" si="498"/>
        <v>7</v>
      </c>
      <c r="D4579" s="29" t="str">
        <f t="shared" si="499"/>
        <v>Temmuz</v>
      </c>
      <c r="E4579" s="29">
        <f t="shared" si="500"/>
        <v>3</v>
      </c>
      <c r="F4579" s="29">
        <f t="shared" si="501"/>
        <v>29</v>
      </c>
      <c r="G4579" s="29">
        <f t="shared" si="502"/>
        <v>3</v>
      </c>
      <c r="H4579" s="29" t="str">
        <f t="shared" si="503"/>
        <v>Çarşamba</v>
      </c>
    </row>
    <row r="4580" spans="1:8" ht="10.5" customHeight="1" x14ac:dyDescent="0.25">
      <c r="A4580" s="28">
        <v>46583</v>
      </c>
      <c r="B4580" s="29">
        <f t="shared" si="497"/>
        <v>2027</v>
      </c>
      <c r="C4580" s="29">
        <f t="shared" si="498"/>
        <v>7</v>
      </c>
      <c r="D4580" s="29" t="str">
        <f t="shared" si="499"/>
        <v>Temmuz</v>
      </c>
      <c r="E4580" s="29">
        <f t="shared" si="500"/>
        <v>3</v>
      </c>
      <c r="F4580" s="29">
        <f t="shared" si="501"/>
        <v>29</v>
      </c>
      <c r="G4580" s="29">
        <f t="shared" si="502"/>
        <v>4</v>
      </c>
      <c r="H4580" s="29" t="str">
        <f t="shared" si="503"/>
        <v>Perşembe</v>
      </c>
    </row>
    <row r="4581" spans="1:8" ht="10.5" customHeight="1" x14ac:dyDescent="0.25">
      <c r="A4581" s="28">
        <v>46584</v>
      </c>
      <c r="B4581" s="29">
        <f t="shared" si="497"/>
        <v>2027</v>
      </c>
      <c r="C4581" s="29">
        <f t="shared" si="498"/>
        <v>7</v>
      </c>
      <c r="D4581" s="29" t="str">
        <f t="shared" si="499"/>
        <v>Temmuz</v>
      </c>
      <c r="E4581" s="29">
        <f t="shared" si="500"/>
        <v>3</v>
      </c>
      <c r="F4581" s="29">
        <f t="shared" si="501"/>
        <v>29</v>
      </c>
      <c r="G4581" s="29">
        <f t="shared" si="502"/>
        <v>5</v>
      </c>
      <c r="H4581" s="29" t="str">
        <f t="shared" si="503"/>
        <v>Cuma</v>
      </c>
    </row>
    <row r="4582" spans="1:8" ht="10.5" customHeight="1" x14ac:dyDescent="0.25">
      <c r="A4582" s="28">
        <v>46585</v>
      </c>
      <c r="B4582" s="29">
        <f t="shared" si="497"/>
        <v>2027</v>
      </c>
      <c r="C4582" s="29">
        <f t="shared" si="498"/>
        <v>7</v>
      </c>
      <c r="D4582" s="29" t="str">
        <f t="shared" si="499"/>
        <v>Temmuz</v>
      </c>
      <c r="E4582" s="29">
        <f t="shared" si="500"/>
        <v>3</v>
      </c>
      <c r="F4582" s="29">
        <f t="shared" si="501"/>
        <v>29</v>
      </c>
      <c r="G4582" s="29">
        <f t="shared" si="502"/>
        <v>6</v>
      </c>
      <c r="H4582" s="29" t="str">
        <f t="shared" si="503"/>
        <v>Cumartesi</v>
      </c>
    </row>
    <row r="4583" spans="1:8" ht="10.5" customHeight="1" x14ac:dyDescent="0.25">
      <c r="A4583" s="28">
        <v>46586</v>
      </c>
      <c r="B4583" s="29">
        <f t="shared" si="497"/>
        <v>2027</v>
      </c>
      <c r="C4583" s="29">
        <f t="shared" si="498"/>
        <v>7</v>
      </c>
      <c r="D4583" s="29" t="str">
        <f t="shared" si="499"/>
        <v>Temmuz</v>
      </c>
      <c r="E4583" s="29">
        <f t="shared" si="500"/>
        <v>3</v>
      </c>
      <c r="F4583" s="29">
        <f t="shared" si="501"/>
        <v>29</v>
      </c>
      <c r="G4583" s="29">
        <f t="shared" si="502"/>
        <v>7</v>
      </c>
      <c r="H4583" s="29" t="str">
        <f t="shared" si="503"/>
        <v>Pazar</v>
      </c>
    </row>
    <row r="4584" spans="1:8" ht="10.5" customHeight="1" x14ac:dyDescent="0.25">
      <c r="A4584" s="28">
        <v>46587</v>
      </c>
      <c r="B4584" s="29">
        <f t="shared" si="497"/>
        <v>2027</v>
      </c>
      <c r="C4584" s="29">
        <f t="shared" si="498"/>
        <v>7</v>
      </c>
      <c r="D4584" s="29" t="str">
        <f t="shared" si="499"/>
        <v>Temmuz</v>
      </c>
      <c r="E4584" s="29">
        <f t="shared" si="500"/>
        <v>3</v>
      </c>
      <c r="F4584" s="29">
        <f t="shared" si="501"/>
        <v>30</v>
      </c>
      <c r="G4584" s="29">
        <f t="shared" si="502"/>
        <v>1</v>
      </c>
      <c r="H4584" s="29" t="str">
        <f t="shared" si="503"/>
        <v>Pazartesi</v>
      </c>
    </row>
    <row r="4585" spans="1:8" ht="10.5" customHeight="1" x14ac:dyDescent="0.25">
      <c r="A4585" s="28">
        <v>46588</v>
      </c>
      <c r="B4585" s="29">
        <f t="shared" si="497"/>
        <v>2027</v>
      </c>
      <c r="C4585" s="29">
        <f t="shared" si="498"/>
        <v>7</v>
      </c>
      <c r="D4585" s="29" t="str">
        <f t="shared" si="499"/>
        <v>Temmuz</v>
      </c>
      <c r="E4585" s="29">
        <f t="shared" si="500"/>
        <v>3</v>
      </c>
      <c r="F4585" s="29">
        <f t="shared" si="501"/>
        <v>30</v>
      </c>
      <c r="G4585" s="29">
        <f t="shared" si="502"/>
        <v>2</v>
      </c>
      <c r="H4585" s="29" t="str">
        <f t="shared" si="503"/>
        <v>Salı</v>
      </c>
    </row>
    <row r="4586" spans="1:8" ht="10.5" customHeight="1" x14ac:dyDescent="0.25">
      <c r="A4586" s="28">
        <v>46589</v>
      </c>
      <c r="B4586" s="29">
        <f t="shared" si="497"/>
        <v>2027</v>
      </c>
      <c r="C4586" s="29">
        <f t="shared" si="498"/>
        <v>7</v>
      </c>
      <c r="D4586" s="29" t="str">
        <f t="shared" si="499"/>
        <v>Temmuz</v>
      </c>
      <c r="E4586" s="29">
        <f t="shared" si="500"/>
        <v>3</v>
      </c>
      <c r="F4586" s="29">
        <f t="shared" si="501"/>
        <v>30</v>
      </c>
      <c r="G4586" s="29">
        <f t="shared" si="502"/>
        <v>3</v>
      </c>
      <c r="H4586" s="29" t="str">
        <f t="shared" si="503"/>
        <v>Çarşamba</v>
      </c>
    </row>
    <row r="4587" spans="1:8" ht="10.5" customHeight="1" x14ac:dyDescent="0.25">
      <c r="A4587" s="28">
        <v>46590</v>
      </c>
      <c r="B4587" s="29">
        <f t="shared" si="497"/>
        <v>2027</v>
      </c>
      <c r="C4587" s="29">
        <f t="shared" si="498"/>
        <v>7</v>
      </c>
      <c r="D4587" s="29" t="str">
        <f t="shared" si="499"/>
        <v>Temmuz</v>
      </c>
      <c r="E4587" s="29">
        <f t="shared" si="500"/>
        <v>3</v>
      </c>
      <c r="F4587" s="29">
        <f t="shared" si="501"/>
        <v>30</v>
      </c>
      <c r="G4587" s="29">
        <f t="shared" si="502"/>
        <v>4</v>
      </c>
      <c r="H4587" s="29" t="str">
        <f t="shared" si="503"/>
        <v>Perşembe</v>
      </c>
    </row>
    <row r="4588" spans="1:8" ht="10.5" customHeight="1" x14ac:dyDescent="0.25">
      <c r="A4588" s="28">
        <v>46591</v>
      </c>
      <c r="B4588" s="29">
        <f t="shared" si="497"/>
        <v>2027</v>
      </c>
      <c r="C4588" s="29">
        <f t="shared" si="498"/>
        <v>7</v>
      </c>
      <c r="D4588" s="29" t="str">
        <f t="shared" si="499"/>
        <v>Temmuz</v>
      </c>
      <c r="E4588" s="29">
        <f t="shared" si="500"/>
        <v>3</v>
      </c>
      <c r="F4588" s="29">
        <f t="shared" si="501"/>
        <v>30</v>
      </c>
      <c r="G4588" s="29">
        <f t="shared" si="502"/>
        <v>5</v>
      </c>
      <c r="H4588" s="29" t="str">
        <f t="shared" si="503"/>
        <v>Cuma</v>
      </c>
    </row>
    <row r="4589" spans="1:8" ht="10.5" customHeight="1" x14ac:dyDescent="0.25">
      <c r="A4589" s="28">
        <v>46592</v>
      </c>
      <c r="B4589" s="29">
        <f t="shared" si="497"/>
        <v>2027</v>
      </c>
      <c r="C4589" s="29">
        <f t="shared" si="498"/>
        <v>7</v>
      </c>
      <c r="D4589" s="29" t="str">
        <f t="shared" si="499"/>
        <v>Temmuz</v>
      </c>
      <c r="E4589" s="29">
        <f t="shared" si="500"/>
        <v>3</v>
      </c>
      <c r="F4589" s="29">
        <f t="shared" si="501"/>
        <v>30</v>
      </c>
      <c r="G4589" s="29">
        <f t="shared" si="502"/>
        <v>6</v>
      </c>
      <c r="H4589" s="29" t="str">
        <f t="shared" si="503"/>
        <v>Cumartesi</v>
      </c>
    </row>
    <row r="4590" spans="1:8" ht="10.5" customHeight="1" x14ac:dyDescent="0.25">
      <c r="A4590" s="28">
        <v>46593</v>
      </c>
      <c r="B4590" s="29">
        <f t="shared" si="497"/>
        <v>2027</v>
      </c>
      <c r="C4590" s="29">
        <f t="shared" si="498"/>
        <v>7</v>
      </c>
      <c r="D4590" s="29" t="str">
        <f t="shared" si="499"/>
        <v>Temmuz</v>
      </c>
      <c r="E4590" s="29">
        <f t="shared" si="500"/>
        <v>3</v>
      </c>
      <c r="F4590" s="29">
        <f t="shared" si="501"/>
        <v>30</v>
      </c>
      <c r="G4590" s="29">
        <f t="shared" si="502"/>
        <v>7</v>
      </c>
      <c r="H4590" s="29" t="str">
        <f t="shared" si="503"/>
        <v>Pazar</v>
      </c>
    </row>
    <row r="4591" spans="1:8" ht="10.5" customHeight="1" x14ac:dyDescent="0.25">
      <c r="A4591" s="28">
        <v>46594</v>
      </c>
      <c r="B4591" s="29">
        <f t="shared" si="497"/>
        <v>2027</v>
      </c>
      <c r="C4591" s="29">
        <f t="shared" si="498"/>
        <v>7</v>
      </c>
      <c r="D4591" s="29" t="str">
        <f t="shared" si="499"/>
        <v>Temmuz</v>
      </c>
      <c r="E4591" s="29">
        <f t="shared" si="500"/>
        <v>3</v>
      </c>
      <c r="F4591" s="29">
        <f t="shared" si="501"/>
        <v>31</v>
      </c>
      <c r="G4591" s="29">
        <f t="shared" si="502"/>
        <v>1</v>
      </c>
      <c r="H4591" s="29" t="str">
        <f t="shared" si="503"/>
        <v>Pazartesi</v>
      </c>
    </row>
    <row r="4592" spans="1:8" ht="10.5" customHeight="1" x14ac:dyDescent="0.25">
      <c r="A4592" s="28">
        <v>46595</v>
      </c>
      <c r="B4592" s="29">
        <f t="shared" si="497"/>
        <v>2027</v>
      </c>
      <c r="C4592" s="29">
        <f t="shared" si="498"/>
        <v>7</v>
      </c>
      <c r="D4592" s="29" t="str">
        <f t="shared" si="499"/>
        <v>Temmuz</v>
      </c>
      <c r="E4592" s="29">
        <f t="shared" si="500"/>
        <v>3</v>
      </c>
      <c r="F4592" s="29">
        <f t="shared" si="501"/>
        <v>31</v>
      </c>
      <c r="G4592" s="29">
        <f t="shared" si="502"/>
        <v>2</v>
      </c>
      <c r="H4592" s="29" t="str">
        <f t="shared" si="503"/>
        <v>Salı</v>
      </c>
    </row>
    <row r="4593" spans="1:8" ht="10.5" customHeight="1" x14ac:dyDescent="0.25">
      <c r="A4593" s="28">
        <v>46596</v>
      </c>
      <c r="B4593" s="29">
        <f t="shared" si="497"/>
        <v>2027</v>
      </c>
      <c r="C4593" s="29">
        <f t="shared" si="498"/>
        <v>7</v>
      </c>
      <c r="D4593" s="29" t="str">
        <f t="shared" si="499"/>
        <v>Temmuz</v>
      </c>
      <c r="E4593" s="29">
        <f t="shared" si="500"/>
        <v>3</v>
      </c>
      <c r="F4593" s="29">
        <f t="shared" si="501"/>
        <v>31</v>
      </c>
      <c r="G4593" s="29">
        <f t="shared" si="502"/>
        <v>3</v>
      </c>
      <c r="H4593" s="29" t="str">
        <f t="shared" si="503"/>
        <v>Çarşamba</v>
      </c>
    </row>
    <row r="4594" spans="1:8" ht="10.5" customHeight="1" x14ac:dyDescent="0.25">
      <c r="A4594" s="28">
        <v>46597</v>
      </c>
      <c r="B4594" s="29">
        <f t="shared" si="497"/>
        <v>2027</v>
      </c>
      <c r="C4594" s="29">
        <f t="shared" si="498"/>
        <v>7</v>
      </c>
      <c r="D4594" s="29" t="str">
        <f t="shared" si="499"/>
        <v>Temmuz</v>
      </c>
      <c r="E4594" s="29">
        <f t="shared" si="500"/>
        <v>3</v>
      </c>
      <c r="F4594" s="29">
        <f t="shared" si="501"/>
        <v>31</v>
      </c>
      <c r="G4594" s="29">
        <f t="shared" si="502"/>
        <v>4</v>
      </c>
      <c r="H4594" s="29" t="str">
        <f t="shared" si="503"/>
        <v>Perşembe</v>
      </c>
    </row>
    <row r="4595" spans="1:8" ht="10.5" customHeight="1" x14ac:dyDescent="0.25">
      <c r="A4595" s="28">
        <v>46598</v>
      </c>
      <c r="B4595" s="29">
        <f t="shared" si="497"/>
        <v>2027</v>
      </c>
      <c r="C4595" s="29">
        <f t="shared" si="498"/>
        <v>7</v>
      </c>
      <c r="D4595" s="29" t="str">
        <f t="shared" si="499"/>
        <v>Temmuz</v>
      </c>
      <c r="E4595" s="29">
        <f t="shared" si="500"/>
        <v>3</v>
      </c>
      <c r="F4595" s="29">
        <f t="shared" si="501"/>
        <v>31</v>
      </c>
      <c r="G4595" s="29">
        <f t="shared" si="502"/>
        <v>5</v>
      </c>
      <c r="H4595" s="29" t="str">
        <f t="shared" si="503"/>
        <v>Cuma</v>
      </c>
    </row>
    <row r="4596" spans="1:8" ht="10.5" customHeight="1" x14ac:dyDescent="0.25">
      <c r="A4596" s="28">
        <v>46599</v>
      </c>
      <c r="B4596" s="29">
        <f t="shared" si="497"/>
        <v>2027</v>
      </c>
      <c r="C4596" s="29">
        <f t="shared" si="498"/>
        <v>7</v>
      </c>
      <c r="D4596" s="29" t="str">
        <f t="shared" si="499"/>
        <v>Temmuz</v>
      </c>
      <c r="E4596" s="29">
        <f t="shared" si="500"/>
        <v>3</v>
      </c>
      <c r="F4596" s="29">
        <f t="shared" si="501"/>
        <v>31</v>
      </c>
      <c r="G4596" s="29">
        <f t="shared" si="502"/>
        <v>6</v>
      </c>
      <c r="H4596" s="29" t="str">
        <f t="shared" si="503"/>
        <v>Cumartesi</v>
      </c>
    </row>
    <row r="4597" spans="1:8" ht="10.5" customHeight="1" x14ac:dyDescent="0.25">
      <c r="A4597" s="28">
        <v>46600</v>
      </c>
      <c r="B4597" s="29">
        <f t="shared" si="497"/>
        <v>2027</v>
      </c>
      <c r="C4597" s="29">
        <f t="shared" si="498"/>
        <v>8</v>
      </c>
      <c r="D4597" s="29" t="str">
        <f t="shared" si="499"/>
        <v>Ağustos</v>
      </c>
      <c r="E4597" s="29">
        <f t="shared" si="500"/>
        <v>3</v>
      </c>
      <c r="F4597" s="29">
        <f t="shared" si="501"/>
        <v>31</v>
      </c>
      <c r="G4597" s="29">
        <f t="shared" si="502"/>
        <v>7</v>
      </c>
      <c r="H4597" s="29" t="str">
        <f t="shared" si="503"/>
        <v>Pazar</v>
      </c>
    </row>
    <row r="4598" spans="1:8" ht="10.5" customHeight="1" x14ac:dyDescent="0.25">
      <c r="A4598" s="28">
        <v>46601</v>
      </c>
      <c r="B4598" s="29">
        <f t="shared" si="497"/>
        <v>2027</v>
      </c>
      <c r="C4598" s="29">
        <f t="shared" si="498"/>
        <v>8</v>
      </c>
      <c r="D4598" s="29" t="str">
        <f t="shared" si="499"/>
        <v>Ağustos</v>
      </c>
      <c r="E4598" s="29">
        <f t="shared" si="500"/>
        <v>3</v>
      </c>
      <c r="F4598" s="29">
        <f t="shared" si="501"/>
        <v>32</v>
      </c>
      <c r="G4598" s="29">
        <f t="shared" si="502"/>
        <v>1</v>
      </c>
      <c r="H4598" s="29" t="str">
        <f t="shared" si="503"/>
        <v>Pazartesi</v>
      </c>
    </row>
    <row r="4599" spans="1:8" ht="10.5" customHeight="1" x14ac:dyDescent="0.25">
      <c r="A4599" s="28">
        <v>46602</v>
      </c>
      <c r="B4599" s="29">
        <f t="shared" si="497"/>
        <v>2027</v>
      </c>
      <c r="C4599" s="29">
        <f t="shared" si="498"/>
        <v>8</v>
      </c>
      <c r="D4599" s="29" t="str">
        <f t="shared" si="499"/>
        <v>Ağustos</v>
      </c>
      <c r="E4599" s="29">
        <f t="shared" si="500"/>
        <v>3</v>
      </c>
      <c r="F4599" s="29">
        <f t="shared" si="501"/>
        <v>32</v>
      </c>
      <c r="G4599" s="29">
        <f t="shared" si="502"/>
        <v>2</v>
      </c>
      <c r="H4599" s="29" t="str">
        <f t="shared" si="503"/>
        <v>Salı</v>
      </c>
    </row>
    <row r="4600" spans="1:8" ht="10.5" customHeight="1" x14ac:dyDescent="0.25">
      <c r="A4600" s="28">
        <v>46603</v>
      </c>
      <c r="B4600" s="29">
        <f t="shared" si="497"/>
        <v>2027</v>
      </c>
      <c r="C4600" s="29">
        <f t="shared" si="498"/>
        <v>8</v>
      </c>
      <c r="D4600" s="29" t="str">
        <f t="shared" si="499"/>
        <v>Ağustos</v>
      </c>
      <c r="E4600" s="29">
        <f t="shared" si="500"/>
        <v>3</v>
      </c>
      <c r="F4600" s="29">
        <f t="shared" si="501"/>
        <v>32</v>
      </c>
      <c r="G4600" s="29">
        <f t="shared" si="502"/>
        <v>3</v>
      </c>
      <c r="H4600" s="29" t="str">
        <f t="shared" si="503"/>
        <v>Çarşamba</v>
      </c>
    </row>
    <row r="4601" spans="1:8" ht="10.5" customHeight="1" x14ac:dyDescent="0.25">
      <c r="A4601" s="28">
        <v>46604</v>
      </c>
      <c r="B4601" s="29">
        <f t="shared" si="497"/>
        <v>2027</v>
      </c>
      <c r="C4601" s="29">
        <f t="shared" si="498"/>
        <v>8</v>
      </c>
      <c r="D4601" s="29" t="str">
        <f t="shared" si="499"/>
        <v>Ağustos</v>
      </c>
      <c r="E4601" s="29">
        <f t="shared" si="500"/>
        <v>3</v>
      </c>
      <c r="F4601" s="29">
        <f t="shared" si="501"/>
        <v>32</v>
      </c>
      <c r="G4601" s="29">
        <f t="shared" si="502"/>
        <v>4</v>
      </c>
      <c r="H4601" s="29" t="str">
        <f t="shared" si="503"/>
        <v>Perşembe</v>
      </c>
    </row>
    <row r="4602" spans="1:8" ht="10.5" customHeight="1" x14ac:dyDescent="0.25">
      <c r="A4602" s="28">
        <v>46605</v>
      </c>
      <c r="B4602" s="29">
        <f t="shared" si="497"/>
        <v>2027</v>
      </c>
      <c r="C4602" s="29">
        <f t="shared" si="498"/>
        <v>8</v>
      </c>
      <c r="D4602" s="29" t="str">
        <f t="shared" si="499"/>
        <v>Ağustos</v>
      </c>
      <c r="E4602" s="29">
        <f t="shared" si="500"/>
        <v>3</v>
      </c>
      <c r="F4602" s="29">
        <f t="shared" si="501"/>
        <v>32</v>
      </c>
      <c r="G4602" s="29">
        <f t="shared" si="502"/>
        <v>5</v>
      </c>
      <c r="H4602" s="29" t="str">
        <f t="shared" si="503"/>
        <v>Cuma</v>
      </c>
    </row>
    <row r="4603" spans="1:8" ht="10.5" customHeight="1" x14ac:dyDescent="0.25">
      <c r="A4603" s="28">
        <v>46606</v>
      </c>
      <c r="B4603" s="29">
        <f t="shared" si="497"/>
        <v>2027</v>
      </c>
      <c r="C4603" s="29">
        <f t="shared" si="498"/>
        <v>8</v>
      </c>
      <c r="D4603" s="29" t="str">
        <f t="shared" si="499"/>
        <v>Ağustos</v>
      </c>
      <c r="E4603" s="29">
        <f t="shared" si="500"/>
        <v>3</v>
      </c>
      <c r="F4603" s="29">
        <f t="shared" si="501"/>
        <v>32</v>
      </c>
      <c r="G4603" s="29">
        <f t="shared" si="502"/>
        <v>6</v>
      </c>
      <c r="H4603" s="29" t="str">
        <f t="shared" si="503"/>
        <v>Cumartesi</v>
      </c>
    </row>
    <row r="4604" spans="1:8" ht="10.5" customHeight="1" x14ac:dyDescent="0.25">
      <c r="A4604" s="28">
        <v>46607</v>
      </c>
      <c r="B4604" s="29">
        <f t="shared" si="497"/>
        <v>2027</v>
      </c>
      <c r="C4604" s="29">
        <f t="shared" si="498"/>
        <v>8</v>
      </c>
      <c r="D4604" s="29" t="str">
        <f t="shared" si="499"/>
        <v>Ağustos</v>
      </c>
      <c r="E4604" s="29">
        <f t="shared" si="500"/>
        <v>3</v>
      </c>
      <c r="F4604" s="29">
        <f t="shared" si="501"/>
        <v>32</v>
      </c>
      <c r="G4604" s="29">
        <f t="shared" si="502"/>
        <v>7</v>
      </c>
      <c r="H4604" s="29" t="str">
        <f t="shared" si="503"/>
        <v>Pazar</v>
      </c>
    </row>
    <row r="4605" spans="1:8" ht="10.5" customHeight="1" x14ac:dyDescent="0.25">
      <c r="A4605" s="28">
        <v>46608</v>
      </c>
      <c r="B4605" s="29">
        <f t="shared" si="497"/>
        <v>2027</v>
      </c>
      <c r="C4605" s="29">
        <f t="shared" si="498"/>
        <v>8</v>
      </c>
      <c r="D4605" s="29" t="str">
        <f t="shared" si="499"/>
        <v>Ağustos</v>
      </c>
      <c r="E4605" s="29">
        <f t="shared" si="500"/>
        <v>3</v>
      </c>
      <c r="F4605" s="29">
        <f t="shared" si="501"/>
        <v>33</v>
      </c>
      <c r="G4605" s="29">
        <f t="shared" si="502"/>
        <v>1</v>
      </c>
      <c r="H4605" s="29" t="str">
        <f t="shared" si="503"/>
        <v>Pazartesi</v>
      </c>
    </row>
    <row r="4606" spans="1:8" ht="10.5" customHeight="1" x14ac:dyDescent="0.25">
      <c r="A4606" s="28">
        <v>46609</v>
      </c>
      <c r="B4606" s="29">
        <f t="shared" si="497"/>
        <v>2027</v>
      </c>
      <c r="C4606" s="29">
        <f t="shared" si="498"/>
        <v>8</v>
      </c>
      <c r="D4606" s="29" t="str">
        <f t="shared" si="499"/>
        <v>Ağustos</v>
      </c>
      <c r="E4606" s="29">
        <f t="shared" si="500"/>
        <v>3</v>
      </c>
      <c r="F4606" s="29">
        <f t="shared" si="501"/>
        <v>33</v>
      </c>
      <c r="G4606" s="29">
        <f t="shared" si="502"/>
        <v>2</v>
      </c>
      <c r="H4606" s="29" t="str">
        <f t="shared" si="503"/>
        <v>Salı</v>
      </c>
    </row>
    <row r="4607" spans="1:8" ht="10.5" customHeight="1" x14ac:dyDescent="0.25">
      <c r="A4607" s="28">
        <v>46610</v>
      </c>
      <c r="B4607" s="29">
        <f t="shared" si="497"/>
        <v>2027</v>
      </c>
      <c r="C4607" s="29">
        <f t="shared" si="498"/>
        <v>8</v>
      </c>
      <c r="D4607" s="29" t="str">
        <f t="shared" si="499"/>
        <v>Ağustos</v>
      </c>
      <c r="E4607" s="29">
        <f t="shared" si="500"/>
        <v>3</v>
      </c>
      <c r="F4607" s="29">
        <f t="shared" si="501"/>
        <v>33</v>
      </c>
      <c r="G4607" s="29">
        <f t="shared" si="502"/>
        <v>3</v>
      </c>
      <c r="H4607" s="29" t="str">
        <f t="shared" si="503"/>
        <v>Çarşamba</v>
      </c>
    </row>
    <row r="4608" spans="1:8" ht="10.5" customHeight="1" x14ac:dyDescent="0.25">
      <c r="A4608" s="28">
        <v>46611</v>
      </c>
      <c r="B4608" s="29">
        <f t="shared" si="497"/>
        <v>2027</v>
      </c>
      <c r="C4608" s="29">
        <f t="shared" si="498"/>
        <v>8</v>
      </c>
      <c r="D4608" s="29" t="str">
        <f t="shared" si="499"/>
        <v>Ağustos</v>
      </c>
      <c r="E4608" s="29">
        <f t="shared" si="500"/>
        <v>3</v>
      </c>
      <c r="F4608" s="29">
        <f t="shared" si="501"/>
        <v>33</v>
      </c>
      <c r="G4608" s="29">
        <f t="shared" si="502"/>
        <v>4</v>
      </c>
      <c r="H4608" s="29" t="str">
        <f t="shared" si="503"/>
        <v>Perşembe</v>
      </c>
    </row>
    <row r="4609" spans="1:8" ht="10.5" customHeight="1" x14ac:dyDescent="0.25">
      <c r="A4609" s="28">
        <v>46612</v>
      </c>
      <c r="B4609" s="29">
        <f t="shared" si="497"/>
        <v>2027</v>
      </c>
      <c r="C4609" s="29">
        <f t="shared" si="498"/>
        <v>8</v>
      </c>
      <c r="D4609" s="29" t="str">
        <f t="shared" si="499"/>
        <v>Ağustos</v>
      </c>
      <c r="E4609" s="29">
        <f t="shared" si="500"/>
        <v>3</v>
      </c>
      <c r="F4609" s="29">
        <f t="shared" si="501"/>
        <v>33</v>
      </c>
      <c r="G4609" s="29">
        <f t="shared" si="502"/>
        <v>5</v>
      </c>
      <c r="H4609" s="29" t="str">
        <f t="shared" si="503"/>
        <v>Cuma</v>
      </c>
    </row>
    <row r="4610" spans="1:8" ht="10.5" customHeight="1" x14ac:dyDescent="0.25">
      <c r="A4610" s="28">
        <v>46613</v>
      </c>
      <c r="B4610" s="29">
        <f t="shared" ref="B4610:B4673" si="504">IF(A4610="","",YEAR(A4610))</f>
        <v>2027</v>
      </c>
      <c r="C4610" s="29">
        <f t="shared" ref="C4610:C4673" si="505">IF(A4610="","",MONTH(A4610))</f>
        <v>8</v>
      </c>
      <c r="D4610" s="29" t="str">
        <f t="shared" ref="D4610:D4673" si="506">IF(A4610="","",CHOOSE(MONTH(A4610),"Ocak","Şubat","Mart","Nisan","Mayıs","Haziran","Temmuz","Ağustos","Eylül","Ekim","Kasım","Aralık"))</f>
        <v>Ağustos</v>
      </c>
      <c r="E4610" s="29">
        <f t="shared" ref="E4610:E4673" si="507">IF(A4610="","",ROUNDUP(MONTH(A4610)/3,0))</f>
        <v>3</v>
      </c>
      <c r="F4610" s="29">
        <f t="shared" ref="F4610:F4673" si="508">IF(A4610="","",WEEKNUM(A4610,2))</f>
        <v>33</v>
      </c>
      <c r="G4610" s="29">
        <f t="shared" ref="G4610:G4673" si="509">IF(A4610="","",WEEKDAY(A4610,2))</f>
        <v>6</v>
      </c>
      <c r="H4610" s="29" t="str">
        <f t="shared" ref="H4610:H4673" si="510">IF(A4610="","",CHOOSE(WEEKDAY(A4610,2),"Pazartesi","Salı","Çarşamba","Perşembe","Cuma","Cumartesi","Pazar"))</f>
        <v>Cumartesi</v>
      </c>
    </row>
    <row r="4611" spans="1:8" ht="10.5" customHeight="1" x14ac:dyDescent="0.25">
      <c r="A4611" s="28">
        <v>46614</v>
      </c>
      <c r="B4611" s="29">
        <f t="shared" si="504"/>
        <v>2027</v>
      </c>
      <c r="C4611" s="29">
        <f t="shared" si="505"/>
        <v>8</v>
      </c>
      <c r="D4611" s="29" t="str">
        <f t="shared" si="506"/>
        <v>Ağustos</v>
      </c>
      <c r="E4611" s="29">
        <f t="shared" si="507"/>
        <v>3</v>
      </c>
      <c r="F4611" s="29">
        <f t="shared" si="508"/>
        <v>33</v>
      </c>
      <c r="G4611" s="29">
        <f t="shared" si="509"/>
        <v>7</v>
      </c>
      <c r="H4611" s="29" t="str">
        <f t="shared" si="510"/>
        <v>Pazar</v>
      </c>
    </row>
    <row r="4612" spans="1:8" ht="10.5" customHeight="1" x14ac:dyDescent="0.25">
      <c r="A4612" s="28">
        <v>46615</v>
      </c>
      <c r="B4612" s="29">
        <f t="shared" si="504"/>
        <v>2027</v>
      </c>
      <c r="C4612" s="29">
        <f t="shared" si="505"/>
        <v>8</v>
      </c>
      <c r="D4612" s="29" t="str">
        <f t="shared" si="506"/>
        <v>Ağustos</v>
      </c>
      <c r="E4612" s="29">
        <f t="shared" si="507"/>
        <v>3</v>
      </c>
      <c r="F4612" s="29">
        <f t="shared" si="508"/>
        <v>34</v>
      </c>
      <c r="G4612" s="29">
        <f t="shared" si="509"/>
        <v>1</v>
      </c>
      <c r="H4612" s="29" t="str">
        <f t="shared" si="510"/>
        <v>Pazartesi</v>
      </c>
    </row>
    <row r="4613" spans="1:8" ht="10.5" customHeight="1" x14ac:dyDescent="0.25">
      <c r="A4613" s="28">
        <v>46616</v>
      </c>
      <c r="B4613" s="29">
        <f t="shared" si="504"/>
        <v>2027</v>
      </c>
      <c r="C4613" s="29">
        <f t="shared" si="505"/>
        <v>8</v>
      </c>
      <c r="D4613" s="29" t="str">
        <f t="shared" si="506"/>
        <v>Ağustos</v>
      </c>
      <c r="E4613" s="29">
        <f t="shared" si="507"/>
        <v>3</v>
      </c>
      <c r="F4613" s="29">
        <f t="shared" si="508"/>
        <v>34</v>
      </c>
      <c r="G4613" s="29">
        <f t="shared" si="509"/>
        <v>2</v>
      </c>
      <c r="H4613" s="29" t="str">
        <f t="shared" si="510"/>
        <v>Salı</v>
      </c>
    </row>
    <row r="4614" spans="1:8" ht="10.5" customHeight="1" x14ac:dyDescent="0.25">
      <c r="A4614" s="28">
        <v>46617</v>
      </c>
      <c r="B4614" s="29">
        <f t="shared" si="504"/>
        <v>2027</v>
      </c>
      <c r="C4614" s="29">
        <f t="shared" si="505"/>
        <v>8</v>
      </c>
      <c r="D4614" s="29" t="str">
        <f t="shared" si="506"/>
        <v>Ağustos</v>
      </c>
      <c r="E4614" s="29">
        <f t="shared" si="507"/>
        <v>3</v>
      </c>
      <c r="F4614" s="29">
        <f t="shared" si="508"/>
        <v>34</v>
      </c>
      <c r="G4614" s="29">
        <f t="shared" si="509"/>
        <v>3</v>
      </c>
      <c r="H4614" s="29" t="str">
        <f t="shared" si="510"/>
        <v>Çarşamba</v>
      </c>
    </row>
    <row r="4615" spans="1:8" ht="10.5" customHeight="1" x14ac:dyDescent="0.25">
      <c r="A4615" s="28">
        <v>46618</v>
      </c>
      <c r="B4615" s="29">
        <f t="shared" si="504"/>
        <v>2027</v>
      </c>
      <c r="C4615" s="29">
        <f t="shared" si="505"/>
        <v>8</v>
      </c>
      <c r="D4615" s="29" t="str">
        <f t="shared" si="506"/>
        <v>Ağustos</v>
      </c>
      <c r="E4615" s="29">
        <f t="shared" si="507"/>
        <v>3</v>
      </c>
      <c r="F4615" s="29">
        <f t="shared" si="508"/>
        <v>34</v>
      </c>
      <c r="G4615" s="29">
        <f t="shared" si="509"/>
        <v>4</v>
      </c>
      <c r="H4615" s="29" t="str">
        <f t="shared" si="510"/>
        <v>Perşembe</v>
      </c>
    </row>
    <row r="4616" spans="1:8" ht="10.5" customHeight="1" x14ac:dyDescent="0.25">
      <c r="A4616" s="28">
        <v>46619</v>
      </c>
      <c r="B4616" s="29">
        <f t="shared" si="504"/>
        <v>2027</v>
      </c>
      <c r="C4616" s="29">
        <f t="shared" si="505"/>
        <v>8</v>
      </c>
      <c r="D4616" s="29" t="str">
        <f t="shared" si="506"/>
        <v>Ağustos</v>
      </c>
      <c r="E4616" s="29">
        <f t="shared" si="507"/>
        <v>3</v>
      </c>
      <c r="F4616" s="29">
        <f t="shared" si="508"/>
        <v>34</v>
      </c>
      <c r="G4616" s="29">
        <f t="shared" si="509"/>
        <v>5</v>
      </c>
      <c r="H4616" s="29" t="str">
        <f t="shared" si="510"/>
        <v>Cuma</v>
      </c>
    </row>
    <row r="4617" spans="1:8" ht="10.5" customHeight="1" x14ac:dyDescent="0.25">
      <c r="A4617" s="28">
        <v>46620</v>
      </c>
      <c r="B4617" s="29">
        <f t="shared" si="504"/>
        <v>2027</v>
      </c>
      <c r="C4617" s="29">
        <f t="shared" si="505"/>
        <v>8</v>
      </c>
      <c r="D4617" s="29" t="str">
        <f t="shared" si="506"/>
        <v>Ağustos</v>
      </c>
      <c r="E4617" s="29">
        <f t="shared" si="507"/>
        <v>3</v>
      </c>
      <c r="F4617" s="29">
        <f t="shared" si="508"/>
        <v>34</v>
      </c>
      <c r="G4617" s="29">
        <f t="shared" si="509"/>
        <v>6</v>
      </c>
      <c r="H4617" s="29" t="str">
        <f t="shared" si="510"/>
        <v>Cumartesi</v>
      </c>
    </row>
    <row r="4618" spans="1:8" ht="10.5" customHeight="1" x14ac:dyDescent="0.25">
      <c r="A4618" s="28">
        <v>46621</v>
      </c>
      <c r="B4618" s="29">
        <f t="shared" si="504"/>
        <v>2027</v>
      </c>
      <c r="C4618" s="29">
        <f t="shared" si="505"/>
        <v>8</v>
      </c>
      <c r="D4618" s="29" t="str">
        <f t="shared" si="506"/>
        <v>Ağustos</v>
      </c>
      <c r="E4618" s="29">
        <f t="shared" si="507"/>
        <v>3</v>
      </c>
      <c r="F4618" s="29">
        <f t="shared" si="508"/>
        <v>34</v>
      </c>
      <c r="G4618" s="29">
        <f t="shared" si="509"/>
        <v>7</v>
      </c>
      <c r="H4618" s="29" t="str">
        <f t="shared" si="510"/>
        <v>Pazar</v>
      </c>
    </row>
    <row r="4619" spans="1:8" ht="10.5" customHeight="1" x14ac:dyDescent="0.25">
      <c r="A4619" s="28">
        <v>46622</v>
      </c>
      <c r="B4619" s="29">
        <f t="shared" si="504"/>
        <v>2027</v>
      </c>
      <c r="C4619" s="29">
        <f t="shared" si="505"/>
        <v>8</v>
      </c>
      <c r="D4619" s="29" t="str">
        <f t="shared" si="506"/>
        <v>Ağustos</v>
      </c>
      <c r="E4619" s="29">
        <f t="shared" si="507"/>
        <v>3</v>
      </c>
      <c r="F4619" s="29">
        <f t="shared" si="508"/>
        <v>35</v>
      </c>
      <c r="G4619" s="29">
        <f t="shared" si="509"/>
        <v>1</v>
      </c>
      <c r="H4619" s="29" t="str">
        <f t="shared" si="510"/>
        <v>Pazartesi</v>
      </c>
    </row>
    <row r="4620" spans="1:8" ht="10.5" customHeight="1" x14ac:dyDescent="0.25">
      <c r="A4620" s="28">
        <v>46623</v>
      </c>
      <c r="B4620" s="29">
        <f t="shared" si="504"/>
        <v>2027</v>
      </c>
      <c r="C4620" s="29">
        <f t="shared" si="505"/>
        <v>8</v>
      </c>
      <c r="D4620" s="29" t="str">
        <f t="shared" si="506"/>
        <v>Ağustos</v>
      </c>
      <c r="E4620" s="29">
        <f t="shared" si="507"/>
        <v>3</v>
      </c>
      <c r="F4620" s="29">
        <f t="shared" si="508"/>
        <v>35</v>
      </c>
      <c r="G4620" s="29">
        <f t="shared" si="509"/>
        <v>2</v>
      </c>
      <c r="H4620" s="29" t="str">
        <f t="shared" si="510"/>
        <v>Salı</v>
      </c>
    </row>
    <row r="4621" spans="1:8" ht="10.5" customHeight="1" x14ac:dyDescent="0.25">
      <c r="A4621" s="28">
        <v>46624</v>
      </c>
      <c r="B4621" s="29">
        <f t="shared" si="504"/>
        <v>2027</v>
      </c>
      <c r="C4621" s="29">
        <f t="shared" si="505"/>
        <v>8</v>
      </c>
      <c r="D4621" s="29" t="str">
        <f t="shared" si="506"/>
        <v>Ağustos</v>
      </c>
      <c r="E4621" s="29">
        <f t="shared" si="507"/>
        <v>3</v>
      </c>
      <c r="F4621" s="29">
        <f t="shared" si="508"/>
        <v>35</v>
      </c>
      <c r="G4621" s="29">
        <f t="shared" si="509"/>
        <v>3</v>
      </c>
      <c r="H4621" s="29" t="str">
        <f t="shared" si="510"/>
        <v>Çarşamba</v>
      </c>
    </row>
    <row r="4622" spans="1:8" ht="10.5" customHeight="1" x14ac:dyDescent="0.25">
      <c r="A4622" s="28">
        <v>46625</v>
      </c>
      <c r="B4622" s="29">
        <f t="shared" si="504"/>
        <v>2027</v>
      </c>
      <c r="C4622" s="29">
        <f t="shared" si="505"/>
        <v>8</v>
      </c>
      <c r="D4622" s="29" t="str">
        <f t="shared" si="506"/>
        <v>Ağustos</v>
      </c>
      <c r="E4622" s="29">
        <f t="shared" si="507"/>
        <v>3</v>
      </c>
      <c r="F4622" s="29">
        <f t="shared" si="508"/>
        <v>35</v>
      </c>
      <c r="G4622" s="29">
        <f t="shared" si="509"/>
        <v>4</v>
      </c>
      <c r="H4622" s="29" t="str">
        <f t="shared" si="510"/>
        <v>Perşembe</v>
      </c>
    </row>
    <row r="4623" spans="1:8" ht="10.5" customHeight="1" x14ac:dyDescent="0.25">
      <c r="A4623" s="28">
        <v>46626</v>
      </c>
      <c r="B4623" s="29">
        <f t="shared" si="504"/>
        <v>2027</v>
      </c>
      <c r="C4623" s="29">
        <f t="shared" si="505"/>
        <v>8</v>
      </c>
      <c r="D4623" s="29" t="str">
        <f t="shared" si="506"/>
        <v>Ağustos</v>
      </c>
      <c r="E4623" s="29">
        <f t="shared" si="507"/>
        <v>3</v>
      </c>
      <c r="F4623" s="29">
        <f t="shared" si="508"/>
        <v>35</v>
      </c>
      <c r="G4623" s="29">
        <f t="shared" si="509"/>
        <v>5</v>
      </c>
      <c r="H4623" s="29" t="str">
        <f t="shared" si="510"/>
        <v>Cuma</v>
      </c>
    </row>
    <row r="4624" spans="1:8" ht="10.5" customHeight="1" x14ac:dyDescent="0.25">
      <c r="A4624" s="28">
        <v>46627</v>
      </c>
      <c r="B4624" s="29">
        <f t="shared" si="504"/>
        <v>2027</v>
      </c>
      <c r="C4624" s="29">
        <f t="shared" si="505"/>
        <v>8</v>
      </c>
      <c r="D4624" s="29" t="str">
        <f t="shared" si="506"/>
        <v>Ağustos</v>
      </c>
      <c r="E4624" s="29">
        <f t="shared" si="507"/>
        <v>3</v>
      </c>
      <c r="F4624" s="29">
        <f t="shared" si="508"/>
        <v>35</v>
      </c>
      <c r="G4624" s="29">
        <f t="shared" si="509"/>
        <v>6</v>
      </c>
      <c r="H4624" s="29" t="str">
        <f t="shared" si="510"/>
        <v>Cumartesi</v>
      </c>
    </row>
    <row r="4625" spans="1:8" ht="10.5" customHeight="1" x14ac:dyDescent="0.25">
      <c r="A4625" s="28">
        <v>46628</v>
      </c>
      <c r="B4625" s="29">
        <f t="shared" si="504"/>
        <v>2027</v>
      </c>
      <c r="C4625" s="29">
        <f t="shared" si="505"/>
        <v>8</v>
      </c>
      <c r="D4625" s="29" t="str">
        <f t="shared" si="506"/>
        <v>Ağustos</v>
      </c>
      <c r="E4625" s="29">
        <f t="shared" si="507"/>
        <v>3</v>
      </c>
      <c r="F4625" s="29">
        <f t="shared" si="508"/>
        <v>35</v>
      </c>
      <c r="G4625" s="29">
        <f t="shared" si="509"/>
        <v>7</v>
      </c>
      <c r="H4625" s="29" t="str">
        <f t="shared" si="510"/>
        <v>Pazar</v>
      </c>
    </row>
    <row r="4626" spans="1:8" ht="10.5" customHeight="1" x14ac:dyDescent="0.25">
      <c r="A4626" s="28">
        <v>46629</v>
      </c>
      <c r="B4626" s="29">
        <f t="shared" si="504"/>
        <v>2027</v>
      </c>
      <c r="C4626" s="29">
        <f t="shared" si="505"/>
        <v>8</v>
      </c>
      <c r="D4626" s="29" t="str">
        <f t="shared" si="506"/>
        <v>Ağustos</v>
      </c>
      <c r="E4626" s="29">
        <f t="shared" si="507"/>
        <v>3</v>
      </c>
      <c r="F4626" s="29">
        <f t="shared" si="508"/>
        <v>36</v>
      </c>
      <c r="G4626" s="29">
        <f t="shared" si="509"/>
        <v>1</v>
      </c>
      <c r="H4626" s="29" t="str">
        <f t="shared" si="510"/>
        <v>Pazartesi</v>
      </c>
    </row>
    <row r="4627" spans="1:8" ht="10.5" customHeight="1" x14ac:dyDescent="0.25">
      <c r="A4627" s="28">
        <v>46630</v>
      </c>
      <c r="B4627" s="29">
        <f t="shared" si="504"/>
        <v>2027</v>
      </c>
      <c r="C4627" s="29">
        <f t="shared" si="505"/>
        <v>8</v>
      </c>
      <c r="D4627" s="29" t="str">
        <f t="shared" si="506"/>
        <v>Ağustos</v>
      </c>
      <c r="E4627" s="29">
        <f t="shared" si="507"/>
        <v>3</v>
      </c>
      <c r="F4627" s="29">
        <f t="shared" si="508"/>
        <v>36</v>
      </c>
      <c r="G4627" s="29">
        <f t="shared" si="509"/>
        <v>2</v>
      </c>
      <c r="H4627" s="29" t="str">
        <f t="shared" si="510"/>
        <v>Salı</v>
      </c>
    </row>
    <row r="4628" spans="1:8" ht="10.5" customHeight="1" x14ac:dyDescent="0.25">
      <c r="A4628" s="28">
        <v>46631</v>
      </c>
      <c r="B4628" s="29">
        <f t="shared" si="504"/>
        <v>2027</v>
      </c>
      <c r="C4628" s="29">
        <f t="shared" si="505"/>
        <v>9</v>
      </c>
      <c r="D4628" s="29" t="str">
        <f t="shared" si="506"/>
        <v>Eylül</v>
      </c>
      <c r="E4628" s="29">
        <f t="shared" si="507"/>
        <v>3</v>
      </c>
      <c r="F4628" s="29">
        <f t="shared" si="508"/>
        <v>36</v>
      </c>
      <c r="G4628" s="29">
        <f t="shared" si="509"/>
        <v>3</v>
      </c>
      <c r="H4628" s="29" t="str">
        <f t="shared" si="510"/>
        <v>Çarşamba</v>
      </c>
    </row>
    <row r="4629" spans="1:8" ht="10.5" customHeight="1" x14ac:dyDescent="0.25">
      <c r="A4629" s="28">
        <v>46632</v>
      </c>
      <c r="B4629" s="29">
        <f t="shared" si="504"/>
        <v>2027</v>
      </c>
      <c r="C4629" s="29">
        <f t="shared" si="505"/>
        <v>9</v>
      </c>
      <c r="D4629" s="29" t="str">
        <f t="shared" si="506"/>
        <v>Eylül</v>
      </c>
      <c r="E4629" s="29">
        <f t="shared" si="507"/>
        <v>3</v>
      </c>
      <c r="F4629" s="29">
        <f t="shared" si="508"/>
        <v>36</v>
      </c>
      <c r="G4629" s="29">
        <f t="shared" si="509"/>
        <v>4</v>
      </c>
      <c r="H4629" s="29" t="str">
        <f t="shared" si="510"/>
        <v>Perşembe</v>
      </c>
    </row>
    <row r="4630" spans="1:8" ht="10.5" customHeight="1" x14ac:dyDescent="0.25">
      <c r="A4630" s="28">
        <v>46633</v>
      </c>
      <c r="B4630" s="29">
        <f t="shared" si="504"/>
        <v>2027</v>
      </c>
      <c r="C4630" s="29">
        <f t="shared" si="505"/>
        <v>9</v>
      </c>
      <c r="D4630" s="29" t="str">
        <f t="shared" si="506"/>
        <v>Eylül</v>
      </c>
      <c r="E4630" s="29">
        <f t="shared" si="507"/>
        <v>3</v>
      </c>
      <c r="F4630" s="29">
        <f t="shared" si="508"/>
        <v>36</v>
      </c>
      <c r="G4630" s="29">
        <f t="shared" si="509"/>
        <v>5</v>
      </c>
      <c r="H4630" s="29" t="str">
        <f t="shared" si="510"/>
        <v>Cuma</v>
      </c>
    </row>
    <row r="4631" spans="1:8" ht="10.5" customHeight="1" x14ac:dyDescent="0.25">
      <c r="A4631" s="28">
        <v>46634</v>
      </c>
      <c r="B4631" s="29">
        <f t="shared" si="504"/>
        <v>2027</v>
      </c>
      <c r="C4631" s="29">
        <f t="shared" si="505"/>
        <v>9</v>
      </c>
      <c r="D4631" s="29" t="str">
        <f t="shared" si="506"/>
        <v>Eylül</v>
      </c>
      <c r="E4631" s="29">
        <f t="shared" si="507"/>
        <v>3</v>
      </c>
      <c r="F4631" s="29">
        <f t="shared" si="508"/>
        <v>36</v>
      </c>
      <c r="G4631" s="29">
        <f t="shared" si="509"/>
        <v>6</v>
      </c>
      <c r="H4631" s="29" t="str">
        <f t="shared" si="510"/>
        <v>Cumartesi</v>
      </c>
    </row>
    <row r="4632" spans="1:8" ht="10.5" customHeight="1" x14ac:dyDescent="0.25">
      <c r="A4632" s="28">
        <v>46635</v>
      </c>
      <c r="B4632" s="29">
        <f t="shared" si="504"/>
        <v>2027</v>
      </c>
      <c r="C4632" s="29">
        <f t="shared" si="505"/>
        <v>9</v>
      </c>
      <c r="D4632" s="29" t="str">
        <f t="shared" si="506"/>
        <v>Eylül</v>
      </c>
      <c r="E4632" s="29">
        <f t="shared" si="507"/>
        <v>3</v>
      </c>
      <c r="F4632" s="29">
        <f t="shared" si="508"/>
        <v>36</v>
      </c>
      <c r="G4632" s="29">
        <f t="shared" si="509"/>
        <v>7</v>
      </c>
      <c r="H4632" s="29" t="str">
        <f t="shared" si="510"/>
        <v>Pazar</v>
      </c>
    </row>
    <row r="4633" spans="1:8" ht="10.5" customHeight="1" x14ac:dyDescent="0.25">
      <c r="A4633" s="28">
        <v>46636</v>
      </c>
      <c r="B4633" s="29">
        <f t="shared" si="504"/>
        <v>2027</v>
      </c>
      <c r="C4633" s="29">
        <f t="shared" si="505"/>
        <v>9</v>
      </c>
      <c r="D4633" s="29" t="str">
        <f t="shared" si="506"/>
        <v>Eylül</v>
      </c>
      <c r="E4633" s="29">
        <f t="shared" si="507"/>
        <v>3</v>
      </c>
      <c r="F4633" s="29">
        <f t="shared" si="508"/>
        <v>37</v>
      </c>
      <c r="G4633" s="29">
        <f t="shared" si="509"/>
        <v>1</v>
      </c>
      <c r="H4633" s="29" t="str">
        <f t="shared" si="510"/>
        <v>Pazartesi</v>
      </c>
    </row>
    <row r="4634" spans="1:8" ht="10.5" customHeight="1" x14ac:dyDescent="0.25">
      <c r="A4634" s="28">
        <v>46637</v>
      </c>
      <c r="B4634" s="29">
        <f t="shared" si="504"/>
        <v>2027</v>
      </c>
      <c r="C4634" s="29">
        <f t="shared" si="505"/>
        <v>9</v>
      </c>
      <c r="D4634" s="29" t="str">
        <f t="shared" si="506"/>
        <v>Eylül</v>
      </c>
      <c r="E4634" s="29">
        <f t="shared" si="507"/>
        <v>3</v>
      </c>
      <c r="F4634" s="29">
        <f t="shared" si="508"/>
        <v>37</v>
      </c>
      <c r="G4634" s="29">
        <f t="shared" si="509"/>
        <v>2</v>
      </c>
      <c r="H4634" s="29" t="str">
        <f t="shared" si="510"/>
        <v>Salı</v>
      </c>
    </row>
    <row r="4635" spans="1:8" ht="10.5" customHeight="1" x14ac:dyDescent="0.25">
      <c r="A4635" s="28">
        <v>46638</v>
      </c>
      <c r="B4635" s="29">
        <f t="shared" si="504"/>
        <v>2027</v>
      </c>
      <c r="C4635" s="29">
        <f t="shared" si="505"/>
        <v>9</v>
      </c>
      <c r="D4635" s="29" t="str">
        <f t="shared" si="506"/>
        <v>Eylül</v>
      </c>
      <c r="E4635" s="29">
        <f t="shared" si="507"/>
        <v>3</v>
      </c>
      <c r="F4635" s="29">
        <f t="shared" si="508"/>
        <v>37</v>
      </c>
      <c r="G4635" s="29">
        <f t="shared" si="509"/>
        <v>3</v>
      </c>
      <c r="H4635" s="29" t="str">
        <f t="shared" si="510"/>
        <v>Çarşamba</v>
      </c>
    </row>
    <row r="4636" spans="1:8" ht="10.5" customHeight="1" x14ac:dyDescent="0.25">
      <c r="A4636" s="28">
        <v>46639</v>
      </c>
      <c r="B4636" s="29">
        <f t="shared" si="504"/>
        <v>2027</v>
      </c>
      <c r="C4636" s="29">
        <f t="shared" si="505"/>
        <v>9</v>
      </c>
      <c r="D4636" s="29" t="str">
        <f t="shared" si="506"/>
        <v>Eylül</v>
      </c>
      <c r="E4636" s="29">
        <f t="shared" si="507"/>
        <v>3</v>
      </c>
      <c r="F4636" s="29">
        <f t="shared" si="508"/>
        <v>37</v>
      </c>
      <c r="G4636" s="29">
        <f t="shared" si="509"/>
        <v>4</v>
      </c>
      <c r="H4636" s="29" t="str">
        <f t="shared" si="510"/>
        <v>Perşembe</v>
      </c>
    </row>
    <row r="4637" spans="1:8" ht="10.5" customHeight="1" x14ac:dyDescent="0.25">
      <c r="A4637" s="28">
        <v>46640</v>
      </c>
      <c r="B4637" s="29">
        <f t="shared" si="504"/>
        <v>2027</v>
      </c>
      <c r="C4637" s="29">
        <f t="shared" si="505"/>
        <v>9</v>
      </c>
      <c r="D4637" s="29" t="str">
        <f t="shared" si="506"/>
        <v>Eylül</v>
      </c>
      <c r="E4637" s="29">
        <f t="shared" si="507"/>
        <v>3</v>
      </c>
      <c r="F4637" s="29">
        <f t="shared" si="508"/>
        <v>37</v>
      </c>
      <c r="G4637" s="29">
        <f t="shared" si="509"/>
        <v>5</v>
      </c>
      <c r="H4637" s="29" t="str">
        <f t="shared" si="510"/>
        <v>Cuma</v>
      </c>
    </row>
    <row r="4638" spans="1:8" ht="10.5" customHeight="1" x14ac:dyDescent="0.25">
      <c r="A4638" s="28">
        <v>46641</v>
      </c>
      <c r="B4638" s="29">
        <f t="shared" si="504"/>
        <v>2027</v>
      </c>
      <c r="C4638" s="29">
        <f t="shared" si="505"/>
        <v>9</v>
      </c>
      <c r="D4638" s="29" t="str">
        <f t="shared" si="506"/>
        <v>Eylül</v>
      </c>
      <c r="E4638" s="29">
        <f t="shared" si="507"/>
        <v>3</v>
      </c>
      <c r="F4638" s="29">
        <f t="shared" si="508"/>
        <v>37</v>
      </c>
      <c r="G4638" s="29">
        <f t="shared" si="509"/>
        <v>6</v>
      </c>
      <c r="H4638" s="29" t="str">
        <f t="shared" si="510"/>
        <v>Cumartesi</v>
      </c>
    </row>
    <row r="4639" spans="1:8" ht="10.5" customHeight="1" x14ac:dyDescent="0.25">
      <c r="A4639" s="28">
        <v>46642</v>
      </c>
      <c r="B4639" s="29">
        <f t="shared" si="504"/>
        <v>2027</v>
      </c>
      <c r="C4639" s="29">
        <f t="shared" si="505"/>
        <v>9</v>
      </c>
      <c r="D4639" s="29" t="str">
        <f t="shared" si="506"/>
        <v>Eylül</v>
      </c>
      <c r="E4639" s="29">
        <f t="shared" si="507"/>
        <v>3</v>
      </c>
      <c r="F4639" s="29">
        <f t="shared" si="508"/>
        <v>37</v>
      </c>
      <c r="G4639" s="29">
        <f t="shared" si="509"/>
        <v>7</v>
      </c>
      <c r="H4639" s="29" t="str">
        <f t="shared" si="510"/>
        <v>Pazar</v>
      </c>
    </row>
    <row r="4640" spans="1:8" ht="10.5" customHeight="1" x14ac:dyDescent="0.25">
      <c r="A4640" s="28">
        <v>46643</v>
      </c>
      <c r="B4640" s="29">
        <f t="shared" si="504"/>
        <v>2027</v>
      </c>
      <c r="C4640" s="29">
        <f t="shared" si="505"/>
        <v>9</v>
      </c>
      <c r="D4640" s="29" t="str">
        <f t="shared" si="506"/>
        <v>Eylül</v>
      </c>
      <c r="E4640" s="29">
        <f t="shared" si="507"/>
        <v>3</v>
      </c>
      <c r="F4640" s="29">
        <f t="shared" si="508"/>
        <v>38</v>
      </c>
      <c r="G4640" s="29">
        <f t="shared" si="509"/>
        <v>1</v>
      </c>
      <c r="H4640" s="29" t="str">
        <f t="shared" si="510"/>
        <v>Pazartesi</v>
      </c>
    </row>
    <row r="4641" spans="1:8" ht="10.5" customHeight="1" x14ac:dyDescent="0.25">
      <c r="A4641" s="28">
        <v>46644</v>
      </c>
      <c r="B4641" s="29">
        <f t="shared" si="504"/>
        <v>2027</v>
      </c>
      <c r="C4641" s="29">
        <f t="shared" si="505"/>
        <v>9</v>
      </c>
      <c r="D4641" s="29" t="str">
        <f t="shared" si="506"/>
        <v>Eylül</v>
      </c>
      <c r="E4641" s="29">
        <f t="shared" si="507"/>
        <v>3</v>
      </c>
      <c r="F4641" s="29">
        <f t="shared" si="508"/>
        <v>38</v>
      </c>
      <c r="G4641" s="29">
        <f t="shared" si="509"/>
        <v>2</v>
      </c>
      <c r="H4641" s="29" t="str">
        <f t="shared" si="510"/>
        <v>Salı</v>
      </c>
    </row>
    <row r="4642" spans="1:8" ht="10.5" customHeight="1" x14ac:dyDescent="0.25">
      <c r="A4642" s="28">
        <v>46645</v>
      </c>
      <c r="B4642" s="29">
        <f t="shared" si="504"/>
        <v>2027</v>
      </c>
      <c r="C4642" s="29">
        <f t="shared" si="505"/>
        <v>9</v>
      </c>
      <c r="D4642" s="29" t="str">
        <f t="shared" si="506"/>
        <v>Eylül</v>
      </c>
      <c r="E4642" s="29">
        <f t="shared" si="507"/>
        <v>3</v>
      </c>
      <c r="F4642" s="29">
        <f t="shared" si="508"/>
        <v>38</v>
      </c>
      <c r="G4642" s="29">
        <f t="shared" si="509"/>
        <v>3</v>
      </c>
      <c r="H4642" s="29" t="str">
        <f t="shared" si="510"/>
        <v>Çarşamba</v>
      </c>
    </row>
    <row r="4643" spans="1:8" ht="10.5" customHeight="1" x14ac:dyDescent="0.25">
      <c r="A4643" s="28">
        <v>46646</v>
      </c>
      <c r="B4643" s="29">
        <f t="shared" si="504"/>
        <v>2027</v>
      </c>
      <c r="C4643" s="29">
        <f t="shared" si="505"/>
        <v>9</v>
      </c>
      <c r="D4643" s="29" t="str">
        <f t="shared" si="506"/>
        <v>Eylül</v>
      </c>
      <c r="E4643" s="29">
        <f t="shared" si="507"/>
        <v>3</v>
      </c>
      <c r="F4643" s="29">
        <f t="shared" si="508"/>
        <v>38</v>
      </c>
      <c r="G4643" s="29">
        <f t="shared" si="509"/>
        <v>4</v>
      </c>
      <c r="H4643" s="29" t="str">
        <f t="shared" si="510"/>
        <v>Perşembe</v>
      </c>
    </row>
    <row r="4644" spans="1:8" ht="10.5" customHeight="1" x14ac:dyDescent="0.25">
      <c r="A4644" s="28">
        <v>46647</v>
      </c>
      <c r="B4644" s="29">
        <f t="shared" si="504"/>
        <v>2027</v>
      </c>
      <c r="C4644" s="29">
        <f t="shared" si="505"/>
        <v>9</v>
      </c>
      <c r="D4644" s="29" t="str">
        <f t="shared" si="506"/>
        <v>Eylül</v>
      </c>
      <c r="E4644" s="29">
        <f t="shared" si="507"/>
        <v>3</v>
      </c>
      <c r="F4644" s="29">
        <f t="shared" si="508"/>
        <v>38</v>
      </c>
      <c r="G4644" s="29">
        <f t="shared" si="509"/>
        <v>5</v>
      </c>
      <c r="H4644" s="29" t="str">
        <f t="shared" si="510"/>
        <v>Cuma</v>
      </c>
    </row>
    <row r="4645" spans="1:8" ht="10.5" customHeight="1" x14ac:dyDescent="0.25">
      <c r="A4645" s="28">
        <v>46648</v>
      </c>
      <c r="B4645" s="29">
        <f t="shared" si="504"/>
        <v>2027</v>
      </c>
      <c r="C4645" s="29">
        <f t="shared" si="505"/>
        <v>9</v>
      </c>
      <c r="D4645" s="29" t="str">
        <f t="shared" si="506"/>
        <v>Eylül</v>
      </c>
      <c r="E4645" s="29">
        <f t="shared" si="507"/>
        <v>3</v>
      </c>
      <c r="F4645" s="29">
        <f t="shared" si="508"/>
        <v>38</v>
      </c>
      <c r="G4645" s="29">
        <f t="shared" si="509"/>
        <v>6</v>
      </c>
      <c r="H4645" s="29" t="str">
        <f t="shared" si="510"/>
        <v>Cumartesi</v>
      </c>
    </row>
    <row r="4646" spans="1:8" ht="10.5" customHeight="1" x14ac:dyDescent="0.25">
      <c r="A4646" s="28">
        <v>46649</v>
      </c>
      <c r="B4646" s="29">
        <f t="shared" si="504"/>
        <v>2027</v>
      </c>
      <c r="C4646" s="29">
        <f t="shared" si="505"/>
        <v>9</v>
      </c>
      <c r="D4646" s="29" t="str">
        <f t="shared" si="506"/>
        <v>Eylül</v>
      </c>
      <c r="E4646" s="29">
        <f t="shared" si="507"/>
        <v>3</v>
      </c>
      <c r="F4646" s="29">
        <f t="shared" si="508"/>
        <v>38</v>
      </c>
      <c r="G4646" s="29">
        <f t="shared" si="509"/>
        <v>7</v>
      </c>
      <c r="H4646" s="29" t="str">
        <f t="shared" si="510"/>
        <v>Pazar</v>
      </c>
    </row>
    <row r="4647" spans="1:8" ht="10.5" customHeight="1" x14ac:dyDescent="0.25">
      <c r="A4647" s="28">
        <v>46650</v>
      </c>
      <c r="B4647" s="29">
        <f t="shared" si="504"/>
        <v>2027</v>
      </c>
      <c r="C4647" s="29">
        <f t="shared" si="505"/>
        <v>9</v>
      </c>
      <c r="D4647" s="29" t="str">
        <f t="shared" si="506"/>
        <v>Eylül</v>
      </c>
      <c r="E4647" s="29">
        <f t="shared" si="507"/>
        <v>3</v>
      </c>
      <c r="F4647" s="29">
        <f t="shared" si="508"/>
        <v>39</v>
      </c>
      <c r="G4647" s="29">
        <f t="shared" si="509"/>
        <v>1</v>
      </c>
      <c r="H4647" s="29" t="str">
        <f t="shared" si="510"/>
        <v>Pazartesi</v>
      </c>
    </row>
    <row r="4648" spans="1:8" ht="10.5" customHeight="1" x14ac:dyDescent="0.25">
      <c r="A4648" s="28">
        <v>46651</v>
      </c>
      <c r="B4648" s="29">
        <f t="shared" si="504"/>
        <v>2027</v>
      </c>
      <c r="C4648" s="29">
        <f t="shared" si="505"/>
        <v>9</v>
      </c>
      <c r="D4648" s="29" t="str">
        <f t="shared" si="506"/>
        <v>Eylül</v>
      </c>
      <c r="E4648" s="29">
        <f t="shared" si="507"/>
        <v>3</v>
      </c>
      <c r="F4648" s="29">
        <f t="shared" si="508"/>
        <v>39</v>
      </c>
      <c r="G4648" s="29">
        <f t="shared" si="509"/>
        <v>2</v>
      </c>
      <c r="H4648" s="29" t="str">
        <f t="shared" si="510"/>
        <v>Salı</v>
      </c>
    </row>
    <row r="4649" spans="1:8" ht="10.5" customHeight="1" x14ac:dyDescent="0.25">
      <c r="A4649" s="28">
        <v>46652</v>
      </c>
      <c r="B4649" s="29">
        <f t="shared" si="504"/>
        <v>2027</v>
      </c>
      <c r="C4649" s="29">
        <f t="shared" si="505"/>
        <v>9</v>
      </c>
      <c r="D4649" s="29" t="str">
        <f t="shared" si="506"/>
        <v>Eylül</v>
      </c>
      <c r="E4649" s="29">
        <f t="shared" si="507"/>
        <v>3</v>
      </c>
      <c r="F4649" s="29">
        <f t="shared" si="508"/>
        <v>39</v>
      </c>
      <c r="G4649" s="29">
        <f t="shared" si="509"/>
        <v>3</v>
      </c>
      <c r="H4649" s="29" t="str">
        <f t="shared" si="510"/>
        <v>Çarşamba</v>
      </c>
    </row>
    <row r="4650" spans="1:8" ht="10.5" customHeight="1" x14ac:dyDescent="0.25">
      <c r="A4650" s="28">
        <v>46653</v>
      </c>
      <c r="B4650" s="29">
        <f t="shared" si="504"/>
        <v>2027</v>
      </c>
      <c r="C4650" s="29">
        <f t="shared" si="505"/>
        <v>9</v>
      </c>
      <c r="D4650" s="29" t="str">
        <f t="shared" si="506"/>
        <v>Eylül</v>
      </c>
      <c r="E4650" s="29">
        <f t="shared" si="507"/>
        <v>3</v>
      </c>
      <c r="F4650" s="29">
        <f t="shared" si="508"/>
        <v>39</v>
      </c>
      <c r="G4650" s="29">
        <f t="shared" si="509"/>
        <v>4</v>
      </c>
      <c r="H4650" s="29" t="str">
        <f t="shared" si="510"/>
        <v>Perşembe</v>
      </c>
    </row>
    <row r="4651" spans="1:8" ht="10.5" customHeight="1" x14ac:dyDescent="0.25">
      <c r="A4651" s="28">
        <v>46654</v>
      </c>
      <c r="B4651" s="29">
        <f t="shared" si="504"/>
        <v>2027</v>
      </c>
      <c r="C4651" s="29">
        <f t="shared" si="505"/>
        <v>9</v>
      </c>
      <c r="D4651" s="29" t="str">
        <f t="shared" si="506"/>
        <v>Eylül</v>
      </c>
      <c r="E4651" s="29">
        <f t="shared" si="507"/>
        <v>3</v>
      </c>
      <c r="F4651" s="29">
        <f t="shared" si="508"/>
        <v>39</v>
      </c>
      <c r="G4651" s="29">
        <f t="shared" si="509"/>
        <v>5</v>
      </c>
      <c r="H4651" s="29" t="str">
        <f t="shared" si="510"/>
        <v>Cuma</v>
      </c>
    </row>
    <row r="4652" spans="1:8" ht="10.5" customHeight="1" x14ac:dyDescent="0.25">
      <c r="A4652" s="28">
        <v>46655</v>
      </c>
      <c r="B4652" s="29">
        <f t="shared" si="504"/>
        <v>2027</v>
      </c>
      <c r="C4652" s="29">
        <f t="shared" si="505"/>
        <v>9</v>
      </c>
      <c r="D4652" s="29" t="str">
        <f t="shared" si="506"/>
        <v>Eylül</v>
      </c>
      <c r="E4652" s="29">
        <f t="shared" si="507"/>
        <v>3</v>
      </c>
      <c r="F4652" s="29">
        <f t="shared" si="508"/>
        <v>39</v>
      </c>
      <c r="G4652" s="29">
        <f t="shared" si="509"/>
        <v>6</v>
      </c>
      <c r="H4652" s="29" t="str">
        <f t="shared" si="510"/>
        <v>Cumartesi</v>
      </c>
    </row>
    <row r="4653" spans="1:8" ht="10.5" customHeight="1" x14ac:dyDescent="0.25">
      <c r="A4653" s="28">
        <v>46656</v>
      </c>
      <c r="B4653" s="29">
        <f t="shared" si="504"/>
        <v>2027</v>
      </c>
      <c r="C4653" s="29">
        <f t="shared" si="505"/>
        <v>9</v>
      </c>
      <c r="D4653" s="29" t="str">
        <f t="shared" si="506"/>
        <v>Eylül</v>
      </c>
      <c r="E4653" s="29">
        <f t="shared" si="507"/>
        <v>3</v>
      </c>
      <c r="F4653" s="29">
        <f t="shared" si="508"/>
        <v>39</v>
      </c>
      <c r="G4653" s="29">
        <f t="shared" si="509"/>
        <v>7</v>
      </c>
      <c r="H4653" s="29" t="str">
        <f t="shared" si="510"/>
        <v>Pazar</v>
      </c>
    </row>
    <row r="4654" spans="1:8" ht="10.5" customHeight="1" x14ac:dyDescent="0.25">
      <c r="A4654" s="28">
        <v>46657</v>
      </c>
      <c r="B4654" s="29">
        <f t="shared" si="504"/>
        <v>2027</v>
      </c>
      <c r="C4654" s="29">
        <f t="shared" si="505"/>
        <v>9</v>
      </c>
      <c r="D4654" s="29" t="str">
        <f t="shared" si="506"/>
        <v>Eylül</v>
      </c>
      <c r="E4654" s="29">
        <f t="shared" si="507"/>
        <v>3</v>
      </c>
      <c r="F4654" s="29">
        <f t="shared" si="508"/>
        <v>40</v>
      </c>
      <c r="G4654" s="29">
        <f t="shared" si="509"/>
        <v>1</v>
      </c>
      <c r="H4654" s="29" t="str">
        <f t="shared" si="510"/>
        <v>Pazartesi</v>
      </c>
    </row>
    <row r="4655" spans="1:8" ht="10.5" customHeight="1" x14ac:dyDescent="0.25">
      <c r="A4655" s="28">
        <v>46658</v>
      </c>
      <c r="B4655" s="29">
        <f t="shared" si="504"/>
        <v>2027</v>
      </c>
      <c r="C4655" s="29">
        <f t="shared" si="505"/>
        <v>9</v>
      </c>
      <c r="D4655" s="29" t="str">
        <f t="shared" si="506"/>
        <v>Eylül</v>
      </c>
      <c r="E4655" s="29">
        <f t="shared" si="507"/>
        <v>3</v>
      </c>
      <c r="F4655" s="29">
        <f t="shared" si="508"/>
        <v>40</v>
      </c>
      <c r="G4655" s="29">
        <f t="shared" si="509"/>
        <v>2</v>
      </c>
      <c r="H4655" s="29" t="str">
        <f t="shared" si="510"/>
        <v>Salı</v>
      </c>
    </row>
    <row r="4656" spans="1:8" ht="10.5" customHeight="1" x14ac:dyDescent="0.25">
      <c r="A4656" s="28">
        <v>46659</v>
      </c>
      <c r="B4656" s="29">
        <f t="shared" si="504"/>
        <v>2027</v>
      </c>
      <c r="C4656" s="29">
        <f t="shared" si="505"/>
        <v>9</v>
      </c>
      <c r="D4656" s="29" t="str">
        <f t="shared" si="506"/>
        <v>Eylül</v>
      </c>
      <c r="E4656" s="29">
        <f t="shared" si="507"/>
        <v>3</v>
      </c>
      <c r="F4656" s="29">
        <f t="shared" si="508"/>
        <v>40</v>
      </c>
      <c r="G4656" s="29">
        <f t="shared" si="509"/>
        <v>3</v>
      </c>
      <c r="H4656" s="29" t="str">
        <f t="shared" si="510"/>
        <v>Çarşamba</v>
      </c>
    </row>
    <row r="4657" spans="1:8" ht="10.5" customHeight="1" x14ac:dyDescent="0.25">
      <c r="A4657" s="28">
        <v>46660</v>
      </c>
      <c r="B4657" s="29">
        <f t="shared" si="504"/>
        <v>2027</v>
      </c>
      <c r="C4657" s="29">
        <f t="shared" si="505"/>
        <v>9</v>
      </c>
      <c r="D4657" s="29" t="str">
        <f t="shared" si="506"/>
        <v>Eylül</v>
      </c>
      <c r="E4657" s="29">
        <f t="shared" si="507"/>
        <v>3</v>
      </c>
      <c r="F4657" s="29">
        <f t="shared" si="508"/>
        <v>40</v>
      </c>
      <c r="G4657" s="29">
        <f t="shared" si="509"/>
        <v>4</v>
      </c>
      <c r="H4657" s="29" t="str">
        <f t="shared" si="510"/>
        <v>Perşembe</v>
      </c>
    </row>
    <row r="4658" spans="1:8" ht="10.5" customHeight="1" x14ac:dyDescent="0.25">
      <c r="A4658" s="28">
        <v>46661</v>
      </c>
      <c r="B4658" s="29">
        <f t="shared" si="504"/>
        <v>2027</v>
      </c>
      <c r="C4658" s="29">
        <f t="shared" si="505"/>
        <v>10</v>
      </c>
      <c r="D4658" s="29" t="str">
        <f t="shared" si="506"/>
        <v>Ekim</v>
      </c>
      <c r="E4658" s="29">
        <f t="shared" si="507"/>
        <v>4</v>
      </c>
      <c r="F4658" s="29">
        <f t="shared" si="508"/>
        <v>40</v>
      </c>
      <c r="G4658" s="29">
        <f t="shared" si="509"/>
        <v>5</v>
      </c>
      <c r="H4658" s="29" t="str">
        <f t="shared" si="510"/>
        <v>Cuma</v>
      </c>
    </row>
    <row r="4659" spans="1:8" ht="10.5" customHeight="1" x14ac:dyDescent="0.25">
      <c r="A4659" s="28">
        <v>46662</v>
      </c>
      <c r="B4659" s="29">
        <f t="shared" si="504"/>
        <v>2027</v>
      </c>
      <c r="C4659" s="29">
        <f t="shared" si="505"/>
        <v>10</v>
      </c>
      <c r="D4659" s="29" t="str">
        <f t="shared" si="506"/>
        <v>Ekim</v>
      </c>
      <c r="E4659" s="29">
        <f t="shared" si="507"/>
        <v>4</v>
      </c>
      <c r="F4659" s="29">
        <f t="shared" si="508"/>
        <v>40</v>
      </c>
      <c r="G4659" s="29">
        <f t="shared" si="509"/>
        <v>6</v>
      </c>
      <c r="H4659" s="29" t="str">
        <f t="shared" si="510"/>
        <v>Cumartesi</v>
      </c>
    </row>
    <row r="4660" spans="1:8" ht="10.5" customHeight="1" x14ac:dyDescent="0.25">
      <c r="A4660" s="28">
        <v>46663</v>
      </c>
      <c r="B4660" s="29">
        <f t="shared" si="504"/>
        <v>2027</v>
      </c>
      <c r="C4660" s="29">
        <f t="shared" si="505"/>
        <v>10</v>
      </c>
      <c r="D4660" s="29" t="str">
        <f t="shared" si="506"/>
        <v>Ekim</v>
      </c>
      <c r="E4660" s="29">
        <f t="shared" si="507"/>
        <v>4</v>
      </c>
      <c r="F4660" s="29">
        <f t="shared" si="508"/>
        <v>40</v>
      </c>
      <c r="G4660" s="29">
        <f t="shared" si="509"/>
        <v>7</v>
      </c>
      <c r="H4660" s="29" t="str">
        <f t="shared" si="510"/>
        <v>Pazar</v>
      </c>
    </row>
    <row r="4661" spans="1:8" ht="10.5" customHeight="1" x14ac:dyDescent="0.25">
      <c r="A4661" s="28">
        <v>46664</v>
      </c>
      <c r="B4661" s="29">
        <f t="shared" si="504"/>
        <v>2027</v>
      </c>
      <c r="C4661" s="29">
        <f t="shared" si="505"/>
        <v>10</v>
      </c>
      <c r="D4661" s="29" t="str">
        <f t="shared" si="506"/>
        <v>Ekim</v>
      </c>
      <c r="E4661" s="29">
        <f t="shared" si="507"/>
        <v>4</v>
      </c>
      <c r="F4661" s="29">
        <f t="shared" si="508"/>
        <v>41</v>
      </c>
      <c r="G4661" s="29">
        <f t="shared" si="509"/>
        <v>1</v>
      </c>
      <c r="H4661" s="29" t="str">
        <f t="shared" si="510"/>
        <v>Pazartesi</v>
      </c>
    </row>
    <row r="4662" spans="1:8" ht="10.5" customHeight="1" x14ac:dyDescent="0.25">
      <c r="A4662" s="28">
        <v>46665</v>
      </c>
      <c r="B4662" s="29">
        <f t="shared" si="504"/>
        <v>2027</v>
      </c>
      <c r="C4662" s="29">
        <f t="shared" si="505"/>
        <v>10</v>
      </c>
      <c r="D4662" s="29" t="str">
        <f t="shared" si="506"/>
        <v>Ekim</v>
      </c>
      <c r="E4662" s="29">
        <f t="shared" si="507"/>
        <v>4</v>
      </c>
      <c r="F4662" s="29">
        <f t="shared" si="508"/>
        <v>41</v>
      </c>
      <c r="G4662" s="29">
        <f t="shared" si="509"/>
        <v>2</v>
      </c>
      <c r="H4662" s="29" t="str">
        <f t="shared" si="510"/>
        <v>Salı</v>
      </c>
    </row>
    <row r="4663" spans="1:8" ht="10.5" customHeight="1" x14ac:dyDescent="0.25">
      <c r="A4663" s="28">
        <v>46666</v>
      </c>
      <c r="B4663" s="29">
        <f t="shared" si="504"/>
        <v>2027</v>
      </c>
      <c r="C4663" s="29">
        <f t="shared" si="505"/>
        <v>10</v>
      </c>
      <c r="D4663" s="29" t="str">
        <f t="shared" si="506"/>
        <v>Ekim</v>
      </c>
      <c r="E4663" s="29">
        <f t="shared" si="507"/>
        <v>4</v>
      </c>
      <c r="F4663" s="29">
        <f t="shared" si="508"/>
        <v>41</v>
      </c>
      <c r="G4663" s="29">
        <f t="shared" si="509"/>
        <v>3</v>
      </c>
      <c r="H4663" s="29" t="str">
        <f t="shared" si="510"/>
        <v>Çarşamba</v>
      </c>
    </row>
    <row r="4664" spans="1:8" ht="10.5" customHeight="1" x14ac:dyDescent="0.25">
      <c r="A4664" s="28">
        <v>46667</v>
      </c>
      <c r="B4664" s="29">
        <f t="shared" si="504"/>
        <v>2027</v>
      </c>
      <c r="C4664" s="29">
        <f t="shared" si="505"/>
        <v>10</v>
      </c>
      <c r="D4664" s="29" t="str">
        <f t="shared" si="506"/>
        <v>Ekim</v>
      </c>
      <c r="E4664" s="29">
        <f t="shared" si="507"/>
        <v>4</v>
      </c>
      <c r="F4664" s="29">
        <f t="shared" si="508"/>
        <v>41</v>
      </c>
      <c r="G4664" s="29">
        <f t="shared" si="509"/>
        <v>4</v>
      </c>
      <c r="H4664" s="29" t="str">
        <f t="shared" si="510"/>
        <v>Perşembe</v>
      </c>
    </row>
    <row r="4665" spans="1:8" ht="10.5" customHeight="1" x14ac:dyDescent="0.25">
      <c r="A4665" s="28">
        <v>46668</v>
      </c>
      <c r="B4665" s="29">
        <f t="shared" si="504"/>
        <v>2027</v>
      </c>
      <c r="C4665" s="29">
        <f t="shared" si="505"/>
        <v>10</v>
      </c>
      <c r="D4665" s="29" t="str">
        <f t="shared" si="506"/>
        <v>Ekim</v>
      </c>
      <c r="E4665" s="29">
        <f t="shared" si="507"/>
        <v>4</v>
      </c>
      <c r="F4665" s="29">
        <f t="shared" si="508"/>
        <v>41</v>
      </c>
      <c r="G4665" s="29">
        <f t="shared" si="509"/>
        <v>5</v>
      </c>
      <c r="H4665" s="29" t="str">
        <f t="shared" si="510"/>
        <v>Cuma</v>
      </c>
    </row>
    <row r="4666" spans="1:8" ht="10.5" customHeight="1" x14ac:dyDescent="0.25">
      <c r="A4666" s="28">
        <v>46669</v>
      </c>
      <c r="B4666" s="29">
        <f t="shared" si="504"/>
        <v>2027</v>
      </c>
      <c r="C4666" s="29">
        <f t="shared" si="505"/>
        <v>10</v>
      </c>
      <c r="D4666" s="29" t="str">
        <f t="shared" si="506"/>
        <v>Ekim</v>
      </c>
      <c r="E4666" s="29">
        <f t="shared" si="507"/>
        <v>4</v>
      </c>
      <c r="F4666" s="29">
        <f t="shared" si="508"/>
        <v>41</v>
      </c>
      <c r="G4666" s="29">
        <f t="shared" si="509"/>
        <v>6</v>
      </c>
      <c r="H4666" s="29" t="str">
        <f t="shared" si="510"/>
        <v>Cumartesi</v>
      </c>
    </row>
    <row r="4667" spans="1:8" ht="10.5" customHeight="1" x14ac:dyDescent="0.25">
      <c r="A4667" s="28">
        <v>46670</v>
      </c>
      <c r="B4667" s="29">
        <f t="shared" si="504"/>
        <v>2027</v>
      </c>
      <c r="C4667" s="29">
        <f t="shared" si="505"/>
        <v>10</v>
      </c>
      <c r="D4667" s="29" t="str">
        <f t="shared" si="506"/>
        <v>Ekim</v>
      </c>
      <c r="E4667" s="29">
        <f t="shared" si="507"/>
        <v>4</v>
      </c>
      <c r="F4667" s="29">
        <f t="shared" si="508"/>
        <v>41</v>
      </c>
      <c r="G4667" s="29">
        <f t="shared" si="509"/>
        <v>7</v>
      </c>
      <c r="H4667" s="29" t="str">
        <f t="shared" si="510"/>
        <v>Pazar</v>
      </c>
    </row>
    <row r="4668" spans="1:8" ht="10.5" customHeight="1" x14ac:dyDescent="0.25">
      <c r="A4668" s="28">
        <v>46671</v>
      </c>
      <c r="B4668" s="29">
        <f t="shared" si="504"/>
        <v>2027</v>
      </c>
      <c r="C4668" s="29">
        <f t="shared" si="505"/>
        <v>10</v>
      </c>
      <c r="D4668" s="29" t="str">
        <f t="shared" si="506"/>
        <v>Ekim</v>
      </c>
      <c r="E4668" s="29">
        <f t="shared" si="507"/>
        <v>4</v>
      </c>
      <c r="F4668" s="29">
        <f t="shared" si="508"/>
        <v>42</v>
      </c>
      <c r="G4668" s="29">
        <f t="shared" si="509"/>
        <v>1</v>
      </c>
      <c r="H4668" s="29" t="str">
        <f t="shared" si="510"/>
        <v>Pazartesi</v>
      </c>
    </row>
    <row r="4669" spans="1:8" ht="10.5" customHeight="1" x14ac:dyDescent="0.25">
      <c r="A4669" s="28">
        <v>46672</v>
      </c>
      <c r="B4669" s="29">
        <f t="shared" si="504"/>
        <v>2027</v>
      </c>
      <c r="C4669" s="29">
        <f t="shared" si="505"/>
        <v>10</v>
      </c>
      <c r="D4669" s="29" t="str">
        <f t="shared" si="506"/>
        <v>Ekim</v>
      </c>
      <c r="E4669" s="29">
        <f t="shared" si="507"/>
        <v>4</v>
      </c>
      <c r="F4669" s="29">
        <f t="shared" si="508"/>
        <v>42</v>
      </c>
      <c r="G4669" s="29">
        <f t="shared" si="509"/>
        <v>2</v>
      </c>
      <c r="H4669" s="29" t="str">
        <f t="shared" si="510"/>
        <v>Salı</v>
      </c>
    </row>
    <row r="4670" spans="1:8" ht="10.5" customHeight="1" x14ac:dyDescent="0.25">
      <c r="A4670" s="28">
        <v>46673</v>
      </c>
      <c r="B4670" s="29">
        <f t="shared" si="504"/>
        <v>2027</v>
      </c>
      <c r="C4670" s="29">
        <f t="shared" si="505"/>
        <v>10</v>
      </c>
      <c r="D4670" s="29" t="str">
        <f t="shared" si="506"/>
        <v>Ekim</v>
      </c>
      <c r="E4670" s="29">
        <f t="shared" si="507"/>
        <v>4</v>
      </c>
      <c r="F4670" s="29">
        <f t="shared" si="508"/>
        <v>42</v>
      </c>
      <c r="G4670" s="29">
        <f t="shared" si="509"/>
        <v>3</v>
      </c>
      <c r="H4670" s="29" t="str">
        <f t="shared" si="510"/>
        <v>Çarşamba</v>
      </c>
    </row>
    <row r="4671" spans="1:8" ht="10.5" customHeight="1" x14ac:dyDescent="0.25">
      <c r="A4671" s="28">
        <v>46674</v>
      </c>
      <c r="B4671" s="29">
        <f t="shared" si="504"/>
        <v>2027</v>
      </c>
      <c r="C4671" s="29">
        <f t="shared" si="505"/>
        <v>10</v>
      </c>
      <c r="D4671" s="29" t="str">
        <f t="shared" si="506"/>
        <v>Ekim</v>
      </c>
      <c r="E4671" s="29">
        <f t="shared" si="507"/>
        <v>4</v>
      </c>
      <c r="F4671" s="29">
        <f t="shared" si="508"/>
        <v>42</v>
      </c>
      <c r="G4671" s="29">
        <f t="shared" si="509"/>
        <v>4</v>
      </c>
      <c r="H4671" s="29" t="str">
        <f t="shared" si="510"/>
        <v>Perşembe</v>
      </c>
    </row>
    <row r="4672" spans="1:8" ht="10.5" customHeight="1" x14ac:dyDescent="0.25">
      <c r="A4672" s="28">
        <v>46675</v>
      </c>
      <c r="B4672" s="29">
        <f t="shared" si="504"/>
        <v>2027</v>
      </c>
      <c r="C4672" s="29">
        <f t="shared" si="505"/>
        <v>10</v>
      </c>
      <c r="D4672" s="29" t="str">
        <f t="shared" si="506"/>
        <v>Ekim</v>
      </c>
      <c r="E4672" s="29">
        <f t="shared" si="507"/>
        <v>4</v>
      </c>
      <c r="F4672" s="29">
        <f t="shared" si="508"/>
        <v>42</v>
      </c>
      <c r="G4672" s="29">
        <f t="shared" si="509"/>
        <v>5</v>
      </c>
      <c r="H4672" s="29" t="str">
        <f t="shared" si="510"/>
        <v>Cuma</v>
      </c>
    </row>
    <row r="4673" spans="1:8" ht="10.5" customHeight="1" x14ac:dyDescent="0.25">
      <c r="A4673" s="28">
        <v>46676</v>
      </c>
      <c r="B4673" s="29">
        <f t="shared" si="504"/>
        <v>2027</v>
      </c>
      <c r="C4673" s="29">
        <f t="shared" si="505"/>
        <v>10</v>
      </c>
      <c r="D4673" s="29" t="str">
        <f t="shared" si="506"/>
        <v>Ekim</v>
      </c>
      <c r="E4673" s="29">
        <f t="shared" si="507"/>
        <v>4</v>
      </c>
      <c r="F4673" s="29">
        <f t="shared" si="508"/>
        <v>42</v>
      </c>
      <c r="G4673" s="29">
        <f t="shared" si="509"/>
        <v>6</v>
      </c>
      <c r="H4673" s="29" t="str">
        <f t="shared" si="510"/>
        <v>Cumartesi</v>
      </c>
    </row>
    <row r="4674" spans="1:8" ht="10.5" customHeight="1" x14ac:dyDescent="0.25">
      <c r="A4674" s="28">
        <v>46677</v>
      </c>
      <c r="B4674" s="29">
        <f t="shared" ref="B4674:B4737" si="511">IF(A4674="","",YEAR(A4674))</f>
        <v>2027</v>
      </c>
      <c r="C4674" s="29">
        <f t="shared" ref="C4674:C4737" si="512">IF(A4674="","",MONTH(A4674))</f>
        <v>10</v>
      </c>
      <c r="D4674" s="29" t="str">
        <f t="shared" ref="D4674:D4737" si="513">IF(A4674="","",CHOOSE(MONTH(A4674),"Ocak","Şubat","Mart","Nisan","Mayıs","Haziran","Temmuz","Ağustos","Eylül","Ekim","Kasım","Aralık"))</f>
        <v>Ekim</v>
      </c>
      <c r="E4674" s="29">
        <f t="shared" ref="E4674:E4737" si="514">IF(A4674="","",ROUNDUP(MONTH(A4674)/3,0))</f>
        <v>4</v>
      </c>
      <c r="F4674" s="29">
        <f t="shared" ref="F4674:F4737" si="515">IF(A4674="","",WEEKNUM(A4674,2))</f>
        <v>42</v>
      </c>
      <c r="G4674" s="29">
        <f t="shared" ref="G4674:G4737" si="516">IF(A4674="","",WEEKDAY(A4674,2))</f>
        <v>7</v>
      </c>
      <c r="H4674" s="29" t="str">
        <f t="shared" ref="H4674:H4737" si="517">IF(A4674="","",CHOOSE(WEEKDAY(A4674,2),"Pazartesi","Salı","Çarşamba","Perşembe","Cuma","Cumartesi","Pazar"))</f>
        <v>Pazar</v>
      </c>
    </row>
    <row r="4675" spans="1:8" ht="10.5" customHeight="1" x14ac:dyDescent="0.25">
      <c r="A4675" s="28">
        <v>46678</v>
      </c>
      <c r="B4675" s="29">
        <f t="shared" si="511"/>
        <v>2027</v>
      </c>
      <c r="C4675" s="29">
        <f t="shared" si="512"/>
        <v>10</v>
      </c>
      <c r="D4675" s="29" t="str">
        <f t="shared" si="513"/>
        <v>Ekim</v>
      </c>
      <c r="E4675" s="29">
        <f t="shared" si="514"/>
        <v>4</v>
      </c>
      <c r="F4675" s="29">
        <f t="shared" si="515"/>
        <v>43</v>
      </c>
      <c r="G4675" s="29">
        <f t="shared" si="516"/>
        <v>1</v>
      </c>
      <c r="H4675" s="29" t="str">
        <f t="shared" si="517"/>
        <v>Pazartesi</v>
      </c>
    </row>
    <row r="4676" spans="1:8" ht="10.5" customHeight="1" x14ac:dyDescent="0.25">
      <c r="A4676" s="28">
        <v>46679</v>
      </c>
      <c r="B4676" s="29">
        <f t="shared" si="511"/>
        <v>2027</v>
      </c>
      <c r="C4676" s="29">
        <f t="shared" si="512"/>
        <v>10</v>
      </c>
      <c r="D4676" s="29" t="str">
        <f t="shared" si="513"/>
        <v>Ekim</v>
      </c>
      <c r="E4676" s="29">
        <f t="shared" si="514"/>
        <v>4</v>
      </c>
      <c r="F4676" s="29">
        <f t="shared" si="515"/>
        <v>43</v>
      </c>
      <c r="G4676" s="29">
        <f t="shared" si="516"/>
        <v>2</v>
      </c>
      <c r="H4676" s="29" t="str">
        <f t="shared" si="517"/>
        <v>Salı</v>
      </c>
    </row>
    <row r="4677" spans="1:8" ht="10.5" customHeight="1" x14ac:dyDescent="0.25">
      <c r="A4677" s="28">
        <v>46680</v>
      </c>
      <c r="B4677" s="29">
        <f t="shared" si="511"/>
        <v>2027</v>
      </c>
      <c r="C4677" s="29">
        <f t="shared" si="512"/>
        <v>10</v>
      </c>
      <c r="D4677" s="29" t="str">
        <f t="shared" si="513"/>
        <v>Ekim</v>
      </c>
      <c r="E4677" s="29">
        <f t="shared" si="514"/>
        <v>4</v>
      </c>
      <c r="F4677" s="29">
        <f t="shared" si="515"/>
        <v>43</v>
      </c>
      <c r="G4677" s="29">
        <f t="shared" si="516"/>
        <v>3</v>
      </c>
      <c r="H4677" s="29" t="str">
        <f t="shared" si="517"/>
        <v>Çarşamba</v>
      </c>
    </row>
    <row r="4678" spans="1:8" ht="10.5" customHeight="1" x14ac:dyDescent="0.25">
      <c r="A4678" s="28">
        <v>46681</v>
      </c>
      <c r="B4678" s="29">
        <f t="shared" si="511"/>
        <v>2027</v>
      </c>
      <c r="C4678" s="29">
        <f t="shared" si="512"/>
        <v>10</v>
      </c>
      <c r="D4678" s="29" t="str">
        <f t="shared" si="513"/>
        <v>Ekim</v>
      </c>
      <c r="E4678" s="29">
        <f t="shared" si="514"/>
        <v>4</v>
      </c>
      <c r="F4678" s="29">
        <f t="shared" si="515"/>
        <v>43</v>
      </c>
      <c r="G4678" s="29">
        <f t="shared" si="516"/>
        <v>4</v>
      </c>
      <c r="H4678" s="29" t="str">
        <f t="shared" si="517"/>
        <v>Perşembe</v>
      </c>
    </row>
    <row r="4679" spans="1:8" ht="10.5" customHeight="1" x14ac:dyDescent="0.25">
      <c r="A4679" s="28">
        <v>46682</v>
      </c>
      <c r="B4679" s="29">
        <f t="shared" si="511"/>
        <v>2027</v>
      </c>
      <c r="C4679" s="29">
        <f t="shared" si="512"/>
        <v>10</v>
      </c>
      <c r="D4679" s="29" t="str">
        <f t="shared" si="513"/>
        <v>Ekim</v>
      </c>
      <c r="E4679" s="29">
        <f t="shared" si="514"/>
        <v>4</v>
      </c>
      <c r="F4679" s="29">
        <f t="shared" si="515"/>
        <v>43</v>
      </c>
      <c r="G4679" s="29">
        <f t="shared" si="516"/>
        <v>5</v>
      </c>
      <c r="H4679" s="29" t="str">
        <f t="shared" si="517"/>
        <v>Cuma</v>
      </c>
    </row>
    <row r="4680" spans="1:8" ht="10.5" customHeight="1" x14ac:dyDescent="0.25">
      <c r="A4680" s="28">
        <v>46683</v>
      </c>
      <c r="B4680" s="29">
        <f t="shared" si="511"/>
        <v>2027</v>
      </c>
      <c r="C4680" s="29">
        <f t="shared" si="512"/>
        <v>10</v>
      </c>
      <c r="D4680" s="29" t="str">
        <f t="shared" si="513"/>
        <v>Ekim</v>
      </c>
      <c r="E4680" s="29">
        <f t="shared" si="514"/>
        <v>4</v>
      </c>
      <c r="F4680" s="29">
        <f t="shared" si="515"/>
        <v>43</v>
      </c>
      <c r="G4680" s="29">
        <f t="shared" si="516"/>
        <v>6</v>
      </c>
      <c r="H4680" s="29" t="str">
        <f t="shared" si="517"/>
        <v>Cumartesi</v>
      </c>
    </row>
    <row r="4681" spans="1:8" ht="10.5" customHeight="1" x14ac:dyDescent="0.25">
      <c r="A4681" s="28">
        <v>46684</v>
      </c>
      <c r="B4681" s="29">
        <f t="shared" si="511"/>
        <v>2027</v>
      </c>
      <c r="C4681" s="29">
        <f t="shared" si="512"/>
        <v>10</v>
      </c>
      <c r="D4681" s="29" t="str">
        <f t="shared" si="513"/>
        <v>Ekim</v>
      </c>
      <c r="E4681" s="29">
        <f t="shared" si="514"/>
        <v>4</v>
      </c>
      <c r="F4681" s="29">
        <f t="shared" si="515"/>
        <v>43</v>
      </c>
      <c r="G4681" s="29">
        <f t="shared" si="516"/>
        <v>7</v>
      </c>
      <c r="H4681" s="29" t="str">
        <f t="shared" si="517"/>
        <v>Pazar</v>
      </c>
    </row>
    <row r="4682" spans="1:8" ht="10.5" customHeight="1" x14ac:dyDescent="0.25">
      <c r="A4682" s="28">
        <v>46685</v>
      </c>
      <c r="B4682" s="29">
        <f t="shared" si="511"/>
        <v>2027</v>
      </c>
      <c r="C4682" s="29">
        <f t="shared" si="512"/>
        <v>10</v>
      </c>
      <c r="D4682" s="29" t="str">
        <f t="shared" si="513"/>
        <v>Ekim</v>
      </c>
      <c r="E4682" s="29">
        <f t="shared" si="514"/>
        <v>4</v>
      </c>
      <c r="F4682" s="29">
        <f t="shared" si="515"/>
        <v>44</v>
      </c>
      <c r="G4682" s="29">
        <f t="shared" si="516"/>
        <v>1</v>
      </c>
      <c r="H4682" s="29" t="str">
        <f t="shared" si="517"/>
        <v>Pazartesi</v>
      </c>
    </row>
    <row r="4683" spans="1:8" ht="10.5" customHeight="1" x14ac:dyDescent="0.25">
      <c r="A4683" s="28">
        <v>46686</v>
      </c>
      <c r="B4683" s="29">
        <f t="shared" si="511"/>
        <v>2027</v>
      </c>
      <c r="C4683" s="29">
        <f t="shared" si="512"/>
        <v>10</v>
      </c>
      <c r="D4683" s="29" t="str">
        <f t="shared" si="513"/>
        <v>Ekim</v>
      </c>
      <c r="E4683" s="29">
        <f t="shared" si="514"/>
        <v>4</v>
      </c>
      <c r="F4683" s="29">
        <f t="shared" si="515"/>
        <v>44</v>
      </c>
      <c r="G4683" s="29">
        <f t="shared" si="516"/>
        <v>2</v>
      </c>
      <c r="H4683" s="29" t="str">
        <f t="shared" si="517"/>
        <v>Salı</v>
      </c>
    </row>
    <row r="4684" spans="1:8" ht="10.5" customHeight="1" x14ac:dyDescent="0.25">
      <c r="A4684" s="28">
        <v>46687</v>
      </c>
      <c r="B4684" s="29">
        <f t="shared" si="511"/>
        <v>2027</v>
      </c>
      <c r="C4684" s="29">
        <f t="shared" si="512"/>
        <v>10</v>
      </c>
      <c r="D4684" s="29" t="str">
        <f t="shared" si="513"/>
        <v>Ekim</v>
      </c>
      <c r="E4684" s="29">
        <f t="shared" si="514"/>
        <v>4</v>
      </c>
      <c r="F4684" s="29">
        <f t="shared" si="515"/>
        <v>44</v>
      </c>
      <c r="G4684" s="29">
        <f t="shared" si="516"/>
        <v>3</v>
      </c>
      <c r="H4684" s="29" t="str">
        <f t="shared" si="517"/>
        <v>Çarşamba</v>
      </c>
    </row>
    <row r="4685" spans="1:8" ht="10.5" customHeight="1" x14ac:dyDescent="0.25">
      <c r="A4685" s="28">
        <v>46688</v>
      </c>
      <c r="B4685" s="29">
        <f t="shared" si="511"/>
        <v>2027</v>
      </c>
      <c r="C4685" s="29">
        <f t="shared" si="512"/>
        <v>10</v>
      </c>
      <c r="D4685" s="29" t="str">
        <f t="shared" si="513"/>
        <v>Ekim</v>
      </c>
      <c r="E4685" s="29">
        <f t="shared" si="514"/>
        <v>4</v>
      </c>
      <c r="F4685" s="29">
        <f t="shared" si="515"/>
        <v>44</v>
      </c>
      <c r="G4685" s="29">
        <f t="shared" si="516"/>
        <v>4</v>
      </c>
      <c r="H4685" s="29" t="str">
        <f t="shared" si="517"/>
        <v>Perşembe</v>
      </c>
    </row>
    <row r="4686" spans="1:8" ht="10.5" customHeight="1" x14ac:dyDescent="0.25">
      <c r="A4686" s="28">
        <v>46689</v>
      </c>
      <c r="B4686" s="29">
        <f t="shared" si="511"/>
        <v>2027</v>
      </c>
      <c r="C4686" s="29">
        <f t="shared" si="512"/>
        <v>10</v>
      </c>
      <c r="D4686" s="29" t="str">
        <f t="shared" si="513"/>
        <v>Ekim</v>
      </c>
      <c r="E4686" s="29">
        <f t="shared" si="514"/>
        <v>4</v>
      </c>
      <c r="F4686" s="29">
        <f t="shared" si="515"/>
        <v>44</v>
      </c>
      <c r="G4686" s="29">
        <f t="shared" si="516"/>
        <v>5</v>
      </c>
      <c r="H4686" s="29" t="str">
        <f t="shared" si="517"/>
        <v>Cuma</v>
      </c>
    </row>
    <row r="4687" spans="1:8" ht="10.5" customHeight="1" x14ac:dyDescent="0.25">
      <c r="A4687" s="28">
        <v>46690</v>
      </c>
      <c r="B4687" s="29">
        <f t="shared" si="511"/>
        <v>2027</v>
      </c>
      <c r="C4687" s="29">
        <f t="shared" si="512"/>
        <v>10</v>
      </c>
      <c r="D4687" s="29" t="str">
        <f t="shared" si="513"/>
        <v>Ekim</v>
      </c>
      <c r="E4687" s="29">
        <f t="shared" si="514"/>
        <v>4</v>
      </c>
      <c r="F4687" s="29">
        <f t="shared" si="515"/>
        <v>44</v>
      </c>
      <c r="G4687" s="29">
        <f t="shared" si="516"/>
        <v>6</v>
      </c>
      <c r="H4687" s="29" t="str">
        <f t="shared" si="517"/>
        <v>Cumartesi</v>
      </c>
    </row>
    <row r="4688" spans="1:8" ht="10.5" customHeight="1" x14ac:dyDescent="0.25">
      <c r="A4688" s="28">
        <v>46691</v>
      </c>
      <c r="B4688" s="29">
        <f t="shared" si="511"/>
        <v>2027</v>
      </c>
      <c r="C4688" s="29">
        <f t="shared" si="512"/>
        <v>10</v>
      </c>
      <c r="D4688" s="29" t="str">
        <f t="shared" si="513"/>
        <v>Ekim</v>
      </c>
      <c r="E4688" s="29">
        <f t="shared" si="514"/>
        <v>4</v>
      </c>
      <c r="F4688" s="29">
        <f t="shared" si="515"/>
        <v>44</v>
      </c>
      <c r="G4688" s="29">
        <f t="shared" si="516"/>
        <v>7</v>
      </c>
      <c r="H4688" s="29" t="str">
        <f t="shared" si="517"/>
        <v>Pazar</v>
      </c>
    </row>
    <row r="4689" spans="1:8" ht="10.5" customHeight="1" x14ac:dyDescent="0.25">
      <c r="A4689" s="28">
        <v>46692</v>
      </c>
      <c r="B4689" s="29">
        <f t="shared" si="511"/>
        <v>2027</v>
      </c>
      <c r="C4689" s="29">
        <f t="shared" si="512"/>
        <v>11</v>
      </c>
      <c r="D4689" s="29" t="str">
        <f t="shared" si="513"/>
        <v>Kasım</v>
      </c>
      <c r="E4689" s="29">
        <f t="shared" si="514"/>
        <v>4</v>
      </c>
      <c r="F4689" s="29">
        <f t="shared" si="515"/>
        <v>45</v>
      </c>
      <c r="G4689" s="29">
        <f t="shared" si="516"/>
        <v>1</v>
      </c>
      <c r="H4689" s="29" t="str">
        <f t="shared" si="517"/>
        <v>Pazartesi</v>
      </c>
    </row>
    <row r="4690" spans="1:8" ht="10.5" customHeight="1" x14ac:dyDescent="0.25">
      <c r="A4690" s="28">
        <v>46693</v>
      </c>
      <c r="B4690" s="29">
        <f t="shared" si="511"/>
        <v>2027</v>
      </c>
      <c r="C4690" s="29">
        <f t="shared" si="512"/>
        <v>11</v>
      </c>
      <c r="D4690" s="29" t="str">
        <f t="shared" si="513"/>
        <v>Kasım</v>
      </c>
      <c r="E4690" s="29">
        <f t="shared" si="514"/>
        <v>4</v>
      </c>
      <c r="F4690" s="29">
        <f t="shared" si="515"/>
        <v>45</v>
      </c>
      <c r="G4690" s="29">
        <f t="shared" si="516"/>
        <v>2</v>
      </c>
      <c r="H4690" s="29" t="str">
        <f t="shared" si="517"/>
        <v>Salı</v>
      </c>
    </row>
    <row r="4691" spans="1:8" ht="10.5" customHeight="1" x14ac:dyDescent="0.25">
      <c r="A4691" s="28">
        <v>46694</v>
      </c>
      <c r="B4691" s="29">
        <f t="shared" si="511"/>
        <v>2027</v>
      </c>
      <c r="C4691" s="29">
        <f t="shared" si="512"/>
        <v>11</v>
      </c>
      <c r="D4691" s="29" t="str">
        <f t="shared" si="513"/>
        <v>Kasım</v>
      </c>
      <c r="E4691" s="29">
        <f t="shared" si="514"/>
        <v>4</v>
      </c>
      <c r="F4691" s="29">
        <f t="shared" si="515"/>
        <v>45</v>
      </c>
      <c r="G4691" s="29">
        <f t="shared" si="516"/>
        <v>3</v>
      </c>
      <c r="H4691" s="29" t="str">
        <f t="shared" si="517"/>
        <v>Çarşamba</v>
      </c>
    </row>
    <row r="4692" spans="1:8" ht="10.5" customHeight="1" x14ac:dyDescent="0.25">
      <c r="A4692" s="28">
        <v>46695</v>
      </c>
      <c r="B4692" s="29">
        <f t="shared" si="511"/>
        <v>2027</v>
      </c>
      <c r="C4692" s="29">
        <f t="shared" si="512"/>
        <v>11</v>
      </c>
      <c r="D4692" s="29" t="str">
        <f t="shared" si="513"/>
        <v>Kasım</v>
      </c>
      <c r="E4692" s="29">
        <f t="shared" si="514"/>
        <v>4</v>
      </c>
      <c r="F4692" s="29">
        <f t="shared" si="515"/>
        <v>45</v>
      </c>
      <c r="G4692" s="29">
        <f t="shared" si="516"/>
        <v>4</v>
      </c>
      <c r="H4692" s="29" t="str">
        <f t="shared" si="517"/>
        <v>Perşembe</v>
      </c>
    </row>
    <row r="4693" spans="1:8" ht="10.5" customHeight="1" x14ac:dyDescent="0.25">
      <c r="A4693" s="28">
        <v>46696</v>
      </c>
      <c r="B4693" s="29">
        <f t="shared" si="511"/>
        <v>2027</v>
      </c>
      <c r="C4693" s="29">
        <f t="shared" si="512"/>
        <v>11</v>
      </c>
      <c r="D4693" s="29" t="str">
        <f t="shared" si="513"/>
        <v>Kasım</v>
      </c>
      <c r="E4693" s="29">
        <f t="shared" si="514"/>
        <v>4</v>
      </c>
      <c r="F4693" s="29">
        <f t="shared" si="515"/>
        <v>45</v>
      </c>
      <c r="G4693" s="29">
        <f t="shared" si="516"/>
        <v>5</v>
      </c>
      <c r="H4693" s="29" t="str">
        <f t="shared" si="517"/>
        <v>Cuma</v>
      </c>
    </row>
    <row r="4694" spans="1:8" ht="10.5" customHeight="1" x14ac:dyDescent="0.25">
      <c r="A4694" s="28">
        <v>46697</v>
      </c>
      <c r="B4694" s="29">
        <f t="shared" si="511"/>
        <v>2027</v>
      </c>
      <c r="C4694" s="29">
        <f t="shared" si="512"/>
        <v>11</v>
      </c>
      <c r="D4694" s="29" t="str">
        <f t="shared" si="513"/>
        <v>Kasım</v>
      </c>
      <c r="E4694" s="29">
        <f t="shared" si="514"/>
        <v>4</v>
      </c>
      <c r="F4694" s="29">
        <f t="shared" si="515"/>
        <v>45</v>
      </c>
      <c r="G4694" s="29">
        <f t="shared" si="516"/>
        <v>6</v>
      </c>
      <c r="H4694" s="29" t="str">
        <f t="shared" si="517"/>
        <v>Cumartesi</v>
      </c>
    </row>
    <row r="4695" spans="1:8" ht="10.5" customHeight="1" x14ac:dyDescent="0.25">
      <c r="A4695" s="28">
        <v>46698</v>
      </c>
      <c r="B4695" s="29">
        <f t="shared" si="511"/>
        <v>2027</v>
      </c>
      <c r="C4695" s="29">
        <f t="shared" si="512"/>
        <v>11</v>
      </c>
      <c r="D4695" s="29" t="str">
        <f t="shared" si="513"/>
        <v>Kasım</v>
      </c>
      <c r="E4695" s="29">
        <f t="shared" si="514"/>
        <v>4</v>
      </c>
      <c r="F4695" s="29">
        <f t="shared" si="515"/>
        <v>45</v>
      </c>
      <c r="G4695" s="29">
        <f t="shared" si="516"/>
        <v>7</v>
      </c>
      <c r="H4695" s="29" t="str">
        <f t="shared" si="517"/>
        <v>Pazar</v>
      </c>
    </row>
    <row r="4696" spans="1:8" ht="10.5" customHeight="1" x14ac:dyDescent="0.25">
      <c r="A4696" s="28">
        <v>46699</v>
      </c>
      <c r="B4696" s="29">
        <f t="shared" si="511"/>
        <v>2027</v>
      </c>
      <c r="C4696" s="29">
        <f t="shared" si="512"/>
        <v>11</v>
      </c>
      <c r="D4696" s="29" t="str">
        <f t="shared" si="513"/>
        <v>Kasım</v>
      </c>
      <c r="E4696" s="29">
        <f t="shared" si="514"/>
        <v>4</v>
      </c>
      <c r="F4696" s="29">
        <f t="shared" si="515"/>
        <v>46</v>
      </c>
      <c r="G4696" s="29">
        <f t="shared" si="516"/>
        <v>1</v>
      </c>
      <c r="H4696" s="29" t="str">
        <f t="shared" si="517"/>
        <v>Pazartesi</v>
      </c>
    </row>
    <row r="4697" spans="1:8" ht="10.5" customHeight="1" x14ac:dyDescent="0.25">
      <c r="A4697" s="28">
        <v>46700</v>
      </c>
      <c r="B4697" s="29">
        <f t="shared" si="511"/>
        <v>2027</v>
      </c>
      <c r="C4697" s="29">
        <f t="shared" si="512"/>
        <v>11</v>
      </c>
      <c r="D4697" s="29" t="str">
        <f t="shared" si="513"/>
        <v>Kasım</v>
      </c>
      <c r="E4697" s="29">
        <f t="shared" si="514"/>
        <v>4</v>
      </c>
      <c r="F4697" s="29">
        <f t="shared" si="515"/>
        <v>46</v>
      </c>
      <c r="G4697" s="29">
        <f t="shared" si="516"/>
        <v>2</v>
      </c>
      <c r="H4697" s="29" t="str">
        <f t="shared" si="517"/>
        <v>Salı</v>
      </c>
    </row>
    <row r="4698" spans="1:8" ht="10.5" customHeight="1" x14ac:dyDescent="0.25">
      <c r="A4698" s="28">
        <v>46701</v>
      </c>
      <c r="B4698" s="29">
        <f t="shared" si="511"/>
        <v>2027</v>
      </c>
      <c r="C4698" s="29">
        <f t="shared" si="512"/>
        <v>11</v>
      </c>
      <c r="D4698" s="29" t="str">
        <f t="shared" si="513"/>
        <v>Kasım</v>
      </c>
      <c r="E4698" s="29">
        <f t="shared" si="514"/>
        <v>4</v>
      </c>
      <c r="F4698" s="29">
        <f t="shared" si="515"/>
        <v>46</v>
      </c>
      <c r="G4698" s="29">
        <f t="shared" si="516"/>
        <v>3</v>
      </c>
      <c r="H4698" s="29" t="str">
        <f t="shared" si="517"/>
        <v>Çarşamba</v>
      </c>
    </row>
    <row r="4699" spans="1:8" ht="10.5" customHeight="1" x14ac:dyDescent="0.25">
      <c r="A4699" s="28">
        <v>46702</v>
      </c>
      <c r="B4699" s="29">
        <f t="shared" si="511"/>
        <v>2027</v>
      </c>
      <c r="C4699" s="29">
        <f t="shared" si="512"/>
        <v>11</v>
      </c>
      <c r="D4699" s="29" t="str">
        <f t="shared" si="513"/>
        <v>Kasım</v>
      </c>
      <c r="E4699" s="29">
        <f t="shared" si="514"/>
        <v>4</v>
      </c>
      <c r="F4699" s="29">
        <f t="shared" si="515"/>
        <v>46</v>
      </c>
      <c r="G4699" s="29">
        <f t="shared" si="516"/>
        <v>4</v>
      </c>
      <c r="H4699" s="29" t="str">
        <f t="shared" si="517"/>
        <v>Perşembe</v>
      </c>
    </row>
    <row r="4700" spans="1:8" ht="10.5" customHeight="1" x14ac:dyDescent="0.25">
      <c r="A4700" s="28">
        <v>46703</v>
      </c>
      <c r="B4700" s="29">
        <f t="shared" si="511"/>
        <v>2027</v>
      </c>
      <c r="C4700" s="29">
        <f t="shared" si="512"/>
        <v>11</v>
      </c>
      <c r="D4700" s="29" t="str">
        <f t="shared" si="513"/>
        <v>Kasım</v>
      </c>
      <c r="E4700" s="29">
        <f t="shared" si="514"/>
        <v>4</v>
      </c>
      <c r="F4700" s="29">
        <f t="shared" si="515"/>
        <v>46</v>
      </c>
      <c r="G4700" s="29">
        <f t="shared" si="516"/>
        <v>5</v>
      </c>
      <c r="H4700" s="29" t="str">
        <f t="shared" si="517"/>
        <v>Cuma</v>
      </c>
    </row>
    <row r="4701" spans="1:8" ht="10.5" customHeight="1" x14ac:dyDescent="0.25">
      <c r="A4701" s="28">
        <v>46704</v>
      </c>
      <c r="B4701" s="29">
        <f t="shared" si="511"/>
        <v>2027</v>
      </c>
      <c r="C4701" s="29">
        <f t="shared" si="512"/>
        <v>11</v>
      </c>
      <c r="D4701" s="29" t="str">
        <f t="shared" si="513"/>
        <v>Kasım</v>
      </c>
      <c r="E4701" s="29">
        <f t="shared" si="514"/>
        <v>4</v>
      </c>
      <c r="F4701" s="29">
        <f t="shared" si="515"/>
        <v>46</v>
      </c>
      <c r="G4701" s="29">
        <f t="shared" si="516"/>
        <v>6</v>
      </c>
      <c r="H4701" s="29" t="str">
        <f t="shared" si="517"/>
        <v>Cumartesi</v>
      </c>
    </row>
    <row r="4702" spans="1:8" ht="10.5" customHeight="1" x14ac:dyDescent="0.25">
      <c r="A4702" s="28">
        <v>46705</v>
      </c>
      <c r="B4702" s="29">
        <f t="shared" si="511"/>
        <v>2027</v>
      </c>
      <c r="C4702" s="29">
        <f t="shared" si="512"/>
        <v>11</v>
      </c>
      <c r="D4702" s="29" t="str">
        <f t="shared" si="513"/>
        <v>Kasım</v>
      </c>
      <c r="E4702" s="29">
        <f t="shared" si="514"/>
        <v>4</v>
      </c>
      <c r="F4702" s="29">
        <f t="shared" si="515"/>
        <v>46</v>
      </c>
      <c r="G4702" s="29">
        <f t="shared" si="516"/>
        <v>7</v>
      </c>
      <c r="H4702" s="29" t="str">
        <f t="shared" si="517"/>
        <v>Pazar</v>
      </c>
    </row>
    <row r="4703" spans="1:8" ht="10.5" customHeight="1" x14ac:dyDescent="0.25">
      <c r="A4703" s="28">
        <v>46706</v>
      </c>
      <c r="B4703" s="29">
        <f t="shared" si="511"/>
        <v>2027</v>
      </c>
      <c r="C4703" s="29">
        <f t="shared" si="512"/>
        <v>11</v>
      </c>
      <c r="D4703" s="29" t="str">
        <f t="shared" si="513"/>
        <v>Kasım</v>
      </c>
      <c r="E4703" s="29">
        <f t="shared" si="514"/>
        <v>4</v>
      </c>
      <c r="F4703" s="29">
        <f t="shared" si="515"/>
        <v>47</v>
      </c>
      <c r="G4703" s="29">
        <f t="shared" si="516"/>
        <v>1</v>
      </c>
      <c r="H4703" s="29" t="str">
        <f t="shared" si="517"/>
        <v>Pazartesi</v>
      </c>
    </row>
    <row r="4704" spans="1:8" ht="10.5" customHeight="1" x14ac:dyDescent="0.25">
      <c r="A4704" s="28">
        <v>46707</v>
      </c>
      <c r="B4704" s="29">
        <f t="shared" si="511"/>
        <v>2027</v>
      </c>
      <c r="C4704" s="29">
        <f t="shared" si="512"/>
        <v>11</v>
      </c>
      <c r="D4704" s="29" t="str">
        <f t="shared" si="513"/>
        <v>Kasım</v>
      </c>
      <c r="E4704" s="29">
        <f t="shared" si="514"/>
        <v>4</v>
      </c>
      <c r="F4704" s="29">
        <f t="shared" si="515"/>
        <v>47</v>
      </c>
      <c r="G4704" s="29">
        <f t="shared" si="516"/>
        <v>2</v>
      </c>
      <c r="H4704" s="29" t="str">
        <f t="shared" si="517"/>
        <v>Salı</v>
      </c>
    </row>
    <row r="4705" spans="1:8" ht="10.5" customHeight="1" x14ac:dyDescent="0.25">
      <c r="A4705" s="28">
        <v>46708</v>
      </c>
      <c r="B4705" s="29">
        <f t="shared" si="511"/>
        <v>2027</v>
      </c>
      <c r="C4705" s="29">
        <f t="shared" si="512"/>
        <v>11</v>
      </c>
      <c r="D4705" s="29" t="str">
        <f t="shared" si="513"/>
        <v>Kasım</v>
      </c>
      <c r="E4705" s="29">
        <f t="shared" si="514"/>
        <v>4</v>
      </c>
      <c r="F4705" s="29">
        <f t="shared" si="515"/>
        <v>47</v>
      </c>
      <c r="G4705" s="29">
        <f t="shared" si="516"/>
        <v>3</v>
      </c>
      <c r="H4705" s="29" t="str">
        <f t="shared" si="517"/>
        <v>Çarşamba</v>
      </c>
    </row>
    <row r="4706" spans="1:8" ht="10.5" customHeight="1" x14ac:dyDescent="0.25">
      <c r="A4706" s="28">
        <v>46709</v>
      </c>
      <c r="B4706" s="29">
        <f t="shared" si="511"/>
        <v>2027</v>
      </c>
      <c r="C4706" s="29">
        <f t="shared" si="512"/>
        <v>11</v>
      </c>
      <c r="D4706" s="29" t="str">
        <f t="shared" si="513"/>
        <v>Kasım</v>
      </c>
      <c r="E4706" s="29">
        <f t="shared" si="514"/>
        <v>4</v>
      </c>
      <c r="F4706" s="29">
        <f t="shared" si="515"/>
        <v>47</v>
      </c>
      <c r="G4706" s="29">
        <f t="shared" si="516"/>
        <v>4</v>
      </c>
      <c r="H4706" s="29" t="str">
        <f t="shared" si="517"/>
        <v>Perşembe</v>
      </c>
    </row>
    <row r="4707" spans="1:8" ht="10.5" customHeight="1" x14ac:dyDescent="0.25">
      <c r="A4707" s="28">
        <v>46710</v>
      </c>
      <c r="B4707" s="29">
        <f t="shared" si="511"/>
        <v>2027</v>
      </c>
      <c r="C4707" s="29">
        <f t="shared" si="512"/>
        <v>11</v>
      </c>
      <c r="D4707" s="29" t="str">
        <f t="shared" si="513"/>
        <v>Kasım</v>
      </c>
      <c r="E4707" s="29">
        <f t="shared" si="514"/>
        <v>4</v>
      </c>
      <c r="F4707" s="29">
        <f t="shared" si="515"/>
        <v>47</v>
      </c>
      <c r="G4707" s="29">
        <f t="shared" si="516"/>
        <v>5</v>
      </c>
      <c r="H4707" s="29" t="str">
        <f t="shared" si="517"/>
        <v>Cuma</v>
      </c>
    </row>
    <row r="4708" spans="1:8" ht="10.5" customHeight="1" x14ac:dyDescent="0.25">
      <c r="A4708" s="28">
        <v>46711</v>
      </c>
      <c r="B4708" s="29">
        <f t="shared" si="511"/>
        <v>2027</v>
      </c>
      <c r="C4708" s="29">
        <f t="shared" si="512"/>
        <v>11</v>
      </c>
      <c r="D4708" s="29" t="str">
        <f t="shared" si="513"/>
        <v>Kasım</v>
      </c>
      <c r="E4708" s="29">
        <f t="shared" si="514"/>
        <v>4</v>
      </c>
      <c r="F4708" s="29">
        <f t="shared" si="515"/>
        <v>47</v>
      </c>
      <c r="G4708" s="29">
        <f t="shared" si="516"/>
        <v>6</v>
      </c>
      <c r="H4708" s="29" t="str">
        <f t="shared" si="517"/>
        <v>Cumartesi</v>
      </c>
    </row>
    <row r="4709" spans="1:8" ht="10.5" customHeight="1" x14ac:dyDescent="0.25">
      <c r="A4709" s="28">
        <v>46712</v>
      </c>
      <c r="B4709" s="29">
        <f t="shared" si="511"/>
        <v>2027</v>
      </c>
      <c r="C4709" s="29">
        <f t="shared" si="512"/>
        <v>11</v>
      </c>
      <c r="D4709" s="29" t="str">
        <f t="shared" si="513"/>
        <v>Kasım</v>
      </c>
      <c r="E4709" s="29">
        <f t="shared" si="514"/>
        <v>4</v>
      </c>
      <c r="F4709" s="29">
        <f t="shared" si="515"/>
        <v>47</v>
      </c>
      <c r="G4709" s="29">
        <f t="shared" si="516"/>
        <v>7</v>
      </c>
      <c r="H4709" s="29" t="str">
        <f t="shared" si="517"/>
        <v>Pazar</v>
      </c>
    </row>
    <row r="4710" spans="1:8" ht="10.5" customHeight="1" x14ac:dyDescent="0.25">
      <c r="A4710" s="28">
        <v>46713</v>
      </c>
      <c r="B4710" s="29">
        <f t="shared" si="511"/>
        <v>2027</v>
      </c>
      <c r="C4710" s="29">
        <f t="shared" si="512"/>
        <v>11</v>
      </c>
      <c r="D4710" s="29" t="str">
        <f t="shared" si="513"/>
        <v>Kasım</v>
      </c>
      <c r="E4710" s="29">
        <f t="shared" si="514"/>
        <v>4</v>
      </c>
      <c r="F4710" s="29">
        <f t="shared" si="515"/>
        <v>48</v>
      </c>
      <c r="G4710" s="29">
        <f t="shared" si="516"/>
        <v>1</v>
      </c>
      <c r="H4710" s="29" t="str">
        <f t="shared" si="517"/>
        <v>Pazartesi</v>
      </c>
    </row>
    <row r="4711" spans="1:8" ht="10.5" customHeight="1" x14ac:dyDescent="0.25">
      <c r="A4711" s="28">
        <v>46714</v>
      </c>
      <c r="B4711" s="29">
        <f t="shared" si="511"/>
        <v>2027</v>
      </c>
      <c r="C4711" s="29">
        <f t="shared" si="512"/>
        <v>11</v>
      </c>
      <c r="D4711" s="29" t="str">
        <f t="shared" si="513"/>
        <v>Kasım</v>
      </c>
      <c r="E4711" s="29">
        <f t="shared" si="514"/>
        <v>4</v>
      </c>
      <c r="F4711" s="29">
        <f t="shared" si="515"/>
        <v>48</v>
      </c>
      <c r="G4711" s="29">
        <f t="shared" si="516"/>
        <v>2</v>
      </c>
      <c r="H4711" s="29" t="str">
        <f t="shared" si="517"/>
        <v>Salı</v>
      </c>
    </row>
    <row r="4712" spans="1:8" ht="10.5" customHeight="1" x14ac:dyDescent="0.25">
      <c r="A4712" s="28">
        <v>46715</v>
      </c>
      <c r="B4712" s="29">
        <f t="shared" si="511"/>
        <v>2027</v>
      </c>
      <c r="C4712" s="29">
        <f t="shared" si="512"/>
        <v>11</v>
      </c>
      <c r="D4712" s="29" t="str">
        <f t="shared" si="513"/>
        <v>Kasım</v>
      </c>
      <c r="E4712" s="29">
        <f t="shared" si="514"/>
        <v>4</v>
      </c>
      <c r="F4712" s="29">
        <f t="shared" si="515"/>
        <v>48</v>
      </c>
      <c r="G4712" s="29">
        <f t="shared" si="516"/>
        <v>3</v>
      </c>
      <c r="H4712" s="29" t="str">
        <f t="shared" si="517"/>
        <v>Çarşamba</v>
      </c>
    </row>
    <row r="4713" spans="1:8" ht="10.5" customHeight="1" x14ac:dyDescent="0.25">
      <c r="A4713" s="28">
        <v>46716</v>
      </c>
      <c r="B4713" s="29">
        <f t="shared" si="511"/>
        <v>2027</v>
      </c>
      <c r="C4713" s="29">
        <f t="shared" si="512"/>
        <v>11</v>
      </c>
      <c r="D4713" s="29" t="str">
        <f t="shared" si="513"/>
        <v>Kasım</v>
      </c>
      <c r="E4713" s="29">
        <f t="shared" si="514"/>
        <v>4</v>
      </c>
      <c r="F4713" s="29">
        <f t="shared" si="515"/>
        <v>48</v>
      </c>
      <c r="G4713" s="29">
        <f t="shared" si="516"/>
        <v>4</v>
      </c>
      <c r="H4713" s="29" t="str">
        <f t="shared" si="517"/>
        <v>Perşembe</v>
      </c>
    </row>
    <row r="4714" spans="1:8" ht="10.5" customHeight="1" x14ac:dyDescent="0.25">
      <c r="A4714" s="28">
        <v>46717</v>
      </c>
      <c r="B4714" s="29">
        <f t="shared" si="511"/>
        <v>2027</v>
      </c>
      <c r="C4714" s="29">
        <f t="shared" si="512"/>
        <v>11</v>
      </c>
      <c r="D4714" s="29" t="str">
        <f t="shared" si="513"/>
        <v>Kasım</v>
      </c>
      <c r="E4714" s="29">
        <f t="shared" si="514"/>
        <v>4</v>
      </c>
      <c r="F4714" s="29">
        <f t="shared" si="515"/>
        <v>48</v>
      </c>
      <c r="G4714" s="29">
        <f t="shared" si="516"/>
        <v>5</v>
      </c>
      <c r="H4714" s="29" t="str">
        <f t="shared" si="517"/>
        <v>Cuma</v>
      </c>
    </row>
    <row r="4715" spans="1:8" ht="10.5" customHeight="1" x14ac:dyDescent="0.25">
      <c r="A4715" s="28">
        <v>46718</v>
      </c>
      <c r="B4715" s="29">
        <f t="shared" si="511"/>
        <v>2027</v>
      </c>
      <c r="C4715" s="29">
        <f t="shared" si="512"/>
        <v>11</v>
      </c>
      <c r="D4715" s="29" t="str">
        <f t="shared" si="513"/>
        <v>Kasım</v>
      </c>
      <c r="E4715" s="29">
        <f t="shared" si="514"/>
        <v>4</v>
      </c>
      <c r="F4715" s="29">
        <f t="shared" si="515"/>
        <v>48</v>
      </c>
      <c r="G4715" s="29">
        <f t="shared" si="516"/>
        <v>6</v>
      </c>
      <c r="H4715" s="29" t="str">
        <f t="shared" si="517"/>
        <v>Cumartesi</v>
      </c>
    </row>
    <row r="4716" spans="1:8" ht="10.5" customHeight="1" x14ac:dyDescent="0.25">
      <c r="A4716" s="28">
        <v>46719</v>
      </c>
      <c r="B4716" s="29">
        <f t="shared" si="511"/>
        <v>2027</v>
      </c>
      <c r="C4716" s="29">
        <f t="shared" si="512"/>
        <v>11</v>
      </c>
      <c r="D4716" s="29" t="str">
        <f t="shared" si="513"/>
        <v>Kasım</v>
      </c>
      <c r="E4716" s="29">
        <f t="shared" si="514"/>
        <v>4</v>
      </c>
      <c r="F4716" s="29">
        <f t="shared" si="515"/>
        <v>48</v>
      </c>
      <c r="G4716" s="29">
        <f t="shared" si="516"/>
        <v>7</v>
      </c>
      <c r="H4716" s="29" t="str">
        <f t="shared" si="517"/>
        <v>Pazar</v>
      </c>
    </row>
    <row r="4717" spans="1:8" ht="10.5" customHeight="1" x14ac:dyDescent="0.25">
      <c r="A4717" s="28">
        <v>46720</v>
      </c>
      <c r="B4717" s="29">
        <f t="shared" si="511"/>
        <v>2027</v>
      </c>
      <c r="C4717" s="29">
        <f t="shared" si="512"/>
        <v>11</v>
      </c>
      <c r="D4717" s="29" t="str">
        <f t="shared" si="513"/>
        <v>Kasım</v>
      </c>
      <c r="E4717" s="29">
        <f t="shared" si="514"/>
        <v>4</v>
      </c>
      <c r="F4717" s="29">
        <f t="shared" si="515"/>
        <v>49</v>
      </c>
      <c r="G4717" s="29">
        <f t="shared" si="516"/>
        <v>1</v>
      </c>
      <c r="H4717" s="29" t="str">
        <f t="shared" si="517"/>
        <v>Pazartesi</v>
      </c>
    </row>
    <row r="4718" spans="1:8" ht="10.5" customHeight="1" x14ac:dyDescent="0.25">
      <c r="A4718" s="28">
        <v>46721</v>
      </c>
      <c r="B4718" s="29">
        <f t="shared" si="511"/>
        <v>2027</v>
      </c>
      <c r="C4718" s="29">
        <f t="shared" si="512"/>
        <v>11</v>
      </c>
      <c r="D4718" s="29" t="str">
        <f t="shared" si="513"/>
        <v>Kasım</v>
      </c>
      <c r="E4718" s="29">
        <f t="shared" si="514"/>
        <v>4</v>
      </c>
      <c r="F4718" s="29">
        <f t="shared" si="515"/>
        <v>49</v>
      </c>
      <c r="G4718" s="29">
        <f t="shared" si="516"/>
        <v>2</v>
      </c>
      <c r="H4718" s="29" t="str">
        <f t="shared" si="517"/>
        <v>Salı</v>
      </c>
    </row>
    <row r="4719" spans="1:8" ht="10.5" customHeight="1" x14ac:dyDescent="0.25">
      <c r="A4719" s="28">
        <v>46722</v>
      </c>
      <c r="B4719" s="29">
        <f t="shared" si="511"/>
        <v>2027</v>
      </c>
      <c r="C4719" s="29">
        <f t="shared" si="512"/>
        <v>12</v>
      </c>
      <c r="D4719" s="29" t="str">
        <f t="shared" si="513"/>
        <v>Aralık</v>
      </c>
      <c r="E4719" s="29">
        <f t="shared" si="514"/>
        <v>4</v>
      </c>
      <c r="F4719" s="29">
        <f t="shared" si="515"/>
        <v>49</v>
      </c>
      <c r="G4719" s="29">
        <f t="shared" si="516"/>
        <v>3</v>
      </c>
      <c r="H4719" s="29" t="str">
        <f t="shared" si="517"/>
        <v>Çarşamba</v>
      </c>
    </row>
    <row r="4720" spans="1:8" ht="10.5" customHeight="1" x14ac:dyDescent="0.25">
      <c r="A4720" s="28">
        <v>46723</v>
      </c>
      <c r="B4720" s="29">
        <f t="shared" si="511"/>
        <v>2027</v>
      </c>
      <c r="C4720" s="29">
        <f t="shared" si="512"/>
        <v>12</v>
      </c>
      <c r="D4720" s="29" t="str">
        <f t="shared" si="513"/>
        <v>Aralık</v>
      </c>
      <c r="E4720" s="29">
        <f t="shared" si="514"/>
        <v>4</v>
      </c>
      <c r="F4720" s="29">
        <f t="shared" si="515"/>
        <v>49</v>
      </c>
      <c r="G4720" s="29">
        <f t="shared" si="516"/>
        <v>4</v>
      </c>
      <c r="H4720" s="29" t="str">
        <f t="shared" si="517"/>
        <v>Perşembe</v>
      </c>
    </row>
    <row r="4721" spans="1:8" ht="10.5" customHeight="1" x14ac:dyDescent="0.25">
      <c r="A4721" s="28">
        <v>46724</v>
      </c>
      <c r="B4721" s="29">
        <f t="shared" si="511"/>
        <v>2027</v>
      </c>
      <c r="C4721" s="29">
        <f t="shared" si="512"/>
        <v>12</v>
      </c>
      <c r="D4721" s="29" t="str">
        <f t="shared" si="513"/>
        <v>Aralık</v>
      </c>
      <c r="E4721" s="29">
        <f t="shared" si="514"/>
        <v>4</v>
      </c>
      <c r="F4721" s="29">
        <f t="shared" si="515"/>
        <v>49</v>
      </c>
      <c r="G4721" s="29">
        <f t="shared" si="516"/>
        <v>5</v>
      </c>
      <c r="H4721" s="29" t="str">
        <f t="shared" si="517"/>
        <v>Cuma</v>
      </c>
    </row>
    <row r="4722" spans="1:8" ht="10.5" customHeight="1" x14ac:dyDescent="0.25">
      <c r="A4722" s="28">
        <v>46725</v>
      </c>
      <c r="B4722" s="29">
        <f t="shared" si="511"/>
        <v>2027</v>
      </c>
      <c r="C4722" s="29">
        <f t="shared" si="512"/>
        <v>12</v>
      </c>
      <c r="D4722" s="29" t="str">
        <f t="shared" si="513"/>
        <v>Aralık</v>
      </c>
      <c r="E4722" s="29">
        <f t="shared" si="514"/>
        <v>4</v>
      </c>
      <c r="F4722" s="29">
        <f t="shared" si="515"/>
        <v>49</v>
      </c>
      <c r="G4722" s="29">
        <f t="shared" si="516"/>
        <v>6</v>
      </c>
      <c r="H4722" s="29" t="str">
        <f t="shared" si="517"/>
        <v>Cumartesi</v>
      </c>
    </row>
    <row r="4723" spans="1:8" ht="10.5" customHeight="1" x14ac:dyDescent="0.25">
      <c r="A4723" s="28">
        <v>46726</v>
      </c>
      <c r="B4723" s="29">
        <f t="shared" si="511"/>
        <v>2027</v>
      </c>
      <c r="C4723" s="29">
        <f t="shared" si="512"/>
        <v>12</v>
      </c>
      <c r="D4723" s="29" t="str">
        <f t="shared" si="513"/>
        <v>Aralık</v>
      </c>
      <c r="E4723" s="29">
        <f t="shared" si="514"/>
        <v>4</v>
      </c>
      <c r="F4723" s="29">
        <f t="shared" si="515"/>
        <v>49</v>
      </c>
      <c r="G4723" s="29">
        <f t="shared" si="516"/>
        <v>7</v>
      </c>
      <c r="H4723" s="29" t="str">
        <f t="shared" si="517"/>
        <v>Pazar</v>
      </c>
    </row>
    <row r="4724" spans="1:8" ht="10.5" customHeight="1" x14ac:dyDescent="0.25">
      <c r="A4724" s="28">
        <v>46727</v>
      </c>
      <c r="B4724" s="29">
        <f t="shared" si="511"/>
        <v>2027</v>
      </c>
      <c r="C4724" s="29">
        <f t="shared" si="512"/>
        <v>12</v>
      </c>
      <c r="D4724" s="29" t="str">
        <f t="shared" si="513"/>
        <v>Aralık</v>
      </c>
      <c r="E4724" s="29">
        <f t="shared" si="514"/>
        <v>4</v>
      </c>
      <c r="F4724" s="29">
        <f t="shared" si="515"/>
        <v>50</v>
      </c>
      <c r="G4724" s="29">
        <f t="shared" si="516"/>
        <v>1</v>
      </c>
      <c r="H4724" s="29" t="str">
        <f t="shared" si="517"/>
        <v>Pazartesi</v>
      </c>
    </row>
    <row r="4725" spans="1:8" ht="10.5" customHeight="1" x14ac:dyDescent="0.25">
      <c r="A4725" s="28">
        <v>46728</v>
      </c>
      <c r="B4725" s="29">
        <f t="shared" si="511"/>
        <v>2027</v>
      </c>
      <c r="C4725" s="29">
        <f t="shared" si="512"/>
        <v>12</v>
      </c>
      <c r="D4725" s="29" t="str">
        <f t="shared" si="513"/>
        <v>Aralık</v>
      </c>
      <c r="E4725" s="29">
        <f t="shared" si="514"/>
        <v>4</v>
      </c>
      <c r="F4725" s="29">
        <f t="shared" si="515"/>
        <v>50</v>
      </c>
      <c r="G4725" s="29">
        <f t="shared" si="516"/>
        <v>2</v>
      </c>
      <c r="H4725" s="29" t="str">
        <f t="shared" si="517"/>
        <v>Salı</v>
      </c>
    </row>
    <row r="4726" spans="1:8" ht="10.5" customHeight="1" x14ac:dyDescent="0.25">
      <c r="A4726" s="28">
        <v>46729</v>
      </c>
      <c r="B4726" s="29">
        <f t="shared" si="511"/>
        <v>2027</v>
      </c>
      <c r="C4726" s="29">
        <f t="shared" si="512"/>
        <v>12</v>
      </c>
      <c r="D4726" s="29" t="str">
        <f t="shared" si="513"/>
        <v>Aralık</v>
      </c>
      <c r="E4726" s="29">
        <f t="shared" si="514"/>
        <v>4</v>
      </c>
      <c r="F4726" s="29">
        <f t="shared" si="515"/>
        <v>50</v>
      </c>
      <c r="G4726" s="29">
        <f t="shared" si="516"/>
        <v>3</v>
      </c>
      <c r="H4726" s="29" t="str">
        <f t="shared" si="517"/>
        <v>Çarşamba</v>
      </c>
    </row>
    <row r="4727" spans="1:8" ht="10.5" customHeight="1" x14ac:dyDescent="0.25">
      <c r="A4727" s="28">
        <v>46730</v>
      </c>
      <c r="B4727" s="29">
        <f t="shared" si="511"/>
        <v>2027</v>
      </c>
      <c r="C4727" s="29">
        <f t="shared" si="512"/>
        <v>12</v>
      </c>
      <c r="D4727" s="29" t="str">
        <f t="shared" si="513"/>
        <v>Aralık</v>
      </c>
      <c r="E4727" s="29">
        <f t="shared" si="514"/>
        <v>4</v>
      </c>
      <c r="F4727" s="29">
        <f t="shared" si="515"/>
        <v>50</v>
      </c>
      <c r="G4727" s="29">
        <f t="shared" si="516"/>
        <v>4</v>
      </c>
      <c r="H4727" s="29" t="str">
        <f t="shared" si="517"/>
        <v>Perşembe</v>
      </c>
    </row>
    <row r="4728" spans="1:8" ht="10.5" customHeight="1" x14ac:dyDescent="0.25">
      <c r="A4728" s="28">
        <v>46731</v>
      </c>
      <c r="B4728" s="29">
        <f t="shared" si="511"/>
        <v>2027</v>
      </c>
      <c r="C4728" s="29">
        <f t="shared" si="512"/>
        <v>12</v>
      </c>
      <c r="D4728" s="29" t="str">
        <f t="shared" si="513"/>
        <v>Aralık</v>
      </c>
      <c r="E4728" s="29">
        <f t="shared" si="514"/>
        <v>4</v>
      </c>
      <c r="F4728" s="29">
        <f t="shared" si="515"/>
        <v>50</v>
      </c>
      <c r="G4728" s="29">
        <f t="shared" si="516"/>
        <v>5</v>
      </c>
      <c r="H4728" s="29" t="str">
        <f t="shared" si="517"/>
        <v>Cuma</v>
      </c>
    </row>
    <row r="4729" spans="1:8" ht="10.5" customHeight="1" x14ac:dyDescent="0.25">
      <c r="A4729" s="28">
        <v>46732</v>
      </c>
      <c r="B4729" s="29">
        <f t="shared" si="511"/>
        <v>2027</v>
      </c>
      <c r="C4729" s="29">
        <f t="shared" si="512"/>
        <v>12</v>
      </c>
      <c r="D4729" s="29" t="str">
        <f t="shared" si="513"/>
        <v>Aralık</v>
      </c>
      <c r="E4729" s="29">
        <f t="shared" si="514"/>
        <v>4</v>
      </c>
      <c r="F4729" s="29">
        <f t="shared" si="515"/>
        <v>50</v>
      </c>
      <c r="G4729" s="29">
        <f t="shared" si="516"/>
        <v>6</v>
      </c>
      <c r="H4729" s="29" t="str">
        <f t="shared" si="517"/>
        <v>Cumartesi</v>
      </c>
    </row>
    <row r="4730" spans="1:8" ht="10.5" customHeight="1" x14ac:dyDescent="0.25">
      <c r="A4730" s="28">
        <v>46733</v>
      </c>
      <c r="B4730" s="29">
        <f t="shared" si="511"/>
        <v>2027</v>
      </c>
      <c r="C4730" s="29">
        <f t="shared" si="512"/>
        <v>12</v>
      </c>
      <c r="D4730" s="29" t="str">
        <f t="shared" si="513"/>
        <v>Aralık</v>
      </c>
      <c r="E4730" s="29">
        <f t="shared" si="514"/>
        <v>4</v>
      </c>
      <c r="F4730" s="29">
        <f t="shared" si="515"/>
        <v>50</v>
      </c>
      <c r="G4730" s="29">
        <f t="shared" si="516"/>
        <v>7</v>
      </c>
      <c r="H4730" s="29" t="str">
        <f t="shared" si="517"/>
        <v>Pazar</v>
      </c>
    </row>
    <row r="4731" spans="1:8" ht="10.5" customHeight="1" x14ac:dyDescent="0.25">
      <c r="A4731" s="28">
        <v>46734</v>
      </c>
      <c r="B4731" s="29">
        <f t="shared" si="511"/>
        <v>2027</v>
      </c>
      <c r="C4731" s="29">
        <f t="shared" si="512"/>
        <v>12</v>
      </c>
      <c r="D4731" s="29" t="str">
        <f t="shared" si="513"/>
        <v>Aralık</v>
      </c>
      <c r="E4731" s="29">
        <f t="shared" si="514"/>
        <v>4</v>
      </c>
      <c r="F4731" s="29">
        <f t="shared" si="515"/>
        <v>51</v>
      </c>
      <c r="G4731" s="29">
        <f t="shared" si="516"/>
        <v>1</v>
      </c>
      <c r="H4731" s="29" t="str">
        <f t="shared" si="517"/>
        <v>Pazartesi</v>
      </c>
    </row>
    <row r="4732" spans="1:8" ht="10.5" customHeight="1" x14ac:dyDescent="0.25">
      <c r="A4732" s="28">
        <v>46735</v>
      </c>
      <c r="B4732" s="29">
        <f t="shared" si="511"/>
        <v>2027</v>
      </c>
      <c r="C4732" s="29">
        <f t="shared" si="512"/>
        <v>12</v>
      </c>
      <c r="D4732" s="29" t="str">
        <f t="shared" si="513"/>
        <v>Aralık</v>
      </c>
      <c r="E4732" s="29">
        <f t="shared" si="514"/>
        <v>4</v>
      </c>
      <c r="F4732" s="29">
        <f t="shared" si="515"/>
        <v>51</v>
      </c>
      <c r="G4732" s="29">
        <f t="shared" si="516"/>
        <v>2</v>
      </c>
      <c r="H4732" s="29" t="str">
        <f t="shared" si="517"/>
        <v>Salı</v>
      </c>
    </row>
    <row r="4733" spans="1:8" ht="10.5" customHeight="1" x14ac:dyDescent="0.25">
      <c r="A4733" s="28">
        <v>46736</v>
      </c>
      <c r="B4733" s="29">
        <f t="shared" si="511"/>
        <v>2027</v>
      </c>
      <c r="C4733" s="29">
        <f t="shared" si="512"/>
        <v>12</v>
      </c>
      <c r="D4733" s="29" t="str">
        <f t="shared" si="513"/>
        <v>Aralık</v>
      </c>
      <c r="E4733" s="29">
        <f t="shared" si="514"/>
        <v>4</v>
      </c>
      <c r="F4733" s="29">
        <f t="shared" si="515"/>
        <v>51</v>
      </c>
      <c r="G4733" s="29">
        <f t="shared" si="516"/>
        <v>3</v>
      </c>
      <c r="H4733" s="29" t="str">
        <f t="shared" si="517"/>
        <v>Çarşamba</v>
      </c>
    </row>
    <row r="4734" spans="1:8" ht="10.5" customHeight="1" x14ac:dyDescent="0.25">
      <c r="A4734" s="28">
        <v>46737</v>
      </c>
      <c r="B4734" s="29">
        <f t="shared" si="511"/>
        <v>2027</v>
      </c>
      <c r="C4734" s="29">
        <f t="shared" si="512"/>
        <v>12</v>
      </c>
      <c r="D4734" s="29" t="str">
        <f t="shared" si="513"/>
        <v>Aralık</v>
      </c>
      <c r="E4734" s="29">
        <f t="shared" si="514"/>
        <v>4</v>
      </c>
      <c r="F4734" s="29">
        <f t="shared" si="515"/>
        <v>51</v>
      </c>
      <c r="G4734" s="29">
        <f t="shared" si="516"/>
        <v>4</v>
      </c>
      <c r="H4734" s="29" t="str">
        <f t="shared" si="517"/>
        <v>Perşembe</v>
      </c>
    </row>
    <row r="4735" spans="1:8" ht="10.5" customHeight="1" x14ac:dyDescent="0.25">
      <c r="A4735" s="28">
        <v>46738</v>
      </c>
      <c r="B4735" s="29">
        <f t="shared" si="511"/>
        <v>2027</v>
      </c>
      <c r="C4735" s="29">
        <f t="shared" si="512"/>
        <v>12</v>
      </c>
      <c r="D4735" s="29" t="str">
        <f t="shared" si="513"/>
        <v>Aralık</v>
      </c>
      <c r="E4735" s="29">
        <f t="shared" si="514"/>
        <v>4</v>
      </c>
      <c r="F4735" s="29">
        <f t="shared" si="515"/>
        <v>51</v>
      </c>
      <c r="G4735" s="29">
        <f t="shared" si="516"/>
        <v>5</v>
      </c>
      <c r="H4735" s="29" t="str">
        <f t="shared" si="517"/>
        <v>Cuma</v>
      </c>
    </row>
    <row r="4736" spans="1:8" ht="10.5" customHeight="1" x14ac:dyDescent="0.25">
      <c r="A4736" s="28">
        <v>46739</v>
      </c>
      <c r="B4736" s="29">
        <f t="shared" si="511"/>
        <v>2027</v>
      </c>
      <c r="C4736" s="29">
        <f t="shared" si="512"/>
        <v>12</v>
      </c>
      <c r="D4736" s="29" t="str">
        <f t="shared" si="513"/>
        <v>Aralık</v>
      </c>
      <c r="E4736" s="29">
        <f t="shared" si="514"/>
        <v>4</v>
      </c>
      <c r="F4736" s="29">
        <f t="shared" si="515"/>
        <v>51</v>
      </c>
      <c r="G4736" s="29">
        <f t="shared" si="516"/>
        <v>6</v>
      </c>
      <c r="H4736" s="29" t="str">
        <f t="shared" si="517"/>
        <v>Cumartesi</v>
      </c>
    </row>
    <row r="4737" spans="1:8" ht="10.5" customHeight="1" x14ac:dyDescent="0.25">
      <c r="A4737" s="28">
        <v>46740</v>
      </c>
      <c r="B4737" s="29">
        <f t="shared" si="511"/>
        <v>2027</v>
      </c>
      <c r="C4737" s="29">
        <f t="shared" si="512"/>
        <v>12</v>
      </c>
      <c r="D4737" s="29" t="str">
        <f t="shared" si="513"/>
        <v>Aralık</v>
      </c>
      <c r="E4737" s="29">
        <f t="shared" si="514"/>
        <v>4</v>
      </c>
      <c r="F4737" s="29">
        <f t="shared" si="515"/>
        <v>51</v>
      </c>
      <c r="G4737" s="29">
        <f t="shared" si="516"/>
        <v>7</v>
      </c>
      <c r="H4737" s="29" t="str">
        <f t="shared" si="517"/>
        <v>Pazar</v>
      </c>
    </row>
    <row r="4738" spans="1:8" ht="10.5" customHeight="1" x14ac:dyDescent="0.25">
      <c r="A4738" s="28">
        <v>46741</v>
      </c>
      <c r="B4738" s="29">
        <f t="shared" ref="B4738:B4801" si="518">IF(A4738="","",YEAR(A4738))</f>
        <v>2027</v>
      </c>
      <c r="C4738" s="29">
        <f t="shared" ref="C4738:C4801" si="519">IF(A4738="","",MONTH(A4738))</f>
        <v>12</v>
      </c>
      <c r="D4738" s="29" t="str">
        <f t="shared" ref="D4738:D4801" si="520">IF(A4738="","",CHOOSE(MONTH(A4738),"Ocak","Şubat","Mart","Nisan","Mayıs","Haziran","Temmuz","Ağustos","Eylül","Ekim","Kasım","Aralık"))</f>
        <v>Aralık</v>
      </c>
      <c r="E4738" s="29">
        <f t="shared" ref="E4738:E4801" si="521">IF(A4738="","",ROUNDUP(MONTH(A4738)/3,0))</f>
        <v>4</v>
      </c>
      <c r="F4738" s="29">
        <f t="shared" ref="F4738:F4801" si="522">IF(A4738="","",WEEKNUM(A4738,2))</f>
        <v>52</v>
      </c>
      <c r="G4738" s="29">
        <f t="shared" ref="G4738:G4801" si="523">IF(A4738="","",WEEKDAY(A4738,2))</f>
        <v>1</v>
      </c>
      <c r="H4738" s="29" t="str">
        <f t="shared" ref="H4738:H4801" si="524">IF(A4738="","",CHOOSE(WEEKDAY(A4738,2),"Pazartesi","Salı","Çarşamba","Perşembe","Cuma","Cumartesi","Pazar"))</f>
        <v>Pazartesi</v>
      </c>
    </row>
    <row r="4739" spans="1:8" ht="10.5" customHeight="1" x14ac:dyDescent="0.25">
      <c r="A4739" s="28">
        <v>46742</v>
      </c>
      <c r="B4739" s="29">
        <f t="shared" si="518"/>
        <v>2027</v>
      </c>
      <c r="C4739" s="29">
        <f t="shared" si="519"/>
        <v>12</v>
      </c>
      <c r="D4739" s="29" t="str">
        <f t="shared" si="520"/>
        <v>Aralık</v>
      </c>
      <c r="E4739" s="29">
        <f t="shared" si="521"/>
        <v>4</v>
      </c>
      <c r="F4739" s="29">
        <f t="shared" si="522"/>
        <v>52</v>
      </c>
      <c r="G4739" s="29">
        <f t="shared" si="523"/>
        <v>2</v>
      </c>
      <c r="H4739" s="29" t="str">
        <f t="shared" si="524"/>
        <v>Salı</v>
      </c>
    </row>
    <row r="4740" spans="1:8" ht="10.5" customHeight="1" x14ac:dyDescent="0.25">
      <c r="A4740" s="28">
        <v>46743</v>
      </c>
      <c r="B4740" s="29">
        <f t="shared" si="518"/>
        <v>2027</v>
      </c>
      <c r="C4740" s="29">
        <f t="shared" si="519"/>
        <v>12</v>
      </c>
      <c r="D4740" s="29" t="str">
        <f t="shared" si="520"/>
        <v>Aralık</v>
      </c>
      <c r="E4740" s="29">
        <f t="shared" si="521"/>
        <v>4</v>
      </c>
      <c r="F4740" s="29">
        <f t="shared" si="522"/>
        <v>52</v>
      </c>
      <c r="G4740" s="29">
        <f t="shared" si="523"/>
        <v>3</v>
      </c>
      <c r="H4740" s="29" t="str">
        <f t="shared" si="524"/>
        <v>Çarşamba</v>
      </c>
    </row>
    <row r="4741" spans="1:8" ht="10.5" customHeight="1" x14ac:dyDescent="0.25">
      <c r="A4741" s="28">
        <v>46744</v>
      </c>
      <c r="B4741" s="29">
        <f t="shared" si="518"/>
        <v>2027</v>
      </c>
      <c r="C4741" s="29">
        <f t="shared" si="519"/>
        <v>12</v>
      </c>
      <c r="D4741" s="29" t="str">
        <f t="shared" si="520"/>
        <v>Aralık</v>
      </c>
      <c r="E4741" s="29">
        <f t="shared" si="521"/>
        <v>4</v>
      </c>
      <c r="F4741" s="29">
        <f t="shared" si="522"/>
        <v>52</v>
      </c>
      <c r="G4741" s="29">
        <f t="shared" si="523"/>
        <v>4</v>
      </c>
      <c r="H4741" s="29" t="str">
        <f t="shared" si="524"/>
        <v>Perşembe</v>
      </c>
    </row>
    <row r="4742" spans="1:8" ht="10.5" customHeight="1" x14ac:dyDescent="0.25">
      <c r="A4742" s="28">
        <v>46745</v>
      </c>
      <c r="B4742" s="29">
        <f t="shared" si="518"/>
        <v>2027</v>
      </c>
      <c r="C4742" s="29">
        <f t="shared" si="519"/>
        <v>12</v>
      </c>
      <c r="D4742" s="29" t="str">
        <f t="shared" si="520"/>
        <v>Aralık</v>
      </c>
      <c r="E4742" s="29">
        <f t="shared" si="521"/>
        <v>4</v>
      </c>
      <c r="F4742" s="29">
        <f t="shared" si="522"/>
        <v>52</v>
      </c>
      <c r="G4742" s="29">
        <f t="shared" si="523"/>
        <v>5</v>
      </c>
      <c r="H4742" s="29" t="str">
        <f t="shared" si="524"/>
        <v>Cuma</v>
      </c>
    </row>
    <row r="4743" spans="1:8" ht="10.5" customHeight="1" x14ac:dyDescent="0.25">
      <c r="A4743" s="28">
        <v>46746</v>
      </c>
      <c r="B4743" s="29">
        <f t="shared" si="518"/>
        <v>2027</v>
      </c>
      <c r="C4743" s="29">
        <f t="shared" si="519"/>
        <v>12</v>
      </c>
      <c r="D4743" s="29" t="str">
        <f t="shared" si="520"/>
        <v>Aralık</v>
      </c>
      <c r="E4743" s="29">
        <f t="shared" si="521"/>
        <v>4</v>
      </c>
      <c r="F4743" s="29">
        <f t="shared" si="522"/>
        <v>52</v>
      </c>
      <c r="G4743" s="29">
        <f t="shared" si="523"/>
        <v>6</v>
      </c>
      <c r="H4743" s="29" t="str">
        <f t="shared" si="524"/>
        <v>Cumartesi</v>
      </c>
    </row>
    <row r="4744" spans="1:8" ht="10.5" customHeight="1" x14ac:dyDescent="0.25">
      <c r="A4744" s="28">
        <v>46747</v>
      </c>
      <c r="B4744" s="29">
        <f t="shared" si="518"/>
        <v>2027</v>
      </c>
      <c r="C4744" s="29">
        <f t="shared" si="519"/>
        <v>12</v>
      </c>
      <c r="D4744" s="29" t="str">
        <f t="shared" si="520"/>
        <v>Aralık</v>
      </c>
      <c r="E4744" s="29">
        <f t="shared" si="521"/>
        <v>4</v>
      </c>
      <c r="F4744" s="29">
        <f t="shared" si="522"/>
        <v>52</v>
      </c>
      <c r="G4744" s="29">
        <f t="shared" si="523"/>
        <v>7</v>
      </c>
      <c r="H4744" s="29" t="str">
        <f t="shared" si="524"/>
        <v>Pazar</v>
      </c>
    </row>
    <row r="4745" spans="1:8" ht="10.5" customHeight="1" x14ac:dyDescent="0.25">
      <c r="A4745" s="28">
        <v>46748</v>
      </c>
      <c r="B4745" s="29">
        <f t="shared" si="518"/>
        <v>2027</v>
      </c>
      <c r="C4745" s="29">
        <f t="shared" si="519"/>
        <v>12</v>
      </c>
      <c r="D4745" s="29" t="str">
        <f t="shared" si="520"/>
        <v>Aralık</v>
      </c>
      <c r="E4745" s="29">
        <f t="shared" si="521"/>
        <v>4</v>
      </c>
      <c r="F4745" s="29">
        <f t="shared" si="522"/>
        <v>53</v>
      </c>
      <c r="G4745" s="29">
        <f t="shared" si="523"/>
        <v>1</v>
      </c>
      <c r="H4745" s="29" t="str">
        <f t="shared" si="524"/>
        <v>Pazartesi</v>
      </c>
    </row>
    <row r="4746" spans="1:8" ht="10.5" customHeight="1" x14ac:dyDescent="0.25">
      <c r="A4746" s="28">
        <v>46749</v>
      </c>
      <c r="B4746" s="29">
        <f t="shared" si="518"/>
        <v>2027</v>
      </c>
      <c r="C4746" s="29">
        <f t="shared" si="519"/>
        <v>12</v>
      </c>
      <c r="D4746" s="29" t="str">
        <f t="shared" si="520"/>
        <v>Aralık</v>
      </c>
      <c r="E4746" s="29">
        <f t="shared" si="521"/>
        <v>4</v>
      </c>
      <c r="F4746" s="29">
        <f t="shared" si="522"/>
        <v>53</v>
      </c>
      <c r="G4746" s="29">
        <f t="shared" si="523"/>
        <v>2</v>
      </c>
      <c r="H4746" s="29" t="str">
        <f t="shared" si="524"/>
        <v>Salı</v>
      </c>
    </row>
    <row r="4747" spans="1:8" ht="10.5" customHeight="1" x14ac:dyDescent="0.25">
      <c r="A4747" s="28">
        <v>46750</v>
      </c>
      <c r="B4747" s="29">
        <f t="shared" si="518"/>
        <v>2027</v>
      </c>
      <c r="C4747" s="29">
        <f t="shared" si="519"/>
        <v>12</v>
      </c>
      <c r="D4747" s="29" t="str">
        <f t="shared" si="520"/>
        <v>Aralık</v>
      </c>
      <c r="E4747" s="29">
        <f t="shared" si="521"/>
        <v>4</v>
      </c>
      <c r="F4747" s="29">
        <f t="shared" si="522"/>
        <v>53</v>
      </c>
      <c r="G4747" s="29">
        <f t="shared" si="523"/>
        <v>3</v>
      </c>
      <c r="H4747" s="29" t="str">
        <f t="shared" si="524"/>
        <v>Çarşamba</v>
      </c>
    </row>
    <row r="4748" spans="1:8" ht="10.5" customHeight="1" x14ac:dyDescent="0.25">
      <c r="A4748" s="28">
        <v>46751</v>
      </c>
      <c r="B4748" s="29">
        <f t="shared" si="518"/>
        <v>2027</v>
      </c>
      <c r="C4748" s="29">
        <f t="shared" si="519"/>
        <v>12</v>
      </c>
      <c r="D4748" s="29" t="str">
        <f t="shared" si="520"/>
        <v>Aralık</v>
      </c>
      <c r="E4748" s="29">
        <f t="shared" si="521"/>
        <v>4</v>
      </c>
      <c r="F4748" s="29">
        <f t="shared" si="522"/>
        <v>53</v>
      </c>
      <c r="G4748" s="29">
        <f t="shared" si="523"/>
        <v>4</v>
      </c>
      <c r="H4748" s="29" t="str">
        <f t="shared" si="524"/>
        <v>Perşembe</v>
      </c>
    </row>
    <row r="4749" spans="1:8" ht="10.5" customHeight="1" x14ac:dyDescent="0.25">
      <c r="A4749" s="28">
        <v>46752</v>
      </c>
      <c r="B4749" s="29">
        <f t="shared" si="518"/>
        <v>2027</v>
      </c>
      <c r="C4749" s="29">
        <f t="shared" si="519"/>
        <v>12</v>
      </c>
      <c r="D4749" s="29" t="str">
        <f t="shared" si="520"/>
        <v>Aralık</v>
      </c>
      <c r="E4749" s="29">
        <f t="shared" si="521"/>
        <v>4</v>
      </c>
      <c r="F4749" s="29">
        <f t="shared" si="522"/>
        <v>53</v>
      </c>
      <c r="G4749" s="29">
        <f t="shared" si="523"/>
        <v>5</v>
      </c>
      <c r="H4749" s="29" t="str">
        <f t="shared" si="524"/>
        <v>Cuma</v>
      </c>
    </row>
    <row r="4750" spans="1:8" ht="10.5" customHeight="1" x14ac:dyDescent="0.25">
      <c r="A4750" s="28">
        <v>46753</v>
      </c>
      <c r="B4750" s="29">
        <f t="shared" si="518"/>
        <v>2028</v>
      </c>
      <c r="C4750" s="29">
        <f t="shared" si="519"/>
        <v>1</v>
      </c>
      <c r="D4750" s="29" t="str">
        <f t="shared" si="520"/>
        <v>Ocak</v>
      </c>
      <c r="E4750" s="29">
        <f t="shared" si="521"/>
        <v>1</v>
      </c>
      <c r="F4750" s="29">
        <f t="shared" si="522"/>
        <v>1</v>
      </c>
      <c r="G4750" s="29">
        <f t="shared" si="523"/>
        <v>6</v>
      </c>
      <c r="H4750" s="29" t="str">
        <f t="shared" si="524"/>
        <v>Cumartesi</v>
      </c>
    </row>
    <row r="4751" spans="1:8" ht="10.5" customHeight="1" x14ac:dyDescent="0.25">
      <c r="A4751" s="28">
        <v>46754</v>
      </c>
      <c r="B4751" s="29">
        <f t="shared" si="518"/>
        <v>2028</v>
      </c>
      <c r="C4751" s="29">
        <f t="shared" si="519"/>
        <v>1</v>
      </c>
      <c r="D4751" s="29" t="str">
        <f t="shared" si="520"/>
        <v>Ocak</v>
      </c>
      <c r="E4751" s="29">
        <f t="shared" si="521"/>
        <v>1</v>
      </c>
      <c r="F4751" s="29">
        <f t="shared" si="522"/>
        <v>1</v>
      </c>
      <c r="G4751" s="29">
        <f t="shared" si="523"/>
        <v>7</v>
      </c>
      <c r="H4751" s="29" t="str">
        <f t="shared" si="524"/>
        <v>Pazar</v>
      </c>
    </row>
    <row r="4752" spans="1:8" ht="10.5" customHeight="1" x14ac:dyDescent="0.25">
      <c r="A4752" s="28">
        <v>46755</v>
      </c>
      <c r="B4752" s="29">
        <f t="shared" si="518"/>
        <v>2028</v>
      </c>
      <c r="C4752" s="29">
        <f t="shared" si="519"/>
        <v>1</v>
      </c>
      <c r="D4752" s="29" t="str">
        <f t="shared" si="520"/>
        <v>Ocak</v>
      </c>
      <c r="E4752" s="29">
        <f t="shared" si="521"/>
        <v>1</v>
      </c>
      <c r="F4752" s="29">
        <f t="shared" si="522"/>
        <v>2</v>
      </c>
      <c r="G4752" s="29">
        <f t="shared" si="523"/>
        <v>1</v>
      </c>
      <c r="H4752" s="29" t="str">
        <f t="shared" si="524"/>
        <v>Pazartesi</v>
      </c>
    </row>
    <row r="4753" spans="1:8" ht="10.5" customHeight="1" x14ac:dyDescent="0.25">
      <c r="A4753" s="28">
        <v>46756</v>
      </c>
      <c r="B4753" s="29">
        <f t="shared" si="518"/>
        <v>2028</v>
      </c>
      <c r="C4753" s="29">
        <f t="shared" si="519"/>
        <v>1</v>
      </c>
      <c r="D4753" s="29" t="str">
        <f t="shared" si="520"/>
        <v>Ocak</v>
      </c>
      <c r="E4753" s="29">
        <f t="shared" si="521"/>
        <v>1</v>
      </c>
      <c r="F4753" s="29">
        <f t="shared" si="522"/>
        <v>2</v>
      </c>
      <c r="G4753" s="29">
        <f t="shared" si="523"/>
        <v>2</v>
      </c>
      <c r="H4753" s="29" t="str">
        <f t="shared" si="524"/>
        <v>Salı</v>
      </c>
    </row>
    <row r="4754" spans="1:8" ht="10.5" customHeight="1" x14ac:dyDescent="0.25">
      <c r="A4754" s="28">
        <v>46757</v>
      </c>
      <c r="B4754" s="29">
        <f t="shared" si="518"/>
        <v>2028</v>
      </c>
      <c r="C4754" s="29">
        <f t="shared" si="519"/>
        <v>1</v>
      </c>
      <c r="D4754" s="29" t="str">
        <f t="shared" si="520"/>
        <v>Ocak</v>
      </c>
      <c r="E4754" s="29">
        <f t="shared" si="521"/>
        <v>1</v>
      </c>
      <c r="F4754" s="29">
        <f t="shared" si="522"/>
        <v>2</v>
      </c>
      <c r="G4754" s="29">
        <f t="shared" si="523"/>
        <v>3</v>
      </c>
      <c r="H4754" s="29" t="str">
        <f t="shared" si="524"/>
        <v>Çarşamba</v>
      </c>
    </row>
    <row r="4755" spans="1:8" ht="10.5" customHeight="1" x14ac:dyDescent="0.25">
      <c r="A4755" s="28">
        <v>46758</v>
      </c>
      <c r="B4755" s="29">
        <f t="shared" si="518"/>
        <v>2028</v>
      </c>
      <c r="C4755" s="29">
        <f t="shared" si="519"/>
        <v>1</v>
      </c>
      <c r="D4755" s="29" t="str">
        <f t="shared" si="520"/>
        <v>Ocak</v>
      </c>
      <c r="E4755" s="29">
        <f t="shared" si="521"/>
        <v>1</v>
      </c>
      <c r="F4755" s="29">
        <f t="shared" si="522"/>
        <v>2</v>
      </c>
      <c r="G4755" s="29">
        <f t="shared" si="523"/>
        <v>4</v>
      </c>
      <c r="H4755" s="29" t="str">
        <f t="shared" si="524"/>
        <v>Perşembe</v>
      </c>
    </row>
    <row r="4756" spans="1:8" ht="10.5" customHeight="1" x14ac:dyDescent="0.25">
      <c r="A4756" s="28">
        <v>46759</v>
      </c>
      <c r="B4756" s="29">
        <f t="shared" si="518"/>
        <v>2028</v>
      </c>
      <c r="C4756" s="29">
        <f t="shared" si="519"/>
        <v>1</v>
      </c>
      <c r="D4756" s="29" t="str">
        <f t="shared" si="520"/>
        <v>Ocak</v>
      </c>
      <c r="E4756" s="29">
        <f t="shared" si="521"/>
        <v>1</v>
      </c>
      <c r="F4756" s="29">
        <f t="shared" si="522"/>
        <v>2</v>
      </c>
      <c r="G4756" s="29">
        <f t="shared" si="523"/>
        <v>5</v>
      </c>
      <c r="H4756" s="29" t="str">
        <f t="shared" si="524"/>
        <v>Cuma</v>
      </c>
    </row>
    <row r="4757" spans="1:8" ht="10.5" customHeight="1" x14ac:dyDescent="0.25">
      <c r="A4757" s="28">
        <v>46760</v>
      </c>
      <c r="B4757" s="29">
        <f t="shared" si="518"/>
        <v>2028</v>
      </c>
      <c r="C4757" s="29">
        <f t="shared" si="519"/>
        <v>1</v>
      </c>
      <c r="D4757" s="29" t="str">
        <f t="shared" si="520"/>
        <v>Ocak</v>
      </c>
      <c r="E4757" s="29">
        <f t="shared" si="521"/>
        <v>1</v>
      </c>
      <c r="F4757" s="29">
        <f t="shared" si="522"/>
        <v>2</v>
      </c>
      <c r="G4757" s="29">
        <f t="shared" si="523"/>
        <v>6</v>
      </c>
      <c r="H4757" s="29" t="str">
        <f t="shared" si="524"/>
        <v>Cumartesi</v>
      </c>
    </row>
    <row r="4758" spans="1:8" ht="10.5" customHeight="1" x14ac:dyDescent="0.25">
      <c r="A4758" s="28">
        <v>46761</v>
      </c>
      <c r="B4758" s="29">
        <f t="shared" si="518"/>
        <v>2028</v>
      </c>
      <c r="C4758" s="29">
        <f t="shared" si="519"/>
        <v>1</v>
      </c>
      <c r="D4758" s="29" t="str">
        <f t="shared" si="520"/>
        <v>Ocak</v>
      </c>
      <c r="E4758" s="29">
        <f t="shared" si="521"/>
        <v>1</v>
      </c>
      <c r="F4758" s="29">
        <f t="shared" si="522"/>
        <v>2</v>
      </c>
      <c r="G4758" s="29">
        <f t="shared" si="523"/>
        <v>7</v>
      </c>
      <c r="H4758" s="29" t="str">
        <f t="shared" si="524"/>
        <v>Pazar</v>
      </c>
    </row>
    <row r="4759" spans="1:8" ht="10.5" customHeight="1" x14ac:dyDescent="0.25">
      <c r="A4759" s="28">
        <v>46762</v>
      </c>
      <c r="B4759" s="29">
        <f t="shared" si="518"/>
        <v>2028</v>
      </c>
      <c r="C4759" s="29">
        <f t="shared" si="519"/>
        <v>1</v>
      </c>
      <c r="D4759" s="29" t="str">
        <f t="shared" si="520"/>
        <v>Ocak</v>
      </c>
      <c r="E4759" s="29">
        <f t="shared" si="521"/>
        <v>1</v>
      </c>
      <c r="F4759" s="29">
        <f t="shared" si="522"/>
        <v>3</v>
      </c>
      <c r="G4759" s="29">
        <f t="shared" si="523"/>
        <v>1</v>
      </c>
      <c r="H4759" s="29" t="str">
        <f t="shared" si="524"/>
        <v>Pazartesi</v>
      </c>
    </row>
    <row r="4760" spans="1:8" ht="10.5" customHeight="1" x14ac:dyDescent="0.25">
      <c r="A4760" s="28">
        <v>46763</v>
      </c>
      <c r="B4760" s="29">
        <f t="shared" si="518"/>
        <v>2028</v>
      </c>
      <c r="C4760" s="29">
        <f t="shared" si="519"/>
        <v>1</v>
      </c>
      <c r="D4760" s="29" t="str">
        <f t="shared" si="520"/>
        <v>Ocak</v>
      </c>
      <c r="E4760" s="29">
        <f t="shared" si="521"/>
        <v>1</v>
      </c>
      <c r="F4760" s="29">
        <f t="shared" si="522"/>
        <v>3</v>
      </c>
      <c r="G4760" s="29">
        <f t="shared" si="523"/>
        <v>2</v>
      </c>
      <c r="H4760" s="29" t="str">
        <f t="shared" si="524"/>
        <v>Salı</v>
      </c>
    </row>
    <row r="4761" spans="1:8" ht="10.5" customHeight="1" x14ac:dyDescent="0.25">
      <c r="A4761" s="28">
        <v>46764</v>
      </c>
      <c r="B4761" s="29">
        <f t="shared" si="518"/>
        <v>2028</v>
      </c>
      <c r="C4761" s="29">
        <f t="shared" si="519"/>
        <v>1</v>
      </c>
      <c r="D4761" s="29" t="str">
        <f t="shared" si="520"/>
        <v>Ocak</v>
      </c>
      <c r="E4761" s="29">
        <f t="shared" si="521"/>
        <v>1</v>
      </c>
      <c r="F4761" s="29">
        <f t="shared" si="522"/>
        <v>3</v>
      </c>
      <c r="G4761" s="29">
        <f t="shared" si="523"/>
        <v>3</v>
      </c>
      <c r="H4761" s="29" t="str">
        <f t="shared" si="524"/>
        <v>Çarşamba</v>
      </c>
    </row>
    <row r="4762" spans="1:8" ht="10.5" customHeight="1" x14ac:dyDescent="0.25">
      <c r="A4762" s="28">
        <v>46765</v>
      </c>
      <c r="B4762" s="29">
        <f t="shared" si="518"/>
        <v>2028</v>
      </c>
      <c r="C4762" s="29">
        <f t="shared" si="519"/>
        <v>1</v>
      </c>
      <c r="D4762" s="29" t="str">
        <f t="shared" si="520"/>
        <v>Ocak</v>
      </c>
      <c r="E4762" s="29">
        <f t="shared" si="521"/>
        <v>1</v>
      </c>
      <c r="F4762" s="29">
        <f t="shared" si="522"/>
        <v>3</v>
      </c>
      <c r="G4762" s="29">
        <f t="shared" si="523"/>
        <v>4</v>
      </c>
      <c r="H4762" s="29" t="str">
        <f t="shared" si="524"/>
        <v>Perşembe</v>
      </c>
    </row>
    <row r="4763" spans="1:8" ht="10.5" customHeight="1" x14ac:dyDescent="0.25">
      <c r="A4763" s="28">
        <v>46766</v>
      </c>
      <c r="B4763" s="29">
        <f t="shared" si="518"/>
        <v>2028</v>
      </c>
      <c r="C4763" s="29">
        <f t="shared" si="519"/>
        <v>1</v>
      </c>
      <c r="D4763" s="29" t="str">
        <f t="shared" si="520"/>
        <v>Ocak</v>
      </c>
      <c r="E4763" s="29">
        <f t="shared" si="521"/>
        <v>1</v>
      </c>
      <c r="F4763" s="29">
        <f t="shared" si="522"/>
        <v>3</v>
      </c>
      <c r="G4763" s="29">
        <f t="shared" si="523"/>
        <v>5</v>
      </c>
      <c r="H4763" s="29" t="str">
        <f t="shared" si="524"/>
        <v>Cuma</v>
      </c>
    </row>
    <row r="4764" spans="1:8" ht="10.5" customHeight="1" x14ac:dyDescent="0.25">
      <c r="A4764" s="28">
        <v>46767</v>
      </c>
      <c r="B4764" s="29">
        <f t="shared" si="518"/>
        <v>2028</v>
      </c>
      <c r="C4764" s="29">
        <f t="shared" si="519"/>
        <v>1</v>
      </c>
      <c r="D4764" s="29" t="str">
        <f t="shared" si="520"/>
        <v>Ocak</v>
      </c>
      <c r="E4764" s="29">
        <f t="shared" si="521"/>
        <v>1</v>
      </c>
      <c r="F4764" s="29">
        <f t="shared" si="522"/>
        <v>3</v>
      </c>
      <c r="G4764" s="29">
        <f t="shared" si="523"/>
        <v>6</v>
      </c>
      <c r="H4764" s="29" t="str">
        <f t="shared" si="524"/>
        <v>Cumartesi</v>
      </c>
    </row>
    <row r="4765" spans="1:8" ht="10.5" customHeight="1" x14ac:dyDescent="0.25">
      <c r="A4765" s="28">
        <v>46768</v>
      </c>
      <c r="B4765" s="29">
        <f t="shared" si="518"/>
        <v>2028</v>
      </c>
      <c r="C4765" s="29">
        <f t="shared" si="519"/>
        <v>1</v>
      </c>
      <c r="D4765" s="29" t="str">
        <f t="shared" si="520"/>
        <v>Ocak</v>
      </c>
      <c r="E4765" s="29">
        <f t="shared" si="521"/>
        <v>1</v>
      </c>
      <c r="F4765" s="29">
        <f t="shared" si="522"/>
        <v>3</v>
      </c>
      <c r="G4765" s="29">
        <f t="shared" si="523"/>
        <v>7</v>
      </c>
      <c r="H4765" s="29" t="str">
        <f t="shared" si="524"/>
        <v>Pazar</v>
      </c>
    </row>
    <row r="4766" spans="1:8" ht="10.5" customHeight="1" x14ac:dyDescent="0.25">
      <c r="A4766" s="28">
        <v>46769</v>
      </c>
      <c r="B4766" s="29">
        <f t="shared" si="518"/>
        <v>2028</v>
      </c>
      <c r="C4766" s="29">
        <f t="shared" si="519"/>
        <v>1</v>
      </c>
      <c r="D4766" s="29" t="str">
        <f t="shared" si="520"/>
        <v>Ocak</v>
      </c>
      <c r="E4766" s="29">
        <f t="shared" si="521"/>
        <v>1</v>
      </c>
      <c r="F4766" s="29">
        <f t="shared" si="522"/>
        <v>4</v>
      </c>
      <c r="G4766" s="29">
        <f t="shared" si="523"/>
        <v>1</v>
      </c>
      <c r="H4766" s="29" t="str">
        <f t="shared" si="524"/>
        <v>Pazartesi</v>
      </c>
    </row>
    <row r="4767" spans="1:8" ht="10.5" customHeight="1" x14ac:dyDescent="0.25">
      <c r="A4767" s="28">
        <v>46770</v>
      </c>
      <c r="B4767" s="29">
        <f t="shared" si="518"/>
        <v>2028</v>
      </c>
      <c r="C4767" s="29">
        <f t="shared" si="519"/>
        <v>1</v>
      </c>
      <c r="D4767" s="29" t="str">
        <f t="shared" si="520"/>
        <v>Ocak</v>
      </c>
      <c r="E4767" s="29">
        <f t="shared" si="521"/>
        <v>1</v>
      </c>
      <c r="F4767" s="29">
        <f t="shared" si="522"/>
        <v>4</v>
      </c>
      <c r="G4767" s="29">
        <f t="shared" si="523"/>
        <v>2</v>
      </c>
      <c r="H4767" s="29" t="str">
        <f t="shared" si="524"/>
        <v>Salı</v>
      </c>
    </row>
    <row r="4768" spans="1:8" ht="10.5" customHeight="1" x14ac:dyDescent="0.25">
      <c r="A4768" s="28">
        <v>46771</v>
      </c>
      <c r="B4768" s="29">
        <f t="shared" si="518"/>
        <v>2028</v>
      </c>
      <c r="C4768" s="29">
        <f t="shared" si="519"/>
        <v>1</v>
      </c>
      <c r="D4768" s="29" t="str">
        <f t="shared" si="520"/>
        <v>Ocak</v>
      </c>
      <c r="E4768" s="29">
        <f t="shared" si="521"/>
        <v>1</v>
      </c>
      <c r="F4768" s="29">
        <f t="shared" si="522"/>
        <v>4</v>
      </c>
      <c r="G4768" s="29">
        <f t="shared" si="523"/>
        <v>3</v>
      </c>
      <c r="H4768" s="29" t="str">
        <f t="shared" si="524"/>
        <v>Çarşamba</v>
      </c>
    </row>
    <row r="4769" spans="1:8" ht="10.5" customHeight="1" x14ac:dyDescent="0.25">
      <c r="A4769" s="28">
        <v>46772</v>
      </c>
      <c r="B4769" s="29">
        <f t="shared" si="518"/>
        <v>2028</v>
      </c>
      <c r="C4769" s="29">
        <f t="shared" si="519"/>
        <v>1</v>
      </c>
      <c r="D4769" s="29" t="str">
        <f t="shared" si="520"/>
        <v>Ocak</v>
      </c>
      <c r="E4769" s="29">
        <f t="shared" si="521"/>
        <v>1</v>
      </c>
      <c r="F4769" s="29">
        <f t="shared" si="522"/>
        <v>4</v>
      </c>
      <c r="G4769" s="29">
        <f t="shared" si="523"/>
        <v>4</v>
      </c>
      <c r="H4769" s="29" t="str">
        <f t="shared" si="524"/>
        <v>Perşembe</v>
      </c>
    </row>
    <row r="4770" spans="1:8" ht="10.5" customHeight="1" x14ac:dyDescent="0.25">
      <c r="A4770" s="28">
        <v>46773</v>
      </c>
      <c r="B4770" s="29">
        <f t="shared" si="518"/>
        <v>2028</v>
      </c>
      <c r="C4770" s="29">
        <f t="shared" si="519"/>
        <v>1</v>
      </c>
      <c r="D4770" s="29" t="str">
        <f t="shared" si="520"/>
        <v>Ocak</v>
      </c>
      <c r="E4770" s="29">
        <f t="shared" si="521"/>
        <v>1</v>
      </c>
      <c r="F4770" s="29">
        <f t="shared" si="522"/>
        <v>4</v>
      </c>
      <c r="G4770" s="29">
        <f t="shared" si="523"/>
        <v>5</v>
      </c>
      <c r="H4770" s="29" t="str">
        <f t="shared" si="524"/>
        <v>Cuma</v>
      </c>
    </row>
    <row r="4771" spans="1:8" ht="10.5" customHeight="1" x14ac:dyDescent="0.25">
      <c r="A4771" s="28">
        <v>46774</v>
      </c>
      <c r="B4771" s="29">
        <f t="shared" si="518"/>
        <v>2028</v>
      </c>
      <c r="C4771" s="29">
        <f t="shared" si="519"/>
        <v>1</v>
      </c>
      <c r="D4771" s="29" t="str">
        <f t="shared" si="520"/>
        <v>Ocak</v>
      </c>
      <c r="E4771" s="29">
        <f t="shared" si="521"/>
        <v>1</v>
      </c>
      <c r="F4771" s="29">
        <f t="shared" si="522"/>
        <v>4</v>
      </c>
      <c r="G4771" s="29">
        <f t="shared" si="523"/>
        <v>6</v>
      </c>
      <c r="H4771" s="29" t="str">
        <f t="shared" si="524"/>
        <v>Cumartesi</v>
      </c>
    </row>
    <row r="4772" spans="1:8" ht="10.5" customHeight="1" x14ac:dyDescent="0.25">
      <c r="A4772" s="28">
        <v>46775</v>
      </c>
      <c r="B4772" s="29">
        <f t="shared" si="518"/>
        <v>2028</v>
      </c>
      <c r="C4772" s="29">
        <f t="shared" si="519"/>
        <v>1</v>
      </c>
      <c r="D4772" s="29" t="str">
        <f t="shared" si="520"/>
        <v>Ocak</v>
      </c>
      <c r="E4772" s="29">
        <f t="shared" si="521"/>
        <v>1</v>
      </c>
      <c r="F4772" s="29">
        <f t="shared" si="522"/>
        <v>4</v>
      </c>
      <c r="G4772" s="29">
        <f t="shared" si="523"/>
        <v>7</v>
      </c>
      <c r="H4772" s="29" t="str">
        <f t="shared" si="524"/>
        <v>Pazar</v>
      </c>
    </row>
    <row r="4773" spans="1:8" ht="10.5" customHeight="1" x14ac:dyDescent="0.25">
      <c r="A4773" s="28">
        <v>46776</v>
      </c>
      <c r="B4773" s="29">
        <f t="shared" si="518"/>
        <v>2028</v>
      </c>
      <c r="C4773" s="29">
        <f t="shared" si="519"/>
        <v>1</v>
      </c>
      <c r="D4773" s="29" t="str">
        <f t="shared" si="520"/>
        <v>Ocak</v>
      </c>
      <c r="E4773" s="29">
        <f t="shared" si="521"/>
        <v>1</v>
      </c>
      <c r="F4773" s="29">
        <f t="shared" si="522"/>
        <v>5</v>
      </c>
      <c r="G4773" s="29">
        <f t="shared" si="523"/>
        <v>1</v>
      </c>
      <c r="H4773" s="29" t="str">
        <f t="shared" si="524"/>
        <v>Pazartesi</v>
      </c>
    </row>
    <row r="4774" spans="1:8" ht="10.5" customHeight="1" x14ac:dyDescent="0.25">
      <c r="A4774" s="28">
        <v>46777</v>
      </c>
      <c r="B4774" s="29">
        <f t="shared" si="518"/>
        <v>2028</v>
      </c>
      <c r="C4774" s="29">
        <f t="shared" si="519"/>
        <v>1</v>
      </c>
      <c r="D4774" s="29" t="str">
        <f t="shared" si="520"/>
        <v>Ocak</v>
      </c>
      <c r="E4774" s="29">
        <f t="shared" si="521"/>
        <v>1</v>
      </c>
      <c r="F4774" s="29">
        <f t="shared" si="522"/>
        <v>5</v>
      </c>
      <c r="G4774" s="29">
        <f t="shared" si="523"/>
        <v>2</v>
      </c>
      <c r="H4774" s="29" t="str">
        <f t="shared" si="524"/>
        <v>Salı</v>
      </c>
    </row>
    <row r="4775" spans="1:8" ht="10.5" customHeight="1" x14ac:dyDescent="0.25">
      <c r="A4775" s="28">
        <v>46778</v>
      </c>
      <c r="B4775" s="29">
        <f t="shared" si="518"/>
        <v>2028</v>
      </c>
      <c r="C4775" s="29">
        <f t="shared" si="519"/>
        <v>1</v>
      </c>
      <c r="D4775" s="29" t="str">
        <f t="shared" si="520"/>
        <v>Ocak</v>
      </c>
      <c r="E4775" s="29">
        <f t="shared" si="521"/>
        <v>1</v>
      </c>
      <c r="F4775" s="29">
        <f t="shared" si="522"/>
        <v>5</v>
      </c>
      <c r="G4775" s="29">
        <f t="shared" si="523"/>
        <v>3</v>
      </c>
      <c r="H4775" s="29" t="str">
        <f t="shared" si="524"/>
        <v>Çarşamba</v>
      </c>
    </row>
    <row r="4776" spans="1:8" ht="10.5" customHeight="1" x14ac:dyDescent="0.25">
      <c r="A4776" s="28">
        <v>46779</v>
      </c>
      <c r="B4776" s="29">
        <f t="shared" si="518"/>
        <v>2028</v>
      </c>
      <c r="C4776" s="29">
        <f t="shared" si="519"/>
        <v>1</v>
      </c>
      <c r="D4776" s="29" t="str">
        <f t="shared" si="520"/>
        <v>Ocak</v>
      </c>
      <c r="E4776" s="29">
        <f t="shared" si="521"/>
        <v>1</v>
      </c>
      <c r="F4776" s="29">
        <f t="shared" si="522"/>
        <v>5</v>
      </c>
      <c r="G4776" s="29">
        <f t="shared" si="523"/>
        <v>4</v>
      </c>
      <c r="H4776" s="29" t="str">
        <f t="shared" si="524"/>
        <v>Perşembe</v>
      </c>
    </row>
    <row r="4777" spans="1:8" ht="10.5" customHeight="1" x14ac:dyDescent="0.25">
      <c r="A4777" s="28">
        <v>46780</v>
      </c>
      <c r="B4777" s="29">
        <f t="shared" si="518"/>
        <v>2028</v>
      </c>
      <c r="C4777" s="29">
        <f t="shared" si="519"/>
        <v>1</v>
      </c>
      <c r="D4777" s="29" t="str">
        <f t="shared" si="520"/>
        <v>Ocak</v>
      </c>
      <c r="E4777" s="29">
        <f t="shared" si="521"/>
        <v>1</v>
      </c>
      <c r="F4777" s="29">
        <f t="shared" si="522"/>
        <v>5</v>
      </c>
      <c r="G4777" s="29">
        <f t="shared" si="523"/>
        <v>5</v>
      </c>
      <c r="H4777" s="29" t="str">
        <f t="shared" si="524"/>
        <v>Cuma</v>
      </c>
    </row>
    <row r="4778" spans="1:8" ht="10.5" customHeight="1" x14ac:dyDescent="0.25">
      <c r="A4778" s="28">
        <v>46781</v>
      </c>
      <c r="B4778" s="29">
        <f t="shared" si="518"/>
        <v>2028</v>
      </c>
      <c r="C4778" s="29">
        <f t="shared" si="519"/>
        <v>1</v>
      </c>
      <c r="D4778" s="29" t="str">
        <f t="shared" si="520"/>
        <v>Ocak</v>
      </c>
      <c r="E4778" s="29">
        <f t="shared" si="521"/>
        <v>1</v>
      </c>
      <c r="F4778" s="29">
        <f t="shared" si="522"/>
        <v>5</v>
      </c>
      <c r="G4778" s="29">
        <f t="shared" si="523"/>
        <v>6</v>
      </c>
      <c r="H4778" s="29" t="str">
        <f t="shared" si="524"/>
        <v>Cumartesi</v>
      </c>
    </row>
    <row r="4779" spans="1:8" ht="10.5" customHeight="1" x14ac:dyDescent="0.25">
      <c r="A4779" s="28">
        <v>46782</v>
      </c>
      <c r="B4779" s="29">
        <f t="shared" si="518"/>
        <v>2028</v>
      </c>
      <c r="C4779" s="29">
        <f t="shared" si="519"/>
        <v>1</v>
      </c>
      <c r="D4779" s="29" t="str">
        <f t="shared" si="520"/>
        <v>Ocak</v>
      </c>
      <c r="E4779" s="29">
        <f t="shared" si="521"/>
        <v>1</v>
      </c>
      <c r="F4779" s="29">
        <f t="shared" si="522"/>
        <v>5</v>
      </c>
      <c r="G4779" s="29">
        <f t="shared" si="523"/>
        <v>7</v>
      </c>
      <c r="H4779" s="29" t="str">
        <f t="shared" si="524"/>
        <v>Pazar</v>
      </c>
    </row>
    <row r="4780" spans="1:8" ht="10.5" customHeight="1" x14ac:dyDescent="0.25">
      <c r="A4780" s="28">
        <v>46783</v>
      </c>
      <c r="B4780" s="29">
        <f t="shared" si="518"/>
        <v>2028</v>
      </c>
      <c r="C4780" s="29">
        <f t="shared" si="519"/>
        <v>1</v>
      </c>
      <c r="D4780" s="29" t="str">
        <f t="shared" si="520"/>
        <v>Ocak</v>
      </c>
      <c r="E4780" s="29">
        <f t="shared" si="521"/>
        <v>1</v>
      </c>
      <c r="F4780" s="29">
        <f t="shared" si="522"/>
        <v>6</v>
      </c>
      <c r="G4780" s="29">
        <f t="shared" si="523"/>
        <v>1</v>
      </c>
      <c r="H4780" s="29" t="str">
        <f t="shared" si="524"/>
        <v>Pazartesi</v>
      </c>
    </row>
    <row r="4781" spans="1:8" ht="10.5" customHeight="1" x14ac:dyDescent="0.25">
      <c r="A4781" s="28">
        <v>46784</v>
      </c>
      <c r="B4781" s="29">
        <f t="shared" si="518"/>
        <v>2028</v>
      </c>
      <c r="C4781" s="29">
        <f t="shared" si="519"/>
        <v>2</v>
      </c>
      <c r="D4781" s="29" t="str">
        <f t="shared" si="520"/>
        <v>Şubat</v>
      </c>
      <c r="E4781" s="29">
        <f t="shared" si="521"/>
        <v>1</v>
      </c>
      <c r="F4781" s="29">
        <f t="shared" si="522"/>
        <v>6</v>
      </c>
      <c r="G4781" s="29">
        <f t="shared" si="523"/>
        <v>2</v>
      </c>
      <c r="H4781" s="29" t="str">
        <f t="shared" si="524"/>
        <v>Salı</v>
      </c>
    </row>
    <row r="4782" spans="1:8" ht="10.5" customHeight="1" x14ac:dyDescent="0.25">
      <c r="A4782" s="28">
        <v>46785</v>
      </c>
      <c r="B4782" s="29">
        <f t="shared" si="518"/>
        <v>2028</v>
      </c>
      <c r="C4782" s="29">
        <f t="shared" si="519"/>
        <v>2</v>
      </c>
      <c r="D4782" s="29" t="str">
        <f t="shared" si="520"/>
        <v>Şubat</v>
      </c>
      <c r="E4782" s="29">
        <f t="shared" si="521"/>
        <v>1</v>
      </c>
      <c r="F4782" s="29">
        <f t="shared" si="522"/>
        <v>6</v>
      </c>
      <c r="G4782" s="29">
        <f t="shared" si="523"/>
        <v>3</v>
      </c>
      <c r="H4782" s="29" t="str">
        <f t="shared" si="524"/>
        <v>Çarşamba</v>
      </c>
    </row>
    <row r="4783" spans="1:8" ht="10.5" customHeight="1" x14ac:dyDescent="0.25">
      <c r="A4783" s="28">
        <v>46786</v>
      </c>
      <c r="B4783" s="29">
        <f t="shared" si="518"/>
        <v>2028</v>
      </c>
      <c r="C4783" s="29">
        <f t="shared" si="519"/>
        <v>2</v>
      </c>
      <c r="D4783" s="29" t="str">
        <f t="shared" si="520"/>
        <v>Şubat</v>
      </c>
      <c r="E4783" s="29">
        <f t="shared" si="521"/>
        <v>1</v>
      </c>
      <c r="F4783" s="29">
        <f t="shared" si="522"/>
        <v>6</v>
      </c>
      <c r="G4783" s="29">
        <f t="shared" si="523"/>
        <v>4</v>
      </c>
      <c r="H4783" s="29" t="str">
        <f t="shared" si="524"/>
        <v>Perşembe</v>
      </c>
    </row>
    <row r="4784" spans="1:8" ht="10.5" customHeight="1" x14ac:dyDescent="0.25">
      <c r="A4784" s="28">
        <v>46787</v>
      </c>
      <c r="B4784" s="29">
        <f t="shared" si="518"/>
        <v>2028</v>
      </c>
      <c r="C4784" s="29">
        <f t="shared" si="519"/>
        <v>2</v>
      </c>
      <c r="D4784" s="29" t="str">
        <f t="shared" si="520"/>
        <v>Şubat</v>
      </c>
      <c r="E4784" s="29">
        <f t="shared" si="521"/>
        <v>1</v>
      </c>
      <c r="F4784" s="29">
        <f t="shared" si="522"/>
        <v>6</v>
      </c>
      <c r="G4784" s="29">
        <f t="shared" si="523"/>
        <v>5</v>
      </c>
      <c r="H4784" s="29" t="str">
        <f t="shared" si="524"/>
        <v>Cuma</v>
      </c>
    </row>
    <row r="4785" spans="1:8" ht="10.5" customHeight="1" x14ac:dyDescent="0.25">
      <c r="A4785" s="28">
        <v>46788</v>
      </c>
      <c r="B4785" s="29">
        <f t="shared" si="518"/>
        <v>2028</v>
      </c>
      <c r="C4785" s="29">
        <f t="shared" si="519"/>
        <v>2</v>
      </c>
      <c r="D4785" s="29" t="str">
        <f t="shared" si="520"/>
        <v>Şubat</v>
      </c>
      <c r="E4785" s="29">
        <f t="shared" si="521"/>
        <v>1</v>
      </c>
      <c r="F4785" s="29">
        <f t="shared" si="522"/>
        <v>6</v>
      </c>
      <c r="G4785" s="29">
        <f t="shared" si="523"/>
        <v>6</v>
      </c>
      <c r="H4785" s="29" t="str">
        <f t="shared" si="524"/>
        <v>Cumartesi</v>
      </c>
    </row>
    <row r="4786" spans="1:8" ht="10.5" customHeight="1" x14ac:dyDescent="0.25">
      <c r="A4786" s="28">
        <v>46789</v>
      </c>
      <c r="B4786" s="29">
        <f t="shared" si="518"/>
        <v>2028</v>
      </c>
      <c r="C4786" s="29">
        <f t="shared" si="519"/>
        <v>2</v>
      </c>
      <c r="D4786" s="29" t="str">
        <f t="shared" si="520"/>
        <v>Şubat</v>
      </c>
      <c r="E4786" s="29">
        <f t="shared" si="521"/>
        <v>1</v>
      </c>
      <c r="F4786" s="29">
        <f t="shared" si="522"/>
        <v>6</v>
      </c>
      <c r="G4786" s="29">
        <f t="shared" si="523"/>
        <v>7</v>
      </c>
      <c r="H4786" s="29" t="str">
        <f t="shared" si="524"/>
        <v>Pazar</v>
      </c>
    </row>
    <row r="4787" spans="1:8" ht="10.5" customHeight="1" x14ac:dyDescent="0.25">
      <c r="A4787" s="28">
        <v>46790</v>
      </c>
      <c r="B4787" s="29">
        <f t="shared" si="518"/>
        <v>2028</v>
      </c>
      <c r="C4787" s="29">
        <f t="shared" si="519"/>
        <v>2</v>
      </c>
      <c r="D4787" s="29" t="str">
        <f t="shared" si="520"/>
        <v>Şubat</v>
      </c>
      <c r="E4787" s="29">
        <f t="shared" si="521"/>
        <v>1</v>
      </c>
      <c r="F4787" s="29">
        <f t="shared" si="522"/>
        <v>7</v>
      </c>
      <c r="G4787" s="29">
        <f t="shared" si="523"/>
        <v>1</v>
      </c>
      <c r="H4787" s="29" t="str">
        <f t="shared" si="524"/>
        <v>Pazartesi</v>
      </c>
    </row>
    <row r="4788" spans="1:8" ht="10.5" customHeight="1" x14ac:dyDescent="0.25">
      <c r="A4788" s="28">
        <v>46791</v>
      </c>
      <c r="B4788" s="29">
        <f t="shared" si="518"/>
        <v>2028</v>
      </c>
      <c r="C4788" s="29">
        <f t="shared" si="519"/>
        <v>2</v>
      </c>
      <c r="D4788" s="29" t="str">
        <f t="shared" si="520"/>
        <v>Şubat</v>
      </c>
      <c r="E4788" s="29">
        <f t="shared" si="521"/>
        <v>1</v>
      </c>
      <c r="F4788" s="29">
        <f t="shared" si="522"/>
        <v>7</v>
      </c>
      <c r="G4788" s="29">
        <f t="shared" si="523"/>
        <v>2</v>
      </c>
      <c r="H4788" s="29" t="str">
        <f t="shared" si="524"/>
        <v>Salı</v>
      </c>
    </row>
    <row r="4789" spans="1:8" ht="10.5" customHeight="1" x14ac:dyDescent="0.25">
      <c r="A4789" s="28">
        <v>46792</v>
      </c>
      <c r="B4789" s="29">
        <f t="shared" si="518"/>
        <v>2028</v>
      </c>
      <c r="C4789" s="29">
        <f t="shared" si="519"/>
        <v>2</v>
      </c>
      <c r="D4789" s="29" t="str">
        <f t="shared" si="520"/>
        <v>Şubat</v>
      </c>
      <c r="E4789" s="29">
        <f t="shared" si="521"/>
        <v>1</v>
      </c>
      <c r="F4789" s="29">
        <f t="shared" si="522"/>
        <v>7</v>
      </c>
      <c r="G4789" s="29">
        <f t="shared" si="523"/>
        <v>3</v>
      </c>
      <c r="H4789" s="29" t="str">
        <f t="shared" si="524"/>
        <v>Çarşamba</v>
      </c>
    </row>
    <row r="4790" spans="1:8" ht="10.5" customHeight="1" x14ac:dyDescent="0.25">
      <c r="A4790" s="28">
        <v>46793</v>
      </c>
      <c r="B4790" s="29">
        <f t="shared" si="518"/>
        <v>2028</v>
      </c>
      <c r="C4790" s="29">
        <f t="shared" si="519"/>
        <v>2</v>
      </c>
      <c r="D4790" s="29" t="str">
        <f t="shared" si="520"/>
        <v>Şubat</v>
      </c>
      <c r="E4790" s="29">
        <f t="shared" si="521"/>
        <v>1</v>
      </c>
      <c r="F4790" s="29">
        <f t="shared" si="522"/>
        <v>7</v>
      </c>
      <c r="G4790" s="29">
        <f t="shared" si="523"/>
        <v>4</v>
      </c>
      <c r="H4790" s="29" t="str">
        <f t="shared" si="524"/>
        <v>Perşembe</v>
      </c>
    </row>
    <row r="4791" spans="1:8" ht="10.5" customHeight="1" x14ac:dyDescent="0.25">
      <c r="A4791" s="28">
        <v>46794</v>
      </c>
      <c r="B4791" s="29">
        <f t="shared" si="518"/>
        <v>2028</v>
      </c>
      <c r="C4791" s="29">
        <f t="shared" si="519"/>
        <v>2</v>
      </c>
      <c r="D4791" s="29" t="str">
        <f t="shared" si="520"/>
        <v>Şubat</v>
      </c>
      <c r="E4791" s="29">
        <f t="shared" si="521"/>
        <v>1</v>
      </c>
      <c r="F4791" s="29">
        <f t="shared" si="522"/>
        <v>7</v>
      </c>
      <c r="G4791" s="29">
        <f t="shared" si="523"/>
        <v>5</v>
      </c>
      <c r="H4791" s="29" t="str">
        <f t="shared" si="524"/>
        <v>Cuma</v>
      </c>
    </row>
    <row r="4792" spans="1:8" ht="10.5" customHeight="1" x14ac:dyDescent="0.25">
      <c r="A4792" s="28">
        <v>46795</v>
      </c>
      <c r="B4792" s="29">
        <f t="shared" si="518"/>
        <v>2028</v>
      </c>
      <c r="C4792" s="29">
        <f t="shared" si="519"/>
        <v>2</v>
      </c>
      <c r="D4792" s="29" t="str">
        <f t="shared" si="520"/>
        <v>Şubat</v>
      </c>
      <c r="E4792" s="29">
        <f t="shared" si="521"/>
        <v>1</v>
      </c>
      <c r="F4792" s="29">
        <f t="shared" si="522"/>
        <v>7</v>
      </c>
      <c r="G4792" s="29">
        <f t="shared" si="523"/>
        <v>6</v>
      </c>
      <c r="H4792" s="29" t="str">
        <f t="shared" si="524"/>
        <v>Cumartesi</v>
      </c>
    </row>
    <row r="4793" spans="1:8" ht="10.5" customHeight="1" x14ac:dyDescent="0.25">
      <c r="A4793" s="28">
        <v>46796</v>
      </c>
      <c r="B4793" s="29">
        <f t="shared" si="518"/>
        <v>2028</v>
      </c>
      <c r="C4793" s="29">
        <f t="shared" si="519"/>
        <v>2</v>
      </c>
      <c r="D4793" s="29" t="str">
        <f t="shared" si="520"/>
        <v>Şubat</v>
      </c>
      <c r="E4793" s="29">
        <f t="shared" si="521"/>
        <v>1</v>
      </c>
      <c r="F4793" s="29">
        <f t="shared" si="522"/>
        <v>7</v>
      </c>
      <c r="G4793" s="29">
        <f t="shared" si="523"/>
        <v>7</v>
      </c>
      <c r="H4793" s="29" t="str">
        <f t="shared" si="524"/>
        <v>Pazar</v>
      </c>
    </row>
    <row r="4794" spans="1:8" ht="10.5" customHeight="1" x14ac:dyDescent="0.25">
      <c r="A4794" s="28">
        <v>46797</v>
      </c>
      <c r="B4794" s="29">
        <f t="shared" si="518"/>
        <v>2028</v>
      </c>
      <c r="C4794" s="29">
        <f t="shared" si="519"/>
        <v>2</v>
      </c>
      <c r="D4794" s="29" t="str">
        <f t="shared" si="520"/>
        <v>Şubat</v>
      </c>
      <c r="E4794" s="29">
        <f t="shared" si="521"/>
        <v>1</v>
      </c>
      <c r="F4794" s="29">
        <f t="shared" si="522"/>
        <v>8</v>
      </c>
      <c r="G4794" s="29">
        <f t="shared" si="523"/>
        <v>1</v>
      </c>
      <c r="H4794" s="29" t="str">
        <f t="shared" si="524"/>
        <v>Pazartesi</v>
      </c>
    </row>
    <row r="4795" spans="1:8" ht="10.5" customHeight="1" x14ac:dyDescent="0.25">
      <c r="A4795" s="28">
        <v>46798</v>
      </c>
      <c r="B4795" s="29">
        <f t="shared" si="518"/>
        <v>2028</v>
      </c>
      <c r="C4795" s="29">
        <f t="shared" si="519"/>
        <v>2</v>
      </c>
      <c r="D4795" s="29" t="str">
        <f t="shared" si="520"/>
        <v>Şubat</v>
      </c>
      <c r="E4795" s="29">
        <f t="shared" si="521"/>
        <v>1</v>
      </c>
      <c r="F4795" s="29">
        <f t="shared" si="522"/>
        <v>8</v>
      </c>
      <c r="G4795" s="29">
        <f t="shared" si="523"/>
        <v>2</v>
      </c>
      <c r="H4795" s="29" t="str">
        <f t="shared" si="524"/>
        <v>Salı</v>
      </c>
    </row>
    <row r="4796" spans="1:8" ht="10.5" customHeight="1" x14ac:dyDescent="0.25">
      <c r="A4796" s="28">
        <v>46799</v>
      </c>
      <c r="B4796" s="29">
        <f t="shared" si="518"/>
        <v>2028</v>
      </c>
      <c r="C4796" s="29">
        <f t="shared" si="519"/>
        <v>2</v>
      </c>
      <c r="D4796" s="29" t="str">
        <f t="shared" si="520"/>
        <v>Şubat</v>
      </c>
      <c r="E4796" s="29">
        <f t="shared" si="521"/>
        <v>1</v>
      </c>
      <c r="F4796" s="29">
        <f t="shared" si="522"/>
        <v>8</v>
      </c>
      <c r="G4796" s="29">
        <f t="shared" si="523"/>
        <v>3</v>
      </c>
      <c r="H4796" s="29" t="str">
        <f t="shared" si="524"/>
        <v>Çarşamba</v>
      </c>
    </row>
    <row r="4797" spans="1:8" ht="10.5" customHeight="1" x14ac:dyDescent="0.25">
      <c r="A4797" s="28">
        <v>46800</v>
      </c>
      <c r="B4797" s="29">
        <f t="shared" si="518"/>
        <v>2028</v>
      </c>
      <c r="C4797" s="29">
        <f t="shared" si="519"/>
        <v>2</v>
      </c>
      <c r="D4797" s="29" t="str">
        <f t="shared" si="520"/>
        <v>Şubat</v>
      </c>
      <c r="E4797" s="29">
        <f t="shared" si="521"/>
        <v>1</v>
      </c>
      <c r="F4797" s="29">
        <f t="shared" si="522"/>
        <v>8</v>
      </c>
      <c r="G4797" s="29">
        <f t="shared" si="523"/>
        <v>4</v>
      </c>
      <c r="H4797" s="29" t="str">
        <f t="shared" si="524"/>
        <v>Perşembe</v>
      </c>
    </row>
    <row r="4798" spans="1:8" ht="10.5" customHeight="1" x14ac:dyDescent="0.25">
      <c r="A4798" s="28">
        <v>46801</v>
      </c>
      <c r="B4798" s="29">
        <f t="shared" si="518"/>
        <v>2028</v>
      </c>
      <c r="C4798" s="29">
        <f t="shared" si="519"/>
        <v>2</v>
      </c>
      <c r="D4798" s="29" t="str">
        <f t="shared" si="520"/>
        <v>Şubat</v>
      </c>
      <c r="E4798" s="29">
        <f t="shared" si="521"/>
        <v>1</v>
      </c>
      <c r="F4798" s="29">
        <f t="shared" si="522"/>
        <v>8</v>
      </c>
      <c r="G4798" s="29">
        <f t="shared" si="523"/>
        <v>5</v>
      </c>
      <c r="H4798" s="29" t="str">
        <f t="shared" si="524"/>
        <v>Cuma</v>
      </c>
    </row>
    <row r="4799" spans="1:8" ht="10.5" customHeight="1" x14ac:dyDescent="0.25">
      <c r="A4799" s="28">
        <v>46802</v>
      </c>
      <c r="B4799" s="29">
        <f t="shared" si="518"/>
        <v>2028</v>
      </c>
      <c r="C4799" s="29">
        <f t="shared" si="519"/>
        <v>2</v>
      </c>
      <c r="D4799" s="29" t="str">
        <f t="shared" si="520"/>
        <v>Şubat</v>
      </c>
      <c r="E4799" s="29">
        <f t="shared" si="521"/>
        <v>1</v>
      </c>
      <c r="F4799" s="29">
        <f t="shared" si="522"/>
        <v>8</v>
      </c>
      <c r="G4799" s="29">
        <f t="shared" si="523"/>
        <v>6</v>
      </c>
      <c r="H4799" s="29" t="str">
        <f t="shared" si="524"/>
        <v>Cumartesi</v>
      </c>
    </row>
    <row r="4800" spans="1:8" ht="10.5" customHeight="1" x14ac:dyDescent="0.25">
      <c r="A4800" s="28">
        <v>46803</v>
      </c>
      <c r="B4800" s="29">
        <f t="shared" si="518"/>
        <v>2028</v>
      </c>
      <c r="C4800" s="29">
        <f t="shared" si="519"/>
        <v>2</v>
      </c>
      <c r="D4800" s="29" t="str">
        <f t="shared" si="520"/>
        <v>Şubat</v>
      </c>
      <c r="E4800" s="29">
        <f t="shared" si="521"/>
        <v>1</v>
      </c>
      <c r="F4800" s="29">
        <f t="shared" si="522"/>
        <v>8</v>
      </c>
      <c r="G4800" s="29">
        <f t="shared" si="523"/>
        <v>7</v>
      </c>
      <c r="H4800" s="29" t="str">
        <f t="shared" si="524"/>
        <v>Pazar</v>
      </c>
    </row>
    <row r="4801" spans="1:8" ht="10.5" customHeight="1" x14ac:dyDescent="0.25">
      <c r="A4801" s="28">
        <v>46804</v>
      </c>
      <c r="B4801" s="29">
        <f t="shared" si="518"/>
        <v>2028</v>
      </c>
      <c r="C4801" s="29">
        <f t="shared" si="519"/>
        <v>2</v>
      </c>
      <c r="D4801" s="29" t="str">
        <f t="shared" si="520"/>
        <v>Şubat</v>
      </c>
      <c r="E4801" s="29">
        <f t="shared" si="521"/>
        <v>1</v>
      </c>
      <c r="F4801" s="29">
        <f t="shared" si="522"/>
        <v>9</v>
      </c>
      <c r="G4801" s="29">
        <f t="shared" si="523"/>
        <v>1</v>
      </c>
      <c r="H4801" s="29" t="str">
        <f t="shared" si="524"/>
        <v>Pazartesi</v>
      </c>
    </row>
    <row r="4802" spans="1:8" ht="10.5" customHeight="1" x14ac:dyDescent="0.25">
      <c r="A4802" s="28">
        <v>46805</v>
      </c>
      <c r="B4802" s="29">
        <f t="shared" ref="B4802:B4865" si="525">IF(A4802="","",YEAR(A4802))</f>
        <v>2028</v>
      </c>
      <c r="C4802" s="29">
        <f t="shared" ref="C4802:C4865" si="526">IF(A4802="","",MONTH(A4802))</f>
        <v>2</v>
      </c>
      <c r="D4802" s="29" t="str">
        <f t="shared" ref="D4802:D4865" si="527">IF(A4802="","",CHOOSE(MONTH(A4802),"Ocak","Şubat","Mart","Nisan","Mayıs","Haziran","Temmuz","Ağustos","Eylül","Ekim","Kasım","Aralık"))</f>
        <v>Şubat</v>
      </c>
      <c r="E4802" s="29">
        <f t="shared" ref="E4802:E4865" si="528">IF(A4802="","",ROUNDUP(MONTH(A4802)/3,0))</f>
        <v>1</v>
      </c>
      <c r="F4802" s="29">
        <f t="shared" ref="F4802:F4865" si="529">IF(A4802="","",WEEKNUM(A4802,2))</f>
        <v>9</v>
      </c>
      <c r="G4802" s="29">
        <f t="shared" ref="G4802:G4865" si="530">IF(A4802="","",WEEKDAY(A4802,2))</f>
        <v>2</v>
      </c>
      <c r="H4802" s="29" t="str">
        <f t="shared" ref="H4802:H4865" si="531">IF(A4802="","",CHOOSE(WEEKDAY(A4802,2),"Pazartesi","Salı","Çarşamba","Perşembe","Cuma","Cumartesi","Pazar"))</f>
        <v>Salı</v>
      </c>
    </row>
    <row r="4803" spans="1:8" ht="10.5" customHeight="1" x14ac:dyDescent="0.25">
      <c r="A4803" s="28">
        <v>46806</v>
      </c>
      <c r="B4803" s="29">
        <f t="shared" si="525"/>
        <v>2028</v>
      </c>
      <c r="C4803" s="29">
        <f t="shared" si="526"/>
        <v>2</v>
      </c>
      <c r="D4803" s="29" t="str">
        <f t="shared" si="527"/>
        <v>Şubat</v>
      </c>
      <c r="E4803" s="29">
        <f t="shared" si="528"/>
        <v>1</v>
      </c>
      <c r="F4803" s="29">
        <f t="shared" si="529"/>
        <v>9</v>
      </c>
      <c r="G4803" s="29">
        <f t="shared" si="530"/>
        <v>3</v>
      </c>
      <c r="H4803" s="29" t="str">
        <f t="shared" si="531"/>
        <v>Çarşamba</v>
      </c>
    </row>
    <row r="4804" spans="1:8" ht="10.5" customHeight="1" x14ac:dyDescent="0.25">
      <c r="A4804" s="28">
        <v>46807</v>
      </c>
      <c r="B4804" s="29">
        <f t="shared" si="525"/>
        <v>2028</v>
      </c>
      <c r="C4804" s="29">
        <f t="shared" si="526"/>
        <v>2</v>
      </c>
      <c r="D4804" s="29" t="str">
        <f t="shared" si="527"/>
        <v>Şubat</v>
      </c>
      <c r="E4804" s="29">
        <f t="shared" si="528"/>
        <v>1</v>
      </c>
      <c r="F4804" s="29">
        <f t="shared" si="529"/>
        <v>9</v>
      </c>
      <c r="G4804" s="29">
        <f t="shared" si="530"/>
        <v>4</v>
      </c>
      <c r="H4804" s="29" t="str">
        <f t="shared" si="531"/>
        <v>Perşembe</v>
      </c>
    </row>
    <row r="4805" spans="1:8" ht="10.5" customHeight="1" x14ac:dyDescent="0.25">
      <c r="A4805" s="28">
        <v>46808</v>
      </c>
      <c r="B4805" s="29">
        <f t="shared" si="525"/>
        <v>2028</v>
      </c>
      <c r="C4805" s="29">
        <f t="shared" si="526"/>
        <v>2</v>
      </c>
      <c r="D4805" s="29" t="str">
        <f t="shared" si="527"/>
        <v>Şubat</v>
      </c>
      <c r="E4805" s="29">
        <f t="shared" si="528"/>
        <v>1</v>
      </c>
      <c r="F4805" s="29">
        <f t="shared" si="529"/>
        <v>9</v>
      </c>
      <c r="G4805" s="29">
        <f t="shared" si="530"/>
        <v>5</v>
      </c>
      <c r="H4805" s="29" t="str">
        <f t="shared" si="531"/>
        <v>Cuma</v>
      </c>
    </row>
    <row r="4806" spans="1:8" ht="10.5" customHeight="1" x14ac:dyDescent="0.25">
      <c r="A4806" s="28">
        <v>46809</v>
      </c>
      <c r="B4806" s="29">
        <f t="shared" si="525"/>
        <v>2028</v>
      </c>
      <c r="C4806" s="29">
        <f t="shared" si="526"/>
        <v>2</v>
      </c>
      <c r="D4806" s="29" t="str">
        <f t="shared" si="527"/>
        <v>Şubat</v>
      </c>
      <c r="E4806" s="29">
        <f t="shared" si="528"/>
        <v>1</v>
      </c>
      <c r="F4806" s="29">
        <f t="shared" si="529"/>
        <v>9</v>
      </c>
      <c r="G4806" s="29">
        <f t="shared" si="530"/>
        <v>6</v>
      </c>
      <c r="H4806" s="29" t="str">
        <f t="shared" si="531"/>
        <v>Cumartesi</v>
      </c>
    </row>
    <row r="4807" spans="1:8" ht="10.5" customHeight="1" x14ac:dyDescent="0.25">
      <c r="A4807" s="28">
        <v>46810</v>
      </c>
      <c r="B4807" s="29">
        <f t="shared" si="525"/>
        <v>2028</v>
      </c>
      <c r="C4807" s="29">
        <f t="shared" si="526"/>
        <v>2</v>
      </c>
      <c r="D4807" s="29" t="str">
        <f t="shared" si="527"/>
        <v>Şubat</v>
      </c>
      <c r="E4807" s="29">
        <f t="shared" si="528"/>
        <v>1</v>
      </c>
      <c r="F4807" s="29">
        <f t="shared" si="529"/>
        <v>9</v>
      </c>
      <c r="G4807" s="29">
        <f t="shared" si="530"/>
        <v>7</v>
      </c>
      <c r="H4807" s="29" t="str">
        <f t="shared" si="531"/>
        <v>Pazar</v>
      </c>
    </row>
    <row r="4808" spans="1:8" ht="10.5" customHeight="1" x14ac:dyDescent="0.25">
      <c r="A4808" s="28">
        <v>46811</v>
      </c>
      <c r="B4808" s="29">
        <f t="shared" si="525"/>
        <v>2028</v>
      </c>
      <c r="C4808" s="29">
        <f t="shared" si="526"/>
        <v>2</v>
      </c>
      <c r="D4808" s="29" t="str">
        <f t="shared" si="527"/>
        <v>Şubat</v>
      </c>
      <c r="E4808" s="29">
        <f t="shared" si="528"/>
        <v>1</v>
      </c>
      <c r="F4808" s="29">
        <f t="shared" si="529"/>
        <v>10</v>
      </c>
      <c r="G4808" s="29">
        <f t="shared" si="530"/>
        <v>1</v>
      </c>
      <c r="H4808" s="29" t="str">
        <f t="shared" si="531"/>
        <v>Pazartesi</v>
      </c>
    </row>
    <row r="4809" spans="1:8" ht="10.5" customHeight="1" x14ac:dyDescent="0.25">
      <c r="A4809" s="28">
        <v>46812</v>
      </c>
      <c r="B4809" s="29">
        <f t="shared" si="525"/>
        <v>2028</v>
      </c>
      <c r="C4809" s="29">
        <f t="shared" si="526"/>
        <v>2</v>
      </c>
      <c r="D4809" s="29" t="str">
        <f t="shared" si="527"/>
        <v>Şubat</v>
      </c>
      <c r="E4809" s="29">
        <f t="shared" si="528"/>
        <v>1</v>
      </c>
      <c r="F4809" s="29">
        <f t="shared" si="529"/>
        <v>10</v>
      </c>
      <c r="G4809" s="29">
        <f t="shared" si="530"/>
        <v>2</v>
      </c>
      <c r="H4809" s="29" t="str">
        <f t="shared" si="531"/>
        <v>Salı</v>
      </c>
    </row>
    <row r="4810" spans="1:8" ht="10.5" customHeight="1" x14ac:dyDescent="0.25">
      <c r="A4810" s="28">
        <v>46813</v>
      </c>
      <c r="B4810" s="29">
        <f t="shared" si="525"/>
        <v>2028</v>
      </c>
      <c r="C4810" s="29">
        <f t="shared" si="526"/>
        <v>3</v>
      </c>
      <c r="D4810" s="29" t="str">
        <f t="shared" si="527"/>
        <v>Mart</v>
      </c>
      <c r="E4810" s="29">
        <f t="shared" si="528"/>
        <v>1</v>
      </c>
      <c r="F4810" s="29">
        <f t="shared" si="529"/>
        <v>10</v>
      </c>
      <c r="G4810" s="29">
        <f t="shared" si="530"/>
        <v>3</v>
      </c>
      <c r="H4810" s="29" t="str">
        <f t="shared" si="531"/>
        <v>Çarşamba</v>
      </c>
    </row>
    <row r="4811" spans="1:8" ht="10.5" customHeight="1" x14ac:dyDescent="0.25">
      <c r="A4811" s="28">
        <v>46814</v>
      </c>
      <c r="B4811" s="29">
        <f t="shared" si="525"/>
        <v>2028</v>
      </c>
      <c r="C4811" s="29">
        <f t="shared" si="526"/>
        <v>3</v>
      </c>
      <c r="D4811" s="29" t="str">
        <f t="shared" si="527"/>
        <v>Mart</v>
      </c>
      <c r="E4811" s="29">
        <f t="shared" si="528"/>
        <v>1</v>
      </c>
      <c r="F4811" s="29">
        <f t="shared" si="529"/>
        <v>10</v>
      </c>
      <c r="G4811" s="29">
        <f t="shared" si="530"/>
        <v>4</v>
      </c>
      <c r="H4811" s="29" t="str">
        <f t="shared" si="531"/>
        <v>Perşembe</v>
      </c>
    </row>
    <row r="4812" spans="1:8" ht="10.5" customHeight="1" x14ac:dyDescent="0.25">
      <c r="A4812" s="28">
        <v>46815</v>
      </c>
      <c r="B4812" s="29">
        <f t="shared" si="525"/>
        <v>2028</v>
      </c>
      <c r="C4812" s="29">
        <f t="shared" si="526"/>
        <v>3</v>
      </c>
      <c r="D4812" s="29" t="str">
        <f t="shared" si="527"/>
        <v>Mart</v>
      </c>
      <c r="E4812" s="29">
        <f t="shared" si="528"/>
        <v>1</v>
      </c>
      <c r="F4812" s="29">
        <f t="shared" si="529"/>
        <v>10</v>
      </c>
      <c r="G4812" s="29">
        <f t="shared" si="530"/>
        <v>5</v>
      </c>
      <c r="H4812" s="29" t="str">
        <f t="shared" si="531"/>
        <v>Cuma</v>
      </c>
    </row>
    <row r="4813" spans="1:8" ht="10.5" customHeight="1" x14ac:dyDescent="0.25">
      <c r="A4813" s="28">
        <v>46816</v>
      </c>
      <c r="B4813" s="29">
        <f t="shared" si="525"/>
        <v>2028</v>
      </c>
      <c r="C4813" s="29">
        <f t="shared" si="526"/>
        <v>3</v>
      </c>
      <c r="D4813" s="29" t="str">
        <f t="shared" si="527"/>
        <v>Mart</v>
      </c>
      <c r="E4813" s="29">
        <f t="shared" si="528"/>
        <v>1</v>
      </c>
      <c r="F4813" s="29">
        <f t="shared" si="529"/>
        <v>10</v>
      </c>
      <c r="G4813" s="29">
        <f t="shared" si="530"/>
        <v>6</v>
      </c>
      <c r="H4813" s="29" t="str">
        <f t="shared" si="531"/>
        <v>Cumartesi</v>
      </c>
    </row>
    <row r="4814" spans="1:8" ht="10.5" customHeight="1" x14ac:dyDescent="0.25">
      <c r="A4814" s="28">
        <v>46817</v>
      </c>
      <c r="B4814" s="29">
        <f t="shared" si="525"/>
        <v>2028</v>
      </c>
      <c r="C4814" s="29">
        <f t="shared" si="526"/>
        <v>3</v>
      </c>
      <c r="D4814" s="29" t="str">
        <f t="shared" si="527"/>
        <v>Mart</v>
      </c>
      <c r="E4814" s="29">
        <f t="shared" si="528"/>
        <v>1</v>
      </c>
      <c r="F4814" s="29">
        <f t="shared" si="529"/>
        <v>10</v>
      </c>
      <c r="G4814" s="29">
        <f t="shared" si="530"/>
        <v>7</v>
      </c>
      <c r="H4814" s="29" t="str">
        <f t="shared" si="531"/>
        <v>Pazar</v>
      </c>
    </row>
    <row r="4815" spans="1:8" ht="10.5" customHeight="1" x14ac:dyDescent="0.25">
      <c r="A4815" s="28">
        <v>46818</v>
      </c>
      <c r="B4815" s="29">
        <f t="shared" si="525"/>
        <v>2028</v>
      </c>
      <c r="C4815" s="29">
        <f t="shared" si="526"/>
        <v>3</v>
      </c>
      <c r="D4815" s="29" t="str">
        <f t="shared" si="527"/>
        <v>Mart</v>
      </c>
      <c r="E4815" s="29">
        <f t="shared" si="528"/>
        <v>1</v>
      </c>
      <c r="F4815" s="29">
        <f t="shared" si="529"/>
        <v>11</v>
      </c>
      <c r="G4815" s="29">
        <f t="shared" si="530"/>
        <v>1</v>
      </c>
      <c r="H4815" s="29" t="str">
        <f t="shared" si="531"/>
        <v>Pazartesi</v>
      </c>
    </row>
    <row r="4816" spans="1:8" ht="10.5" customHeight="1" x14ac:dyDescent="0.25">
      <c r="A4816" s="28">
        <v>46819</v>
      </c>
      <c r="B4816" s="29">
        <f t="shared" si="525"/>
        <v>2028</v>
      </c>
      <c r="C4816" s="29">
        <f t="shared" si="526"/>
        <v>3</v>
      </c>
      <c r="D4816" s="29" t="str">
        <f t="shared" si="527"/>
        <v>Mart</v>
      </c>
      <c r="E4816" s="29">
        <f t="shared" si="528"/>
        <v>1</v>
      </c>
      <c r="F4816" s="29">
        <f t="shared" si="529"/>
        <v>11</v>
      </c>
      <c r="G4816" s="29">
        <f t="shared" si="530"/>
        <v>2</v>
      </c>
      <c r="H4816" s="29" t="str">
        <f t="shared" si="531"/>
        <v>Salı</v>
      </c>
    </row>
    <row r="4817" spans="1:8" ht="10.5" customHeight="1" x14ac:dyDescent="0.25">
      <c r="A4817" s="28">
        <v>46820</v>
      </c>
      <c r="B4817" s="29">
        <f t="shared" si="525"/>
        <v>2028</v>
      </c>
      <c r="C4817" s="29">
        <f t="shared" si="526"/>
        <v>3</v>
      </c>
      <c r="D4817" s="29" t="str">
        <f t="shared" si="527"/>
        <v>Mart</v>
      </c>
      <c r="E4817" s="29">
        <f t="shared" si="528"/>
        <v>1</v>
      </c>
      <c r="F4817" s="29">
        <f t="shared" si="529"/>
        <v>11</v>
      </c>
      <c r="G4817" s="29">
        <f t="shared" si="530"/>
        <v>3</v>
      </c>
      <c r="H4817" s="29" t="str">
        <f t="shared" si="531"/>
        <v>Çarşamba</v>
      </c>
    </row>
    <row r="4818" spans="1:8" ht="10.5" customHeight="1" x14ac:dyDescent="0.25">
      <c r="A4818" s="28">
        <v>46821</v>
      </c>
      <c r="B4818" s="29">
        <f t="shared" si="525"/>
        <v>2028</v>
      </c>
      <c r="C4818" s="29">
        <f t="shared" si="526"/>
        <v>3</v>
      </c>
      <c r="D4818" s="29" t="str">
        <f t="shared" si="527"/>
        <v>Mart</v>
      </c>
      <c r="E4818" s="29">
        <f t="shared" si="528"/>
        <v>1</v>
      </c>
      <c r="F4818" s="29">
        <f t="shared" si="529"/>
        <v>11</v>
      </c>
      <c r="G4818" s="29">
        <f t="shared" si="530"/>
        <v>4</v>
      </c>
      <c r="H4818" s="29" t="str">
        <f t="shared" si="531"/>
        <v>Perşembe</v>
      </c>
    </row>
    <row r="4819" spans="1:8" ht="10.5" customHeight="1" x14ac:dyDescent="0.25">
      <c r="A4819" s="28">
        <v>46822</v>
      </c>
      <c r="B4819" s="29">
        <f t="shared" si="525"/>
        <v>2028</v>
      </c>
      <c r="C4819" s="29">
        <f t="shared" si="526"/>
        <v>3</v>
      </c>
      <c r="D4819" s="29" t="str">
        <f t="shared" si="527"/>
        <v>Mart</v>
      </c>
      <c r="E4819" s="29">
        <f t="shared" si="528"/>
        <v>1</v>
      </c>
      <c r="F4819" s="29">
        <f t="shared" si="529"/>
        <v>11</v>
      </c>
      <c r="G4819" s="29">
        <f t="shared" si="530"/>
        <v>5</v>
      </c>
      <c r="H4819" s="29" t="str">
        <f t="shared" si="531"/>
        <v>Cuma</v>
      </c>
    </row>
    <row r="4820" spans="1:8" ht="10.5" customHeight="1" x14ac:dyDescent="0.25">
      <c r="A4820" s="28">
        <v>46823</v>
      </c>
      <c r="B4820" s="29">
        <f t="shared" si="525"/>
        <v>2028</v>
      </c>
      <c r="C4820" s="29">
        <f t="shared" si="526"/>
        <v>3</v>
      </c>
      <c r="D4820" s="29" t="str">
        <f t="shared" si="527"/>
        <v>Mart</v>
      </c>
      <c r="E4820" s="29">
        <f t="shared" si="528"/>
        <v>1</v>
      </c>
      <c r="F4820" s="29">
        <f t="shared" si="529"/>
        <v>11</v>
      </c>
      <c r="G4820" s="29">
        <f t="shared" si="530"/>
        <v>6</v>
      </c>
      <c r="H4820" s="29" t="str">
        <f t="shared" si="531"/>
        <v>Cumartesi</v>
      </c>
    </row>
    <row r="4821" spans="1:8" ht="10.5" customHeight="1" x14ac:dyDescent="0.25">
      <c r="A4821" s="28">
        <v>46824</v>
      </c>
      <c r="B4821" s="29">
        <f t="shared" si="525"/>
        <v>2028</v>
      </c>
      <c r="C4821" s="29">
        <f t="shared" si="526"/>
        <v>3</v>
      </c>
      <c r="D4821" s="29" t="str">
        <f t="shared" si="527"/>
        <v>Mart</v>
      </c>
      <c r="E4821" s="29">
        <f t="shared" si="528"/>
        <v>1</v>
      </c>
      <c r="F4821" s="29">
        <f t="shared" si="529"/>
        <v>11</v>
      </c>
      <c r="G4821" s="29">
        <f t="shared" si="530"/>
        <v>7</v>
      </c>
      <c r="H4821" s="29" t="str">
        <f t="shared" si="531"/>
        <v>Pazar</v>
      </c>
    </row>
    <row r="4822" spans="1:8" ht="10.5" customHeight="1" x14ac:dyDescent="0.25">
      <c r="A4822" s="28">
        <v>46825</v>
      </c>
      <c r="B4822" s="29">
        <f t="shared" si="525"/>
        <v>2028</v>
      </c>
      <c r="C4822" s="29">
        <f t="shared" si="526"/>
        <v>3</v>
      </c>
      <c r="D4822" s="29" t="str">
        <f t="shared" si="527"/>
        <v>Mart</v>
      </c>
      <c r="E4822" s="29">
        <f t="shared" si="528"/>
        <v>1</v>
      </c>
      <c r="F4822" s="29">
        <f t="shared" si="529"/>
        <v>12</v>
      </c>
      <c r="G4822" s="29">
        <f t="shared" si="530"/>
        <v>1</v>
      </c>
      <c r="H4822" s="29" t="str">
        <f t="shared" si="531"/>
        <v>Pazartesi</v>
      </c>
    </row>
    <row r="4823" spans="1:8" ht="10.5" customHeight="1" x14ac:dyDescent="0.25">
      <c r="A4823" s="28">
        <v>46826</v>
      </c>
      <c r="B4823" s="29">
        <f t="shared" si="525"/>
        <v>2028</v>
      </c>
      <c r="C4823" s="29">
        <f t="shared" si="526"/>
        <v>3</v>
      </c>
      <c r="D4823" s="29" t="str">
        <f t="shared" si="527"/>
        <v>Mart</v>
      </c>
      <c r="E4823" s="29">
        <f t="shared" si="528"/>
        <v>1</v>
      </c>
      <c r="F4823" s="29">
        <f t="shared" si="529"/>
        <v>12</v>
      </c>
      <c r="G4823" s="29">
        <f t="shared" si="530"/>
        <v>2</v>
      </c>
      <c r="H4823" s="29" t="str">
        <f t="shared" si="531"/>
        <v>Salı</v>
      </c>
    </row>
    <row r="4824" spans="1:8" ht="10.5" customHeight="1" x14ac:dyDescent="0.25">
      <c r="A4824" s="28">
        <v>46827</v>
      </c>
      <c r="B4824" s="29">
        <f t="shared" si="525"/>
        <v>2028</v>
      </c>
      <c r="C4824" s="29">
        <f t="shared" si="526"/>
        <v>3</v>
      </c>
      <c r="D4824" s="29" t="str">
        <f t="shared" si="527"/>
        <v>Mart</v>
      </c>
      <c r="E4824" s="29">
        <f t="shared" si="528"/>
        <v>1</v>
      </c>
      <c r="F4824" s="29">
        <f t="shared" si="529"/>
        <v>12</v>
      </c>
      <c r="G4824" s="29">
        <f t="shared" si="530"/>
        <v>3</v>
      </c>
      <c r="H4824" s="29" t="str">
        <f t="shared" si="531"/>
        <v>Çarşamba</v>
      </c>
    </row>
    <row r="4825" spans="1:8" ht="10.5" customHeight="1" x14ac:dyDescent="0.25">
      <c r="A4825" s="28">
        <v>46828</v>
      </c>
      <c r="B4825" s="29">
        <f t="shared" si="525"/>
        <v>2028</v>
      </c>
      <c r="C4825" s="29">
        <f t="shared" si="526"/>
        <v>3</v>
      </c>
      <c r="D4825" s="29" t="str">
        <f t="shared" si="527"/>
        <v>Mart</v>
      </c>
      <c r="E4825" s="29">
        <f t="shared" si="528"/>
        <v>1</v>
      </c>
      <c r="F4825" s="29">
        <f t="shared" si="529"/>
        <v>12</v>
      </c>
      <c r="G4825" s="29">
        <f t="shared" si="530"/>
        <v>4</v>
      </c>
      <c r="H4825" s="29" t="str">
        <f t="shared" si="531"/>
        <v>Perşembe</v>
      </c>
    </row>
    <row r="4826" spans="1:8" ht="10.5" customHeight="1" x14ac:dyDescent="0.25">
      <c r="A4826" s="28">
        <v>46829</v>
      </c>
      <c r="B4826" s="29">
        <f t="shared" si="525"/>
        <v>2028</v>
      </c>
      <c r="C4826" s="29">
        <f t="shared" si="526"/>
        <v>3</v>
      </c>
      <c r="D4826" s="29" t="str">
        <f t="shared" si="527"/>
        <v>Mart</v>
      </c>
      <c r="E4826" s="29">
        <f t="shared" si="528"/>
        <v>1</v>
      </c>
      <c r="F4826" s="29">
        <f t="shared" si="529"/>
        <v>12</v>
      </c>
      <c r="G4826" s="29">
        <f t="shared" si="530"/>
        <v>5</v>
      </c>
      <c r="H4826" s="29" t="str">
        <f t="shared" si="531"/>
        <v>Cuma</v>
      </c>
    </row>
    <row r="4827" spans="1:8" ht="10.5" customHeight="1" x14ac:dyDescent="0.25">
      <c r="A4827" s="28">
        <v>46830</v>
      </c>
      <c r="B4827" s="29">
        <f t="shared" si="525"/>
        <v>2028</v>
      </c>
      <c r="C4827" s="29">
        <f t="shared" si="526"/>
        <v>3</v>
      </c>
      <c r="D4827" s="29" t="str">
        <f t="shared" si="527"/>
        <v>Mart</v>
      </c>
      <c r="E4827" s="29">
        <f t="shared" si="528"/>
        <v>1</v>
      </c>
      <c r="F4827" s="29">
        <f t="shared" si="529"/>
        <v>12</v>
      </c>
      <c r="G4827" s="29">
        <f t="shared" si="530"/>
        <v>6</v>
      </c>
      <c r="H4827" s="29" t="str">
        <f t="shared" si="531"/>
        <v>Cumartesi</v>
      </c>
    </row>
    <row r="4828" spans="1:8" ht="10.5" customHeight="1" x14ac:dyDescent="0.25">
      <c r="A4828" s="28">
        <v>46831</v>
      </c>
      <c r="B4828" s="29">
        <f t="shared" si="525"/>
        <v>2028</v>
      </c>
      <c r="C4828" s="29">
        <f t="shared" si="526"/>
        <v>3</v>
      </c>
      <c r="D4828" s="29" t="str">
        <f t="shared" si="527"/>
        <v>Mart</v>
      </c>
      <c r="E4828" s="29">
        <f t="shared" si="528"/>
        <v>1</v>
      </c>
      <c r="F4828" s="29">
        <f t="shared" si="529"/>
        <v>12</v>
      </c>
      <c r="G4828" s="29">
        <f t="shared" si="530"/>
        <v>7</v>
      </c>
      <c r="H4828" s="29" t="str">
        <f t="shared" si="531"/>
        <v>Pazar</v>
      </c>
    </row>
    <row r="4829" spans="1:8" ht="10.5" customHeight="1" x14ac:dyDescent="0.25">
      <c r="A4829" s="28">
        <v>46832</v>
      </c>
      <c r="B4829" s="29">
        <f t="shared" si="525"/>
        <v>2028</v>
      </c>
      <c r="C4829" s="29">
        <f t="shared" si="526"/>
        <v>3</v>
      </c>
      <c r="D4829" s="29" t="str">
        <f t="shared" si="527"/>
        <v>Mart</v>
      </c>
      <c r="E4829" s="29">
        <f t="shared" si="528"/>
        <v>1</v>
      </c>
      <c r="F4829" s="29">
        <f t="shared" si="529"/>
        <v>13</v>
      </c>
      <c r="G4829" s="29">
        <f t="shared" si="530"/>
        <v>1</v>
      </c>
      <c r="H4829" s="29" t="str">
        <f t="shared" si="531"/>
        <v>Pazartesi</v>
      </c>
    </row>
    <row r="4830" spans="1:8" ht="10.5" customHeight="1" x14ac:dyDescent="0.25">
      <c r="A4830" s="28">
        <v>46833</v>
      </c>
      <c r="B4830" s="29">
        <f t="shared" si="525"/>
        <v>2028</v>
      </c>
      <c r="C4830" s="29">
        <f t="shared" si="526"/>
        <v>3</v>
      </c>
      <c r="D4830" s="29" t="str">
        <f t="shared" si="527"/>
        <v>Mart</v>
      </c>
      <c r="E4830" s="29">
        <f t="shared" si="528"/>
        <v>1</v>
      </c>
      <c r="F4830" s="29">
        <f t="shared" si="529"/>
        <v>13</v>
      </c>
      <c r="G4830" s="29">
        <f t="shared" si="530"/>
        <v>2</v>
      </c>
      <c r="H4830" s="29" t="str">
        <f t="shared" si="531"/>
        <v>Salı</v>
      </c>
    </row>
    <row r="4831" spans="1:8" ht="10.5" customHeight="1" x14ac:dyDescent="0.25">
      <c r="A4831" s="28">
        <v>46834</v>
      </c>
      <c r="B4831" s="29">
        <f t="shared" si="525"/>
        <v>2028</v>
      </c>
      <c r="C4831" s="29">
        <f t="shared" si="526"/>
        <v>3</v>
      </c>
      <c r="D4831" s="29" t="str">
        <f t="shared" si="527"/>
        <v>Mart</v>
      </c>
      <c r="E4831" s="29">
        <f t="shared" si="528"/>
        <v>1</v>
      </c>
      <c r="F4831" s="29">
        <f t="shared" si="529"/>
        <v>13</v>
      </c>
      <c r="G4831" s="29">
        <f t="shared" si="530"/>
        <v>3</v>
      </c>
      <c r="H4831" s="29" t="str">
        <f t="shared" si="531"/>
        <v>Çarşamba</v>
      </c>
    </row>
    <row r="4832" spans="1:8" ht="10.5" customHeight="1" x14ac:dyDescent="0.25">
      <c r="A4832" s="28">
        <v>46835</v>
      </c>
      <c r="B4832" s="29">
        <f t="shared" si="525"/>
        <v>2028</v>
      </c>
      <c r="C4832" s="29">
        <f t="shared" si="526"/>
        <v>3</v>
      </c>
      <c r="D4832" s="29" t="str">
        <f t="shared" si="527"/>
        <v>Mart</v>
      </c>
      <c r="E4832" s="29">
        <f t="shared" si="528"/>
        <v>1</v>
      </c>
      <c r="F4832" s="29">
        <f t="shared" si="529"/>
        <v>13</v>
      </c>
      <c r="G4832" s="29">
        <f t="shared" si="530"/>
        <v>4</v>
      </c>
      <c r="H4832" s="29" t="str">
        <f t="shared" si="531"/>
        <v>Perşembe</v>
      </c>
    </row>
    <row r="4833" spans="1:8" ht="10.5" customHeight="1" x14ac:dyDescent="0.25">
      <c r="A4833" s="28">
        <v>46836</v>
      </c>
      <c r="B4833" s="29">
        <f t="shared" si="525"/>
        <v>2028</v>
      </c>
      <c r="C4833" s="29">
        <f t="shared" si="526"/>
        <v>3</v>
      </c>
      <c r="D4833" s="29" t="str">
        <f t="shared" si="527"/>
        <v>Mart</v>
      </c>
      <c r="E4833" s="29">
        <f t="shared" si="528"/>
        <v>1</v>
      </c>
      <c r="F4833" s="29">
        <f t="shared" si="529"/>
        <v>13</v>
      </c>
      <c r="G4833" s="29">
        <f t="shared" si="530"/>
        <v>5</v>
      </c>
      <c r="H4833" s="29" t="str">
        <f t="shared" si="531"/>
        <v>Cuma</v>
      </c>
    </row>
    <row r="4834" spans="1:8" ht="10.5" customHeight="1" x14ac:dyDescent="0.25">
      <c r="A4834" s="28">
        <v>46837</v>
      </c>
      <c r="B4834" s="29">
        <f t="shared" si="525"/>
        <v>2028</v>
      </c>
      <c r="C4834" s="29">
        <f t="shared" si="526"/>
        <v>3</v>
      </c>
      <c r="D4834" s="29" t="str">
        <f t="shared" si="527"/>
        <v>Mart</v>
      </c>
      <c r="E4834" s="29">
        <f t="shared" si="528"/>
        <v>1</v>
      </c>
      <c r="F4834" s="29">
        <f t="shared" si="529"/>
        <v>13</v>
      </c>
      <c r="G4834" s="29">
        <f t="shared" si="530"/>
        <v>6</v>
      </c>
      <c r="H4834" s="29" t="str">
        <f t="shared" si="531"/>
        <v>Cumartesi</v>
      </c>
    </row>
    <row r="4835" spans="1:8" ht="10.5" customHeight="1" x14ac:dyDescent="0.25">
      <c r="A4835" s="28">
        <v>46838</v>
      </c>
      <c r="B4835" s="29">
        <f t="shared" si="525"/>
        <v>2028</v>
      </c>
      <c r="C4835" s="29">
        <f t="shared" si="526"/>
        <v>3</v>
      </c>
      <c r="D4835" s="29" t="str">
        <f t="shared" si="527"/>
        <v>Mart</v>
      </c>
      <c r="E4835" s="29">
        <f t="shared" si="528"/>
        <v>1</v>
      </c>
      <c r="F4835" s="29">
        <f t="shared" si="529"/>
        <v>13</v>
      </c>
      <c r="G4835" s="29">
        <f t="shared" si="530"/>
        <v>7</v>
      </c>
      <c r="H4835" s="29" t="str">
        <f t="shared" si="531"/>
        <v>Pazar</v>
      </c>
    </row>
    <row r="4836" spans="1:8" ht="10.5" customHeight="1" x14ac:dyDescent="0.25">
      <c r="A4836" s="28">
        <v>46839</v>
      </c>
      <c r="B4836" s="29">
        <f t="shared" si="525"/>
        <v>2028</v>
      </c>
      <c r="C4836" s="29">
        <f t="shared" si="526"/>
        <v>3</v>
      </c>
      <c r="D4836" s="29" t="str">
        <f t="shared" si="527"/>
        <v>Mart</v>
      </c>
      <c r="E4836" s="29">
        <f t="shared" si="528"/>
        <v>1</v>
      </c>
      <c r="F4836" s="29">
        <f t="shared" si="529"/>
        <v>14</v>
      </c>
      <c r="G4836" s="29">
        <f t="shared" si="530"/>
        <v>1</v>
      </c>
      <c r="H4836" s="29" t="str">
        <f t="shared" si="531"/>
        <v>Pazartesi</v>
      </c>
    </row>
    <row r="4837" spans="1:8" ht="10.5" customHeight="1" x14ac:dyDescent="0.25">
      <c r="A4837" s="28">
        <v>46840</v>
      </c>
      <c r="B4837" s="29">
        <f t="shared" si="525"/>
        <v>2028</v>
      </c>
      <c r="C4837" s="29">
        <f t="shared" si="526"/>
        <v>3</v>
      </c>
      <c r="D4837" s="29" t="str">
        <f t="shared" si="527"/>
        <v>Mart</v>
      </c>
      <c r="E4837" s="29">
        <f t="shared" si="528"/>
        <v>1</v>
      </c>
      <c r="F4837" s="29">
        <f t="shared" si="529"/>
        <v>14</v>
      </c>
      <c r="G4837" s="29">
        <f t="shared" si="530"/>
        <v>2</v>
      </c>
      <c r="H4837" s="29" t="str">
        <f t="shared" si="531"/>
        <v>Salı</v>
      </c>
    </row>
    <row r="4838" spans="1:8" ht="10.5" customHeight="1" x14ac:dyDescent="0.25">
      <c r="A4838" s="28">
        <v>46841</v>
      </c>
      <c r="B4838" s="29">
        <f t="shared" si="525"/>
        <v>2028</v>
      </c>
      <c r="C4838" s="29">
        <f t="shared" si="526"/>
        <v>3</v>
      </c>
      <c r="D4838" s="29" t="str">
        <f t="shared" si="527"/>
        <v>Mart</v>
      </c>
      <c r="E4838" s="29">
        <f t="shared" si="528"/>
        <v>1</v>
      </c>
      <c r="F4838" s="29">
        <f t="shared" si="529"/>
        <v>14</v>
      </c>
      <c r="G4838" s="29">
        <f t="shared" si="530"/>
        <v>3</v>
      </c>
      <c r="H4838" s="29" t="str">
        <f t="shared" si="531"/>
        <v>Çarşamba</v>
      </c>
    </row>
    <row r="4839" spans="1:8" ht="10.5" customHeight="1" x14ac:dyDescent="0.25">
      <c r="A4839" s="28">
        <v>46842</v>
      </c>
      <c r="B4839" s="29">
        <f t="shared" si="525"/>
        <v>2028</v>
      </c>
      <c r="C4839" s="29">
        <f t="shared" si="526"/>
        <v>3</v>
      </c>
      <c r="D4839" s="29" t="str">
        <f t="shared" si="527"/>
        <v>Mart</v>
      </c>
      <c r="E4839" s="29">
        <f t="shared" si="528"/>
        <v>1</v>
      </c>
      <c r="F4839" s="29">
        <f t="shared" si="529"/>
        <v>14</v>
      </c>
      <c r="G4839" s="29">
        <f t="shared" si="530"/>
        <v>4</v>
      </c>
      <c r="H4839" s="29" t="str">
        <f t="shared" si="531"/>
        <v>Perşembe</v>
      </c>
    </row>
    <row r="4840" spans="1:8" ht="10.5" customHeight="1" x14ac:dyDescent="0.25">
      <c r="A4840" s="28">
        <v>46843</v>
      </c>
      <c r="B4840" s="29">
        <f t="shared" si="525"/>
        <v>2028</v>
      </c>
      <c r="C4840" s="29">
        <f t="shared" si="526"/>
        <v>3</v>
      </c>
      <c r="D4840" s="29" t="str">
        <f t="shared" si="527"/>
        <v>Mart</v>
      </c>
      <c r="E4840" s="29">
        <f t="shared" si="528"/>
        <v>1</v>
      </c>
      <c r="F4840" s="29">
        <f t="shared" si="529"/>
        <v>14</v>
      </c>
      <c r="G4840" s="29">
        <f t="shared" si="530"/>
        <v>5</v>
      </c>
      <c r="H4840" s="29" t="str">
        <f t="shared" si="531"/>
        <v>Cuma</v>
      </c>
    </row>
    <row r="4841" spans="1:8" ht="10.5" customHeight="1" x14ac:dyDescent="0.25">
      <c r="A4841" s="28">
        <v>46844</v>
      </c>
      <c r="B4841" s="29">
        <f t="shared" si="525"/>
        <v>2028</v>
      </c>
      <c r="C4841" s="29">
        <f t="shared" si="526"/>
        <v>4</v>
      </c>
      <c r="D4841" s="29" t="str">
        <f t="shared" si="527"/>
        <v>Nisan</v>
      </c>
      <c r="E4841" s="29">
        <f t="shared" si="528"/>
        <v>2</v>
      </c>
      <c r="F4841" s="29">
        <f t="shared" si="529"/>
        <v>14</v>
      </c>
      <c r="G4841" s="29">
        <f t="shared" si="530"/>
        <v>6</v>
      </c>
      <c r="H4841" s="29" t="str">
        <f t="shared" si="531"/>
        <v>Cumartesi</v>
      </c>
    </row>
    <row r="4842" spans="1:8" ht="10.5" customHeight="1" x14ac:dyDescent="0.25">
      <c r="A4842" s="28">
        <v>46845</v>
      </c>
      <c r="B4842" s="29">
        <f t="shared" si="525"/>
        <v>2028</v>
      </c>
      <c r="C4842" s="29">
        <f t="shared" si="526"/>
        <v>4</v>
      </c>
      <c r="D4842" s="29" t="str">
        <f t="shared" si="527"/>
        <v>Nisan</v>
      </c>
      <c r="E4842" s="29">
        <f t="shared" si="528"/>
        <v>2</v>
      </c>
      <c r="F4842" s="29">
        <f t="shared" si="529"/>
        <v>14</v>
      </c>
      <c r="G4842" s="29">
        <f t="shared" si="530"/>
        <v>7</v>
      </c>
      <c r="H4842" s="29" t="str">
        <f t="shared" si="531"/>
        <v>Pazar</v>
      </c>
    </row>
    <row r="4843" spans="1:8" ht="10.5" customHeight="1" x14ac:dyDescent="0.25">
      <c r="A4843" s="28">
        <v>46846</v>
      </c>
      <c r="B4843" s="29">
        <f t="shared" si="525"/>
        <v>2028</v>
      </c>
      <c r="C4843" s="29">
        <f t="shared" si="526"/>
        <v>4</v>
      </c>
      <c r="D4843" s="29" t="str">
        <f t="shared" si="527"/>
        <v>Nisan</v>
      </c>
      <c r="E4843" s="29">
        <f t="shared" si="528"/>
        <v>2</v>
      </c>
      <c r="F4843" s="29">
        <f t="shared" si="529"/>
        <v>15</v>
      </c>
      <c r="G4843" s="29">
        <f t="shared" si="530"/>
        <v>1</v>
      </c>
      <c r="H4843" s="29" t="str">
        <f t="shared" si="531"/>
        <v>Pazartesi</v>
      </c>
    </row>
    <row r="4844" spans="1:8" ht="10.5" customHeight="1" x14ac:dyDescent="0.25">
      <c r="A4844" s="28">
        <v>46847</v>
      </c>
      <c r="B4844" s="29">
        <f t="shared" si="525"/>
        <v>2028</v>
      </c>
      <c r="C4844" s="29">
        <f t="shared" si="526"/>
        <v>4</v>
      </c>
      <c r="D4844" s="29" t="str">
        <f t="shared" si="527"/>
        <v>Nisan</v>
      </c>
      <c r="E4844" s="29">
        <f t="shared" si="528"/>
        <v>2</v>
      </c>
      <c r="F4844" s="29">
        <f t="shared" si="529"/>
        <v>15</v>
      </c>
      <c r="G4844" s="29">
        <f t="shared" si="530"/>
        <v>2</v>
      </c>
      <c r="H4844" s="29" t="str">
        <f t="shared" si="531"/>
        <v>Salı</v>
      </c>
    </row>
    <row r="4845" spans="1:8" ht="10.5" customHeight="1" x14ac:dyDescent="0.25">
      <c r="A4845" s="28">
        <v>46848</v>
      </c>
      <c r="B4845" s="29">
        <f t="shared" si="525"/>
        <v>2028</v>
      </c>
      <c r="C4845" s="29">
        <f t="shared" si="526"/>
        <v>4</v>
      </c>
      <c r="D4845" s="29" t="str">
        <f t="shared" si="527"/>
        <v>Nisan</v>
      </c>
      <c r="E4845" s="29">
        <f t="shared" si="528"/>
        <v>2</v>
      </c>
      <c r="F4845" s="29">
        <f t="shared" si="529"/>
        <v>15</v>
      </c>
      <c r="G4845" s="29">
        <f t="shared" si="530"/>
        <v>3</v>
      </c>
      <c r="H4845" s="29" t="str">
        <f t="shared" si="531"/>
        <v>Çarşamba</v>
      </c>
    </row>
    <row r="4846" spans="1:8" ht="10.5" customHeight="1" x14ac:dyDescent="0.25">
      <c r="A4846" s="28">
        <v>46849</v>
      </c>
      <c r="B4846" s="29">
        <f t="shared" si="525"/>
        <v>2028</v>
      </c>
      <c r="C4846" s="29">
        <f t="shared" si="526"/>
        <v>4</v>
      </c>
      <c r="D4846" s="29" t="str">
        <f t="shared" si="527"/>
        <v>Nisan</v>
      </c>
      <c r="E4846" s="29">
        <f t="shared" si="528"/>
        <v>2</v>
      </c>
      <c r="F4846" s="29">
        <f t="shared" si="529"/>
        <v>15</v>
      </c>
      <c r="G4846" s="29">
        <f t="shared" si="530"/>
        <v>4</v>
      </c>
      <c r="H4846" s="29" t="str">
        <f t="shared" si="531"/>
        <v>Perşembe</v>
      </c>
    </row>
    <row r="4847" spans="1:8" ht="10.5" customHeight="1" x14ac:dyDescent="0.25">
      <c r="A4847" s="28">
        <v>46850</v>
      </c>
      <c r="B4847" s="29">
        <f t="shared" si="525"/>
        <v>2028</v>
      </c>
      <c r="C4847" s="29">
        <f t="shared" si="526"/>
        <v>4</v>
      </c>
      <c r="D4847" s="29" t="str">
        <f t="shared" si="527"/>
        <v>Nisan</v>
      </c>
      <c r="E4847" s="29">
        <f t="shared" si="528"/>
        <v>2</v>
      </c>
      <c r="F4847" s="29">
        <f t="shared" si="529"/>
        <v>15</v>
      </c>
      <c r="G4847" s="29">
        <f t="shared" si="530"/>
        <v>5</v>
      </c>
      <c r="H4847" s="29" t="str">
        <f t="shared" si="531"/>
        <v>Cuma</v>
      </c>
    </row>
    <row r="4848" spans="1:8" ht="10.5" customHeight="1" x14ac:dyDescent="0.25">
      <c r="A4848" s="28">
        <v>46851</v>
      </c>
      <c r="B4848" s="29">
        <f t="shared" si="525"/>
        <v>2028</v>
      </c>
      <c r="C4848" s="29">
        <f t="shared" si="526"/>
        <v>4</v>
      </c>
      <c r="D4848" s="29" t="str">
        <f t="shared" si="527"/>
        <v>Nisan</v>
      </c>
      <c r="E4848" s="29">
        <f t="shared" si="528"/>
        <v>2</v>
      </c>
      <c r="F4848" s="29">
        <f t="shared" si="529"/>
        <v>15</v>
      </c>
      <c r="G4848" s="29">
        <f t="shared" si="530"/>
        <v>6</v>
      </c>
      <c r="H4848" s="29" t="str">
        <f t="shared" si="531"/>
        <v>Cumartesi</v>
      </c>
    </row>
    <row r="4849" spans="1:8" ht="10.5" customHeight="1" x14ac:dyDescent="0.25">
      <c r="A4849" s="28">
        <v>46852</v>
      </c>
      <c r="B4849" s="29">
        <f t="shared" si="525"/>
        <v>2028</v>
      </c>
      <c r="C4849" s="29">
        <f t="shared" si="526"/>
        <v>4</v>
      </c>
      <c r="D4849" s="29" t="str">
        <f t="shared" si="527"/>
        <v>Nisan</v>
      </c>
      <c r="E4849" s="29">
        <f t="shared" si="528"/>
        <v>2</v>
      </c>
      <c r="F4849" s="29">
        <f t="shared" si="529"/>
        <v>15</v>
      </c>
      <c r="G4849" s="29">
        <f t="shared" si="530"/>
        <v>7</v>
      </c>
      <c r="H4849" s="29" t="str">
        <f t="shared" si="531"/>
        <v>Pazar</v>
      </c>
    </row>
    <row r="4850" spans="1:8" ht="10.5" customHeight="1" x14ac:dyDescent="0.25">
      <c r="A4850" s="28">
        <v>46853</v>
      </c>
      <c r="B4850" s="29">
        <f t="shared" si="525"/>
        <v>2028</v>
      </c>
      <c r="C4850" s="29">
        <f t="shared" si="526"/>
        <v>4</v>
      </c>
      <c r="D4850" s="29" t="str">
        <f t="shared" si="527"/>
        <v>Nisan</v>
      </c>
      <c r="E4850" s="29">
        <f t="shared" si="528"/>
        <v>2</v>
      </c>
      <c r="F4850" s="29">
        <f t="shared" si="529"/>
        <v>16</v>
      </c>
      <c r="G4850" s="29">
        <f t="shared" si="530"/>
        <v>1</v>
      </c>
      <c r="H4850" s="29" t="str">
        <f t="shared" si="531"/>
        <v>Pazartesi</v>
      </c>
    </row>
    <row r="4851" spans="1:8" ht="10.5" customHeight="1" x14ac:dyDescent="0.25">
      <c r="A4851" s="28">
        <v>46854</v>
      </c>
      <c r="B4851" s="29">
        <f t="shared" si="525"/>
        <v>2028</v>
      </c>
      <c r="C4851" s="29">
        <f t="shared" si="526"/>
        <v>4</v>
      </c>
      <c r="D4851" s="29" t="str">
        <f t="shared" si="527"/>
        <v>Nisan</v>
      </c>
      <c r="E4851" s="29">
        <f t="shared" si="528"/>
        <v>2</v>
      </c>
      <c r="F4851" s="29">
        <f t="shared" si="529"/>
        <v>16</v>
      </c>
      <c r="G4851" s="29">
        <f t="shared" si="530"/>
        <v>2</v>
      </c>
      <c r="H4851" s="29" t="str">
        <f t="shared" si="531"/>
        <v>Salı</v>
      </c>
    </row>
    <row r="4852" spans="1:8" ht="10.5" customHeight="1" x14ac:dyDescent="0.25">
      <c r="A4852" s="28">
        <v>46855</v>
      </c>
      <c r="B4852" s="29">
        <f t="shared" si="525"/>
        <v>2028</v>
      </c>
      <c r="C4852" s="29">
        <f t="shared" si="526"/>
        <v>4</v>
      </c>
      <c r="D4852" s="29" t="str">
        <f t="shared" si="527"/>
        <v>Nisan</v>
      </c>
      <c r="E4852" s="29">
        <f t="shared" si="528"/>
        <v>2</v>
      </c>
      <c r="F4852" s="29">
        <f t="shared" si="529"/>
        <v>16</v>
      </c>
      <c r="G4852" s="29">
        <f t="shared" si="530"/>
        <v>3</v>
      </c>
      <c r="H4852" s="29" t="str">
        <f t="shared" si="531"/>
        <v>Çarşamba</v>
      </c>
    </row>
    <row r="4853" spans="1:8" ht="10.5" customHeight="1" x14ac:dyDescent="0.25">
      <c r="A4853" s="28">
        <v>46856</v>
      </c>
      <c r="B4853" s="29">
        <f t="shared" si="525"/>
        <v>2028</v>
      </c>
      <c r="C4853" s="29">
        <f t="shared" si="526"/>
        <v>4</v>
      </c>
      <c r="D4853" s="29" t="str">
        <f t="shared" si="527"/>
        <v>Nisan</v>
      </c>
      <c r="E4853" s="29">
        <f t="shared" si="528"/>
        <v>2</v>
      </c>
      <c r="F4853" s="29">
        <f t="shared" si="529"/>
        <v>16</v>
      </c>
      <c r="G4853" s="29">
        <f t="shared" si="530"/>
        <v>4</v>
      </c>
      <c r="H4853" s="29" t="str">
        <f t="shared" si="531"/>
        <v>Perşembe</v>
      </c>
    </row>
    <row r="4854" spans="1:8" ht="10.5" customHeight="1" x14ac:dyDescent="0.25">
      <c r="A4854" s="28">
        <v>46857</v>
      </c>
      <c r="B4854" s="29">
        <f t="shared" si="525"/>
        <v>2028</v>
      </c>
      <c r="C4854" s="29">
        <f t="shared" si="526"/>
        <v>4</v>
      </c>
      <c r="D4854" s="29" t="str">
        <f t="shared" si="527"/>
        <v>Nisan</v>
      </c>
      <c r="E4854" s="29">
        <f t="shared" si="528"/>
        <v>2</v>
      </c>
      <c r="F4854" s="29">
        <f t="shared" si="529"/>
        <v>16</v>
      </c>
      <c r="G4854" s="29">
        <f t="shared" si="530"/>
        <v>5</v>
      </c>
      <c r="H4854" s="29" t="str">
        <f t="shared" si="531"/>
        <v>Cuma</v>
      </c>
    </row>
    <row r="4855" spans="1:8" ht="10.5" customHeight="1" x14ac:dyDescent="0.25">
      <c r="A4855" s="28">
        <v>46858</v>
      </c>
      <c r="B4855" s="29">
        <f t="shared" si="525"/>
        <v>2028</v>
      </c>
      <c r="C4855" s="29">
        <f t="shared" si="526"/>
        <v>4</v>
      </c>
      <c r="D4855" s="29" t="str">
        <f t="shared" si="527"/>
        <v>Nisan</v>
      </c>
      <c r="E4855" s="29">
        <f t="shared" si="528"/>
        <v>2</v>
      </c>
      <c r="F4855" s="29">
        <f t="shared" si="529"/>
        <v>16</v>
      </c>
      <c r="G4855" s="29">
        <f t="shared" si="530"/>
        <v>6</v>
      </c>
      <c r="H4855" s="29" t="str">
        <f t="shared" si="531"/>
        <v>Cumartesi</v>
      </c>
    </row>
    <row r="4856" spans="1:8" ht="10.5" customHeight="1" x14ac:dyDescent="0.25">
      <c r="A4856" s="28">
        <v>46859</v>
      </c>
      <c r="B4856" s="29">
        <f t="shared" si="525"/>
        <v>2028</v>
      </c>
      <c r="C4856" s="29">
        <f t="shared" si="526"/>
        <v>4</v>
      </c>
      <c r="D4856" s="29" t="str">
        <f t="shared" si="527"/>
        <v>Nisan</v>
      </c>
      <c r="E4856" s="29">
        <f t="shared" si="528"/>
        <v>2</v>
      </c>
      <c r="F4856" s="29">
        <f t="shared" si="529"/>
        <v>16</v>
      </c>
      <c r="G4856" s="29">
        <f t="shared" si="530"/>
        <v>7</v>
      </c>
      <c r="H4856" s="29" t="str">
        <f t="shared" si="531"/>
        <v>Pazar</v>
      </c>
    </row>
    <row r="4857" spans="1:8" ht="10.5" customHeight="1" x14ac:dyDescent="0.25">
      <c r="A4857" s="28">
        <v>46860</v>
      </c>
      <c r="B4857" s="29">
        <f t="shared" si="525"/>
        <v>2028</v>
      </c>
      <c r="C4857" s="29">
        <f t="shared" si="526"/>
        <v>4</v>
      </c>
      <c r="D4857" s="29" t="str">
        <f t="shared" si="527"/>
        <v>Nisan</v>
      </c>
      <c r="E4857" s="29">
        <f t="shared" si="528"/>
        <v>2</v>
      </c>
      <c r="F4857" s="29">
        <f t="shared" si="529"/>
        <v>17</v>
      </c>
      <c r="G4857" s="29">
        <f t="shared" si="530"/>
        <v>1</v>
      </c>
      <c r="H4857" s="29" t="str">
        <f t="shared" si="531"/>
        <v>Pazartesi</v>
      </c>
    </row>
    <row r="4858" spans="1:8" ht="10.5" customHeight="1" x14ac:dyDescent="0.25">
      <c r="A4858" s="28">
        <v>46861</v>
      </c>
      <c r="B4858" s="29">
        <f t="shared" si="525"/>
        <v>2028</v>
      </c>
      <c r="C4858" s="29">
        <f t="shared" si="526"/>
        <v>4</v>
      </c>
      <c r="D4858" s="29" t="str">
        <f t="shared" si="527"/>
        <v>Nisan</v>
      </c>
      <c r="E4858" s="29">
        <f t="shared" si="528"/>
        <v>2</v>
      </c>
      <c r="F4858" s="29">
        <f t="shared" si="529"/>
        <v>17</v>
      </c>
      <c r="G4858" s="29">
        <f t="shared" si="530"/>
        <v>2</v>
      </c>
      <c r="H4858" s="29" t="str">
        <f t="shared" si="531"/>
        <v>Salı</v>
      </c>
    </row>
    <row r="4859" spans="1:8" ht="10.5" customHeight="1" x14ac:dyDescent="0.25">
      <c r="A4859" s="28">
        <v>46862</v>
      </c>
      <c r="B4859" s="29">
        <f t="shared" si="525"/>
        <v>2028</v>
      </c>
      <c r="C4859" s="29">
        <f t="shared" si="526"/>
        <v>4</v>
      </c>
      <c r="D4859" s="29" t="str">
        <f t="shared" si="527"/>
        <v>Nisan</v>
      </c>
      <c r="E4859" s="29">
        <f t="shared" si="528"/>
        <v>2</v>
      </c>
      <c r="F4859" s="29">
        <f t="shared" si="529"/>
        <v>17</v>
      </c>
      <c r="G4859" s="29">
        <f t="shared" si="530"/>
        <v>3</v>
      </c>
      <c r="H4859" s="29" t="str">
        <f t="shared" si="531"/>
        <v>Çarşamba</v>
      </c>
    </row>
    <row r="4860" spans="1:8" ht="10.5" customHeight="1" x14ac:dyDescent="0.25">
      <c r="A4860" s="28">
        <v>46863</v>
      </c>
      <c r="B4860" s="29">
        <f t="shared" si="525"/>
        <v>2028</v>
      </c>
      <c r="C4860" s="29">
        <f t="shared" si="526"/>
        <v>4</v>
      </c>
      <c r="D4860" s="29" t="str">
        <f t="shared" si="527"/>
        <v>Nisan</v>
      </c>
      <c r="E4860" s="29">
        <f t="shared" si="528"/>
        <v>2</v>
      </c>
      <c r="F4860" s="29">
        <f t="shared" si="529"/>
        <v>17</v>
      </c>
      <c r="G4860" s="29">
        <f t="shared" si="530"/>
        <v>4</v>
      </c>
      <c r="H4860" s="29" t="str">
        <f t="shared" si="531"/>
        <v>Perşembe</v>
      </c>
    </row>
    <row r="4861" spans="1:8" ht="10.5" customHeight="1" x14ac:dyDescent="0.25">
      <c r="A4861" s="28">
        <v>46864</v>
      </c>
      <c r="B4861" s="29">
        <f t="shared" si="525"/>
        <v>2028</v>
      </c>
      <c r="C4861" s="29">
        <f t="shared" si="526"/>
        <v>4</v>
      </c>
      <c r="D4861" s="29" t="str">
        <f t="shared" si="527"/>
        <v>Nisan</v>
      </c>
      <c r="E4861" s="29">
        <f t="shared" si="528"/>
        <v>2</v>
      </c>
      <c r="F4861" s="29">
        <f t="shared" si="529"/>
        <v>17</v>
      </c>
      <c r="G4861" s="29">
        <f t="shared" si="530"/>
        <v>5</v>
      </c>
      <c r="H4861" s="29" t="str">
        <f t="shared" si="531"/>
        <v>Cuma</v>
      </c>
    </row>
    <row r="4862" spans="1:8" ht="10.5" customHeight="1" x14ac:dyDescent="0.25">
      <c r="A4862" s="28">
        <v>46865</v>
      </c>
      <c r="B4862" s="29">
        <f t="shared" si="525"/>
        <v>2028</v>
      </c>
      <c r="C4862" s="29">
        <f t="shared" si="526"/>
        <v>4</v>
      </c>
      <c r="D4862" s="29" t="str">
        <f t="shared" si="527"/>
        <v>Nisan</v>
      </c>
      <c r="E4862" s="29">
        <f t="shared" si="528"/>
        <v>2</v>
      </c>
      <c r="F4862" s="29">
        <f t="shared" si="529"/>
        <v>17</v>
      </c>
      <c r="G4862" s="29">
        <f t="shared" si="530"/>
        <v>6</v>
      </c>
      <c r="H4862" s="29" t="str">
        <f t="shared" si="531"/>
        <v>Cumartesi</v>
      </c>
    </row>
    <row r="4863" spans="1:8" ht="10.5" customHeight="1" x14ac:dyDescent="0.25">
      <c r="A4863" s="28">
        <v>46866</v>
      </c>
      <c r="B4863" s="29">
        <f t="shared" si="525"/>
        <v>2028</v>
      </c>
      <c r="C4863" s="29">
        <f t="shared" si="526"/>
        <v>4</v>
      </c>
      <c r="D4863" s="29" t="str">
        <f t="shared" si="527"/>
        <v>Nisan</v>
      </c>
      <c r="E4863" s="29">
        <f t="shared" si="528"/>
        <v>2</v>
      </c>
      <c r="F4863" s="29">
        <f t="shared" si="529"/>
        <v>17</v>
      </c>
      <c r="G4863" s="29">
        <f t="shared" si="530"/>
        <v>7</v>
      </c>
      <c r="H4863" s="29" t="str">
        <f t="shared" si="531"/>
        <v>Pazar</v>
      </c>
    </row>
    <row r="4864" spans="1:8" ht="10.5" customHeight="1" x14ac:dyDescent="0.25">
      <c r="A4864" s="28">
        <v>46867</v>
      </c>
      <c r="B4864" s="29">
        <f t="shared" si="525"/>
        <v>2028</v>
      </c>
      <c r="C4864" s="29">
        <f t="shared" si="526"/>
        <v>4</v>
      </c>
      <c r="D4864" s="29" t="str">
        <f t="shared" si="527"/>
        <v>Nisan</v>
      </c>
      <c r="E4864" s="29">
        <f t="shared" si="528"/>
        <v>2</v>
      </c>
      <c r="F4864" s="29">
        <f t="shared" si="529"/>
        <v>18</v>
      </c>
      <c r="G4864" s="29">
        <f t="shared" si="530"/>
        <v>1</v>
      </c>
      <c r="H4864" s="29" t="str">
        <f t="shared" si="531"/>
        <v>Pazartesi</v>
      </c>
    </row>
    <row r="4865" spans="1:8" ht="10.5" customHeight="1" x14ac:dyDescent="0.25">
      <c r="A4865" s="28">
        <v>46868</v>
      </c>
      <c r="B4865" s="29">
        <f t="shared" si="525"/>
        <v>2028</v>
      </c>
      <c r="C4865" s="29">
        <f t="shared" si="526"/>
        <v>4</v>
      </c>
      <c r="D4865" s="29" t="str">
        <f t="shared" si="527"/>
        <v>Nisan</v>
      </c>
      <c r="E4865" s="29">
        <f t="shared" si="528"/>
        <v>2</v>
      </c>
      <c r="F4865" s="29">
        <f t="shared" si="529"/>
        <v>18</v>
      </c>
      <c r="G4865" s="29">
        <f t="shared" si="530"/>
        <v>2</v>
      </c>
      <c r="H4865" s="29" t="str">
        <f t="shared" si="531"/>
        <v>Salı</v>
      </c>
    </row>
    <row r="4866" spans="1:8" ht="10.5" customHeight="1" x14ac:dyDescent="0.25">
      <c r="A4866" s="28">
        <v>46869</v>
      </c>
      <c r="B4866" s="29">
        <f t="shared" ref="B4866:B4929" si="532">IF(A4866="","",YEAR(A4866))</f>
        <v>2028</v>
      </c>
      <c r="C4866" s="29">
        <f t="shared" ref="C4866:C4929" si="533">IF(A4866="","",MONTH(A4866))</f>
        <v>4</v>
      </c>
      <c r="D4866" s="29" t="str">
        <f t="shared" ref="D4866:D4929" si="534">IF(A4866="","",CHOOSE(MONTH(A4866),"Ocak","Şubat","Mart","Nisan","Mayıs","Haziran","Temmuz","Ağustos","Eylül","Ekim","Kasım","Aralık"))</f>
        <v>Nisan</v>
      </c>
      <c r="E4866" s="29">
        <f t="shared" ref="E4866:E4929" si="535">IF(A4866="","",ROUNDUP(MONTH(A4866)/3,0))</f>
        <v>2</v>
      </c>
      <c r="F4866" s="29">
        <f t="shared" ref="F4866:F4929" si="536">IF(A4866="","",WEEKNUM(A4866,2))</f>
        <v>18</v>
      </c>
      <c r="G4866" s="29">
        <f t="shared" ref="G4866:G4929" si="537">IF(A4866="","",WEEKDAY(A4866,2))</f>
        <v>3</v>
      </c>
      <c r="H4866" s="29" t="str">
        <f t="shared" ref="H4866:H4929" si="538">IF(A4866="","",CHOOSE(WEEKDAY(A4866,2),"Pazartesi","Salı","Çarşamba","Perşembe","Cuma","Cumartesi","Pazar"))</f>
        <v>Çarşamba</v>
      </c>
    </row>
    <row r="4867" spans="1:8" ht="10.5" customHeight="1" x14ac:dyDescent="0.25">
      <c r="A4867" s="28">
        <v>46870</v>
      </c>
      <c r="B4867" s="29">
        <f t="shared" si="532"/>
        <v>2028</v>
      </c>
      <c r="C4867" s="29">
        <f t="shared" si="533"/>
        <v>4</v>
      </c>
      <c r="D4867" s="29" t="str">
        <f t="shared" si="534"/>
        <v>Nisan</v>
      </c>
      <c r="E4867" s="29">
        <f t="shared" si="535"/>
        <v>2</v>
      </c>
      <c r="F4867" s="29">
        <f t="shared" si="536"/>
        <v>18</v>
      </c>
      <c r="G4867" s="29">
        <f t="shared" si="537"/>
        <v>4</v>
      </c>
      <c r="H4867" s="29" t="str">
        <f t="shared" si="538"/>
        <v>Perşembe</v>
      </c>
    </row>
    <row r="4868" spans="1:8" ht="10.5" customHeight="1" x14ac:dyDescent="0.25">
      <c r="A4868" s="28">
        <v>46871</v>
      </c>
      <c r="B4868" s="29">
        <f t="shared" si="532"/>
        <v>2028</v>
      </c>
      <c r="C4868" s="29">
        <f t="shared" si="533"/>
        <v>4</v>
      </c>
      <c r="D4868" s="29" t="str">
        <f t="shared" si="534"/>
        <v>Nisan</v>
      </c>
      <c r="E4868" s="29">
        <f t="shared" si="535"/>
        <v>2</v>
      </c>
      <c r="F4868" s="29">
        <f t="shared" si="536"/>
        <v>18</v>
      </c>
      <c r="G4868" s="29">
        <f t="shared" si="537"/>
        <v>5</v>
      </c>
      <c r="H4868" s="29" t="str">
        <f t="shared" si="538"/>
        <v>Cuma</v>
      </c>
    </row>
    <row r="4869" spans="1:8" ht="10.5" customHeight="1" x14ac:dyDescent="0.25">
      <c r="A4869" s="28">
        <v>46872</v>
      </c>
      <c r="B4869" s="29">
        <f t="shared" si="532"/>
        <v>2028</v>
      </c>
      <c r="C4869" s="29">
        <f t="shared" si="533"/>
        <v>4</v>
      </c>
      <c r="D4869" s="29" t="str">
        <f t="shared" si="534"/>
        <v>Nisan</v>
      </c>
      <c r="E4869" s="29">
        <f t="shared" si="535"/>
        <v>2</v>
      </c>
      <c r="F4869" s="29">
        <f t="shared" si="536"/>
        <v>18</v>
      </c>
      <c r="G4869" s="29">
        <f t="shared" si="537"/>
        <v>6</v>
      </c>
      <c r="H4869" s="29" t="str">
        <f t="shared" si="538"/>
        <v>Cumartesi</v>
      </c>
    </row>
    <row r="4870" spans="1:8" ht="10.5" customHeight="1" x14ac:dyDescent="0.25">
      <c r="A4870" s="28">
        <v>46873</v>
      </c>
      <c r="B4870" s="29">
        <f t="shared" si="532"/>
        <v>2028</v>
      </c>
      <c r="C4870" s="29">
        <f t="shared" si="533"/>
        <v>4</v>
      </c>
      <c r="D4870" s="29" t="str">
        <f t="shared" si="534"/>
        <v>Nisan</v>
      </c>
      <c r="E4870" s="29">
        <f t="shared" si="535"/>
        <v>2</v>
      </c>
      <c r="F4870" s="29">
        <f t="shared" si="536"/>
        <v>18</v>
      </c>
      <c r="G4870" s="29">
        <f t="shared" si="537"/>
        <v>7</v>
      </c>
      <c r="H4870" s="29" t="str">
        <f t="shared" si="538"/>
        <v>Pazar</v>
      </c>
    </row>
    <row r="4871" spans="1:8" ht="10.5" customHeight="1" x14ac:dyDescent="0.25">
      <c r="A4871" s="28">
        <v>46874</v>
      </c>
      <c r="B4871" s="29">
        <f t="shared" si="532"/>
        <v>2028</v>
      </c>
      <c r="C4871" s="29">
        <f t="shared" si="533"/>
        <v>5</v>
      </c>
      <c r="D4871" s="29" t="str">
        <f t="shared" si="534"/>
        <v>Mayıs</v>
      </c>
      <c r="E4871" s="29">
        <f t="shared" si="535"/>
        <v>2</v>
      </c>
      <c r="F4871" s="29">
        <f t="shared" si="536"/>
        <v>19</v>
      </c>
      <c r="G4871" s="29">
        <f t="shared" si="537"/>
        <v>1</v>
      </c>
      <c r="H4871" s="29" t="str">
        <f t="shared" si="538"/>
        <v>Pazartesi</v>
      </c>
    </row>
    <row r="4872" spans="1:8" ht="10.5" customHeight="1" x14ac:dyDescent="0.25">
      <c r="A4872" s="28">
        <v>46875</v>
      </c>
      <c r="B4872" s="29">
        <f t="shared" si="532"/>
        <v>2028</v>
      </c>
      <c r="C4872" s="29">
        <f t="shared" si="533"/>
        <v>5</v>
      </c>
      <c r="D4872" s="29" t="str">
        <f t="shared" si="534"/>
        <v>Mayıs</v>
      </c>
      <c r="E4872" s="29">
        <f t="shared" si="535"/>
        <v>2</v>
      </c>
      <c r="F4872" s="29">
        <f t="shared" si="536"/>
        <v>19</v>
      </c>
      <c r="G4872" s="29">
        <f t="shared" si="537"/>
        <v>2</v>
      </c>
      <c r="H4872" s="29" t="str">
        <f t="shared" si="538"/>
        <v>Salı</v>
      </c>
    </row>
    <row r="4873" spans="1:8" ht="10.5" customHeight="1" x14ac:dyDescent="0.25">
      <c r="A4873" s="28">
        <v>46876</v>
      </c>
      <c r="B4873" s="29">
        <f t="shared" si="532"/>
        <v>2028</v>
      </c>
      <c r="C4873" s="29">
        <f t="shared" si="533"/>
        <v>5</v>
      </c>
      <c r="D4873" s="29" t="str">
        <f t="shared" si="534"/>
        <v>Mayıs</v>
      </c>
      <c r="E4873" s="29">
        <f t="shared" si="535"/>
        <v>2</v>
      </c>
      <c r="F4873" s="29">
        <f t="shared" si="536"/>
        <v>19</v>
      </c>
      <c r="G4873" s="29">
        <f t="shared" si="537"/>
        <v>3</v>
      </c>
      <c r="H4873" s="29" t="str">
        <f t="shared" si="538"/>
        <v>Çarşamba</v>
      </c>
    </row>
    <row r="4874" spans="1:8" ht="10.5" customHeight="1" x14ac:dyDescent="0.25">
      <c r="A4874" s="28">
        <v>46877</v>
      </c>
      <c r="B4874" s="29">
        <f t="shared" si="532"/>
        <v>2028</v>
      </c>
      <c r="C4874" s="29">
        <f t="shared" si="533"/>
        <v>5</v>
      </c>
      <c r="D4874" s="29" t="str">
        <f t="shared" si="534"/>
        <v>Mayıs</v>
      </c>
      <c r="E4874" s="29">
        <f t="shared" si="535"/>
        <v>2</v>
      </c>
      <c r="F4874" s="29">
        <f t="shared" si="536"/>
        <v>19</v>
      </c>
      <c r="G4874" s="29">
        <f t="shared" si="537"/>
        <v>4</v>
      </c>
      <c r="H4874" s="29" t="str">
        <f t="shared" si="538"/>
        <v>Perşembe</v>
      </c>
    </row>
    <row r="4875" spans="1:8" ht="10.5" customHeight="1" x14ac:dyDescent="0.25">
      <c r="A4875" s="28">
        <v>46878</v>
      </c>
      <c r="B4875" s="29">
        <f t="shared" si="532"/>
        <v>2028</v>
      </c>
      <c r="C4875" s="29">
        <f t="shared" si="533"/>
        <v>5</v>
      </c>
      <c r="D4875" s="29" t="str">
        <f t="shared" si="534"/>
        <v>Mayıs</v>
      </c>
      <c r="E4875" s="29">
        <f t="shared" si="535"/>
        <v>2</v>
      </c>
      <c r="F4875" s="29">
        <f t="shared" si="536"/>
        <v>19</v>
      </c>
      <c r="G4875" s="29">
        <f t="shared" si="537"/>
        <v>5</v>
      </c>
      <c r="H4875" s="29" t="str">
        <f t="shared" si="538"/>
        <v>Cuma</v>
      </c>
    </row>
    <row r="4876" spans="1:8" ht="10.5" customHeight="1" x14ac:dyDescent="0.25">
      <c r="A4876" s="28">
        <v>46879</v>
      </c>
      <c r="B4876" s="29">
        <f t="shared" si="532"/>
        <v>2028</v>
      </c>
      <c r="C4876" s="29">
        <f t="shared" si="533"/>
        <v>5</v>
      </c>
      <c r="D4876" s="29" t="str">
        <f t="shared" si="534"/>
        <v>Mayıs</v>
      </c>
      <c r="E4876" s="29">
        <f t="shared" si="535"/>
        <v>2</v>
      </c>
      <c r="F4876" s="29">
        <f t="shared" si="536"/>
        <v>19</v>
      </c>
      <c r="G4876" s="29">
        <f t="shared" si="537"/>
        <v>6</v>
      </c>
      <c r="H4876" s="29" t="str">
        <f t="shared" si="538"/>
        <v>Cumartesi</v>
      </c>
    </row>
    <row r="4877" spans="1:8" ht="10.5" customHeight="1" x14ac:dyDescent="0.25">
      <c r="A4877" s="28">
        <v>46880</v>
      </c>
      <c r="B4877" s="29">
        <f t="shared" si="532"/>
        <v>2028</v>
      </c>
      <c r="C4877" s="29">
        <f t="shared" si="533"/>
        <v>5</v>
      </c>
      <c r="D4877" s="29" t="str">
        <f t="shared" si="534"/>
        <v>Mayıs</v>
      </c>
      <c r="E4877" s="29">
        <f t="shared" si="535"/>
        <v>2</v>
      </c>
      <c r="F4877" s="29">
        <f t="shared" si="536"/>
        <v>19</v>
      </c>
      <c r="G4877" s="29">
        <f t="shared" si="537"/>
        <v>7</v>
      </c>
      <c r="H4877" s="29" t="str">
        <f t="shared" si="538"/>
        <v>Pazar</v>
      </c>
    </row>
    <row r="4878" spans="1:8" ht="10.5" customHeight="1" x14ac:dyDescent="0.25">
      <c r="A4878" s="28">
        <v>46881</v>
      </c>
      <c r="B4878" s="29">
        <f t="shared" si="532"/>
        <v>2028</v>
      </c>
      <c r="C4878" s="29">
        <f t="shared" si="533"/>
        <v>5</v>
      </c>
      <c r="D4878" s="29" t="str">
        <f t="shared" si="534"/>
        <v>Mayıs</v>
      </c>
      <c r="E4878" s="29">
        <f t="shared" si="535"/>
        <v>2</v>
      </c>
      <c r="F4878" s="29">
        <f t="shared" si="536"/>
        <v>20</v>
      </c>
      <c r="G4878" s="29">
        <f t="shared" si="537"/>
        <v>1</v>
      </c>
      <c r="H4878" s="29" t="str">
        <f t="shared" si="538"/>
        <v>Pazartesi</v>
      </c>
    </row>
    <row r="4879" spans="1:8" ht="10.5" customHeight="1" x14ac:dyDescent="0.25">
      <c r="A4879" s="28">
        <v>46882</v>
      </c>
      <c r="B4879" s="29">
        <f t="shared" si="532"/>
        <v>2028</v>
      </c>
      <c r="C4879" s="29">
        <f t="shared" si="533"/>
        <v>5</v>
      </c>
      <c r="D4879" s="29" t="str">
        <f t="shared" si="534"/>
        <v>Mayıs</v>
      </c>
      <c r="E4879" s="29">
        <f t="shared" si="535"/>
        <v>2</v>
      </c>
      <c r="F4879" s="29">
        <f t="shared" si="536"/>
        <v>20</v>
      </c>
      <c r="G4879" s="29">
        <f t="shared" si="537"/>
        <v>2</v>
      </c>
      <c r="H4879" s="29" t="str">
        <f t="shared" si="538"/>
        <v>Salı</v>
      </c>
    </row>
    <row r="4880" spans="1:8" ht="10.5" customHeight="1" x14ac:dyDescent="0.25">
      <c r="A4880" s="28">
        <v>46883</v>
      </c>
      <c r="B4880" s="29">
        <f t="shared" si="532"/>
        <v>2028</v>
      </c>
      <c r="C4880" s="29">
        <f t="shared" si="533"/>
        <v>5</v>
      </c>
      <c r="D4880" s="29" t="str">
        <f t="shared" si="534"/>
        <v>Mayıs</v>
      </c>
      <c r="E4880" s="29">
        <f t="shared" si="535"/>
        <v>2</v>
      </c>
      <c r="F4880" s="29">
        <f t="shared" si="536"/>
        <v>20</v>
      </c>
      <c r="G4880" s="29">
        <f t="shared" si="537"/>
        <v>3</v>
      </c>
      <c r="H4880" s="29" t="str">
        <f t="shared" si="538"/>
        <v>Çarşamba</v>
      </c>
    </row>
    <row r="4881" spans="1:8" ht="10.5" customHeight="1" x14ac:dyDescent="0.25">
      <c r="A4881" s="28">
        <v>46884</v>
      </c>
      <c r="B4881" s="29">
        <f t="shared" si="532"/>
        <v>2028</v>
      </c>
      <c r="C4881" s="29">
        <f t="shared" si="533"/>
        <v>5</v>
      </c>
      <c r="D4881" s="29" t="str">
        <f t="shared" si="534"/>
        <v>Mayıs</v>
      </c>
      <c r="E4881" s="29">
        <f t="shared" si="535"/>
        <v>2</v>
      </c>
      <c r="F4881" s="29">
        <f t="shared" si="536"/>
        <v>20</v>
      </c>
      <c r="G4881" s="29">
        <f t="shared" si="537"/>
        <v>4</v>
      </c>
      <c r="H4881" s="29" t="str">
        <f t="shared" si="538"/>
        <v>Perşembe</v>
      </c>
    </row>
    <row r="4882" spans="1:8" ht="10.5" customHeight="1" x14ac:dyDescent="0.25">
      <c r="A4882" s="28">
        <v>46885</v>
      </c>
      <c r="B4882" s="29">
        <f t="shared" si="532"/>
        <v>2028</v>
      </c>
      <c r="C4882" s="29">
        <f t="shared" si="533"/>
        <v>5</v>
      </c>
      <c r="D4882" s="29" t="str">
        <f t="shared" si="534"/>
        <v>Mayıs</v>
      </c>
      <c r="E4882" s="29">
        <f t="shared" si="535"/>
        <v>2</v>
      </c>
      <c r="F4882" s="29">
        <f t="shared" si="536"/>
        <v>20</v>
      </c>
      <c r="G4882" s="29">
        <f t="shared" si="537"/>
        <v>5</v>
      </c>
      <c r="H4882" s="29" t="str">
        <f t="shared" si="538"/>
        <v>Cuma</v>
      </c>
    </row>
    <row r="4883" spans="1:8" ht="10.5" customHeight="1" x14ac:dyDescent="0.25">
      <c r="A4883" s="28">
        <v>46886</v>
      </c>
      <c r="B4883" s="29">
        <f t="shared" si="532"/>
        <v>2028</v>
      </c>
      <c r="C4883" s="29">
        <f t="shared" si="533"/>
        <v>5</v>
      </c>
      <c r="D4883" s="29" t="str">
        <f t="shared" si="534"/>
        <v>Mayıs</v>
      </c>
      <c r="E4883" s="29">
        <f t="shared" si="535"/>
        <v>2</v>
      </c>
      <c r="F4883" s="29">
        <f t="shared" si="536"/>
        <v>20</v>
      </c>
      <c r="G4883" s="29">
        <f t="shared" si="537"/>
        <v>6</v>
      </c>
      <c r="H4883" s="29" t="str">
        <f t="shared" si="538"/>
        <v>Cumartesi</v>
      </c>
    </row>
    <row r="4884" spans="1:8" ht="10.5" customHeight="1" x14ac:dyDescent="0.25">
      <c r="A4884" s="28">
        <v>46887</v>
      </c>
      <c r="B4884" s="29">
        <f t="shared" si="532"/>
        <v>2028</v>
      </c>
      <c r="C4884" s="29">
        <f t="shared" si="533"/>
        <v>5</v>
      </c>
      <c r="D4884" s="29" t="str">
        <f t="shared" si="534"/>
        <v>Mayıs</v>
      </c>
      <c r="E4884" s="29">
        <f t="shared" si="535"/>
        <v>2</v>
      </c>
      <c r="F4884" s="29">
        <f t="shared" si="536"/>
        <v>20</v>
      </c>
      <c r="G4884" s="29">
        <f t="shared" si="537"/>
        <v>7</v>
      </c>
      <c r="H4884" s="29" t="str">
        <f t="shared" si="538"/>
        <v>Pazar</v>
      </c>
    </row>
    <row r="4885" spans="1:8" ht="10.5" customHeight="1" x14ac:dyDescent="0.25">
      <c r="A4885" s="28">
        <v>46888</v>
      </c>
      <c r="B4885" s="29">
        <f t="shared" si="532"/>
        <v>2028</v>
      </c>
      <c r="C4885" s="29">
        <f t="shared" si="533"/>
        <v>5</v>
      </c>
      <c r="D4885" s="29" t="str">
        <f t="shared" si="534"/>
        <v>Mayıs</v>
      </c>
      <c r="E4885" s="29">
        <f t="shared" si="535"/>
        <v>2</v>
      </c>
      <c r="F4885" s="29">
        <f t="shared" si="536"/>
        <v>21</v>
      </c>
      <c r="G4885" s="29">
        <f t="shared" si="537"/>
        <v>1</v>
      </c>
      <c r="H4885" s="29" t="str">
        <f t="shared" si="538"/>
        <v>Pazartesi</v>
      </c>
    </row>
    <row r="4886" spans="1:8" ht="10.5" customHeight="1" x14ac:dyDescent="0.25">
      <c r="A4886" s="28">
        <v>46889</v>
      </c>
      <c r="B4886" s="29">
        <f t="shared" si="532"/>
        <v>2028</v>
      </c>
      <c r="C4886" s="29">
        <f t="shared" si="533"/>
        <v>5</v>
      </c>
      <c r="D4886" s="29" t="str">
        <f t="shared" si="534"/>
        <v>Mayıs</v>
      </c>
      <c r="E4886" s="29">
        <f t="shared" si="535"/>
        <v>2</v>
      </c>
      <c r="F4886" s="29">
        <f t="shared" si="536"/>
        <v>21</v>
      </c>
      <c r="G4886" s="29">
        <f t="shared" si="537"/>
        <v>2</v>
      </c>
      <c r="H4886" s="29" t="str">
        <f t="shared" si="538"/>
        <v>Salı</v>
      </c>
    </row>
    <row r="4887" spans="1:8" ht="10.5" customHeight="1" x14ac:dyDescent="0.25">
      <c r="A4887" s="28">
        <v>46890</v>
      </c>
      <c r="B4887" s="29">
        <f t="shared" si="532"/>
        <v>2028</v>
      </c>
      <c r="C4887" s="29">
        <f t="shared" si="533"/>
        <v>5</v>
      </c>
      <c r="D4887" s="29" t="str">
        <f t="shared" si="534"/>
        <v>Mayıs</v>
      </c>
      <c r="E4887" s="29">
        <f t="shared" si="535"/>
        <v>2</v>
      </c>
      <c r="F4887" s="29">
        <f t="shared" si="536"/>
        <v>21</v>
      </c>
      <c r="G4887" s="29">
        <f t="shared" si="537"/>
        <v>3</v>
      </c>
      <c r="H4887" s="29" t="str">
        <f t="shared" si="538"/>
        <v>Çarşamba</v>
      </c>
    </row>
    <row r="4888" spans="1:8" ht="10.5" customHeight="1" x14ac:dyDescent="0.25">
      <c r="A4888" s="28">
        <v>46891</v>
      </c>
      <c r="B4888" s="29">
        <f t="shared" si="532"/>
        <v>2028</v>
      </c>
      <c r="C4888" s="29">
        <f t="shared" si="533"/>
        <v>5</v>
      </c>
      <c r="D4888" s="29" t="str">
        <f t="shared" si="534"/>
        <v>Mayıs</v>
      </c>
      <c r="E4888" s="29">
        <f t="shared" si="535"/>
        <v>2</v>
      </c>
      <c r="F4888" s="29">
        <f t="shared" si="536"/>
        <v>21</v>
      </c>
      <c r="G4888" s="29">
        <f t="shared" si="537"/>
        <v>4</v>
      </c>
      <c r="H4888" s="29" t="str">
        <f t="shared" si="538"/>
        <v>Perşembe</v>
      </c>
    </row>
    <row r="4889" spans="1:8" ht="10.5" customHeight="1" x14ac:dyDescent="0.25">
      <c r="A4889" s="28">
        <v>46892</v>
      </c>
      <c r="B4889" s="29">
        <f t="shared" si="532"/>
        <v>2028</v>
      </c>
      <c r="C4889" s="29">
        <f t="shared" si="533"/>
        <v>5</v>
      </c>
      <c r="D4889" s="29" t="str">
        <f t="shared" si="534"/>
        <v>Mayıs</v>
      </c>
      <c r="E4889" s="29">
        <f t="shared" si="535"/>
        <v>2</v>
      </c>
      <c r="F4889" s="29">
        <f t="shared" si="536"/>
        <v>21</v>
      </c>
      <c r="G4889" s="29">
        <f t="shared" si="537"/>
        <v>5</v>
      </c>
      <c r="H4889" s="29" t="str">
        <f t="shared" si="538"/>
        <v>Cuma</v>
      </c>
    </row>
    <row r="4890" spans="1:8" ht="10.5" customHeight="1" x14ac:dyDescent="0.25">
      <c r="A4890" s="28">
        <v>46893</v>
      </c>
      <c r="B4890" s="29">
        <f t="shared" si="532"/>
        <v>2028</v>
      </c>
      <c r="C4890" s="29">
        <f t="shared" si="533"/>
        <v>5</v>
      </c>
      <c r="D4890" s="29" t="str">
        <f t="shared" si="534"/>
        <v>Mayıs</v>
      </c>
      <c r="E4890" s="29">
        <f t="shared" si="535"/>
        <v>2</v>
      </c>
      <c r="F4890" s="29">
        <f t="shared" si="536"/>
        <v>21</v>
      </c>
      <c r="G4890" s="29">
        <f t="shared" si="537"/>
        <v>6</v>
      </c>
      <c r="H4890" s="29" t="str">
        <f t="shared" si="538"/>
        <v>Cumartesi</v>
      </c>
    </row>
    <row r="4891" spans="1:8" ht="10.5" customHeight="1" x14ac:dyDescent="0.25">
      <c r="A4891" s="28">
        <v>46894</v>
      </c>
      <c r="B4891" s="29">
        <f t="shared" si="532"/>
        <v>2028</v>
      </c>
      <c r="C4891" s="29">
        <f t="shared" si="533"/>
        <v>5</v>
      </c>
      <c r="D4891" s="29" t="str">
        <f t="shared" si="534"/>
        <v>Mayıs</v>
      </c>
      <c r="E4891" s="29">
        <f t="shared" si="535"/>
        <v>2</v>
      </c>
      <c r="F4891" s="29">
        <f t="shared" si="536"/>
        <v>21</v>
      </c>
      <c r="G4891" s="29">
        <f t="shared" si="537"/>
        <v>7</v>
      </c>
      <c r="H4891" s="29" t="str">
        <f t="shared" si="538"/>
        <v>Pazar</v>
      </c>
    </row>
    <row r="4892" spans="1:8" ht="10.5" customHeight="1" x14ac:dyDescent="0.25">
      <c r="A4892" s="28">
        <v>46895</v>
      </c>
      <c r="B4892" s="29">
        <f t="shared" si="532"/>
        <v>2028</v>
      </c>
      <c r="C4892" s="29">
        <f t="shared" si="533"/>
        <v>5</v>
      </c>
      <c r="D4892" s="29" t="str">
        <f t="shared" si="534"/>
        <v>Mayıs</v>
      </c>
      <c r="E4892" s="29">
        <f t="shared" si="535"/>
        <v>2</v>
      </c>
      <c r="F4892" s="29">
        <f t="shared" si="536"/>
        <v>22</v>
      </c>
      <c r="G4892" s="29">
        <f t="shared" si="537"/>
        <v>1</v>
      </c>
      <c r="H4892" s="29" t="str">
        <f t="shared" si="538"/>
        <v>Pazartesi</v>
      </c>
    </row>
    <row r="4893" spans="1:8" ht="10.5" customHeight="1" x14ac:dyDescent="0.25">
      <c r="A4893" s="28">
        <v>46896</v>
      </c>
      <c r="B4893" s="29">
        <f t="shared" si="532"/>
        <v>2028</v>
      </c>
      <c r="C4893" s="29">
        <f t="shared" si="533"/>
        <v>5</v>
      </c>
      <c r="D4893" s="29" t="str">
        <f t="shared" si="534"/>
        <v>Mayıs</v>
      </c>
      <c r="E4893" s="29">
        <f t="shared" si="535"/>
        <v>2</v>
      </c>
      <c r="F4893" s="29">
        <f t="shared" si="536"/>
        <v>22</v>
      </c>
      <c r="G4893" s="29">
        <f t="shared" si="537"/>
        <v>2</v>
      </c>
      <c r="H4893" s="29" t="str">
        <f t="shared" si="538"/>
        <v>Salı</v>
      </c>
    </row>
    <row r="4894" spans="1:8" ht="10.5" customHeight="1" x14ac:dyDescent="0.25">
      <c r="A4894" s="28">
        <v>46897</v>
      </c>
      <c r="B4894" s="29">
        <f t="shared" si="532"/>
        <v>2028</v>
      </c>
      <c r="C4894" s="29">
        <f t="shared" si="533"/>
        <v>5</v>
      </c>
      <c r="D4894" s="29" t="str">
        <f t="shared" si="534"/>
        <v>Mayıs</v>
      </c>
      <c r="E4894" s="29">
        <f t="shared" si="535"/>
        <v>2</v>
      </c>
      <c r="F4894" s="29">
        <f t="shared" si="536"/>
        <v>22</v>
      </c>
      <c r="G4894" s="29">
        <f t="shared" si="537"/>
        <v>3</v>
      </c>
      <c r="H4894" s="29" t="str">
        <f t="shared" si="538"/>
        <v>Çarşamba</v>
      </c>
    </row>
    <row r="4895" spans="1:8" ht="10.5" customHeight="1" x14ac:dyDescent="0.25">
      <c r="A4895" s="28">
        <v>46898</v>
      </c>
      <c r="B4895" s="29">
        <f t="shared" si="532"/>
        <v>2028</v>
      </c>
      <c r="C4895" s="29">
        <f t="shared" si="533"/>
        <v>5</v>
      </c>
      <c r="D4895" s="29" t="str">
        <f t="shared" si="534"/>
        <v>Mayıs</v>
      </c>
      <c r="E4895" s="29">
        <f t="shared" si="535"/>
        <v>2</v>
      </c>
      <c r="F4895" s="29">
        <f t="shared" si="536"/>
        <v>22</v>
      </c>
      <c r="G4895" s="29">
        <f t="shared" si="537"/>
        <v>4</v>
      </c>
      <c r="H4895" s="29" t="str">
        <f t="shared" si="538"/>
        <v>Perşembe</v>
      </c>
    </row>
    <row r="4896" spans="1:8" ht="10.5" customHeight="1" x14ac:dyDescent="0.25">
      <c r="A4896" s="28">
        <v>46899</v>
      </c>
      <c r="B4896" s="29">
        <f t="shared" si="532"/>
        <v>2028</v>
      </c>
      <c r="C4896" s="29">
        <f t="shared" si="533"/>
        <v>5</v>
      </c>
      <c r="D4896" s="29" t="str">
        <f t="shared" si="534"/>
        <v>Mayıs</v>
      </c>
      <c r="E4896" s="29">
        <f t="shared" si="535"/>
        <v>2</v>
      </c>
      <c r="F4896" s="29">
        <f t="shared" si="536"/>
        <v>22</v>
      </c>
      <c r="G4896" s="29">
        <f t="shared" si="537"/>
        <v>5</v>
      </c>
      <c r="H4896" s="29" t="str">
        <f t="shared" si="538"/>
        <v>Cuma</v>
      </c>
    </row>
    <row r="4897" spans="1:8" ht="10.5" customHeight="1" x14ac:dyDescent="0.25">
      <c r="A4897" s="28">
        <v>46900</v>
      </c>
      <c r="B4897" s="29">
        <f t="shared" si="532"/>
        <v>2028</v>
      </c>
      <c r="C4897" s="29">
        <f t="shared" si="533"/>
        <v>5</v>
      </c>
      <c r="D4897" s="29" t="str">
        <f t="shared" si="534"/>
        <v>Mayıs</v>
      </c>
      <c r="E4897" s="29">
        <f t="shared" si="535"/>
        <v>2</v>
      </c>
      <c r="F4897" s="29">
        <f t="shared" si="536"/>
        <v>22</v>
      </c>
      <c r="G4897" s="29">
        <f t="shared" si="537"/>
        <v>6</v>
      </c>
      <c r="H4897" s="29" t="str">
        <f t="shared" si="538"/>
        <v>Cumartesi</v>
      </c>
    </row>
    <row r="4898" spans="1:8" ht="10.5" customHeight="1" x14ac:dyDescent="0.25">
      <c r="A4898" s="28">
        <v>46901</v>
      </c>
      <c r="B4898" s="29">
        <f t="shared" si="532"/>
        <v>2028</v>
      </c>
      <c r="C4898" s="29">
        <f t="shared" si="533"/>
        <v>5</v>
      </c>
      <c r="D4898" s="29" t="str">
        <f t="shared" si="534"/>
        <v>Mayıs</v>
      </c>
      <c r="E4898" s="29">
        <f t="shared" si="535"/>
        <v>2</v>
      </c>
      <c r="F4898" s="29">
        <f t="shared" si="536"/>
        <v>22</v>
      </c>
      <c r="G4898" s="29">
        <f t="shared" si="537"/>
        <v>7</v>
      </c>
      <c r="H4898" s="29" t="str">
        <f t="shared" si="538"/>
        <v>Pazar</v>
      </c>
    </row>
    <row r="4899" spans="1:8" ht="10.5" customHeight="1" x14ac:dyDescent="0.25">
      <c r="A4899" s="28">
        <v>46902</v>
      </c>
      <c r="B4899" s="29">
        <f t="shared" si="532"/>
        <v>2028</v>
      </c>
      <c r="C4899" s="29">
        <f t="shared" si="533"/>
        <v>5</v>
      </c>
      <c r="D4899" s="29" t="str">
        <f t="shared" si="534"/>
        <v>Mayıs</v>
      </c>
      <c r="E4899" s="29">
        <f t="shared" si="535"/>
        <v>2</v>
      </c>
      <c r="F4899" s="29">
        <f t="shared" si="536"/>
        <v>23</v>
      </c>
      <c r="G4899" s="29">
        <f t="shared" si="537"/>
        <v>1</v>
      </c>
      <c r="H4899" s="29" t="str">
        <f t="shared" si="538"/>
        <v>Pazartesi</v>
      </c>
    </row>
    <row r="4900" spans="1:8" ht="10.5" customHeight="1" x14ac:dyDescent="0.25">
      <c r="A4900" s="28">
        <v>46903</v>
      </c>
      <c r="B4900" s="29">
        <f t="shared" si="532"/>
        <v>2028</v>
      </c>
      <c r="C4900" s="29">
        <f t="shared" si="533"/>
        <v>5</v>
      </c>
      <c r="D4900" s="29" t="str">
        <f t="shared" si="534"/>
        <v>Mayıs</v>
      </c>
      <c r="E4900" s="29">
        <f t="shared" si="535"/>
        <v>2</v>
      </c>
      <c r="F4900" s="29">
        <f t="shared" si="536"/>
        <v>23</v>
      </c>
      <c r="G4900" s="29">
        <f t="shared" si="537"/>
        <v>2</v>
      </c>
      <c r="H4900" s="29" t="str">
        <f t="shared" si="538"/>
        <v>Salı</v>
      </c>
    </row>
    <row r="4901" spans="1:8" ht="10.5" customHeight="1" x14ac:dyDescent="0.25">
      <c r="A4901" s="28">
        <v>46904</v>
      </c>
      <c r="B4901" s="29">
        <f t="shared" si="532"/>
        <v>2028</v>
      </c>
      <c r="C4901" s="29">
        <f t="shared" si="533"/>
        <v>5</v>
      </c>
      <c r="D4901" s="29" t="str">
        <f t="shared" si="534"/>
        <v>Mayıs</v>
      </c>
      <c r="E4901" s="29">
        <f t="shared" si="535"/>
        <v>2</v>
      </c>
      <c r="F4901" s="29">
        <f t="shared" si="536"/>
        <v>23</v>
      </c>
      <c r="G4901" s="29">
        <f t="shared" si="537"/>
        <v>3</v>
      </c>
      <c r="H4901" s="29" t="str">
        <f t="shared" si="538"/>
        <v>Çarşamba</v>
      </c>
    </row>
    <row r="4902" spans="1:8" ht="10.5" customHeight="1" x14ac:dyDescent="0.25">
      <c r="A4902" s="28">
        <v>46905</v>
      </c>
      <c r="B4902" s="29">
        <f t="shared" si="532"/>
        <v>2028</v>
      </c>
      <c r="C4902" s="29">
        <f t="shared" si="533"/>
        <v>6</v>
      </c>
      <c r="D4902" s="29" t="str">
        <f t="shared" si="534"/>
        <v>Haziran</v>
      </c>
      <c r="E4902" s="29">
        <f t="shared" si="535"/>
        <v>2</v>
      </c>
      <c r="F4902" s="29">
        <f t="shared" si="536"/>
        <v>23</v>
      </c>
      <c r="G4902" s="29">
        <f t="shared" si="537"/>
        <v>4</v>
      </c>
      <c r="H4902" s="29" t="str">
        <f t="shared" si="538"/>
        <v>Perşembe</v>
      </c>
    </row>
    <row r="4903" spans="1:8" ht="10.5" customHeight="1" x14ac:dyDescent="0.25">
      <c r="A4903" s="28">
        <v>46906</v>
      </c>
      <c r="B4903" s="29">
        <f t="shared" si="532"/>
        <v>2028</v>
      </c>
      <c r="C4903" s="29">
        <f t="shared" si="533"/>
        <v>6</v>
      </c>
      <c r="D4903" s="29" t="str">
        <f t="shared" si="534"/>
        <v>Haziran</v>
      </c>
      <c r="E4903" s="29">
        <f t="shared" si="535"/>
        <v>2</v>
      </c>
      <c r="F4903" s="29">
        <f t="shared" si="536"/>
        <v>23</v>
      </c>
      <c r="G4903" s="29">
        <f t="shared" si="537"/>
        <v>5</v>
      </c>
      <c r="H4903" s="29" t="str">
        <f t="shared" si="538"/>
        <v>Cuma</v>
      </c>
    </row>
    <row r="4904" spans="1:8" ht="10.5" customHeight="1" x14ac:dyDescent="0.25">
      <c r="A4904" s="28">
        <v>46907</v>
      </c>
      <c r="B4904" s="29">
        <f t="shared" si="532"/>
        <v>2028</v>
      </c>
      <c r="C4904" s="29">
        <f t="shared" si="533"/>
        <v>6</v>
      </c>
      <c r="D4904" s="29" t="str">
        <f t="shared" si="534"/>
        <v>Haziran</v>
      </c>
      <c r="E4904" s="29">
        <f t="shared" si="535"/>
        <v>2</v>
      </c>
      <c r="F4904" s="29">
        <f t="shared" si="536"/>
        <v>23</v>
      </c>
      <c r="G4904" s="29">
        <f t="shared" si="537"/>
        <v>6</v>
      </c>
      <c r="H4904" s="29" t="str">
        <f t="shared" si="538"/>
        <v>Cumartesi</v>
      </c>
    </row>
    <row r="4905" spans="1:8" ht="10.5" customHeight="1" x14ac:dyDescent="0.25">
      <c r="A4905" s="28">
        <v>46908</v>
      </c>
      <c r="B4905" s="29">
        <f t="shared" si="532"/>
        <v>2028</v>
      </c>
      <c r="C4905" s="29">
        <f t="shared" si="533"/>
        <v>6</v>
      </c>
      <c r="D4905" s="29" t="str">
        <f t="shared" si="534"/>
        <v>Haziran</v>
      </c>
      <c r="E4905" s="29">
        <f t="shared" si="535"/>
        <v>2</v>
      </c>
      <c r="F4905" s="29">
        <f t="shared" si="536"/>
        <v>23</v>
      </c>
      <c r="G4905" s="29">
        <f t="shared" si="537"/>
        <v>7</v>
      </c>
      <c r="H4905" s="29" t="str">
        <f t="shared" si="538"/>
        <v>Pazar</v>
      </c>
    </row>
    <row r="4906" spans="1:8" ht="10.5" customHeight="1" x14ac:dyDescent="0.25">
      <c r="A4906" s="28">
        <v>46909</v>
      </c>
      <c r="B4906" s="29">
        <f t="shared" si="532"/>
        <v>2028</v>
      </c>
      <c r="C4906" s="29">
        <f t="shared" si="533"/>
        <v>6</v>
      </c>
      <c r="D4906" s="29" t="str">
        <f t="shared" si="534"/>
        <v>Haziran</v>
      </c>
      <c r="E4906" s="29">
        <f t="shared" si="535"/>
        <v>2</v>
      </c>
      <c r="F4906" s="29">
        <f t="shared" si="536"/>
        <v>24</v>
      </c>
      <c r="G4906" s="29">
        <f t="shared" si="537"/>
        <v>1</v>
      </c>
      <c r="H4906" s="29" t="str">
        <f t="shared" si="538"/>
        <v>Pazartesi</v>
      </c>
    </row>
    <row r="4907" spans="1:8" ht="10.5" customHeight="1" x14ac:dyDescent="0.25">
      <c r="A4907" s="28">
        <v>46910</v>
      </c>
      <c r="B4907" s="29">
        <f t="shared" si="532"/>
        <v>2028</v>
      </c>
      <c r="C4907" s="29">
        <f t="shared" si="533"/>
        <v>6</v>
      </c>
      <c r="D4907" s="29" t="str">
        <f t="shared" si="534"/>
        <v>Haziran</v>
      </c>
      <c r="E4907" s="29">
        <f t="shared" si="535"/>
        <v>2</v>
      </c>
      <c r="F4907" s="29">
        <f t="shared" si="536"/>
        <v>24</v>
      </c>
      <c r="G4907" s="29">
        <f t="shared" si="537"/>
        <v>2</v>
      </c>
      <c r="H4907" s="29" t="str">
        <f t="shared" si="538"/>
        <v>Salı</v>
      </c>
    </row>
    <row r="4908" spans="1:8" ht="10.5" customHeight="1" x14ac:dyDescent="0.25">
      <c r="A4908" s="28">
        <v>46911</v>
      </c>
      <c r="B4908" s="29">
        <f t="shared" si="532"/>
        <v>2028</v>
      </c>
      <c r="C4908" s="29">
        <f t="shared" si="533"/>
        <v>6</v>
      </c>
      <c r="D4908" s="29" t="str">
        <f t="shared" si="534"/>
        <v>Haziran</v>
      </c>
      <c r="E4908" s="29">
        <f t="shared" si="535"/>
        <v>2</v>
      </c>
      <c r="F4908" s="29">
        <f t="shared" si="536"/>
        <v>24</v>
      </c>
      <c r="G4908" s="29">
        <f t="shared" si="537"/>
        <v>3</v>
      </c>
      <c r="H4908" s="29" t="str">
        <f t="shared" si="538"/>
        <v>Çarşamba</v>
      </c>
    </row>
    <row r="4909" spans="1:8" ht="10.5" customHeight="1" x14ac:dyDescent="0.25">
      <c r="A4909" s="28">
        <v>46912</v>
      </c>
      <c r="B4909" s="29">
        <f t="shared" si="532"/>
        <v>2028</v>
      </c>
      <c r="C4909" s="29">
        <f t="shared" si="533"/>
        <v>6</v>
      </c>
      <c r="D4909" s="29" t="str">
        <f t="shared" si="534"/>
        <v>Haziran</v>
      </c>
      <c r="E4909" s="29">
        <f t="shared" si="535"/>
        <v>2</v>
      </c>
      <c r="F4909" s="29">
        <f t="shared" si="536"/>
        <v>24</v>
      </c>
      <c r="G4909" s="29">
        <f t="shared" si="537"/>
        <v>4</v>
      </c>
      <c r="H4909" s="29" t="str">
        <f t="shared" si="538"/>
        <v>Perşembe</v>
      </c>
    </row>
    <row r="4910" spans="1:8" ht="10.5" customHeight="1" x14ac:dyDescent="0.25">
      <c r="A4910" s="28">
        <v>46913</v>
      </c>
      <c r="B4910" s="29">
        <f t="shared" si="532"/>
        <v>2028</v>
      </c>
      <c r="C4910" s="29">
        <f t="shared" si="533"/>
        <v>6</v>
      </c>
      <c r="D4910" s="29" t="str">
        <f t="shared" si="534"/>
        <v>Haziran</v>
      </c>
      <c r="E4910" s="29">
        <f t="shared" si="535"/>
        <v>2</v>
      </c>
      <c r="F4910" s="29">
        <f t="shared" si="536"/>
        <v>24</v>
      </c>
      <c r="G4910" s="29">
        <f t="shared" si="537"/>
        <v>5</v>
      </c>
      <c r="H4910" s="29" t="str">
        <f t="shared" si="538"/>
        <v>Cuma</v>
      </c>
    </row>
    <row r="4911" spans="1:8" ht="10.5" customHeight="1" x14ac:dyDescent="0.25">
      <c r="A4911" s="28">
        <v>46914</v>
      </c>
      <c r="B4911" s="29">
        <f t="shared" si="532"/>
        <v>2028</v>
      </c>
      <c r="C4911" s="29">
        <f t="shared" si="533"/>
        <v>6</v>
      </c>
      <c r="D4911" s="29" t="str">
        <f t="shared" si="534"/>
        <v>Haziran</v>
      </c>
      <c r="E4911" s="29">
        <f t="shared" si="535"/>
        <v>2</v>
      </c>
      <c r="F4911" s="29">
        <f t="shared" si="536"/>
        <v>24</v>
      </c>
      <c r="G4911" s="29">
        <f t="shared" si="537"/>
        <v>6</v>
      </c>
      <c r="H4911" s="29" t="str">
        <f t="shared" si="538"/>
        <v>Cumartesi</v>
      </c>
    </row>
    <row r="4912" spans="1:8" ht="10.5" customHeight="1" x14ac:dyDescent="0.25">
      <c r="A4912" s="28">
        <v>46915</v>
      </c>
      <c r="B4912" s="29">
        <f t="shared" si="532"/>
        <v>2028</v>
      </c>
      <c r="C4912" s="29">
        <f t="shared" si="533"/>
        <v>6</v>
      </c>
      <c r="D4912" s="29" t="str">
        <f t="shared" si="534"/>
        <v>Haziran</v>
      </c>
      <c r="E4912" s="29">
        <f t="shared" si="535"/>
        <v>2</v>
      </c>
      <c r="F4912" s="29">
        <f t="shared" si="536"/>
        <v>24</v>
      </c>
      <c r="G4912" s="29">
        <f t="shared" si="537"/>
        <v>7</v>
      </c>
      <c r="H4912" s="29" t="str">
        <f t="shared" si="538"/>
        <v>Pazar</v>
      </c>
    </row>
    <row r="4913" spans="1:8" ht="10.5" customHeight="1" x14ac:dyDescent="0.25">
      <c r="A4913" s="28">
        <v>46916</v>
      </c>
      <c r="B4913" s="29">
        <f t="shared" si="532"/>
        <v>2028</v>
      </c>
      <c r="C4913" s="29">
        <f t="shared" si="533"/>
        <v>6</v>
      </c>
      <c r="D4913" s="29" t="str">
        <f t="shared" si="534"/>
        <v>Haziran</v>
      </c>
      <c r="E4913" s="29">
        <f t="shared" si="535"/>
        <v>2</v>
      </c>
      <c r="F4913" s="29">
        <f t="shared" si="536"/>
        <v>25</v>
      </c>
      <c r="G4913" s="29">
        <f t="shared" si="537"/>
        <v>1</v>
      </c>
      <c r="H4913" s="29" t="str">
        <f t="shared" si="538"/>
        <v>Pazartesi</v>
      </c>
    </row>
    <row r="4914" spans="1:8" ht="10.5" customHeight="1" x14ac:dyDescent="0.25">
      <c r="A4914" s="28">
        <v>46917</v>
      </c>
      <c r="B4914" s="29">
        <f t="shared" si="532"/>
        <v>2028</v>
      </c>
      <c r="C4914" s="29">
        <f t="shared" si="533"/>
        <v>6</v>
      </c>
      <c r="D4914" s="29" t="str">
        <f t="shared" si="534"/>
        <v>Haziran</v>
      </c>
      <c r="E4914" s="29">
        <f t="shared" si="535"/>
        <v>2</v>
      </c>
      <c r="F4914" s="29">
        <f t="shared" si="536"/>
        <v>25</v>
      </c>
      <c r="G4914" s="29">
        <f t="shared" si="537"/>
        <v>2</v>
      </c>
      <c r="H4914" s="29" t="str">
        <f t="shared" si="538"/>
        <v>Salı</v>
      </c>
    </row>
    <row r="4915" spans="1:8" ht="10.5" customHeight="1" x14ac:dyDescent="0.25">
      <c r="A4915" s="28">
        <v>46918</v>
      </c>
      <c r="B4915" s="29">
        <f t="shared" si="532"/>
        <v>2028</v>
      </c>
      <c r="C4915" s="29">
        <f t="shared" si="533"/>
        <v>6</v>
      </c>
      <c r="D4915" s="29" t="str">
        <f t="shared" si="534"/>
        <v>Haziran</v>
      </c>
      <c r="E4915" s="29">
        <f t="shared" si="535"/>
        <v>2</v>
      </c>
      <c r="F4915" s="29">
        <f t="shared" si="536"/>
        <v>25</v>
      </c>
      <c r="G4915" s="29">
        <f t="shared" si="537"/>
        <v>3</v>
      </c>
      <c r="H4915" s="29" t="str">
        <f t="shared" si="538"/>
        <v>Çarşamba</v>
      </c>
    </row>
    <row r="4916" spans="1:8" ht="10.5" customHeight="1" x14ac:dyDescent="0.25">
      <c r="A4916" s="28">
        <v>46919</v>
      </c>
      <c r="B4916" s="29">
        <f t="shared" si="532"/>
        <v>2028</v>
      </c>
      <c r="C4916" s="29">
        <f t="shared" si="533"/>
        <v>6</v>
      </c>
      <c r="D4916" s="29" t="str">
        <f t="shared" si="534"/>
        <v>Haziran</v>
      </c>
      <c r="E4916" s="29">
        <f t="shared" si="535"/>
        <v>2</v>
      </c>
      <c r="F4916" s="29">
        <f t="shared" si="536"/>
        <v>25</v>
      </c>
      <c r="G4916" s="29">
        <f t="shared" si="537"/>
        <v>4</v>
      </c>
      <c r="H4916" s="29" t="str">
        <f t="shared" si="538"/>
        <v>Perşembe</v>
      </c>
    </row>
    <row r="4917" spans="1:8" ht="10.5" customHeight="1" x14ac:dyDescent="0.25">
      <c r="A4917" s="28">
        <v>46920</v>
      </c>
      <c r="B4917" s="29">
        <f t="shared" si="532"/>
        <v>2028</v>
      </c>
      <c r="C4917" s="29">
        <f t="shared" si="533"/>
        <v>6</v>
      </c>
      <c r="D4917" s="29" t="str">
        <f t="shared" si="534"/>
        <v>Haziran</v>
      </c>
      <c r="E4917" s="29">
        <f t="shared" si="535"/>
        <v>2</v>
      </c>
      <c r="F4917" s="29">
        <f t="shared" si="536"/>
        <v>25</v>
      </c>
      <c r="G4917" s="29">
        <f t="shared" si="537"/>
        <v>5</v>
      </c>
      <c r="H4917" s="29" t="str">
        <f t="shared" si="538"/>
        <v>Cuma</v>
      </c>
    </row>
    <row r="4918" spans="1:8" ht="10.5" customHeight="1" x14ac:dyDescent="0.25">
      <c r="A4918" s="28">
        <v>46921</v>
      </c>
      <c r="B4918" s="29">
        <f t="shared" si="532"/>
        <v>2028</v>
      </c>
      <c r="C4918" s="29">
        <f t="shared" si="533"/>
        <v>6</v>
      </c>
      <c r="D4918" s="29" t="str">
        <f t="shared" si="534"/>
        <v>Haziran</v>
      </c>
      <c r="E4918" s="29">
        <f t="shared" si="535"/>
        <v>2</v>
      </c>
      <c r="F4918" s="29">
        <f t="shared" si="536"/>
        <v>25</v>
      </c>
      <c r="G4918" s="29">
        <f t="shared" si="537"/>
        <v>6</v>
      </c>
      <c r="H4918" s="29" t="str">
        <f t="shared" si="538"/>
        <v>Cumartesi</v>
      </c>
    </row>
    <row r="4919" spans="1:8" ht="10.5" customHeight="1" x14ac:dyDescent="0.25">
      <c r="A4919" s="28">
        <v>46922</v>
      </c>
      <c r="B4919" s="29">
        <f t="shared" si="532"/>
        <v>2028</v>
      </c>
      <c r="C4919" s="29">
        <f t="shared" si="533"/>
        <v>6</v>
      </c>
      <c r="D4919" s="29" t="str">
        <f t="shared" si="534"/>
        <v>Haziran</v>
      </c>
      <c r="E4919" s="29">
        <f t="shared" si="535"/>
        <v>2</v>
      </c>
      <c r="F4919" s="29">
        <f t="shared" si="536"/>
        <v>25</v>
      </c>
      <c r="G4919" s="29">
        <f t="shared" si="537"/>
        <v>7</v>
      </c>
      <c r="H4919" s="29" t="str">
        <f t="shared" si="538"/>
        <v>Pazar</v>
      </c>
    </row>
    <row r="4920" spans="1:8" ht="10.5" customHeight="1" x14ac:dyDescent="0.25">
      <c r="A4920" s="28">
        <v>46923</v>
      </c>
      <c r="B4920" s="29">
        <f t="shared" si="532"/>
        <v>2028</v>
      </c>
      <c r="C4920" s="29">
        <f t="shared" si="533"/>
        <v>6</v>
      </c>
      <c r="D4920" s="29" t="str">
        <f t="shared" si="534"/>
        <v>Haziran</v>
      </c>
      <c r="E4920" s="29">
        <f t="shared" si="535"/>
        <v>2</v>
      </c>
      <c r="F4920" s="29">
        <f t="shared" si="536"/>
        <v>26</v>
      </c>
      <c r="G4920" s="29">
        <f t="shared" si="537"/>
        <v>1</v>
      </c>
      <c r="H4920" s="29" t="str">
        <f t="shared" si="538"/>
        <v>Pazartesi</v>
      </c>
    </row>
    <row r="4921" spans="1:8" ht="10.5" customHeight="1" x14ac:dyDescent="0.25">
      <c r="A4921" s="28">
        <v>46924</v>
      </c>
      <c r="B4921" s="29">
        <f t="shared" si="532"/>
        <v>2028</v>
      </c>
      <c r="C4921" s="29">
        <f t="shared" si="533"/>
        <v>6</v>
      </c>
      <c r="D4921" s="29" t="str">
        <f t="shared" si="534"/>
        <v>Haziran</v>
      </c>
      <c r="E4921" s="29">
        <f t="shared" si="535"/>
        <v>2</v>
      </c>
      <c r="F4921" s="29">
        <f t="shared" si="536"/>
        <v>26</v>
      </c>
      <c r="G4921" s="29">
        <f t="shared" si="537"/>
        <v>2</v>
      </c>
      <c r="H4921" s="29" t="str">
        <f t="shared" si="538"/>
        <v>Salı</v>
      </c>
    </row>
    <row r="4922" spans="1:8" ht="10.5" customHeight="1" x14ac:dyDescent="0.25">
      <c r="A4922" s="28">
        <v>46925</v>
      </c>
      <c r="B4922" s="29">
        <f t="shared" si="532"/>
        <v>2028</v>
      </c>
      <c r="C4922" s="29">
        <f t="shared" si="533"/>
        <v>6</v>
      </c>
      <c r="D4922" s="29" t="str">
        <f t="shared" si="534"/>
        <v>Haziran</v>
      </c>
      <c r="E4922" s="29">
        <f t="shared" si="535"/>
        <v>2</v>
      </c>
      <c r="F4922" s="29">
        <f t="shared" si="536"/>
        <v>26</v>
      </c>
      <c r="G4922" s="29">
        <f t="shared" si="537"/>
        <v>3</v>
      </c>
      <c r="H4922" s="29" t="str">
        <f t="shared" si="538"/>
        <v>Çarşamba</v>
      </c>
    </row>
    <row r="4923" spans="1:8" ht="10.5" customHeight="1" x14ac:dyDescent="0.25">
      <c r="A4923" s="28">
        <v>46926</v>
      </c>
      <c r="B4923" s="29">
        <f t="shared" si="532"/>
        <v>2028</v>
      </c>
      <c r="C4923" s="29">
        <f t="shared" si="533"/>
        <v>6</v>
      </c>
      <c r="D4923" s="29" t="str">
        <f t="shared" si="534"/>
        <v>Haziran</v>
      </c>
      <c r="E4923" s="29">
        <f t="shared" si="535"/>
        <v>2</v>
      </c>
      <c r="F4923" s="29">
        <f t="shared" si="536"/>
        <v>26</v>
      </c>
      <c r="G4923" s="29">
        <f t="shared" si="537"/>
        <v>4</v>
      </c>
      <c r="H4923" s="29" t="str">
        <f t="shared" si="538"/>
        <v>Perşembe</v>
      </c>
    </row>
    <row r="4924" spans="1:8" ht="10.5" customHeight="1" x14ac:dyDescent="0.25">
      <c r="A4924" s="28">
        <v>46927</v>
      </c>
      <c r="B4924" s="29">
        <f t="shared" si="532"/>
        <v>2028</v>
      </c>
      <c r="C4924" s="29">
        <f t="shared" si="533"/>
        <v>6</v>
      </c>
      <c r="D4924" s="29" t="str">
        <f t="shared" si="534"/>
        <v>Haziran</v>
      </c>
      <c r="E4924" s="29">
        <f t="shared" si="535"/>
        <v>2</v>
      </c>
      <c r="F4924" s="29">
        <f t="shared" si="536"/>
        <v>26</v>
      </c>
      <c r="G4924" s="29">
        <f t="shared" si="537"/>
        <v>5</v>
      </c>
      <c r="H4924" s="29" t="str">
        <f t="shared" si="538"/>
        <v>Cuma</v>
      </c>
    </row>
    <row r="4925" spans="1:8" ht="10.5" customHeight="1" x14ac:dyDescent="0.25">
      <c r="A4925" s="28">
        <v>46928</v>
      </c>
      <c r="B4925" s="29">
        <f t="shared" si="532"/>
        <v>2028</v>
      </c>
      <c r="C4925" s="29">
        <f t="shared" si="533"/>
        <v>6</v>
      </c>
      <c r="D4925" s="29" t="str">
        <f t="shared" si="534"/>
        <v>Haziran</v>
      </c>
      <c r="E4925" s="29">
        <f t="shared" si="535"/>
        <v>2</v>
      </c>
      <c r="F4925" s="29">
        <f t="shared" si="536"/>
        <v>26</v>
      </c>
      <c r="G4925" s="29">
        <f t="shared" si="537"/>
        <v>6</v>
      </c>
      <c r="H4925" s="29" t="str">
        <f t="shared" si="538"/>
        <v>Cumartesi</v>
      </c>
    </row>
    <row r="4926" spans="1:8" ht="10.5" customHeight="1" x14ac:dyDescent="0.25">
      <c r="A4926" s="28">
        <v>46929</v>
      </c>
      <c r="B4926" s="29">
        <f t="shared" si="532"/>
        <v>2028</v>
      </c>
      <c r="C4926" s="29">
        <f t="shared" si="533"/>
        <v>6</v>
      </c>
      <c r="D4926" s="29" t="str">
        <f t="shared" si="534"/>
        <v>Haziran</v>
      </c>
      <c r="E4926" s="29">
        <f t="shared" si="535"/>
        <v>2</v>
      </c>
      <c r="F4926" s="29">
        <f t="shared" si="536"/>
        <v>26</v>
      </c>
      <c r="G4926" s="29">
        <f t="shared" si="537"/>
        <v>7</v>
      </c>
      <c r="H4926" s="29" t="str">
        <f t="shared" si="538"/>
        <v>Pazar</v>
      </c>
    </row>
    <row r="4927" spans="1:8" ht="10.5" customHeight="1" x14ac:dyDescent="0.25">
      <c r="A4927" s="28">
        <v>46930</v>
      </c>
      <c r="B4927" s="29">
        <f t="shared" si="532"/>
        <v>2028</v>
      </c>
      <c r="C4927" s="29">
        <f t="shared" si="533"/>
        <v>6</v>
      </c>
      <c r="D4927" s="29" t="str">
        <f t="shared" si="534"/>
        <v>Haziran</v>
      </c>
      <c r="E4927" s="29">
        <f t="shared" si="535"/>
        <v>2</v>
      </c>
      <c r="F4927" s="29">
        <f t="shared" si="536"/>
        <v>27</v>
      </c>
      <c r="G4927" s="29">
        <f t="shared" si="537"/>
        <v>1</v>
      </c>
      <c r="H4927" s="29" t="str">
        <f t="shared" si="538"/>
        <v>Pazartesi</v>
      </c>
    </row>
    <row r="4928" spans="1:8" ht="10.5" customHeight="1" x14ac:dyDescent="0.25">
      <c r="A4928" s="28">
        <v>46931</v>
      </c>
      <c r="B4928" s="29">
        <f t="shared" si="532"/>
        <v>2028</v>
      </c>
      <c r="C4928" s="29">
        <f t="shared" si="533"/>
        <v>6</v>
      </c>
      <c r="D4928" s="29" t="str">
        <f t="shared" si="534"/>
        <v>Haziran</v>
      </c>
      <c r="E4928" s="29">
        <f t="shared" si="535"/>
        <v>2</v>
      </c>
      <c r="F4928" s="29">
        <f t="shared" si="536"/>
        <v>27</v>
      </c>
      <c r="G4928" s="29">
        <f t="shared" si="537"/>
        <v>2</v>
      </c>
      <c r="H4928" s="29" t="str">
        <f t="shared" si="538"/>
        <v>Salı</v>
      </c>
    </row>
    <row r="4929" spans="1:8" ht="10.5" customHeight="1" x14ac:dyDescent="0.25">
      <c r="A4929" s="28">
        <v>46932</v>
      </c>
      <c r="B4929" s="29">
        <f t="shared" si="532"/>
        <v>2028</v>
      </c>
      <c r="C4929" s="29">
        <f t="shared" si="533"/>
        <v>6</v>
      </c>
      <c r="D4929" s="29" t="str">
        <f t="shared" si="534"/>
        <v>Haziran</v>
      </c>
      <c r="E4929" s="29">
        <f t="shared" si="535"/>
        <v>2</v>
      </c>
      <c r="F4929" s="29">
        <f t="shared" si="536"/>
        <v>27</v>
      </c>
      <c r="G4929" s="29">
        <f t="shared" si="537"/>
        <v>3</v>
      </c>
      <c r="H4929" s="29" t="str">
        <f t="shared" si="538"/>
        <v>Çarşamba</v>
      </c>
    </row>
    <row r="4930" spans="1:8" ht="10.5" customHeight="1" x14ac:dyDescent="0.25">
      <c r="A4930" s="28">
        <v>46933</v>
      </c>
      <c r="B4930" s="29">
        <f t="shared" ref="B4930:B4993" si="539">IF(A4930="","",YEAR(A4930))</f>
        <v>2028</v>
      </c>
      <c r="C4930" s="29">
        <f t="shared" ref="C4930:C4993" si="540">IF(A4930="","",MONTH(A4930))</f>
        <v>6</v>
      </c>
      <c r="D4930" s="29" t="str">
        <f t="shared" ref="D4930:D4993" si="541">IF(A4930="","",CHOOSE(MONTH(A4930),"Ocak","Şubat","Mart","Nisan","Mayıs","Haziran","Temmuz","Ağustos","Eylül","Ekim","Kasım","Aralık"))</f>
        <v>Haziran</v>
      </c>
      <c r="E4930" s="29">
        <f t="shared" ref="E4930:E4993" si="542">IF(A4930="","",ROUNDUP(MONTH(A4930)/3,0))</f>
        <v>2</v>
      </c>
      <c r="F4930" s="29">
        <f t="shared" ref="F4930:F4993" si="543">IF(A4930="","",WEEKNUM(A4930,2))</f>
        <v>27</v>
      </c>
      <c r="G4930" s="29">
        <f t="shared" ref="G4930:G4993" si="544">IF(A4930="","",WEEKDAY(A4930,2))</f>
        <v>4</v>
      </c>
      <c r="H4930" s="29" t="str">
        <f t="shared" ref="H4930:H4993" si="545">IF(A4930="","",CHOOSE(WEEKDAY(A4930,2),"Pazartesi","Salı","Çarşamba","Perşembe","Cuma","Cumartesi","Pazar"))</f>
        <v>Perşembe</v>
      </c>
    </row>
    <row r="4931" spans="1:8" ht="10.5" customHeight="1" x14ac:dyDescent="0.25">
      <c r="A4931" s="28">
        <v>46934</v>
      </c>
      <c r="B4931" s="29">
        <f t="shared" si="539"/>
        <v>2028</v>
      </c>
      <c r="C4931" s="29">
        <f t="shared" si="540"/>
        <v>6</v>
      </c>
      <c r="D4931" s="29" t="str">
        <f t="shared" si="541"/>
        <v>Haziran</v>
      </c>
      <c r="E4931" s="29">
        <f t="shared" si="542"/>
        <v>2</v>
      </c>
      <c r="F4931" s="29">
        <f t="shared" si="543"/>
        <v>27</v>
      </c>
      <c r="G4931" s="29">
        <f t="shared" si="544"/>
        <v>5</v>
      </c>
      <c r="H4931" s="29" t="str">
        <f t="shared" si="545"/>
        <v>Cuma</v>
      </c>
    </row>
    <row r="4932" spans="1:8" ht="10.5" customHeight="1" x14ac:dyDescent="0.25">
      <c r="A4932" s="28">
        <v>46935</v>
      </c>
      <c r="B4932" s="29">
        <f t="shared" si="539"/>
        <v>2028</v>
      </c>
      <c r="C4932" s="29">
        <f t="shared" si="540"/>
        <v>7</v>
      </c>
      <c r="D4932" s="29" t="str">
        <f t="shared" si="541"/>
        <v>Temmuz</v>
      </c>
      <c r="E4932" s="29">
        <f t="shared" si="542"/>
        <v>3</v>
      </c>
      <c r="F4932" s="29">
        <f t="shared" si="543"/>
        <v>27</v>
      </c>
      <c r="G4932" s="29">
        <f t="shared" si="544"/>
        <v>6</v>
      </c>
      <c r="H4932" s="29" t="str">
        <f t="shared" si="545"/>
        <v>Cumartesi</v>
      </c>
    </row>
    <row r="4933" spans="1:8" ht="10.5" customHeight="1" x14ac:dyDescent="0.25">
      <c r="A4933" s="28">
        <v>46936</v>
      </c>
      <c r="B4933" s="29">
        <f t="shared" si="539"/>
        <v>2028</v>
      </c>
      <c r="C4933" s="29">
        <f t="shared" si="540"/>
        <v>7</v>
      </c>
      <c r="D4933" s="29" t="str">
        <f t="shared" si="541"/>
        <v>Temmuz</v>
      </c>
      <c r="E4933" s="29">
        <f t="shared" si="542"/>
        <v>3</v>
      </c>
      <c r="F4933" s="29">
        <f t="shared" si="543"/>
        <v>27</v>
      </c>
      <c r="G4933" s="29">
        <f t="shared" si="544"/>
        <v>7</v>
      </c>
      <c r="H4933" s="29" t="str">
        <f t="shared" si="545"/>
        <v>Pazar</v>
      </c>
    </row>
    <row r="4934" spans="1:8" ht="10.5" customHeight="1" x14ac:dyDescent="0.25">
      <c r="A4934" s="28">
        <v>46937</v>
      </c>
      <c r="B4934" s="29">
        <f t="shared" si="539"/>
        <v>2028</v>
      </c>
      <c r="C4934" s="29">
        <f t="shared" si="540"/>
        <v>7</v>
      </c>
      <c r="D4934" s="29" t="str">
        <f t="shared" si="541"/>
        <v>Temmuz</v>
      </c>
      <c r="E4934" s="29">
        <f t="shared" si="542"/>
        <v>3</v>
      </c>
      <c r="F4934" s="29">
        <f t="shared" si="543"/>
        <v>28</v>
      </c>
      <c r="G4934" s="29">
        <f t="shared" si="544"/>
        <v>1</v>
      </c>
      <c r="H4934" s="29" t="str">
        <f t="shared" si="545"/>
        <v>Pazartesi</v>
      </c>
    </row>
    <row r="4935" spans="1:8" ht="10.5" customHeight="1" x14ac:dyDescent="0.25">
      <c r="A4935" s="28">
        <v>46938</v>
      </c>
      <c r="B4935" s="29">
        <f t="shared" si="539"/>
        <v>2028</v>
      </c>
      <c r="C4935" s="29">
        <f t="shared" si="540"/>
        <v>7</v>
      </c>
      <c r="D4935" s="29" t="str">
        <f t="shared" si="541"/>
        <v>Temmuz</v>
      </c>
      <c r="E4935" s="29">
        <f t="shared" si="542"/>
        <v>3</v>
      </c>
      <c r="F4935" s="29">
        <f t="shared" si="543"/>
        <v>28</v>
      </c>
      <c r="G4935" s="29">
        <f t="shared" si="544"/>
        <v>2</v>
      </c>
      <c r="H4935" s="29" t="str">
        <f t="shared" si="545"/>
        <v>Salı</v>
      </c>
    </row>
    <row r="4936" spans="1:8" ht="10.5" customHeight="1" x14ac:dyDescent="0.25">
      <c r="A4936" s="28">
        <v>46939</v>
      </c>
      <c r="B4936" s="29">
        <f t="shared" si="539"/>
        <v>2028</v>
      </c>
      <c r="C4936" s="29">
        <f t="shared" si="540"/>
        <v>7</v>
      </c>
      <c r="D4936" s="29" t="str">
        <f t="shared" si="541"/>
        <v>Temmuz</v>
      </c>
      <c r="E4936" s="29">
        <f t="shared" si="542"/>
        <v>3</v>
      </c>
      <c r="F4936" s="29">
        <f t="shared" si="543"/>
        <v>28</v>
      </c>
      <c r="G4936" s="29">
        <f t="shared" si="544"/>
        <v>3</v>
      </c>
      <c r="H4936" s="29" t="str">
        <f t="shared" si="545"/>
        <v>Çarşamba</v>
      </c>
    </row>
    <row r="4937" spans="1:8" ht="10.5" customHeight="1" x14ac:dyDescent="0.25">
      <c r="A4937" s="28">
        <v>46940</v>
      </c>
      <c r="B4937" s="29">
        <f t="shared" si="539"/>
        <v>2028</v>
      </c>
      <c r="C4937" s="29">
        <f t="shared" si="540"/>
        <v>7</v>
      </c>
      <c r="D4937" s="29" t="str">
        <f t="shared" si="541"/>
        <v>Temmuz</v>
      </c>
      <c r="E4937" s="29">
        <f t="shared" si="542"/>
        <v>3</v>
      </c>
      <c r="F4937" s="29">
        <f t="shared" si="543"/>
        <v>28</v>
      </c>
      <c r="G4937" s="29">
        <f t="shared" si="544"/>
        <v>4</v>
      </c>
      <c r="H4937" s="29" t="str">
        <f t="shared" si="545"/>
        <v>Perşembe</v>
      </c>
    </row>
    <row r="4938" spans="1:8" ht="10.5" customHeight="1" x14ac:dyDescent="0.25">
      <c r="A4938" s="28">
        <v>46941</v>
      </c>
      <c r="B4938" s="29">
        <f t="shared" si="539"/>
        <v>2028</v>
      </c>
      <c r="C4938" s="29">
        <f t="shared" si="540"/>
        <v>7</v>
      </c>
      <c r="D4938" s="29" t="str">
        <f t="shared" si="541"/>
        <v>Temmuz</v>
      </c>
      <c r="E4938" s="29">
        <f t="shared" si="542"/>
        <v>3</v>
      </c>
      <c r="F4938" s="29">
        <f t="shared" si="543"/>
        <v>28</v>
      </c>
      <c r="G4938" s="29">
        <f t="shared" si="544"/>
        <v>5</v>
      </c>
      <c r="H4938" s="29" t="str">
        <f t="shared" si="545"/>
        <v>Cuma</v>
      </c>
    </row>
    <row r="4939" spans="1:8" ht="10.5" customHeight="1" x14ac:dyDescent="0.25">
      <c r="A4939" s="28">
        <v>46942</v>
      </c>
      <c r="B4939" s="29">
        <f t="shared" si="539"/>
        <v>2028</v>
      </c>
      <c r="C4939" s="29">
        <f t="shared" si="540"/>
        <v>7</v>
      </c>
      <c r="D4939" s="29" t="str">
        <f t="shared" si="541"/>
        <v>Temmuz</v>
      </c>
      <c r="E4939" s="29">
        <f t="shared" si="542"/>
        <v>3</v>
      </c>
      <c r="F4939" s="29">
        <f t="shared" si="543"/>
        <v>28</v>
      </c>
      <c r="G4939" s="29">
        <f t="shared" si="544"/>
        <v>6</v>
      </c>
      <c r="H4939" s="29" t="str">
        <f t="shared" si="545"/>
        <v>Cumartesi</v>
      </c>
    </row>
    <row r="4940" spans="1:8" ht="10.5" customHeight="1" x14ac:dyDescent="0.25">
      <c r="A4940" s="28">
        <v>46943</v>
      </c>
      <c r="B4940" s="29">
        <f t="shared" si="539"/>
        <v>2028</v>
      </c>
      <c r="C4940" s="29">
        <f t="shared" si="540"/>
        <v>7</v>
      </c>
      <c r="D4940" s="29" t="str">
        <f t="shared" si="541"/>
        <v>Temmuz</v>
      </c>
      <c r="E4940" s="29">
        <f t="shared" si="542"/>
        <v>3</v>
      </c>
      <c r="F4940" s="29">
        <f t="shared" si="543"/>
        <v>28</v>
      </c>
      <c r="G4940" s="29">
        <f t="shared" si="544"/>
        <v>7</v>
      </c>
      <c r="H4940" s="29" t="str">
        <f t="shared" si="545"/>
        <v>Pazar</v>
      </c>
    </row>
    <row r="4941" spans="1:8" ht="10.5" customHeight="1" x14ac:dyDescent="0.25">
      <c r="A4941" s="28">
        <v>46944</v>
      </c>
      <c r="B4941" s="29">
        <f t="shared" si="539"/>
        <v>2028</v>
      </c>
      <c r="C4941" s="29">
        <f t="shared" si="540"/>
        <v>7</v>
      </c>
      <c r="D4941" s="29" t="str">
        <f t="shared" si="541"/>
        <v>Temmuz</v>
      </c>
      <c r="E4941" s="29">
        <f t="shared" si="542"/>
        <v>3</v>
      </c>
      <c r="F4941" s="29">
        <f t="shared" si="543"/>
        <v>29</v>
      </c>
      <c r="G4941" s="29">
        <f t="shared" si="544"/>
        <v>1</v>
      </c>
      <c r="H4941" s="29" t="str">
        <f t="shared" si="545"/>
        <v>Pazartesi</v>
      </c>
    </row>
    <row r="4942" spans="1:8" ht="10.5" customHeight="1" x14ac:dyDescent="0.25">
      <c r="A4942" s="28">
        <v>46945</v>
      </c>
      <c r="B4942" s="29">
        <f t="shared" si="539"/>
        <v>2028</v>
      </c>
      <c r="C4942" s="29">
        <f t="shared" si="540"/>
        <v>7</v>
      </c>
      <c r="D4942" s="29" t="str">
        <f t="shared" si="541"/>
        <v>Temmuz</v>
      </c>
      <c r="E4942" s="29">
        <f t="shared" si="542"/>
        <v>3</v>
      </c>
      <c r="F4942" s="29">
        <f t="shared" si="543"/>
        <v>29</v>
      </c>
      <c r="G4942" s="29">
        <f t="shared" si="544"/>
        <v>2</v>
      </c>
      <c r="H4942" s="29" t="str">
        <f t="shared" si="545"/>
        <v>Salı</v>
      </c>
    </row>
    <row r="4943" spans="1:8" ht="10.5" customHeight="1" x14ac:dyDescent="0.25">
      <c r="A4943" s="28">
        <v>46946</v>
      </c>
      <c r="B4943" s="29">
        <f t="shared" si="539"/>
        <v>2028</v>
      </c>
      <c r="C4943" s="29">
        <f t="shared" si="540"/>
        <v>7</v>
      </c>
      <c r="D4943" s="29" t="str">
        <f t="shared" si="541"/>
        <v>Temmuz</v>
      </c>
      <c r="E4943" s="29">
        <f t="shared" si="542"/>
        <v>3</v>
      </c>
      <c r="F4943" s="29">
        <f t="shared" si="543"/>
        <v>29</v>
      </c>
      <c r="G4943" s="29">
        <f t="shared" si="544"/>
        <v>3</v>
      </c>
      <c r="H4943" s="29" t="str">
        <f t="shared" si="545"/>
        <v>Çarşamba</v>
      </c>
    </row>
    <row r="4944" spans="1:8" ht="10.5" customHeight="1" x14ac:dyDescent="0.25">
      <c r="A4944" s="28">
        <v>46947</v>
      </c>
      <c r="B4944" s="29">
        <f t="shared" si="539"/>
        <v>2028</v>
      </c>
      <c r="C4944" s="29">
        <f t="shared" si="540"/>
        <v>7</v>
      </c>
      <c r="D4944" s="29" t="str">
        <f t="shared" si="541"/>
        <v>Temmuz</v>
      </c>
      <c r="E4944" s="29">
        <f t="shared" si="542"/>
        <v>3</v>
      </c>
      <c r="F4944" s="29">
        <f t="shared" si="543"/>
        <v>29</v>
      </c>
      <c r="G4944" s="29">
        <f t="shared" si="544"/>
        <v>4</v>
      </c>
      <c r="H4944" s="29" t="str">
        <f t="shared" si="545"/>
        <v>Perşembe</v>
      </c>
    </row>
    <row r="4945" spans="1:8" ht="10.5" customHeight="1" x14ac:dyDescent="0.25">
      <c r="A4945" s="28">
        <v>46948</v>
      </c>
      <c r="B4945" s="29">
        <f t="shared" si="539"/>
        <v>2028</v>
      </c>
      <c r="C4945" s="29">
        <f t="shared" si="540"/>
        <v>7</v>
      </c>
      <c r="D4945" s="29" t="str">
        <f t="shared" si="541"/>
        <v>Temmuz</v>
      </c>
      <c r="E4945" s="29">
        <f t="shared" si="542"/>
        <v>3</v>
      </c>
      <c r="F4945" s="29">
        <f t="shared" si="543"/>
        <v>29</v>
      </c>
      <c r="G4945" s="29">
        <f t="shared" si="544"/>
        <v>5</v>
      </c>
      <c r="H4945" s="29" t="str">
        <f t="shared" si="545"/>
        <v>Cuma</v>
      </c>
    </row>
    <row r="4946" spans="1:8" ht="10.5" customHeight="1" x14ac:dyDescent="0.25">
      <c r="A4946" s="28">
        <v>46949</v>
      </c>
      <c r="B4946" s="29">
        <f t="shared" si="539"/>
        <v>2028</v>
      </c>
      <c r="C4946" s="29">
        <f t="shared" si="540"/>
        <v>7</v>
      </c>
      <c r="D4946" s="29" t="str">
        <f t="shared" si="541"/>
        <v>Temmuz</v>
      </c>
      <c r="E4946" s="29">
        <f t="shared" si="542"/>
        <v>3</v>
      </c>
      <c r="F4946" s="29">
        <f t="shared" si="543"/>
        <v>29</v>
      </c>
      <c r="G4946" s="29">
        <f t="shared" si="544"/>
        <v>6</v>
      </c>
      <c r="H4946" s="29" t="str">
        <f t="shared" si="545"/>
        <v>Cumartesi</v>
      </c>
    </row>
    <row r="4947" spans="1:8" ht="10.5" customHeight="1" x14ac:dyDescent="0.25">
      <c r="A4947" s="28">
        <v>46950</v>
      </c>
      <c r="B4947" s="29">
        <f t="shared" si="539"/>
        <v>2028</v>
      </c>
      <c r="C4947" s="29">
        <f t="shared" si="540"/>
        <v>7</v>
      </c>
      <c r="D4947" s="29" t="str">
        <f t="shared" si="541"/>
        <v>Temmuz</v>
      </c>
      <c r="E4947" s="29">
        <f t="shared" si="542"/>
        <v>3</v>
      </c>
      <c r="F4947" s="29">
        <f t="shared" si="543"/>
        <v>29</v>
      </c>
      <c r="G4947" s="29">
        <f t="shared" si="544"/>
        <v>7</v>
      </c>
      <c r="H4947" s="29" t="str">
        <f t="shared" si="545"/>
        <v>Pazar</v>
      </c>
    </row>
    <row r="4948" spans="1:8" ht="10.5" customHeight="1" x14ac:dyDescent="0.25">
      <c r="A4948" s="28">
        <v>46951</v>
      </c>
      <c r="B4948" s="29">
        <f t="shared" si="539"/>
        <v>2028</v>
      </c>
      <c r="C4948" s="29">
        <f t="shared" si="540"/>
        <v>7</v>
      </c>
      <c r="D4948" s="29" t="str">
        <f t="shared" si="541"/>
        <v>Temmuz</v>
      </c>
      <c r="E4948" s="29">
        <f t="shared" si="542"/>
        <v>3</v>
      </c>
      <c r="F4948" s="29">
        <f t="shared" si="543"/>
        <v>30</v>
      </c>
      <c r="G4948" s="29">
        <f t="shared" si="544"/>
        <v>1</v>
      </c>
      <c r="H4948" s="29" t="str">
        <f t="shared" si="545"/>
        <v>Pazartesi</v>
      </c>
    </row>
    <row r="4949" spans="1:8" ht="10.5" customHeight="1" x14ac:dyDescent="0.25">
      <c r="A4949" s="28">
        <v>46952</v>
      </c>
      <c r="B4949" s="29">
        <f t="shared" si="539"/>
        <v>2028</v>
      </c>
      <c r="C4949" s="29">
        <f t="shared" si="540"/>
        <v>7</v>
      </c>
      <c r="D4949" s="29" t="str">
        <f t="shared" si="541"/>
        <v>Temmuz</v>
      </c>
      <c r="E4949" s="29">
        <f t="shared" si="542"/>
        <v>3</v>
      </c>
      <c r="F4949" s="29">
        <f t="shared" si="543"/>
        <v>30</v>
      </c>
      <c r="G4949" s="29">
        <f t="shared" si="544"/>
        <v>2</v>
      </c>
      <c r="H4949" s="29" t="str">
        <f t="shared" si="545"/>
        <v>Salı</v>
      </c>
    </row>
    <row r="4950" spans="1:8" ht="10.5" customHeight="1" x14ac:dyDescent="0.25">
      <c r="A4950" s="28">
        <v>46953</v>
      </c>
      <c r="B4950" s="29">
        <f t="shared" si="539"/>
        <v>2028</v>
      </c>
      <c r="C4950" s="29">
        <f t="shared" si="540"/>
        <v>7</v>
      </c>
      <c r="D4950" s="29" t="str">
        <f t="shared" si="541"/>
        <v>Temmuz</v>
      </c>
      <c r="E4950" s="29">
        <f t="shared" si="542"/>
        <v>3</v>
      </c>
      <c r="F4950" s="29">
        <f t="shared" si="543"/>
        <v>30</v>
      </c>
      <c r="G4950" s="29">
        <f t="shared" si="544"/>
        <v>3</v>
      </c>
      <c r="H4950" s="29" t="str">
        <f t="shared" si="545"/>
        <v>Çarşamba</v>
      </c>
    </row>
    <row r="4951" spans="1:8" ht="10.5" customHeight="1" x14ac:dyDescent="0.25">
      <c r="A4951" s="28">
        <v>46954</v>
      </c>
      <c r="B4951" s="29">
        <f t="shared" si="539"/>
        <v>2028</v>
      </c>
      <c r="C4951" s="29">
        <f t="shared" si="540"/>
        <v>7</v>
      </c>
      <c r="D4951" s="29" t="str">
        <f t="shared" si="541"/>
        <v>Temmuz</v>
      </c>
      <c r="E4951" s="29">
        <f t="shared" si="542"/>
        <v>3</v>
      </c>
      <c r="F4951" s="29">
        <f t="shared" si="543"/>
        <v>30</v>
      </c>
      <c r="G4951" s="29">
        <f t="shared" si="544"/>
        <v>4</v>
      </c>
      <c r="H4951" s="29" t="str">
        <f t="shared" si="545"/>
        <v>Perşembe</v>
      </c>
    </row>
    <row r="4952" spans="1:8" ht="10.5" customHeight="1" x14ac:dyDescent="0.25">
      <c r="A4952" s="28">
        <v>46955</v>
      </c>
      <c r="B4952" s="29">
        <f t="shared" si="539"/>
        <v>2028</v>
      </c>
      <c r="C4952" s="29">
        <f t="shared" si="540"/>
        <v>7</v>
      </c>
      <c r="D4952" s="29" t="str">
        <f t="shared" si="541"/>
        <v>Temmuz</v>
      </c>
      <c r="E4952" s="29">
        <f t="shared" si="542"/>
        <v>3</v>
      </c>
      <c r="F4952" s="29">
        <f t="shared" si="543"/>
        <v>30</v>
      </c>
      <c r="G4952" s="29">
        <f t="shared" si="544"/>
        <v>5</v>
      </c>
      <c r="H4952" s="29" t="str">
        <f t="shared" si="545"/>
        <v>Cuma</v>
      </c>
    </row>
    <row r="4953" spans="1:8" ht="10.5" customHeight="1" x14ac:dyDescent="0.25">
      <c r="A4953" s="28">
        <v>46956</v>
      </c>
      <c r="B4953" s="29">
        <f t="shared" si="539"/>
        <v>2028</v>
      </c>
      <c r="C4953" s="29">
        <f t="shared" si="540"/>
        <v>7</v>
      </c>
      <c r="D4953" s="29" t="str">
        <f t="shared" si="541"/>
        <v>Temmuz</v>
      </c>
      <c r="E4953" s="29">
        <f t="shared" si="542"/>
        <v>3</v>
      </c>
      <c r="F4953" s="29">
        <f t="shared" si="543"/>
        <v>30</v>
      </c>
      <c r="G4953" s="29">
        <f t="shared" si="544"/>
        <v>6</v>
      </c>
      <c r="H4953" s="29" t="str">
        <f t="shared" si="545"/>
        <v>Cumartesi</v>
      </c>
    </row>
    <row r="4954" spans="1:8" ht="10.5" customHeight="1" x14ac:dyDescent="0.25">
      <c r="A4954" s="28">
        <v>46957</v>
      </c>
      <c r="B4954" s="29">
        <f t="shared" si="539"/>
        <v>2028</v>
      </c>
      <c r="C4954" s="29">
        <f t="shared" si="540"/>
        <v>7</v>
      </c>
      <c r="D4954" s="29" t="str">
        <f t="shared" si="541"/>
        <v>Temmuz</v>
      </c>
      <c r="E4954" s="29">
        <f t="shared" si="542"/>
        <v>3</v>
      </c>
      <c r="F4954" s="29">
        <f t="shared" si="543"/>
        <v>30</v>
      </c>
      <c r="G4954" s="29">
        <f t="shared" si="544"/>
        <v>7</v>
      </c>
      <c r="H4954" s="29" t="str">
        <f t="shared" si="545"/>
        <v>Pazar</v>
      </c>
    </row>
    <row r="4955" spans="1:8" ht="10.5" customHeight="1" x14ac:dyDescent="0.25">
      <c r="A4955" s="28">
        <v>46958</v>
      </c>
      <c r="B4955" s="29">
        <f t="shared" si="539"/>
        <v>2028</v>
      </c>
      <c r="C4955" s="29">
        <f t="shared" si="540"/>
        <v>7</v>
      </c>
      <c r="D4955" s="29" t="str">
        <f t="shared" si="541"/>
        <v>Temmuz</v>
      </c>
      <c r="E4955" s="29">
        <f t="shared" si="542"/>
        <v>3</v>
      </c>
      <c r="F4955" s="29">
        <f t="shared" si="543"/>
        <v>31</v>
      </c>
      <c r="G4955" s="29">
        <f t="shared" si="544"/>
        <v>1</v>
      </c>
      <c r="H4955" s="29" t="str">
        <f t="shared" si="545"/>
        <v>Pazartesi</v>
      </c>
    </row>
    <row r="4956" spans="1:8" ht="10.5" customHeight="1" x14ac:dyDescent="0.25">
      <c r="A4956" s="28">
        <v>46959</v>
      </c>
      <c r="B4956" s="29">
        <f t="shared" si="539"/>
        <v>2028</v>
      </c>
      <c r="C4956" s="29">
        <f t="shared" si="540"/>
        <v>7</v>
      </c>
      <c r="D4956" s="29" t="str">
        <f t="shared" si="541"/>
        <v>Temmuz</v>
      </c>
      <c r="E4956" s="29">
        <f t="shared" si="542"/>
        <v>3</v>
      </c>
      <c r="F4956" s="29">
        <f t="shared" si="543"/>
        <v>31</v>
      </c>
      <c r="G4956" s="29">
        <f t="shared" si="544"/>
        <v>2</v>
      </c>
      <c r="H4956" s="29" t="str">
        <f t="shared" si="545"/>
        <v>Salı</v>
      </c>
    </row>
    <row r="4957" spans="1:8" ht="10.5" customHeight="1" x14ac:dyDescent="0.25">
      <c r="A4957" s="28">
        <v>46960</v>
      </c>
      <c r="B4957" s="29">
        <f t="shared" si="539"/>
        <v>2028</v>
      </c>
      <c r="C4957" s="29">
        <f t="shared" si="540"/>
        <v>7</v>
      </c>
      <c r="D4957" s="29" t="str">
        <f t="shared" si="541"/>
        <v>Temmuz</v>
      </c>
      <c r="E4957" s="29">
        <f t="shared" si="542"/>
        <v>3</v>
      </c>
      <c r="F4957" s="29">
        <f t="shared" si="543"/>
        <v>31</v>
      </c>
      <c r="G4957" s="29">
        <f t="shared" si="544"/>
        <v>3</v>
      </c>
      <c r="H4957" s="29" t="str">
        <f t="shared" si="545"/>
        <v>Çarşamba</v>
      </c>
    </row>
    <row r="4958" spans="1:8" ht="10.5" customHeight="1" x14ac:dyDescent="0.25">
      <c r="A4958" s="28">
        <v>46961</v>
      </c>
      <c r="B4958" s="29">
        <f t="shared" si="539"/>
        <v>2028</v>
      </c>
      <c r="C4958" s="29">
        <f t="shared" si="540"/>
        <v>7</v>
      </c>
      <c r="D4958" s="29" t="str">
        <f t="shared" si="541"/>
        <v>Temmuz</v>
      </c>
      <c r="E4958" s="29">
        <f t="shared" si="542"/>
        <v>3</v>
      </c>
      <c r="F4958" s="29">
        <f t="shared" si="543"/>
        <v>31</v>
      </c>
      <c r="G4958" s="29">
        <f t="shared" si="544"/>
        <v>4</v>
      </c>
      <c r="H4958" s="29" t="str">
        <f t="shared" si="545"/>
        <v>Perşembe</v>
      </c>
    </row>
    <row r="4959" spans="1:8" ht="10.5" customHeight="1" x14ac:dyDescent="0.25">
      <c r="A4959" s="28">
        <v>46962</v>
      </c>
      <c r="B4959" s="29">
        <f t="shared" si="539"/>
        <v>2028</v>
      </c>
      <c r="C4959" s="29">
        <f t="shared" si="540"/>
        <v>7</v>
      </c>
      <c r="D4959" s="29" t="str">
        <f t="shared" si="541"/>
        <v>Temmuz</v>
      </c>
      <c r="E4959" s="29">
        <f t="shared" si="542"/>
        <v>3</v>
      </c>
      <c r="F4959" s="29">
        <f t="shared" si="543"/>
        <v>31</v>
      </c>
      <c r="G4959" s="29">
        <f t="shared" si="544"/>
        <v>5</v>
      </c>
      <c r="H4959" s="29" t="str">
        <f t="shared" si="545"/>
        <v>Cuma</v>
      </c>
    </row>
    <row r="4960" spans="1:8" ht="10.5" customHeight="1" x14ac:dyDescent="0.25">
      <c r="A4960" s="28">
        <v>46963</v>
      </c>
      <c r="B4960" s="29">
        <f t="shared" si="539"/>
        <v>2028</v>
      </c>
      <c r="C4960" s="29">
        <f t="shared" si="540"/>
        <v>7</v>
      </c>
      <c r="D4960" s="29" t="str">
        <f t="shared" si="541"/>
        <v>Temmuz</v>
      </c>
      <c r="E4960" s="29">
        <f t="shared" si="542"/>
        <v>3</v>
      </c>
      <c r="F4960" s="29">
        <f t="shared" si="543"/>
        <v>31</v>
      </c>
      <c r="G4960" s="29">
        <f t="shared" si="544"/>
        <v>6</v>
      </c>
      <c r="H4960" s="29" t="str">
        <f t="shared" si="545"/>
        <v>Cumartesi</v>
      </c>
    </row>
    <row r="4961" spans="1:8" ht="10.5" customHeight="1" x14ac:dyDescent="0.25">
      <c r="A4961" s="28">
        <v>46964</v>
      </c>
      <c r="B4961" s="29">
        <f t="shared" si="539"/>
        <v>2028</v>
      </c>
      <c r="C4961" s="29">
        <f t="shared" si="540"/>
        <v>7</v>
      </c>
      <c r="D4961" s="29" t="str">
        <f t="shared" si="541"/>
        <v>Temmuz</v>
      </c>
      <c r="E4961" s="29">
        <f t="shared" si="542"/>
        <v>3</v>
      </c>
      <c r="F4961" s="29">
        <f t="shared" si="543"/>
        <v>31</v>
      </c>
      <c r="G4961" s="29">
        <f t="shared" si="544"/>
        <v>7</v>
      </c>
      <c r="H4961" s="29" t="str">
        <f t="shared" si="545"/>
        <v>Pazar</v>
      </c>
    </row>
    <row r="4962" spans="1:8" ht="10.5" customHeight="1" x14ac:dyDescent="0.25">
      <c r="A4962" s="28">
        <v>46965</v>
      </c>
      <c r="B4962" s="29">
        <f t="shared" si="539"/>
        <v>2028</v>
      </c>
      <c r="C4962" s="29">
        <f t="shared" si="540"/>
        <v>7</v>
      </c>
      <c r="D4962" s="29" t="str">
        <f t="shared" si="541"/>
        <v>Temmuz</v>
      </c>
      <c r="E4962" s="29">
        <f t="shared" si="542"/>
        <v>3</v>
      </c>
      <c r="F4962" s="29">
        <f t="shared" si="543"/>
        <v>32</v>
      </c>
      <c r="G4962" s="29">
        <f t="shared" si="544"/>
        <v>1</v>
      </c>
      <c r="H4962" s="29" t="str">
        <f t="shared" si="545"/>
        <v>Pazartesi</v>
      </c>
    </row>
    <row r="4963" spans="1:8" ht="10.5" customHeight="1" x14ac:dyDescent="0.25">
      <c r="A4963" s="28">
        <v>46966</v>
      </c>
      <c r="B4963" s="29">
        <f t="shared" si="539"/>
        <v>2028</v>
      </c>
      <c r="C4963" s="29">
        <f t="shared" si="540"/>
        <v>8</v>
      </c>
      <c r="D4963" s="29" t="str">
        <f t="shared" si="541"/>
        <v>Ağustos</v>
      </c>
      <c r="E4963" s="29">
        <f t="shared" si="542"/>
        <v>3</v>
      </c>
      <c r="F4963" s="29">
        <f t="shared" si="543"/>
        <v>32</v>
      </c>
      <c r="G4963" s="29">
        <f t="shared" si="544"/>
        <v>2</v>
      </c>
      <c r="H4963" s="29" t="str">
        <f t="shared" si="545"/>
        <v>Salı</v>
      </c>
    </row>
    <row r="4964" spans="1:8" ht="10.5" customHeight="1" x14ac:dyDescent="0.25">
      <c r="A4964" s="28">
        <v>46967</v>
      </c>
      <c r="B4964" s="29">
        <f t="shared" si="539"/>
        <v>2028</v>
      </c>
      <c r="C4964" s="29">
        <f t="shared" si="540"/>
        <v>8</v>
      </c>
      <c r="D4964" s="29" t="str">
        <f t="shared" si="541"/>
        <v>Ağustos</v>
      </c>
      <c r="E4964" s="29">
        <f t="shared" si="542"/>
        <v>3</v>
      </c>
      <c r="F4964" s="29">
        <f t="shared" si="543"/>
        <v>32</v>
      </c>
      <c r="G4964" s="29">
        <f t="shared" si="544"/>
        <v>3</v>
      </c>
      <c r="H4964" s="29" t="str">
        <f t="shared" si="545"/>
        <v>Çarşamba</v>
      </c>
    </row>
    <row r="4965" spans="1:8" ht="10.5" customHeight="1" x14ac:dyDescent="0.25">
      <c r="A4965" s="28">
        <v>46968</v>
      </c>
      <c r="B4965" s="29">
        <f t="shared" si="539"/>
        <v>2028</v>
      </c>
      <c r="C4965" s="29">
        <f t="shared" si="540"/>
        <v>8</v>
      </c>
      <c r="D4965" s="29" t="str">
        <f t="shared" si="541"/>
        <v>Ağustos</v>
      </c>
      <c r="E4965" s="29">
        <f t="shared" si="542"/>
        <v>3</v>
      </c>
      <c r="F4965" s="29">
        <f t="shared" si="543"/>
        <v>32</v>
      </c>
      <c r="G4965" s="29">
        <f t="shared" si="544"/>
        <v>4</v>
      </c>
      <c r="H4965" s="29" t="str">
        <f t="shared" si="545"/>
        <v>Perşembe</v>
      </c>
    </row>
    <row r="4966" spans="1:8" ht="10.5" customHeight="1" x14ac:dyDescent="0.25">
      <c r="A4966" s="28">
        <v>46969</v>
      </c>
      <c r="B4966" s="29">
        <f t="shared" si="539"/>
        <v>2028</v>
      </c>
      <c r="C4966" s="29">
        <f t="shared" si="540"/>
        <v>8</v>
      </c>
      <c r="D4966" s="29" t="str">
        <f t="shared" si="541"/>
        <v>Ağustos</v>
      </c>
      <c r="E4966" s="29">
        <f t="shared" si="542"/>
        <v>3</v>
      </c>
      <c r="F4966" s="29">
        <f t="shared" si="543"/>
        <v>32</v>
      </c>
      <c r="G4966" s="29">
        <f t="shared" si="544"/>
        <v>5</v>
      </c>
      <c r="H4966" s="29" t="str">
        <f t="shared" si="545"/>
        <v>Cuma</v>
      </c>
    </row>
    <row r="4967" spans="1:8" ht="10.5" customHeight="1" x14ac:dyDescent="0.25">
      <c r="A4967" s="28">
        <v>46970</v>
      </c>
      <c r="B4967" s="29">
        <f t="shared" si="539"/>
        <v>2028</v>
      </c>
      <c r="C4967" s="29">
        <f t="shared" si="540"/>
        <v>8</v>
      </c>
      <c r="D4967" s="29" t="str">
        <f t="shared" si="541"/>
        <v>Ağustos</v>
      </c>
      <c r="E4967" s="29">
        <f t="shared" si="542"/>
        <v>3</v>
      </c>
      <c r="F4967" s="29">
        <f t="shared" si="543"/>
        <v>32</v>
      </c>
      <c r="G4967" s="29">
        <f t="shared" si="544"/>
        <v>6</v>
      </c>
      <c r="H4967" s="29" t="str">
        <f t="shared" si="545"/>
        <v>Cumartesi</v>
      </c>
    </row>
    <row r="4968" spans="1:8" ht="10.5" customHeight="1" x14ac:dyDescent="0.25">
      <c r="A4968" s="28">
        <v>46971</v>
      </c>
      <c r="B4968" s="29">
        <f t="shared" si="539"/>
        <v>2028</v>
      </c>
      <c r="C4968" s="29">
        <f t="shared" si="540"/>
        <v>8</v>
      </c>
      <c r="D4968" s="29" t="str">
        <f t="shared" si="541"/>
        <v>Ağustos</v>
      </c>
      <c r="E4968" s="29">
        <f t="shared" si="542"/>
        <v>3</v>
      </c>
      <c r="F4968" s="29">
        <f t="shared" si="543"/>
        <v>32</v>
      </c>
      <c r="G4968" s="29">
        <f t="shared" si="544"/>
        <v>7</v>
      </c>
      <c r="H4968" s="29" t="str">
        <f t="shared" si="545"/>
        <v>Pazar</v>
      </c>
    </row>
    <row r="4969" spans="1:8" ht="10.5" customHeight="1" x14ac:dyDescent="0.25">
      <c r="A4969" s="28">
        <v>46972</v>
      </c>
      <c r="B4969" s="29">
        <f t="shared" si="539"/>
        <v>2028</v>
      </c>
      <c r="C4969" s="29">
        <f t="shared" si="540"/>
        <v>8</v>
      </c>
      <c r="D4969" s="29" t="str">
        <f t="shared" si="541"/>
        <v>Ağustos</v>
      </c>
      <c r="E4969" s="29">
        <f t="shared" si="542"/>
        <v>3</v>
      </c>
      <c r="F4969" s="29">
        <f t="shared" si="543"/>
        <v>33</v>
      </c>
      <c r="G4969" s="29">
        <f t="shared" si="544"/>
        <v>1</v>
      </c>
      <c r="H4969" s="29" t="str">
        <f t="shared" si="545"/>
        <v>Pazartesi</v>
      </c>
    </row>
    <row r="4970" spans="1:8" ht="10.5" customHeight="1" x14ac:dyDescent="0.25">
      <c r="A4970" s="28">
        <v>46973</v>
      </c>
      <c r="B4970" s="29">
        <f t="shared" si="539"/>
        <v>2028</v>
      </c>
      <c r="C4970" s="29">
        <f t="shared" si="540"/>
        <v>8</v>
      </c>
      <c r="D4970" s="29" t="str">
        <f t="shared" si="541"/>
        <v>Ağustos</v>
      </c>
      <c r="E4970" s="29">
        <f t="shared" si="542"/>
        <v>3</v>
      </c>
      <c r="F4970" s="29">
        <f t="shared" si="543"/>
        <v>33</v>
      </c>
      <c r="G4970" s="29">
        <f t="shared" si="544"/>
        <v>2</v>
      </c>
      <c r="H4970" s="29" t="str">
        <f t="shared" si="545"/>
        <v>Salı</v>
      </c>
    </row>
    <row r="4971" spans="1:8" ht="10.5" customHeight="1" x14ac:dyDescent="0.25">
      <c r="A4971" s="28">
        <v>46974</v>
      </c>
      <c r="B4971" s="29">
        <f t="shared" si="539"/>
        <v>2028</v>
      </c>
      <c r="C4971" s="29">
        <f t="shared" si="540"/>
        <v>8</v>
      </c>
      <c r="D4971" s="29" t="str">
        <f t="shared" si="541"/>
        <v>Ağustos</v>
      </c>
      <c r="E4971" s="29">
        <f t="shared" si="542"/>
        <v>3</v>
      </c>
      <c r="F4971" s="29">
        <f t="shared" si="543"/>
        <v>33</v>
      </c>
      <c r="G4971" s="29">
        <f t="shared" si="544"/>
        <v>3</v>
      </c>
      <c r="H4971" s="29" t="str">
        <f t="shared" si="545"/>
        <v>Çarşamba</v>
      </c>
    </row>
    <row r="4972" spans="1:8" ht="10.5" customHeight="1" x14ac:dyDescent="0.25">
      <c r="A4972" s="28">
        <v>46975</v>
      </c>
      <c r="B4972" s="29">
        <f t="shared" si="539"/>
        <v>2028</v>
      </c>
      <c r="C4972" s="29">
        <f t="shared" si="540"/>
        <v>8</v>
      </c>
      <c r="D4972" s="29" t="str">
        <f t="shared" si="541"/>
        <v>Ağustos</v>
      </c>
      <c r="E4972" s="29">
        <f t="shared" si="542"/>
        <v>3</v>
      </c>
      <c r="F4972" s="29">
        <f t="shared" si="543"/>
        <v>33</v>
      </c>
      <c r="G4972" s="29">
        <f t="shared" si="544"/>
        <v>4</v>
      </c>
      <c r="H4972" s="29" t="str">
        <f t="shared" si="545"/>
        <v>Perşembe</v>
      </c>
    </row>
    <row r="4973" spans="1:8" ht="10.5" customHeight="1" x14ac:dyDescent="0.25">
      <c r="A4973" s="28">
        <v>46976</v>
      </c>
      <c r="B4973" s="29">
        <f t="shared" si="539"/>
        <v>2028</v>
      </c>
      <c r="C4973" s="29">
        <f t="shared" si="540"/>
        <v>8</v>
      </c>
      <c r="D4973" s="29" t="str">
        <f t="shared" si="541"/>
        <v>Ağustos</v>
      </c>
      <c r="E4973" s="29">
        <f t="shared" si="542"/>
        <v>3</v>
      </c>
      <c r="F4973" s="29">
        <f t="shared" si="543"/>
        <v>33</v>
      </c>
      <c r="G4973" s="29">
        <f t="shared" si="544"/>
        <v>5</v>
      </c>
      <c r="H4973" s="29" t="str">
        <f t="shared" si="545"/>
        <v>Cuma</v>
      </c>
    </row>
    <row r="4974" spans="1:8" ht="10.5" customHeight="1" x14ac:dyDescent="0.25">
      <c r="A4974" s="28">
        <v>46977</v>
      </c>
      <c r="B4974" s="29">
        <f t="shared" si="539"/>
        <v>2028</v>
      </c>
      <c r="C4974" s="29">
        <f t="shared" si="540"/>
        <v>8</v>
      </c>
      <c r="D4974" s="29" t="str">
        <f t="shared" si="541"/>
        <v>Ağustos</v>
      </c>
      <c r="E4974" s="29">
        <f t="shared" si="542"/>
        <v>3</v>
      </c>
      <c r="F4974" s="29">
        <f t="shared" si="543"/>
        <v>33</v>
      </c>
      <c r="G4974" s="29">
        <f t="shared" si="544"/>
        <v>6</v>
      </c>
      <c r="H4974" s="29" t="str">
        <f t="shared" si="545"/>
        <v>Cumartesi</v>
      </c>
    </row>
    <row r="4975" spans="1:8" ht="10.5" customHeight="1" x14ac:dyDescent="0.25">
      <c r="A4975" s="28">
        <v>46978</v>
      </c>
      <c r="B4975" s="29">
        <f t="shared" si="539"/>
        <v>2028</v>
      </c>
      <c r="C4975" s="29">
        <f t="shared" si="540"/>
        <v>8</v>
      </c>
      <c r="D4975" s="29" t="str">
        <f t="shared" si="541"/>
        <v>Ağustos</v>
      </c>
      <c r="E4975" s="29">
        <f t="shared" si="542"/>
        <v>3</v>
      </c>
      <c r="F4975" s="29">
        <f t="shared" si="543"/>
        <v>33</v>
      </c>
      <c r="G4975" s="29">
        <f t="shared" si="544"/>
        <v>7</v>
      </c>
      <c r="H4975" s="29" t="str">
        <f t="shared" si="545"/>
        <v>Pazar</v>
      </c>
    </row>
    <row r="4976" spans="1:8" ht="10.5" customHeight="1" x14ac:dyDescent="0.25">
      <c r="A4976" s="28">
        <v>46979</v>
      </c>
      <c r="B4976" s="29">
        <f t="shared" si="539"/>
        <v>2028</v>
      </c>
      <c r="C4976" s="29">
        <f t="shared" si="540"/>
        <v>8</v>
      </c>
      <c r="D4976" s="29" t="str">
        <f t="shared" si="541"/>
        <v>Ağustos</v>
      </c>
      <c r="E4976" s="29">
        <f t="shared" si="542"/>
        <v>3</v>
      </c>
      <c r="F4976" s="29">
        <f t="shared" si="543"/>
        <v>34</v>
      </c>
      <c r="G4976" s="29">
        <f t="shared" si="544"/>
        <v>1</v>
      </c>
      <c r="H4976" s="29" t="str">
        <f t="shared" si="545"/>
        <v>Pazartesi</v>
      </c>
    </row>
    <row r="4977" spans="1:8" ht="10.5" customHeight="1" x14ac:dyDescent="0.25">
      <c r="A4977" s="28">
        <v>46980</v>
      </c>
      <c r="B4977" s="29">
        <f t="shared" si="539"/>
        <v>2028</v>
      </c>
      <c r="C4977" s="29">
        <f t="shared" si="540"/>
        <v>8</v>
      </c>
      <c r="D4977" s="29" t="str">
        <f t="shared" si="541"/>
        <v>Ağustos</v>
      </c>
      <c r="E4977" s="29">
        <f t="shared" si="542"/>
        <v>3</v>
      </c>
      <c r="F4977" s="29">
        <f t="shared" si="543"/>
        <v>34</v>
      </c>
      <c r="G4977" s="29">
        <f t="shared" si="544"/>
        <v>2</v>
      </c>
      <c r="H4977" s="29" t="str">
        <f t="shared" si="545"/>
        <v>Salı</v>
      </c>
    </row>
    <row r="4978" spans="1:8" ht="10.5" customHeight="1" x14ac:dyDescent="0.25">
      <c r="A4978" s="28">
        <v>46981</v>
      </c>
      <c r="B4978" s="29">
        <f t="shared" si="539"/>
        <v>2028</v>
      </c>
      <c r="C4978" s="29">
        <f t="shared" si="540"/>
        <v>8</v>
      </c>
      <c r="D4978" s="29" t="str">
        <f t="shared" si="541"/>
        <v>Ağustos</v>
      </c>
      <c r="E4978" s="29">
        <f t="shared" si="542"/>
        <v>3</v>
      </c>
      <c r="F4978" s="29">
        <f t="shared" si="543"/>
        <v>34</v>
      </c>
      <c r="G4978" s="29">
        <f t="shared" si="544"/>
        <v>3</v>
      </c>
      <c r="H4978" s="29" t="str">
        <f t="shared" si="545"/>
        <v>Çarşamba</v>
      </c>
    </row>
    <row r="4979" spans="1:8" ht="10.5" customHeight="1" x14ac:dyDescent="0.25">
      <c r="A4979" s="28">
        <v>46982</v>
      </c>
      <c r="B4979" s="29">
        <f t="shared" si="539"/>
        <v>2028</v>
      </c>
      <c r="C4979" s="29">
        <f t="shared" si="540"/>
        <v>8</v>
      </c>
      <c r="D4979" s="29" t="str">
        <f t="shared" si="541"/>
        <v>Ağustos</v>
      </c>
      <c r="E4979" s="29">
        <f t="shared" si="542"/>
        <v>3</v>
      </c>
      <c r="F4979" s="29">
        <f t="shared" si="543"/>
        <v>34</v>
      </c>
      <c r="G4979" s="29">
        <f t="shared" si="544"/>
        <v>4</v>
      </c>
      <c r="H4979" s="29" t="str">
        <f t="shared" si="545"/>
        <v>Perşembe</v>
      </c>
    </row>
    <row r="4980" spans="1:8" ht="10.5" customHeight="1" x14ac:dyDescent="0.25">
      <c r="A4980" s="28">
        <v>46983</v>
      </c>
      <c r="B4980" s="29">
        <f t="shared" si="539"/>
        <v>2028</v>
      </c>
      <c r="C4980" s="29">
        <f t="shared" si="540"/>
        <v>8</v>
      </c>
      <c r="D4980" s="29" t="str">
        <f t="shared" si="541"/>
        <v>Ağustos</v>
      </c>
      <c r="E4980" s="29">
        <f t="shared" si="542"/>
        <v>3</v>
      </c>
      <c r="F4980" s="29">
        <f t="shared" si="543"/>
        <v>34</v>
      </c>
      <c r="G4980" s="29">
        <f t="shared" si="544"/>
        <v>5</v>
      </c>
      <c r="H4980" s="29" t="str">
        <f t="shared" si="545"/>
        <v>Cuma</v>
      </c>
    </row>
    <row r="4981" spans="1:8" ht="10.5" customHeight="1" x14ac:dyDescent="0.25">
      <c r="A4981" s="28">
        <v>46984</v>
      </c>
      <c r="B4981" s="29">
        <f t="shared" si="539"/>
        <v>2028</v>
      </c>
      <c r="C4981" s="29">
        <f t="shared" si="540"/>
        <v>8</v>
      </c>
      <c r="D4981" s="29" t="str">
        <f t="shared" si="541"/>
        <v>Ağustos</v>
      </c>
      <c r="E4981" s="29">
        <f t="shared" si="542"/>
        <v>3</v>
      </c>
      <c r="F4981" s="29">
        <f t="shared" si="543"/>
        <v>34</v>
      </c>
      <c r="G4981" s="29">
        <f t="shared" si="544"/>
        <v>6</v>
      </c>
      <c r="H4981" s="29" t="str">
        <f t="shared" si="545"/>
        <v>Cumartesi</v>
      </c>
    </row>
    <row r="4982" spans="1:8" ht="10.5" customHeight="1" x14ac:dyDescent="0.25">
      <c r="A4982" s="28">
        <v>46985</v>
      </c>
      <c r="B4982" s="29">
        <f t="shared" si="539"/>
        <v>2028</v>
      </c>
      <c r="C4982" s="29">
        <f t="shared" si="540"/>
        <v>8</v>
      </c>
      <c r="D4982" s="29" t="str">
        <f t="shared" si="541"/>
        <v>Ağustos</v>
      </c>
      <c r="E4982" s="29">
        <f t="shared" si="542"/>
        <v>3</v>
      </c>
      <c r="F4982" s="29">
        <f t="shared" si="543"/>
        <v>34</v>
      </c>
      <c r="G4982" s="29">
        <f t="shared" si="544"/>
        <v>7</v>
      </c>
      <c r="H4982" s="29" t="str">
        <f t="shared" si="545"/>
        <v>Pazar</v>
      </c>
    </row>
    <row r="4983" spans="1:8" ht="10.5" customHeight="1" x14ac:dyDescent="0.25">
      <c r="A4983" s="28">
        <v>46986</v>
      </c>
      <c r="B4983" s="29">
        <f t="shared" si="539"/>
        <v>2028</v>
      </c>
      <c r="C4983" s="29">
        <f t="shared" si="540"/>
        <v>8</v>
      </c>
      <c r="D4983" s="29" t="str">
        <f t="shared" si="541"/>
        <v>Ağustos</v>
      </c>
      <c r="E4983" s="29">
        <f t="shared" si="542"/>
        <v>3</v>
      </c>
      <c r="F4983" s="29">
        <f t="shared" si="543"/>
        <v>35</v>
      </c>
      <c r="G4983" s="29">
        <f t="shared" si="544"/>
        <v>1</v>
      </c>
      <c r="H4983" s="29" t="str">
        <f t="shared" si="545"/>
        <v>Pazartesi</v>
      </c>
    </row>
    <row r="4984" spans="1:8" ht="10.5" customHeight="1" x14ac:dyDescent="0.25">
      <c r="A4984" s="28">
        <v>46987</v>
      </c>
      <c r="B4984" s="29">
        <f t="shared" si="539"/>
        <v>2028</v>
      </c>
      <c r="C4984" s="29">
        <f t="shared" si="540"/>
        <v>8</v>
      </c>
      <c r="D4984" s="29" t="str">
        <f t="shared" si="541"/>
        <v>Ağustos</v>
      </c>
      <c r="E4984" s="29">
        <f t="shared" si="542"/>
        <v>3</v>
      </c>
      <c r="F4984" s="29">
        <f t="shared" si="543"/>
        <v>35</v>
      </c>
      <c r="G4984" s="29">
        <f t="shared" si="544"/>
        <v>2</v>
      </c>
      <c r="H4984" s="29" t="str">
        <f t="shared" si="545"/>
        <v>Salı</v>
      </c>
    </row>
    <row r="4985" spans="1:8" ht="10.5" customHeight="1" x14ac:dyDescent="0.25">
      <c r="A4985" s="28">
        <v>46988</v>
      </c>
      <c r="B4985" s="29">
        <f t="shared" si="539"/>
        <v>2028</v>
      </c>
      <c r="C4985" s="29">
        <f t="shared" si="540"/>
        <v>8</v>
      </c>
      <c r="D4985" s="29" t="str">
        <f t="shared" si="541"/>
        <v>Ağustos</v>
      </c>
      <c r="E4985" s="29">
        <f t="shared" si="542"/>
        <v>3</v>
      </c>
      <c r="F4985" s="29">
        <f t="shared" si="543"/>
        <v>35</v>
      </c>
      <c r="G4985" s="29">
        <f t="shared" si="544"/>
        <v>3</v>
      </c>
      <c r="H4985" s="29" t="str">
        <f t="shared" si="545"/>
        <v>Çarşamba</v>
      </c>
    </row>
    <row r="4986" spans="1:8" ht="10.5" customHeight="1" x14ac:dyDescent="0.25">
      <c r="A4986" s="28">
        <v>46989</v>
      </c>
      <c r="B4986" s="29">
        <f t="shared" si="539"/>
        <v>2028</v>
      </c>
      <c r="C4986" s="29">
        <f t="shared" si="540"/>
        <v>8</v>
      </c>
      <c r="D4986" s="29" t="str">
        <f t="shared" si="541"/>
        <v>Ağustos</v>
      </c>
      <c r="E4986" s="29">
        <f t="shared" si="542"/>
        <v>3</v>
      </c>
      <c r="F4986" s="29">
        <f t="shared" si="543"/>
        <v>35</v>
      </c>
      <c r="G4986" s="29">
        <f t="shared" si="544"/>
        <v>4</v>
      </c>
      <c r="H4986" s="29" t="str">
        <f t="shared" si="545"/>
        <v>Perşembe</v>
      </c>
    </row>
    <row r="4987" spans="1:8" ht="10.5" customHeight="1" x14ac:dyDescent="0.25">
      <c r="A4987" s="28">
        <v>46990</v>
      </c>
      <c r="B4987" s="29">
        <f t="shared" si="539"/>
        <v>2028</v>
      </c>
      <c r="C4987" s="29">
        <f t="shared" si="540"/>
        <v>8</v>
      </c>
      <c r="D4987" s="29" t="str">
        <f t="shared" si="541"/>
        <v>Ağustos</v>
      </c>
      <c r="E4987" s="29">
        <f t="shared" si="542"/>
        <v>3</v>
      </c>
      <c r="F4987" s="29">
        <f t="shared" si="543"/>
        <v>35</v>
      </c>
      <c r="G4987" s="29">
        <f t="shared" si="544"/>
        <v>5</v>
      </c>
      <c r="H4987" s="29" t="str">
        <f t="shared" si="545"/>
        <v>Cuma</v>
      </c>
    </row>
    <row r="4988" spans="1:8" ht="10.5" customHeight="1" x14ac:dyDescent="0.25">
      <c r="A4988" s="28">
        <v>46991</v>
      </c>
      <c r="B4988" s="29">
        <f t="shared" si="539"/>
        <v>2028</v>
      </c>
      <c r="C4988" s="29">
        <f t="shared" si="540"/>
        <v>8</v>
      </c>
      <c r="D4988" s="29" t="str">
        <f t="shared" si="541"/>
        <v>Ağustos</v>
      </c>
      <c r="E4988" s="29">
        <f t="shared" si="542"/>
        <v>3</v>
      </c>
      <c r="F4988" s="29">
        <f t="shared" si="543"/>
        <v>35</v>
      </c>
      <c r="G4988" s="29">
        <f t="shared" si="544"/>
        <v>6</v>
      </c>
      <c r="H4988" s="29" t="str">
        <f t="shared" si="545"/>
        <v>Cumartesi</v>
      </c>
    </row>
    <row r="4989" spans="1:8" ht="10.5" customHeight="1" x14ac:dyDescent="0.25">
      <c r="A4989" s="28">
        <v>46992</v>
      </c>
      <c r="B4989" s="29">
        <f t="shared" si="539"/>
        <v>2028</v>
      </c>
      <c r="C4989" s="29">
        <f t="shared" si="540"/>
        <v>8</v>
      </c>
      <c r="D4989" s="29" t="str">
        <f t="shared" si="541"/>
        <v>Ağustos</v>
      </c>
      <c r="E4989" s="29">
        <f t="shared" si="542"/>
        <v>3</v>
      </c>
      <c r="F4989" s="29">
        <f t="shared" si="543"/>
        <v>35</v>
      </c>
      <c r="G4989" s="29">
        <f t="shared" si="544"/>
        <v>7</v>
      </c>
      <c r="H4989" s="29" t="str">
        <f t="shared" si="545"/>
        <v>Pazar</v>
      </c>
    </row>
    <row r="4990" spans="1:8" ht="10.5" customHeight="1" x14ac:dyDescent="0.25">
      <c r="A4990" s="28">
        <v>46993</v>
      </c>
      <c r="B4990" s="29">
        <f t="shared" si="539"/>
        <v>2028</v>
      </c>
      <c r="C4990" s="29">
        <f t="shared" si="540"/>
        <v>8</v>
      </c>
      <c r="D4990" s="29" t="str">
        <f t="shared" si="541"/>
        <v>Ağustos</v>
      </c>
      <c r="E4990" s="29">
        <f t="shared" si="542"/>
        <v>3</v>
      </c>
      <c r="F4990" s="29">
        <f t="shared" si="543"/>
        <v>36</v>
      </c>
      <c r="G4990" s="29">
        <f t="shared" si="544"/>
        <v>1</v>
      </c>
      <c r="H4990" s="29" t="str">
        <f t="shared" si="545"/>
        <v>Pazartesi</v>
      </c>
    </row>
    <row r="4991" spans="1:8" ht="10.5" customHeight="1" x14ac:dyDescent="0.25">
      <c r="A4991" s="28">
        <v>46994</v>
      </c>
      <c r="B4991" s="29">
        <f t="shared" si="539"/>
        <v>2028</v>
      </c>
      <c r="C4991" s="29">
        <f t="shared" si="540"/>
        <v>8</v>
      </c>
      <c r="D4991" s="29" t="str">
        <f t="shared" si="541"/>
        <v>Ağustos</v>
      </c>
      <c r="E4991" s="29">
        <f t="shared" si="542"/>
        <v>3</v>
      </c>
      <c r="F4991" s="29">
        <f t="shared" si="543"/>
        <v>36</v>
      </c>
      <c r="G4991" s="29">
        <f t="shared" si="544"/>
        <v>2</v>
      </c>
      <c r="H4991" s="29" t="str">
        <f t="shared" si="545"/>
        <v>Salı</v>
      </c>
    </row>
    <row r="4992" spans="1:8" ht="10.5" customHeight="1" x14ac:dyDescent="0.25">
      <c r="A4992" s="28">
        <v>46995</v>
      </c>
      <c r="B4992" s="29">
        <f t="shared" si="539"/>
        <v>2028</v>
      </c>
      <c r="C4992" s="29">
        <f t="shared" si="540"/>
        <v>8</v>
      </c>
      <c r="D4992" s="29" t="str">
        <f t="shared" si="541"/>
        <v>Ağustos</v>
      </c>
      <c r="E4992" s="29">
        <f t="shared" si="542"/>
        <v>3</v>
      </c>
      <c r="F4992" s="29">
        <f t="shared" si="543"/>
        <v>36</v>
      </c>
      <c r="G4992" s="29">
        <f t="shared" si="544"/>
        <v>3</v>
      </c>
      <c r="H4992" s="29" t="str">
        <f t="shared" si="545"/>
        <v>Çarşamba</v>
      </c>
    </row>
    <row r="4993" spans="1:8" ht="10.5" customHeight="1" x14ac:dyDescent="0.25">
      <c r="A4993" s="28">
        <v>46996</v>
      </c>
      <c r="B4993" s="29">
        <f t="shared" si="539"/>
        <v>2028</v>
      </c>
      <c r="C4993" s="29">
        <f t="shared" si="540"/>
        <v>8</v>
      </c>
      <c r="D4993" s="29" t="str">
        <f t="shared" si="541"/>
        <v>Ağustos</v>
      </c>
      <c r="E4993" s="29">
        <f t="shared" si="542"/>
        <v>3</v>
      </c>
      <c r="F4993" s="29">
        <f t="shared" si="543"/>
        <v>36</v>
      </c>
      <c r="G4993" s="29">
        <f t="shared" si="544"/>
        <v>4</v>
      </c>
      <c r="H4993" s="29" t="str">
        <f t="shared" si="545"/>
        <v>Perşembe</v>
      </c>
    </row>
    <row r="4994" spans="1:8" ht="10.5" customHeight="1" x14ac:dyDescent="0.25">
      <c r="A4994" s="28">
        <v>46997</v>
      </c>
      <c r="B4994" s="29">
        <f t="shared" ref="B4994:B5057" si="546">IF(A4994="","",YEAR(A4994))</f>
        <v>2028</v>
      </c>
      <c r="C4994" s="29">
        <f t="shared" ref="C4994:C5057" si="547">IF(A4994="","",MONTH(A4994))</f>
        <v>9</v>
      </c>
      <c r="D4994" s="29" t="str">
        <f t="shared" ref="D4994:D5057" si="548">IF(A4994="","",CHOOSE(MONTH(A4994),"Ocak","Şubat","Mart","Nisan","Mayıs","Haziran","Temmuz","Ağustos","Eylül","Ekim","Kasım","Aralık"))</f>
        <v>Eylül</v>
      </c>
      <c r="E4994" s="29">
        <f t="shared" ref="E4994:E5057" si="549">IF(A4994="","",ROUNDUP(MONTH(A4994)/3,0))</f>
        <v>3</v>
      </c>
      <c r="F4994" s="29">
        <f t="shared" ref="F4994:F5057" si="550">IF(A4994="","",WEEKNUM(A4994,2))</f>
        <v>36</v>
      </c>
      <c r="G4994" s="29">
        <f t="shared" ref="G4994:G5057" si="551">IF(A4994="","",WEEKDAY(A4994,2))</f>
        <v>5</v>
      </c>
      <c r="H4994" s="29" t="str">
        <f t="shared" ref="H4994:H5057" si="552">IF(A4994="","",CHOOSE(WEEKDAY(A4994,2),"Pazartesi","Salı","Çarşamba","Perşembe","Cuma","Cumartesi","Pazar"))</f>
        <v>Cuma</v>
      </c>
    </row>
    <row r="4995" spans="1:8" ht="10.5" customHeight="1" x14ac:dyDescent="0.25">
      <c r="A4995" s="28">
        <v>46998</v>
      </c>
      <c r="B4995" s="29">
        <f t="shared" si="546"/>
        <v>2028</v>
      </c>
      <c r="C4995" s="29">
        <f t="shared" si="547"/>
        <v>9</v>
      </c>
      <c r="D4995" s="29" t="str">
        <f t="shared" si="548"/>
        <v>Eylül</v>
      </c>
      <c r="E4995" s="29">
        <f t="shared" si="549"/>
        <v>3</v>
      </c>
      <c r="F4995" s="29">
        <f t="shared" si="550"/>
        <v>36</v>
      </c>
      <c r="G4995" s="29">
        <f t="shared" si="551"/>
        <v>6</v>
      </c>
      <c r="H4995" s="29" t="str">
        <f t="shared" si="552"/>
        <v>Cumartesi</v>
      </c>
    </row>
    <row r="4996" spans="1:8" ht="10.5" customHeight="1" x14ac:dyDescent="0.25">
      <c r="A4996" s="28">
        <v>46999</v>
      </c>
      <c r="B4996" s="29">
        <f t="shared" si="546"/>
        <v>2028</v>
      </c>
      <c r="C4996" s="29">
        <f t="shared" si="547"/>
        <v>9</v>
      </c>
      <c r="D4996" s="29" t="str">
        <f t="shared" si="548"/>
        <v>Eylül</v>
      </c>
      <c r="E4996" s="29">
        <f t="shared" si="549"/>
        <v>3</v>
      </c>
      <c r="F4996" s="29">
        <f t="shared" si="550"/>
        <v>36</v>
      </c>
      <c r="G4996" s="29">
        <f t="shared" si="551"/>
        <v>7</v>
      </c>
      <c r="H4996" s="29" t="str">
        <f t="shared" si="552"/>
        <v>Pazar</v>
      </c>
    </row>
    <row r="4997" spans="1:8" ht="10.5" customHeight="1" x14ac:dyDescent="0.25">
      <c r="A4997" s="28">
        <v>47000</v>
      </c>
      <c r="B4997" s="29">
        <f t="shared" si="546"/>
        <v>2028</v>
      </c>
      <c r="C4997" s="29">
        <f t="shared" si="547"/>
        <v>9</v>
      </c>
      <c r="D4997" s="29" t="str">
        <f t="shared" si="548"/>
        <v>Eylül</v>
      </c>
      <c r="E4997" s="29">
        <f t="shared" si="549"/>
        <v>3</v>
      </c>
      <c r="F4997" s="29">
        <f t="shared" si="550"/>
        <v>37</v>
      </c>
      <c r="G4997" s="29">
        <f t="shared" si="551"/>
        <v>1</v>
      </c>
      <c r="H4997" s="29" t="str">
        <f t="shared" si="552"/>
        <v>Pazartesi</v>
      </c>
    </row>
    <row r="4998" spans="1:8" ht="10.5" customHeight="1" x14ac:dyDescent="0.25">
      <c r="A4998" s="28">
        <v>47001</v>
      </c>
      <c r="B4998" s="29">
        <f t="shared" si="546"/>
        <v>2028</v>
      </c>
      <c r="C4998" s="29">
        <f t="shared" si="547"/>
        <v>9</v>
      </c>
      <c r="D4998" s="29" t="str">
        <f t="shared" si="548"/>
        <v>Eylül</v>
      </c>
      <c r="E4998" s="29">
        <f t="shared" si="549"/>
        <v>3</v>
      </c>
      <c r="F4998" s="29">
        <f t="shared" si="550"/>
        <v>37</v>
      </c>
      <c r="G4998" s="29">
        <f t="shared" si="551"/>
        <v>2</v>
      </c>
      <c r="H4998" s="29" t="str">
        <f t="shared" si="552"/>
        <v>Salı</v>
      </c>
    </row>
    <row r="4999" spans="1:8" ht="10.5" customHeight="1" x14ac:dyDescent="0.25">
      <c r="A4999" s="28">
        <v>47002</v>
      </c>
      <c r="B4999" s="29">
        <f t="shared" si="546"/>
        <v>2028</v>
      </c>
      <c r="C4999" s="29">
        <f t="shared" si="547"/>
        <v>9</v>
      </c>
      <c r="D4999" s="29" t="str">
        <f t="shared" si="548"/>
        <v>Eylül</v>
      </c>
      <c r="E4999" s="29">
        <f t="shared" si="549"/>
        <v>3</v>
      </c>
      <c r="F4999" s="29">
        <f t="shared" si="550"/>
        <v>37</v>
      </c>
      <c r="G4999" s="29">
        <f t="shared" si="551"/>
        <v>3</v>
      </c>
      <c r="H4999" s="29" t="str">
        <f t="shared" si="552"/>
        <v>Çarşamba</v>
      </c>
    </row>
    <row r="5000" spans="1:8" ht="10.5" customHeight="1" x14ac:dyDescent="0.25">
      <c r="A5000" s="28">
        <v>47003</v>
      </c>
      <c r="B5000" s="29">
        <f t="shared" si="546"/>
        <v>2028</v>
      </c>
      <c r="C5000" s="29">
        <f t="shared" si="547"/>
        <v>9</v>
      </c>
      <c r="D5000" s="29" t="str">
        <f t="shared" si="548"/>
        <v>Eylül</v>
      </c>
      <c r="E5000" s="29">
        <f t="shared" si="549"/>
        <v>3</v>
      </c>
      <c r="F5000" s="29">
        <f t="shared" si="550"/>
        <v>37</v>
      </c>
      <c r="G5000" s="29">
        <f t="shared" si="551"/>
        <v>4</v>
      </c>
      <c r="H5000" s="29" t="str">
        <f t="shared" si="552"/>
        <v>Perşembe</v>
      </c>
    </row>
    <row r="5001" spans="1:8" ht="10.5" customHeight="1" x14ac:dyDescent="0.25">
      <c r="A5001" s="28">
        <v>47004</v>
      </c>
      <c r="B5001" s="29">
        <f t="shared" si="546"/>
        <v>2028</v>
      </c>
      <c r="C5001" s="29">
        <f t="shared" si="547"/>
        <v>9</v>
      </c>
      <c r="D5001" s="29" t="str">
        <f t="shared" si="548"/>
        <v>Eylül</v>
      </c>
      <c r="E5001" s="29">
        <f t="shared" si="549"/>
        <v>3</v>
      </c>
      <c r="F5001" s="29">
        <f t="shared" si="550"/>
        <v>37</v>
      </c>
      <c r="G5001" s="29">
        <f t="shared" si="551"/>
        <v>5</v>
      </c>
      <c r="H5001" s="29" t="str">
        <f t="shared" si="552"/>
        <v>Cuma</v>
      </c>
    </row>
    <row r="5002" spans="1:8" ht="10.5" customHeight="1" x14ac:dyDescent="0.25">
      <c r="A5002" s="28">
        <v>47005</v>
      </c>
      <c r="B5002" s="29">
        <f t="shared" si="546"/>
        <v>2028</v>
      </c>
      <c r="C5002" s="29">
        <f t="shared" si="547"/>
        <v>9</v>
      </c>
      <c r="D5002" s="29" t="str">
        <f t="shared" si="548"/>
        <v>Eylül</v>
      </c>
      <c r="E5002" s="29">
        <f t="shared" si="549"/>
        <v>3</v>
      </c>
      <c r="F5002" s="29">
        <f t="shared" si="550"/>
        <v>37</v>
      </c>
      <c r="G5002" s="29">
        <f t="shared" si="551"/>
        <v>6</v>
      </c>
      <c r="H5002" s="29" t="str">
        <f t="shared" si="552"/>
        <v>Cumartesi</v>
      </c>
    </row>
    <row r="5003" spans="1:8" ht="10.5" customHeight="1" x14ac:dyDescent="0.25">
      <c r="A5003" s="28">
        <v>47006</v>
      </c>
      <c r="B5003" s="29">
        <f t="shared" si="546"/>
        <v>2028</v>
      </c>
      <c r="C5003" s="29">
        <f t="shared" si="547"/>
        <v>9</v>
      </c>
      <c r="D5003" s="29" t="str">
        <f t="shared" si="548"/>
        <v>Eylül</v>
      </c>
      <c r="E5003" s="29">
        <f t="shared" si="549"/>
        <v>3</v>
      </c>
      <c r="F5003" s="29">
        <f t="shared" si="550"/>
        <v>37</v>
      </c>
      <c r="G5003" s="29">
        <f t="shared" si="551"/>
        <v>7</v>
      </c>
      <c r="H5003" s="29" t="str">
        <f t="shared" si="552"/>
        <v>Pazar</v>
      </c>
    </row>
    <row r="5004" spans="1:8" ht="10.5" customHeight="1" x14ac:dyDescent="0.25">
      <c r="A5004" s="28">
        <v>47007</v>
      </c>
      <c r="B5004" s="29">
        <f t="shared" si="546"/>
        <v>2028</v>
      </c>
      <c r="C5004" s="29">
        <f t="shared" si="547"/>
        <v>9</v>
      </c>
      <c r="D5004" s="29" t="str">
        <f t="shared" si="548"/>
        <v>Eylül</v>
      </c>
      <c r="E5004" s="29">
        <f t="shared" si="549"/>
        <v>3</v>
      </c>
      <c r="F5004" s="29">
        <f t="shared" si="550"/>
        <v>38</v>
      </c>
      <c r="G5004" s="29">
        <f t="shared" si="551"/>
        <v>1</v>
      </c>
      <c r="H5004" s="29" t="str">
        <f t="shared" si="552"/>
        <v>Pazartesi</v>
      </c>
    </row>
    <row r="5005" spans="1:8" ht="10.5" customHeight="1" x14ac:dyDescent="0.25">
      <c r="A5005" s="28">
        <v>47008</v>
      </c>
      <c r="B5005" s="29">
        <f t="shared" si="546"/>
        <v>2028</v>
      </c>
      <c r="C5005" s="29">
        <f t="shared" si="547"/>
        <v>9</v>
      </c>
      <c r="D5005" s="29" t="str">
        <f t="shared" si="548"/>
        <v>Eylül</v>
      </c>
      <c r="E5005" s="29">
        <f t="shared" si="549"/>
        <v>3</v>
      </c>
      <c r="F5005" s="29">
        <f t="shared" si="550"/>
        <v>38</v>
      </c>
      <c r="G5005" s="29">
        <f t="shared" si="551"/>
        <v>2</v>
      </c>
      <c r="H5005" s="29" t="str">
        <f t="shared" si="552"/>
        <v>Salı</v>
      </c>
    </row>
    <row r="5006" spans="1:8" ht="10.5" customHeight="1" x14ac:dyDescent="0.25">
      <c r="A5006" s="28">
        <v>47009</v>
      </c>
      <c r="B5006" s="29">
        <f t="shared" si="546"/>
        <v>2028</v>
      </c>
      <c r="C5006" s="29">
        <f t="shared" si="547"/>
        <v>9</v>
      </c>
      <c r="D5006" s="29" t="str">
        <f t="shared" si="548"/>
        <v>Eylül</v>
      </c>
      <c r="E5006" s="29">
        <f t="shared" si="549"/>
        <v>3</v>
      </c>
      <c r="F5006" s="29">
        <f t="shared" si="550"/>
        <v>38</v>
      </c>
      <c r="G5006" s="29">
        <f t="shared" si="551"/>
        <v>3</v>
      </c>
      <c r="H5006" s="29" t="str">
        <f t="shared" si="552"/>
        <v>Çarşamba</v>
      </c>
    </row>
    <row r="5007" spans="1:8" ht="10.5" customHeight="1" x14ac:dyDescent="0.25">
      <c r="A5007" s="28">
        <v>47010</v>
      </c>
      <c r="B5007" s="29">
        <f t="shared" si="546"/>
        <v>2028</v>
      </c>
      <c r="C5007" s="29">
        <f t="shared" si="547"/>
        <v>9</v>
      </c>
      <c r="D5007" s="29" t="str">
        <f t="shared" si="548"/>
        <v>Eylül</v>
      </c>
      <c r="E5007" s="29">
        <f t="shared" si="549"/>
        <v>3</v>
      </c>
      <c r="F5007" s="29">
        <f t="shared" si="550"/>
        <v>38</v>
      </c>
      <c r="G5007" s="29">
        <f t="shared" si="551"/>
        <v>4</v>
      </c>
      <c r="H5007" s="29" t="str">
        <f t="shared" si="552"/>
        <v>Perşembe</v>
      </c>
    </row>
    <row r="5008" spans="1:8" ht="10.5" customHeight="1" x14ac:dyDescent="0.25">
      <c r="A5008" s="28">
        <v>47011</v>
      </c>
      <c r="B5008" s="29">
        <f t="shared" si="546"/>
        <v>2028</v>
      </c>
      <c r="C5008" s="29">
        <f t="shared" si="547"/>
        <v>9</v>
      </c>
      <c r="D5008" s="29" t="str">
        <f t="shared" si="548"/>
        <v>Eylül</v>
      </c>
      <c r="E5008" s="29">
        <f t="shared" si="549"/>
        <v>3</v>
      </c>
      <c r="F5008" s="29">
        <f t="shared" si="550"/>
        <v>38</v>
      </c>
      <c r="G5008" s="29">
        <f t="shared" si="551"/>
        <v>5</v>
      </c>
      <c r="H5008" s="29" t="str">
        <f t="shared" si="552"/>
        <v>Cuma</v>
      </c>
    </row>
    <row r="5009" spans="1:8" ht="10.5" customHeight="1" x14ac:dyDescent="0.25">
      <c r="A5009" s="28">
        <v>47012</v>
      </c>
      <c r="B5009" s="29">
        <f t="shared" si="546"/>
        <v>2028</v>
      </c>
      <c r="C5009" s="29">
        <f t="shared" si="547"/>
        <v>9</v>
      </c>
      <c r="D5009" s="29" t="str">
        <f t="shared" si="548"/>
        <v>Eylül</v>
      </c>
      <c r="E5009" s="29">
        <f t="shared" si="549"/>
        <v>3</v>
      </c>
      <c r="F5009" s="29">
        <f t="shared" si="550"/>
        <v>38</v>
      </c>
      <c r="G5009" s="29">
        <f t="shared" si="551"/>
        <v>6</v>
      </c>
      <c r="H5009" s="29" t="str">
        <f t="shared" si="552"/>
        <v>Cumartesi</v>
      </c>
    </row>
    <row r="5010" spans="1:8" ht="10.5" customHeight="1" x14ac:dyDescent="0.25">
      <c r="A5010" s="28">
        <v>47013</v>
      </c>
      <c r="B5010" s="29">
        <f t="shared" si="546"/>
        <v>2028</v>
      </c>
      <c r="C5010" s="29">
        <f t="shared" si="547"/>
        <v>9</v>
      </c>
      <c r="D5010" s="29" t="str">
        <f t="shared" si="548"/>
        <v>Eylül</v>
      </c>
      <c r="E5010" s="29">
        <f t="shared" si="549"/>
        <v>3</v>
      </c>
      <c r="F5010" s="29">
        <f t="shared" si="550"/>
        <v>38</v>
      </c>
      <c r="G5010" s="29">
        <f t="shared" si="551"/>
        <v>7</v>
      </c>
      <c r="H5010" s="29" t="str">
        <f t="shared" si="552"/>
        <v>Pazar</v>
      </c>
    </row>
    <row r="5011" spans="1:8" ht="10.5" customHeight="1" x14ac:dyDescent="0.25">
      <c r="A5011" s="28">
        <v>47014</v>
      </c>
      <c r="B5011" s="29">
        <f t="shared" si="546"/>
        <v>2028</v>
      </c>
      <c r="C5011" s="29">
        <f t="shared" si="547"/>
        <v>9</v>
      </c>
      <c r="D5011" s="29" t="str">
        <f t="shared" si="548"/>
        <v>Eylül</v>
      </c>
      <c r="E5011" s="29">
        <f t="shared" si="549"/>
        <v>3</v>
      </c>
      <c r="F5011" s="29">
        <f t="shared" si="550"/>
        <v>39</v>
      </c>
      <c r="G5011" s="29">
        <f t="shared" si="551"/>
        <v>1</v>
      </c>
      <c r="H5011" s="29" t="str">
        <f t="shared" si="552"/>
        <v>Pazartesi</v>
      </c>
    </row>
    <row r="5012" spans="1:8" ht="10.5" customHeight="1" x14ac:dyDescent="0.25">
      <c r="A5012" s="28">
        <v>47015</v>
      </c>
      <c r="B5012" s="29">
        <f t="shared" si="546"/>
        <v>2028</v>
      </c>
      <c r="C5012" s="29">
        <f t="shared" si="547"/>
        <v>9</v>
      </c>
      <c r="D5012" s="29" t="str">
        <f t="shared" si="548"/>
        <v>Eylül</v>
      </c>
      <c r="E5012" s="29">
        <f t="shared" si="549"/>
        <v>3</v>
      </c>
      <c r="F5012" s="29">
        <f t="shared" si="550"/>
        <v>39</v>
      </c>
      <c r="G5012" s="29">
        <f t="shared" si="551"/>
        <v>2</v>
      </c>
      <c r="H5012" s="29" t="str">
        <f t="shared" si="552"/>
        <v>Salı</v>
      </c>
    </row>
    <row r="5013" spans="1:8" ht="10.5" customHeight="1" x14ac:dyDescent="0.25">
      <c r="A5013" s="28">
        <v>47016</v>
      </c>
      <c r="B5013" s="29">
        <f t="shared" si="546"/>
        <v>2028</v>
      </c>
      <c r="C5013" s="29">
        <f t="shared" si="547"/>
        <v>9</v>
      </c>
      <c r="D5013" s="29" t="str">
        <f t="shared" si="548"/>
        <v>Eylül</v>
      </c>
      <c r="E5013" s="29">
        <f t="shared" si="549"/>
        <v>3</v>
      </c>
      <c r="F5013" s="29">
        <f t="shared" si="550"/>
        <v>39</v>
      </c>
      <c r="G5013" s="29">
        <f t="shared" si="551"/>
        <v>3</v>
      </c>
      <c r="H5013" s="29" t="str">
        <f t="shared" si="552"/>
        <v>Çarşamba</v>
      </c>
    </row>
    <row r="5014" spans="1:8" ht="10.5" customHeight="1" x14ac:dyDescent="0.25">
      <c r="A5014" s="28">
        <v>47017</v>
      </c>
      <c r="B5014" s="29">
        <f t="shared" si="546"/>
        <v>2028</v>
      </c>
      <c r="C5014" s="29">
        <f t="shared" si="547"/>
        <v>9</v>
      </c>
      <c r="D5014" s="29" t="str">
        <f t="shared" si="548"/>
        <v>Eylül</v>
      </c>
      <c r="E5014" s="29">
        <f t="shared" si="549"/>
        <v>3</v>
      </c>
      <c r="F5014" s="29">
        <f t="shared" si="550"/>
        <v>39</v>
      </c>
      <c r="G5014" s="29">
        <f t="shared" si="551"/>
        <v>4</v>
      </c>
      <c r="H5014" s="29" t="str">
        <f t="shared" si="552"/>
        <v>Perşembe</v>
      </c>
    </row>
    <row r="5015" spans="1:8" ht="10.5" customHeight="1" x14ac:dyDescent="0.25">
      <c r="A5015" s="28">
        <v>47018</v>
      </c>
      <c r="B5015" s="29">
        <f t="shared" si="546"/>
        <v>2028</v>
      </c>
      <c r="C5015" s="29">
        <f t="shared" si="547"/>
        <v>9</v>
      </c>
      <c r="D5015" s="29" t="str">
        <f t="shared" si="548"/>
        <v>Eylül</v>
      </c>
      <c r="E5015" s="29">
        <f t="shared" si="549"/>
        <v>3</v>
      </c>
      <c r="F5015" s="29">
        <f t="shared" si="550"/>
        <v>39</v>
      </c>
      <c r="G5015" s="29">
        <f t="shared" si="551"/>
        <v>5</v>
      </c>
      <c r="H5015" s="29" t="str">
        <f t="shared" si="552"/>
        <v>Cuma</v>
      </c>
    </row>
    <row r="5016" spans="1:8" ht="10.5" customHeight="1" x14ac:dyDescent="0.25">
      <c r="A5016" s="28">
        <v>47019</v>
      </c>
      <c r="B5016" s="29">
        <f t="shared" si="546"/>
        <v>2028</v>
      </c>
      <c r="C5016" s="29">
        <f t="shared" si="547"/>
        <v>9</v>
      </c>
      <c r="D5016" s="29" t="str">
        <f t="shared" si="548"/>
        <v>Eylül</v>
      </c>
      <c r="E5016" s="29">
        <f t="shared" si="549"/>
        <v>3</v>
      </c>
      <c r="F5016" s="29">
        <f t="shared" si="550"/>
        <v>39</v>
      </c>
      <c r="G5016" s="29">
        <f t="shared" si="551"/>
        <v>6</v>
      </c>
      <c r="H5016" s="29" t="str">
        <f t="shared" si="552"/>
        <v>Cumartesi</v>
      </c>
    </row>
    <row r="5017" spans="1:8" ht="10.5" customHeight="1" x14ac:dyDescent="0.25">
      <c r="A5017" s="28">
        <v>47020</v>
      </c>
      <c r="B5017" s="29">
        <f t="shared" si="546"/>
        <v>2028</v>
      </c>
      <c r="C5017" s="29">
        <f t="shared" si="547"/>
        <v>9</v>
      </c>
      <c r="D5017" s="29" t="str">
        <f t="shared" si="548"/>
        <v>Eylül</v>
      </c>
      <c r="E5017" s="29">
        <f t="shared" si="549"/>
        <v>3</v>
      </c>
      <c r="F5017" s="29">
        <f t="shared" si="550"/>
        <v>39</v>
      </c>
      <c r="G5017" s="29">
        <f t="shared" si="551"/>
        <v>7</v>
      </c>
      <c r="H5017" s="29" t="str">
        <f t="shared" si="552"/>
        <v>Pazar</v>
      </c>
    </row>
    <row r="5018" spans="1:8" ht="10.5" customHeight="1" x14ac:dyDescent="0.25">
      <c r="A5018" s="28">
        <v>47021</v>
      </c>
      <c r="B5018" s="29">
        <f t="shared" si="546"/>
        <v>2028</v>
      </c>
      <c r="C5018" s="29">
        <f t="shared" si="547"/>
        <v>9</v>
      </c>
      <c r="D5018" s="29" t="str">
        <f t="shared" si="548"/>
        <v>Eylül</v>
      </c>
      <c r="E5018" s="29">
        <f t="shared" si="549"/>
        <v>3</v>
      </c>
      <c r="F5018" s="29">
        <f t="shared" si="550"/>
        <v>40</v>
      </c>
      <c r="G5018" s="29">
        <f t="shared" si="551"/>
        <v>1</v>
      </c>
      <c r="H5018" s="29" t="str">
        <f t="shared" si="552"/>
        <v>Pazartesi</v>
      </c>
    </row>
    <row r="5019" spans="1:8" ht="10.5" customHeight="1" x14ac:dyDescent="0.25">
      <c r="A5019" s="28">
        <v>47022</v>
      </c>
      <c r="B5019" s="29">
        <f t="shared" si="546"/>
        <v>2028</v>
      </c>
      <c r="C5019" s="29">
        <f t="shared" si="547"/>
        <v>9</v>
      </c>
      <c r="D5019" s="29" t="str">
        <f t="shared" si="548"/>
        <v>Eylül</v>
      </c>
      <c r="E5019" s="29">
        <f t="shared" si="549"/>
        <v>3</v>
      </c>
      <c r="F5019" s="29">
        <f t="shared" si="550"/>
        <v>40</v>
      </c>
      <c r="G5019" s="29">
        <f t="shared" si="551"/>
        <v>2</v>
      </c>
      <c r="H5019" s="29" t="str">
        <f t="shared" si="552"/>
        <v>Salı</v>
      </c>
    </row>
    <row r="5020" spans="1:8" ht="10.5" customHeight="1" x14ac:dyDescent="0.25">
      <c r="A5020" s="28">
        <v>47023</v>
      </c>
      <c r="B5020" s="29">
        <f t="shared" si="546"/>
        <v>2028</v>
      </c>
      <c r="C5020" s="29">
        <f t="shared" si="547"/>
        <v>9</v>
      </c>
      <c r="D5020" s="29" t="str">
        <f t="shared" si="548"/>
        <v>Eylül</v>
      </c>
      <c r="E5020" s="29">
        <f t="shared" si="549"/>
        <v>3</v>
      </c>
      <c r="F5020" s="29">
        <f t="shared" si="550"/>
        <v>40</v>
      </c>
      <c r="G5020" s="29">
        <f t="shared" si="551"/>
        <v>3</v>
      </c>
      <c r="H5020" s="29" t="str">
        <f t="shared" si="552"/>
        <v>Çarşamba</v>
      </c>
    </row>
    <row r="5021" spans="1:8" ht="10.5" customHeight="1" x14ac:dyDescent="0.25">
      <c r="A5021" s="28">
        <v>47024</v>
      </c>
      <c r="B5021" s="29">
        <f t="shared" si="546"/>
        <v>2028</v>
      </c>
      <c r="C5021" s="29">
        <f t="shared" si="547"/>
        <v>9</v>
      </c>
      <c r="D5021" s="29" t="str">
        <f t="shared" si="548"/>
        <v>Eylül</v>
      </c>
      <c r="E5021" s="29">
        <f t="shared" si="549"/>
        <v>3</v>
      </c>
      <c r="F5021" s="29">
        <f t="shared" si="550"/>
        <v>40</v>
      </c>
      <c r="G5021" s="29">
        <f t="shared" si="551"/>
        <v>4</v>
      </c>
      <c r="H5021" s="29" t="str">
        <f t="shared" si="552"/>
        <v>Perşembe</v>
      </c>
    </row>
    <row r="5022" spans="1:8" ht="10.5" customHeight="1" x14ac:dyDescent="0.25">
      <c r="A5022" s="28">
        <v>47025</v>
      </c>
      <c r="B5022" s="29">
        <f t="shared" si="546"/>
        <v>2028</v>
      </c>
      <c r="C5022" s="29">
        <f t="shared" si="547"/>
        <v>9</v>
      </c>
      <c r="D5022" s="29" t="str">
        <f t="shared" si="548"/>
        <v>Eylül</v>
      </c>
      <c r="E5022" s="29">
        <f t="shared" si="549"/>
        <v>3</v>
      </c>
      <c r="F5022" s="29">
        <f t="shared" si="550"/>
        <v>40</v>
      </c>
      <c r="G5022" s="29">
        <f t="shared" si="551"/>
        <v>5</v>
      </c>
      <c r="H5022" s="29" t="str">
        <f t="shared" si="552"/>
        <v>Cuma</v>
      </c>
    </row>
    <row r="5023" spans="1:8" ht="10.5" customHeight="1" x14ac:dyDescent="0.25">
      <c r="A5023" s="28">
        <v>47026</v>
      </c>
      <c r="B5023" s="29">
        <f t="shared" si="546"/>
        <v>2028</v>
      </c>
      <c r="C5023" s="29">
        <f t="shared" si="547"/>
        <v>9</v>
      </c>
      <c r="D5023" s="29" t="str">
        <f t="shared" si="548"/>
        <v>Eylül</v>
      </c>
      <c r="E5023" s="29">
        <f t="shared" si="549"/>
        <v>3</v>
      </c>
      <c r="F5023" s="29">
        <f t="shared" si="550"/>
        <v>40</v>
      </c>
      <c r="G5023" s="29">
        <f t="shared" si="551"/>
        <v>6</v>
      </c>
      <c r="H5023" s="29" t="str">
        <f t="shared" si="552"/>
        <v>Cumartesi</v>
      </c>
    </row>
    <row r="5024" spans="1:8" ht="10.5" customHeight="1" x14ac:dyDescent="0.25">
      <c r="A5024" s="28">
        <v>47027</v>
      </c>
      <c r="B5024" s="29">
        <f t="shared" si="546"/>
        <v>2028</v>
      </c>
      <c r="C5024" s="29">
        <f t="shared" si="547"/>
        <v>10</v>
      </c>
      <c r="D5024" s="29" t="str">
        <f t="shared" si="548"/>
        <v>Ekim</v>
      </c>
      <c r="E5024" s="29">
        <f t="shared" si="549"/>
        <v>4</v>
      </c>
      <c r="F5024" s="29">
        <f t="shared" si="550"/>
        <v>40</v>
      </c>
      <c r="G5024" s="29">
        <f t="shared" si="551"/>
        <v>7</v>
      </c>
      <c r="H5024" s="29" t="str">
        <f t="shared" si="552"/>
        <v>Pazar</v>
      </c>
    </row>
    <row r="5025" spans="1:8" ht="10.5" customHeight="1" x14ac:dyDescent="0.25">
      <c r="A5025" s="28">
        <v>47028</v>
      </c>
      <c r="B5025" s="29">
        <f t="shared" si="546"/>
        <v>2028</v>
      </c>
      <c r="C5025" s="29">
        <f t="shared" si="547"/>
        <v>10</v>
      </c>
      <c r="D5025" s="29" t="str">
        <f t="shared" si="548"/>
        <v>Ekim</v>
      </c>
      <c r="E5025" s="29">
        <f t="shared" si="549"/>
        <v>4</v>
      </c>
      <c r="F5025" s="29">
        <f t="shared" si="550"/>
        <v>41</v>
      </c>
      <c r="G5025" s="29">
        <f t="shared" si="551"/>
        <v>1</v>
      </c>
      <c r="H5025" s="29" t="str">
        <f t="shared" si="552"/>
        <v>Pazartesi</v>
      </c>
    </row>
    <row r="5026" spans="1:8" ht="10.5" customHeight="1" x14ac:dyDescent="0.25">
      <c r="A5026" s="28">
        <v>47029</v>
      </c>
      <c r="B5026" s="29">
        <f t="shared" si="546"/>
        <v>2028</v>
      </c>
      <c r="C5026" s="29">
        <f t="shared" si="547"/>
        <v>10</v>
      </c>
      <c r="D5026" s="29" t="str">
        <f t="shared" si="548"/>
        <v>Ekim</v>
      </c>
      <c r="E5026" s="29">
        <f t="shared" si="549"/>
        <v>4</v>
      </c>
      <c r="F5026" s="29">
        <f t="shared" si="550"/>
        <v>41</v>
      </c>
      <c r="G5026" s="29">
        <f t="shared" si="551"/>
        <v>2</v>
      </c>
      <c r="H5026" s="29" t="str">
        <f t="shared" si="552"/>
        <v>Salı</v>
      </c>
    </row>
    <row r="5027" spans="1:8" ht="10.5" customHeight="1" x14ac:dyDescent="0.25">
      <c r="A5027" s="28">
        <v>47030</v>
      </c>
      <c r="B5027" s="29">
        <f t="shared" si="546"/>
        <v>2028</v>
      </c>
      <c r="C5027" s="29">
        <f t="shared" si="547"/>
        <v>10</v>
      </c>
      <c r="D5027" s="29" t="str">
        <f t="shared" si="548"/>
        <v>Ekim</v>
      </c>
      <c r="E5027" s="29">
        <f t="shared" si="549"/>
        <v>4</v>
      </c>
      <c r="F5027" s="29">
        <f t="shared" si="550"/>
        <v>41</v>
      </c>
      <c r="G5027" s="29">
        <f t="shared" si="551"/>
        <v>3</v>
      </c>
      <c r="H5027" s="29" t="str">
        <f t="shared" si="552"/>
        <v>Çarşamba</v>
      </c>
    </row>
    <row r="5028" spans="1:8" ht="10.5" customHeight="1" x14ac:dyDescent="0.25">
      <c r="A5028" s="28">
        <v>47031</v>
      </c>
      <c r="B5028" s="29">
        <f t="shared" si="546"/>
        <v>2028</v>
      </c>
      <c r="C5028" s="29">
        <f t="shared" si="547"/>
        <v>10</v>
      </c>
      <c r="D5028" s="29" t="str">
        <f t="shared" si="548"/>
        <v>Ekim</v>
      </c>
      <c r="E5028" s="29">
        <f t="shared" si="549"/>
        <v>4</v>
      </c>
      <c r="F5028" s="29">
        <f t="shared" si="550"/>
        <v>41</v>
      </c>
      <c r="G5028" s="29">
        <f t="shared" si="551"/>
        <v>4</v>
      </c>
      <c r="H5028" s="29" t="str">
        <f t="shared" si="552"/>
        <v>Perşembe</v>
      </c>
    </row>
    <row r="5029" spans="1:8" ht="10.5" customHeight="1" x14ac:dyDescent="0.25">
      <c r="A5029" s="28">
        <v>47032</v>
      </c>
      <c r="B5029" s="29">
        <f t="shared" si="546"/>
        <v>2028</v>
      </c>
      <c r="C5029" s="29">
        <f t="shared" si="547"/>
        <v>10</v>
      </c>
      <c r="D5029" s="29" t="str">
        <f t="shared" si="548"/>
        <v>Ekim</v>
      </c>
      <c r="E5029" s="29">
        <f t="shared" si="549"/>
        <v>4</v>
      </c>
      <c r="F5029" s="29">
        <f t="shared" si="550"/>
        <v>41</v>
      </c>
      <c r="G5029" s="29">
        <f t="shared" si="551"/>
        <v>5</v>
      </c>
      <c r="H5029" s="29" t="str">
        <f t="shared" si="552"/>
        <v>Cuma</v>
      </c>
    </row>
    <row r="5030" spans="1:8" ht="10.5" customHeight="1" x14ac:dyDescent="0.25">
      <c r="A5030" s="28">
        <v>47033</v>
      </c>
      <c r="B5030" s="29">
        <f t="shared" si="546"/>
        <v>2028</v>
      </c>
      <c r="C5030" s="29">
        <f t="shared" si="547"/>
        <v>10</v>
      </c>
      <c r="D5030" s="29" t="str">
        <f t="shared" si="548"/>
        <v>Ekim</v>
      </c>
      <c r="E5030" s="29">
        <f t="shared" si="549"/>
        <v>4</v>
      </c>
      <c r="F5030" s="29">
        <f t="shared" si="550"/>
        <v>41</v>
      </c>
      <c r="G5030" s="29">
        <f t="shared" si="551"/>
        <v>6</v>
      </c>
      <c r="H5030" s="29" t="str">
        <f t="shared" si="552"/>
        <v>Cumartesi</v>
      </c>
    </row>
    <row r="5031" spans="1:8" ht="10.5" customHeight="1" x14ac:dyDescent="0.25">
      <c r="A5031" s="28">
        <v>47034</v>
      </c>
      <c r="B5031" s="29">
        <f t="shared" si="546"/>
        <v>2028</v>
      </c>
      <c r="C5031" s="29">
        <f t="shared" si="547"/>
        <v>10</v>
      </c>
      <c r="D5031" s="29" t="str">
        <f t="shared" si="548"/>
        <v>Ekim</v>
      </c>
      <c r="E5031" s="29">
        <f t="shared" si="549"/>
        <v>4</v>
      </c>
      <c r="F5031" s="29">
        <f t="shared" si="550"/>
        <v>41</v>
      </c>
      <c r="G5031" s="29">
        <f t="shared" si="551"/>
        <v>7</v>
      </c>
      <c r="H5031" s="29" t="str">
        <f t="shared" si="552"/>
        <v>Pazar</v>
      </c>
    </row>
    <row r="5032" spans="1:8" ht="10.5" customHeight="1" x14ac:dyDescent="0.25">
      <c r="A5032" s="28">
        <v>47035</v>
      </c>
      <c r="B5032" s="29">
        <f t="shared" si="546"/>
        <v>2028</v>
      </c>
      <c r="C5032" s="29">
        <f t="shared" si="547"/>
        <v>10</v>
      </c>
      <c r="D5032" s="29" t="str">
        <f t="shared" si="548"/>
        <v>Ekim</v>
      </c>
      <c r="E5032" s="29">
        <f t="shared" si="549"/>
        <v>4</v>
      </c>
      <c r="F5032" s="29">
        <f t="shared" si="550"/>
        <v>42</v>
      </c>
      <c r="G5032" s="29">
        <f t="shared" si="551"/>
        <v>1</v>
      </c>
      <c r="H5032" s="29" t="str">
        <f t="shared" si="552"/>
        <v>Pazartesi</v>
      </c>
    </row>
    <row r="5033" spans="1:8" ht="10.5" customHeight="1" x14ac:dyDescent="0.25">
      <c r="A5033" s="28">
        <v>47036</v>
      </c>
      <c r="B5033" s="29">
        <f t="shared" si="546"/>
        <v>2028</v>
      </c>
      <c r="C5033" s="29">
        <f t="shared" si="547"/>
        <v>10</v>
      </c>
      <c r="D5033" s="29" t="str">
        <f t="shared" si="548"/>
        <v>Ekim</v>
      </c>
      <c r="E5033" s="29">
        <f t="shared" si="549"/>
        <v>4</v>
      </c>
      <c r="F5033" s="29">
        <f t="shared" si="550"/>
        <v>42</v>
      </c>
      <c r="G5033" s="29">
        <f t="shared" si="551"/>
        <v>2</v>
      </c>
      <c r="H5033" s="29" t="str">
        <f t="shared" si="552"/>
        <v>Salı</v>
      </c>
    </row>
    <row r="5034" spans="1:8" ht="10.5" customHeight="1" x14ac:dyDescent="0.25">
      <c r="A5034" s="28">
        <v>47037</v>
      </c>
      <c r="B5034" s="29">
        <f t="shared" si="546"/>
        <v>2028</v>
      </c>
      <c r="C5034" s="29">
        <f t="shared" si="547"/>
        <v>10</v>
      </c>
      <c r="D5034" s="29" t="str">
        <f t="shared" si="548"/>
        <v>Ekim</v>
      </c>
      <c r="E5034" s="29">
        <f t="shared" si="549"/>
        <v>4</v>
      </c>
      <c r="F5034" s="29">
        <f t="shared" si="550"/>
        <v>42</v>
      </c>
      <c r="G5034" s="29">
        <f t="shared" si="551"/>
        <v>3</v>
      </c>
      <c r="H5034" s="29" t="str">
        <f t="shared" si="552"/>
        <v>Çarşamba</v>
      </c>
    </row>
    <row r="5035" spans="1:8" ht="10.5" customHeight="1" x14ac:dyDescent="0.25">
      <c r="A5035" s="28">
        <v>47038</v>
      </c>
      <c r="B5035" s="29">
        <f t="shared" si="546"/>
        <v>2028</v>
      </c>
      <c r="C5035" s="29">
        <f t="shared" si="547"/>
        <v>10</v>
      </c>
      <c r="D5035" s="29" t="str">
        <f t="shared" si="548"/>
        <v>Ekim</v>
      </c>
      <c r="E5035" s="29">
        <f t="shared" si="549"/>
        <v>4</v>
      </c>
      <c r="F5035" s="29">
        <f t="shared" si="550"/>
        <v>42</v>
      </c>
      <c r="G5035" s="29">
        <f t="shared" si="551"/>
        <v>4</v>
      </c>
      <c r="H5035" s="29" t="str">
        <f t="shared" si="552"/>
        <v>Perşembe</v>
      </c>
    </row>
    <row r="5036" spans="1:8" ht="10.5" customHeight="1" x14ac:dyDescent="0.25">
      <c r="A5036" s="28">
        <v>47039</v>
      </c>
      <c r="B5036" s="29">
        <f t="shared" si="546"/>
        <v>2028</v>
      </c>
      <c r="C5036" s="29">
        <f t="shared" si="547"/>
        <v>10</v>
      </c>
      <c r="D5036" s="29" t="str">
        <f t="shared" si="548"/>
        <v>Ekim</v>
      </c>
      <c r="E5036" s="29">
        <f t="shared" si="549"/>
        <v>4</v>
      </c>
      <c r="F5036" s="29">
        <f t="shared" si="550"/>
        <v>42</v>
      </c>
      <c r="G5036" s="29">
        <f t="shared" si="551"/>
        <v>5</v>
      </c>
      <c r="H5036" s="29" t="str">
        <f t="shared" si="552"/>
        <v>Cuma</v>
      </c>
    </row>
    <row r="5037" spans="1:8" ht="10.5" customHeight="1" x14ac:dyDescent="0.25">
      <c r="A5037" s="28">
        <v>47040</v>
      </c>
      <c r="B5037" s="29">
        <f t="shared" si="546"/>
        <v>2028</v>
      </c>
      <c r="C5037" s="29">
        <f t="shared" si="547"/>
        <v>10</v>
      </c>
      <c r="D5037" s="29" t="str">
        <f t="shared" si="548"/>
        <v>Ekim</v>
      </c>
      <c r="E5037" s="29">
        <f t="shared" si="549"/>
        <v>4</v>
      </c>
      <c r="F5037" s="29">
        <f t="shared" si="550"/>
        <v>42</v>
      </c>
      <c r="G5037" s="29">
        <f t="shared" si="551"/>
        <v>6</v>
      </c>
      <c r="H5037" s="29" t="str">
        <f t="shared" si="552"/>
        <v>Cumartesi</v>
      </c>
    </row>
    <row r="5038" spans="1:8" ht="10.5" customHeight="1" x14ac:dyDescent="0.25">
      <c r="A5038" s="28">
        <v>47041</v>
      </c>
      <c r="B5038" s="29">
        <f t="shared" si="546"/>
        <v>2028</v>
      </c>
      <c r="C5038" s="29">
        <f t="shared" si="547"/>
        <v>10</v>
      </c>
      <c r="D5038" s="29" t="str">
        <f t="shared" si="548"/>
        <v>Ekim</v>
      </c>
      <c r="E5038" s="29">
        <f t="shared" si="549"/>
        <v>4</v>
      </c>
      <c r="F5038" s="29">
        <f t="shared" si="550"/>
        <v>42</v>
      </c>
      <c r="G5038" s="29">
        <f t="shared" si="551"/>
        <v>7</v>
      </c>
      <c r="H5038" s="29" t="str">
        <f t="shared" si="552"/>
        <v>Pazar</v>
      </c>
    </row>
    <row r="5039" spans="1:8" ht="10.5" customHeight="1" x14ac:dyDescent="0.25">
      <c r="A5039" s="28">
        <v>47042</v>
      </c>
      <c r="B5039" s="29">
        <f t="shared" si="546"/>
        <v>2028</v>
      </c>
      <c r="C5039" s="29">
        <f t="shared" si="547"/>
        <v>10</v>
      </c>
      <c r="D5039" s="29" t="str">
        <f t="shared" si="548"/>
        <v>Ekim</v>
      </c>
      <c r="E5039" s="29">
        <f t="shared" si="549"/>
        <v>4</v>
      </c>
      <c r="F5039" s="29">
        <f t="shared" si="550"/>
        <v>43</v>
      </c>
      <c r="G5039" s="29">
        <f t="shared" si="551"/>
        <v>1</v>
      </c>
      <c r="H5039" s="29" t="str">
        <f t="shared" si="552"/>
        <v>Pazartesi</v>
      </c>
    </row>
    <row r="5040" spans="1:8" ht="10.5" customHeight="1" x14ac:dyDescent="0.25">
      <c r="A5040" s="28">
        <v>47043</v>
      </c>
      <c r="B5040" s="29">
        <f t="shared" si="546"/>
        <v>2028</v>
      </c>
      <c r="C5040" s="29">
        <f t="shared" si="547"/>
        <v>10</v>
      </c>
      <c r="D5040" s="29" t="str">
        <f t="shared" si="548"/>
        <v>Ekim</v>
      </c>
      <c r="E5040" s="29">
        <f t="shared" si="549"/>
        <v>4</v>
      </c>
      <c r="F5040" s="29">
        <f t="shared" si="550"/>
        <v>43</v>
      </c>
      <c r="G5040" s="29">
        <f t="shared" si="551"/>
        <v>2</v>
      </c>
      <c r="H5040" s="29" t="str">
        <f t="shared" si="552"/>
        <v>Salı</v>
      </c>
    </row>
    <row r="5041" spans="1:8" ht="10.5" customHeight="1" x14ac:dyDescent="0.25">
      <c r="A5041" s="28">
        <v>47044</v>
      </c>
      <c r="B5041" s="29">
        <f t="shared" si="546"/>
        <v>2028</v>
      </c>
      <c r="C5041" s="29">
        <f t="shared" si="547"/>
        <v>10</v>
      </c>
      <c r="D5041" s="29" t="str">
        <f t="shared" si="548"/>
        <v>Ekim</v>
      </c>
      <c r="E5041" s="29">
        <f t="shared" si="549"/>
        <v>4</v>
      </c>
      <c r="F5041" s="29">
        <f t="shared" si="550"/>
        <v>43</v>
      </c>
      <c r="G5041" s="29">
        <f t="shared" si="551"/>
        <v>3</v>
      </c>
      <c r="H5041" s="29" t="str">
        <f t="shared" si="552"/>
        <v>Çarşamba</v>
      </c>
    </row>
    <row r="5042" spans="1:8" ht="10.5" customHeight="1" x14ac:dyDescent="0.25">
      <c r="A5042" s="28">
        <v>47045</v>
      </c>
      <c r="B5042" s="29">
        <f t="shared" si="546"/>
        <v>2028</v>
      </c>
      <c r="C5042" s="29">
        <f t="shared" si="547"/>
        <v>10</v>
      </c>
      <c r="D5042" s="29" t="str">
        <f t="shared" si="548"/>
        <v>Ekim</v>
      </c>
      <c r="E5042" s="29">
        <f t="shared" si="549"/>
        <v>4</v>
      </c>
      <c r="F5042" s="29">
        <f t="shared" si="550"/>
        <v>43</v>
      </c>
      <c r="G5042" s="29">
        <f t="shared" si="551"/>
        <v>4</v>
      </c>
      <c r="H5042" s="29" t="str">
        <f t="shared" si="552"/>
        <v>Perşembe</v>
      </c>
    </row>
    <row r="5043" spans="1:8" ht="10.5" customHeight="1" x14ac:dyDescent="0.25">
      <c r="A5043" s="28">
        <v>47046</v>
      </c>
      <c r="B5043" s="29">
        <f t="shared" si="546"/>
        <v>2028</v>
      </c>
      <c r="C5043" s="29">
        <f t="shared" si="547"/>
        <v>10</v>
      </c>
      <c r="D5043" s="29" t="str">
        <f t="shared" si="548"/>
        <v>Ekim</v>
      </c>
      <c r="E5043" s="29">
        <f t="shared" si="549"/>
        <v>4</v>
      </c>
      <c r="F5043" s="29">
        <f t="shared" si="550"/>
        <v>43</v>
      </c>
      <c r="G5043" s="29">
        <f t="shared" si="551"/>
        <v>5</v>
      </c>
      <c r="H5043" s="29" t="str">
        <f t="shared" si="552"/>
        <v>Cuma</v>
      </c>
    </row>
    <row r="5044" spans="1:8" ht="10.5" customHeight="1" x14ac:dyDescent="0.25">
      <c r="A5044" s="28">
        <v>47047</v>
      </c>
      <c r="B5044" s="29">
        <f t="shared" si="546"/>
        <v>2028</v>
      </c>
      <c r="C5044" s="29">
        <f t="shared" si="547"/>
        <v>10</v>
      </c>
      <c r="D5044" s="29" t="str">
        <f t="shared" si="548"/>
        <v>Ekim</v>
      </c>
      <c r="E5044" s="29">
        <f t="shared" si="549"/>
        <v>4</v>
      </c>
      <c r="F5044" s="29">
        <f t="shared" si="550"/>
        <v>43</v>
      </c>
      <c r="G5044" s="29">
        <f t="shared" si="551"/>
        <v>6</v>
      </c>
      <c r="H5044" s="29" t="str">
        <f t="shared" si="552"/>
        <v>Cumartesi</v>
      </c>
    </row>
    <row r="5045" spans="1:8" ht="10.5" customHeight="1" x14ac:dyDescent="0.25">
      <c r="A5045" s="28">
        <v>47048</v>
      </c>
      <c r="B5045" s="29">
        <f t="shared" si="546"/>
        <v>2028</v>
      </c>
      <c r="C5045" s="29">
        <f t="shared" si="547"/>
        <v>10</v>
      </c>
      <c r="D5045" s="29" t="str">
        <f t="shared" si="548"/>
        <v>Ekim</v>
      </c>
      <c r="E5045" s="29">
        <f t="shared" si="549"/>
        <v>4</v>
      </c>
      <c r="F5045" s="29">
        <f t="shared" si="550"/>
        <v>43</v>
      </c>
      <c r="G5045" s="29">
        <f t="shared" si="551"/>
        <v>7</v>
      </c>
      <c r="H5045" s="29" t="str">
        <f t="shared" si="552"/>
        <v>Pazar</v>
      </c>
    </row>
    <row r="5046" spans="1:8" ht="10.5" customHeight="1" x14ac:dyDescent="0.25">
      <c r="A5046" s="28">
        <v>47049</v>
      </c>
      <c r="B5046" s="29">
        <f t="shared" si="546"/>
        <v>2028</v>
      </c>
      <c r="C5046" s="29">
        <f t="shared" si="547"/>
        <v>10</v>
      </c>
      <c r="D5046" s="29" t="str">
        <f t="shared" si="548"/>
        <v>Ekim</v>
      </c>
      <c r="E5046" s="29">
        <f t="shared" si="549"/>
        <v>4</v>
      </c>
      <c r="F5046" s="29">
        <f t="shared" si="550"/>
        <v>44</v>
      </c>
      <c r="G5046" s="29">
        <f t="shared" si="551"/>
        <v>1</v>
      </c>
      <c r="H5046" s="29" t="str">
        <f t="shared" si="552"/>
        <v>Pazartesi</v>
      </c>
    </row>
    <row r="5047" spans="1:8" ht="10.5" customHeight="1" x14ac:dyDescent="0.25">
      <c r="A5047" s="28">
        <v>47050</v>
      </c>
      <c r="B5047" s="29">
        <f t="shared" si="546"/>
        <v>2028</v>
      </c>
      <c r="C5047" s="29">
        <f t="shared" si="547"/>
        <v>10</v>
      </c>
      <c r="D5047" s="29" t="str">
        <f t="shared" si="548"/>
        <v>Ekim</v>
      </c>
      <c r="E5047" s="29">
        <f t="shared" si="549"/>
        <v>4</v>
      </c>
      <c r="F5047" s="29">
        <f t="shared" si="550"/>
        <v>44</v>
      </c>
      <c r="G5047" s="29">
        <f t="shared" si="551"/>
        <v>2</v>
      </c>
      <c r="H5047" s="29" t="str">
        <f t="shared" si="552"/>
        <v>Salı</v>
      </c>
    </row>
    <row r="5048" spans="1:8" ht="10.5" customHeight="1" x14ac:dyDescent="0.25">
      <c r="A5048" s="28">
        <v>47051</v>
      </c>
      <c r="B5048" s="29">
        <f t="shared" si="546"/>
        <v>2028</v>
      </c>
      <c r="C5048" s="29">
        <f t="shared" si="547"/>
        <v>10</v>
      </c>
      <c r="D5048" s="29" t="str">
        <f t="shared" si="548"/>
        <v>Ekim</v>
      </c>
      <c r="E5048" s="29">
        <f t="shared" si="549"/>
        <v>4</v>
      </c>
      <c r="F5048" s="29">
        <f t="shared" si="550"/>
        <v>44</v>
      </c>
      <c r="G5048" s="29">
        <f t="shared" si="551"/>
        <v>3</v>
      </c>
      <c r="H5048" s="29" t="str">
        <f t="shared" si="552"/>
        <v>Çarşamba</v>
      </c>
    </row>
    <row r="5049" spans="1:8" ht="10.5" customHeight="1" x14ac:dyDescent="0.25">
      <c r="A5049" s="28">
        <v>47052</v>
      </c>
      <c r="B5049" s="29">
        <f t="shared" si="546"/>
        <v>2028</v>
      </c>
      <c r="C5049" s="29">
        <f t="shared" si="547"/>
        <v>10</v>
      </c>
      <c r="D5049" s="29" t="str">
        <f t="shared" si="548"/>
        <v>Ekim</v>
      </c>
      <c r="E5049" s="29">
        <f t="shared" si="549"/>
        <v>4</v>
      </c>
      <c r="F5049" s="29">
        <f t="shared" si="550"/>
        <v>44</v>
      </c>
      <c r="G5049" s="29">
        <f t="shared" si="551"/>
        <v>4</v>
      </c>
      <c r="H5049" s="29" t="str">
        <f t="shared" si="552"/>
        <v>Perşembe</v>
      </c>
    </row>
    <row r="5050" spans="1:8" ht="10.5" customHeight="1" x14ac:dyDescent="0.25">
      <c r="A5050" s="28">
        <v>47053</v>
      </c>
      <c r="B5050" s="29">
        <f t="shared" si="546"/>
        <v>2028</v>
      </c>
      <c r="C5050" s="29">
        <f t="shared" si="547"/>
        <v>10</v>
      </c>
      <c r="D5050" s="29" t="str">
        <f t="shared" si="548"/>
        <v>Ekim</v>
      </c>
      <c r="E5050" s="29">
        <f t="shared" si="549"/>
        <v>4</v>
      </c>
      <c r="F5050" s="29">
        <f t="shared" si="550"/>
        <v>44</v>
      </c>
      <c r="G5050" s="29">
        <f t="shared" si="551"/>
        <v>5</v>
      </c>
      <c r="H5050" s="29" t="str">
        <f t="shared" si="552"/>
        <v>Cuma</v>
      </c>
    </row>
    <row r="5051" spans="1:8" ht="10.5" customHeight="1" x14ac:dyDescent="0.25">
      <c r="A5051" s="28">
        <v>47054</v>
      </c>
      <c r="B5051" s="29">
        <f t="shared" si="546"/>
        <v>2028</v>
      </c>
      <c r="C5051" s="29">
        <f t="shared" si="547"/>
        <v>10</v>
      </c>
      <c r="D5051" s="29" t="str">
        <f t="shared" si="548"/>
        <v>Ekim</v>
      </c>
      <c r="E5051" s="29">
        <f t="shared" si="549"/>
        <v>4</v>
      </c>
      <c r="F5051" s="29">
        <f t="shared" si="550"/>
        <v>44</v>
      </c>
      <c r="G5051" s="29">
        <f t="shared" si="551"/>
        <v>6</v>
      </c>
      <c r="H5051" s="29" t="str">
        <f t="shared" si="552"/>
        <v>Cumartesi</v>
      </c>
    </row>
    <row r="5052" spans="1:8" ht="10.5" customHeight="1" x14ac:dyDescent="0.25">
      <c r="A5052" s="28">
        <v>47055</v>
      </c>
      <c r="B5052" s="29">
        <f t="shared" si="546"/>
        <v>2028</v>
      </c>
      <c r="C5052" s="29">
        <f t="shared" si="547"/>
        <v>10</v>
      </c>
      <c r="D5052" s="29" t="str">
        <f t="shared" si="548"/>
        <v>Ekim</v>
      </c>
      <c r="E5052" s="29">
        <f t="shared" si="549"/>
        <v>4</v>
      </c>
      <c r="F5052" s="29">
        <f t="shared" si="550"/>
        <v>44</v>
      </c>
      <c r="G5052" s="29">
        <f t="shared" si="551"/>
        <v>7</v>
      </c>
      <c r="H5052" s="29" t="str">
        <f t="shared" si="552"/>
        <v>Pazar</v>
      </c>
    </row>
    <row r="5053" spans="1:8" ht="10.5" customHeight="1" x14ac:dyDescent="0.25">
      <c r="A5053" s="28">
        <v>47056</v>
      </c>
      <c r="B5053" s="29">
        <f t="shared" si="546"/>
        <v>2028</v>
      </c>
      <c r="C5053" s="29">
        <f t="shared" si="547"/>
        <v>10</v>
      </c>
      <c r="D5053" s="29" t="str">
        <f t="shared" si="548"/>
        <v>Ekim</v>
      </c>
      <c r="E5053" s="29">
        <f t="shared" si="549"/>
        <v>4</v>
      </c>
      <c r="F5053" s="29">
        <f t="shared" si="550"/>
        <v>45</v>
      </c>
      <c r="G5053" s="29">
        <f t="shared" si="551"/>
        <v>1</v>
      </c>
      <c r="H5053" s="29" t="str">
        <f t="shared" si="552"/>
        <v>Pazartesi</v>
      </c>
    </row>
    <row r="5054" spans="1:8" ht="10.5" customHeight="1" x14ac:dyDescent="0.25">
      <c r="A5054" s="28">
        <v>47057</v>
      </c>
      <c r="B5054" s="29">
        <f t="shared" si="546"/>
        <v>2028</v>
      </c>
      <c r="C5054" s="29">
        <f t="shared" si="547"/>
        <v>10</v>
      </c>
      <c r="D5054" s="29" t="str">
        <f t="shared" si="548"/>
        <v>Ekim</v>
      </c>
      <c r="E5054" s="29">
        <f t="shared" si="549"/>
        <v>4</v>
      </c>
      <c r="F5054" s="29">
        <f t="shared" si="550"/>
        <v>45</v>
      </c>
      <c r="G5054" s="29">
        <f t="shared" si="551"/>
        <v>2</v>
      </c>
      <c r="H5054" s="29" t="str">
        <f t="shared" si="552"/>
        <v>Salı</v>
      </c>
    </row>
    <row r="5055" spans="1:8" ht="10.5" customHeight="1" x14ac:dyDescent="0.25">
      <c r="A5055" s="28">
        <v>47058</v>
      </c>
      <c r="B5055" s="29">
        <f t="shared" si="546"/>
        <v>2028</v>
      </c>
      <c r="C5055" s="29">
        <f t="shared" si="547"/>
        <v>11</v>
      </c>
      <c r="D5055" s="29" t="str">
        <f t="shared" si="548"/>
        <v>Kasım</v>
      </c>
      <c r="E5055" s="29">
        <f t="shared" si="549"/>
        <v>4</v>
      </c>
      <c r="F5055" s="29">
        <f t="shared" si="550"/>
        <v>45</v>
      </c>
      <c r="G5055" s="29">
        <f t="shared" si="551"/>
        <v>3</v>
      </c>
      <c r="H5055" s="29" t="str">
        <f t="shared" si="552"/>
        <v>Çarşamba</v>
      </c>
    </row>
    <row r="5056" spans="1:8" ht="10.5" customHeight="1" x14ac:dyDescent="0.25">
      <c r="A5056" s="28">
        <v>47059</v>
      </c>
      <c r="B5056" s="29">
        <f t="shared" si="546"/>
        <v>2028</v>
      </c>
      <c r="C5056" s="29">
        <f t="shared" si="547"/>
        <v>11</v>
      </c>
      <c r="D5056" s="29" t="str">
        <f t="shared" si="548"/>
        <v>Kasım</v>
      </c>
      <c r="E5056" s="29">
        <f t="shared" si="549"/>
        <v>4</v>
      </c>
      <c r="F5056" s="29">
        <f t="shared" si="550"/>
        <v>45</v>
      </c>
      <c r="G5056" s="29">
        <f t="shared" si="551"/>
        <v>4</v>
      </c>
      <c r="H5056" s="29" t="str">
        <f t="shared" si="552"/>
        <v>Perşembe</v>
      </c>
    </row>
    <row r="5057" spans="1:8" ht="10.5" customHeight="1" x14ac:dyDescent="0.25">
      <c r="A5057" s="28">
        <v>47060</v>
      </c>
      <c r="B5057" s="29">
        <f t="shared" si="546"/>
        <v>2028</v>
      </c>
      <c r="C5057" s="29">
        <f t="shared" si="547"/>
        <v>11</v>
      </c>
      <c r="D5057" s="29" t="str">
        <f t="shared" si="548"/>
        <v>Kasım</v>
      </c>
      <c r="E5057" s="29">
        <f t="shared" si="549"/>
        <v>4</v>
      </c>
      <c r="F5057" s="29">
        <f t="shared" si="550"/>
        <v>45</v>
      </c>
      <c r="G5057" s="29">
        <f t="shared" si="551"/>
        <v>5</v>
      </c>
      <c r="H5057" s="29" t="str">
        <f t="shared" si="552"/>
        <v>Cuma</v>
      </c>
    </row>
    <row r="5058" spans="1:8" ht="10.5" customHeight="1" x14ac:dyDescent="0.25">
      <c r="A5058" s="28">
        <v>47061</v>
      </c>
      <c r="B5058" s="29">
        <f t="shared" ref="B5058:B5121" si="553">IF(A5058="","",YEAR(A5058))</f>
        <v>2028</v>
      </c>
      <c r="C5058" s="29">
        <f t="shared" ref="C5058:C5121" si="554">IF(A5058="","",MONTH(A5058))</f>
        <v>11</v>
      </c>
      <c r="D5058" s="29" t="str">
        <f t="shared" ref="D5058:D5121" si="555">IF(A5058="","",CHOOSE(MONTH(A5058),"Ocak","Şubat","Mart","Nisan","Mayıs","Haziran","Temmuz","Ağustos","Eylül","Ekim","Kasım","Aralık"))</f>
        <v>Kasım</v>
      </c>
      <c r="E5058" s="29">
        <f t="shared" ref="E5058:E5121" si="556">IF(A5058="","",ROUNDUP(MONTH(A5058)/3,0))</f>
        <v>4</v>
      </c>
      <c r="F5058" s="29">
        <f t="shared" ref="F5058:F5121" si="557">IF(A5058="","",WEEKNUM(A5058,2))</f>
        <v>45</v>
      </c>
      <c r="G5058" s="29">
        <f t="shared" ref="G5058:G5121" si="558">IF(A5058="","",WEEKDAY(A5058,2))</f>
        <v>6</v>
      </c>
      <c r="H5058" s="29" t="str">
        <f t="shared" ref="H5058:H5121" si="559">IF(A5058="","",CHOOSE(WEEKDAY(A5058,2),"Pazartesi","Salı","Çarşamba","Perşembe","Cuma","Cumartesi","Pazar"))</f>
        <v>Cumartesi</v>
      </c>
    </row>
    <row r="5059" spans="1:8" ht="10.5" customHeight="1" x14ac:dyDescent="0.25">
      <c r="A5059" s="28">
        <v>47062</v>
      </c>
      <c r="B5059" s="29">
        <f t="shared" si="553"/>
        <v>2028</v>
      </c>
      <c r="C5059" s="29">
        <f t="shared" si="554"/>
        <v>11</v>
      </c>
      <c r="D5059" s="29" t="str">
        <f t="shared" si="555"/>
        <v>Kasım</v>
      </c>
      <c r="E5059" s="29">
        <f t="shared" si="556"/>
        <v>4</v>
      </c>
      <c r="F5059" s="29">
        <f t="shared" si="557"/>
        <v>45</v>
      </c>
      <c r="G5059" s="29">
        <f t="shared" si="558"/>
        <v>7</v>
      </c>
      <c r="H5059" s="29" t="str">
        <f t="shared" si="559"/>
        <v>Pazar</v>
      </c>
    </row>
    <row r="5060" spans="1:8" ht="10.5" customHeight="1" x14ac:dyDescent="0.25">
      <c r="A5060" s="28">
        <v>47063</v>
      </c>
      <c r="B5060" s="29">
        <f t="shared" si="553"/>
        <v>2028</v>
      </c>
      <c r="C5060" s="29">
        <f t="shared" si="554"/>
        <v>11</v>
      </c>
      <c r="D5060" s="29" t="str">
        <f t="shared" si="555"/>
        <v>Kasım</v>
      </c>
      <c r="E5060" s="29">
        <f t="shared" si="556"/>
        <v>4</v>
      </c>
      <c r="F5060" s="29">
        <f t="shared" si="557"/>
        <v>46</v>
      </c>
      <c r="G5060" s="29">
        <f t="shared" si="558"/>
        <v>1</v>
      </c>
      <c r="H5060" s="29" t="str">
        <f t="shared" si="559"/>
        <v>Pazartesi</v>
      </c>
    </row>
    <row r="5061" spans="1:8" ht="10.5" customHeight="1" x14ac:dyDescent="0.25">
      <c r="A5061" s="28">
        <v>47064</v>
      </c>
      <c r="B5061" s="29">
        <f t="shared" si="553"/>
        <v>2028</v>
      </c>
      <c r="C5061" s="29">
        <f t="shared" si="554"/>
        <v>11</v>
      </c>
      <c r="D5061" s="29" t="str">
        <f t="shared" si="555"/>
        <v>Kasım</v>
      </c>
      <c r="E5061" s="29">
        <f t="shared" si="556"/>
        <v>4</v>
      </c>
      <c r="F5061" s="29">
        <f t="shared" si="557"/>
        <v>46</v>
      </c>
      <c r="G5061" s="29">
        <f t="shared" si="558"/>
        <v>2</v>
      </c>
      <c r="H5061" s="29" t="str">
        <f t="shared" si="559"/>
        <v>Salı</v>
      </c>
    </row>
    <row r="5062" spans="1:8" ht="10.5" customHeight="1" x14ac:dyDescent="0.25">
      <c r="A5062" s="28">
        <v>47065</v>
      </c>
      <c r="B5062" s="29">
        <f t="shared" si="553"/>
        <v>2028</v>
      </c>
      <c r="C5062" s="29">
        <f t="shared" si="554"/>
        <v>11</v>
      </c>
      <c r="D5062" s="29" t="str">
        <f t="shared" si="555"/>
        <v>Kasım</v>
      </c>
      <c r="E5062" s="29">
        <f t="shared" si="556"/>
        <v>4</v>
      </c>
      <c r="F5062" s="29">
        <f t="shared" si="557"/>
        <v>46</v>
      </c>
      <c r="G5062" s="29">
        <f t="shared" si="558"/>
        <v>3</v>
      </c>
      <c r="H5062" s="29" t="str">
        <f t="shared" si="559"/>
        <v>Çarşamba</v>
      </c>
    </row>
    <row r="5063" spans="1:8" ht="10.5" customHeight="1" x14ac:dyDescent="0.25">
      <c r="A5063" s="28">
        <v>47066</v>
      </c>
      <c r="B5063" s="29">
        <f t="shared" si="553"/>
        <v>2028</v>
      </c>
      <c r="C5063" s="29">
        <f t="shared" si="554"/>
        <v>11</v>
      </c>
      <c r="D5063" s="29" t="str">
        <f t="shared" si="555"/>
        <v>Kasım</v>
      </c>
      <c r="E5063" s="29">
        <f t="shared" si="556"/>
        <v>4</v>
      </c>
      <c r="F5063" s="29">
        <f t="shared" si="557"/>
        <v>46</v>
      </c>
      <c r="G5063" s="29">
        <f t="shared" si="558"/>
        <v>4</v>
      </c>
      <c r="H5063" s="29" t="str">
        <f t="shared" si="559"/>
        <v>Perşembe</v>
      </c>
    </row>
    <row r="5064" spans="1:8" ht="10.5" customHeight="1" x14ac:dyDescent="0.25">
      <c r="A5064" s="28">
        <v>47067</v>
      </c>
      <c r="B5064" s="29">
        <f t="shared" si="553"/>
        <v>2028</v>
      </c>
      <c r="C5064" s="29">
        <f t="shared" si="554"/>
        <v>11</v>
      </c>
      <c r="D5064" s="29" t="str">
        <f t="shared" si="555"/>
        <v>Kasım</v>
      </c>
      <c r="E5064" s="29">
        <f t="shared" si="556"/>
        <v>4</v>
      </c>
      <c r="F5064" s="29">
        <f t="shared" si="557"/>
        <v>46</v>
      </c>
      <c r="G5064" s="29">
        <f t="shared" si="558"/>
        <v>5</v>
      </c>
      <c r="H5064" s="29" t="str">
        <f t="shared" si="559"/>
        <v>Cuma</v>
      </c>
    </row>
    <row r="5065" spans="1:8" ht="10.5" customHeight="1" x14ac:dyDescent="0.25">
      <c r="A5065" s="28">
        <v>47068</v>
      </c>
      <c r="B5065" s="29">
        <f t="shared" si="553"/>
        <v>2028</v>
      </c>
      <c r="C5065" s="29">
        <f t="shared" si="554"/>
        <v>11</v>
      </c>
      <c r="D5065" s="29" t="str">
        <f t="shared" si="555"/>
        <v>Kasım</v>
      </c>
      <c r="E5065" s="29">
        <f t="shared" si="556"/>
        <v>4</v>
      </c>
      <c r="F5065" s="29">
        <f t="shared" si="557"/>
        <v>46</v>
      </c>
      <c r="G5065" s="29">
        <f t="shared" si="558"/>
        <v>6</v>
      </c>
      <c r="H5065" s="29" t="str">
        <f t="shared" si="559"/>
        <v>Cumartesi</v>
      </c>
    </row>
    <row r="5066" spans="1:8" ht="10.5" customHeight="1" x14ac:dyDescent="0.25">
      <c r="A5066" s="28">
        <v>47069</v>
      </c>
      <c r="B5066" s="29">
        <f t="shared" si="553"/>
        <v>2028</v>
      </c>
      <c r="C5066" s="29">
        <f t="shared" si="554"/>
        <v>11</v>
      </c>
      <c r="D5066" s="29" t="str">
        <f t="shared" si="555"/>
        <v>Kasım</v>
      </c>
      <c r="E5066" s="29">
        <f t="shared" si="556"/>
        <v>4</v>
      </c>
      <c r="F5066" s="29">
        <f t="shared" si="557"/>
        <v>46</v>
      </c>
      <c r="G5066" s="29">
        <f t="shared" si="558"/>
        <v>7</v>
      </c>
      <c r="H5066" s="29" t="str">
        <f t="shared" si="559"/>
        <v>Pazar</v>
      </c>
    </row>
    <row r="5067" spans="1:8" ht="10.5" customHeight="1" x14ac:dyDescent="0.25">
      <c r="A5067" s="28">
        <v>47070</v>
      </c>
      <c r="B5067" s="29">
        <f t="shared" si="553"/>
        <v>2028</v>
      </c>
      <c r="C5067" s="29">
        <f t="shared" si="554"/>
        <v>11</v>
      </c>
      <c r="D5067" s="29" t="str">
        <f t="shared" si="555"/>
        <v>Kasım</v>
      </c>
      <c r="E5067" s="29">
        <f t="shared" si="556"/>
        <v>4</v>
      </c>
      <c r="F5067" s="29">
        <f t="shared" si="557"/>
        <v>47</v>
      </c>
      <c r="G5067" s="29">
        <f t="shared" si="558"/>
        <v>1</v>
      </c>
      <c r="H5067" s="29" t="str">
        <f t="shared" si="559"/>
        <v>Pazartesi</v>
      </c>
    </row>
    <row r="5068" spans="1:8" ht="10.5" customHeight="1" x14ac:dyDescent="0.25">
      <c r="A5068" s="28">
        <v>47071</v>
      </c>
      <c r="B5068" s="29">
        <f t="shared" si="553"/>
        <v>2028</v>
      </c>
      <c r="C5068" s="29">
        <f t="shared" si="554"/>
        <v>11</v>
      </c>
      <c r="D5068" s="29" t="str">
        <f t="shared" si="555"/>
        <v>Kasım</v>
      </c>
      <c r="E5068" s="29">
        <f t="shared" si="556"/>
        <v>4</v>
      </c>
      <c r="F5068" s="29">
        <f t="shared" si="557"/>
        <v>47</v>
      </c>
      <c r="G5068" s="29">
        <f t="shared" si="558"/>
        <v>2</v>
      </c>
      <c r="H5068" s="29" t="str">
        <f t="shared" si="559"/>
        <v>Salı</v>
      </c>
    </row>
    <row r="5069" spans="1:8" ht="10.5" customHeight="1" x14ac:dyDescent="0.25">
      <c r="A5069" s="28">
        <v>47072</v>
      </c>
      <c r="B5069" s="29">
        <f t="shared" si="553"/>
        <v>2028</v>
      </c>
      <c r="C5069" s="29">
        <f t="shared" si="554"/>
        <v>11</v>
      </c>
      <c r="D5069" s="29" t="str">
        <f t="shared" si="555"/>
        <v>Kasım</v>
      </c>
      <c r="E5069" s="29">
        <f t="shared" si="556"/>
        <v>4</v>
      </c>
      <c r="F5069" s="29">
        <f t="shared" si="557"/>
        <v>47</v>
      </c>
      <c r="G5069" s="29">
        <f t="shared" si="558"/>
        <v>3</v>
      </c>
      <c r="H5069" s="29" t="str">
        <f t="shared" si="559"/>
        <v>Çarşamba</v>
      </c>
    </row>
    <row r="5070" spans="1:8" ht="10.5" customHeight="1" x14ac:dyDescent="0.25">
      <c r="A5070" s="28">
        <v>47073</v>
      </c>
      <c r="B5070" s="29">
        <f t="shared" si="553"/>
        <v>2028</v>
      </c>
      <c r="C5070" s="29">
        <f t="shared" si="554"/>
        <v>11</v>
      </c>
      <c r="D5070" s="29" t="str">
        <f t="shared" si="555"/>
        <v>Kasım</v>
      </c>
      <c r="E5070" s="29">
        <f t="shared" si="556"/>
        <v>4</v>
      </c>
      <c r="F5070" s="29">
        <f t="shared" si="557"/>
        <v>47</v>
      </c>
      <c r="G5070" s="29">
        <f t="shared" si="558"/>
        <v>4</v>
      </c>
      <c r="H5070" s="29" t="str">
        <f t="shared" si="559"/>
        <v>Perşembe</v>
      </c>
    </row>
    <row r="5071" spans="1:8" ht="10.5" customHeight="1" x14ac:dyDescent="0.25">
      <c r="A5071" s="28">
        <v>47074</v>
      </c>
      <c r="B5071" s="29">
        <f t="shared" si="553"/>
        <v>2028</v>
      </c>
      <c r="C5071" s="29">
        <f t="shared" si="554"/>
        <v>11</v>
      </c>
      <c r="D5071" s="29" t="str">
        <f t="shared" si="555"/>
        <v>Kasım</v>
      </c>
      <c r="E5071" s="29">
        <f t="shared" si="556"/>
        <v>4</v>
      </c>
      <c r="F5071" s="29">
        <f t="shared" si="557"/>
        <v>47</v>
      </c>
      <c r="G5071" s="29">
        <f t="shared" si="558"/>
        <v>5</v>
      </c>
      <c r="H5071" s="29" t="str">
        <f t="shared" si="559"/>
        <v>Cuma</v>
      </c>
    </row>
    <row r="5072" spans="1:8" ht="10.5" customHeight="1" x14ac:dyDescent="0.25">
      <c r="A5072" s="28">
        <v>47075</v>
      </c>
      <c r="B5072" s="29">
        <f t="shared" si="553"/>
        <v>2028</v>
      </c>
      <c r="C5072" s="29">
        <f t="shared" si="554"/>
        <v>11</v>
      </c>
      <c r="D5072" s="29" t="str">
        <f t="shared" si="555"/>
        <v>Kasım</v>
      </c>
      <c r="E5072" s="29">
        <f t="shared" si="556"/>
        <v>4</v>
      </c>
      <c r="F5072" s="29">
        <f t="shared" si="557"/>
        <v>47</v>
      </c>
      <c r="G5072" s="29">
        <f t="shared" si="558"/>
        <v>6</v>
      </c>
      <c r="H5072" s="29" t="str">
        <f t="shared" si="559"/>
        <v>Cumartesi</v>
      </c>
    </row>
    <row r="5073" spans="1:8" ht="10.5" customHeight="1" x14ac:dyDescent="0.25">
      <c r="A5073" s="28">
        <v>47076</v>
      </c>
      <c r="B5073" s="29">
        <f t="shared" si="553"/>
        <v>2028</v>
      </c>
      <c r="C5073" s="29">
        <f t="shared" si="554"/>
        <v>11</v>
      </c>
      <c r="D5073" s="29" t="str">
        <f t="shared" si="555"/>
        <v>Kasım</v>
      </c>
      <c r="E5073" s="29">
        <f t="shared" si="556"/>
        <v>4</v>
      </c>
      <c r="F5073" s="29">
        <f t="shared" si="557"/>
        <v>47</v>
      </c>
      <c r="G5073" s="29">
        <f t="shared" si="558"/>
        <v>7</v>
      </c>
      <c r="H5073" s="29" t="str">
        <f t="shared" si="559"/>
        <v>Pazar</v>
      </c>
    </row>
    <row r="5074" spans="1:8" ht="10.5" customHeight="1" x14ac:dyDescent="0.25">
      <c r="A5074" s="28">
        <v>47077</v>
      </c>
      <c r="B5074" s="29">
        <f t="shared" si="553"/>
        <v>2028</v>
      </c>
      <c r="C5074" s="29">
        <f t="shared" si="554"/>
        <v>11</v>
      </c>
      <c r="D5074" s="29" t="str">
        <f t="shared" si="555"/>
        <v>Kasım</v>
      </c>
      <c r="E5074" s="29">
        <f t="shared" si="556"/>
        <v>4</v>
      </c>
      <c r="F5074" s="29">
        <f t="shared" si="557"/>
        <v>48</v>
      </c>
      <c r="G5074" s="29">
        <f t="shared" si="558"/>
        <v>1</v>
      </c>
      <c r="H5074" s="29" t="str">
        <f t="shared" si="559"/>
        <v>Pazartesi</v>
      </c>
    </row>
    <row r="5075" spans="1:8" ht="10.5" customHeight="1" x14ac:dyDescent="0.25">
      <c r="A5075" s="28">
        <v>47078</v>
      </c>
      <c r="B5075" s="29">
        <f t="shared" si="553"/>
        <v>2028</v>
      </c>
      <c r="C5075" s="29">
        <f t="shared" si="554"/>
        <v>11</v>
      </c>
      <c r="D5075" s="29" t="str">
        <f t="shared" si="555"/>
        <v>Kasım</v>
      </c>
      <c r="E5075" s="29">
        <f t="shared" si="556"/>
        <v>4</v>
      </c>
      <c r="F5075" s="29">
        <f t="shared" si="557"/>
        <v>48</v>
      </c>
      <c r="G5075" s="29">
        <f t="shared" si="558"/>
        <v>2</v>
      </c>
      <c r="H5075" s="29" t="str">
        <f t="shared" si="559"/>
        <v>Salı</v>
      </c>
    </row>
    <row r="5076" spans="1:8" ht="10.5" customHeight="1" x14ac:dyDescent="0.25">
      <c r="A5076" s="28">
        <v>47079</v>
      </c>
      <c r="B5076" s="29">
        <f t="shared" si="553"/>
        <v>2028</v>
      </c>
      <c r="C5076" s="29">
        <f t="shared" si="554"/>
        <v>11</v>
      </c>
      <c r="D5076" s="29" t="str">
        <f t="shared" si="555"/>
        <v>Kasım</v>
      </c>
      <c r="E5076" s="29">
        <f t="shared" si="556"/>
        <v>4</v>
      </c>
      <c r="F5076" s="29">
        <f t="shared" si="557"/>
        <v>48</v>
      </c>
      <c r="G5076" s="29">
        <f t="shared" si="558"/>
        <v>3</v>
      </c>
      <c r="H5076" s="29" t="str">
        <f t="shared" si="559"/>
        <v>Çarşamba</v>
      </c>
    </row>
    <row r="5077" spans="1:8" ht="10.5" customHeight="1" x14ac:dyDescent="0.25">
      <c r="A5077" s="28">
        <v>47080</v>
      </c>
      <c r="B5077" s="29">
        <f t="shared" si="553"/>
        <v>2028</v>
      </c>
      <c r="C5077" s="29">
        <f t="shared" si="554"/>
        <v>11</v>
      </c>
      <c r="D5077" s="29" t="str">
        <f t="shared" si="555"/>
        <v>Kasım</v>
      </c>
      <c r="E5077" s="29">
        <f t="shared" si="556"/>
        <v>4</v>
      </c>
      <c r="F5077" s="29">
        <f t="shared" si="557"/>
        <v>48</v>
      </c>
      <c r="G5077" s="29">
        <f t="shared" si="558"/>
        <v>4</v>
      </c>
      <c r="H5077" s="29" t="str">
        <f t="shared" si="559"/>
        <v>Perşembe</v>
      </c>
    </row>
    <row r="5078" spans="1:8" ht="10.5" customHeight="1" x14ac:dyDescent="0.25">
      <c r="A5078" s="28">
        <v>47081</v>
      </c>
      <c r="B5078" s="29">
        <f t="shared" si="553"/>
        <v>2028</v>
      </c>
      <c r="C5078" s="29">
        <f t="shared" si="554"/>
        <v>11</v>
      </c>
      <c r="D5078" s="29" t="str">
        <f t="shared" si="555"/>
        <v>Kasım</v>
      </c>
      <c r="E5078" s="29">
        <f t="shared" si="556"/>
        <v>4</v>
      </c>
      <c r="F5078" s="29">
        <f t="shared" si="557"/>
        <v>48</v>
      </c>
      <c r="G5078" s="29">
        <f t="shared" si="558"/>
        <v>5</v>
      </c>
      <c r="H5078" s="29" t="str">
        <f t="shared" si="559"/>
        <v>Cuma</v>
      </c>
    </row>
    <row r="5079" spans="1:8" ht="10.5" customHeight="1" x14ac:dyDescent="0.25">
      <c r="A5079" s="28">
        <v>47082</v>
      </c>
      <c r="B5079" s="29">
        <f t="shared" si="553"/>
        <v>2028</v>
      </c>
      <c r="C5079" s="29">
        <f t="shared" si="554"/>
        <v>11</v>
      </c>
      <c r="D5079" s="29" t="str">
        <f t="shared" si="555"/>
        <v>Kasım</v>
      </c>
      <c r="E5079" s="29">
        <f t="shared" si="556"/>
        <v>4</v>
      </c>
      <c r="F5079" s="29">
        <f t="shared" si="557"/>
        <v>48</v>
      </c>
      <c r="G5079" s="29">
        <f t="shared" si="558"/>
        <v>6</v>
      </c>
      <c r="H5079" s="29" t="str">
        <f t="shared" si="559"/>
        <v>Cumartesi</v>
      </c>
    </row>
    <row r="5080" spans="1:8" ht="10.5" customHeight="1" x14ac:dyDescent="0.25">
      <c r="A5080" s="28">
        <v>47083</v>
      </c>
      <c r="B5080" s="29">
        <f t="shared" si="553"/>
        <v>2028</v>
      </c>
      <c r="C5080" s="29">
        <f t="shared" si="554"/>
        <v>11</v>
      </c>
      <c r="D5080" s="29" t="str">
        <f t="shared" si="555"/>
        <v>Kasım</v>
      </c>
      <c r="E5080" s="29">
        <f t="shared" si="556"/>
        <v>4</v>
      </c>
      <c r="F5080" s="29">
        <f t="shared" si="557"/>
        <v>48</v>
      </c>
      <c r="G5080" s="29">
        <f t="shared" si="558"/>
        <v>7</v>
      </c>
      <c r="H5080" s="29" t="str">
        <f t="shared" si="559"/>
        <v>Pazar</v>
      </c>
    </row>
    <row r="5081" spans="1:8" ht="10.5" customHeight="1" x14ac:dyDescent="0.25">
      <c r="A5081" s="28">
        <v>47084</v>
      </c>
      <c r="B5081" s="29">
        <f t="shared" si="553"/>
        <v>2028</v>
      </c>
      <c r="C5081" s="29">
        <f t="shared" si="554"/>
        <v>11</v>
      </c>
      <c r="D5081" s="29" t="str">
        <f t="shared" si="555"/>
        <v>Kasım</v>
      </c>
      <c r="E5081" s="29">
        <f t="shared" si="556"/>
        <v>4</v>
      </c>
      <c r="F5081" s="29">
        <f t="shared" si="557"/>
        <v>49</v>
      </c>
      <c r="G5081" s="29">
        <f t="shared" si="558"/>
        <v>1</v>
      </c>
      <c r="H5081" s="29" t="str">
        <f t="shared" si="559"/>
        <v>Pazartesi</v>
      </c>
    </row>
    <row r="5082" spans="1:8" ht="10.5" customHeight="1" x14ac:dyDescent="0.25">
      <c r="A5082" s="28">
        <v>47085</v>
      </c>
      <c r="B5082" s="29">
        <f t="shared" si="553"/>
        <v>2028</v>
      </c>
      <c r="C5082" s="29">
        <f t="shared" si="554"/>
        <v>11</v>
      </c>
      <c r="D5082" s="29" t="str">
        <f t="shared" si="555"/>
        <v>Kasım</v>
      </c>
      <c r="E5082" s="29">
        <f t="shared" si="556"/>
        <v>4</v>
      </c>
      <c r="F5082" s="29">
        <f t="shared" si="557"/>
        <v>49</v>
      </c>
      <c r="G5082" s="29">
        <f t="shared" si="558"/>
        <v>2</v>
      </c>
      <c r="H5082" s="29" t="str">
        <f t="shared" si="559"/>
        <v>Salı</v>
      </c>
    </row>
    <row r="5083" spans="1:8" ht="10.5" customHeight="1" x14ac:dyDescent="0.25">
      <c r="A5083" s="28">
        <v>47086</v>
      </c>
      <c r="B5083" s="29">
        <f t="shared" si="553"/>
        <v>2028</v>
      </c>
      <c r="C5083" s="29">
        <f t="shared" si="554"/>
        <v>11</v>
      </c>
      <c r="D5083" s="29" t="str">
        <f t="shared" si="555"/>
        <v>Kasım</v>
      </c>
      <c r="E5083" s="29">
        <f t="shared" si="556"/>
        <v>4</v>
      </c>
      <c r="F5083" s="29">
        <f t="shared" si="557"/>
        <v>49</v>
      </c>
      <c r="G5083" s="29">
        <f t="shared" si="558"/>
        <v>3</v>
      </c>
      <c r="H5083" s="29" t="str">
        <f t="shared" si="559"/>
        <v>Çarşamba</v>
      </c>
    </row>
    <row r="5084" spans="1:8" ht="10.5" customHeight="1" x14ac:dyDescent="0.25">
      <c r="A5084" s="28">
        <v>47087</v>
      </c>
      <c r="B5084" s="29">
        <f t="shared" si="553"/>
        <v>2028</v>
      </c>
      <c r="C5084" s="29">
        <f t="shared" si="554"/>
        <v>11</v>
      </c>
      <c r="D5084" s="29" t="str">
        <f t="shared" si="555"/>
        <v>Kasım</v>
      </c>
      <c r="E5084" s="29">
        <f t="shared" si="556"/>
        <v>4</v>
      </c>
      <c r="F5084" s="29">
        <f t="shared" si="557"/>
        <v>49</v>
      </c>
      <c r="G5084" s="29">
        <f t="shared" si="558"/>
        <v>4</v>
      </c>
      <c r="H5084" s="29" t="str">
        <f t="shared" si="559"/>
        <v>Perşembe</v>
      </c>
    </row>
    <row r="5085" spans="1:8" ht="10.5" customHeight="1" x14ac:dyDescent="0.25">
      <c r="A5085" s="28">
        <v>47088</v>
      </c>
      <c r="B5085" s="29">
        <f t="shared" si="553"/>
        <v>2028</v>
      </c>
      <c r="C5085" s="29">
        <f t="shared" si="554"/>
        <v>12</v>
      </c>
      <c r="D5085" s="29" t="str">
        <f t="shared" si="555"/>
        <v>Aralık</v>
      </c>
      <c r="E5085" s="29">
        <f t="shared" si="556"/>
        <v>4</v>
      </c>
      <c r="F5085" s="29">
        <f t="shared" si="557"/>
        <v>49</v>
      </c>
      <c r="G5085" s="29">
        <f t="shared" si="558"/>
        <v>5</v>
      </c>
      <c r="H5085" s="29" t="str">
        <f t="shared" si="559"/>
        <v>Cuma</v>
      </c>
    </row>
    <row r="5086" spans="1:8" ht="10.5" customHeight="1" x14ac:dyDescent="0.25">
      <c r="A5086" s="28">
        <v>47089</v>
      </c>
      <c r="B5086" s="29">
        <f t="shared" si="553"/>
        <v>2028</v>
      </c>
      <c r="C5086" s="29">
        <f t="shared" si="554"/>
        <v>12</v>
      </c>
      <c r="D5086" s="29" t="str">
        <f t="shared" si="555"/>
        <v>Aralık</v>
      </c>
      <c r="E5086" s="29">
        <f t="shared" si="556"/>
        <v>4</v>
      </c>
      <c r="F5086" s="29">
        <f t="shared" si="557"/>
        <v>49</v>
      </c>
      <c r="G5086" s="29">
        <f t="shared" si="558"/>
        <v>6</v>
      </c>
      <c r="H5086" s="29" t="str">
        <f t="shared" si="559"/>
        <v>Cumartesi</v>
      </c>
    </row>
    <row r="5087" spans="1:8" ht="10.5" customHeight="1" x14ac:dyDescent="0.25">
      <c r="A5087" s="28">
        <v>47090</v>
      </c>
      <c r="B5087" s="29">
        <f t="shared" si="553"/>
        <v>2028</v>
      </c>
      <c r="C5087" s="29">
        <f t="shared" si="554"/>
        <v>12</v>
      </c>
      <c r="D5087" s="29" t="str">
        <f t="shared" si="555"/>
        <v>Aralık</v>
      </c>
      <c r="E5087" s="29">
        <f t="shared" si="556"/>
        <v>4</v>
      </c>
      <c r="F5087" s="29">
        <f t="shared" si="557"/>
        <v>49</v>
      </c>
      <c r="G5087" s="29">
        <f t="shared" si="558"/>
        <v>7</v>
      </c>
      <c r="H5087" s="29" t="str">
        <f t="shared" si="559"/>
        <v>Pazar</v>
      </c>
    </row>
    <row r="5088" spans="1:8" ht="10.5" customHeight="1" x14ac:dyDescent="0.25">
      <c r="A5088" s="28">
        <v>47091</v>
      </c>
      <c r="B5088" s="29">
        <f t="shared" si="553"/>
        <v>2028</v>
      </c>
      <c r="C5088" s="29">
        <f t="shared" si="554"/>
        <v>12</v>
      </c>
      <c r="D5088" s="29" t="str">
        <f t="shared" si="555"/>
        <v>Aralık</v>
      </c>
      <c r="E5088" s="29">
        <f t="shared" si="556"/>
        <v>4</v>
      </c>
      <c r="F5088" s="29">
        <f t="shared" si="557"/>
        <v>50</v>
      </c>
      <c r="G5088" s="29">
        <f t="shared" si="558"/>
        <v>1</v>
      </c>
      <c r="H5088" s="29" t="str">
        <f t="shared" si="559"/>
        <v>Pazartesi</v>
      </c>
    </row>
    <row r="5089" spans="1:8" ht="10.5" customHeight="1" x14ac:dyDescent="0.25">
      <c r="A5089" s="28">
        <v>47092</v>
      </c>
      <c r="B5089" s="29">
        <f t="shared" si="553"/>
        <v>2028</v>
      </c>
      <c r="C5089" s="29">
        <f t="shared" si="554"/>
        <v>12</v>
      </c>
      <c r="D5089" s="29" t="str">
        <f t="shared" si="555"/>
        <v>Aralık</v>
      </c>
      <c r="E5089" s="29">
        <f t="shared" si="556"/>
        <v>4</v>
      </c>
      <c r="F5089" s="29">
        <f t="shared" si="557"/>
        <v>50</v>
      </c>
      <c r="G5089" s="29">
        <f t="shared" si="558"/>
        <v>2</v>
      </c>
      <c r="H5089" s="29" t="str">
        <f t="shared" si="559"/>
        <v>Salı</v>
      </c>
    </row>
    <row r="5090" spans="1:8" ht="10.5" customHeight="1" x14ac:dyDescent="0.25">
      <c r="A5090" s="28">
        <v>47093</v>
      </c>
      <c r="B5090" s="29">
        <f t="shared" si="553"/>
        <v>2028</v>
      </c>
      <c r="C5090" s="29">
        <f t="shared" si="554"/>
        <v>12</v>
      </c>
      <c r="D5090" s="29" t="str">
        <f t="shared" si="555"/>
        <v>Aralık</v>
      </c>
      <c r="E5090" s="29">
        <f t="shared" si="556"/>
        <v>4</v>
      </c>
      <c r="F5090" s="29">
        <f t="shared" si="557"/>
        <v>50</v>
      </c>
      <c r="G5090" s="29">
        <f t="shared" si="558"/>
        <v>3</v>
      </c>
      <c r="H5090" s="29" t="str">
        <f t="shared" si="559"/>
        <v>Çarşamba</v>
      </c>
    </row>
    <row r="5091" spans="1:8" ht="10.5" customHeight="1" x14ac:dyDescent="0.25">
      <c r="A5091" s="28">
        <v>47094</v>
      </c>
      <c r="B5091" s="29">
        <f t="shared" si="553"/>
        <v>2028</v>
      </c>
      <c r="C5091" s="29">
        <f t="shared" si="554"/>
        <v>12</v>
      </c>
      <c r="D5091" s="29" t="str">
        <f t="shared" si="555"/>
        <v>Aralık</v>
      </c>
      <c r="E5091" s="29">
        <f t="shared" si="556"/>
        <v>4</v>
      </c>
      <c r="F5091" s="29">
        <f t="shared" si="557"/>
        <v>50</v>
      </c>
      <c r="G5091" s="29">
        <f t="shared" si="558"/>
        <v>4</v>
      </c>
      <c r="H5091" s="29" t="str">
        <f t="shared" si="559"/>
        <v>Perşembe</v>
      </c>
    </row>
    <row r="5092" spans="1:8" ht="10.5" customHeight="1" x14ac:dyDescent="0.25">
      <c r="A5092" s="28">
        <v>47095</v>
      </c>
      <c r="B5092" s="29">
        <f t="shared" si="553"/>
        <v>2028</v>
      </c>
      <c r="C5092" s="29">
        <f t="shared" si="554"/>
        <v>12</v>
      </c>
      <c r="D5092" s="29" t="str">
        <f t="shared" si="555"/>
        <v>Aralık</v>
      </c>
      <c r="E5092" s="29">
        <f t="shared" si="556"/>
        <v>4</v>
      </c>
      <c r="F5092" s="29">
        <f t="shared" si="557"/>
        <v>50</v>
      </c>
      <c r="G5092" s="29">
        <f t="shared" si="558"/>
        <v>5</v>
      </c>
      <c r="H5092" s="29" t="str">
        <f t="shared" si="559"/>
        <v>Cuma</v>
      </c>
    </row>
    <row r="5093" spans="1:8" ht="10.5" customHeight="1" x14ac:dyDescent="0.25">
      <c r="A5093" s="28">
        <v>47096</v>
      </c>
      <c r="B5093" s="29">
        <f t="shared" si="553"/>
        <v>2028</v>
      </c>
      <c r="C5093" s="29">
        <f t="shared" si="554"/>
        <v>12</v>
      </c>
      <c r="D5093" s="29" t="str">
        <f t="shared" si="555"/>
        <v>Aralık</v>
      </c>
      <c r="E5093" s="29">
        <f t="shared" si="556"/>
        <v>4</v>
      </c>
      <c r="F5093" s="29">
        <f t="shared" si="557"/>
        <v>50</v>
      </c>
      <c r="G5093" s="29">
        <f t="shared" si="558"/>
        <v>6</v>
      </c>
      <c r="H5093" s="29" t="str">
        <f t="shared" si="559"/>
        <v>Cumartesi</v>
      </c>
    </row>
    <row r="5094" spans="1:8" ht="10.5" customHeight="1" x14ac:dyDescent="0.25">
      <c r="A5094" s="28">
        <v>47097</v>
      </c>
      <c r="B5094" s="29">
        <f t="shared" si="553"/>
        <v>2028</v>
      </c>
      <c r="C5094" s="29">
        <f t="shared" si="554"/>
        <v>12</v>
      </c>
      <c r="D5094" s="29" t="str">
        <f t="shared" si="555"/>
        <v>Aralık</v>
      </c>
      <c r="E5094" s="29">
        <f t="shared" si="556"/>
        <v>4</v>
      </c>
      <c r="F5094" s="29">
        <f t="shared" si="557"/>
        <v>50</v>
      </c>
      <c r="G5094" s="29">
        <f t="shared" si="558"/>
        <v>7</v>
      </c>
      <c r="H5094" s="29" t="str">
        <f t="shared" si="559"/>
        <v>Pazar</v>
      </c>
    </row>
    <row r="5095" spans="1:8" ht="10.5" customHeight="1" x14ac:dyDescent="0.25">
      <c r="A5095" s="28">
        <v>47098</v>
      </c>
      <c r="B5095" s="29">
        <f t="shared" si="553"/>
        <v>2028</v>
      </c>
      <c r="C5095" s="29">
        <f t="shared" si="554"/>
        <v>12</v>
      </c>
      <c r="D5095" s="29" t="str">
        <f t="shared" si="555"/>
        <v>Aralık</v>
      </c>
      <c r="E5095" s="29">
        <f t="shared" si="556"/>
        <v>4</v>
      </c>
      <c r="F5095" s="29">
        <f t="shared" si="557"/>
        <v>51</v>
      </c>
      <c r="G5095" s="29">
        <f t="shared" si="558"/>
        <v>1</v>
      </c>
      <c r="H5095" s="29" t="str">
        <f t="shared" si="559"/>
        <v>Pazartesi</v>
      </c>
    </row>
    <row r="5096" spans="1:8" ht="10.5" customHeight="1" x14ac:dyDescent="0.25">
      <c r="A5096" s="28">
        <v>47099</v>
      </c>
      <c r="B5096" s="29">
        <f t="shared" si="553"/>
        <v>2028</v>
      </c>
      <c r="C5096" s="29">
        <f t="shared" si="554"/>
        <v>12</v>
      </c>
      <c r="D5096" s="29" t="str">
        <f t="shared" si="555"/>
        <v>Aralık</v>
      </c>
      <c r="E5096" s="29">
        <f t="shared" si="556"/>
        <v>4</v>
      </c>
      <c r="F5096" s="29">
        <f t="shared" si="557"/>
        <v>51</v>
      </c>
      <c r="G5096" s="29">
        <f t="shared" si="558"/>
        <v>2</v>
      </c>
      <c r="H5096" s="29" t="str">
        <f t="shared" si="559"/>
        <v>Salı</v>
      </c>
    </row>
    <row r="5097" spans="1:8" ht="10.5" customHeight="1" x14ac:dyDescent="0.25">
      <c r="A5097" s="28">
        <v>47100</v>
      </c>
      <c r="B5097" s="29">
        <f t="shared" si="553"/>
        <v>2028</v>
      </c>
      <c r="C5097" s="29">
        <f t="shared" si="554"/>
        <v>12</v>
      </c>
      <c r="D5097" s="29" t="str">
        <f t="shared" si="555"/>
        <v>Aralık</v>
      </c>
      <c r="E5097" s="29">
        <f t="shared" si="556"/>
        <v>4</v>
      </c>
      <c r="F5097" s="29">
        <f t="shared" si="557"/>
        <v>51</v>
      </c>
      <c r="G5097" s="29">
        <f t="shared" si="558"/>
        <v>3</v>
      </c>
      <c r="H5097" s="29" t="str">
        <f t="shared" si="559"/>
        <v>Çarşamba</v>
      </c>
    </row>
    <row r="5098" spans="1:8" ht="10.5" customHeight="1" x14ac:dyDescent="0.25">
      <c r="A5098" s="28">
        <v>47101</v>
      </c>
      <c r="B5098" s="29">
        <f t="shared" si="553"/>
        <v>2028</v>
      </c>
      <c r="C5098" s="29">
        <f t="shared" si="554"/>
        <v>12</v>
      </c>
      <c r="D5098" s="29" t="str">
        <f t="shared" si="555"/>
        <v>Aralık</v>
      </c>
      <c r="E5098" s="29">
        <f t="shared" si="556"/>
        <v>4</v>
      </c>
      <c r="F5098" s="29">
        <f t="shared" si="557"/>
        <v>51</v>
      </c>
      <c r="G5098" s="29">
        <f t="shared" si="558"/>
        <v>4</v>
      </c>
      <c r="H5098" s="29" t="str">
        <f t="shared" si="559"/>
        <v>Perşembe</v>
      </c>
    </row>
    <row r="5099" spans="1:8" ht="10.5" customHeight="1" x14ac:dyDescent="0.25">
      <c r="A5099" s="28">
        <v>47102</v>
      </c>
      <c r="B5099" s="29">
        <f t="shared" si="553"/>
        <v>2028</v>
      </c>
      <c r="C5099" s="29">
        <f t="shared" si="554"/>
        <v>12</v>
      </c>
      <c r="D5099" s="29" t="str">
        <f t="shared" si="555"/>
        <v>Aralık</v>
      </c>
      <c r="E5099" s="29">
        <f t="shared" si="556"/>
        <v>4</v>
      </c>
      <c r="F5099" s="29">
        <f t="shared" si="557"/>
        <v>51</v>
      </c>
      <c r="G5099" s="29">
        <f t="shared" si="558"/>
        <v>5</v>
      </c>
      <c r="H5099" s="29" t="str">
        <f t="shared" si="559"/>
        <v>Cuma</v>
      </c>
    </row>
    <row r="5100" spans="1:8" ht="10.5" customHeight="1" x14ac:dyDescent="0.25">
      <c r="A5100" s="28">
        <v>47103</v>
      </c>
      <c r="B5100" s="29">
        <f t="shared" si="553"/>
        <v>2028</v>
      </c>
      <c r="C5100" s="29">
        <f t="shared" si="554"/>
        <v>12</v>
      </c>
      <c r="D5100" s="29" t="str">
        <f t="shared" si="555"/>
        <v>Aralık</v>
      </c>
      <c r="E5100" s="29">
        <f t="shared" si="556"/>
        <v>4</v>
      </c>
      <c r="F5100" s="29">
        <f t="shared" si="557"/>
        <v>51</v>
      </c>
      <c r="G5100" s="29">
        <f t="shared" si="558"/>
        <v>6</v>
      </c>
      <c r="H5100" s="29" t="str">
        <f t="shared" si="559"/>
        <v>Cumartesi</v>
      </c>
    </row>
    <row r="5101" spans="1:8" ht="10.5" customHeight="1" x14ac:dyDescent="0.25">
      <c r="A5101" s="28">
        <v>47104</v>
      </c>
      <c r="B5101" s="29">
        <f t="shared" si="553"/>
        <v>2028</v>
      </c>
      <c r="C5101" s="29">
        <f t="shared" si="554"/>
        <v>12</v>
      </c>
      <c r="D5101" s="29" t="str">
        <f t="shared" si="555"/>
        <v>Aralık</v>
      </c>
      <c r="E5101" s="29">
        <f t="shared" si="556"/>
        <v>4</v>
      </c>
      <c r="F5101" s="29">
        <f t="shared" si="557"/>
        <v>51</v>
      </c>
      <c r="G5101" s="29">
        <f t="shared" si="558"/>
        <v>7</v>
      </c>
      <c r="H5101" s="29" t="str">
        <f t="shared" si="559"/>
        <v>Pazar</v>
      </c>
    </row>
    <row r="5102" spans="1:8" ht="10.5" customHeight="1" x14ac:dyDescent="0.25">
      <c r="A5102" s="28">
        <v>47105</v>
      </c>
      <c r="B5102" s="29">
        <f t="shared" si="553"/>
        <v>2028</v>
      </c>
      <c r="C5102" s="29">
        <f t="shared" si="554"/>
        <v>12</v>
      </c>
      <c r="D5102" s="29" t="str">
        <f t="shared" si="555"/>
        <v>Aralık</v>
      </c>
      <c r="E5102" s="29">
        <f t="shared" si="556"/>
        <v>4</v>
      </c>
      <c r="F5102" s="29">
        <f t="shared" si="557"/>
        <v>52</v>
      </c>
      <c r="G5102" s="29">
        <f t="shared" si="558"/>
        <v>1</v>
      </c>
      <c r="H5102" s="29" t="str">
        <f t="shared" si="559"/>
        <v>Pazartesi</v>
      </c>
    </row>
    <row r="5103" spans="1:8" ht="10.5" customHeight="1" x14ac:dyDescent="0.25">
      <c r="A5103" s="28">
        <v>47106</v>
      </c>
      <c r="B5103" s="29">
        <f t="shared" si="553"/>
        <v>2028</v>
      </c>
      <c r="C5103" s="29">
        <f t="shared" si="554"/>
        <v>12</v>
      </c>
      <c r="D5103" s="29" t="str">
        <f t="shared" si="555"/>
        <v>Aralık</v>
      </c>
      <c r="E5103" s="29">
        <f t="shared" si="556"/>
        <v>4</v>
      </c>
      <c r="F5103" s="29">
        <f t="shared" si="557"/>
        <v>52</v>
      </c>
      <c r="G5103" s="29">
        <f t="shared" si="558"/>
        <v>2</v>
      </c>
      <c r="H5103" s="29" t="str">
        <f t="shared" si="559"/>
        <v>Salı</v>
      </c>
    </row>
    <row r="5104" spans="1:8" ht="10.5" customHeight="1" x14ac:dyDescent="0.25">
      <c r="A5104" s="28">
        <v>47107</v>
      </c>
      <c r="B5104" s="29">
        <f t="shared" si="553"/>
        <v>2028</v>
      </c>
      <c r="C5104" s="29">
        <f t="shared" si="554"/>
        <v>12</v>
      </c>
      <c r="D5104" s="29" t="str">
        <f t="shared" si="555"/>
        <v>Aralık</v>
      </c>
      <c r="E5104" s="29">
        <f t="shared" si="556"/>
        <v>4</v>
      </c>
      <c r="F5104" s="29">
        <f t="shared" si="557"/>
        <v>52</v>
      </c>
      <c r="G5104" s="29">
        <f t="shared" si="558"/>
        <v>3</v>
      </c>
      <c r="H5104" s="29" t="str">
        <f t="shared" si="559"/>
        <v>Çarşamba</v>
      </c>
    </row>
    <row r="5105" spans="1:8" ht="10.5" customHeight="1" x14ac:dyDescent="0.25">
      <c r="A5105" s="28">
        <v>47108</v>
      </c>
      <c r="B5105" s="29">
        <f t="shared" si="553"/>
        <v>2028</v>
      </c>
      <c r="C5105" s="29">
        <f t="shared" si="554"/>
        <v>12</v>
      </c>
      <c r="D5105" s="29" t="str">
        <f t="shared" si="555"/>
        <v>Aralık</v>
      </c>
      <c r="E5105" s="29">
        <f t="shared" si="556"/>
        <v>4</v>
      </c>
      <c r="F5105" s="29">
        <f t="shared" si="557"/>
        <v>52</v>
      </c>
      <c r="G5105" s="29">
        <f t="shared" si="558"/>
        <v>4</v>
      </c>
      <c r="H5105" s="29" t="str">
        <f t="shared" si="559"/>
        <v>Perşembe</v>
      </c>
    </row>
    <row r="5106" spans="1:8" ht="10.5" customHeight="1" x14ac:dyDescent="0.25">
      <c r="A5106" s="28">
        <v>47109</v>
      </c>
      <c r="B5106" s="29">
        <f t="shared" si="553"/>
        <v>2028</v>
      </c>
      <c r="C5106" s="29">
        <f t="shared" si="554"/>
        <v>12</v>
      </c>
      <c r="D5106" s="29" t="str">
        <f t="shared" si="555"/>
        <v>Aralık</v>
      </c>
      <c r="E5106" s="29">
        <f t="shared" si="556"/>
        <v>4</v>
      </c>
      <c r="F5106" s="29">
        <f t="shared" si="557"/>
        <v>52</v>
      </c>
      <c r="G5106" s="29">
        <f t="shared" si="558"/>
        <v>5</v>
      </c>
      <c r="H5106" s="29" t="str">
        <f t="shared" si="559"/>
        <v>Cuma</v>
      </c>
    </row>
    <row r="5107" spans="1:8" ht="10.5" customHeight="1" x14ac:dyDescent="0.25">
      <c r="A5107" s="28">
        <v>47110</v>
      </c>
      <c r="B5107" s="29">
        <f t="shared" si="553"/>
        <v>2028</v>
      </c>
      <c r="C5107" s="29">
        <f t="shared" si="554"/>
        <v>12</v>
      </c>
      <c r="D5107" s="29" t="str">
        <f t="shared" si="555"/>
        <v>Aralık</v>
      </c>
      <c r="E5107" s="29">
        <f t="shared" si="556"/>
        <v>4</v>
      </c>
      <c r="F5107" s="29">
        <f t="shared" si="557"/>
        <v>52</v>
      </c>
      <c r="G5107" s="29">
        <f t="shared" si="558"/>
        <v>6</v>
      </c>
      <c r="H5107" s="29" t="str">
        <f t="shared" si="559"/>
        <v>Cumartesi</v>
      </c>
    </row>
    <row r="5108" spans="1:8" ht="10.5" customHeight="1" x14ac:dyDescent="0.25">
      <c r="A5108" s="28">
        <v>47111</v>
      </c>
      <c r="B5108" s="29">
        <f t="shared" si="553"/>
        <v>2028</v>
      </c>
      <c r="C5108" s="29">
        <f t="shared" si="554"/>
        <v>12</v>
      </c>
      <c r="D5108" s="29" t="str">
        <f t="shared" si="555"/>
        <v>Aralık</v>
      </c>
      <c r="E5108" s="29">
        <f t="shared" si="556"/>
        <v>4</v>
      </c>
      <c r="F5108" s="29">
        <f t="shared" si="557"/>
        <v>52</v>
      </c>
      <c r="G5108" s="29">
        <f t="shared" si="558"/>
        <v>7</v>
      </c>
      <c r="H5108" s="29" t="str">
        <f t="shared" si="559"/>
        <v>Pazar</v>
      </c>
    </row>
    <row r="5109" spans="1:8" ht="10.5" customHeight="1" x14ac:dyDescent="0.25">
      <c r="A5109" s="28">
        <v>47112</v>
      </c>
      <c r="B5109" s="29">
        <f t="shared" si="553"/>
        <v>2028</v>
      </c>
      <c r="C5109" s="29">
        <f t="shared" si="554"/>
        <v>12</v>
      </c>
      <c r="D5109" s="29" t="str">
        <f t="shared" si="555"/>
        <v>Aralık</v>
      </c>
      <c r="E5109" s="29">
        <f t="shared" si="556"/>
        <v>4</v>
      </c>
      <c r="F5109" s="29">
        <f t="shared" si="557"/>
        <v>53</v>
      </c>
      <c r="G5109" s="29">
        <f t="shared" si="558"/>
        <v>1</v>
      </c>
      <c r="H5109" s="29" t="str">
        <f t="shared" si="559"/>
        <v>Pazartesi</v>
      </c>
    </row>
    <row r="5110" spans="1:8" ht="10.5" customHeight="1" x14ac:dyDescent="0.25">
      <c r="A5110" s="28">
        <v>47113</v>
      </c>
      <c r="B5110" s="29">
        <f t="shared" si="553"/>
        <v>2028</v>
      </c>
      <c r="C5110" s="29">
        <f t="shared" si="554"/>
        <v>12</v>
      </c>
      <c r="D5110" s="29" t="str">
        <f t="shared" si="555"/>
        <v>Aralık</v>
      </c>
      <c r="E5110" s="29">
        <f t="shared" si="556"/>
        <v>4</v>
      </c>
      <c r="F5110" s="29">
        <f t="shared" si="557"/>
        <v>53</v>
      </c>
      <c r="G5110" s="29">
        <f t="shared" si="558"/>
        <v>2</v>
      </c>
      <c r="H5110" s="29" t="str">
        <f t="shared" si="559"/>
        <v>Salı</v>
      </c>
    </row>
    <row r="5111" spans="1:8" ht="10.5" customHeight="1" x14ac:dyDescent="0.25">
      <c r="A5111" s="28">
        <v>47114</v>
      </c>
      <c r="B5111" s="29">
        <f t="shared" si="553"/>
        <v>2028</v>
      </c>
      <c r="C5111" s="29">
        <f t="shared" si="554"/>
        <v>12</v>
      </c>
      <c r="D5111" s="29" t="str">
        <f t="shared" si="555"/>
        <v>Aralık</v>
      </c>
      <c r="E5111" s="29">
        <f t="shared" si="556"/>
        <v>4</v>
      </c>
      <c r="F5111" s="29">
        <f t="shared" si="557"/>
        <v>53</v>
      </c>
      <c r="G5111" s="29">
        <f t="shared" si="558"/>
        <v>3</v>
      </c>
      <c r="H5111" s="29" t="str">
        <f t="shared" si="559"/>
        <v>Çarşamba</v>
      </c>
    </row>
    <row r="5112" spans="1:8" ht="10.5" customHeight="1" x14ac:dyDescent="0.25">
      <c r="A5112" s="28">
        <v>47115</v>
      </c>
      <c r="B5112" s="29">
        <f t="shared" si="553"/>
        <v>2028</v>
      </c>
      <c r="C5112" s="29">
        <f t="shared" si="554"/>
        <v>12</v>
      </c>
      <c r="D5112" s="29" t="str">
        <f t="shared" si="555"/>
        <v>Aralık</v>
      </c>
      <c r="E5112" s="29">
        <f t="shared" si="556"/>
        <v>4</v>
      </c>
      <c r="F5112" s="29">
        <f t="shared" si="557"/>
        <v>53</v>
      </c>
      <c r="G5112" s="29">
        <f t="shared" si="558"/>
        <v>4</v>
      </c>
      <c r="H5112" s="29" t="str">
        <f t="shared" si="559"/>
        <v>Perşembe</v>
      </c>
    </row>
    <row r="5113" spans="1:8" ht="10.5" customHeight="1" x14ac:dyDescent="0.25">
      <c r="A5113" s="28">
        <v>47116</v>
      </c>
      <c r="B5113" s="29">
        <f t="shared" si="553"/>
        <v>2028</v>
      </c>
      <c r="C5113" s="29">
        <f t="shared" si="554"/>
        <v>12</v>
      </c>
      <c r="D5113" s="29" t="str">
        <f t="shared" si="555"/>
        <v>Aralık</v>
      </c>
      <c r="E5113" s="29">
        <f t="shared" si="556"/>
        <v>4</v>
      </c>
      <c r="F5113" s="29">
        <f t="shared" si="557"/>
        <v>53</v>
      </c>
      <c r="G5113" s="29">
        <f t="shared" si="558"/>
        <v>5</v>
      </c>
      <c r="H5113" s="29" t="str">
        <f t="shared" si="559"/>
        <v>Cuma</v>
      </c>
    </row>
    <row r="5114" spans="1:8" ht="10.5" customHeight="1" x14ac:dyDescent="0.25">
      <c r="A5114" s="28">
        <v>47117</v>
      </c>
      <c r="B5114" s="29">
        <f t="shared" si="553"/>
        <v>2028</v>
      </c>
      <c r="C5114" s="29">
        <f t="shared" si="554"/>
        <v>12</v>
      </c>
      <c r="D5114" s="29" t="str">
        <f t="shared" si="555"/>
        <v>Aralık</v>
      </c>
      <c r="E5114" s="29">
        <f t="shared" si="556"/>
        <v>4</v>
      </c>
      <c r="F5114" s="29">
        <f t="shared" si="557"/>
        <v>53</v>
      </c>
      <c r="G5114" s="29">
        <f t="shared" si="558"/>
        <v>6</v>
      </c>
      <c r="H5114" s="29" t="str">
        <f t="shared" si="559"/>
        <v>Cumartesi</v>
      </c>
    </row>
    <row r="5115" spans="1:8" ht="10.5" customHeight="1" x14ac:dyDescent="0.25">
      <c r="A5115" s="28">
        <v>47118</v>
      </c>
      <c r="B5115" s="29">
        <f t="shared" si="553"/>
        <v>2028</v>
      </c>
      <c r="C5115" s="29">
        <f t="shared" si="554"/>
        <v>12</v>
      </c>
      <c r="D5115" s="29" t="str">
        <f t="shared" si="555"/>
        <v>Aralık</v>
      </c>
      <c r="E5115" s="29">
        <f t="shared" si="556"/>
        <v>4</v>
      </c>
      <c r="F5115" s="29">
        <f t="shared" si="557"/>
        <v>53</v>
      </c>
      <c r="G5115" s="29">
        <f t="shared" si="558"/>
        <v>7</v>
      </c>
      <c r="H5115" s="29" t="str">
        <f t="shared" si="559"/>
        <v>Pazar</v>
      </c>
    </row>
    <row r="5116" spans="1:8" ht="10.5" customHeight="1" x14ac:dyDescent="0.25">
      <c r="A5116" s="28">
        <v>47119</v>
      </c>
      <c r="B5116" s="29">
        <f t="shared" si="553"/>
        <v>2029</v>
      </c>
      <c r="C5116" s="29">
        <f t="shared" si="554"/>
        <v>1</v>
      </c>
      <c r="D5116" s="29" t="str">
        <f t="shared" si="555"/>
        <v>Ocak</v>
      </c>
      <c r="E5116" s="29">
        <f t="shared" si="556"/>
        <v>1</v>
      </c>
      <c r="F5116" s="29">
        <f t="shared" si="557"/>
        <v>1</v>
      </c>
      <c r="G5116" s="29">
        <f t="shared" si="558"/>
        <v>1</v>
      </c>
      <c r="H5116" s="29" t="str">
        <f t="shared" si="559"/>
        <v>Pazartesi</v>
      </c>
    </row>
    <row r="5117" spans="1:8" ht="10.5" customHeight="1" x14ac:dyDescent="0.25">
      <c r="A5117" s="28">
        <v>47120</v>
      </c>
      <c r="B5117" s="29">
        <f t="shared" si="553"/>
        <v>2029</v>
      </c>
      <c r="C5117" s="29">
        <f t="shared" si="554"/>
        <v>1</v>
      </c>
      <c r="D5117" s="29" t="str">
        <f t="shared" si="555"/>
        <v>Ocak</v>
      </c>
      <c r="E5117" s="29">
        <f t="shared" si="556"/>
        <v>1</v>
      </c>
      <c r="F5117" s="29">
        <f t="shared" si="557"/>
        <v>1</v>
      </c>
      <c r="G5117" s="29">
        <f t="shared" si="558"/>
        <v>2</v>
      </c>
      <c r="H5117" s="29" t="str">
        <f t="shared" si="559"/>
        <v>Salı</v>
      </c>
    </row>
    <row r="5118" spans="1:8" ht="10.5" customHeight="1" x14ac:dyDescent="0.25">
      <c r="A5118" s="28">
        <v>47121</v>
      </c>
      <c r="B5118" s="29">
        <f t="shared" si="553"/>
        <v>2029</v>
      </c>
      <c r="C5118" s="29">
        <f t="shared" si="554"/>
        <v>1</v>
      </c>
      <c r="D5118" s="29" t="str">
        <f t="shared" si="555"/>
        <v>Ocak</v>
      </c>
      <c r="E5118" s="29">
        <f t="shared" si="556"/>
        <v>1</v>
      </c>
      <c r="F5118" s="29">
        <f t="shared" si="557"/>
        <v>1</v>
      </c>
      <c r="G5118" s="29">
        <f t="shared" si="558"/>
        <v>3</v>
      </c>
      <c r="H5118" s="29" t="str">
        <f t="shared" si="559"/>
        <v>Çarşamba</v>
      </c>
    </row>
    <row r="5119" spans="1:8" ht="10.5" customHeight="1" x14ac:dyDescent="0.25">
      <c r="A5119" s="28">
        <v>47122</v>
      </c>
      <c r="B5119" s="29">
        <f t="shared" si="553"/>
        <v>2029</v>
      </c>
      <c r="C5119" s="29">
        <f t="shared" si="554"/>
        <v>1</v>
      </c>
      <c r="D5119" s="29" t="str">
        <f t="shared" si="555"/>
        <v>Ocak</v>
      </c>
      <c r="E5119" s="29">
        <f t="shared" si="556"/>
        <v>1</v>
      </c>
      <c r="F5119" s="29">
        <f t="shared" si="557"/>
        <v>1</v>
      </c>
      <c r="G5119" s="29">
        <f t="shared" si="558"/>
        <v>4</v>
      </c>
      <c r="H5119" s="29" t="str">
        <f t="shared" si="559"/>
        <v>Perşembe</v>
      </c>
    </row>
    <row r="5120" spans="1:8" ht="10.5" customHeight="1" x14ac:dyDescent="0.25">
      <c r="A5120" s="28">
        <v>47123</v>
      </c>
      <c r="B5120" s="29">
        <f t="shared" si="553"/>
        <v>2029</v>
      </c>
      <c r="C5120" s="29">
        <f t="shared" si="554"/>
        <v>1</v>
      </c>
      <c r="D5120" s="29" t="str">
        <f t="shared" si="555"/>
        <v>Ocak</v>
      </c>
      <c r="E5120" s="29">
        <f t="shared" si="556"/>
        <v>1</v>
      </c>
      <c r="F5120" s="29">
        <f t="shared" si="557"/>
        <v>1</v>
      </c>
      <c r="G5120" s="29">
        <f t="shared" si="558"/>
        <v>5</v>
      </c>
      <c r="H5120" s="29" t="str">
        <f t="shared" si="559"/>
        <v>Cuma</v>
      </c>
    </row>
    <row r="5121" spans="1:8" ht="10.5" customHeight="1" x14ac:dyDescent="0.25">
      <c r="A5121" s="28">
        <v>47124</v>
      </c>
      <c r="B5121" s="29">
        <f t="shared" si="553"/>
        <v>2029</v>
      </c>
      <c r="C5121" s="29">
        <f t="shared" si="554"/>
        <v>1</v>
      </c>
      <c r="D5121" s="29" t="str">
        <f t="shared" si="555"/>
        <v>Ocak</v>
      </c>
      <c r="E5121" s="29">
        <f t="shared" si="556"/>
        <v>1</v>
      </c>
      <c r="F5121" s="29">
        <f t="shared" si="557"/>
        <v>1</v>
      </c>
      <c r="G5121" s="29">
        <f t="shared" si="558"/>
        <v>6</v>
      </c>
      <c r="H5121" s="29" t="str">
        <f t="shared" si="559"/>
        <v>Cumartesi</v>
      </c>
    </row>
    <row r="5122" spans="1:8" ht="10.5" customHeight="1" x14ac:dyDescent="0.25">
      <c r="A5122" s="28">
        <v>47125</v>
      </c>
      <c r="B5122" s="29">
        <f t="shared" ref="B5122:B5185" si="560">IF(A5122="","",YEAR(A5122))</f>
        <v>2029</v>
      </c>
      <c r="C5122" s="29">
        <f t="shared" ref="C5122:C5185" si="561">IF(A5122="","",MONTH(A5122))</f>
        <v>1</v>
      </c>
      <c r="D5122" s="29" t="str">
        <f t="shared" ref="D5122:D5185" si="562">IF(A5122="","",CHOOSE(MONTH(A5122),"Ocak","Şubat","Mart","Nisan","Mayıs","Haziran","Temmuz","Ağustos","Eylül","Ekim","Kasım","Aralık"))</f>
        <v>Ocak</v>
      </c>
      <c r="E5122" s="29">
        <f t="shared" ref="E5122:E5185" si="563">IF(A5122="","",ROUNDUP(MONTH(A5122)/3,0))</f>
        <v>1</v>
      </c>
      <c r="F5122" s="29">
        <f t="shared" ref="F5122:F5185" si="564">IF(A5122="","",WEEKNUM(A5122,2))</f>
        <v>1</v>
      </c>
      <c r="G5122" s="29">
        <f t="shared" ref="G5122:G5185" si="565">IF(A5122="","",WEEKDAY(A5122,2))</f>
        <v>7</v>
      </c>
      <c r="H5122" s="29" t="str">
        <f t="shared" ref="H5122:H5185" si="566">IF(A5122="","",CHOOSE(WEEKDAY(A5122,2),"Pazartesi","Salı","Çarşamba","Perşembe","Cuma","Cumartesi","Pazar"))</f>
        <v>Pazar</v>
      </c>
    </row>
    <row r="5123" spans="1:8" ht="10.5" customHeight="1" x14ac:dyDescent="0.25">
      <c r="A5123" s="28">
        <v>47126</v>
      </c>
      <c r="B5123" s="29">
        <f t="shared" si="560"/>
        <v>2029</v>
      </c>
      <c r="C5123" s="29">
        <f t="shared" si="561"/>
        <v>1</v>
      </c>
      <c r="D5123" s="29" t="str">
        <f t="shared" si="562"/>
        <v>Ocak</v>
      </c>
      <c r="E5123" s="29">
        <f t="shared" si="563"/>
        <v>1</v>
      </c>
      <c r="F5123" s="29">
        <f t="shared" si="564"/>
        <v>2</v>
      </c>
      <c r="G5123" s="29">
        <f t="shared" si="565"/>
        <v>1</v>
      </c>
      <c r="H5123" s="29" t="str">
        <f t="shared" si="566"/>
        <v>Pazartesi</v>
      </c>
    </row>
    <row r="5124" spans="1:8" ht="10.5" customHeight="1" x14ac:dyDescent="0.25">
      <c r="A5124" s="28">
        <v>47127</v>
      </c>
      <c r="B5124" s="29">
        <f t="shared" si="560"/>
        <v>2029</v>
      </c>
      <c r="C5124" s="29">
        <f t="shared" si="561"/>
        <v>1</v>
      </c>
      <c r="D5124" s="29" t="str">
        <f t="shared" si="562"/>
        <v>Ocak</v>
      </c>
      <c r="E5124" s="29">
        <f t="shared" si="563"/>
        <v>1</v>
      </c>
      <c r="F5124" s="29">
        <f t="shared" si="564"/>
        <v>2</v>
      </c>
      <c r="G5124" s="29">
        <f t="shared" si="565"/>
        <v>2</v>
      </c>
      <c r="H5124" s="29" t="str">
        <f t="shared" si="566"/>
        <v>Salı</v>
      </c>
    </row>
    <row r="5125" spans="1:8" ht="10.5" customHeight="1" x14ac:dyDescent="0.25">
      <c r="A5125" s="28">
        <v>47128</v>
      </c>
      <c r="B5125" s="29">
        <f t="shared" si="560"/>
        <v>2029</v>
      </c>
      <c r="C5125" s="29">
        <f t="shared" si="561"/>
        <v>1</v>
      </c>
      <c r="D5125" s="29" t="str">
        <f t="shared" si="562"/>
        <v>Ocak</v>
      </c>
      <c r="E5125" s="29">
        <f t="shared" si="563"/>
        <v>1</v>
      </c>
      <c r="F5125" s="29">
        <f t="shared" si="564"/>
        <v>2</v>
      </c>
      <c r="G5125" s="29">
        <f t="shared" si="565"/>
        <v>3</v>
      </c>
      <c r="H5125" s="29" t="str">
        <f t="shared" si="566"/>
        <v>Çarşamba</v>
      </c>
    </row>
    <row r="5126" spans="1:8" ht="10.5" customHeight="1" x14ac:dyDescent="0.25">
      <c r="A5126" s="28">
        <v>47129</v>
      </c>
      <c r="B5126" s="29">
        <f t="shared" si="560"/>
        <v>2029</v>
      </c>
      <c r="C5126" s="29">
        <f t="shared" si="561"/>
        <v>1</v>
      </c>
      <c r="D5126" s="29" t="str">
        <f t="shared" si="562"/>
        <v>Ocak</v>
      </c>
      <c r="E5126" s="29">
        <f t="shared" si="563"/>
        <v>1</v>
      </c>
      <c r="F5126" s="29">
        <f t="shared" si="564"/>
        <v>2</v>
      </c>
      <c r="G5126" s="29">
        <f t="shared" si="565"/>
        <v>4</v>
      </c>
      <c r="H5126" s="29" t="str">
        <f t="shared" si="566"/>
        <v>Perşembe</v>
      </c>
    </row>
    <row r="5127" spans="1:8" ht="10.5" customHeight="1" x14ac:dyDescent="0.25">
      <c r="A5127" s="28">
        <v>47130</v>
      </c>
      <c r="B5127" s="29">
        <f t="shared" si="560"/>
        <v>2029</v>
      </c>
      <c r="C5127" s="29">
        <f t="shared" si="561"/>
        <v>1</v>
      </c>
      <c r="D5127" s="29" t="str">
        <f t="shared" si="562"/>
        <v>Ocak</v>
      </c>
      <c r="E5127" s="29">
        <f t="shared" si="563"/>
        <v>1</v>
      </c>
      <c r="F5127" s="29">
        <f t="shared" si="564"/>
        <v>2</v>
      </c>
      <c r="G5127" s="29">
        <f t="shared" si="565"/>
        <v>5</v>
      </c>
      <c r="H5127" s="29" t="str">
        <f t="shared" si="566"/>
        <v>Cuma</v>
      </c>
    </row>
    <row r="5128" spans="1:8" ht="10.5" customHeight="1" x14ac:dyDescent="0.25">
      <c r="A5128" s="28">
        <v>47131</v>
      </c>
      <c r="B5128" s="29">
        <f t="shared" si="560"/>
        <v>2029</v>
      </c>
      <c r="C5128" s="29">
        <f t="shared" si="561"/>
        <v>1</v>
      </c>
      <c r="D5128" s="29" t="str">
        <f t="shared" si="562"/>
        <v>Ocak</v>
      </c>
      <c r="E5128" s="29">
        <f t="shared" si="563"/>
        <v>1</v>
      </c>
      <c r="F5128" s="29">
        <f t="shared" si="564"/>
        <v>2</v>
      </c>
      <c r="G5128" s="29">
        <f t="shared" si="565"/>
        <v>6</v>
      </c>
      <c r="H5128" s="29" t="str">
        <f t="shared" si="566"/>
        <v>Cumartesi</v>
      </c>
    </row>
    <row r="5129" spans="1:8" ht="10.5" customHeight="1" x14ac:dyDescent="0.25">
      <c r="A5129" s="28">
        <v>47132</v>
      </c>
      <c r="B5129" s="29">
        <f t="shared" si="560"/>
        <v>2029</v>
      </c>
      <c r="C5129" s="29">
        <f t="shared" si="561"/>
        <v>1</v>
      </c>
      <c r="D5129" s="29" t="str">
        <f t="shared" si="562"/>
        <v>Ocak</v>
      </c>
      <c r="E5129" s="29">
        <f t="shared" si="563"/>
        <v>1</v>
      </c>
      <c r="F5129" s="29">
        <f t="shared" si="564"/>
        <v>2</v>
      </c>
      <c r="G5129" s="29">
        <f t="shared" si="565"/>
        <v>7</v>
      </c>
      <c r="H5129" s="29" t="str">
        <f t="shared" si="566"/>
        <v>Pazar</v>
      </c>
    </row>
    <row r="5130" spans="1:8" ht="10.5" customHeight="1" x14ac:dyDescent="0.25">
      <c r="A5130" s="28">
        <v>47133</v>
      </c>
      <c r="B5130" s="29">
        <f t="shared" si="560"/>
        <v>2029</v>
      </c>
      <c r="C5130" s="29">
        <f t="shared" si="561"/>
        <v>1</v>
      </c>
      <c r="D5130" s="29" t="str">
        <f t="shared" si="562"/>
        <v>Ocak</v>
      </c>
      <c r="E5130" s="29">
        <f t="shared" si="563"/>
        <v>1</v>
      </c>
      <c r="F5130" s="29">
        <f t="shared" si="564"/>
        <v>3</v>
      </c>
      <c r="G5130" s="29">
        <f t="shared" si="565"/>
        <v>1</v>
      </c>
      <c r="H5130" s="29" t="str">
        <f t="shared" si="566"/>
        <v>Pazartesi</v>
      </c>
    </row>
    <row r="5131" spans="1:8" ht="10.5" customHeight="1" x14ac:dyDescent="0.25">
      <c r="A5131" s="28">
        <v>47134</v>
      </c>
      <c r="B5131" s="29">
        <f t="shared" si="560"/>
        <v>2029</v>
      </c>
      <c r="C5131" s="29">
        <f t="shared" si="561"/>
        <v>1</v>
      </c>
      <c r="D5131" s="29" t="str">
        <f t="shared" si="562"/>
        <v>Ocak</v>
      </c>
      <c r="E5131" s="29">
        <f t="shared" si="563"/>
        <v>1</v>
      </c>
      <c r="F5131" s="29">
        <f t="shared" si="564"/>
        <v>3</v>
      </c>
      <c r="G5131" s="29">
        <f t="shared" si="565"/>
        <v>2</v>
      </c>
      <c r="H5131" s="29" t="str">
        <f t="shared" si="566"/>
        <v>Salı</v>
      </c>
    </row>
    <row r="5132" spans="1:8" ht="10.5" customHeight="1" x14ac:dyDescent="0.25">
      <c r="A5132" s="28">
        <v>47135</v>
      </c>
      <c r="B5132" s="29">
        <f t="shared" si="560"/>
        <v>2029</v>
      </c>
      <c r="C5132" s="29">
        <f t="shared" si="561"/>
        <v>1</v>
      </c>
      <c r="D5132" s="29" t="str">
        <f t="shared" si="562"/>
        <v>Ocak</v>
      </c>
      <c r="E5132" s="29">
        <f t="shared" si="563"/>
        <v>1</v>
      </c>
      <c r="F5132" s="29">
        <f t="shared" si="564"/>
        <v>3</v>
      </c>
      <c r="G5132" s="29">
        <f t="shared" si="565"/>
        <v>3</v>
      </c>
      <c r="H5132" s="29" t="str">
        <f t="shared" si="566"/>
        <v>Çarşamba</v>
      </c>
    </row>
    <row r="5133" spans="1:8" ht="10.5" customHeight="1" x14ac:dyDescent="0.25">
      <c r="A5133" s="28">
        <v>47136</v>
      </c>
      <c r="B5133" s="29">
        <f t="shared" si="560"/>
        <v>2029</v>
      </c>
      <c r="C5133" s="29">
        <f t="shared" si="561"/>
        <v>1</v>
      </c>
      <c r="D5133" s="29" t="str">
        <f t="shared" si="562"/>
        <v>Ocak</v>
      </c>
      <c r="E5133" s="29">
        <f t="shared" si="563"/>
        <v>1</v>
      </c>
      <c r="F5133" s="29">
        <f t="shared" si="564"/>
        <v>3</v>
      </c>
      <c r="G5133" s="29">
        <f t="shared" si="565"/>
        <v>4</v>
      </c>
      <c r="H5133" s="29" t="str">
        <f t="shared" si="566"/>
        <v>Perşembe</v>
      </c>
    </row>
    <row r="5134" spans="1:8" ht="10.5" customHeight="1" x14ac:dyDescent="0.25">
      <c r="A5134" s="28">
        <v>47137</v>
      </c>
      <c r="B5134" s="29">
        <f t="shared" si="560"/>
        <v>2029</v>
      </c>
      <c r="C5134" s="29">
        <f t="shared" si="561"/>
        <v>1</v>
      </c>
      <c r="D5134" s="29" t="str">
        <f t="shared" si="562"/>
        <v>Ocak</v>
      </c>
      <c r="E5134" s="29">
        <f t="shared" si="563"/>
        <v>1</v>
      </c>
      <c r="F5134" s="29">
        <f t="shared" si="564"/>
        <v>3</v>
      </c>
      <c r="G5134" s="29">
        <f t="shared" si="565"/>
        <v>5</v>
      </c>
      <c r="H5134" s="29" t="str">
        <f t="shared" si="566"/>
        <v>Cuma</v>
      </c>
    </row>
    <row r="5135" spans="1:8" ht="10.5" customHeight="1" x14ac:dyDescent="0.25">
      <c r="A5135" s="28">
        <v>47138</v>
      </c>
      <c r="B5135" s="29">
        <f t="shared" si="560"/>
        <v>2029</v>
      </c>
      <c r="C5135" s="29">
        <f t="shared" si="561"/>
        <v>1</v>
      </c>
      <c r="D5135" s="29" t="str">
        <f t="shared" si="562"/>
        <v>Ocak</v>
      </c>
      <c r="E5135" s="29">
        <f t="shared" si="563"/>
        <v>1</v>
      </c>
      <c r="F5135" s="29">
        <f t="shared" si="564"/>
        <v>3</v>
      </c>
      <c r="G5135" s="29">
        <f t="shared" si="565"/>
        <v>6</v>
      </c>
      <c r="H5135" s="29" t="str">
        <f t="shared" si="566"/>
        <v>Cumartesi</v>
      </c>
    </row>
    <row r="5136" spans="1:8" ht="10.5" customHeight="1" x14ac:dyDescent="0.25">
      <c r="A5136" s="28">
        <v>47139</v>
      </c>
      <c r="B5136" s="29">
        <f t="shared" si="560"/>
        <v>2029</v>
      </c>
      <c r="C5136" s="29">
        <f t="shared" si="561"/>
        <v>1</v>
      </c>
      <c r="D5136" s="29" t="str">
        <f t="shared" si="562"/>
        <v>Ocak</v>
      </c>
      <c r="E5136" s="29">
        <f t="shared" si="563"/>
        <v>1</v>
      </c>
      <c r="F5136" s="29">
        <f t="shared" si="564"/>
        <v>3</v>
      </c>
      <c r="G5136" s="29">
        <f t="shared" si="565"/>
        <v>7</v>
      </c>
      <c r="H5136" s="29" t="str">
        <f t="shared" si="566"/>
        <v>Pazar</v>
      </c>
    </row>
    <row r="5137" spans="1:8" ht="10.5" customHeight="1" x14ac:dyDescent="0.25">
      <c r="A5137" s="28">
        <v>47140</v>
      </c>
      <c r="B5137" s="29">
        <f t="shared" si="560"/>
        <v>2029</v>
      </c>
      <c r="C5137" s="29">
        <f t="shared" si="561"/>
        <v>1</v>
      </c>
      <c r="D5137" s="29" t="str">
        <f t="shared" si="562"/>
        <v>Ocak</v>
      </c>
      <c r="E5137" s="29">
        <f t="shared" si="563"/>
        <v>1</v>
      </c>
      <c r="F5137" s="29">
        <f t="shared" si="564"/>
        <v>4</v>
      </c>
      <c r="G5137" s="29">
        <f t="shared" si="565"/>
        <v>1</v>
      </c>
      <c r="H5137" s="29" t="str">
        <f t="shared" si="566"/>
        <v>Pazartesi</v>
      </c>
    </row>
    <row r="5138" spans="1:8" ht="10.5" customHeight="1" x14ac:dyDescent="0.25">
      <c r="A5138" s="28">
        <v>47141</v>
      </c>
      <c r="B5138" s="29">
        <f t="shared" si="560"/>
        <v>2029</v>
      </c>
      <c r="C5138" s="29">
        <f t="shared" si="561"/>
        <v>1</v>
      </c>
      <c r="D5138" s="29" t="str">
        <f t="shared" si="562"/>
        <v>Ocak</v>
      </c>
      <c r="E5138" s="29">
        <f t="shared" si="563"/>
        <v>1</v>
      </c>
      <c r="F5138" s="29">
        <f t="shared" si="564"/>
        <v>4</v>
      </c>
      <c r="G5138" s="29">
        <f t="shared" si="565"/>
        <v>2</v>
      </c>
      <c r="H5138" s="29" t="str">
        <f t="shared" si="566"/>
        <v>Salı</v>
      </c>
    </row>
    <row r="5139" spans="1:8" ht="10.5" customHeight="1" x14ac:dyDescent="0.25">
      <c r="A5139" s="28">
        <v>47142</v>
      </c>
      <c r="B5139" s="29">
        <f t="shared" si="560"/>
        <v>2029</v>
      </c>
      <c r="C5139" s="29">
        <f t="shared" si="561"/>
        <v>1</v>
      </c>
      <c r="D5139" s="29" t="str">
        <f t="shared" si="562"/>
        <v>Ocak</v>
      </c>
      <c r="E5139" s="29">
        <f t="shared" si="563"/>
        <v>1</v>
      </c>
      <c r="F5139" s="29">
        <f t="shared" si="564"/>
        <v>4</v>
      </c>
      <c r="G5139" s="29">
        <f t="shared" si="565"/>
        <v>3</v>
      </c>
      <c r="H5139" s="29" t="str">
        <f t="shared" si="566"/>
        <v>Çarşamba</v>
      </c>
    </row>
    <row r="5140" spans="1:8" ht="10.5" customHeight="1" x14ac:dyDescent="0.25">
      <c r="A5140" s="28">
        <v>47143</v>
      </c>
      <c r="B5140" s="29">
        <f t="shared" si="560"/>
        <v>2029</v>
      </c>
      <c r="C5140" s="29">
        <f t="shared" si="561"/>
        <v>1</v>
      </c>
      <c r="D5140" s="29" t="str">
        <f t="shared" si="562"/>
        <v>Ocak</v>
      </c>
      <c r="E5140" s="29">
        <f t="shared" si="563"/>
        <v>1</v>
      </c>
      <c r="F5140" s="29">
        <f t="shared" si="564"/>
        <v>4</v>
      </c>
      <c r="G5140" s="29">
        <f t="shared" si="565"/>
        <v>4</v>
      </c>
      <c r="H5140" s="29" t="str">
        <f t="shared" si="566"/>
        <v>Perşembe</v>
      </c>
    </row>
    <row r="5141" spans="1:8" ht="10.5" customHeight="1" x14ac:dyDescent="0.25">
      <c r="A5141" s="28">
        <v>47144</v>
      </c>
      <c r="B5141" s="29">
        <f t="shared" si="560"/>
        <v>2029</v>
      </c>
      <c r="C5141" s="29">
        <f t="shared" si="561"/>
        <v>1</v>
      </c>
      <c r="D5141" s="29" t="str">
        <f t="shared" si="562"/>
        <v>Ocak</v>
      </c>
      <c r="E5141" s="29">
        <f t="shared" si="563"/>
        <v>1</v>
      </c>
      <c r="F5141" s="29">
        <f t="shared" si="564"/>
        <v>4</v>
      </c>
      <c r="G5141" s="29">
        <f t="shared" si="565"/>
        <v>5</v>
      </c>
      <c r="H5141" s="29" t="str">
        <f t="shared" si="566"/>
        <v>Cuma</v>
      </c>
    </row>
    <row r="5142" spans="1:8" ht="10.5" customHeight="1" x14ac:dyDescent="0.25">
      <c r="A5142" s="28">
        <v>47145</v>
      </c>
      <c r="B5142" s="29">
        <f t="shared" si="560"/>
        <v>2029</v>
      </c>
      <c r="C5142" s="29">
        <f t="shared" si="561"/>
        <v>1</v>
      </c>
      <c r="D5142" s="29" t="str">
        <f t="shared" si="562"/>
        <v>Ocak</v>
      </c>
      <c r="E5142" s="29">
        <f t="shared" si="563"/>
        <v>1</v>
      </c>
      <c r="F5142" s="29">
        <f t="shared" si="564"/>
        <v>4</v>
      </c>
      <c r="G5142" s="29">
        <f t="shared" si="565"/>
        <v>6</v>
      </c>
      <c r="H5142" s="29" t="str">
        <f t="shared" si="566"/>
        <v>Cumartesi</v>
      </c>
    </row>
    <row r="5143" spans="1:8" ht="10.5" customHeight="1" x14ac:dyDescent="0.25">
      <c r="A5143" s="28">
        <v>47146</v>
      </c>
      <c r="B5143" s="29">
        <f t="shared" si="560"/>
        <v>2029</v>
      </c>
      <c r="C5143" s="29">
        <f t="shared" si="561"/>
        <v>1</v>
      </c>
      <c r="D5143" s="29" t="str">
        <f t="shared" si="562"/>
        <v>Ocak</v>
      </c>
      <c r="E5143" s="29">
        <f t="shared" si="563"/>
        <v>1</v>
      </c>
      <c r="F5143" s="29">
        <f t="shared" si="564"/>
        <v>4</v>
      </c>
      <c r="G5143" s="29">
        <f t="shared" si="565"/>
        <v>7</v>
      </c>
      <c r="H5143" s="29" t="str">
        <f t="shared" si="566"/>
        <v>Pazar</v>
      </c>
    </row>
    <row r="5144" spans="1:8" ht="10.5" customHeight="1" x14ac:dyDescent="0.25">
      <c r="A5144" s="28">
        <v>47147</v>
      </c>
      <c r="B5144" s="29">
        <f t="shared" si="560"/>
        <v>2029</v>
      </c>
      <c r="C5144" s="29">
        <f t="shared" si="561"/>
        <v>1</v>
      </c>
      <c r="D5144" s="29" t="str">
        <f t="shared" si="562"/>
        <v>Ocak</v>
      </c>
      <c r="E5144" s="29">
        <f t="shared" si="563"/>
        <v>1</v>
      </c>
      <c r="F5144" s="29">
        <f t="shared" si="564"/>
        <v>5</v>
      </c>
      <c r="G5144" s="29">
        <f t="shared" si="565"/>
        <v>1</v>
      </c>
      <c r="H5144" s="29" t="str">
        <f t="shared" si="566"/>
        <v>Pazartesi</v>
      </c>
    </row>
    <row r="5145" spans="1:8" ht="10.5" customHeight="1" x14ac:dyDescent="0.25">
      <c r="A5145" s="28">
        <v>47148</v>
      </c>
      <c r="B5145" s="29">
        <f t="shared" si="560"/>
        <v>2029</v>
      </c>
      <c r="C5145" s="29">
        <f t="shared" si="561"/>
        <v>1</v>
      </c>
      <c r="D5145" s="29" t="str">
        <f t="shared" si="562"/>
        <v>Ocak</v>
      </c>
      <c r="E5145" s="29">
        <f t="shared" si="563"/>
        <v>1</v>
      </c>
      <c r="F5145" s="29">
        <f t="shared" si="564"/>
        <v>5</v>
      </c>
      <c r="G5145" s="29">
        <f t="shared" si="565"/>
        <v>2</v>
      </c>
      <c r="H5145" s="29" t="str">
        <f t="shared" si="566"/>
        <v>Salı</v>
      </c>
    </row>
    <row r="5146" spans="1:8" ht="10.5" customHeight="1" x14ac:dyDescent="0.25">
      <c r="A5146" s="28">
        <v>47149</v>
      </c>
      <c r="B5146" s="29">
        <f t="shared" si="560"/>
        <v>2029</v>
      </c>
      <c r="C5146" s="29">
        <f t="shared" si="561"/>
        <v>1</v>
      </c>
      <c r="D5146" s="29" t="str">
        <f t="shared" si="562"/>
        <v>Ocak</v>
      </c>
      <c r="E5146" s="29">
        <f t="shared" si="563"/>
        <v>1</v>
      </c>
      <c r="F5146" s="29">
        <f t="shared" si="564"/>
        <v>5</v>
      </c>
      <c r="G5146" s="29">
        <f t="shared" si="565"/>
        <v>3</v>
      </c>
      <c r="H5146" s="29" t="str">
        <f t="shared" si="566"/>
        <v>Çarşamba</v>
      </c>
    </row>
    <row r="5147" spans="1:8" ht="10.5" customHeight="1" x14ac:dyDescent="0.25">
      <c r="A5147" s="28">
        <v>47150</v>
      </c>
      <c r="B5147" s="29">
        <f t="shared" si="560"/>
        <v>2029</v>
      </c>
      <c r="C5147" s="29">
        <f t="shared" si="561"/>
        <v>2</v>
      </c>
      <c r="D5147" s="29" t="str">
        <f t="shared" si="562"/>
        <v>Şubat</v>
      </c>
      <c r="E5147" s="29">
        <f t="shared" si="563"/>
        <v>1</v>
      </c>
      <c r="F5147" s="29">
        <f t="shared" si="564"/>
        <v>5</v>
      </c>
      <c r="G5147" s="29">
        <f t="shared" si="565"/>
        <v>4</v>
      </c>
      <c r="H5147" s="29" t="str">
        <f t="shared" si="566"/>
        <v>Perşembe</v>
      </c>
    </row>
    <row r="5148" spans="1:8" ht="10.5" customHeight="1" x14ac:dyDescent="0.25">
      <c r="A5148" s="28">
        <v>47151</v>
      </c>
      <c r="B5148" s="29">
        <f t="shared" si="560"/>
        <v>2029</v>
      </c>
      <c r="C5148" s="29">
        <f t="shared" si="561"/>
        <v>2</v>
      </c>
      <c r="D5148" s="29" t="str">
        <f t="shared" si="562"/>
        <v>Şubat</v>
      </c>
      <c r="E5148" s="29">
        <f t="shared" si="563"/>
        <v>1</v>
      </c>
      <c r="F5148" s="29">
        <f t="shared" si="564"/>
        <v>5</v>
      </c>
      <c r="G5148" s="29">
        <f t="shared" si="565"/>
        <v>5</v>
      </c>
      <c r="H5148" s="29" t="str">
        <f t="shared" si="566"/>
        <v>Cuma</v>
      </c>
    </row>
    <row r="5149" spans="1:8" ht="10.5" customHeight="1" x14ac:dyDescent="0.25">
      <c r="A5149" s="28">
        <v>47152</v>
      </c>
      <c r="B5149" s="29">
        <f t="shared" si="560"/>
        <v>2029</v>
      </c>
      <c r="C5149" s="29">
        <f t="shared" si="561"/>
        <v>2</v>
      </c>
      <c r="D5149" s="29" t="str">
        <f t="shared" si="562"/>
        <v>Şubat</v>
      </c>
      <c r="E5149" s="29">
        <f t="shared" si="563"/>
        <v>1</v>
      </c>
      <c r="F5149" s="29">
        <f t="shared" si="564"/>
        <v>5</v>
      </c>
      <c r="G5149" s="29">
        <f t="shared" si="565"/>
        <v>6</v>
      </c>
      <c r="H5149" s="29" t="str">
        <f t="shared" si="566"/>
        <v>Cumartesi</v>
      </c>
    </row>
    <row r="5150" spans="1:8" ht="10.5" customHeight="1" x14ac:dyDescent="0.25">
      <c r="A5150" s="28">
        <v>47153</v>
      </c>
      <c r="B5150" s="29">
        <f t="shared" si="560"/>
        <v>2029</v>
      </c>
      <c r="C5150" s="29">
        <f t="shared" si="561"/>
        <v>2</v>
      </c>
      <c r="D5150" s="29" t="str">
        <f t="shared" si="562"/>
        <v>Şubat</v>
      </c>
      <c r="E5150" s="29">
        <f t="shared" si="563"/>
        <v>1</v>
      </c>
      <c r="F5150" s="29">
        <f t="shared" si="564"/>
        <v>5</v>
      </c>
      <c r="G5150" s="29">
        <f t="shared" si="565"/>
        <v>7</v>
      </c>
      <c r="H5150" s="29" t="str">
        <f t="shared" si="566"/>
        <v>Pazar</v>
      </c>
    </row>
    <row r="5151" spans="1:8" ht="10.5" customHeight="1" x14ac:dyDescent="0.25">
      <c r="A5151" s="28">
        <v>47154</v>
      </c>
      <c r="B5151" s="29">
        <f t="shared" si="560"/>
        <v>2029</v>
      </c>
      <c r="C5151" s="29">
        <f t="shared" si="561"/>
        <v>2</v>
      </c>
      <c r="D5151" s="29" t="str">
        <f t="shared" si="562"/>
        <v>Şubat</v>
      </c>
      <c r="E5151" s="29">
        <f t="shared" si="563"/>
        <v>1</v>
      </c>
      <c r="F5151" s="29">
        <f t="shared" si="564"/>
        <v>6</v>
      </c>
      <c r="G5151" s="29">
        <f t="shared" si="565"/>
        <v>1</v>
      </c>
      <c r="H5151" s="29" t="str">
        <f t="shared" si="566"/>
        <v>Pazartesi</v>
      </c>
    </row>
    <row r="5152" spans="1:8" ht="10.5" customHeight="1" x14ac:dyDescent="0.25">
      <c r="A5152" s="28">
        <v>47155</v>
      </c>
      <c r="B5152" s="29">
        <f t="shared" si="560"/>
        <v>2029</v>
      </c>
      <c r="C5152" s="29">
        <f t="shared" si="561"/>
        <v>2</v>
      </c>
      <c r="D5152" s="29" t="str">
        <f t="shared" si="562"/>
        <v>Şubat</v>
      </c>
      <c r="E5152" s="29">
        <f t="shared" si="563"/>
        <v>1</v>
      </c>
      <c r="F5152" s="29">
        <f t="shared" si="564"/>
        <v>6</v>
      </c>
      <c r="G5152" s="29">
        <f t="shared" si="565"/>
        <v>2</v>
      </c>
      <c r="H5152" s="29" t="str">
        <f t="shared" si="566"/>
        <v>Salı</v>
      </c>
    </row>
    <row r="5153" spans="1:8" ht="10.5" customHeight="1" x14ac:dyDescent="0.25">
      <c r="A5153" s="28">
        <v>47156</v>
      </c>
      <c r="B5153" s="29">
        <f t="shared" si="560"/>
        <v>2029</v>
      </c>
      <c r="C5153" s="29">
        <f t="shared" si="561"/>
        <v>2</v>
      </c>
      <c r="D5153" s="29" t="str">
        <f t="shared" si="562"/>
        <v>Şubat</v>
      </c>
      <c r="E5153" s="29">
        <f t="shared" si="563"/>
        <v>1</v>
      </c>
      <c r="F5153" s="29">
        <f t="shared" si="564"/>
        <v>6</v>
      </c>
      <c r="G5153" s="29">
        <f t="shared" si="565"/>
        <v>3</v>
      </c>
      <c r="H5153" s="29" t="str">
        <f t="shared" si="566"/>
        <v>Çarşamba</v>
      </c>
    </row>
    <row r="5154" spans="1:8" ht="10.5" customHeight="1" x14ac:dyDescent="0.25">
      <c r="A5154" s="28">
        <v>47157</v>
      </c>
      <c r="B5154" s="29">
        <f t="shared" si="560"/>
        <v>2029</v>
      </c>
      <c r="C5154" s="29">
        <f t="shared" si="561"/>
        <v>2</v>
      </c>
      <c r="D5154" s="29" t="str">
        <f t="shared" si="562"/>
        <v>Şubat</v>
      </c>
      <c r="E5154" s="29">
        <f t="shared" si="563"/>
        <v>1</v>
      </c>
      <c r="F5154" s="29">
        <f t="shared" si="564"/>
        <v>6</v>
      </c>
      <c r="G5154" s="29">
        <f t="shared" si="565"/>
        <v>4</v>
      </c>
      <c r="H5154" s="29" t="str">
        <f t="shared" si="566"/>
        <v>Perşembe</v>
      </c>
    </row>
    <row r="5155" spans="1:8" ht="10.5" customHeight="1" x14ac:dyDescent="0.25">
      <c r="A5155" s="28">
        <v>47158</v>
      </c>
      <c r="B5155" s="29">
        <f t="shared" si="560"/>
        <v>2029</v>
      </c>
      <c r="C5155" s="29">
        <f t="shared" si="561"/>
        <v>2</v>
      </c>
      <c r="D5155" s="29" t="str">
        <f t="shared" si="562"/>
        <v>Şubat</v>
      </c>
      <c r="E5155" s="29">
        <f t="shared" si="563"/>
        <v>1</v>
      </c>
      <c r="F5155" s="29">
        <f t="shared" si="564"/>
        <v>6</v>
      </c>
      <c r="G5155" s="29">
        <f t="shared" si="565"/>
        <v>5</v>
      </c>
      <c r="H5155" s="29" t="str">
        <f t="shared" si="566"/>
        <v>Cuma</v>
      </c>
    </row>
    <row r="5156" spans="1:8" ht="10.5" customHeight="1" x14ac:dyDescent="0.25">
      <c r="A5156" s="28">
        <v>47159</v>
      </c>
      <c r="B5156" s="29">
        <f t="shared" si="560"/>
        <v>2029</v>
      </c>
      <c r="C5156" s="29">
        <f t="shared" si="561"/>
        <v>2</v>
      </c>
      <c r="D5156" s="29" t="str">
        <f t="shared" si="562"/>
        <v>Şubat</v>
      </c>
      <c r="E5156" s="29">
        <f t="shared" si="563"/>
        <v>1</v>
      </c>
      <c r="F5156" s="29">
        <f t="shared" si="564"/>
        <v>6</v>
      </c>
      <c r="G5156" s="29">
        <f t="shared" si="565"/>
        <v>6</v>
      </c>
      <c r="H5156" s="29" t="str">
        <f t="shared" si="566"/>
        <v>Cumartesi</v>
      </c>
    </row>
    <row r="5157" spans="1:8" ht="10.5" customHeight="1" x14ac:dyDescent="0.25">
      <c r="A5157" s="28">
        <v>47160</v>
      </c>
      <c r="B5157" s="29">
        <f t="shared" si="560"/>
        <v>2029</v>
      </c>
      <c r="C5157" s="29">
        <f t="shared" si="561"/>
        <v>2</v>
      </c>
      <c r="D5157" s="29" t="str">
        <f t="shared" si="562"/>
        <v>Şubat</v>
      </c>
      <c r="E5157" s="29">
        <f t="shared" si="563"/>
        <v>1</v>
      </c>
      <c r="F5157" s="29">
        <f t="shared" si="564"/>
        <v>6</v>
      </c>
      <c r="G5157" s="29">
        <f t="shared" si="565"/>
        <v>7</v>
      </c>
      <c r="H5157" s="29" t="str">
        <f t="shared" si="566"/>
        <v>Pazar</v>
      </c>
    </row>
    <row r="5158" spans="1:8" ht="10.5" customHeight="1" x14ac:dyDescent="0.25">
      <c r="A5158" s="28">
        <v>47161</v>
      </c>
      <c r="B5158" s="29">
        <f t="shared" si="560"/>
        <v>2029</v>
      </c>
      <c r="C5158" s="29">
        <f t="shared" si="561"/>
        <v>2</v>
      </c>
      <c r="D5158" s="29" t="str">
        <f t="shared" si="562"/>
        <v>Şubat</v>
      </c>
      <c r="E5158" s="29">
        <f t="shared" si="563"/>
        <v>1</v>
      </c>
      <c r="F5158" s="29">
        <f t="shared" si="564"/>
        <v>7</v>
      </c>
      <c r="G5158" s="29">
        <f t="shared" si="565"/>
        <v>1</v>
      </c>
      <c r="H5158" s="29" t="str">
        <f t="shared" si="566"/>
        <v>Pazartesi</v>
      </c>
    </row>
    <row r="5159" spans="1:8" ht="10.5" customHeight="1" x14ac:dyDescent="0.25">
      <c r="A5159" s="28">
        <v>47162</v>
      </c>
      <c r="B5159" s="29">
        <f t="shared" si="560"/>
        <v>2029</v>
      </c>
      <c r="C5159" s="29">
        <f t="shared" si="561"/>
        <v>2</v>
      </c>
      <c r="D5159" s="29" t="str">
        <f t="shared" si="562"/>
        <v>Şubat</v>
      </c>
      <c r="E5159" s="29">
        <f t="shared" si="563"/>
        <v>1</v>
      </c>
      <c r="F5159" s="29">
        <f t="shared" si="564"/>
        <v>7</v>
      </c>
      <c r="G5159" s="29">
        <f t="shared" si="565"/>
        <v>2</v>
      </c>
      <c r="H5159" s="29" t="str">
        <f t="shared" si="566"/>
        <v>Salı</v>
      </c>
    </row>
    <row r="5160" spans="1:8" ht="10.5" customHeight="1" x14ac:dyDescent="0.25">
      <c r="A5160" s="28">
        <v>47163</v>
      </c>
      <c r="B5160" s="29">
        <f t="shared" si="560"/>
        <v>2029</v>
      </c>
      <c r="C5160" s="29">
        <f t="shared" si="561"/>
        <v>2</v>
      </c>
      <c r="D5160" s="29" t="str">
        <f t="shared" si="562"/>
        <v>Şubat</v>
      </c>
      <c r="E5160" s="29">
        <f t="shared" si="563"/>
        <v>1</v>
      </c>
      <c r="F5160" s="29">
        <f t="shared" si="564"/>
        <v>7</v>
      </c>
      <c r="G5160" s="29">
        <f t="shared" si="565"/>
        <v>3</v>
      </c>
      <c r="H5160" s="29" t="str">
        <f t="shared" si="566"/>
        <v>Çarşamba</v>
      </c>
    </row>
    <row r="5161" spans="1:8" ht="10.5" customHeight="1" x14ac:dyDescent="0.25">
      <c r="A5161" s="28">
        <v>47164</v>
      </c>
      <c r="B5161" s="29">
        <f t="shared" si="560"/>
        <v>2029</v>
      </c>
      <c r="C5161" s="29">
        <f t="shared" si="561"/>
        <v>2</v>
      </c>
      <c r="D5161" s="29" t="str">
        <f t="shared" si="562"/>
        <v>Şubat</v>
      </c>
      <c r="E5161" s="29">
        <f t="shared" si="563"/>
        <v>1</v>
      </c>
      <c r="F5161" s="29">
        <f t="shared" si="564"/>
        <v>7</v>
      </c>
      <c r="G5161" s="29">
        <f t="shared" si="565"/>
        <v>4</v>
      </c>
      <c r="H5161" s="29" t="str">
        <f t="shared" si="566"/>
        <v>Perşembe</v>
      </c>
    </row>
    <row r="5162" spans="1:8" ht="10.5" customHeight="1" x14ac:dyDescent="0.25">
      <c r="A5162" s="28">
        <v>47165</v>
      </c>
      <c r="B5162" s="29">
        <f t="shared" si="560"/>
        <v>2029</v>
      </c>
      <c r="C5162" s="29">
        <f t="shared" si="561"/>
        <v>2</v>
      </c>
      <c r="D5162" s="29" t="str">
        <f t="shared" si="562"/>
        <v>Şubat</v>
      </c>
      <c r="E5162" s="29">
        <f t="shared" si="563"/>
        <v>1</v>
      </c>
      <c r="F5162" s="29">
        <f t="shared" si="564"/>
        <v>7</v>
      </c>
      <c r="G5162" s="29">
        <f t="shared" si="565"/>
        <v>5</v>
      </c>
      <c r="H5162" s="29" t="str">
        <f t="shared" si="566"/>
        <v>Cuma</v>
      </c>
    </row>
    <row r="5163" spans="1:8" ht="10.5" customHeight="1" x14ac:dyDescent="0.25">
      <c r="A5163" s="28">
        <v>47166</v>
      </c>
      <c r="B5163" s="29">
        <f t="shared" si="560"/>
        <v>2029</v>
      </c>
      <c r="C5163" s="29">
        <f t="shared" si="561"/>
        <v>2</v>
      </c>
      <c r="D5163" s="29" t="str">
        <f t="shared" si="562"/>
        <v>Şubat</v>
      </c>
      <c r="E5163" s="29">
        <f t="shared" si="563"/>
        <v>1</v>
      </c>
      <c r="F5163" s="29">
        <f t="shared" si="564"/>
        <v>7</v>
      </c>
      <c r="G5163" s="29">
        <f t="shared" si="565"/>
        <v>6</v>
      </c>
      <c r="H5163" s="29" t="str">
        <f t="shared" si="566"/>
        <v>Cumartesi</v>
      </c>
    </row>
    <row r="5164" spans="1:8" ht="10.5" customHeight="1" x14ac:dyDescent="0.25">
      <c r="A5164" s="28">
        <v>47167</v>
      </c>
      <c r="B5164" s="29">
        <f t="shared" si="560"/>
        <v>2029</v>
      </c>
      <c r="C5164" s="29">
        <f t="shared" si="561"/>
        <v>2</v>
      </c>
      <c r="D5164" s="29" t="str">
        <f t="shared" si="562"/>
        <v>Şubat</v>
      </c>
      <c r="E5164" s="29">
        <f t="shared" si="563"/>
        <v>1</v>
      </c>
      <c r="F5164" s="29">
        <f t="shared" si="564"/>
        <v>7</v>
      </c>
      <c r="G5164" s="29">
        <f t="shared" si="565"/>
        <v>7</v>
      </c>
      <c r="H5164" s="29" t="str">
        <f t="shared" si="566"/>
        <v>Pazar</v>
      </c>
    </row>
    <row r="5165" spans="1:8" ht="10.5" customHeight="1" x14ac:dyDescent="0.25">
      <c r="A5165" s="28">
        <v>47168</v>
      </c>
      <c r="B5165" s="29">
        <f t="shared" si="560"/>
        <v>2029</v>
      </c>
      <c r="C5165" s="29">
        <f t="shared" si="561"/>
        <v>2</v>
      </c>
      <c r="D5165" s="29" t="str">
        <f t="shared" si="562"/>
        <v>Şubat</v>
      </c>
      <c r="E5165" s="29">
        <f t="shared" si="563"/>
        <v>1</v>
      </c>
      <c r="F5165" s="29">
        <f t="shared" si="564"/>
        <v>8</v>
      </c>
      <c r="G5165" s="29">
        <f t="shared" si="565"/>
        <v>1</v>
      </c>
      <c r="H5165" s="29" t="str">
        <f t="shared" si="566"/>
        <v>Pazartesi</v>
      </c>
    </row>
    <row r="5166" spans="1:8" ht="10.5" customHeight="1" x14ac:dyDescent="0.25">
      <c r="A5166" s="28">
        <v>47169</v>
      </c>
      <c r="B5166" s="29">
        <f t="shared" si="560"/>
        <v>2029</v>
      </c>
      <c r="C5166" s="29">
        <f t="shared" si="561"/>
        <v>2</v>
      </c>
      <c r="D5166" s="29" t="str">
        <f t="shared" si="562"/>
        <v>Şubat</v>
      </c>
      <c r="E5166" s="29">
        <f t="shared" si="563"/>
        <v>1</v>
      </c>
      <c r="F5166" s="29">
        <f t="shared" si="564"/>
        <v>8</v>
      </c>
      <c r="G5166" s="29">
        <f t="shared" si="565"/>
        <v>2</v>
      </c>
      <c r="H5166" s="29" t="str">
        <f t="shared" si="566"/>
        <v>Salı</v>
      </c>
    </row>
    <row r="5167" spans="1:8" ht="10.5" customHeight="1" x14ac:dyDescent="0.25">
      <c r="A5167" s="28">
        <v>47170</v>
      </c>
      <c r="B5167" s="29">
        <f t="shared" si="560"/>
        <v>2029</v>
      </c>
      <c r="C5167" s="29">
        <f t="shared" si="561"/>
        <v>2</v>
      </c>
      <c r="D5167" s="29" t="str">
        <f t="shared" si="562"/>
        <v>Şubat</v>
      </c>
      <c r="E5167" s="29">
        <f t="shared" si="563"/>
        <v>1</v>
      </c>
      <c r="F5167" s="29">
        <f t="shared" si="564"/>
        <v>8</v>
      </c>
      <c r="G5167" s="29">
        <f t="shared" si="565"/>
        <v>3</v>
      </c>
      <c r="H5167" s="29" t="str">
        <f t="shared" si="566"/>
        <v>Çarşamba</v>
      </c>
    </row>
    <row r="5168" spans="1:8" ht="10.5" customHeight="1" x14ac:dyDescent="0.25">
      <c r="A5168" s="28">
        <v>47171</v>
      </c>
      <c r="B5168" s="29">
        <f t="shared" si="560"/>
        <v>2029</v>
      </c>
      <c r="C5168" s="29">
        <f t="shared" si="561"/>
        <v>2</v>
      </c>
      <c r="D5168" s="29" t="str">
        <f t="shared" si="562"/>
        <v>Şubat</v>
      </c>
      <c r="E5168" s="29">
        <f t="shared" si="563"/>
        <v>1</v>
      </c>
      <c r="F5168" s="29">
        <f t="shared" si="564"/>
        <v>8</v>
      </c>
      <c r="G5168" s="29">
        <f t="shared" si="565"/>
        <v>4</v>
      </c>
      <c r="H5168" s="29" t="str">
        <f t="shared" si="566"/>
        <v>Perşembe</v>
      </c>
    </row>
    <row r="5169" spans="1:8" ht="10.5" customHeight="1" x14ac:dyDescent="0.25">
      <c r="A5169" s="28">
        <v>47172</v>
      </c>
      <c r="B5169" s="29">
        <f t="shared" si="560"/>
        <v>2029</v>
      </c>
      <c r="C5169" s="29">
        <f t="shared" si="561"/>
        <v>2</v>
      </c>
      <c r="D5169" s="29" t="str">
        <f t="shared" si="562"/>
        <v>Şubat</v>
      </c>
      <c r="E5169" s="29">
        <f t="shared" si="563"/>
        <v>1</v>
      </c>
      <c r="F5169" s="29">
        <f t="shared" si="564"/>
        <v>8</v>
      </c>
      <c r="G5169" s="29">
        <f t="shared" si="565"/>
        <v>5</v>
      </c>
      <c r="H5169" s="29" t="str">
        <f t="shared" si="566"/>
        <v>Cuma</v>
      </c>
    </row>
    <row r="5170" spans="1:8" ht="10.5" customHeight="1" x14ac:dyDescent="0.25">
      <c r="A5170" s="28">
        <v>47173</v>
      </c>
      <c r="B5170" s="29">
        <f t="shared" si="560"/>
        <v>2029</v>
      </c>
      <c r="C5170" s="29">
        <f t="shared" si="561"/>
        <v>2</v>
      </c>
      <c r="D5170" s="29" t="str">
        <f t="shared" si="562"/>
        <v>Şubat</v>
      </c>
      <c r="E5170" s="29">
        <f t="shared" si="563"/>
        <v>1</v>
      </c>
      <c r="F5170" s="29">
        <f t="shared" si="564"/>
        <v>8</v>
      </c>
      <c r="G5170" s="29">
        <f t="shared" si="565"/>
        <v>6</v>
      </c>
      <c r="H5170" s="29" t="str">
        <f t="shared" si="566"/>
        <v>Cumartesi</v>
      </c>
    </row>
    <row r="5171" spans="1:8" ht="10.5" customHeight="1" x14ac:dyDescent="0.25">
      <c r="A5171" s="28">
        <v>47174</v>
      </c>
      <c r="B5171" s="29">
        <f t="shared" si="560"/>
        <v>2029</v>
      </c>
      <c r="C5171" s="29">
        <f t="shared" si="561"/>
        <v>2</v>
      </c>
      <c r="D5171" s="29" t="str">
        <f t="shared" si="562"/>
        <v>Şubat</v>
      </c>
      <c r="E5171" s="29">
        <f t="shared" si="563"/>
        <v>1</v>
      </c>
      <c r="F5171" s="29">
        <f t="shared" si="564"/>
        <v>8</v>
      </c>
      <c r="G5171" s="29">
        <f t="shared" si="565"/>
        <v>7</v>
      </c>
      <c r="H5171" s="29" t="str">
        <f t="shared" si="566"/>
        <v>Pazar</v>
      </c>
    </row>
    <row r="5172" spans="1:8" ht="10.5" customHeight="1" x14ac:dyDescent="0.25">
      <c r="A5172" s="28">
        <v>47175</v>
      </c>
      <c r="B5172" s="29">
        <f t="shared" si="560"/>
        <v>2029</v>
      </c>
      <c r="C5172" s="29">
        <f t="shared" si="561"/>
        <v>2</v>
      </c>
      <c r="D5172" s="29" t="str">
        <f t="shared" si="562"/>
        <v>Şubat</v>
      </c>
      <c r="E5172" s="29">
        <f t="shared" si="563"/>
        <v>1</v>
      </c>
      <c r="F5172" s="29">
        <f t="shared" si="564"/>
        <v>9</v>
      </c>
      <c r="G5172" s="29">
        <f t="shared" si="565"/>
        <v>1</v>
      </c>
      <c r="H5172" s="29" t="str">
        <f t="shared" si="566"/>
        <v>Pazartesi</v>
      </c>
    </row>
    <row r="5173" spans="1:8" ht="10.5" customHeight="1" x14ac:dyDescent="0.25">
      <c r="A5173" s="28">
        <v>47176</v>
      </c>
      <c r="B5173" s="29">
        <f t="shared" si="560"/>
        <v>2029</v>
      </c>
      <c r="C5173" s="29">
        <f t="shared" si="561"/>
        <v>2</v>
      </c>
      <c r="D5173" s="29" t="str">
        <f t="shared" si="562"/>
        <v>Şubat</v>
      </c>
      <c r="E5173" s="29">
        <f t="shared" si="563"/>
        <v>1</v>
      </c>
      <c r="F5173" s="29">
        <f t="shared" si="564"/>
        <v>9</v>
      </c>
      <c r="G5173" s="29">
        <f t="shared" si="565"/>
        <v>2</v>
      </c>
      <c r="H5173" s="29" t="str">
        <f t="shared" si="566"/>
        <v>Salı</v>
      </c>
    </row>
    <row r="5174" spans="1:8" ht="10.5" customHeight="1" x14ac:dyDescent="0.25">
      <c r="A5174" s="28">
        <v>47177</v>
      </c>
      <c r="B5174" s="29">
        <f t="shared" si="560"/>
        <v>2029</v>
      </c>
      <c r="C5174" s="29">
        <f t="shared" si="561"/>
        <v>2</v>
      </c>
      <c r="D5174" s="29" t="str">
        <f t="shared" si="562"/>
        <v>Şubat</v>
      </c>
      <c r="E5174" s="29">
        <f t="shared" si="563"/>
        <v>1</v>
      </c>
      <c r="F5174" s="29">
        <f t="shared" si="564"/>
        <v>9</v>
      </c>
      <c r="G5174" s="29">
        <f t="shared" si="565"/>
        <v>3</v>
      </c>
      <c r="H5174" s="29" t="str">
        <f t="shared" si="566"/>
        <v>Çarşamba</v>
      </c>
    </row>
    <row r="5175" spans="1:8" ht="10.5" customHeight="1" x14ac:dyDescent="0.25">
      <c r="A5175" s="28">
        <v>47178</v>
      </c>
      <c r="B5175" s="29">
        <f t="shared" si="560"/>
        <v>2029</v>
      </c>
      <c r="C5175" s="29">
        <f t="shared" si="561"/>
        <v>3</v>
      </c>
      <c r="D5175" s="29" t="str">
        <f t="shared" si="562"/>
        <v>Mart</v>
      </c>
      <c r="E5175" s="29">
        <f t="shared" si="563"/>
        <v>1</v>
      </c>
      <c r="F5175" s="29">
        <f t="shared" si="564"/>
        <v>9</v>
      </c>
      <c r="G5175" s="29">
        <f t="shared" si="565"/>
        <v>4</v>
      </c>
      <c r="H5175" s="29" t="str">
        <f t="shared" si="566"/>
        <v>Perşembe</v>
      </c>
    </row>
    <row r="5176" spans="1:8" ht="10.5" customHeight="1" x14ac:dyDescent="0.25">
      <c r="A5176" s="28">
        <v>47179</v>
      </c>
      <c r="B5176" s="29">
        <f t="shared" si="560"/>
        <v>2029</v>
      </c>
      <c r="C5176" s="29">
        <f t="shared" si="561"/>
        <v>3</v>
      </c>
      <c r="D5176" s="29" t="str">
        <f t="shared" si="562"/>
        <v>Mart</v>
      </c>
      <c r="E5176" s="29">
        <f t="shared" si="563"/>
        <v>1</v>
      </c>
      <c r="F5176" s="29">
        <f t="shared" si="564"/>
        <v>9</v>
      </c>
      <c r="G5176" s="29">
        <f t="shared" si="565"/>
        <v>5</v>
      </c>
      <c r="H5176" s="29" t="str">
        <f t="shared" si="566"/>
        <v>Cuma</v>
      </c>
    </row>
    <row r="5177" spans="1:8" ht="10.5" customHeight="1" x14ac:dyDescent="0.25">
      <c r="A5177" s="28">
        <v>47180</v>
      </c>
      <c r="B5177" s="29">
        <f t="shared" si="560"/>
        <v>2029</v>
      </c>
      <c r="C5177" s="29">
        <f t="shared" si="561"/>
        <v>3</v>
      </c>
      <c r="D5177" s="29" t="str">
        <f t="shared" si="562"/>
        <v>Mart</v>
      </c>
      <c r="E5177" s="29">
        <f t="shared" si="563"/>
        <v>1</v>
      </c>
      <c r="F5177" s="29">
        <f t="shared" si="564"/>
        <v>9</v>
      </c>
      <c r="G5177" s="29">
        <f t="shared" si="565"/>
        <v>6</v>
      </c>
      <c r="H5177" s="29" t="str">
        <f t="shared" si="566"/>
        <v>Cumartesi</v>
      </c>
    </row>
    <row r="5178" spans="1:8" ht="10.5" customHeight="1" x14ac:dyDescent="0.25">
      <c r="A5178" s="28">
        <v>47181</v>
      </c>
      <c r="B5178" s="29">
        <f t="shared" si="560"/>
        <v>2029</v>
      </c>
      <c r="C5178" s="29">
        <f t="shared" si="561"/>
        <v>3</v>
      </c>
      <c r="D5178" s="29" t="str">
        <f t="shared" si="562"/>
        <v>Mart</v>
      </c>
      <c r="E5178" s="29">
        <f t="shared" si="563"/>
        <v>1</v>
      </c>
      <c r="F5178" s="29">
        <f t="shared" si="564"/>
        <v>9</v>
      </c>
      <c r="G5178" s="29">
        <f t="shared" si="565"/>
        <v>7</v>
      </c>
      <c r="H5178" s="29" t="str">
        <f t="shared" si="566"/>
        <v>Pazar</v>
      </c>
    </row>
    <row r="5179" spans="1:8" ht="10.5" customHeight="1" x14ac:dyDescent="0.25">
      <c r="A5179" s="28">
        <v>47182</v>
      </c>
      <c r="B5179" s="29">
        <f t="shared" si="560"/>
        <v>2029</v>
      </c>
      <c r="C5179" s="29">
        <f t="shared" si="561"/>
        <v>3</v>
      </c>
      <c r="D5179" s="29" t="str">
        <f t="shared" si="562"/>
        <v>Mart</v>
      </c>
      <c r="E5179" s="29">
        <f t="shared" si="563"/>
        <v>1</v>
      </c>
      <c r="F5179" s="29">
        <f t="shared" si="564"/>
        <v>10</v>
      </c>
      <c r="G5179" s="29">
        <f t="shared" si="565"/>
        <v>1</v>
      </c>
      <c r="H5179" s="29" t="str">
        <f t="shared" si="566"/>
        <v>Pazartesi</v>
      </c>
    </row>
    <row r="5180" spans="1:8" ht="10.5" customHeight="1" x14ac:dyDescent="0.25">
      <c r="A5180" s="28">
        <v>47183</v>
      </c>
      <c r="B5180" s="29">
        <f t="shared" si="560"/>
        <v>2029</v>
      </c>
      <c r="C5180" s="29">
        <f t="shared" si="561"/>
        <v>3</v>
      </c>
      <c r="D5180" s="29" t="str">
        <f t="shared" si="562"/>
        <v>Mart</v>
      </c>
      <c r="E5180" s="29">
        <f t="shared" si="563"/>
        <v>1</v>
      </c>
      <c r="F5180" s="29">
        <f t="shared" si="564"/>
        <v>10</v>
      </c>
      <c r="G5180" s="29">
        <f t="shared" si="565"/>
        <v>2</v>
      </c>
      <c r="H5180" s="29" t="str">
        <f t="shared" si="566"/>
        <v>Salı</v>
      </c>
    </row>
    <row r="5181" spans="1:8" ht="10.5" customHeight="1" x14ac:dyDescent="0.25">
      <c r="A5181" s="28">
        <v>47184</v>
      </c>
      <c r="B5181" s="29">
        <f t="shared" si="560"/>
        <v>2029</v>
      </c>
      <c r="C5181" s="29">
        <f t="shared" si="561"/>
        <v>3</v>
      </c>
      <c r="D5181" s="29" t="str">
        <f t="shared" si="562"/>
        <v>Mart</v>
      </c>
      <c r="E5181" s="29">
        <f t="shared" si="563"/>
        <v>1</v>
      </c>
      <c r="F5181" s="29">
        <f t="shared" si="564"/>
        <v>10</v>
      </c>
      <c r="G5181" s="29">
        <f t="shared" si="565"/>
        <v>3</v>
      </c>
      <c r="H5181" s="29" t="str">
        <f t="shared" si="566"/>
        <v>Çarşamba</v>
      </c>
    </row>
    <row r="5182" spans="1:8" ht="10.5" customHeight="1" x14ac:dyDescent="0.25">
      <c r="A5182" s="28">
        <v>47185</v>
      </c>
      <c r="B5182" s="29">
        <f t="shared" si="560"/>
        <v>2029</v>
      </c>
      <c r="C5182" s="29">
        <f t="shared" si="561"/>
        <v>3</v>
      </c>
      <c r="D5182" s="29" t="str">
        <f t="shared" si="562"/>
        <v>Mart</v>
      </c>
      <c r="E5182" s="29">
        <f t="shared" si="563"/>
        <v>1</v>
      </c>
      <c r="F5182" s="29">
        <f t="shared" si="564"/>
        <v>10</v>
      </c>
      <c r="G5182" s="29">
        <f t="shared" si="565"/>
        <v>4</v>
      </c>
      <c r="H5182" s="29" t="str">
        <f t="shared" si="566"/>
        <v>Perşembe</v>
      </c>
    </row>
    <row r="5183" spans="1:8" ht="10.5" customHeight="1" x14ac:dyDescent="0.25">
      <c r="A5183" s="28">
        <v>47186</v>
      </c>
      <c r="B5183" s="29">
        <f t="shared" si="560"/>
        <v>2029</v>
      </c>
      <c r="C5183" s="29">
        <f t="shared" si="561"/>
        <v>3</v>
      </c>
      <c r="D5183" s="29" t="str">
        <f t="shared" si="562"/>
        <v>Mart</v>
      </c>
      <c r="E5183" s="29">
        <f t="shared" si="563"/>
        <v>1</v>
      </c>
      <c r="F5183" s="29">
        <f t="shared" si="564"/>
        <v>10</v>
      </c>
      <c r="G5183" s="29">
        <f t="shared" si="565"/>
        <v>5</v>
      </c>
      <c r="H5183" s="29" t="str">
        <f t="shared" si="566"/>
        <v>Cuma</v>
      </c>
    </row>
    <row r="5184" spans="1:8" ht="10.5" customHeight="1" x14ac:dyDescent="0.25">
      <c r="A5184" s="28">
        <v>47187</v>
      </c>
      <c r="B5184" s="29">
        <f t="shared" si="560"/>
        <v>2029</v>
      </c>
      <c r="C5184" s="29">
        <f t="shared" si="561"/>
        <v>3</v>
      </c>
      <c r="D5184" s="29" t="str">
        <f t="shared" si="562"/>
        <v>Mart</v>
      </c>
      <c r="E5184" s="29">
        <f t="shared" si="563"/>
        <v>1</v>
      </c>
      <c r="F5184" s="29">
        <f t="shared" si="564"/>
        <v>10</v>
      </c>
      <c r="G5184" s="29">
        <f t="shared" si="565"/>
        <v>6</v>
      </c>
      <c r="H5184" s="29" t="str">
        <f t="shared" si="566"/>
        <v>Cumartesi</v>
      </c>
    </row>
    <row r="5185" spans="1:8" ht="10.5" customHeight="1" x14ac:dyDescent="0.25">
      <c r="A5185" s="28">
        <v>47188</v>
      </c>
      <c r="B5185" s="29">
        <f t="shared" si="560"/>
        <v>2029</v>
      </c>
      <c r="C5185" s="29">
        <f t="shared" si="561"/>
        <v>3</v>
      </c>
      <c r="D5185" s="29" t="str">
        <f t="shared" si="562"/>
        <v>Mart</v>
      </c>
      <c r="E5185" s="29">
        <f t="shared" si="563"/>
        <v>1</v>
      </c>
      <c r="F5185" s="29">
        <f t="shared" si="564"/>
        <v>10</v>
      </c>
      <c r="G5185" s="29">
        <f t="shared" si="565"/>
        <v>7</v>
      </c>
      <c r="H5185" s="29" t="str">
        <f t="shared" si="566"/>
        <v>Pazar</v>
      </c>
    </row>
    <row r="5186" spans="1:8" ht="10.5" customHeight="1" x14ac:dyDescent="0.25">
      <c r="A5186" s="28">
        <v>47189</v>
      </c>
      <c r="B5186" s="29">
        <f t="shared" ref="B5186:B5249" si="567">IF(A5186="","",YEAR(A5186))</f>
        <v>2029</v>
      </c>
      <c r="C5186" s="29">
        <f t="shared" ref="C5186:C5249" si="568">IF(A5186="","",MONTH(A5186))</f>
        <v>3</v>
      </c>
      <c r="D5186" s="29" t="str">
        <f t="shared" ref="D5186:D5249" si="569">IF(A5186="","",CHOOSE(MONTH(A5186),"Ocak","Şubat","Mart","Nisan","Mayıs","Haziran","Temmuz","Ağustos","Eylül","Ekim","Kasım","Aralık"))</f>
        <v>Mart</v>
      </c>
      <c r="E5186" s="29">
        <f t="shared" ref="E5186:E5249" si="570">IF(A5186="","",ROUNDUP(MONTH(A5186)/3,0))</f>
        <v>1</v>
      </c>
      <c r="F5186" s="29">
        <f t="shared" ref="F5186:F5249" si="571">IF(A5186="","",WEEKNUM(A5186,2))</f>
        <v>11</v>
      </c>
      <c r="G5186" s="29">
        <f t="shared" ref="G5186:G5249" si="572">IF(A5186="","",WEEKDAY(A5186,2))</f>
        <v>1</v>
      </c>
      <c r="H5186" s="29" t="str">
        <f t="shared" ref="H5186:H5249" si="573">IF(A5186="","",CHOOSE(WEEKDAY(A5186,2),"Pazartesi","Salı","Çarşamba","Perşembe","Cuma","Cumartesi","Pazar"))</f>
        <v>Pazartesi</v>
      </c>
    </row>
    <row r="5187" spans="1:8" ht="10.5" customHeight="1" x14ac:dyDescent="0.25">
      <c r="A5187" s="28">
        <v>47190</v>
      </c>
      <c r="B5187" s="29">
        <f t="shared" si="567"/>
        <v>2029</v>
      </c>
      <c r="C5187" s="29">
        <f t="shared" si="568"/>
        <v>3</v>
      </c>
      <c r="D5187" s="29" t="str">
        <f t="shared" si="569"/>
        <v>Mart</v>
      </c>
      <c r="E5187" s="29">
        <f t="shared" si="570"/>
        <v>1</v>
      </c>
      <c r="F5187" s="29">
        <f t="shared" si="571"/>
        <v>11</v>
      </c>
      <c r="G5187" s="29">
        <f t="shared" si="572"/>
        <v>2</v>
      </c>
      <c r="H5187" s="29" t="str">
        <f t="shared" si="573"/>
        <v>Salı</v>
      </c>
    </row>
    <row r="5188" spans="1:8" ht="10.5" customHeight="1" x14ac:dyDescent="0.25">
      <c r="A5188" s="28">
        <v>47191</v>
      </c>
      <c r="B5188" s="29">
        <f t="shared" si="567"/>
        <v>2029</v>
      </c>
      <c r="C5188" s="29">
        <f t="shared" si="568"/>
        <v>3</v>
      </c>
      <c r="D5188" s="29" t="str">
        <f t="shared" si="569"/>
        <v>Mart</v>
      </c>
      <c r="E5188" s="29">
        <f t="shared" si="570"/>
        <v>1</v>
      </c>
      <c r="F5188" s="29">
        <f t="shared" si="571"/>
        <v>11</v>
      </c>
      <c r="G5188" s="29">
        <f t="shared" si="572"/>
        <v>3</v>
      </c>
      <c r="H5188" s="29" t="str">
        <f t="shared" si="573"/>
        <v>Çarşamba</v>
      </c>
    </row>
    <row r="5189" spans="1:8" ht="10.5" customHeight="1" x14ac:dyDescent="0.25">
      <c r="A5189" s="28">
        <v>47192</v>
      </c>
      <c r="B5189" s="29">
        <f t="shared" si="567"/>
        <v>2029</v>
      </c>
      <c r="C5189" s="29">
        <f t="shared" si="568"/>
        <v>3</v>
      </c>
      <c r="D5189" s="29" t="str">
        <f t="shared" si="569"/>
        <v>Mart</v>
      </c>
      <c r="E5189" s="29">
        <f t="shared" si="570"/>
        <v>1</v>
      </c>
      <c r="F5189" s="29">
        <f t="shared" si="571"/>
        <v>11</v>
      </c>
      <c r="G5189" s="29">
        <f t="shared" si="572"/>
        <v>4</v>
      </c>
      <c r="H5189" s="29" t="str">
        <f t="shared" si="573"/>
        <v>Perşembe</v>
      </c>
    </row>
    <row r="5190" spans="1:8" ht="10.5" customHeight="1" x14ac:dyDescent="0.25">
      <c r="A5190" s="28">
        <v>47193</v>
      </c>
      <c r="B5190" s="29">
        <f t="shared" si="567"/>
        <v>2029</v>
      </c>
      <c r="C5190" s="29">
        <f t="shared" si="568"/>
        <v>3</v>
      </c>
      <c r="D5190" s="29" t="str">
        <f t="shared" si="569"/>
        <v>Mart</v>
      </c>
      <c r="E5190" s="29">
        <f t="shared" si="570"/>
        <v>1</v>
      </c>
      <c r="F5190" s="29">
        <f t="shared" si="571"/>
        <v>11</v>
      </c>
      <c r="G5190" s="29">
        <f t="shared" si="572"/>
        <v>5</v>
      </c>
      <c r="H5190" s="29" t="str">
        <f t="shared" si="573"/>
        <v>Cuma</v>
      </c>
    </row>
    <row r="5191" spans="1:8" ht="10.5" customHeight="1" x14ac:dyDescent="0.25">
      <c r="A5191" s="28">
        <v>47194</v>
      </c>
      <c r="B5191" s="29">
        <f t="shared" si="567"/>
        <v>2029</v>
      </c>
      <c r="C5191" s="29">
        <f t="shared" si="568"/>
        <v>3</v>
      </c>
      <c r="D5191" s="29" t="str">
        <f t="shared" si="569"/>
        <v>Mart</v>
      </c>
      <c r="E5191" s="29">
        <f t="shared" si="570"/>
        <v>1</v>
      </c>
      <c r="F5191" s="29">
        <f t="shared" si="571"/>
        <v>11</v>
      </c>
      <c r="G5191" s="29">
        <f t="shared" si="572"/>
        <v>6</v>
      </c>
      <c r="H5191" s="29" t="str">
        <f t="shared" si="573"/>
        <v>Cumartesi</v>
      </c>
    </row>
    <row r="5192" spans="1:8" ht="10.5" customHeight="1" x14ac:dyDescent="0.25">
      <c r="A5192" s="28">
        <v>47195</v>
      </c>
      <c r="B5192" s="29">
        <f t="shared" si="567"/>
        <v>2029</v>
      </c>
      <c r="C5192" s="29">
        <f t="shared" si="568"/>
        <v>3</v>
      </c>
      <c r="D5192" s="29" t="str">
        <f t="shared" si="569"/>
        <v>Mart</v>
      </c>
      <c r="E5192" s="29">
        <f t="shared" si="570"/>
        <v>1</v>
      </c>
      <c r="F5192" s="29">
        <f t="shared" si="571"/>
        <v>11</v>
      </c>
      <c r="G5192" s="29">
        <f t="shared" si="572"/>
        <v>7</v>
      </c>
      <c r="H5192" s="29" t="str">
        <f t="shared" si="573"/>
        <v>Pazar</v>
      </c>
    </row>
    <row r="5193" spans="1:8" ht="10.5" customHeight="1" x14ac:dyDescent="0.25">
      <c r="A5193" s="28">
        <v>47196</v>
      </c>
      <c r="B5193" s="29">
        <f t="shared" si="567"/>
        <v>2029</v>
      </c>
      <c r="C5193" s="29">
        <f t="shared" si="568"/>
        <v>3</v>
      </c>
      <c r="D5193" s="29" t="str">
        <f t="shared" si="569"/>
        <v>Mart</v>
      </c>
      <c r="E5193" s="29">
        <f t="shared" si="570"/>
        <v>1</v>
      </c>
      <c r="F5193" s="29">
        <f t="shared" si="571"/>
        <v>12</v>
      </c>
      <c r="G5193" s="29">
        <f t="shared" si="572"/>
        <v>1</v>
      </c>
      <c r="H5193" s="29" t="str">
        <f t="shared" si="573"/>
        <v>Pazartesi</v>
      </c>
    </row>
    <row r="5194" spans="1:8" ht="10.5" customHeight="1" x14ac:dyDescent="0.25">
      <c r="A5194" s="28">
        <v>47197</v>
      </c>
      <c r="B5194" s="29">
        <f t="shared" si="567"/>
        <v>2029</v>
      </c>
      <c r="C5194" s="29">
        <f t="shared" si="568"/>
        <v>3</v>
      </c>
      <c r="D5194" s="29" t="str">
        <f t="shared" si="569"/>
        <v>Mart</v>
      </c>
      <c r="E5194" s="29">
        <f t="shared" si="570"/>
        <v>1</v>
      </c>
      <c r="F5194" s="29">
        <f t="shared" si="571"/>
        <v>12</v>
      </c>
      <c r="G5194" s="29">
        <f t="shared" si="572"/>
        <v>2</v>
      </c>
      <c r="H5194" s="29" t="str">
        <f t="shared" si="573"/>
        <v>Salı</v>
      </c>
    </row>
    <row r="5195" spans="1:8" ht="10.5" customHeight="1" x14ac:dyDescent="0.25">
      <c r="A5195" s="28">
        <v>47198</v>
      </c>
      <c r="B5195" s="29">
        <f t="shared" si="567"/>
        <v>2029</v>
      </c>
      <c r="C5195" s="29">
        <f t="shared" si="568"/>
        <v>3</v>
      </c>
      <c r="D5195" s="29" t="str">
        <f t="shared" si="569"/>
        <v>Mart</v>
      </c>
      <c r="E5195" s="29">
        <f t="shared" si="570"/>
        <v>1</v>
      </c>
      <c r="F5195" s="29">
        <f t="shared" si="571"/>
        <v>12</v>
      </c>
      <c r="G5195" s="29">
        <f t="shared" si="572"/>
        <v>3</v>
      </c>
      <c r="H5195" s="29" t="str">
        <f t="shared" si="573"/>
        <v>Çarşamba</v>
      </c>
    </row>
    <row r="5196" spans="1:8" ht="10.5" customHeight="1" x14ac:dyDescent="0.25">
      <c r="A5196" s="28">
        <v>47199</v>
      </c>
      <c r="B5196" s="29">
        <f t="shared" si="567"/>
        <v>2029</v>
      </c>
      <c r="C5196" s="29">
        <f t="shared" si="568"/>
        <v>3</v>
      </c>
      <c r="D5196" s="29" t="str">
        <f t="shared" si="569"/>
        <v>Mart</v>
      </c>
      <c r="E5196" s="29">
        <f t="shared" si="570"/>
        <v>1</v>
      </c>
      <c r="F5196" s="29">
        <f t="shared" si="571"/>
        <v>12</v>
      </c>
      <c r="G5196" s="29">
        <f t="shared" si="572"/>
        <v>4</v>
      </c>
      <c r="H5196" s="29" t="str">
        <f t="shared" si="573"/>
        <v>Perşembe</v>
      </c>
    </row>
    <row r="5197" spans="1:8" ht="10.5" customHeight="1" x14ac:dyDescent="0.25">
      <c r="A5197" s="28">
        <v>47200</v>
      </c>
      <c r="B5197" s="29">
        <f t="shared" si="567"/>
        <v>2029</v>
      </c>
      <c r="C5197" s="29">
        <f t="shared" si="568"/>
        <v>3</v>
      </c>
      <c r="D5197" s="29" t="str">
        <f t="shared" si="569"/>
        <v>Mart</v>
      </c>
      <c r="E5197" s="29">
        <f t="shared" si="570"/>
        <v>1</v>
      </c>
      <c r="F5197" s="29">
        <f t="shared" si="571"/>
        <v>12</v>
      </c>
      <c r="G5197" s="29">
        <f t="shared" si="572"/>
        <v>5</v>
      </c>
      <c r="H5197" s="29" t="str">
        <f t="shared" si="573"/>
        <v>Cuma</v>
      </c>
    </row>
    <row r="5198" spans="1:8" ht="10.5" customHeight="1" x14ac:dyDescent="0.25">
      <c r="A5198" s="28">
        <v>47201</v>
      </c>
      <c r="B5198" s="29">
        <f t="shared" si="567"/>
        <v>2029</v>
      </c>
      <c r="C5198" s="29">
        <f t="shared" si="568"/>
        <v>3</v>
      </c>
      <c r="D5198" s="29" t="str">
        <f t="shared" si="569"/>
        <v>Mart</v>
      </c>
      <c r="E5198" s="29">
        <f t="shared" si="570"/>
        <v>1</v>
      </c>
      <c r="F5198" s="29">
        <f t="shared" si="571"/>
        <v>12</v>
      </c>
      <c r="G5198" s="29">
        <f t="shared" si="572"/>
        <v>6</v>
      </c>
      <c r="H5198" s="29" t="str">
        <f t="shared" si="573"/>
        <v>Cumartesi</v>
      </c>
    </row>
    <row r="5199" spans="1:8" ht="10.5" customHeight="1" x14ac:dyDescent="0.25">
      <c r="A5199" s="28">
        <v>47202</v>
      </c>
      <c r="B5199" s="29">
        <f t="shared" si="567"/>
        <v>2029</v>
      </c>
      <c r="C5199" s="29">
        <f t="shared" si="568"/>
        <v>3</v>
      </c>
      <c r="D5199" s="29" t="str">
        <f t="shared" si="569"/>
        <v>Mart</v>
      </c>
      <c r="E5199" s="29">
        <f t="shared" si="570"/>
        <v>1</v>
      </c>
      <c r="F5199" s="29">
        <f t="shared" si="571"/>
        <v>12</v>
      </c>
      <c r="G5199" s="29">
        <f t="shared" si="572"/>
        <v>7</v>
      </c>
      <c r="H5199" s="29" t="str">
        <f t="shared" si="573"/>
        <v>Pazar</v>
      </c>
    </row>
    <row r="5200" spans="1:8" ht="10.5" customHeight="1" x14ac:dyDescent="0.25">
      <c r="A5200" s="28">
        <v>47203</v>
      </c>
      <c r="B5200" s="29">
        <f t="shared" si="567"/>
        <v>2029</v>
      </c>
      <c r="C5200" s="29">
        <f t="shared" si="568"/>
        <v>3</v>
      </c>
      <c r="D5200" s="29" t="str">
        <f t="shared" si="569"/>
        <v>Mart</v>
      </c>
      <c r="E5200" s="29">
        <f t="shared" si="570"/>
        <v>1</v>
      </c>
      <c r="F5200" s="29">
        <f t="shared" si="571"/>
        <v>13</v>
      </c>
      <c r="G5200" s="29">
        <f t="shared" si="572"/>
        <v>1</v>
      </c>
      <c r="H5200" s="29" t="str">
        <f t="shared" si="573"/>
        <v>Pazartesi</v>
      </c>
    </row>
    <row r="5201" spans="1:8" ht="10.5" customHeight="1" x14ac:dyDescent="0.25">
      <c r="A5201" s="28">
        <v>47204</v>
      </c>
      <c r="B5201" s="29">
        <f t="shared" si="567"/>
        <v>2029</v>
      </c>
      <c r="C5201" s="29">
        <f t="shared" si="568"/>
        <v>3</v>
      </c>
      <c r="D5201" s="29" t="str">
        <f t="shared" si="569"/>
        <v>Mart</v>
      </c>
      <c r="E5201" s="29">
        <f t="shared" si="570"/>
        <v>1</v>
      </c>
      <c r="F5201" s="29">
        <f t="shared" si="571"/>
        <v>13</v>
      </c>
      <c r="G5201" s="29">
        <f t="shared" si="572"/>
        <v>2</v>
      </c>
      <c r="H5201" s="29" t="str">
        <f t="shared" si="573"/>
        <v>Salı</v>
      </c>
    </row>
    <row r="5202" spans="1:8" ht="10.5" customHeight="1" x14ac:dyDescent="0.25">
      <c r="A5202" s="28">
        <v>47205</v>
      </c>
      <c r="B5202" s="29">
        <f t="shared" si="567"/>
        <v>2029</v>
      </c>
      <c r="C5202" s="29">
        <f t="shared" si="568"/>
        <v>3</v>
      </c>
      <c r="D5202" s="29" t="str">
        <f t="shared" si="569"/>
        <v>Mart</v>
      </c>
      <c r="E5202" s="29">
        <f t="shared" si="570"/>
        <v>1</v>
      </c>
      <c r="F5202" s="29">
        <f t="shared" si="571"/>
        <v>13</v>
      </c>
      <c r="G5202" s="29">
        <f t="shared" si="572"/>
        <v>3</v>
      </c>
      <c r="H5202" s="29" t="str">
        <f t="shared" si="573"/>
        <v>Çarşamba</v>
      </c>
    </row>
    <row r="5203" spans="1:8" ht="10.5" customHeight="1" x14ac:dyDescent="0.25">
      <c r="A5203" s="28">
        <v>47206</v>
      </c>
      <c r="B5203" s="29">
        <f t="shared" si="567"/>
        <v>2029</v>
      </c>
      <c r="C5203" s="29">
        <f t="shared" si="568"/>
        <v>3</v>
      </c>
      <c r="D5203" s="29" t="str">
        <f t="shared" si="569"/>
        <v>Mart</v>
      </c>
      <c r="E5203" s="29">
        <f t="shared" si="570"/>
        <v>1</v>
      </c>
      <c r="F5203" s="29">
        <f t="shared" si="571"/>
        <v>13</v>
      </c>
      <c r="G5203" s="29">
        <f t="shared" si="572"/>
        <v>4</v>
      </c>
      <c r="H5203" s="29" t="str">
        <f t="shared" si="573"/>
        <v>Perşembe</v>
      </c>
    </row>
    <row r="5204" spans="1:8" ht="10.5" customHeight="1" x14ac:dyDescent="0.25">
      <c r="A5204" s="28">
        <v>47207</v>
      </c>
      <c r="B5204" s="29">
        <f t="shared" si="567"/>
        <v>2029</v>
      </c>
      <c r="C5204" s="29">
        <f t="shared" si="568"/>
        <v>3</v>
      </c>
      <c r="D5204" s="29" t="str">
        <f t="shared" si="569"/>
        <v>Mart</v>
      </c>
      <c r="E5204" s="29">
        <f t="shared" si="570"/>
        <v>1</v>
      </c>
      <c r="F5204" s="29">
        <f t="shared" si="571"/>
        <v>13</v>
      </c>
      <c r="G5204" s="29">
        <f t="shared" si="572"/>
        <v>5</v>
      </c>
      <c r="H5204" s="29" t="str">
        <f t="shared" si="573"/>
        <v>Cuma</v>
      </c>
    </row>
    <row r="5205" spans="1:8" ht="10.5" customHeight="1" x14ac:dyDescent="0.25">
      <c r="A5205" s="28">
        <v>47208</v>
      </c>
      <c r="B5205" s="29">
        <f t="shared" si="567"/>
        <v>2029</v>
      </c>
      <c r="C5205" s="29">
        <f t="shared" si="568"/>
        <v>3</v>
      </c>
      <c r="D5205" s="29" t="str">
        <f t="shared" si="569"/>
        <v>Mart</v>
      </c>
      <c r="E5205" s="29">
        <f t="shared" si="570"/>
        <v>1</v>
      </c>
      <c r="F5205" s="29">
        <f t="shared" si="571"/>
        <v>13</v>
      </c>
      <c r="G5205" s="29">
        <f t="shared" si="572"/>
        <v>6</v>
      </c>
      <c r="H5205" s="29" t="str">
        <f t="shared" si="573"/>
        <v>Cumartesi</v>
      </c>
    </row>
    <row r="5206" spans="1:8" ht="10.5" customHeight="1" x14ac:dyDescent="0.25">
      <c r="A5206" s="28">
        <v>47209</v>
      </c>
      <c r="B5206" s="29">
        <f t="shared" si="567"/>
        <v>2029</v>
      </c>
      <c r="C5206" s="29">
        <f t="shared" si="568"/>
        <v>4</v>
      </c>
      <c r="D5206" s="29" t="str">
        <f t="shared" si="569"/>
        <v>Nisan</v>
      </c>
      <c r="E5206" s="29">
        <f t="shared" si="570"/>
        <v>2</v>
      </c>
      <c r="F5206" s="29">
        <f t="shared" si="571"/>
        <v>13</v>
      </c>
      <c r="G5206" s="29">
        <f t="shared" si="572"/>
        <v>7</v>
      </c>
      <c r="H5206" s="29" t="str">
        <f t="shared" si="573"/>
        <v>Pazar</v>
      </c>
    </row>
    <row r="5207" spans="1:8" ht="10.5" customHeight="1" x14ac:dyDescent="0.25">
      <c r="A5207" s="28">
        <v>47210</v>
      </c>
      <c r="B5207" s="29">
        <f t="shared" si="567"/>
        <v>2029</v>
      </c>
      <c r="C5207" s="29">
        <f t="shared" si="568"/>
        <v>4</v>
      </c>
      <c r="D5207" s="29" t="str">
        <f t="shared" si="569"/>
        <v>Nisan</v>
      </c>
      <c r="E5207" s="29">
        <f t="shared" si="570"/>
        <v>2</v>
      </c>
      <c r="F5207" s="29">
        <f t="shared" si="571"/>
        <v>14</v>
      </c>
      <c r="G5207" s="29">
        <f t="shared" si="572"/>
        <v>1</v>
      </c>
      <c r="H5207" s="29" t="str">
        <f t="shared" si="573"/>
        <v>Pazartesi</v>
      </c>
    </row>
    <row r="5208" spans="1:8" ht="10.5" customHeight="1" x14ac:dyDescent="0.25">
      <c r="A5208" s="28">
        <v>47211</v>
      </c>
      <c r="B5208" s="29">
        <f t="shared" si="567"/>
        <v>2029</v>
      </c>
      <c r="C5208" s="29">
        <f t="shared" si="568"/>
        <v>4</v>
      </c>
      <c r="D5208" s="29" t="str">
        <f t="shared" si="569"/>
        <v>Nisan</v>
      </c>
      <c r="E5208" s="29">
        <f t="shared" si="570"/>
        <v>2</v>
      </c>
      <c r="F5208" s="29">
        <f t="shared" si="571"/>
        <v>14</v>
      </c>
      <c r="G5208" s="29">
        <f t="shared" si="572"/>
        <v>2</v>
      </c>
      <c r="H5208" s="29" t="str">
        <f t="shared" si="573"/>
        <v>Salı</v>
      </c>
    </row>
    <row r="5209" spans="1:8" ht="10.5" customHeight="1" x14ac:dyDescent="0.25">
      <c r="A5209" s="28">
        <v>47212</v>
      </c>
      <c r="B5209" s="29">
        <f t="shared" si="567"/>
        <v>2029</v>
      </c>
      <c r="C5209" s="29">
        <f t="shared" si="568"/>
        <v>4</v>
      </c>
      <c r="D5209" s="29" t="str">
        <f t="shared" si="569"/>
        <v>Nisan</v>
      </c>
      <c r="E5209" s="29">
        <f t="shared" si="570"/>
        <v>2</v>
      </c>
      <c r="F5209" s="29">
        <f t="shared" si="571"/>
        <v>14</v>
      </c>
      <c r="G5209" s="29">
        <f t="shared" si="572"/>
        <v>3</v>
      </c>
      <c r="H5209" s="29" t="str">
        <f t="shared" si="573"/>
        <v>Çarşamba</v>
      </c>
    </row>
    <row r="5210" spans="1:8" ht="10.5" customHeight="1" x14ac:dyDescent="0.25">
      <c r="A5210" s="28">
        <v>47213</v>
      </c>
      <c r="B5210" s="29">
        <f t="shared" si="567"/>
        <v>2029</v>
      </c>
      <c r="C5210" s="29">
        <f t="shared" si="568"/>
        <v>4</v>
      </c>
      <c r="D5210" s="29" t="str">
        <f t="shared" si="569"/>
        <v>Nisan</v>
      </c>
      <c r="E5210" s="29">
        <f t="shared" si="570"/>
        <v>2</v>
      </c>
      <c r="F5210" s="29">
        <f t="shared" si="571"/>
        <v>14</v>
      </c>
      <c r="G5210" s="29">
        <f t="shared" si="572"/>
        <v>4</v>
      </c>
      <c r="H5210" s="29" t="str">
        <f t="shared" si="573"/>
        <v>Perşembe</v>
      </c>
    </row>
    <row r="5211" spans="1:8" ht="10.5" customHeight="1" x14ac:dyDescent="0.25">
      <c r="A5211" s="28">
        <v>47214</v>
      </c>
      <c r="B5211" s="29">
        <f t="shared" si="567"/>
        <v>2029</v>
      </c>
      <c r="C5211" s="29">
        <f t="shared" si="568"/>
        <v>4</v>
      </c>
      <c r="D5211" s="29" t="str">
        <f t="shared" si="569"/>
        <v>Nisan</v>
      </c>
      <c r="E5211" s="29">
        <f t="shared" si="570"/>
        <v>2</v>
      </c>
      <c r="F5211" s="29">
        <f t="shared" si="571"/>
        <v>14</v>
      </c>
      <c r="G5211" s="29">
        <f t="shared" si="572"/>
        <v>5</v>
      </c>
      <c r="H5211" s="29" t="str">
        <f t="shared" si="573"/>
        <v>Cuma</v>
      </c>
    </row>
    <row r="5212" spans="1:8" ht="10.5" customHeight="1" x14ac:dyDescent="0.25">
      <c r="A5212" s="28">
        <v>47215</v>
      </c>
      <c r="B5212" s="29">
        <f t="shared" si="567"/>
        <v>2029</v>
      </c>
      <c r="C5212" s="29">
        <f t="shared" si="568"/>
        <v>4</v>
      </c>
      <c r="D5212" s="29" t="str">
        <f t="shared" si="569"/>
        <v>Nisan</v>
      </c>
      <c r="E5212" s="29">
        <f t="shared" si="570"/>
        <v>2</v>
      </c>
      <c r="F5212" s="29">
        <f t="shared" si="571"/>
        <v>14</v>
      </c>
      <c r="G5212" s="29">
        <f t="shared" si="572"/>
        <v>6</v>
      </c>
      <c r="H5212" s="29" t="str">
        <f t="shared" si="573"/>
        <v>Cumartesi</v>
      </c>
    </row>
    <row r="5213" spans="1:8" ht="10.5" customHeight="1" x14ac:dyDescent="0.25">
      <c r="A5213" s="28">
        <v>47216</v>
      </c>
      <c r="B5213" s="29">
        <f t="shared" si="567"/>
        <v>2029</v>
      </c>
      <c r="C5213" s="29">
        <f t="shared" si="568"/>
        <v>4</v>
      </c>
      <c r="D5213" s="29" t="str">
        <f t="shared" si="569"/>
        <v>Nisan</v>
      </c>
      <c r="E5213" s="29">
        <f t="shared" si="570"/>
        <v>2</v>
      </c>
      <c r="F5213" s="29">
        <f t="shared" si="571"/>
        <v>14</v>
      </c>
      <c r="G5213" s="29">
        <f t="shared" si="572"/>
        <v>7</v>
      </c>
      <c r="H5213" s="29" t="str">
        <f t="shared" si="573"/>
        <v>Pazar</v>
      </c>
    </row>
    <row r="5214" spans="1:8" ht="10.5" customHeight="1" x14ac:dyDescent="0.25">
      <c r="A5214" s="28">
        <v>47217</v>
      </c>
      <c r="B5214" s="29">
        <f t="shared" si="567"/>
        <v>2029</v>
      </c>
      <c r="C5214" s="29">
        <f t="shared" si="568"/>
        <v>4</v>
      </c>
      <c r="D5214" s="29" t="str">
        <f t="shared" si="569"/>
        <v>Nisan</v>
      </c>
      <c r="E5214" s="29">
        <f t="shared" si="570"/>
        <v>2</v>
      </c>
      <c r="F5214" s="29">
        <f t="shared" si="571"/>
        <v>15</v>
      </c>
      <c r="G5214" s="29">
        <f t="shared" si="572"/>
        <v>1</v>
      </c>
      <c r="H5214" s="29" t="str">
        <f t="shared" si="573"/>
        <v>Pazartesi</v>
      </c>
    </row>
    <row r="5215" spans="1:8" ht="10.5" customHeight="1" x14ac:dyDescent="0.25">
      <c r="A5215" s="28">
        <v>47218</v>
      </c>
      <c r="B5215" s="29">
        <f t="shared" si="567"/>
        <v>2029</v>
      </c>
      <c r="C5215" s="29">
        <f t="shared" si="568"/>
        <v>4</v>
      </c>
      <c r="D5215" s="29" t="str">
        <f t="shared" si="569"/>
        <v>Nisan</v>
      </c>
      <c r="E5215" s="29">
        <f t="shared" si="570"/>
        <v>2</v>
      </c>
      <c r="F5215" s="29">
        <f t="shared" si="571"/>
        <v>15</v>
      </c>
      <c r="G5215" s="29">
        <f t="shared" si="572"/>
        <v>2</v>
      </c>
      <c r="H5215" s="29" t="str">
        <f t="shared" si="573"/>
        <v>Salı</v>
      </c>
    </row>
    <row r="5216" spans="1:8" ht="10.5" customHeight="1" x14ac:dyDescent="0.25">
      <c r="A5216" s="28">
        <v>47219</v>
      </c>
      <c r="B5216" s="29">
        <f t="shared" si="567"/>
        <v>2029</v>
      </c>
      <c r="C5216" s="29">
        <f t="shared" si="568"/>
        <v>4</v>
      </c>
      <c r="D5216" s="29" t="str">
        <f t="shared" si="569"/>
        <v>Nisan</v>
      </c>
      <c r="E5216" s="29">
        <f t="shared" si="570"/>
        <v>2</v>
      </c>
      <c r="F5216" s="29">
        <f t="shared" si="571"/>
        <v>15</v>
      </c>
      <c r="G5216" s="29">
        <f t="shared" si="572"/>
        <v>3</v>
      </c>
      <c r="H5216" s="29" t="str">
        <f t="shared" si="573"/>
        <v>Çarşamba</v>
      </c>
    </row>
    <row r="5217" spans="1:8" ht="10.5" customHeight="1" x14ac:dyDescent="0.25">
      <c r="A5217" s="28">
        <v>47220</v>
      </c>
      <c r="B5217" s="29">
        <f t="shared" si="567"/>
        <v>2029</v>
      </c>
      <c r="C5217" s="29">
        <f t="shared" si="568"/>
        <v>4</v>
      </c>
      <c r="D5217" s="29" t="str">
        <f t="shared" si="569"/>
        <v>Nisan</v>
      </c>
      <c r="E5217" s="29">
        <f t="shared" si="570"/>
        <v>2</v>
      </c>
      <c r="F5217" s="29">
        <f t="shared" si="571"/>
        <v>15</v>
      </c>
      <c r="G5217" s="29">
        <f t="shared" si="572"/>
        <v>4</v>
      </c>
      <c r="H5217" s="29" t="str">
        <f t="shared" si="573"/>
        <v>Perşembe</v>
      </c>
    </row>
    <row r="5218" spans="1:8" ht="10.5" customHeight="1" x14ac:dyDescent="0.25">
      <c r="A5218" s="28">
        <v>47221</v>
      </c>
      <c r="B5218" s="29">
        <f t="shared" si="567"/>
        <v>2029</v>
      </c>
      <c r="C5218" s="29">
        <f t="shared" si="568"/>
        <v>4</v>
      </c>
      <c r="D5218" s="29" t="str">
        <f t="shared" si="569"/>
        <v>Nisan</v>
      </c>
      <c r="E5218" s="29">
        <f t="shared" si="570"/>
        <v>2</v>
      </c>
      <c r="F5218" s="29">
        <f t="shared" si="571"/>
        <v>15</v>
      </c>
      <c r="G5218" s="29">
        <f t="shared" si="572"/>
        <v>5</v>
      </c>
      <c r="H5218" s="29" t="str">
        <f t="shared" si="573"/>
        <v>Cuma</v>
      </c>
    </row>
    <row r="5219" spans="1:8" ht="10.5" customHeight="1" x14ac:dyDescent="0.25">
      <c r="A5219" s="28">
        <v>47222</v>
      </c>
      <c r="B5219" s="29">
        <f t="shared" si="567"/>
        <v>2029</v>
      </c>
      <c r="C5219" s="29">
        <f t="shared" si="568"/>
        <v>4</v>
      </c>
      <c r="D5219" s="29" t="str">
        <f t="shared" si="569"/>
        <v>Nisan</v>
      </c>
      <c r="E5219" s="29">
        <f t="shared" si="570"/>
        <v>2</v>
      </c>
      <c r="F5219" s="29">
        <f t="shared" si="571"/>
        <v>15</v>
      </c>
      <c r="G5219" s="29">
        <f t="shared" si="572"/>
        <v>6</v>
      </c>
      <c r="H5219" s="29" t="str">
        <f t="shared" si="573"/>
        <v>Cumartesi</v>
      </c>
    </row>
    <row r="5220" spans="1:8" ht="10.5" customHeight="1" x14ac:dyDescent="0.25">
      <c r="A5220" s="28">
        <v>47223</v>
      </c>
      <c r="B5220" s="29">
        <f t="shared" si="567"/>
        <v>2029</v>
      </c>
      <c r="C5220" s="29">
        <f t="shared" si="568"/>
        <v>4</v>
      </c>
      <c r="D5220" s="29" t="str">
        <f t="shared" si="569"/>
        <v>Nisan</v>
      </c>
      <c r="E5220" s="29">
        <f t="shared" si="570"/>
        <v>2</v>
      </c>
      <c r="F5220" s="29">
        <f t="shared" si="571"/>
        <v>15</v>
      </c>
      <c r="G5220" s="29">
        <f t="shared" si="572"/>
        <v>7</v>
      </c>
      <c r="H5220" s="29" t="str">
        <f t="shared" si="573"/>
        <v>Pazar</v>
      </c>
    </row>
    <row r="5221" spans="1:8" ht="10.5" customHeight="1" x14ac:dyDescent="0.25">
      <c r="A5221" s="28">
        <v>47224</v>
      </c>
      <c r="B5221" s="29">
        <f t="shared" si="567"/>
        <v>2029</v>
      </c>
      <c r="C5221" s="29">
        <f t="shared" si="568"/>
        <v>4</v>
      </c>
      <c r="D5221" s="29" t="str">
        <f t="shared" si="569"/>
        <v>Nisan</v>
      </c>
      <c r="E5221" s="29">
        <f t="shared" si="570"/>
        <v>2</v>
      </c>
      <c r="F5221" s="29">
        <f t="shared" si="571"/>
        <v>16</v>
      </c>
      <c r="G5221" s="29">
        <f t="shared" si="572"/>
        <v>1</v>
      </c>
      <c r="H5221" s="29" t="str">
        <f t="shared" si="573"/>
        <v>Pazartesi</v>
      </c>
    </row>
    <row r="5222" spans="1:8" ht="10.5" customHeight="1" x14ac:dyDescent="0.25">
      <c r="A5222" s="28">
        <v>47225</v>
      </c>
      <c r="B5222" s="29">
        <f t="shared" si="567"/>
        <v>2029</v>
      </c>
      <c r="C5222" s="29">
        <f t="shared" si="568"/>
        <v>4</v>
      </c>
      <c r="D5222" s="29" t="str">
        <f t="shared" si="569"/>
        <v>Nisan</v>
      </c>
      <c r="E5222" s="29">
        <f t="shared" si="570"/>
        <v>2</v>
      </c>
      <c r="F5222" s="29">
        <f t="shared" si="571"/>
        <v>16</v>
      </c>
      <c r="G5222" s="29">
        <f t="shared" si="572"/>
        <v>2</v>
      </c>
      <c r="H5222" s="29" t="str">
        <f t="shared" si="573"/>
        <v>Salı</v>
      </c>
    </row>
    <row r="5223" spans="1:8" ht="10.5" customHeight="1" x14ac:dyDescent="0.25">
      <c r="A5223" s="28">
        <v>47226</v>
      </c>
      <c r="B5223" s="29">
        <f t="shared" si="567"/>
        <v>2029</v>
      </c>
      <c r="C5223" s="29">
        <f t="shared" si="568"/>
        <v>4</v>
      </c>
      <c r="D5223" s="29" t="str">
        <f t="shared" si="569"/>
        <v>Nisan</v>
      </c>
      <c r="E5223" s="29">
        <f t="shared" si="570"/>
        <v>2</v>
      </c>
      <c r="F5223" s="29">
        <f t="shared" si="571"/>
        <v>16</v>
      </c>
      <c r="G5223" s="29">
        <f t="shared" si="572"/>
        <v>3</v>
      </c>
      <c r="H5223" s="29" t="str">
        <f t="shared" si="573"/>
        <v>Çarşamba</v>
      </c>
    </row>
    <row r="5224" spans="1:8" ht="10.5" customHeight="1" x14ac:dyDescent="0.25">
      <c r="A5224" s="28">
        <v>47227</v>
      </c>
      <c r="B5224" s="29">
        <f t="shared" si="567"/>
        <v>2029</v>
      </c>
      <c r="C5224" s="29">
        <f t="shared" si="568"/>
        <v>4</v>
      </c>
      <c r="D5224" s="29" t="str">
        <f t="shared" si="569"/>
        <v>Nisan</v>
      </c>
      <c r="E5224" s="29">
        <f t="shared" si="570"/>
        <v>2</v>
      </c>
      <c r="F5224" s="29">
        <f t="shared" si="571"/>
        <v>16</v>
      </c>
      <c r="G5224" s="29">
        <f t="shared" si="572"/>
        <v>4</v>
      </c>
      <c r="H5224" s="29" t="str">
        <f t="shared" si="573"/>
        <v>Perşembe</v>
      </c>
    </row>
    <row r="5225" spans="1:8" ht="10.5" customHeight="1" x14ac:dyDescent="0.25">
      <c r="A5225" s="28">
        <v>47228</v>
      </c>
      <c r="B5225" s="29">
        <f t="shared" si="567"/>
        <v>2029</v>
      </c>
      <c r="C5225" s="29">
        <f t="shared" si="568"/>
        <v>4</v>
      </c>
      <c r="D5225" s="29" t="str">
        <f t="shared" si="569"/>
        <v>Nisan</v>
      </c>
      <c r="E5225" s="29">
        <f t="shared" si="570"/>
        <v>2</v>
      </c>
      <c r="F5225" s="29">
        <f t="shared" si="571"/>
        <v>16</v>
      </c>
      <c r="G5225" s="29">
        <f t="shared" si="572"/>
        <v>5</v>
      </c>
      <c r="H5225" s="29" t="str">
        <f t="shared" si="573"/>
        <v>Cuma</v>
      </c>
    </row>
    <row r="5226" spans="1:8" ht="10.5" customHeight="1" x14ac:dyDescent="0.25">
      <c r="A5226" s="28">
        <v>47229</v>
      </c>
      <c r="B5226" s="29">
        <f t="shared" si="567"/>
        <v>2029</v>
      </c>
      <c r="C5226" s="29">
        <f t="shared" si="568"/>
        <v>4</v>
      </c>
      <c r="D5226" s="29" t="str">
        <f t="shared" si="569"/>
        <v>Nisan</v>
      </c>
      <c r="E5226" s="29">
        <f t="shared" si="570"/>
        <v>2</v>
      </c>
      <c r="F5226" s="29">
        <f t="shared" si="571"/>
        <v>16</v>
      </c>
      <c r="G5226" s="29">
        <f t="shared" si="572"/>
        <v>6</v>
      </c>
      <c r="H5226" s="29" t="str">
        <f t="shared" si="573"/>
        <v>Cumartesi</v>
      </c>
    </row>
    <row r="5227" spans="1:8" ht="10.5" customHeight="1" x14ac:dyDescent="0.25">
      <c r="A5227" s="28">
        <v>47230</v>
      </c>
      <c r="B5227" s="29">
        <f t="shared" si="567"/>
        <v>2029</v>
      </c>
      <c r="C5227" s="29">
        <f t="shared" si="568"/>
        <v>4</v>
      </c>
      <c r="D5227" s="29" t="str">
        <f t="shared" si="569"/>
        <v>Nisan</v>
      </c>
      <c r="E5227" s="29">
        <f t="shared" si="570"/>
        <v>2</v>
      </c>
      <c r="F5227" s="29">
        <f t="shared" si="571"/>
        <v>16</v>
      </c>
      <c r="G5227" s="29">
        <f t="shared" si="572"/>
        <v>7</v>
      </c>
      <c r="H5227" s="29" t="str">
        <f t="shared" si="573"/>
        <v>Pazar</v>
      </c>
    </row>
    <row r="5228" spans="1:8" ht="10.5" customHeight="1" x14ac:dyDescent="0.25">
      <c r="A5228" s="28">
        <v>47231</v>
      </c>
      <c r="B5228" s="29">
        <f t="shared" si="567"/>
        <v>2029</v>
      </c>
      <c r="C5228" s="29">
        <f t="shared" si="568"/>
        <v>4</v>
      </c>
      <c r="D5228" s="29" t="str">
        <f t="shared" si="569"/>
        <v>Nisan</v>
      </c>
      <c r="E5228" s="29">
        <f t="shared" si="570"/>
        <v>2</v>
      </c>
      <c r="F5228" s="29">
        <f t="shared" si="571"/>
        <v>17</v>
      </c>
      <c r="G5228" s="29">
        <f t="shared" si="572"/>
        <v>1</v>
      </c>
      <c r="H5228" s="29" t="str">
        <f t="shared" si="573"/>
        <v>Pazartesi</v>
      </c>
    </row>
    <row r="5229" spans="1:8" ht="10.5" customHeight="1" x14ac:dyDescent="0.25">
      <c r="A5229" s="28">
        <v>47232</v>
      </c>
      <c r="B5229" s="29">
        <f t="shared" si="567"/>
        <v>2029</v>
      </c>
      <c r="C5229" s="29">
        <f t="shared" si="568"/>
        <v>4</v>
      </c>
      <c r="D5229" s="29" t="str">
        <f t="shared" si="569"/>
        <v>Nisan</v>
      </c>
      <c r="E5229" s="29">
        <f t="shared" si="570"/>
        <v>2</v>
      </c>
      <c r="F5229" s="29">
        <f t="shared" si="571"/>
        <v>17</v>
      </c>
      <c r="G5229" s="29">
        <f t="shared" si="572"/>
        <v>2</v>
      </c>
      <c r="H5229" s="29" t="str">
        <f t="shared" si="573"/>
        <v>Salı</v>
      </c>
    </row>
    <row r="5230" spans="1:8" ht="10.5" customHeight="1" x14ac:dyDescent="0.25">
      <c r="A5230" s="28">
        <v>47233</v>
      </c>
      <c r="B5230" s="29">
        <f t="shared" si="567"/>
        <v>2029</v>
      </c>
      <c r="C5230" s="29">
        <f t="shared" si="568"/>
        <v>4</v>
      </c>
      <c r="D5230" s="29" t="str">
        <f t="shared" si="569"/>
        <v>Nisan</v>
      </c>
      <c r="E5230" s="29">
        <f t="shared" si="570"/>
        <v>2</v>
      </c>
      <c r="F5230" s="29">
        <f t="shared" si="571"/>
        <v>17</v>
      </c>
      <c r="G5230" s="29">
        <f t="shared" si="572"/>
        <v>3</v>
      </c>
      <c r="H5230" s="29" t="str">
        <f t="shared" si="573"/>
        <v>Çarşamba</v>
      </c>
    </row>
    <row r="5231" spans="1:8" ht="10.5" customHeight="1" x14ac:dyDescent="0.25">
      <c r="A5231" s="28">
        <v>47234</v>
      </c>
      <c r="B5231" s="29">
        <f t="shared" si="567"/>
        <v>2029</v>
      </c>
      <c r="C5231" s="29">
        <f t="shared" si="568"/>
        <v>4</v>
      </c>
      <c r="D5231" s="29" t="str">
        <f t="shared" si="569"/>
        <v>Nisan</v>
      </c>
      <c r="E5231" s="29">
        <f t="shared" si="570"/>
        <v>2</v>
      </c>
      <c r="F5231" s="29">
        <f t="shared" si="571"/>
        <v>17</v>
      </c>
      <c r="G5231" s="29">
        <f t="shared" si="572"/>
        <v>4</v>
      </c>
      <c r="H5231" s="29" t="str">
        <f t="shared" si="573"/>
        <v>Perşembe</v>
      </c>
    </row>
    <row r="5232" spans="1:8" ht="10.5" customHeight="1" x14ac:dyDescent="0.25">
      <c r="A5232" s="28">
        <v>47235</v>
      </c>
      <c r="B5232" s="29">
        <f t="shared" si="567"/>
        <v>2029</v>
      </c>
      <c r="C5232" s="29">
        <f t="shared" si="568"/>
        <v>4</v>
      </c>
      <c r="D5232" s="29" t="str">
        <f t="shared" si="569"/>
        <v>Nisan</v>
      </c>
      <c r="E5232" s="29">
        <f t="shared" si="570"/>
        <v>2</v>
      </c>
      <c r="F5232" s="29">
        <f t="shared" si="571"/>
        <v>17</v>
      </c>
      <c r="G5232" s="29">
        <f t="shared" si="572"/>
        <v>5</v>
      </c>
      <c r="H5232" s="29" t="str">
        <f t="shared" si="573"/>
        <v>Cuma</v>
      </c>
    </row>
    <row r="5233" spans="1:8" ht="10.5" customHeight="1" x14ac:dyDescent="0.25">
      <c r="A5233" s="28">
        <v>47236</v>
      </c>
      <c r="B5233" s="29">
        <f t="shared" si="567"/>
        <v>2029</v>
      </c>
      <c r="C5233" s="29">
        <f t="shared" si="568"/>
        <v>4</v>
      </c>
      <c r="D5233" s="29" t="str">
        <f t="shared" si="569"/>
        <v>Nisan</v>
      </c>
      <c r="E5233" s="29">
        <f t="shared" si="570"/>
        <v>2</v>
      </c>
      <c r="F5233" s="29">
        <f t="shared" si="571"/>
        <v>17</v>
      </c>
      <c r="G5233" s="29">
        <f t="shared" si="572"/>
        <v>6</v>
      </c>
      <c r="H5233" s="29" t="str">
        <f t="shared" si="573"/>
        <v>Cumartesi</v>
      </c>
    </row>
    <row r="5234" spans="1:8" ht="10.5" customHeight="1" x14ac:dyDescent="0.25">
      <c r="A5234" s="28">
        <v>47237</v>
      </c>
      <c r="B5234" s="29">
        <f t="shared" si="567"/>
        <v>2029</v>
      </c>
      <c r="C5234" s="29">
        <f t="shared" si="568"/>
        <v>4</v>
      </c>
      <c r="D5234" s="29" t="str">
        <f t="shared" si="569"/>
        <v>Nisan</v>
      </c>
      <c r="E5234" s="29">
        <f t="shared" si="570"/>
        <v>2</v>
      </c>
      <c r="F5234" s="29">
        <f t="shared" si="571"/>
        <v>17</v>
      </c>
      <c r="G5234" s="29">
        <f t="shared" si="572"/>
        <v>7</v>
      </c>
      <c r="H5234" s="29" t="str">
        <f t="shared" si="573"/>
        <v>Pazar</v>
      </c>
    </row>
    <row r="5235" spans="1:8" ht="10.5" customHeight="1" x14ac:dyDescent="0.25">
      <c r="A5235" s="28">
        <v>47238</v>
      </c>
      <c r="B5235" s="29">
        <f t="shared" si="567"/>
        <v>2029</v>
      </c>
      <c r="C5235" s="29">
        <f t="shared" si="568"/>
        <v>4</v>
      </c>
      <c r="D5235" s="29" t="str">
        <f t="shared" si="569"/>
        <v>Nisan</v>
      </c>
      <c r="E5235" s="29">
        <f t="shared" si="570"/>
        <v>2</v>
      </c>
      <c r="F5235" s="29">
        <f t="shared" si="571"/>
        <v>18</v>
      </c>
      <c r="G5235" s="29">
        <f t="shared" si="572"/>
        <v>1</v>
      </c>
      <c r="H5235" s="29" t="str">
        <f t="shared" si="573"/>
        <v>Pazartesi</v>
      </c>
    </row>
    <row r="5236" spans="1:8" ht="10.5" customHeight="1" x14ac:dyDescent="0.25">
      <c r="A5236" s="28">
        <v>47239</v>
      </c>
      <c r="B5236" s="29">
        <f t="shared" si="567"/>
        <v>2029</v>
      </c>
      <c r="C5236" s="29">
        <f t="shared" si="568"/>
        <v>5</v>
      </c>
      <c r="D5236" s="29" t="str">
        <f t="shared" si="569"/>
        <v>Mayıs</v>
      </c>
      <c r="E5236" s="29">
        <f t="shared" si="570"/>
        <v>2</v>
      </c>
      <c r="F5236" s="29">
        <f t="shared" si="571"/>
        <v>18</v>
      </c>
      <c r="G5236" s="29">
        <f t="shared" si="572"/>
        <v>2</v>
      </c>
      <c r="H5236" s="29" t="str">
        <f t="shared" si="573"/>
        <v>Salı</v>
      </c>
    </row>
    <row r="5237" spans="1:8" ht="10.5" customHeight="1" x14ac:dyDescent="0.25">
      <c r="A5237" s="28">
        <v>47240</v>
      </c>
      <c r="B5237" s="29">
        <f t="shared" si="567"/>
        <v>2029</v>
      </c>
      <c r="C5237" s="29">
        <f t="shared" si="568"/>
        <v>5</v>
      </c>
      <c r="D5237" s="29" t="str">
        <f t="shared" si="569"/>
        <v>Mayıs</v>
      </c>
      <c r="E5237" s="29">
        <f t="shared" si="570"/>
        <v>2</v>
      </c>
      <c r="F5237" s="29">
        <f t="shared" si="571"/>
        <v>18</v>
      </c>
      <c r="G5237" s="29">
        <f t="shared" si="572"/>
        <v>3</v>
      </c>
      <c r="H5237" s="29" t="str">
        <f t="shared" si="573"/>
        <v>Çarşamba</v>
      </c>
    </row>
    <row r="5238" spans="1:8" ht="10.5" customHeight="1" x14ac:dyDescent="0.25">
      <c r="A5238" s="28">
        <v>47241</v>
      </c>
      <c r="B5238" s="29">
        <f t="shared" si="567"/>
        <v>2029</v>
      </c>
      <c r="C5238" s="29">
        <f t="shared" si="568"/>
        <v>5</v>
      </c>
      <c r="D5238" s="29" t="str">
        <f t="shared" si="569"/>
        <v>Mayıs</v>
      </c>
      <c r="E5238" s="29">
        <f t="shared" si="570"/>
        <v>2</v>
      </c>
      <c r="F5238" s="29">
        <f t="shared" si="571"/>
        <v>18</v>
      </c>
      <c r="G5238" s="29">
        <f t="shared" si="572"/>
        <v>4</v>
      </c>
      <c r="H5238" s="29" t="str">
        <f t="shared" si="573"/>
        <v>Perşembe</v>
      </c>
    </row>
    <row r="5239" spans="1:8" ht="10.5" customHeight="1" x14ac:dyDescent="0.25">
      <c r="A5239" s="28">
        <v>47242</v>
      </c>
      <c r="B5239" s="29">
        <f t="shared" si="567"/>
        <v>2029</v>
      </c>
      <c r="C5239" s="29">
        <f t="shared" si="568"/>
        <v>5</v>
      </c>
      <c r="D5239" s="29" t="str">
        <f t="shared" si="569"/>
        <v>Mayıs</v>
      </c>
      <c r="E5239" s="29">
        <f t="shared" si="570"/>
        <v>2</v>
      </c>
      <c r="F5239" s="29">
        <f t="shared" si="571"/>
        <v>18</v>
      </c>
      <c r="G5239" s="29">
        <f t="shared" si="572"/>
        <v>5</v>
      </c>
      <c r="H5239" s="29" t="str">
        <f t="shared" si="573"/>
        <v>Cuma</v>
      </c>
    </row>
    <row r="5240" spans="1:8" ht="10.5" customHeight="1" x14ac:dyDescent="0.25">
      <c r="A5240" s="28">
        <v>47243</v>
      </c>
      <c r="B5240" s="29">
        <f t="shared" si="567"/>
        <v>2029</v>
      </c>
      <c r="C5240" s="29">
        <f t="shared" si="568"/>
        <v>5</v>
      </c>
      <c r="D5240" s="29" t="str">
        <f t="shared" si="569"/>
        <v>Mayıs</v>
      </c>
      <c r="E5240" s="29">
        <f t="shared" si="570"/>
        <v>2</v>
      </c>
      <c r="F5240" s="29">
        <f t="shared" si="571"/>
        <v>18</v>
      </c>
      <c r="G5240" s="29">
        <f t="shared" si="572"/>
        <v>6</v>
      </c>
      <c r="H5240" s="29" t="str">
        <f t="shared" si="573"/>
        <v>Cumartesi</v>
      </c>
    </row>
    <row r="5241" spans="1:8" ht="10.5" customHeight="1" x14ac:dyDescent="0.25">
      <c r="A5241" s="28">
        <v>47244</v>
      </c>
      <c r="B5241" s="29">
        <f t="shared" si="567"/>
        <v>2029</v>
      </c>
      <c r="C5241" s="29">
        <f t="shared" si="568"/>
        <v>5</v>
      </c>
      <c r="D5241" s="29" t="str">
        <f t="shared" si="569"/>
        <v>Mayıs</v>
      </c>
      <c r="E5241" s="29">
        <f t="shared" si="570"/>
        <v>2</v>
      </c>
      <c r="F5241" s="29">
        <f t="shared" si="571"/>
        <v>18</v>
      </c>
      <c r="G5241" s="29">
        <f t="shared" si="572"/>
        <v>7</v>
      </c>
      <c r="H5241" s="29" t="str">
        <f t="shared" si="573"/>
        <v>Pazar</v>
      </c>
    </row>
    <row r="5242" spans="1:8" ht="10.5" customHeight="1" x14ac:dyDescent="0.25">
      <c r="A5242" s="28">
        <v>47245</v>
      </c>
      <c r="B5242" s="29">
        <f t="shared" si="567"/>
        <v>2029</v>
      </c>
      <c r="C5242" s="29">
        <f t="shared" si="568"/>
        <v>5</v>
      </c>
      <c r="D5242" s="29" t="str">
        <f t="shared" si="569"/>
        <v>Mayıs</v>
      </c>
      <c r="E5242" s="29">
        <f t="shared" si="570"/>
        <v>2</v>
      </c>
      <c r="F5242" s="29">
        <f t="shared" si="571"/>
        <v>19</v>
      </c>
      <c r="G5242" s="29">
        <f t="shared" si="572"/>
        <v>1</v>
      </c>
      <c r="H5242" s="29" t="str">
        <f t="shared" si="573"/>
        <v>Pazartesi</v>
      </c>
    </row>
    <row r="5243" spans="1:8" ht="10.5" customHeight="1" x14ac:dyDescent="0.25">
      <c r="A5243" s="28">
        <v>47246</v>
      </c>
      <c r="B5243" s="29">
        <f t="shared" si="567"/>
        <v>2029</v>
      </c>
      <c r="C5243" s="29">
        <f t="shared" si="568"/>
        <v>5</v>
      </c>
      <c r="D5243" s="29" t="str">
        <f t="shared" si="569"/>
        <v>Mayıs</v>
      </c>
      <c r="E5243" s="29">
        <f t="shared" si="570"/>
        <v>2</v>
      </c>
      <c r="F5243" s="29">
        <f t="shared" si="571"/>
        <v>19</v>
      </c>
      <c r="G5243" s="29">
        <f t="shared" si="572"/>
        <v>2</v>
      </c>
      <c r="H5243" s="29" t="str">
        <f t="shared" si="573"/>
        <v>Salı</v>
      </c>
    </row>
    <row r="5244" spans="1:8" ht="10.5" customHeight="1" x14ac:dyDescent="0.25">
      <c r="A5244" s="28">
        <v>47247</v>
      </c>
      <c r="B5244" s="29">
        <f t="shared" si="567"/>
        <v>2029</v>
      </c>
      <c r="C5244" s="29">
        <f t="shared" si="568"/>
        <v>5</v>
      </c>
      <c r="D5244" s="29" t="str">
        <f t="shared" si="569"/>
        <v>Mayıs</v>
      </c>
      <c r="E5244" s="29">
        <f t="shared" si="570"/>
        <v>2</v>
      </c>
      <c r="F5244" s="29">
        <f t="shared" si="571"/>
        <v>19</v>
      </c>
      <c r="G5244" s="29">
        <f t="shared" si="572"/>
        <v>3</v>
      </c>
      <c r="H5244" s="29" t="str">
        <f t="shared" si="573"/>
        <v>Çarşamba</v>
      </c>
    </row>
    <row r="5245" spans="1:8" ht="10.5" customHeight="1" x14ac:dyDescent="0.25">
      <c r="A5245" s="28">
        <v>47248</v>
      </c>
      <c r="B5245" s="29">
        <f t="shared" si="567"/>
        <v>2029</v>
      </c>
      <c r="C5245" s="29">
        <f t="shared" si="568"/>
        <v>5</v>
      </c>
      <c r="D5245" s="29" t="str">
        <f t="shared" si="569"/>
        <v>Mayıs</v>
      </c>
      <c r="E5245" s="29">
        <f t="shared" si="570"/>
        <v>2</v>
      </c>
      <c r="F5245" s="29">
        <f t="shared" si="571"/>
        <v>19</v>
      </c>
      <c r="G5245" s="29">
        <f t="shared" si="572"/>
        <v>4</v>
      </c>
      <c r="H5245" s="29" t="str">
        <f t="shared" si="573"/>
        <v>Perşembe</v>
      </c>
    </row>
    <row r="5246" spans="1:8" ht="10.5" customHeight="1" x14ac:dyDescent="0.25">
      <c r="A5246" s="28">
        <v>47249</v>
      </c>
      <c r="B5246" s="29">
        <f t="shared" si="567"/>
        <v>2029</v>
      </c>
      <c r="C5246" s="29">
        <f t="shared" si="568"/>
        <v>5</v>
      </c>
      <c r="D5246" s="29" t="str">
        <f t="shared" si="569"/>
        <v>Mayıs</v>
      </c>
      <c r="E5246" s="29">
        <f t="shared" si="570"/>
        <v>2</v>
      </c>
      <c r="F5246" s="29">
        <f t="shared" si="571"/>
        <v>19</v>
      </c>
      <c r="G5246" s="29">
        <f t="shared" si="572"/>
        <v>5</v>
      </c>
      <c r="H5246" s="29" t="str">
        <f t="shared" si="573"/>
        <v>Cuma</v>
      </c>
    </row>
    <row r="5247" spans="1:8" ht="10.5" customHeight="1" x14ac:dyDescent="0.25">
      <c r="A5247" s="28">
        <v>47250</v>
      </c>
      <c r="B5247" s="29">
        <f t="shared" si="567"/>
        <v>2029</v>
      </c>
      <c r="C5247" s="29">
        <f t="shared" si="568"/>
        <v>5</v>
      </c>
      <c r="D5247" s="29" t="str">
        <f t="shared" si="569"/>
        <v>Mayıs</v>
      </c>
      <c r="E5247" s="29">
        <f t="shared" si="570"/>
        <v>2</v>
      </c>
      <c r="F5247" s="29">
        <f t="shared" si="571"/>
        <v>19</v>
      </c>
      <c r="G5247" s="29">
        <f t="shared" si="572"/>
        <v>6</v>
      </c>
      <c r="H5247" s="29" t="str">
        <f t="shared" si="573"/>
        <v>Cumartesi</v>
      </c>
    </row>
    <row r="5248" spans="1:8" ht="10.5" customHeight="1" x14ac:dyDescent="0.25">
      <c r="A5248" s="28">
        <v>47251</v>
      </c>
      <c r="B5248" s="29">
        <f t="shared" si="567"/>
        <v>2029</v>
      </c>
      <c r="C5248" s="29">
        <f t="shared" si="568"/>
        <v>5</v>
      </c>
      <c r="D5248" s="29" t="str">
        <f t="shared" si="569"/>
        <v>Mayıs</v>
      </c>
      <c r="E5248" s="29">
        <f t="shared" si="570"/>
        <v>2</v>
      </c>
      <c r="F5248" s="29">
        <f t="shared" si="571"/>
        <v>19</v>
      </c>
      <c r="G5248" s="29">
        <f t="shared" si="572"/>
        <v>7</v>
      </c>
      <c r="H5248" s="29" t="str">
        <f t="shared" si="573"/>
        <v>Pazar</v>
      </c>
    </row>
    <row r="5249" spans="1:8" ht="10.5" customHeight="1" x14ac:dyDescent="0.25">
      <c r="A5249" s="28">
        <v>47252</v>
      </c>
      <c r="B5249" s="29">
        <f t="shared" si="567"/>
        <v>2029</v>
      </c>
      <c r="C5249" s="29">
        <f t="shared" si="568"/>
        <v>5</v>
      </c>
      <c r="D5249" s="29" t="str">
        <f t="shared" si="569"/>
        <v>Mayıs</v>
      </c>
      <c r="E5249" s="29">
        <f t="shared" si="570"/>
        <v>2</v>
      </c>
      <c r="F5249" s="29">
        <f t="shared" si="571"/>
        <v>20</v>
      </c>
      <c r="G5249" s="29">
        <f t="shared" si="572"/>
        <v>1</v>
      </c>
      <c r="H5249" s="29" t="str">
        <f t="shared" si="573"/>
        <v>Pazartesi</v>
      </c>
    </row>
    <row r="5250" spans="1:8" ht="10.5" customHeight="1" x14ac:dyDescent="0.25">
      <c r="A5250" s="28">
        <v>47253</v>
      </c>
      <c r="B5250" s="29">
        <f t="shared" ref="B5250:B5313" si="574">IF(A5250="","",YEAR(A5250))</f>
        <v>2029</v>
      </c>
      <c r="C5250" s="29">
        <f t="shared" ref="C5250:C5313" si="575">IF(A5250="","",MONTH(A5250))</f>
        <v>5</v>
      </c>
      <c r="D5250" s="29" t="str">
        <f t="shared" ref="D5250:D5313" si="576">IF(A5250="","",CHOOSE(MONTH(A5250),"Ocak","Şubat","Mart","Nisan","Mayıs","Haziran","Temmuz","Ağustos","Eylül","Ekim","Kasım","Aralık"))</f>
        <v>Mayıs</v>
      </c>
      <c r="E5250" s="29">
        <f t="shared" ref="E5250:E5313" si="577">IF(A5250="","",ROUNDUP(MONTH(A5250)/3,0))</f>
        <v>2</v>
      </c>
      <c r="F5250" s="29">
        <f t="shared" ref="F5250:F5313" si="578">IF(A5250="","",WEEKNUM(A5250,2))</f>
        <v>20</v>
      </c>
      <c r="G5250" s="29">
        <f t="shared" ref="G5250:G5313" si="579">IF(A5250="","",WEEKDAY(A5250,2))</f>
        <v>2</v>
      </c>
      <c r="H5250" s="29" t="str">
        <f t="shared" ref="H5250:H5313" si="580">IF(A5250="","",CHOOSE(WEEKDAY(A5250,2),"Pazartesi","Salı","Çarşamba","Perşembe","Cuma","Cumartesi","Pazar"))</f>
        <v>Salı</v>
      </c>
    </row>
    <row r="5251" spans="1:8" ht="10.5" customHeight="1" x14ac:dyDescent="0.25">
      <c r="A5251" s="28">
        <v>47254</v>
      </c>
      <c r="B5251" s="29">
        <f t="shared" si="574"/>
        <v>2029</v>
      </c>
      <c r="C5251" s="29">
        <f t="shared" si="575"/>
        <v>5</v>
      </c>
      <c r="D5251" s="29" t="str">
        <f t="shared" si="576"/>
        <v>Mayıs</v>
      </c>
      <c r="E5251" s="29">
        <f t="shared" si="577"/>
        <v>2</v>
      </c>
      <c r="F5251" s="29">
        <f t="shared" si="578"/>
        <v>20</v>
      </c>
      <c r="G5251" s="29">
        <f t="shared" si="579"/>
        <v>3</v>
      </c>
      <c r="H5251" s="29" t="str">
        <f t="shared" si="580"/>
        <v>Çarşamba</v>
      </c>
    </row>
    <row r="5252" spans="1:8" ht="10.5" customHeight="1" x14ac:dyDescent="0.25">
      <c r="A5252" s="28">
        <v>47255</v>
      </c>
      <c r="B5252" s="29">
        <f t="shared" si="574"/>
        <v>2029</v>
      </c>
      <c r="C5252" s="29">
        <f t="shared" si="575"/>
        <v>5</v>
      </c>
      <c r="D5252" s="29" t="str">
        <f t="shared" si="576"/>
        <v>Mayıs</v>
      </c>
      <c r="E5252" s="29">
        <f t="shared" si="577"/>
        <v>2</v>
      </c>
      <c r="F5252" s="29">
        <f t="shared" si="578"/>
        <v>20</v>
      </c>
      <c r="G5252" s="29">
        <f t="shared" si="579"/>
        <v>4</v>
      </c>
      <c r="H5252" s="29" t="str">
        <f t="shared" si="580"/>
        <v>Perşembe</v>
      </c>
    </row>
    <row r="5253" spans="1:8" ht="10.5" customHeight="1" x14ac:dyDescent="0.25">
      <c r="A5253" s="28">
        <v>47256</v>
      </c>
      <c r="B5253" s="29">
        <f t="shared" si="574"/>
        <v>2029</v>
      </c>
      <c r="C5253" s="29">
        <f t="shared" si="575"/>
        <v>5</v>
      </c>
      <c r="D5253" s="29" t="str">
        <f t="shared" si="576"/>
        <v>Mayıs</v>
      </c>
      <c r="E5253" s="29">
        <f t="shared" si="577"/>
        <v>2</v>
      </c>
      <c r="F5253" s="29">
        <f t="shared" si="578"/>
        <v>20</v>
      </c>
      <c r="G5253" s="29">
        <f t="shared" si="579"/>
        <v>5</v>
      </c>
      <c r="H5253" s="29" t="str">
        <f t="shared" si="580"/>
        <v>Cuma</v>
      </c>
    </row>
    <row r="5254" spans="1:8" ht="10.5" customHeight="1" x14ac:dyDescent="0.25">
      <c r="A5254" s="28">
        <v>47257</v>
      </c>
      <c r="B5254" s="29">
        <f t="shared" si="574"/>
        <v>2029</v>
      </c>
      <c r="C5254" s="29">
        <f t="shared" si="575"/>
        <v>5</v>
      </c>
      <c r="D5254" s="29" t="str">
        <f t="shared" si="576"/>
        <v>Mayıs</v>
      </c>
      <c r="E5254" s="29">
        <f t="shared" si="577"/>
        <v>2</v>
      </c>
      <c r="F5254" s="29">
        <f t="shared" si="578"/>
        <v>20</v>
      </c>
      <c r="G5254" s="29">
        <f t="shared" si="579"/>
        <v>6</v>
      </c>
      <c r="H5254" s="29" t="str">
        <f t="shared" si="580"/>
        <v>Cumartesi</v>
      </c>
    </row>
    <row r="5255" spans="1:8" ht="10.5" customHeight="1" x14ac:dyDescent="0.25">
      <c r="A5255" s="28">
        <v>47258</v>
      </c>
      <c r="B5255" s="29">
        <f t="shared" si="574"/>
        <v>2029</v>
      </c>
      <c r="C5255" s="29">
        <f t="shared" si="575"/>
        <v>5</v>
      </c>
      <c r="D5255" s="29" t="str">
        <f t="shared" si="576"/>
        <v>Mayıs</v>
      </c>
      <c r="E5255" s="29">
        <f t="shared" si="577"/>
        <v>2</v>
      </c>
      <c r="F5255" s="29">
        <f t="shared" si="578"/>
        <v>20</v>
      </c>
      <c r="G5255" s="29">
        <f t="shared" si="579"/>
        <v>7</v>
      </c>
      <c r="H5255" s="29" t="str">
        <f t="shared" si="580"/>
        <v>Pazar</v>
      </c>
    </row>
    <row r="5256" spans="1:8" ht="10.5" customHeight="1" x14ac:dyDescent="0.25">
      <c r="A5256" s="28">
        <v>47259</v>
      </c>
      <c r="B5256" s="29">
        <f t="shared" si="574"/>
        <v>2029</v>
      </c>
      <c r="C5256" s="29">
        <f t="shared" si="575"/>
        <v>5</v>
      </c>
      <c r="D5256" s="29" t="str">
        <f t="shared" si="576"/>
        <v>Mayıs</v>
      </c>
      <c r="E5256" s="29">
        <f t="shared" si="577"/>
        <v>2</v>
      </c>
      <c r="F5256" s="29">
        <f t="shared" si="578"/>
        <v>21</v>
      </c>
      <c r="G5256" s="29">
        <f t="shared" si="579"/>
        <v>1</v>
      </c>
      <c r="H5256" s="29" t="str">
        <f t="shared" si="580"/>
        <v>Pazartesi</v>
      </c>
    </row>
    <row r="5257" spans="1:8" ht="10.5" customHeight="1" x14ac:dyDescent="0.25">
      <c r="A5257" s="28">
        <v>47260</v>
      </c>
      <c r="B5257" s="29">
        <f t="shared" si="574"/>
        <v>2029</v>
      </c>
      <c r="C5257" s="29">
        <f t="shared" si="575"/>
        <v>5</v>
      </c>
      <c r="D5257" s="29" t="str">
        <f t="shared" si="576"/>
        <v>Mayıs</v>
      </c>
      <c r="E5257" s="29">
        <f t="shared" si="577"/>
        <v>2</v>
      </c>
      <c r="F5257" s="29">
        <f t="shared" si="578"/>
        <v>21</v>
      </c>
      <c r="G5257" s="29">
        <f t="shared" si="579"/>
        <v>2</v>
      </c>
      <c r="H5257" s="29" t="str">
        <f t="shared" si="580"/>
        <v>Salı</v>
      </c>
    </row>
    <row r="5258" spans="1:8" ht="10.5" customHeight="1" x14ac:dyDescent="0.25">
      <c r="A5258" s="28">
        <v>47261</v>
      </c>
      <c r="B5258" s="29">
        <f t="shared" si="574"/>
        <v>2029</v>
      </c>
      <c r="C5258" s="29">
        <f t="shared" si="575"/>
        <v>5</v>
      </c>
      <c r="D5258" s="29" t="str">
        <f t="shared" si="576"/>
        <v>Mayıs</v>
      </c>
      <c r="E5258" s="29">
        <f t="shared" si="577"/>
        <v>2</v>
      </c>
      <c r="F5258" s="29">
        <f t="shared" si="578"/>
        <v>21</v>
      </c>
      <c r="G5258" s="29">
        <f t="shared" si="579"/>
        <v>3</v>
      </c>
      <c r="H5258" s="29" t="str">
        <f t="shared" si="580"/>
        <v>Çarşamba</v>
      </c>
    </row>
    <row r="5259" spans="1:8" ht="10.5" customHeight="1" x14ac:dyDescent="0.25">
      <c r="A5259" s="28">
        <v>47262</v>
      </c>
      <c r="B5259" s="29">
        <f t="shared" si="574"/>
        <v>2029</v>
      </c>
      <c r="C5259" s="29">
        <f t="shared" si="575"/>
        <v>5</v>
      </c>
      <c r="D5259" s="29" t="str">
        <f t="shared" si="576"/>
        <v>Mayıs</v>
      </c>
      <c r="E5259" s="29">
        <f t="shared" si="577"/>
        <v>2</v>
      </c>
      <c r="F5259" s="29">
        <f t="shared" si="578"/>
        <v>21</v>
      </c>
      <c r="G5259" s="29">
        <f t="shared" si="579"/>
        <v>4</v>
      </c>
      <c r="H5259" s="29" t="str">
        <f t="shared" si="580"/>
        <v>Perşembe</v>
      </c>
    </row>
    <row r="5260" spans="1:8" ht="10.5" customHeight="1" x14ac:dyDescent="0.25">
      <c r="A5260" s="28">
        <v>47263</v>
      </c>
      <c r="B5260" s="29">
        <f t="shared" si="574"/>
        <v>2029</v>
      </c>
      <c r="C5260" s="29">
        <f t="shared" si="575"/>
        <v>5</v>
      </c>
      <c r="D5260" s="29" t="str">
        <f t="shared" si="576"/>
        <v>Mayıs</v>
      </c>
      <c r="E5260" s="29">
        <f t="shared" si="577"/>
        <v>2</v>
      </c>
      <c r="F5260" s="29">
        <f t="shared" si="578"/>
        <v>21</v>
      </c>
      <c r="G5260" s="29">
        <f t="shared" si="579"/>
        <v>5</v>
      </c>
      <c r="H5260" s="29" t="str">
        <f t="shared" si="580"/>
        <v>Cuma</v>
      </c>
    </row>
    <row r="5261" spans="1:8" ht="10.5" customHeight="1" x14ac:dyDescent="0.25">
      <c r="A5261" s="28">
        <v>47264</v>
      </c>
      <c r="B5261" s="29">
        <f t="shared" si="574"/>
        <v>2029</v>
      </c>
      <c r="C5261" s="29">
        <f t="shared" si="575"/>
        <v>5</v>
      </c>
      <c r="D5261" s="29" t="str">
        <f t="shared" si="576"/>
        <v>Mayıs</v>
      </c>
      <c r="E5261" s="29">
        <f t="shared" si="577"/>
        <v>2</v>
      </c>
      <c r="F5261" s="29">
        <f t="shared" si="578"/>
        <v>21</v>
      </c>
      <c r="G5261" s="29">
        <f t="shared" si="579"/>
        <v>6</v>
      </c>
      <c r="H5261" s="29" t="str">
        <f t="shared" si="580"/>
        <v>Cumartesi</v>
      </c>
    </row>
    <row r="5262" spans="1:8" ht="10.5" customHeight="1" x14ac:dyDescent="0.25">
      <c r="A5262" s="28">
        <v>47265</v>
      </c>
      <c r="B5262" s="29">
        <f t="shared" si="574"/>
        <v>2029</v>
      </c>
      <c r="C5262" s="29">
        <f t="shared" si="575"/>
        <v>5</v>
      </c>
      <c r="D5262" s="29" t="str">
        <f t="shared" si="576"/>
        <v>Mayıs</v>
      </c>
      <c r="E5262" s="29">
        <f t="shared" si="577"/>
        <v>2</v>
      </c>
      <c r="F5262" s="29">
        <f t="shared" si="578"/>
        <v>21</v>
      </c>
      <c r="G5262" s="29">
        <f t="shared" si="579"/>
        <v>7</v>
      </c>
      <c r="H5262" s="29" t="str">
        <f t="shared" si="580"/>
        <v>Pazar</v>
      </c>
    </row>
    <row r="5263" spans="1:8" ht="10.5" customHeight="1" x14ac:dyDescent="0.25">
      <c r="A5263" s="28">
        <v>47266</v>
      </c>
      <c r="B5263" s="29">
        <f t="shared" si="574"/>
        <v>2029</v>
      </c>
      <c r="C5263" s="29">
        <f t="shared" si="575"/>
        <v>5</v>
      </c>
      <c r="D5263" s="29" t="str">
        <f t="shared" si="576"/>
        <v>Mayıs</v>
      </c>
      <c r="E5263" s="29">
        <f t="shared" si="577"/>
        <v>2</v>
      </c>
      <c r="F5263" s="29">
        <f t="shared" si="578"/>
        <v>22</v>
      </c>
      <c r="G5263" s="29">
        <f t="shared" si="579"/>
        <v>1</v>
      </c>
      <c r="H5263" s="29" t="str">
        <f t="shared" si="580"/>
        <v>Pazartesi</v>
      </c>
    </row>
    <row r="5264" spans="1:8" ht="10.5" customHeight="1" x14ac:dyDescent="0.25">
      <c r="A5264" s="28">
        <v>47267</v>
      </c>
      <c r="B5264" s="29">
        <f t="shared" si="574"/>
        <v>2029</v>
      </c>
      <c r="C5264" s="29">
        <f t="shared" si="575"/>
        <v>5</v>
      </c>
      <c r="D5264" s="29" t="str">
        <f t="shared" si="576"/>
        <v>Mayıs</v>
      </c>
      <c r="E5264" s="29">
        <f t="shared" si="577"/>
        <v>2</v>
      </c>
      <c r="F5264" s="29">
        <f t="shared" si="578"/>
        <v>22</v>
      </c>
      <c r="G5264" s="29">
        <f t="shared" si="579"/>
        <v>2</v>
      </c>
      <c r="H5264" s="29" t="str">
        <f t="shared" si="580"/>
        <v>Salı</v>
      </c>
    </row>
    <row r="5265" spans="1:8" ht="10.5" customHeight="1" x14ac:dyDescent="0.25">
      <c r="A5265" s="28">
        <v>47268</v>
      </c>
      <c r="B5265" s="29">
        <f t="shared" si="574"/>
        <v>2029</v>
      </c>
      <c r="C5265" s="29">
        <f t="shared" si="575"/>
        <v>5</v>
      </c>
      <c r="D5265" s="29" t="str">
        <f t="shared" si="576"/>
        <v>Mayıs</v>
      </c>
      <c r="E5265" s="29">
        <f t="shared" si="577"/>
        <v>2</v>
      </c>
      <c r="F5265" s="29">
        <f t="shared" si="578"/>
        <v>22</v>
      </c>
      <c r="G5265" s="29">
        <f t="shared" si="579"/>
        <v>3</v>
      </c>
      <c r="H5265" s="29" t="str">
        <f t="shared" si="580"/>
        <v>Çarşamba</v>
      </c>
    </row>
    <row r="5266" spans="1:8" ht="10.5" customHeight="1" x14ac:dyDescent="0.25">
      <c r="A5266" s="28">
        <v>47269</v>
      </c>
      <c r="B5266" s="29">
        <f t="shared" si="574"/>
        <v>2029</v>
      </c>
      <c r="C5266" s="29">
        <f t="shared" si="575"/>
        <v>5</v>
      </c>
      <c r="D5266" s="29" t="str">
        <f t="shared" si="576"/>
        <v>Mayıs</v>
      </c>
      <c r="E5266" s="29">
        <f t="shared" si="577"/>
        <v>2</v>
      </c>
      <c r="F5266" s="29">
        <f t="shared" si="578"/>
        <v>22</v>
      </c>
      <c r="G5266" s="29">
        <f t="shared" si="579"/>
        <v>4</v>
      </c>
      <c r="H5266" s="29" t="str">
        <f t="shared" si="580"/>
        <v>Perşembe</v>
      </c>
    </row>
    <row r="5267" spans="1:8" ht="10.5" customHeight="1" x14ac:dyDescent="0.25">
      <c r="A5267" s="28">
        <v>47270</v>
      </c>
      <c r="B5267" s="29">
        <f t="shared" si="574"/>
        <v>2029</v>
      </c>
      <c r="C5267" s="29">
        <f t="shared" si="575"/>
        <v>6</v>
      </c>
      <c r="D5267" s="29" t="str">
        <f t="shared" si="576"/>
        <v>Haziran</v>
      </c>
      <c r="E5267" s="29">
        <f t="shared" si="577"/>
        <v>2</v>
      </c>
      <c r="F5267" s="29">
        <f t="shared" si="578"/>
        <v>22</v>
      </c>
      <c r="G5267" s="29">
        <f t="shared" si="579"/>
        <v>5</v>
      </c>
      <c r="H5267" s="29" t="str">
        <f t="shared" si="580"/>
        <v>Cuma</v>
      </c>
    </row>
    <row r="5268" spans="1:8" ht="10.5" customHeight="1" x14ac:dyDescent="0.25">
      <c r="A5268" s="28">
        <v>47271</v>
      </c>
      <c r="B5268" s="29">
        <f t="shared" si="574"/>
        <v>2029</v>
      </c>
      <c r="C5268" s="29">
        <f t="shared" si="575"/>
        <v>6</v>
      </c>
      <c r="D5268" s="29" t="str">
        <f t="shared" si="576"/>
        <v>Haziran</v>
      </c>
      <c r="E5268" s="29">
        <f t="shared" si="577"/>
        <v>2</v>
      </c>
      <c r="F5268" s="29">
        <f t="shared" si="578"/>
        <v>22</v>
      </c>
      <c r="G5268" s="29">
        <f t="shared" si="579"/>
        <v>6</v>
      </c>
      <c r="H5268" s="29" t="str">
        <f t="shared" si="580"/>
        <v>Cumartesi</v>
      </c>
    </row>
    <row r="5269" spans="1:8" ht="10.5" customHeight="1" x14ac:dyDescent="0.25">
      <c r="A5269" s="28">
        <v>47272</v>
      </c>
      <c r="B5269" s="29">
        <f t="shared" si="574"/>
        <v>2029</v>
      </c>
      <c r="C5269" s="29">
        <f t="shared" si="575"/>
        <v>6</v>
      </c>
      <c r="D5269" s="29" t="str">
        <f t="shared" si="576"/>
        <v>Haziran</v>
      </c>
      <c r="E5269" s="29">
        <f t="shared" si="577"/>
        <v>2</v>
      </c>
      <c r="F5269" s="29">
        <f t="shared" si="578"/>
        <v>22</v>
      </c>
      <c r="G5269" s="29">
        <f t="shared" si="579"/>
        <v>7</v>
      </c>
      <c r="H5269" s="29" t="str">
        <f t="shared" si="580"/>
        <v>Pazar</v>
      </c>
    </row>
    <row r="5270" spans="1:8" ht="10.5" customHeight="1" x14ac:dyDescent="0.25">
      <c r="A5270" s="28">
        <v>47273</v>
      </c>
      <c r="B5270" s="29">
        <f t="shared" si="574"/>
        <v>2029</v>
      </c>
      <c r="C5270" s="29">
        <f t="shared" si="575"/>
        <v>6</v>
      </c>
      <c r="D5270" s="29" t="str">
        <f t="shared" si="576"/>
        <v>Haziran</v>
      </c>
      <c r="E5270" s="29">
        <f t="shared" si="577"/>
        <v>2</v>
      </c>
      <c r="F5270" s="29">
        <f t="shared" si="578"/>
        <v>23</v>
      </c>
      <c r="G5270" s="29">
        <f t="shared" si="579"/>
        <v>1</v>
      </c>
      <c r="H5270" s="29" t="str">
        <f t="shared" si="580"/>
        <v>Pazartesi</v>
      </c>
    </row>
    <row r="5271" spans="1:8" ht="10.5" customHeight="1" x14ac:dyDescent="0.25">
      <c r="A5271" s="28">
        <v>47274</v>
      </c>
      <c r="B5271" s="29">
        <f t="shared" si="574"/>
        <v>2029</v>
      </c>
      <c r="C5271" s="29">
        <f t="shared" si="575"/>
        <v>6</v>
      </c>
      <c r="D5271" s="29" t="str">
        <f t="shared" si="576"/>
        <v>Haziran</v>
      </c>
      <c r="E5271" s="29">
        <f t="shared" si="577"/>
        <v>2</v>
      </c>
      <c r="F5271" s="29">
        <f t="shared" si="578"/>
        <v>23</v>
      </c>
      <c r="G5271" s="29">
        <f t="shared" si="579"/>
        <v>2</v>
      </c>
      <c r="H5271" s="29" t="str">
        <f t="shared" si="580"/>
        <v>Salı</v>
      </c>
    </row>
    <row r="5272" spans="1:8" ht="10.5" customHeight="1" x14ac:dyDescent="0.25">
      <c r="A5272" s="28">
        <v>47275</v>
      </c>
      <c r="B5272" s="29">
        <f t="shared" si="574"/>
        <v>2029</v>
      </c>
      <c r="C5272" s="29">
        <f t="shared" si="575"/>
        <v>6</v>
      </c>
      <c r="D5272" s="29" t="str">
        <f t="shared" si="576"/>
        <v>Haziran</v>
      </c>
      <c r="E5272" s="29">
        <f t="shared" si="577"/>
        <v>2</v>
      </c>
      <c r="F5272" s="29">
        <f t="shared" si="578"/>
        <v>23</v>
      </c>
      <c r="G5272" s="29">
        <f t="shared" si="579"/>
        <v>3</v>
      </c>
      <c r="H5272" s="29" t="str">
        <f t="shared" si="580"/>
        <v>Çarşamba</v>
      </c>
    </row>
    <row r="5273" spans="1:8" ht="10.5" customHeight="1" x14ac:dyDescent="0.25">
      <c r="A5273" s="28">
        <v>47276</v>
      </c>
      <c r="B5273" s="29">
        <f t="shared" si="574"/>
        <v>2029</v>
      </c>
      <c r="C5273" s="29">
        <f t="shared" si="575"/>
        <v>6</v>
      </c>
      <c r="D5273" s="29" t="str">
        <f t="shared" si="576"/>
        <v>Haziran</v>
      </c>
      <c r="E5273" s="29">
        <f t="shared" si="577"/>
        <v>2</v>
      </c>
      <c r="F5273" s="29">
        <f t="shared" si="578"/>
        <v>23</v>
      </c>
      <c r="G5273" s="29">
        <f t="shared" si="579"/>
        <v>4</v>
      </c>
      <c r="H5273" s="29" t="str">
        <f t="shared" si="580"/>
        <v>Perşembe</v>
      </c>
    </row>
    <row r="5274" spans="1:8" ht="10.5" customHeight="1" x14ac:dyDescent="0.25">
      <c r="A5274" s="28">
        <v>47277</v>
      </c>
      <c r="B5274" s="29">
        <f t="shared" si="574"/>
        <v>2029</v>
      </c>
      <c r="C5274" s="29">
        <f t="shared" si="575"/>
        <v>6</v>
      </c>
      <c r="D5274" s="29" t="str">
        <f t="shared" si="576"/>
        <v>Haziran</v>
      </c>
      <c r="E5274" s="29">
        <f t="shared" si="577"/>
        <v>2</v>
      </c>
      <c r="F5274" s="29">
        <f t="shared" si="578"/>
        <v>23</v>
      </c>
      <c r="G5274" s="29">
        <f t="shared" si="579"/>
        <v>5</v>
      </c>
      <c r="H5274" s="29" t="str">
        <f t="shared" si="580"/>
        <v>Cuma</v>
      </c>
    </row>
    <row r="5275" spans="1:8" ht="10.5" customHeight="1" x14ac:dyDescent="0.25">
      <c r="A5275" s="28">
        <v>47278</v>
      </c>
      <c r="B5275" s="29">
        <f t="shared" si="574"/>
        <v>2029</v>
      </c>
      <c r="C5275" s="29">
        <f t="shared" si="575"/>
        <v>6</v>
      </c>
      <c r="D5275" s="29" t="str">
        <f t="shared" si="576"/>
        <v>Haziran</v>
      </c>
      <c r="E5275" s="29">
        <f t="shared" si="577"/>
        <v>2</v>
      </c>
      <c r="F5275" s="29">
        <f t="shared" si="578"/>
        <v>23</v>
      </c>
      <c r="G5275" s="29">
        <f t="shared" si="579"/>
        <v>6</v>
      </c>
      <c r="H5275" s="29" t="str">
        <f t="shared" si="580"/>
        <v>Cumartesi</v>
      </c>
    </row>
    <row r="5276" spans="1:8" ht="10.5" customHeight="1" x14ac:dyDescent="0.25">
      <c r="A5276" s="28">
        <v>47279</v>
      </c>
      <c r="B5276" s="29">
        <f t="shared" si="574"/>
        <v>2029</v>
      </c>
      <c r="C5276" s="29">
        <f t="shared" si="575"/>
        <v>6</v>
      </c>
      <c r="D5276" s="29" t="str">
        <f t="shared" si="576"/>
        <v>Haziran</v>
      </c>
      <c r="E5276" s="29">
        <f t="shared" si="577"/>
        <v>2</v>
      </c>
      <c r="F5276" s="29">
        <f t="shared" si="578"/>
        <v>23</v>
      </c>
      <c r="G5276" s="29">
        <f t="shared" si="579"/>
        <v>7</v>
      </c>
      <c r="H5276" s="29" t="str">
        <f t="shared" si="580"/>
        <v>Pazar</v>
      </c>
    </row>
    <row r="5277" spans="1:8" ht="10.5" customHeight="1" x14ac:dyDescent="0.25">
      <c r="A5277" s="28">
        <v>47280</v>
      </c>
      <c r="B5277" s="29">
        <f t="shared" si="574"/>
        <v>2029</v>
      </c>
      <c r="C5277" s="29">
        <f t="shared" si="575"/>
        <v>6</v>
      </c>
      <c r="D5277" s="29" t="str">
        <f t="shared" si="576"/>
        <v>Haziran</v>
      </c>
      <c r="E5277" s="29">
        <f t="shared" si="577"/>
        <v>2</v>
      </c>
      <c r="F5277" s="29">
        <f t="shared" si="578"/>
        <v>24</v>
      </c>
      <c r="G5277" s="29">
        <f t="shared" si="579"/>
        <v>1</v>
      </c>
      <c r="H5277" s="29" t="str">
        <f t="shared" si="580"/>
        <v>Pazartesi</v>
      </c>
    </row>
    <row r="5278" spans="1:8" ht="10.5" customHeight="1" x14ac:dyDescent="0.25">
      <c r="A5278" s="28">
        <v>47281</v>
      </c>
      <c r="B5278" s="29">
        <f t="shared" si="574"/>
        <v>2029</v>
      </c>
      <c r="C5278" s="29">
        <f t="shared" si="575"/>
        <v>6</v>
      </c>
      <c r="D5278" s="29" t="str">
        <f t="shared" si="576"/>
        <v>Haziran</v>
      </c>
      <c r="E5278" s="29">
        <f t="shared" si="577"/>
        <v>2</v>
      </c>
      <c r="F5278" s="29">
        <f t="shared" si="578"/>
        <v>24</v>
      </c>
      <c r="G5278" s="29">
        <f t="shared" si="579"/>
        <v>2</v>
      </c>
      <c r="H5278" s="29" t="str">
        <f t="shared" si="580"/>
        <v>Salı</v>
      </c>
    </row>
    <row r="5279" spans="1:8" ht="10.5" customHeight="1" x14ac:dyDescent="0.25">
      <c r="A5279" s="28">
        <v>47282</v>
      </c>
      <c r="B5279" s="29">
        <f t="shared" si="574"/>
        <v>2029</v>
      </c>
      <c r="C5279" s="29">
        <f t="shared" si="575"/>
        <v>6</v>
      </c>
      <c r="D5279" s="29" t="str">
        <f t="shared" si="576"/>
        <v>Haziran</v>
      </c>
      <c r="E5279" s="29">
        <f t="shared" si="577"/>
        <v>2</v>
      </c>
      <c r="F5279" s="29">
        <f t="shared" si="578"/>
        <v>24</v>
      </c>
      <c r="G5279" s="29">
        <f t="shared" si="579"/>
        <v>3</v>
      </c>
      <c r="H5279" s="29" t="str">
        <f t="shared" si="580"/>
        <v>Çarşamba</v>
      </c>
    </row>
    <row r="5280" spans="1:8" ht="10.5" customHeight="1" x14ac:dyDescent="0.25">
      <c r="A5280" s="28">
        <v>47283</v>
      </c>
      <c r="B5280" s="29">
        <f t="shared" si="574"/>
        <v>2029</v>
      </c>
      <c r="C5280" s="29">
        <f t="shared" si="575"/>
        <v>6</v>
      </c>
      <c r="D5280" s="29" t="str">
        <f t="shared" si="576"/>
        <v>Haziran</v>
      </c>
      <c r="E5280" s="29">
        <f t="shared" si="577"/>
        <v>2</v>
      </c>
      <c r="F5280" s="29">
        <f t="shared" si="578"/>
        <v>24</v>
      </c>
      <c r="G5280" s="29">
        <f t="shared" si="579"/>
        <v>4</v>
      </c>
      <c r="H5280" s="29" t="str">
        <f t="shared" si="580"/>
        <v>Perşembe</v>
      </c>
    </row>
    <row r="5281" spans="1:8" ht="10.5" customHeight="1" x14ac:dyDescent="0.25">
      <c r="A5281" s="28">
        <v>47284</v>
      </c>
      <c r="B5281" s="29">
        <f t="shared" si="574"/>
        <v>2029</v>
      </c>
      <c r="C5281" s="29">
        <f t="shared" si="575"/>
        <v>6</v>
      </c>
      <c r="D5281" s="29" t="str">
        <f t="shared" si="576"/>
        <v>Haziran</v>
      </c>
      <c r="E5281" s="29">
        <f t="shared" si="577"/>
        <v>2</v>
      </c>
      <c r="F5281" s="29">
        <f t="shared" si="578"/>
        <v>24</v>
      </c>
      <c r="G5281" s="29">
        <f t="shared" si="579"/>
        <v>5</v>
      </c>
      <c r="H5281" s="29" t="str">
        <f t="shared" si="580"/>
        <v>Cuma</v>
      </c>
    </row>
    <row r="5282" spans="1:8" ht="10.5" customHeight="1" x14ac:dyDescent="0.25">
      <c r="A5282" s="28">
        <v>47285</v>
      </c>
      <c r="B5282" s="29">
        <f t="shared" si="574"/>
        <v>2029</v>
      </c>
      <c r="C5282" s="29">
        <f t="shared" si="575"/>
        <v>6</v>
      </c>
      <c r="D5282" s="29" t="str">
        <f t="shared" si="576"/>
        <v>Haziran</v>
      </c>
      <c r="E5282" s="29">
        <f t="shared" si="577"/>
        <v>2</v>
      </c>
      <c r="F5282" s="29">
        <f t="shared" si="578"/>
        <v>24</v>
      </c>
      <c r="G5282" s="29">
        <f t="shared" si="579"/>
        <v>6</v>
      </c>
      <c r="H5282" s="29" t="str">
        <f t="shared" si="580"/>
        <v>Cumartesi</v>
      </c>
    </row>
    <row r="5283" spans="1:8" ht="10.5" customHeight="1" x14ac:dyDescent="0.25">
      <c r="A5283" s="28">
        <v>47286</v>
      </c>
      <c r="B5283" s="29">
        <f t="shared" si="574"/>
        <v>2029</v>
      </c>
      <c r="C5283" s="29">
        <f t="shared" si="575"/>
        <v>6</v>
      </c>
      <c r="D5283" s="29" t="str">
        <f t="shared" si="576"/>
        <v>Haziran</v>
      </c>
      <c r="E5283" s="29">
        <f t="shared" si="577"/>
        <v>2</v>
      </c>
      <c r="F5283" s="29">
        <f t="shared" si="578"/>
        <v>24</v>
      </c>
      <c r="G5283" s="29">
        <f t="shared" si="579"/>
        <v>7</v>
      </c>
      <c r="H5283" s="29" t="str">
        <f t="shared" si="580"/>
        <v>Pazar</v>
      </c>
    </row>
    <row r="5284" spans="1:8" ht="10.5" customHeight="1" x14ac:dyDescent="0.25">
      <c r="A5284" s="28">
        <v>47287</v>
      </c>
      <c r="B5284" s="29">
        <f t="shared" si="574"/>
        <v>2029</v>
      </c>
      <c r="C5284" s="29">
        <f t="shared" si="575"/>
        <v>6</v>
      </c>
      <c r="D5284" s="29" t="str">
        <f t="shared" si="576"/>
        <v>Haziran</v>
      </c>
      <c r="E5284" s="29">
        <f t="shared" si="577"/>
        <v>2</v>
      </c>
      <c r="F5284" s="29">
        <f t="shared" si="578"/>
        <v>25</v>
      </c>
      <c r="G5284" s="29">
        <f t="shared" si="579"/>
        <v>1</v>
      </c>
      <c r="H5284" s="29" t="str">
        <f t="shared" si="580"/>
        <v>Pazartesi</v>
      </c>
    </row>
    <row r="5285" spans="1:8" ht="10.5" customHeight="1" x14ac:dyDescent="0.25">
      <c r="A5285" s="28">
        <v>47288</v>
      </c>
      <c r="B5285" s="29">
        <f t="shared" si="574"/>
        <v>2029</v>
      </c>
      <c r="C5285" s="29">
        <f t="shared" si="575"/>
        <v>6</v>
      </c>
      <c r="D5285" s="29" t="str">
        <f t="shared" si="576"/>
        <v>Haziran</v>
      </c>
      <c r="E5285" s="29">
        <f t="shared" si="577"/>
        <v>2</v>
      </c>
      <c r="F5285" s="29">
        <f t="shared" si="578"/>
        <v>25</v>
      </c>
      <c r="G5285" s="29">
        <f t="shared" si="579"/>
        <v>2</v>
      </c>
      <c r="H5285" s="29" t="str">
        <f t="shared" si="580"/>
        <v>Salı</v>
      </c>
    </row>
    <row r="5286" spans="1:8" ht="10.5" customHeight="1" x14ac:dyDescent="0.25">
      <c r="A5286" s="28">
        <v>47289</v>
      </c>
      <c r="B5286" s="29">
        <f t="shared" si="574"/>
        <v>2029</v>
      </c>
      <c r="C5286" s="29">
        <f t="shared" si="575"/>
        <v>6</v>
      </c>
      <c r="D5286" s="29" t="str">
        <f t="shared" si="576"/>
        <v>Haziran</v>
      </c>
      <c r="E5286" s="29">
        <f t="shared" si="577"/>
        <v>2</v>
      </c>
      <c r="F5286" s="29">
        <f t="shared" si="578"/>
        <v>25</v>
      </c>
      <c r="G5286" s="29">
        <f t="shared" si="579"/>
        <v>3</v>
      </c>
      <c r="H5286" s="29" t="str">
        <f t="shared" si="580"/>
        <v>Çarşamba</v>
      </c>
    </row>
    <row r="5287" spans="1:8" ht="10.5" customHeight="1" x14ac:dyDescent="0.25">
      <c r="A5287" s="28">
        <v>47290</v>
      </c>
      <c r="B5287" s="29">
        <f t="shared" si="574"/>
        <v>2029</v>
      </c>
      <c r="C5287" s="29">
        <f t="shared" si="575"/>
        <v>6</v>
      </c>
      <c r="D5287" s="29" t="str">
        <f t="shared" si="576"/>
        <v>Haziran</v>
      </c>
      <c r="E5287" s="29">
        <f t="shared" si="577"/>
        <v>2</v>
      </c>
      <c r="F5287" s="29">
        <f t="shared" si="578"/>
        <v>25</v>
      </c>
      <c r="G5287" s="29">
        <f t="shared" si="579"/>
        <v>4</v>
      </c>
      <c r="H5287" s="29" t="str">
        <f t="shared" si="580"/>
        <v>Perşembe</v>
      </c>
    </row>
    <row r="5288" spans="1:8" ht="10.5" customHeight="1" x14ac:dyDescent="0.25">
      <c r="A5288" s="28">
        <v>47291</v>
      </c>
      <c r="B5288" s="29">
        <f t="shared" si="574"/>
        <v>2029</v>
      </c>
      <c r="C5288" s="29">
        <f t="shared" si="575"/>
        <v>6</v>
      </c>
      <c r="D5288" s="29" t="str">
        <f t="shared" si="576"/>
        <v>Haziran</v>
      </c>
      <c r="E5288" s="29">
        <f t="shared" si="577"/>
        <v>2</v>
      </c>
      <c r="F5288" s="29">
        <f t="shared" si="578"/>
        <v>25</v>
      </c>
      <c r="G5288" s="29">
        <f t="shared" si="579"/>
        <v>5</v>
      </c>
      <c r="H5288" s="29" t="str">
        <f t="shared" si="580"/>
        <v>Cuma</v>
      </c>
    </row>
    <row r="5289" spans="1:8" ht="10.5" customHeight="1" x14ac:dyDescent="0.25">
      <c r="A5289" s="28">
        <v>47292</v>
      </c>
      <c r="B5289" s="29">
        <f t="shared" si="574"/>
        <v>2029</v>
      </c>
      <c r="C5289" s="29">
        <f t="shared" si="575"/>
        <v>6</v>
      </c>
      <c r="D5289" s="29" t="str">
        <f t="shared" si="576"/>
        <v>Haziran</v>
      </c>
      <c r="E5289" s="29">
        <f t="shared" si="577"/>
        <v>2</v>
      </c>
      <c r="F5289" s="29">
        <f t="shared" si="578"/>
        <v>25</v>
      </c>
      <c r="G5289" s="29">
        <f t="shared" si="579"/>
        <v>6</v>
      </c>
      <c r="H5289" s="29" t="str">
        <f t="shared" si="580"/>
        <v>Cumartesi</v>
      </c>
    </row>
    <row r="5290" spans="1:8" ht="10.5" customHeight="1" x14ac:dyDescent="0.25">
      <c r="A5290" s="28">
        <v>47293</v>
      </c>
      <c r="B5290" s="29">
        <f t="shared" si="574"/>
        <v>2029</v>
      </c>
      <c r="C5290" s="29">
        <f t="shared" si="575"/>
        <v>6</v>
      </c>
      <c r="D5290" s="29" t="str">
        <f t="shared" si="576"/>
        <v>Haziran</v>
      </c>
      <c r="E5290" s="29">
        <f t="shared" si="577"/>
        <v>2</v>
      </c>
      <c r="F5290" s="29">
        <f t="shared" si="578"/>
        <v>25</v>
      </c>
      <c r="G5290" s="29">
        <f t="shared" si="579"/>
        <v>7</v>
      </c>
      <c r="H5290" s="29" t="str">
        <f t="shared" si="580"/>
        <v>Pazar</v>
      </c>
    </row>
    <row r="5291" spans="1:8" ht="10.5" customHeight="1" x14ac:dyDescent="0.25">
      <c r="A5291" s="28">
        <v>47294</v>
      </c>
      <c r="B5291" s="29">
        <f t="shared" si="574"/>
        <v>2029</v>
      </c>
      <c r="C5291" s="29">
        <f t="shared" si="575"/>
        <v>6</v>
      </c>
      <c r="D5291" s="29" t="str">
        <f t="shared" si="576"/>
        <v>Haziran</v>
      </c>
      <c r="E5291" s="29">
        <f t="shared" si="577"/>
        <v>2</v>
      </c>
      <c r="F5291" s="29">
        <f t="shared" si="578"/>
        <v>26</v>
      </c>
      <c r="G5291" s="29">
        <f t="shared" si="579"/>
        <v>1</v>
      </c>
      <c r="H5291" s="29" t="str">
        <f t="shared" si="580"/>
        <v>Pazartesi</v>
      </c>
    </row>
    <row r="5292" spans="1:8" ht="10.5" customHeight="1" x14ac:dyDescent="0.25">
      <c r="A5292" s="28">
        <v>47295</v>
      </c>
      <c r="B5292" s="29">
        <f t="shared" si="574"/>
        <v>2029</v>
      </c>
      <c r="C5292" s="29">
        <f t="shared" si="575"/>
        <v>6</v>
      </c>
      <c r="D5292" s="29" t="str">
        <f t="shared" si="576"/>
        <v>Haziran</v>
      </c>
      <c r="E5292" s="29">
        <f t="shared" si="577"/>
        <v>2</v>
      </c>
      <c r="F5292" s="29">
        <f t="shared" si="578"/>
        <v>26</v>
      </c>
      <c r="G5292" s="29">
        <f t="shared" si="579"/>
        <v>2</v>
      </c>
      <c r="H5292" s="29" t="str">
        <f t="shared" si="580"/>
        <v>Salı</v>
      </c>
    </row>
    <row r="5293" spans="1:8" ht="10.5" customHeight="1" x14ac:dyDescent="0.25">
      <c r="A5293" s="28">
        <v>47296</v>
      </c>
      <c r="B5293" s="29">
        <f t="shared" si="574"/>
        <v>2029</v>
      </c>
      <c r="C5293" s="29">
        <f t="shared" si="575"/>
        <v>6</v>
      </c>
      <c r="D5293" s="29" t="str">
        <f t="shared" si="576"/>
        <v>Haziran</v>
      </c>
      <c r="E5293" s="29">
        <f t="shared" si="577"/>
        <v>2</v>
      </c>
      <c r="F5293" s="29">
        <f t="shared" si="578"/>
        <v>26</v>
      </c>
      <c r="G5293" s="29">
        <f t="shared" si="579"/>
        <v>3</v>
      </c>
      <c r="H5293" s="29" t="str">
        <f t="shared" si="580"/>
        <v>Çarşamba</v>
      </c>
    </row>
    <row r="5294" spans="1:8" ht="10.5" customHeight="1" x14ac:dyDescent="0.25">
      <c r="A5294" s="28">
        <v>47297</v>
      </c>
      <c r="B5294" s="29">
        <f t="shared" si="574"/>
        <v>2029</v>
      </c>
      <c r="C5294" s="29">
        <f t="shared" si="575"/>
        <v>6</v>
      </c>
      <c r="D5294" s="29" t="str">
        <f t="shared" si="576"/>
        <v>Haziran</v>
      </c>
      <c r="E5294" s="29">
        <f t="shared" si="577"/>
        <v>2</v>
      </c>
      <c r="F5294" s="29">
        <f t="shared" si="578"/>
        <v>26</v>
      </c>
      <c r="G5294" s="29">
        <f t="shared" si="579"/>
        <v>4</v>
      </c>
      <c r="H5294" s="29" t="str">
        <f t="shared" si="580"/>
        <v>Perşembe</v>
      </c>
    </row>
    <row r="5295" spans="1:8" ht="10.5" customHeight="1" x14ac:dyDescent="0.25">
      <c r="A5295" s="28">
        <v>47298</v>
      </c>
      <c r="B5295" s="29">
        <f t="shared" si="574"/>
        <v>2029</v>
      </c>
      <c r="C5295" s="29">
        <f t="shared" si="575"/>
        <v>6</v>
      </c>
      <c r="D5295" s="29" t="str">
        <f t="shared" si="576"/>
        <v>Haziran</v>
      </c>
      <c r="E5295" s="29">
        <f t="shared" si="577"/>
        <v>2</v>
      </c>
      <c r="F5295" s="29">
        <f t="shared" si="578"/>
        <v>26</v>
      </c>
      <c r="G5295" s="29">
        <f t="shared" si="579"/>
        <v>5</v>
      </c>
      <c r="H5295" s="29" t="str">
        <f t="shared" si="580"/>
        <v>Cuma</v>
      </c>
    </row>
    <row r="5296" spans="1:8" ht="10.5" customHeight="1" x14ac:dyDescent="0.25">
      <c r="A5296" s="28">
        <v>47299</v>
      </c>
      <c r="B5296" s="29">
        <f t="shared" si="574"/>
        <v>2029</v>
      </c>
      <c r="C5296" s="29">
        <f t="shared" si="575"/>
        <v>6</v>
      </c>
      <c r="D5296" s="29" t="str">
        <f t="shared" si="576"/>
        <v>Haziran</v>
      </c>
      <c r="E5296" s="29">
        <f t="shared" si="577"/>
        <v>2</v>
      </c>
      <c r="F5296" s="29">
        <f t="shared" si="578"/>
        <v>26</v>
      </c>
      <c r="G5296" s="29">
        <f t="shared" si="579"/>
        <v>6</v>
      </c>
      <c r="H5296" s="29" t="str">
        <f t="shared" si="580"/>
        <v>Cumartesi</v>
      </c>
    </row>
    <row r="5297" spans="1:8" ht="10.5" customHeight="1" x14ac:dyDescent="0.25">
      <c r="A5297" s="28">
        <v>47300</v>
      </c>
      <c r="B5297" s="29">
        <f t="shared" si="574"/>
        <v>2029</v>
      </c>
      <c r="C5297" s="29">
        <f t="shared" si="575"/>
        <v>7</v>
      </c>
      <c r="D5297" s="29" t="str">
        <f t="shared" si="576"/>
        <v>Temmuz</v>
      </c>
      <c r="E5297" s="29">
        <f t="shared" si="577"/>
        <v>3</v>
      </c>
      <c r="F5297" s="29">
        <f t="shared" si="578"/>
        <v>26</v>
      </c>
      <c r="G5297" s="29">
        <f t="shared" si="579"/>
        <v>7</v>
      </c>
      <c r="H5297" s="29" t="str">
        <f t="shared" si="580"/>
        <v>Pazar</v>
      </c>
    </row>
    <row r="5298" spans="1:8" ht="10.5" customHeight="1" x14ac:dyDescent="0.25">
      <c r="A5298" s="28">
        <v>47301</v>
      </c>
      <c r="B5298" s="29">
        <f t="shared" si="574"/>
        <v>2029</v>
      </c>
      <c r="C5298" s="29">
        <f t="shared" si="575"/>
        <v>7</v>
      </c>
      <c r="D5298" s="29" t="str">
        <f t="shared" si="576"/>
        <v>Temmuz</v>
      </c>
      <c r="E5298" s="29">
        <f t="shared" si="577"/>
        <v>3</v>
      </c>
      <c r="F5298" s="29">
        <f t="shared" si="578"/>
        <v>27</v>
      </c>
      <c r="G5298" s="29">
        <f t="shared" si="579"/>
        <v>1</v>
      </c>
      <c r="H5298" s="29" t="str">
        <f t="shared" si="580"/>
        <v>Pazartesi</v>
      </c>
    </row>
    <row r="5299" spans="1:8" ht="10.5" customHeight="1" x14ac:dyDescent="0.25">
      <c r="A5299" s="28">
        <v>47302</v>
      </c>
      <c r="B5299" s="29">
        <f t="shared" si="574"/>
        <v>2029</v>
      </c>
      <c r="C5299" s="29">
        <f t="shared" si="575"/>
        <v>7</v>
      </c>
      <c r="D5299" s="29" t="str">
        <f t="shared" si="576"/>
        <v>Temmuz</v>
      </c>
      <c r="E5299" s="29">
        <f t="shared" si="577"/>
        <v>3</v>
      </c>
      <c r="F5299" s="29">
        <f t="shared" si="578"/>
        <v>27</v>
      </c>
      <c r="G5299" s="29">
        <f t="shared" si="579"/>
        <v>2</v>
      </c>
      <c r="H5299" s="29" t="str">
        <f t="shared" si="580"/>
        <v>Salı</v>
      </c>
    </row>
    <row r="5300" spans="1:8" ht="10.5" customHeight="1" x14ac:dyDescent="0.25">
      <c r="A5300" s="28">
        <v>47303</v>
      </c>
      <c r="B5300" s="29">
        <f t="shared" si="574"/>
        <v>2029</v>
      </c>
      <c r="C5300" s="29">
        <f t="shared" si="575"/>
        <v>7</v>
      </c>
      <c r="D5300" s="29" t="str">
        <f t="shared" si="576"/>
        <v>Temmuz</v>
      </c>
      <c r="E5300" s="29">
        <f t="shared" si="577"/>
        <v>3</v>
      </c>
      <c r="F5300" s="29">
        <f t="shared" si="578"/>
        <v>27</v>
      </c>
      <c r="G5300" s="29">
        <f t="shared" si="579"/>
        <v>3</v>
      </c>
      <c r="H5300" s="29" t="str">
        <f t="shared" si="580"/>
        <v>Çarşamba</v>
      </c>
    </row>
    <row r="5301" spans="1:8" ht="10.5" customHeight="1" x14ac:dyDescent="0.25">
      <c r="A5301" s="28">
        <v>47304</v>
      </c>
      <c r="B5301" s="29">
        <f t="shared" si="574"/>
        <v>2029</v>
      </c>
      <c r="C5301" s="29">
        <f t="shared" si="575"/>
        <v>7</v>
      </c>
      <c r="D5301" s="29" t="str">
        <f t="shared" si="576"/>
        <v>Temmuz</v>
      </c>
      <c r="E5301" s="29">
        <f t="shared" si="577"/>
        <v>3</v>
      </c>
      <c r="F5301" s="29">
        <f t="shared" si="578"/>
        <v>27</v>
      </c>
      <c r="G5301" s="29">
        <f t="shared" si="579"/>
        <v>4</v>
      </c>
      <c r="H5301" s="29" t="str">
        <f t="shared" si="580"/>
        <v>Perşembe</v>
      </c>
    </row>
    <row r="5302" spans="1:8" ht="10.5" customHeight="1" x14ac:dyDescent="0.25">
      <c r="A5302" s="28">
        <v>47305</v>
      </c>
      <c r="B5302" s="29">
        <f t="shared" si="574"/>
        <v>2029</v>
      </c>
      <c r="C5302" s="29">
        <f t="shared" si="575"/>
        <v>7</v>
      </c>
      <c r="D5302" s="29" t="str">
        <f t="shared" si="576"/>
        <v>Temmuz</v>
      </c>
      <c r="E5302" s="29">
        <f t="shared" si="577"/>
        <v>3</v>
      </c>
      <c r="F5302" s="29">
        <f t="shared" si="578"/>
        <v>27</v>
      </c>
      <c r="G5302" s="29">
        <f t="shared" si="579"/>
        <v>5</v>
      </c>
      <c r="H5302" s="29" t="str">
        <f t="shared" si="580"/>
        <v>Cuma</v>
      </c>
    </row>
    <row r="5303" spans="1:8" ht="10.5" customHeight="1" x14ac:dyDescent="0.25">
      <c r="A5303" s="28">
        <v>47306</v>
      </c>
      <c r="B5303" s="29">
        <f t="shared" si="574"/>
        <v>2029</v>
      </c>
      <c r="C5303" s="29">
        <f t="shared" si="575"/>
        <v>7</v>
      </c>
      <c r="D5303" s="29" t="str">
        <f t="shared" si="576"/>
        <v>Temmuz</v>
      </c>
      <c r="E5303" s="29">
        <f t="shared" si="577"/>
        <v>3</v>
      </c>
      <c r="F5303" s="29">
        <f t="shared" si="578"/>
        <v>27</v>
      </c>
      <c r="G5303" s="29">
        <f t="shared" si="579"/>
        <v>6</v>
      </c>
      <c r="H5303" s="29" t="str">
        <f t="shared" si="580"/>
        <v>Cumartesi</v>
      </c>
    </row>
    <row r="5304" spans="1:8" ht="10.5" customHeight="1" x14ac:dyDescent="0.25">
      <c r="A5304" s="28">
        <v>47307</v>
      </c>
      <c r="B5304" s="29">
        <f t="shared" si="574"/>
        <v>2029</v>
      </c>
      <c r="C5304" s="29">
        <f t="shared" si="575"/>
        <v>7</v>
      </c>
      <c r="D5304" s="29" t="str">
        <f t="shared" si="576"/>
        <v>Temmuz</v>
      </c>
      <c r="E5304" s="29">
        <f t="shared" si="577"/>
        <v>3</v>
      </c>
      <c r="F5304" s="29">
        <f t="shared" si="578"/>
        <v>27</v>
      </c>
      <c r="G5304" s="29">
        <f t="shared" si="579"/>
        <v>7</v>
      </c>
      <c r="H5304" s="29" t="str">
        <f t="shared" si="580"/>
        <v>Pazar</v>
      </c>
    </row>
    <row r="5305" spans="1:8" ht="10.5" customHeight="1" x14ac:dyDescent="0.25">
      <c r="A5305" s="28">
        <v>47308</v>
      </c>
      <c r="B5305" s="29">
        <f t="shared" si="574"/>
        <v>2029</v>
      </c>
      <c r="C5305" s="29">
        <f t="shared" si="575"/>
        <v>7</v>
      </c>
      <c r="D5305" s="29" t="str">
        <f t="shared" si="576"/>
        <v>Temmuz</v>
      </c>
      <c r="E5305" s="29">
        <f t="shared" si="577"/>
        <v>3</v>
      </c>
      <c r="F5305" s="29">
        <f t="shared" si="578"/>
        <v>28</v>
      </c>
      <c r="G5305" s="29">
        <f t="shared" si="579"/>
        <v>1</v>
      </c>
      <c r="H5305" s="29" t="str">
        <f t="shared" si="580"/>
        <v>Pazartesi</v>
      </c>
    </row>
    <row r="5306" spans="1:8" ht="10.5" customHeight="1" x14ac:dyDescent="0.25">
      <c r="A5306" s="28">
        <v>47309</v>
      </c>
      <c r="B5306" s="29">
        <f t="shared" si="574"/>
        <v>2029</v>
      </c>
      <c r="C5306" s="29">
        <f t="shared" si="575"/>
        <v>7</v>
      </c>
      <c r="D5306" s="29" t="str">
        <f t="shared" si="576"/>
        <v>Temmuz</v>
      </c>
      <c r="E5306" s="29">
        <f t="shared" si="577"/>
        <v>3</v>
      </c>
      <c r="F5306" s="29">
        <f t="shared" si="578"/>
        <v>28</v>
      </c>
      <c r="G5306" s="29">
        <f t="shared" si="579"/>
        <v>2</v>
      </c>
      <c r="H5306" s="29" t="str">
        <f t="shared" si="580"/>
        <v>Salı</v>
      </c>
    </row>
    <row r="5307" spans="1:8" ht="10.5" customHeight="1" x14ac:dyDescent="0.25">
      <c r="A5307" s="28">
        <v>47310</v>
      </c>
      <c r="B5307" s="29">
        <f t="shared" si="574"/>
        <v>2029</v>
      </c>
      <c r="C5307" s="29">
        <f t="shared" si="575"/>
        <v>7</v>
      </c>
      <c r="D5307" s="29" t="str">
        <f t="shared" si="576"/>
        <v>Temmuz</v>
      </c>
      <c r="E5307" s="29">
        <f t="shared" si="577"/>
        <v>3</v>
      </c>
      <c r="F5307" s="29">
        <f t="shared" si="578"/>
        <v>28</v>
      </c>
      <c r="G5307" s="29">
        <f t="shared" si="579"/>
        <v>3</v>
      </c>
      <c r="H5307" s="29" t="str">
        <f t="shared" si="580"/>
        <v>Çarşamba</v>
      </c>
    </row>
    <row r="5308" spans="1:8" ht="10.5" customHeight="1" x14ac:dyDescent="0.25">
      <c r="A5308" s="28">
        <v>47311</v>
      </c>
      <c r="B5308" s="29">
        <f t="shared" si="574"/>
        <v>2029</v>
      </c>
      <c r="C5308" s="29">
        <f t="shared" si="575"/>
        <v>7</v>
      </c>
      <c r="D5308" s="29" t="str">
        <f t="shared" si="576"/>
        <v>Temmuz</v>
      </c>
      <c r="E5308" s="29">
        <f t="shared" si="577"/>
        <v>3</v>
      </c>
      <c r="F5308" s="29">
        <f t="shared" si="578"/>
        <v>28</v>
      </c>
      <c r="G5308" s="29">
        <f t="shared" si="579"/>
        <v>4</v>
      </c>
      <c r="H5308" s="29" t="str">
        <f t="shared" si="580"/>
        <v>Perşembe</v>
      </c>
    </row>
    <row r="5309" spans="1:8" ht="10.5" customHeight="1" x14ac:dyDescent="0.25">
      <c r="A5309" s="28">
        <v>47312</v>
      </c>
      <c r="B5309" s="29">
        <f t="shared" si="574"/>
        <v>2029</v>
      </c>
      <c r="C5309" s="29">
        <f t="shared" si="575"/>
        <v>7</v>
      </c>
      <c r="D5309" s="29" t="str">
        <f t="shared" si="576"/>
        <v>Temmuz</v>
      </c>
      <c r="E5309" s="29">
        <f t="shared" si="577"/>
        <v>3</v>
      </c>
      <c r="F5309" s="29">
        <f t="shared" si="578"/>
        <v>28</v>
      </c>
      <c r="G5309" s="29">
        <f t="shared" si="579"/>
        <v>5</v>
      </c>
      <c r="H5309" s="29" t="str">
        <f t="shared" si="580"/>
        <v>Cuma</v>
      </c>
    </row>
    <row r="5310" spans="1:8" ht="10.5" customHeight="1" x14ac:dyDescent="0.25">
      <c r="A5310" s="28">
        <v>47313</v>
      </c>
      <c r="B5310" s="29">
        <f t="shared" si="574"/>
        <v>2029</v>
      </c>
      <c r="C5310" s="29">
        <f t="shared" si="575"/>
        <v>7</v>
      </c>
      <c r="D5310" s="29" t="str">
        <f t="shared" si="576"/>
        <v>Temmuz</v>
      </c>
      <c r="E5310" s="29">
        <f t="shared" si="577"/>
        <v>3</v>
      </c>
      <c r="F5310" s="29">
        <f t="shared" si="578"/>
        <v>28</v>
      </c>
      <c r="G5310" s="29">
        <f t="shared" si="579"/>
        <v>6</v>
      </c>
      <c r="H5310" s="29" t="str">
        <f t="shared" si="580"/>
        <v>Cumartesi</v>
      </c>
    </row>
    <row r="5311" spans="1:8" ht="10.5" customHeight="1" x14ac:dyDescent="0.25">
      <c r="A5311" s="28">
        <v>47314</v>
      </c>
      <c r="B5311" s="29">
        <f t="shared" si="574"/>
        <v>2029</v>
      </c>
      <c r="C5311" s="29">
        <f t="shared" si="575"/>
        <v>7</v>
      </c>
      <c r="D5311" s="29" t="str">
        <f t="shared" si="576"/>
        <v>Temmuz</v>
      </c>
      <c r="E5311" s="29">
        <f t="shared" si="577"/>
        <v>3</v>
      </c>
      <c r="F5311" s="29">
        <f t="shared" si="578"/>
        <v>28</v>
      </c>
      <c r="G5311" s="29">
        <f t="shared" si="579"/>
        <v>7</v>
      </c>
      <c r="H5311" s="29" t="str">
        <f t="shared" si="580"/>
        <v>Pazar</v>
      </c>
    </row>
    <row r="5312" spans="1:8" ht="10.5" customHeight="1" x14ac:dyDescent="0.25">
      <c r="A5312" s="28">
        <v>47315</v>
      </c>
      <c r="B5312" s="29">
        <f t="shared" si="574"/>
        <v>2029</v>
      </c>
      <c r="C5312" s="29">
        <f t="shared" si="575"/>
        <v>7</v>
      </c>
      <c r="D5312" s="29" t="str">
        <f t="shared" si="576"/>
        <v>Temmuz</v>
      </c>
      <c r="E5312" s="29">
        <f t="shared" si="577"/>
        <v>3</v>
      </c>
      <c r="F5312" s="29">
        <f t="shared" si="578"/>
        <v>29</v>
      </c>
      <c r="G5312" s="29">
        <f t="shared" si="579"/>
        <v>1</v>
      </c>
      <c r="H5312" s="29" t="str">
        <f t="shared" si="580"/>
        <v>Pazartesi</v>
      </c>
    </row>
    <row r="5313" spans="1:8" ht="10.5" customHeight="1" x14ac:dyDescent="0.25">
      <c r="A5313" s="28">
        <v>47316</v>
      </c>
      <c r="B5313" s="29">
        <f t="shared" si="574"/>
        <v>2029</v>
      </c>
      <c r="C5313" s="29">
        <f t="shared" si="575"/>
        <v>7</v>
      </c>
      <c r="D5313" s="29" t="str">
        <f t="shared" si="576"/>
        <v>Temmuz</v>
      </c>
      <c r="E5313" s="29">
        <f t="shared" si="577"/>
        <v>3</v>
      </c>
      <c r="F5313" s="29">
        <f t="shared" si="578"/>
        <v>29</v>
      </c>
      <c r="G5313" s="29">
        <f t="shared" si="579"/>
        <v>2</v>
      </c>
      <c r="H5313" s="29" t="str">
        <f t="shared" si="580"/>
        <v>Salı</v>
      </c>
    </row>
    <row r="5314" spans="1:8" ht="10.5" customHeight="1" x14ac:dyDescent="0.25">
      <c r="A5314" s="28">
        <v>47317</v>
      </c>
      <c r="B5314" s="29">
        <f t="shared" ref="B5314:B5377" si="581">IF(A5314="","",YEAR(A5314))</f>
        <v>2029</v>
      </c>
      <c r="C5314" s="29">
        <f t="shared" ref="C5314:C5377" si="582">IF(A5314="","",MONTH(A5314))</f>
        <v>7</v>
      </c>
      <c r="D5314" s="29" t="str">
        <f t="shared" ref="D5314:D5377" si="583">IF(A5314="","",CHOOSE(MONTH(A5314),"Ocak","Şubat","Mart","Nisan","Mayıs","Haziran","Temmuz","Ağustos","Eylül","Ekim","Kasım","Aralık"))</f>
        <v>Temmuz</v>
      </c>
      <c r="E5314" s="29">
        <f t="shared" ref="E5314:E5377" si="584">IF(A5314="","",ROUNDUP(MONTH(A5314)/3,0))</f>
        <v>3</v>
      </c>
      <c r="F5314" s="29">
        <f t="shared" ref="F5314:F5377" si="585">IF(A5314="","",WEEKNUM(A5314,2))</f>
        <v>29</v>
      </c>
      <c r="G5314" s="29">
        <f t="shared" ref="G5314:G5377" si="586">IF(A5314="","",WEEKDAY(A5314,2))</f>
        <v>3</v>
      </c>
      <c r="H5314" s="29" t="str">
        <f t="shared" ref="H5314:H5377" si="587">IF(A5314="","",CHOOSE(WEEKDAY(A5314,2),"Pazartesi","Salı","Çarşamba","Perşembe","Cuma","Cumartesi","Pazar"))</f>
        <v>Çarşamba</v>
      </c>
    </row>
    <row r="5315" spans="1:8" ht="10.5" customHeight="1" x14ac:dyDescent="0.25">
      <c r="A5315" s="28">
        <v>47318</v>
      </c>
      <c r="B5315" s="29">
        <f t="shared" si="581"/>
        <v>2029</v>
      </c>
      <c r="C5315" s="29">
        <f t="shared" si="582"/>
        <v>7</v>
      </c>
      <c r="D5315" s="29" t="str">
        <f t="shared" si="583"/>
        <v>Temmuz</v>
      </c>
      <c r="E5315" s="29">
        <f t="shared" si="584"/>
        <v>3</v>
      </c>
      <c r="F5315" s="29">
        <f t="shared" si="585"/>
        <v>29</v>
      </c>
      <c r="G5315" s="29">
        <f t="shared" si="586"/>
        <v>4</v>
      </c>
      <c r="H5315" s="29" t="str">
        <f t="shared" si="587"/>
        <v>Perşembe</v>
      </c>
    </row>
    <row r="5316" spans="1:8" ht="10.5" customHeight="1" x14ac:dyDescent="0.25">
      <c r="A5316" s="28">
        <v>47319</v>
      </c>
      <c r="B5316" s="29">
        <f t="shared" si="581"/>
        <v>2029</v>
      </c>
      <c r="C5316" s="29">
        <f t="shared" si="582"/>
        <v>7</v>
      </c>
      <c r="D5316" s="29" t="str">
        <f t="shared" si="583"/>
        <v>Temmuz</v>
      </c>
      <c r="E5316" s="29">
        <f t="shared" si="584"/>
        <v>3</v>
      </c>
      <c r="F5316" s="29">
        <f t="shared" si="585"/>
        <v>29</v>
      </c>
      <c r="G5316" s="29">
        <f t="shared" si="586"/>
        <v>5</v>
      </c>
      <c r="H5316" s="29" t="str">
        <f t="shared" si="587"/>
        <v>Cuma</v>
      </c>
    </row>
    <row r="5317" spans="1:8" ht="10.5" customHeight="1" x14ac:dyDescent="0.25">
      <c r="A5317" s="28">
        <v>47320</v>
      </c>
      <c r="B5317" s="29">
        <f t="shared" si="581"/>
        <v>2029</v>
      </c>
      <c r="C5317" s="29">
        <f t="shared" si="582"/>
        <v>7</v>
      </c>
      <c r="D5317" s="29" t="str">
        <f t="shared" si="583"/>
        <v>Temmuz</v>
      </c>
      <c r="E5317" s="29">
        <f t="shared" si="584"/>
        <v>3</v>
      </c>
      <c r="F5317" s="29">
        <f t="shared" si="585"/>
        <v>29</v>
      </c>
      <c r="G5317" s="29">
        <f t="shared" si="586"/>
        <v>6</v>
      </c>
      <c r="H5317" s="29" t="str">
        <f t="shared" si="587"/>
        <v>Cumartesi</v>
      </c>
    </row>
    <row r="5318" spans="1:8" ht="10.5" customHeight="1" x14ac:dyDescent="0.25">
      <c r="A5318" s="28">
        <v>47321</v>
      </c>
      <c r="B5318" s="29">
        <f t="shared" si="581"/>
        <v>2029</v>
      </c>
      <c r="C5318" s="29">
        <f t="shared" si="582"/>
        <v>7</v>
      </c>
      <c r="D5318" s="29" t="str">
        <f t="shared" si="583"/>
        <v>Temmuz</v>
      </c>
      <c r="E5318" s="29">
        <f t="shared" si="584"/>
        <v>3</v>
      </c>
      <c r="F5318" s="29">
        <f t="shared" si="585"/>
        <v>29</v>
      </c>
      <c r="G5318" s="29">
        <f t="shared" si="586"/>
        <v>7</v>
      </c>
      <c r="H5318" s="29" t="str">
        <f t="shared" si="587"/>
        <v>Pazar</v>
      </c>
    </row>
    <row r="5319" spans="1:8" ht="10.5" customHeight="1" x14ac:dyDescent="0.25">
      <c r="A5319" s="28">
        <v>47322</v>
      </c>
      <c r="B5319" s="29">
        <f t="shared" si="581"/>
        <v>2029</v>
      </c>
      <c r="C5319" s="29">
        <f t="shared" si="582"/>
        <v>7</v>
      </c>
      <c r="D5319" s="29" t="str">
        <f t="shared" si="583"/>
        <v>Temmuz</v>
      </c>
      <c r="E5319" s="29">
        <f t="shared" si="584"/>
        <v>3</v>
      </c>
      <c r="F5319" s="29">
        <f t="shared" si="585"/>
        <v>30</v>
      </c>
      <c r="G5319" s="29">
        <f t="shared" si="586"/>
        <v>1</v>
      </c>
      <c r="H5319" s="29" t="str">
        <f t="shared" si="587"/>
        <v>Pazartesi</v>
      </c>
    </row>
    <row r="5320" spans="1:8" ht="10.5" customHeight="1" x14ac:dyDescent="0.25">
      <c r="A5320" s="28">
        <v>47323</v>
      </c>
      <c r="B5320" s="29">
        <f t="shared" si="581"/>
        <v>2029</v>
      </c>
      <c r="C5320" s="29">
        <f t="shared" si="582"/>
        <v>7</v>
      </c>
      <c r="D5320" s="29" t="str">
        <f t="shared" si="583"/>
        <v>Temmuz</v>
      </c>
      <c r="E5320" s="29">
        <f t="shared" si="584"/>
        <v>3</v>
      </c>
      <c r="F5320" s="29">
        <f t="shared" si="585"/>
        <v>30</v>
      </c>
      <c r="G5320" s="29">
        <f t="shared" si="586"/>
        <v>2</v>
      </c>
      <c r="H5320" s="29" t="str">
        <f t="shared" si="587"/>
        <v>Salı</v>
      </c>
    </row>
    <row r="5321" spans="1:8" ht="10.5" customHeight="1" x14ac:dyDescent="0.25">
      <c r="A5321" s="28">
        <v>47324</v>
      </c>
      <c r="B5321" s="29">
        <f t="shared" si="581"/>
        <v>2029</v>
      </c>
      <c r="C5321" s="29">
        <f t="shared" si="582"/>
        <v>7</v>
      </c>
      <c r="D5321" s="29" t="str">
        <f t="shared" si="583"/>
        <v>Temmuz</v>
      </c>
      <c r="E5321" s="29">
        <f t="shared" si="584"/>
        <v>3</v>
      </c>
      <c r="F5321" s="29">
        <f t="shared" si="585"/>
        <v>30</v>
      </c>
      <c r="G5321" s="29">
        <f t="shared" si="586"/>
        <v>3</v>
      </c>
      <c r="H5321" s="29" t="str">
        <f t="shared" si="587"/>
        <v>Çarşamba</v>
      </c>
    </row>
    <row r="5322" spans="1:8" ht="10.5" customHeight="1" x14ac:dyDescent="0.25">
      <c r="A5322" s="28">
        <v>47325</v>
      </c>
      <c r="B5322" s="29">
        <f t="shared" si="581"/>
        <v>2029</v>
      </c>
      <c r="C5322" s="29">
        <f t="shared" si="582"/>
        <v>7</v>
      </c>
      <c r="D5322" s="29" t="str">
        <f t="shared" si="583"/>
        <v>Temmuz</v>
      </c>
      <c r="E5322" s="29">
        <f t="shared" si="584"/>
        <v>3</v>
      </c>
      <c r="F5322" s="29">
        <f t="shared" si="585"/>
        <v>30</v>
      </c>
      <c r="G5322" s="29">
        <f t="shared" si="586"/>
        <v>4</v>
      </c>
      <c r="H5322" s="29" t="str">
        <f t="shared" si="587"/>
        <v>Perşembe</v>
      </c>
    </row>
    <row r="5323" spans="1:8" ht="10.5" customHeight="1" x14ac:dyDescent="0.25">
      <c r="A5323" s="28">
        <v>47326</v>
      </c>
      <c r="B5323" s="29">
        <f t="shared" si="581"/>
        <v>2029</v>
      </c>
      <c r="C5323" s="29">
        <f t="shared" si="582"/>
        <v>7</v>
      </c>
      <c r="D5323" s="29" t="str">
        <f t="shared" si="583"/>
        <v>Temmuz</v>
      </c>
      <c r="E5323" s="29">
        <f t="shared" si="584"/>
        <v>3</v>
      </c>
      <c r="F5323" s="29">
        <f t="shared" si="585"/>
        <v>30</v>
      </c>
      <c r="G5323" s="29">
        <f t="shared" si="586"/>
        <v>5</v>
      </c>
      <c r="H5323" s="29" t="str">
        <f t="shared" si="587"/>
        <v>Cuma</v>
      </c>
    </row>
    <row r="5324" spans="1:8" ht="10.5" customHeight="1" x14ac:dyDescent="0.25">
      <c r="A5324" s="28">
        <v>47327</v>
      </c>
      <c r="B5324" s="29">
        <f t="shared" si="581"/>
        <v>2029</v>
      </c>
      <c r="C5324" s="29">
        <f t="shared" si="582"/>
        <v>7</v>
      </c>
      <c r="D5324" s="29" t="str">
        <f t="shared" si="583"/>
        <v>Temmuz</v>
      </c>
      <c r="E5324" s="29">
        <f t="shared" si="584"/>
        <v>3</v>
      </c>
      <c r="F5324" s="29">
        <f t="shared" si="585"/>
        <v>30</v>
      </c>
      <c r="G5324" s="29">
        <f t="shared" si="586"/>
        <v>6</v>
      </c>
      <c r="H5324" s="29" t="str">
        <f t="shared" si="587"/>
        <v>Cumartesi</v>
      </c>
    </row>
    <row r="5325" spans="1:8" ht="10.5" customHeight="1" x14ac:dyDescent="0.25">
      <c r="A5325" s="28">
        <v>47328</v>
      </c>
      <c r="B5325" s="29">
        <f t="shared" si="581"/>
        <v>2029</v>
      </c>
      <c r="C5325" s="29">
        <f t="shared" si="582"/>
        <v>7</v>
      </c>
      <c r="D5325" s="29" t="str">
        <f t="shared" si="583"/>
        <v>Temmuz</v>
      </c>
      <c r="E5325" s="29">
        <f t="shared" si="584"/>
        <v>3</v>
      </c>
      <c r="F5325" s="29">
        <f t="shared" si="585"/>
        <v>30</v>
      </c>
      <c r="G5325" s="29">
        <f t="shared" si="586"/>
        <v>7</v>
      </c>
      <c r="H5325" s="29" t="str">
        <f t="shared" si="587"/>
        <v>Pazar</v>
      </c>
    </row>
    <row r="5326" spans="1:8" ht="10.5" customHeight="1" x14ac:dyDescent="0.25">
      <c r="A5326" s="28">
        <v>47329</v>
      </c>
      <c r="B5326" s="29">
        <f t="shared" si="581"/>
        <v>2029</v>
      </c>
      <c r="C5326" s="29">
        <f t="shared" si="582"/>
        <v>7</v>
      </c>
      <c r="D5326" s="29" t="str">
        <f t="shared" si="583"/>
        <v>Temmuz</v>
      </c>
      <c r="E5326" s="29">
        <f t="shared" si="584"/>
        <v>3</v>
      </c>
      <c r="F5326" s="29">
        <f t="shared" si="585"/>
        <v>31</v>
      </c>
      <c r="G5326" s="29">
        <f t="shared" si="586"/>
        <v>1</v>
      </c>
      <c r="H5326" s="29" t="str">
        <f t="shared" si="587"/>
        <v>Pazartesi</v>
      </c>
    </row>
    <row r="5327" spans="1:8" ht="10.5" customHeight="1" x14ac:dyDescent="0.25">
      <c r="A5327" s="28">
        <v>47330</v>
      </c>
      <c r="B5327" s="29">
        <f t="shared" si="581"/>
        <v>2029</v>
      </c>
      <c r="C5327" s="29">
        <f t="shared" si="582"/>
        <v>7</v>
      </c>
      <c r="D5327" s="29" t="str">
        <f t="shared" si="583"/>
        <v>Temmuz</v>
      </c>
      <c r="E5327" s="29">
        <f t="shared" si="584"/>
        <v>3</v>
      </c>
      <c r="F5327" s="29">
        <f t="shared" si="585"/>
        <v>31</v>
      </c>
      <c r="G5327" s="29">
        <f t="shared" si="586"/>
        <v>2</v>
      </c>
      <c r="H5327" s="29" t="str">
        <f t="shared" si="587"/>
        <v>Salı</v>
      </c>
    </row>
    <row r="5328" spans="1:8" ht="10.5" customHeight="1" x14ac:dyDescent="0.25">
      <c r="A5328" s="28">
        <v>47331</v>
      </c>
      <c r="B5328" s="29">
        <f t="shared" si="581"/>
        <v>2029</v>
      </c>
      <c r="C5328" s="29">
        <f t="shared" si="582"/>
        <v>8</v>
      </c>
      <c r="D5328" s="29" t="str">
        <f t="shared" si="583"/>
        <v>Ağustos</v>
      </c>
      <c r="E5328" s="29">
        <f t="shared" si="584"/>
        <v>3</v>
      </c>
      <c r="F5328" s="29">
        <f t="shared" si="585"/>
        <v>31</v>
      </c>
      <c r="G5328" s="29">
        <f t="shared" si="586"/>
        <v>3</v>
      </c>
      <c r="H5328" s="29" t="str">
        <f t="shared" si="587"/>
        <v>Çarşamba</v>
      </c>
    </row>
    <row r="5329" spans="1:8" ht="10.5" customHeight="1" x14ac:dyDescent="0.25">
      <c r="A5329" s="28">
        <v>47332</v>
      </c>
      <c r="B5329" s="29">
        <f t="shared" si="581"/>
        <v>2029</v>
      </c>
      <c r="C5329" s="29">
        <f t="shared" si="582"/>
        <v>8</v>
      </c>
      <c r="D5329" s="29" t="str">
        <f t="shared" si="583"/>
        <v>Ağustos</v>
      </c>
      <c r="E5329" s="29">
        <f t="shared" si="584"/>
        <v>3</v>
      </c>
      <c r="F5329" s="29">
        <f t="shared" si="585"/>
        <v>31</v>
      </c>
      <c r="G5329" s="29">
        <f t="shared" si="586"/>
        <v>4</v>
      </c>
      <c r="H5329" s="29" t="str">
        <f t="shared" si="587"/>
        <v>Perşembe</v>
      </c>
    </row>
    <row r="5330" spans="1:8" ht="10.5" customHeight="1" x14ac:dyDescent="0.25">
      <c r="A5330" s="28">
        <v>47333</v>
      </c>
      <c r="B5330" s="29">
        <f t="shared" si="581"/>
        <v>2029</v>
      </c>
      <c r="C5330" s="29">
        <f t="shared" si="582"/>
        <v>8</v>
      </c>
      <c r="D5330" s="29" t="str">
        <f t="shared" si="583"/>
        <v>Ağustos</v>
      </c>
      <c r="E5330" s="29">
        <f t="shared" si="584"/>
        <v>3</v>
      </c>
      <c r="F5330" s="29">
        <f t="shared" si="585"/>
        <v>31</v>
      </c>
      <c r="G5330" s="29">
        <f t="shared" si="586"/>
        <v>5</v>
      </c>
      <c r="H5330" s="29" t="str">
        <f t="shared" si="587"/>
        <v>Cuma</v>
      </c>
    </row>
    <row r="5331" spans="1:8" ht="10.5" customHeight="1" x14ac:dyDescent="0.25">
      <c r="A5331" s="28">
        <v>47334</v>
      </c>
      <c r="B5331" s="29">
        <f t="shared" si="581"/>
        <v>2029</v>
      </c>
      <c r="C5331" s="29">
        <f t="shared" si="582"/>
        <v>8</v>
      </c>
      <c r="D5331" s="29" t="str">
        <f t="shared" si="583"/>
        <v>Ağustos</v>
      </c>
      <c r="E5331" s="29">
        <f t="shared" si="584"/>
        <v>3</v>
      </c>
      <c r="F5331" s="29">
        <f t="shared" si="585"/>
        <v>31</v>
      </c>
      <c r="G5331" s="29">
        <f t="shared" si="586"/>
        <v>6</v>
      </c>
      <c r="H5331" s="29" t="str">
        <f t="shared" si="587"/>
        <v>Cumartesi</v>
      </c>
    </row>
    <row r="5332" spans="1:8" ht="10.5" customHeight="1" x14ac:dyDescent="0.25">
      <c r="A5332" s="28">
        <v>47335</v>
      </c>
      <c r="B5332" s="29">
        <f t="shared" si="581"/>
        <v>2029</v>
      </c>
      <c r="C5332" s="29">
        <f t="shared" si="582"/>
        <v>8</v>
      </c>
      <c r="D5332" s="29" t="str">
        <f t="shared" si="583"/>
        <v>Ağustos</v>
      </c>
      <c r="E5332" s="29">
        <f t="shared" si="584"/>
        <v>3</v>
      </c>
      <c r="F5332" s="29">
        <f t="shared" si="585"/>
        <v>31</v>
      </c>
      <c r="G5332" s="29">
        <f t="shared" si="586"/>
        <v>7</v>
      </c>
      <c r="H5332" s="29" t="str">
        <f t="shared" si="587"/>
        <v>Pazar</v>
      </c>
    </row>
    <row r="5333" spans="1:8" ht="10.5" customHeight="1" x14ac:dyDescent="0.25">
      <c r="A5333" s="28">
        <v>47336</v>
      </c>
      <c r="B5333" s="29">
        <f t="shared" si="581"/>
        <v>2029</v>
      </c>
      <c r="C5333" s="29">
        <f t="shared" si="582"/>
        <v>8</v>
      </c>
      <c r="D5333" s="29" t="str">
        <f t="shared" si="583"/>
        <v>Ağustos</v>
      </c>
      <c r="E5333" s="29">
        <f t="shared" si="584"/>
        <v>3</v>
      </c>
      <c r="F5333" s="29">
        <f t="shared" si="585"/>
        <v>32</v>
      </c>
      <c r="G5333" s="29">
        <f t="shared" si="586"/>
        <v>1</v>
      </c>
      <c r="H5333" s="29" t="str">
        <f t="shared" si="587"/>
        <v>Pazartesi</v>
      </c>
    </row>
    <row r="5334" spans="1:8" ht="10.5" customHeight="1" x14ac:dyDescent="0.25">
      <c r="A5334" s="28">
        <v>47337</v>
      </c>
      <c r="B5334" s="29">
        <f t="shared" si="581"/>
        <v>2029</v>
      </c>
      <c r="C5334" s="29">
        <f t="shared" si="582"/>
        <v>8</v>
      </c>
      <c r="D5334" s="29" t="str">
        <f t="shared" si="583"/>
        <v>Ağustos</v>
      </c>
      <c r="E5334" s="29">
        <f t="shared" si="584"/>
        <v>3</v>
      </c>
      <c r="F5334" s="29">
        <f t="shared" si="585"/>
        <v>32</v>
      </c>
      <c r="G5334" s="29">
        <f t="shared" si="586"/>
        <v>2</v>
      </c>
      <c r="H5334" s="29" t="str">
        <f t="shared" si="587"/>
        <v>Salı</v>
      </c>
    </row>
    <row r="5335" spans="1:8" ht="10.5" customHeight="1" x14ac:dyDescent="0.25">
      <c r="A5335" s="28">
        <v>47338</v>
      </c>
      <c r="B5335" s="29">
        <f t="shared" si="581"/>
        <v>2029</v>
      </c>
      <c r="C5335" s="29">
        <f t="shared" si="582"/>
        <v>8</v>
      </c>
      <c r="D5335" s="29" t="str">
        <f t="shared" si="583"/>
        <v>Ağustos</v>
      </c>
      <c r="E5335" s="29">
        <f t="shared" si="584"/>
        <v>3</v>
      </c>
      <c r="F5335" s="29">
        <f t="shared" si="585"/>
        <v>32</v>
      </c>
      <c r="G5335" s="29">
        <f t="shared" si="586"/>
        <v>3</v>
      </c>
      <c r="H5335" s="29" t="str">
        <f t="shared" si="587"/>
        <v>Çarşamba</v>
      </c>
    </row>
    <row r="5336" spans="1:8" ht="10.5" customHeight="1" x14ac:dyDescent="0.25">
      <c r="A5336" s="28">
        <v>47339</v>
      </c>
      <c r="B5336" s="29">
        <f t="shared" si="581"/>
        <v>2029</v>
      </c>
      <c r="C5336" s="29">
        <f t="shared" si="582"/>
        <v>8</v>
      </c>
      <c r="D5336" s="29" t="str">
        <f t="shared" si="583"/>
        <v>Ağustos</v>
      </c>
      <c r="E5336" s="29">
        <f t="shared" si="584"/>
        <v>3</v>
      </c>
      <c r="F5336" s="29">
        <f t="shared" si="585"/>
        <v>32</v>
      </c>
      <c r="G5336" s="29">
        <f t="shared" si="586"/>
        <v>4</v>
      </c>
      <c r="H5336" s="29" t="str">
        <f t="shared" si="587"/>
        <v>Perşembe</v>
      </c>
    </row>
    <row r="5337" spans="1:8" ht="10.5" customHeight="1" x14ac:dyDescent="0.25">
      <c r="A5337" s="28">
        <v>47340</v>
      </c>
      <c r="B5337" s="29">
        <f t="shared" si="581"/>
        <v>2029</v>
      </c>
      <c r="C5337" s="29">
        <f t="shared" si="582"/>
        <v>8</v>
      </c>
      <c r="D5337" s="29" t="str">
        <f t="shared" si="583"/>
        <v>Ağustos</v>
      </c>
      <c r="E5337" s="29">
        <f t="shared" si="584"/>
        <v>3</v>
      </c>
      <c r="F5337" s="29">
        <f t="shared" si="585"/>
        <v>32</v>
      </c>
      <c r="G5337" s="29">
        <f t="shared" si="586"/>
        <v>5</v>
      </c>
      <c r="H5337" s="29" t="str">
        <f t="shared" si="587"/>
        <v>Cuma</v>
      </c>
    </row>
    <row r="5338" spans="1:8" ht="10.5" customHeight="1" x14ac:dyDescent="0.25">
      <c r="A5338" s="28">
        <v>47341</v>
      </c>
      <c r="B5338" s="29">
        <f t="shared" si="581"/>
        <v>2029</v>
      </c>
      <c r="C5338" s="29">
        <f t="shared" si="582"/>
        <v>8</v>
      </c>
      <c r="D5338" s="29" t="str">
        <f t="shared" si="583"/>
        <v>Ağustos</v>
      </c>
      <c r="E5338" s="29">
        <f t="shared" si="584"/>
        <v>3</v>
      </c>
      <c r="F5338" s="29">
        <f t="shared" si="585"/>
        <v>32</v>
      </c>
      <c r="G5338" s="29">
        <f t="shared" si="586"/>
        <v>6</v>
      </c>
      <c r="H5338" s="29" t="str">
        <f t="shared" si="587"/>
        <v>Cumartesi</v>
      </c>
    </row>
    <row r="5339" spans="1:8" ht="10.5" customHeight="1" x14ac:dyDescent="0.25">
      <c r="A5339" s="28">
        <v>47342</v>
      </c>
      <c r="B5339" s="29">
        <f t="shared" si="581"/>
        <v>2029</v>
      </c>
      <c r="C5339" s="29">
        <f t="shared" si="582"/>
        <v>8</v>
      </c>
      <c r="D5339" s="29" t="str">
        <f t="shared" si="583"/>
        <v>Ağustos</v>
      </c>
      <c r="E5339" s="29">
        <f t="shared" si="584"/>
        <v>3</v>
      </c>
      <c r="F5339" s="29">
        <f t="shared" si="585"/>
        <v>32</v>
      </c>
      <c r="G5339" s="29">
        <f t="shared" si="586"/>
        <v>7</v>
      </c>
      <c r="H5339" s="29" t="str">
        <f t="shared" si="587"/>
        <v>Pazar</v>
      </c>
    </row>
    <row r="5340" spans="1:8" ht="10.5" customHeight="1" x14ac:dyDescent="0.25">
      <c r="A5340" s="28">
        <v>47343</v>
      </c>
      <c r="B5340" s="29">
        <f t="shared" si="581"/>
        <v>2029</v>
      </c>
      <c r="C5340" s="29">
        <f t="shared" si="582"/>
        <v>8</v>
      </c>
      <c r="D5340" s="29" t="str">
        <f t="shared" si="583"/>
        <v>Ağustos</v>
      </c>
      <c r="E5340" s="29">
        <f t="shared" si="584"/>
        <v>3</v>
      </c>
      <c r="F5340" s="29">
        <f t="shared" si="585"/>
        <v>33</v>
      </c>
      <c r="G5340" s="29">
        <f t="shared" si="586"/>
        <v>1</v>
      </c>
      <c r="H5340" s="29" t="str">
        <f t="shared" si="587"/>
        <v>Pazartesi</v>
      </c>
    </row>
    <row r="5341" spans="1:8" ht="10.5" customHeight="1" x14ac:dyDescent="0.25">
      <c r="A5341" s="28">
        <v>47344</v>
      </c>
      <c r="B5341" s="29">
        <f t="shared" si="581"/>
        <v>2029</v>
      </c>
      <c r="C5341" s="29">
        <f t="shared" si="582"/>
        <v>8</v>
      </c>
      <c r="D5341" s="29" t="str">
        <f t="shared" si="583"/>
        <v>Ağustos</v>
      </c>
      <c r="E5341" s="29">
        <f t="shared" si="584"/>
        <v>3</v>
      </c>
      <c r="F5341" s="29">
        <f t="shared" si="585"/>
        <v>33</v>
      </c>
      <c r="G5341" s="29">
        <f t="shared" si="586"/>
        <v>2</v>
      </c>
      <c r="H5341" s="29" t="str">
        <f t="shared" si="587"/>
        <v>Salı</v>
      </c>
    </row>
    <row r="5342" spans="1:8" ht="10.5" customHeight="1" x14ac:dyDescent="0.25">
      <c r="A5342" s="28">
        <v>47345</v>
      </c>
      <c r="B5342" s="29">
        <f t="shared" si="581"/>
        <v>2029</v>
      </c>
      <c r="C5342" s="29">
        <f t="shared" si="582"/>
        <v>8</v>
      </c>
      <c r="D5342" s="29" t="str">
        <f t="shared" si="583"/>
        <v>Ağustos</v>
      </c>
      <c r="E5342" s="29">
        <f t="shared" si="584"/>
        <v>3</v>
      </c>
      <c r="F5342" s="29">
        <f t="shared" si="585"/>
        <v>33</v>
      </c>
      <c r="G5342" s="29">
        <f t="shared" si="586"/>
        <v>3</v>
      </c>
      <c r="H5342" s="29" t="str">
        <f t="shared" si="587"/>
        <v>Çarşamba</v>
      </c>
    </row>
    <row r="5343" spans="1:8" ht="10.5" customHeight="1" x14ac:dyDescent="0.25">
      <c r="A5343" s="28">
        <v>47346</v>
      </c>
      <c r="B5343" s="29">
        <f t="shared" si="581"/>
        <v>2029</v>
      </c>
      <c r="C5343" s="29">
        <f t="shared" si="582"/>
        <v>8</v>
      </c>
      <c r="D5343" s="29" t="str">
        <f t="shared" si="583"/>
        <v>Ağustos</v>
      </c>
      <c r="E5343" s="29">
        <f t="shared" si="584"/>
        <v>3</v>
      </c>
      <c r="F5343" s="29">
        <f t="shared" si="585"/>
        <v>33</v>
      </c>
      <c r="G5343" s="29">
        <f t="shared" si="586"/>
        <v>4</v>
      </c>
      <c r="H5343" s="29" t="str">
        <f t="shared" si="587"/>
        <v>Perşembe</v>
      </c>
    </row>
    <row r="5344" spans="1:8" ht="10.5" customHeight="1" x14ac:dyDescent="0.25">
      <c r="A5344" s="28">
        <v>47347</v>
      </c>
      <c r="B5344" s="29">
        <f t="shared" si="581"/>
        <v>2029</v>
      </c>
      <c r="C5344" s="29">
        <f t="shared" si="582"/>
        <v>8</v>
      </c>
      <c r="D5344" s="29" t="str">
        <f t="shared" si="583"/>
        <v>Ağustos</v>
      </c>
      <c r="E5344" s="29">
        <f t="shared" si="584"/>
        <v>3</v>
      </c>
      <c r="F5344" s="29">
        <f t="shared" si="585"/>
        <v>33</v>
      </c>
      <c r="G5344" s="29">
        <f t="shared" si="586"/>
        <v>5</v>
      </c>
      <c r="H5344" s="29" t="str">
        <f t="shared" si="587"/>
        <v>Cuma</v>
      </c>
    </row>
    <row r="5345" spans="1:8" ht="10.5" customHeight="1" x14ac:dyDescent="0.25">
      <c r="A5345" s="28">
        <v>47348</v>
      </c>
      <c r="B5345" s="29">
        <f t="shared" si="581"/>
        <v>2029</v>
      </c>
      <c r="C5345" s="29">
        <f t="shared" si="582"/>
        <v>8</v>
      </c>
      <c r="D5345" s="29" t="str">
        <f t="shared" si="583"/>
        <v>Ağustos</v>
      </c>
      <c r="E5345" s="29">
        <f t="shared" si="584"/>
        <v>3</v>
      </c>
      <c r="F5345" s="29">
        <f t="shared" si="585"/>
        <v>33</v>
      </c>
      <c r="G5345" s="29">
        <f t="shared" si="586"/>
        <v>6</v>
      </c>
      <c r="H5345" s="29" t="str">
        <f t="shared" si="587"/>
        <v>Cumartesi</v>
      </c>
    </row>
    <row r="5346" spans="1:8" ht="10.5" customHeight="1" x14ac:dyDescent="0.25">
      <c r="A5346" s="28">
        <v>47349</v>
      </c>
      <c r="B5346" s="29">
        <f t="shared" si="581"/>
        <v>2029</v>
      </c>
      <c r="C5346" s="29">
        <f t="shared" si="582"/>
        <v>8</v>
      </c>
      <c r="D5346" s="29" t="str">
        <f t="shared" si="583"/>
        <v>Ağustos</v>
      </c>
      <c r="E5346" s="29">
        <f t="shared" si="584"/>
        <v>3</v>
      </c>
      <c r="F5346" s="29">
        <f t="shared" si="585"/>
        <v>33</v>
      </c>
      <c r="G5346" s="29">
        <f t="shared" si="586"/>
        <v>7</v>
      </c>
      <c r="H5346" s="29" t="str">
        <f t="shared" si="587"/>
        <v>Pazar</v>
      </c>
    </row>
    <row r="5347" spans="1:8" ht="10.5" customHeight="1" x14ac:dyDescent="0.25">
      <c r="A5347" s="28">
        <v>47350</v>
      </c>
      <c r="B5347" s="29">
        <f t="shared" si="581"/>
        <v>2029</v>
      </c>
      <c r="C5347" s="29">
        <f t="shared" si="582"/>
        <v>8</v>
      </c>
      <c r="D5347" s="29" t="str">
        <f t="shared" si="583"/>
        <v>Ağustos</v>
      </c>
      <c r="E5347" s="29">
        <f t="shared" si="584"/>
        <v>3</v>
      </c>
      <c r="F5347" s="29">
        <f t="shared" si="585"/>
        <v>34</v>
      </c>
      <c r="G5347" s="29">
        <f t="shared" si="586"/>
        <v>1</v>
      </c>
      <c r="H5347" s="29" t="str">
        <f t="shared" si="587"/>
        <v>Pazartesi</v>
      </c>
    </row>
    <row r="5348" spans="1:8" ht="10.5" customHeight="1" x14ac:dyDescent="0.25">
      <c r="A5348" s="28">
        <v>47351</v>
      </c>
      <c r="B5348" s="29">
        <f t="shared" si="581"/>
        <v>2029</v>
      </c>
      <c r="C5348" s="29">
        <f t="shared" si="582"/>
        <v>8</v>
      </c>
      <c r="D5348" s="29" t="str">
        <f t="shared" si="583"/>
        <v>Ağustos</v>
      </c>
      <c r="E5348" s="29">
        <f t="shared" si="584"/>
        <v>3</v>
      </c>
      <c r="F5348" s="29">
        <f t="shared" si="585"/>
        <v>34</v>
      </c>
      <c r="G5348" s="29">
        <f t="shared" si="586"/>
        <v>2</v>
      </c>
      <c r="H5348" s="29" t="str">
        <f t="shared" si="587"/>
        <v>Salı</v>
      </c>
    </row>
    <row r="5349" spans="1:8" ht="10.5" customHeight="1" x14ac:dyDescent="0.25">
      <c r="A5349" s="28">
        <v>47352</v>
      </c>
      <c r="B5349" s="29">
        <f t="shared" si="581"/>
        <v>2029</v>
      </c>
      <c r="C5349" s="29">
        <f t="shared" si="582"/>
        <v>8</v>
      </c>
      <c r="D5349" s="29" t="str">
        <f t="shared" si="583"/>
        <v>Ağustos</v>
      </c>
      <c r="E5349" s="29">
        <f t="shared" si="584"/>
        <v>3</v>
      </c>
      <c r="F5349" s="29">
        <f t="shared" si="585"/>
        <v>34</v>
      </c>
      <c r="G5349" s="29">
        <f t="shared" si="586"/>
        <v>3</v>
      </c>
      <c r="H5349" s="29" t="str">
        <f t="shared" si="587"/>
        <v>Çarşamba</v>
      </c>
    </row>
    <row r="5350" spans="1:8" ht="10.5" customHeight="1" x14ac:dyDescent="0.25">
      <c r="A5350" s="28">
        <v>47353</v>
      </c>
      <c r="B5350" s="29">
        <f t="shared" si="581"/>
        <v>2029</v>
      </c>
      <c r="C5350" s="29">
        <f t="shared" si="582"/>
        <v>8</v>
      </c>
      <c r="D5350" s="29" t="str">
        <f t="shared" si="583"/>
        <v>Ağustos</v>
      </c>
      <c r="E5350" s="29">
        <f t="shared" si="584"/>
        <v>3</v>
      </c>
      <c r="F5350" s="29">
        <f t="shared" si="585"/>
        <v>34</v>
      </c>
      <c r="G5350" s="29">
        <f t="shared" si="586"/>
        <v>4</v>
      </c>
      <c r="H5350" s="29" t="str">
        <f t="shared" si="587"/>
        <v>Perşembe</v>
      </c>
    </row>
    <row r="5351" spans="1:8" ht="10.5" customHeight="1" x14ac:dyDescent="0.25">
      <c r="A5351" s="28">
        <v>47354</v>
      </c>
      <c r="B5351" s="29">
        <f t="shared" si="581"/>
        <v>2029</v>
      </c>
      <c r="C5351" s="29">
        <f t="shared" si="582"/>
        <v>8</v>
      </c>
      <c r="D5351" s="29" t="str">
        <f t="shared" si="583"/>
        <v>Ağustos</v>
      </c>
      <c r="E5351" s="29">
        <f t="shared" si="584"/>
        <v>3</v>
      </c>
      <c r="F5351" s="29">
        <f t="shared" si="585"/>
        <v>34</v>
      </c>
      <c r="G5351" s="29">
        <f t="shared" si="586"/>
        <v>5</v>
      </c>
      <c r="H5351" s="29" t="str">
        <f t="shared" si="587"/>
        <v>Cuma</v>
      </c>
    </row>
    <row r="5352" spans="1:8" ht="10.5" customHeight="1" x14ac:dyDescent="0.25">
      <c r="A5352" s="28">
        <v>47355</v>
      </c>
      <c r="B5352" s="29">
        <f t="shared" si="581"/>
        <v>2029</v>
      </c>
      <c r="C5352" s="29">
        <f t="shared" si="582"/>
        <v>8</v>
      </c>
      <c r="D5352" s="29" t="str">
        <f t="shared" si="583"/>
        <v>Ağustos</v>
      </c>
      <c r="E5352" s="29">
        <f t="shared" si="584"/>
        <v>3</v>
      </c>
      <c r="F5352" s="29">
        <f t="shared" si="585"/>
        <v>34</v>
      </c>
      <c r="G5352" s="29">
        <f t="shared" si="586"/>
        <v>6</v>
      </c>
      <c r="H5352" s="29" t="str">
        <f t="shared" si="587"/>
        <v>Cumartesi</v>
      </c>
    </row>
    <row r="5353" spans="1:8" ht="10.5" customHeight="1" x14ac:dyDescent="0.25">
      <c r="A5353" s="28">
        <v>47356</v>
      </c>
      <c r="B5353" s="29">
        <f t="shared" si="581"/>
        <v>2029</v>
      </c>
      <c r="C5353" s="29">
        <f t="shared" si="582"/>
        <v>8</v>
      </c>
      <c r="D5353" s="29" t="str">
        <f t="shared" si="583"/>
        <v>Ağustos</v>
      </c>
      <c r="E5353" s="29">
        <f t="shared" si="584"/>
        <v>3</v>
      </c>
      <c r="F5353" s="29">
        <f t="shared" si="585"/>
        <v>34</v>
      </c>
      <c r="G5353" s="29">
        <f t="shared" si="586"/>
        <v>7</v>
      </c>
      <c r="H5353" s="29" t="str">
        <f t="shared" si="587"/>
        <v>Pazar</v>
      </c>
    </row>
    <row r="5354" spans="1:8" ht="10.5" customHeight="1" x14ac:dyDescent="0.25">
      <c r="A5354" s="28">
        <v>47357</v>
      </c>
      <c r="B5354" s="29">
        <f t="shared" si="581"/>
        <v>2029</v>
      </c>
      <c r="C5354" s="29">
        <f t="shared" si="582"/>
        <v>8</v>
      </c>
      <c r="D5354" s="29" t="str">
        <f t="shared" si="583"/>
        <v>Ağustos</v>
      </c>
      <c r="E5354" s="29">
        <f t="shared" si="584"/>
        <v>3</v>
      </c>
      <c r="F5354" s="29">
        <f t="shared" si="585"/>
        <v>35</v>
      </c>
      <c r="G5354" s="29">
        <f t="shared" si="586"/>
        <v>1</v>
      </c>
      <c r="H5354" s="29" t="str">
        <f t="shared" si="587"/>
        <v>Pazartesi</v>
      </c>
    </row>
    <row r="5355" spans="1:8" ht="10.5" customHeight="1" x14ac:dyDescent="0.25">
      <c r="A5355" s="28">
        <v>47358</v>
      </c>
      <c r="B5355" s="29">
        <f t="shared" si="581"/>
        <v>2029</v>
      </c>
      <c r="C5355" s="29">
        <f t="shared" si="582"/>
        <v>8</v>
      </c>
      <c r="D5355" s="29" t="str">
        <f t="shared" si="583"/>
        <v>Ağustos</v>
      </c>
      <c r="E5355" s="29">
        <f t="shared" si="584"/>
        <v>3</v>
      </c>
      <c r="F5355" s="29">
        <f t="shared" si="585"/>
        <v>35</v>
      </c>
      <c r="G5355" s="29">
        <f t="shared" si="586"/>
        <v>2</v>
      </c>
      <c r="H5355" s="29" t="str">
        <f t="shared" si="587"/>
        <v>Salı</v>
      </c>
    </row>
    <row r="5356" spans="1:8" ht="10.5" customHeight="1" x14ac:dyDescent="0.25">
      <c r="A5356" s="28">
        <v>47359</v>
      </c>
      <c r="B5356" s="29">
        <f t="shared" si="581"/>
        <v>2029</v>
      </c>
      <c r="C5356" s="29">
        <f t="shared" si="582"/>
        <v>8</v>
      </c>
      <c r="D5356" s="29" t="str">
        <f t="shared" si="583"/>
        <v>Ağustos</v>
      </c>
      <c r="E5356" s="29">
        <f t="shared" si="584"/>
        <v>3</v>
      </c>
      <c r="F5356" s="29">
        <f t="shared" si="585"/>
        <v>35</v>
      </c>
      <c r="G5356" s="29">
        <f t="shared" si="586"/>
        <v>3</v>
      </c>
      <c r="H5356" s="29" t="str">
        <f t="shared" si="587"/>
        <v>Çarşamba</v>
      </c>
    </row>
    <row r="5357" spans="1:8" ht="10.5" customHeight="1" x14ac:dyDescent="0.25">
      <c r="A5357" s="28">
        <v>47360</v>
      </c>
      <c r="B5357" s="29">
        <f t="shared" si="581"/>
        <v>2029</v>
      </c>
      <c r="C5357" s="29">
        <f t="shared" si="582"/>
        <v>8</v>
      </c>
      <c r="D5357" s="29" t="str">
        <f t="shared" si="583"/>
        <v>Ağustos</v>
      </c>
      <c r="E5357" s="29">
        <f t="shared" si="584"/>
        <v>3</v>
      </c>
      <c r="F5357" s="29">
        <f t="shared" si="585"/>
        <v>35</v>
      </c>
      <c r="G5357" s="29">
        <f t="shared" si="586"/>
        <v>4</v>
      </c>
      <c r="H5357" s="29" t="str">
        <f t="shared" si="587"/>
        <v>Perşembe</v>
      </c>
    </row>
    <row r="5358" spans="1:8" ht="10.5" customHeight="1" x14ac:dyDescent="0.25">
      <c r="A5358" s="28">
        <v>47361</v>
      </c>
      <c r="B5358" s="29">
        <f t="shared" si="581"/>
        <v>2029</v>
      </c>
      <c r="C5358" s="29">
        <f t="shared" si="582"/>
        <v>8</v>
      </c>
      <c r="D5358" s="29" t="str">
        <f t="shared" si="583"/>
        <v>Ağustos</v>
      </c>
      <c r="E5358" s="29">
        <f t="shared" si="584"/>
        <v>3</v>
      </c>
      <c r="F5358" s="29">
        <f t="shared" si="585"/>
        <v>35</v>
      </c>
      <c r="G5358" s="29">
        <f t="shared" si="586"/>
        <v>5</v>
      </c>
      <c r="H5358" s="29" t="str">
        <f t="shared" si="587"/>
        <v>Cuma</v>
      </c>
    </row>
    <row r="5359" spans="1:8" ht="10.5" customHeight="1" x14ac:dyDescent="0.25">
      <c r="A5359" s="28">
        <v>47362</v>
      </c>
      <c r="B5359" s="29">
        <f t="shared" si="581"/>
        <v>2029</v>
      </c>
      <c r="C5359" s="29">
        <f t="shared" si="582"/>
        <v>9</v>
      </c>
      <c r="D5359" s="29" t="str">
        <f t="shared" si="583"/>
        <v>Eylül</v>
      </c>
      <c r="E5359" s="29">
        <f t="shared" si="584"/>
        <v>3</v>
      </c>
      <c r="F5359" s="29">
        <f t="shared" si="585"/>
        <v>35</v>
      </c>
      <c r="G5359" s="29">
        <f t="shared" si="586"/>
        <v>6</v>
      </c>
      <c r="H5359" s="29" t="str">
        <f t="shared" si="587"/>
        <v>Cumartesi</v>
      </c>
    </row>
    <row r="5360" spans="1:8" ht="10.5" customHeight="1" x14ac:dyDescent="0.25">
      <c r="A5360" s="28">
        <v>47363</v>
      </c>
      <c r="B5360" s="29">
        <f t="shared" si="581"/>
        <v>2029</v>
      </c>
      <c r="C5360" s="29">
        <f t="shared" si="582"/>
        <v>9</v>
      </c>
      <c r="D5360" s="29" t="str">
        <f t="shared" si="583"/>
        <v>Eylül</v>
      </c>
      <c r="E5360" s="29">
        <f t="shared" si="584"/>
        <v>3</v>
      </c>
      <c r="F5360" s="29">
        <f t="shared" si="585"/>
        <v>35</v>
      </c>
      <c r="G5360" s="29">
        <f t="shared" si="586"/>
        <v>7</v>
      </c>
      <c r="H5360" s="29" t="str">
        <f t="shared" si="587"/>
        <v>Pazar</v>
      </c>
    </row>
    <row r="5361" spans="1:8" ht="10.5" customHeight="1" x14ac:dyDescent="0.25">
      <c r="A5361" s="28">
        <v>47364</v>
      </c>
      <c r="B5361" s="29">
        <f t="shared" si="581"/>
        <v>2029</v>
      </c>
      <c r="C5361" s="29">
        <f t="shared" si="582"/>
        <v>9</v>
      </c>
      <c r="D5361" s="29" t="str">
        <f t="shared" si="583"/>
        <v>Eylül</v>
      </c>
      <c r="E5361" s="29">
        <f t="shared" si="584"/>
        <v>3</v>
      </c>
      <c r="F5361" s="29">
        <f t="shared" si="585"/>
        <v>36</v>
      </c>
      <c r="G5361" s="29">
        <f t="shared" si="586"/>
        <v>1</v>
      </c>
      <c r="H5361" s="29" t="str">
        <f t="shared" si="587"/>
        <v>Pazartesi</v>
      </c>
    </row>
    <row r="5362" spans="1:8" ht="10.5" customHeight="1" x14ac:dyDescent="0.25">
      <c r="A5362" s="28">
        <v>47365</v>
      </c>
      <c r="B5362" s="29">
        <f t="shared" si="581"/>
        <v>2029</v>
      </c>
      <c r="C5362" s="29">
        <f t="shared" si="582"/>
        <v>9</v>
      </c>
      <c r="D5362" s="29" t="str">
        <f t="shared" si="583"/>
        <v>Eylül</v>
      </c>
      <c r="E5362" s="29">
        <f t="shared" si="584"/>
        <v>3</v>
      </c>
      <c r="F5362" s="29">
        <f t="shared" si="585"/>
        <v>36</v>
      </c>
      <c r="G5362" s="29">
        <f t="shared" si="586"/>
        <v>2</v>
      </c>
      <c r="H5362" s="29" t="str">
        <f t="shared" si="587"/>
        <v>Salı</v>
      </c>
    </row>
    <row r="5363" spans="1:8" ht="10.5" customHeight="1" x14ac:dyDescent="0.25">
      <c r="A5363" s="28">
        <v>47366</v>
      </c>
      <c r="B5363" s="29">
        <f t="shared" si="581"/>
        <v>2029</v>
      </c>
      <c r="C5363" s="29">
        <f t="shared" si="582"/>
        <v>9</v>
      </c>
      <c r="D5363" s="29" t="str">
        <f t="shared" si="583"/>
        <v>Eylül</v>
      </c>
      <c r="E5363" s="29">
        <f t="shared" si="584"/>
        <v>3</v>
      </c>
      <c r="F5363" s="29">
        <f t="shared" si="585"/>
        <v>36</v>
      </c>
      <c r="G5363" s="29">
        <f t="shared" si="586"/>
        <v>3</v>
      </c>
      <c r="H5363" s="29" t="str">
        <f t="shared" si="587"/>
        <v>Çarşamba</v>
      </c>
    </row>
    <row r="5364" spans="1:8" ht="10.5" customHeight="1" x14ac:dyDescent="0.25">
      <c r="A5364" s="28">
        <v>47367</v>
      </c>
      <c r="B5364" s="29">
        <f t="shared" si="581"/>
        <v>2029</v>
      </c>
      <c r="C5364" s="29">
        <f t="shared" si="582"/>
        <v>9</v>
      </c>
      <c r="D5364" s="29" t="str">
        <f t="shared" si="583"/>
        <v>Eylül</v>
      </c>
      <c r="E5364" s="29">
        <f t="shared" si="584"/>
        <v>3</v>
      </c>
      <c r="F5364" s="29">
        <f t="shared" si="585"/>
        <v>36</v>
      </c>
      <c r="G5364" s="29">
        <f t="shared" si="586"/>
        <v>4</v>
      </c>
      <c r="H5364" s="29" t="str">
        <f t="shared" si="587"/>
        <v>Perşembe</v>
      </c>
    </row>
    <row r="5365" spans="1:8" ht="10.5" customHeight="1" x14ac:dyDescent="0.25">
      <c r="A5365" s="28">
        <v>47368</v>
      </c>
      <c r="B5365" s="29">
        <f t="shared" si="581"/>
        <v>2029</v>
      </c>
      <c r="C5365" s="29">
        <f t="shared" si="582"/>
        <v>9</v>
      </c>
      <c r="D5365" s="29" t="str">
        <f t="shared" si="583"/>
        <v>Eylül</v>
      </c>
      <c r="E5365" s="29">
        <f t="shared" si="584"/>
        <v>3</v>
      </c>
      <c r="F5365" s="29">
        <f t="shared" si="585"/>
        <v>36</v>
      </c>
      <c r="G5365" s="29">
        <f t="shared" si="586"/>
        <v>5</v>
      </c>
      <c r="H5365" s="29" t="str">
        <f t="shared" si="587"/>
        <v>Cuma</v>
      </c>
    </row>
    <row r="5366" spans="1:8" ht="10.5" customHeight="1" x14ac:dyDescent="0.25">
      <c r="A5366" s="28">
        <v>47369</v>
      </c>
      <c r="B5366" s="29">
        <f t="shared" si="581"/>
        <v>2029</v>
      </c>
      <c r="C5366" s="29">
        <f t="shared" si="582"/>
        <v>9</v>
      </c>
      <c r="D5366" s="29" t="str">
        <f t="shared" si="583"/>
        <v>Eylül</v>
      </c>
      <c r="E5366" s="29">
        <f t="shared" si="584"/>
        <v>3</v>
      </c>
      <c r="F5366" s="29">
        <f t="shared" si="585"/>
        <v>36</v>
      </c>
      <c r="G5366" s="29">
        <f t="shared" si="586"/>
        <v>6</v>
      </c>
      <c r="H5366" s="29" t="str">
        <f t="shared" si="587"/>
        <v>Cumartesi</v>
      </c>
    </row>
    <row r="5367" spans="1:8" ht="10.5" customHeight="1" x14ac:dyDescent="0.25">
      <c r="A5367" s="28">
        <v>47370</v>
      </c>
      <c r="B5367" s="29">
        <f t="shared" si="581"/>
        <v>2029</v>
      </c>
      <c r="C5367" s="29">
        <f t="shared" si="582"/>
        <v>9</v>
      </c>
      <c r="D5367" s="29" t="str">
        <f t="shared" si="583"/>
        <v>Eylül</v>
      </c>
      <c r="E5367" s="29">
        <f t="shared" si="584"/>
        <v>3</v>
      </c>
      <c r="F5367" s="29">
        <f t="shared" si="585"/>
        <v>36</v>
      </c>
      <c r="G5367" s="29">
        <f t="shared" si="586"/>
        <v>7</v>
      </c>
      <c r="H5367" s="29" t="str">
        <f t="shared" si="587"/>
        <v>Pazar</v>
      </c>
    </row>
    <row r="5368" spans="1:8" ht="10.5" customHeight="1" x14ac:dyDescent="0.25">
      <c r="A5368" s="28">
        <v>47371</v>
      </c>
      <c r="B5368" s="29">
        <f t="shared" si="581"/>
        <v>2029</v>
      </c>
      <c r="C5368" s="29">
        <f t="shared" si="582"/>
        <v>9</v>
      </c>
      <c r="D5368" s="29" t="str">
        <f t="shared" si="583"/>
        <v>Eylül</v>
      </c>
      <c r="E5368" s="29">
        <f t="shared" si="584"/>
        <v>3</v>
      </c>
      <c r="F5368" s="29">
        <f t="shared" si="585"/>
        <v>37</v>
      </c>
      <c r="G5368" s="29">
        <f t="shared" si="586"/>
        <v>1</v>
      </c>
      <c r="H5368" s="29" t="str">
        <f t="shared" si="587"/>
        <v>Pazartesi</v>
      </c>
    </row>
    <row r="5369" spans="1:8" ht="10.5" customHeight="1" x14ac:dyDescent="0.25">
      <c r="A5369" s="28">
        <v>47372</v>
      </c>
      <c r="B5369" s="29">
        <f t="shared" si="581"/>
        <v>2029</v>
      </c>
      <c r="C5369" s="29">
        <f t="shared" si="582"/>
        <v>9</v>
      </c>
      <c r="D5369" s="29" t="str">
        <f t="shared" si="583"/>
        <v>Eylül</v>
      </c>
      <c r="E5369" s="29">
        <f t="shared" si="584"/>
        <v>3</v>
      </c>
      <c r="F5369" s="29">
        <f t="shared" si="585"/>
        <v>37</v>
      </c>
      <c r="G5369" s="29">
        <f t="shared" si="586"/>
        <v>2</v>
      </c>
      <c r="H5369" s="29" t="str">
        <f t="shared" si="587"/>
        <v>Salı</v>
      </c>
    </row>
    <row r="5370" spans="1:8" ht="10.5" customHeight="1" x14ac:dyDescent="0.25">
      <c r="A5370" s="28">
        <v>47373</v>
      </c>
      <c r="B5370" s="29">
        <f t="shared" si="581"/>
        <v>2029</v>
      </c>
      <c r="C5370" s="29">
        <f t="shared" si="582"/>
        <v>9</v>
      </c>
      <c r="D5370" s="29" t="str">
        <f t="shared" si="583"/>
        <v>Eylül</v>
      </c>
      <c r="E5370" s="29">
        <f t="shared" si="584"/>
        <v>3</v>
      </c>
      <c r="F5370" s="29">
        <f t="shared" si="585"/>
        <v>37</v>
      </c>
      <c r="G5370" s="29">
        <f t="shared" si="586"/>
        <v>3</v>
      </c>
      <c r="H5370" s="29" t="str">
        <f t="shared" si="587"/>
        <v>Çarşamba</v>
      </c>
    </row>
    <row r="5371" spans="1:8" ht="10.5" customHeight="1" x14ac:dyDescent="0.25">
      <c r="A5371" s="28">
        <v>47374</v>
      </c>
      <c r="B5371" s="29">
        <f t="shared" si="581"/>
        <v>2029</v>
      </c>
      <c r="C5371" s="29">
        <f t="shared" si="582"/>
        <v>9</v>
      </c>
      <c r="D5371" s="29" t="str">
        <f t="shared" si="583"/>
        <v>Eylül</v>
      </c>
      <c r="E5371" s="29">
        <f t="shared" si="584"/>
        <v>3</v>
      </c>
      <c r="F5371" s="29">
        <f t="shared" si="585"/>
        <v>37</v>
      </c>
      <c r="G5371" s="29">
        <f t="shared" si="586"/>
        <v>4</v>
      </c>
      <c r="H5371" s="29" t="str">
        <f t="shared" si="587"/>
        <v>Perşembe</v>
      </c>
    </row>
    <row r="5372" spans="1:8" ht="10.5" customHeight="1" x14ac:dyDescent="0.25">
      <c r="A5372" s="28">
        <v>47375</v>
      </c>
      <c r="B5372" s="29">
        <f t="shared" si="581"/>
        <v>2029</v>
      </c>
      <c r="C5372" s="29">
        <f t="shared" si="582"/>
        <v>9</v>
      </c>
      <c r="D5372" s="29" t="str">
        <f t="shared" si="583"/>
        <v>Eylül</v>
      </c>
      <c r="E5372" s="29">
        <f t="shared" si="584"/>
        <v>3</v>
      </c>
      <c r="F5372" s="29">
        <f t="shared" si="585"/>
        <v>37</v>
      </c>
      <c r="G5372" s="29">
        <f t="shared" si="586"/>
        <v>5</v>
      </c>
      <c r="H5372" s="29" t="str">
        <f t="shared" si="587"/>
        <v>Cuma</v>
      </c>
    </row>
    <row r="5373" spans="1:8" ht="10.5" customHeight="1" x14ac:dyDescent="0.25">
      <c r="A5373" s="28">
        <v>47376</v>
      </c>
      <c r="B5373" s="29">
        <f t="shared" si="581"/>
        <v>2029</v>
      </c>
      <c r="C5373" s="29">
        <f t="shared" si="582"/>
        <v>9</v>
      </c>
      <c r="D5373" s="29" t="str">
        <f t="shared" si="583"/>
        <v>Eylül</v>
      </c>
      <c r="E5373" s="29">
        <f t="shared" si="584"/>
        <v>3</v>
      </c>
      <c r="F5373" s="29">
        <f t="shared" si="585"/>
        <v>37</v>
      </c>
      <c r="G5373" s="29">
        <f t="shared" si="586"/>
        <v>6</v>
      </c>
      <c r="H5373" s="29" t="str">
        <f t="shared" si="587"/>
        <v>Cumartesi</v>
      </c>
    </row>
    <row r="5374" spans="1:8" ht="10.5" customHeight="1" x14ac:dyDescent="0.25">
      <c r="A5374" s="28">
        <v>47377</v>
      </c>
      <c r="B5374" s="29">
        <f t="shared" si="581"/>
        <v>2029</v>
      </c>
      <c r="C5374" s="29">
        <f t="shared" si="582"/>
        <v>9</v>
      </c>
      <c r="D5374" s="29" t="str">
        <f t="shared" si="583"/>
        <v>Eylül</v>
      </c>
      <c r="E5374" s="29">
        <f t="shared" si="584"/>
        <v>3</v>
      </c>
      <c r="F5374" s="29">
        <f t="shared" si="585"/>
        <v>37</v>
      </c>
      <c r="G5374" s="29">
        <f t="shared" si="586"/>
        <v>7</v>
      </c>
      <c r="H5374" s="29" t="str">
        <f t="shared" si="587"/>
        <v>Pazar</v>
      </c>
    </row>
    <row r="5375" spans="1:8" ht="10.5" customHeight="1" x14ac:dyDescent="0.25">
      <c r="A5375" s="28">
        <v>47378</v>
      </c>
      <c r="B5375" s="29">
        <f t="shared" si="581"/>
        <v>2029</v>
      </c>
      <c r="C5375" s="29">
        <f t="shared" si="582"/>
        <v>9</v>
      </c>
      <c r="D5375" s="29" t="str">
        <f t="shared" si="583"/>
        <v>Eylül</v>
      </c>
      <c r="E5375" s="29">
        <f t="shared" si="584"/>
        <v>3</v>
      </c>
      <c r="F5375" s="29">
        <f t="shared" si="585"/>
        <v>38</v>
      </c>
      <c r="G5375" s="29">
        <f t="shared" si="586"/>
        <v>1</v>
      </c>
      <c r="H5375" s="29" t="str">
        <f t="shared" si="587"/>
        <v>Pazartesi</v>
      </c>
    </row>
    <row r="5376" spans="1:8" ht="10.5" customHeight="1" x14ac:dyDescent="0.25">
      <c r="A5376" s="28">
        <v>47379</v>
      </c>
      <c r="B5376" s="29">
        <f t="shared" si="581"/>
        <v>2029</v>
      </c>
      <c r="C5376" s="29">
        <f t="shared" si="582"/>
        <v>9</v>
      </c>
      <c r="D5376" s="29" t="str">
        <f t="shared" si="583"/>
        <v>Eylül</v>
      </c>
      <c r="E5376" s="29">
        <f t="shared" si="584"/>
        <v>3</v>
      </c>
      <c r="F5376" s="29">
        <f t="shared" si="585"/>
        <v>38</v>
      </c>
      <c r="G5376" s="29">
        <f t="shared" si="586"/>
        <v>2</v>
      </c>
      <c r="H5376" s="29" t="str">
        <f t="shared" si="587"/>
        <v>Salı</v>
      </c>
    </row>
    <row r="5377" spans="1:8" ht="10.5" customHeight="1" x14ac:dyDescent="0.25">
      <c r="A5377" s="28">
        <v>47380</v>
      </c>
      <c r="B5377" s="29">
        <f t="shared" si="581"/>
        <v>2029</v>
      </c>
      <c r="C5377" s="29">
        <f t="shared" si="582"/>
        <v>9</v>
      </c>
      <c r="D5377" s="29" t="str">
        <f t="shared" si="583"/>
        <v>Eylül</v>
      </c>
      <c r="E5377" s="29">
        <f t="shared" si="584"/>
        <v>3</v>
      </c>
      <c r="F5377" s="29">
        <f t="shared" si="585"/>
        <v>38</v>
      </c>
      <c r="G5377" s="29">
        <f t="shared" si="586"/>
        <v>3</v>
      </c>
      <c r="H5377" s="29" t="str">
        <f t="shared" si="587"/>
        <v>Çarşamba</v>
      </c>
    </row>
    <row r="5378" spans="1:8" ht="10.5" customHeight="1" x14ac:dyDescent="0.25">
      <c r="A5378" s="28">
        <v>47381</v>
      </c>
      <c r="B5378" s="29">
        <f t="shared" ref="B5378:B5441" si="588">IF(A5378="","",YEAR(A5378))</f>
        <v>2029</v>
      </c>
      <c r="C5378" s="29">
        <f t="shared" ref="C5378:C5441" si="589">IF(A5378="","",MONTH(A5378))</f>
        <v>9</v>
      </c>
      <c r="D5378" s="29" t="str">
        <f t="shared" ref="D5378:D5441" si="590">IF(A5378="","",CHOOSE(MONTH(A5378),"Ocak","Şubat","Mart","Nisan","Mayıs","Haziran","Temmuz","Ağustos","Eylül","Ekim","Kasım","Aralık"))</f>
        <v>Eylül</v>
      </c>
      <c r="E5378" s="29">
        <f t="shared" ref="E5378:E5441" si="591">IF(A5378="","",ROUNDUP(MONTH(A5378)/3,0))</f>
        <v>3</v>
      </c>
      <c r="F5378" s="29">
        <f t="shared" ref="F5378:F5441" si="592">IF(A5378="","",WEEKNUM(A5378,2))</f>
        <v>38</v>
      </c>
      <c r="G5378" s="29">
        <f t="shared" ref="G5378:G5441" si="593">IF(A5378="","",WEEKDAY(A5378,2))</f>
        <v>4</v>
      </c>
      <c r="H5378" s="29" t="str">
        <f t="shared" ref="H5378:H5441" si="594">IF(A5378="","",CHOOSE(WEEKDAY(A5378,2),"Pazartesi","Salı","Çarşamba","Perşembe","Cuma","Cumartesi","Pazar"))</f>
        <v>Perşembe</v>
      </c>
    </row>
    <row r="5379" spans="1:8" ht="10.5" customHeight="1" x14ac:dyDescent="0.25">
      <c r="A5379" s="28">
        <v>47382</v>
      </c>
      <c r="B5379" s="29">
        <f t="shared" si="588"/>
        <v>2029</v>
      </c>
      <c r="C5379" s="29">
        <f t="shared" si="589"/>
        <v>9</v>
      </c>
      <c r="D5379" s="29" t="str">
        <f t="shared" si="590"/>
        <v>Eylül</v>
      </c>
      <c r="E5379" s="29">
        <f t="shared" si="591"/>
        <v>3</v>
      </c>
      <c r="F5379" s="29">
        <f t="shared" si="592"/>
        <v>38</v>
      </c>
      <c r="G5379" s="29">
        <f t="shared" si="593"/>
        <v>5</v>
      </c>
      <c r="H5379" s="29" t="str">
        <f t="shared" si="594"/>
        <v>Cuma</v>
      </c>
    </row>
    <row r="5380" spans="1:8" ht="10.5" customHeight="1" x14ac:dyDescent="0.25">
      <c r="A5380" s="28">
        <v>47383</v>
      </c>
      <c r="B5380" s="29">
        <f t="shared" si="588"/>
        <v>2029</v>
      </c>
      <c r="C5380" s="29">
        <f t="shared" si="589"/>
        <v>9</v>
      </c>
      <c r="D5380" s="29" t="str">
        <f t="shared" si="590"/>
        <v>Eylül</v>
      </c>
      <c r="E5380" s="29">
        <f t="shared" si="591"/>
        <v>3</v>
      </c>
      <c r="F5380" s="29">
        <f t="shared" si="592"/>
        <v>38</v>
      </c>
      <c r="G5380" s="29">
        <f t="shared" si="593"/>
        <v>6</v>
      </c>
      <c r="H5380" s="29" t="str">
        <f t="shared" si="594"/>
        <v>Cumartesi</v>
      </c>
    </row>
    <row r="5381" spans="1:8" ht="10.5" customHeight="1" x14ac:dyDescent="0.25">
      <c r="A5381" s="28">
        <v>47384</v>
      </c>
      <c r="B5381" s="29">
        <f t="shared" si="588"/>
        <v>2029</v>
      </c>
      <c r="C5381" s="29">
        <f t="shared" si="589"/>
        <v>9</v>
      </c>
      <c r="D5381" s="29" t="str">
        <f t="shared" si="590"/>
        <v>Eylül</v>
      </c>
      <c r="E5381" s="29">
        <f t="shared" si="591"/>
        <v>3</v>
      </c>
      <c r="F5381" s="29">
        <f t="shared" si="592"/>
        <v>38</v>
      </c>
      <c r="G5381" s="29">
        <f t="shared" si="593"/>
        <v>7</v>
      </c>
      <c r="H5381" s="29" t="str">
        <f t="shared" si="594"/>
        <v>Pazar</v>
      </c>
    </row>
    <row r="5382" spans="1:8" ht="10.5" customHeight="1" x14ac:dyDescent="0.25">
      <c r="A5382" s="28">
        <v>47385</v>
      </c>
      <c r="B5382" s="29">
        <f t="shared" si="588"/>
        <v>2029</v>
      </c>
      <c r="C5382" s="29">
        <f t="shared" si="589"/>
        <v>9</v>
      </c>
      <c r="D5382" s="29" t="str">
        <f t="shared" si="590"/>
        <v>Eylül</v>
      </c>
      <c r="E5382" s="29">
        <f t="shared" si="591"/>
        <v>3</v>
      </c>
      <c r="F5382" s="29">
        <f t="shared" si="592"/>
        <v>39</v>
      </c>
      <c r="G5382" s="29">
        <f t="shared" si="593"/>
        <v>1</v>
      </c>
      <c r="H5382" s="29" t="str">
        <f t="shared" si="594"/>
        <v>Pazartesi</v>
      </c>
    </row>
    <row r="5383" spans="1:8" ht="10.5" customHeight="1" x14ac:dyDescent="0.25">
      <c r="A5383" s="28">
        <v>47386</v>
      </c>
      <c r="B5383" s="29">
        <f t="shared" si="588"/>
        <v>2029</v>
      </c>
      <c r="C5383" s="29">
        <f t="shared" si="589"/>
        <v>9</v>
      </c>
      <c r="D5383" s="29" t="str">
        <f t="shared" si="590"/>
        <v>Eylül</v>
      </c>
      <c r="E5383" s="29">
        <f t="shared" si="591"/>
        <v>3</v>
      </c>
      <c r="F5383" s="29">
        <f t="shared" si="592"/>
        <v>39</v>
      </c>
      <c r="G5383" s="29">
        <f t="shared" si="593"/>
        <v>2</v>
      </c>
      <c r="H5383" s="29" t="str">
        <f t="shared" si="594"/>
        <v>Salı</v>
      </c>
    </row>
    <row r="5384" spans="1:8" ht="10.5" customHeight="1" x14ac:dyDescent="0.25">
      <c r="A5384" s="28">
        <v>47387</v>
      </c>
      <c r="B5384" s="29">
        <f t="shared" si="588"/>
        <v>2029</v>
      </c>
      <c r="C5384" s="29">
        <f t="shared" si="589"/>
        <v>9</v>
      </c>
      <c r="D5384" s="29" t="str">
        <f t="shared" si="590"/>
        <v>Eylül</v>
      </c>
      <c r="E5384" s="29">
        <f t="shared" si="591"/>
        <v>3</v>
      </c>
      <c r="F5384" s="29">
        <f t="shared" si="592"/>
        <v>39</v>
      </c>
      <c r="G5384" s="29">
        <f t="shared" si="593"/>
        <v>3</v>
      </c>
      <c r="H5384" s="29" t="str">
        <f t="shared" si="594"/>
        <v>Çarşamba</v>
      </c>
    </row>
    <row r="5385" spans="1:8" ht="10.5" customHeight="1" x14ac:dyDescent="0.25">
      <c r="A5385" s="28">
        <v>47388</v>
      </c>
      <c r="B5385" s="29">
        <f t="shared" si="588"/>
        <v>2029</v>
      </c>
      <c r="C5385" s="29">
        <f t="shared" si="589"/>
        <v>9</v>
      </c>
      <c r="D5385" s="29" t="str">
        <f t="shared" si="590"/>
        <v>Eylül</v>
      </c>
      <c r="E5385" s="29">
        <f t="shared" si="591"/>
        <v>3</v>
      </c>
      <c r="F5385" s="29">
        <f t="shared" si="592"/>
        <v>39</v>
      </c>
      <c r="G5385" s="29">
        <f t="shared" si="593"/>
        <v>4</v>
      </c>
      <c r="H5385" s="29" t="str">
        <f t="shared" si="594"/>
        <v>Perşembe</v>
      </c>
    </row>
    <row r="5386" spans="1:8" ht="10.5" customHeight="1" x14ac:dyDescent="0.25">
      <c r="A5386" s="28">
        <v>47389</v>
      </c>
      <c r="B5386" s="29">
        <f t="shared" si="588"/>
        <v>2029</v>
      </c>
      <c r="C5386" s="29">
        <f t="shared" si="589"/>
        <v>9</v>
      </c>
      <c r="D5386" s="29" t="str">
        <f t="shared" si="590"/>
        <v>Eylül</v>
      </c>
      <c r="E5386" s="29">
        <f t="shared" si="591"/>
        <v>3</v>
      </c>
      <c r="F5386" s="29">
        <f t="shared" si="592"/>
        <v>39</v>
      </c>
      <c r="G5386" s="29">
        <f t="shared" si="593"/>
        <v>5</v>
      </c>
      <c r="H5386" s="29" t="str">
        <f t="shared" si="594"/>
        <v>Cuma</v>
      </c>
    </row>
    <row r="5387" spans="1:8" ht="10.5" customHeight="1" x14ac:dyDescent="0.25">
      <c r="A5387" s="28">
        <v>47390</v>
      </c>
      <c r="B5387" s="29">
        <f t="shared" si="588"/>
        <v>2029</v>
      </c>
      <c r="C5387" s="29">
        <f t="shared" si="589"/>
        <v>9</v>
      </c>
      <c r="D5387" s="29" t="str">
        <f t="shared" si="590"/>
        <v>Eylül</v>
      </c>
      <c r="E5387" s="29">
        <f t="shared" si="591"/>
        <v>3</v>
      </c>
      <c r="F5387" s="29">
        <f t="shared" si="592"/>
        <v>39</v>
      </c>
      <c r="G5387" s="29">
        <f t="shared" si="593"/>
        <v>6</v>
      </c>
      <c r="H5387" s="29" t="str">
        <f t="shared" si="594"/>
        <v>Cumartesi</v>
      </c>
    </row>
    <row r="5388" spans="1:8" ht="10.5" customHeight="1" x14ac:dyDescent="0.25">
      <c r="A5388" s="28">
        <v>47391</v>
      </c>
      <c r="B5388" s="29">
        <f t="shared" si="588"/>
        <v>2029</v>
      </c>
      <c r="C5388" s="29">
        <f t="shared" si="589"/>
        <v>9</v>
      </c>
      <c r="D5388" s="29" t="str">
        <f t="shared" si="590"/>
        <v>Eylül</v>
      </c>
      <c r="E5388" s="29">
        <f t="shared" si="591"/>
        <v>3</v>
      </c>
      <c r="F5388" s="29">
        <f t="shared" si="592"/>
        <v>39</v>
      </c>
      <c r="G5388" s="29">
        <f t="shared" si="593"/>
        <v>7</v>
      </c>
      <c r="H5388" s="29" t="str">
        <f t="shared" si="594"/>
        <v>Pazar</v>
      </c>
    </row>
    <row r="5389" spans="1:8" ht="10.5" customHeight="1" x14ac:dyDescent="0.25">
      <c r="A5389" s="28">
        <v>47392</v>
      </c>
      <c r="B5389" s="29">
        <f t="shared" si="588"/>
        <v>2029</v>
      </c>
      <c r="C5389" s="29">
        <f t="shared" si="589"/>
        <v>10</v>
      </c>
      <c r="D5389" s="29" t="str">
        <f t="shared" si="590"/>
        <v>Ekim</v>
      </c>
      <c r="E5389" s="29">
        <f t="shared" si="591"/>
        <v>4</v>
      </c>
      <c r="F5389" s="29">
        <f t="shared" si="592"/>
        <v>40</v>
      </c>
      <c r="G5389" s="29">
        <f t="shared" si="593"/>
        <v>1</v>
      </c>
      <c r="H5389" s="29" t="str">
        <f t="shared" si="594"/>
        <v>Pazartesi</v>
      </c>
    </row>
    <row r="5390" spans="1:8" ht="10.5" customHeight="1" x14ac:dyDescent="0.25">
      <c r="A5390" s="28">
        <v>47393</v>
      </c>
      <c r="B5390" s="29">
        <f t="shared" si="588"/>
        <v>2029</v>
      </c>
      <c r="C5390" s="29">
        <f t="shared" si="589"/>
        <v>10</v>
      </c>
      <c r="D5390" s="29" t="str">
        <f t="shared" si="590"/>
        <v>Ekim</v>
      </c>
      <c r="E5390" s="29">
        <f t="shared" si="591"/>
        <v>4</v>
      </c>
      <c r="F5390" s="29">
        <f t="shared" si="592"/>
        <v>40</v>
      </c>
      <c r="G5390" s="29">
        <f t="shared" si="593"/>
        <v>2</v>
      </c>
      <c r="H5390" s="29" t="str">
        <f t="shared" si="594"/>
        <v>Salı</v>
      </c>
    </row>
    <row r="5391" spans="1:8" ht="10.5" customHeight="1" x14ac:dyDescent="0.25">
      <c r="A5391" s="28">
        <v>47394</v>
      </c>
      <c r="B5391" s="29">
        <f t="shared" si="588"/>
        <v>2029</v>
      </c>
      <c r="C5391" s="29">
        <f t="shared" si="589"/>
        <v>10</v>
      </c>
      <c r="D5391" s="29" t="str">
        <f t="shared" si="590"/>
        <v>Ekim</v>
      </c>
      <c r="E5391" s="29">
        <f t="shared" si="591"/>
        <v>4</v>
      </c>
      <c r="F5391" s="29">
        <f t="shared" si="592"/>
        <v>40</v>
      </c>
      <c r="G5391" s="29">
        <f t="shared" si="593"/>
        <v>3</v>
      </c>
      <c r="H5391" s="29" t="str">
        <f t="shared" si="594"/>
        <v>Çarşamba</v>
      </c>
    </row>
    <row r="5392" spans="1:8" ht="10.5" customHeight="1" x14ac:dyDescent="0.25">
      <c r="A5392" s="28">
        <v>47395</v>
      </c>
      <c r="B5392" s="29">
        <f t="shared" si="588"/>
        <v>2029</v>
      </c>
      <c r="C5392" s="29">
        <f t="shared" si="589"/>
        <v>10</v>
      </c>
      <c r="D5392" s="29" t="str">
        <f t="shared" si="590"/>
        <v>Ekim</v>
      </c>
      <c r="E5392" s="29">
        <f t="shared" si="591"/>
        <v>4</v>
      </c>
      <c r="F5392" s="29">
        <f t="shared" si="592"/>
        <v>40</v>
      </c>
      <c r="G5392" s="29">
        <f t="shared" si="593"/>
        <v>4</v>
      </c>
      <c r="H5392" s="29" t="str">
        <f t="shared" si="594"/>
        <v>Perşembe</v>
      </c>
    </row>
    <row r="5393" spans="1:8" ht="10.5" customHeight="1" x14ac:dyDescent="0.25">
      <c r="A5393" s="28">
        <v>47396</v>
      </c>
      <c r="B5393" s="29">
        <f t="shared" si="588"/>
        <v>2029</v>
      </c>
      <c r="C5393" s="29">
        <f t="shared" si="589"/>
        <v>10</v>
      </c>
      <c r="D5393" s="29" t="str">
        <f t="shared" si="590"/>
        <v>Ekim</v>
      </c>
      <c r="E5393" s="29">
        <f t="shared" si="591"/>
        <v>4</v>
      </c>
      <c r="F5393" s="29">
        <f t="shared" si="592"/>
        <v>40</v>
      </c>
      <c r="G5393" s="29">
        <f t="shared" si="593"/>
        <v>5</v>
      </c>
      <c r="H5393" s="29" t="str">
        <f t="shared" si="594"/>
        <v>Cuma</v>
      </c>
    </row>
    <row r="5394" spans="1:8" ht="10.5" customHeight="1" x14ac:dyDescent="0.25">
      <c r="A5394" s="28">
        <v>47397</v>
      </c>
      <c r="B5394" s="29">
        <f t="shared" si="588"/>
        <v>2029</v>
      </c>
      <c r="C5394" s="29">
        <f t="shared" si="589"/>
        <v>10</v>
      </c>
      <c r="D5394" s="29" t="str">
        <f t="shared" si="590"/>
        <v>Ekim</v>
      </c>
      <c r="E5394" s="29">
        <f t="shared" si="591"/>
        <v>4</v>
      </c>
      <c r="F5394" s="29">
        <f t="shared" si="592"/>
        <v>40</v>
      </c>
      <c r="G5394" s="29">
        <f t="shared" si="593"/>
        <v>6</v>
      </c>
      <c r="H5394" s="29" t="str">
        <f t="shared" si="594"/>
        <v>Cumartesi</v>
      </c>
    </row>
    <row r="5395" spans="1:8" ht="10.5" customHeight="1" x14ac:dyDescent="0.25">
      <c r="A5395" s="28">
        <v>47398</v>
      </c>
      <c r="B5395" s="29">
        <f t="shared" si="588"/>
        <v>2029</v>
      </c>
      <c r="C5395" s="29">
        <f t="shared" si="589"/>
        <v>10</v>
      </c>
      <c r="D5395" s="29" t="str">
        <f t="shared" si="590"/>
        <v>Ekim</v>
      </c>
      <c r="E5395" s="29">
        <f t="shared" si="591"/>
        <v>4</v>
      </c>
      <c r="F5395" s="29">
        <f t="shared" si="592"/>
        <v>40</v>
      </c>
      <c r="G5395" s="29">
        <f t="shared" si="593"/>
        <v>7</v>
      </c>
      <c r="H5395" s="29" t="str">
        <f t="shared" si="594"/>
        <v>Pazar</v>
      </c>
    </row>
    <row r="5396" spans="1:8" ht="10.5" customHeight="1" x14ac:dyDescent="0.25">
      <c r="A5396" s="28">
        <v>47399</v>
      </c>
      <c r="B5396" s="29">
        <f t="shared" si="588"/>
        <v>2029</v>
      </c>
      <c r="C5396" s="29">
        <f t="shared" si="589"/>
        <v>10</v>
      </c>
      <c r="D5396" s="29" t="str">
        <f t="shared" si="590"/>
        <v>Ekim</v>
      </c>
      <c r="E5396" s="29">
        <f t="shared" si="591"/>
        <v>4</v>
      </c>
      <c r="F5396" s="29">
        <f t="shared" si="592"/>
        <v>41</v>
      </c>
      <c r="G5396" s="29">
        <f t="shared" si="593"/>
        <v>1</v>
      </c>
      <c r="H5396" s="29" t="str">
        <f t="shared" si="594"/>
        <v>Pazartesi</v>
      </c>
    </row>
    <row r="5397" spans="1:8" ht="10.5" customHeight="1" x14ac:dyDescent="0.25">
      <c r="A5397" s="28">
        <v>47400</v>
      </c>
      <c r="B5397" s="29">
        <f t="shared" si="588"/>
        <v>2029</v>
      </c>
      <c r="C5397" s="29">
        <f t="shared" si="589"/>
        <v>10</v>
      </c>
      <c r="D5397" s="29" t="str">
        <f t="shared" si="590"/>
        <v>Ekim</v>
      </c>
      <c r="E5397" s="29">
        <f t="shared" si="591"/>
        <v>4</v>
      </c>
      <c r="F5397" s="29">
        <f t="shared" si="592"/>
        <v>41</v>
      </c>
      <c r="G5397" s="29">
        <f t="shared" si="593"/>
        <v>2</v>
      </c>
      <c r="H5397" s="29" t="str">
        <f t="shared" si="594"/>
        <v>Salı</v>
      </c>
    </row>
    <row r="5398" spans="1:8" ht="10.5" customHeight="1" x14ac:dyDescent="0.25">
      <c r="A5398" s="28">
        <v>47401</v>
      </c>
      <c r="B5398" s="29">
        <f t="shared" si="588"/>
        <v>2029</v>
      </c>
      <c r="C5398" s="29">
        <f t="shared" si="589"/>
        <v>10</v>
      </c>
      <c r="D5398" s="29" t="str">
        <f t="shared" si="590"/>
        <v>Ekim</v>
      </c>
      <c r="E5398" s="29">
        <f t="shared" si="591"/>
        <v>4</v>
      </c>
      <c r="F5398" s="29">
        <f t="shared" si="592"/>
        <v>41</v>
      </c>
      <c r="G5398" s="29">
        <f t="shared" si="593"/>
        <v>3</v>
      </c>
      <c r="H5398" s="29" t="str">
        <f t="shared" si="594"/>
        <v>Çarşamba</v>
      </c>
    </row>
    <row r="5399" spans="1:8" ht="10.5" customHeight="1" x14ac:dyDescent="0.25">
      <c r="A5399" s="28">
        <v>47402</v>
      </c>
      <c r="B5399" s="29">
        <f t="shared" si="588"/>
        <v>2029</v>
      </c>
      <c r="C5399" s="29">
        <f t="shared" si="589"/>
        <v>10</v>
      </c>
      <c r="D5399" s="29" t="str">
        <f t="shared" si="590"/>
        <v>Ekim</v>
      </c>
      <c r="E5399" s="29">
        <f t="shared" si="591"/>
        <v>4</v>
      </c>
      <c r="F5399" s="29">
        <f t="shared" si="592"/>
        <v>41</v>
      </c>
      <c r="G5399" s="29">
        <f t="shared" si="593"/>
        <v>4</v>
      </c>
      <c r="H5399" s="29" t="str">
        <f t="shared" si="594"/>
        <v>Perşembe</v>
      </c>
    </row>
    <row r="5400" spans="1:8" ht="10.5" customHeight="1" x14ac:dyDescent="0.25">
      <c r="A5400" s="28">
        <v>47403</v>
      </c>
      <c r="B5400" s="29">
        <f t="shared" si="588"/>
        <v>2029</v>
      </c>
      <c r="C5400" s="29">
        <f t="shared" si="589"/>
        <v>10</v>
      </c>
      <c r="D5400" s="29" t="str">
        <f t="shared" si="590"/>
        <v>Ekim</v>
      </c>
      <c r="E5400" s="29">
        <f t="shared" si="591"/>
        <v>4</v>
      </c>
      <c r="F5400" s="29">
        <f t="shared" si="592"/>
        <v>41</v>
      </c>
      <c r="G5400" s="29">
        <f t="shared" si="593"/>
        <v>5</v>
      </c>
      <c r="H5400" s="29" t="str">
        <f t="shared" si="594"/>
        <v>Cuma</v>
      </c>
    </row>
    <row r="5401" spans="1:8" ht="10.5" customHeight="1" x14ac:dyDescent="0.25">
      <c r="A5401" s="28">
        <v>47404</v>
      </c>
      <c r="B5401" s="29">
        <f t="shared" si="588"/>
        <v>2029</v>
      </c>
      <c r="C5401" s="29">
        <f t="shared" si="589"/>
        <v>10</v>
      </c>
      <c r="D5401" s="29" t="str">
        <f t="shared" si="590"/>
        <v>Ekim</v>
      </c>
      <c r="E5401" s="29">
        <f t="shared" si="591"/>
        <v>4</v>
      </c>
      <c r="F5401" s="29">
        <f t="shared" si="592"/>
        <v>41</v>
      </c>
      <c r="G5401" s="29">
        <f t="shared" si="593"/>
        <v>6</v>
      </c>
      <c r="H5401" s="29" t="str">
        <f t="shared" si="594"/>
        <v>Cumartesi</v>
      </c>
    </row>
    <row r="5402" spans="1:8" ht="10.5" customHeight="1" x14ac:dyDescent="0.25">
      <c r="A5402" s="28">
        <v>47405</v>
      </c>
      <c r="B5402" s="29">
        <f t="shared" si="588"/>
        <v>2029</v>
      </c>
      <c r="C5402" s="29">
        <f t="shared" si="589"/>
        <v>10</v>
      </c>
      <c r="D5402" s="29" t="str">
        <f t="shared" si="590"/>
        <v>Ekim</v>
      </c>
      <c r="E5402" s="29">
        <f t="shared" si="591"/>
        <v>4</v>
      </c>
      <c r="F5402" s="29">
        <f t="shared" si="592"/>
        <v>41</v>
      </c>
      <c r="G5402" s="29">
        <f t="shared" si="593"/>
        <v>7</v>
      </c>
      <c r="H5402" s="29" t="str">
        <f t="shared" si="594"/>
        <v>Pazar</v>
      </c>
    </row>
    <row r="5403" spans="1:8" ht="10.5" customHeight="1" x14ac:dyDescent="0.25">
      <c r="A5403" s="28">
        <v>47406</v>
      </c>
      <c r="B5403" s="29">
        <f t="shared" si="588"/>
        <v>2029</v>
      </c>
      <c r="C5403" s="29">
        <f t="shared" si="589"/>
        <v>10</v>
      </c>
      <c r="D5403" s="29" t="str">
        <f t="shared" si="590"/>
        <v>Ekim</v>
      </c>
      <c r="E5403" s="29">
        <f t="shared" si="591"/>
        <v>4</v>
      </c>
      <c r="F5403" s="29">
        <f t="shared" si="592"/>
        <v>42</v>
      </c>
      <c r="G5403" s="29">
        <f t="shared" si="593"/>
        <v>1</v>
      </c>
      <c r="H5403" s="29" t="str">
        <f t="shared" si="594"/>
        <v>Pazartesi</v>
      </c>
    </row>
    <row r="5404" spans="1:8" ht="10.5" customHeight="1" x14ac:dyDescent="0.25">
      <c r="A5404" s="28">
        <v>47407</v>
      </c>
      <c r="B5404" s="29">
        <f t="shared" si="588"/>
        <v>2029</v>
      </c>
      <c r="C5404" s="29">
        <f t="shared" si="589"/>
        <v>10</v>
      </c>
      <c r="D5404" s="29" t="str">
        <f t="shared" si="590"/>
        <v>Ekim</v>
      </c>
      <c r="E5404" s="29">
        <f t="shared" si="591"/>
        <v>4</v>
      </c>
      <c r="F5404" s="29">
        <f t="shared" si="592"/>
        <v>42</v>
      </c>
      <c r="G5404" s="29">
        <f t="shared" si="593"/>
        <v>2</v>
      </c>
      <c r="H5404" s="29" t="str">
        <f t="shared" si="594"/>
        <v>Salı</v>
      </c>
    </row>
    <row r="5405" spans="1:8" ht="10.5" customHeight="1" x14ac:dyDescent="0.25">
      <c r="A5405" s="28">
        <v>47408</v>
      </c>
      <c r="B5405" s="29">
        <f t="shared" si="588"/>
        <v>2029</v>
      </c>
      <c r="C5405" s="29">
        <f t="shared" si="589"/>
        <v>10</v>
      </c>
      <c r="D5405" s="29" t="str">
        <f t="shared" si="590"/>
        <v>Ekim</v>
      </c>
      <c r="E5405" s="29">
        <f t="shared" si="591"/>
        <v>4</v>
      </c>
      <c r="F5405" s="29">
        <f t="shared" si="592"/>
        <v>42</v>
      </c>
      <c r="G5405" s="29">
        <f t="shared" si="593"/>
        <v>3</v>
      </c>
      <c r="H5405" s="29" t="str">
        <f t="shared" si="594"/>
        <v>Çarşamba</v>
      </c>
    </row>
    <row r="5406" spans="1:8" ht="10.5" customHeight="1" x14ac:dyDescent="0.25">
      <c r="A5406" s="28">
        <v>47409</v>
      </c>
      <c r="B5406" s="29">
        <f t="shared" si="588"/>
        <v>2029</v>
      </c>
      <c r="C5406" s="29">
        <f t="shared" si="589"/>
        <v>10</v>
      </c>
      <c r="D5406" s="29" t="str">
        <f t="shared" si="590"/>
        <v>Ekim</v>
      </c>
      <c r="E5406" s="29">
        <f t="shared" si="591"/>
        <v>4</v>
      </c>
      <c r="F5406" s="29">
        <f t="shared" si="592"/>
        <v>42</v>
      </c>
      <c r="G5406" s="29">
        <f t="shared" si="593"/>
        <v>4</v>
      </c>
      <c r="H5406" s="29" t="str">
        <f t="shared" si="594"/>
        <v>Perşembe</v>
      </c>
    </row>
    <row r="5407" spans="1:8" ht="10.5" customHeight="1" x14ac:dyDescent="0.25">
      <c r="A5407" s="28">
        <v>47410</v>
      </c>
      <c r="B5407" s="29">
        <f t="shared" si="588"/>
        <v>2029</v>
      </c>
      <c r="C5407" s="29">
        <f t="shared" si="589"/>
        <v>10</v>
      </c>
      <c r="D5407" s="29" t="str">
        <f t="shared" si="590"/>
        <v>Ekim</v>
      </c>
      <c r="E5407" s="29">
        <f t="shared" si="591"/>
        <v>4</v>
      </c>
      <c r="F5407" s="29">
        <f t="shared" si="592"/>
        <v>42</v>
      </c>
      <c r="G5407" s="29">
        <f t="shared" si="593"/>
        <v>5</v>
      </c>
      <c r="H5407" s="29" t="str">
        <f t="shared" si="594"/>
        <v>Cuma</v>
      </c>
    </row>
    <row r="5408" spans="1:8" ht="10.5" customHeight="1" x14ac:dyDescent="0.25">
      <c r="A5408" s="28">
        <v>47411</v>
      </c>
      <c r="B5408" s="29">
        <f t="shared" si="588"/>
        <v>2029</v>
      </c>
      <c r="C5408" s="29">
        <f t="shared" si="589"/>
        <v>10</v>
      </c>
      <c r="D5408" s="29" t="str">
        <f t="shared" si="590"/>
        <v>Ekim</v>
      </c>
      <c r="E5408" s="29">
        <f t="shared" si="591"/>
        <v>4</v>
      </c>
      <c r="F5408" s="29">
        <f t="shared" si="592"/>
        <v>42</v>
      </c>
      <c r="G5408" s="29">
        <f t="shared" si="593"/>
        <v>6</v>
      </c>
      <c r="H5408" s="29" t="str">
        <f t="shared" si="594"/>
        <v>Cumartesi</v>
      </c>
    </row>
    <row r="5409" spans="1:8" ht="10.5" customHeight="1" x14ac:dyDescent="0.25">
      <c r="A5409" s="28">
        <v>47412</v>
      </c>
      <c r="B5409" s="29">
        <f t="shared" si="588"/>
        <v>2029</v>
      </c>
      <c r="C5409" s="29">
        <f t="shared" si="589"/>
        <v>10</v>
      </c>
      <c r="D5409" s="29" t="str">
        <f t="shared" si="590"/>
        <v>Ekim</v>
      </c>
      <c r="E5409" s="29">
        <f t="shared" si="591"/>
        <v>4</v>
      </c>
      <c r="F5409" s="29">
        <f t="shared" si="592"/>
        <v>42</v>
      </c>
      <c r="G5409" s="29">
        <f t="shared" si="593"/>
        <v>7</v>
      </c>
      <c r="H5409" s="29" t="str">
        <f t="shared" si="594"/>
        <v>Pazar</v>
      </c>
    </row>
    <row r="5410" spans="1:8" ht="10.5" customHeight="1" x14ac:dyDescent="0.25">
      <c r="A5410" s="28">
        <v>47413</v>
      </c>
      <c r="B5410" s="29">
        <f t="shared" si="588"/>
        <v>2029</v>
      </c>
      <c r="C5410" s="29">
        <f t="shared" si="589"/>
        <v>10</v>
      </c>
      <c r="D5410" s="29" t="str">
        <f t="shared" si="590"/>
        <v>Ekim</v>
      </c>
      <c r="E5410" s="29">
        <f t="shared" si="591"/>
        <v>4</v>
      </c>
      <c r="F5410" s="29">
        <f t="shared" si="592"/>
        <v>43</v>
      </c>
      <c r="G5410" s="29">
        <f t="shared" si="593"/>
        <v>1</v>
      </c>
      <c r="H5410" s="29" t="str">
        <f t="shared" si="594"/>
        <v>Pazartesi</v>
      </c>
    </row>
    <row r="5411" spans="1:8" ht="10.5" customHeight="1" x14ac:dyDescent="0.25">
      <c r="A5411" s="28">
        <v>47414</v>
      </c>
      <c r="B5411" s="29">
        <f t="shared" si="588"/>
        <v>2029</v>
      </c>
      <c r="C5411" s="29">
        <f t="shared" si="589"/>
        <v>10</v>
      </c>
      <c r="D5411" s="29" t="str">
        <f t="shared" si="590"/>
        <v>Ekim</v>
      </c>
      <c r="E5411" s="29">
        <f t="shared" si="591"/>
        <v>4</v>
      </c>
      <c r="F5411" s="29">
        <f t="shared" si="592"/>
        <v>43</v>
      </c>
      <c r="G5411" s="29">
        <f t="shared" si="593"/>
        <v>2</v>
      </c>
      <c r="H5411" s="29" t="str">
        <f t="shared" si="594"/>
        <v>Salı</v>
      </c>
    </row>
    <row r="5412" spans="1:8" ht="10.5" customHeight="1" x14ac:dyDescent="0.25">
      <c r="A5412" s="28">
        <v>47415</v>
      </c>
      <c r="B5412" s="29">
        <f t="shared" si="588"/>
        <v>2029</v>
      </c>
      <c r="C5412" s="29">
        <f t="shared" si="589"/>
        <v>10</v>
      </c>
      <c r="D5412" s="29" t="str">
        <f t="shared" si="590"/>
        <v>Ekim</v>
      </c>
      <c r="E5412" s="29">
        <f t="shared" si="591"/>
        <v>4</v>
      </c>
      <c r="F5412" s="29">
        <f t="shared" si="592"/>
        <v>43</v>
      </c>
      <c r="G5412" s="29">
        <f t="shared" si="593"/>
        <v>3</v>
      </c>
      <c r="H5412" s="29" t="str">
        <f t="shared" si="594"/>
        <v>Çarşamba</v>
      </c>
    </row>
    <row r="5413" spans="1:8" ht="10.5" customHeight="1" x14ac:dyDescent="0.25">
      <c r="A5413" s="28">
        <v>47416</v>
      </c>
      <c r="B5413" s="29">
        <f t="shared" si="588"/>
        <v>2029</v>
      </c>
      <c r="C5413" s="29">
        <f t="shared" si="589"/>
        <v>10</v>
      </c>
      <c r="D5413" s="29" t="str">
        <f t="shared" si="590"/>
        <v>Ekim</v>
      </c>
      <c r="E5413" s="29">
        <f t="shared" si="591"/>
        <v>4</v>
      </c>
      <c r="F5413" s="29">
        <f t="shared" si="592"/>
        <v>43</v>
      </c>
      <c r="G5413" s="29">
        <f t="shared" si="593"/>
        <v>4</v>
      </c>
      <c r="H5413" s="29" t="str">
        <f t="shared" si="594"/>
        <v>Perşembe</v>
      </c>
    </row>
    <row r="5414" spans="1:8" ht="10.5" customHeight="1" x14ac:dyDescent="0.25">
      <c r="A5414" s="28">
        <v>47417</v>
      </c>
      <c r="B5414" s="29">
        <f t="shared" si="588"/>
        <v>2029</v>
      </c>
      <c r="C5414" s="29">
        <f t="shared" si="589"/>
        <v>10</v>
      </c>
      <c r="D5414" s="29" t="str">
        <f t="shared" si="590"/>
        <v>Ekim</v>
      </c>
      <c r="E5414" s="29">
        <f t="shared" si="591"/>
        <v>4</v>
      </c>
      <c r="F5414" s="29">
        <f t="shared" si="592"/>
        <v>43</v>
      </c>
      <c r="G5414" s="29">
        <f t="shared" si="593"/>
        <v>5</v>
      </c>
      <c r="H5414" s="29" t="str">
        <f t="shared" si="594"/>
        <v>Cuma</v>
      </c>
    </row>
    <row r="5415" spans="1:8" ht="10.5" customHeight="1" x14ac:dyDescent="0.25">
      <c r="A5415" s="28">
        <v>47418</v>
      </c>
      <c r="B5415" s="29">
        <f t="shared" si="588"/>
        <v>2029</v>
      </c>
      <c r="C5415" s="29">
        <f t="shared" si="589"/>
        <v>10</v>
      </c>
      <c r="D5415" s="29" t="str">
        <f t="shared" si="590"/>
        <v>Ekim</v>
      </c>
      <c r="E5415" s="29">
        <f t="shared" si="591"/>
        <v>4</v>
      </c>
      <c r="F5415" s="29">
        <f t="shared" si="592"/>
        <v>43</v>
      </c>
      <c r="G5415" s="29">
        <f t="shared" si="593"/>
        <v>6</v>
      </c>
      <c r="H5415" s="29" t="str">
        <f t="shared" si="594"/>
        <v>Cumartesi</v>
      </c>
    </row>
    <row r="5416" spans="1:8" ht="10.5" customHeight="1" x14ac:dyDescent="0.25">
      <c r="A5416" s="28">
        <v>47419</v>
      </c>
      <c r="B5416" s="29">
        <f t="shared" si="588"/>
        <v>2029</v>
      </c>
      <c r="C5416" s="29">
        <f t="shared" si="589"/>
        <v>10</v>
      </c>
      <c r="D5416" s="29" t="str">
        <f t="shared" si="590"/>
        <v>Ekim</v>
      </c>
      <c r="E5416" s="29">
        <f t="shared" si="591"/>
        <v>4</v>
      </c>
      <c r="F5416" s="29">
        <f t="shared" si="592"/>
        <v>43</v>
      </c>
      <c r="G5416" s="29">
        <f t="shared" si="593"/>
        <v>7</v>
      </c>
      <c r="H5416" s="29" t="str">
        <f t="shared" si="594"/>
        <v>Pazar</v>
      </c>
    </row>
    <row r="5417" spans="1:8" ht="10.5" customHeight="1" x14ac:dyDescent="0.25">
      <c r="A5417" s="28">
        <v>47420</v>
      </c>
      <c r="B5417" s="29">
        <f t="shared" si="588"/>
        <v>2029</v>
      </c>
      <c r="C5417" s="29">
        <f t="shared" si="589"/>
        <v>10</v>
      </c>
      <c r="D5417" s="29" t="str">
        <f t="shared" si="590"/>
        <v>Ekim</v>
      </c>
      <c r="E5417" s="29">
        <f t="shared" si="591"/>
        <v>4</v>
      </c>
      <c r="F5417" s="29">
        <f t="shared" si="592"/>
        <v>44</v>
      </c>
      <c r="G5417" s="29">
        <f t="shared" si="593"/>
        <v>1</v>
      </c>
      <c r="H5417" s="29" t="str">
        <f t="shared" si="594"/>
        <v>Pazartesi</v>
      </c>
    </row>
    <row r="5418" spans="1:8" ht="10.5" customHeight="1" x14ac:dyDescent="0.25">
      <c r="A5418" s="28">
        <v>47421</v>
      </c>
      <c r="B5418" s="29">
        <f t="shared" si="588"/>
        <v>2029</v>
      </c>
      <c r="C5418" s="29">
        <f t="shared" si="589"/>
        <v>10</v>
      </c>
      <c r="D5418" s="29" t="str">
        <f t="shared" si="590"/>
        <v>Ekim</v>
      </c>
      <c r="E5418" s="29">
        <f t="shared" si="591"/>
        <v>4</v>
      </c>
      <c r="F5418" s="29">
        <f t="shared" si="592"/>
        <v>44</v>
      </c>
      <c r="G5418" s="29">
        <f t="shared" si="593"/>
        <v>2</v>
      </c>
      <c r="H5418" s="29" t="str">
        <f t="shared" si="594"/>
        <v>Salı</v>
      </c>
    </row>
    <row r="5419" spans="1:8" ht="10.5" customHeight="1" x14ac:dyDescent="0.25">
      <c r="A5419" s="28">
        <v>47422</v>
      </c>
      <c r="B5419" s="29">
        <f t="shared" si="588"/>
        <v>2029</v>
      </c>
      <c r="C5419" s="29">
        <f t="shared" si="589"/>
        <v>10</v>
      </c>
      <c r="D5419" s="29" t="str">
        <f t="shared" si="590"/>
        <v>Ekim</v>
      </c>
      <c r="E5419" s="29">
        <f t="shared" si="591"/>
        <v>4</v>
      </c>
      <c r="F5419" s="29">
        <f t="shared" si="592"/>
        <v>44</v>
      </c>
      <c r="G5419" s="29">
        <f t="shared" si="593"/>
        <v>3</v>
      </c>
      <c r="H5419" s="29" t="str">
        <f t="shared" si="594"/>
        <v>Çarşamba</v>
      </c>
    </row>
    <row r="5420" spans="1:8" ht="10.5" customHeight="1" x14ac:dyDescent="0.25">
      <c r="A5420" s="28">
        <v>47423</v>
      </c>
      <c r="B5420" s="29">
        <f t="shared" si="588"/>
        <v>2029</v>
      </c>
      <c r="C5420" s="29">
        <f t="shared" si="589"/>
        <v>11</v>
      </c>
      <c r="D5420" s="29" t="str">
        <f t="shared" si="590"/>
        <v>Kasım</v>
      </c>
      <c r="E5420" s="29">
        <f t="shared" si="591"/>
        <v>4</v>
      </c>
      <c r="F5420" s="29">
        <f t="shared" si="592"/>
        <v>44</v>
      </c>
      <c r="G5420" s="29">
        <f t="shared" si="593"/>
        <v>4</v>
      </c>
      <c r="H5420" s="29" t="str">
        <f t="shared" si="594"/>
        <v>Perşembe</v>
      </c>
    </row>
    <row r="5421" spans="1:8" ht="10.5" customHeight="1" x14ac:dyDescent="0.25">
      <c r="A5421" s="28">
        <v>47424</v>
      </c>
      <c r="B5421" s="29">
        <f t="shared" si="588"/>
        <v>2029</v>
      </c>
      <c r="C5421" s="29">
        <f t="shared" si="589"/>
        <v>11</v>
      </c>
      <c r="D5421" s="29" t="str">
        <f t="shared" si="590"/>
        <v>Kasım</v>
      </c>
      <c r="E5421" s="29">
        <f t="shared" si="591"/>
        <v>4</v>
      </c>
      <c r="F5421" s="29">
        <f t="shared" si="592"/>
        <v>44</v>
      </c>
      <c r="G5421" s="29">
        <f t="shared" si="593"/>
        <v>5</v>
      </c>
      <c r="H5421" s="29" t="str">
        <f t="shared" si="594"/>
        <v>Cuma</v>
      </c>
    </row>
    <row r="5422" spans="1:8" ht="10.5" customHeight="1" x14ac:dyDescent="0.25">
      <c r="A5422" s="28">
        <v>47425</v>
      </c>
      <c r="B5422" s="29">
        <f t="shared" si="588"/>
        <v>2029</v>
      </c>
      <c r="C5422" s="29">
        <f t="shared" si="589"/>
        <v>11</v>
      </c>
      <c r="D5422" s="29" t="str">
        <f t="shared" si="590"/>
        <v>Kasım</v>
      </c>
      <c r="E5422" s="29">
        <f t="shared" si="591"/>
        <v>4</v>
      </c>
      <c r="F5422" s="29">
        <f t="shared" si="592"/>
        <v>44</v>
      </c>
      <c r="G5422" s="29">
        <f t="shared" si="593"/>
        <v>6</v>
      </c>
      <c r="H5422" s="29" t="str">
        <f t="shared" si="594"/>
        <v>Cumartesi</v>
      </c>
    </row>
    <row r="5423" spans="1:8" ht="10.5" customHeight="1" x14ac:dyDescent="0.25">
      <c r="A5423" s="28">
        <v>47426</v>
      </c>
      <c r="B5423" s="29">
        <f t="shared" si="588"/>
        <v>2029</v>
      </c>
      <c r="C5423" s="29">
        <f t="shared" si="589"/>
        <v>11</v>
      </c>
      <c r="D5423" s="29" t="str">
        <f t="shared" si="590"/>
        <v>Kasım</v>
      </c>
      <c r="E5423" s="29">
        <f t="shared" si="591"/>
        <v>4</v>
      </c>
      <c r="F5423" s="29">
        <f t="shared" si="592"/>
        <v>44</v>
      </c>
      <c r="G5423" s="29">
        <f t="shared" si="593"/>
        <v>7</v>
      </c>
      <c r="H5423" s="29" t="str">
        <f t="shared" si="594"/>
        <v>Pazar</v>
      </c>
    </row>
    <row r="5424" spans="1:8" ht="10.5" customHeight="1" x14ac:dyDescent="0.25">
      <c r="A5424" s="28">
        <v>47427</v>
      </c>
      <c r="B5424" s="29">
        <f t="shared" si="588"/>
        <v>2029</v>
      </c>
      <c r="C5424" s="29">
        <f t="shared" si="589"/>
        <v>11</v>
      </c>
      <c r="D5424" s="29" t="str">
        <f t="shared" si="590"/>
        <v>Kasım</v>
      </c>
      <c r="E5424" s="29">
        <f t="shared" si="591"/>
        <v>4</v>
      </c>
      <c r="F5424" s="29">
        <f t="shared" si="592"/>
        <v>45</v>
      </c>
      <c r="G5424" s="29">
        <f t="shared" si="593"/>
        <v>1</v>
      </c>
      <c r="H5424" s="29" t="str">
        <f t="shared" si="594"/>
        <v>Pazartesi</v>
      </c>
    </row>
    <row r="5425" spans="1:8" ht="10.5" customHeight="1" x14ac:dyDescent="0.25">
      <c r="A5425" s="28">
        <v>47428</v>
      </c>
      <c r="B5425" s="29">
        <f t="shared" si="588"/>
        <v>2029</v>
      </c>
      <c r="C5425" s="29">
        <f t="shared" si="589"/>
        <v>11</v>
      </c>
      <c r="D5425" s="29" t="str">
        <f t="shared" si="590"/>
        <v>Kasım</v>
      </c>
      <c r="E5425" s="29">
        <f t="shared" si="591"/>
        <v>4</v>
      </c>
      <c r="F5425" s="29">
        <f t="shared" si="592"/>
        <v>45</v>
      </c>
      <c r="G5425" s="29">
        <f t="shared" si="593"/>
        <v>2</v>
      </c>
      <c r="H5425" s="29" t="str">
        <f t="shared" si="594"/>
        <v>Salı</v>
      </c>
    </row>
    <row r="5426" spans="1:8" ht="10.5" customHeight="1" x14ac:dyDescent="0.25">
      <c r="A5426" s="28">
        <v>47429</v>
      </c>
      <c r="B5426" s="29">
        <f t="shared" si="588"/>
        <v>2029</v>
      </c>
      <c r="C5426" s="29">
        <f t="shared" si="589"/>
        <v>11</v>
      </c>
      <c r="D5426" s="29" t="str">
        <f t="shared" si="590"/>
        <v>Kasım</v>
      </c>
      <c r="E5426" s="29">
        <f t="shared" si="591"/>
        <v>4</v>
      </c>
      <c r="F5426" s="29">
        <f t="shared" si="592"/>
        <v>45</v>
      </c>
      <c r="G5426" s="29">
        <f t="shared" si="593"/>
        <v>3</v>
      </c>
      <c r="H5426" s="29" t="str">
        <f t="shared" si="594"/>
        <v>Çarşamba</v>
      </c>
    </row>
    <row r="5427" spans="1:8" ht="10.5" customHeight="1" x14ac:dyDescent="0.25">
      <c r="A5427" s="28">
        <v>47430</v>
      </c>
      <c r="B5427" s="29">
        <f t="shared" si="588"/>
        <v>2029</v>
      </c>
      <c r="C5427" s="29">
        <f t="shared" si="589"/>
        <v>11</v>
      </c>
      <c r="D5427" s="29" t="str">
        <f t="shared" si="590"/>
        <v>Kasım</v>
      </c>
      <c r="E5427" s="29">
        <f t="shared" si="591"/>
        <v>4</v>
      </c>
      <c r="F5427" s="29">
        <f t="shared" si="592"/>
        <v>45</v>
      </c>
      <c r="G5427" s="29">
        <f t="shared" si="593"/>
        <v>4</v>
      </c>
      <c r="H5427" s="29" t="str">
        <f t="shared" si="594"/>
        <v>Perşembe</v>
      </c>
    </row>
    <row r="5428" spans="1:8" ht="10.5" customHeight="1" x14ac:dyDescent="0.25">
      <c r="A5428" s="28">
        <v>47431</v>
      </c>
      <c r="B5428" s="29">
        <f t="shared" si="588"/>
        <v>2029</v>
      </c>
      <c r="C5428" s="29">
        <f t="shared" si="589"/>
        <v>11</v>
      </c>
      <c r="D5428" s="29" t="str">
        <f t="shared" si="590"/>
        <v>Kasım</v>
      </c>
      <c r="E5428" s="29">
        <f t="shared" si="591"/>
        <v>4</v>
      </c>
      <c r="F5428" s="29">
        <f t="shared" si="592"/>
        <v>45</v>
      </c>
      <c r="G5428" s="29">
        <f t="shared" si="593"/>
        <v>5</v>
      </c>
      <c r="H5428" s="29" t="str">
        <f t="shared" si="594"/>
        <v>Cuma</v>
      </c>
    </row>
    <row r="5429" spans="1:8" ht="10.5" customHeight="1" x14ac:dyDescent="0.25">
      <c r="A5429" s="28">
        <v>47432</v>
      </c>
      <c r="B5429" s="29">
        <f t="shared" si="588"/>
        <v>2029</v>
      </c>
      <c r="C5429" s="29">
        <f t="shared" si="589"/>
        <v>11</v>
      </c>
      <c r="D5429" s="29" t="str">
        <f t="shared" si="590"/>
        <v>Kasım</v>
      </c>
      <c r="E5429" s="29">
        <f t="shared" si="591"/>
        <v>4</v>
      </c>
      <c r="F5429" s="29">
        <f t="shared" si="592"/>
        <v>45</v>
      </c>
      <c r="G5429" s="29">
        <f t="shared" si="593"/>
        <v>6</v>
      </c>
      <c r="H5429" s="29" t="str">
        <f t="shared" si="594"/>
        <v>Cumartesi</v>
      </c>
    </row>
    <row r="5430" spans="1:8" ht="10.5" customHeight="1" x14ac:dyDescent="0.25">
      <c r="A5430" s="28">
        <v>47433</v>
      </c>
      <c r="B5430" s="29">
        <f t="shared" si="588"/>
        <v>2029</v>
      </c>
      <c r="C5430" s="29">
        <f t="shared" si="589"/>
        <v>11</v>
      </c>
      <c r="D5430" s="29" t="str">
        <f t="shared" si="590"/>
        <v>Kasım</v>
      </c>
      <c r="E5430" s="29">
        <f t="shared" si="591"/>
        <v>4</v>
      </c>
      <c r="F5430" s="29">
        <f t="shared" si="592"/>
        <v>45</v>
      </c>
      <c r="G5430" s="29">
        <f t="shared" si="593"/>
        <v>7</v>
      </c>
      <c r="H5430" s="29" t="str">
        <f t="shared" si="594"/>
        <v>Pazar</v>
      </c>
    </row>
    <row r="5431" spans="1:8" ht="10.5" customHeight="1" x14ac:dyDescent="0.25">
      <c r="A5431" s="28">
        <v>47434</v>
      </c>
      <c r="B5431" s="29">
        <f t="shared" si="588"/>
        <v>2029</v>
      </c>
      <c r="C5431" s="29">
        <f t="shared" si="589"/>
        <v>11</v>
      </c>
      <c r="D5431" s="29" t="str">
        <f t="shared" si="590"/>
        <v>Kasım</v>
      </c>
      <c r="E5431" s="29">
        <f t="shared" si="591"/>
        <v>4</v>
      </c>
      <c r="F5431" s="29">
        <f t="shared" si="592"/>
        <v>46</v>
      </c>
      <c r="G5431" s="29">
        <f t="shared" si="593"/>
        <v>1</v>
      </c>
      <c r="H5431" s="29" t="str">
        <f t="shared" si="594"/>
        <v>Pazartesi</v>
      </c>
    </row>
    <row r="5432" spans="1:8" ht="10.5" customHeight="1" x14ac:dyDescent="0.25">
      <c r="A5432" s="28">
        <v>47435</v>
      </c>
      <c r="B5432" s="29">
        <f t="shared" si="588"/>
        <v>2029</v>
      </c>
      <c r="C5432" s="29">
        <f t="shared" si="589"/>
        <v>11</v>
      </c>
      <c r="D5432" s="29" t="str">
        <f t="shared" si="590"/>
        <v>Kasım</v>
      </c>
      <c r="E5432" s="29">
        <f t="shared" si="591"/>
        <v>4</v>
      </c>
      <c r="F5432" s="29">
        <f t="shared" si="592"/>
        <v>46</v>
      </c>
      <c r="G5432" s="29">
        <f t="shared" si="593"/>
        <v>2</v>
      </c>
      <c r="H5432" s="29" t="str">
        <f t="shared" si="594"/>
        <v>Salı</v>
      </c>
    </row>
    <row r="5433" spans="1:8" ht="10.5" customHeight="1" x14ac:dyDescent="0.25">
      <c r="A5433" s="28">
        <v>47436</v>
      </c>
      <c r="B5433" s="29">
        <f t="shared" si="588"/>
        <v>2029</v>
      </c>
      <c r="C5433" s="29">
        <f t="shared" si="589"/>
        <v>11</v>
      </c>
      <c r="D5433" s="29" t="str">
        <f t="shared" si="590"/>
        <v>Kasım</v>
      </c>
      <c r="E5433" s="29">
        <f t="shared" si="591"/>
        <v>4</v>
      </c>
      <c r="F5433" s="29">
        <f t="shared" si="592"/>
        <v>46</v>
      </c>
      <c r="G5433" s="29">
        <f t="shared" si="593"/>
        <v>3</v>
      </c>
      <c r="H5433" s="29" t="str">
        <f t="shared" si="594"/>
        <v>Çarşamba</v>
      </c>
    </row>
    <row r="5434" spans="1:8" ht="10.5" customHeight="1" x14ac:dyDescent="0.25">
      <c r="A5434" s="28">
        <v>47437</v>
      </c>
      <c r="B5434" s="29">
        <f t="shared" si="588"/>
        <v>2029</v>
      </c>
      <c r="C5434" s="29">
        <f t="shared" si="589"/>
        <v>11</v>
      </c>
      <c r="D5434" s="29" t="str">
        <f t="shared" si="590"/>
        <v>Kasım</v>
      </c>
      <c r="E5434" s="29">
        <f t="shared" si="591"/>
        <v>4</v>
      </c>
      <c r="F5434" s="29">
        <f t="shared" si="592"/>
        <v>46</v>
      </c>
      <c r="G5434" s="29">
        <f t="shared" si="593"/>
        <v>4</v>
      </c>
      <c r="H5434" s="29" t="str">
        <f t="shared" si="594"/>
        <v>Perşembe</v>
      </c>
    </row>
    <row r="5435" spans="1:8" ht="10.5" customHeight="1" x14ac:dyDescent="0.25">
      <c r="A5435" s="28">
        <v>47438</v>
      </c>
      <c r="B5435" s="29">
        <f t="shared" si="588"/>
        <v>2029</v>
      </c>
      <c r="C5435" s="29">
        <f t="shared" si="589"/>
        <v>11</v>
      </c>
      <c r="D5435" s="29" t="str">
        <f t="shared" si="590"/>
        <v>Kasım</v>
      </c>
      <c r="E5435" s="29">
        <f t="shared" si="591"/>
        <v>4</v>
      </c>
      <c r="F5435" s="29">
        <f t="shared" si="592"/>
        <v>46</v>
      </c>
      <c r="G5435" s="29">
        <f t="shared" si="593"/>
        <v>5</v>
      </c>
      <c r="H5435" s="29" t="str">
        <f t="shared" si="594"/>
        <v>Cuma</v>
      </c>
    </row>
    <row r="5436" spans="1:8" ht="10.5" customHeight="1" x14ac:dyDescent="0.25">
      <c r="A5436" s="28">
        <v>47439</v>
      </c>
      <c r="B5436" s="29">
        <f t="shared" si="588"/>
        <v>2029</v>
      </c>
      <c r="C5436" s="29">
        <f t="shared" si="589"/>
        <v>11</v>
      </c>
      <c r="D5436" s="29" t="str">
        <f t="shared" si="590"/>
        <v>Kasım</v>
      </c>
      <c r="E5436" s="29">
        <f t="shared" si="591"/>
        <v>4</v>
      </c>
      <c r="F5436" s="29">
        <f t="shared" si="592"/>
        <v>46</v>
      </c>
      <c r="G5436" s="29">
        <f t="shared" si="593"/>
        <v>6</v>
      </c>
      <c r="H5436" s="29" t="str">
        <f t="shared" si="594"/>
        <v>Cumartesi</v>
      </c>
    </row>
    <row r="5437" spans="1:8" ht="10.5" customHeight="1" x14ac:dyDescent="0.25">
      <c r="A5437" s="28">
        <v>47440</v>
      </c>
      <c r="B5437" s="29">
        <f t="shared" si="588"/>
        <v>2029</v>
      </c>
      <c r="C5437" s="29">
        <f t="shared" si="589"/>
        <v>11</v>
      </c>
      <c r="D5437" s="29" t="str">
        <f t="shared" si="590"/>
        <v>Kasım</v>
      </c>
      <c r="E5437" s="29">
        <f t="shared" si="591"/>
        <v>4</v>
      </c>
      <c r="F5437" s="29">
        <f t="shared" si="592"/>
        <v>46</v>
      </c>
      <c r="G5437" s="29">
        <f t="shared" si="593"/>
        <v>7</v>
      </c>
      <c r="H5437" s="29" t="str">
        <f t="shared" si="594"/>
        <v>Pazar</v>
      </c>
    </row>
    <row r="5438" spans="1:8" ht="10.5" customHeight="1" x14ac:dyDescent="0.25">
      <c r="A5438" s="28">
        <v>47441</v>
      </c>
      <c r="B5438" s="29">
        <f t="shared" si="588"/>
        <v>2029</v>
      </c>
      <c r="C5438" s="29">
        <f t="shared" si="589"/>
        <v>11</v>
      </c>
      <c r="D5438" s="29" t="str">
        <f t="shared" si="590"/>
        <v>Kasım</v>
      </c>
      <c r="E5438" s="29">
        <f t="shared" si="591"/>
        <v>4</v>
      </c>
      <c r="F5438" s="29">
        <f t="shared" si="592"/>
        <v>47</v>
      </c>
      <c r="G5438" s="29">
        <f t="shared" si="593"/>
        <v>1</v>
      </c>
      <c r="H5438" s="29" t="str">
        <f t="shared" si="594"/>
        <v>Pazartesi</v>
      </c>
    </row>
    <row r="5439" spans="1:8" ht="10.5" customHeight="1" x14ac:dyDescent="0.25">
      <c r="A5439" s="28">
        <v>47442</v>
      </c>
      <c r="B5439" s="29">
        <f t="shared" si="588"/>
        <v>2029</v>
      </c>
      <c r="C5439" s="29">
        <f t="shared" si="589"/>
        <v>11</v>
      </c>
      <c r="D5439" s="29" t="str">
        <f t="shared" si="590"/>
        <v>Kasım</v>
      </c>
      <c r="E5439" s="29">
        <f t="shared" si="591"/>
        <v>4</v>
      </c>
      <c r="F5439" s="29">
        <f t="shared" si="592"/>
        <v>47</v>
      </c>
      <c r="G5439" s="29">
        <f t="shared" si="593"/>
        <v>2</v>
      </c>
      <c r="H5439" s="29" t="str">
        <f t="shared" si="594"/>
        <v>Salı</v>
      </c>
    </row>
    <row r="5440" spans="1:8" ht="10.5" customHeight="1" x14ac:dyDescent="0.25">
      <c r="A5440" s="28">
        <v>47443</v>
      </c>
      <c r="B5440" s="29">
        <f t="shared" si="588"/>
        <v>2029</v>
      </c>
      <c r="C5440" s="29">
        <f t="shared" si="589"/>
        <v>11</v>
      </c>
      <c r="D5440" s="29" t="str">
        <f t="shared" si="590"/>
        <v>Kasım</v>
      </c>
      <c r="E5440" s="29">
        <f t="shared" si="591"/>
        <v>4</v>
      </c>
      <c r="F5440" s="29">
        <f t="shared" si="592"/>
        <v>47</v>
      </c>
      <c r="G5440" s="29">
        <f t="shared" si="593"/>
        <v>3</v>
      </c>
      <c r="H5440" s="29" t="str">
        <f t="shared" si="594"/>
        <v>Çarşamba</v>
      </c>
    </row>
    <row r="5441" spans="1:8" ht="10.5" customHeight="1" x14ac:dyDescent="0.25">
      <c r="A5441" s="28">
        <v>47444</v>
      </c>
      <c r="B5441" s="29">
        <f t="shared" si="588"/>
        <v>2029</v>
      </c>
      <c r="C5441" s="29">
        <f t="shared" si="589"/>
        <v>11</v>
      </c>
      <c r="D5441" s="29" t="str">
        <f t="shared" si="590"/>
        <v>Kasım</v>
      </c>
      <c r="E5441" s="29">
        <f t="shared" si="591"/>
        <v>4</v>
      </c>
      <c r="F5441" s="29">
        <f t="shared" si="592"/>
        <v>47</v>
      </c>
      <c r="G5441" s="29">
        <f t="shared" si="593"/>
        <v>4</v>
      </c>
      <c r="H5441" s="29" t="str">
        <f t="shared" si="594"/>
        <v>Perşembe</v>
      </c>
    </row>
    <row r="5442" spans="1:8" ht="10.5" customHeight="1" x14ac:dyDescent="0.25">
      <c r="A5442" s="28">
        <v>47445</v>
      </c>
      <c r="B5442" s="29">
        <f t="shared" ref="B5442:B5505" si="595">IF(A5442="","",YEAR(A5442))</f>
        <v>2029</v>
      </c>
      <c r="C5442" s="29">
        <f t="shared" ref="C5442:C5505" si="596">IF(A5442="","",MONTH(A5442))</f>
        <v>11</v>
      </c>
      <c r="D5442" s="29" t="str">
        <f t="shared" ref="D5442:D5505" si="597">IF(A5442="","",CHOOSE(MONTH(A5442),"Ocak","Şubat","Mart","Nisan","Mayıs","Haziran","Temmuz","Ağustos","Eylül","Ekim","Kasım","Aralık"))</f>
        <v>Kasım</v>
      </c>
      <c r="E5442" s="29">
        <f t="shared" ref="E5442:E5505" si="598">IF(A5442="","",ROUNDUP(MONTH(A5442)/3,0))</f>
        <v>4</v>
      </c>
      <c r="F5442" s="29">
        <f t="shared" ref="F5442:F5505" si="599">IF(A5442="","",WEEKNUM(A5442,2))</f>
        <v>47</v>
      </c>
      <c r="G5442" s="29">
        <f t="shared" ref="G5442:G5505" si="600">IF(A5442="","",WEEKDAY(A5442,2))</f>
        <v>5</v>
      </c>
      <c r="H5442" s="29" t="str">
        <f t="shared" ref="H5442:H5505" si="601">IF(A5442="","",CHOOSE(WEEKDAY(A5442,2),"Pazartesi","Salı","Çarşamba","Perşembe","Cuma","Cumartesi","Pazar"))</f>
        <v>Cuma</v>
      </c>
    </row>
    <row r="5443" spans="1:8" ht="10.5" customHeight="1" x14ac:dyDescent="0.25">
      <c r="A5443" s="28">
        <v>47446</v>
      </c>
      <c r="B5443" s="29">
        <f t="shared" si="595"/>
        <v>2029</v>
      </c>
      <c r="C5443" s="29">
        <f t="shared" si="596"/>
        <v>11</v>
      </c>
      <c r="D5443" s="29" t="str">
        <f t="shared" si="597"/>
        <v>Kasım</v>
      </c>
      <c r="E5443" s="29">
        <f t="shared" si="598"/>
        <v>4</v>
      </c>
      <c r="F5443" s="29">
        <f t="shared" si="599"/>
        <v>47</v>
      </c>
      <c r="G5443" s="29">
        <f t="shared" si="600"/>
        <v>6</v>
      </c>
      <c r="H5443" s="29" t="str">
        <f t="shared" si="601"/>
        <v>Cumartesi</v>
      </c>
    </row>
    <row r="5444" spans="1:8" ht="10.5" customHeight="1" x14ac:dyDescent="0.25">
      <c r="A5444" s="28">
        <v>47447</v>
      </c>
      <c r="B5444" s="29">
        <f t="shared" si="595"/>
        <v>2029</v>
      </c>
      <c r="C5444" s="29">
        <f t="shared" si="596"/>
        <v>11</v>
      </c>
      <c r="D5444" s="29" t="str">
        <f t="shared" si="597"/>
        <v>Kasım</v>
      </c>
      <c r="E5444" s="29">
        <f t="shared" si="598"/>
        <v>4</v>
      </c>
      <c r="F5444" s="29">
        <f t="shared" si="599"/>
        <v>47</v>
      </c>
      <c r="G5444" s="29">
        <f t="shared" si="600"/>
        <v>7</v>
      </c>
      <c r="H5444" s="29" t="str">
        <f t="shared" si="601"/>
        <v>Pazar</v>
      </c>
    </row>
    <row r="5445" spans="1:8" ht="10.5" customHeight="1" x14ac:dyDescent="0.25">
      <c r="A5445" s="28">
        <v>47448</v>
      </c>
      <c r="B5445" s="29">
        <f t="shared" si="595"/>
        <v>2029</v>
      </c>
      <c r="C5445" s="29">
        <f t="shared" si="596"/>
        <v>11</v>
      </c>
      <c r="D5445" s="29" t="str">
        <f t="shared" si="597"/>
        <v>Kasım</v>
      </c>
      <c r="E5445" s="29">
        <f t="shared" si="598"/>
        <v>4</v>
      </c>
      <c r="F5445" s="29">
        <f t="shared" si="599"/>
        <v>48</v>
      </c>
      <c r="G5445" s="29">
        <f t="shared" si="600"/>
        <v>1</v>
      </c>
      <c r="H5445" s="29" t="str">
        <f t="shared" si="601"/>
        <v>Pazartesi</v>
      </c>
    </row>
    <row r="5446" spans="1:8" ht="10.5" customHeight="1" x14ac:dyDescent="0.25">
      <c r="A5446" s="28">
        <v>47449</v>
      </c>
      <c r="B5446" s="29">
        <f t="shared" si="595"/>
        <v>2029</v>
      </c>
      <c r="C5446" s="29">
        <f t="shared" si="596"/>
        <v>11</v>
      </c>
      <c r="D5446" s="29" t="str">
        <f t="shared" si="597"/>
        <v>Kasım</v>
      </c>
      <c r="E5446" s="29">
        <f t="shared" si="598"/>
        <v>4</v>
      </c>
      <c r="F5446" s="29">
        <f t="shared" si="599"/>
        <v>48</v>
      </c>
      <c r="G5446" s="29">
        <f t="shared" si="600"/>
        <v>2</v>
      </c>
      <c r="H5446" s="29" t="str">
        <f t="shared" si="601"/>
        <v>Salı</v>
      </c>
    </row>
    <row r="5447" spans="1:8" ht="10.5" customHeight="1" x14ac:dyDescent="0.25">
      <c r="A5447" s="28">
        <v>47450</v>
      </c>
      <c r="B5447" s="29">
        <f t="shared" si="595"/>
        <v>2029</v>
      </c>
      <c r="C5447" s="29">
        <f t="shared" si="596"/>
        <v>11</v>
      </c>
      <c r="D5447" s="29" t="str">
        <f t="shared" si="597"/>
        <v>Kasım</v>
      </c>
      <c r="E5447" s="29">
        <f t="shared" si="598"/>
        <v>4</v>
      </c>
      <c r="F5447" s="29">
        <f t="shared" si="599"/>
        <v>48</v>
      </c>
      <c r="G5447" s="29">
        <f t="shared" si="600"/>
        <v>3</v>
      </c>
      <c r="H5447" s="29" t="str">
        <f t="shared" si="601"/>
        <v>Çarşamba</v>
      </c>
    </row>
    <row r="5448" spans="1:8" ht="10.5" customHeight="1" x14ac:dyDescent="0.25">
      <c r="A5448" s="28">
        <v>47451</v>
      </c>
      <c r="B5448" s="29">
        <f t="shared" si="595"/>
        <v>2029</v>
      </c>
      <c r="C5448" s="29">
        <f t="shared" si="596"/>
        <v>11</v>
      </c>
      <c r="D5448" s="29" t="str">
        <f t="shared" si="597"/>
        <v>Kasım</v>
      </c>
      <c r="E5448" s="29">
        <f t="shared" si="598"/>
        <v>4</v>
      </c>
      <c r="F5448" s="29">
        <f t="shared" si="599"/>
        <v>48</v>
      </c>
      <c r="G5448" s="29">
        <f t="shared" si="600"/>
        <v>4</v>
      </c>
      <c r="H5448" s="29" t="str">
        <f t="shared" si="601"/>
        <v>Perşembe</v>
      </c>
    </row>
    <row r="5449" spans="1:8" ht="10.5" customHeight="1" x14ac:dyDescent="0.25">
      <c r="A5449" s="28">
        <v>47452</v>
      </c>
      <c r="B5449" s="29">
        <f t="shared" si="595"/>
        <v>2029</v>
      </c>
      <c r="C5449" s="29">
        <f t="shared" si="596"/>
        <v>11</v>
      </c>
      <c r="D5449" s="29" t="str">
        <f t="shared" si="597"/>
        <v>Kasım</v>
      </c>
      <c r="E5449" s="29">
        <f t="shared" si="598"/>
        <v>4</v>
      </c>
      <c r="F5449" s="29">
        <f t="shared" si="599"/>
        <v>48</v>
      </c>
      <c r="G5449" s="29">
        <f t="shared" si="600"/>
        <v>5</v>
      </c>
      <c r="H5449" s="29" t="str">
        <f t="shared" si="601"/>
        <v>Cuma</v>
      </c>
    </row>
    <row r="5450" spans="1:8" ht="10.5" customHeight="1" x14ac:dyDescent="0.25">
      <c r="A5450" s="28">
        <v>47453</v>
      </c>
      <c r="B5450" s="29">
        <f t="shared" si="595"/>
        <v>2029</v>
      </c>
      <c r="C5450" s="29">
        <f t="shared" si="596"/>
        <v>12</v>
      </c>
      <c r="D5450" s="29" t="str">
        <f t="shared" si="597"/>
        <v>Aralık</v>
      </c>
      <c r="E5450" s="29">
        <f t="shared" si="598"/>
        <v>4</v>
      </c>
      <c r="F5450" s="29">
        <f t="shared" si="599"/>
        <v>48</v>
      </c>
      <c r="G5450" s="29">
        <f t="shared" si="600"/>
        <v>6</v>
      </c>
      <c r="H5450" s="29" t="str">
        <f t="shared" si="601"/>
        <v>Cumartesi</v>
      </c>
    </row>
    <row r="5451" spans="1:8" ht="10.5" customHeight="1" x14ac:dyDescent="0.25">
      <c r="A5451" s="28">
        <v>47454</v>
      </c>
      <c r="B5451" s="29">
        <f t="shared" si="595"/>
        <v>2029</v>
      </c>
      <c r="C5451" s="29">
        <f t="shared" si="596"/>
        <v>12</v>
      </c>
      <c r="D5451" s="29" t="str">
        <f t="shared" si="597"/>
        <v>Aralık</v>
      </c>
      <c r="E5451" s="29">
        <f t="shared" si="598"/>
        <v>4</v>
      </c>
      <c r="F5451" s="29">
        <f t="shared" si="599"/>
        <v>48</v>
      </c>
      <c r="G5451" s="29">
        <f t="shared" si="600"/>
        <v>7</v>
      </c>
      <c r="H5451" s="29" t="str">
        <f t="shared" si="601"/>
        <v>Pazar</v>
      </c>
    </row>
    <row r="5452" spans="1:8" ht="10.5" customHeight="1" x14ac:dyDescent="0.25">
      <c r="A5452" s="28">
        <v>47455</v>
      </c>
      <c r="B5452" s="29">
        <f t="shared" si="595"/>
        <v>2029</v>
      </c>
      <c r="C5452" s="29">
        <f t="shared" si="596"/>
        <v>12</v>
      </c>
      <c r="D5452" s="29" t="str">
        <f t="shared" si="597"/>
        <v>Aralık</v>
      </c>
      <c r="E5452" s="29">
        <f t="shared" si="598"/>
        <v>4</v>
      </c>
      <c r="F5452" s="29">
        <f t="shared" si="599"/>
        <v>49</v>
      </c>
      <c r="G5452" s="29">
        <f t="shared" si="600"/>
        <v>1</v>
      </c>
      <c r="H5452" s="29" t="str">
        <f t="shared" si="601"/>
        <v>Pazartesi</v>
      </c>
    </row>
    <row r="5453" spans="1:8" ht="10.5" customHeight="1" x14ac:dyDescent="0.25">
      <c r="A5453" s="28">
        <v>47456</v>
      </c>
      <c r="B5453" s="29">
        <f t="shared" si="595"/>
        <v>2029</v>
      </c>
      <c r="C5453" s="29">
        <f t="shared" si="596"/>
        <v>12</v>
      </c>
      <c r="D5453" s="29" t="str">
        <f t="shared" si="597"/>
        <v>Aralık</v>
      </c>
      <c r="E5453" s="29">
        <f t="shared" si="598"/>
        <v>4</v>
      </c>
      <c r="F5453" s="29">
        <f t="shared" si="599"/>
        <v>49</v>
      </c>
      <c r="G5453" s="29">
        <f t="shared" si="600"/>
        <v>2</v>
      </c>
      <c r="H5453" s="29" t="str">
        <f t="shared" si="601"/>
        <v>Salı</v>
      </c>
    </row>
    <row r="5454" spans="1:8" ht="10.5" customHeight="1" x14ac:dyDescent="0.25">
      <c r="A5454" s="28">
        <v>47457</v>
      </c>
      <c r="B5454" s="29">
        <f t="shared" si="595"/>
        <v>2029</v>
      </c>
      <c r="C5454" s="29">
        <f t="shared" si="596"/>
        <v>12</v>
      </c>
      <c r="D5454" s="29" t="str">
        <f t="shared" si="597"/>
        <v>Aralık</v>
      </c>
      <c r="E5454" s="29">
        <f t="shared" si="598"/>
        <v>4</v>
      </c>
      <c r="F5454" s="29">
        <f t="shared" si="599"/>
        <v>49</v>
      </c>
      <c r="G5454" s="29">
        <f t="shared" si="600"/>
        <v>3</v>
      </c>
      <c r="H5454" s="29" t="str">
        <f t="shared" si="601"/>
        <v>Çarşamba</v>
      </c>
    </row>
    <row r="5455" spans="1:8" ht="10.5" customHeight="1" x14ac:dyDescent="0.25">
      <c r="A5455" s="28">
        <v>47458</v>
      </c>
      <c r="B5455" s="29">
        <f t="shared" si="595"/>
        <v>2029</v>
      </c>
      <c r="C5455" s="29">
        <f t="shared" si="596"/>
        <v>12</v>
      </c>
      <c r="D5455" s="29" t="str">
        <f t="shared" si="597"/>
        <v>Aralık</v>
      </c>
      <c r="E5455" s="29">
        <f t="shared" si="598"/>
        <v>4</v>
      </c>
      <c r="F5455" s="29">
        <f t="shared" si="599"/>
        <v>49</v>
      </c>
      <c r="G5455" s="29">
        <f t="shared" si="600"/>
        <v>4</v>
      </c>
      <c r="H5455" s="29" t="str">
        <f t="shared" si="601"/>
        <v>Perşembe</v>
      </c>
    </row>
    <row r="5456" spans="1:8" ht="10.5" customHeight="1" x14ac:dyDescent="0.25">
      <c r="A5456" s="28">
        <v>47459</v>
      </c>
      <c r="B5456" s="29">
        <f t="shared" si="595"/>
        <v>2029</v>
      </c>
      <c r="C5456" s="29">
        <f t="shared" si="596"/>
        <v>12</v>
      </c>
      <c r="D5456" s="29" t="str">
        <f t="shared" si="597"/>
        <v>Aralık</v>
      </c>
      <c r="E5456" s="29">
        <f t="shared" si="598"/>
        <v>4</v>
      </c>
      <c r="F5456" s="29">
        <f t="shared" si="599"/>
        <v>49</v>
      </c>
      <c r="G5456" s="29">
        <f t="shared" si="600"/>
        <v>5</v>
      </c>
      <c r="H5456" s="29" t="str">
        <f t="shared" si="601"/>
        <v>Cuma</v>
      </c>
    </row>
    <row r="5457" spans="1:8" ht="10.5" customHeight="1" x14ac:dyDescent="0.25">
      <c r="A5457" s="28">
        <v>47460</v>
      </c>
      <c r="B5457" s="29">
        <f t="shared" si="595"/>
        <v>2029</v>
      </c>
      <c r="C5457" s="29">
        <f t="shared" si="596"/>
        <v>12</v>
      </c>
      <c r="D5457" s="29" t="str">
        <f t="shared" si="597"/>
        <v>Aralık</v>
      </c>
      <c r="E5457" s="29">
        <f t="shared" si="598"/>
        <v>4</v>
      </c>
      <c r="F5457" s="29">
        <f t="shared" si="599"/>
        <v>49</v>
      </c>
      <c r="G5457" s="29">
        <f t="shared" si="600"/>
        <v>6</v>
      </c>
      <c r="H5457" s="29" t="str">
        <f t="shared" si="601"/>
        <v>Cumartesi</v>
      </c>
    </row>
    <row r="5458" spans="1:8" ht="10.5" customHeight="1" x14ac:dyDescent="0.25">
      <c r="A5458" s="28">
        <v>47461</v>
      </c>
      <c r="B5458" s="29">
        <f t="shared" si="595"/>
        <v>2029</v>
      </c>
      <c r="C5458" s="29">
        <f t="shared" si="596"/>
        <v>12</v>
      </c>
      <c r="D5458" s="29" t="str">
        <f t="shared" si="597"/>
        <v>Aralık</v>
      </c>
      <c r="E5458" s="29">
        <f t="shared" si="598"/>
        <v>4</v>
      </c>
      <c r="F5458" s="29">
        <f t="shared" si="599"/>
        <v>49</v>
      </c>
      <c r="G5458" s="29">
        <f t="shared" si="600"/>
        <v>7</v>
      </c>
      <c r="H5458" s="29" t="str">
        <f t="shared" si="601"/>
        <v>Pazar</v>
      </c>
    </row>
    <row r="5459" spans="1:8" ht="10.5" customHeight="1" x14ac:dyDescent="0.25">
      <c r="A5459" s="28">
        <v>47462</v>
      </c>
      <c r="B5459" s="29">
        <f t="shared" si="595"/>
        <v>2029</v>
      </c>
      <c r="C5459" s="29">
        <f t="shared" si="596"/>
        <v>12</v>
      </c>
      <c r="D5459" s="29" t="str">
        <f t="shared" si="597"/>
        <v>Aralık</v>
      </c>
      <c r="E5459" s="29">
        <f t="shared" si="598"/>
        <v>4</v>
      </c>
      <c r="F5459" s="29">
        <f t="shared" si="599"/>
        <v>50</v>
      </c>
      <c r="G5459" s="29">
        <f t="shared" si="600"/>
        <v>1</v>
      </c>
      <c r="H5459" s="29" t="str">
        <f t="shared" si="601"/>
        <v>Pazartesi</v>
      </c>
    </row>
    <row r="5460" spans="1:8" ht="10.5" customHeight="1" x14ac:dyDescent="0.25">
      <c r="A5460" s="28">
        <v>47463</v>
      </c>
      <c r="B5460" s="29">
        <f t="shared" si="595"/>
        <v>2029</v>
      </c>
      <c r="C5460" s="29">
        <f t="shared" si="596"/>
        <v>12</v>
      </c>
      <c r="D5460" s="29" t="str">
        <f t="shared" si="597"/>
        <v>Aralık</v>
      </c>
      <c r="E5460" s="29">
        <f t="shared" si="598"/>
        <v>4</v>
      </c>
      <c r="F5460" s="29">
        <f t="shared" si="599"/>
        <v>50</v>
      </c>
      <c r="G5460" s="29">
        <f t="shared" si="600"/>
        <v>2</v>
      </c>
      <c r="H5460" s="29" t="str">
        <f t="shared" si="601"/>
        <v>Salı</v>
      </c>
    </row>
    <row r="5461" spans="1:8" ht="10.5" customHeight="1" x14ac:dyDescent="0.25">
      <c r="A5461" s="28">
        <v>47464</v>
      </c>
      <c r="B5461" s="29">
        <f t="shared" si="595"/>
        <v>2029</v>
      </c>
      <c r="C5461" s="29">
        <f t="shared" si="596"/>
        <v>12</v>
      </c>
      <c r="D5461" s="29" t="str">
        <f t="shared" si="597"/>
        <v>Aralık</v>
      </c>
      <c r="E5461" s="29">
        <f t="shared" si="598"/>
        <v>4</v>
      </c>
      <c r="F5461" s="29">
        <f t="shared" si="599"/>
        <v>50</v>
      </c>
      <c r="G5461" s="29">
        <f t="shared" si="600"/>
        <v>3</v>
      </c>
      <c r="H5461" s="29" t="str">
        <f t="shared" si="601"/>
        <v>Çarşamba</v>
      </c>
    </row>
    <row r="5462" spans="1:8" ht="10.5" customHeight="1" x14ac:dyDescent="0.25">
      <c r="A5462" s="28">
        <v>47465</v>
      </c>
      <c r="B5462" s="29">
        <f t="shared" si="595"/>
        <v>2029</v>
      </c>
      <c r="C5462" s="29">
        <f t="shared" si="596"/>
        <v>12</v>
      </c>
      <c r="D5462" s="29" t="str">
        <f t="shared" si="597"/>
        <v>Aralık</v>
      </c>
      <c r="E5462" s="29">
        <f t="shared" si="598"/>
        <v>4</v>
      </c>
      <c r="F5462" s="29">
        <f t="shared" si="599"/>
        <v>50</v>
      </c>
      <c r="G5462" s="29">
        <f t="shared" si="600"/>
        <v>4</v>
      </c>
      <c r="H5462" s="29" t="str">
        <f t="shared" si="601"/>
        <v>Perşembe</v>
      </c>
    </row>
    <row r="5463" spans="1:8" ht="10.5" customHeight="1" x14ac:dyDescent="0.25">
      <c r="A5463" s="28">
        <v>47466</v>
      </c>
      <c r="B5463" s="29">
        <f t="shared" si="595"/>
        <v>2029</v>
      </c>
      <c r="C5463" s="29">
        <f t="shared" si="596"/>
        <v>12</v>
      </c>
      <c r="D5463" s="29" t="str">
        <f t="shared" si="597"/>
        <v>Aralık</v>
      </c>
      <c r="E5463" s="29">
        <f t="shared" si="598"/>
        <v>4</v>
      </c>
      <c r="F5463" s="29">
        <f t="shared" si="599"/>
        <v>50</v>
      </c>
      <c r="G5463" s="29">
        <f t="shared" si="600"/>
        <v>5</v>
      </c>
      <c r="H5463" s="29" t="str">
        <f t="shared" si="601"/>
        <v>Cuma</v>
      </c>
    </row>
    <row r="5464" spans="1:8" ht="10.5" customHeight="1" x14ac:dyDescent="0.25">
      <c r="A5464" s="28">
        <v>47467</v>
      </c>
      <c r="B5464" s="29">
        <f t="shared" si="595"/>
        <v>2029</v>
      </c>
      <c r="C5464" s="29">
        <f t="shared" si="596"/>
        <v>12</v>
      </c>
      <c r="D5464" s="29" t="str">
        <f t="shared" si="597"/>
        <v>Aralık</v>
      </c>
      <c r="E5464" s="29">
        <f t="shared" si="598"/>
        <v>4</v>
      </c>
      <c r="F5464" s="29">
        <f t="shared" si="599"/>
        <v>50</v>
      </c>
      <c r="G5464" s="29">
        <f t="shared" si="600"/>
        <v>6</v>
      </c>
      <c r="H5464" s="29" t="str">
        <f t="shared" si="601"/>
        <v>Cumartesi</v>
      </c>
    </row>
    <row r="5465" spans="1:8" ht="10.5" customHeight="1" x14ac:dyDescent="0.25">
      <c r="A5465" s="28">
        <v>47468</v>
      </c>
      <c r="B5465" s="29">
        <f t="shared" si="595"/>
        <v>2029</v>
      </c>
      <c r="C5465" s="29">
        <f t="shared" si="596"/>
        <v>12</v>
      </c>
      <c r="D5465" s="29" t="str">
        <f t="shared" si="597"/>
        <v>Aralık</v>
      </c>
      <c r="E5465" s="29">
        <f t="shared" si="598"/>
        <v>4</v>
      </c>
      <c r="F5465" s="29">
        <f t="shared" si="599"/>
        <v>50</v>
      </c>
      <c r="G5465" s="29">
        <f t="shared" si="600"/>
        <v>7</v>
      </c>
      <c r="H5465" s="29" t="str">
        <f t="shared" si="601"/>
        <v>Pazar</v>
      </c>
    </row>
    <row r="5466" spans="1:8" ht="10.5" customHeight="1" x14ac:dyDescent="0.25">
      <c r="A5466" s="28">
        <v>47469</v>
      </c>
      <c r="B5466" s="29">
        <f t="shared" si="595"/>
        <v>2029</v>
      </c>
      <c r="C5466" s="29">
        <f t="shared" si="596"/>
        <v>12</v>
      </c>
      <c r="D5466" s="29" t="str">
        <f t="shared" si="597"/>
        <v>Aralık</v>
      </c>
      <c r="E5466" s="29">
        <f t="shared" si="598"/>
        <v>4</v>
      </c>
      <c r="F5466" s="29">
        <f t="shared" si="599"/>
        <v>51</v>
      </c>
      <c r="G5466" s="29">
        <f t="shared" si="600"/>
        <v>1</v>
      </c>
      <c r="H5466" s="29" t="str">
        <f t="shared" si="601"/>
        <v>Pazartesi</v>
      </c>
    </row>
    <row r="5467" spans="1:8" ht="10.5" customHeight="1" x14ac:dyDescent="0.25">
      <c r="A5467" s="28">
        <v>47470</v>
      </c>
      <c r="B5467" s="29">
        <f t="shared" si="595"/>
        <v>2029</v>
      </c>
      <c r="C5467" s="29">
        <f t="shared" si="596"/>
        <v>12</v>
      </c>
      <c r="D5467" s="29" t="str">
        <f t="shared" si="597"/>
        <v>Aralık</v>
      </c>
      <c r="E5467" s="29">
        <f t="shared" si="598"/>
        <v>4</v>
      </c>
      <c r="F5467" s="29">
        <f t="shared" si="599"/>
        <v>51</v>
      </c>
      <c r="G5467" s="29">
        <f t="shared" si="600"/>
        <v>2</v>
      </c>
      <c r="H5467" s="29" t="str">
        <f t="shared" si="601"/>
        <v>Salı</v>
      </c>
    </row>
    <row r="5468" spans="1:8" ht="10.5" customHeight="1" x14ac:dyDescent="0.25">
      <c r="A5468" s="28">
        <v>47471</v>
      </c>
      <c r="B5468" s="29">
        <f t="shared" si="595"/>
        <v>2029</v>
      </c>
      <c r="C5468" s="29">
        <f t="shared" si="596"/>
        <v>12</v>
      </c>
      <c r="D5468" s="29" t="str">
        <f t="shared" si="597"/>
        <v>Aralık</v>
      </c>
      <c r="E5468" s="29">
        <f t="shared" si="598"/>
        <v>4</v>
      </c>
      <c r="F5468" s="29">
        <f t="shared" si="599"/>
        <v>51</v>
      </c>
      <c r="G5468" s="29">
        <f t="shared" si="600"/>
        <v>3</v>
      </c>
      <c r="H5468" s="29" t="str">
        <f t="shared" si="601"/>
        <v>Çarşamba</v>
      </c>
    </row>
    <row r="5469" spans="1:8" ht="10.5" customHeight="1" x14ac:dyDescent="0.25">
      <c r="A5469" s="28">
        <v>47472</v>
      </c>
      <c r="B5469" s="29">
        <f t="shared" si="595"/>
        <v>2029</v>
      </c>
      <c r="C5469" s="29">
        <f t="shared" si="596"/>
        <v>12</v>
      </c>
      <c r="D5469" s="29" t="str">
        <f t="shared" si="597"/>
        <v>Aralık</v>
      </c>
      <c r="E5469" s="29">
        <f t="shared" si="598"/>
        <v>4</v>
      </c>
      <c r="F5469" s="29">
        <f t="shared" si="599"/>
        <v>51</v>
      </c>
      <c r="G5469" s="29">
        <f t="shared" si="600"/>
        <v>4</v>
      </c>
      <c r="H5469" s="29" t="str">
        <f t="shared" si="601"/>
        <v>Perşembe</v>
      </c>
    </row>
    <row r="5470" spans="1:8" ht="10.5" customHeight="1" x14ac:dyDescent="0.25">
      <c r="A5470" s="28">
        <v>47473</v>
      </c>
      <c r="B5470" s="29">
        <f t="shared" si="595"/>
        <v>2029</v>
      </c>
      <c r="C5470" s="29">
        <f t="shared" si="596"/>
        <v>12</v>
      </c>
      <c r="D5470" s="29" t="str">
        <f t="shared" si="597"/>
        <v>Aralık</v>
      </c>
      <c r="E5470" s="29">
        <f t="shared" si="598"/>
        <v>4</v>
      </c>
      <c r="F5470" s="29">
        <f t="shared" si="599"/>
        <v>51</v>
      </c>
      <c r="G5470" s="29">
        <f t="shared" si="600"/>
        <v>5</v>
      </c>
      <c r="H5470" s="29" t="str">
        <f t="shared" si="601"/>
        <v>Cuma</v>
      </c>
    </row>
    <row r="5471" spans="1:8" ht="10.5" customHeight="1" x14ac:dyDescent="0.25">
      <c r="A5471" s="28">
        <v>47474</v>
      </c>
      <c r="B5471" s="29">
        <f t="shared" si="595"/>
        <v>2029</v>
      </c>
      <c r="C5471" s="29">
        <f t="shared" si="596"/>
        <v>12</v>
      </c>
      <c r="D5471" s="29" t="str">
        <f t="shared" si="597"/>
        <v>Aralık</v>
      </c>
      <c r="E5471" s="29">
        <f t="shared" si="598"/>
        <v>4</v>
      </c>
      <c r="F5471" s="29">
        <f t="shared" si="599"/>
        <v>51</v>
      </c>
      <c r="G5471" s="29">
        <f t="shared" si="600"/>
        <v>6</v>
      </c>
      <c r="H5471" s="29" t="str">
        <f t="shared" si="601"/>
        <v>Cumartesi</v>
      </c>
    </row>
    <row r="5472" spans="1:8" ht="10.5" customHeight="1" x14ac:dyDescent="0.25">
      <c r="A5472" s="28">
        <v>47475</v>
      </c>
      <c r="B5472" s="29">
        <f t="shared" si="595"/>
        <v>2029</v>
      </c>
      <c r="C5472" s="29">
        <f t="shared" si="596"/>
        <v>12</v>
      </c>
      <c r="D5472" s="29" t="str">
        <f t="shared" si="597"/>
        <v>Aralık</v>
      </c>
      <c r="E5472" s="29">
        <f t="shared" si="598"/>
        <v>4</v>
      </c>
      <c r="F5472" s="29">
        <f t="shared" si="599"/>
        <v>51</v>
      </c>
      <c r="G5472" s="29">
        <f t="shared" si="600"/>
        <v>7</v>
      </c>
      <c r="H5472" s="29" t="str">
        <f t="shared" si="601"/>
        <v>Pazar</v>
      </c>
    </row>
    <row r="5473" spans="1:8" ht="10.5" customHeight="1" x14ac:dyDescent="0.25">
      <c r="A5473" s="28">
        <v>47476</v>
      </c>
      <c r="B5473" s="29">
        <f t="shared" si="595"/>
        <v>2029</v>
      </c>
      <c r="C5473" s="29">
        <f t="shared" si="596"/>
        <v>12</v>
      </c>
      <c r="D5473" s="29" t="str">
        <f t="shared" si="597"/>
        <v>Aralık</v>
      </c>
      <c r="E5473" s="29">
        <f t="shared" si="598"/>
        <v>4</v>
      </c>
      <c r="F5473" s="29">
        <f t="shared" si="599"/>
        <v>52</v>
      </c>
      <c r="G5473" s="29">
        <f t="shared" si="600"/>
        <v>1</v>
      </c>
      <c r="H5473" s="29" t="str">
        <f t="shared" si="601"/>
        <v>Pazartesi</v>
      </c>
    </row>
    <row r="5474" spans="1:8" ht="10.5" customHeight="1" x14ac:dyDescent="0.25">
      <c r="A5474" s="28">
        <v>47477</v>
      </c>
      <c r="B5474" s="29">
        <f t="shared" si="595"/>
        <v>2029</v>
      </c>
      <c r="C5474" s="29">
        <f t="shared" si="596"/>
        <v>12</v>
      </c>
      <c r="D5474" s="29" t="str">
        <f t="shared" si="597"/>
        <v>Aralık</v>
      </c>
      <c r="E5474" s="29">
        <f t="shared" si="598"/>
        <v>4</v>
      </c>
      <c r="F5474" s="29">
        <f t="shared" si="599"/>
        <v>52</v>
      </c>
      <c r="G5474" s="29">
        <f t="shared" si="600"/>
        <v>2</v>
      </c>
      <c r="H5474" s="29" t="str">
        <f t="shared" si="601"/>
        <v>Salı</v>
      </c>
    </row>
    <row r="5475" spans="1:8" ht="10.5" customHeight="1" x14ac:dyDescent="0.25">
      <c r="A5475" s="28">
        <v>47478</v>
      </c>
      <c r="B5475" s="29">
        <f t="shared" si="595"/>
        <v>2029</v>
      </c>
      <c r="C5475" s="29">
        <f t="shared" si="596"/>
        <v>12</v>
      </c>
      <c r="D5475" s="29" t="str">
        <f t="shared" si="597"/>
        <v>Aralık</v>
      </c>
      <c r="E5475" s="29">
        <f t="shared" si="598"/>
        <v>4</v>
      </c>
      <c r="F5475" s="29">
        <f t="shared" si="599"/>
        <v>52</v>
      </c>
      <c r="G5475" s="29">
        <f t="shared" si="600"/>
        <v>3</v>
      </c>
      <c r="H5475" s="29" t="str">
        <f t="shared" si="601"/>
        <v>Çarşamba</v>
      </c>
    </row>
    <row r="5476" spans="1:8" ht="10.5" customHeight="1" x14ac:dyDescent="0.25">
      <c r="A5476" s="28">
        <v>47479</v>
      </c>
      <c r="B5476" s="29">
        <f t="shared" si="595"/>
        <v>2029</v>
      </c>
      <c r="C5476" s="29">
        <f t="shared" si="596"/>
        <v>12</v>
      </c>
      <c r="D5476" s="29" t="str">
        <f t="shared" si="597"/>
        <v>Aralık</v>
      </c>
      <c r="E5476" s="29">
        <f t="shared" si="598"/>
        <v>4</v>
      </c>
      <c r="F5476" s="29">
        <f t="shared" si="599"/>
        <v>52</v>
      </c>
      <c r="G5476" s="29">
        <f t="shared" si="600"/>
        <v>4</v>
      </c>
      <c r="H5476" s="29" t="str">
        <f t="shared" si="601"/>
        <v>Perşembe</v>
      </c>
    </row>
    <row r="5477" spans="1:8" ht="10.5" customHeight="1" x14ac:dyDescent="0.25">
      <c r="A5477" s="28">
        <v>47480</v>
      </c>
      <c r="B5477" s="29">
        <f t="shared" si="595"/>
        <v>2029</v>
      </c>
      <c r="C5477" s="29">
        <f t="shared" si="596"/>
        <v>12</v>
      </c>
      <c r="D5477" s="29" t="str">
        <f t="shared" si="597"/>
        <v>Aralık</v>
      </c>
      <c r="E5477" s="29">
        <f t="shared" si="598"/>
        <v>4</v>
      </c>
      <c r="F5477" s="29">
        <f t="shared" si="599"/>
        <v>52</v>
      </c>
      <c r="G5477" s="29">
        <f t="shared" si="600"/>
        <v>5</v>
      </c>
      <c r="H5477" s="29" t="str">
        <f t="shared" si="601"/>
        <v>Cuma</v>
      </c>
    </row>
    <row r="5478" spans="1:8" ht="10.5" customHeight="1" x14ac:dyDescent="0.25">
      <c r="A5478" s="28">
        <v>47481</v>
      </c>
      <c r="B5478" s="29">
        <f t="shared" si="595"/>
        <v>2029</v>
      </c>
      <c r="C5478" s="29">
        <f t="shared" si="596"/>
        <v>12</v>
      </c>
      <c r="D5478" s="29" t="str">
        <f t="shared" si="597"/>
        <v>Aralık</v>
      </c>
      <c r="E5478" s="29">
        <f t="shared" si="598"/>
        <v>4</v>
      </c>
      <c r="F5478" s="29">
        <f t="shared" si="599"/>
        <v>52</v>
      </c>
      <c r="G5478" s="29">
        <f t="shared" si="600"/>
        <v>6</v>
      </c>
      <c r="H5478" s="29" t="str">
        <f t="shared" si="601"/>
        <v>Cumartesi</v>
      </c>
    </row>
    <row r="5479" spans="1:8" ht="10.5" customHeight="1" x14ac:dyDescent="0.25">
      <c r="A5479" s="28">
        <v>47482</v>
      </c>
      <c r="B5479" s="29">
        <f t="shared" si="595"/>
        <v>2029</v>
      </c>
      <c r="C5479" s="29">
        <f t="shared" si="596"/>
        <v>12</v>
      </c>
      <c r="D5479" s="29" t="str">
        <f t="shared" si="597"/>
        <v>Aralık</v>
      </c>
      <c r="E5479" s="29">
        <f t="shared" si="598"/>
        <v>4</v>
      </c>
      <c r="F5479" s="29">
        <f t="shared" si="599"/>
        <v>52</v>
      </c>
      <c r="G5479" s="29">
        <f t="shared" si="600"/>
        <v>7</v>
      </c>
      <c r="H5479" s="29" t="str">
        <f t="shared" si="601"/>
        <v>Pazar</v>
      </c>
    </row>
    <row r="5480" spans="1:8" ht="10.5" customHeight="1" x14ac:dyDescent="0.25">
      <c r="A5480" s="28">
        <v>47483</v>
      </c>
      <c r="B5480" s="29">
        <f t="shared" si="595"/>
        <v>2029</v>
      </c>
      <c r="C5480" s="29">
        <f t="shared" si="596"/>
        <v>12</v>
      </c>
      <c r="D5480" s="29" t="str">
        <f t="shared" si="597"/>
        <v>Aralık</v>
      </c>
      <c r="E5480" s="29">
        <f t="shared" si="598"/>
        <v>4</v>
      </c>
      <c r="F5480" s="29">
        <f t="shared" si="599"/>
        <v>53</v>
      </c>
      <c r="G5480" s="29">
        <f t="shared" si="600"/>
        <v>1</v>
      </c>
      <c r="H5480" s="29" t="str">
        <f t="shared" si="601"/>
        <v>Pazartesi</v>
      </c>
    </row>
    <row r="5481" spans="1:8" ht="10.5" customHeight="1" x14ac:dyDescent="0.25">
      <c r="A5481" s="28">
        <v>47484</v>
      </c>
      <c r="B5481" s="29">
        <f t="shared" si="595"/>
        <v>2030</v>
      </c>
      <c r="C5481" s="29">
        <f t="shared" si="596"/>
        <v>1</v>
      </c>
      <c r="D5481" s="29" t="str">
        <f t="shared" si="597"/>
        <v>Ocak</v>
      </c>
      <c r="E5481" s="29">
        <f t="shared" si="598"/>
        <v>1</v>
      </c>
      <c r="F5481" s="29">
        <f t="shared" si="599"/>
        <v>1</v>
      </c>
      <c r="G5481" s="29">
        <f t="shared" si="600"/>
        <v>2</v>
      </c>
      <c r="H5481" s="29" t="str">
        <f t="shared" si="601"/>
        <v>Salı</v>
      </c>
    </row>
    <row r="5482" spans="1:8" ht="10.5" customHeight="1" x14ac:dyDescent="0.25">
      <c r="A5482" s="28">
        <v>47485</v>
      </c>
      <c r="B5482" s="29">
        <f t="shared" si="595"/>
        <v>2030</v>
      </c>
      <c r="C5482" s="29">
        <f t="shared" si="596"/>
        <v>1</v>
      </c>
      <c r="D5482" s="29" t="str">
        <f t="shared" si="597"/>
        <v>Ocak</v>
      </c>
      <c r="E5482" s="29">
        <f t="shared" si="598"/>
        <v>1</v>
      </c>
      <c r="F5482" s="29">
        <f t="shared" si="599"/>
        <v>1</v>
      </c>
      <c r="G5482" s="29">
        <f t="shared" si="600"/>
        <v>3</v>
      </c>
      <c r="H5482" s="29" t="str">
        <f t="shared" si="601"/>
        <v>Çarşamba</v>
      </c>
    </row>
    <row r="5483" spans="1:8" ht="10.5" customHeight="1" x14ac:dyDescent="0.25">
      <c r="A5483" s="28">
        <v>47486</v>
      </c>
      <c r="B5483" s="29">
        <f t="shared" si="595"/>
        <v>2030</v>
      </c>
      <c r="C5483" s="29">
        <f t="shared" si="596"/>
        <v>1</v>
      </c>
      <c r="D5483" s="29" t="str">
        <f t="shared" si="597"/>
        <v>Ocak</v>
      </c>
      <c r="E5483" s="29">
        <f t="shared" si="598"/>
        <v>1</v>
      </c>
      <c r="F5483" s="29">
        <f t="shared" si="599"/>
        <v>1</v>
      </c>
      <c r="G5483" s="29">
        <f t="shared" si="600"/>
        <v>4</v>
      </c>
      <c r="H5483" s="29" t="str">
        <f t="shared" si="601"/>
        <v>Perşembe</v>
      </c>
    </row>
    <row r="5484" spans="1:8" ht="10.5" customHeight="1" x14ac:dyDescent="0.25">
      <c r="A5484" s="28">
        <v>47487</v>
      </c>
      <c r="B5484" s="29">
        <f t="shared" si="595"/>
        <v>2030</v>
      </c>
      <c r="C5484" s="29">
        <f t="shared" si="596"/>
        <v>1</v>
      </c>
      <c r="D5484" s="29" t="str">
        <f t="shared" si="597"/>
        <v>Ocak</v>
      </c>
      <c r="E5484" s="29">
        <f t="shared" si="598"/>
        <v>1</v>
      </c>
      <c r="F5484" s="29">
        <f t="shared" si="599"/>
        <v>1</v>
      </c>
      <c r="G5484" s="29">
        <f t="shared" si="600"/>
        <v>5</v>
      </c>
      <c r="H5484" s="29" t="str">
        <f t="shared" si="601"/>
        <v>Cuma</v>
      </c>
    </row>
    <row r="5485" spans="1:8" ht="10.5" customHeight="1" x14ac:dyDescent="0.25">
      <c r="A5485" s="28">
        <v>47488</v>
      </c>
      <c r="B5485" s="29">
        <f t="shared" si="595"/>
        <v>2030</v>
      </c>
      <c r="C5485" s="29">
        <f t="shared" si="596"/>
        <v>1</v>
      </c>
      <c r="D5485" s="29" t="str">
        <f t="shared" si="597"/>
        <v>Ocak</v>
      </c>
      <c r="E5485" s="29">
        <f t="shared" si="598"/>
        <v>1</v>
      </c>
      <c r="F5485" s="29">
        <f t="shared" si="599"/>
        <v>1</v>
      </c>
      <c r="G5485" s="29">
        <f t="shared" si="600"/>
        <v>6</v>
      </c>
      <c r="H5485" s="29" t="str">
        <f t="shared" si="601"/>
        <v>Cumartesi</v>
      </c>
    </row>
    <row r="5486" spans="1:8" ht="10.5" customHeight="1" x14ac:dyDescent="0.25">
      <c r="A5486" s="28">
        <v>47489</v>
      </c>
      <c r="B5486" s="29">
        <f t="shared" si="595"/>
        <v>2030</v>
      </c>
      <c r="C5486" s="29">
        <f t="shared" si="596"/>
        <v>1</v>
      </c>
      <c r="D5486" s="29" t="str">
        <f t="shared" si="597"/>
        <v>Ocak</v>
      </c>
      <c r="E5486" s="29">
        <f t="shared" si="598"/>
        <v>1</v>
      </c>
      <c r="F5486" s="29">
        <f t="shared" si="599"/>
        <v>1</v>
      </c>
      <c r="G5486" s="29">
        <f t="shared" si="600"/>
        <v>7</v>
      </c>
      <c r="H5486" s="29" t="str">
        <f t="shared" si="601"/>
        <v>Pazar</v>
      </c>
    </row>
    <row r="5487" spans="1:8" ht="10.5" customHeight="1" x14ac:dyDescent="0.25">
      <c r="A5487" s="28">
        <v>47490</v>
      </c>
      <c r="B5487" s="29">
        <f t="shared" si="595"/>
        <v>2030</v>
      </c>
      <c r="C5487" s="29">
        <f t="shared" si="596"/>
        <v>1</v>
      </c>
      <c r="D5487" s="29" t="str">
        <f t="shared" si="597"/>
        <v>Ocak</v>
      </c>
      <c r="E5487" s="29">
        <f t="shared" si="598"/>
        <v>1</v>
      </c>
      <c r="F5487" s="29">
        <f t="shared" si="599"/>
        <v>2</v>
      </c>
      <c r="G5487" s="29">
        <f t="shared" si="600"/>
        <v>1</v>
      </c>
      <c r="H5487" s="29" t="str">
        <f t="shared" si="601"/>
        <v>Pazartesi</v>
      </c>
    </row>
    <row r="5488" spans="1:8" ht="10.5" customHeight="1" x14ac:dyDescent="0.25">
      <c r="A5488" s="28">
        <v>47491</v>
      </c>
      <c r="B5488" s="29">
        <f t="shared" si="595"/>
        <v>2030</v>
      </c>
      <c r="C5488" s="29">
        <f t="shared" si="596"/>
        <v>1</v>
      </c>
      <c r="D5488" s="29" t="str">
        <f t="shared" si="597"/>
        <v>Ocak</v>
      </c>
      <c r="E5488" s="29">
        <f t="shared" si="598"/>
        <v>1</v>
      </c>
      <c r="F5488" s="29">
        <f t="shared" si="599"/>
        <v>2</v>
      </c>
      <c r="G5488" s="29">
        <f t="shared" si="600"/>
        <v>2</v>
      </c>
      <c r="H5488" s="29" t="str">
        <f t="shared" si="601"/>
        <v>Salı</v>
      </c>
    </row>
    <row r="5489" spans="1:8" ht="10.5" customHeight="1" x14ac:dyDescent="0.25">
      <c r="A5489" s="28">
        <v>47492</v>
      </c>
      <c r="B5489" s="29">
        <f t="shared" si="595"/>
        <v>2030</v>
      </c>
      <c r="C5489" s="29">
        <f t="shared" si="596"/>
        <v>1</v>
      </c>
      <c r="D5489" s="29" t="str">
        <f t="shared" si="597"/>
        <v>Ocak</v>
      </c>
      <c r="E5489" s="29">
        <f t="shared" si="598"/>
        <v>1</v>
      </c>
      <c r="F5489" s="29">
        <f t="shared" si="599"/>
        <v>2</v>
      </c>
      <c r="G5489" s="29">
        <f t="shared" si="600"/>
        <v>3</v>
      </c>
      <c r="H5489" s="29" t="str">
        <f t="shared" si="601"/>
        <v>Çarşamba</v>
      </c>
    </row>
    <row r="5490" spans="1:8" ht="10.5" customHeight="1" x14ac:dyDescent="0.25">
      <c r="A5490" s="28">
        <v>47493</v>
      </c>
      <c r="B5490" s="29">
        <f t="shared" si="595"/>
        <v>2030</v>
      </c>
      <c r="C5490" s="29">
        <f t="shared" si="596"/>
        <v>1</v>
      </c>
      <c r="D5490" s="29" t="str">
        <f t="shared" si="597"/>
        <v>Ocak</v>
      </c>
      <c r="E5490" s="29">
        <f t="shared" si="598"/>
        <v>1</v>
      </c>
      <c r="F5490" s="29">
        <f t="shared" si="599"/>
        <v>2</v>
      </c>
      <c r="G5490" s="29">
        <f t="shared" si="600"/>
        <v>4</v>
      </c>
      <c r="H5490" s="29" t="str">
        <f t="shared" si="601"/>
        <v>Perşembe</v>
      </c>
    </row>
    <row r="5491" spans="1:8" ht="10.5" customHeight="1" x14ac:dyDescent="0.25">
      <c r="A5491" s="28">
        <v>47494</v>
      </c>
      <c r="B5491" s="29">
        <f t="shared" si="595"/>
        <v>2030</v>
      </c>
      <c r="C5491" s="29">
        <f t="shared" si="596"/>
        <v>1</v>
      </c>
      <c r="D5491" s="29" t="str">
        <f t="shared" si="597"/>
        <v>Ocak</v>
      </c>
      <c r="E5491" s="29">
        <f t="shared" si="598"/>
        <v>1</v>
      </c>
      <c r="F5491" s="29">
        <f t="shared" si="599"/>
        <v>2</v>
      </c>
      <c r="G5491" s="29">
        <f t="shared" si="600"/>
        <v>5</v>
      </c>
      <c r="H5491" s="29" t="str">
        <f t="shared" si="601"/>
        <v>Cuma</v>
      </c>
    </row>
    <row r="5492" spans="1:8" ht="10.5" customHeight="1" x14ac:dyDescent="0.25">
      <c r="A5492" s="28">
        <v>47495</v>
      </c>
      <c r="B5492" s="29">
        <f t="shared" si="595"/>
        <v>2030</v>
      </c>
      <c r="C5492" s="29">
        <f t="shared" si="596"/>
        <v>1</v>
      </c>
      <c r="D5492" s="29" t="str">
        <f t="shared" si="597"/>
        <v>Ocak</v>
      </c>
      <c r="E5492" s="29">
        <f t="shared" si="598"/>
        <v>1</v>
      </c>
      <c r="F5492" s="29">
        <f t="shared" si="599"/>
        <v>2</v>
      </c>
      <c r="G5492" s="29">
        <f t="shared" si="600"/>
        <v>6</v>
      </c>
      <c r="H5492" s="29" t="str">
        <f t="shared" si="601"/>
        <v>Cumartesi</v>
      </c>
    </row>
    <row r="5493" spans="1:8" ht="10.5" customHeight="1" x14ac:dyDescent="0.25">
      <c r="A5493" s="28">
        <v>47496</v>
      </c>
      <c r="B5493" s="29">
        <f t="shared" si="595"/>
        <v>2030</v>
      </c>
      <c r="C5493" s="29">
        <f t="shared" si="596"/>
        <v>1</v>
      </c>
      <c r="D5493" s="29" t="str">
        <f t="shared" si="597"/>
        <v>Ocak</v>
      </c>
      <c r="E5493" s="29">
        <f t="shared" si="598"/>
        <v>1</v>
      </c>
      <c r="F5493" s="29">
        <f t="shared" si="599"/>
        <v>2</v>
      </c>
      <c r="G5493" s="29">
        <f t="shared" si="600"/>
        <v>7</v>
      </c>
      <c r="H5493" s="29" t="str">
        <f t="shared" si="601"/>
        <v>Pazar</v>
      </c>
    </row>
    <row r="5494" spans="1:8" ht="10.5" customHeight="1" x14ac:dyDescent="0.25">
      <c r="A5494" s="28">
        <v>47497</v>
      </c>
      <c r="B5494" s="29">
        <f t="shared" si="595"/>
        <v>2030</v>
      </c>
      <c r="C5494" s="29">
        <f t="shared" si="596"/>
        <v>1</v>
      </c>
      <c r="D5494" s="29" t="str">
        <f t="shared" si="597"/>
        <v>Ocak</v>
      </c>
      <c r="E5494" s="29">
        <f t="shared" si="598"/>
        <v>1</v>
      </c>
      <c r="F5494" s="29">
        <f t="shared" si="599"/>
        <v>3</v>
      </c>
      <c r="G5494" s="29">
        <f t="shared" si="600"/>
        <v>1</v>
      </c>
      <c r="H5494" s="29" t="str">
        <f t="shared" si="601"/>
        <v>Pazartesi</v>
      </c>
    </row>
    <row r="5495" spans="1:8" ht="10.5" customHeight="1" x14ac:dyDescent="0.25">
      <c r="A5495" s="28">
        <v>47498</v>
      </c>
      <c r="B5495" s="29">
        <f t="shared" si="595"/>
        <v>2030</v>
      </c>
      <c r="C5495" s="29">
        <f t="shared" si="596"/>
        <v>1</v>
      </c>
      <c r="D5495" s="29" t="str">
        <f t="shared" si="597"/>
        <v>Ocak</v>
      </c>
      <c r="E5495" s="29">
        <f t="shared" si="598"/>
        <v>1</v>
      </c>
      <c r="F5495" s="29">
        <f t="shared" si="599"/>
        <v>3</v>
      </c>
      <c r="G5495" s="29">
        <f t="shared" si="600"/>
        <v>2</v>
      </c>
      <c r="H5495" s="29" t="str">
        <f t="shared" si="601"/>
        <v>Salı</v>
      </c>
    </row>
    <row r="5496" spans="1:8" ht="10.5" customHeight="1" x14ac:dyDescent="0.25">
      <c r="A5496" s="28">
        <v>47499</v>
      </c>
      <c r="B5496" s="29">
        <f t="shared" si="595"/>
        <v>2030</v>
      </c>
      <c r="C5496" s="29">
        <f t="shared" si="596"/>
        <v>1</v>
      </c>
      <c r="D5496" s="29" t="str">
        <f t="shared" si="597"/>
        <v>Ocak</v>
      </c>
      <c r="E5496" s="29">
        <f t="shared" si="598"/>
        <v>1</v>
      </c>
      <c r="F5496" s="29">
        <f t="shared" si="599"/>
        <v>3</v>
      </c>
      <c r="G5496" s="29">
        <f t="shared" si="600"/>
        <v>3</v>
      </c>
      <c r="H5496" s="29" t="str">
        <f t="shared" si="601"/>
        <v>Çarşamba</v>
      </c>
    </row>
    <row r="5497" spans="1:8" ht="10.5" customHeight="1" x14ac:dyDescent="0.25">
      <c r="A5497" s="28">
        <v>47500</v>
      </c>
      <c r="B5497" s="29">
        <f t="shared" si="595"/>
        <v>2030</v>
      </c>
      <c r="C5497" s="29">
        <f t="shared" si="596"/>
        <v>1</v>
      </c>
      <c r="D5497" s="29" t="str">
        <f t="shared" si="597"/>
        <v>Ocak</v>
      </c>
      <c r="E5497" s="29">
        <f t="shared" si="598"/>
        <v>1</v>
      </c>
      <c r="F5497" s="29">
        <f t="shared" si="599"/>
        <v>3</v>
      </c>
      <c r="G5497" s="29">
        <f t="shared" si="600"/>
        <v>4</v>
      </c>
      <c r="H5497" s="29" t="str">
        <f t="shared" si="601"/>
        <v>Perşembe</v>
      </c>
    </row>
    <row r="5498" spans="1:8" ht="10.5" customHeight="1" x14ac:dyDescent="0.25">
      <c r="A5498" s="28">
        <v>47501</v>
      </c>
      <c r="B5498" s="29">
        <f t="shared" si="595"/>
        <v>2030</v>
      </c>
      <c r="C5498" s="29">
        <f t="shared" si="596"/>
        <v>1</v>
      </c>
      <c r="D5498" s="29" t="str">
        <f t="shared" si="597"/>
        <v>Ocak</v>
      </c>
      <c r="E5498" s="29">
        <f t="shared" si="598"/>
        <v>1</v>
      </c>
      <c r="F5498" s="29">
        <f t="shared" si="599"/>
        <v>3</v>
      </c>
      <c r="G5498" s="29">
        <f t="shared" si="600"/>
        <v>5</v>
      </c>
      <c r="H5498" s="29" t="str">
        <f t="shared" si="601"/>
        <v>Cuma</v>
      </c>
    </row>
    <row r="5499" spans="1:8" ht="10.5" customHeight="1" x14ac:dyDescent="0.25">
      <c r="A5499" s="28">
        <v>47502</v>
      </c>
      <c r="B5499" s="29">
        <f t="shared" si="595"/>
        <v>2030</v>
      </c>
      <c r="C5499" s="29">
        <f t="shared" si="596"/>
        <v>1</v>
      </c>
      <c r="D5499" s="29" t="str">
        <f t="shared" si="597"/>
        <v>Ocak</v>
      </c>
      <c r="E5499" s="29">
        <f t="shared" si="598"/>
        <v>1</v>
      </c>
      <c r="F5499" s="29">
        <f t="shared" si="599"/>
        <v>3</v>
      </c>
      <c r="G5499" s="29">
        <f t="shared" si="600"/>
        <v>6</v>
      </c>
      <c r="H5499" s="29" t="str">
        <f t="shared" si="601"/>
        <v>Cumartesi</v>
      </c>
    </row>
    <row r="5500" spans="1:8" ht="10.5" customHeight="1" x14ac:dyDescent="0.25">
      <c r="A5500" s="28">
        <v>47503</v>
      </c>
      <c r="B5500" s="29">
        <f t="shared" si="595"/>
        <v>2030</v>
      </c>
      <c r="C5500" s="29">
        <f t="shared" si="596"/>
        <v>1</v>
      </c>
      <c r="D5500" s="29" t="str">
        <f t="shared" si="597"/>
        <v>Ocak</v>
      </c>
      <c r="E5500" s="29">
        <f t="shared" si="598"/>
        <v>1</v>
      </c>
      <c r="F5500" s="29">
        <f t="shared" si="599"/>
        <v>3</v>
      </c>
      <c r="G5500" s="29">
        <f t="shared" si="600"/>
        <v>7</v>
      </c>
      <c r="H5500" s="29" t="str">
        <f t="shared" si="601"/>
        <v>Pazar</v>
      </c>
    </row>
    <row r="5501" spans="1:8" ht="10.5" customHeight="1" x14ac:dyDescent="0.25">
      <c r="A5501" s="28">
        <v>47504</v>
      </c>
      <c r="B5501" s="29">
        <f t="shared" si="595"/>
        <v>2030</v>
      </c>
      <c r="C5501" s="29">
        <f t="shared" si="596"/>
        <v>1</v>
      </c>
      <c r="D5501" s="29" t="str">
        <f t="shared" si="597"/>
        <v>Ocak</v>
      </c>
      <c r="E5501" s="29">
        <f t="shared" si="598"/>
        <v>1</v>
      </c>
      <c r="F5501" s="29">
        <f t="shared" si="599"/>
        <v>4</v>
      </c>
      <c r="G5501" s="29">
        <f t="shared" si="600"/>
        <v>1</v>
      </c>
      <c r="H5501" s="29" t="str">
        <f t="shared" si="601"/>
        <v>Pazartesi</v>
      </c>
    </row>
    <row r="5502" spans="1:8" ht="10.5" customHeight="1" x14ac:dyDescent="0.25">
      <c r="A5502" s="28">
        <v>47505</v>
      </c>
      <c r="B5502" s="29">
        <f t="shared" si="595"/>
        <v>2030</v>
      </c>
      <c r="C5502" s="29">
        <f t="shared" si="596"/>
        <v>1</v>
      </c>
      <c r="D5502" s="29" t="str">
        <f t="shared" si="597"/>
        <v>Ocak</v>
      </c>
      <c r="E5502" s="29">
        <f t="shared" si="598"/>
        <v>1</v>
      </c>
      <c r="F5502" s="29">
        <f t="shared" si="599"/>
        <v>4</v>
      </c>
      <c r="G5502" s="29">
        <f t="shared" si="600"/>
        <v>2</v>
      </c>
      <c r="H5502" s="29" t="str">
        <f t="shared" si="601"/>
        <v>Salı</v>
      </c>
    </row>
    <row r="5503" spans="1:8" ht="10.5" customHeight="1" x14ac:dyDescent="0.25">
      <c r="A5503" s="28">
        <v>47506</v>
      </c>
      <c r="B5503" s="29">
        <f t="shared" si="595"/>
        <v>2030</v>
      </c>
      <c r="C5503" s="29">
        <f t="shared" si="596"/>
        <v>1</v>
      </c>
      <c r="D5503" s="29" t="str">
        <f t="shared" si="597"/>
        <v>Ocak</v>
      </c>
      <c r="E5503" s="29">
        <f t="shared" si="598"/>
        <v>1</v>
      </c>
      <c r="F5503" s="29">
        <f t="shared" si="599"/>
        <v>4</v>
      </c>
      <c r="G5503" s="29">
        <f t="shared" si="600"/>
        <v>3</v>
      </c>
      <c r="H5503" s="29" t="str">
        <f t="shared" si="601"/>
        <v>Çarşamba</v>
      </c>
    </row>
    <row r="5504" spans="1:8" ht="10.5" customHeight="1" x14ac:dyDescent="0.25">
      <c r="A5504" s="28">
        <v>47507</v>
      </c>
      <c r="B5504" s="29">
        <f t="shared" si="595"/>
        <v>2030</v>
      </c>
      <c r="C5504" s="29">
        <f t="shared" si="596"/>
        <v>1</v>
      </c>
      <c r="D5504" s="29" t="str">
        <f t="shared" si="597"/>
        <v>Ocak</v>
      </c>
      <c r="E5504" s="29">
        <f t="shared" si="598"/>
        <v>1</v>
      </c>
      <c r="F5504" s="29">
        <f t="shared" si="599"/>
        <v>4</v>
      </c>
      <c r="G5504" s="29">
        <f t="shared" si="600"/>
        <v>4</v>
      </c>
      <c r="H5504" s="29" t="str">
        <f t="shared" si="601"/>
        <v>Perşembe</v>
      </c>
    </row>
    <row r="5505" spans="1:8" ht="10.5" customHeight="1" x14ac:dyDescent="0.25">
      <c r="A5505" s="28">
        <v>47508</v>
      </c>
      <c r="B5505" s="29">
        <f t="shared" si="595"/>
        <v>2030</v>
      </c>
      <c r="C5505" s="29">
        <f t="shared" si="596"/>
        <v>1</v>
      </c>
      <c r="D5505" s="29" t="str">
        <f t="shared" si="597"/>
        <v>Ocak</v>
      </c>
      <c r="E5505" s="29">
        <f t="shared" si="598"/>
        <v>1</v>
      </c>
      <c r="F5505" s="29">
        <f t="shared" si="599"/>
        <v>4</v>
      </c>
      <c r="G5505" s="29">
        <f t="shared" si="600"/>
        <v>5</v>
      </c>
      <c r="H5505" s="29" t="str">
        <f t="shared" si="601"/>
        <v>Cuma</v>
      </c>
    </row>
    <row r="5506" spans="1:8" ht="10.5" customHeight="1" x14ac:dyDescent="0.25">
      <c r="A5506" s="28">
        <v>47509</v>
      </c>
      <c r="B5506" s="29">
        <f t="shared" ref="B5506:B5569" si="602">IF(A5506="","",YEAR(A5506))</f>
        <v>2030</v>
      </c>
      <c r="C5506" s="29">
        <f t="shared" ref="C5506:C5569" si="603">IF(A5506="","",MONTH(A5506))</f>
        <v>1</v>
      </c>
      <c r="D5506" s="29" t="str">
        <f t="shared" ref="D5506:D5569" si="604">IF(A5506="","",CHOOSE(MONTH(A5506),"Ocak","Şubat","Mart","Nisan","Mayıs","Haziran","Temmuz","Ağustos","Eylül","Ekim","Kasım","Aralık"))</f>
        <v>Ocak</v>
      </c>
      <c r="E5506" s="29">
        <f t="shared" ref="E5506:E5569" si="605">IF(A5506="","",ROUNDUP(MONTH(A5506)/3,0))</f>
        <v>1</v>
      </c>
      <c r="F5506" s="29">
        <f t="shared" ref="F5506:F5569" si="606">IF(A5506="","",WEEKNUM(A5506,2))</f>
        <v>4</v>
      </c>
      <c r="G5506" s="29">
        <f t="shared" ref="G5506:G5569" si="607">IF(A5506="","",WEEKDAY(A5506,2))</f>
        <v>6</v>
      </c>
      <c r="H5506" s="29" t="str">
        <f t="shared" ref="H5506:H5569" si="608">IF(A5506="","",CHOOSE(WEEKDAY(A5506,2),"Pazartesi","Salı","Çarşamba","Perşembe","Cuma","Cumartesi","Pazar"))</f>
        <v>Cumartesi</v>
      </c>
    </row>
    <row r="5507" spans="1:8" ht="10.5" customHeight="1" x14ac:dyDescent="0.25">
      <c r="A5507" s="28">
        <v>47510</v>
      </c>
      <c r="B5507" s="29">
        <f t="shared" si="602"/>
        <v>2030</v>
      </c>
      <c r="C5507" s="29">
        <f t="shared" si="603"/>
        <v>1</v>
      </c>
      <c r="D5507" s="29" t="str">
        <f t="shared" si="604"/>
        <v>Ocak</v>
      </c>
      <c r="E5507" s="29">
        <f t="shared" si="605"/>
        <v>1</v>
      </c>
      <c r="F5507" s="29">
        <f t="shared" si="606"/>
        <v>4</v>
      </c>
      <c r="G5507" s="29">
        <f t="shared" si="607"/>
        <v>7</v>
      </c>
      <c r="H5507" s="29" t="str">
        <f t="shared" si="608"/>
        <v>Pazar</v>
      </c>
    </row>
    <row r="5508" spans="1:8" ht="10.5" customHeight="1" x14ac:dyDescent="0.25">
      <c r="A5508" s="28">
        <v>47511</v>
      </c>
      <c r="B5508" s="29">
        <f t="shared" si="602"/>
        <v>2030</v>
      </c>
      <c r="C5508" s="29">
        <f t="shared" si="603"/>
        <v>1</v>
      </c>
      <c r="D5508" s="29" t="str">
        <f t="shared" si="604"/>
        <v>Ocak</v>
      </c>
      <c r="E5508" s="29">
        <f t="shared" si="605"/>
        <v>1</v>
      </c>
      <c r="F5508" s="29">
        <f t="shared" si="606"/>
        <v>5</v>
      </c>
      <c r="G5508" s="29">
        <f t="shared" si="607"/>
        <v>1</v>
      </c>
      <c r="H5508" s="29" t="str">
        <f t="shared" si="608"/>
        <v>Pazartesi</v>
      </c>
    </row>
    <row r="5509" spans="1:8" ht="10.5" customHeight="1" x14ac:dyDescent="0.25">
      <c r="A5509" s="28">
        <v>47512</v>
      </c>
      <c r="B5509" s="29">
        <f t="shared" si="602"/>
        <v>2030</v>
      </c>
      <c r="C5509" s="29">
        <f t="shared" si="603"/>
        <v>1</v>
      </c>
      <c r="D5509" s="29" t="str">
        <f t="shared" si="604"/>
        <v>Ocak</v>
      </c>
      <c r="E5509" s="29">
        <f t="shared" si="605"/>
        <v>1</v>
      </c>
      <c r="F5509" s="29">
        <f t="shared" si="606"/>
        <v>5</v>
      </c>
      <c r="G5509" s="29">
        <f t="shared" si="607"/>
        <v>2</v>
      </c>
      <c r="H5509" s="29" t="str">
        <f t="shared" si="608"/>
        <v>Salı</v>
      </c>
    </row>
    <row r="5510" spans="1:8" ht="10.5" customHeight="1" x14ac:dyDescent="0.25">
      <c r="A5510" s="28">
        <v>47513</v>
      </c>
      <c r="B5510" s="29">
        <f t="shared" si="602"/>
        <v>2030</v>
      </c>
      <c r="C5510" s="29">
        <f t="shared" si="603"/>
        <v>1</v>
      </c>
      <c r="D5510" s="29" t="str">
        <f t="shared" si="604"/>
        <v>Ocak</v>
      </c>
      <c r="E5510" s="29">
        <f t="shared" si="605"/>
        <v>1</v>
      </c>
      <c r="F5510" s="29">
        <f t="shared" si="606"/>
        <v>5</v>
      </c>
      <c r="G5510" s="29">
        <f t="shared" si="607"/>
        <v>3</v>
      </c>
      <c r="H5510" s="29" t="str">
        <f t="shared" si="608"/>
        <v>Çarşamba</v>
      </c>
    </row>
    <row r="5511" spans="1:8" ht="10.5" customHeight="1" x14ac:dyDescent="0.25">
      <c r="A5511" s="28">
        <v>47514</v>
      </c>
      <c r="B5511" s="29">
        <f t="shared" si="602"/>
        <v>2030</v>
      </c>
      <c r="C5511" s="29">
        <f t="shared" si="603"/>
        <v>1</v>
      </c>
      <c r="D5511" s="29" t="str">
        <f t="shared" si="604"/>
        <v>Ocak</v>
      </c>
      <c r="E5511" s="29">
        <f t="shared" si="605"/>
        <v>1</v>
      </c>
      <c r="F5511" s="29">
        <f t="shared" si="606"/>
        <v>5</v>
      </c>
      <c r="G5511" s="29">
        <f t="shared" si="607"/>
        <v>4</v>
      </c>
      <c r="H5511" s="29" t="str">
        <f t="shared" si="608"/>
        <v>Perşembe</v>
      </c>
    </row>
    <row r="5512" spans="1:8" ht="10.5" customHeight="1" x14ac:dyDescent="0.25">
      <c r="A5512" s="28">
        <v>47515</v>
      </c>
      <c r="B5512" s="29">
        <f t="shared" si="602"/>
        <v>2030</v>
      </c>
      <c r="C5512" s="29">
        <f t="shared" si="603"/>
        <v>2</v>
      </c>
      <c r="D5512" s="29" t="str">
        <f t="shared" si="604"/>
        <v>Şubat</v>
      </c>
      <c r="E5512" s="29">
        <f t="shared" si="605"/>
        <v>1</v>
      </c>
      <c r="F5512" s="29">
        <f t="shared" si="606"/>
        <v>5</v>
      </c>
      <c r="G5512" s="29">
        <f t="shared" si="607"/>
        <v>5</v>
      </c>
      <c r="H5512" s="29" t="str">
        <f t="shared" si="608"/>
        <v>Cuma</v>
      </c>
    </row>
    <row r="5513" spans="1:8" ht="10.5" customHeight="1" x14ac:dyDescent="0.25">
      <c r="A5513" s="28">
        <v>47516</v>
      </c>
      <c r="B5513" s="29">
        <f t="shared" si="602"/>
        <v>2030</v>
      </c>
      <c r="C5513" s="29">
        <f t="shared" si="603"/>
        <v>2</v>
      </c>
      <c r="D5513" s="29" t="str">
        <f t="shared" si="604"/>
        <v>Şubat</v>
      </c>
      <c r="E5513" s="29">
        <f t="shared" si="605"/>
        <v>1</v>
      </c>
      <c r="F5513" s="29">
        <f t="shared" si="606"/>
        <v>5</v>
      </c>
      <c r="G5513" s="29">
        <f t="shared" si="607"/>
        <v>6</v>
      </c>
      <c r="H5513" s="29" t="str">
        <f t="shared" si="608"/>
        <v>Cumartesi</v>
      </c>
    </row>
    <row r="5514" spans="1:8" ht="10.5" customHeight="1" x14ac:dyDescent="0.25">
      <c r="A5514" s="28">
        <v>47517</v>
      </c>
      <c r="B5514" s="29">
        <f t="shared" si="602"/>
        <v>2030</v>
      </c>
      <c r="C5514" s="29">
        <f t="shared" si="603"/>
        <v>2</v>
      </c>
      <c r="D5514" s="29" t="str">
        <f t="shared" si="604"/>
        <v>Şubat</v>
      </c>
      <c r="E5514" s="29">
        <f t="shared" si="605"/>
        <v>1</v>
      </c>
      <c r="F5514" s="29">
        <f t="shared" si="606"/>
        <v>5</v>
      </c>
      <c r="G5514" s="29">
        <f t="shared" si="607"/>
        <v>7</v>
      </c>
      <c r="H5514" s="29" t="str">
        <f t="shared" si="608"/>
        <v>Pazar</v>
      </c>
    </row>
    <row r="5515" spans="1:8" ht="10.5" customHeight="1" x14ac:dyDescent="0.25">
      <c r="A5515" s="28">
        <v>47518</v>
      </c>
      <c r="B5515" s="29">
        <f t="shared" si="602"/>
        <v>2030</v>
      </c>
      <c r="C5515" s="29">
        <f t="shared" si="603"/>
        <v>2</v>
      </c>
      <c r="D5515" s="29" t="str">
        <f t="shared" si="604"/>
        <v>Şubat</v>
      </c>
      <c r="E5515" s="29">
        <f t="shared" si="605"/>
        <v>1</v>
      </c>
      <c r="F5515" s="29">
        <f t="shared" si="606"/>
        <v>6</v>
      </c>
      <c r="G5515" s="29">
        <f t="shared" si="607"/>
        <v>1</v>
      </c>
      <c r="H5515" s="29" t="str">
        <f t="shared" si="608"/>
        <v>Pazartesi</v>
      </c>
    </row>
    <row r="5516" spans="1:8" ht="10.5" customHeight="1" x14ac:dyDescent="0.25">
      <c r="A5516" s="28">
        <v>47519</v>
      </c>
      <c r="B5516" s="29">
        <f t="shared" si="602"/>
        <v>2030</v>
      </c>
      <c r="C5516" s="29">
        <f t="shared" si="603"/>
        <v>2</v>
      </c>
      <c r="D5516" s="29" t="str">
        <f t="shared" si="604"/>
        <v>Şubat</v>
      </c>
      <c r="E5516" s="29">
        <f t="shared" si="605"/>
        <v>1</v>
      </c>
      <c r="F5516" s="29">
        <f t="shared" si="606"/>
        <v>6</v>
      </c>
      <c r="G5516" s="29">
        <f t="shared" si="607"/>
        <v>2</v>
      </c>
      <c r="H5516" s="29" t="str">
        <f t="shared" si="608"/>
        <v>Salı</v>
      </c>
    </row>
    <row r="5517" spans="1:8" ht="10.5" customHeight="1" x14ac:dyDescent="0.25">
      <c r="A5517" s="28">
        <v>47520</v>
      </c>
      <c r="B5517" s="29">
        <f t="shared" si="602"/>
        <v>2030</v>
      </c>
      <c r="C5517" s="29">
        <f t="shared" si="603"/>
        <v>2</v>
      </c>
      <c r="D5517" s="29" t="str">
        <f t="shared" si="604"/>
        <v>Şubat</v>
      </c>
      <c r="E5517" s="29">
        <f t="shared" si="605"/>
        <v>1</v>
      </c>
      <c r="F5517" s="29">
        <f t="shared" si="606"/>
        <v>6</v>
      </c>
      <c r="G5517" s="29">
        <f t="shared" si="607"/>
        <v>3</v>
      </c>
      <c r="H5517" s="29" t="str">
        <f t="shared" si="608"/>
        <v>Çarşamba</v>
      </c>
    </row>
    <row r="5518" spans="1:8" ht="10.5" customHeight="1" x14ac:dyDescent="0.25">
      <c r="A5518" s="28">
        <v>47521</v>
      </c>
      <c r="B5518" s="29">
        <f t="shared" si="602"/>
        <v>2030</v>
      </c>
      <c r="C5518" s="29">
        <f t="shared" si="603"/>
        <v>2</v>
      </c>
      <c r="D5518" s="29" t="str">
        <f t="shared" si="604"/>
        <v>Şubat</v>
      </c>
      <c r="E5518" s="29">
        <f t="shared" si="605"/>
        <v>1</v>
      </c>
      <c r="F5518" s="29">
        <f t="shared" si="606"/>
        <v>6</v>
      </c>
      <c r="G5518" s="29">
        <f t="shared" si="607"/>
        <v>4</v>
      </c>
      <c r="H5518" s="29" t="str">
        <f t="shared" si="608"/>
        <v>Perşembe</v>
      </c>
    </row>
    <row r="5519" spans="1:8" ht="10.5" customHeight="1" x14ac:dyDescent="0.25">
      <c r="A5519" s="28">
        <v>47522</v>
      </c>
      <c r="B5519" s="29">
        <f t="shared" si="602"/>
        <v>2030</v>
      </c>
      <c r="C5519" s="29">
        <f t="shared" si="603"/>
        <v>2</v>
      </c>
      <c r="D5519" s="29" t="str">
        <f t="shared" si="604"/>
        <v>Şubat</v>
      </c>
      <c r="E5519" s="29">
        <f t="shared" si="605"/>
        <v>1</v>
      </c>
      <c r="F5519" s="29">
        <f t="shared" si="606"/>
        <v>6</v>
      </c>
      <c r="G5519" s="29">
        <f t="shared" si="607"/>
        <v>5</v>
      </c>
      <c r="H5519" s="29" t="str">
        <f t="shared" si="608"/>
        <v>Cuma</v>
      </c>
    </row>
    <row r="5520" spans="1:8" ht="10.5" customHeight="1" x14ac:dyDescent="0.25">
      <c r="A5520" s="28">
        <v>47523</v>
      </c>
      <c r="B5520" s="29">
        <f t="shared" si="602"/>
        <v>2030</v>
      </c>
      <c r="C5520" s="29">
        <f t="shared" si="603"/>
        <v>2</v>
      </c>
      <c r="D5520" s="29" t="str">
        <f t="shared" si="604"/>
        <v>Şubat</v>
      </c>
      <c r="E5520" s="29">
        <f t="shared" si="605"/>
        <v>1</v>
      </c>
      <c r="F5520" s="29">
        <f t="shared" si="606"/>
        <v>6</v>
      </c>
      <c r="G5520" s="29">
        <f t="shared" si="607"/>
        <v>6</v>
      </c>
      <c r="H5520" s="29" t="str">
        <f t="shared" si="608"/>
        <v>Cumartesi</v>
      </c>
    </row>
    <row r="5521" spans="1:8" ht="10.5" customHeight="1" x14ac:dyDescent="0.25">
      <c r="A5521" s="28">
        <v>47524</v>
      </c>
      <c r="B5521" s="29">
        <f t="shared" si="602"/>
        <v>2030</v>
      </c>
      <c r="C5521" s="29">
        <f t="shared" si="603"/>
        <v>2</v>
      </c>
      <c r="D5521" s="29" t="str">
        <f t="shared" si="604"/>
        <v>Şubat</v>
      </c>
      <c r="E5521" s="29">
        <f t="shared" si="605"/>
        <v>1</v>
      </c>
      <c r="F5521" s="29">
        <f t="shared" si="606"/>
        <v>6</v>
      </c>
      <c r="G5521" s="29">
        <f t="shared" si="607"/>
        <v>7</v>
      </c>
      <c r="H5521" s="29" t="str">
        <f t="shared" si="608"/>
        <v>Pazar</v>
      </c>
    </row>
    <row r="5522" spans="1:8" ht="10.5" customHeight="1" x14ac:dyDescent="0.25">
      <c r="A5522" s="28">
        <v>47525</v>
      </c>
      <c r="B5522" s="29">
        <f t="shared" si="602"/>
        <v>2030</v>
      </c>
      <c r="C5522" s="29">
        <f t="shared" si="603"/>
        <v>2</v>
      </c>
      <c r="D5522" s="29" t="str">
        <f t="shared" si="604"/>
        <v>Şubat</v>
      </c>
      <c r="E5522" s="29">
        <f t="shared" si="605"/>
        <v>1</v>
      </c>
      <c r="F5522" s="29">
        <f t="shared" si="606"/>
        <v>7</v>
      </c>
      <c r="G5522" s="29">
        <f t="shared" si="607"/>
        <v>1</v>
      </c>
      <c r="H5522" s="29" t="str">
        <f t="shared" si="608"/>
        <v>Pazartesi</v>
      </c>
    </row>
    <row r="5523" spans="1:8" ht="10.5" customHeight="1" x14ac:dyDescent="0.25">
      <c r="A5523" s="28">
        <v>47526</v>
      </c>
      <c r="B5523" s="29">
        <f t="shared" si="602"/>
        <v>2030</v>
      </c>
      <c r="C5523" s="29">
        <f t="shared" si="603"/>
        <v>2</v>
      </c>
      <c r="D5523" s="29" t="str">
        <f t="shared" si="604"/>
        <v>Şubat</v>
      </c>
      <c r="E5523" s="29">
        <f t="shared" si="605"/>
        <v>1</v>
      </c>
      <c r="F5523" s="29">
        <f t="shared" si="606"/>
        <v>7</v>
      </c>
      <c r="G5523" s="29">
        <f t="shared" si="607"/>
        <v>2</v>
      </c>
      <c r="H5523" s="29" t="str">
        <f t="shared" si="608"/>
        <v>Salı</v>
      </c>
    </row>
    <row r="5524" spans="1:8" ht="10.5" customHeight="1" x14ac:dyDescent="0.25">
      <c r="A5524" s="28">
        <v>47527</v>
      </c>
      <c r="B5524" s="29">
        <f t="shared" si="602"/>
        <v>2030</v>
      </c>
      <c r="C5524" s="29">
        <f t="shared" si="603"/>
        <v>2</v>
      </c>
      <c r="D5524" s="29" t="str">
        <f t="shared" si="604"/>
        <v>Şubat</v>
      </c>
      <c r="E5524" s="29">
        <f t="shared" si="605"/>
        <v>1</v>
      </c>
      <c r="F5524" s="29">
        <f t="shared" si="606"/>
        <v>7</v>
      </c>
      <c r="G5524" s="29">
        <f t="shared" si="607"/>
        <v>3</v>
      </c>
      <c r="H5524" s="29" t="str">
        <f t="shared" si="608"/>
        <v>Çarşamba</v>
      </c>
    </row>
    <row r="5525" spans="1:8" ht="10.5" customHeight="1" x14ac:dyDescent="0.25">
      <c r="A5525" s="28">
        <v>47528</v>
      </c>
      <c r="B5525" s="29">
        <f t="shared" si="602"/>
        <v>2030</v>
      </c>
      <c r="C5525" s="29">
        <f t="shared" si="603"/>
        <v>2</v>
      </c>
      <c r="D5525" s="29" t="str">
        <f t="shared" si="604"/>
        <v>Şubat</v>
      </c>
      <c r="E5525" s="29">
        <f t="shared" si="605"/>
        <v>1</v>
      </c>
      <c r="F5525" s="29">
        <f t="shared" si="606"/>
        <v>7</v>
      </c>
      <c r="G5525" s="29">
        <f t="shared" si="607"/>
        <v>4</v>
      </c>
      <c r="H5525" s="29" t="str">
        <f t="shared" si="608"/>
        <v>Perşembe</v>
      </c>
    </row>
    <row r="5526" spans="1:8" ht="10.5" customHeight="1" x14ac:dyDescent="0.25">
      <c r="A5526" s="28">
        <v>47529</v>
      </c>
      <c r="B5526" s="29">
        <f t="shared" si="602"/>
        <v>2030</v>
      </c>
      <c r="C5526" s="29">
        <f t="shared" si="603"/>
        <v>2</v>
      </c>
      <c r="D5526" s="29" t="str">
        <f t="shared" si="604"/>
        <v>Şubat</v>
      </c>
      <c r="E5526" s="29">
        <f t="shared" si="605"/>
        <v>1</v>
      </c>
      <c r="F5526" s="29">
        <f t="shared" si="606"/>
        <v>7</v>
      </c>
      <c r="G5526" s="29">
        <f t="shared" si="607"/>
        <v>5</v>
      </c>
      <c r="H5526" s="29" t="str">
        <f t="shared" si="608"/>
        <v>Cuma</v>
      </c>
    </row>
    <row r="5527" spans="1:8" ht="10.5" customHeight="1" x14ac:dyDescent="0.25">
      <c r="A5527" s="28">
        <v>47530</v>
      </c>
      <c r="B5527" s="29">
        <f t="shared" si="602"/>
        <v>2030</v>
      </c>
      <c r="C5527" s="29">
        <f t="shared" si="603"/>
        <v>2</v>
      </c>
      <c r="D5527" s="29" t="str">
        <f t="shared" si="604"/>
        <v>Şubat</v>
      </c>
      <c r="E5527" s="29">
        <f t="shared" si="605"/>
        <v>1</v>
      </c>
      <c r="F5527" s="29">
        <f t="shared" si="606"/>
        <v>7</v>
      </c>
      <c r="G5527" s="29">
        <f t="shared" si="607"/>
        <v>6</v>
      </c>
      <c r="H5527" s="29" t="str">
        <f t="shared" si="608"/>
        <v>Cumartesi</v>
      </c>
    </row>
    <row r="5528" spans="1:8" ht="10.5" customHeight="1" x14ac:dyDescent="0.25">
      <c r="A5528" s="28">
        <v>47531</v>
      </c>
      <c r="B5528" s="29">
        <f t="shared" si="602"/>
        <v>2030</v>
      </c>
      <c r="C5528" s="29">
        <f t="shared" si="603"/>
        <v>2</v>
      </c>
      <c r="D5528" s="29" t="str">
        <f t="shared" si="604"/>
        <v>Şubat</v>
      </c>
      <c r="E5528" s="29">
        <f t="shared" si="605"/>
        <v>1</v>
      </c>
      <c r="F5528" s="29">
        <f t="shared" si="606"/>
        <v>7</v>
      </c>
      <c r="G5528" s="29">
        <f t="shared" si="607"/>
        <v>7</v>
      </c>
      <c r="H5528" s="29" t="str">
        <f t="shared" si="608"/>
        <v>Pazar</v>
      </c>
    </row>
    <row r="5529" spans="1:8" ht="10.5" customHeight="1" x14ac:dyDescent="0.25">
      <c r="A5529" s="28">
        <v>47532</v>
      </c>
      <c r="B5529" s="29">
        <f t="shared" si="602"/>
        <v>2030</v>
      </c>
      <c r="C5529" s="29">
        <f t="shared" si="603"/>
        <v>2</v>
      </c>
      <c r="D5529" s="29" t="str">
        <f t="shared" si="604"/>
        <v>Şubat</v>
      </c>
      <c r="E5529" s="29">
        <f t="shared" si="605"/>
        <v>1</v>
      </c>
      <c r="F5529" s="29">
        <f t="shared" si="606"/>
        <v>8</v>
      </c>
      <c r="G5529" s="29">
        <f t="shared" si="607"/>
        <v>1</v>
      </c>
      <c r="H5529" s="29" t="str">
        <f t="shared" si="608"/>
        <v>Pazartesi</v>
      </c>
    </row>
    <row r="5530" spans="1:8" ht="10.5" customHeight="1" x14ac:dyDescent="0.25">
      <c r="A5530" s="28">
        <v>47533</v>
      </c>
      <c r="B5530" s="29">
        <f t="shared" si="602"/>
        <v>2030</v>
      </c>
      <c r="C5530" s="29">
        <f t="shared" si="603"/>
        <v>2</v>
      </c>
      <c r="D5530" s="29" t="str">
        <f t="shared" si="604"/>
        <v>Şubat</v>
      </c>
      <c r="E5530" s="29">
        <f t="shared" si="605"/>
        <v>1</v>
      </c>
      <c r="F5530" s="29">
        <f t="shared" si="606"/>
        <v>8</v>
      </c>
      <c r="G5530" s="29">
        <f t="shared" si="607"/>
        <v>2</v>
      </c>
      <c r="H5530" s="29" t="str">
        <f t="shared" si="608"/>
        <v>Salı</v>
      </c>
    </row>
    <row r="5531" spans="1:8" ht="10.5" customHeight="1" x14ac:dyDescent="0.25">
      <c r="A5531" s="28">
        <v>47534</v>
      </c>
      <c r="B5531" s="29">
        <f t="shared" si="602"/>
        <v>2030</v>
      </c>
      <c r="C5531" s="29">
        <f t="shared" si="603"/>
        <v>2</v>
      </c>
      <c r="D5531" s="29" t="str">
        <f t="shared" si="604"/>
        <v>Şubat</v>
      </c>
      <c r="E5531" s="29">
        <f t="shared" si="605"/>
        <v>1</v>
      </c>
      <c r="F5531" s="29">
        <f t="shared" si="606"/>
        <v>8</v>
      </c>
      <c r="G5531" s="29">
        <f t="shared" si="607"/>
        <v>3</v>
      </c>
      <c r="H5531" s="29" t="str">
        <f t="shared" si="608"/>
        <v>Çarşamba</v>
      </c>
    </row>
    <row r="5532" spans="1:8" ht="10.5" customHeight="1" x14ac:dyDescent="0.25">
      <c r="A5532" s="28">
        <v>47535</v>
      </c>
      <c r="B5532" s="29">
        <f t="shared" si="602"/>
        <v>2030</v>
      </c>
      <c r="C5532" s="29">
        <f t="shared" si="603"/>
        <v>2</v>
      </c>
      <c r="D5532" s="29" t="str">
        <f t="shared" si="604"/>
        <v>Şubat</v>
      </c>
      <c r="E5532" s="29">
        <f t="shared" si="605"/>
        <v>1</v>
      </c>
      <c r="F5532" s="29">
        <f t="shared" si="606"/>
        <v>8</v>
      </c>
      <c r="G5532" s="29">
        <f t="shared" si="607"/>
        <v>4</v>
      </c>
      <c r="H5532" s="29" t="str">
        <f t="shared" si="608"/>
        <v>Perşembe</v>
      </c>
    </row>
    <row r="5533" spans="1:8" ht="10.5" customHeight="1" x14ac:dyDescent="0.25">
      <c r="A5533" s="28">
        <v>47536</v>
      </c>
      <c r="B5533" s="29">
        <f t="shared" si="602"/>
        <v>2030</v>
      </c>
      <c r="C5533" s="29">
        <f t="shared" si="603"/>
        <v>2</v>
      </c>
      <c r="D5533" s="29" t="str">
        <f t="shared" si="604"/>
        <v>Şubat</v>
      </c>
      <c r="E5533" s="29">
        <f t="shared" si="605"/>
        <v>1</v>
      </c>
      <c r="F5533" s="29">
        <f t="shared" si="606"/>
        <v>8</v>
      </c>
      <c r="G5533" s="29">
        <f t="shared" si="607"/>
        <v>5</v>
      </c>
      <c r="H5533" s="29" t="str">
        <f t="shared" si="608"/>
        <v>Cuma</v>
      </c>
    </row>
    <row r="5534" spans="1:8" ht="10.5" customHeight="1" x14ac:dyDescent="0.25">
      <c r="A5534" s="28">
        <v>47537</v>
      </c>
      <c r="B5534" s="29">
        <f t="shared" si="602"/>
        <v>2030</v>
      </c>
      <c r="C5534" s="29">
        <f t="shared" si="603"/>
        <v>2</v>
      </c>
      <c r="D5534" s="29" t="str">
        <f t="shared" si="604"/>
        <v>Şubat</v>
      </c>
      <c r="E5534" s="29">
        <f t="shared" si="605"/>
        <v>1</v>
      </c>
      <c r="F5534" s="29">
        <f t="shared" si="606"/>
        <v>8</v>
      </c>
      <c r="G5534" s="29">
        <f t="shared" si="607"/>
        <v>6</v>
      </c>
      <c r="H5534" s="29" t="str">
        <f t="shared" si="608"/>
        <v>Cumartesi</v>
      </c>
    </row>
    <row r="5535" spans="1:8" ht="10.5" customHeight="1" x14ac:dyDescent="0.25">
      <c r="A5535" s="28">
        <v>47538</v>
      </c>
      <c r="B5535" s="29">
        <f t="shared" si="602"/>
        <v>2030</v>
      </c>
      <c r="C5535" s="29">
        <f t="shared" si="603"/>
        <v>2</v>
      </c>
      <c r="D5535" s="29" t="str">
        <f t="shared" si="604"/>
        <v>Şubat</v>
      </c>
      <c r="E5535" s="29">
        <f t="shared" si="605"/>
        <v>1</v>
      </c>
      <c r="F5535" s="29">
        <f t="shared" si="606"/>
        <v>8</v>
      </c>
      <c r="G5535" s="29">
        <f t="shared" si="607"/>
        <v>7</v>
      </c>
      <c r="H5535" s="29" t="str">
        <f t="shared" si="608"/>
        <v>Pazar</v>
      </c>
    </row>
    <row r="5536" spans="1:8" ht="10.5" customHeight="1" x14ac:dyDescent="0.25">
      <c r="A5536" s="28">
        <v>47539</v>
      </c>
      <c r="B5536" s="29">
        <f t="shared" si="602"/>
        <v>2030</v>
      </c>
      <c r="C5536" s="29">
        <f t="shared" si="603"/>
        <v>2</v>
      </c>
      <c r="D5536" s="29" t="str">
        <f t="shared" si="604"/>
        <v>Şubat</v>
      </c>
      <c r="E5536" s="29">
        <f t="shared" si="605"/>
        <v>1</v>
      </c>
      <c r="F5536" s="29">
        <f t="shared" si="606"/>
        <v>9</v>
      </c>
      <c r="G5536" s="29">
        <f t="shared" si="607"/>
        <v>1</v>
      </c>
      <c r="H5536" s="29" t="str">
        <f t="shared" si="608"/>
        <v>Pazartesi</v>
      </c>
    </row>
    <row r="5537" spans="1:8" ht="10.5" customHeight="1" x14ac:dyDescent="0.25">
      <c r="A5537" s="28">
        <v>47540</v>
      </c>
      <c r="B5537" s="29">
        <f t="shared" si="602"/>
        <v>2030</v>
      </c>
      <c r="C5537" s="29">
        <f t="shared" si="603"/>
        <v>2</v>
      </c>
      <c r="D5537" s="29" t="str">
        <f t="shared" si="604"/>
        <v>Şubat</v>
      </c>
      <c r="E5537" s="29">
        <f t="shared" si="605"/>
        <v>1</v>
      </c>
      <c r="F5537" s="29">
        <f t="shared" si="606"/>
        <v>9</v>
      </c>
      <c r="G5537" s="29">
        <f t="shared" si="607"/>
        <v>2</v>
      </c>
      <c r="H5537" s="29" t="str">
        <f t="shared" si="608"/>
        <v>Salı</v>
      </c>
    </row>
    <row r="5538" spans="1:8" ht="10.5" customHeight="1" x14ac:dyDescent="0.25">
      <c r="A5538" s="28">
        <v>47541</v>
      </c>
      <c r="B5538" s="29">
        <f t="shared" si="602"/>
        <v>2030</v>
      </c>
      <c r="C5538" s="29">
        <f t="shared" si="603"/>
        <v>2</v>
      </c>
      <c r="D5538" s="29" t="str">
        <f t="shared" si="604"/>
        <v>Şubat</v>
      </c>
      <c r="E5538" s="29">
        <f t="shared" si="605"/>
        <v>1</v>
      </c>
      <c r="F5538" s="29">
        <f t="shared" si="606"/>
        <v>9</v>
      </c>
      <c r="G5538" s="29">
        <f t="shared" si="607"/>
        <v>3</v>
      </c>
      <c r="H5538" s="29" t="str">
        <f t="shared" si="608"/>
        <v>Çarşamba</v>
      </c>
    </row>
    <row r="5539" spans="1:8" ht="10.5" customHeight="1" x14ac:dyDescent="0.25">
      <c r="A5539" s="28">
        <v>47542</v>
      </c>
      <c r="B5539" s="29">
        <f t="shared" si="602"/>
        <v>2030</v>
      </c>
      <c r="C5539" s="29">
        <f t="shared" si="603"/>
        <v>2</v>
      </c>
      <c r="D5539" s="29" t="str">
        <f t="shared" si="604"/>
        <v>Şubat</v>
      </c>
      <c r="E5539" s="29">
        <f t="shared" si="605"/>
        <v>1</v>
      </c>
      <c r="F5539" s="29">
        <f t="shared" si="606"/>
        <v>9</v>
      </c>
      <c r="G5539" s="29">
        <f t="shared" si="607"/>
        <v>4</v>
      </c>
      <c r="H5539" s="29" t="str">
        <f t="shared" si="608"/>
        <v>Perşembe</v>
      </c>
    </row>
    <row r="5540" spans="1:8" ht="10.5" customHeight="1" x14ac:dyDescent="0.25">
      <c r="A5540" s="28">
        <v>47543</v>
      </c>
      <c r="B5540" s="29">
        <f t="shared" si="602"/>
        <v>2030</v>
      </c>
      <c r="C5540" s="29">
        <f t="shared" si="603"/>
        <v>3</v>
      </c>
      <c r="D5540" s="29" t="str">
        <f t="shared" si="604"/>
        <v>Mart</v>
      </c>
      <c r="E5540" s="29">
        <f t="shared" si="605"/>
        <v>1</v>
      </c>
      <c r="F5540" s="29">
        <f t="shared" si="606"/>
        <v>9</v>
      </c>
      <c r="G5540" s="29">
        <f t="shared" si="607"/>
        <v>5</v>
      </c>
      <c r="H5540" s="29" t="str">
        <f t="shared" si="608"/>
        <v>Cuma</v>
      </c>
    </row>
    <row r="5541" spans="1:8" ht="10.5" customHeight="1" x14ac:dyDescent="0.25">
      <c r="A5541" s="28">
        <v>47544</v>
      </c>
      <c r="B5541" s="29">
        <f t="shared" si="602"/>
        <v>2030</v>
      </c>
      <c r="C5541" s="29">
        <f t="shared" si="603"/>
        <v>3</v>
      </c>
      <c r="D5541" s="29" t="str">
        <f t="shared" si="604"/>
        <v>Mart</v>
      </c>
      <c r="E5541" s="29">
        <f t="shared" si="605"/>
        <v>1</v>
      </c>
      <c r="F5541" s="29">
        <f t="shared" si="606"/>
        <v>9</v>
      </c>
      <c r="G5541" s="29">
        <f t="shared" si="607"/>
        <v>6</v>
      </c>
      <c r="H5541" s="29" t="str">
        <f t="shared" si="608"/>
        <v>Cumartesi</v>
      </c>
    </row>
    <row r="5542" spans="1:8" ht="10.5" customHeight="1" x14ac:dyDescent="0.25">
      <c r="A5542" s="28">
        <v>47545</v>
      </c>
      <c r="B5542" s="29">
        <f t="shared" si="602"/>
        <v>2030</v>
      </c>
      <c r="C5542" s="29">
        <f t="shared" si="603"/>
        <v>3</v>
      </c>
      <c r="D5542" s="29" t="str">
        <f t="shared" si="604"/>
        <v>Mart</v>
      </c>
      <c r="E5542" s="29">
        <f t="shared" si="605"/>
        <v>1</v>
      </c>
      <c r="F5542" s="29">
        <f t="shared" si="606"/>
        <v>9</v>
      </c>
      <c r="G5542" s="29">
        <f t="shared" si="607"/>
        <v>7</v>
      </c>
      <c r="H5542" s="29" t="str">
        <f t="shared" si="608"/>
        <v>Pazar</v>
      </c>
    </row>
    <row r="5543" spans="1:8" ht="10.5" customHeight="1" x14ac:dyDescent="0.25">
      <c r="A5543" s="28">
        <v>47546</v>
      </c>
      <c r="B5543" s="29">
        <f t="shared" si="602"/>
        <v>2030</v>
      </c>
      <c r="C5543" s="29">
        <f t="shared" si="603"/>
        <v>3</v>
      </c>
      <c r="D5543" s="29" t="str">
        <f t="shared" si="604"/>
        <v>Mart</v>
      </c>
      <c r="E5543" s="29">
        <f t="shared" si="605"/>
        <v>1</v>
      </c>
      <c r="F5543" s="29">
        <f t="shared" si="606"/>
        <v>10</v>
      </c>
      <c r="G5543" s="29">
        <f t="shared" si="607"/>
        <v>1</v>
      </c>
      <c r="H5543" s="29" t="str">
        <f t="shared" si="608"/>
        <v>Pazartesi</v>
      </c>
    </row>
    <row r="5544" spans="1:8" ht="10.5" customHeight="1" x14ac:dyDescent="0.25">
      <c r="A5544" s="28">
        <v>47547</v>
      </c>
      <c r="B5544" s="29">
        <f t="shared" si="602"/>
        <v>2030</v>
      </c>
      <c r="C5544" s="29">
        <f t="shared" si="603"/>
        <v>3</v>
      </c>
      <c r="D5544" s="29" t="str">
        <f t="shared" si="604"/>
        <v>Mart</v>
      </c>
      <c r="E5544" s="29">
        <f t="shared" si="605"/>
        <v>1</v>
      </c>
      <c r="F5544" s="29">
        <f t="shared" si="606"/>
        <v>10</v>
      </c>
      <c r="G5544" s="29">
        <f t="shared" si="607"/>
        <v>2</v>
      </c>
      <c r="H5544" s="29" t="str">
        <f t="shared" si="608"/>
        <v>Salı</v>
      </c>
    </row>
    <row r="5545" spans="1:8" ht="10.5" customHeight="1" x14ac:dyDescent="0.25">
      <c r="A5545" s="28">
        <v>47548</v>
      </c>
      <c r="B5545" s="29">
        <f t="shared" si="602"/>
        <v>2030</v>
      </c>
      <c r="C5545" s="29">
        <f t="shared" si="603"/>
        <v>3</v>
      </c>
      <c r="D5545" s="29" t="str">
        <f t="shared" si="604"/>
        <v>Mart</v>
      </c>
      <c r="E5545" s="29">
        <f t="shared" si="605"/>
        <v>1</v>
      </c>
      <c r="F5545" s="29">
        <f t="shared" si="606"/>
        <v>10</v>
      </c>
      <c r="G5545" s="29">
        <f t="shared" si="607"/>
        <v>3</v>
      </c>
      <c r="H5545" s="29" t="str">
        <f t="shared" si="608"/>
        <v>Çarşamba</v>
      </c>
    </row>
    <row r="5546" spans="1:8" ht="10.5" customHeight="1" x14ac:dyDescent="0.25">
      <c r="A5546" s="28">
        <v>47549</v>
      </c>
      <c r="B5546" s="29">
        <f t="shared" si="602"/>
        <v>2030</v>
      </c>
      <c r="C5546" s="29">
        <f t="shared" si="603"/>
        <v>3</v>
      </c>
      <c r="D5546" s="29" t="str">
        <f t="shared" si="604"/>
        <v>Mart</v>
      </c>
      <c r="E5546" s="29">
        <f t="shared" si="605"/>
        <v>1</v>
      </c>
      <c r="F5546" s="29">
        <f t="shared" si="606"/>
        <v>10</v>
      </c>
      <c r="G5546" s="29">
        <f t="shared" si="607"/>
        <v>4</v>
      </c>
      <c r="H5546" s="29" t="str">
        <f t="shared" si="608"/>
        <v>Perşembe</v>
      </c>
    </row>
    <row r="5547" spans="1:8" ht="10.5" customHeight="1" x14ac:dyDescent="0.25">
      <c r="A5547" s="28">
        <v>47550</v>
      </c>
      <c r="B5547" s="29">
        <f t="shared" si="602"/>
        <v>2030</v>
      </c>
      <c r="C5547" s="29">
        <f t="shared" si="603"/>
        <v>3</v>
      </c>
      <c r="D5547" s="29" t="str">
        <f t="shared" si="604"/>
        <v>Mart</v>
      </c>
      <c r="E5547" s="29">
        <f t="shared" si="605"/>
        <v>1</v>
      </c>
      <c r="F5547" s="29">
        <f t="shared" si="606"/>
        <v>10</v>
      </c>
      <c r="G5547" s="29">
        <f t="shared" si="607"/>
        <v>5</v>
      </c>
      <c r="H5547" s="29" t="str">
        <f t="shared" si="608"/>
        <v>Cuma</v>
      </c>
    </row>
    <row r="5548" spans="1:8" ht="10.5" customHeight="1" x14ac:dyDescent="0.25">
      <c r="A5548" s="28">
        <v>47551</v>
      </c>
      <c r="B5548" s="29">
        <f t="shared" si="602"/>
        <v>2030</v>
      </c>
      <c r="C5548" s="29">
        <f t="shared" si="603"/>
        <v>3</v>
      </c>
      <c r="D5548" s="29" t="str">
        <f t="shared" si="604"/>
        <v>Mart</v>
      </c>
      <c r="E5548" s="29">
        <f t="shared" si="605"/>
        <v>1</v>
      </c>
      <c r="F5548" s="29">
        <f t="shared" si="606"/>
        <v>10</v>
      </c>
      <c r="G5548" s="29">
        <f t="shared" si="607"/>
        <v>6</v>
      </c>
      <c r="H5548" s="29" t="str">
        <f t="shared" si="608"/>
        <v>Cumartesi</v>
      </c>
    </row>
    <row r="5549" spans="1:8" ht="10.5" customHeight="1" x14ac:dyDescent="0.25">
      <c r="A5549" s="28">
        <v>47552</v>
      </c>
      <c r="B5549" s="29">
        <f t="shared" si="602"/>
        <v>2030</v>
      </c>
      <c r="C5549" s="29">
        <f t="shared" si="603"/>
        <v>3</v>
      </c>
      <c r="D5549" s="29" t="str">
        <f t="shared" si="604"/>
        <v>Mart</v>
      </c>
      <c r="E5549" s="29">
        <f t="shared" si="605"/>
        <v>1</v>
      </c>
      <c r="F5549" s="29">
        <f t="shared" si="606"/>
        <v>10</v>
      </c>
      <c r="G5549" s="29">
        <f t="shared" si="607"/>
        <v>7</v>
      </c>
      <c r="H5549" s="29" t="str">
        <f t="shared" si="608"/>
        <v>Pazar</v>
      </c>
    </row>
    <row r="5550" spans="1:8" ht="10.5" customHeight="1" x14ac:dyDescent="0.25">
      <c r="A5550" s="28">
        <v>47553</v>
      </c>
      <c r="B5550" s="29">
        <f t="shared" si="602"/>
        <v>2030</v>
      </c>
      <c r="C5550" s="29">
        <f t="shared" si="603"/>
        <v>3</v>
      </c>
      <c r="D5550" s="29" t="str">
        <f t="shared" si="604"/>
        <v>Mart</v>
      </c>
      <c r="E5550" s="29">
        <f t="shared" si="605"/>
        <v>1</v>
      </c>
      <c r="F5550" s="29">
        <f t="shared" si="606"/>
        <v>11</v>
      </c>
      <c r="G5550" s="29">
        <f t="shared" si="607"/>
        <v>1</v>
      </c>
      <c r="H5550" s="29" t="str">
        <f t="shared" si="608"/>
        <v>Pazartesi</v>
      </c>
    </row>
    <row r="5551" spans="1:8" ht="10.5" customHeight="1" x14ac:dyDescent="0.25">
      <c r="A5551" s="28">
        <v>47554</v>
      </c>
      <c r="B5551" s="29">
        <f t="shared" si="602"/>
        <v>2030</v>
      </c>
      <c r="C5551" s="29">
        <f t="shared" si="603"/>
        <v>3</v>
      </c>
      <c r="D5551" s="29" t="str">
        <f t="shared" si="604"/>
        <v>Mart</v>
      </c>
      <c r="E5551" s="29">
        <f t="shared" si="605"/>
        <v>1</v>
      </c>
      <c r="F5551" s="29">
        <f t="shared" si="606"/>
        <v>11</v>
      </c>
      <c r="G5551" s="29">
        <f t="shared" si="607"/>
        <v>2</v>
      </c>
      <c r="H5551" s="29" t="str">
        <f t="shared" si="608"/>
        <v>Salı</v>
      </c>
    </row>
    <row r="5552" spans="1:8" ht="10.5" customHeight="1" x14ac:dyDescent="0.25">
      <c r="A5552" s="28">
        <v>47555</v>
      </c>
      <c r="B5552" s="29">
        <f t="shared" si="602"/>
        <v>2030</v>
      </c>
      <c r="C5552" s="29">
        <f t="shared" si="603"/>
        <v>3</v>
      </c>
      <c r="D5552" s="29" t="str">
        <f t="shared" si="604"/>
        <v>Mart</v>
      </c>
      <c r="E5552" s="29">
        <f t="shared" si="605"/>
        <v>1</v>
      </c>
      <c r="F5552" s="29">
        <f t="shared" si="606"/>
        <v>11</v>
      </c>
      <c r="G5552" s="29">
        <f t="shared" si="607"/>
        <v>3</v>
      </c>
      <c r="H5552" s="29" t="str">
        <f t="shared" si="608"/>
        <v>Çarşamba</v>
      </c>
    </row>
    <row r="5553" spans="1:8" ht="10.5" customHeight="1" x14ac:dyDescent="0.25">
      <c r="A5553" s="28">
        <v>47556</v>
      </c>
      <c r="B5553" s="29">
        <f t="shared" si="602"/>
        <v>2030</v>
      </c>
      <c r="C5553" s="29">
        <f t="shared" si="603"/>
        <v>3</v>
      </c>
      <c r="D5553" s="29" t="str">
        <f t="shared" si="604"/>
        <v>Mart</v>
      </c>
      <c r="E5553" s="29">
        <f t="shared" si="605"/>
        <v>1</v>
      </c>
      <c r="F5553" s="29">
        <f t="shared" si="606"/>
        <v>11</v>
      </c>
      <c r="G5553" s="29">
        <f t="shared" si="607"/>
        <v>4</v>
      </c>
      <c r="H5553" s="29" t="str">
        <f t="shared" si="608"/>
        <v>Perşembe</v>
      </c>
    </row>
    <row r="5554" spans="1:8" ht="10.5" customHeight="1" x14ac:dyDescent="0.25">
      <c r="A5554" s="28">
        <v>47557</v>
      </c>
      <c r="B5554" s="29">
        <f t="shared" si="602"/>
        <v>2030</v>
      </c>
      <c r="C5554" s="29">
        <f t="shared" si="603"/>
        <v>3</v>
      </c>
      <c r="D5554" s="29" t="str">
        <f t="shared" si="604"/>
        <v>Mart</v>
      </c>
      <c r="E5554" s="29">
        <f t="shared" si="605"/>
        <v>1</v>
      </c>
      <c r="F5554" s="29">
        <f t="shared" si="606"/>
        <v>11</v>
      </c>
      <c r="G5554" s="29">
        <f t="shared" si="607"/>
        <v>5</v>
      </c>
      <c r="H5554" s="29" t="str">
        <f t="shared" si="608"/>
        <v>Cuma</v>
      </c>
    </row>
    <row r="5555" spans="1:8" ht="10.5" customHeight="1" x14ac:dyDescent="0.25">
      <c r="A5555" s="28">
        <v>47558</v>
      </c>
      <c r="B5555" s="29">
        <f t="shared" si="602"/>
        <v>2030</v>
      </c>
      <c r="C5555" s="29">
        <f t="shared" si="603"/>
        <v>3</v>
      </c>
      <c r="D5555" s="29" t="str">
        <f t="shared" si="604"/>
        <v>Mart</v>
      </c>
      <c r="E5555" s="29">
        <f t="shared" si="605"/>
        <v>1</v>
      </c>
      <c r="F5555" s="29">
        <f t="shared" si="606"/>
        <v>11</v>
      </c>
      <c r="G5555" s="29">
        <f t="shared" si="607"/>
        <v>6</v>
      </c>
      <c r="H5555" s="29" t="str">
        <f t="shared" si="608"/>
        <v>Cumartesi</v>
      </c>
    </row>
    <row r="5556" spans="1:8" ht="10.5" customHeight="1" x14ac:dyDescent="0.25">
      <c r="A5556" s="28">
        <v>47559</v>
      </c>
      <c r="B5556" s="29">
        <f t="shared" si="602"/>
        <v>2030</v>
      </c>
      <c r="C5556" s="29">
        <f t="shared" si="603"/>
        <v>3</v>
      </c>
      <c r="D5556" s="29" t="str">
        <f t="shared" si="604"/>
        <v>Mart</v>
      </c>
      <c r="E5556" s="29">
        <f t="shared" si="605"/>
        <v>1</v>
      </c>
      <c r="F5556" s="29">
        <f t="shared" si="606"/>
        <v>11</v>
      </c>
      <c r="G5556" s="29">
        <f t="shared" si="607"/>
        <v>7</v>
      </c>
      <c r="H5556" s="29" t="str">
        <f t="shared" si="608"/>
        <v>Pazar</v>
      </c>
    </row>
    <row r="5557" spans="1:8" ht="10.5" customHeight="1" x14ac:dyDescent="0.25">
      <c r="A5557" s="28">
        <v>47560</v>
      </c>
      <c r="B5557" s="29">
        <f t="shared" si="602"/>
        <v>2030</v>
      </c>
      <c r="C5557" s="29">
        <f t="shared" si="603"/>
        <v>3</v>
      </c>
      <c r="D5557" s="29" t="str">
        <f t="shared" si="604"/>
        <v>Mart</v>
      </c>
      <c r="E5557" s="29">
        <f t="shared" si="605"/>
        <v>1</v>
      </c>
      <c r="F5557" s="29">
        <f t="shared" si="606"/>
        <v>12</v>
      </c>
      <c r="G5557" s="29">
        <f t="shared" si="607"/>
        <v>1</v>
      </c>
      <c r="H5557" s="29" t="str">
        <f t="shared" si="608"/>
        <v>Pazartesi</v>
      </c>
    </row>
    <row r="5558" spans="1:8" ht="10.5" customHeight="1" x14ac:dyDescent="0.25">
      <c r="A5558" s="28">
        <v>47561</v>
      </c>
      <c r="B5558" s="29">
        <f t="shared" si="602"/>
        <v>2030</v>
      </c>
      <c r="C5558" s="29">
        <f t="shared" si="603"/>
        <v>3</v>
      </c>
      <c r="D5558" s="29" t="str">
        <f t="shared" si="604"/>
        <v>Mart</v>
      </c>
      <c r="E5558" s="29">
        <f t="shared" si="605"/>
        <v>1</v>
      </c>
      <c r="F5558" s="29">
        <f t="shared" si="606"/>
        <v>12</v>
      </c>
      <c r="G5558" s="29">
        <f t="shared" si="607"/>
        <v>2</v>
      </c>
      <c r="H5558" s="29" t="str">
        <f t="shared" si="608"/>
        <v>Salı</v>
      </c>
    </row>
    <row r="5559" spans="1:8" ht="10.5" customHeight="1" x14ac:dyDescent="0.25">
      <c r="A5559" s="28">
        <v>47562</v>
      </c>
      <c r="B5559" s="29">
        <f t="shared" si="602"/>
        <v>2030</v>
      </c>
      <c r="C5559" s="29">
        <f t="shared" si="603"/>
        <v>3</v>
      </c>
      <c r="D5559" s="29" t="str">
        <f t="shared" si="604"/>
        <v>Mart</v>
      </c>
      <c r="E5559" s="29">
        <f t="shared" si="605"/>
        <v>1</v>
      </c>
      <c r="F5559" s="29">
        <f t="shared" si="606"/>
        <v>12</v>
      </c>
      <c r="G5559" s="29">
        <f t="shared" si="607"/>
        <v>3</v>
      </c>
      <c r="H5559" s="29" t="str">
        <f t="shared" si="608"/>
        <v>Çarşamba</v>
      </c>
    </row>
    <row r="5560" spans="1:8" ht="10.5" customHeight="1" x14ac:dyDescent="0.25">
      <c r="A5560" s="28">
        <v>47563</v>
      </c>
      <c r="B5560" s="29">
        <f t="shared" si="602"/>
        <v>2030</v>
      </c>
      <c r="C5560" s="29">
        <f t="shared" si="603"/>
        <v>3</v>
      </c>
      <c r="D5560" s="29" t="str">
        <f t="shared" si="604"/>
        <v>Mart</v>
      </c>
      <c r="E5560" s="29">
        <f t="shared" si="605"/>
        <v>1</v>
      </c>
      <c r="F5560" s="29">
        <f t="shared" si="606"/>
        <v>12</v>
      </c>
      <c r="G5560" s="29">
        <f t="shared" si="607"/>
        <v>4</v>
      </c>
      <c r="H5560" s="29" t="str">
        <f t="shared" si="608"/>
        <v>Perşembe</v>
      </c>
    </row>
    <row r="5561" spans="1:8" ht="10.5" customHeight="1" x14ac:dyDescent="0.25">
      <c r="A5561" s="28">
        <v>47564</v>
      </c>
      <c r="B5561" s="29">
        <f t="shared" si="602"/>
        <v>2030</v>
      </c>
      <c r="C5561" s="29">
        <f t="shared" si="603"/>
        <v>3</v>
      </c>
      <c r="D5561" s="29" t="str">
        <f t="shared" si="604"/>
        <v>Mart</v>
      </c>
      <c r="E5561" s="29">
        <f t="shared" si="605"/>
        <v>1</v>
      </c>
      <c r="F5561" s="29">
        <f t="shared" si="606"/>
        <v>12</v>
      </c>
      <c r="G5561" s="29">
        <f t="shared" si="607"/>
        <v>5</v>
      </c>
      <c r="H5561" s="29" t="str">
        <f t="shared" si="608"/>
        <v>Cuma</v>
      </c>
    </row>
    <row r="5562" spans="1:8" ht="10.5" customHeight="1" x14ac:dyDescent="0.25">
      <c r="A5562" s="28">
        <v>47565</v>
      </c>
      <c r="B5562" s="29">
        <f t="shared" si="602"/>
        <v>2030</v>
      </c>
      <c r="C5562" s="29">
        <f t="shared" si="603"/>
        <v>3</v>
      </c>
      <c r="D5562" s="29" t="str">
        <f t="shared" si="604"/>
        <v>Mart</v>
      </c>
      <c r="E5562" s="29">
        <f t="shared" si="605"/>
        <v>1</v>
      </c>
      <c r="F5562" s="29">
        <f t="shared" si="606"/>
        <v>12</v>
      </c>
      <c r="G5562" s="29">
        <f t="shared" si="607"/>
        <v>6</v>
      </c>
      <c r="H5562" s="29" t="str">
        <f t="shared" si="608"/>
        <v>Cumartesi</v>
      </c>
    </row>
    <row r="5563" spans="1:8" ht="10.5" customHeight="1" x14ac:dyDescent="0.25">
      <c r="A5563" s="28">
        <v>47566</v>
      </c>
      <c r="B5563" s="29">
        <f t="shared" si="602"/>
        <v>2030</v>
      </c>
      <c r="C5563" s="29">
        <f t="shared" si="603"/>
        <v>3</v>
      </c>
      <c r="D5563" s="29" t="str">
        <f t="shared" si="604"/>
        <v>Mart</v>
      </c>
      <c r="E5563" s="29">
        <f t="shared" si="605"/>
        <v>1</v>
      </c>
      <c r="F5563" s="29">
        <f t="shared" si="606"/>
        <v>12</v>
      </c>
      <c r="G5563" s="29">
        <f t="shared" si="607"/>
        <v>7</v>
      </c>
      <c r="H5563" s="29" t="str">
        <f t="shared" si="608"/>
        <v>Pazar</v>
      </c>
    </row>
    <row r="5564" spans="1:8" ht="10.5" customHeight="1" x14ac:dyDescent="0.25">
      <c r="A5564" s="28">
        <v>47567</v>
      </c>
      <c r="B5564" s="29">
        <f t="shared" si="602"/>
        <v>2030</v>
      </c>
      <c r="C5564" s="29">
        <f t="shared" si="603"/>
        <v>3</v>
      </c>
      <c r="D5564" s="29" t="str">
        <f t="shared" si="604"/>
        <v>Mart</v>
      </c>
      <c r="E5564" s="29">
        <f t="shared" si="605"/>
        <v>1</v>
      </c>
      <c r="F5564" s="29">
        <f t="shared" si="606"/>
        <v>13</v>
      </c>
      <c r="G5564" s="29">
        <f t="shared" si="607"/>
        <v>1</v>
      </c>
      <c r="H5564" s="29" t="str">
        <f t="shared" si="608"/>
        <v>Pazartesi</v>
      </c>
    </row>
    <row r="5565" spans="1:8" ht="10.5" customHeight="1" x14ac:dyDescent="0.25">
      <c r="A5565" s="28">
        <v>47568</v>
      </c>
      <c r="B5565" s="29">
        <f t="shared" si="602"/>
        <v>2030</v>
      </c>
      <c r="C5565" s="29">
        <f t="shared" si="603"/>
        <v>3</v>
      </c>
      <c r="D5565" s="29" t="str">
        <f t="shared" si="604"/>
        <v>Mart</v>
      </c>
      <c r="E5565" s="29">
        <f t="shared" si="605"/>
        <v>1</v>
      </c>
      <c r="F5565" s="29">
        <f t="shared" si="606"/>
        <v>13</v>
      </c>
      <c r="G5565" s="29">
        <f t="shared" si="607"/>
        <v>2</v>
      </c>
      <c r="H5565" s="29" t="str">
        <f t="shared" si="608"/>
        <v>Salı</v>
      </c>
    </row>
    <row r="5566" spans="1:8" ht="10.5" customHeight="1" x14ac:dyDescent="0.25">
      <c r="A5566" s="28">
        <v>47569</v>
      </c>
      <c r="B5566" s="29">
        <f t="shared" si="602"/>
        <v>2030</v>
      </c>
      <c r="C5566" s="29">
        <f t="shared" si="603"/>
        <v>3</v>
      </c>
      <c r="D5566" s="29" t="str">
        <f t="shared" si="604"/>
        <v>Mart</v>
      </c>
      <c r="E5566" s="29">
        <f t="shared" si="605"/>
        <v>1</v>
      </c>
      <c r="F5566" s="29">
        <f t="shared" si="606"/>
        <v>13</v>
      </c>
      <c r="G5566" s="29">
        <f t="shared" si="607"/>
        <v>3</v>
      </c>
      <c r="H5566" s="29" t="str">
        <f t="shared" si="608"/>
        <v>Çarşamba</v>
      </c>
    </row>
    <row r="5567" spans="1:8" ht="10.5" customHeight="1" x14ac:dyDescent="0.25">
      <c r="A5567" s="28">
        <v>47570</v>
      </c>
      <c r="B5567" s="29">
        <f t="shared" si="602"/>
        <v>2030</v>
      </c>
      <c r="C5567" s="29">
        <f t="shared" si="603"/>
        <v>3</v>
      </c>
      <c r="D5567" s="29" t="str">
        <f t="shared" si="604"/>
        <v>Mart</v>
      </c>
      <c r="E5567" s="29">
        <f t="shared" si="605"/>
        <v>1</v>
      </c>
      <c r="F5567" s="29">
        <f t="shared" si="606"/>
        <v>13</v>
      </c>
      <c r="G5567" s="29">
        <f t="shared" si="607"/>
        <v>4</v>
      </c>
      <c r="H5567" s="29" t="str">
        <f t="shared" si="608"/>
        <v>Perşembe</v>
      </c>
    </row>
    <row r="5568" spans="1:8" ht="10.5" customHeight="1" x14ac:dyDescent="0.25">
      <c r="A5568" s="28">
        <v>47571</v>
      </c>
      <c r="B5568" s="29">
        <f t="shared" si="602"/>
        <v>2030</v>
      </c>
      <c r="C5568" s="29">
        <f t="shared" si="603"/>
        <v>3</v>
      </c>
      <c r="D5568" s="29" t="str">
        <f t="shared" si="604"/>
        <v>Mart</v>
      </c>
      <c r="E5568" s="29">
        <f t="shared" si="605"/>
        <v>1</v>
      </c>
      <c r="F5568" s="29">
        <f t="shared" si="606"/>
        <v>13</v>
      </c>
      <c r="G5568" s="29">
        <f t="shared" si="607"/>
        <v>5</v>
      </c>
      <c r="H5568" s="29" t="str">
        <f t="shared" si="608"/>
        <v>Cuma</v>
      </c>
    </row>
    <row r="5569" spans="1:8" ht="10.5" customHeight="1" x14ac:dyDescent="0.25">
      <c r="A5569" s="28">
        <v>47572</v>
      </c>
      <c r="B5569" s="29">
        <f t="shared" si="602"/>
        <v>2030</v>
      </c>
      <c r="C5569" s="29">
        <f t="shared" si="603"/>
        <v>3</v>
      </c>
      <c r="D5569" s="29" t="str">
        <f t="shared" si="604"/>
        <v>Mart</v>
      </c>
      <c r="E5569" s="29">
        <f t="shared" si="605"/>
        <v>1</v>
      </c>
      <c r="F5569" s="29">
        <f t="shared" si="606"/>
        <v>13</v>
      </c>
      <c r="G5569" s="29">
        <f t="shared" si="607"/>
        <v>6</v>
      </c>
      <c r="H5569" s="29" t="str">
        <f t="shared" si="608"/>
        <v>Cumartesi</v>
      </c>
    </row>
    <row r="5570" spans="1:8" ht="10.5" customHeight="1" x14ac:dyDescent="0.25">
      <c r="A5570" s="28">
        <v>47573</v>
      </c>
      <c r="B5570" s="29">
        <f t="shared" ref="B5570:B5633" si="609">IF(A5570="","",YEAR(A5570))</f>
        <v>2030</v>
      </c>
      <c r="C5570" s="29">
        <f t="shared" ref="C5570:C5633" si="610">IF(A5570="","",MONTH(A5570))</f>
        <v>3</v>
      </c>
      <c r="D5570" s="29" t="str">
        <f t="shared" ref="D5570:D5633" si="611">IF(A5570="","",CHOOSE(MONTH(A5570),"Ocak","Şubat","Mart","Nisan","Mayıs","Haziran","Temmuz","Ağustos","Eylül","Ekim","Kasım","Aralık"))</f>
        <v>Mart</v>
      </c>
      <c r="E5570" s="29">
        <f t="shared" ref="E5570:E5633" si="612">IF(A5570="","",ROUNDUP(MONTH(A5570)/3,0))</f>
        <v>1</v>
      </c>
      <c r="F5570" s="29">
        <f t="shared" ref="F5570:F5633" si="613">IF(A5570="","",WEEKNUM(A5570,2))</f>
        <v>13</v>
      </c>
      <c r="G5570" s="29">
        <f t="shared" ref="G5570:G5633" si="614">IF(A5570="","",WEEKDAY(A5570,2))</f>
        <v>7</v>
      </c>
      <c r="H5570" s="29" t="str">
        <f t="shared" ref="H5570:H5633" si="615">IF(A5570="","",CHOOSE(WEEKDAY(A5570,2),"Pazartesi","Salı","Çarşamba","Perşembe","Cuma","Cumartesi","Pazar"))</f>
        <v>Pazar</v>
      </c>
    </row>
    <row r="5571" spans="1:8" ht="10.5" customHeight="1" x14ac:dyDescent="0.25">
      <c r="A5571" s="28">
        <v>47574</v>
      </c>
      <c r="B5571" s="29">
        <f t="shared" si="609"/>
        <v>2030</v>
      </c>
      <c r="C5571" s="29">
        <f t="shared" si="610"/>
        <v>4</v>
      </c>
      <c r="D5571" s="29" t="str">
        <f t="shared" si="611"/>
        <v>Nisan</v>
      </c>
      <c r="E5571" s="29">
        <f t="shared" si="612"/>
        <v>2</v>
      </c>
      <c r="F5571" s="29">
        <f t="shared" si="613"/>
        <v>14</v>
      </c>
      <c r="G5571" s="29">
        <f t="shared" si="614"/>
        <v>1</v>
      </c>
      <c r="H5571" s="29" t="str">
        <f t="shared" si="615"/>
        <v>Pazartesi</v>
      </c>
    </row>
    <row r="5572" spans="1:8" ht="10.5" customHeight="1" x14ac:dyDescent="0.25">
      <c r="A5572" s="28">
        <v>47575</v>
      </c>
      <c r="B5572" s="29">
        <f t="shared" si="609"/>
        <v>2030</v>
      </c>
      <c r="C5572" s="29">
        <f t="shared" si="610"/>
        <v>4</v>
      </c>
      <c r="D5572" s="29" t="str">
        <f t="shared" si="611"/>
        <v>Nisan</v>
      </c>
      <c r="E5572" s="29">
        <f t="shared" si="612"/>
        <v>2</v>
      </c>
      <c r="F5572" s="29">
        <f t="shared" si="613"/>
        <v>14</v>
      </c>
      <c r="G5572" s="29">
        <f t="shared" si="614"/>
        <v>2</v>
      </c>
      <c r="H5572" s="29" t="str">
        <f t="shared" si="615"/>
        <v>Salı</v>
      </c>
    </row>
    <row r="5573" spans="1:8" ht="10.5" customHeight="1" x14ac:dyDescent="0.25">
      <c r="A5573" s="28">
        <v>47576</v>
      </c>
      <c r="B5573" s="29">
        <f t="shared" si="609"/>
        <v>2030</v>
      </c>
      <c r="C5573" s="29">
        <f t="shared" si="610"/>
        <v>4</v>
      </c>
      <c r="D5573" s="29" t="str">
        <f t="shared" si="611"/>
        <v>Nisan</v>
      </c>
      <c r="E5573" s="29">
        <f t="shared" si="612"/>
        <v>2</v>
      </c>
      <c r="F5573" s="29">
        <f t="shared" si="613"/>
        <v>14</v>
      </c>
      <c r="G5573" s="29">
        <f t="shared" si="614"/>
        <v>3</v>
      </c>
      <c r="H5573" s="29" t="str">
        <f t="shared" si="615"/>
        <v>Çarşamba</v>
      </c>
    </row>
    <row r="5574" spans="1:8" ht="10.5" customHeight="1" x14ac:dyDescent="0.25">
      <c r="A5574" s="28">
        <v>47577</v>
      </c>
      <c r="B5574" s="29">
        <f t="shared" si="609"/>
        <v>2030</v>
      </c>
      <c r="C5574" s="29">
        <f t="shared" si="610"/>
        <v>4</v>
      </c>
      <c r="D5574" s="29" t="str">
        <f t="shared" si="611"/>
        <v>Nisan</v>
      </c>
      <c r="E5574" s="29">
        <f t="shared" si="612"/>
        <v>2</v>
      </c>
      <c r="F5574" s="29">
        <f t="shared" si="613"/>
        <v>14</v>
      </c>
      <c r="G5574" s="29">
        <f t="shared" si="614"/>
        <v>4</v>
      </c>
      <c r="H5574" s="29" t="str">
        <f t="shared" si="615"/>
        <v>Perşembe</v>
      </c>
    </row>
    <row r="5575" spans="1:8" ht="10.5" customHeight="1" x14ac:dyDescent="0.25">
      <c r="A5575" s="28">
        <v>47578</v>
      </c>
      <c r="B5575" s="29">
        <f t="shared" si="609"/>
        <v>2030</v>
      </c>
      <c r="C5575" s="29">
        <f t="shared" si="610"/>
        <v>4</v>
      </c>
      <c r="D5575" s="29" t="str">
        <f t="shared" si="611"/>
        <v>Nisan</v>
      </c>
      <c r="E5575" s="29">
        <f t="shared" si="612"/>
        <v>2</v>
      </c>
      <c r="F5575" s="29">
        <f t="shared" si="613"/>
        <v>14</v>
      </c>
      <c r="G5575" s="29">
        <f t="shared" si="614"/>
        <v>5</v>
      </c>
      <c r="H5575" s="29" t="str">
        <f t="shared" si="615"/>
        <v>Cuma</v>
      </c>
    </row>
    <row r="5576" spans="1:8" ht="10.5" customHeight="1" x14ac:dyDescent="0.25">
      <c r="A5576" s="28">
        <v>47579</v>
      </c>
      <c r="B5576" s="29">
        <f t="shared" si="609"/>
        <v>2030</v>
      </c>
      <c r="C5576" s="29">
        <f t="shared" si="610"/>
        <v>4</v>
      </c>
      <c r="D5576" s="29" t="str">
        <f t="shared" si="611"/>
        <v>Nisan</v>
      </c>
      <c r="E5576" s="29">
        <f t="shared" si="612"/>
        <v>2</v>
      </c>
      <c r="F5576" s="29">
        <f t="shared" si="613"/>
        <v>14</v>
      </c>
      <c r="G5576" s="29">
        <f t="shared" si="614"/>
        <v>6</v>
      </c>
      <c r="H5576" s="29" t="str">
        <f t="shared" si="615"/>
        <v>Cumartesi</v>
      </c>
    </row>
    <row r="5577" spans="1:8" ht="10.5" customHeight="1" x14ac:dyDescent="0.25">
      <c r="A5577" s="28">
        <v>47580</v>
      </c>
      <c r="B5577" s="29">
        <f t="shared" si="609"/>
        <v>2030</v>
      </c>
      <c r="C5577" s="29">
        <f t="shared" si="610"/>
        <v>4</v>
      </c>
      <c r="D5577" s="29" t="str">
        <f t="shared" si="611"/>
        <v>Nisan</v>
      </c>
      <c r="E5577" s="29">
        <f t="shared" si="612"/>
        <v>2</v>
      </c>
      <c r="F5577" s="29">
        <f t="shared" si="613"/>
        <v>14</v>
      </c>
      <c r="G5577" s="29">
        <f t="shared" si="614"/>
        <v>7</v>
      </c>
      <c r="H5577" s="29" t="str">
        <f t="shared" si="615"/>
        <v>Pazar</v>
      </c>
    </row>
    <row r="5578" spans="1:8" ht="10.5" customHeight="1" x14ac:dyDescent="0.25">
      <c r="A5578" s="28">
        <v>47581</v>
      </c>
      <c r="B5578" s="29">
        <f t="shared" si="609"/>
        <v>2030</v>
      </c>
      <c r="C5578" s="29">
        <f t="shared" si="610"/>
        <v>4</v>
      </c>
      <c r="D5578" s="29" t="str">
        <f t="shared" si="611"/>
        <v>Nisan</v>
      </c>
      <c r="E5578" s="29">
        <f t="shared" si="612"/>
        <v>2</v>
      </c>
      <c r="F5578" s="29">
        <f t="shared" si="613"/>
        <v>15</v>
      </c>
      <c r="G5578" s="29">
        <f t="shared" si="614"/>
        <v>1</v>
      </c>
      <c r="H5578" s="29" t="str">
        <f t="shared" si="615"/>
        <v>Pazartesi</v>
      </c>
    </row>
    <row r="5579" spans="1:8" ht="10.5" customHeight="1" x14ac:dyDescent="0.25">
      <c r="A5579" s="28">
        <v>47582</v>
      </c>
      <c r="B5579" s="29">
        <f t="shared" si="609"/>
        <v>2030</v>
      </c>
      <c r="C5579" s="29">
        <f t="shared" si="610"/>
        <v>4</v>
      </c>
      <c r="D5579" s="29" t="str">
        <f t="shared" si="611"/>
        <v>Nisan</v>
      </c>
      <c r="E5579" s="29">
        <f t="shared" si="612"/>
        <v>2</v>
      </c>
      <c r="F5579" s="29">
        <f t="shared" si="613"/>
        <v>15</v>
      </c>
      <c r="G5579" s="29">
        <f t="shared" si="614"/>
        <v>2</v>
      </c>
      <c r="H5579" s="29" t="str">
        <f t="shared" si="615"/>
        <v>Salı</v>
      </c>
    </row>
    <row r="5580" spans="1:8" ht="10.5" customHeight="1" x14ac:dyDescent="0.25">
      <c r="A5580" s="28">
        <v>47583</v>
      </c>
      <c r="B5580" s="29">
        <f t="shared" si="609"/>
        <v>2030</v>
      </c>
      <c r="C5580" s="29">
        <f t="shared" si="610"/>
        <v>4</v>
      </c>
      <c r="D5580" s="29" t="str">
        <f t="shared" si="611"/>
        <v>Nisan</v>
      </c>
      <c r="E5580" s="29">
        <f t="shared" si="612"/>
        <v>2</v>
      </c>
      <c r="F5580" s="29">
        <f t="shared" si="613"/>
        <v>15</v>
      </c>
      <c r="G5580" s="29">
        <f t="shared" si="614"/>
        <v>3</v>
      </c>
      <c r="H5580" s="29" t="str">
        <f t="shared" si="615"/>
        <v>Çarşamba</v>
      </c>
    </row>
    <row r="5581" spans="1:8" ht="10.5" customHeight="1" x14ac:dyDescent="0.25">
      <c r="A5581" s="28">
        <v>47584</v>
      </c>
      <c r="B5581" s="29">
        <f t="shared" si="609"/>
        <v>2030</v>
      </c>
      <c r="C5581" s="29">
        <f t="shared" si="610"/>
        <v>4</v>
      </c>
      <c r="D5581" s="29" t="str">
        <f t="shared" si="611"/>
        <v>Nisan</v>
      </c>
      <c r="E5581" s="29">
        <f t="shared" si="612"/>
        <v>2</v>
      </c>
      <c r="F5581" s="29">
        <f t="shared" si="613"/>
        <v>15</v>
      </c>
      <c r="G5581" s="29">
        <f t="shared" si="614"/>
        <v>4</v>
      </c>
      <c r="H5581" s="29" t="str">
        <f t="shared" si="615"/>
        <v>Perşembe</v>
      </c>
    </row>
    <row r="5582" spans="1:8" ht="10.5" customHeight="1" x14ac:dyDescent="0.25">
      <c r="A5582" s="28">
        <v>47585</v>
      </c>
      <c r="B5582" s="29">
        <f t="shared" si="609"/>
        <v>2030</v>
      </c>
      <c r="C5582" s="29">
        <f t="shared" si="610"/>
        <v>4</v>
      </c>
      <c r="D5582" s="29" t="str">
        <f t="shared" si="611"/>
        <v>Nisan</v>
      </c>
      <c r="E5582" s="29">
        <f t="shared" si="612"/>
        <v>2</v>
      </c>
      <c r="F5582" s="29">
        <f t="shared" si="613"/>
        <v>15</v>
      </c>
      <c r="G5582" s="29">
        <f t="shared" si="614"/>
        <v>5</v>
      </c>
      <c r="H5582" s="29" t="str">
        <f t="shared" si="615"/>
        <v>Cuma</v>
      </c>
    </row>
    <row r="5583" spans="1:8" ht="10.5" customHeight="1" x14ac:dyDescent="0.25">
      <c r="A5583" s="28">
        <v>47586</v>
      </c>
      <c r="B5583" s="29">
        <f t="shared" si="609"/>
        <v>2030</v>
      </c>
      <c r="C5583" s="29">
        <f t="shared" si="610"/>
        <v>4</v>
      </c>
      <c r="D5583" s="29" t="str">
        <f t="shared" si="611"/>
        <v>Nisan</v>
      </c>
      <c r="E5583" s="29">
        <f t="shared" si="612"/>
        <v>2</v>
      </c>
      <c r="F5583" s="29">
        <f t="shared" si="613"/>
        <v>15</v>
      </c>
      <c r="G5583" s="29">
        <f t="shared" si="614"/>
        <v>6</v>
      </c>
      <c r="H5583" s="29" t="str">
        <f t="shared" si="615"/>
        <v>Cumartesi</v>
      </c>
    </row>
    <row r="5584" spans="1:8" ht="10.5" customHeight="1" x14ac:dyDescent="0.25">
      <c r="A5584" s="28">
        <v>47587</v>
      </c>
      <c r="B5584" s="29">
        <f t="shared" si="609"/>
        <v>2030</v>
      </c>
      <c r="C5584" s="29">
        <f t="shared" si="610"/>
        <v>4</v>
      </c>
      <c r="D5584" s="29" t="str">
        <f t="shared" si="611"/>
        <v>Nisan</v>
      </c>
      <c r="E5584" s="29">
        <f t="shared" si="612"/>
        <v>2</v>
      </c>
      <c r="F5584" s="29">
        <f t="shared" si="613"/>
        <v>15</v>
      </c>
      <c r="G5584" s="29">
        <f t="shared" si="614"/>
        <v>7</v>
      </c>
      <c r="H5584" s="29" t="str">
        <f t="shared" si="615"/>
        <v>Pazar</v>
      </c>
    </row>
    <row r="5585" spans="1:8" ht="10.5" customHeight="1" x14ac:dyDescent="0.25">
      <c r="A5585" s="28">
        <v>47588</v>
      </c>
      <c r="B5585" s="29">
        <f t="shared" si="609"/>
        <v>2030</v>
      </c>
      <c r="C5585" s="29">
        <f t="shared" si="610"/>
        <v>4</v>
      </c>
      <c r="D5585" s="29" t="str">
        <f t="shared" si="611"/>
        <v>Nisan</v>
      </c>
      <c r="E5585" s="29">
        <f t="shared" si="612"/>
        <v>2</v>
      </c>
      <c r="F5585" s="29">
        <f t="shared" si="613"/>
        <v>16</v>
      </c>
      <c r="G5585" s="29">
        <f t="shared" si="614"/>
        <v>1</v>
      </c>
      <c r="H5585" s="29" t="str">
        <f t="shared" si="615"/>
        <v>Pazartesi</v>
      </c>
    </row>
    <row r="5586" spans="1:8" ht="10.5" customHeight="1" x14ac:dyDescent="0.25">
      <c r="A5586" s="28">
        <v>47589</v>
      </c>
      <c r="B5586" s="29">
        <f t="shared" si="609"/>
        <v>2030</v>
      </c>
      <c r="C5586" s="29">
        <f t="shared" si="610"/>
        <v>4</v>
      </c>
      <c r="D5586" s="29" t="str">
        <f t="shared" si="611"/>
        <v>Nisan</v>
      </c>
      <c r="E5586" s="29">
        <f t="shared" si="612"/>
        <v>2</v>
      </c>
      <c r="F5586" s="29">
        <f t="shared" si="613"/>
        <v>16</v>
      </c>
      <c r="G5586" s="29">
        <f t="shared" si="614"/>
        <v>2</v>
      </c>
      <c r="H5586" s="29" t="str">
        <f t="shared" si="615"/>
        <v>Salı</v>
      </c>
    </row>
    <row r="5587" spans="1:8" ht="10.5" customHeight="1" x14ac:dyDescent="0.25">
      <c r="A5587" s="28">
        <v>47590</v>
      </c>
      <c r="B5587" s="29">
        <f t="shared" si="609"/>
        <v>2030</v>
      </c>
      <c r="C5587" s="29">
        <f t="shared" si="610"/>
        <v>4</v>
      </c>
      <c r="D5587" s="29" t="str">
        <f t="shared" si="611"/>
        <v>Nisan</v>
      </c>
      <c r="E5587" s="29">
        <f t="shared" si="612"/>
        <v>2</v>
      </c>
      <c r="F5587" s="29">
        <f t="shared" si="613"/>
        <v>16</v>
      </c>
      <c r="G5587" s="29">
        <f t="shared" si="614"/>
        <v>3</v>
      </c>
      <c r="H5587" s="29" t="str">
        <f t="shared" si="615"/>
        <v>Çarşamba</v>
      </c>
    </row>
    <row r="5588" spans="1:8" ht="10.5" customHeight="1" x14ac:dyDescent="0.25">
      <c r="A5588" s="28">
        <v>47591</v>
      </c>
      <c r="B5588" s="29">
        <f t="shared" si="609"/>
        <v>2030</v>
      </c>
      <c r="C5588" s="29">
        <f t="shared" si="610"/>
        <v>4</v>
      </c>
      <c r="D5588" s="29" t="str">
        <f t="shared" si="611"/>
        <v>Nisan</v>
      </c>
      <c r="E5588" s="29">
        <f t="shared" si="612"/>
        <v>2</v>
      </c>
      <c r="F5588" s="29">
        <f t="shared" si="613"/>
        <v>16</v>
      </c>
      <c r="G5588" s="29">
        <f t="shared" si="614"/>
        <v>4</v>
      </c>
      <c r="H5588" s="29" t="str">
        <f t="shared" si="615"/>
        <v>Perşembe</v>
      </c>
    </row>
    <row r="5589" spans="1:8" ht="10.5" customHeight="1" x14ac:dyDescent="0.25">
      <c r="A5589" s="28">
        <v>47592</v>
      </c>
      <c r="B5589" s="29">
        <f t="shared" si="609"/>
        <v>2030</v>
      </c>
      <c r="C5589" s="29">
        <f t="shared" si="610"/>
        <v>4</v>
      </c>
      <c r="D5589" s="29" t="str">
        <f t="shared" si="611"/>
        <v>Nisan</v>
      </c>
      <c r="E5589" s="29">
        <f t="shared" si="612"/>
        <v>2</v>
      </c>
      <c r="F5589" s="29">
        <f t="shared" si="613"/>
        <v>16</v>
      </c>
      <c r="G5589" s="29">
        <f t="shared" si="614"/>
        <v>5</v>
      </c>
      <c r="H5589" s="29" t="str">
        <f t="shared" si="615"/>
        <v>Cuma</v>
      </c>
    </row>
    <row r="5590" spans="1:8" ht="10.5" customHeight="1" x14ac:dyDescent="0.25">
      <c r="A5590" s="28">
        <v>47593</v>
      </c>
      <c r="B5590" s="29">
        <f t="shared" si="609"/>
        <v>2030</v>
      </c>
      <c r="C5590" s="29">
        <f t="shared" si="610"/>
        <v>4</v>
      </c>
      <c r="D5590" s="29" t="str">
        <f t="shared" si="611"/>
        <v>Nisan</v>
      </c>
      <c r="E5590" s="29">
        <f t="shared" si="612"/>
        <v>2</v>
      </c>
      <c r="F5590" s="29">
        <f t="shared" si="613"/>
        <v>16</v>
      </c>
      <c r="G5590" s="29">
        <f t="shared" si="614"/>
        <v>6</v>
      </c>
      <c r="H5590" s="29" t="str">
        <f t="shared" si="615"/>
        <v>Cumartesi</v>
      </c>
    </row>
    <row r="5591" spans="1:8" ht="10.5" customHeight="1" x14ac:dyDescent="0.25">
      <c r="A5591" s="28">
        <v>47594</v>
      </c>
      <c r="B5591" s="29">
        <f t="shared" si="609"/>
        <v>2030</v>
      </c>
      <c r="C5591" s="29">
        <f t="shared" si="610"/>
        <v>4</v>
      </c>
      <c r="D5591" s="29" t="str">
        <f t="shared" si="611"/>
        <v>Nisan</v>
      </c>
      <c r="E5591" s="29">
        <f t="shared" si="612"/>
        <v>2</v>
      </c>
      <c r="F5591" s="29">
        <f t="shared" si="613"/>
        <v>16</v>
      </c>
      <c r="G5591" s="29">
        <f t="shared" si="614"/>
        <v>7</v>
      </c>
      <c r="H5591" s="29" t="str">
        <f t="shared" si="615"/>
        <v>Pazar</v>
      </c>
    </row>
    <row r="5592" spans="1:8" ht="10.5" customHeight="1" x14ac:dyDescent="0.25">
      <c r="A5592" s="28">
        <v>47595</v>
      </c>
      <c r="B5592" s="29">
        <f t="shared" si="609"/>
        <v>2030</v>
      </c>
      <c r="C5592" s="29">
        <f t="shared" si="610"/>
        <v>4</v>
      </c>
      <c r="D5592" s="29" t="str">
        <f t="shared" si="611"/>
        <v>Nisan</v>
      </c>
      <c r="E5592" s="29">
        <f t="shared" si="612"/>
        <v>2</v>
      </c>
      <c r="F5592" s="29">
        <f t="shared" si="613"/>
        <v>17</v>
      </c>
      <c r="G5592" s="29">
        <f t="shared" si="614"/>
        <v>1</v>
      </c>
      <c r="H5592" s="29" t="str">
        <f t="shared" si="615"/>
        <v>Pazartesi</v>
      </c>
    </row>
    <row r="5593" spans="1:8" ht="10.5" customHeight="1" x14ac:dyDescent="0.25">
      <c r="A5593" s="28">
        <v>47596</v>
      </c>
      <c r="B5593" s="29">
        <f t="shared" si="609"/>
        <v>2030</v>
      </c>
      <c r="C5593" s="29">
        <f t="shared" si="610"/>
        <v>4</v>
      </c>
      <c r="D5593" s="29" t="str">
        <f t="shared" si="611"/>
        <v>Nisan</v>
      </c>
      <c r="E5593" s="29">
        <f t="shared" si="612"/>
        <v>2</v>
      </c>
      <c r="F5593" s="29">
        <f t="shared" si="613"/>
        <v>17</v>
      </c>
      <c r="G5593" s="29">
        <f t="shared" si="614"/>
        <v>2</v>
      </c>
      <c r="H5593" s="29" t="str">
        <f t="shared" si="615"/>
        <v>Salı</v>
      </c>
    </row>
    <row r="5594" spans="1:8" ht="10.5" customHeight="1" x14ac:dyDescent="0.25">
      <c r="A5594" s="28">
        <v>47597</v>
      </c>
      <c r="B5594" s="29">
        <f t="shared" si="609"/>
        <v>2030</v>
      </c>
      <c r="C5594" s="29">
        <f t="shared" si="610"/>
        <v>4</v>
      </c>
      <c r="D5594" s="29" t="str">
        <f t="shared" si="611"/>
        <v>Nisan</v>
      </c>
      <c r="E5594" s="29">
        <f t="shared" si="612"/>
        <v>2</v>
      </c>
      <c r="F5594" s="29">
        <f t="shared" si="613"/>
        <v>17</v>
      </c>
      <c r="G5594" s="29">
        <f t="shared" si="614"/>
        <v>3</v>
      </c>
      <c r="H5594" s="29" t="str">
        <f t="shared" si="615"/>
        <v>Çarşamba</v>
      </c>
    </row>
    <row r="5595" spans="1:8" ht="10.5" customHeight="1" x14ac:dyDescent="0.25">
      <c r="A5595" s="28">
        <v>47598</v>
      </c>
      <c r="B5595" s="29">
        <f t="shared" si="609"/>
        <v>2030</v>
      </c>
      <c r="C5595" s="29">
        <f t="shared" si="610"/>
        <v>4</v>
      </c>
      <c r="D5595" s="29" t="str">
        <f t="shared" si="611"/>
        <v>Nisan</v>
      </c>
      <c r="E5595" s="29">
        <f t="shared" si="612"/>
        <v>2</v>
      </c>
      <c r="F5595" s="29">
        <f t="shared" si="613"/>
        <v>17</v>
      </c>
      <c r="G5595" s="29">
        <f t="shared" si="614"/>
        <v>4</v>
      </c>
      <c r="H5595" s="29" t="str">
        <f t="shared" si="615"/>
        <v>Perşembe</v>
      </c>
    </row>
    <row r="5596" spans="1:8" ht="10.5" customHeight="1" x14ac:dyDescent="0.25">
      <c r="A5596" s="28">
        <v>47599</v>
      </c>
      <c r="B5596" s="29">
        <f t="shared" si="609"/>
        <v>2030</v>
      </c>
      <c r="C5596" s="29">
        <f t="shared" si="610"/>
        <v>4</v>
      </c>
      <c r="D5596" s="29" t="str">
        <f t="shared" si="611"/>
        <v>Nisan</v>
      </c>
      <c r="E5596" s="29">
        <f t="shared" si="612"/>
        <v>2</v>
      </c>
      <c r="F5596" s="29">
        <f t="shared" si="613"/>
        <v>17</v>
      </c>
      <c r="G5596" s="29">
        <f t="shared" si="614"/>
        <v>5</v>
      </c>
      <c r="H5596" s="29" t="str">
        <f t="shared" si="615"/>
        <v>Cuma</v>
      </c>
    </row>
    <row r="5597" spans="1:8" ht="10.5" customHeight="1" x14ac:dyDescent="0.25">
      <c r="A5597" s="28">
        <v>47600</v>
      </c>
      <c r="B5597" s="29">
        <f t="shared" si="609"/>
        <v>2030</v>
      </c>
      <c r="C5597" s="29">
        <f t="shared" si="610"/>
        <v>4</v>
      </c>
      <c r="D5597" s="29" t="str">
        <f t="shared" si="611"/>
        <v>Nisan</v>
      </c>
      <c r="E5597" s="29">
        <f t="shared" si="612"/>
        <v>2</v>
      </c>
      <c r="F5597" s="29">
        <f t="shared" si="613"/>
        <v>17</v>
      </c>
      <c r="G5597" s="29">
        <f t="shared" si="614"/>
        <v>6</v>
      </c>
      <c r="H5597" s="29" t="str">
        <f t="shared" si="615"/>
        <v>Cumartesi</v>
      </c>
    </row>
    <row r="5598" spans="1:8" ht="10.5" customHeight="1" x14ac:dyDescent="0.25">
      <c r="A5598" s="28">
        <v>47601</v>
      </c>
      <c r="B5598" s="29">
        <f t="shared" si="609"/>
        <v>2030</v>
      </c>
      <c r="C5598" s="29">
        <f t="shared" si="610"/>
        <v>4</v>
      </c>
      <c r="D5598" s="29" t="str">
        <f t="shared" si="611"/>
        <v>Nisan</v>
      </c>
      <c r="E5598" s="29">
        <f t="shared" si="612"/>
        <v>2</v>
      </c>
      <c r="F5598" s="29">
        <f t="shared" si="613"/>
        <v>17</v>
      </c>
      <c r="G5598" s="29">
        <f t="shared" si="614"/>
        <v>7</v>
      </c>
      <c r="H5598" s="29" t="str">
        <f t="shared" si="615"/>
        <v>Pazar</v>
      </c>
    </row>
    <row r="5599" spans="1:8" ht="10.5" customHeight="1" x14ac:dyDescent="0.25">
      <c r="A5599" s="28">
        <v>47602</v>
      </c>
      <c r="B5599" s="29">
        <f t="shared" si="609"/>
        <v>2030</v>
      </c>
      <c r="C5599" s="29">
        <f t="shared" si="610"/>
        <v>4</v>
      </c>
      <c r="D5599" s="29" t="str">
        <f t="shared" si="611"/>
        <v>Nisan</v>
      </c>
      <c r="E5599" s="29">
        <f t="shared" si="612"/>
        <v>2</v>
      </c>
      <c r="F5599" s="29">
        <f t="shared" si="613"/>
        <v>18</v>
      </c>
      <c r="G5599" s="29">
        <f t="shared" si="614"/>
        <v>1</v>
      </c>
      <c r="H5599" s="29" t="str">
        <f t="shared" si="615"/>
        <v>Pazartesi</v>
      </c>
    </row>
    <row r="5600" spans="1:8" ht="10.5" customHeight="1" x14ac:dyDescent="0.25">
      <c r="A5600" s="28">
        <v>47603</v>
      </c>
      <c r="B5600" s="29">
        <f t="shared" si="609"/>
        <v>2030</v>
      </c>
      <c r="C5600" s="29">
        <f t="shared" si="610"/>
        <v>4</v>
      </c>
      <c r="D5600" s="29" t="str">
        <f t="shared" si="611"/>
        <v>Nisan</v>
      </c>
      <c r="E5600" s="29">
        <f t="shared" si="612"/>
        <v>2</v>
      </c>
      <c r="F5600" s="29">
        <f t="shared" si="613"/>
        <v>18</v>
      </c>
      <c r="G5600" s="29">
        <f t="shared" si="614"/>
        <v>2</v>
      </c>
      <c r="H5600" s="29" t="str">
        <f t="shared" si="615"/>
        <v>Salı</v>
      </c>
    </row>
    <row r="5601" spans="1:8" ht="10.5" customHeight="1" x14ac:dyDescent="0.25">
      <c r="A5601" s="28">
        <v>47604</v>
      </c>
      <c r="B5601" s="29">
        <f t="shared" si="609"/>
        <v>2030</v>
      </c>
      <c r="C5601" s="29">
        <f t="shared" si="610"/>
        <v>5</v>
      </c>
      <c r="D5601" s="29" t="str">
        <f t="shared" si="611"/>
        <v>Mayıs</v>
      </c>
      <c r="E5601" s="29">
        <f t="shared" si="612"/>
        <v>2</v>
      </c>
      <c r="F5601" s="29">
        <f t="shared" si="613"/>
        <v>18</v>
      </c>
      <c r="G5601" s="29">
        <f t="shared" si="614"/>
        <v>3</v>
      </c>
      <c r="H5601" s="29" t="str">
        <f t="shared" si="615"/>
        <v>Çarşamba</v>
      </c>
    </row>
    <row r="5602" spans="1:8" ht="10.5" customHeight="1" x14ac:dyDescent="0.25">
      <c r="A5602" s="28">
        <v>47605</v>
      </c>
      <c r="B5602" s="29">
        <f t="shared" si="609"/>
        <v>2030</v>
      </c>
      <c r="C5602" s="29">
        <f t="shared" si="610"/>
        <v>5</v>
      </c>
      <c r="D5602" s="29" t="str">
        <f t="shared" si="611"/>
        <v>Mayıs</v>
      </c>
      <c r="E5602" s="29">
        <f t="shared" si="612"/>
        <v>2</v>
      </c>
      <c r="F5602" s="29">
        <f t="shared" si="613"/>
        <v>18</v>
      </c>
      <c r="G5602" s="29">
        <f t="shared" si="614"/>
        <v>4</v>
      </c>
      <c r="H5602" s="29" t="str">
        <f t="shared" si="615"/>
        <v>Perşembe</v>
      </c>
    </row>
    <row r="5603" spans="1:8" ht="10.5" customHeight="1" x14ac:dyDescent="0.25">
      <c r="A5603" s="28">
        <v>47606</v>
      </c>
      <c r="B5603" s="29">
        <f t="shared" si="609"/>
        <v>2030</v>
      </c>
      <c r="C5603" s="29">
        <f t="shared" si="610"/>
        <v>5</v>
      </c>
      <c r="D5603" s="29" t="str">
        <f t="shared" si="611"/>
        <v>Mayıs</v>
      </c>
      <c r="E5603" s="29">
        <f t="shared" si="612"/>
        <v>2</v>
      </c>
      <c r="F5603" s="29">
        <f t="shared" si="613"/>
        <v>18</v>
      </c>
      <c r="G5603" s="29">
        <f t="shared" si="614"/>
        <v>5</v>
      </c>
      <c r="H5603" s="29" t="str">
        <f t="shared" si="615"/>
        <v>Cuma</v>
      </c>
    </row>
    <row r="5604" spans="1:8" ht="10.5" customHeight="1" x14ac:dyDescent="0.25">
      <c r="A5604" s="28">
        <v>47607</v>
      </c>
      <c r="B5604" s="29">
        <f t="shared" si="609"/>
        <v>2030</v>
      </c>
      <c r="C5604" s="29">
        <f t="shared" si="610"/>
        <v>5</v>
      </c>
      <c r="D5604" s="29" t="str">
        <f t="shared" si="611"/>
        <v>Mayıs</v>
      </c>
      <c r="E5604" s="29">
        <f t="shared" si="612"/>
        <v>2</v>
      </c>
      <c r="F5604" s="29">
        <f t="shared" si="613"/>
        <v>18</v>
      </c>
      <c r="G5604" s="29">
        <f t="shared" si="614"/>
        <v>6</v>
      </c>
      <c r="H5604" s="29" t="str">
        <f t="shared" si="615"/>
        <v>Cumartesi</v>
      </c>
    </row>
    <row r="5605" spans="1:8" ht="10.5" customHeight="1" x14ac:dyDescent="0.25">
      <c r="A5605" s="28">
        <v>47608</v>
      </c>
      <c r="B5605" s="29">
        <f t="shared" si="609"/>
        <v>2030</v>
      </c>
      <c r="C5605" s="29">
        <f t="shared" si="610"/>
        <v>5</v>
      </c>
      <c r="D5605" s="29" t="str">
        <f t="shared" si="611"/>
        <v>Mayıs</v>
      </c>
      <c r="E5605" s="29">
        <f t="shared" si="612"/>
        <v>2</v>
      </c>
      <c r="F5605" s="29">
        <f t="shared" si="613"/>
        <v>18</v>
      </c>
      <c r="G5605" s="29">
        <f t="shared" si="614"/>
        <v>7</v>
      </c>
      <c r="H5605" s="29" t="str">
        <f t="shared" si="615"/>
        <v>Pazar</v>
      </c>
    </row>
    <row r="5606" spans="1:8" ht="10.5" customHeight="1" x14ac:dyDescent="0.25">
      <c r="A5606" s="28">
        <v>47609</v>
      </c>
      <c r="B5606" s="29">
        <f t="shared" si="609"/>
        <v>2030</v>
      </c>
      <c r="C5606" s="29">
        <f t="shared" si="610"/>
        <v>5</v>
      </c>
      <c r="D5606" s="29" t="str">
        <f t="shared" si="611"/>
        <v>Mayıs</v>
      </c>
      <c r="E5606" s="29">
        <f t="shared" si="612"/>
        <v>2</v>
      </c>
      <c r="F5606" s="29">
        <f t="shared" si="613"/>
        <v>19</v>
      </c>
      <c r="G5606" s="29">
        <f t="shared" si="614"/>
        <v>1</v>
      </c>
      <c r="H5606" s="29" t="str">
        <f t="shared" si="615"/>
        <v>Pazartesi</v>
      </c>
    </row>
    <row r="5607" spans="1:8" ht="10.5" customHeight="1" x14ac:dyDescent="0.25">
      <c r="A5607" s="28">
        <v>47610</v>
      </c>
      <c r="B5607" s="29">
        <f t="shared" si="609"/>
        <v>2030</v>
      </c>
      <c r="C5607" s="29">
        <f t="shared" si="610"/>
        <v>5</v>
      </c>
      <c r="D5607" s="29" t="str">
        <f t="shared" si="611"/>
        <v>Mayıs</v>
      </c>
      <c r="E5607" s="29">
        <f t="shared" si="612"/>
        <v>2</v>
      </c>
      <c r="F5607" s="29">
        <f t="shared" si="613"/>
        <v>19</v>
      </c>
      <c r="G5607" s="29">
        <f t="shared" si="614"/>
        <v>2</v>
      </c>
      <c r="H5607" s="29" t="str">
        <f t="shared" si="615"/>
        <v>Salı</v>
      </c>
    </row>
    <row r="5608" spans="1:8" ht="10.5" customHeight="1" x14ac:dyDescent="0.25">
      <c r="A5608" s="28">
        <v>47611</v>
      </c>
      <c r="B5608" s="29">
        <f t="shared" si="609"/>
        <v>2030</v>
      </c>
      <c r="C5608" s="29">
        <f t="shared" si="610"/>
        <v>5</v>
      </c>
      <c r="D5608" s="29" t="str">
        <f t="shared" si="611"/>
        <v>Mayıs</v>
      </c>
      <c r="E5608" s="29">
        <f t="shared" si="612"/>
        <v>2</v>
      </c>
      <c r="F5608" s="29">
        <f t="shared" si="613"/>
        <v>19</v>
      </c>
      <c r="G5608" s="29">
        <f t="shared" si="614"/>
        <v>3</v>
      </c>
      <c r="H5608" s="29" t="str">
        <f t="shared" si="615"/>
        <v>Çarşamba</v>
      </c>
    </row>
    <row r="5609" spans="1:8" ht="10.5" customHeight="1" x14ac:dyDescent="0.25">
      <c r="A5609" s="28">
        <v>47612</v>
      </c>
      <c r="B5609" s="29">
        <f t="shared" si="609"/>
        <v>2030</v>
      </c>
      <c r="C5609" s="29">
        <f t="shared" si="610"/>
        <v>5</v>
      </c>
      <c r="D5609" s="29" t="str">
        <f t="shared" si="611"/>
        <v>Mayıs</v>
      </c>
      <c r="E5609" s="29">
        <f t="shared" si="612"/>
        <v>2</v>
      </c>
      <c r="F5609" s="29">
        <f t="shared" si="613"/>
        <v>19</v>
      </c>
      <c r="G5609" s="29">
        <f t="shared" si="614"/>
        <v>4</v>
      </c>
      <c r="H5609" s="29" t="str">
        <f t="shared" si="615"/>
        <v>Perşembe</v>
      </c>
    </row>
    <row r="5610" spans="1:8" ht="10.5" customHeight="1" x14ac:dyDescent="0.25">
      <c r="A5610" s="28">
        <v>47613</v>
      </c>
      <c r="B5610" s="29">
        <f t="shared" si="609"/>
        <v>2030</v>
      </c>
      <c r="C5610" s="29">
        <f t="shared" si="610"/>
        <v>5</v>
      </c>
      <c r="D5610" s="29" t="str">
        <f t="shared" si="611"/>
        <v>Mayıs</v>
      </c>
      <c r="E5610" s="29">
        <f t="shared" si="612"/>
        <v>2</v>
      </c>
      <c r="F5610" s="29">
        <f t="shared" si="613"/>
        <v>19</v>
      </c>
      <c r="G5610" s="29">
        <f t="shared" si="614"/>
        <v>5</v>
      </c>
      <c r="H5610" s="29" t="str">
        <f t="shared" si="615"/>
        <v>Cuma</v>
      </c>
    </row>
    <row r="5611" spans="1:8" ht="10.5" customHeight="1" x14ac:dyDescent="0.25">
      <c r="A5611" s="28">
        <v>47614</v>
      </c>
      <c r="B5611" s="29">
        <f t="shared" si="609"/>
        <v>2030</v>
      </c>
      <c r="C5611" s="29">
        <f t="shared" si="610"/>
        <v>5</v>
      </c>
      <c r="D5611" s="29" t="str">
        <f t="shared" si="611"/>
        <v>Mayıs</v>
      </c>
      <c r="E5611" s="29">
        <f t="shared" si="612"/>
        <v>2</v>
      </c>
      <c r="F5611" s="29">
        <f t="shared" si="613"/>
        <v>19</v>
      </c>
      <c r="G5611" s="29">
        <f t="shared" si="614"/>
        <v>6</v>
      </c>
      <c r="H5611" s="29" t="str">
        <f t="shared" si="615"/>
        <v>Cumartesi</v>
      </c>
    </row>
    <row r="5612" spans="1:8" ht="10.5" customHeight="1" x14ac:dyDescent="0.25">
      <c r="A5612" s="28">
        <v>47615</v>
      </c>
      <c r="B5612" s="29">
        <f t="shared" si="609"/>
        <v>2030</v>
      </c>
      <c r="C5612" s="29">
        <f t="shared" si="610"/>
        <v>5</v>
      </c>
      <c r="D5612" s="29" t="str">
        <f t="shared" si="611"/>
        <v>Mayıs</v>
      </c>
      <c r="E5612" s="29">
        <f t="shared" si="612"/>
        <v>2</v>
      </c>
      <c r="F5612" s="29">
        <f t="shared" si="613"/>
        <v>19</v>
      </c>
      <c r="G5612" s="29">
        <f t="shared" si="614"/>
        <v>7</v>
      </c>
      <c r="H5612" s="29" t="str">
        <f t="shared" si="615"/>
        <v>Pazar</v>
      </c>
    </row>
    <row r="5613" spans="1:8" ht="10.5" customHeight="1" x14ac:dyDescent="0.25">
      <c r="A5613" s="28">
        <v>47616</v>
      </c>
      <c r="B5613" s="29">
        <f t="shared" si="609"/>
        <v>2030</v>
      </c>
      <c r="C5613" s="29">
        <f t="shared" si="610"/>
        <v>5</v>
      </c>
      <c r="D5613" s="29" t="str">
        <f t="shared" si="611"/>
        <v>Mayıs</v>
      </c>
      <c r="E5613" s="29">
        <f t="shared" si="612"/>
        <v>2</v>
      </c>
      <c r="F5613" s="29">
        <f t="shared" si="613"/>
        <v>20</v>
      </c>
      <c r="G5613" s="29">
        <f t="shared" si="614"/>
        <v>1</v>
      </c>
      <c r="H5613" s="29" t="str">
        <f t="shared" si="615"/>
        <v>Pazartesi</v>
      </c>
    </row>
    <row r="5614" spans="1:8" ht="10.5" customHeight="1" x14ac:dyDescent="0.25">
      <c r="A5614" s="28">
        <v>47617</v>
      </c>
      <c r="B5614" s="29">
        <f t="shared" si="609"/>
        <v>2030</v>
      </c>
      <c r="C5614" s="29">
        <f t="shared" si="610"/>
        <v>5</v>
      </c>
      <c r="D5614" s="29" t="str">
        <f t="shared" si="611"/>
        <v>Mayıs</v>
      </c>
      <c r="E5614" s="29">
        <f t="shared" si="612"/>
        <v>2</v>
      </c>
      <c r="F5614" s="29">
        <f t="shared" si="613"/>
        <v>20</v>
      </c>
      <c r="G5614" s="29">
        <f t="shared" si="614"/>
        <v>2</v>
      </c>
      <c r="H5614" s="29" t="str">
        <f t="shared" si="615"/>
        <v>Salı</v>
      </c>
    </row>
    <row r="5615" spans="1:8" ht="10.5" customHeight="1" x14ac:dyDescent="0.25">
      <c r="A5615" s="28">
        <v>47618</v>
      </c>
      <c r="B5615" s="29">
        <f t="shared" si="609"/>
        <v>2030</v>
      </c>
      <c r="C5615" s="29">
        <f t="shared" si="610"/>
        <v>5</v>
      </c>
      <c r="D5615" s="29" t="str">
        <f t="shared" si="611"/>
        <v>Mayıs</v>
      </c>
      <c r="E5615" s="29">
        <f t="shared" si="612"/>
        <v>2</v>
      </c>
      <c r="F5615" s="29">
        <f t="shared" si="613"/>
        <v>20</v>
      </c>
      <c r="G5615" s="29">
        <f t="shared" si="614"/>
        <v>3</v>
      </c>
      <c r="H5615" s="29" t="str">
        <f t="shared" si="615"/>
        <v>Çarşamba</v>
      </c>
    </row>
    <row r="5616" spans="1:8" ht="10.5" customHeight="1" x14ac:dyDescent="0.25">
      <c r="A5616" s="28">
        <v>47619</v>
      </c>
      <c r="B5616" s="29">
        <f t="shared" si="609"/>
        <v>2030</v>
      </c>
      <c r="C5616" s="29">
        <f t="shared" si="610"/>
        <v>5</v>
      </c>
      <c r="D5616" s="29" t="str">
        <f t="shared" si="611"/>
        <v>Mayıs</v>
      </c>
      <c r="E5616" s="29">
        <f t="shared" si="612"/>
        <v>2</v>
      </c>
      <c r="F5616" s="29">
        <f t="shared" si="613"/>
        <v>20</v>
      </c>
      <c r="G5616" s="29">
        <f t="shared" si="614"/>
        <v>4</v>
      </c>
      <c r="H5616" s="29" t="str">
        <f t="shared" si="615"/>
        <v>Perşembe</v>
      </c>
    </row>
    <row r="5617" spans="1:8" ht="10.5" customHeight="1" x14ac:dyDescent="0.25">
      <c r="A5617" s="28">
        <v>47620</v>
      </c>
      <c r="B5617" s="29">
        <f t="shared" si="609"/>
        <v>2030</v>
      </c>
      <c r="C5617" s="29">
        <f t="shared" si="610"/>
        <v>5</v>
      </c>
      <c r="D5617" s="29" t="str">
        <f t="shared" si="611"/>
        <v>Mayıs</v>
      </c>
      <c r="E5617" s="29">
        <f t="shared" si="612"/>
        <v>2</v>
      </c>
      <c r="F5617" s="29">
        <f t="shared" si="613"/>
        <v>20</v>
      </c>
      <c r="G5617" s="29">
        <f t="shared" si="614"/>
        <v>5</v>
      </c>
      <c r="H5617" s="29" t="str">
        <f t="shared" si="615"/>
        <v>Cuma</v>
      </c>
    </row>
    <row r="5618" spans="1:8" ht="10.5" customHeight="1" x14ac:dyDescent="0.25">
      <c r="A5618" s="28">
        <v>47621</v>
      </c>
      <c r="B5618" s="29">
        <f t="shared" si="609"/>
        <v>2030</v>
      </c>
      <c r="C5618" s="29">
        <f t="shared" si="610"/>
        <v>5</v>
      </c>
      <c r="D5618" s="29" t="str">
        <f t="shared" si="611"/>
        <v>Mayıs</v>
      </c>
      <c r="E5618" s="29">
        <f t="shared" si="612"/>
        <v>2</v>
      </c>
      <c r="F5618" s="29">
        <f t="shared" si="613"/>
        <v>20</v>
      </c>
      <c r="G5618" s="29">
        <f t="shared" si="614"/>
        <v>6</v>
      </c>
      <c r="H5618" s="29" t="str">
        <f t="shared" si="615"/>
        <v>Cumartesi</v>
      </c>
    </row>
    <row r="5619" spans="1:8" ht="10.5" customHeight="1" x14ac:dyDescent="0.25">
      <c r="A5619" s="28">
        <v>47622</v>
      </c>
      <c r="B5619" s="29">
        <f t="shared" si="609"/>
        <v>2030</v>
      </c>
      <c r="C5619" s="29">
        <f t="shared" si="610"/>
        <v>5</v>
      </c>
      <c r="D5619" s="29" t="str">
        <f t="shared" si="611"/>
        <v>Mayıs</v>
      </c>
      <c r="E5619" s="29">
        <f t="shared" si="612"/>
        <v>2</v>
      </c>
      <c r="F5619" s="29">
        <f t="shared" si="613"/>
        <v>20</v>
      </c>
      <c r="G5619" s="29">
        <f t="shared" si="614"/>
        <v>7</v>
      </c>
      <c r="H5619" s="29" t="str">
        <f t="shared" si="615"/>
        <v>Pazar</v>
      </c>
    </row>
    <row r="5620" spans="1:8" ht="10.5" customHeight="1" x14ac:dyDescent="0.25">
      <c r="A5620" s="28">
        <v>47623</v>
      </c>
      <c r="B5620" s="29">
        <f t="shared" si="609"/>
        <v>2030</v>
      </c>
      <c r="C5620" s="29">
        <f t="shared" si="610"/>
        <v>5</v>
      </c>
      <c r="D5620" s="29" t="str">
        <f t="shared" si="611"/>
        <v>Mayıs</v>
      </c>
      <c r="E5620" s="29">
        <f t="shared" si="612"/>
        <v>2</v>
      </c>
      <c r="F5620" s="29">
        <f t="shared" si="613"/>
        <v>21</v>
      </c>
      <c r="G5620" s="29">
        <f t="shared" si="614"/>
        <v>1</v>
      </c>
      <c r="H5620" s="29" t="str">
        <f t="shared" si="615"/>
        <v>Pazartesi</v>
      </c>
    </row>
    <row r="5621" spans="1:8" ht="10.5" customHeight="1" x14ac:dyDescent="0.25">
      <c r="A5621" s="28">
        <v>47624</v>
      </c>
      <c r="B5621" s="29">
        <f t="shared" si="609"/>
        <v>2030</v>
      </c>
      <c r="C5621" s="29">
        <f t="shared" si="610"/>
        <v>5</v>
      </c>
      <c r="D5621" s="29" t="str">
        <f t="shared" si="611"/>
        <v>Mayıs</v>
      </c>
      <c r="E5621" s="29">
        <f t="shared" si="612"/>
        <v>2</v>
      </c>
      <c r="F5621" s="29">
        <f t="shared" si="613"/>
        <v>21</v>
      </c>
      <c r="G5621" s="29">
        <f t="shared" si="614"/>
        <v>2</v>
      </c>
      <c r="H5621" s="29" t="str">
        <f t="shared" si="615"/>
        <v>Salı</v>
      </c>
    </row>
    <row r="5622" spans="1:8" ht="10.5" customHeight="1" x14ac:dyDescent="0.25">
      <c r="A5622" s="28">
        <v>47625</v>
      </c>
      <c r="B5622" s="29">
        <f t="shared" si="609"/>
        <v>2030</v>
      </c>
      <c r="C5622" s="29">
        <f t="shared" si="610"/>
        <v>5</v>
      </c>
      <c r="D5622" s="29" t="str">
        <f t="shared" si="611"/>
        <v>Mayıs</v>
      </c>
      <c r="E5622" s="29">
        <f t="shared" si="612"/>
        <v>2</v>
      </c>
      <c r="F5622" s="29">
        <f t="shared" si="613"/>
        <v>21</v>
      </c>
      <c r="G5622" s="29">
        <f t="shared" si="614"/>
        <v>3</v>
      </c>
      <c r="H5622" s="29" t="str">
        <f t="shared" si="615"/>
        <v>Çarşamba</v>
      </c>
    </row>
    <row r="5623" spans="1:8" ht="10.5" customHeight="1" x14ac:dyDescent="0.25">
      <c r="A5623" s="28">
        <v>47626</v>
      </c>
      <c r="B5623" s="29">
        <f t="shared" si="609"/>
        <v>2030</v>
      </c>
      <c r="C5623" s="29">
        <f t="shared" si="610"/>
        <v>5</v>
      </c>
      <c r="D5623" s="29" t="str">
        <f t="shared" si="611"/>
        <v>Mayıs</v>
      </c>
      <c r="E5623" s="29">
        <f t="shared" si="612"/>
        <v>2</v>
      </c>
      <c r="F5623" s="29">
        <f t="shared" si="613"/>
        <v>21</v>
      </c>
      <c r="G5623" s="29">
        <f t="shared" si="614"/>
        <v>4</v>
      </c>
      <c r="H5623" s="29" t="str">
        <f t="shared" si="615"/>
        <v>Perşembe</v>
      </c>
    </row>
    <row r="5624" spans="1:8" ht="10.5" customHeight="1" x14ac:dyDescent="0.25">
      <c r="A5624" s="28">
        <v>47627</v>
      </c>
      <c r="B5624" s="29">
        <f t="shared" si="609"/>
        <v>2030</v>
      </c>
      <c r="C5624" s="29">
        <f t="shared" si="610"/>
        <v>5</v>
      </c>
      <c r="D5624" s="29" t="str">
        <f t="shared" si="611"/>
        <v>Mayıs</v>
      </c>
      <c r="E5624" s="29">
        <f t="shared" si="612"/>
        <v>2</v>
      </c>
      <c r="F5624" s="29">
        <f t="shared" si="613"/>
        <v>21</v>
      </c>
      <c r="G5624" s="29">
        <f t="shared" si="614"/>
        <v>5</v>
      </c>
      <c r="H5624" s="29" t="str">
        <f t="shared" si="615"/>
        <v>Cuma</v>
      </c>
    </row>
    <row r="5625" spans="1:8" ht="10.5" customHeight="1" x14ac:dyDescent="0.25">
      <c r="A5625" s="28">
        <v>47628</v>
      </c>
      <c r="B5625" s="29">
        <f t="shared" si="609"/>
        <v>2030</v>
      </c>
      <c r="C5625" s="29">
        <f t="shared" si="610"/>
        <v>5</v>
      </c>
      <c r="D5625" s="29" t="str">
        <f t="shared" si="611"/>
        <v>Mayıs</v>
      </c>
      <c r="E5625" s="29">
        <f t="shared" si="612"/>
        <v>2</v>
      </c>
      <c r="F5625" s="29">
        <f t="shared" si="613"/>
        <v>21</v>
      </c>
      <c r="G5625" s="29">
        <f t="shared" si="614"/>
        <v>6</v>
      </c>
      <c r="H5625" s="29" t="str">
        <f t="shared" si="615"/>
        <v>Cumartesi</v>
      </c>
    </row>
    <row r="5626" spans="1:8" ht="10.5" customHeight="1" x14ac:dyDescent="0.25">
      <c r="A5626" s="28">
        <v>47629</v>
      </c>
      <c r="B5626" s="29">
        <f t="shared" si="609"/>
        <v>2030</v>
      </c>
      <c r="C5626" s="29">
        <f t="shared" si="610"/>
        <v>5</v>
      </c>
      <c r="D5626" s="29" t="str">
        <f t="shared" si="611"/>
        <v>Mayıs</v>
      </c>
      <c r="E5626" s="29">
        <f t="shared" si="612"/>
        <v>2</v>
      </c>
      <c r="F5626" s="29">
        <f t="shared" si="613"/>
        <v>21</v>
      </c>
      <c r="G5626" s="29">
        <f t="shared" si="614"/>
        <v>7</v>
      </c>
      <c r="H5626" s="29" t="str">
        <f t="shared" si="615"/>
        <v>Pazar</v>
      </c>
    </row>
    <row r="5627" spans="1:8" ht="10.5" customHeight="1" x14ac:dyDescent="0.25">
      <c r="A5627" s="28">
        <v>47630</v>
      </c>
      <c r="B5627" s="29">
        <f t="shared" si="609"/>
        <v>2030</v>
      </c>
      <c r="C5627" s="29">
        <f t="shared" si="610"/>
        <v>5</v>
      </c>
      <c r="D5627" s="29" t="str">
        <f t="shared" si="611"/>
        <v>Mayıs</v>
      </c>
      <c r="E5627" s="29">
        <f t="shared" si="612"/>
        <v>2</v>
      </c>
      <c r="F5627" s="29">
        <f t="shared" si="613"/>
        <v>22</v>
      </c>
      <c r="G5627" s="29">
        <f t="shared" si="614"/>
        <v>1</v>
      </c>
      <c r="H5627" s="29" t="str">
        <f t="shared" si="615"/>
        <v>Pazartesi</v>
      </c>
    </row>
    <row r="5628" spans="1:8" ht="10.5" customHeight="1" x14ac:dyDescent="0.25">
      <c r="A5628" s="28">
        <v>47631</v>
      </c>
      <c r="B5628" s="29">
        <f t="shared" si="609"/>
        <v>2030</v>
      </c>
      <c r="C5628" s="29">
        <f t="shared" si="610"/>
        <v>5</v>
      </c>
      <c r="D5628" s="29" t="str">
        <f t="shared" si="611"/>
        <v>Mayıs</v>
      </c>
      <c r="E5628" s="29">
        <f t="shared" si="612"/>
        <v>2</v>
      </c>
      <c r="F5628" s="29">
        <f t="shared" si="613"/>
        <v>22</v>
      </c>
      <c r="G5628" s="29">
        <f t="shared" si="614"/>
        <v>2</v>
      </c>
      <c r="H5628" s="29" t="str">
        <f t="shared" si="615"/>
        <v>Salı</v>
      </c>
    </row>
    <row r="5629" spans="1:8" ht="10.5" customHeight="1" x14ac:dyDescent="0.25">
      <c r="A5629" s="28">
        <v>47632</v>
      </c>
      <c r="B5629" s="29">
        <f t="shared" si="609"/>
        <v>2030</v>
      </c>
      <c r="C5629" s="29">
        <f t="shared" si="610"/>
        <v>5</v>
      </c>
      <c r="D5629" s="29" t="str">
        <f t="shared" si="611"/>
        <v>Mayıs</v>
      </c>
      <c r="E5629" s="29">
        <f t="shared" si="612"/>
        <v>2</v>
      </c>
      <c r="F5629" s="29">
        <f t="shared" si="613"/>
        <v>22</v>
      </c>
      <c r="G5629" s="29">
        <f t="shared" si="614"/>
        <v>3</v>
      </c>
      <c r="H5629" s="29" t="str">
        <f t="shared" si="615"/>
        <v>Çarşamba</v>
      </c>
    </row>
    <row r="5630" spans="1:8" ht="10.5" customHeight="1" x14ac:dyDescent="0.25">
      <c r="A5630" s="28">
        <v>47633</v>
      </c>
      <c r="B5630" s="29">
        <f t="shared" si="609"/>
        <v>2030</v>
      </c>
      <c r="C5630" s="29">
        <f t="shared" si="610"/>
        <v>5</v>
      </c>
      <c r="D5630" s="29" t="str">
        <f t="shared" si="611"/>
        <v>Mayıs</v>
      </c>
      <c r="E5630" s="29">
        <f t="shared" si="612"/>
        <v>2</v>
      </c>
      <c r="F5630" s="29">
        <f t="shared" si="613"/>
        <v>22</v>
      </c>
      <c r="G5630" s="29">
        <f t="shared" si="614"/>
        <v>4</v>
      </c>
      <c r="H5630" s="29" t="str">
        <f t="shared" si="615"/>
        <v>Perşembe</v>
      </c>
    </row>
    <row r="5631" spans="1:8" ht="10.5" customHeight="1" x14ac:dyDescent="0.25">
      <c r="A5631" s="28">
        <v>47634</v>
      </c>
      <c r="B5631" s="29">
        <f t="shared" si="609"/>
        <v>2030</v>
      </c>
      <c r="C5631" s="29">
        <f t="shared" si="610"/>
        <v>5</v>
      </c>
      <c r="D5631" s="29" t="str">
        <f t="shared" si="611"/>
        <v>Mayıs</v>
      </c>
      <c r="E5631" s="29">
        <f t="shared" si="612"/>
        <v>2</v>
      </c>
      <c r="F5631" s="29">
        <f t="shared" si="613"/>
        <v>22</v>
      </c>
      <c r="G5631" s="29">
        <f t="shared" si="614"/>
        <v>5</v>
      </c>
      <c r="H5631" s="29" t="str">
        <f t="shared" si="615"/>
        <v>Cuma</v>
      </c>
    </row>
    <row r="5632" spans="1:8" ht="10.5" customHeight="1" x14ac:dyDescent="0.25">
      <c r="A5632" s="28">
        <v>47635</v>
      </c>
      <c r="B5632" s="29">
        <f t="shared" si="609"/>
        <v>2030</v>
      </c>
      <c r="C5632" s="29">
        <f t="shared" si="610"/>
        <v>6</v>
      </c>
      <c r="D5632" s="29" t="str">
        <f t="shared" si="611"/>
        <v>Haziran</v>
      </c>
      <c r="E5632" s="29">
        <f t="shared" si="612"/>
        <v>2</v>
      </c>
      <c r="F5632" s="29">
        <f t="shared" si="613"/>
        <v>22</v>
      </c>
      <c r="G5632" s="29">
        <f t="shared" si="614"/>
        <v>6</v>
      </c>
      <c r="H5632" s="29" t="str">
        <f t="shared" si="615"/>
        <v>Cumartesi</v>
      </c>
    </row>
    <row r="5633" spans="1:8" ht="10.5" customHeight="1" x14ac:dyDescent="0.25">
      <c r="A5633" s="28">
        <v>47636</v>
      </c>
      <c r="B5633" s="29">
        <f t="shared" si="609"/>
        <v>2030</v>
      </c>
      <c r="C5633" s="29">
        <f t="shared" si="610"/>
        <v>6</v>
      </c>
      <c r="D5633" s="29" t="str">
        <f t="shared" si="611"/>
        <v>Haziran</v>
      </c>
      <c r="E5633" s="29">
        <f t="shared" si="612"/>
        <v>2</v>
      </c>
      <c r="F5633" s="29">
        <f t="shared" si="613"/>
        <v>22</v>
      </c>
      <c r="G5633" s="29">
        <f t="shared" si="614"/>
        <v>7</v>
      </c>
      <c r="H5633" s="29" t="str">
        <f t="shared" si="615"/>
        <v>Pazar</v>
      </c>
    </row>
    <row r="5634" spans="1:8" ht="10.5" customHeight="1" x14ac:dyDescent="0.25">
      <c r="A5634" s="28">
        <v>47637</v>
      </c>
      <c r="B5634" s="29">
        <f t="shared" ref="B5634:B5697" si="616">IF(A5634="","",YEAR(A5634))</f>
        <v>2030</v>
      </c>
      <c r="C5634" s="29">
        <f t="shared" ref="C5634:C5697" si="617">IF(A5634="","",MONTH(A5634))</f>
        <v>6</v>
      </c>
      <c r="D5634" s="29" t="str">
        <f t="shared" ref="D5634:D5697" si="618">IF(A5634="","",CHOOSE(MONTH(A5634),"Ocak","Şubat","Mart","Nisan","Mayıs","Haziran","Temmuz","Ağustos","Eylül","Ekim","Kasım","Aralık"))</f>
        <v>Haziran</v>
      </c>
      <c r="E5634" s="29">
        <f t="shared" ref="E5634:E5697" si="619">IF(A5634="","",ROUNDUP(MONTH(A5634)/3,0))</f>
        <v>2</v>
      </c>
      <c r="F5634" s="29">
        <f t="shared" ref="F5634:F5697" si="620">IF(A5634="","",WEEKNUM(A5634,2))</f>
        <v>23</v>
      </c>
      <c r="G5634" s="29">
        <f t="shared" ref="G5634:G5697" si="621">IF(A5634="","",WEEKDAY(A5634,2))</f>
        <v>1</v>
      </c>
      <c r="H5634" s="29" t="str">
        <f t="shared" ref="H5634:H5697" si="622">IF(A5634="","",CHOOSE(WEEKDAY(A5634,2),"Pazartesi","Salı","Çarşamba","Perşembe","Cuma","Cumartesi","Pazar"))</f>
        <v>Pazartesi</v>
      </c>
    </row>
    <row r="5635" spans="1:8" ht="10.5" customHeight="1" x14ac:dyDescent="0.25">
      <c r="A5635" s="28">
        <v>47638</v>
      </c>
      <c r="B5635" s="29">
        <f t="shared" si="616"/>
        <v>2030</v>
      </c>
      <c r="C5635" s="29">
        <f t="shared" si="617"/>
        <v>6</v>
      </c>
      <c r="D5635" s="29" t="str">
        <f t="shared" si="618"/>
        <v>Haziran</v>
      </c>
      <c r="E5635" s="29">
        <f t="shared" si="619"/>
        <v>2</v>
      </c>
      <c r="F5635" s="29">
        <f t="shared" si="620"/>
        <v>23</v>
      </c>
      <c r="G5635" s="29">
        <f t="shared" si="621"/>
        <v>2</v>
      </c>
      <c r="H5635" s="29" t="str">
        <f t="shared" si="622"/>
        <v>Salı</v>
      </c>
    </row>
    <row r="5636" spans="1:8" ht="10.5" customHeight="1" x14ac:dyDescent="0.25">
      <c r="A5636" s="28">
        <v>47639</v>
      </c>
      <c r="B5636" s="29">
        <f t="shared" si="616"/>
        <v>2030</v>
      </c>
      <c r="C5636" s="29">
        <f t="shared" si="617"/>
        <v>6</v>
      </c>
      <c r="D5636" s="29" t="str">
        <f t="shared" si="618"/>
        <v>Haziran</v>
      </c>
      <c r="E5636" s="29">
        <f t="shared" si="619"/>
        <v>2</v>
      </c>
      <c r="F5636" s="29">
        <f t="shared" si="620"/>
        <v>23</v>
      </c>
      <c r="G5636" s="29">
        <f t="shared" si="621"/>
        <v>3</v>
      </c>
      <c r="H5636" s="29" t="str">
        <f t="shared" si="622"/>
        <v>Çarşamba</v>
      </c>
    </row>
    <row r="5637" spans="1:8" ht="10.5" customHeight="1" x14ac:dyDescent="0.25">
      <c r="A5637" s="28">
        <v>47640</v>
      </c>
      <c r="B5637" s="29">
        <f t="shared" si="616"/>
        <v>2030</v>
      </c>
      <c r="C5637" s="29">
        <f t="shared" si="617"/>
        <v>6</v>
      </c>
      <c r="D5637" s="29" t="str">
        <f t="shared" si="618"/>
        <v>Haziran</v>
      </c>
      <c r="E5637" s="29">
        <f t="shared" si="619"/>
        <v>2</v>
      </c>
      <c r="F5637" s="29">
        <f t="shared" si="620"/>
        <v>23</v>
      </c>
      <c r="G5637" s="29">
        <f t="shared" si="621"/>
        <v>4</v>
      </c>
      <c r="H5637" s="29" t="str">
        <f t="shared" si="622"/>
        <v>Perşembe</v>
      </c>
    </row>
    <row r="5638" spans="1:8" ht="10.5" customHeight="1" x14ac:dyDescent="0.25">
      <c r="A5638" s="28">
        <v>47641</v>
      </c>
      <c r="B5638" s="29">
        <f t="shared" si="616"/>
        <v>2030</v>
      </c>
      <c r="C5638" s="29">
        <f t="shared" si="617"/>
        <v>6</v>
      </c>
      <c r="D5638" s="29" t="str">
        <f t="shared" si="618"/>
        <v>Haziran</v>
      </c>
      <c r="E5638" s="29">
        <f t="shared" si="619"/>
        <v>2</v>
      </c>
      <c r="F5638" s="29">
        <f t="shared" si="620"/>
        <v>23</v>
      </c>
      <c r="G5638" s="29">
        <f t="shared" si="621"/>
        <v>5</v>
      </c>
      <c r="H5638" s="29" t="str">
        <f t="shared" si="622"/>
        <v>Cuma</v>
      </c>
    </row>
    <row r="5639" spans="1:8" ht="10.5" customHeight="1" x14ac:dyDescent="0.25">
      <c r="A5639" s="28">
        <v>47642</v>
      </c>
      <c r="B5639" s="29">
        <f t="shared" si="616"/>
        <v>2030</v>
      </c>
      <c r="C5639" s="29">
        <f t="shared" si="617"/>
        <v>6</v>
      </c>
      <c r="D5639" s="29" t="str">
        <f t="shared" si="618"/>
        <v>Haziran</v>
      </c>
      <c r="E5639" s="29">
        <f t="shared" si="619"/>
        <v>2</v>
      </c>
      <c r="F5639" s="29">
        <f t="shared" si="620"/>
        <v>23</v>
      </c>
      <c r="G5639" s="29">
        <f t="shared" si="621"/>
        <v>6</v>
      </c>
      <c r="H5639" s="29" t="str">
        <f t="shared" si="622"/>
        <v>Cumartesi</v>
      </c>
    </row>
    <row r="5640" spans="1:8" ht="10.5" customHeight="1" x14ac:dyDescent="0.25">
      <c r="A5640" s="28">
        <v>47643</v>
      </c>
      <c r="B5640" s="29">
        <f t="shared" si="616"/>
        <v>2030</v>
      </c>
      <c r="C5640" s="29">
        <f t="shared" si="617"/>
        <v>6</v>
      </c>
      <c r="D5640" s="29" t="str">
        <f t="shared" si="618"/>
        <v>Haziran</v>
      </c>
      <c r="E5640" s="29">
        <f t="shared" si="619"/>
        <v>2</v>
      </c>
      <c r="F5640" s="29">
        <f t="shared" si="620"/>
        <v>23</v>
      </c>
      <c r="G5640" s="29">
        <f t="shared" si="621"/>
        <v>7</v>
      </c>
      <c r="H5640" s="29" t="str">
        <f t="shared" si="622"/>
        <v>Pazar</v>
      </c>
    </row>
    <row r="5641" spans="1:8" ht="10.5" customHeight="1" x14ac:dyDescent="0.25">
      <c r="A5641" s="28">
        <v>47644</v>
      </c>
      <c r="B5641" s="29">
        <f t="shared" si="616"/>
        <v>2030</v>
      </c>
      <c r="C5641" s="29">
        <f t="shared" si="617"/>
        <v>6</v>
      </c>
      <c r="D5641" s="29" t="str">
        <f t="shared" si="618"/>
        <v>Haziran</v>
      </c>
      <c r="E5641" s="29">
        <f t="shared" si="619"/>
        <v>2</v>
      </c>
      <c r="F5641" s="29">
        <f t="shared" si="620"/>
        <v>24</v>
      </c>
      <c r="G5641" s="29">
        <f t="shared" si="621"/>
        <v>1</v>
      </c>
      <c r="H5641" s="29" t="str">
        <f t="shared" si="622"/>
        <v>Pazartesi</v>
      </c>
    </row>
    <row r="5642" spans="1:8" ht="10.5" customHeight="1" x14ac:dyDescent="0.25">
      <c r="A5642" s="28">
        <v>47645</v>
      </c>
      <c r="B5642" s="29">
        <f t="shared" si="616"/>
        <v>2030</v>
      </c>
      <c r="C5642" s="29">
        <f t="shared" si="617"/>
        <v>6</v>
      </c>
      <c r="D5642" s="29" t="str">
        <f t="shared" si="618"/>
        <v>Haziran</v>
      </c>
      <c r="E5642" s="29">
        <f t="shared" si="619"/>
        <v>2</v>
      </c>
      <c r="F5642" s="29">
        <f t="shared" si="620"/>
        <v>24</v>
      </c>
      <c r="G5642" s="29">
        <f t="shared" si="621"/>
        <v>2</v>
      </c>
      <c r="H5642" s="29" t="str">
        <f t="shared" si="622"/>
        <v>Salı</v>
      </c>
    </row>
    <row r="5643" spans="1:8" ht="10.5" customHeight="1" x14ac:dyDescent="0.25">
      <c r="A5643" s="28">
        <v>47646</v>
      </c>
      <c r="B5643" s="29">
        <f t="shared" si="616"/>
        <v>2030</v>
      </c>
      <c r="C5643" s="29">
        <f t="shared" si="617"/>
        <v>6</v>
      </c>
      <c r="D5643" s="29" t="str">
        <f t="shared" si="618"/>
        <v>Haziran</v>
      </c>
      <c r="E5643" s="29">
        <f t="shared" si="619"/>
        <v>2</v>
      </c>
      <c r="F5643" s="29">
        <f t="shared" si="620"/>
        <v>24</v>
      </c>
      <c r="G5643" s="29">
        <f t="shared" si="621"/>
        <v>3</v>
      </c>
      <c r="H5643" s="29" t="str">
        <f t="shared" si="622"/>
        <v>Çarşamba</v>
      </c>
    </row>
    <row r="5644" spans="1:8" ht="10.5" customHeight="1" x14ac:dyDescent="0.25">
      <c r="A5644" s="28">
        <v>47647</v>
      </c>
      <c r="B5644" s="29">
        <f t="shared" si="616"/>
        <v>2030</v>
      </c>
      <c r="C5644" s="29">
        <f t="shared" si="617"/>
        <v>6</v>
      </c>
      <c r="D5644" s="29" t="str">
        <f t="shared" si="618"/>
        <v>Haziran</v>
      </c>
      <c r="E5644" s="29">
        <f t="shared" si="619"/>
        <v>2</v>
      </c>
      <c r="F5644" s="29">
        <f t="shared" si="620"/>
        <v>24</v>
      </c>
      <c r="G5644" s="29">
        <f t="shared" si="621"/>
        <v>4</v>
      </c>
      <c r="H5644" s="29" t="str">
        <f t="shared" si="622"/>
        <v>Perşembe</v>
      </c>
    </row>
    <row r="5645" spans="1:8" ht="10.5" customHeight="1" x14ac:dyDescent="0.25">
      <c r="A5645" s="28">
        <v>47648</v>
      </c>
      <c r="B5645" s="29">
        <f t="shared" si="616"/>
        <v>2030</v>
      </c>
      <c r="C5645" s="29">
        <f t="shared" si="617"/>
        <v>6</v>
      </c>
      <c r="D5645" s="29" t="str">
        <f t="shared" si="618"/>
        <v>Haziran</v>
      </c>
      <c r="E5645" s="29">
        <f t="shared" si="619"/>
        <v>2</v>
      </c>
      <c r="F5645" s="29">
        <f t="shared" si="620"/>
        <v>24</v>
      </c>
      <c r="G5645" s="29">
        <f t="shared" si="621"/>
        <v>5</v>
      </c>
      <c r="H5645" s="29" t="str">
        <f t="shared" si="622"/>
        <v>Cuma</v>
      </c>
    </row>
    <row r="5646" spans="1:8" ht="10.5" customHeight="1" x14ac:dyDescent="0.25">
      <c r="A5646" s="28">
        <v>47649</v>
      </c>
      <c r="B5646" s="29">
        <f t="shared" si="616"/>
        <v>2030</v>
      </c>
      <c r="C5646" s="29">
        <f t="shared" si="617"/>
        <v>6</v>
      </c>
      <c r="D5646" s="29" t="str">
        <f t="shared" si="618"/>
        <v>Haziran</v>
      </c>
      <c r="E5646" s="29">
        <f t="shared" si="619"/>
        <v>2</v>
      </c>
      <c r="F5646" s="29">
        <f t="shared" si="620"/>
        <v>24</v>
      </c>
      <c r="G5646" s="29">
        <f t="shared" si="621"/>
        <v>6</v>
      </c>
      <c r="H5646" s="29" t="str">
        <f t="shared" si="622"/>
        <v>Cumartesi</v>
      </c>
    </row>
    <row r="5647" spans="1:8" ht="10.5" customHeight="1" x14ac:dyDescent="0.25">
      <c r="A5647" s="28">
        <v>47650</v>
      </c>
      <c r="B5647" s="29">
        <f t="shared" si="616"/>
        <v>2030</v>
      </c>
      <c r="C5647" s="29">
        <f t="shared" si="617"/>
        <v>6</v>
      </c>
      <c r="D5647" s="29" t="str">
        <f t="shared" si="618"/>
        <v>Haziran</v>
      </c>
      <c r="E5647" s="29">
        <f t="shared" si="619"/>
        <v>2</v>
      </c>
      <c r="F5647" s="29">
        <f t="shared" si="620"/>
        <v>24</v>
      </c>
      <c r="G5647" s="29">
        <f t="shared" si="621"/>
        <v>7</v>
      </c>
      <c r="H5647" s="29" t="str">
        <f t="shared" si="622"/>
        <v>Pazar</v>
      </c>
    </row>
    <row r="5648" spans="1:8" ht="10.5" customHeight="1" x14ac:dyDescent="0.25">
      <c r="A5648" s="28">
        <v>47651</v>
      </c>
      <c r="B5648" s="29">
        <f t="shared" si="616"/>
        <v>2030</v>
      </c>
      <c r="C5648" s="29">
        <f t="shared" si="617"/>
        <v>6</v>
      </c>
      <c r="D5648" s="29" t="str">
        <f t="shared" si="618"/>
        <v>Haziran</v>
      </c>
      <c r="E5648" s="29">
        <f t="shared" si="619"/>
        <v>2</v>
      </c>
      <c r="F5648" s="29">
        <f t="shared" si="620"/>
        <v>25</v>
      </c>
      <c r="G5648" s="29">
        <f t="shared" si="621"/>
        <v>1</v>
      </c>
      <c r="H5648" s="29" t="str">
        <f t="shared" si="622"/>
        <v>Pazartesi</v>
      </c>
    </row>
    <row r="5649" spans="1:8" ht="10.5" customHeight="1" x14ac:dyDescent="0.25">
      <c r="A5649" s="28">
        <v>47652</v>
      </c>
      <c r="B5649" s="29">
        <f t="shared" si="616"/>
        <v>2030</v>
      </c>
      <c r="C5649" s="29">
        <f t="shared" si="617"/>
        <v>6</v>
      </c>
      <c r="D5649" s="29" t="str">
        <f t="shared" si="618"/>
        <v>Haziran</v>
      </c>
      <c r="E5649" s="29">
        <f t="shared" si="619"/>
        <v>2</v>
      </c>
      <c r="F5649" s="29">
        <f t="shared" si="620"/>
        <v>25</v>
      </c>
      <c r="G5649" s="29">
        <f t="shared" si="621"/>
        <v>2</v>
      </c>
      <c r="H5649" s="29" t="str">
        <f t="shared" si="622"/>
        <v>Salı</v>
      </c>
    </row>
    <row r="5650" spans="1:8" ht="10.5" customHeight="1" x14ac:dyDescent="0.25">
      <c r="A5650" s="28">
        <v>47653</v>
      </c>
      <c r="B5650" s="29">
        <f t="shared" si="616"/>
        <v>2030</v>
      </c>
      <c r="C5650" s="29">
        <f t="shared" si="617"/>
        <v>6</v>
      </c>
      <c r="D5650" s="29" t="str">
        <f t="shared" si="618"/>
        <v>Haziran</v>
      </c>
      <c r="E5650" s="29">
        <f t="shared" si="619"/>
        <v>2</v>
      </c>
      <c r="F5650" s="29">
        <f t="shared" si="620"/>
        <v>25</v>
      </c>
      <c r="G5650" s="29">
        <f t="shared" si="621"/>
        <v>3</v>
      </c>
      <c r="H5650" s="29" t="str">
        <f t="shared" si="622"/>
        <v>Çarşamba</v>
      </c>
    </row>
    <row r="5651" spans="1:8" ht="10.5" customHeight="1" x14ac:dyDescent="0.25">
      <c r="A5651" s="28">
        <v>47654</v>
      </c>
      <c r="B5651" s="29">
        <f t="shared" si="616"/>
        <v>2030</v>
      </c>
      <c r="C5651" s="29">
        <f t="shared" si="617"/>
        <v>6</v>
      </c>
      <c r="D5651" s="29" t="str">
        <f t="shared" si="618"/>
        <v>Haziran</v>
      </c>
      <c r="E5651" s="29">
        <f t="shared" si="619"/>
        <v>2</v>
      </c>
      <c r="F5651" s="29">
        <f t="shared" si="620"/>
        <v>25</v>
      </c>
      <c r="G5651" s="29">
        <f t="shared" si="621"/>
        <v>4</v>
      </c>
      <c r="H5651" s="29" t="str">
        <f t="shared" si="622"/>
        <v>Perşembe</v>
      </c>
    </row>
    <row r="5652" spans="1:8" ht="10.5" customHeight="1" x14ac:dyDescent="0.25">
      <c r="A5652" s="28">
        <v>47655</v>
      </c>
      <c r="B5652" s="29">
        <f t="shared" si="616"/>
        <v>2030</v>
      </c>
      <c r="C5652" s="29">
        <f t="shared" si="617"/>
        <v>6</v>
      </c>
      <c r="D5652" s="29" t="str">
        <f t="shared" si="618"/>
        <v>Haziran</v>
      </c>
      <c r="E5652" s="29">
        <f t="shared" si="619"/>
        <v>2</v>
      </c>
      <c r="F5652" s="29">
        <f t="shared" si="620"/>
        <v>25</v>
      </c>
      <c r="G5652" s="29">
        <f t="shared" si="621"/>
        <v>5</v>
      </c>
      <c r="H5652" s="29" t="str">
        <f t="shared" si="622"/>
        <v>Cuma</v>
      </c>
    </row>
    <row r="5653" spans="1:8" ht="10.5" customHeight="1" x14ac:dyDescent="0.25">
      <c r="A5653" s="28">
        <v>47656</v>
      </c>
      <c r="B5653" s="29">
        <f t="shared" si="616"/>
        <v>2030</v>
      </c>
      <c r="C5653" s="29">
        <f t="shared" si="617"/>
        <v>6</v>
      </c>
      <c r="D5653" s="29" t="str">
        <f t="shared" si="618"/>
        <v>Haziran</v>
      </c>
      <c r="E5653" s="29">
        <f t="shared" si="619"/>
        <v>2</v>
      </c>
      <c r="F5653" s="29">
        <f t="shared" si="620"/>
        <v>25</v>
      </c>
      <c r="G5653" s="29">
        <f t="shared" si="621"/>
        <v>6</v>
      </c>
      <c r="H5653" s="29" t="str">
        <f t="shared" si="622"/>
        <v>Cumartesi</v>
      </c>
    </row>
    <row r="5654" spans="1:8" ht="10.5" customHeight="1" x14ac:dyDescent="0.25">
      <c r="A5654" s="28">
        <v>47657</v>
      </c>
      <c r="B5654" s="29">
        <f t="shared" si="616"/>
        <v>2030</v>
      </c>
      <c r="C5654" s="29">
        <f t="shared" si="617"/>
        <v>6</v>
      </c>
      <c r="D5654" s="29" t="str">
        <f t="shared" si="618"/>
        <v>Haziran</v>
      </c>
      <c r="E5654" s="29">
        <f t="shared" si="619"/>
        <v>2</v>
      </c>
      <c r="F5654" s="29">
        <f t="shared" si="620"/>
        <v>25</v>
      </c>
      <c r="G5654" s="29">
        <f t="shared" si="621"/>
        <v>7</v>
      </c>
      <c r="H5654" s="29" t="str">
        <f t="shared" si="622"/>
        <v>Pazar</v>
      </c>
    </row>
    <row r="5655" spans="1:8" ht="10.5" customHeight="1" x14ac:dyDescent="0.25">
      <c r="A5655" s="28">
        <v>47658</v>
      </c>
      <c r="B5655" s="29">
        <f t="shared" si="616"/>
        <v>2030</v>
      </c>
      <c r="C5655" s="29">
        <f t="shared" si="617"/>
        <v>6</v>
      </c>
      <c r="D5655" s="29" t="str">
        <f t="shared" si="618"/>
        <v>Haziran</v>
      </c>
      <c r="E5655" s="29">
        <f t="shared" si="619"/>
        <v>2</v>
      </c>
      <c r="F5655" s="29">
        <f t="shared" si="620"/>
        <v>26</v>
      </c>
      <c r="G5655" s="29">
        <f t="shared" si="621"/>
        <v>1</v>
      </c>
      <c r="H5655" s="29" t="str">
        <f t="shared" si="622"/>
        <v>Pazartesi</v>
      </c>
    </row>
    <row r="5656" spans="1:8" ht="10.5" customHeight="1" x14ac:dyDescent="0.25">
      <c r="A5656" s="28">
        <v>47659</v>
      </c>
      <c r="B5656" s="29">
        <f t="shared" si="616"/>
        <v>2030</v>
      </c>
      <c r="C5656" s="29">
        <f t="shared" si="617"/>
        <v>6</v>
      </c>
      <c r="D5656" s="29" t="str">
        <f t="shared" si="618"/>
        <v>Haziran</v>
      </c>
      <c r="E5656" s="29">
        <f t="shared" si="619"/>
        <v>2</v>
      </c>
      <c r="F5656" s="29">
        <f t="shared" si="620"/>
        <v>26</v>
      </c>
      <c r="G5656" s="29">
        <f t="shared" si="621"/>
        <v>2</v>
      </c>
      <c r="H5656" s="29" t="str">
        <f t="shared" si="622"/>
        <v>Salı</v>
      </c>
    </row>
    <row r="5657" spans="1:8" ht="10.5" customHeight="1" x14ac:dyDescent="0.25">
      <c r="A5657" s="28">
        <v>47660</v>
      </c>
      <c r="B5657" s="29">
        <f t="shared" si="616"/>
        <v>2030</v>
      </c>
      <c r="C5657" s="29">
        <f t="shared" si="617"/>
        <v>6</v>
      </c>
      <c r="D5657" s="29" t="str">
        <f t="shared" si="618"/>
        <v>Haziran</v>
      </c>
      <c r="E5657" s="29">
        <f t="shared" si="619"/>
        <v>2</v>
      </c>
      <c r="F5657" s="29">
        <f t="shared" si="620"/>
        <v>26</v>
      </c>
      <c r="G5657" s="29">
        <f t="shared" si="621"/>
        <v>3</v>
      </c>
      <c r="H5657" s="29" t="str">
        <f t="shared" si="622"/>
        <v>Çarşamba</v>
      </c>
    </row>
    <row r="5658" spans="1:8" ht="10.5" customHeight="1" x14ac:dyDescent="0.25">
      <c r="A5658" s="28">
        <v>47661</v>
      </c>
      <c r="B5658" s="29">
        <f t="shared" si="616"/>
        <v>2030</v>
      </c>
      <c r="C5658" s="29">
        <f t="shared" si="617"/>
        <v>6</v>
      </c>
      <c r="D5658" s="29" t="str">
        <f t="shared" si="618"/>
        <v>Haziran</v>
      </c>
      <c r="E5658" s="29">
        <f t="shared" si="619"/>
        <v>2</v>
      </c>
      <c r="F5658" s="29">
        <f t="shared" si="620"/>
        <v>26</v>
      </c>
      <c r="G5658" s="29">
        <f t="shared" si="621"/>
        <v>4</v>
      </c>
      <c r="H5658" s="29" t="str">
        <f t="shared" si="622"/>
        <v>Perşembe</v>
      </c>
    </row>
    <row r="5659" spans="1:8" ht="10.5" customHeight="1" x14ac:dyDescent="0.25">
      <c r="A5659" s="28">
        <v>47662</v>
      </c>
      <c r="B5659" s="29">
        <f t="shared" si="616"/>
        <v>2030</v>
      </c>
      <c r="C5659" s="29">
        <f t="shared" si="617"/>
        <v>6</v>
      </c>
      <c r="D5659" s="29" t="str">
        <f t="shared" si="618"/>
        <v>Haziran</v>
      </c>
      <c r="E5659" s="29">
        <f t="shared" si="619"/>
        <v>2</v>
      </c>
      <c r="F5659" s="29">
        <f t="shared" si="620"/>
        <v>26</v>
      </c>
      <c r="G5659" s="29">
        <f t="shared" si="621"/>
        <v>5</v>
      </c>
      <c r="H5659" s="29" t="str">
        <f t="shared" si="622"/>
        <v>Cuma</v>
      </c>
    </row>
    <row r="5660" spans="1:8" ht="10.5" customHeight="1" x14ac:dyDescent="0.25">
      <c r="A5660" s="28">
        <v>47663</v>
      </c>
      <c r="B5660" s="29">
        <f t="shared" si="616"/>
        <v>2030</v>
      </c>
      <c r="C5660" s="29">
        <f t="shared" si="617"/>
        <v>6</v>
      </c>
      <c r="D5660" s="29" t="str">
        <f t="shared" si="618"/>
        <v>Haziran</v>
      </c>
      <c r="E5660" s="29">
        <f t="shared" si="619"/>
        <v>2</v>
      </c>
      <c r="F5660" s="29">
        <f t="shared" si="620"/>
        <v>26</v>
      </c>
      <c r="G5660" s="29">
        <f t="shared" si="621"/>
        <v>6</v>
      </c>
      <c r="H5660" s="29" t="str">
        <f t="shared" si="622"/>
        <v>Cumartesi</v>
      </c>
    </row>
    <row r="5661" spans="1:8" ht="10.5" customHeight="1" x14ac:dyDescent="0.25">
      <c r="A5661" s="28">
        <v>47664</v>
      </c>
      <c r="B5661" s="29">
        <f t="shared" si="616"/>
        <v>2030</v>
      </c>
      <c r="C5661" s="29">
        <f t="shared" si="617"/>
        <v>6</v>
      </c>
      <c r="D5661" s="29" t="str">
        <f t="shared" si="618"/>
        <v>Haziran</v>
      </c>
      <c r="E5661" s="29">
        <f t="shared" si="619"/>
        <v>2</v>
      </c>
      <c r="F5661" s="29">
        <f t="shared" si="620"/>
        <v>26</v>
      </c>
      <c r="G5661" s="29">
        <f t="shared" si="621"/>
        <v>7</v>
      </c>
      <c r="H5661" s="29" t="str">
        <f t="shared" si="622"/>
        <v>Pazar</v>
      </c>
    </row>
    <row r="5662" spans="1:8" ht="10.5" customHeight="1" x14ac:dyDescent="0.25">
      <c r="A5662" s="28">
        <v>47665</v>
      </c>
      <c r="B5662" s="29">
        <f t="shared" si="616"/>
        <v>2030</v>
      </c>
      <c r="C5662" s="29">
        <f t="shared" si="617"/>
        <v>7</v>
      </c>
      <c r="D5662" s="29" t="str">
        <f t="shared" si="618"/>
        <v>Temmuz</v>
      </c>
      <c r="E5662" s="29">
        <f t="shared" si="619"/>
        <v>3</v>
      </c>
      <c r="F5662" s="29">
        <f t="shared" si="620"/>
        <v>27</v>
      </c>
      <c r="G5662" s="29">
        <f t="shared" si="621"/>
        <v>1</v>
      </c>
      <c r="H5662" s="29" t="str">
        <f t="shared" si="622"/>
        <v>Pazartesi</v>
      </c>
    </row>
    <row r="5663" spans="1:8" ht="10.5" customHeight="1" x14ac:dyDescent="0.25">
      <c r="A5663" s="28">
        <v>47666</v>
      </c>
      <c r="B5663" s="29">
        <f t="shared" si="616"/>
        <v>2030</v>
      </c>
      <c r="C5663" s="29">
        <f t="shared" si="617"/>
        <v>7</v>
      </c>
      <c r="D5663" s="29" t="str">
        <f t="shared" si="618"/>
        <v>Temmuz</v>
      </c>
      <c r="E5663" s="29">
        <f t="shared" si="619"/>
        <v>3</v>
      </c>
      <c r="F5663" s="29">
        <f t="shared" si="620"/>
        <v>27</v>
      </c>
      <c r="G5663" s="29">
        <f t="shared" si="621"/>
        <v>2</v>
      </c>
      <c r="H5663" s="29" t="str">
        <f t="shared" si="622"/>
        <v>Salı</v>
      </c>
    </row>
    <row r="5664" spans="1:8" ht="10.5" customHeight="1" x14ac:dyDescent="0.25">
      <c r="A5664" s="28">
        <v>47667</v>
      </c>
      <c r="B5664" s="29">
        <f t="shared" si="616"/>
        <v>2030</v>
      </c>
      <c r="C5664" s="29">
        <f t="shared" si="617"/>
        <v>7</v>
      </c>
      <c r="D5664" s="29" t="str">
        <f t="shared" si="618"/>
        <v>Temmuz</v>
      </c>
      <c r="E5664" s="29">
        <f t="shared" si="619"/>
        <v>3</v>
      </c>
      <c r="F5664" s="29">
        <f t="shared" si="620"/>
        <v>27</v>
      </c>
      <c r="G5664" s="29">
        <f t="shared" si="621"/>
        <v>3</v>
      </c>
      <c r="H5664" s="29" t="str">
        <f t="shared" si="622"/>
        <v>Çarşamba</v>
      </c>
    </row>
    <row r="5665" spans="1:8" ht="10.5" customHeight="1" x14ac:dyDescent="0.25">
      <c r="A5665" s="28">
        <v>47668</v>
      </c>
      <c r="B5665" s="29">
        <f t="shared" si="616"/>
        <v>2030</v>
      </c>
      <c r="C5665" s="29">
        <f t="shared" si="617"/>
        <v>7</v>
      </c>
      <c r="D5665" s="29" t="str">
        <f t="shared" si="618"/>
        <v>Temmuz</v>
      </c>
      <c r="E5665" s="29">
        <f t="shared" si="619"/>
        <v>3</v>
      </c>
      <c r="F5665" s="29">
        <f t="shared" si="620"/>
        <v>27</v>
      </c>
      <c r="G5665" s="29">
        <f t="shared" si="621"/>
        <v>4</v>
      </c>
      <c r="H5665" s="29" t="str">
        <f t="shared" si="622"/>
        <v>Perşembe</v>
      </c>
    </row>
    <row r="5666" spans="1:8" ht="10.5" customHeight="1" x14ac:dyDescent="0.25">
      <c r="A5666" s="28">
        <v>47669</v>
      </c>
      <c r="B5666" s="29">
        <f t="shared" si="616"/>
        <v>2030</v>
      </c>
      <c r="C5666" s="29">
        <f t="shared" si="617"/>
        <v>7</v>
      </c>
      <c r="D5666" s="29" t="str">
        <f t="shared" si="618"/>
        <v>Temmuz</v>
      </c>
      <c r="E5666" s="29">
        <f t="shared" si="619"/>
        <v>3</v>
      </c>
      <c r="F5666" s="29">
        <f t="shared" si="620"/>
        <v>27</v>
      </c>
      <c r="G5666" s="29">
        <f t="shared" si="621"/>
        <v>5</v>
      </c>
      <c r="H5666" s="29" t="str">
        <f t="shared" si="622"/>
        <v>Cuma</v>
      </c>
    </row>
    <row r="5667" spans="1:8" ht="10.5" customHeight="1" x14ac:dyDescent="0.25">
      <c r="A5667" s="28">
        <v>47670</v>
      </c>
      <c r="B5667" s="29">
        <f t="shared" si="616"/>
        <v>2030</v>
      </c>
      <c r="C5667" s="29">
        <f t="shared" si="617"/>
        <v>7</v>
      </c>
      <c r="D5667" s="29" t="str">
        <f t="shared" si="618"/>
        <v>Temmuz</v>
      </c>
      <c r="E5667" s="29">
        <f t="shared" si="619"/>
        <v>3</v>
      </c>
      <c r="F5667" s="29">
        <f t="shared" si="620"/>
        <v>27</v>
      </c>
      <c r="G5667" s="29">
        <f t="shared" si="621"/>
        <v>6</v>
      </c>
      <c r="H5667" s="29" t="str">
        <f t="shared" si="622"/>
        <v>Cumartesi</v>
      </c>
    </row>
    <row r="5668" spans="1:8" ht="10.5" customHeight="1" x14ac:dyDescent="0.25">
      <c r="A5668" s="28">
        <v>47671</v>
      </c>
      <c r="B5668" s="29">
        <f t="shared" si="616"/>
        <v>2030</v>
      </c>
      <c r="C5668" s="29">
        <f t="shared" si="617"/>
        <v>7</v>
      </c>
      <c r="D5668" s="29" t="str">
        <f t="shared" si="618"/>
        <v>Temmuz</v>
      </c>
      <c r="E5668" s="29">
        <f t="shared" si="619"/>
        <v>3</v>
      </c>
      <c r="F5668" s="29">
        <f t="shared" si="620"/>
        <v>27</v>
      </c>
      <c r="G5668" s="29">
        <f t="shared" si="621"/>
        <v>7</v>
      </c>
      <c r="H5668" s="29" t="str">
        <f t="shared" si="622"/>
        <v>Pazar</v>
      </c>
    </row>
    <row r="5669" spans="1:8" ht="10.5" customHeight="1" x14ac:dyDescent="0.25">
      <c r="A5669" s="28">
        <v>47672</v>
      </c>
      <c r="B5669" s="29">
        <f t="shared" si="616"/>
        <v>2030</v>
      </c>
      <c r="C5669" s="29">
        <f t="shared" si="617"/>
        <v>7</v>
      </c>
      <c r="D5669" s="29" t="str">
        <f t="shared" si="618"/>
        <v>Temmuz</v>
      </c>
      <c r="E5669" s="29">
        <f t="shared" si="619"/>
        <v>3</v>
      </c>
      <c r="F5669" s="29">
        <f t="shared" si="620"/>
        <v>28</v>
      </c>
      <c r="G5669" s="29">
        <f t="shared" si="621"/>
        <v>1</v>
      </c>
      <c r="H5669" s="29" t="str">
        <f t="shared" si="622"/>
        <v>Pazartesi</v>
      </c>
    </row>
    <row r="5670" spans="1:8" ht="10.5" customHeight="1" x14ac:dyDescent="0.25">
      <c r="A5670" s="28">
        <v>47673</v>
      </c>
      <c r="B5670" s="29">
        <f t="shared" si="616"/>
        <v>2030</v>
      </c>
      <c r="C5670" s="29">
        <f t="shared" si="617"/>
        <v>7</v>
      </c>
      <c r="D5670" s="29" t="str">
        <f t="shared" si="618"/>
        <v>Temmuz</v>
      </c>
      <c r="E5670" s="29">
        <f t="shared" si="619"/>
        <v>3</v>
      </c>
      <c r="F5670" s="29">
        <f t="shared" si="620"/>
        <v>28</v>
      </c>
      <c r="G5670" s="29">
        <f t="shared" si="621"/>
        <v>2</v>
      </c>
      <c r="H5670" s="29" t="str">
        <f t="shared" si="622"/>
        <v>Salı</v>
      </c>
    </row>
    <row r="5671" spans="1:8" ht="10.5" customHeight="1" x14ac:dyDescent="0.25">
      <c r="A5671" s="28">
        <v>47674</v>
      </c>
      <c r="B5671" s="29">
        <f t="shared" si="616"/>
        <v>2030</v>
      </c>
      <c r="C5671" s="29">
        <f t="shared" si="617"/>
        <v>7</v>
      </c>
      <c r="D5671" s="29" t="str">
        <f t="shared" si="618"/>
        <v>Temmuz</v>
      </c>
      <c r="E5671" s="29">
        <f t="shared" si="619"/>
        <v>3</v>
      </c>
      <c r="F5671" s="29">
        <f t="shared" si="620"/>
        <v>28</v>
      </c>
      <c r="G5671" s="29">
        <f t="shared" si="621"/>
        <v>3</v>
      </c>
      <c r="H5671" s="29" t="str">
        <f t="shared" si="622"/>
        <v>Çarşamba</v>
      </c>
    </row>
    <row r="5672" spans="1:8" ht="10.5" customHeight="1" x14ac:dyDescent="0.25">
      <c r="A5672" s="28">
        <v>47675</v>
      </c>
      <c r="B5672" s="29">
        <f t="shared" si="616"/>
        <v>2030</v>
      </c>
      <c r="C5672" s="29">
        <f t="shared" si="617"/>
        <v>7</v>
      </c>
      <c r="D5672" s="29" t="str">
        <f t="shared" si="618"/>
        <v>Temmuz</v>
      </c>
      <c r="E5672" s="29">
        <f t="shared" si="619"/>
        <v>3</v>
      </c>
      <c r="F5672" s="29">
        <f t="shared" si="620"/>
        <v>28</v>
      </c>
      <c r="G5672" s="29">
        <f t="shared" si="621"/>
        <v>4</v>
      </c>
      <c r="H5672" s="29" t="str">
        <f t="shared" si="622"/>
        <v>Perşembe</v>
      </c>
    </row>
    <row r="5673" spans="1:8" ht="10.5" customHeight="1" x14ac:dyDescent="0.25">
      <c r="A5673" s="28">
        <v>47676</v>
      </c>
      <c r="B5673" s="29">
        <f t="shared" si="616"/>
        <v>2030</v>
      </c>
      <c r="C5673" s="29">
        <f t="shared" si="617"/>
        <v>7</v>
      </c>
      <c r="D5673" s="29" t="str">
        <f t="shared" si="618"/>
        <v>Temmuz</v>
      </c>
      <c r="E5673" s="29">
        <f t="shared" si="619"/>
        <v>3</v>
      </c>
      <c r="F5673" s="29">
        <f t="shared" si="620"/>
        <v>28</v>
      </c>
      <c r="G5673" s="29">
        <f t="shared" si="621"/>
        <v>5</v>
      </c>
      <c r="H5673" s="29" t="str">
        <f t="shared" si="622"/>
        <v>Cuma</v>
      </c>
    </row>
    <row r="5674" spans="1:8" ht="10.5" customHeight="1" x14ac:dyDescent="0.25">
      <c r="A5674" s="28">
        <v>47677</v>
      </c>
      <c r="B5674" s="29">
        <f t="shared" si="616"/>
        <v>2030</v>
      </c>
      <c r="C5674" s="29">
        <f t="shared" si="617"/>
        <v>7</v>
      </c>
      <c r="D5674" s="29" t="str">
        <f t="shared" si="618"/>
        <v>Temmuz</v>
      </c>
      <c r="E5674" s="29">
        <f t="shared" si="619"/>
        <v>3</v>
      </c>
      <c r="F5674" s="29">
        <f t="shared" si="620"/>
        <v>28</v>
      </c>
      <c r="G5674" s="29">
        <f t="shared" si="621"/>
        <v>6</v>
      </c>
      <c r="H5674" s="29" t="str">
        <f t="shared" si="622"/>
        <v>Cumartesi</v>
      </c>
    </row>
    <row r="5675" spans="1:8" ht="10.5" customHeight="1" x14ac:dyDescent="0.25">
      <c r="A5675" s="28">
        <v>47678</v>
      </c>
      <c r="B5675" s="29">
        <f t="shared" si="616"/>
        <v>2030</v>
      </c>
      <c r="C5675" s="29">
        <f t="shared" si="617"/>
        <v>7</v>
      </c>
      <c r="D5675" s="29" t="str">
        <f t="shared" si="618"/>
        <v>Temmuz</v>
      </c>
      <c r="E5675" s="29">
        <f t="shared" si="619"/>
        <v>3</v>
      </c>
      <c r="F5675" s="29">
        <f t="shared" si="620"/>
        <v>28</v>
      </c>
      <c r="G5675" s="29">
        <f t="shared" si="621"/>
        <v>7</v>
      </c>
      <c r="H5675" s="29" t="str">
        <f t="shared" si="622"/>
        <v>Pazar</v>
      </c>
    </row>
    <row r="5676" spans="1:8" ht="10.5" customHeight="1" x14ac:dyDescent="0.25">
      <c r="A5676" s="28">
        <v>47679</v>
      </c>
      <c r="B5676" s="29">
        <f t="shared" si="616"/>
        <v>2030</v>
      </c>
      <c r="C5676" s="29">
        <f t="shared" si="617"/>
        <v>7</v>
      </c>
      <c r="D5676" s="29" t="str">
        <f t="shared" si="618"/>
        <v>Temmuz</v>
      </c>
      <c r="E5676" s="29">
        <f t="shared" si="619"/>
        <v>3</v>
      </c>
      <c r="F5676" s="29">
        <f t="shared" si="620"/>
        <v>29</v>
      </c>
      <c r="G5676" s="29">
        <f t="shared" si="621"/>
        <v>1</v>
      </c>
      <c r="H5676" s="29" t="str">
        <f t="shared" si="622"/>
        <v>Pazartesi</v>
      </c>
    </row>
    <row r="5677" spans="1:8" ht="10.5" customHeight="1" x14ac:dyDescent="0.25">
      <c r="A5677" s="28">
        <v>47680</v>
      </c>
      <c r="B5677" s="29">
        <f t="shared" si="616"/>
        <v>2030</v>
      </c>
      <c r="C5677" s="29">
        <f t="shared" si="617"/>
        <v>7</v>
      </c>
      <c r="D5677" s="29" t="str">
        <f t="shared" si="618"/>
        <v>Temmuz</v>
      </c>
      <c r="E5677" s="29">
        <f t="shared" si="619"/>
        <v>3</v>
      </c>
      <c r="F5677" s="29">
        <f t="shared" si="620"/>
        <v>29</v>
      </c>
      <c r="G5677" s="29">
        <f t="shared" si="621"/>
        <v>2</v>
      </c>
      <c r="H5677" s="29" t="str">
        <f t="shared" si="622"/>
        <v>Salı</v>
      </c>
    </row>
    <row r="5678" spans="1:8" ht="10.5" customHeight="1" x14ac:dyDescent="0.25">
      <c r="A5678" s="28">
        <v>47681</v>
      </c>
      <c r="B5678" s="29">
        <f t="shared" si="616"/>
        <v>2030</v>
      </c>
      <c r="C5678" s="29">
        <f t="shared" si="617"/>
        <v>7</v>
      </c>
      <c r="D5678" s="29" t="str">
        <f t="shared" si="618"/>
        <v>Temmuz</v>
      </c>
      <c r="E5678" s="29">
        <f t="shared" si="619"/>
        <v>3</v>
      </c>
      <c r="F5678" s="29">
        <f t="shared" si="620"/>
        <v>29</v>
      </c>
      <c r="G5678" s="29">
        <f t="shared" si="621"/>
        <v>3</v>
      </c>
      <c r="H5678" s="29" t="str">
        <f t="shared" si="622"/>
        <v>Çarşamba</v>
      </c>
    </row>
    <row r="5679" spans="1:8" ht="10.5" customHeight="1" x14ac:dyDescent="0.25">
      <c r="A5679" s="28">
        <v>47682</v>
      </c>
      <c r="B5679" s="29">
        <f t="shared" si="616"/>
        <v>2030</v>
      </c>
      <c r="C5679" s="29">
        <f t="shared" si="617"/>
        <v>7</v>
      </c>
      <c r="D5679" s="29" t="str">
        <f t="shared" si="618"/>
        <v>Temmuz</v>
      </c>
      <c r="E5679" s="29">
        <f t="shared" si="619"/>
        <v>3</v>
      </c>
      <c r="F5679" s="29">
        <f t="shared" si="620"/>
        <v>29</v>
      </c>
      <c r="G5679" s="29">
        <f t="shared" si="621"/>
        <v>4</v>
      </c>
      <c r="H5679" s="29" t="str">
        <f t="shared" si="622"/>
        <v>Perşembe</v>
      </c>
    </row>
    <row r="5680" spans="1:8" ht="10.5" customHeight="1" x14ac:dyDescent="0.25">
      <c r="A5680" s="28">
        <v>47683</v>
      </c>
      <c r="B5680" s="29">
        <f t="shared" si="616"/>
        <v>2030</v>
      </c>
      <c r="C5680" s="29">
        <f t="shared" si="617"/>
        <v>7</v>
      </c>
      <c r="D5680" s="29" t="str">
        <f t="shared" si="618"/>
        <v>Temmuz</v>
      </c>
      <c r="E5680" s="29">
        <f t="shared" si="619"/>
        <v>3</v>
      </c>
      <c r="F5680" s="29">
        <f t="shared" si="620"/>
        <v>29</v>
      </c>
      <c r="G5680" s="29">
        <f t="shared" si="621"/>
        <v>5</v>
      </c>
      <c r="H5680" s="29" t="str">
        <f t="shared" si="622"/>
        <v>Cuma</v>
      </c>
    </row>
    <row r="5681" spans="1:8" ht="10.5" customHeight="1" x14ac:dyDescent="0.25">
      <c r="A5681" s="28">
        <v>47684</v>
      </c>
      <c r="B5681" s="29">
        <f t="shared" si="616"/>
        <v>2030</v>
      </c>
      <c r="C5681" s="29">
        <f t="shared" si="617"/>
        <v>7</v>
      </c>
      <c r="D5681" s="29" t="str">
        <f t="shared" si="618"/>
        <v>Temmuz</v>
      </c>
      <c r="E5681" s="29">
        <f t="shared" si="619"/>
        <v>3</v>
      </c>
      <c r="F5681" s="29">
        <f t="shared" si="620"/>
        <v>29</v>
      </c>
      <c r="G5681" s="29">
        <f t="shared" si="621"/>
        <v>6</v>
      </c>
      <c r="H5681" s="29" t="str">
        <f t="shared" si="622"/>
        <v>Cumartesi</v>
      </c>
    </row>
    <row r="5682" spans="1:8" ht="10.5" customHeight="1" x14ac:dyDescent="0.25">
      <c r="A5682" s="28">
        <v>47685</v>
      </c>
      <c r="B5682" s="29">
        <f t="shared" si="616"/>
        <v>2030</v>
      </c>
      <c r="C5682" s="29">
        <f t="shared" si="617"/>
        <v>7</v>
      </c>
      <c r="D5682" s="29" t="str">
        <f t="shared" si="618"/>
        <v>Temmuz</v>
      </c>
      <c r="E5682" s="29">
        <f t="shared" si="619"/>
        <v>3</v>
      </c>
      <c r="F5682" s="29">
        <f t="shared" si="620"/>
        <v>29</v>
      </c>
      <c r="G5682" s="29">
        <f t="shared" si="621"/>
        <v>7</v>
      </c>
      <c r="H5682" s="29" t="str">
        <f t="shared" si="622"/>
        <v>Pazar</v>
      </c>
    </row>
    <row r="5683" spans="1:8" ht="10.5" customHeight="1" x14ac:dyDescent="0.25">
      <c r="A5683" s="28">
        <v>47686</v>
      </c>
      <c r="B5683" s="29">
        <f t="shared" si="616"/>
        <v>2030</v>
      </c>
      <c r="C5683" s="29">
        <f t="shared" si="617"/>
        <v>7</v>
      </c>
      <c r="D5683" s="29" t="str">
        <f t="shared" si="618"/>
        <v>Temmuz</v>
      </c>
      <c r="E5683" s="29">
        <f t="shared" si="619"/>
        <v>3</v>
      </c>
      <c r="F5683" s="29">
        <f t="shared" si="620"/>
        <v>30</v>
      </c>
      <c r="G5683" s="29">
        <f t="shared" si="621"/>
        <v>1</v>
      </c>
      <c r="H5683" s="29" t="str">
        <f t="shared" si="622"/>
        <v>Pazartesi</v>
      </c>
    </row>
    <row r="5684" spans="1:8" ht="10.5" customHeight="1" x14ac:dyDescent="0.25">
      <c r="A5684" s="28">
        <v>47687</v>
      </c>
      <c r="B5684" s="29">
        <f t="shared" si="616"/>
        <v>2030</v>
      </c>
      <c r="C5684" s="29">
        <f t="shared" si="617"/>
        <v>7</v>
      </c>
      <c r="D5684" s="29" t="str">
        <f t="shared" si="618"/>
        <v>Temmuz</v>
      </c>
      <c r="E5684" s="29">
        <f t="shared" si="619"/>
        <v>3</v>
      </c>
      <c r="F5684" s="29">
        <f t="shared" si="620"/>
        <v>30</v>
      </c>
      <c r="G5684" s="29">
        <f t="shared" si="621"/>
        <v>2</v>
      </c>
      <c r="H5684" s="29" t="str">
        <f t="shared" si="622"/>
        <v>Salı</v>
      </c>
    </row>
    <row r="5685" spans="1:8" ht="10.5" customHeight="1" x14ac:dyDescent="0.25">
      <c r="A5685" s="28">
        <v>47688</v>
      </c>
      <c r="B5685" s="29">
        <f t="shared" si="616"/>
        <v>2030</v>
      </c>
      <c r="C5685" s="29">
        <f t="shared" si="617"/>
        <v>7</v>
      </c>
      <c r="D5685" s="29" t="str">
        <f t="shared" si="618"/>
        <v>Temmuz</v>
      </c>
      <c r="E5685" s="29">
        <f t="shared" si="619"/>
        <v>3</v>
      </c>
      <c r="F5685" s="29">
        <f t="shared" si="620"/>
        <v>30</v>
      </c>
      <c r="G5685" s="29">
        <f t="shared" si="621"/>
        <v>3</v>
      </c>
      <c r="H5685" s="29" t="str">
        <f t="shared" si="622"/>
        <v>Çarşamba</v>
      </c>
    </row>
    <row r="5686" spans="1:8" ht="10.5" customHeight="1" x14ac:dyDescent="0.25">
      <c r="A5686" s="28">
        <v>47689</v>
      </c>
      <c r="B5686" s="29">
        <f t="shared" si="616"/>
        <v>2030</v>
      </c>
      <c r="C5686" s="29">
        <f t="shared" si="617"/>
        <v>7</v>
      </c>
      <c r="D5686" s="29" t="str">
        <f t="shared" si="618"/>
        <v>Temmuz</v>
      </c>
      <c r="E5686" s="29">
        <f t="shared" si="619"/>
        <v>3</v>
      </c>
      <c r="F5686" s="29">
        <f t="shared" si="620"/>
        <v>30</v>
      </c>
      <c r="G5686" s="29">
        <f t="shared" si="621"/>
        <v>4</v>
      </c>
      <c r="H5686" s="29" t="str">
        <f t="shared" si="622"/>
        <v>Perşembe</v>
      </c>
    </row>
    <row r="5687" spans="1:8" ht="10.5" customHeight="1" x14ac:dyDescent="0.25">
      <c r="A5687" s="28">
        <v>47690</v>
      </c>
      <c r="B5687" s="29">
        <f t="shared" si="616"/>
        <v>2030</v>
      </c>
      <c r="C5687" s="29">
        <f t="shared" si="617"/>
        <v>7</v>
      </c>
      <c r="D5687" s="29" t="str">
        <f t="shared" si="618"/>
        <v>Temmuz</v>
      </c>
      <c r="E5687" s="29">
        <f t="shared" si="619"/>
        <v>3</v>
      </c>
      <c r="F5687" s="29">
        <f t="shared" si="620"/>
        <v>30</v>
      </c>
      <c r="G5687" s="29">
        <f t="shared" si="621"/>
        <v>5</v>
      </c>
      <c r="H5687" s="29" t="str">
        <f t="shared" si="622"/>
        <v>Cuma</v>
      </c>
    </row>
    <row r="5688" spans="1:8" ht="10.5" customHeight="1" x14ac:dyDescent="0.25">
      <c r="A5688" s="28">
        <v>47691</v>
      </c>
      <c r="B5688" s="29">
        <f t="shared" si="616"/>
        <v>2030</v>
      </c>
      <c r="C5688" s="29">
        <f t="shared" si="617"/>
        <v>7</v>
      </c>
      <c r="D5688" s="29" t="str">
        <f t="shared" si="618"/>
        <v>Temmuz</v>
      </c>
      <c r="E5688" s="29">
        <f t="shared" si="619"/>
        <v>3</v>
      </c>
      <c r="F5688" s="29">
        <f t="shared" si="620"/>
        <v>30</v>
      </c>
      <c r="G5688" s="29">
        <f t="shared" si="621"/>
        <v>6</v>
      </c>
      <c r="H5688" s="29" t="str">
        <f t="shared" si="622"/>
        <v>Cumartesi</v>
      </c>
    </row>
    <row r="5689" spans="1:8" ht="10.5" customHeight="1" x14ac:dyDescent="0.25">
      <c r="A5689" s="28">
        <v>47692</v>
      </c>
      <c r="B5689" s="29">
        <f t="shared" si="616"/>
        <v>2030</v>
      </c>
      <c r="C5689" s="29">
        <f t="shared" si="617"/>
        <v>7</v>
      </c>
      <c r="D5689" s="29" t="str">
        <f t="shared" si="618"/>
        <v>Temmuz</v>
      </c>
      <c r="E5689" s="29">
        <f t="shared" si="619"/>
        <v>3</v>
      </c>
      <c r="F5689" s="29">
        <f t="shared" si="620"/>
        <v>30</v>
      </c>
      <c r="G5689" s="29">
        <f t="shared" si="621"/>
        <v>7</v>
      </c>
      <c r="H5689" s="29" t="str">
        <f t="shared" si="622"/>
        <v>Pazar</v>
      </c>
    </row>
    <row r="5690" spans="1:8" ht="10.5" customHeight="1" x14ac:dyDescent="0.25">
      <c r="A5690" s="28">
        <v>47693</v>
      </c>
      <c r="B5690" s="29">
        <f t="shared" si="616"/>
        <v>2030</v>
      </c>
      <c r="C5690" s="29">
        <f t="shared" si="617"/>
        <v>7</v>
      </c>
      <c r="D5690" s="29" t="str">
        <f t="shared" si="618"/>
        <v>Temmuz</v>
      </c>
      <c r="E5690" s="29">
        <f t="shared" si="619"/>
        <v>3</v>
      </c>
      <c r="F5690" s="29">
        <f t="shared" si="620"/>
        <v>31</v>
      </c>
      <c r="G5690" s="29">
        <f t="shared" si="621"/>
        <v>1</v>
      </c>
      <c r="H5690" s="29" t="str">
        <f t="shared" si="622"/>
        <v>Pazartesi</v>
      </c>
    </row>
    <row r="5691" spans="1:8" ht="10.5" customHeight="1" x14ac:dyDescent="0.25">
      <c r="A5691" s="28">
        <v>47694</v>
      </c>
      <c r="B5691" s="29">
        <f t="shared" si="616"/>
        <v>2030</v>
      </c>
      <c r="C5691" s="29">
        <f t="shared" si="617"/>
        <v>7</v>
      </c>
      <c r="D5691" s="29" t="str">
        <f t="shared" si="618"/>
        <v>Temmuz</v>
      </c>
      <c r="E5691" s="29">
        <f t="shared" si="619"/>
        <v>3</v>
      </c>
      <c r="F5691" s="29">
        <f t="shared" si="620"/>
        <v>31</v>
      </c>
      <c r="G5691" s="29">
        <f t="shared" si="621"/>
        <v>2</v>
      </c>
      <c r="H5691" s="29" t="str">
        <f t="shared" si="622"/>
        <v>Salı</v>
      </c>
    </row>
    <row r="5692" spans="1:8" ht="10.5" customHeight="1" x14ac:dyDescent="0.25">
      <c r="A5692" s="28">
        <v>47695</v>
      </c>
      <c r="B5692" s="29">
        <f t="shared" si="616"/>
        <v>2030</v>
      </c>
      <c r="C5692" s="29">
        <f t="shared" si="617"/>
        <v>7</v>
      </c>
      <c r="D5692" s="29" t="str">
        <f t="shared" si="618"/>
        <v>Temmuz</v>
      </c>
      <c r="E5692" s="29">
        <f t="shared" si="619"/>
        <v>3</v>
      </c>
      <c r="F5692" s="29">
        <f t="shared" si="620"/>
        <v>31</v>
      </c>
      <c r="G5692" s="29">
        <f t="shared" si="621"/>
        <v>3</v>
      </c>
      <c r="H5692" s="29" t="str">
        <f t="shared" si="622"/>
        <v>Çarşamba</v>
      </c>
    </row>
    <row r="5693" spans="1:8" ht="10.5" customHeight="1" x14ac:dyDescent="0.25">
      <c r="A5693" s="28">
        <v>47696</v>
      </c>
      <c r="B5693" s="29">
        <f t="shared" si="616"/>
        <v>2030</v>
      </c>
      <c r="C5693" s="29">
        <f t="shared" si="617"/>
        <v>8</v>
      </c>
      <c r="D5693" s="29" t="str">
        <f t="shared" si="618"/>
        <v>Ağustos</v>
      </c>
      <c r="E5693" s="29">
        <f t="shared" si="619"/>
        <v>3</v>
      </c>
      <c r="F5693" s="29">
        <f t="shared" si="620"/>
        <v>31</v>
      </c>
      <c r="G5693" s="29">
        <f t="shared" si="621"/>
        <v>4</v>
      </c>
      <c r="H5693" s="29" t="str">
        <f t="shared" si="622"/>
        <v>Perşembe</v>
      </c>
    </row>
    <row r="5694" spans="1:8" ht="10.5" customHeight="1" x14ac:dyDescent="0.25">
      <c r="A5694" s="28">
        <v>47697</v>
      </c>
      <c r="B5694" s="29">
        <f t="shared" si="616"/>
        <v>2030</v>
      </c>
      <c r="C5694" s="29">
        <f t="shared" si="617"/>
        <v>8</v>
      </c>
      <c r="D5694" s="29" t="str">
        <f t="shared" si="618"/>
        <v>Ağustos</v>
      </c>
      <c r="E5694" s="29">
        <f t="shared" si="619"/>
        <v>3</v>
      </c>
      <c r="F5694" s="29">
        <f t="shared" si="620"/>
        <v>31</v>
      </c>
      <c r="G5694" s="29">
        <f t="shared" si="621"/>
        <v>5</v>
      </c>
      <c r="H5694" s="29" t="str">
        <f t="shared" si="622"/>
        <v>Cuma</v>
      </c>
    </row>
    <row r="5695" spans="1:8" ht="10.5" customHeight="1" x14ac:dyDescent="0.25">
      <c r="A5695" s="28">
        <v>47698</v>
      </c>
      <c r="B5695" s="29">
        <f t="shared" si="616"/>
        <v>2030</v>
      </c>
      <c r="C5695" s="29">
        <f t="shared" si="617"/>
        <v>8</v>
      </c>
      <c r="D5695" s="29" t="str">
        <f t="shared" si="618"/>
        <v>Ağustos</v>
      </c>
      <c r="E5695" s="29">
        <f t="shared" si="619"/>
        <v>3</v>
      </c>
      <c r="F5695" s="29">
        <f t="shared" si="620"/>
        <v>31</v>
      </c>
      <c r="G5695" s="29">
        <f t="shared" si="621"/>
        <v>6</v>
      </c>
      <c r="H5695" s="29" t="str">
        <f t="shared" si="622"/>
        <v>Cumartesi</v>
      </c>
    </row>
    <row r="5696" spans="1:8" ht="10.5" customHeight="1" x14ac:dyDescent="0.25">
      <c r="A5696" s="28">
        <v>47699</v>
      </c>
      <c r="B5696" s="29">
        <f t="shared" si="616"/>
        <v>2030</v>
      </c>
      <c r="C5696" s="29">
        <f t="shared" si="617"/>
        <v>8</v>
      </c>
      <c r="D5696" s="29" t="str">
        <f t="shared" si="618"/>
        <v>Ağustos</v>
      </c>
      <c r="E5696" s="29">
        <f t="shared" si="619"/>
        <v>3</v>
      </c>
      <c r="F5696" s="29">
        <f t="shared" si="620"/>
        <v>31</v>
      </c>
      <c r="G5696" s="29">
        <f t="shared" si="621"/>
        <v>7</v>
      </c>
      <c r="H5696" s="29" t="str">
        <f t="shared" si="622"/>
        <v>Pazar</v>
      </c>
    </row>
    <row r="5697" spans="1:8" ht="10.5" customHeight="1" x14ac:dyDescent="0.25">
      <c r="A5697" s="28">
        <v>47700</v>
      </c>
      <c r="B5697" s="29">
        <f t="shared" si="616"/>
        <v>2030</v>
      </c>
      <c r="C5697" s="29">
        <f t="shared" si="617"/>
        <v>8</v>
      </c>
      <c r="D5697" s="29" t="str">
        <f t="shared" si="618"/>
        <v>Ağustos</v>
      </c>
      <c r="E5697" s="29">
        <f t="shared" si="619"/>
        <v>3</v>
      </c>
      <c r="F5697" s="29">
        <f t="shared" si="620"/>
        <v>32</v>
      </c>
      <c r="G5697" s="29">
        <f t="shared" si="621"/>
        <v>1</v>
      </c>
      <c r="H5697" s="29" t="str">
        <f t="shared" si="622"/>
        <v>Pazartesi</v>
      </c>
    </row>
    <row r="5698" spans="1:8" ht="10.5" customHeight="1" x14ac:dyDescent="0.25">
      <c r="A5698" s="28">
        <v>47701</v>
      </c>
      <c r="B5698" s="29">
        <f t="shared" ref="B5698:B5761" si="623">IF(A5698="","",YEAR(A5698))</f>
        <v>2030</v>
      </c>
      <c r="C5698" s="29">
        <f t="shared" ref="C5698:C5761" si="624">IF(A5698="","",MONTH(A5698))</f>
        <v>8</v>
      </c>
      <c r="D5698" s="29" t="str">
        <f t="shared" ref="D5698:D5761" si="625">IF(A5698="","",CHOOSE(MONTH(A5698),"Ocak","Şubat","Mart","Nisan","Mayıs","Haziran","Temmuz","Ağustos","Eylül","Ekim","Kasım","Aralık"))</f>
        <v>Ağustos</v>
      </c>
      <c r="E5698" s="29">
        <f t="shared" ref="E5698:E5761" si="626">IF(A5698="","",ROUNDUP(MONTH(A5698)/3,0))</f>
        <v>3</v>
      </c>
      <c r="F5698" s="29">
        <f t="shared" ref="F5698:F5761" si="627">IF(A5698="","",WEEKNUM(A5698,2))</f>
        <v>32</v>
      </c>
      <c r="G5698" s="29">
        <f t="shared" ref="G5698:G5761" si="628">IF(A5698="","",WEEKDAY(A5698,2))</f>
        <v>2</v>
      </c>
      <c r="H5698" s="29" t="str">
        <f t="shared" ref="H5698:H5761" si="629">IF(A5698="","",CHOOSE(WEEKDAY(A5698,2),"Pazartesi","Salı","Çarşamba","Perşembe","Cuma","Cumartesi","Pazar"))</f>
        <v>Salı</v>
      </c>
    </row>
    <row r="5699" spans="1:8" ht="10.5" customHeight="1" x14ac:dyDescent="0.25">
      <c r="A5699" s="28">
        <v>47702</v>
      </c>
      <c r="B5699" s="29">
        <f t="shared" si="623"/>
        <v>2030</v>
      </c>
      <c r="C5699" s="29">
        <f t="shared" si="624"/>
        <v>8</v>
      </c>
      <c r="D5699" s="29" t="str">
        <f t="shared" si="625"/>
        <v>Ağustos</v>
      </c>
      <c r="E5699" s="29">
        <f t="shared" si="626"/>
        <v>3</v>
      </c>
      <c r="F5699" s="29">
        <f t="shared" si="627"/>
        <v>32</v>
      </c>
      <c r="G5699" s="29">
        <f t="shared" si="628"/>
        <v>3</v>
      </c>
      <c r="H5699" s="29" t="str">
        <f t="shared" si="629"/>
        <v>Çarşamba</v>
      </c>
    </row>
    <row r="5700" spans="1:8" ht="10.5" customHeight="1" x14ac:dyDescent="0.25">
      <c r="A5700" s="28">
        <v>47703</v>
      </c>
      <c r="B5700" s="29">
        <f t="shared" si="623"/>
        <v>2030</v>
      </c>
      <c r="C5700" s="29">
        <f t="shared" si="624"/>
        <v>8</v>
      </c>
      <c r="D5700" s="29" t="str">
        <f t="shared" si="625"/>
        <v>Ağustos</v>
      </c>
      <c r="E5700" s="29">
        <f t="shared" si="626"/>
        <v>3</v>
      </c>
      <c r="F5700" s="29">
        <f t="shared" si="627"/>
        <v>32</v>
      </c>
      <c r="G5700" s="29">
        <f t="shared" si="628"/>
        <v>4</v>
      </c>
      <c r="H5700" s="29" t="str">
        <f t="shared" si="629"/>
        <v>Perşembe</v>
      </c>
    </row>
    <row r="5701" spans="1:8" ht="10.5" customHeight="1" x14ac:dyDescent="0.25">
      <c r="A5701" s="28">
        <v>47704</v>
      </c>
      <c r="B5701" s="29">
        <f t="shared" si="623"/>
        <v>2030</v>
      </c>
      <c r="C5701" s="29">
        <f t="shared" si="624"/>
        <v>8</v>
      </c>
      <c r="D5701" s="29" t="str">
        <f t="shared" si="625"/>
        <v>Ağustos</v>
      </c>
      <c r="E5701" s="29">
        <f t="shared" si="626"/>
        <v>3</v>
      </c>
      <c r="F5701" s="29">
        <f t="shared" si="627"/>
        <v>32</v>
      </c>
      <c r="G5701" s="29">
        <f t="shared" si="628"/>
        <v>5</v>
      </c>
      <c r="H5701" s="29" t="str">
        <f t="shared" si="629"/>
        <v>Cuma</v>
      </c>
    </row>
    <row r="5702" spans="1:8" ht="10.5" customHeight="1" x14ac:dyDescent="0.25">
      <c r="A5702" s="28">
        <v>47705</v>
      </c>
      <c r="B5702" s="29">
        <f t="shared" si="623"/>
        <v>2030</v>
      </c>
      <c r="C5702" s="29">
        <f t="shared" si="624"/>
        <v>8</v>
      </c>
      <c r="D5702" s="29" t="str">
        <f t="shared" si="625"/>
        <v>Ağustos</v>
      </c>
      <c r="E5702" s="29">
        <f t="shared" si="626"/>
        <v>3</v>
      </c>
      <c r="F5702" s="29">
        <f t="shared" si="627"/>
        <v>32</v>
      </c>
      <c r="G5702" s="29">
        <f t="shared" si="628"/>
        <v>6</v>
      </c>
      <c r="H5702" s="29" t="str">
        <f t="shared" si="629"/>
        <v>Cumartesi</v>
      </c>
    </row>
    <row r="5703" spans="1:8" ht="10.5" customHeight="1" x14ac:dyDescent="0.25">
      <c r="A5703" s="28">
        <v>47706</v>
      </c>
      <c r="B5703" s="29">
        <f t="shared" si="623"/>
        <v>2030</v>
      </c>
      <c r="C5703" s="29">
        <f t="shared" si="624"/>
        <v>8</v>
      </c>
      <c r="D5703" s="29" t="str">
        <f t="shared" si="625"/>
        <v>Ağustos</v>
      </c>
      <c r="E5703" s="29">
        <f t="shared" si="626"/>
        <v>3</v>
      </c>
      <c r="F5703" s="29">
        <f t="shared" si="627"/>
        <v>32</v>
      </c>
      <c r="G5703" s="29">
        <f t="shared" si="628"/>
        <v>7</v>
      </c>
      <c r="H5703" s="29" t="str">
        <f t="shared" si="629"/>
        <v>Pazar</v>
      </c>
    </row>
    <row r="5704" spans="1:8" ht="10.5" customHeight="1" x14ac:dyDescent="0.25">
      <c r="A5704" s="28">
        <v>47707</v>
      </c>
      <c r="B5704" s="29">
        <f t="shared" si="623"/>
        <v>2030</v>
      </c>
      <c r="C5704" s="29">
        <f t="shared" si="624"/>
        <v>8</v>
      </c>
      <c r="D5704" s="29" t="str">
        <f t="shared" si="625"/>
        <v>Ağustos</v>
      </c>
      <c r="E5704" s="29">
        <f t="shared" si="626"/>
        <v>3</v>
      </c>
      <c r="F5704" s="29">
        <f t="shared" si="627"/>
        <v>33</v>
      </c>
      <c r="G5704" s="29">
        <f t="shared" si="628"/>
        <v>1</v>
      </c>
      <c r="H5704" s="29" t="str">
        <f t="shared" si="629"/>
        <v>Pazartesi</v>
      </c>
    </row>
    <row r="5705" spans="1:8" ht="10.5" customHeight="1" x14ac:dyDescent="0.25">
      <c r="A5705" s="28">
        <v>47708</v>
      </c>
      <c r="B5705" s="29">
        <f t="shared" si="623"/>
        <v>2030</v>
      </c>
      <c r="C5705" s="29">
        <f t="shared" si="624"/>
        <v>8</v>
      </c>
      <c r="D5705" s="29" t="str">
        <f t="shared" si="625"/>
        <v>Ağustos</v>
      </c>
      <c r="E5705" s="29">
        <f t="shared" si="626"/>
        <v>3</v>
      </c>
      <c r="F5705" s="29">
        <f t="shared" si="627"/>
        <v>33</v>
      </c>
      <c r="G5705" s="29">
        <f t="shared" si="628"/>
        <v>2</v>
      </c>
      <c r="H5705" s="29" t="str">
        <f t="shared" si="629"/>
        <v>Salı</v>
      </c>
    </row>
    <row r="5706" spans="1:8" ht="10.5" customHeight="1" x14ac:dyDescent="0.25">
      <c r="A5706" s="28">
        <v>47709</v>
      </c>
      <c r="B5706" s="29">
        <f t="shared" si="623"/>
        <v>2030</v>
      </c>
      <c r="C5706" s="29">
        <f t="shared" si="624"/>
        <v>8</v>
      </c>
      <c r="D5706" s="29" t="str">
        <f t="shared" si="625"/>
        <v>Ağustos</v>
      </c>
      <c r="E5706" s="29">
        <f t="shared" si="626"/>
        <v>3</v>
      </c>
      <c r="F5706" s="29">
        <f t="shared" si="627"/>
        <v>33</v>
      </c>
      <c r="G5706" s="29">
        <f t="shared" si="628"/>
        <v>3</v>
      </c>
      <c r="H5706" s="29" t="str">
        <f t="shared" si="629"/>
        <v>Çarşamba</v>
      </c>
    </row>
    <row r="5707" spans="1:8" ht="10.5" customHeight="1" x14ac:dyDescent="0.25">
      <c r="A5707" s="28">
        <v>47710</v>
      </c>
      <c r="B5707" s="29">
        <f t="shared" si="623"/>
        <v>2030</v>
      </c>
      <c r="C5707" s="29">
        <f t="shared" si="624"/>
        <v>8</v>
      </c>
      <c r="D5707" s="29" t="str">
        <f t="shared" si="625"/>
        <v>Ağustos</v>
      </c>
      <c r="E5707" s="29">
        <f t="shared" si="626"/>
        <v>3</v>
      </c>
      <c r="F5707" s="29">
        <f t="shared" si="627"/>
        <v>33</v>
      </c>
      <c r="G5707" s="29">
        <f t="shared" si="628"/>
        <v>4</v>
      </c>
      <c r="H5707" s="29" t="str">
        <f t="shared" si="629"/>
        <v>Perşembe</v>
      </c>
    </row>
    <row r="5708" spans="1:8" ht="10.5" customHeight="1" x14ac:dyDescent="0.25">
      <c r="A5708" s="28">
        <v>47711</v>
      </c>
      <c r="B5708" s="29">
        <f t="shared" si="623"/>
        <v>2030</v>
      </c>
      <c r="C5708" s="29">
        <f t="shared" si="624"/>
        <v>8</v>
      </c>
      <c r="D5708" s="29" t="str">
        <f t="shared" si="625"/>
        <v>Ağustos</v>
      </c>
      <c r="E5708" s="29">
        <f t="shared" si="626"/>
        <v>3</v>
      </c>
      <c r="F5708" s="29">
        <f t="shared" si="627"/>
        <v>33</v>
      </c>
      <c r="G5708" s="29">
        <f t="shared" si="628"/>
        <v>5</v>
      </c>
      <c r="H5708" s="29" t="str">
        <f t="shared" si="629"/>
        <v>Cuma</v>
      </c>
    </row>
    <row r="5709" spans="1:8" ht="10.5" customHeight="1" x14ac:dyDescent="0.25">
      <c r="A5709" s="28">
        <v>47712</v>
      </c>
      <c r="B5709" s="29">
        <f t="shared" si="623"/>
        <v>2030</v>
      </c>
      <c r="C5709" s="29">
        <f t="shared" si="624"/>
        <v>8</v>
      </c>
      <c r="D5709" s="29" t="str">
        <f t="shared" si="625"/>
        <v>Ağustos</v>
      </c>
      <c r="E5709" s="29">
        <f t="shared" si="626"/>
        <v>3</v>
      </c>
      <c r="F5709" s="29">
        <f t="shared" si="627"/>
        <v>33</v>
      </c>
      <c r="G5709" s="29">
        <f t="shared" si="628"/>
        <v>6</v>
      </c>
      <c r="H5709" s="29" t="str">
        <f t="shared" si="629"/>
        <v>Cumartesi</v>
      </c>
    </row>
    <row r="5710" spans="1:8" ht="10.5" customHeight="1" x14ac:dyDescent="0.25">
      <c r="A5710" s="28">
        <v>47713</v>
      </c>
      <c r="B5710" s="29">
        <f t="shared" si="623"/>
        <v>2030</v>
      </c>
      <c r="C5710" s="29">
        <f t="shared" si="624"/>
        <v>8</v>
      </c>
      <c r="D5710" s="29" t="str">
        <f t="shared" si="625"/>
        <v>Ağustos</v>
      </c>
      <c r="E5710" s="29">
        <f t="shared" si="626"/>
        <v>3</v>
      </c>
      <c r="F5710" s="29">
        <f t="shared" si="627"/>
        <v>33</v>
      </c>
      <c r="G5710" s="29">
        <f t="shared" si="628"/>
        <v>7</v>
      </c>
      <c r="H5710" s="29" t="str">
        <f t="shared" si="629"/>
        <v>Pazar</v>
      </c>
    </row>
    <row r="5711" spans="1:8" ht="10.5" customHeight="1" x14ac:dyDescent="0.25">
      <c r="A5711" s="28">
        <v>47714</v>
      </c>
      <c r="B5711" s="29">
        <f t="shared" si="623"/>
        <v>2030</v>
      </c>
      <c r="C5711" s="29">
        <f t="shared" si="624"/>
        <v>8</v>
      </c>
      <c r="D5711" s="29" t="str">
        <f t="shared" si="625"/>
        <v>Ağustos</v>
      </c>
      <c r="E5711" s="29">
        <f t="shared" si="626"/>
        <v>3</v>
      </c>
      <c r="F5711" s="29">
        <f t="shared" si="627"/>
        <v>34</v>
      </c>
      <c r="G5711" s="29">
        <f t="shared" si="628"/>
        <v>1</v>
      </c>
      <c r="H5711" s="29" t="str">
        <f t="shared" si="629"/>
        <v>Pazartesi</v>
      </c>
    </row>
    <row r="5712" spans="1:8" ht="10.5" customHeight="1" x14ac:dyDescent="0.25">
      <c r="A5712" s="28">
        <v>47715</v>
      </c>
      <c r="B5712" s="29">
        <f t="shared" si="623"/>
        <v>2030</v>
      </c>
      <c r="C5712" s="29">
        <f t="shared" si="624"/>
        <v>8</v>
      </c>
      <c r="D5712" s="29" t="str">
        <f t="shared" si="625"/>
        <v>Ağustos</v>
      </c>
      <c r="E5712" s="29">
        <f t="shared" si="626"/>
        <v>3</v>
      </c>
      <c r="F5712" s="29">
        <f t="shared" si="627"/>
        <v>34</v>
      </c>
      <c r="G5712" s="29">
        <f t="shared" si="628"/>
        <v>2</v>
      </c>
      <c r="H5712" s="29" t="str">
        <f t="shared" si="629"/>
        <v>Salı</v>
      </c>
    </row>
    <row r="5713" spans="1:8" ht="10.5" customHeight="1" x14ac:dyDescent="0.25">
      <c r="A5713" s="28">
        <v>47716</v>
      </c>
      <c r="B5713" s="29">
        <f t="shared" si="623"/>
        <v>2030</v>
      </c>
      <c r="C5713" s="29">
        <f t="shared" si="624"/>
        <v>8</v>
      </c>
      <c r="D5713" s="29" t="str">
        <f t="shared" si="625"/>
        <v>Ağustos</v>
      </c>
      <c r="E5713" s="29">
        <f t="shared" si="626"/>
        <v>3</v>
      </c>
      <c r="F5713" s="29">
        <f t="shared" si="627"/>
        <v>34</v>
      </c>
      <c r="G5713" s="29">
        <f t="shared" si="628"/>
        <v>3</v>
      </c>
      <c r="H5713" s="29" t="str">
        <f t="shared" si="629"/>
        <v>Çarşamba</v>
      </c>
    </row>
    <row r="5714" spans="1:8" ht="10.5" customHeight="1" x14ac:dyDescent="0.25">
      <c r="A5714" s="28">
        <v>47717</v>
      </c>
      <c r="B5714" s="29">
        <f t="shared" si="623"/>
        <v>2030</v>
      </c>
      <c r="C5714" s="29">
        <f t="shared" si="624"/>
        <v>8</v>
      </c>
      <c r="D5714" s="29" t="str">
        <f t="shared" si="625"/>
        <v>Ağustos</v>
      </c>
      <c r="E5714" s="29">
        <f t="shared" si="626"/>
        <v>3</v>
      </c>
      <c r="F5714" s="29">
        <f t="shared" si="627"/>
        <v>34</v>
      </c>
      <c r="G5714" s="29">
        <f t="shared" si="628"/>
        <v>4</v>
      </c>
      <c r="H5714" s="29" t="str">
        <f t="shared" si="629"/>
        <v>Perşembe</v>
      </c>
    </row>
    <row r="5715" spans="1:8" ht="10.5" customHeight="1" x14ac:dyDescent="0.25">
      <c r="A5715" s="28">
        <v>47718</v>
      </c>
      <c r="B5715" s="29">
        <f t="shared" si="623"/>
        <v>2030</v>
      </c>
      <c r="C5715" s="29">
        <f t="shared" si="624"/>
        <v>8</v>
      </c>
      <c r="D5715" s="29" t="str">
        <f t="shared" si="625"/>
        <v>Ağustos</v>
      </c>
      <c r="E5715" s="29">
        <f t="shared" si="626"/>
        <v>3</v>
      </c>
      <c r="F5715" s="29">
        <f t="shared" si="627"/>
        <v>34</v>
      </c>
      <c r="G5715" s="29">
        <f t="shared" si="628"/>
        <v>5</v>
      </c>
      <c r="H5715" s="29" t="str">
        <f t="shared" si="629"/>
        <v>Cuma</v>
      </c>
    </row>
    <row r="5716" spans="1:8" ht="10.5" customHeight="1" x14ac:dyDescent="0.25">
      <c r="A5716" s="28">
        <v>47719</v>
      </c>
      <c r="B5716" s="29">
        <f t="shared" si="623"/>
        <v>2030</v>
      </c>
      <c r="C5716" s="29">
        <f t="shared" si="624"/>
        <v>8</v>
      </c>
      <c r="D5716" s="29" t="str">
        <f t="shared" si="625"/>
        <v>Ağustos</v>
      </c>
      <c r="E5716" s="29">
        <f t="shared" si="626"/>
        <v>3</v>
      </c>
      <c r="F5716" s="29">
        <f t="shared" si="627"/>
        <v>34</v>
      </c>
      <c r="G5716" s="29">
        <f t="shared" si="628"/>
        <v>6</v>
      </c>
      <c r="H5716" s="29" t="str">
        <f t="shared" si="629"/>
        <v>Cumartesi</v>
      </c>
    </row>
    <row r="5717" spans="1:8" ht="10.5" customHeight="1" x14ac:dyDescent="0.25">
      <c r="A5717" s="28">
        <v>47720</v>
      </c>
      <c r="B5717" s="29">
        <f t="shared" si="623"/>
        <v>2030</v>
      </c>
      <c r="C5717" s="29">
        <f t="shared" si="624"/>
        <v>8</v>
      </c>
      <c r="D5717" s="29" t="str">
        <f t="shared" si="625"/>
        <v>Ağustos</v>
      </c>
      <c r="E5717" s="29">
        <f t="shared" si="626"/>
        <v>3</v>
      </c>
      <c r="F5717" s="29">
        <f t="shared" si="627"/>
        <v>34</v>
      </c>
      <c r="G5717" s="29">
        <f t="shared" si="628"/>
        <v>7</v>
      </c>
      <c r="H5717" s="29" t="str">
        <f t="shared" si="629"/>
        <v>Pazar</v>
      </c>
    </row>
    <row r="5718" spans="1:8" ht="10.5" customHeight="1" x14ac:dyDescent="0.25">
      <c r="A5718" s="28">
        <v>47721</v>
      </c>
      <c r="B5718" s="29">
        <f t="shared" si="623"/>
        <v>2030</v>
      </c>
      <c r="C5718" s="29">
        <f t="shared" si="624"/>
        <v>8</v>
      </c>
      <c r="D5718" s="29" t="str">
        <f t="shared" si="625"/>
        <v>Ağustos</v>
      </c>
      <c r="E5718" s="29">
        <f t="shared" si="626"/>
        <v>3</v>
      </c>
      <c r="F5718" s="29">
        <f t="shared" si="627"/>
        <v>35</v>
      </c>
      <c r="G5718" s="29">
        <f t="shared" si="628"/>
        <v>1</v>
      </c>
      <c r="H5718" s="29" t="str">
        <f t="shared" si="629"/>
        <v>Pazartesi</v>
      </c>
    </row>
    <row r="5719" spans="1:8" ht="10.5" customHeight="1" x14ac:dyDescent="0.25">
      <c r="A5719" s="28">
        <v>47722</v>
      </c>
      <c r="B5719" s="29">
        <f t="shared" si="623"/>
        <v>2030</v>
      </c>
      <c r="C5719" s="29">
        <f t="shared" si="624"/>
        <v>8</v>
      </c>
      <c r="D5719" s="29" t="str">
        <f t="shared" si="625"/>
        <v>Ağustos</v>
      </c>
      <c r="E5719" s="29">
        <f t="shared" si="626"/>
        <v>3</v>
      </c>
      <c r="F5719" s="29">
        <f t="shared" si="627"/>
        <v>35</v>
      </c>
      <c r="G5719" s="29">
        <f t="shared" si="628"/>
        <v>2</v>
      </c>
      <c r="H5719" s="29" t="str">
        <f t="shared" si="629"/>
        <v>Salı</v>
      </c>
    </row>
    <row r="5720" spans="1:8" ht="10.5" customHeight="1" x14ac:dyDescent="0.25">
      <c r="A5720" s="28">
        <v>47723</v>
      </c>
      <c r="B5720" s="29">
        <f t="shared" si="623"/>
        <v>2030</v>
      </c>
      <c r="C5720" s="29">
        <f t="shared" si="624"/>
        <v>8</v>
      </c>
      <c r="D5720" s="29" t="str">
        <f t="shared" si="625"/>
        <v>Ağustos</v>
      </c>
      <c r="E5720" s="29">
        <f t="shared" si="626"/>
        <v>3</v>
      </c>
      <c r="F5720" s="29">
        <f t="shared" si="627"/>
        <v>35</v>
      </c>
      <c r="G5720" s="29">
        <f t="shared" si="628"/>
        <v>3</v>
      </c>
      <c r="H5720" s="29" t="str">
        <f t="shared" si="629"/>
        <v>Çarşamba</v>
      </c>
    </row>
    <row r="5721" spans="1:8" ht="10.5" customHeight="1" x14ac:dyDescent="0.25">
      <c r="A5721" s="28">
        <v>47724</v>
      </c>
      <c r="B5721" s="29">
        <f t="shared" si="623"/>
        <v>2030</v>
      </c>
      <c r="C5721" s="29">
        <f t="shared" si="624"/>
        <v>8</v>
      </c>
      <c r="D5721" s="29" t="str">
        <f t="shared" si="625"/>
        <v>Ağustos</v>
      </c>
      <c r="E5721" s="29">
        <f t="shared" si="626"/>
        <v>3</v>
      </c>
      <c r="F5721" s="29">
        <f t="shared" si="627"/>
        <v>35</v>
      </c>
      <c r="G5721" s="29">
        <f t="shared" si="628"/>
        <v>4</v>
      </c>
      <c r="H5721" s="29" t="str">
        <f t="shared" si="629"/>
        <v>Perşembe</v>
      </c>
    </row>
    <row r="5722" spans="1:8" ht="10.5" customHeight="1" x14ac:dyDescent="0.25">
      <c r="A5722" s="28">
        <v>47725</v>
      </c>
      <c r="B5722" s="29">
        <f t="shared" si="623"/>
        <v>2030</v>
      </c>
      <c r="C5722" s="29">
        <f t="shared" si="624"/>
        <v>8</v>
      </c>
      <c r="D5722" s="29" t="str">
        <f t="shared" si="625"/>
        <v>Ağustos</v>
      </c>
      <c r="E5722" s="29">
        <f t="shared" si="626"/>
        <v>3</v>
      </c>
      <c r="F5722" s="29">
        <f t="shared" si="627"/>
        <v>35</v>
      </c>
      <c r="G5722" s="29">
        <f t="shared" si="628"/>
        <v>5</v>
      </c>
      <c r="H5722" s="29" t="str">
        <f t="shared" si="629"/>
        <v>Cuma</v>
      </c>
    </row>
    <row r="5723" spans="1:8" ht="10.5" customHeight="1" x14ac:dyDescent="0.25">
      <c r="A5723" s="28">
        <v>47726</v>
      </c>
      <c r="B5723" s="29">
        <f t="shared" si="623"/>
        <v>2030</v>
      </c>
      <c r="C5723" s="29">
        <f t="shared" si="624"/>
        <v>8</v>
      </c>
      <c r="D5723" s="29" t="str">
        <f t="shared" si="625"/>
        <v>Ağustos</v>
      </c>
      <c r="E5723" s="29">
        <f t="shared" si="626"/>
        <v>3</v>
      </c>
      <c r="F5723" s="29">
        <f t="shared" si="627"/>
        <v>35</v>
      </c>
      <c r="G5723" s="29">
        <f t="shared" si="628"/>
        <v>6</v>
      </c>
      <c r="H5723" s="29" t="str">
        <f t="shared" si="629"/>
        <v>Cumartesi</v>
      </c>
    </row>
    <row r="5724" spans="1:8" ht="10.5" customHeight="1" x14ac:dyDescent="0.25">
      <c r="A5724" s="28">
        <v>47727</v>
      </c>
      <c r="B5724" s="29">
        <f t="shared" si="623"/>
        <v>2030</v>
      </c>
      <c r="C5724" s="29">
        <f t="shared" si="624"/>
        <v>9</v>
      </c>
      <c r="D5724" s="29" t="str">
        <f t="shared" si="625"/>
        <v>Eylül</v>
      </c>
      <c r="E5724" s="29">
        <f t="shared" si="626"/>
        <v>3</v>
      </c>
      <c r="F5724" s="29">
        <f t="shared" si="627"/>
        <v>35</v>
      </c>
      <c r="G5724" s="29">
        <f t="shared" si="628"/>
        <v>7</v>
      </c>
      <c r="H5724" s="29" t="str">
        <f t="shared" si="629"/>
        <v>Pazar</v>
      </c>
    </row>
    <row r="5725" spans="1:8" ht="10.5" customHeight="1" x14ac:dyDescent="0.25">
      <c r="A5725" s="28">
        <v>47728</v>
      </c>
      <c r="B5725" s="29">
        <f t="shared" si="623"/>
        <v>2030</v>
      </c>
      <c r="C5725" s="29">
        <f t="shared" si="624"/>
        <v>9</v>
      </c>
      <c r="D5725" s="29" t="str">
        <f t="shared" si="625"/>
        <v>Eylül</v>
      </c>
      <c r="E5725" s="29">
        <f t="shared" si="626"/>
        <v>3</v>
      </c>
      <c r="F5725" s="29">
        <f t="shared" si="627"/>
        <v>36</v>
      </c>
      <c r="G5725" s="29">
        <f t="shared" si="628"/>
        <v>1</v>
      </c>
      <c r="H5725" s="29" t="str">
        <f t="shared" si="629"/>
        <v>Pazartesi</v>
      </c>
    </row>
    <row r="5726" spans="1:8" ht="10.5" customHeight="1" x14ac:dyDescent="0.25">
      <c r="A5726" s="28">
        <v>47729</v>
      </c>
      <c r="B5726" s="29">
        <f t="shared" si="623"/>
        <v>2030</v>
      </c>
      <c r="C5726" s="29">
        <f t="shared" si="624"/>
        <v>9</v>
      </c>
      <c r="D5726" s="29" t="str">
        <f t="shared" si="625"/>
        <v>Eylül</v>
      </c>
      <c r="E5726" s="29">
        <f t="shared" si="626"/>
        <v>3</v>
      </c>
      <c r="F5726" s="29">
        <f t="shared" si="627"/>
        <v>36</v>
      </c>
      <c r="G5726" s="29">
        <f t="shared" si="628"/>
        <v>2</v>
      </c>
      <c r="H5726" s="29" t="str">
        <f t="shared" si="629"/>
        <v>Salı</v>
      </c>
    </row>
    <row r="5727" spans="1:8" ht="10.5" customHeight="1" x14ac:dyDescent="0.25">
      <c r="A5727" s="28">
        <v>47730</v>
      </c>
      <c r="B5727" s="29">
        <f t="shared" si="623"/>
        <v>2030</v>
      </c>
      <c r="C5727" s="29">
        <f t="shared" si="624"/>
        <v>9</v>
      </c>
      <c r="D5727" s="29" t="str">
        <f t="shared" si="625"/>
        <v>Eylül</v>
      </c>
      <c r="E5727" s="29">
        <f t="shared" si="626"/>
        <v>3</v>
      </c>
      <c r="F5727" s="29">
        <f t="shared" si="627"/>
        <v>36</v>
      </c>
      <c r="G5727" s="29">
        <f t="shared" si="628"/>
        <v>3</v>
      </c>
      <c r="H5727" s="29" t="str">
        <f t="shared" si="629"/>
        <v>Çarşamba</v>
      </c>
    </row>
    <row r="5728" spans="1:8" ht="10.5" customHeight="1" x14ac:dyDescent="0.25">
      <c r="A5728" s="28">
        <v>47731</v>
      </c>
      <c r="B5728" s="29">
        <f t="shared" si="623"/>
        <v>2030</v>
      </c>
      <c r="C5728" s="29">
        <f t="shared" si="624"/>
        <v>9</v>
      </c>
      <c r="D5728" s="29" t="str">
        <f t="shared" si="625"/>
        <v>Eylül</v>
      </c>
      <c r="E5728" s="29">
        <f t="shared" si="626"/>
        <v>3</v>
      </c>
      <c r="F5728" s="29">
        <f t="shared" si="627"/>
        <v>36</v>
      </c>
      <c r="G5728" s="29">
        <f t="shared" si="628"/>
        <v>4</v>
      </c>
      <c r="H5728" s="29" t="str">
        <f t="shared" si="629"/>
        <v>Perşembe</v>
      </c>
    </row>
    <row r="5729" spans="1:8" ht="10.5" customHeight="1" x14ac:dyDescent="0.25">
      <c r="A5729" s="28">
        <v>47732</v>
      </c>
      <c r="B5729" s="29">
        <f t="shared" si="623"/>
        <v>2030</v>
      </c>
      <c r="C5729" s="29">
        <f t="shared" si="624"/>
        <v>9</v>
      </c>
      <c r="D5729" s="29" t="str">
        <f t="shared" si="625"/>
        <v>Eylül</v>
      </c>
      <c r="E5729" s="29">
        <f t="shared" si="626"/>
        <v>3</v>
      </c>
      <c r="F5729" s="29">
        <f t="shared" si="627"/>
        <v>36</v>
      </c>
      <c r="G5729" s="29">
        <f t="shared" si="628"/>
        <v>5</v>
      </c>
      <c r="H5729" s="29" t="str">
        <f t="shared" si="629"/>
        <v>Cuma</v>
      </c>
    </row>
    <row r="5730" spans="1:8" ht="10.5" customHeight="1" x14ac:dyDescent="0.25">
      <c r="A5730" s="28">
        <v>47733</v>
      </c>
      <c r="B5730" s="29">
        <f t="shared" si="623"/>
        <v>2030</v>
      </c>
      <c r="C5730" s="29">
        <f t="shared" si="624"/>
        <v>9</v>
      </c>
      <c r="D5730" s="29" t="str">
        <f t="shared" si="625"/>
        <v>Eylül</v>
      </c>
      <c r="E5730" s="29">
        <f t="shared" si="626"/>
        <v>3</v>
      </c>
      <c r="F5730" s="29">
        <f t="shared" si="627"/>
        <v>36</v>
      </c>
      <c r="G5730" s="29">
        <f t="shared" si="628"/>
        <v>6</v>
      </c>
      <c r="H5730" s="29" t="str">
        <f t="shared" si="629"/>
        <v>Cumartesi</v>
      </c>
    </row>
    <row r="5731" spans="1:8" ht="10.5" customHeight="1" x14ac:dyDescent="0.25">
      <c r="A5731" s="28">
        <v>47734</v>
      </c>
      <c r="B5731" s="29">
        <f t="shared" si="623"/>
        <v>2030</v>
      </c>
      <c r="C5731" s="29">
        <f t="shared" si="624"/>
        <v>9</v>
      </c>
      <c r="D5731" s="29" t="str">
        <f t="shared" si="625"/>
        <v>Eylül</v>
      </c>
      <c r="E5731" s="29">
        <f t="shared" si="626"/>
        <v>3</v>
      </c>
      <c r="F5731" s="29">
        <f t="shared" si="627"/>
        <v>36</v>
      </c>
      <c r="G5731" s="29">
        <f t="shared" si="628"/>
        <v>7</v>
      </c>
      <c r="H5731" s="29" t="str">
        <f t="shared" si="629"/>
        <v>Pazar</v>
      </c>
    </row>
    <row r="5732" spans="1:8" ht="10.5" customHeight="1" x14ac:dyDescent="0.25">
      <c r="A5732" s="28">
        <v>47735</v>
      </c>
      <c r="B5732" s="29">
        <f t="shared" si="623"/>
        <v>2030</v>
      </c>
      <c r="C5732" s="29">
        <f t="shared" si="624"/>
        <v>9</v>
      </c>
      <c r="D5732" s="29" t="str">
        <f t="shared" si="625"/>
        <v>Eylül</v>
      </c>
      <c r="E5732" s="29">
        <f t="shared" si="626"/>
        <v>3</v>
      </c>
      <c r="F5732" s="29">
        <f t="shared" si="627"/>
        <v>37</v>
      </c>
      <c r="G5732" s="29">
        <f t="shared" si="628"/>
        <v>1</v>
      </c>
      <c r="H5732" s="29" t="str">
        <f t="shared" si="629"/>
        <v>Pazartesi</v>
      </c>
    </row>
    <row r="5733" spans="1:8" ht="10.5" customHeight="1" x14ac:dyDescent="0.25">
      <c r="A5733" s="28">
        <v>47736</v>
      </c>
      <c r="B5733" s="29">
        <f t="shared" si="623"/>
        <v>2030</v>
      </c>
      <c r="C5733" s="29">
        <f t="shared" si="624"/>
        <v>9</v>
      </c>
      <c r="D5733" s="29" t="str">
        <f t="shared" si="625"/>
        <v>Eylül</v>
      </c>
      <c r="E5733" s="29">
        <f t="shared" si="626"/>
        <v>3</v>
      </c>
      <c r="F5733" s="29">
        <f t="shared" si="627"/>
        <v>37</v>
      </c>
      <c r="G5733" s="29">
        <f t="shared" si="628"/>
        <v>2</v>
      </c>
      <c r="H5733" s="29" t="str">
        <f t="shared" si="629"/>
        <v>Salı</v>
      </c>
    </row>
    <row r="5734" spans="1:8" ht="10.5" customHeight="1" x14ac:dyDescent="0.25">
      <c r="A5734" s="28">
        <v>47737</v>
      </c>
      <c r="B5734" s="29">
        <f t="shared" si="623"/>
        <v>2030</v>
      </c>
      <c r="C5734" s="29">
        <f t="shared" si="624"/>
        <v>9</v>
      </c>
      <c r="D5734" s="29" t="str">
        <f t="shared" si="625"/>
        <v>Eylül</v>
      </c>
      <c r="E5734" s="29">
        <f t="shared" si="626"/>
        <v>3</v>
      </c>
      <c r="F5734" s="29">
        <f t="shared" si="627"/>
        <v>37</v>
      </c>
      <c r="G5734" s="29">
        <f t="shared" si="628"/>
        <v>3</v>
      </c>
      <c r="H5734" s="29" t="str">
        <f t="shared" si="629"/>
        <v>Çarşamba</v>
      </c>
    </row>
    <row r="5735" spans="1:8" ht="10.5" customHeight="1" x14ac:dyDescent="0.25">
      <c r="A5735" s="28">
        <v>47738</v>
      </c>
      <c r="B5735" s="29">
        <f t="shared" si="623"/>
        <v>2030</v>
      </c>
      <c r="C5735" s="29">
        <f t="shared" si="624"/>
        <v>9</v>
      </c>
      <c r="D5735" s="29" t="str">
        <f t="shared" si="625"/>
        <v>Eylül</v>
      </c>
      <c r="E5735" s="29">
        <f t="shared" si="626"/>
        <v>3</v>
      </c>
      <c r="F5735" s="29">
        <f t="shared" si="627"/>
        <v>37</v>
      </c>
      <c r="G5735" s="29">
        <f t="shared" si="628"/>
        <v>4</v>
      </c>
      <c r="H5735" s="29" t="str">
        <f t="shared" si="629"/>
        <v>Perşembe</v>
      </c>
    </row>
    <row r="5736" spans="1:8" ht="10.5" customHeight="1" x14ac:dyDescent="0.25">
      <c r="A5736" s="28">
        <v>47739</v>
      </c>
      <c r="B5736" s="29">
        <f t="shared" si="623"/>
        <v>2030</v>
      </c>
      <c r="C5736" s="29">
        <f t="shared" si="624"/>
        <v>9</v>
      </c>
      <c r="D5736" s="29" t="str">
        <f t="shared" si="625"/>
        <v>Eylül</v>
      </c>
      <c r="E5736" s="29">
        <f t="shared" si="626"/>
        <v>3</v>
      </c>
      <c r="F5736" s="29">
        <f t="shared" si="627"/>
        <v>37</v>
      </c>
      <c r="G5736" s="29">
        <f t="shared" si="628"/>
        <v>5</v>
      </c>
      <c r="H5736" s="29" t="str">
        <f t="shared" si="629"/>
        <v>Cuma</v>
      </c>
    </row>
    <row r="5737" spans="1:8" ht="10.5" customHeight="1" x14ac:dyDescent="0.25">
      <c r="A5737" s="28">
        <v>47740</v>
      </c>
      <c r="B5737" s="29">
        <f t="shared" si="623"/>
        <v>2030</v>
      </c>
      <c r="C5737" s="29">
        <f t="shared" si="624"/>
        <v>9</v>
      </c>
      <c r="D5737" s="29" t="str">
        <f t="shared" si="625"/>
        <v>Eylül</v>
      </c>
      <c r="E5737" s="29">
        <f t="shared" si="626"/>
        <v>3</v>
      </c>
      <c r="F5737" s="29">
        <f t="shared" si="627"/>
        <v>37</v>
      </c>
      <c r="G5737" s="29">
        <f t="shared" si="628"/>
        <v>6</v>
      </c>
      <c r="H5737" s="29" t="str">
        <f t="shared" si="629"/>
        <v>Cumartesi</v>
      </c>
    </row>
    <row r="5738" spans="1:8" ht="10.5" customHeight="1" x14ac:dyDescent="0.25">
      <c r="A5738" s="28">
        <v>47741</v>
      </c>
      <c r="B5738" s="29">
        <f t="shared" si="623"/>
        <v>2030</v>
      </c>
      <c r="C5738" s="29">
        <f t="shared" si="624"/>
        <v>9</v>
      </c>
      <c r="D5738" s="29" t="str">
        <f t="shared" si="625"/>
        <v>Eylül</v>
      </c>
      <c r="E5738" s="29">
        <f t="shared" si="626"/>
        <v>3</v>
      </c>
      <c r="F5738" s="29">
        <f t="shared" si="627"/>
        <v>37</v>
      </c>
      <c r="G5738" s="29">
        <f t="shared" si="628"/>
        <v>7</v>
      </c>
      <c r="H5738" s="29" t="str">
        <f t="shared" si="629"/>
        <v>Pazar</v>
      </c>
    </row>
    <row r="5739" spans="1:8" ht="10.5" customHeight="1" x14ac:dyDescent="0.25">
      <c r="A5739" s="28">
        <v>47742</v>
      </c>
      <c r="B5739" s="29">
        <f t="shared" si="623"/>
        <v>2030</v>
      </c>
      <c r="C5739" s="29">
        <f t="shared" si="624"/>
        <v>9</v>
      </c>
      <c r="D5739" s="29" t="str">
        <f t="shared" si="625"/>
        <v>Eylül</v>
      </c>
      <c r="E5739" s="29">
        <f t="shared" si="626"/>
        <v>3</v>
      </c>
      <c r="F5739" s="29">
        <f t="shared" si="627"/>
        <v>38</v>
      </c>
      <c r="G5739" s="29">
        <f t="shared" si="628"/>
        <v>1</v>
      </c>
      <c r="H5739" s="29" t="str">
        <f t="shared" si="629"/>
        <v>Pazartesi</v>
      </c>
    </row>
    <row r="5740" spans="1:8" ht="10.5" customHeight="1" x14ac:dyDescent="0.25">
      <c r="A5740" s="28">
        <v>47743</v>
      </c>
      <c r="B5740" s="29">
        <f t="shared" si="623"/>
        <v>2030</v>
      </c>
      <c r="C5740" s="29">
        <f t="shared" si="624"/>
        <v>9</v>
      </c>
      <c r="D5740" s="29" t="str">
        <f t="shared" si="625"/>
        <v>Eylül</v>
      </c>
      <c r="E5740" s="29">
        <f t="shared" si="626"/>
        <v>3</v>
      </c>
      <c r="F5740" s="29">
        <f t="shared" si="627"/>
        <v>38</v>
      </c>
      <c r="G5740" s="29">
        <f t="shared" si="628"/>
        <v>2</v>
      </c>
      <c r="H5740" s="29" t="str">
        <f t="shared" si="629"/>
        <v>Salı</v>
      </c>
    </row>
    <row r="5741" spans="1:8" ht="10.5" customHeight="1" x14ac:dyDescent="0.25">
      <c r="A5741" s="28">
        <v>47744</v>
      </c>
      <c r="B5741" s="29">
        <f t="shared" si="623"/>
        <v>2030</v>
      </c>
      <c r="C5741" s="29">
        <f t="shared" si="624"/>
        <v>9</v>
      </c>
      <c r="D5741" s="29" t="str">
        <f t="shared" si="625"/>
        <v>Eylül</v>
      </c>
      <c r="E5741" s="29">
        <f t="shared" si="626"/>
        <v>3</v>
      </c>
      <c r="F5741" s="29">
        <f t="shared" si="627"/>
        <v>38</v>
      </c>
      <c r="G5741" s="29">
        <f t="shared" si="628"/>
        <v>3</v>
      </c>
      <c r="H5741" s="29" t="str">
        <f t="shared" si="629"/>
        <v>Çarşamba</v>
      </c>
    </row>
    <row r="5742" spans="1:8" ht="10.5" customHeight="1" x14ac:dyDescent="0.25">
      <c r="A5742" s="28">
        <v>47745</v>
      </c>
      <c r="B5742" s="29">
        <f t="shared" si="623"/>
        <v>2030</v>
      </c>
      <c r="C5742" s="29">
        <f t="shared" si="624"/>
        <v>9</v>
      </c>
      <c r="D5742" s="29" t="str">
        <f t="shared" si="625"/>
        <v>Eylül</v>
      </c>
      <c r="E5742" s="29">
        <f t="shared" si="626"/>
        <v>3</v>
      </c>
      <c r="F5742" s="29">
        <f t="shared" si="627"/>
        <v>38</v>
      </c>
      <c r="G5742" s="29">
        <f t="shared" si="628"/>
        <v>4</v>
      </c>
      <c r="H5742" s="29" t="str">
        <f t="shared" si="629"/>
        <v>Perşembe</v>
      </c>
    </row>
    <row r="5743" spans="1:8" ht="10.5" customHeight="1" x14ac:dyDescent="0.25">
      <c r="A5743" s="28">
        <v>47746</v>
      </c>
      <c r="B5743" s="29">
        <f t="shared" si="623"/>
        <v>2030</v>
      </c>
      <c r="C5743" s="29">
        <f t="shared" si="624"/>
        <v>9</v>
      </c>
      <c r="D5743" s="29" t="str">
        <f t="shared" si="625"/>
        <v>Eylül</v>
      </c>
      <c r="E5743" s="29">
        <f t="shared" si="626"/>
        <v>3</v>
      </c>
      <c r="F5743" s="29">
        <f t="shared" si="627"/>
        <v>38</v>
      </c>
      <c r="G5743" s="29">
        <f t="shared" si="628"/>
        <v>5</v>
      </c>
      <c r="H5743" s="29" t="str">
        <f t="shared" si="629"/>
        <v>Cuma</v>
      </c>
    </row>
    <row r="5744" spans="1:8" ht="10.5" customHeight="1" x14ac:dyDescent="0.25">
      <c r="A5744" s="28">
        <v>47747</v>
      </c>
      <c r="B5744" s="29">
        <f t="shared" si="623"/>
        <v>2030</v>
      </c>
      <c r="C5744" s="29">
        <f t="shared" si="624"/>
        <v>9</v>
      </c>
      <c r="D5744" s="29" t="str">
        <f t="shared" si="625"/>
        <v>Eylül</v>
      </c>
      <c r="E5744" s="29">
        <f t="shared" si="626"/>
        <v>3</v>
      </c>
      <c r="F5744" s="29">
        <f t="shared" si="627"/>
        <v>38</v>
      </c>
      <c r="G5744" s="29">
        <f t="shared" si="628"/>
        <v>6</v>
      </c>
      <c r="H5744" s="29" t="str">
        <f t="shared" si="629"/>
        <v>Cumartesi</v>
      </c>
    </row>
    <row r="5745" spans="1:8" ht="10.5" customHeight="1" x14ac:dyDescent="0.25">
      <c r="A5745" s="28">
        <v>47748</v>
      </c>
      <c r="B5745" s="29">
        <f t="shared" si="623"/>
        <v>2030</v>
      </c>
      <c r="C5745" s="29">
        <f t="shared" si="624"/>
        <v>9</v>
      </c>
      <c r="D5745" s="29" t="str">
        <f t="shared" si="625"/>
        <v>Eylül</v>
      </c>
      <c r="E5745" s="29">
        <f t="shared" si="626"/>
        <v>3</v>
      </c>
      <c r="F5745" s="29">
        <f t="shared" si="627"/>
        <v>38</v>
      </c>
      <c r="G5745" s="29">
        <f t="shared" si="628"/>
        <v>7</v>
      </c>
      <c r="H5745" s="29" t="str">
        <f t="shared" si="629"/>
        <v>Pazar</v>
      </c>
    </row>
    <row r="5746" spans="1:8" ht="10.5" customHeight="1" x14ac:dyDescent="0.25">
      <c r="A5746" s="28">
        <v>47749</v>
      </c>
      <c r="B5746" s="29">
        <f t="shared" si="623"/>
        <v>2030</v>
      </c>
      <c r="C5746" s="29">
        <f t="shared" si="624"/>
        <v>9</v>
      </c>
      <c r="D5746" s="29" t="str">
        <f t="shared" si="625"/>
        <v>Eylül</v>
      </c>
      <c r="E5746" s="29">
        <f t="shared" si="626"/>
        <v>3</v>
      </c>
      <c r="F5746" s="29">
        <f t="shared" si="627"/>
        <v>39</v>
      </c>
      <c r="G5746" s="29">
        <f t="shared" si="628"/>
        <v>1</v>
      </c>
      <c r="H5746" s="29" t="str">
        <f t="shared" si="629"/>
        <v>Pazartesi</v>
      </c>
    </row>
    <row r="5747" spans="1:8" ht="10.5" customHeight="1" x14ac:dyDescent="0.25">
      <c r="A5747" s="28">
        <v>47750</v>
      </c>
      <c r="B5747" s="29">
        <f t="shared" si="623"/>
        <v>2030</v>
      </c>
      <c r="C5747" s="29">
        <f t="shared" si="624"/>
        <v>9</v>
      </c>
      <c r="D5747" s="29" t="str">
        <f t="shared" si="625"/>
        <v>Eylül</v>
      </c>
      <c r="E5747" s="29">
        <f t="shared" si="626"/>
        <v>3</v>
      </c>
      <c r="F5747" s="29">
        <f t="shared" si="627"/>
        <v>39</v>
      </c>
      <c r="G5747" s="29">
        <f t="shared" si="628"/>
        <v>2</v>
      </c>
      <c r="H5747" s="29" t="str">
        <f t="shared" si="629"/>
        <v>Salı</v>
      </c>
    </row>
    <row r="5748" spans="1:8" ht="10.5" customHeight="1" x14ac:dyDescent="0.25">
      <c r="A5748" s="28">
        <v>47751</v>
      </c>
      <c r="B5748" s="29">
        <f t="shared" si="623"/>
        <v>2030</v>
      </c>
      <c r="C5748" s="29">
        <f t="shared" si="624"/>
        <v>9</v>
      </c>
      <c r="D5748" s="29" t="str">
        <f t="shared" si="625"/>
        <v>Eylül</v>
      </c>
      <c r="E5748" s="29">
        <f t="shared" si="626"/>
        <v>3</v>
      </c>
      <c r="F5748" s="29">
        <f t="shared" si="627"/>
        <v>39</v>
      </c>
      <c r="G5748" s="29">
        <f t="shared" si="628"/>
        <v>3</v>
      </c>
      <c r="H5748" s="29" t="str">
        <f t="shared" si="629"/>
        <v>Çarşamba</v>
      </c>
    </row>
    <row r="5749" spans="1:8" ht="10.5" customHeight="1" x14ac:dyDescent="0.25">
      <c r="A5749" s="28">
        <v>47752</v>
      </c>
      <c r="B5749" s="29">
        <f t="shared" si="623"/>
        <v>2030</v>
      </c>
      <c r="C5749" s="29">
        <f t="shared" si="624"/>
        <v>9</v>
      </c>
      <c r="D5749" s="29" t="str">
        <f t="shared" si="625"/>
        <v>Eylül</v>
      </c>
      <c r="E5749" s="29">
        <f t="shared" si="626"/>
        <v>3</v>
      </c>
      <c r="F5749" s="29">
        <f t="shared" si="627"/>
        <v>39</v>
      </c>
      <c r="G5749" s="29">
        <f t="shared" si="628"/>
        <v>4</v>
      </c>
      <c r="H5749" s="29" t="str">
        <f t="shared" si="629"/>
        <v>Perşembe</v>
      </c>
    </row>
    <row r="5750" spans="1:8" ht="10.5" customHeight="1" x14ac:dyDescent="0.25">
      <c r="A5750" s="28">
        <v>47753</v>
      </c>
      <c r="B5750" s="29">
        <f t="shared" si="623"/>
        <v>2030</v>
      </c>
      <c r="C5750" s="29">
        <f t="shared" si="624"/>
        <v>9</v>
      </c>
      <c r="D5750" s="29" t="str">
        <f t="shared" si="625"/>
        <v>Eylül</v>
      </c>
      <c r="E5750" s="29">
        <f t="shared" si="626"/>
        <v>3</v>
      </c>
      <c r="F5750" s="29">
        <f t="shared" si="627"/>
        <v>39</v>
      </c>
      <c r="G5750" s="29">
        <f t="shared" si="628"/>
        <v>5</v>
      </c>
      <c r="H5750" s="29" t="str">
        <f t="shared" si="629"/>
        <v>Cuma</v>
      </c>
    </row>
    <row r="5751" spans="1:8" ht="10.5" customHeight="1" x14ac:dyDescent="0.25">
      <c r="A5751" s="28">
        <v>47754</v>
      </c>
      <c r="B5751" s="29">
        <f t="shared" si="623"/>
        <v>2030</v>
      </c>
      <c r="C5751" s="29">
        <f t="shared" si="624"/>
        <v>9</v>
      </c>
      <c r="D5751" s="29" t="str">
        <f t="shared" si="625"/>
        <v>Eylül</v>
      </c>
      <c r="E5751" s="29">
        <f t="shared" si="626"/>
        <v>3</v>
      </c>
      <c r="F5751" s="29">
        <f t="shared" si="627"/>
        <v>39</v>
      </c>
      <c r="G5751" s="29">
        <f t="shared" si="628"/>
        <v>6</v>
      </c>
      <c r="H5751" s="29" t="str">
        <f t="shared" si="629"/>
        <v>Cumartesi</v>
      </c>
    </row>
    <row r="5752" spans="1:8" ht="10.5" customHeight="1" x14ac:dyDescent="0.25">
      <c r="A5752" s="28">
        <v>47755</v>
      </c>
      <c r="B5752" s="29">
        <f t="shared" si="623"/>
        <v>2030</v>
      </c>
      <c r="C5752" s="29">
        <f t="shared" si="624"/>
        <v>9</v>
      </c>
      <c r="D5752" s="29" t="str">
        <f t="shared" si="625"/>
        <v>Eylül</v>
      </c>
      <c r="E5752" s="29">
        <f t="shared" si="626"/>
        <v>3</v>
      </c>
      <c r="F5752" s="29">
        <f t="shared" si="627"/>
        <v>39</v>
      </c>
      <c r="G5752" s="29">
        <f t="shared" si="628"/>
        <v>7</v>
      </c>
      <c r="H5752" s="29" t="str">
        <f t="shared" si="629"/>
        <v>Pazar</v>
      </c>
    </row>
    <row r="5753" spans="1:8" ht="10.5" customHeight="1" x14ac:dyDescent="0.25">
      <c r="A5753" s="28">
        <v>47756</v>
      </c>
      <c r="B5753" s="29">
        <f t="shared" si="623"/>
        <v>2030</v>
      </c>
      <c r="C5753" s="29">
        <f t="shared" si="624"/>
        <v>9</v>
      </c>
      <c r="D5753" s="29" t="str">
        <f t="shared" si="625"/>
        <v>Eylül</v>
      </c>
      <c r="E5753" s="29">
        <f t="shared" si="626"/>
        <v>3</v>
      </c>
      <c r="F5753" s="29">
        <f t="shared" si="627"/>
        <v>40</v>
      </c>
      <c r="G5753" s="29">
        <f t="shared" si="628"/>
        <v>1</v>
      </c>
      <c r="H5753" s="29" t="str">
        <f t="shared" si="629"/>
        <v>Pazartesi</v>
      </c>
    </row>
    <row r="5754" spans="1:8" ht="10.5" customHeight="1" x14ac:dyDescent="0.25">
      <c r="A5754" s="28">
        <v>47757</v>
      </c>
      <c r="B5754" s="29">
        <f t="shared" si="623"/>
        <v>2030</v>
      </c>
      <c r="C5754" s="29">
        <f t="shared" si="624"/>
        <v>10</v>
      </c>
      <c r="D5754" s="29" t="str">
        <f t="shared" si="625"/>
        <v>Ekim</v>
      </c>
      <c r="E5754" s="29">
        <f t="shared" si="626"/>
        <v>4</v>
      </c>
      <c r="F5754" s="29">
        <f t="shared" si="627"/>
        <v>40</v>
      </c>
      <c r="G5754" s="29">
        <f t="shared" si="628"/>
        <v>2</v>
      </c>
      <c r="H5754" s="29" t="str">
        <f t="shared" si="629"/>
        <v>Salı</v>
      </c>
    </row>
    <row r="5755" spans="1:8" ht="10.5" customHeight="1" x14ac:dyDescent="0.25">
      <c r="A5755" s="28">
        <v>47758</v>
      </c>
      <c r="B5755" s="29">
        <f t="shared" si="623"/>
        <v>2030</v>
      </c>
      <c r="C5755" s="29">
        <f t="shared" si="624"/>
        <v>10</v>
      </c>
      <c r="D5755" s="29" t="str">
        <f t="shared" si="625"/>
        <v>Ekim</v>
      </c>
      <c r="E5755" s="29">
        <f t="shared" si="626"/>
        <v>4</v>
      </c>
      <c r="F5755" s="29">
        <f t="shared" si="627"/>
        <v>40</v>
      </c>
      <c r="G5755" s="29">
        <f t="shared" si="628"/>
        <v>3</v>
      </c>
      <c r="H5755" s="29" t="str">
        <f t="shared" si="629"/>
        <v>Çarşamba</v>
      </c>
    </row>
    <row r="5756" spans="1:8" ht="10.5" customHeight="1" x14ac:dyDescent="0.25">
      <c r="A5756" s="28">
        <v>47759</v>
      </c>
      <c r="B5756" s="29">
        <f t="shared" si="623"/>
        <v>2030</v>
      </c>
      <c r="C5756" s="29">
        <f t="shared" si="624"/>
        <v>10</v>
      </c>
      <c r="D5756" s="29" t="str">
        <f t="shared" si="625"/>
        <v>Ekim</v>
      </c>
      <c r="E5756" s="29">
        <f t="shared" si="626"/>
        <v>4</v>
      </c>
      <c r="F5756" s="29">
        <f t="shared" si="627"/>
        <v>40</v>
      </c>
      <c r="G5756" s="29">
        <f t="shared" si="628"/>
        <v>4</v>
      </c>
      <c r="H5756" s="29" t="str">
        <f t="shared" si="629"/>
        <v>Perşembe</v>
      </c>
    </row>
    <row r="5757" spans="1:8" ht="10.5" customHeight="1" x14ac:dyDescent="0.25">
      <c r="A5757" s="28">
        <v>47760</v>
      </c>
      <c r="B5757" s="29">
        <f t="shared" si="623"/>
        <v>2030</v>
      </c>
      <c r="C5757" s="29">
        <f t="shared" si="624"/>
        <v>10</v>
      </c>
      <c r="D5757" s="29" t="str">
        <f t="shared" si="625"/>
        <v>Ekim</v>
      </c>
      <c r="E5757" s="29">
        <f t="shared" si="626"/>
        <v>4</v>
      </c>
      <c r="F5757" s="29">
        <f t="shared" si="627"/>
        <v>40</v>
      </c>
      <c r="G5757" s="29">
        <f t="shared" si="628"/>
        <v>5</v>
      </c>
      <c r="H5757" s="29" t="str">
        <f t="shared" si="629"/>
        <v>Cuma</v>
      </c>
    </row>
    <row r="5758" spans="1:8" ht="10.5" customHeight="1" x14ac:dyDescent="0.25">
      <c r="A5758" s="28">
        <v>47761</v>
      </c>
      <c r="B5758" s="29">
        <f t="shared" si="623"/>
        <v>2030</v>
      </c>
      <c r="C5758" s="29">
        <f t="shared" si="624"/>
        <v>10</v>
      </c>
      <c r="D5758" s="29" t="str">
        <f t="shared" si="625"/>
        <v>Ekim</v>
      </c>
      <c r="E5758" s="29">
        <f t="shared" si="626"/>
        <v>4</v>
      </c>
      <c r="F5758" s="29">
        <f t="shared" si="627"/>
        <v>40</v>
      </c>
      <c r="G5758" s="29">
        <f t="shared" si="628"/>
        <v>6</v>
      </c>
      <c r="H5758" s="29" t="str">
        <f t="shared" si="629"/>
        <v>Cumartesi</v>
      </c>
    </row>
    <row r="5759" spans="1:8" ht="10.5" customHeight="1" x14ac:dyDescent="0.25">
      <c r="A5759" s="28">
        <v>47762</v>
      </c>
      <c r="B5759" s="29">
        <f t="shared" si="623"/>
        <v>2030</v>
      </c>
      <c r="C5759" s="29">
        <f t="shared" si="624"/>
        <v>10</v>
      </c>
      <c r="D5759" s="29" t="str">
        <f t="shared" si="625"/>
        <v>Ekim</v>
      </c>
      <c r="E5759" s="29">
        <f t="shared" si="626"/>
        <v>4</v>
      </c>
      <c r="F5759" s="29">
        <f t="shared" si="627"/>
        <v>40</v>
      </c>
      <c r="G5759" s="29">
        <f t="shared" si="628"/>
        <v>7</v>
      </c>
      <c r="H5759" s="29" t="str">
        <f t="shared" si="629"/>
        <v>Pazar</v>
      </c>
    </row>
    <row r="5760" spans="1:8" ht="10.5" customHeight="1" x14ac:dyDescent="0.25">
      <c r="A5760" s="28">
        <v>47763</v>
      </c>
      <c r="B5760" s="29">
        <f t="shared" si="623"/>
        <v>2030</v>
      </c>
      <c r="C5760" s="29">
        <f t="shared" si="624"/>
        <v>10</v>
      </c>
      <c r="D5760" s="29" t="str">
        <f t="shared" si="625"/>
        <v>Ekim</v>
      </c>
      <c r="E5760" s="29">
        <f t="shared" si="626"/>
        <v>4</v>
      </c>
      <c r="F5760" s="29">
        <f t="shared" si="627"/>
        <v>41</v>
      </c>
      <c r="G5760" s="29">
        <f t="shared" si="628"/>
        <v>1</v>
      </c>
      <c r="H5760" s="29" t="str">
        <f t="shared" si="629"/>
        <v>Pazartesi</v>
      </c>
    </row>
    <row r="5761" spans="1:8" ht="10.5" customHeight="1" x14ac:dyDescent="0.25">
      <c r="A5761" s="28">
        <v>47764</v>
      </c>
      <c r="B5761" s="29">
        <f t="shared" si="623"/>
        <v>2030</v>
      </c>
      <c r="C5761" s="29">
        <f t="shared" si="624"/>
        <v>10</v>
      </c>
      <c r="D5761" s="29" t="str">
        <f t="shared" si="625"/>
        <v>Ekim</v>
      </c>
      <c r="E5761" s="29">
        <f t="shared" si="626"/>
        <v>4</v>
      </c>
      <c r="F5761" s="29">
        <f t="shared" si="627"/>
        <v>41</v>
      </c>
      <c r="G5761" s="29">
        <f t="shared" si="628"/>
        <v>2</v>
      </c>
      <c r="H5761" s="29" t="str">
        <f t="shared" si="629"/>
        <v>Salı</v>
      </c>
    </row>
    <row r="5762" spans="1:8" ht="10.5" customHeight="1" x14ac:dyDescent="0.25">
      <c r="A5762" s="28">
        <v>47765</v>
      </c>
      <c r="B5762" s="29">
        <f t="shared" ref="B5762:B5825" si="630">IF(A5762="","",YEAR(A5762))</f>
        <v>2030</v>
      </c>
      <c r="C5762" s="29">
        <f t="shared" ref="C5762:C5825" si="631">IF(A5762="","",MONTH(A5762))</f>
        <v>10</v>
      </c>
      <c r="D5762" s="29" t="str">
        <f t="shared" ref="D5762:D5825" si="632">IF(A5762="","",CHOOSE(MONTH(A5762),"Ocak","Şubat","Mart","Nisan","Mayıs","Haziran","Temmuz","Ağustos","Eylül","Ekim","Kasım","Aralık"))</f>
        <v>Ekim</v>
      </c>
      <c r="E5762" s="29">
        <f t="shared" ref="E5762:E5825" si="633">IF(A5762="","",ROUNDUP(MONTH(A5762)/3,0))</f>
        <v>4</v>
      </c>
      <c r="F5762" s="29">
        <f t="shared" ref="F5762:F5825" si="634">IF(A5762="","",WEEKNUM(A5762,2))</f>
        <v>41</v>
      </c>
      <c r="G5762" s="29">
        <f t="shared" ref="G5762:G5825" si="635">IF(A5762="","",WEEKDAY(A5762,2))</f>
        <v>3</v>
      </c>
      <c r="H5762" s="29" t="str">
        <f t="shared" ref="H5762:H5825" si="636">IF(A5762="","",CHOOSE(WEEKDAY(A5762,2),"Pazartesi","Salı","Çarşamba","Perşembe","Cuma","Cumartesi","Pazar"))</f>
        <v>Çarşamba</v>
      </c>
    </row>
    <row r="5763" spans="1:8" ht="10.5" customHeight="1" x14ac:dyDescent="0.25">
      <c r="A5763" s="28">
        <v>47766</v>
      </c>
      <c r="B5763" s="29">
        <f t="shared" si="630"/>
        <v>2030</v>
      </c>
      <c r="C5763" s="29">
        <f t="shared" si="631"/>
        <v>10</v>
      </c>
      <c r="D5763" s="29" t="str">
        <f t="shared" si="632"/>
        <v>Ekim</v>
      </c>
      <c r="E5763" s="29">
        <f t="shared" si="633"/>
        <v>4</v>
      </c>
      <c r="F5763" s="29">
        <f t="shared" si="634"/>
        <v>41</v>
      </c>
      <c r="G5763" s="29">
        <f t="shared" si="635"/>
        <v>4</v>
      </c>
      <c r="H5763" s="29" t="str">
        <f t="shared" si="636"/>
        <v>Perşembe</v>
      </c>
    </row>
    <row r="5764" spans="1:8" ht="10.5" customHeight="1" x14ac:dyDescent="0.25">
      <c r="A5764" s="28">
        <v>47767</v>
      </c>
      <c r="B5764" s="29">
        <f t="shared" si="630"/>
        <v>2030</v>
      </c>
      <c r="C5764" s="29">
        <f t="shared" si="631"/>
        <v>10</v>
      </c>
      <c r="D5764" s="29" t="str">
        <f t="shared" si="632"/>
        <v>Ekim</v>
      </c>
      <c r="E5764" s="29">
        <f t="shared" si="633"/>
        <v>4</v>
      </c>
      <c r="F5764" s="29">
        <f t="shared" si="634"/>
        <v>41</v>
      </c>
      <c r="G5764" s="29">
        <f t="shared" si="635"/>
        <v>5</v>
      </c>
      <c r="H5764" s="29" t="str">
        <f t="shared" si="636"/>
        <v>Cuma</v>
      </c>
    </row>
    <row r="5765" spans="1:8" ht="10.5" customHeight="1" x14ac:dyDescent="0.25">
      <c r="A5765" s="28">
        <v>47768</v>
      </c>
      <c r="B5765" s="29">
        <f t="shared" si="630"/>
        <v>2030</v>
      </c>
      <c r="C5765" s="29">
        <f t="shared" si="631"/>
        <v>10</v>
      </c>
      <c r="D5765" s="29" t="str">
        <f t="shared" si="632"/>
        <v>Ekim</v>
      </c>
      <c r="E5765" s="29">
        <f t="shared" si="633"/>
        <v>4</v>
      </c>
      <c r="F5765" s="29">
        <f t="shared" si="634"/>
        <v>41</v>
      </c>
      <c r="G5765" s="29">
        <f t="shared" si="635"/>
        <v>6</v>
      </c>
      <c r="H5765" s="29" t="str">
        <f t="shared" si="636"/>
        <v>Cumartesi</v>
      </c>
    </row>
    <row r="5766" spans="1:8" ht="10.5" customHeight="1" x14ac:dyDescent="0.25">
      <c r="A5766" s="28">
        <v>47769</v>
      </c>
      <c r="B5766" s="29">
        <f t="shared" si="630"/>
        <v>2030</v>
      </c>
      <c r="C5766" s="29">
        <f t="shared" si="631"/>
        <v>10</v>
      </c>
      <c r="D5766" s="29" t="str">
        <f t="shared" si="632"/>
        <v>Ekim</v>
      </c>
      <c r="E5766" s="29">
        <f t="shared" si="633"/>
        <v>4</v>
      </c>
      <c r="F5766" s="29">
        <f t="shared" si="634"/>
        <v>41</v>
      </c>
      <c r="G5766" s="29">
        <f t="shared" si="635"/>
        <v>7</v>
      </c>
      <c r="H5766" s="29" t="str">
        <f t="shared" si="636"/>
        <v>Pazar</v>
      </c>
    </row>
    <row r="5767" spans="1:8" ht="10.5" customHeight="1" x14ac:dyDescent="0.25">
      <c r="A5767" s="28">
        <v>47770</v>
      </c>
      <c r="B5767" s="29">
        <f t="shared" si="630"/>
        <v>2030</v>
      </c>
      <c r="C5767" s="29">
        <f t="shared" si="631"/>
        <v>10</v>
      </c>
      <c r="D5767" s="29" t="str">
        <f t="shared" si="632"/>
        <v>Ekim</v>
      </c>
      <c r="E5767" s="29">
        <f t="shared" si="633"/>
        <v>4</v>
      </c>
      <c r="F5767" s="29">
        <f t="shared" si="634"/>
        <v>42</v>
      </c>
      <c r="G5767" s="29">
        <f t="shared" si="635"/>
        <v>1</v>
      </c>
      <c r="H5767" s="29" t="str">
        <f t="shared" si="636"/>
        <v>Pazartesi</v>
      </c>
    </row>
    <row r="5768" spans="1:8" ht="10.5" customHeight="1" x14ac:dyDescent="0.25">
      <c r="A5768" s="28">
        <v>47771</v>
      </c>
      <c r="B5768" s="29">
        <f t="shared" si="630"/>
        <v>2030</v>
      </c>
      <c r="C5768" s="29">
        <f t="shared" si="631"/>
        <v>10</v>
      </c>
      <c r="D5768" s="29" t="str">
        <f t="shared" si="632"/>
        <v>Ekim</v>
      </c>
      <c r="E5768" s="29">
        <f t="shared" si="633"/>
        <v>4</v>
      </c>
      <c r="F5768" s="29">
        <f t="shared" si="634"/>
        <v>42</v>
      </c>
      <c r="G5768" s="29">
        <f t="shared" si="635"/>
        <v>2</v>
      </c>
      <c r="H5768" s="29" t="str">
        <f t="shared" si="636"/>
        <v>Salı</v>
      </c>
    </row>
    <row r="5769" spans="1:8" ht="10.5" customHeight="1" x14ac:dyDescent="0.25">
      <c r="A5769" s="28">
        <v>47772</v>
      </c>
      <c r="B5769" s="29">
        <f t="shared" si="630"/>
        <v>2030</v>
      </c>
      <c r="C5769" s="29">
        <f t="shared" si="631"/>
        <v>10</v>
      </c>
      <c r="D5769" s="29" t="str">
        <f t="shared" si="632"/>
        <v>Ekim</v>
      </c>
      <c r="E5769" s="29">
        <f t="shared" si="633"/>
        <v>4</v>
      </c>
      <c r="F5769" s="29">
        <f t="shared" si="634"/>
        <v>42</v>
      </c>
      <c r="G5769" s="29">
        <f t="shared" si="635"/>
        <v>3</v>
      </c>
      <c r="H5769" s="29" t="str">
        <f t="shared" si="636"/>
        <v>Çarşamba</v>
      </c>
    </row>
    <row r="5770" spans="1:8" ht="10.5" customHeight="1" x14ac:dyDescent="0.25">
      <c r="A5770" s="28">
        <v>47773</v>
      </c>
      <c r="B5770" s="29">
        <f t="shared" si="630"/>
        <v>2030</v>
      </c>
      <c r="C5770" s="29">
        <f t="shared" si="631"/>
        <v>10</v>
      </c>
      <c r="D5770" s="29" t="str">
        <f t="shared" si="632"/>
        <v>Ekim</v>
      </c>
      <c r="E5770" s="29">
        <f t="shared" si="633"/>
        <v>4</v>
      </c>
      <c r="F5770" s="29">
        <f t="shared" si="634"/>
        <v>42</v>
      </c>
      <c r="G5770" s="29">
        <f t="shared" si="635"/>
        <v>4</v>
      </c>
      <c r="H5770" s="29" t="str">
        <f t="shared" si="636"/>
        <v>Perşembe</v>
      </c>
    </row>
    <row r="5771" spans="1:8" ht="10.5" customHeight="1" x14ac:dyDescent="0.25">
      <c r="A5771" s="28">
        <v>47774</v>
      </c>
      <c r="B5771" s="29">
        <f t="shared" si="630"/>
        <v>2030</v>
      </c>
      <c r="C5771" s="29">
        <f t="shared" si="631"/>
        <v>10</v>
      </c>
      <c r="D5771" s="29" t="str">
        <f t="shared" si="632"/>
        <v>Ekim</v>
      </c>
      <c r="E5771" s="29">
        <f t="shared" si="633"/>
        <v>4</v>
      </c>
      <c r="F5771" s="29">
        <f t="shared" si="634"/>
        <v>42</v>
      </c>
      <c r="G5771" s="29">
        <f t="shared" si="635"/>
        <v>5</v>
      </c>
      <c r="H5771" s="29" t="str">
        <f t="shared" si="636"/>
        <v>Cuma</v>
      </c>
    </row>
    <row r="5772" spans="1:8" ht="10.5" customHeight="1" x14ac:dyDescent="0.25">
      <c r="A5772" s="28">
        <v>47775</v>
      </c>
      <c r="B5772" s="29">
        <f t="shared" si="630"/>
        <v>2030</v>
      </c>
      <c r="C5772" s="29">
        <f t="shared" si="631"/>
        <v>10</v>
      </c>
      <c r="D5772" s="29" t="str">
        <f t="shared" si="632"/>
        <v>Ekim</v>
      </c>
      <c r="E5772" s="29">
        <f t="shared" si="633"/>
        <v>4</v>
      </c>
      <c r="F5772" s="29">
        <f t="shared" si="634"/>
        <v>42</v>
      </c>
      <c r="G5772" s="29">
        <f t="shared" si="635"/>
        <v>6</v>
      </c>
      <c r="H5772" s="29" t="str">
        <f t="shared" si="636"/>
        <v>Cumartesi</v>
      </c>
    </row>
    <row r="5773" spans="1:8" ht="10.5" customHeight="1" x14ac:dyDescent="0.25">
      <c r="A5773" s="28">
        <v>47776</v>
      </c>
      <c r="B5773" s="29">
        <f t="shared" si="630"/>
        <v>2030</v>
      </c>
      <c r="C5773" s="29">
        <f t="shared" si="631"/>
        <v>10</v>
      </c>
      <c r="D5773" s="29" t="str">
        <f t="shared" si="632"/>
        <v>Ekim</v>
      </c>
      <c r="E5773" s="29">
        <f t="shared" si="633"/>
        <v>4</v>
      </c>
      <c r="F5773" s="29">
        <f t="shared" si="634"/>
        <v>42</v>
      </c>
      <c r="G5773" s="29">
        <f t="shared" si="635"/>
        <v>7</v>
      </c>
      <c r="H5773" s="29" t="str">
        <f t="shared" si="636"/>
        <v>Pazar</v>
      </c>
    </row>
    <row r="5774" spans="1:8" ht="10.5" customHeight="1" x14ac:dyDescent="0.25">
      <c r="A5774" s="28">
        <v>47777</v>
      </c>
      <c r="B5774" s="29">
        <f t="shared" si="630"/>
        <v>2030</v>
      </c>
      <c r="C5774" s="29">
        <f t="shared" si="631"/>
        <v>10</v>
      </c>
      <c r="D5774" s="29" t="str">
        <f t="shared" si="632"/>
        <v>Ekim</v>
      </c>
      <c r="E5774" s="29">
        <f t="shared" si="633"/>
        <v>4</v>
      </c>
      <c r="F5774" s="29">
        <f t="shared" si="634"/>
        <v>43</v>
      </c>
      <c r="G5774" s="29">
        <f t="shared" si="635"/>
        <v>1</v>
      </c>
      <c r="H5774" s="29" t="str">
        <f t="shared" si="636"/>
        <v>Pazartesi</v>
      </c>
    </row>
    <row r="5775" spans="1:8" ht="10.5" customHeight="1" x14ac:dyDescent="0.25">
      <c r="A5775" s="28">
        <v>47778</v>
      </c>
      <c r="B5775" s="29">
        <f t="shared" si="630"/>
        <v>2030</v>
      </c>
      <c r="C5775" s="29">
        <f t="shared" si="631"/>
        <v>10</v>
      </c>
      <c r="D5775" s="29" t="str">
        <f t="shared" si="632"/>
        <v>Ekim</v>
      </c>
      <c r="E5775" s="29">
        <f t="shared" si="633"/>
        <v>4</v>
      </c>
      <c r="F5775" s="29">
        <f t="shared" si="634"/>
        <v>43</v>
      </c>
      <c r="G5775" s="29">
        <f t="shared" si="635"/>
        <v>2</v>
      </c>
      <c r="H5775" s="29" t="str">
        <f t="shared" si="636"/>
        <v>Salı</v>
      </c>
    </row>
    <row r="5776" spans="1:8" ht="10.5" customHeight="1" x14ac:dyDescent="0.25">
      <c r="A5776" s="28">
        <v>47779</v>
      </c>
      <c r="B5776" s="29">
        <f t="shared" si="630"/>
        <v>2030</v>
      </c>
      <c r="C5776" s="29">
        <f t="shared" si="631"/>
        <v>10</v>
      </c>
      <c r="D5776" s="29" t="str">
        <f t="shared" si="632"/>
        <v>Ekim</v>
      </c>
      <c r="E5776" s="29">
        <f t="shared" si="633"/>
        <v>4</v>
      </c>
      <c r="F5776" s="29">
        <f t="shared" si="634"/>
        <v>43</v>
      </c>
      <c r="G5776" s="29">
        <f t="shared" si="635"/>
        <v>3</v>
      </c>
      <c r="H5776" s="29" t="str">
        <f t="shared" si="636"/>
        <v>Çarşamba</v>
      </c>
    </row>
    <row r="5777" spans="1:8" ht="10.5" customHeight="1" x14ac:dyDescent="0.25">
      <c r="A5777" s="28">
        <v>47780</v>
      </c>
      <c r="B5777" s="29">
        <f t="shared" si="630"/>
        <v>2030</v>
      </c>
      <c r="C5777" s="29">
        <f t="shared" si="631"/>
        <v>10</v>
      </c>
      <c r="D5777" s="29" t="str">
        <f t="shared" si="632"/>
        <v>Ekim</v>
      </c>
      <c r="E5777" s="29">
        <f t="shared" si="633"/>
        <v>4</v>
      </c>
      <c r="F5777" s="29">
        <f t="shared" si="634"/>
        <v>43</v>
      </c>
      <c r="G5777" s="29">
        <f t="shared" si="635"/>
        <v>4</v>
      </c>
      <c r="H5777" s="29" t="str">
        <f t="shared" si="636"/>
        <v>Perşembe</v>
      </c>
    </row>
    <row r="5778" spans="1:8" ht="10.5" customHeight="1" x14ac:dyDescent="0.25">
      <c r="A5778" s="28">
        <v>47781</v>
      </c>
      <c r="B5778" s="29">
        <f t="shared" si="630"/>
        <v>2030</v>
      </c>
      <c r="C5778" s="29">
        <f t="shared" si="631"/>
        <v>10</v>
      </c>
      <c r="D5778" s="29" t="str">
        <f t="shared" si="632"/>
        <v>Ekim</v>
      </c>
      <c r="E5778" s="29">
        <f t="shared" si="633"/>
        <v>4</v>
      </c>
      <c r="F5778" s="29">
        <f t="shared" si="634"/>
        <v>43</v>
      </c>
      <c r="G5778" s="29">
        <f t="shared" si="635"/>
        <v>5</v>
      </c>
      <c r="H5778" s="29" t="str">
        <f t="shared" si="636"/>
        <v>Cuma</v>
      </c>
    </row>
    <row r="5779" spans="1:8" ht="10.5" customHeight="1" x14ac:dyDescent="0.25">
      <c r="A5779" s="28">
        <v>47782</v>
      </c>
      <c r="B5779" s="29">
        <f t="shared" si="630"/>
        <v>2030</v>
      </c>
      <c r="C5779" s="29">
        <f t="shared" si="631"/>
        <v>10</v>
      </c>
      <c r="D5779" s="29" t="str">
        <f t="shared" si="632"/>
        <v>Ekim</v>
      </c>
      <c r="E5779" s="29">
        <f t="shared" si="633"/>
        <v>4</v>
      </c>
      <c r="F5779" s="29">
        <f t="shared" si="634"/>
        <v>43</v>
      </c>
      <c r="G5779" s="29">
        <f t="shared" si="635"/>
        <v>6</v>
      </c>
      <c r="H5779" s="29" t="str">
        <f t="shared" si="636"/>
        <v>Cumartesi</v>
      </c>
    </row>
    <row r="5780" spans="1:8" ht="10.5" customHeight="1" x14ac:dyDescent="0.25">
      <c r="A5780" s="28">
        <v>47783</v>
      </c>
      <c r="B5780" s="29">
        <f t="shared" si="630"/>
        <v>2030</v>
      </c>
      <c r="C5780" s="29">
        <f t="shared" si="631"/>
        <v>10</v>
      </c>
      <c r="D5780" s="29" t="str">
        <f t="shared" si="632"/>
        <v>Ekim</v>
      </c>
      <c r="E5780" s="29">
        <f t="shared" si="633"/>
        <v>4</v>
      </c>
      <c r="F5780" s="29">
        <f t="shared" si="634"/>
        <v>43</v>
      </c>
      <c r="G5780" s="29">
        <f t="shared" si="635"/>
        <v>7</v>
      </c>
      <c r="H5780" s="29" t="str">
        <f t="shared" si="636"/>
        <v>Pazar</v>
      </c>
    </row>
    <row r="5781" spans="1:8" ht="10.5" customHeight="1" x14ac:dyDescent="0.25">
      <c r="A5781" s="28">
        <v>47784</v>
      </c>
      <c r="B5781" s="29">
        <f t="shared" si="630"/>
        <v>2030</v>
      </c>
      <c r="C5781" s="29">
        <f t="shared" si="631"/>
        <v>10</v>
      </c>
      <c r="D5781" s="29" t="str">
        <f t="shared" si="632"/>
        <v>Ekim</v>
      </c>
      <c r="E5781" s="29">
        <f t="shared" si="633"/>
        <v>4</v>
      </c>
      <c r="F5781" s="29">
        <f t="shared" si="634"/>
        <v>44</v>
      </c>
      <c r="G5781" s="29">
        <f t="shared" si="635"/>
        <v>1</v>
      </c>
      <c r="H5781" s="29" t="str">
        <f t="shared" si="636"/>
        <v>Pazartesi</v>
      </c>
    </row>
    <row r="5782" spans="1:8" ht="10.5" customHeight="1" x14ac:dyDescent="0.25">
      <c r="A5782" s="28">
        <v>47785</v>
      </c>
      <c r="B5782" s="29">
        <f t="shared" si="630"/>
        <v>2030</v>
      </c>
      <c r="C5782" s="29">
        <f t="shared" si="631"/>
        <v>10</v>
      </c>
      <c r="D5782" s="29" t="str">
        <f t="shared" si="632"/>
        <v>Ekim</v>
      </c>
      <c r="E5782" s="29">
        <f t="shared" si="633"/>
        <v>4</v>
      </c>
      <c r="F5782" s="29">
        <f t="shared" si="634"/>
        <v>44</v>
      </c>
      <c r="G5782" s="29">
        <f t="shared" si="635"/>
        <v>2</v>
      </c>
      <c r="H5782" s="29" t="str">
        <f t="shared" si="636"/>
        <v>Salı</v>
      </c>
    </row>
    <row r="5783" spans="1:8" ht="10.5" customHeight="1" x14ac:dyDescent="0.25">
      <c r="A5783" s="28">
        <v>47786</v>
      </c>
      <c r="B5783" s="29">
        <f t="shared" si="630"/>
        <v>2030</v>
      </c>
      <c r="C5783" s="29">
        <f t="shared" si="631"/>
        <v>10</v>
      </c>
      <c r="D5783" s="29" t="str">
        <f t="shared" si="632"/>
        <v>Ekim</v>
      </c>
      <c r="E5783" s="29">
        <f t="shared" si="633"/>
        <v>4</v>
      </c>
      <c r="F5783" s="29">
        <f t="shared" si="634"/>
        <v>44</v>
      </c>
      <c r="G5783" s="29">
        <f t="shared" si="635"/>
        <v>3</v>
      </c>
      <c r="H5783" s="29" t="str">
        <f t="shared" si="636"/>
        <v>Çarşamba</v>
      </c>
    </row>
    <row r="5784" spans="1:8" ht="10.5" customHeight="1" x14ac:dyDescent="0.25">
      <c r="A5784" s="28">
        <v>47787</v>
      </c>
      <c r="B5784" s="29">
        <f t="shared" si="630"/>
        <v>2030</v>
      </c>
      <c r="C5784" s="29">
        <f t="shared" si="631"/>
        <v>10</v>
      </c>
      <c r="D5784" s="29" t="str">
        <f t="shared" si="632"/>
        <v>Ekim</v>
      </c>
      <c r="E5784" s="29">
        <f t="shared" si="633"/>
        <v>4</v>
      </c>
      <c r="F5784" s="29">
        <f t="shared" si="634"/>
        <v>44</v>
      </c>
      <c r="G5784" s="29">
        <f t="shared" si="635"/>
        <v>4</v>
      </c>
      <c r="H5784" s="29" t="str">
        <f t="shared" si="636"/>
        <v>Perşembe</v>
      </c>
    </row>
    <row r="5785" spans="1:8" ht="10.5" customHeight="1" x14ac:dyDescent="0.25">
      <c r="A5785" s="28">
        <v>47788</v>
      </c>
      <c r="B5785" s="29">
        <f t="shared" si="630"/>
        <v>2030</v>
      </c>
      <c r="C5785" s="29">
        <f t="shared" si="631"/>
        <v>11</v>
      </c>
      <c r="D5785" s="29" t="str">
        <f t="shared" si="632"/>
        <v>Kasım</v>
      </c>
      <c r="E5785" s="29">
        <f t="shared" si="633"/>
        <v>4</v>
      </c>
      <c r="F5785" s="29">
        <f t="shared" si="634"/>
        <v>44</v>
      </c>
      <c r="G5785" s="29">
        <f t="shared" si="635"/>
        <v>5</v>
      </c>
      <c r="H5785" s="29" t="str">
        <f t="shared" si="636"/>
        <v>Cuma</v>
      </c>
    </row>
    <row r="5786" spans="1:8" ht="10.5" customHeight="1" x14ac:dyDescent="0.25">
      <c r="A5786" s="28">
        <v>47789</v>
      </c>
      <c r="B5786" s="29">
        <f t="shared" si="630"/>
        <v>2030</v>
      </c>
      <c r="C5786" s="29">
        <f t="shared" si="631"/>
        <v>11</v>
      </c>
      <c r="D5786" s="29" t="str">
        <f t="shared" si="632"/>
        <v>Kasım</v>
      </c>
      <c r="E5786" s="29">
        <f t="shared" si="633"/>
        <v>4</v>
      </c>
      <c r="F5786" s="29">
        <f t="shared" si="634"/>
        <v>44</v>
      </c>
      <c r="G5786" s="29">
        <f t="shared" si="635"/>
        <v>6</v>
      </c>
      <c r="H5786" s="29" t="str">
        <f t="shared" si="636"/>
        <v>Cumartesi</v>
      </c>
    </row>
    <row r="5787" spans="1:8" ht="10.5" customHeight="1" x14ac:dyDescent="0.25">
      <c r="A5787" s="28">
        <v>47790</v>
      </c>
      <c r="B5787" s="29">
        <f t="shared" si="630"/>
        <v>2030</v>
      </c>
      <c r="C5787" s="29">
        <f t="shared" si="631"/>
        <v>11</v>
      </c>
      <c r="D5787" s="29" t="str">
        <f t="shared" si="632"/>
        <v>Kasım</v>
      </c>
      <c r="E5787" s="29">
        <f t="shared" si="633"/>
        <v>4</v>
      </c>
      <c r="F5787" s="29">
        <f t="shared" si="634"/>
        <v>44</v>
      </c>
      <c r="G5787" s="29">
        <f t="shared" si="635"/>
        <v>7</v>
      </c>
      <c r="H5787" s="29" t="str">
        <f t="shared" si="636"/>
        <v>Pazar</v>
      </c>
    </row>
    <row r="5788" spans="1:8" ht="10.5" customHeight="1" x14ac:dyDescent="0.25">
      <c r="A5788" s="28">
        <v>47791</v>
      </c>
      <c r="B5788" s="29">
        <f t="shared" si="630"/>
        <v>2030</v>
      </c>
      <c r="C5788" s="29">
        <f t="shared" si="631"/>
        <v>11</v>
      </c>
      <c r="D5788" s="29" t="str">
        <f t="shared" si="632"/>
        <v>Kasım</v>
      </c>
      <c r="E5788" s="29">
        <f t="shared" si="633"/>
        <v>4</v>
      </c>
      <c r="F5788" s="29">
        <f t="shared" si="634"/>
        <v>45</v>
      </c>
      <c r="G5788" s="29">
        <f t="shared" si="635"/>
        <v>1</v>
      </c>
      <c r="H5788" s="29" t="str">
        <f t="shared" si="636"/>
        <v>Pazartesi</v>
      </c>
    </row>
    <row r="5789" spans="1:8" ht="10.5" customHeight="1" x14ac:dyDescent="0.25">
      <c r="A5789" s="28">
        <v>47792</v>
      </c>
      <c r="B5789" s="29">
        <f t="shared" si="630"/>
        <v>2030</v>
      </c>
      <c r="C5789" s="29">
        <f t="shared" si="631"/>
        <v>11</v>
      </c>
      <c r="D5789" s="29" t="str">
        <f t="shared" si="632"/>
        <v>Kasım</v>
      </c>
      <c r="E5789" s="29">
        <f t="shared" si="633"/>
        <v>4</v>
      </c>
      <c r="F5789" s="29">
        <f t="shared" si="634"/>
        <v>45</v>
      </c>
      <c r="G5789" s="29">
        <f t="shared" si="635"/>
        <v>2</v>
      </c>
      <c r="H5789" s="29" t="str">
        <f t="shared" si="636"/>
        <v>Salı</v>
      </c>
    </row>
    <row r="5790" spans="1:8" ht="10.5" customHeight="1" x14ac:dyDescent="0.25">
      <c r="A5790" s="28">
        <v>47793</v>
      </c>
      <c r="B5790" s="29">
        <f t="shared" si="630"/>
        <v>2030</v>
      </c>
      <c r="C5790" s="29">
        <f t="shared" si="631"/>
        <v>11</v>
      </c>
      <c r="D5790" s="29" t="str">
        <f t="shared" si="632"/>
        <v>Kasım</v>
      </c>
      <c r="E5790" s="29">
        <f t="shared" si="633"/>
        <v>4</v>
      </c>
      <c r="F5790" s="29">
        <f t="shared" si="634"/>
        <v>45</v>
      </c>
      <c r="G5790" s="29">
        <f t="shared" si="635"/>
        <v>3</v>
      </c>
      <c r="H5790" s="29" t="str">
        <f t="shared" si="636"/>
        <v>Çarşamba</v>
      </c>
    </row>
    <row r="5791" spans="1:8" ht="10.5" customHeight="1" x14ac:dyDescent="0.25">
      <c r="A5791" s="28">
        <v>47794</v>
      </c>
      <c r="B5791" s="29">
        <f t="shared" si="630"/>
        <v>2030</v>
      </c>
      <c r="C5791" s="29">
        <f t="shared" si="631"/>
        <v>11</v>
      </c>
      <c r="D5791" s="29" t="str">
        <f t="shared" si="632"/>
        <v>Kasım</v>
      </c>
      <c r="E5791" s="29">
        <f t="shared" si="633"/>
        <v>4</v>
      </c>
      <c r="F5791" s="29">
        <f t="shared" si="634"/>
        <v>45</v>
      </c>
      <c r="G5791" s="29">
        <f t="shared" si="635"/>
        <v>4</v>
      </c>
      <c r="H5791" s="29" t="str">
        <f t="shared" si="636"/>
        <v>Perşembe</v>
      </c>
    </row>
    <row r="5792" spans="1:8" ht="10.5" customHeight="1" x14ac:dyDescent="0.25">
      <c r="A5792" s="28">
        <v>47795</v>
      </c>
      <c r="B5792" s="29">
        <f t="shared" si="630"/>
        <v>2030</v>
      </c>
      <c r="C5792" s="29">
        <f t="shared" si="631"/>
        <v>11</v>
      </c>
      <c r="D5792" s="29" t="str">
        <f t="shared" si="632"/>
        <v>Kasım</v>
      </c>
      <c r="E5792" s="29">
        <f t="shared" si="633"/>
        <v>4</v>
      </c>
      <c r="F5792" s="29">
        <f t="shared" si="634"/>
        <v>45</v>
      </c>
      <c r="G5792" s="29">
        <f t="shared" si="635"/>
        <v>5</v>
      </c>
      <c r="H5792" s="29" t="str">
        <f t="shared" si="636"/>
        <v>Cuma</v>
      </c>
    </row>
    <row r="5793" spans="1:8" ht="10.5" customHeight="1" x14ac:dyDescent="0.25">
      <c r="A5793" s="28">
        <v>47796</v>
      </c>
      <c r="B5793" s="29">
        <f t="shared" si="630"/>
        <v>2030</v>
      </c>
      <c r="C5793" s="29">
        <f t="shared" si="631"/>
        <v>11</v>
      </c>
      <c r="D5793" s="29" t="str">
        <f t="shared" si="632"/>
        <v>Kasım</v>
      </c>
      <c r="E5793" s="29">
        <f t="shared" si="633"/>
        <v>4</v>
      </c>
      <c r="F5793" s="29">
        <f t="shared" si="634"/>
        <v>45</v>
      </c>
      <c r="G5793" s="29">
        <f t="shared" si="635"/>
        <v>6</v>
      </c>
      <c r="H5793" s="29" t="str">
        <f t="shared" si="636"/>
        <v>Cumartesi</v>
      </c>
    </row>
    <row r="5794" spans="1:8" ht="10.5" customHeight="1" x14ac:dyDescent="0.25">
      <c r="A5794" s="28">
        <v>47797</v>
      </c>
      <c r="B5794" s="29">
        <f t="shared" si="630"/>
        <v>2030</v>
      </c>
      <c r="C5794" s="29">
        <f t="shared" si="631"/>
        <v>11</v>
      </c>
      <c r="D5794" s="29" t="str">
        <f t="shared" si="632"/>
        <v>Kasım</v>
      </c>
      <c r="E5794" s="29">
        <f t="shared" si="633"/>
        <v>4</v>
      </c>
      <c r="F5794" s="29">
        <f t="shared" si="634"/>
        <v>45</v>
      </c>
      <c r="G5794" s="29">
        <f t="shared" si="635"/>
        <v>7</v>
      </c>
      <c r="H5794" s="29" t="str">
        <f t="shared" si="636"/>
        <v>Pazar</v>
      </c>
    </row>
    <row r="5795" spans="1:8" ht="10.5" customHeight="1" x14ac:dyDescent="0.25">
      <c r="A5795" s="28">
        <v>47798</v>
      </c>
      <c r="B5795" s="29">
        <f t="shared" si="630"/>
        <v>2030</v>
      </c>
      <c r="C5795" s="29">
        <f t="shared" si="631"/>
        <v>11</v>
      </c>
      <c r="D5795" s="29" t="str">
        <f t="shared" si="632"/>
        <v>Kasım</v>
      </c>
      <c r="E5795" s="29">
        <f t="shared" si="633"/>
        <v>4</v>
      </c>
      <c r="F5795" s="29">
        <f t="shared" si="634"/>
        <v>46</v>
      </c>
      <c r="G5795" s="29">
        <f t="shared" si="635"/>
        <v>1</v>
      </c>
      <c r="H5795" s="29" t="str">
        <f t="shared" si="636"/>
        <v>Pazartesi</v>
      </c>
    </row>
    <row r="5796" spans="1:8" ht="10.5" customHeight="1" x14ac:dyDescent="0.25">
      <c r="A5796" s="28">
        <v>47799</v>
      </c>
      <c r="B5796" s="29">
        <f t="shared" si="630"/>
        <v>2030</v>
      </c>
      <c r="C5796" s="29">
        <f t="shared" si="631"/>
        <v>11</v>
      </c>
      <c r="D5796" s="29" t="str">
        <f t="shared" si="632"/>
        <v>Kasım</v>
      </c>
      <c r="E5796" s="29">
        <f t="shared" si="633"/>
        <v>4</v>
      </c>
      <c r="F5796" s="29">
        <f t="shared" si="634"/>
        <v>46</v>
      </c>
      <c r="G5796" s="29">
        <f t="shared" si="635"/>
        <v>2</v>
      </c>
      <c r="H5796" s="29" t="str">
        <f t="shared" si="636"/>
        <v>Salı</v>
      </c>
    </row>
    <row r="5797" spans="1:8" ht="10.5" customHeight="1" x14ac:dyDescent="0.25">
      <c r="A5797" s="28">
        <v>47800</v>
      </c>
      <c r="B5797" s="29">
        <f t="shared" si="630"/>
        <v>2030</v>
      </c>
      <c r="C5797" s="29">
        <f t="shared" si="631"/>
        <v>11</v>
      </c>
      <c r="D5797" s="29" t="str">
        <f t="shared" si="632"/>
        <v>Kasım</v>
      </c>
      <c r="E5797" s="29">
        <f t="shared" si="633"/>
        <v>4</v>
      </c>
      <c r="F5797" s="29">
        <f t="shared" si="634"/>
        <v>46</v>
      </c>
      <c r="G5797" s="29">
        <f t="shared" si="635"/>
        <v>3</v>
      </c>
      <c r="H5797" s="29" t="str">
        <f t="shared" si="636"/>
        <v>Çarşamba</v>
      </c>
    </row>
    <row r="5798" spans="1:8" ht="10.5" customHeight="1" x14ac:dyDescent="0.25">
      <c r="A5798" s="28">
        <v>47801</v>
      </c>
      <c r="B5798" s="29">
        <f t="shared" si="630"/>
        <v>2030</v>
      </c>
      <c r="C5798" s="29">
        <f t="shared" si="631"/>
        <v>11</v>
      </c>
      <c r="D5798" s="29" t="str">
        <f t="shared" si="632"/>
        <v>Kasım</v>
      </c>
      <c r="E5798" s="29">
        <f t="shared" si="633"/>
        <v>4</v>
      </c>
      <c r="F5798" s="29">
        <f t="shared" si="634"/>
        <v>46</v>
      </c>
      <c r="G5798" s="29">
        <f t="shared" si="635"/>
        <v>4</v>
      </c>
      <c r="H5798" s="29" t="str">
        <f t="shared" si="636"/>
        <v>Perşembe</v>
      </c>
    </row>
    <row r="5799" spans="1:8" ht="10.5" customHeight="1" x14ac:dyDescent="0.25">
      <c r="A5799" s="28">
        <v>47802</v>
      </c>
      <c r="B5799" s="29">
        <f t="shared" si="630"/>
        <v>2030</v>
      </c>
      <c r="C5799" s="29">
        <f t="shared" si="631"/>
        <v>11</v>
      </c>
      <c r="D5799" s="29" t="str">
        <f t="shared" si="632"/>
        <v>Kasım</v>
      </c>
      <c r="E5799" s="29">
        <f t="shared" si="633"/>
        <v>4</v>
      </c>
      <c r="F5799" s="29">
        <f t="shared" si="634"/>
        <v>46</v>
      </c>
      <c r="G5799" s="29">
        <f t="shared" si="635"/>
        <v>5</v>
      </c>
      <c r="H5799" s="29" t="str">
        <f t="shared" si="636"/>
        <v>Cuma</v>
      </c>
    </row>
    <row r="5800" spans="1:8" ht="10.5" customHeight="1" x14ac:dyDescent="0.25">
      <c r="A5800" s="28">
        <v>47803</v>
      </c>
      <c r="B5800" s="29">
        <f t="shared" si="630"/>
        <v>2030</v>
      </c>
      <c r="C5800" s="29">
        <f t="shared" si="631"/>
        <v>11</v>
      </c>
      <c r="D5800" s="29" t="str">
        <f t="shared" si="632"/>
        <v>Kasım</v>
      </c>
      <c r="E5800" s="29">
        <f t="shared" si="633"/>
        <v>4</v>
      </c>
      <c r="F5800" s="29">
        <f t="shared" si="634"/>
        <v>46</v>
      </c>
      <c r="G5800" s="29">
        <f t="shared" si="635"/>
        <v>6</v>
      </c>
      <c r="H5800" s="29" t="str">
        <f t="shared" si="636"/>
        <v>Cumartesi</v>
      </c>
    </row>
    <row r="5801" spans="1:8" ht="10.5" customHeight="1" x14ac:dyDescent="0.25">
      <c r="A5801" s="28">
        <v>47804</v>
      </c>
      <c r="B5801" s="29">
        <f t="shared" si="630"/>
        <v>2030</v>
      </c>
      <c r="C5801" s="29">
        <f t="shared" si="631"/>
        <v>11</v>
      </c>
      <c r="D5801" s="29" t="str">
        <f t="shared" si="632"/>
        <v>Kasım</v>
      </c>
      <c r="E5801" s="29">
        <f t="shared" si="633"/>
        <v>4</v>
      </c>
      <c r="F5801" s="29">
        <f t="shared" si="634"/>
        <v>46</v>
      </c>
      <c r="G5801" s="29">
        <f t="shared" si="635"/>
        <v>7</v>
      </c>
      <c r="H5801" s="29" t="str">
        <f t="shared" si="636"/>
        <v>Pazar</v>
      </c>
    </row>
    <row r="5802" spans="1:8" ht="10.5" customHeight="1" x14ac:dyDescent="0.25">
      <c r="A5802" s="28">
        <v>47805</v>
      </c>
      <c r="B5802" s="29">
        <f t="shared" si="630"/>
        <v>2030</v>
      </c>
      <c r="C5802" s="29">
        <f t="shared" si="631"/>
        <v>11</v>
      </c>
      <c r="D5802" s="29" t="str">
        <f t="shared" si="632"/>
        <v>Kasım</v>
      </c>
      <c r="E5802" s="29">
        <f t="shared" si="633"/>
        <v>4</v>
      </c>
      <c r="F5802" s="29">
        <f t="shared" si="634"/>
        <v>47</v>
      </c>
      <c r="G5802" s="29">
        <f t="shared" si="635"/>
        <v>1</v>
      </c>
      <c r="H5802" s="29" t="str">
        <f t="shared" si="636"/>
        <v>Pazartesi</v>
      </c>
    </row>
    <row r="5803" spans="1:8" ht="10.5" customHeight="1" x14ac:dyDescent="0.25">
      <c r="A5803" s="28">
        <v>47806</v>
      </c>
      <c r="B5803" s="29">
        <f t="shared" si="630"/>
        <v>2030</v>
      </c>
      <c r="C5803" s="29">
        <f t="shared" si="631"/>
        <v>11</v>
      </c>
      <c r="D5803" s="29" t="str">
        <f t="shared" si="632"/>
        <v>Kasım</v>
      </c>
      <c r="E5803" s="29">
        <f t="shared" si="633"/>
        <v>4</v>
      </c>
      <c r="F5803" s="29">
        <f t="shared" si="634"/>
        <v>47</v>
      </c>
      <c r="G5803" s="29">
        <f t="shared" si="635"/>
        <v>2</v>
      </c>
      <c r="H5803" s="29" t="str">
        <f t="shared" si="636"/>
        <v>Salı</v>
      </c>
    </row>
    <row r="5804" spans="1:8" ht="10.5" customHeight="1" x14ac:dyDescent="0.25">
      <c r="A5804" s="28">
        <v>47807</v>
      </c>
      <c r="B5804" s="29">
        <f t="shared" si="630"/>
        <v>2030</v>
      </c>
      <c r="C5804" s="29">
        <f t="shared" si="631"/>
        <v>11</v>
      </c>
      <c r="D5804" s="29" t="str">
        <f t="shared" si="632"/>
        <v>Kasım</v>
      </c>
      <c r="E5804" s="29">
        <f t="shared" si="633"/>
        <v>4</v>
      </c>
      <c r="F5804" s="29">
        <f t="shared" si="634"/>
        <v>47</v>
      </c>
      <c r="G5804" s="29">
        <f t="shared" si="635"/>
        <v>3</v>
      </c>
      <c r="H5804" s="29" t="str">
        <f t="shared" si="636"/>
        <v>Çarşamba</v>
      </c>
    </row>
    <row r="5805" spans="1:8" ht="10.5" customHeight="1" x14ac:dyDescent="0.25">
      <c r="A5805" s="28">
        <v>47808</v>
      </c>
      <c r="B5805" s="29">
        <f t="shared" si="630"/>
        <v>2030</v>
      </c>
      <c r="C5805" s="29">
        <f t="shared" si="631"/>
        <v>11</v>
      </c>
      <c r="D5805" s="29" t="str">
        <f t="shared" si="632"/>
        <v>Kasım</v>
      </c>
      <c r="E5805" s="29">
        <f t="shared" si="633"/>
        <v>4</v>
      </c>
      <c r="F5805" s="29">
        <f t="shared" si="634"/>
        <v>47</v>
      </c>
      <c r="G5805" s="29">
        <f t="shared" si="635"/>
        <v>4</v>
      </c>
      <c r="H5805" s="29" t="str">
        <f t="shared" si="636"/>
        <v>Perşembe</v>
      </c>
    </row>
    <row r="5806" spans="1:8" ht="10.5" customHeight="1" x14ac:dyDescent="0.25">
      <c r="A5806" s="28">
        <v>47809</v>
      </c>
      <c r="B5806" s="29">
        <f t="shared" si="630"/>
        <v>2030</v>
      </c>
      <c r="C5806" s="29">
        <f t="shared" si="631"/>
        <v>11</v>
      </c>
      <c r="D5806" s="29" t="str">
        <f t="shared" si="632"/>
        <v>Kasım</v>
      </c>
      <c r="E5806" s="29">
        <f t="shared" si="633"/>
        <v>4</v>
      </c>
      <c r="F5806" s="29">
        <f t="shared" si="634"/>
        <v>47</v>
      </c>
      <c r="G5806" s="29">
        <f t="shared" si="635"/>
        <v>5</v>
      </c>
      <c r="H5806" s="29" t="str">
        <f t="shared" si="636"/>
        <v>Cuma</v>
      </c>
    </row>
    <row r="5807" spans="1:8" ht="10.5" customHeight="1" x14ac:dyDescent="0.25">
      <c r="A5807" s="28">
        <v>47810</v>
      </c>
      <c r="B5807" s="29">
        <f t="shared" si="630"/>
        <v>2030</v>
      </c>
      <c r="C5807" s="29">
        <f t="shared" si="631"/>
        <v>11</v>
      </c>
      <c r="D5807" s="29" t="str">
        <f t="shared" si="632"/>
        <v>Kasım</v>
      </c>
      <c r="E5807" s="29">
        <f t="shared" si="633"/>
        <v>4</v>
      </c>
      <c r="F5807" s="29">
        <f t="shared" si="634"/>
        <v>47</v>
      </c>
      <c r="G5807" s="29">
        <f t="shared" si="635"/>
        <v>6</v>
      </c>
      <c r="H5807" s="29" t="str">
        <f t="shared" si="636"/>
        <v>Cumartesi</v>
      </c>
    </row>
    <row r="5808" spans="1:8" ht="10.5" customHeight="1" x14ac:dyDescent="0.25">
      <c r="A5808" s="28">
        <v>47811</v>
      </c>
      <c r="B5808" s="29">
        <f t="shared" si="630"/>
        <v>2030</v>
      </c>
      <c r="C5808" s="29">
        <f t="shared" si="631"/>
        <v>11</v>
      </c>
      <c r="D5808" s="29" t="str">
        <f t="shared" si="632"/>
        <v>Kasım</v>
      </c>
      <c r="E5808" s="29">
        <f t="shared" si="633"/>
        <v>4</v>
      </c>
      <c r="F5808" s="29">
        <f t="shared" si="634"/>
        <v>47</v>
      </c>
      <c r="G5808" s="29">
        <f t="shared" si="635"/>
        <v>7</v>
      </c>
      <c r="H5808" s="29" t="str">
        <f t="shared" si="636"/>
        <v>Pazar</v>
      </c>
    </row>
    <row r="5809" spans="1:8" ht="10.5" customHeight="1" x14ac:dyDescent="0.25">
      <c r="A5809" s="28">
        <v>47812</v>
      </c>
      <c r="B5809" s="29">
        <f t="shared" si="630"/>
        <v>2030</v>
      </c>
      <c r="C5809" s="29">
        <f t="shared" si="631"/>
        <v>11</v>
      </c>
      <c r="D5809" s="29" t="str">
        <f t="shared" si="632"/>
        <v>Kasım</v>
      </c>
      <c r="E5809" s="29">
        <f t="shared" si="633"/>
        <v>4</v>
      </c>
      <c r="F5809" s="29">
        <f t="shared" si="634"/>
        <v>48</v>
      </c>
      <c r="G5809" s="29">
        <f t="shared" si="635"/>
        <v>1</v>
      </c>
      <c r="H5809" s="29" t="str">
        <f t="shared" si="636"/>
        <v>Pazartesi</v>
      </c>
    </row>
    <row r="5810" spans="1:8" ht="10.5" customHeight="1" x14ac:dyDescent="0.25">
      <c r="A5810" s="28">
        <v>47813</v>
      </c>
      <c r="B5810" s="29">
        <f t="shared" si="630"/>
        <v>2030</v>
      </c>
      <c r="C5810" s="29">
        <f t="shared" si="631"/>
        <v>11</v>
      </c>
      <c r="D5810" s="29" t="str">
        <f t="shared" si="632"/>
        <v>Kasım</v>
      </c>
      <c r="E5810" s="29">
        <f t="shared" si="633"/>
        <v>4</v>
      </c>
      <c r="F5810" s="29">
        <f t="shared" si="634"/>
        <v>48</v>
      </c>
      <c r="G5810" s="29">
        <f t="shared" si="635"/>
        <v>2</v>
      </c>
      <c r="H5810" s="29" t="str">
        <f t="shared" si="636"/>
        <v>Salı</v>
      </c>
    </row>
    <row r="5811" spans="1:8" ht="10.5" customHeight="1" x14ac:dyDescent="0.25">
      <c r="A5811" s="28">
        <v>47814</v>
      </c>
      <c r="B5811" s="29">
        <f t="shared" si="630"/>
        <v>2030</v>
      </c>
      <c r="C5811" s="29">
        <f t="shared" si="631"/>
        <v>11</v>
      </c>
      <c r="D5811" s="29" t="str">
        <f t="shared" si="632"/>
        <v>Kasım</v>
      </c>
      <c r="E5811" s="29">
        <f t="shared" si="633"/>
        <v>4</v>
      </c>
      <c r="F5811" s="29">
        <f t="shared" si="634"/>
        <v>48</v>
      </c>
      <c r="G5811" s="29">
        <f t="shared" si="635"/>
        <v>3</v>
      </c>
      <c r="H5811" s="29" t="str">
        <f t="shared" si="636"/>
        <v>Çarşamba</v>
      </c>
    </row>
    <row r="5812" spans="1:8" ht="10.5" customHeight="1" x14ac:dyDescent="0.25">
      <c r="A5812" s="28">
        <v>47815</v>
      </c>
      <c r="B5812" s="29">
        <f t="shared" si="630"/>
        <v>2030</v>
      </c>
      <c r="C5812" s="29">
        <f t="shared" si="631"/>
        <v>11</v>
      </c>
      <c r="D5812" s="29" t="str">
        <f t="shared" si="632"/>
        <v>Kasım</v>
      </c>
      <c r="E5812" s="29">
        <f t="shared" si="633"/>
        <v>4</v>
      </c>
      <c r="F5812" s="29">
        <f t="shared" si="634"/>
        <v>48</v>
      </c>
      <c r="G5812" s="29">
        <f t="shared" si="635"/>
        <v>4</v>
      </c>
      <c r="H5812" s="29" t="str">
        <f t="shared" si="636"/>
        <v>Perşembe</v>
      </c>
    </row>
    <row r="5813" spans="1:8" ht="10.5" customHeight="1" x14ac:dyDescent="0.25">
      <c r="A5813" s="28">
        <v>47816</v>
      </c>
      <c r="B5813" s="29">
        <f t="shared" si="630"/>
        <v>2030</v>
      </c>
      <c r="C5813" s="29">
        <f t="shared" si="631"/>
        <v>11</v>
      </c>
      <c r="D5813" s="29" t="str">
        <f t="shared" si="632"/>
        <v>Kasım</v>
      </c>
      <c r="E5813" s="29">
        <f t="shared" si="633"/>
        <v>4</v>
      </c>
      <c r="F5813" s="29">
        <f t="shared" si="634"/>
        <v>48</v>
      </c>
      <c r="G5813" s="29">
        <f t="shared" si="635"/>
        <v>5</v>
      </c>
      <c r="H5813" s="29" t="str">
        <f t="shared" si="636"/>
        <v>Cuma</v>
      </c>
    </row>
    <row r="5814" spans="1:8" ht="10.5" customHeight="1" x14ac:dyDescent="0.25">
      <c r="A5814" s="28">
        <v>47817</v>
      </c>
      <c r="B5814" s="29">
        <f t="shared" si="630"/>
        <v>2030</v>
      </c>
      <c r="C5814" s="29">
        <f t="shared" si="631"/>
        <v>11</v>
      </c>
      <c r="D5814" s="29" t="str">
        <f t="shared" si="632"/>
        <v>Kasım</v>
      </c>
      <c r="E5814" s="29">
        <f t="shared" si="633"/>
        <v>4</v>
      </c>
      <c r="F5814" s="29">
        <f t="shared" si="634"/>
        <v>48</v>
      </c>
      <c r="G5814" s="29">
        <f t="shared" si="635"/>
        <v>6</v>
      </c>
      <c r="H5814" s="29" t="str">
        <f t="shared" si="636"/>
        <v>Cumartesi</v>
      </c>
    </row>
    <row r="5815" spans="1:8" ht="10.5" customHeight="1" x14ac:dyDescent="0.25">
      <c r="A5815" s="28">
        <v>47818</v>
      </c>
      <c r="B5815" s="29">
        <f t="shared" si="630"/>
        <v>2030</v>
      </c>
      <c r="C5815" s="29">
        <f t="shared" si="631"/>
        <v>12</v>
      </c>
      <c r="D5815" s="29" t="str">
        <f t="shared" si="632"/>
        <v>Aralık</v>
      </c>
      <c r="E5815" s="29">
        <f t="shared" si="633"/>
        <v>4</v>
      </c>
      <c r="F5815" s="29">
        <f t="shared" si="634"/>
        <v>48</v>
      </c>
      <c r="G5815" s="29">
        <f t="shared" si="635"/>
        <v>7</v>
      </c>
      <c r="H5815" s="29" t="str">
        <f t="shared" si="636"/>
        <v>Pazar</v>
      </c>
    </row>
    <row r="5816" spans="1:8" ht="10.5" customHeight="1" x14ac:dyDescent="0.25">
      <c r="A5816" s="28">
        <v>47819</v>
      </c>
      <c r="B5816" s="29">
        <f t="shared" si="630"/>
        <v>2030</v>
      </c>
      <c r="C5816" s="29">
        <f t="shared" si="631"/>
        <v>12</v>
      </c>
      <c r="D5816" s="29" t="str">
        <f t="shared" si="632"/>
        <v>Aralık</v>
      </c>
      <c r="E5816" s="29">
        <f t="shared" si="633"/>
        <v>4</v>
      </c>
      <c r="F5816" s="29">
        <f t="shared" si="634"/>
        <v>49</v>
      </c>
      <c r="G5816" s="29">
        <f t="shared" si="635"/>
        <v>1</v>
      </c>
      <c r="H5816" s="29" t="str">
        <f t="shared" si="636"/>
        <v>Pazartesi</v>
      </c>
    </row>
    <row r="5817" spans="1:8" ht="10.5" customHeight="1" x14ac:dyDescent="0.25">
      <c r="A5817" s="28">
        <v>47820</v>
      </c>
      <c r="B5817" s="29">
        <f t="shared" si="630"/>
        <v>2030</v>
      </c>
      <c r="C5817" s="29">
        <f t="shared" si="631"/>
        <v>12</v>
      </c>
      <c r="D5817" s="29" t="str">
        <f t="shared" si="632"/>
        <v>Aralık</v>
      </c>
      <c r="E5817" s="29">
        <f t="shared" si="633"/>
        <v>4</v>
      </c>
      <c r="F5817" s="29">
        <f t="shared" si="634"/>
        <v>49</v>
      </c>
      <c r="G5817" s="29">
        <f t="shared" si="635"/>
        <v>2</v>
      </c>
      <c r="H5817" s="29" t="str">
        <f t="shared" si="636"/>
        <v>Salı</v>
      </c>
    </row>
    <row r="5818" spans="1:8" ht="10.5" customHeight="1" x14ac:dyDescent="0.25">
      <c r="A5818" s="28">
        <v>47821</v>
      </c>
      <c r="B5818" s="29">
        <f t="shared" si="630"/>
        <v>2030</v>
      </c>
      <c r="C5818" s="29">
        <f t="shared" si="631"/>
        <v>12</v>
      </c>
      <c r="D5818" s="29" t="str">
        <f t="shared" si="632"/>
        <v>Aralık</v>
      </c>
      <c r="E5818" s="29">
        <f t="shared" si="633"/>
        <v>4</v>
      </c>
      <c r="F5818" s="29">
        <f t="shared" si="634"/>
        <v>49</v>
      </c>
      <c r="G5818" s="29">
        <f t="shared" si="635"/>
        <v>3</v>
      </c>
      <c r="H5818" s="29" t="str">
        <f t="shared" si="636"/>
        <v>Çarşamba</v>
      </c>
    </row>
    <row r="5819" spans="1:8" ht="10.5" customHeight="1" x14ac:dyDescent="0.25">
      <c r="A5819" s="28">
        <v>47822</v>
      </c>
      <c r="B5819" s="29">
        <f t="shared" si="630"/>
        <v>2030</v>
      </c>
      <c r="C5819" s="29">
        <f t="shared" si="631"/>
        <v>12</v>
      </c>
      <c r="D5819" s="29" t="str">
        <f t="shared" si="632"/>
        <v>Aralık</v>
      </c>
      <c r="E5819" s="29">
        <f t="shared" si="633"/>
        <v>4</v>
      </c>
      <c r="F5819" s="29">
        <f t="shared" si="634"/>
        <v>49</v>
      </c>
      <c r="G5819" s="29">
        <f t="shared" si="635"/>
        <v>4</v>
      </c>
      <c r="H5819" s="29" t="str">
        <f t="shared" si="636"/>
        <v>Perşembe</v>
      </c>
    </row>
    <row r="5820" spans="1:8" ht="10.5" customHeight="1" x14ac:dyDescent="0.25">
      <c r="A5820" s="28">
        <v>47823</v>
      </c>
      <c r="B5820" s="29">
        <f t="shared" si="630"/>
        <v>2030</v>
      </c>
      <c r="C5820" s="29">
        <f t="shared" si="631"/>
        <v>12</v>
      </c>
      <c r="D5820" s="29" t="str">
        <f t="shared" si="632"/>
        <v>Aralık</v>
      </c>
      <c r="E5820" s="29">
        <f t="shared" si="633"/>
        <v>4</v>
      </c>
      <c r="F5820" s="29">
        <f t="shared" si="634"/>
        <v>49</v>
      </c>
      <c r="G5820" s="29">
        <f t="shared" si="635"/>
        <v>5</v>
      </c>
      <c r="H5820" s="29" t="str">
        <f t="shared" si="636"/>
        <v>Cuma</v>
      </c>
    </row>
    <row r="5821" spans="1:8" ht="10.5" customHeight="1" x14ac:dyDescent="0.25">
      <c r="A5821" s="28">
        <v>47824</v>
      </c>
      <c r="B5821" s="29">
        <f t="shared" si="630"/>
        <v>2030</v>
      </c>
      <c r="C5821" s="29">
        <f t="shared" si="631"/>
        <v>12</v>
      </c>
      <c r="D5821" s="29" t="str">
        <f t="shared" si="632"/>
        <v>Aralık</v>
      </c>
      <c r="E5821" s="29">
        <f t="shared" si="633"/>
        <v>4</v>
      </c>
      <c r="F5821" s="29">
        <f t="shared" si="634"/>
        <v>49</v>
      </c>
      <c r="G5821" s="29">
        <f t="shared" si="635"/>
        <v>6</v>
      </c>
      <c r="H5821" s="29" t="str">
        <f t="shared" si="636"/>
        <v>Cumartesi</v>
      </c>
    </row>
    <row r="5822" spans="1:8" ht="10.5" customHeight="1" x14ac:dyDescent="0.25">
      <c r="A5822" s="28">
        <v>47825</v>
      </c>
      <c r="B5822" s="29">
        <f t="shared" si="630"/>
        <v>2030</v>
      </c>
      <c r="C5822" s="29">
        <f t="shared" si="631"/>
        <v>12</v>
      </c>
      <c r="D5822" s="29" t="str">
        <f t="shared" si="632"/>
        <v>Aralık</v>
      </c>
      <c r="E5822" s="29">
        <f t="shared" si="633"/>
        <v>4</v>
      </c>
      <c r="F5822" s="29">
        <f t="shared" si="634"/>
        <v>49</v>
      </c>
      <c r="G5822" s="29">
        <f t="shared" si="635"/>
        <v>7</v>
      </c>
      <c r="H5822" s="29" t="str">
        <f t="shared" si="636"/>
        <v>Pazar</v>
      </c>
    </row>
    <row r="5823" spans="1:8" ht="10.5" customHeight="1" x14ac:dyDescent="0.25">
      <c r="A5823" s="28">
        <v>47826</v>
      </c>
      <c r="B5823" s="29">
        <f t="shared" si="630"/>
        <v>2030</v>
      </c>
      <c r="C5823" s="29">
        <f t="shared" si="631"/>
        <v>12</v>
      </c>
      <c r="D5823" s="29" t="str">
        <f t="shared" si="632"/>
        <v>Aralık</v>
      </c>
      <c r="E5823" s="29">
        <f t="shared" si="633"/>
        <v>4</v>
      </c>
      <c r="F5823" s="29">
        <f t="shared" si="634"/>
        <v>50</v>
      </c>
      <c r="G5823" s="29">
        <f t="shared" si="635"/>
        <v>1</v>
      </c>
      <c r="H5823" s="29" t="str">
        <f t="shared" si="636"/>
        <v>Pazartesi</v>
      </c>
    </row>
    <row r="5824" spans="1:8" ht="10.5" customHeight="1" x14ac:dyDescent="0.25">
      <c r="A5824" s="28">
        <v>47827</v>
      </c>
      <c r="B5824" s="29">
        <f t="shared" si="630"/>
        <v>2030</v>
      </c>
      <c r="C5824" s="29">
        <f t="shared" si="631"/>
        <v>12</v>
      </c>
      <c r="D5824" s="29" t="str">
        <f t="shared" si="632"/>
        <v>Aralık</v>
      </c>
      <c r="E5824" s="29">
        <f t="shared" si="633"/>
        <v>4</v>
      </c>
      <c r="F5824" s="29">
        <f t="shared" si="634"/>
        <v>50</v>
      </c>
      <c r="G5824" s="29">
        <f t="shared" si="635"/>
        <v>2</v>
      </c>
      <c r="H5824" s="29" t="str">
        <f t="shared" si="636"/>
        <v>Salı</v>
      </c>
    </row>
    <row r="5825" spans="1:8" ht="10.5" customHeight="1" x14ac:dyDescent="0.25">
      <c r="A5825" s="28">
        <v>47828</v>
      </c>
      <c r="B5825" s="29">
        <f t="shared" si="630"/>
        <v>2030</v>
      </c>
      <c r="C5825" s="29">
        <f t="shared" si="631"/>
        <v>12</v>
      </c>
      <c r="D5825" s="29" t="str">
        <f t="shared" si="632"/>
        <v>Aralık</v>
      </c>
      <c r="E5825" s="29">
        <f t="shared" si="633"/>
        <v>4</v>
      </c>
      <c r="F5825" s="29">
        <f t="shared" si="634"/>
        <v>50</v>
      </c>
      <c r="G5825" s="29">
        <f t="shared" si="635"/>
        <v>3</v>
      </c>
      <c r="H5825" s="29" t="str">
        <f t="shared" si="636"/>
        <v>Çarşamba</v>
      </c>
    </row>
    <row r="5826" spans="1:8" ht="10.5" customHeight="1" x14ac:dyDescent="0.25">
      <c r="A5826" s="28">
        <v>47829</v>
      </c>
      <c r="B5826" s="29">
        <f t="shared" ref="B5826:B5845" si="637">IF(A5826="","",YEAR(A5826))</f>
        <v>2030</v>
      </c>
      <c r="C5826" s="29">
        <f t="shared" ref="C5826:C5845" si="638">IF(A5826="","",MONTH(A5826))</f>
        <v>12</v>
      </c>
      <c r="D5826" s="29" t="str">
        <f t="shared" ref="D5826:D5845" si="639">IF(A5826="","",CHOOSE(MONTH(A5826),"Ocak","Şubat","Mart","Nisan","Mayıs","Haziran","Temmuz","Ağustos","Eylül","Ekim","Kasım","Aralık"))</f>
        <v>Aralık</v>
      </c>
      <c r="E5826" s="29">
        <f t="shared" ref="E5826:E5845" si="640">IF(A5826="","",ROUNDUP(MONTH(A5826)/3,0))</f>
        <v>4</v>
      </c>
      <c r="F5826" s="29">
        <f t="shared" ref="F5826:F5845" si="641">IF(A5826="","",WEEKNUM(A5826,2))</f>
        <v>50</v>
      </c>
      <c r="G5826" s="29">
        <f t="shared" ref="G5826:G5845" si="642">IF(A5826="","",WEEKDAY(A5826,2))</f>
        <v>4</v>
      </c>
      <c r="H5826" s="29" t="str">
        <f t="shared" ref="H5826:H5845" si="643">IF(A5826="","",CHOOSE(WEEKDAY(A5826,2),"Pazartesi","Salı","Çarşamba","Perşembe","Cuma","Cumartesi","Pazar"))</f>
        <v>Perşembe</v>
      </c>
    </row>
    <row r="5827" spans="1:8" ht="10.5" customHeight="1" x14ac:dyDescent="0.25">
      <c r="A5827" s="28">
        <v>47830</v>
      </c>
      <c r="B5827" s="29">
        <f t="shared" si="637"/>
        <v>2030</v>
      </c>
      <c r="C5827" s="29">
        <f t="shared" si="638"/>
        <v>12</v>
      </c>
      <c r="D5827" s="29" t="str">
        <f t="shared" si="639"/>
        <v>Aralık</v>
      </c>
      <c r="E5827" s="29">
        <f t="shared" si="640"/>
        <v>4</v>
      </c>
      <c r="F5827" s="29">
        <f t="shared" si="641"/>
        <v>50</v>
      </c>
      <c r="G5827" s="29">
        <f t="shared" si="642"/>
        <v>5</v>
      </c>
      <c r="H5827" s="29" t="str">
        <f t="shared" si="643"/>
        <v>Cuma</v>
      </c>
    </row>
    <row r="5828" spans="1:8" ht="10.5" customHeight="1" x14ac:dyDescent="0.25">
      <c r="A5828" s="28">
        <v>47831</v>
      </c>
      <c r="B5828" s="29">
        <f t="shared" si="637"/>
        <v>2030</v>
      </c>
      <c r="C5828" s="29">
        <f t="shared" si="638"/>
        <v>12</v>
      </c>
      <c r="D5828" s="29" t="str">
        <f t="shared" si="639"/>
        <v>Aralık</v>
      </c>
      <c r="E5828" s="29">
        <f t="shared" si="640"/>
        <v>4</v>
      </c>
      <c r="F5828" s="29">
        <f t="shared" si="641"/>
        <v>50</v>
      </c>
      <c r="G5828" s="29">
        <f t="shared" si="642"/>
        <v>6</v>
      </c>
      <c r="H5828" s="29" t="str">
        <f t="shared" si="643"/>
        <v>Cumartesi</v>
      </c>
    </row>
    <row r="5829" spans="1:8" ht="10.5" customHeight="1" x14ac:dyDescent="0.25">
      <c r="A5829" s="28">
        <v>47832</v>
      </c>
      <c r="B5829" s="29">
        <f t="shared" si="637"/>
        <v>2030</v>
      </c>
      <c r="C5829" s="29">
        <f t="shared" si="638"/>
        <v>12</v>
      </c>
      <c r="D5829" s="29" t="str">
        <f t="shared" si="639"/>
        <v>Aralık</v>
      </c>
      <c r="E5829" s="29">
        <f t="shared" si="640"/>
        <v>4</v>
      </c>
      <c r="F5829" s="29">
        <f t="shared" si="641"/>
        <v>50</v>
      </c>
      <c r="G5829" s="29">
        <f t="shared" si="642"/>
        <v>7</v>
      </c>
      <c r="H5829" s="29" t="str">
        <f t="shared" si="643"/>
        <v>Pazar</v>
      </c>
    </row>
    <row r="5830" spans="1:8" ht="10.5" customHeight="1" x14ac:dyDescent="0.25">
      <c r="A5830" s="28">
        <v>47833</v>
      </c>
      <c r="B5830" s="29">
        <f t="shared" si="637"/>
        <v>2030</v>
      </c>
      <c r="C5830" s="29">
        <f t="shared" si="638"/>
        <v>12</v>
      </c>
      <c r="D5830" s="29" t="str">
        <f t="shared" si="639"/>
        <v>Aralık</v>
      </c>
      <c r="E5830" s="29">
        <f t="shared" si="640"/>
        <v>4</v>
      </c>
      <c r="F5830" s="29">
        <f t="shared" si="641"/>
        <v>51</v>
      </c>
      <c r="G5830" s="29">
        <f t="shared" si="642"/>
        <v>1</v>
      </c>
      <c r="H5830" s="29" t="str">
        <f t="shared" si="643"/>
        <v>Pazartesi</v>
      </c>
    </row>
    <row r="5831" spans="1:8" ht="10.5" customHeight="1" x14ac:dyDescent="0.25">
      <c r="A5831" s="28">
        <v>47834</v>
      </c>
      <c r="B5831" s="29">
        <f t="shared" si="637"/>
        <v>2030</v>
      </c>
      <c r="C5831" s="29">
        <f t="shared" si="638"/>
        <v>12</v>
      </c>
      <c r="D5831" s="29" t="str">
        <f t="shared" si="639"/>
        <v>Aralık</v>
      </c>
      <c r="E5831" s="29">
        <f t="shared" si="640"/>
        <v>4</v>
      </c>
      <c r="F5831" s="29">
        <f t="shared" si="641"/>
        <v>51</v>
      </c>
      <c r="G5831" s="29">
        <f t="shared" si="642"/>
        <v>2</v>
      </c>
      <c r="H5831" s="29" t="str">
        <f t="shared" si="643"/>
        <v>Salı</v>
      </c>
    </row>
    <row r="5832" spans="1:8" ht="10.5" customHeight="1" x14ac:dyDescent="0.25">
      <c r="A5832" s="28">
        <v>47835</v>
      </c>
      <c r="B5832" s="29">
        <f t="shared" si="637"/>
        <v>2030</v>
      </c>
      <c r="C5832" s="29">
        <f t="shared" si="638"/>
        <v>12</v>
      </c>
      <c r="D5832" s="29" t="str">
        <f t="shared" si="639"/>
        <v>Aralık</v>
      </c>
      <c r="E5832" s="29">
        <f t="shared" si="640"/>
        <v>4</v>
      </c>
      <c r="F5832" s="29">
        <f t="shared" si="641"/>
        <v>51</v>
      </c>
      <c r="G5832" s="29">
        <f t="shared" si="642"/>
        <v>3</v>
      </c>
      <c r="H5832" s="29" t="str">
        <f t="shared" si="643"/>
        <v>Çarşamba</v>
      </c>
    </row>
    <row r="5833" spans="1:8" ht="10.5" customHeight="1" x14ac:dyDescent="0.25">
      <c r="A5833" s="28">
        <v>47836</v>
      </c>
      <c r="B5833" s="29">
        <f t="shared" si="637"/>
        <v>2030</v>
      </c>
      <c r="C5833" s="29">
        <f t="shared" si="638"/>
        <v>12</v>
      </c>
      <c r="D5833" s="29" t="str">
        <f t="shared" si="639"/>
        <v>Aralık</v>
      </c>
      <c r="E5833" s="29">
        <f t="shared" si="640"/>
        <v>4</v>
      </c>
      <c r="F5833" s="29">
        <f t="shared" si="641"/>
        <v>51</v>
      </c>
      <c r="G5833" s="29">
        <f t="shared" si="642"/>
        <v>4</v>
      </c>
      <c r="H5833" s="29" t="str">
        <f t="shared" si="643"/>
        <v>Perşembe</v>
      </c>
    </row>
    <row r="5834" spans="1:8" ht="10.5" customHeight="1" x14ac:dyDescent="0.25">
      <c r="A5834" s="28">
        <v>47837</v>
      </c>
      <c r="B5834" s="29">
        <f t="shared" si="637"/>
        <v>2030</v>
      </c>
      <c r="C5834" s="29">
        <f t="shared" si="638"/>
        <v>12</v>
      </c>
      <c r="D5834" s="29" t="str">
        <f t="shared" si="639"/>
        <v>Aralık</v>
      </c>
      <c r="E5834" s="29">
        <f t="shared" si="640"/>
        <v>4</v>
      </c>
      <c r="F5834" s="29">
        <f t="shared" si="641"/>
        <v>51</v>
      </c>
      <c r="G5834" s="29">
        <f t="shared" si="642"/>
        <v>5</v>
      </c>
      <c r="H5834" s="29" t="str">
        <f t="shared" si="643"/>
        <v>Cuma</v>
      </c>
    </row>
    <row r="5835" spans="1:8" ht="10.5" customHeight="1" x14ac:dyDescent="0.25">
      <c r="A5835" s="28">
        <v>47838</v>
      </c>
      <c r="B5835" s="29">
        <f t="shared" si="637"/>
        <v>2030</v>
      </c>
      <c r="C5835" s="29">
        <f t="shared" si="638"/>
        <v>12</v>
      </c>
      <c r="D5835" s="29" t="str">
        <f t="shared" si="639"/>
        <v>Aralık</v>
      </c>
      <c r="E5835" s="29">
        <f t="shared" si="640"/>
        <v>4</v>
      </c>
      <c r="F5835" s="29">
        <f t="shared" si="641"/>
        <v>51</v>
      </c>
      <c r="G5835" s="29">
        <f t="shared" si="642"/>
        <v>6</v>
      </c>
      <c r="H5835" s="29" t="str">
        <f t="shared" si="643"/>
        <v>Cumartesi</v>
      </c>
    </row>
    <row r="5836" spans="1:8" ht="10.5" customHeight="1" x14ac:dyDescent="0.25">
      <c r="A5836" s="28">
        <v>47839</v>
      </c>
      <c r="B5836" s="29">
        <f t="shared" si="637"/>
        <v>2030</v>
      </c>
      <c r="C5836" s="29">
        <f t="shared" si="638"/>
        <v>12</v>
      </c>
      <c r="D5836" s="29" t="str">
        <f t="shared" si="639"/>
        <v>Aralık</v>
      </c>
      <c r="E5836" s="29">
        <f t="shared" si="640"/>
        <v>4</v>
      </c>
      <c r="F5836" s="29">
        <f t="shared" si="641"/>
        <v>51</v>
      </c>
      <c r="G5836" s="29">
        <f t="shared" si="642"/>
        <v>7</v>
      </c>
      <c r="H5836" s="29" t="str">
        <f t="shared" si="643"/>
        <v>Pazar</v>
      </c>
    </row>
    <row r="5837" spans="1:8" ht="10.5" customHeight="1" x14ac:dyDescent="0.25">
      <c r="A5837" s="28">
        <v>47840</v>
      </c>
      <c r="B5837" s="29">
        <f t="shared" si="637"/>
        <v>2030</v>
      </c>
      <c r="C5837" s="29">
        <f t="shared" si="638"/>
        <v>12</v>
      </c>
      <c r="D5837" s="29" t="str">
        <f t="shared" si="639"/>
        <v>Aralık</v>
      </c>
      <c r="E5837" s="29">
        <f t="shared" si="640"/>
        <v>4</v>
      </c>
      <c r="F5837" s="29">
        <f t="shared" si="641"/>
        <v>52</v>
      </c>
      <c r="G5837" s="29">
        <f t="shared" si="642"/>
        <v>1</v>
      </c>
      <c r="H5837" s="29" t="str">
        <f t="shared" si="643"/>
        <v>Pazartesi</v>
      </c>
    </row>
    <row r="5838" spans="1:8" ht="10.5" customHeight="1" x14ac:dyDescent="0.25">
      <c r="A5838" s="28">
        <v>47841</v>
      </c>
      <c r="B5838" s="29">
        <f t="shared" si="637"/>
        <v>2030</v>
      </c>
      <c r="C5838" s="29">
        <f t="shared" si="638"/>
        <v>12</v>
      </c>
      <c r="D5838" s="29" t="str">
        <f t="shared" si="639"/>
        <v>Aralık</v>
      </c>
      <c r="E5838" s="29">
        <f t="shared" si="640"/>
        <v>4</v>
      </c>
      <c r="F5838" s="29">
        <f t="shared" si="641"/>
        <v>52</v>
      </c>
      <c r="G5838" s="29">
        <f t="shared" si="642"/>
        <v>2</v>
      </c>
      <c r="H5838" s="29" t="str">
        <f t="shared" si="643"/>
        <v>Salı</v>
      </c>
    </row>
    <row r="5839" spans="1:8" ht="10.5" customHeight="1" x14ac:dyDescent="0.25">
      <c r="A5839" s="28">
        <v>47842</v>
      </c>
      <c r="B5839" s="29">
        <f t="shared" si="637"/>
        <v>2030</v>
      </c>
      <c r="C5839" s="29">
        <f t="shared" si="638"/>
        <v>12</v>
      </c>
      <c r="D5839" s="29" t="str">
        <f t="shared" si="639"/>
        <v>Aralık</v>
      </c>
      <c r="E5839" s="29">
        <f t="shared" si="640"/>
        <v>4</v>
      </c>
      <c r="F5839" s="29">
        <f t="shared" si="641"/>
        <v>52</v>
      </c>
      <c r="G5839" s="29">
        <f t="shared" si="642"/>
        <v>3</v>
      </c>
      <c r="H5839" s="29" t="str">
        <f t="shared" si="643"/>
        <v>Çarşamba</v>
      </c>
    </row>
    <row r="5840" spans="1:8" ht="10.5" customHeight="1" x14ac:dyDescent="0.25">
      <c r="A5840" s="28">
        <v>47843</v>
      </c>
      <c r="B5840" s="29">
        <f t="shared" si="637"/>
        <v>2030</v>
      </c>
      <c r="C5840" s="29">
        <f t="shared" si="638"/>
        <v>12</v>
      </c>
      <c r="D5840" s="29" t="str">
        <f t="shared" si="639"/>
        <v>Aralık</v>
      </c>
      <c r="E5840" s="29">
        <f t="shared" si="640"/>
        <v>4</v>
      </c>
      <c r="F5840" s="29">
        <f t="shared" si="641"/>
        <v>52</v>
      </c>
      <c r="G5840" s="29">
        <f t="shared" si="642"/>
        <v>4</v>
      </c>
      <c r="H5840" s="29" t="str">
        <f t="shared" si="643"/>
        <v>Perşembe</v>
      </c>
    </row>
    <row r="5841" spans="1:8" ht="10.5" customHeight="1" x14ac:dyDescent="0.25">
      <c r="A5841" s="28">
        <v>47844</v>
      </c>
      <c r="B5841" s="29">
        <f t="shared" si="637"/>
        <v>2030</v>
      </c>
      <c r="C5841" s="29">
        <f t="shared" si="638"/>
        <v>12</v>
      </c>
      <c r="D5841" s="29" t="str">
        <f t="shared" si="639"/>
        <v>Aralık</v>
      </c>
      <c r="E5841" s="29">
        <f t="shared" si="640"/>
        <v>4</v>
      </c>
      <c r="F5841" s="29">
        <f t="shared" si="641"/>
        <v>52</v>
      </c>
      <c r="G5841" s="29">
        <f t="shared" si="642"/>
        <v>5</v>
      </c>
      <c r="H5841" s="29" t="str">
        <f t="shared" si="643"/>
        <v>Cuma</v>
      </c>
    </row>
    <row r="5842" spans="1:8" ht="10.5" customHeight="1" x14ac:dyDescent="0.25">
      <c r="A5842" s="28">
        <v>47845</v>
      </c>
      <c r="B5842" s="29">
        <f t="shared" si="637"/>
        <v>2030</v>
      </c>
      <c r="C5842" s="29">
        <f t="shared" si="638"/>
        <v>12</v>
      </c>
      <c r="D5842" s="29" t="str">
        <f t="shared" si="639"/>
        <v>Aralık</v>
      </c>
      <c r="E5842" s="29">
        <f t="shared" si="640"/>
        <v>4</v>
      </c>
      <c r="F5842" s="29">
        <f t="shared" si="641"/>
        <v>52</v>
      </c>
      <c r="G5842" s="29">
        <f t="shared" si="642"/>
        <v>6</v>
      </c>
      <c r="H5842" s="29" t="str">
        <f t="shared" si="643"/>
        <v>Cumartesi</v>
      </c>
    </row>
    <row r="5843" spans="1:8" ht="10.5" customHeight="1" x14ac:dyDescent="0.25">
      <c r="A5843" s="28">
        <v>47846</v>
      </c>
      <c r="B5843" s="29">
        <f t="shared" si="637"/>
        <v>2030</v>
      </c>
      <c r="C5843" s="29">
        <f t="shared" si="638"/>
        <v>12</v>
      </c>
      <c r="D5843" s="29" t="str">
        <f t="shared" si="639"/>
        <v>Aralık</v>
      </c>
      <c r="E5843" s="29">
        <f t="shared" si="640"/>
        <v>4</v>
      </c>
      <c r="F5843" s="29">
        <f t="shared" si="641"/>
        <v>52</v>
      </c>
      <c r="G5843" s="29">
        <f t="shared" si="642"/>
        <v>7</v>
      </c>
      <c r="H5843" s="29" t="str">
        <f t="shared" si="643"/>
        <v>Pazar</v>
      </c>
    </row>
    <row r="5844" spans="1:8" ht="10.5" customHeight="1" x14ac:dyDescent="0.25">
      <c r="A5844" s="28">
        <v>47847</v>
      </c>
      <c r="B5844" s="29">
        <f t="shared" si="637"/>
        <v>2030</v>
      </c>
      <c r="C5844" s="29">
        <f t="shared" si="638"/>
        <v>12</v>
      </c>
      <c r="D5844" s="29" t="str">
        <f t="shared" si="639"/>
        <v>Aralık</v>
      </c>
      <c r="E5844" s="29">
        <f t="shared" si="640"/>
        <v>4</v>
      </c>
      <c r="F5844" s="29">
        <f t="shared" si="641"/>
        <v>53</v>
      </c>
      <c r="G5844" s="29">
        <f t="shared" si="642"/>
        <v>1</v>
      </c>
      <c r="H5844" s="29" t="str">
        <f t="shared" si="643"/>
        <v>Pazartesi</v>
      </c>
    </row>
    <row r="5845" spans="1:8" ht="10.5" customHeight="1" x14ac:dyDescent="0.25">
      <c r="A5845" s="28">
        <v>47848</v>
      </c>
      <c r="B5845" s="29">
        <f t="shared" si="637"/>
        <v>2030</v>
      </c>
      <c r="C5845" s="29">
        <f t="shared" si="638"/>
        <v>12</v>
      </c>
      <c r="D5845" s="29" t="str">
        <f t="shared" si="639"/>
        <v>Aralık</v>
      </c>
      <c r="E5845" s="29">
        <f t="shared" si="640"/>
        <v>4</v>
      </c>
      <c r="F5845" s="29">
        <f t="shared" si="641"/>
        <v>53</v>
      </c>
      <c r="G5845" s="29">
        <f t="shared" si="642"/>
        <v>2</v>
      </c>
      <c r="H5845" s="29" t="str">
        <f t="shared" si="643"/>
        <v>Salı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"/>
  <sheetViews>
    <sheetView zoomScaleNormal="100" workbookViewId="0"/>
  </sheetViews>
  <sheetFormatPr defaultColWidth="8.7109375" defaultRowHeight="15" customHeight="1" x14ac:dyDescent="0.25"/>
  <sheetData>
    <row r="1" spans="1:4" ht="15" customHeight="1" x14ac:dyDescent="0.3">
      <c r="A1" s="95" t="s">
        <v>917</v>
      </c>
      <c r="B1" s="96"/>
      <c r="C1" s="96"/>
      <c r="D1" s="96"/>
    </row>
    <row r="2" spans="1:4" ht="24" customHeight="1" x14ac:dyDescent="0.25">
      <c r="A2" s="30" t="s">
        <v>918</v>
      </c>
      <c r="B2" s="30" t="s">
        <v>919</v>
      </c>
      <c r="C2" s="30" t="s">
        <v>920</v>
      </c>
      <c r="D2" s="30" t="s">
        <v>921</v>
      </c>
    </row>
    <row r="3" spans="1:4" ht="60" customHeight="1" x14ac:dyDescent="0.25">
      <c r="A3" s="31" t="s">
        <v>922</v>
      </c>
      <c r="B3" s="32">
        <v>0.35</v>
      </c>
      <c r="C3" s="31" t="s">
        <v>923</v>
      </c>
      <c r="D3" s="31" t="s">
        <v>924</v>
      </c>
    </row>
    <row r="4" spans="1:4" ht="60" customHeight="1" x14ac:dyDescent="0.25">
      <c r="A4" s="31" t="s">
        <v>925</v>
      </c>
      <c r="B4" s="32">
        <v>0.2</v>
      </c>
      <c r="C4" s="31" t="s">
        <v>926</v>
      </c>
      <c r="D4" s="31" t="s">
        <v>927</v>
      </c>
    </row>
    <row r="5" spans="1:4" ht="60" customHeight="1" x14ac:dyDescent="0.25">
      <c r="A5" s="31" t="s">
        <v>928</v>
      </c>
      <c r="B5" s="32">
        <v>0.15</v>
      </c>
      <c r="C5" s="31" t="s">
        <v>929</v>
      </c>
      <c r="D5" s="31" t="s">
        <v>930</v>
      </c>
    </row>
    <row r="6" spans="1:4" ht="48" customHeight="1" x14ac:dyDescent="0.25">
      <c r="A6" s="31" t="s">
        <v>931</v>
      </c>
      <c r="B6" s="32">
        <v>0.1</v>
      </c>
      <c r="C6" s="31" t="s">
        <v>932</v>
      </c>
      <c r="D6" s="31" t="s">
        <v>933</v>
      </c>
    </row>
    <row r="7" spans="1:4" ht="84" customHeight="1" x14ac:dyDescent="0.25">
      <c r="A7" s="31" t="s">
        <v>934</v>
      </c>
      <c r="B7" s="32">
        <v>0.1</v>
      </c>
      <c r="C7" s="31" t="s">
        <v>935</v>
      </c>
      <c r="D7" s="31" t="s">
        <v>936</v>
      </c>
    </row>
    <row r="8" spans="1:4" ht="72" customHeight="1" x14ac:dyDescent="0.25">
      <c r="A8" s="31" t="s">
        <v>937</v>
      </c>
      <c r="B8" s="32">
        <v>0.05</v>
      </c>
      <c r="C8" s="31" t="s">
        <v>938</v>
      </c>
      <c r="D8" s="31" t="s">
        <v>939</v>
      </c>
    </row>
    <row r="9" spans="1:4" ht="60" customHeight="1" x14ac:dyDescent="0.25">
      <c r="A9" s="31" t="s">
        <v>940</v>
      </c>
      <c r="B9" s="32">
        <v>0.05</v>
      </c>
      <c r="C9" s="31" t="s">
        <v>941</v>
      </c>
      <c r="D9" s="31" t="s">
        <v>942</v>
      </c>
    </row>
    <row r="10" spans="1:4" ht="24" customHeight="1" x14ac:dyDescent="0.25">
      <c r="A10" s="31" t="s">
        <v>943</v>
      </c>
      <c r="B10" s="31">
        <v>1</v>
      </c>
      <c r="C10" s="31" t="s">
        <v>944</v>
      </c>
      <c r="D10" s="31" t="s">
        <v>945</v>
      </c>
    </row>
    <row r="11" spans="1:4" ht="15" customHeight="1" x14ac:dyDescent="0.25">
      <c r="A11" s="12"/>
      <c r="B11" s="12"/>
      <c r="C11" s="12"/>
      <c r="D11" s="12"/>
    </row>
    <row r="12" spans="1:4" ht="15" customHeight="1" x14ac:dyDescent="0.25">
      <c r="A12" s="12"/>
      <c r="B12" s="12"/>
      <c r="C12" s="12"/>
      <c r="D12" s="12"/>
    </row>
    <row r="13" spans="1:4" ht="15" customHeight="1" x14ac:dyDescent="0.25">
      <c r="A13" s="12"/>
      <c r="B13" s="12"/>
      <c r="C13" s="12"/>
      <c r="D13" s="12"/>
    </row>
    <row r="14" spans="1:4" ht="15" customHeight="1" x14ac:dyDescent="0.25">
      <c r="A14" s="12"/>
      <c r="B14" s="12"/>
      <c r="C14" s="12"/>
      <c r="D14" s="12"/>
    </row>
    <row r="15" spans="1:4" ht="15" customHeight="1" x14ac:dyDescent="0.25">
      <c r="A15" s="12"/>
      <c r="B15" s="12"/>
      <c r="C15" s="12"/>
      <c r="D15" s="12"/>
    </row>
    <row r="16" spans="1:4" ht="15" customHeight="1" x14ac:dyDescent="0.25">
      <c r="A16" s="12"/>
      <c r="B16" s="12"/>
      <c r="C16" s="12"/>
      <c r="D16" s="12"/>
    </row>
    <row r="17" spans="1:4" ht="15" customHeight="1" x14ac:dyDescent="0.25">
      <c r="A17" s="12"/>
      <c r="B17" s="12"/>
      <c r="C17" s="12"/>
      <c r="D17" s="12"/>
    </row>
    <row r="18" spans="1:4" ht="15" customHeight="1" x14ac:dyDescent="0.25">
      <c r="A18" s="12"/>
      <c r="B18" s="12"/>
      <c r="C18" s="12"/>
      <c r="D18" s="12"/>
    </row>
    <row r="19" spans="1:4" ht="15" customHeight="1" x14ac:dyDescent="0.25">
      <c r="A19" s="12"/>
      <c r="B19" s="12"/>
      <c r="C19" s="12"/>
      <c r="D19" s="12"/>
    </row>
    <row r="20" spans="1:4" ht="15" customHeight="1" x14ac:dyDescent="0.25">
      <c r="A20" s="12"/>
      <c r="B20" s="12"/>
      <c r="C20" s="12"/>
      <c r="D20" s="12"/>
    </row>
    <row r="21" spans="1:4" ht="15" customHeight="1" x14ac:dyDescent="0.25">
      <c r="A21" s="12"/>
      <c r="B21" s="12"/>
      <c r="C21" s="12"/>
      <c r="D21" s="12"/>
    </row>
    <row r="22" spans="1:4" ht="15" customHeight="1" x14ac:dyDescent="0.25">
      <c r="A22" s="12"/>
      <c r="B22" s="12"/>
      <c r="C22" s="12"/>
      <c r="D22" s="12"/>
    </row>
    <row r="23" spans="1:4" ht="15" customHeight="1" x14ac:dyDescent="0.25">
      <c r="A23" s="12"/>
      <c r="B23" s="12"/>
      <c r="C23" s="12"/>
      <c r="D23" s="12"/>
    </row>
    <row r="24" spans="1:4" ht="15" customHeight="1" x14ac:dyDescent="0.25">
      <c r="A24" s="12"/>
      <c r="B24" s="12"/>
      <c r="C24" s="12"/>
      <c r="D24" s="12"/>
    </row>
    <row r="25" spans="1:4" ht="15" customHeight="1" x14ac:dyDescent="0.25">
      <c r="A25" s="12"/>
      <c r="B25" s="12"/>
      <c r="C25" s="12"/>
      <c r="D25" s="12"/>
    </row>
    <row r="26" spans="1:4" ht="15" customHeight="1" x14ac:dyDescent="0.25">
      <c r="A26" s="12"/>
      <c r="B26" s="12"/>
      <c r="C26" s="12"/>
      <c r="D26" s="12"/>
    </row>
    <row r="27" spans="1:4" ht="15" customHeight="1" x14ac:dyDescent="0.25">
      <c r="A27" s="12"/>
      <c r="B27" s="12"/>
      <c r="C27" s="12"/>
      <c r="D27" s="12"/>
    </row>
    <row r="28" spans="1:4" ht="15" customHeight="1" x14ac:dyDescent="0.25">
      <c r="A28" s="12"/>
      <c r="B28" s="12"/>
      <c r="C28" s="12"/>
      <c r="D28" s="12"/>
    </row>
    <row r="29" spans="1:4" ht="15" customHeight="1" x14ac:dyDescent="0.25">
      <c r="A29" s="12"/>
      <c r="B29" s="12"/>
      <c r="C29" s="12"/>
      <c r="D29" s="12"/>
    </row>
    <row r="30" spans="1:4" ht="15" customHeight="1" x14ac:dyDescent="0.25">
      <c r="A30" s="12"/>
      <c r="B30" s="12"/>
      <c r="C30" s="12"/>
      <c r="D30" s="12"/>
    </row>
    <row r="31" spans="1:4" ht="15" customHeight="1" x14ac:dyDescent="0.25">
      <c r="A31" s="12"/>
      <c r="B31" s="12"/>
      <c r="C31" s="12"/>
      <c r="D31" s="12"/>
    </row>
    <row r="32" spans="1:4" ht="15" customHeight="1" x14ac:dyDescent="0.25">
      <c r="A32" s="12"/>
      <c r="B32" s="12"/>
      <c r="C32" s="12"/>
      <c r="D32" s="12"/>
    </row>
    <row r="33" spans="1:4" ht="15" customHeight="1" x14ac:dyDescent="0.25">
      <c r="A33" s="12"/>
      <c r="B33" s="12"/>
      <c r="C33" s="12"/>
      <c r="D33" s="12"/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3"/>
  <sheetViews>
    <sheetView zoomScaleNormal="100" workbookViewId="0"/>
  </sheetViews>
  <sheetFormatPr defaultColWidth="8.7109375" defaultRowHeight="15" customHeight="1" x14ac:dyDescent="0.25"/>
  <cols>
    <col min="3" max="3" width="10.140625" customWidth="1"/>
  </cols>
  <sheetData>
    <row r="1" spans="1:3" ht="15" customHeight="1" x14ac:dyDescent="0.3">
      <c r="A1" s="95" t="s">
        <v>946</v>
      </c>
      <c r="B1" s="96"/>
      <c r="C1" s="96"/>
    </row>
    <row r="2" spans="1:3" ht="24" customHeight="1" x14ac:dyDescent="0.25">
      <c r="A2" s="30" t="s">
        <v>947</v>
      </c>
      <c r="B2" s="30" t="s">
        <v>948</v>
      </c>
      <c r="C2" s="30" t="s">
        <v>290</v>
      </c>
    </row>
    <row r="3" spans="1:3" ht="72" customHeight="1" x14ac:dyDescent="0.25">
      <c r="A3" s="31" t="s">
        <v>949</v>
      </c>
      <c r="B3" s="32">
        <v>0.1</v>
      </c>
      <c r="C3" s="31" t="s">
        <v>950</v>
      </c>
    </row>
    <row r="4" spans="1:3" ht="60" customHeight="1" x14ac:dyDescent="0.25">
      <c r="A4" s="31" t="s">
        <v>951</v>
      </c>
      <c r="B4" s="32">
        <v>0.12</v>
      </c>
      <c r="C4" s="31" t="s">
        <v>952</v>
      </c>
    </row>
    <row r="5" spans="1:3" ht="48" customHeight="1" x14ac:dyDescent="0.25">
      <c r="A5" s="31" t="s">
        <v>953</v>
      </c>
      <c r="B5" s="32">
        <v>0.2</v>
      </c>
      <c r="C5" s="31" t="s">
        <v>954</v>
      </c>
    </row>
    <row r="6" spans="1:3" ht="48" customHeight="1" x14ac:dyDescent="0.25">
      <c r="A6" s="31" t="s">
        <v>955</v>
      </c>
      <c r="B6" s="32">
        <v>0.05</v>
      </c>
      <c r="C6" s="31" t="s">
        <v>956</v>
      </c>
    </row>
    <row r="7" spans="1:3" ht="48" customHeight="1" x14ac:dyDescent="0.25">
      <c r="A7" s="31" t="s">
        <v>957</v>
      </c>
      <c r="B7" s="32">
        <v>0.08</v>
      </c>
      <c r="C7" s="31" t="s">
        <v>958</v>
      </c>
    </row>
    <row r="8" spans="1:3" ht="60" customHeight="1" x14ac:dyDescent="0.25">
      <c r="A8" s="31" t="s">
        <v>959</v>
      </c>
      <c r="B8" s="32">
        <v>1.1000000000000001</v>
      </c>
      <c r="C8" s="31" t="s">
        <v>960</v>
      </c>
    </row>
    <row r="9" spans="1:3" ht="72" customHeight="1" x14ac:dyDescent="0.25">
      <c r="A9" s="31" t="s">
        <v>961</v>
      </c>
      <c r="B9" s="32">
        <v>-0.05</v>
      </c>
      <c r="C9" s="31" t="s">
        <v>962</v>
      </c>
    </row>
    <row r="10" spans="1:3" ht="15" customHeight="1" x14ac:dyDescent="0.25">
      <c r="A10" s="12"/>
      <c r="B10" s="12"/>
      <c r="C10" s="12"/>
    </row>
    <row r="11" spans="1:3" ht="15" customHeight="1" x14ac:dyDescent="0.25">
      <c r="A11" s="12"/>
      <c r="B11" s="12"/>
      <c r="C11" s="12"/>
    </row>
    <row r="12" spans="1:3" ht="15" customHeight="1" x14ac:dyDescent="0.25">
      <c r="A12" s="12"/>
      <c r="B12" s="12"/>
      <c r="C12" s="12"/>
    </row>
    <row r="13" spans="1:3" ht="15" customHeight="1" x14ac:dyDescent="0.25">
      <c r="A13" s="12"/>
      <c r="B13" s="12"/>
      <c r="C13" s="12"/>
    </row>
    <row r="14" spans="1:3" ht="15" customHeight="1" x14ac:dyDescent="0.25">
      <c r="A14" s="12"/>
      <c r="B14" s="12"/>
      <c r="C14" s="12"/>
    </row>
    <row r="15" spans="1:3" ht="15" customHeight="1" x14ac:dyDescent="0.25">
      <c r="A15" s="12"/>
      <c r="B15" s="12"/>
      <c r="C15" s="12"/>
    </row>
    <row r="16" spans="1:3" ht="15" customHeight="1" x14ac:dyDescent="0.25">
      <c r="A16" s="12"/>
      <c r="B16" s="12"/>
      <c r="C16" s="12"/>
    </row>
    <row r="17" spans="1:3" ht="15" customHeight="1" x14ac:dyDescent="0.25">
      <c r="A17" s="12"/>
      <c r="B17" s="12"/>
      <c r="C17" s="12"/>
    </row>
    <row r="18" spans="1:3" ht="15" customHeight="1" x14ac:dyDescent="0.25">
      <c r="A18" s="12"/>
      <c r="B18" s="12"/>
      <c r="C18" s="12"/>
    </row>
    <row r="19" spans="1:3" ht="15" customHeight="1" x14ac:dyDescent="0.25">
      <c r="A19" s="12"/>
      <c r="B19" s="12"/>
      <c r="C19" s="12"/>
    </row>
    <row r="20" spans="1:3" ht="15" customHeight="1" x14ac:dyDescent="0.25">
      <c r="A20" s="12"/>
      <c r="B20" s="12"/>
      <c r="C20" s="12"/>
    </row>
    <row r="21" spans="1:3" ht="15" customHeight="1" x14ac:dyDescent="0.25">
      <c r="A21" s="12"/>
      <c r="B21" s="12"/>
      <c r="C21" s="12"/>
    </row>
    <row r="22" spans="1:3" ht="15" customHeight="1" x14ac:dyDescent="0.25">
      <c r="A22" s="12"/>
      <c r="B22" s="12"/>
      <c r="C22" s="12"/>
    </row>
    <row r="23" spans="1:3" ht="15" customHeight="1" x14ac:dyDescent="0.25">
      <c r="A23" s="12"/>
      <c r="B23" s="12"/>
      <c r="C23" s="12"/>
    </row>
    <row r="24" spans="1:3" ht="15" customHeight="1" x14ac:dyDescent="0.25">
      <c r="A24" s="12"/>
      <c r="B24" s="12"/>
      <c r="C24" s="12"/>
    </row>
    <row r="25" spans="1:3" ht="15" customHeight="1" x14ac:dyDescent="0.25">
      <c r="A25" s="12"/>
      <c r="B25" s="12"/>
      <c r="C25" s="12"/>
    </row>
    <row r="26" spans="1:3" ht="15" customHeight="1" x14ac:dyDescent="0.25">
      <c r="A26" s="12"/>
      <c r="B26" s="12"/>
      <c r="C26" s="12"/>
    </row>
    <row r="27" spans="1:3" ht="15" customHeight="1" x14ac:dyDescent="0.25">
      <c r="A27" s="12"/>
      <c r="B27" s="12"/>
      <c r="C27" s="12"/>
    </row>
    <row r="28" spans="1:3" ht="15" customHeight="1" x14ac:dyDescent="0.25">
      <c r="A28" s="12"/>
      <c r="B28" s="12"/>
      <c r="C28" s="12"/>
    </row>
    <row r="29" spans="1:3" ht="15" customHeight="1" x14ac:dyDescent="0.25">
      <c r="A29" s="12"/>
      <c r="B29" s="12"/>
      <c r="C29" s="12"/>
    </row>
    <row r="30" spans="1:3" ht="15" customHeight="1" x14ac:dyDescent="0.25">
      <c r="A30" s="12"/>
      <c r="B30" s="12"/>
      <c r="C30" s="12"/>
    </row>
    <row r="31" spans="1:3" ht="15" customHeight="1" x14ac:dyDescent="0.25">
      <c r="A31" s="12"/>
      <c r="B31" s="12"/>
      <c r="C31" s="12"/>
    </row>
    <row r="32" spans="1:3" ht="15" customHeight="1" x14ac:dyDescent="0.25">
      <c r="A32" s="12"/>
      <c r="B32" s="12"/>
      <c r="C32" s="12"/>
    </row>
    <row r="33" spans="1:3" ht="15" customHeight="1" x14ac:dyDescent="0.25">
      <c r="A33" s="12"/>
      <c r="B33" s="12"/>
      <c r="C33" s="12"/>
    </row>
  </sheetData>
  <mergeCells count="1">
    <mergeCell ref="A1:C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8"/>
  <sheetViews>
    <sheetView zoomScaleNormal="100" workbookViewId="0"/>
  </sheetViews>
  <sheetFormatPr defaultColWidth="8.7109375" defaultRowHeight="15" customHeight="1" x14ac:dyDescent="0.25"/>
  <sheetData>
    <row r="1" spans="1:13" ht="15" customHeight="1" x14ac:dyDescent="0.3">
      <c r="A1" s="95" t="s">
        <v>963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ht="36" customHeight="1" x14ac:dyDescent="0.25">
      <c r="A2" s="30" t="s">
        <v>964</v>
      </c>
      <c r="B2" s="30" t="s">
        <v>123</v>
      </c>
      <c r="C2" s="30" t="s">
        <v>965</v>
      </c>
      <c r="D2" s="30" t="s">
        <v>966</v>
      </c>
      <c r="E2" s="30" t="s">
        <v>928</v>
      </c>
      <c r="F2" s="30" t="s">
        <v>967</v>
      </c>
      <c r="G2" s="30" t="s">
        <v>931</v>
      </c>
      <c r="H2" s="30" t="s">
        <v>968</v>
      </c>
      <c r="I2" s="30" t="s">
        <v>969</v>
      </c>
      <c r="J2" s="30" t="s">
        <v>970</v>
      </c>
      <c r="K2" s="30" t="s">
        <v>971</v>
      </c>
      <c r="L2" s="30" t="s">
        <v>972</v>
      </c>
      <c r="M2" s="30" t="s">
        <v>934</v>
      </c>
    </row>
    <row r="3" spans="1:13" ht="24" customHeight="1" x14ac:dyDescent="0.25">
      <c r="A3" s="31" t="s">
        <v>128</v>
      </c>
      <c r="B3" s="31" t="s">
        <v>129</v>
      </c>
      <c r="C3" s="31" t="s">
        <v>899</v>
      </c>
      <c r="D3" s="31" t="s">
        <v>123</v>
      </c>
      <c r="E3" s="31">
        <v>1224</v>
      </c>
      <c r="F3" s="31">
        <v>48</v>
      </c>
      <c r="G3" s="31">
        <v>8</v>
      </c>
      <c r="H3" s="31" t="s">
        <v>973</v>
      </c>
      <c r="I3" s="31" t="s">
        <v>974</v>
      </c>
      <c r="J3" s="31" t="s">
        <v>973</v>
      </c>
      <c r="K3" s="31" t="s">
        <v>973</v>
      </c>
      <c r="L3" s="31">
        <v>16</v>
      </c>
      <c r="M3" s="31">
        <v>3</v>
      </c>
    </row>
    <row r="4" spans="1:13" ht="48" customHeight="1" x14ac:dyDescent="0.25">
      <c r="A4" s="31" t="s">
        <v>132</v>
      </c>
      <c r="B4" s="31" t="s">
        <v>133</v>
      </c>
      <c r="C4" s="31" t="s">
        <v>900</v>
      </c>
      <c r="D4" s="31" t="s">
        <v>123</v>
      </c>
      <c r="E4" s="31">
        <v>322</v>
      </c>
      <c r="F4" s="31">
        <v>102</v>
      </c>
      <c r="G4" s="31">
        <v>7</v>
      </c>
      <c r="H4" s="31" t="s">
        <v>973</v>
      </c>
      <c r="I4" s="31" t="s">
        <v>973</v>
      </c>
      <c r="J4" s="31" t="s">
        <v>973</v>
      </c>
      <c r="K4" s="31" t="s">
        <v>973</v>
      </c>
      <c r="L4" s="31">
        <v>14</v>
      </c>
      <c r="M4" s="31">
        <v>4</v>
      </c>
    </row>
    <row r="5" spans="1:13" ht="48" customHeight="1" x14ac:dyDescent="0.25">
      <c r="A5" s="31" t="s">
        <v>135</v>
      </c>
      <c r="B5" s="31" t="s">
        <v>136</v>
      </c>
      <c r="C5" s="31" t="s">
        <v>900</v>
      </c>
      <c r="D5" s="31" t="s">
        <v>123</v>
      </c>
      <c r="E5" s="31">
        <v>1207</v>
      </c>
      <c r="F5" s="31">
        <v>241</v>
      </c>
      <c r="G5" s="31">
        <v>12</v>
      </c>
      <c r="H5" s="31" t="s">
        <v>974</v>
      </c>
      <c r="I5" s="31" t="s">
        <v>973</v>
      </c>
      <c r="J5" s="31" t="s">
        <v>974</v>
      </c>
      <c r="K5" s="31" t="s">
        <v>974</v>
      </c>
      <c r="L5" s="31">
        <v>16</v>
      </c>
      <c r="M5" s="31">
        <v>1</v>
      </c>
    </row>
    <row r="6" spans="1:13" ht="48" customHeight="1" x14ac:dyDescent="0.25">
      <c r="A6" s="31" t="s">
        <v>138</v>
      </c>
      <c r="B6" s="31" t="s">
        <v>139</v>
      </c>
      <c r="C6" s="31" t="s">
        <v>900</v>
      </c>
      <c r="D6" s="31" t="s">
        <v>123</v>
      </c>
      <c r="E6" s="31">
        <v>649</v>
      </c>
      <c r="F6" s="31">
        <v>58</v>
      </c>
      <c r="G6" s="31">
        <v>4</v>
      </c>
      <c r="H6" s="31" t="s">
        <v>974</v>
      </c>
      <c r="I6" s="31" t="s">
        <v>974</v>
      </c>
      <c r="J6" s="31" t="s">
        <v>974</v>
      </c>
      <c r="K6" s="31" t="s">
        <v>973</v>
      </c>
      <c r="L6" s="31">
        <v>16</v>
      </c>
      <c r="M6" s="31">
        <v>1</v>
      </c>
    </row>
    <row r="7" spans="1:13" ht="48" customHeight="1" x14ac:dyDescent="0.25">
      <c r="A7" s="31" t="s">
        <v>141</v>
      </c>
      <c r="B7" s="31" t="s">
        <v>142</v>
      </c>
      <c r="C7" s="31" t="s">
        <v>900</v>
      </c>
      <c r="D7" s="31" t="s">
        <v>123</v>
      </c>
      <c r="E7" s="31">
        <v>513</v>
      </c>
      <c r="F7" s="31">
        <v>252</v>
      </c>
      <c r="G7" s="31">
        <v>9</v>
      </c>
      <c r="H7" s="31" t="s">
        <v>973</v>
      </c>
      <c r="I7" s="31" t="s">
        <v>973</v>
      </c>
      <c r="J7" s="31" t="s">
        <v>973</v>
      </c>
      <c r="K7" s="31" t="s">
        <v>973</v>
      </c>
      <c r="L7" s="31">
        <v>15</v>
      </c>
      <c r="M7" s="31">
        <v>4</v>
      </c>
    </row>
    <row r="8" spans="1:13" ht="48" customHeight="1" x14ac:dyDescent="0.25">
      <c r="A8" s="31" t="s">
        <v>144</v>
      </c>
      <c r="B8" s="31" t="s">
        <v>145</v>
      </c>
      <c r="C8" s="31" t="s">
        <v>900</v>
      </c>
      <c r="D8" s="31" t="s">
        <v>123</v>
      </c>
      <c r="E8" s="31">
        <v>652</v>
      </c>
      <c r="F8" s="31">
        <v>94</v>
      </c>
      <c r="G8" s="31">
        <v>4</v>
      </c>
      <c r="H8" s="31" t="s">
        <v>973</v>
      </c>
      <c r="I8" s="31" t="s">
        <v>973</v>
      </c>
      <c r="J8" s="31" t="s">
        <v>973</v>
      </c>
      <c r="K8" s="31" t="s">
        <v>973</v>
      </c>
      <c r="L8" s="31">
        <v>14</v>
      </c>
      <c r="M8" s="31">
        <v>4</v>
      </c>
    </row>
    <row r="9" spans="1:13" ht="48" customHeight="1" x14ac:dyDescent="0.25">
      <c r="A9" s="31" t="s">
        <v>147</v>
      </c>
      <c r="B9" s="31" t="s">
        <v>148</v>
      </c>
      <c r="C9" s="31" t="s">
        <v>900</v>
      </c>
      <c r="D9" s="31" t="s">
        <v>123</v>
      </c>
      <c r="E9" s="31">
        <v>1125</v>
      </c>
      <c r="F9" s="31">
        <v>123</v>
      </c>
      <c r="G9" s="31">
        <v>4</v>
      </c>
      <c r="H9" s="31" t="s">
        <v>973</v>
      </c>
      <c r="I9" s="31" t="s">
        <v>973</v>
      </c>
      <c r="J9" s="31" t="s">
        <v>974</v>
      </c>
      <c r="K9" s="31" t="s">
        <v>973</v>
      </c>
      <c r="L9" s="31">
        <v>15</v>
      </c>
      <c r="M9" s="31">
        <v>3</v>
      </c>
    </row>
    <row r="10" spans="1:13" ht="48" customHeight="1" x14ac:dyDescent="0.25">
      <c r="A10" s="31" t="s">
        <v>150</v>
      </c>
      <c r="B10" s="31" t="s">
        <v>151</v>
      </c>
      <c r="C10" s="31" t="s">
        <v>900</v>
      </c>
      <c r="D10" s="31" t="s">
        <v>123</v>
      </c>
      <c r="E10" s="31">
        <v>1511</v>
      </c>
      <c r="F10" s="31">
        <v>57</v>
      </c>
      <c r="G10" s="31">
        <v>8</v>
      </c>
      <c r="H10" s="31" t="s">
        <v>973</v>
      </c>
      <c r="I10" s="31" t="s">
        <v>973</v>
      </c>
      <c r="J10" s="31" t="s">
        <v>973</v>
      </c>
      <c r="K10" s="31" t="s">
        <v>973</v>
      </c>
      <c r="L10" s="31">
        <v>14</v>
      </c>
      <c r="M10" s="31">
        <v>4</v>
      </c>
    </row>
    <row r="11" spans="1:13" ht="24" customHeight="1" x14ac:dyDescent="0.25">
      <c r="A11" s="31" t="s">
        <v>153</v>
      </c>
      <c r="B11" s="31" t="s">
        <v>154</v>
      </c>
      <c r="C11" s="31" t="s">
        <v>899</v>
      </c>
      <c r="D11" s="31" t="s">
        <v>123</v>
      </c>
      <c r="E11" s="31">
        <v>1431</v>
      </c>
      <c r="F11" s="31">
        <v>249</v>
      </c>
      <c r="G11" s="31">
        <v>4</v>
      </c>
      <c r="H11" s="31" t="s">
        <v>973</v>
      </c>
      <c r="I11" s="31" t="s">
        <v>973</v>
      </c>
      <c r="J11" s="31" t="s">
        <v>974</v>
      </c>
      <c r="K11" s="31" t="s">
        <v>974</v>
      </c>
      <c r="L11" s="31">
        <v>15</v>
      </c>
      <c r="M11" s="31">
        <v>2</v>
      </c>
    </row>
    <row r="12" spans="1:13" ht="36" customHeight="1" x14ac:dyDescent="0.25">
      <c r="A12" s="31" t="s">
        <v>156</v>
      </c>
      <c r="B12" s="31" t="s">
        <v>157</v>
      </c>
      <c r="C12" s="31" t="s">
        <v>901</v>
      </c>
      <c r="D12" s="31" t="s">
        <v>123</v>
      </c>
      <c r="E12" s="31">
        <v>668</v>
      </c>
      <c r="F12" s="31">
        <v>166</v>
      </c>
      <c r="G12" s="31">
        <v>8</v>
      </c>
      <c r="H12" s="31" t="s">
        <v>973</v>
      </c>
      <c r="I12" s="31" t="s">
        <v>973</v>
      </c>
      <c r="J12" s="31" t="s">
        <v>974</v>
      </c>
      <c r="K12" s="31" t="s">
        <v>974</v>
      </c>
      <c r="L12" s="31">
        <v>15</v>
      </c>
      <c r="M12" s="31">
        <v>2</v>
      </c>
    </row>
    <row r="13" spans="1:13" ht="24" customHeight="1" x14ac:dyDescent="0.25">
      <c r="A13" s="31" t="s">
        <v>159</v>
      </c>
      <c r="B13" s="31" t="s">
        <v>160</v>
      </c>
      <c r="C13" s="31" t="s">
        <v>899</v>
      </c>
      <c r="D13" s="31" t="s">
        <v>123</v>
      </c>
      <c r="E13" s="31">
        <v>858</v>
      </c>
      <c r="F13" s="31">
        <v>234</v>
      </c>
      <c r="G13" s="31">
        <v>12</v>
      </c>
      <c r="H13" s="31" t="s">
        <v>973</v>
      </c>
      <c r="I13" s="31" t="s">
        <v>973</v>
      </c>
      <c r="J13" s="31" t="s">
        <v>973</v>
      </c>
      <c r="K13" s="31" t="s">
        <v>974</v>
      </c>
      <c r="L13" s="31">
        <v>15</v>
      </c>
      <c r="M13" s="31">
        <v>3</v>
      </c>
    </row>
    <row r="14" spans="1:13" ht="36" customHeight="1" x14ac:dyDescent="0.25">
      <c r="A14" s="31" t="s">
        <v>162</v>
      </c>
      <c r="B14" s="31" t="s">
        <v>163</v>
      </c>
      <c r="C14" s="31" t="s">
        <v>901</v>
      </c>
      <c r="D14" s="31" t="s">
        <v>123</v>
      </c>
      <c r="E14" s="31">
        <v>1653</v>
      </c>
      <c r="F14" s="31">
        <v>258</v>
      </c>
      <c r="G14" s="31">
        <v>12</v>
      </c>
      <c r="H14" s="31" t="s">
        <v>973</v>
      </c>
      <c r="I14" s="31" t="s">
        <v>973</v>
      </c>
      <c r="J14" s="31" t="s">
        <v>973</v>
      </c>
      <c r="K14" s="31" t="s">
        <v>973</v>
      </c>
      <c r="L14" s="31">
        <v>16</v>
      </c>
      <c r="M14" s="31">
        <v>4</v>
      </c>
    </row>
    <row r="15" spans="1:13" ht="36" customHeight="1" x14ac:dyDescent="0.25">
      <c r="A15" s="31" t="s">
        <v>165</v>
      </c>
      <c r="B15" s="31" t="s">
        <v>166</v>
      </c>
      <c r="C15" s="31" t="s">
        <v>901</v>
      </c>
      <c r="D15" s="31" t="s">
        <v>123</v>
      </c>
      <c r="E15" s="31">
        <v>1246</v>
      </c>
      <c r="F15" s="31">
        <v>148</v>
      </c>
      <c r="G15" s="31">
        <v>3</v>
      </c>
      <c r="H15" s="31" t="s">
        <v>974</v>
      </c>
      <c r="I15" s="31" t="s">
        <v>973</v>
      </c>
      <c r="J15" s="31" t="s">
        <v>973</v>
      </c>
      <c r="K15" s="31" t="s">
        <v>973</v>
      </c>
      <c r="L15" s="31">
        <v>15</v>
      </c>
      <c r="M15" s="31">
        <v>3</v>
      </c>
    </row>
    <row r="16" spans="1:13" ht="24" customHeight="1" x14ac:dyDescent="0.25">
      <c r="A16" s="31" t="s">
        <v>168</v>
      </c>
      <c r="B16" s="31" t="s">
        <v>169</v>
      </c>
      <c r="C16" s="31" t="s">
        <v>899</v>
      </c>
      <c r="D16" s="31" t="s">
        <v>123</v>
      </c>
      <c r="E16" s="31">
        <v>821</v>
      </c>
      <c r="F16" s="31">
        <v>250</v>
      </c>
      <c r="G16" s="31">
        <v>11</v>
      </c>
      <c r="H16" s="31" t="s">
        <v>973</v>
      </c>
      <c r="I16" s="31" t="s">
        <v>974</v>
      </c>
      <c r="J16" s="31" t="s">
        <v>974</v>
      </c>
      <c r="K16" s="31" t="s">
        <v>973</v>
      </c>
      <c r="L16" s="31">
        <v>16</v>
      </c>
      <c r="M16" s="31">
        <v>2</v>
      </c>
    </row>
    <row r="17" spans="1:13" ht="48" customHeight="1" x14ac:dyDescent="0.25">
      <c r="A17" s="31" t="s">
        <v>171</v>
      </c>
      <c r="B17" s="31" t="s">
        <v>172</v>
      </c>
      <c r="C17" s="31" t="s">
        <v>903</v>
      </c>
      <c r="D17" s="31" t="s">
        <v>123</v>
      </c>
      <c r="E17" s="31">
        <v>1106</v>
      </c>
      <c r="F17" s="31">
        <v>165</v>
      </c>
      <c r="G17" s="31">
        <v>11</v>
      </c>
      <c r="H17" s="31" t="s">
        <v>973</v>
      </c>
      <c r="I17" s="31" t="s">
        <v>973</v>
      </c>
      <c r="J17" s="31" t="s">
        <v>973</v>
      </c>
      <c r="K17" s="31" t="s">
        <v>973</v>
      </c>
      <c r="L17" s="31">
        <v>16</v>
      </c>
      <c r="M17" s="31">
        <v>4</v>
      </c>
    </row>
    <row r="18" spans="1:13" ht="48" customHeight="1" x14ac:dyDescent="0.25">
      <c r="A18" s="31" t="s">
        <v>174</v>
      </c>
      <c r="B18" s="31" t="s">
        <v>175</v>
      </c>
      <c r="C18" s="31" t="s">
        <v>903</v>
      </c>
      <c r="D18" s="31" t="s">
        <v>123</v>
      </c>
      <c r="E18" s="31">
        <v>1447</v>
      </c>
      <c r="F18" s="31">
        <v>196</v>
      </c>
      <c r="G18" s="31">
        <v>11</v>
      </c>
      <c r="H18" s="31" t="s">
        <v>973</v>
      </c>
      <c r="I18" s="31" t="s">
        <v>973</v>
      </c>
      <c r="J18" s="31" t="s">
        <v>973</v>
      </c>
      <c r="K18" s="31" t="s">
        <v>973</v>
      </c>
      <c r="L18" s="31">
        <v>14</v>
      </c>
      <c r="M18" s="31">
        <v>4</v>
      </c>
    </row>
    <row r="19" spans="1:13" ht="48" customHeight="1" x14ac:dyDescent="0.25">
      <c r="A19" s="31" t="s">
        <v>177</v>
      </c>
      <c r="B19" s="31" t="s">
        <v>178</v>
      </c>
      <c r="C19" s="31" t="s">
        <v>903</v>
      </c>
      <c r="D19" s="31" t="s">
        <v>123</v>
      </c>
      <c r="E19" s="31">
        <v>1159</v>
      </c>
      <c r="F19" s="31">
        <v>55</v>
      </c>
      <c r="G19" s="31">
        <v>11</v>
      </c>
      <c r="H19" s="31" t="s">
        <v>973</v>
      </c>
      <c r="I19" s="31" t="s">
        <v>973</v>
      </c>
      <c r="J19" s="31" t="s">
        <v>973</v>
      </c>
      <c r="K19" s="31" t="s">
        <v>973</v>
      </c>
      <c r="L19" s="31">
        <v>16</v>
      </c>
      <c r="M19" s="31">
        <v>4</v>
      </c>
    </row>
    <row r="20" spans="1:13" ht="48" customHeight="1" x14ac:dyDescent="0.25">
      <c r="A20" s="31" t="s">
        <v>180</v>
      </c>
      <c r="B20" s="31" t="s">
        <v>181</v>
      </c>
      <c r="C20" s="31" t="s">
        <v>903</v>
      </c>
      <c r="D20" s="31" t="s">
        <v>123</v>
      </c>
      <c r="E20" s="31">
        <v>1344</v>
      </c>
      <c r="F20" s="31">
        <v>195</v>
      </c>
      <c r="G20" s="31">
        <v>10</v>
      </c>
      <c r="H20" s="31" t="s">
        <v>974</v>
      </c>
      <c r="I20" s="31" t="s">
        <v>973</v>
      </c>
      <c r="J20" s="31" t="s">
        <v>973</v>
      </c>
      <c r="K20" s="31" t="s">
        <v>973</v>
      </c>
      <c r="L20" s="31">
        <v>16</v>
      </c>
      <c r="M20" s="31">
        <v>3</v>
      </c>
    </row>
    <row r="21" spans="1:13" ht="48" customHeight="1" x14ac:dyDescent="0.25">
      <c r="A21" s="31" t="s">
        <v>183</v>
      </c>
      <c r="B21" s="31" t="s">
        <v>184</v>
      </c>
      <c r="C21" s="31" t="s">
        <v>903</v>
      </c>
      <c r="D21" s="31" t="s">
        <v>123</v>
      </c>
      <c r="E21" s="31">
        <v>1475</v>
      </c>
      <c r="F21" s="31">
        <v>186</v>
      </c>
      <c r="G21" s="31">
        <v>5</v>
      </c>
      <c r="H21" s="31" t="s">
        <v>973</v>
      </c>
      <c r="I21" s="31" t="s">
        <v>973</v>
      </c>
      <c r="J21" s="31" t="s">
        <v>973</v>
      </c>
      <c r="K21" s="31" t="s">
        <v>973</v>
      </c>
      <c r="L21" s="31">
        <v>16</v>
      </c>
      <c r="M21" s="31">
        <v>4</v>
      </c>
    </row>
    <row r="22" spans="1:13" ht="48" customHeight="1" x14ac:dyDescent="0.25">
      <c r="A22" s="31" t="s">
        <v>186</v>
      </c>
      <c r="B22" s="31" t="s">
        <v>187</v>
      </c>
      <c r="C22" s="31" t="s">
        <v>903</v>
      </c>
      <c r="D22" s="31" t="s">
        <v>123</v>
      </c>
      <c r="E22" s="31">
        <v>496</v>
      </c>
      <c r="F22" s="31">
        <v>65</v>
      </c>
      <c r="G22" s="31">
        <v>7</v>
      </c>
      <c r="H22" s="31" t="s">
        <v>974</v>
      </c>
      <c r="I22" s="31" t="s">
        <v>973</v>
      </c>
      <c r="J22" s="31" t="s">
        <v>973</v>
      </c>
      <c r="K22" s="31" t="s">
        <v>973</v>
      </c>
      <c r="L22" s="31">
        <v>15</v>
      </c>
      <c r="M22" s="31">
        <v>3</v>
      </c>
    </row>
    <row r="23" spans="1:13" ht="48" customHeight="1" x14ac:dyDescent="0.25">
      <c r="A23" s="31" t="s">
        <v>189</v>
      </c>
      <c r="B23" s="31" t="s">
        <v>190</v>
      </c>
      <c r="C23" s="31" t="s">
        <v>903</v>
      </c>
      <c r="D23" s="31" t="s">
        <v>123</v>
      </c>
      <c r="E23" s="31">
        <v>1158</v>
      </c>
      <c r="F23" s="31">
        <v>247</v>
      </c>
      <c r="G23" s="31">
        <v>9</v>
      </c>
      <c r="H23" s="31" t="s">
        <v>973</v>
      </c>
      <c r="I23" s="31" t="s">
        <v>973</v>
      </c>
      <c r="J23" s="31" t="s">
        <v>973</v>
      </c>
      <c r="K23" s="31" t="s">
        <v>973</v>
      </c>
      <c r="L23" s="31">
        <v>15</v>
      </c>
      <c r="M23" s="31">
        <v>4</v>
      </c>
    </row>
    <row r="24" spans="1:13" ht="36" customHeight="1" x14ac:dyDescent="0.25">
      <c r="A24" s="31" t="s">
        <v>192</v>
      </c>
      <c r="B24" s="31" t="s">
        <v>193</v>
      </c>
      <c r="C24" s="31" t="s">
        <v>901</v>
      </c>
      <c r="D24" s="31" t="s">
        <v>123</v>
      </c>
      <c r="E24" s="31">
        <v>843</v>
      </c>
      <c r="F24" s="31">
        <v>130</v>
      </c>
      <c r="G24" s="31">
        <v>11</v>
      </c>
      <c r="H24" s="31" t="s">
        <v>973</v>
      </c>
      <c r="I24" s="31" t="s">
        <v>973</v>
      </c>
      <c r="J24" s="31" t="s">
        <v>973</v>
      </c>
      <c r="K24" s="31" t="s">
        <v>973</v>
      </c>
      <c r="L24" s="31">
        <v>16</v>
      </c>
      <c r="M24" s="31">
        <v>4</v>
      </c>
    </row>
    <row r="25" spans="1:13" ht="24" customHeight="1" x14ac:dyDescent="0.25">
      <c r="A25" s="31" t="s">
        <v>195</v>
      </c>
      <c r="B25" s="31" t="s">
        <v>196</v>
      </c>
      <c r="C25" s="31" t="s">
        <v>899</v>
      </c>
      <c r="D25" s="31" t="s">
        <v>123</v>
      </c>
      <c r="E25" s="31">
        <v>1460</v>
      </c>
      <c r="F25" s="31">
        <v>97</v>
      </c>
      <c r="G25" s="31">
        <v>3</v>
      </c>
      <c r="H25" s="31" t="s">
        <v>973</v>
      </c>
      <c r="I25" s="31" t="s">
        <v>973</v>
      </c>
      <c r="J25" s="31" t="s">
        <v>974</v>
      </c>
      <c r="K25" s="31" t="s">
        <v>973</v>
      </c>
      <c r="L25" s="31">
        <v>15</v>
      </c>
      <c r="M25" s="31">
        <v>3</v>
      </c>
    </row>
    <row r="26" spans="1:13" ht="36" customHeight="1" x14ac:dyDescent="0.25">
      <c r="A26" s="31" t="s">
        <v>198</v>
      </c>
      <c r="B26" s="31" t="s">
        <v>199</v>
      </c>
      <c r="C26" s="31" t="s">
        <v>901</v>
      </c>
      <c r="D26" s="31" t="s">
        <v>123</v>
      </c>
      <c r="E26" s="31">
        <v>799</v>
      </c>
      <c r="F26" s="31">
        <v>96</v>
      </c>
      <c r="G26" s="31">
        <v>10</v>
      </c>
      <c r="H26" s="31" t="s">
        <v>973</v>
      </c>
      <c r="I26" s="31" t="s">
        <v>973</v>
      </c>
      <c r="J26" s="31" t="s">
        <v>974</v>
      </c>
      <c r="K26" s="31" t="s">
        <v>973</v>
      </c>
      <c r="L26" s="31">
        <v>14</v>
      </c>
      <c r="M26" s="31">
        <v>3</v>
      </c>
    </row>
    <row r="27" spans="1:13" ht="24" customHeight="1" x14ac:dyDescent="0.25">
      <c r="A27" s="31" t="s">
        <v>201</v>
      </c>
      <c r="B27" s="31" t="s">
        <v>202</v>
      </c>
      <c r="C27" s="31" t="s">
        <v>904</v>
      </c>
      <c r="D27" s="31" t="s">
        <v>975</v>
      </c>
      <c r="E27" s="31">
        <v>1248</v>
      </c>
      <c r="F27" s="31">
        <v>2012</v>
      </c>
      <c r="G27" s="31">
        <v>0</v>
      </c>
      <c r="H27" s="31" t="s">
        <v>974</v>
      </c>
      <c r="I27" s="31" t="s">
        <v>974</v>
      </c>
      <c r="J27" s="31" t="s">
        <v>974</v>
      </c>
      <c r="K27" s="31" t="s">
        <v>974</v>
      </c>
      <c r="L27" s="31">
        <v>9</v>
      </c>
      <c r="M27" s="31">
        <v>1</v>
      </c>
    </row>
    <row r="28" spans="1:13" ht="36" customHeight="1" x14ac:dyDescent="0.25">
      <c r="A28" s="31" t="s">
        <v>204</v>
      </c>
      <c r="B28" s="31" t="s">
        <v>205</v>
      </c>
      <c r="C28" s="31" t="s">
        <v>901</v>
      </c>
      <c r="D28" s="31" t="s">
        <v>123</v>
      </c>
      <c r="E28" s="31">
        <v>1007</v>
      </c>
      <c r="F28" s="31">
        <v>239</v>
      </c>
      <c r="G28" s="31">
        <v>7</v>
      </c>
      <c r="H28" s="31" t="s">
        <v>973</v>
      </c>
      <c r="I28" s="31" t="s">
        <v>973</v>
      </c>
      <c r="J28" s="31" t="s">
        <v>973</v>
      </c>
      <c r="K28" s="31" t="s">
        <v>973</v>
      </c>
      <c r="L28" s="31">
        <v>16</v>
      </c>
      <c r="M28" s="31">
        <v>4</v>
      </c>
    </row>
    <row r="29" spans="1:13" ht="24" customHeight="1" x14ac:dyDescent="0.25">
      <c r="A29" s="31" t="s">
        <v>207</v>
      </c>
      <c r="B29" s="31" t="s">
        <v>208</v>
      </c>
      <c r="C29" s="31" t="s">
        <v>899</v>
      </c>
      <c r="D29" s="31" t="s">
        <v>123</v>
      </c>
      <c r="E29" s="31">
        <v>1442</v>
      </c>
      <c r="F29" s="31">
        <v>104</v>
      </c>
      <c r="G29" s="31">
        <v>12</v>
      </c>
      <c r="H29" s="31" t="s">
        <v>973</v>
      </c>
      <c r="I29" s="31" t="s">
        <v>973</v>
      </c>
      <c r="J29" s="31" t="s">
        <v>973</v>
      </c>
      <c r="K29" s="31" t="s">
        <v>973</v>
      </c>
      <c r="L29" s="31">
        <v>16</v>
      </c>
      <c r="M29" s="31">
        <v>4</v>
      </c>
    </row>
    <row r="30" spans="1:13" ht="36" customHeight="1" x14ac:dyDescent="0.25">
      <c r="A30" s="31" t="s">
        <v>210</v>
      </c>
      <c r="B30" s="31" t="s">
        <v>211</v>
      </c>
      <c r="C30" s="31" t="s">
        <v>901</v>
      </c>
      <c r="D30" s="31" t="s">
        <v>123</v>
      </c>
      <c r="E30" s="31">
        <v>330</v>
      </c>
      <c r="F30" s="31">
        <v>222</v>
      </c>
      <c r="G30" s="31">
        <v>3</v>
      </c>
      <c r="H30" s="31" t="s">
        <v>973</v>
      </c>
      <c r="I30" s="31" t="s">
        <v>973</v>
      </c>
      <c r="J30" s="31" t="s">
        <v>973</v>
      </c>
      <c r="K30" s="31" t="s">
        <v>973</v>
      </c>
      <c r="L30" s="31">
        <v>15</v>
      </c>
      <c r="M30" s="31">
        <v>4</v>
      </c>
    </row>
    <row r="31" spans="1:13" ht="36" customHeight="1" x14ac:dyDescent="0.25">
      <c r="A31" s="31" t="s">
        <v>213</v>
      </c>
      <c r="B31" s="31" t="s">
        <v>214</v>
      </c>
      <c r="C31" s="31" t="s">
        <v>901</v>
      </c>
      <c r="D31" s="31" t="s">
        <v>123</v>
      </c>
      <c r="E31" s="31">
        <v>844</v>
      </c>
      <c r="F31" s="31">
        <v>162</v>
      </c>
      <c r="G31" s="31">
        <v>3</v>
      </c>
      <c r="H31" s="31" t="s">
        <v>973</v>
      </c>
      <c r="I31" s="31" t="s">
        <v>973</v>
      </c>
      <c r="J31" s="31" t="s">
        <v>974</v>
      </c>
      <c r="K31" s="31" t="s">
        <v>973</v>
      </c>
      <c r="L31" s="31">
        <v>14</v>
      </c>
      <c r="M31" s="31">
        <v>3</v>
      </c>
    </row>
    <row r="32" spans="1:13" ht="36" customHeight="1" x14ac:dyDescent="0.25">
      <c r="A32" s="31" t="s">
        <v>216</v>
      </c>
      <c r="B32" s="31" t="s">
        <v>217</v>
      </c>
      <c r="C32" s="31" t="s">
        <v>901</v>
      </c>
      <c r="D32" s="31" t="s">
        <v>123</v>
      </c>
      <c r="E32" s="31">
        <v>506</v>
      </c>
      <c r="F32" s="31">
        <v>100</v>
      </c>
      <c r="G32" s="31">
        <v>9</v>
      </c>
      <c r="H32" s="31" t="s">
        <v>973</v>
      </c>
      <c r="I32" s="31" t="s">
        <v>973</v>
      </c>
      <c r="J32" s="31" t="s">
        <v>973</v>
      </c>
      <c r="K32" s="31" t="s">
        <v>973</v>
      </c>
      <c r="L32" s="31">
        <v>14</v>
      </c>
      <c r="M32" s="31">
        <v>4</v>
      </c>
    </row>
    <row r="33" spans="1:13" ht="48" customHeight="1" x14ac:dyDescent="0.25">
      <c r="A33" s="31" t="s">
        <v>220</v>
      </c>
      <c r="B33" s="31" t="s">
        <v>221</v>
      </c>
      <c r="C33" s="31" t="s">
        <v>900</v>
      </c>
      <c r="D33" s="31" t="s">
        <v>123</v>
      </c>
      <c r="E33" s="31">
        <v>1493</v>
      </c>
      <c r="F33" s="31">
        <v>80</v>
      </c>
      <c r="G33" s="31">
        <v>9</v>
      </c>
      <c r="H33" s="31" t="s">
        <v>974</v>
      </c>
      <c r="I33" s="31" t="s">
        <v>973</v>
      </c>
      <c r="J33" s="31" t="s">
        <v>974</v>
      </c>
      <c r="K33" s="31" t="s">
        <v>973</v>
      </c>
      <c r="L33" s="31">
        <v>16</v>
      </c>
      <c r="M33" s="31">
        <v>2</v>
      </c>
    </row>
    <row r="34" spans="1:13" ht="36" customHeight="1" x14ac:dyDescent="0.25">
      <c r="A34" s="31" t="s">
        <v>223</v>
      </c>
      <c r="B34" s="31" t="s">
        <v>224</v>
      </c>
      <c r="C34" s="31" t="s">
        <v>905</v>
      </c>
      <c r="D34" s="31" t="s">
        <v>975</v>
      </c>
      <c r="E34" s="31">
        <v>2501</v>
      </c>
      <c r="F34" s="31">
        <v>4162</v>
      </c>
      <c r="G34" s="31">
        <v>0</v>
      </c>
      <c r="H34" s="31" t="s">
        <v>974</v>
      </c>
      <c r="I34" s="31" t="s">
        <v>974</v>
      </c>
      <c r="J34" s="31" t="s">
        <v>974</v>
      </c>
      <c r="K34" s="31" t="s">
        <v>974</v>
      </c>
      <c r="L34" s="31">
        <v>9</v>
      </c>
      <c r="M34" s="31">
        <v>1</v>
      </c>
    </row>
    <row r="35" spans="1:13" ht="27.75" customHeight="1" x14ac:dyDescent="0.25">
      <c r="A35" s="31" t="s">
        <v>225</v>
      </c>
      <c r="B35" s="31" t="s">
        <v>226</v>
      </c>
      <c r="C35" s="31" t="s">
        <v>906</v>
      </c>
      <c r="D35" s="31" t="s">
        <v>976</v>
      </c>
      <c r="E35" s="31">
        <v>3121</v>
      </c>
      <c r="F35" s="31">
        <v>1121</v>
      </c>
      <c r="G35" s="31">
        <v>0</v>
      </c>
      <c r="H35" s="31" t="s">
        <v>974</v>
      </c>
      <c r="I35" s="31" t="s">
        <v>974</v>
      </c>
      <c r="J35" s="31" t="s">
        <v>974</v>
      </c>
      <c r="K35" s="31" t="s">
        <v>974</v>
      </c>
      <c r="L35" s="31">
        <v>9</v>
      </c>
      <c r="M35" s="31">
        <v>0</v>
      </c>
    </row>
    <row r="36" spans="1:13" ht="24" customHeight="1" x14ac:dyDescent="0.25">
      <c r="A36" s="31" t="s">
        <v>227</v>
      </c>
      <c r="B36" s="31" t="s">
        <v>228</v>
      </c>
      <c r="C36" s="31" t="s">
        <v>899</v>
      </c>
      <c r="D36" s="31" t="s">
        <v>123</v>
      </c>
      <c r="E36" s="31">
        <v>1143</v>
      </c>
      <c r="F36" s="31">
        <v>244</v>
      </c>
      <c r="G36" s="31">
        <v>8</v>
      </c>
      <c r="H36" s="31" t="s">
        <v>973</v>
      </c>
      <c r="I36" s="31" t="s">
        <v>973</v>
      </c>
      <c r="J36" s="31" t="s">
        <v>973</v>
      </c>
      <c r="K36" s="31" t="s">
        <v>973</v>
      </c>
      <c r="L36" s="31">
        <v>15</v>
      </c>
      <c r="M36" s="31">
        <v>4</v>
      </c>
    </row>
    <row r="37" spans="1:13" ht="36" customHeight="1" x14ac:dyDescent="0.25">
      <c r="A37" s="31" t="s">
        <v>230</v>
      </c>
      <c r="B37" s="31" t="s">
        <v>231</v>
      </c>
      <c r="C37" s="31" t="s">
        <v>901</v>
      </c>
      <c r="D37" s="31" t="s">
        <v>123</v>
      </c>
      <c r="E37" s="31">
        <v>1036</v>
      </c>
      <c r="F37" s="31">
        <v>233</v>
      </c>
      <c r="G37" s="31">
        <v>5</v>
      </c>
      <c r="H37" s="31" t="s">
        <v>973</v>
      </c>
      <c r="I37" s="31" t="s">
        <v>973</v>
      </c>
      <c r="J37" s="31" t="s">
        <v>974</v>
      </c>
      <c r="K37" s="31" t="s">
        <v>973</v>
      </c>
      <c r="L37" s="31">
        <v>16</v>
      </c>
      <c r="M37" s="31">
        <v>3</v>
      </c>
    </row>
    <row r="38" spans="1:13" ht="24" customHeight="1" x14ac:dyDescent="0.25">
      <c r="A38" s="31" t="s">
        <v>233</v>
      </c>
      <c r="B38" s="31" t="s">
        <v>234</v>
      </c>
      <c r="C38" s="31" t="s">
        <v>899</v>
      </c>
      <c r="D38" s="31" t="s">
        <v>123</v>
      </c>
      <c r="E38" s="31">
        <v>402</v>
      </c>
      <c r="F38" s="31">
        <v>175</v>
      </c>
      <c r="G38" s="31">
        <v>12</v>
      </c>
      <c r="H38" s="31" t="s">
        <v>973</v>
      </c>
      <c r="I38" s="31" t="s">
        <v>973</v>
      </c>
      <c r="J38" s="31" t="s">
        <v>973</v>
      </c>
      <c r="K38" s="31" t="s">
        <v>973</v>
      </c>
      <c r="L38" s="31">
        <v>15</v>
      </c>
      <c r="M38" s="31">
        <v>4</v>
      </c>
    </row>
    <row r="39" spans="1:13" ht="24" customHeight="1" x14ac:dyDescent="0.25">
      <c r="A39" s="31" t="s">
        <v>236</v>
      </c>
      <c r="B39" s="31" t="s">
        <v>237</v>
      </c>
      <c r="C39" s="31" t="s">
        <v>899</v>
      </c>
      <c r="D39" s="31" t="s">
        <v>123</v>
      </c>
      <c r="E39" s="31">
        <v>1483</v>
      </c>
      <c r="F39" s="31">
        <v>104</v>
      </c>
      <c r="G39" s="31">
        <v>12</v>
      </c>
      <c r="H39" s="31" t="s">
        <v>973</v>
      </c>
      <c r="I39" s="31" t="s">
        <v>973</v>
      </c>
      <c r="J39" s="31" t="s">
        <v>973</v>
      </c>
      <c r="K39" s="31" t="s">
        <v>973</v>
      </c>
      <c r="L39" s="31">
        <v>16</v>
      </c>
      <c r="M39" s="31">
        <v>4</v>
      </c>
    </row>
    <row r="40" spans="1:13" ht="48" customHeight="1" x14ac:dyDescent="0.25">
      <c r="A40" s="31" t="s">
        <v>239</v>
      </c>
      <c r="B40" s="31" t="s">
        <v>240</v>
      </c>
      <c r="C40" s="31" t="s">
        <v>900</v>
      </c>
      <c r="D40" s="31" t="s">
        <v>123</v>
      </c>
      <c r="E40" s="31">
        <v>1339</v>
      </c>
      <c r="F40" s="31">
        <v>204</v>
      </c>
      <c r="G40" s="31">
        <v>9</v>
      </c>
      <c r="H40" s="31" t="s">
        <v>974</v>
      </c>
      <c r="I40" s="31" t="s">
        <v>973</v>
      </c>
      <c r="J40" s="31" t="s">
        <v>973</v>
      </c>
      <c r="K40" s="31" t="s">
        <v>973</v>
      </c>
      <c r="L40" s="31">
        <v>15</v>
      </c>
      <c r="M40" s="31">
        <v>3</v>
      </c>
    </row>
    <row r="41" spans="1:13" ht="48" customHeight="1" x14ac:dyDescent="0.25">
      <c r="A41" s="31" t="s">
        <v>242</v>
      </c>
      <c r="B41" s="31" t="s">
        <v>243</v>
      </c>
      <c r="C41" s="31" t="s">
        <v>900</v>
      </c>
      <c r="D41" s="31" t="s">
        <v>123</v>
      </c>
      <c r="E41" s="31">
        <v>324</v>
      </c>
      <c r="F41" s="31">
        <v>250</v>
      </c>
      <c r="G41" s="31">
        <v>11</v>
      </c>
      <c r="H41" s="31" t="s">
        <v>973</v>
      </c>
      <c r="I41" s="31" t="s">
        <v>973</v>
      </c>
      <c r="J41" s="31" t="s">
        <v>973</v>
      </c>
      <c r="K41" s="31" t="s">
        <v>973</v>
      </c>
      <c r="L41" s="31">
        <v>14</v>
      </c>
      <c r="M41" s="31">
        <v>4</v>
      </c>
    </row>
    <row r="42" spans="1:13" ht="48" customHeight="1" x14ac:dyDescent="0.25">
      <c r="A42" s="31" t="s">
        <v>245</v>
      </c>
      <c r="B42" s="31" t="s">
        <v>246</v>
      </c>
      <c r="C42" s="31" t="s">
        <v>900</v>
      </c>
      <c r="D42" s="31" t="s">
        <v>123</v>
      </c>
      <c r="E42" s="31">
        <v>463</v>
      </c>
      <c r="F42" s="31">
        <v>216</v>
      </c>
      <c r="G42" s="31">
        <v>5</v>
      </c>
      <c r="H42" s="31" t="s">
        <v>973</v>
      </c>
      <c r="I42" s="31" t="s">
        <v>973</v>
      </c>
      <c r="J42" s="31" t="s">
        <v>973</v>
      </c>
      <c r="K42" s="31" t="s">
        <v>973</v>
      </c>
      <c r="L42" s="31">
        <v>15</v>
      </c>
      <c r="M42" s="31">
        <v>4</v>
      </c>
    </row>
    <row r="43" spans="1:13" ht="48" customHeight="1" x14ac:dyDescent="0.25">
      <c r="A43" s="31" t="s">
        <v>248</v>
      </c>
      <c r="B43" s="31" t="s">
        <v>249</v>
      </c>
      <c r="C43" s="31" t="s">
        <v>900</v>
      </c>
      <c r="D43" s="31" t="s">
        <v>123</v>
      </c>
      <c r="E43" s="31">
        <v>1624</v>
      </c>
      <c r="F43" s="31">
        <v>50</v>
      </c>
      <c r="G43" s="31">
        <v>3</v>
      </c>
      <c r="H43" s="31" t="s">
        <v>973</v>
      </c>
      <c r="I43" s="31" t="s">
        <v>973</v>
      </c>
      <c r="J43" s="31" t="s">
        <v>974</v>
      </c>
      <c r="K43" s="31" t="s">
        <v>973</v>
      </c>
      <c r="L43" s="31">
        <v>16</v>
      </c>
      <c r="M43" s="31">
        <v>3</v>
      </c>
    </row>
    <row r="44" spans="1:13" ht="48" customHeight="1" x14ac:dyDescent="0.25">
      <c r="A44" s="31" t="s">
        <v>251</v>
      </c>
      <c r="B44" s="31" t="s">
        <v>252</v>
      </c>
      <c r="C44" s="31" t="s">
        <v>900</v>
      </c>
      <c r="D44" s="31" t="s">
        <v>123</v>
      </c>
      <c r="E44" s="31">
        <v>1230</v>
      </c>
      <c r="F44" s="31">
        <v>157</v>
      </c>
      <c r="G44" s="31">
        <v>3</v>
      </c>
      <c r="H44" s="31" t="s">
        <v>973</v>
      </c>
      <c r="I44" s="31" t="s">
        <v>973</v>
      </c>
      <c r="J44" s="31" t="s">
        <v>973</v>
      </c>
      <c r="K44" s="31" t="s">
        <v>973</v>
      </c>
      <c r="L44" s="31">
        <v>14</v>
      </c>
      <c r="M44" s="31">
        <v>4</v>
      </c>
    </row>
    <row r="45" spans="1:13" ht="24" customHeight="1" x14ac:dyDescent="0.25">
      <c r="A45" s="31" t="s">
        <v>254</v>
      </c>
      <c r="B45" s="31" t="s">
        <v>255</v>
      </c>
      <c r="C45" s="31" t="s">
        <v>899</v>
      </c>
      <c r="D45" s="31" t="s">
        <v>123</v>
      </c>
      <c r="E45" s="31">
        <v>550</v>
      </c>
      <c r="F45" s="31">
        <v>58</v>
      </c>
      <c r="G45" s="31">
        <v>11</v>
      </c>
      <c r="H45" s="31" t="s">
        <v>973</v>
      </c>
      <c r="I45" s="31" t="s">
        <v>973</v>
      </c>
      <c r="J45" s="31" t="s">
        <v>973</v>
      </c>
      <c r="K45" s="31" t="s">
        <v>973</v>
      </c>
      <c r="L45" s="31">
        <v>15</v>
      </c>
      <c r="M45" s="31">
        <v>4</v>
      </c>
    </row>
    <row r="46" spans="1:13" ht="36" customHeight="1" x14ac:dyDescent="0.25">
      <c r="A46" s="31" t="s">
        <v>257</v>
      </c>
      <c r="B46" s="31" t="s">
        <v>258</v>
      </c>
      <c r="C46" s="31" t="s">
        <v>901</v>
      </c>
      <c r="D46" s="31" t="s">
        <v>123</v>
      </c>
      <c r="E46" s="31">
        <v>1490</v>
      </c>
      <c r="F46" s="31">
        <v>164</v>
      </c>
      <c r="G46" s="31">
        <v>3</v>
      </c>
      <c r="H46" s="31" t="s">
        <v>973</v>
      </c>
      <c r="I46" s="31" t="s">
        <v>973</v>
      </c>
      <c r="J46" s="31" t="s">
        <v>973</v>
      </c>
      <c r="K46" s="31" t="s">
        <v>973</v>
      </c>
      <c r="L46" s="31">
        <v>14</v>
      </c>
      <c r="M46" s="31">
        <v>4</v>
      </c>
    </row>
    <row r="47" spans="1:13" ht="24" customHeight="1" x14ac:dyDescent="0.25">
      <c r="A47" s="31" t="s">
        <v>260</v>
      </c>
      <c r="B47" s="31" t="s">
        <v>261</v>
      </c>
      <c r="C47" s="31" t="s">
        <v>907</v>
      </c>
      <c r="D47" s="31" t="s">
        <v>975</v>
      </c>
      <c r="E47" s="31">
        <v>2898</v>
      </c>
      <c r="F47" s="31">
        <v>3837</v>
      </c>
      <c r="G47" s="31">
        <v>0</v>
      </c>
      <c r="H47" s="31" t="s">
        <v>974</v>
      </c>
      <c r="I47" s="31" t="s">
        <v>974</v>
      </c>
      <c r="J47" s="31" t="s">
        <v>974</v>
      </c>
      <c r="K47" s="31" t="s">
        <v>974</v>
      </c>
      <c r="L47" s="31">
        <v>9</v>
      </c>
      <c r="M47" s="31">
        <v>1</v>
      </c>
    </row>
    <row r="48" spans="1:13" ht="36" customHeight="1" x14ac:dyDescent="0.25">
      <c r="A48" s="31" t="s">
        <v>262</v>
      </c>
      <c r="B48" s="31" t="s">
        <v>263</v>
      </c>
      <c r="C48" s="31" t="s">
        <v>901</v>
      </c>
      <c r="D48" s="31" t="s">
        <v>123</v>
      </c>
      <c r="E48" s="31">
        <v>972</v>
      </c>
      <c r="F48" s="31">
        <v>112</v>
      </c>
      <c r="G48" s="31">
        <v>6</v>
      </c>
      <c r="H48" s="31" t="s">
        <v>973</v>
      </c>
      <c r="I48" s="31" t="s">
        <v>973</v>
      </c>
      <c r="J48" s="31" t="s">
        <v>973</v>
      </c>
      <c r="K48" s="31" t="s">
        <v>973</v>
      </c>
      <c r="L48" s="31">
        <v>14</v>
      </c>
      <c r="M48" s="31">
        <v>4</v>
      </c>
    </row>
    <row r="49" spans="1:13" ht="24" customHeight="1" x14ac:dyDescent="0.25">
      <c r="A49" s="31" t="s">
        <v>265</v>
      </c>
      <c r="B49" s="31" t="s">
        <v>266</v>
      </c>
      <c r="C49" s="31" t="s">
        <v>908</v>
      </c>
      <c r="D49" s="31" t="s">
        <v>977</v>
      </c>
      <c r="E49" s="31">
        <v>1324</v>
      </c>
      <c r="F49" s="31">
        <v>4867</v>
      </c>
      <c r="G49" s="31">
        <v>0</v>
      </c>
      <c r="H49" s="31" t="s">
        <v>974</v>
      </c>
      <c r="I49" s="31" t="s">
        <v>974</v>
      </c>
      <c r="J49" s="31" t="s">
        <v>974</v>
      </c>
      <c r="K49" s="31" t="s">
        <v>974</v>
      </c>
      <c r="L49" s="31">
        <v>9</v>
      </c>
      <c r="M49" s="31">
        <v>0</v>
      </c>
    </row>
    <row r="50" spans="1:13" ht="36" customHeight="1" x14ac:dyDescent="0.25">
      <c r="A50" s="31" t="s">
        <v>267</v>
      </c>
      <c r="B50" s="31" t="s">
        <v>268</v>
      </c>
      <c r="C50" s="31" t="s">
        <v>901</v>
      </c>
      <c r="D50" s="31" t="s">
        <v>123</v>
      </c>
      <c r="E50" s="31">
        <v>921</v>
      </c>
      <c r="F50" s="31">
        <v>173</v>
      </c>
      <c r="G50" s="31">
        <v>4</v>
      </c>
      <c r="H50" s="31" t="s">
        <v>973</v>
      </c>
      <c r="I50" s="31" t="s">
        <v>973</v>
      </c>
      <c r="J50" s="31" t="s">
        <v>973</v>
      </c>
      <c r="K50" s="31" t="s">
        <v>973</v>
      </c>
      <c r="L50" s="31">
        <v>15</v>
      </c>
      <c r="M50" s="31">
        <v>4</v>
      </c>
    </row>
    <row r="51" spans="1:13" ht="48" customHeight="1" x14ac:dyDescent="0.25">
      <c r="A51" s="31" t="s">
        <v>270</v>
      </c>
      <c r="B51" s="31" t="s">
        <v>271</v>
      </c>
      <c r="C51" s="31" t="s">
        <v>900</v>
      </c>
      <c r="D51" s="31" t="s">
        <v>123</v>
      </c>
      <c r="E51" s="31">
        <v>998</v>
      </c>
      <c r="F51" s="31">
        <v>54</v>
      </c>
      <c r="G51" s="31">
        <v>10</v>
      </c>
      <c r="H51" s="31" t="s">
        <v>973</v>
      </c>
      <c r="I51" s="31" t="s">
        <v>973</v>
      </c>
      <c r="J51" s="31" t="s">
        <v>973</v>
      </c>
      <c r="K51" s="31" t="s">
        <v>973</v>
      </c>
      <c r="L51" s="31">
        <v>15</v>
      </c>
      <c r="M51" s="31">
        <v>4</v>
      </c>
    </row>
    <row r="52" spans="1:13" ht="24" customHeight="1" x14ac:dyDescent="0.25">
      <c r="A52" s="31" t="s">
        <v>273</v>
      </c>
      <c r="B52" s="31" t="s">
        <v>274</v>
      </c>
      <c r="C52" s="31" t="s">
        <v>899</v>
      </c>
      <c r="D52" s="31" t="s">
        <v>123</v>
      </c>
      <c r="E52" s="31">
        <v>1250</v>
      </c>
      <c r="F52" s="31">
        <v>111</v>
      </c>
      <c r="G52" s="31">
        <v>4</v>
      </c>
      <c r="H52" s="31" t="s">
        <v>973</v>
      </c>
      <c r="I52" s="31" t="s">
        <v>974</v>
      </c>
      <c r="J52" s="31" t="s">
        <v>973</v>
      </c>
      <c r="K52" s="31" t="s">
        <v>973</v>
      </c>
      <c r="L52" s="31">
        <v>14</v>
      </c>
      <c r="M52" s="31">
        <v>3</v>
      </c>
    </row>
    <row r="53" spans="1:13" ht="24" customHeight="1" x14ac:dyDescent="0.25">
      <c r="A53" s="31" t="s">
        <v>276</v>
      </c>
      <c r="B53" s="31" t="s">
        <v>277</v>
      </c>
      <c r="C53" s="31" t="s">
        <v>899</v>
      </c>
      <c r="D53" s="31" t="s">
        <v>123</v>
      </c>
      <c r="E53" s="31">
        <v>686</v>
      </c>
      <c r="F53" s="31">
        <v>217</v>
      </c>
      <c r="G53" s="31">
        <v>11</v>
      </c>
      <c r="H53" s="31" t="s">
        <v>973</v>
      </c>
      <c r="I53" s="31" t="s">
        <v>973</v>
      </c>
      <c r="J53" s="31" t="s">
        <v>973</v>
      </c>
      <c r="K53" s="31" t="s">
        <v>973</v>
      </c>
      <c r="L53" s="31">
        <v>15</v>
      </c>
      <c r="M53" s="31">
        <v>4</v>
      </c>
    </row>
    <row r="54" spans="1:13" ht="36" customHeight="1" x14ac:dyDescent="0.25">
      <c r="A54" s="31" t="s">
        <v>279</v>
      </c>
      <c r="B54" s="31" t="s">
        <v>280</v>
      </c>
      <c r="C54" s="31" t="s">
        <v>901</v>
      </c>
      <c r="D54" s="31" t="s">
        <v>123</v>
      </c>
      <c r="E54" s="31">
        <v>793</v>
      </c>
      <c r="F54" s="31">
        <v>232</v>
      </c>
      <c r="G54" s="31">
        <v>11</v>
      </c>
      <c r="H54" s="31" t="s">
        <v>973</v>
      </c>
      <c r="I54" s="31" t="s">
        <v>973</v>
      </c>
      <c r="J54" s="31" t="s">
        <v>973</v>
      </c>
      <c r="K54" s="31" t="s">
        <v>973</v>
      </c>
      <c r="L54" s="31">
        <v>14</v>
      </c>
      <c r="M54" s="31">
        <v>4</v>
      </c>
    </row>
    <row r="55" spans="1:13" ht="36" customHeight="1" x14ac:dyDescent="0.25">
      <c r="A55" s="31" t="s">
        <v>283</v>
      </c>
      <c r="B55" s="31" t="s">
        <v>284</v>
      </c>
      <c r="C55" s="31" t="s">
        <v>899</v>
      </c>
      <c r="D55" s="31" t="s">
        <v>976</v>
      </c>
      <c r="E55" s="31">
        <v>1290</v>
      </c>
      <c r="F55" s="31">
        <v>4155</v>
      </c>
      <c r="G55" s="31">
        <v>0</v>
      </c>
      <c r="H55" s="31" t="s">
        <v>974</v>
      </c>
      <c r="I55" s="31" t="s">
        <v>974</v>
      </c>
      <c r="J55" s="31" t="s">
        <v>974</v>
      </c>
      <c r="K55" s="31" t="s">
        <v>974</v>
      </c>
      <c r="L55" s="31">
        <v>9</v>
      </c>
      <c r="M55" s="31">
        <v>0</v>
      </c>
    </row>
    <row r="56" spans="1:13" ht="24" customHeight="1" x14ac:dyDescent="0.25"/>
    <row r="57" spans="1:13" ht="24" customHeight="1" x14ac:dyDescent="0.25"/>
    <row r="58" spans="1:13" ht="24" customHeight="1" x14ac:dyDescent="0.25"/>
  </sheetData>
  <mergeCells count="1">
    <mergeCell ref="A1:M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43"/>
  <sheetViews>
    <sheetView zoomScaleNormal="100" workbookViewId="0"/>
  </sheetViews>
  <sheetFormatPr defaultColWidth="8.7109375" defaultRowHeight="15" customHeight="1" x14ac:dyDescent="0.25"/>
  <sheetData>
    <row r="1" spans="1:6" ht="15" customHeight="1" x14ac:dyDescent="0.3">
      <c r="A1" s="95" t="s">
        <v>978</v>
      </c>
      <c r="B1" s="96"/>
      <c r="C1" s="96"/>
      <c r="D1" s="96"/>
      <c r="E1" s="96"/>
      <c r="F1" s="96"/>
    </row>
    <row r="2" spans="1:6" ht="24" customHeight="1" x14ac:dyDescent="0.25">
      <c r="A2" s="30" t="s">
        <v>964</v>
      </c>
      <c r="B2" s="30" t="s">
        <v>123</v>
      </c>
      <c r="C2" s="30" t="s">
        <v>288</v>
      </c>
      <c r="D2" s="30" t="s">
        <v>297</v>
      </c>
      <c r="E2" s="30" t="s">
        <v>979</v>
      </c>
      <c r="F2" s="30" t="s">
        <v>980</v>
      </c>
    </row>
    <row r="3" spans="1:6" ht="15" customHeight="1" x14ac:dyDescent="0.25">
      <c r="A3" s="31" t="s">
        <v>128</v>
      </c>
      <c r="B3" s="31" t="s">
        <v>129</v>
      </c>
      <c r="C3" s="31" t="s">
        <v>968</v>
      </c>
      <c r="D3" s="31" t="s">
        <v>973</v>
      </c>
      <c r="E3" s="31">
        <v>57</v>
      </c>
      <c r="F3" s="32">
        <v>1.4</v>
      </c>
    </row>
    <row r="4" spans="1:6" ht="15" customHeight="1" x14ac:dyDescent="0.25">
      <c r="A4" s="31" t="s">
        <v>128</v>
      </c>
      <c r="B4" s="31" t="s">
        <v>129</v>
      </c>
      <c r="C4" s="31" t="s">
        <v>969</v>
      </c>
      <c r="D4" s="31" t="s">
        <v>974</v>
      </c>
      <c r="E4" s="31">
        <v>0</v>
      </c>
      <c r="F4" s="32">
        <v>0</v>
      </c>
    </row>
    <row r="5" spans="1:6" ht="36" customHeight="1" x14ac:dyDescent="0.25">
      <c r="A5" s="31" t="s">
        <v>128</v>
      </c>
      <c r="B5" s="31" t="s">
        <v>129</v>
      </c>
      <c r="C5" s="31" t="s">
        <v>970</v>
      </c>
      <c r="D5" s="31" t="s">
        <v>973</v>
      </c>
      <c r="E5" s="31">
        <v>76</v>
      </c>
      <c r="F5" s="32">
        <v>1.9</v>
      </c>
    </row>
    <row r="6" spans="1:6" ht="15" customHeight="1" x14ac:dyDescent="0.25">
      <c r="A6" s="31" t="s">
        <v>128</v>
      </c>
      <c r="B6" s="31" t="s">
        <v>129</v>
      </c>
      <c r="C6" s="31" t="s">
        <v>971</v>
      </c>
      <c r="D6" s="31" t="s">
        <v>973</v>
      </c>
      <c r="E6" s="31">
        <v>14</v>
      </c>
      <c r="F6" s="32">
        <v>0.3</v>
      </c>
    </row>
    <row r="7" spans="1:6" ht="24" customHeight="1" x14ac:dyDescent="0.25">
      <c r="A7" s="31" t="s">
        <v>128</v>
      </c>
      <c r="B7" s="31" t="s">
        <v>129</v>
      </c>
      <c r="C7" s="31" t="s">
        <v>981</v>
      </c>
      <c r="D7" s="31" t="s">
        <v>973</v>
      </c>
      <c r="E7" s="31">
        <v>27</v>
      </c>
      <c r="F7" s="32">
        <v>0.7</v>
      </c>
    </row>
    <row r="8" spans="1:6" ht="15" customHeight="1" x14ac:dyDescent="0.25">
      <c r="A8" s="31" t="s">
        <v>128</v>
      </c>
      <c r="B8" s="31" t="s">
        <v>129</v>
      </c>
      <c r="C8" s="31" t="s">
        <v>982</v>
      </c>
      <c r="D8" s="31" t="s">
        <v>973</v>
      </c>
      <c r="E8" s="31">
        <v>80</v>
      </c>
      <c r="F8" s="32">
        <v>2</v>
      </c>
    </row>
    <row r="9" spans="1:6" ht="24" customHeight="1" x14ac:dyDescent="0.25">
      <c r="A9" s="31" t="s">
        <v>132</v>
      </c>
      <c r="B9" s="31" t="s">
        <v>133</v>
      </c>
      <c r="C9" s="31" t="s">
        <v>968</v>
      </c>
      <c r="D9" s="31" t="s">
        <v>973</v>
      </c>
      <c r="E9" s="31">
        <v>14</v>
      </c>
      <c r="F9" s="32">
        <v>0.3</v>
      </c>
    </row>
    <row r="10" spans="1:6" ht="24" customHeight="1" x14ac:dyDescent="0.25">
      <c r="A10" s="31" t="s">
        <v>132</v>
      </c>
      <c r="B10" s="31" t="s">
        <v>133</v>
      </c>
      <c r="C10" s="31" t="s">
        <v>969</v>
      </c>
      <c r="D10" s="31" t="s">
        <v>973</v>
      </c>
      <c r="E10" s="31">
        <v>76</v>
      </c>
      <c r="F10" s="32">
        <v>1.9</v>
      </c>
    </row>
    <row r="11" spans="1:6" ht="36" customHeight="1" x14ac:dyDescent="0.25">
      <c r="A11" s="31" t="s">
        <v>132</v>
      </c>
      <c r="B11" s="31" t="s">
        <v>133</v>
      </c>
      <c r="C11" s="31" t="s">
        <v>970</v>
      </c>
      <c r="D11" s="31" t="s">
        <v>973</v>
      </c>
      <c r="E11" s="31">
        <v>89</v>
      </c>
      <c r="F11" s="32">
        <v>2.2000000000000002</v>
      </c>
    </row>
    <row r="12" spans="1:6" ht="24" customHeight="1" x14ac:dyDescent="0.25">
      <c r="A12" s="31" t="s">
        <v>132</v>
      </c>
      <c r="B12" s="31" t="s">
        <v>133</v>
      </c>
      <c r="C12" s="31" t="s">
        <v>971</v>
      </c>
      <c r="D12" s="31" t="s">
        <v>973</v>
      </c>
      <c r="E12" s="31">
        <v>29</v>
      </c>
      <c r="F12" s="32">
        <v>0.7</v>
      </c>
    </row>
    <row r="13" spans="1:6" ht="24" customHeight="1" x14ac:dyDescent="0.25">
      <c r="A13" s="31" t="s">
        <v>132</v>
      </c>
      <c r="B13" s="31" t="s">
        <v>133</v>
      </c>
      <c r="C13" s="31" t="s">
        <v>981</v>
      </c>
      <c r="D13" s="31" t="s">
        <v>973</v>
      </c>
      <c r="E13" s="31">
        <v>57</v>
      </c>
      <c r="F13" s="32">
        <v>1.4</v>
      </c>
    </row>
    <row r="14" spans="1:6" ht="24" customHeight="1" x14ac:dyDescent="0.25">
      <c r="A14" s="31" t="s">
        <v>132</v>
      </c>
      <c r="B14" s="31" t="s">
        <v>133</v>
      </c>
      <c r="C14" s="31" t="s">
        <v>982</v>
      </c>
      <c r="D14" s="31" t="s">
        <v>973</v>
      </c>
      <c r="E14" s="31">
        <v>10</v>
      </c>
      <c r="F14" s="32">
        <v>0.2</v>
      </c>
    </row>
    <row r="15" spans="1:6" ht="24" customHeight="1" x14ac:dyDescent="0.25">
      <c r="A15" s="31" t="s">
        <v>135</v>
      </c>
      <c r="B15" s="31" t="s">
        <v>136</v>
      </c>
      <c r="C15" s="31" t="s">
        <v>968</v>
      </c>
      <c r="D15" s="31" t="s">
        <v>974</v>
      </c>
      <c r="E15" s="31">
        <v>0</v>
      </c>
      <c r="F15" s="32">
        <v>0</v>
      </c>
    </row>
    <row r="16" spans="1:6" ht="24" customHeight="1" x14ac:dyDescent="0.25">
      <c r="A16" s="31" t="s">
        <v>135</v>
      </c>
      <c r="B16" s="31" t="s">
        <v>136</v>
      </c>
      <c r="C16" s="31" t="s">
        <v>969</v>
      </c>
      <c r="D16" s="31" t="s">
        <v>973</v>
      </c>
      <c r="E16" s="31">
        <v>96</v>
      </c>
      <c r="F16" s="32">
        <v>2.4</v>
      </c>
    </row>
    <row r="17" spans="1:6" ht="36" customHeight="1" x14ac:dyDescent="0.25">
      <c r="A17" s="31" t="s">
        <v>135</v>
      </c>
      <c r="B17" s="31" t="s">
        <v>136</v>
      </c>
      <c r="C17" s="31" t="s">
        <v>970</v>
      </c>
      <c r="D17" s="31" t="s">
        <v>974</v>
      </c>
      <c r="E17" s="31">
        <v>0</v>
      </c>
      <c r="F17" s="32">
        <v>0</v>
      </c>
    </row>
    <row r="18" spans="1:6" ht="24" customHeight="1" x14ac:dyDescent="0.25">
      <c r="A18" s="31" t="s">
        <v>135</v>
      </c>
      <c r="B18" s="31" t="s">
        <v>136</v>
      </c>
      <c r="C18" s="31" t="s">
        <v>971</v>
      </c>
      <c r="D18" s="31" t="s">
        <v>974</v>
      </c>
      <c r="E18" s="31">
        <v>0</v>
      </c>
      <c r="F18" s="32">
        <v>0</v>
      </c>
    </row>
    <row r="19" spans="1:6" ht="24" customHeight="1" x14ac:dyDescent="0.25">
      <c r="A19" s="31" t="s">
        <v>135</v>
      </c>
      <c r="B19" s="31" t="s">
        <v>136</v>
      </c>
      <c r="C19" s="31" t="s">
        <v>981</v>
      </c>
      <c r="D19" s="31" t="s">
        <v>973</v>
      </c>
      <c r="E19" s="31">
        <v>108</v>
      </c>
      <c r="F19" s="32">
        <v>2.7</v>
      </c>
    </row>
    <row r="20" spans="1:6" ht="24" customHeight="1" x14ac:dyDescent="0.25">
      <c r="A20" s="31" t="s">
        <v>135</v>
      </c>
      <c r="B20" s="31" t="s">
        <v>136</v>
      </c>
      <c r="C20" s="31" t="s">
        <v>982</v>
      </c>
      <c r="D20" s="31" t="s">
        <v>973</v>
      </c>
      <c r="E20" s="31">
        <v>85</v>
      </c>
      <c r="F20" s="32">
        <v>2.1</v>
      </c>
    </row>
    <row r="21" spans="1:6" ht="24" customHeight="1" x14ac:dyDescent="0.25">
      <c r="A21" s="31" t="s">
        <v>138</v>
      </c>
      <c r="B21" s="31" t="s">
        <v>139</v>
      </c>
      <c r="C21" s="31" t="s">
        <v>968</v>
      </c>
      <c r="D21" s="31" t="s">
        <v>974</v>
      </c>
      <c r="E21" s="31">
        <v>0</v>
      </c>
      <c r="F21" s="32">
        <v>0</v>
      </c>
    </row>
    <row r="22" spans="1:6" ht="24" customHeight="1" x14ac:dyDescent="0.25">
      <c r="A22" s="31" t="s">
        <v>138</v>
      </c>
      <c r="B22" s="31" t="s">
        <v>139</v>
      </c>
      <c r="C22" s="31" t="s">
        <v>969</v>
      </c>
      <c r="D22" s="31" t="s">
        <v>974</v>
      </c>
      <c r="E22" s="31">
        <v>0</v>
      </c>
      <c r="F22" s="32">
        <v>0</v>
      </c>
    </row>
    <row r="23" spans="1:6" ht="36" customHeight="1" x14ac:dyDescent="0.25">
      <c r="A23" s="31" t="s">
        <v>138</v>
      </c>
      <c r="B23" s="31" t="s">
        <v>139</v>
      </c>
      <c r="C23" s="31" t="s">
        <v>970</v>
      </c>
      <c r="D23" s="31" t="s">
        <v>974</v>
      </c>
      <c r="E23" s="31">
        <v>0</v>
      </c>
      <c r="F23" s="32">
        <v>0</v>
      </c>
    </row>
    <row r="24" spans="1:6" ht="24" customHeight="1" x14ac:dyDescent="0.25">
      <c r="A24" s="31" t="s">
        <v>138</v>
      </c>
      <c r="B24" s="31" t="s">
        <v>139</v>
      </c>
      <c r="C24" s="31" t="s">
        <v>971</v>
      </c>
      <c r="D24" s="31" t="s">
        <v>973</v>
      </c>
      <c r="E24" s="31">
        <v>78</v>
      </c>
      <c r="F24" s="32">
        <v>1.9</v>
      </c>
    </row>
    <row r="25" spans="1:6" ht="24" customHeight="1" x14ac:dyDescent="0.25">
      <c r="A25" s="31" t="s">
        <v>138</v>
      </c>
      <c r="B25" s="31" t="s">
        <v>139</v>
      </c>
      <c r="C25" s="31" t="s">
        <v>981</v>
      </c>
      <c r="D25" s="31" t="s">
        <v>973</v>
      </c>
      <c r="E25" s="31">
        <v>17</v>
      </c>
      <c r="F25" s="32">
        <v>0.4</v>
      </c>
    </row>
    <row r="26" spans="1:6" ht="24" customHeight="1" x14ac:dyDescent="0.25">
      <c r="A26" s="31" t="s">
        <v>138</v>
      </c>
      <c r="B26" s="31" t="s">
        <v>139</v>
      </c>
      <c r="C26" s="31" t="s">
        <v>982</v>
      </c>
      <c r="D26" s="31" t="s">
        <v>973</v>
      </c>
      <c r="E26" s="31">
        <v>101</v>
      </c>
      <c r="F26" s="32">
        <v>2.5</v>
      </c>
    </row>
    <row r="27" spans="1:6" ht="24" customHeight="1" x14ac:dyDescent="0.25">
      <c r="A27" s="31" t="s">
        <v>141</v>
      </c>
      <c r="B27" s="31" t="s">
        <v>142</v>
      </c>
      <c r="C27" s="31" t="s">
        <v>968</v>
      </c>
      <c r="D27" s="31" t="s">
        <v>973</v>
      </c>
      <c r="E27" s="31">
        <v>21</v>
      </c>
      <c r="F27" s="32">
        <v>0.5</v>
      </c>
    </row>
    <row r="28" spans="1:6" ht="24" customHeight="1" x14ac:dyDescent="0.25">
      <c r="A28" s="31" t="s">
        <v>141</v>
      </c>
      <c r="B28" s="31" t="s">
        <v>142</v>
      </c>
      <c r="C28" s="31" t="s">
        <v>969</v>
      </c>
      <c r="D28" s="31" t="s">
        <v>973</v>
      </c>
      <c r="E28" s="31">
        <v>115</v>
      </c>
      <c r="F28" s="32">
        <v>2.9</v>
      </c>
    </row>
    <row r="29" spans="1:6" ht="36" customHeight="1" x14ac:dyDescent="0.25">
      <c r="A29" s="31" t="s">
        <v>141</v>
      </c>
      <c r="B29" s="31" t="s">
        <v>142</v>
      </c>
      <c r="C29" s="31" t="s">
        <v>970</v>
      </c>
      <c r="D29" s="31" t="s">
        <v>973</v>
      </c>
      <c r="E29" s="31">
        <v>37</v>
      </c>
      <c r="F29" s="32">
        <v>0.9</v>
      </c>
    </row>
    <row r="30" spans="1:6" ht="24" customHeight="1" x14ac:dyDescent="0.25">
      <c r="A30" s="31" t="s">
        <v>141</v>
      </c>
      <c r="B30" s="31" t="s">
        <v>142</v>
      </c>
      <c r="C30" s="31" t="s">
        <v>971</v>
      </c>
      <c r="D30" s="31" t="s">
        <v>973</v>
      </c>
      <c r="E30" s="31">
        <v>23</v>
      </c>
      <c r="F30" s="32">
        <v>0.6</v>
      </c>
    </row>
    <row r="31" spans="1:6" ht="24" customHeight="1" x14ac:dyDescent="0.25">
      <c r="A31" s="31" t="s">
        <v>141</v>
      </c>
      <c r="B31" s="31" t="s">
        <v>142</v>
      </c>
      <c r="C31" s="31" t="s">
        <v>981</v>
      </c>
      <c r="D31" s="31" t="s">
        <v>973</v>
      </c>
      <c r="E31" s="31">
        <v>38</v>
      </c>
      <c r="F31" s="32">
        <v>0.9</v>
      </c>
    </row>
    <row r="32" spans="1:6" ht="24" customHeight="1" x14ac:dyDescent="0.25">
      <c r="A32" s="31" t="s">
        <v>141</v>
      </c>
      <c r="B32" s="31" t="s">
        <v>142</v>
      </c>
      <c r="C32" s="31" t="s">
        <v>982</v>
      </c>
      <c r="D32" s="31" t="s">
        <v>973</v>
      </c>
      <c r="E32" s="31">
        <v>137</v>
      </c>
      <c r="F32" s="32">
        <v>3.4</v>
      </c>
    </row>
    <row r="33" spans="1:6" ht="24" customHeight="1" x14ac:dyDescent="0.25">
      <c r="A33" s="31" t="s">
        <v>144</v>
      </c>
      <c r="B33" s="31" t="s">
        <v>145</v>
      </c>
      <c r="C33" s="31" t="s">
        <v>968</v>
      </c>
      <c r="D33" s="31" t="s">
        <v>973</v>
      </c>
      <c r="E33" s="31">
        <v>129</v>
      </c>
      <c r="F33" s="32">
        <v>3.2</v>
      </c>
    </row>
    <row r="34" spans="1:6" ht="24" customHeight="1" x14ac:dyDescent="0.25">
      <c r="A34" s="31" t="s">
        <v>144</v>
      </c>
      <c r="B34" s="31" t="s">
        <v>145</v>
      </c>
      <c r="C34" s="31" t="s">
        <v>969</v>
      </c>
      <c r="D34" s="31" t="s">
        <v>973</v>
      </c>
      <c r="E34" s="31">
        <v>130</v>
      </c>
      <c r="F34" s="32">
        <v>3.2</v>
      </c>
    </row>
    <row r="35" spans="1:6" ht="36" customHeight="1" x14ac:dyDescent="0.25">
      <c r="A35" s="31" t="s">
        <v>144</v>
      </c>
      <c r="B35" s="31" t="s">
        <v>145</v>
      </c>
      <c r="C35" s="31" t="s">
        <v>970</v>
      </c>
      <c r="D35" s="31" t="s">
        <v>973</v>
      </c>
      <c r="E35" s="31">
        <v>118</v>
      </c>
      <c r="F35" s="32">
        <v>3</v>
      </c>
    </row>
    <row r="36" spans="1:6" ht="24" customHeight="1" x14ac:dyDescent="0.25">
      <c r="A36" s="31" t="s">
        <v>144</v>
      </c>
      <c r="B36" s="31" t="s">
        <v>145</v>
      </c>
      <c r="C36" s="31" t="s">
        <v>971</v>
      </c>
      <c r="D36" s="31" t="s">
        <v>973</v>
      </c>
      <c r="E36" s="31">
        <v>19</v>
      </c>
      <c r="F36" s="32">
        <v>0.5</v>
      </c>
    </row>
    <row r="37" spans="1:6" ht="24" customHeight="1" x14ac:dyDescent="0.25">
      <c r="A37" s="31" t="s">
        <v>144</v>
      </c>
      <c r="B37" s="31" t="s">
        <v>145</v>
      </c>
      <c r="C37" s="31" t="s">
        <v>981</v>
      </c>
      <c r="D37" s="31" t="s">
        <v>973</v>
      </c>
      <c r="E37" s="31">
        <v>123</v>
      </c>
      <c r="F37" s="32">
        <v>3.1</v>
      </c>
    </row>
    <row r="38" spans="1:6" ht="24" customHeight="1" x14ac:dyDescent="0.25">
      <c r="A38" s="31" t="s">
        <v>144</v>
      </c>
      <c r="B38" s="31" t="s">
        <v>145</v>
      </c>
      <c r="C38" s="31" t="s">
        <v>982</v>
      </c>
      <c r="D38" s="31" t="s">
        <v>973</v>
      </c>
      <c r="E38" s="31">
        <v>30</v>
      </c>
      <c r="F38" s="32">
        <v>0.8</v>
      </c>
    </row>
    <row r="39" spans="1:6" ht="36" customHeight="1" x14ac:dyDescent="0.25">
      <c r="A39" s="31" t="s">
        <v>147</v>
      </c>
      <c r="B39" s="31" t="s">
        <v>148</v>
      </c>
      <c r="C39" s="31" t="s">
        <v>968</v>
      </c>
      <c r="D39" s="31" t="s">
        <v>973</v>
      </c>
      <c r="E39" s="31">
        <v>131</v>
      </c>
      <c r="F39" s="32">
        <v>3.3</v>
      </c>
    </row>
    <row r="40" spans="1:6" ht="36" customHeight="1" x14ac:dyDescent="0.25">
      <c r="A40" s="31" t="s">
        <v>147</v>
      </c>
      <c r="B40" s="31" t="s">
        <v>148</v>
      </c>
      <c r="C40" s="31" t="s">
        <v>969</v>
      </c>
      <c r="D40" s="31" t="s">
        <v>973</v>
      </c>
      <c r="E40" s="31">
        <v>93</v>
      </c>
      <c r="F40" s="32">
        <v>2.2999999999999998</v>
      </c>
    </row>
    <row r="41" spans="1:6" ht="36" customHeight="1" x14ac:dyDescent="0.25">
      <c r="A41" s="31" t="s">
        <v>147</v>
      </c>
      <c r="B41" s="31" t="s">
        <v>148</v>
      </c>
      <c r="C41" s="31" t="s">
        <v>970</v>
      </c>
      <c r="D41" s="31" t="s">
        <v>974</v>
      </c>
      <c r="E41" s="31">
        <v>0</v>
      </c>
      <c r="F41" s="32">
        <v>0</v>
      </c>
    </row>
    <row r="42" spans="1:6" ht="36" customHeight="1" x14ac:dyDescent="0.25">
      <c r="A42" s="31" t="s">
        <v>147</v>
      </c>
      <c r="B42" s="31" t="s">
        <v>148</v>
      </c>
      <c r="C42" s="31" t="s">
        <v>971</v>
      </c>
      <c r="D42" s="31" t="s">
        <v>973</v>
      </c>
      <c r="E42" s="31">
        <v>10</v>
      </c>
      <c r="F42" s="32">
        <v>0.2</v>
      </c>
    </row>
    <row r="43" spans="1:6" ht="36" customHeight="1" x14ac:dyDescent="0.25">
      <c r="A43" s="31" t="s">
        <v>147</v>
      </c>
      <c r="B43" s="31" t="s">
        <v>148</v>
      </c>
      <c r="C43" s="31" t="s">
        <v>981</v>
      </c>
      <c r="D43" s="31" t="s">
        <v>973</v>
      </c>
      <c r="E43" s="31">
        <v>116</v>
      </c>
      <c r="F43" s="32">
        <v>2.9</v>
      </c>
    </row>
    <row r="44" spans="1:6" ht="36" customHeight="1" x14ac:dyDescent="0.25">
      <c r="A44" s="31" t="s">
        <v>147</v>
      </c>
      <c r="B44" s="31" t="s">
        <v>148</v>
      </c>
      <c r="C44" s="31" t="s">
        <v>982</v>
      </c>
      <c r="D44" s="31" t="s">
        <v>973</v>
      </c>
      <c r="E44" s="31">
        <v>98</v>
      </c>
      <c r="F44" s="32">
        <v>2.5</v>
      </c>
    </row>
    <row r="45" spans="1:6" ht="24" customHeight="1" x14ac:dyDescent="0.25">
      <c r="A45" s="31" t="s">
        <v>150</v>
      </c>
      <c r="B45" s="31" t="s">
        <v>151</v>
      </c>
      <c r="C45" s="31" t="s">
        <v>968</v>
      </c>
      <c r="D45" s="31" t="s">
        <v>973</v>
      </c>
      <c r="E45" s="31">
        <v>83</v>
      </c>
      <c r="F45" s="32">
        <v>2.1</v>
      </c>
    </row>
    <row r="46" spans="1:6" ht="24" customHeight="1" x14ac:dyDescent="0.25">
      <c r="A46" s="31" t="s">
        <v>150</v>
      </c>
      <c r="B46" s="31" t="s">
        <v>151</v>
      </c>
      <c r="C46" s="31" t="s">
        <v>969</v>
      </c>
      <c r="D46" s="31" t="s">
        <v>973</v>
      </c>
      <c r="E46" s="31">
        <v>115</v>
      </c>
      <c r="F46" s="32">
        <v>2.9</v>
      </c>
    </row>
    <row r="47" spans="1:6" ht="36" customHeight="1" x14ac:dyDescent="0.25">
      <c r="A47" s="31" t="s">
        <v>150</v>
      </c>
      <c r="B47" s="31" t="s">
        <v>151</v>
      </c>
      <c r="C47" s="31" t="s">
        <v>970</v>
      </c>
      <c r="D47" s="31" t="s">
        <v>973</v>
      </c>
      <c r="E47" s="31">
        <v>71</v>
      </c>
      <c r="F47" s="32">
        <v>1.8</v>
      </c>
    </row>
    <row r="48" spans="1:6" ht="24" customHeight="1" x14ac:dyDescent="0.25">
      <c r="A48" s="31" t="s">
        <v>150</v>
      </c>
      <c r="B48" s="31" t="s">
        <v>151</v>
      </c>
      <c r="C48" s="31" t="s">
        <v>971</v>
      </c>
      <c r="D48" s="31" t="s">
        <v>973</v>
      </c>
      <c r="E48" s="31">
        <v>63</v>
      </c>
      <c r="F48" s="32">
        <v>1.6</v>
      </c>
    </row>
    <row r="49" spans="1:6" ht="24" customHeight="1" x14ac:dyDescent="0.25">
      <c r="A49" s="31" t="s">
        <v>150</v>
      </c>
      <c r="B49" s="31" t="s">
        <v>151</v>
      </c>
      <c r="C49" s="31" t="s">
        <v>981</v>
      </c>
      <c r="D49" s="31" t="s">
        <v>973</v>
      </c>
      <c r="E49" s="31">
        <v>48</v>
      </c>
      <c r="F49" s="32">
        <v>1.2</v>
      </c>
    </row>
    <row r="50" spans="1:6" ht="24" customHeight="1" x14ac:dyDescent="0.25">
      <c r="A50" s="31" t="s">
        <v>150</v>
      </c>
      <c r="B50" s="31" t="s">
        <v>151</v>
      </c>
      <c r="C50" s="31" t="s">
        <v>982</v>
      </c>
      <c r="D50" s="31" t="s">
        <v>973</v>
      </c>
      <c r="E50" s="31">
        <v>10</v>
      </c>
      <c r="F50" s="32">
        <v>0.2</v>
      </c>
    </row>
    <row r="51" spans="1:6" ht="24" customHeight="1" x14ac:dyDescent="0.25">
      <c r="A51" s="31" t="s">
        <v>153</v>
      </c>
      <c r="B51" s="31" t="s">
        <v>154</v>
      </c>
      <c r="C51" s="31" t="s">
        <v>968</v>
      </c>
      <c r="D51" s="31" t="s">
        <v>973</v>
      </c>
      <c r="E51" s="31">
        <v>105</v>
      </c>
      <c r="F51" s="32">
        <v>2.6</v>
      </c>
    </row>
    <row r="52" spans="1:6" ht="24" customHeight="1" x14ac:dyDescent="0.25">
      <c r="A52" s="31" t="s">
        <v>153</v>
      </c>
      <c r="B52" s="31" t="s">
        <v>154</v>
      </c>
      <c r="C52" s="31" t="s">
        <v>969</v>
      </c>
      <c r="D52" s="31" t="s">
        <v>973</v>
      </c>
      <c r="E52" s="31">
        <v>49</v>
      </c>
      <c r="F52" s="32">
        <v>1.2</v>
      </c>
    </row>
    <row r="53" spans="1:6" ht="36" customHeight="1" x14ac:dyDescent="0.25">
      <c r="A53" s="31" t="s">
        <v>153</v>
      </c>
      <c r="B53" s="31" t="s">
        <v>154</v>
      </c>
      <c r="C53" s="31" t="s">
        <v>970</v>
      </c>
      <c r="D53" s="31" t="s">
        <v>974</v>
      </c>
      <c r="E53" s="31">
        <v>0</v>
      </c>
      <c r="F53" s="32">
        <v>0</v>
      </c>
    </row>
    <row r="54" spans="1:6" ht="24" customHeight="1" x14ac:dyDescent="0.25">
      <c r="A54" s="31" t="s">
        <v>153</v>
      </c>
      <c r="B54" s="31" t="s">
        <v>154</v>
      </c>
      <c r="C54" s="31" t="s">
        <v>971</v>
      </c>
      <c r="D54" s="31" t="s">
        <v>974</v>
      </c>
      <c r="E54" s="31">
        <v>0</v>
      </c>
      <c r="F54" s="32">
        <v>0</v>
      </c>
    </row>
    <row r="55" spans="1:6" ht="24" customHeight="1" x14ac:dyDescent="0.25">
      <c r="A55" s="31" t="s">
        <v>153</v>
      </c>
      <c r="B55" s="31" t="s">
        <v>154</v>
      </c>
      <c r="C55" s="31" t="s">
        <v>981</v>
      </c>
      <c r="D55" s="31" t="s">
        <v>973</v>
      </c>
      <c r="E55" s="31">
        <v>84</v>
      </c>
      <c r="F55" s="32">
        <v>2.1</v>
      </c>
    </row>
    <row r="56" spans="1:6" ht="24" customHeight="1" x14ac:dyDescent="0.25">
      <c r="A56" s="31" t="s">
        <v>153</v>
      </c>
      <c r="B56" s="31" t="s">
        <v>154</v>
      </c>
      <c r="C56" s="31" t="s">
        <v>982</v>
      </c>
      <c r="D56" s="31" t="s">
        <v>973</v>
      </c>
      <c r="E56" s="31">
        <v>12</v>
      </c>
      <c r="F56" s="32">
        <v>0.3</v>
      </c>
    </row>
    <row r="57" spans="1:6" ht="24" customHeight="1" x14ac:dyDescent="0.25">
      <c r="A57" s="31" t="s">
        <v>156</v>
      </c>
      <c r="B57" s="31" t="s">
        <v>157</v>
      </c>
      <c r="C57" s="31" t="s">
        <v>968</v>
      </c>
      <c r="D57" s="31" t="s">
        <v>973</v>
      </c>
      <c r="E57" s="31">
        <v>137</v>
      </c>
      <c r="F57" s="32">
        <v>3.4</v>
      </c>
    </row>
    <row r="58" spans="1:6" ht="24" customHeight="1" x14ac:dyDescent="0.25">
      <c r="A58" s="31" t="s">
        <v>156</v>
      </c>
      <c r="B58" s="31" t="s">
        <v>157</v>
      </c>
      <c r="C58" s="31" t="s">
        <v>969</v>
      </c>
      <c r="D58" s="31" t="s">
        <v>973</v>
      </c>
      <c r="E58" s="31">
        <v>110</v>
      </c>
      <c r="F58" s="32">
        <v>2.8</v>
      </c>
    </row>
    <row r="59" spans="1:6" ht="36" customHeight="1" x14ac:dyDescent="0.25">
      <c r="A59" s="31" t="s">
        <v>156</v>
      </c>
      <c r="B59" s="31" t="s">
        <v>157</v>
      </c>
      <c r="C59" s="31" t="s">
        <v>970</v>
      </c>
      <c r="D59" s="31" t="s">
        <v>974</v>
      </c>
      <c r="E59" s="31">
        <v>0</v>
      </c>
      <c r="F59" s="32">
        <v>0</v>
      </c>
    </row>
    <row r="60" spans="1:6" ht="24" customHeight="1" x14ac:dyDescent="0.25">
      <c r="A60" s="31" t="s">
        <v>156</v>
      </c>
      <c r="B60" s="31" t="s">
        <v>157</v>
      </c>
      <c r="C60" s="31" t="s">
        <v>971</v>
      </c>
      <c r="D60" s="31" t="s">
        <v>974</v>
      </c>
      <c r="E60" s="31">
        <v>0</v>
      </c>
      <c r="F60" s="32">
        <v>0</v>
      </c>
    </row>
    <row r="61" spans="1:6" ht="24" customHeight="1" x14ac:dyDescent="0.25">
      <c r="A61" s="31" t="s">
        <v>156</v>
      </c>
      <c r="B61" s="31" t="s">
        <v>157</v>
      </c>
      <c r="C61" s="31" t="s">
        <v>981</v>
      </c>
      <c r="D61" s="31" t="s">
        <v>973</v>
      </c>
      <c r="E61" s="31">
        <v>124</v>
      </c>
      <c r="F61" s="32">
        <v>3.1</v>
      </c>
    </row>
    <row r="62" spans="1:6" ht="24" customHeight="1" x14ac:dyDescent="0.25">
      <c r="A62" s="31" t="s">
        <v>156</v>
      </c>
      <c r="B62" s="31" t="s">
        <v>157</v>
      </c>
      <c r="C62" s="31" t="s">
        <v>982</v>
      </c>
      <c r="D62" s="31" t="s">
        <v>973</v>
      </c>
      <c r="E62" s="31">
        <v>74</v>
      </c>
      <c r="F62" s="32">
        <v>1.9</v>
      </c>
    </row>
    <row r="63" spans="1:6" ht="24" customHeight="1" x14ac:dyDescent="0.25">
      <c r="A63" s="31" t="s">
        <v>159</v>
      </c>
      <c r="B63" s="31" t="s">
        <v>160</v>
      </c>
      <c r="C63" s="31" t="s">
        <v>968</v>
      </c>
      <c r="D63" s="31" t="s">
        <v>973</v>
      </c>
      <c r="E63" s="31">
        <v>76</v>
      </c>
      <c r="F63" s="32">
        <v>1.9</v>
      </c>
    </row>
    <row r="64" spans="1:6" ht="24" customHeight="1" x14ac:dyDescent="0.25">
      <c r="A64" s="31" t="s">
        <v>159</v>
      </c>
      <c r="B64" s="31" t="s">
        <v>160</v>
      </c>
      <c r="C64" s="31" t="s">
        <v>969</v>
      </c>
      <c r="D64" s="31" t="s">
        <v>973</v>
      </c>
      <c r="E64" s="31">
        <v>99</v>
      </c>
      <c r="F64" s="32">
        <v>2.5</v>
      </c>
    </row>
    <row r="65" spans="1:6" ht="36" customHeight="1" x14ac:dyDescent="0.25">
      <c r="A65" s="31" t="s">
        <v>159</v>
      </c>
      <c r="B65" s="31" t="s">
        <v>160</v>
      </c>
      <c r="C65" s="31" t="s">
        <v>970</v>
      </c>
      <c r="D65" s="31" t="s">
        <v>973</v>
      </c>
      <c r="E65" s="31">
        <v>83</v>
      </c>
      <c r="F65" s="32">
        <v>2.1</v>
      </c>
    </row>
    <row r="66" spans="1:6" ht="24" customHeight="1" x14ac:dyDescent="0.25">
      <c r="A66" s="31" t="s">
        <v>159</v>
      </c>
      <c r="B66" s="31" t="s">
        <v>160</v>
      </c>
      <c r="C66" s="31" t="s">
        <v>971</v>
      </c>
      <c r="D66" s="31" t="s">
        <v>974</v>
      </c>
      <c r="E66" s="31">
        <v>0</v>
      </c>
      <c r="F66" s="32">
        <v>0</v>
      </c>
    </row>
    <row r="67" spans="1:6" ht="24" customHeight="1" x14ac:dyDescent="0.25">
      <c r="A67" s="31" t="s">
        <v>159</v>
      </c>
      <c r="B67" s="31" t="s">
        <v>160</v>
      </c>
      <c r="C67" s="31" t="s">
        <v>981</v>
      </c>
      <c r="D67" s="31" t="s">
        <v>973</v>
      </c>
      <c r="E67" s="31">
        <v>46</v>
      </c>
      <c r="F67" s="32">
        <v>1.1000000000000001</v>
      </c>
    </row>
    <row r="68" spans="1:6" ht="24" customHeight="1" x14ac:dyDescent="0.25">
      <c r="A68" s="31" t="s">
        <v>159</v>
      </c>
      <c r="B68" s="31" t="s">
        <v>160</v>
      </c>
      <c r="C68" s="31" t="s">
        <v>982</v>
      </c>
      <c r="D68" s="31" t="s">
        <v>973</v>
      </c>
      <c r="E68" s="31">
        <v>121</v>
      </c>
      <c r="F68" s="32">
        <v>3</v>
      </c>
    </row>
    <row r="69" spans="1:6" ht="15" customHeight="1" x14ac:dyDescent="0.25">
      <c r="A69" s="31" t="s">
        <v>162</v>
      </c>
      <c r="B69" s="31" t="s">
        <v>163</v>
      </c>
      <c r="C69" s="31" t="s">
        <v>968</v>
      </c>
      <c r="D69" s="31" t="s">
        <v>973</v>
      </c>
      <c r="E69" s="31">
        <v>73</v>
      </c>
      <c r="F69" s="32">
        <v>1.8</v>
      </c>
    </row>
    <row r="70" spans="1:6" ht="15" customHeight="1" x14ac:dyDescent="0.25">
      <c r="A70" s="31" t="s">
        <v>162</v>
      </c>
      <c r="B70" s="31" t="s">
        <v>163</v>
      </c>
      <c r="C70" s="31" t="s">
        <v>969</v>
      </c>
      <c r="D70" s="31" t="s">
        <v>973</v>
      </c>
      <c r="E70" s="31">
        <v>66</v>
      </c>
      <c r="F70" s="32">
        <v>1.6</v>
      </c>
    </row>
    <row r="71" spans="1:6" ht="36" customHeight="1" x14ac:dyDescent="0.25">
      <c r="A71" s="31" t="s">
        <v>162</v>
      </c>
      <c r="B71" s="31" t="s">
        <v>163</v>
      </c>
      <c r="C71" s="31" t="s">
        <v>970</v>
      </c>
      <c r="D71" s="31" t="s">
        <v>973</v>
      </c>
      <c r="E71" s="31">
        <v>133</v>
      </c>
      <c r="F71" s="32">
        <v>3.3</v>
      </c>
    </row>
    <row r="72" spans="1:6" ht="15" customHeight="1" x14ac:dyDescent="0.25">
      <c r="A72" s="31" t="s">
        <v>162</v>
      </c>
      <c r="B72" s="31" t="s">
        <v>163</v>
      </c>
      <c r="C72" s="31" t="s">
        <v>971</v>
      </c>
      <c r="D72" s="31" t="s">
        <v>973</v>
      </c>
      <c r="E72" s="31">
        <v>45</v>
      </c>
      <c r="F72" s="32">
        <v>1.1000000000000001</v>
      </c>
    </row>
    <row r="73" spans="1:6" ht="24" customHeight="1" x14ac:dyDescent="0.25">
      <c r="A73" s="31" t="s">
        <v>162</v>
      </c>
      <c r="B73" s="31" t="s">
        <v>163</v>
      </c>
      <c r="C73" s="31" t="s">
        <v>981</v>
      </c>
      <c r="D73" s="31" t="s">
        <v>973</v>
      </c>
      <c r="E73" s="31">
        <v>15</v>
      </c>
      <c r="F73" s="32">
        <v>0.4</v>
      </c>
    </row>
    <row r="74" spans="1:6" ht="15" customHeight="1" x14ac:dyDescent="0.25">
      <c r="A74" s="31" t="s">
        <v>162</v>
      </c>
      <c r="B74" s="31" t="s">
        <v>163</v>
      </c>
      <c r="C74" s="31" t="s">
        <v>982</v>
      </c>
      <c r="D74" s="31" t="s">
        <v>973</v>
      </c>
      <c r="E74" s="31">
        <v>58</v>
      </c>
      <c r="F74" s="32">
        <v>1.4</v>
      </c>
    </row>
    <row r="75" spans="1:6" ht="24" customHeight="1" x14ac:dyDescent="0.25">
      <c r="A75" s="31" t="s">
        <v>165</v>
      </c>
      <c r="B75" s="31" t="s">
        <v>166</v>
      </c>
      <c r="C75" s="31" t="s">
        <v>968</v>
      </c>
      <c r="D75" s="31" t="s">
        <v>974</v>
      </c>
      <c r="E75" s="31">
        <v>0</v>
      </c>
      <c r="F75" s="32">
        <v>0</v>
      </c>
    </row>
    <row r="76" spans="1:6" ht="24" customHeight="1" x14ac:dyDescent="0.25">
      <c r="A76" s="31" t="s">
        <v>165</v>
      </c>
      <c r="B76" s="31" t="s">
        <v>166</v>
      </c>
      <c r="C76" s="31" t="s">
        <v>969</v>
      </c>
      <c r="D76" s="31" t="s">
        <v>973</v>
      </c>
      <c r="E76" s="31">
        <v>127</v>
      </c>
      <c r="F76" s="32">
        <v>3.2</v>
      </c>
    </row>
    <row r="77" spans="1:6" ht="36" customHeight="1" x14ac:dyDescent="0.25">
      <c r="A77" s="31" t="s">
        <v>165</v>
      </c>
      <c r="B77" s="31" t="s">
        <v>166</v>
      </c>
      <c r="C77" s="31" t="s">
        <v>970</v>
      </c>
      <c r="D77" s="31" t="s">
        <v>973</v>
      </c>
      <c r="E77" s="31">
        <v>101</v>
      </c>
      <c r="F77" s="32">
        <v>2.5</v>
      </c>
    </row>
    <row r="78" spans="1:6" ht="24" customHeight="1" x14ac:dyDescent="0.25">
      <c r="A78" s="31" t="s">
        <v>165</v>
      </c>
      <c r="B78" s="31" t="s">
        <v>166</v>
      </c>
      <c r="C78" s="31" t="s">
        <v>971</v>
      </c>
      <c r="D78" s="31" t="s">
        <v>973</v>
      </c>
      <c r="E78" s="31">
        <v>94</v>
      </c>
      <c r="F78" s="32">
        <v>2.4</v>
      </c>
    </row>
    <row r="79" spans="1:6" ht="24" customHeight="1" x14ac:dyDescent="0.25">
      <c r="A79" s="31" t="s">
        <v>165</v>
      </c>
      <c r="B79" s="31" t="s">
        <v>166</v>
      </c>
      <c r="C79" s="31" t="s">
        <v>981</v>
      </c>
      <c r="D79" s="31" t="s">
        <v>973</v>
      </c>
      <c r="E79" s="31">
        <v>115</v>
      </c>
      <c r="F79" s="32">
        <v>2.9</v>
      </c>
    </row>
    <row r="80" spans="1:6" ht="24" customHeight="1" x14ac:dyDescent="0.25">
      <c r="A80" s="31" t="s">
        <v>165</v>
      </c>
      <c r="B80" s="31" t="s">
        <v>166</v>
      </c>
      <c r="C80" s="31" t="s">
        <v>982</v>
      </c>
      <c r="D80" s="31" t="s">
        <v>973</v>
      </c>
      <c r="E80" s="31">
        <v>49</v>
      </c>
      <c r="F80" s="32">
        <v>1.2</v>
      </c>
    </row>
    <row r="81" spans="1:6" ht="24" customHeight="1" x14ac:dyDescent="0.25">
      <c r="A81" s="31" t="s">
        <v>168</v>
      </c>
      <c r="B81" s="31" t="s">
        <v>169</v>
      </c>
      <c r="C81" s="31" t="s">
        <v>968</v>
      </c>
      <c r="D81" s="31" t="s">
        <v>973</v>
      </c>
      <c r="E81" s="31">
        <v>64</v>
      </c>
      <c r="F81" s="32">
        <v>1.6</v>
      </c>
    </row>
    <row r="82" spans="1:6" ht="24" customHeight="1" x14ac:dyDescent="0.25">
      <c r="A82" s="31" t="s">
        <v>168</v>
      </c>
      <c r="B82" s="31" t="s">
        <v>169</v>
      </c>
      <c r="C82" s="31" t="s">
        <v>969</v>
      </c>
      <c r="D82" s="31" t="s">
        <v>974</v>
      </c>
      <c r="E82" s="31">
        <v>0</v>
      </c>
      <c r="F82" s="32">
        <v>0</v>
      </c>
    </row>
    <row r="83" spans="1:6" ht="36" customHeight="1" x14ac:dyDescent="0.25">
      <c r="A83" s="31" t="s">
        <v>168</v>
      </c>
      <c r="B83" s="31" t="s">
        <v>169</v>
      </c>
      <c r="C83" s="31" t="s">
        <v>970</v>
      </c>
      <c r="D83" s="31" t="s">
        <v>974</v>
      </c>
      <c r="E83" s="31">
        <v>0</v>
      </c>
      <c r="F83" s="32">
        <v>0</v>
      </c>
    </row>
    <row r="84" spans="1:6" ht="24" customHeight="1" x14ac:dyDescent="0.25">
      <c r="A84" s="31" t="s">
        <v>168</v>
      </c>
      <c r="B84" s="31" t="s">
        <v>169</v>
      </c>
      <c r="C84" s="31" t="s">
        <v>971</v>
      </c>
      <c r="D84" s="31" t="s">
        <v>973</v>
      </c>
      <c r="E84" s="31">
        <v>11</v>
      </c>
      <c r="F84" s="32">
        <v>0.3</v>
      </c>
    </row>
    <row r="85" spans="1:6" ht="24" customHeight="1" x14ac:dyDescent="0.25">
      <c r="A85" s="31" t="s">
        <v>168</v>
      </c>
      <c r="B85" s="31" t="s">
        <v>169</v>
      </c>
      <c r="C85" s="31" t="s">
        <v>981</v>
      </c>
      <c r="D85" s="31" t="s">
        <v>973</v>
      </c>
      <c r="E85" s="31">
        <v>103</v>
      </c>
      <c r="F85" s="32">
        <v>2.6</v>
      </c>
    </row>
    <row r="86" spans="1:6" ht="24" customHeight="1" x14ac:dyDescent="0.25">
      <c r="A86" s="31" t="s">
        <v>168</v>
      </c>
      <c r="B86" s="31" t="s">
        <v>169</v>
      </c>
      <c r="C86" s="31" t="s">
        <v>982</v>
      </c>
      <c r="D86" s="31" t="s">
        <v>973</v>
      </c>
      <c r="E86" s="31">
        <v>113</v>
      </c>
      <c r="F86" s="32">
        <v>2.8</v>
      </c>
    </row>
    <row r="87" spans="1:6" ht="24" customHeight="1" x14ac:dyDescent="0.25">
      <c r="A87" s="31" t="s">
        <v>171</v>
      </c>
      <c r="B87" s="31" t="s">
        <v>172</v>
      </c>
      <c r="C87" s="31" t="s">
        <v>968</v>
      </c>
      <c r="D87" s="31" t="s">
        <v>973</v>
      </c>
      <c r="E87" s="31">
        <v>19</v>
      </c>
      <c r="F87" s="32">
        <v>0.5</v>
      </c>
    </row>
    <row r="88" spans="1:6" ht="24" customHeight="1" x14ac:dyDescent="0.25">
      <c r="A88" s="31" t="s">
        <v>171</v>
      </c>
      <c r="B88" s="31" t="s">
        <v>172</v>
      </c>
      <c r="C88" s="31" t="s">
        <v>969</v>
      </c>
      <c r="D88" s="31" t="s">
        <v>973</v>
      </c>
      <c r="E88" s="31">
        <v>77</v>
      </c>
      <c r="F88" s="32">
        <v>1.9</v>
      </c>
    </row>
    <row r="89" spans="1:6" ht="36" customHeight="1" x14ac:dyDescent="0.25">
      <c r="A89" s="31" t="s">
        <v>171</v>
      </c>
      <c r="B89" s="31" t="s">
        <v>172</v>
      </c>
      <c r="C89" s="31" t="s">
        <v>970</v>
      </c>
      <c r="D89" s="31" t="s">
        <v>973</v>
      </c>
      <c r="E89" s="31">
        <v>57</v>
      </c>
      <c r="F89" s="32">
        <v>1.4</v>
      </c>
    </row>
    <row r="90" spans="1:6" ht="24" customHeight="1" x14ac:dyDescent="0.25">
      <c r="A90" s="31" t="s">
        <v>171</v>
      </c>
      <c r="B90" s="31" t="s">
        <v>172</v>
      </c>
      <c r="C90" s="31" t="s">
        <v>971</v>
      </c>
      <c r="D90" s="31" t="s">
        <v>973</v>
      </c>
      <c r="E90" s="31">
        <v>108</v>
      </c>
      <c r="F90" s="32">
        <v>2.7</v>
      </c>
    </row>
    <row r="91" spans="1:6" ht="24" customHeight="1" x14ac:dyDescent="0.25">
      <c r="A91" s="31" t="s">
        <v>171</v>
      </c>
      <c r="B91" s="31" t="s">
        <v>172</v>
      </c>
      <c r="C91" s="31" t="s">
        <v>981</v>
      </c>
      <c r="D91" s="31" t="s">
        <v>973</v>
      </c>
      <c r="E91" s="31">
        <v>56</v>
      </c>
      <c r="F91" s="32">
        <v>1.4</v>
      </c>
    </row>
    <row r="92" spans="1:6" ht="24" customHeight="1" x14ac:dyDescent="0.25">
      <c r="A92" s="31" t="s">
        <v>171</v>
      </c>
      <c r="B92" s="31" t="s">
        <v>172</v>
      </c>
      <c r="C92" s="31" t="s">
        <v>982</v>
      </c>
      <c r="D92" s="31" t="s">
        <v>973</v>
      </c>
      <c r="E92" s="31">
        <v>28</v>
      </c>
      <c r="F92" s="32">
        <v>0.7</v>
      </c>
    </row>
    <row r="93" spans="1:6" ht="24" customHeight="1" x14ac:dyDescent="0.25">
      <c r="A93" s="31" t="s">
        <v>174</v>
      </c>
      <c r="B93" s="31" t="s">
        <v>175</v>
      </c>
      <c r="C93" s="31" t="s">
        <v>968</v>
      </c>
      <c r="D93" s="31" t="s">
        <v>973</v>
      </c>
      <c r="E93" s="31">
        <v>38</v>
      </c>
      <c r="F93" s="32">
        <v>0.9</v>
      </c>
    </row>
    <row r="94" spans="1:6" ht="24" customHeight="1" x14ac:dyDescent="0.25">
      <c r="A94" s="31" t="s">
        <v>174</v>
      </c>
      <c r="B94" s="31" t="s">
        <v>175</v>
      </c>
      <c r="C94" s="31" t="s">
        <v>969</v>
      </c>
      <c r="D94" s="31" t="s">
        <v>973</v>
      </c>
      <c r="E94" s="31">
        <v>58</v>
      </c>
      <c r="F94" s="32">
        <v>1.4</v>
      </c>
    </row>
    <row r="95" spans="1:6" ht="36" customHeight="1" x14ac:dyDescent="0.25">
      <c r="A95" s="31" t="s">
        <v>174</v>
      </c>
      <c r="B95" s="31" t="s">
        <v>175</v>
      </c>
      <c r="C95" s="31" t="s">
        <v>970</v>
      </c>
      <c r="D95" s="31" t="s">
        <v>973</v>
      </c>
      <c r="E95" s="31">
        <v>38</v>
      </c>
      <c r="F95" s="32">
        <v>0.9</v>
      </c>
    </row>
    <row r="96" spans="1:6" ht="24" customHeight="1" x14ac:dyDescent="0.25">
      <c r="A96" s="31" t="s">
        <v>174</v>
      </c>
      <c r="B96" s="31" t="s">
        <v>175</v>
      </c>
      <c r="C96" s="31" t="s">
        <v>971</v>
      </c>
      <c r="D96" s="31" t="s">
        <v>973</v>
      </c>
      <c r="E96" s="31">
        <v>105</v>
      </c>
      <c r="F96" s="32">
        <v>2.6</v>
      </c>
    </row>
    <row r="97" spans="1:6" ht="24" customHeight="1" x14ac:dyDescent="0.25">
      <c r="A97" s="31" t="s">
        <v>174</v>
      </c>
      <c r="B97" s="31" t="s">
        <v>175</v>
      </c>
      <c r="C97" s="31" t="s">
        <v>981</v>
      </c>
      <c r="D97" s="31" t="s">
        <v>973</v>
      </c>
      <c r="E97" s="31">
        <v>18</v>
      </c>
      <c r="F97" s="32">
        <v>0.5</v>
      </c>
    </row>
    <row r="98" spans="1:6" ht="24" customHeight="1" x14ac:dyDescent="0.25">
      <c r="A98" s="31" t="s">
        <v>174</v>
      </c>
      <c r="B98" s="31" t="s">
        <v>175</v>
      </c>
      <c r="C98" s="31" t="s">
        <v>982</v>
      </c>
      <c r="D98" s="31" t="s">
        <v>973</v>
      </c>
      <c r="E98" s="31">
        <v>17</v>
      </c>
      <c r="F98" s="32">
        <v>0.4</v>
      </c>
    </row>
    <row r="99" spans="1:6" ht="24" customHeight="1" x14ac:dyDescent="0.25">
      <c r="A99" s="31" t="s">
        <v>177</v>
      </c>
      <c r="B99" s="31" t="s">
        <v>178</v>
      </c>
      <c r="C99" s="31" t="s">
        <v>968</v>
      </c>
      <c r="D99" s="31" t="s">
        <v>973</v>
      </c>
      <c r="E99" s="31">
        <v>104</v>
      </c>
      <c r="F99" s="32">
        <v>2.6</v>
      </c>
    </row>
    <row r="100" spans="1:6" ht="24" customHeight="1" x14ac:dyDescent="0.25">
      <c r="A100" s="31" t="s">
        <v>177</v>
      </c>
      <c r="B100" s="31" t="s">
        <v>178</v>
      </c>
      <c r="C100" s="31" t="s">
        <v>969</v>
      </c>
      <c r="D100" s="31" t="s">
        <v>973</v>
      </c>
      <c r="E100" s="31">
        <v>131</v>
      </c>
      <c r="F100" s="32">
        <v>3.3</v>
      </c>
    </row>
    <row r="101" spans="1:6" ht="36" customHeight="1" x14ac:dyDescent="0.25">
      <c r="A101" s="31" t="s">
        <v>177</v>
      </c>
      <c r="B101" s="31" t="s">
        <v>178</v>
      </c>
      <c r="C101" s="31" t="s">
        <v>970</v>
      </c>
      <c r="D101" s="31" t="s">
        <v>973</v>
      </c>
      <c r="E101" s="31">
        <v>121</v>
      </c>
      <c r="F101" s="32">
        <v>3</v>
      </c>
    </row>
    <row r="102" spans="1:6" ht="24" customHeight="1" x14ac:dyDescent="0.25">
      <c r="A102" s="31" t="s">
        <v>177</v>
      </c>
      <c r="B102" s="31" t="s">
        <v>178</v>
      </c>
      <c r="C102" s="31" t="s">
        <v>971</v>
      </c>
      <c r="D102" s="31" t="s">
        <v>973</v>
      </c>
      <c r="E102" s="31">
        <v>139</v>
      </c>
      <c r="F102" s="32">
        <v>3.5</v>
      </c>
    </row>
    <row r="103" spans="1:6" ht="24" customHeight="1" x14ac:dyDescent="0.25">
      <c r="A103" s="31" t="s">
        <v>177</v>
      </c>
      <c r="B103" s="31" t="s">
        <v>178</v>
      </c>
      <c r="C103" s="31" t="s">
        <v>981</v>
      </c>
      <c r="D103" s="31" t="s">
        <v>973</v>
      </c>
      <c r="E103" s="31">
        <v>128</v>
      </c>
      <c r="F103" s="32">
        <v>3.2</v>
      </c>
    </row>
    <row r="104" spans="1:6" ht="24" customHeight="1" x14ac:dyDescent="0.25">
      <c r="A104" s="31" t="s">
        <v>177</v>
      </c>
      <c r="B104" s="31" t="s">
        <v>178</v>
      </c>
      <c r="C104" s="31" t="s">
        <v>982</v>
      </c>
      <c r="D104" s="31" t="s">
        <v>973</v>
      </c>
      <c r="E104" s="31">
        <v>28</v>
      </c>
      <c r="F104" s="32">
        <v>0.7</v>
      </c>
    </row>
    <row r="105" spans="1:6" ht="24" customHeight="1" x14ac:dyDescent="0.25">
      <c r="A105" s="31" t="s">
        <v>180</v>
      </c>
      <c r="B105" s="31" t="s">
        <v>181</v>
      </c>
      <c r="C105" s="31" t="s">
        <v>968</v>
      </c>
      <c r="D105" s="31" t="s">
        <v>974</v>
      </c>
      <c r="E105" s="31">
        <v>0</v>
      </c>
      <c r="F105" s="32">
        <v>0</v>
      </c>
    </row>
    <row r="106" spans="1:6" ht="24" customHeight="1" x14ac:dyDescent="0.25">
      <c r="A106" s="31" t="s">
        <v>180</v>
      </c>
      <c r="B106" s="31" t="s">
        <v>181</v>
      </c>
      <c r="C106" s="31" t="s">
        <v>969</v>
      </c>
      <c r="D106" s="31" t="s">
        <v>973</v>
      </c>
      <c r="E106" s="31">
        <v>53</v>
      </c>
      <c r="F106" s="32">
        <v>1.3</v>
      </c>
    </row>
    <row r="107" spans="1:6" ht="36" customHeight="1" x14ac:dyDescent="0.25">
      <c r="A107" s="31" t="s">
        <v>180</v>
      </c>
      <c r="B107" s="31" t="s">
        <v>181</v>
      </c>
      <c r="C107" s="31" t="s">
        <v>970</v>
      </c>
      <c r="D107" s="31" t="s">
        <v>973</v>
      </c>
      <c r="E107" s="31">
        <v>57</v>
      </c>
      <c r="F107" s="32">
        <v>1.4</v>
      </c>
    </row>
    <row r="108" spans="1:6" ht="24" customHeight="1" x14ac:dyDescent="0.25">
      <c r="A108" s="31" t="s">
        <v>180</v>
      </c>
      <c r="B108" s="31" t="s">
        <v>181</v>
      </c>
      <c r="C108" s="31" t="s">
        <v>971</v>
      </c>
      <c r="D108" s="31" t="s">
        <v>973</v>
      </c>
      <c r="E108" s="31">
        <v>85</v>
      </c>
      <c r="F108" s="32">
        <v>2.1</v>
      </c>
    </row>
    <row r="109" spans="1:6" ht="24" customHeight="1" x14ac:dyDescent="0.25">
      <c r="A109" s="31" t="s">
        <v>180</v>
      </c>
      <c r="B109" s="31" t="s">
        <v>181</v>
      </c>
      <c r="C109" s="31" t="s">
        <v>981</v>
      </c>
      <c r="D109" s="31" t="s">
        <v>973</v>
      </c>
      <c r="E109" s="31">
        <v>10</v>
      </c>
      <c r="F109" s="32">
        <v>0.2</v>
      </c>
    </row>
    <row r="110" spans="1:6" ht="24" customHeight="1" x14ac:dyDescent="0.25">
      <c r="A110" s="31" t="s">
        <v>180</v>
      </c>
      <c r="B110" s="31" t="s">
        <v>181</v>
      </c>
      <c r="C110" s="31" t="s">
        <v>982</v>
      </c>
      <c r="D110" s="31" t="s">
        <v>973</v>
      </c>
      <c r="E110" s="31">
        <v>102</v>
      </c>
      <c r="F110" s="32">
        <v>2.5</v>
      </c>
    </row>
    <row r="111" spans="1:6" ht="24" customHeight="1" x14ac:dyDescent="0.25">
      <c r="A111" s="31" t="s">
        <v>183</v>
      </c>
      <c r="B111" s="31" t="s">
        <v>184</v>
      </c>
      <c r="C111" s="31" t="s">
        <v>968</v>
      </c>
      <c r="D111" s="31" t="s">
        <v>973</v>
      </c>
      <c r="E111" s="31">
        <v>30</v>
      </c>
      <c r="F111" s="32">
        <v>0.8</v>
      </c>
    </row>
    <row r="112" spans="1:6" ht="24" customHeight="1" x14ac:dyDescent="0.25">
      <c r="A112" s="31" t="s">
        <v>183</v>
      </c>
      <c r="B112" s="31" t="s">
        <v>184</v>
      </c>
      <c r="C112" s="31" t="s">
        <v>969</v>
      </c>
      <c r="D112" s="31" t="s">
        <v>973</v>
      </c>
      <c r="E112" s="31">
        <v>113</v>
      </c>
      <c r="F112" s="32">
        <v>2.8</v>
      </c>
    </row>
    <row r="113" spans="1:6" ht="36" customHeight="1" x14ac:dyDescent="0.25">
      <c r="A113" s="31" t="s">
        <v>183</v>
      </c>
      <c r="B113" s="31" t="s">
        <v>184</v>
      </c>
      <c r="C113" s="31" t="s">
        <v>970</v>
      </c>
      <c r="D113" s="31" t="s">
        <v>973</v>
      </c>
      <c r="E113" s="31">
        <v>139</v>
      </c>
      <c r="F113" s="32">
        <v>3.5</v>
      </c>
    </row>
    <row r="114" spans="1:6" ht="24" customHeight="1" x14ac:dyDescent="0.25">
      <c r="A114" s="31" t="s">
        <v>183</v>
      </c>
      <c r="B114" s="31" t="s">
        <v>184</v>
      </c>
      <c r="C114" s="31" t="s">
        <v>971</v>
      </c>
      <c r="D114" s="31" t="s">
        <v>973</v>
      </c>
      <c r="E114" s="31">
        <v>46</v>
      </c>
      <c r="F114" s="32">
        <v>1.1000000000000001</v>
      </c>
    </row>
    <row r="115" spans="1:6" ht="24" customHeight="1" x14ac:dyDescent="0.25">
      <c r="A115" s="31" t="s">
        <v>183</v>
      </c>
      <c r="B115" s="31" t="s">
        <v>184</v>
      </c>
      <c r="C115" s="31" t="s">
        <v>981</v>
      </c>
      <c r="D115" s="31" t="s">
        <v>973</v>
      </c>
      <c r="E115" s="31">
        <v>94</v>
      </c>
      <c r="F115" s="32">
        <v>2.4</v>
      </c>
    </row>
    <row r="116" spans="1:6" ht="24" customHeight="1" x14ac:dyDescent="0.25">
      <c r="A116" s="31" t="s">
        <v>183</v>
      </c>
      <c r="B116" s="31" t="s">
        <v>184</v>
      </c>
      <c r="C116" s="31" t="s">
        <v>982</v>
      </c>
      <c r="D116" s="31" t="s">
        <v>973</v>
      </c>
      <c r="E116" s="31">
        <v>112</v>
      </c>
      <c r="F116" s="32">
        <v>2.8</v>
      </c>
    </row>
    <row r="117" spans="1:6" ht="24" customHeight="1" x14ac:dyDescent="0.25">
      <c r="A117" s="31" t="s">
        <v>186</v>
      </c>
      <c r="B117" s="31" t="s">
        <v>187</v>
      </c>
      <c r="C117" s="31" t="s">
        <v>968</v>
      </c>
      <c r="D117" s="31" t="s">
        <v>974</v>
      </c>
      <c r="E117" s="31">
        <v>0</v>
      </c>
      <c r="F117" s="32">
        <v>0</v>
      </c>
    </row>
    <row r="118" spans="1:6" ht="24" customHeight="1" x14ac:dyDescent="0.25">
      <c r="A118" s="31" t="s">
        <v>186</v>
      </c>
      <c r="B118" s="31" t="s">
        <v>187</v>
      </c>
      <c r="C118" s="31" t="s">
        <v>969</v>
      </c>
      <c r="D118" s="31" t="s">
        <v>973</v>
      </c>
      <c r="E118" s="31">
        <v>14</v>
      </c>
      <c r="F118" s="32">
        <v>0.3</v>
      </c>
    </row>
    <row r="119" spans="1:6" ht="36" customHeight="1" x14ac:dyDescent="0.25">
      <c r="A119" s="31" t="s">
        <v>186</v>
      </c>
      <c r="B119" s="31" t="s">
        <v>187</v>
      </c>
      <c r="C119" s="31" t="s">
        <v>970</v>
      </c>
      <c r="D119" s="31" t="s">
        <v>973</v>
      </c>
      <c r="E119" s="31">
        <v>123</v>
      </c>
      <c r="F119" s="32">
        <v>3.1</v>
      </c>
    </row>
    <row r="120" spans="1:6" ht="24" customHeight="1" x14ac:dyDescent="0.25">
      <c r="A120" s="31" t="s">
        <v>186</v>
      </c>
      <c r="B120" s="31" t="s">
        <v>187</v>
      </c>
      <c r="C120" s="31" t="s">
        <v>971</v>
      </c>
      <c r="D120" s="31" t="s">
        <v>973</v>
      </c>
      <c r="E120" s="31">
        <v>130</v>
      </c>
      <c r="F120" s="32">
        <v>3.2</v>
      </c>
    </row>
    <row r="121" spans="1:6" ht="24" customHeight="1" x14ac:dyDescent="0.25">
      <c r="A121" s="31" t="s">
        <v>186</v>
      </c>
      <c r="B121" s="31" t="s">
        <v>187</v>
      </c>
      <c r="C121" s="31" t="s">
        <v>981</v>
      </c>
      <c r="D121" s="31" t="s">
        <v>973</v>
      </c>
      <c r="E121" s="31">
        <v>70</v>
      </c>
      <c r="F121" s="32">
        <v>1.8</v>
      </c>
    </row>
    <row r="122" spans="1:6" ht="24" customHeight="1" x14ac:dyDescent="0.25">
      <c r="A122" s="31" t="s">
        <v>186</v>
      </c>
      <c r="B122" s="31" t="s">
        <v>187</v>
      </c>
      <c r="C122" s="31" t="s">
        <v>982</v>
      </c>
      <c r="D122" s="31" t="s">
        <v>973</v>
      </c>
      <c r="E122" s="31">
        <v>45</v>
      </c>
      <c r="F122" s="32">
        <v>1.1000000000000001</v>
      </c>
    </row>
    <row r="123" spans="1:6" ht="24" customHeight="1" x14ac:dyDescent="0.25">
      <c r="A123" s="31" t="s">
        <v>189</v>
      </c>
      <c r="B123" s="31" t="s">
        <v>190</v>
      </c>
      <c r="C123" s="31" t="s">
        <v>968</v>
      </c>
      <c r="D123" s="31" t="s">
        <v>973</v>
      </c>
      <c r="E123" s="31">
        <v>73</v>
      </c>
      <c r="F123" s="32">
        <v>1.8</v>
      </c>
    </row>
    <row r="124" spans="1:6" ht="24" customHeight="1" x14ac:dyDescent="0.25">
      <c r="A124" s="31" t="s">
        <v>189</v>
      </c>
      <c r="B124" s="31" t="s">
        <v>190</v>
      </c>
      <c r="C124" s="31" t="s">
        <v>969</v>
      </c>
      <c r="D124" s="31" t="s">
        <v>973</v>
      </c>
      <c r="E124" s="31">
        <v>54</v>
      </c>
      <c r="F124" s="32">
        <v>1.4</v>
      </c>
    </row>
    <row r="125" spans="1:6" ht="36" customHeight="1" x14ac:dyDescent="0.25">
      <c r="A125" s="31" t="s">
        <v>189</v>
      </c>
      <c r="B125" s="31" t="s">
        <v>190</v>
      </c>
      <c r="C125" s="31" t="s">
        <v>970</v>
      </c>
      <c r="D125" s="31" t="s">
        <v>973</v>
      </c>
      <c r="E125" s="31">
        <v>48</v>
      </c>
      <c r="F125" s="32">
        <v>1.2</v>
      </c>
    </row>
    <row r="126" spans="1:6" ht="24" customHeight="1" x14ac:dyDescent="0.25">
      <c r="A126" s="31" t="s">
        <v>189</v>
      </c>
      <c r="B126" s="31" t="s">
        <v>190</v>
      </c>
      <c r="C126" s="31" t="s">
        <v>971</v>
      </c>
      <c r="D126" s="31" t="s">
        <v>973</v>
      </c>
      <c r="E126" s="31">
        <v>43</v>
      </c>
      <c r="F126" s="32">
        <v>1.1000000000000001</v>
      </c>
    </row>
    <row r="127" spans="1:6" ht="24" customHeight="1" x14ac:dyDescent="0.25">
      <c r="A127" s="31" t="s">
        <v>189</v>
      </c>
      <c r="B127" s="31" t="s">
        <v>190</v>
      </c>
      <c r="C127" s="31" t="s">
        <v>981</v>
      </c>
      <c r="D127" s="31" t="s">
        <v>973</v>
      </c>
      <c r="E127" s="31">
        <v>96</v>
      </c>
      <c r="F127" s="32">
        <v>2.4</v>
      </c>
    </row>
    <row r="128" spans="1:6" ht="24" customHeight="1" x14ac:dyDescent="0.25">
      <c r="A128" s="31" t="s">
        <v>189</v>
      </c>
      <c r="B128" s="31" t="s">
        <v>190</v>
      </c>
      <c r="C128" s="31" t="s">
        <v>982</v>
      </c>
      <c r="D128" s="31" t="s">
        <v>973</v>
      </c>
      <c r="E128" s="31">
        <v>98</v>
      </c>
      <c r="F128" s="32">
        <v>2.5</v>
      </c>
    </row>
    <row r="129" spans="1:6" ht="15" customHeight="1" x14ac:dyDescent="0.25">
      <c r="A129" s="31" t="s">
        <v>192</v>
      </c>
      <c r="B129" s="31" t="s">
        <v>193</v>
      </c>
      <c r="C129" s="31" t="s">
        <v>968</v>
      </c>
      <c r="D129" s="31" t="s">
        <v>973</v>
      </c>
      <c r="E129" s="31">
        <v>91</v>
      </c>
      <c r="F129" s="32">
        <v>2.2999999999999998</v>
      </c>
    </row>
    <row r="130" spans="1:6" ht="15" customHeight="1" x14ac:dyDescent="0.25">
      <c r="A130" s="31" t="s">
        <v>192</v>
      </c>
      <c r="B130" s="31" t="s">
        <v>193</v>
      </c>
      <c r="C130" s="31" t="s">
        <v>969</v>
      </c>
      <c r="D130" s="31" t="s">
        <v>973</v>
      </c>
      <c r="E130" s="31">
        <v>124</v>
      </c>
      <c r="F130" s="32">
        <v>3.1</v>
      </c>
    </row>
    <row r="131" spans="1:6" ht="36" customHeight="1" x14ac:dyDescent="0.25">
      <c r="A131" s="31" t="s">
        <v>192</v>
      </c>
      <c r="B131" s="31" t="s">
        <v>193</v>
      </c>
      <c r="C131" s="31" t="s">
        <v>970</v>
      </c>
      <c r="D131" s="31" t="s">
        <v>973</v>
      </c>
      <c r="E131" s="31">
        <v>80</v>
      </c>
      <c r="F131" s="32">
        <v>2</v>
      </c>
    </row>
    <row r="132" spans="1:6" ht="15" customHeight="1" x14ac:dyDescent="0.25">
      <c r="A132" s="31" t="s">
        <v>192</v>
      </c>
      <c r="B132" s="31" t="s">
        <v>193</v>
      </c>
      <c r="C132" s="31" t="s">
        <v>971</v>
      </c>
      <c r="D132" s="31" t="s">
        <v>973</v>
      </c>
      <c r="E132" s="31">
        <v>58</v>
      </c>
      <c r="F132" s="32">
        <v>1.4</v>
      </c>
    </row>
    <row r="133" spans="1:6" ht="24" customHeight="1" x14ac:dyDescent="0.25">
      <c r="A133" s="31" t="s">
        <v>192</v>
      </c>
      <c r="B133" s="31" t="s">
        <v>193</v>
      </c>
      <c r="C133" s="31" t="s">
        <v>981</v>
      </c>
      <c r="D133" s="31" t="s">
        <v>973</v>
      </c>
      <c r="E133" s="31">
        <v>42</v>
      </c>
      <c r="F133" s="32">
        <v>1.1000000000000001</v>
      </c>
    </row>
    <row r="134" spans="1:6" ht="15" customHeight="1" x14ac:dyDescent="0.25">
      <c r="A134" s="31" t="s">
        <v>192</v>
      </c>
      <c r="B134" s="31" t="s">
        <v>193</v>
      </c>
      <c r="C134" s="31" t="s">
        <v>982</v>
      </c>
      <c r="D134" s="31" t="s">
        <v>973</v>
      </c>
      <c r="E134" s="31">
        <v>90</v>
      </c>
      <c r="F134" s="32">
        <v>2.2000000000000002</v>
      </c>
    </row>
    <row r="135" spans="1:6" ht="15" customHeight="1" x14ac:dyDescent="0.25">
      <c r="A135" s="31" t="s">
        <v>195</v>
      </c>
      <c r="B135" s="31" t="s">
        <v>196</v>
      </c>
      <c r="C135" s="31" t="s">
        <v>968</v>
      </c>
      <c r="D135" s="31" t="s">
        <v>973</v>
      </c>
      <c r="E135" s="31">
        <v>68</v>
      </c>
      <c r="F135" s="32">
        <v>1.7</v>
      </c>
    </row>
    <row r="136" spans="1:6" ht="15" customHeight="1" x14ac:dyDescent="0.25">
      <c r="A136" s="31" t="s">
        <v>195</v>
      </c>
      <c r="B136" s="31" t="s">
        <v>196</v>
      </c>
      <c r="C136" s="31" t="s">
        <v>969</v>
      </c>
      <c r="D136" s="31" t="s">
        <v>973</v>
      </c>
      <c r="E136" s="31">
        <v>18</v>
      </c>
      <c r="F136" s="32">
        <v>0.5</v>
      </c>
    </row>
    <row r="137" spans="1:6" ht="36" customHeight="1" x14ac:dyDescent="0.25">
      <c r="A137" s="31" t="s">
        <v>195</v>
      </c>
      <c r="B137" s="31" t="s">
        <v>196</v>
      </c>
      <c r="C137" s="31" t="s">
        <v>970</v>
      </c>
      <c r="D137" s="31" t="s">
        <v>974</v>
      </c>
      <c r="E137" s="31">
        <v>0</v>
      </c>
      <c r="F137" s="32">
        <v>0</v>
      </c>
    </row>
    <row r="138" spans="1:6" ht="15" customHeight="1" x14ac:dyDescent="0.25">
      <c r="A138" s="31" t="s">
        <v>195</v>
      </c>
      <c r="B138" s="31" t="s">
        <v>196</v>
      </c>
      <c r="C138" s="31" t="s">
        <v>971</v>
      </c>
      <c r="D138" s="31" t="s">
        <v>973</v>
      </c>
      <c r="E138" s="31">
        <v>30</v>
      </c>
      <c r="F138" s="32">
        <v>0.8</v>
      </c>
    </row>
    <row r="139" spans="1:6" ht="24" customHeight="1" x14ac:dyDescent="0.25">
      <c r="A139" s="31" t="s">
        <v>195</v>
      </c>
      <c r="B139" s="31" t="s">
        <v>196</v>
      </c>
      <c r="C139" s="31" t="s">
        <v>981</v>
      </c>
      <c r="D139" s="31" t="s">
        <v>973</v>
      </c>
      <c r="E139" s="31">
        <v>65</v>
      </c>
      <c r="F139" s="32">
        <v>1.6</v>
      </c>
    </row>
    <row r="140" spans="1:6" ht="15" customHeight="1" x14ac:dyDescent="0.25">
      <c r="A140" s="31" t="s">
        <v>195</v>
      </c>
      <c r="B140" s="31" t="s">
        <v>196</v>
      </c>
      <c r="C140" s="31" t="s">
        <v>982</v>
      </c>
      <c r="D140" s="31" t="s">
        <v>973</v>
      </c>
      <c r="E140" s="31">
        <v>136</v>
      </c>
      <c r="F140" s="32">
        <v>3.4</v>
      </c>
    </row>
    <row r="141" spans="1:6" ht="24" customHeight="1" x14ac:dyDescent="0.25">
      <c r="A141" s="31" t="s">
        <v>198</v>
      </c>
      <c r="B141" s="31" t="s">
        <v>199</v>
      </c>
      <c r="C141" s="31" t="s">
        <v>968</v>
      </c>
      <c r="D141" s="31" t="s">
        <v>973</v>
      </c>
      <c r="E141" s="31">
        <v>42</v>
      </c>
      <c r="F141" s="32">
        <v>1.1000000000000001</v>
      </c>
    </row>
    <row r="142" spans="1:6" ht="24" customHeight="1" x14ac:dyDescent="0.25">
      <c r="A142" s="31" t="s">
        <v>198</v>
      </c>
      <c r="B142" s="31" t="s">
        <v>199</v>
      </c>
      <c r="C142" s="31" t="s">
        <v>969</v>
      </c>
      <c r="D142" s="31" t="s">
        <v>973</v>
      </c>
      <c r="E142" s="31">
        <v>94</v>
      </c>
      <c r="F142" s="32">
        <v>2.4</v>
      </c>
    </row>
    <row r="143" spans="1:6" ht="36" customHeight="1" x14ac:dyDescent="0.25">
      <c r="A143" s="31" t="s">
        <v>198</v>
      </c>
      <c r="B143" s="31" t="s">
        <v>199</v>
      </c>
      <c r="C143" s="31" t="s">
        <v>970</v>
      </c>
      <c r="D143" s="31" t="s">
        <v>974</v>
      </c>
      <c r="E143" s="31">
        <v>0</v>
      </c>
      <c r="F143" s="32">
        <v>0</v>
      </c>
    </row>
    <row r="144" spans="1:6" ht="24" customHeight="1" x14ac:dyDescent="0.25">
      <c r="A144" s="31" t="s">
        <v>198</v>
      </c>
      <c r="B144" s="31" t="s">
        <v>199</v>
      </c>
      <c r="C144" s="31" t="s">
        <v>971</v>
      </c>
      <c r="D144" s="31" t="s">
        <v>973</v>
      </c>
      <c r="E144" s="31">
        <v>110</v>
      </c>
      <c r="F144" s="32">
        <v>2.8</v>
      </c>
    </row>
    <row r="145" spans="1:6" ht="24" customHeight="1" x14ac:dyDescent="0.25">
      <c r="A145" s="31" t="s">
        <v>198</v>
      </c>
      <c r="B145" s="31" t="s">
        <v>199</v>
      </c>
      <c r="C145" s="31" t="s">
        <v>981</v>
      </c>
      <c r="D145" s="31" t="s">
        <v>973</v>
      </c>
      <c r="E145" s="31">
        <v>34</v>
      </c>
      <c r="F145" s="32">
        <v>0.8</v>
      </c>
    </row>
    <row r="146" spans="1:6" ht="24" customHeight="1" x14ac:dyDescent="0.25">
      <c r="A146" s="31" t="s">
        <v>198</v>
      </c>
      <c r="B146" s="31" t="s">
        <v>199</v>
      </c>
      <c r="C146" s="31" t="s">
        <v>982</v>
      </c>
      <c r="D146" s="31" t="s">
        <v>973</v>
      </c>
      <c r="E146" s="31">
        <v>111</v>
      </c>
      <c r="F146" s="32">
        <v>2.8</v>
      </c>
    </row>
    <row r="147" spans="1:6" ht="24" customHeight="1" x14ac:dyDescent="0.25">
      <c r="A147" s="31" t="s">
        <v>201</v>
      </c>
      <c r="B147" s="31" t="s">
        <v>202</v>
      </c>
      <c r="C147" s="31" t="s">
        <v>968</v>
      </c>
      <c r="D147" s="31" t="s">
        <v>974</v>
      </c>
      <c r="E147" s="31">
        <v>0</v>
      </c>
      <c r="F147" s="32">
        <v>0</v>
      </c>
    </row>
    <row r="148" spans="1:6" ht="24" customHeight="1" x14ac:dyDescent="0.25">
      <c r="A148" s="31" t="s">
        <v>201</v>
      </c>
      <c r="B148" s="31" t="s">
        <v>202</v>
      </c>
      <c r="C148" s="31" t="s">
        <v>969</v>
      </c>
      <c r="D148" s="31" t="s">
        <v>974</v>
      </c>
      <c r="E148" s="31">
        <v>0</v>
      </c>
      <c r="F148" s="32">
        <v>0</v>
      </c>
    </row>
    <row r="149" spans="1:6" ht="36" customHeight="1" x14ac:dyDescent="0.25">
      <c r="A149" s="31" t="s">
        <v>201</v>
      </c>
      <c r="B149" s="31" t="s">
        <v>202</v>
      </c>
      <c r="C149" s="31" t="s">
        <v>970</v>
      </c>
      <c r="D149" s="31" t="s">
        <v>974</v>
      </c>
      <c r="E149" s="31">
        <v>0</v>
      </c>
      <c r="F149" s="32">
        <v>0</v>
      </c>
    </row>
    <row r="150" spans="1:6" ht="24" customHeight="1" x14ac:dyDescent="0.25">
      <c r="A150" s="31" t="s">
        <v>201</v>
      </c>
      <c r="B150" s="31" t="s">
        <v>202</v>
      </c>
      <c r="C150" s="31" t="s">
        <v>971</v>
      </c>
      <c r="D150" s="31" t="s">
        <v>974</v>
      </c>
      <c r="E150" s="31">
        <v>0</v>
      </c>
      <c r="F150" s="32">
        <v>0</v>
      </c>
    </row>
    <row r="151" spans="1:6" ht="24" customHeight="1" x14ac:dyDescent="0.25">
      <c r="A151" s="31" t="s">
        <v>201</v>
      </c>
      <c r="B151" s="31" t="s">
        <v>202</v>
      </c>
      <c r="C151" s="31" t="s">
        <v>981</v>
      </c>
      <c r="D151" s="31" t="s">
        <v>973</v>
      </c>
      <c r="E151" s="31">
        <v>98</v>
      </c>
      <c r="F151" s="32">
        <v>2.5</v>
      </c>
    </row>
    <row r="152" spans="1:6" ht="24" customHeight="1" x14ac:dyDescent="0.25">
      <c r="A152" s="31" t="s">
        <v>201</v>
      </c>
      <c r="B152" s="31" t="s">
        <v>202</v>
      </c>
      <c r="C152" s="31" t="s">
        <v>982</v>
      </c>
      <c r="D152" s="31" t="s">
        <v>974</v>
      </c>
      <c r="E152" s="31">
        <v>0</v>
      </c>
      <c r="F152" s="32">
        <v>0</v>
      </c>
    </row>
    <row r="153" spans="1:6" ht="24" customHeight="1" x14ac:dyDescent="0.25">
      <c r="A153" s="31" t="s">
        <v>204</v>
      </c>
      <c r="B153" s="31" t="s">
        <v>205</v>
      </c>
      <c r="C153" s="31" t="s">
        <v>968</v>
      </c>
      <c r="D153" s="31" t="s">
        <v>973</v>
      </c>
      <c r="E153" s="31">
        <v>110</v>
      </c>
      <c r="F153" s="32">
        <v>2.8</v>
      </c>
    </row>
    <row r="154" spans="1:6" ht="24" customHeight="1" x14ac:dyDescent="0.25">
      <c r="A154" s="31" t="s">
        <v>204</v>
      </c>
      <c r="B154" s="31" t="s">
        <v>205</v>
      </c>
      <c r="C154" s="31" t="s">
        <v>969</v>
      </c>
      <c r="D154" s="31" t="s">
        <v>973</v>
      </c>
      <c r="E154" s="31">
        <v>105</v>
      </c>
      <c r="F154" s="32">
        <v>2.6</v>
      </c>
    </row>
    <row r="155" spans="1:6" ht="36" customHeight="1" x14ac:dyDescent="0.25">
      <c r="A155" s="31" t="s">
        <v>204</v>
      </c>
      <c r="B155" s="31" t="s">
        <v>205</v>
      </c>
      <c r="C155" s="31" t="s">
        <v>970</v>
      </c>
      <c r="D155" s="31" t="s">
        <v>973</v>
      </c>
      <c r="E155" s="31">
        <v>60</v>
      </c>
      <c r="F155" s="32">
        <v>1.5</v>
      </c>
    </row>
    <row r="156" spans="1:6" ht="24" customHeight="1" x14ac:dyDescent="0.25">
      <c r="A156" s="31" t="s">
        <v>204</v>
      </c>
      <c r="B156" s="31" t="s">
        <v>205</v>
      </c>
      <c r="C156" s="31" t="s">
        <v>971</v>
      </c>
      <c r="D156" s="31" t="s">
        <v>973</v>
      </c>
      <c r="E156" s="31">
        <v>117</v>
      </c>
      <c r="F156" s="32">
        <v>2.9</v>
      </c>
    </row>
    <row r="157" spans="1:6" ht="24" customHeight="1" x14ac:dyDescent="0.25">
      <c r="A157" s="31" t="s">
        <v>204</v>
      </c>
      <c r="B157" s="31" t="s">
        <v>205</v>
      </c>
      <c r="C157" s="31" t="s">
        <v>981</v>
      </c>
      <c r="D157" s="31" t="s">
        <v>973</v>
      </c>
      <c r="E157" s="31">
        <v>131</v>
      </c>
      <c r="F157" s="32">
        <v>3.3</v>
      </c>
    </row>
    <row r="158" spans="1:6" ht="24" customHeight="1" x14ac:dyDescent="0.25">
      <c r="A158" s="31" t="s">
        <v>204</v>
      </c>
      <c r="B158" s="31" t="s">
        <v>205</v>
      </c>
      <c r="C158" s="31" t="s">
        <v>982</v>
      </c>
      <c r="D158" s="31" t="s">
        <v>973</v>
      </c>
      <c r="E158" s="31">
        <v>44</v>
      </c>
      <c r="F158" s="32">
        <v>1.1000000000000001</v>
      </c>
    </row>
    <row r="159" spans="1:6" ht="15" customHeight="1" x14ac:dyDescent="0.25">
      <c r="A159" s="31" t="s">
        <v>207</v>
      </c>
      <c r="B159" s="31" t="s">
        <v>208</v>
      </c>
      <c r="C159" s="31" t="s">
        <v>968</v>
      </c>
      <c r="D159" s="31" t="s">
        <v>973</v>
      </c>
      <c r="E159" s="31">
        <v>52</v>
      </c>
      <c r="F159" s="32">
        <v>1.3</v>
      </c>
    </row>
    <row r="160" spans="1:6" ht="15" customHeight="1" x14ac:dyDescent="0.25">
      <c r="A160" s="31" t="s">
        <v>207</v>
      </c>
      <c r="B160" s="31" t="s">
        <v>208</v>
      </c>
      <c r="C160" s="31" t="s">
        <v>969</v>
      </c>
      <c r="D160" s="31" t="s">
        <v>973</v>
      </c>
      <c r="E160" s="31">
        <v>86</v>
      </c>
      <c r="F160" s="32">
        <v>2.1</v>
      </c>
    </row>
    <row r="161" spans="1:6" ht="36" customHeight="1" x14ac:dyDescent="0.25">
      <c r="A161" s="31" t="s">
        <v>207</v>
      </c>
      <c r="B161" s="31" t="s">
        <v>208</v>
      </c>
      <c r="C161" s="31" t="s">
        <v>970</v>
      </c>
      <c r="D161" s="31" t="s">
        <v>973</v>
      </c>
      <c r="E161" s="31">
        <v>96</v>
      </c>
      <c r="F161" s="32">
        <v>2.4</v>
      </c>
    </row>
    <row r="162" spans="1:6" ht="15" customHeight="1" x14ac:dyDescent="0.25">
      <c r="A162" s="31" t="s">
        <v>207</v>
      </c>
      <c r="B162" s="31" t="s">
        <v>208</v>
      </c>
      <c r="C162" s="31" t="s">
        <v>971</v>
      </c>
      <c r="D162" s="31" t="s">
        <v>973</v>
      </c>
      <c r="E162" s="31">
        <v>28</v>
      </c>
      <c r="F162" s="32">
        <v>0.7</v>
      </c>
    </row>
    <row r="163" spans="1:6" ht="24" customHeight="1" x14ac:dyDescent="0.25">
      <c r="A163" s="31" t="s">
        <v>207</v>
      </c>
      <c r="B163" s="31" t="s">
        <v>208</v>
      </c>
      <c r="C163" s="31" t="s">
        <v>981</v>
      </c>
      <c r="D163" s="31" t="s">
        <v>973</v>
      </c>
      <c r="E163" s="31">
        <v>129</v>
      </c>
      <c r="F163" s="32">
        <v>3.2</v>
      </c>
    </row>
    <row r="164" spans="1:6" ht="15" customHeight="1" x14ac:dyDescent="0.25">
      <c r="A164" s="31" t="s">
        <v>207</v>
      </c>
      <c r="B164" s="31" t="s">
        <v>208</v>
      </c>
      <c r="C164" s="31" t="s">
        <v>982</v>
      </c>
      <c r="D164" s="31" t="s">
        <v>973</v>
      </c>
      <c r="E164" s="31">
        <v>12</v>
      </c>
      <c r="F164" s="32">
        <v>0.3</v>
      </c>
    </row>
    <row r="165" spans="1:6" ht="24" customHeight="1" x14ac:dyDescent="0.25">
      <c r="A165" s="31" t="s">
        <v>210</v>
      </c>
      <c r="B165" s="31" t="s">
        <v>211</v>
      </c>
      <c r="C165" s="31" t="s">
        <v>968</v>
      </c>
      <c r="D165" s="31" t="s">
        <v>973</v>
      </c>
      <c r="E165" s="31">
        <v>90</v>
      </c>
      <c r="F165" s="32">
        <v>2.2000000000000002</v>
      </c>
    </row>
    <row r="166" spans="1:6" ht="24" customHeight="1" x14ac:dyDescent="0.25">
      <c r="A166" s="31" t="s">
        <v>210</v>
      </c>
      <c r="B166" s="31" t="s">
        <v>211</v>
      </c>
      <c r="C166" s="31" t="s">
        <v>969</v>
      </c>
      <c r="D166" s="31" t="s">
        <v>973</v>
      </c>
      <c r="E166" s="31">
        <v>82</v>
      </c>
      <c r="F166" s="32">
        <v>2</v>
      </c>
    </row>
    <row r="167" spans="1:6" ht="36" customHeight="1" x14ac:dyDescent="0.25">
      <c r="A167" s="31" t="s">
        <v>210</v>
      </c>
      <c r="B167" s="31" t="s">
        <v>211</v>
      </c>
      <c r="C167" s="31" t="s">
        <v>970</v>
      </c>
      <c r="D167" s="31" t="s">
        <v>973</v>
      </c>
      <c r="E167" s="31">
        <v>43</v>
      </c>
      <c r="F167" s="32">
        <v>1.1000000000000001</v>
      </c>
    </row>
    <row r="168" spans="1:6" ht="24" customHeight="1" x14ac:dyDescent="0.25">
      <c r="A168" s="31" t="s">
        <v>210</v>
      </c>
      <c r="B168" s="31" t="s">
        <v>211</v>
      </c>
      <c r="C168" s="31" t="s">
        <v>971</v>
      </c>
      <c r="D168" s="31" t="s">
        <v>973</v>
      </c>
      <c r="E168" s="31">
        <v>87</v>
      </c>
      <c r="F168" s="32">
        <v>2.2000000000000002</v>
      </c>
    </row>
    <row r="169" spans="1:6" ht="24" customHeight="1" x14ac:dyDescent="0.25">
      <c r="A169" s="31" t="s">
        <v>210</v>
      </c>
      <c r="B169" s="31" t="s">
        <v>211</v>
      </c>
      <c r="C169" s="31" t="s">
        <v>981</v>
      </c>
      <c r="D169" s="31" t="s">
        <v>973</v>
      </c>
      <c r="E169" s="31">
        <v>100</v>
      </c>
      <c r="F169" s="32">
        <v>2.5</v>
      </c>
    </row>
    <row r="170" spans="1:6" ht="24" customHeight="1" x14ac:dyDescent="0.25">
      <c r="A170" s="31" t="s">
        <v>210</v>
      </c>
      <c r="B170" s="31" t="s">
        <v>211</v>
      </c>
      <c r="C170" s="31" t="s">
        <v>982</v>
      </c>
      <c r="D170" s="31" t="s">
        <v>973</v>
      </c>
      <c r="E170" s="31">
        <v>95</v>
      </c>
      <c r="F170" s="32">
        <v>2.4</v>
      </c>
    </row>
    <row r="171" spans="1:6" ht="24" customHeight="1" x14ac:dyDescent="0.25">
      <c r="A171" s="31" t="s">
        <v>213</v>
      </c>
      <c r="B171" s="31" t="s">
        <v>214</v>
      </c>
      <c r="C171" s="31" t="s">
        <v>968</v>
      </c>
      <c r="D171" s="31" t="s">
        <v>973</v>
      </c>
      <c r="E171" s="31">
        <v>75</v>
      </c>
      <c r="F171" s="32">
        <v>1.9</v>
      </c>
    </row>
    <row r="172" spans="1:6" ht="24" customHeight="1" x14ac:dyDescent="0.25">
      <c r="A172" s="31" t="s">
        <v>213</v>
      </c>
      <c r="B172" s="31" t="s">
        <v>214</v>
      </c>
      <c r="C172" s="31" t="s">
        <v>969</v>
      </c>
      <c r="D172" s="31" t="s">
        <v>973</v>
      </c>
      <c r="E172" s="31">
        <v>14</v>
      </c>
      <c r="F172" s="32">
        <v>0.3</v>
      </c>
    </row>
    <row r="173" spans="1:6" ht="36" customHeight="1" x14ac:dyDescent="0.25">
      <c r="A173" s="31" t="s">
        <v>213</v>
      </c>
      <c r="B173" s="31" t="s">
        <v>214</v>
      </c>
      <c r="C173" s="31" t="s">
        <v>970</v>
      </c>
      <c r="D173" s="31" t="s">
        <v>974</v>
      </c>
      <c r="E173" s="31">
        <v>0</v>
      </c>
      <c r="F173" s="32">
        <v>0</v>
      </c>
    </row>
    <row r="174" spans="1:6" ht="24" customHeight="1" x14ac:dyDescent="0.25">
      <c r="A174" s="31" t="s">
        <v>213</v>
      </c>
      <c r="B174" s="31" t="s">
        <v>214</v>
      </c>
      <c r="C174" s="31" t="s">
        <v>971</v>
      </c>
      <c r="D174" s="31" t="s">
        <v>973</v>
      </c>
      <c r="E174" s="31">
        <v>43</v>
      </c>
      <c r="F174" s="32">
        <v>1.1000000000000001</v>
      </c>
    </row>
    <row r="175" spans="1:6" ht="24" customHeight="1" x14ac:dyDescent="0.25">
      <c r="A175" s="31" t="s">
        <v>213</v>
      </c>
      <c r="B175" s="31" t="s">
        <v>214</v>
      </c>
      <c r="C175" s="31" t="s">
        <v>981</v>
      </c>
      <c r="D175" s="31" t="s">
        <v>973</v>
      </c>
      <c r="E175" s="31">
        <v>94</v>
      </c>
      <c r="F175" s="32">
        <v>2.4</v>
      </c>
    </row>
    <row r="176" spans="1:6" ht="24" customHeight="1" x14ac:dyDescent="0.25">
      <c r="A176" s="31" t="s">
        <v>213</v>
      </c>
      <c r="B176" s="31" t="s">
        <v>214</v>
      </c>
      <c r="C176" s="31" t="s">
        <v>982</v>
      </c>
      <c r="D176" s="31" t="s">
        <v>973</v>
      </c>
      <c r="E176" s="31">
        <v>88</v>
      </c>
      <c r="F176" s="32">
        <v>2.2000000000000002</v>
      </c>
    </row>
    <row r="177" spans="1:6" ht="24" customHeight="1" x14ac:dyDescent="0.25">
      <c r="A177" s="31" t="s">
        <v>216</v>
      </c>
      <c r="B177" s="31" t="s">
        <v>217</v>
      </c>
      <c r="C177" s="31" t="s">
        <v>968</v>
      </c>
      <c r="D177" s="31" t="s">
        <v>973</v>
      </c>
      <c r="E177" s="31">
        <v>64</v>
      </c>
      <c r="F177" s="32">
        <v>1.6</v>
      </c>
    </row>
    <row r="178" spans="1:6" ht="24" customHeight="1" x14ac:dyDescent="0.25">
      <c r="A178" s="31" t="s">
        <v>216</v>
      </c>
      <c r="B178" s="31" t="s">
        <v>217</v>
      </c>
      <c r="C178" s="31" t="s">
        <v>969</v>
      </c>
      <c r="D178" s="31" t="s">
        <v>973</v>
      </c>
      <c r="E178" s="31">
        <v>109</v>
      </c>
      <c r="F178" s="32">
        <v>2.7</v>
      </c>
    </row>
    <row r="179" spans="1:6" ht="36" customHeight="1" x14ac:dyDescent="0.25">
      <c r="A179" s="31" t="s">
        <v>216</v>
      </c>
      <c r="B179" s="31" t="s">
        <v>217</v>
      </c>
      <c r="C179" s="31" t="s">
        <v>970</v>
      </c>
      <c r="D179" s="31" t="s">
        <v>973</v>
      </c>
      <c r="E179" s="31">
        <v>40</v>
      </c>
      <c r="F179" s="32">
        <v>1</v>
      </c>
    </row>
    <row r="180" spans="1:6" ht="24" customHeight="1" x14ac:dyDescent="0.25">
      <c r="A180" s="31" t="s">
        <v>216</v>
      </c>
      <c r="B180" s="31" t="s">
        <v>217</v>
      </c>
      <c r="C180" s="31" t="s">
        <v>971</v>
      </c>
      <c r="D180" s="31" t="s">
        <v>973</v>
      </c>
      <c r="E180" s="31">
        <v>119</v>
      </c>
      <c r="F180" s="32">
        <v>3</v>
      </c>
    </row>
    <row r="181" spans="1:6" ht="24" customHeight="1" x14ac:dyDescent="0.25">
      <c r="A181" s="31" t="s">
        <v>216</v>
      </c>
      <c r="B181" s="31" t="s">
        <v>217</v>
      </c>
      <c r="C181" s="31" t="s">
        <v>981</v>
      </c>
      <c r="D181" s="31" t="s">
        <v>973</v>
      </c>
      <c r="E181" s="31">
        <v>115</v>
      </c>
      <c r="F181" s="32">
        <v>2.9</v>
      </c>
    </row>
    <row r="182" spans="1:6" ht="24" customHeight="1" x14ac:dyDescent="0.25">
      <c r="A182" s="31" t="s">
        <v>216</v>
      </c>
      <c r="B182" s="31" t="s">
        <v>217</v>
      </c>
      <c r="C182" s="31" t="s">
        <v>982</v>
      </c>
      <c r="D182" s="31" t="s">
        <v>973</v>
      </c>
      <c r="E182" s="31">
        <v>60</v>
      </c>
      <c r="F182" s="32">
        <v>1.5</v>
      </c>
    </row>
    <row r="183" spans="1:6" ht="24" customHeight="1" x14ac:dyDescent="0.25">
      <c r="A183" s="31" t="s">
        <v>220</v>
      </c>
      <c r="B183" s="31" t="s">
        <v>221</v>
      </c>
      <c r="C183" s="31" t="s">
        <v>968</v>
      </c>
      <c r="D183" s="31" t="s">
        <v>974</v>
      </c>
      <c r="E183" s="31">
        <v>0</v>
      </c>
      <c r="F183" s="32">
        <v>0</v>
      </c>
    </row>
    <row r="184" spans="1:6" ht="24" customHeight="1" x14ac:dyDescent="0.25">
      <c r="A184" s="31" t="s">
        <v>220</v>
      </c>
      <c r="B184" s="31" t="s">
        <v>221</v>
      </c>
      <c r="C184" s="31" t="s">
        <v>969</v>
      </c>
      <c r="D184" s="31" t="s">
        <v>973</v>
      </c>
      <c r="E184" s="31">
        <v>72</v>
      </c>
      <c r="F184" s="32">
        <v>1.8</v>
      </c>
    </row>
    <row r="185" spans="1:6" ht="36" customHeight="1" x14ac:dyDescent="0.25">
      <c r="A185" s="31" t="s">
        <v>220</v>
      </c>
      <c r="B185" s="31" t="s">
        <v>221</v>
      </c>
      <c r="C185" s="31" t="s">
        <v>970</v>
      </c>
      <c r="D185" s="31" t="s">
        <v>974</v>
      </c>
      <c r="E185" s="31">
        <v>0</v>
      </c>
      <c r="F185" s="32">
        <v>0</v>
      </c>
    </row>
    <row r="186" spans="1:6" ht="24" customHeight="1" x14ac:dyDescent="0.25">
      <c r="A186" s="31" t="s">
        <v>220</v>
      </c>
      <c r="B186" s="31" t="s">
        <v>221</v>
      </c>
      <c r="C186" s="31" t="s">
        <v>971</v>
      </c>
      <c r="D186" s="31" t="s">
        <v>973</v>
      </c>
      <c r="E186" s="31">
        <v>58</v>
      </c>
      <c r="F186" s="32">
        <v>1.4</v>
      </c>
    </row>
    <row r="187" spans="1:6" ht="24" customHeight="1" x14ac:dyDescent="0.25">
      <c r="A187" s="31" t="s">
        <v>220</v>
      </c>
      <c r="B187" s="31" t="s">
        <v>221</v>
      </c>
      <c r="C187" s="31" t="s">
        <v>981</v>
      </c>
      <c r="D187" s="31" t="s">
        <v>973</v>
      </c>
      <c r="E187" s="31">
        <v>53</v>
      </c>
      <c r="F187" s="32">
        <v>1.3</v>
      </c>
    </row>
    <row r="188" spans="1:6" ht="24" customHeight="1" x14ac:dyDescent="0.25">
      <c r="A188" s="31" t="s">
        <v>220</v>
      </c>
      <c r="B188" s="31" t="s">
        <v>221</v>
      </c>
      <c r="C188" s="31" t="s">
        <v>982</v>
      </c>
      <c r="D188" s="31" t="s">
        <v>973</v>
      </c>
      <c r="E188" s="31">
        <v>18</v>
      </c>
      <c r="F188" s="32">
        <v>0.5</v>
      </c>
    </row>
    <row r="189" spans="1:6" ht="24" customHeight="1" x14ac:dyDescent="0.25">
      <c r="A189" s="31" t="s">
        <v>223</v>
      </c>
      <c r="B189" s="31" t="s">
        <v>224</v>
      </c>
      <c r="C189" s="31" t="s">
        <v>968</v>
      </c>
      <c r="D189" s="31" t="s">
        <v>974</v>
      </c>
      <c r="E189" s="31">
        <v>0</v>
      </c>
      <c r="F189" s="32">
        <v>0</v>
      </c>
    </row>
    <row r="190" spans="1:6" ht="24" customHeight="1" x14ac:dyDescent="0.25">
      <c r="A190" s="31" t="s">
        <v>223</v>
      </c>
      <c r="B190" s="31" t="s">
        <v>224</v>
      </c>
      <c r="C190" s="31" t="s">
        <v>969</v>
      </c>
      <c r="D190" s="31" t="s">
        <v>974</v>
      </c>
      <c r="E190" s="31">
        <v>0</v>
      </c>
      <c r="F190" s="32">
        <v>0</v>
      </c>
    </row>
    <row r="191" spans="1:6" ht="36" customHeight="1" x14ac:dyDescent="0.25">
      <c r="A191" s="31" t="s">
        <v>223</v>
      </c>
      <c r="B191" s="31" t="s">
        <v>224</v>
      </c>
      <c r="C191" s="31" t="s">
        <v>970</v>
      </c>
      <c r="D191" s="31" t="s">
        <v>974</v>
      </c>
      <c r="E191" s="31">
        <v>0</v>
      </c>
      <c r="F191" s="32">
        <v>0</v>
      </c>
    </row>
    <row r="192" spans="1:6" ht="24" customHeight="1" x14ac:dyDescent="0.25">
      <c r="A192" s="31" t="s">
        <v>223</v>
      </c>
      <c r="B192" s="31" t="s">
        <v>224</v>
      </c>
      <c r="C192" s="31" t="s">
        <v>971</v>
      </c>
      <c r="D192" s="31" t="s">
        <v>974</v>
      </c>
      <c r="E192" s="31">
        <v>0</v>
      </c>
      <c r="F192" s="32">
        <v>0</v>
      </c>
    </row>
    <row r="193" spans="1:6" ht="24" customHeight="1" x14ac:dyDescent="0.25">
      <c r="A193" s="31" t="s">
        <v>223</v>
      </c>
      <c r="B193" s="31" t="s">
        <v>224</v>
      </c>
      <c r="C193" s="31" t="s">
        <v>981</v>
      </c>
      <c r="D193" s="31" t="s">
        <v>973</v>
      </c>
      <c r="E193" s="31">
        <v>81</v>
      </c>
      <c r="F193" s="32">
        <v>2</v>
      </c>
    </row>
    <row r="194" spans="1:6" ht="24" customHeight="1" x14ac:dyDescent="0.25">
      <c r="A194" s="31" t="s">
        <v>223</v>
      </c>
      <c r="B194" s="31" t="s">
        <v>224</v>
      </c>
      <c r="C194" s="31" t="s">
        <v>982</v>
      </c>
      <c r="D194" s="31" t="s">
        <v>974</v>
      </c>
      <c r="E194" s="31">
        <v>0</v>
      </c>
      <c r="F194" s="32">
        <v>0</v>
      </c>
    </row>
    <row r="195" spans="1:6" ht="15" customHeight="1" x14ac:dyDescent="0.25">
      <c r="A195" s="31" t="s">
        <v>225</v>
      </c>
      <c r="B195" s="31" t="s">
        <v>226</v>
      </c>
      <c r="C195" s="31" t="s">
        <v>968</v>
      </c>
      <c r="D195" s="31" t="s">
        <v>974</v>
      </c>
      <c r="E195" s="31">
        <v>0</v>
      </c>
      <c r="F195" s="32">
        <v>0</v>
      </c>
    </row>
    <row r="196" spans="1:6" ht="15" customHeight="1" x14ac:dyDescent="0.25">
      <c r="A196" s="31" t="s">
        <v>225</v>
      </c>
      <c r="B196" s="31" t="s">
        <v>226</v>
      </c>
      <c r="C196" s="31" t="s">
        <v>969</v>
      </c>
      <c r="D196" s="31" t="s">
        <v>974</v>
      </c>
      <c r="E196" s="31">
        <v>0</v>
      </c>
      <c r="F196" s="32">
        <v>0</v>
      </c>
    </row>
    <row r="197" spans="1:6" ht="36" customHeight="1" x14ac:dyDescent="0.25">
      <c r="A197" s="31" t="s">
        <v>225</v>
      </c>
      <c r="B197" s="31" t="s">
        <v>226</v>
      </c>
      <c r="C197" s="31" t="s">
        <v>970</v>
      </c>
      <c r="D197" s="31" t="s">
        <v>974</v>
      </c>
      <c r="E197" s="31">
        <v>0</v>
      </c>
      <c r="F197" s="32">
        <v>0</v>
      </c>
    </row>
    <row r="198" spans="1:6" ht="15" customHeight="1" x14ac:dyDescent="0.25">
      <c r="A198" s="31" t="s">
        <v>225</v>
      </c>
      <c r="B198" s="31" t="s">
        <v>226</v>
      </c>
      <c r="C198" s="31" t="s">
        <v>971</v>
      </c>
      <c r="D198" s="31" t="s">
        <v>974</v>
      </c>
      <c r="E198" s="31">
        <v>0</v>
      </c>
      <c r="F198" s="32">
        <v>0</v>
      </c>
    </row>
    <row r="199" spans="1:6" ht="24" customHeight="1" x14ac:dyDescent="0.25">
      <c r="A199" s="31" t="s">
        <v>225</v>
      </c>
      <c r="B199" s="31" t="s">
        <v>226</v>
      </c>
      <c r="C199" s="31" t="s">
        <v>981</v>
      </c>
      <c r="D199" s="31" t="s">
        <v>973</v>
      </c>
      <c r="E199" s="31">
        <v>43</v>
      </c>
      <c r="F199" s="32">
        <v>1.1000000000000001</v>
      </c>
    </row>
    <row r="200" spans="1:6" ht="15" customHeight="1" x14ac:dyDescent="0.25">
      <c r="A200" s="31" t="s">
        <v>225</v>
      </c>
      <c r="B200" s="31" t="s">
        <v>226</v>
      </c>
      <c r="C200" s="31" t="s">
        <v>982</v>
      </c>
      <c r="D200" s="31" t="s">
        <v>974</v>
      </c>
      <c r="E200" s="31">
        <v>0</v>
      </c>
      <c r="F200" s="32">
        <v>0</v>
      </c>
    </row>
    <row r="201" spans="1:6" ht="24" customHeight="1" x14ac:dyDescent="0.25">
      <c r="A201" s="31" t="s">
        <v>227</v>
      </c>
      <c r="B201" s="31" t="s">
        <v>228</v>
      </c>
      <c r="C201" s="31" t="s">
        <v>968</v>
      </c>
      <c r="D201" s="31" t="s">
        <v>973</v>
      </c>
      <c r="E201" s="31">
        <v>76</v>
      </c>
      <c r="F201" s="32">
        <v>1.9</v>
      </c>
    </row>
    <row r="202" spans="1:6" ht="24" customHeight="1" x14ac:dyDescent="0.25">
      <c r="A202" s="31" t="s">
        <v>227</v>
      </c>
      <c r="B202" s="31" t="s">
        <v>228</v>
      </c>
      <c r="C202" s="31" t="s">
        <v>969</v>
      </c>
      <c r="D202" s="31" t="s">
        <v>973</v>
      </c>
      <c r="E202" s="31">
        <v>97</v>
      </c>
      <c r="F202" s="32">
        <v>2.4</v>
      </c>
    </row>
    <row r="203" spans="1:6" ht="36" customHeight="1" x14ac:dyDescent="0.25">
      <c r="A203" s="31" t="s">
        <v>227</v>
      </c>
      <c r="B203" s="31" t="s">
        <v>228</v>
      </c>
      <c r="C203" s="31" t="s">
        <v>970</v>
      </c>
      <c r="D203" s="31" t="s">
        <v>973</v>
      </c>
      <c r="E203" s="31">
        <v>125</v>
      </c>
      <c r="F203" s="32">
        <v>3.1</v>
      </c>
    </row>
    <row r="204" spans="1:6" ht="24" customHeight="1" x14ac:dyDescent="0.25">
      <c r="A204" s="31" t="s">
        <v>227</v>
      </c>
      <c r="B204" s="31" t="s">
        <v>228</v>
      </c>
      <c r="C204" s="31" t="s">
        <v>971</v>
      </c>
      <c r="D204" s="31" t="s">
        <v>973</v>
      </c>
      <c r="E204" s="31">
        <v>31</v>
      </c>
      <c r="F204" s="32">
        <v>0.8</v>
      </c>
    </row>
    <row r="205" spans="1:6" ht="24" customHeight="1" x14ac:dyDescent="0.25">
      <c r="A205" s="31" t="s">
        <v>227</v>
      </c>
      <c r="B205" s="31" t="s">
        <v>228</v>
      </c>
      <c r="C205" s="31" t="s">
        <v>981</v>
      </c>
      <c r="D205" s="31" t="s">
        <v>973</v>
      </c>
      <c r="E205" s="31">
        <v>48</v>
      </c>
      <c r="F205" s="32">
        <v>1.2</v>
      </c>
    </row>
    <row r="206" spans="1:6" ht="24" customHeight="1" x14ac:dyDescent="0.25">
      <c r="A206" s="31" t="s">
        <v>227</v>
      </c>
      <c r="B206" s="31" t="s">
        <v>228</v>
      </c>
      <c r="C206" s="31" t="s">
        <v>982</v>
      </c>
      <c r="D206" s="31" t="s">
        <v>973</v>
      </c>
      <c r="E206" s="31">
        <v>13</v>
      </c>
      <c r="F206" s="32">
        <v>0.3</v>
      </c>
    </row>
    <row r="207" spans="1:6" ht="24" customHeight="1" x14ac:dyDescent="0.25">
      <c r="A207" s="31" t="s">
        <v>230</v>
      </c>
      <c r="B207" s="31" t="s">
        <v>231</v>
      </c>
      <c r="C207" s="31" t="s">
        <v>968</v>
      </c>
      <c r="D207" s="31" t="s">
        <v>973</v>
      </c>
      <c r="E207" s="31">
        <v>140</v>
      </c>
      <c r="F207" s="32">
        <v>3.5</v>
      </c>
    </row>
    <row r="208" spans="1:6" ht="24" customHeight="1" x14ac:dyDescent="0.25">
      <c r="A208" s="31" t="s">
        <v>230</v>
      </c>
      <c r="B208" s="31" t="s">
        <v>231</v>
      </c>
      <c r="C208" s="31" t="s">
        <v>969</v>
      </c>
      <c r="D208" s="31" t="s">
        <v>973</v>
      </c>
      <c r="E208" s="31">
        <v>28</v>
      </c>
      <c r="F208" s="32">
        <v>0.7</v>
      </c>
    </row>
    <row r="209" spans="1:6" ht="36" customHeight="1" x14ac:dyDescent="0.25">
      <c r="A209" s="31" t="s">
        <v>230</v>
      </c>
      <c r="B209" s="31" t="s">
        <v>231</v>
      </c>
      <c r="C209" s="31" t="s">
        <v>970</v>
      </c>
      <c r="D209" s="31" t="s">
        <v>974</v>
      </c>
      <c r="E209" s="31">
        <v>0</v>
      </c>
      <c r="F209" s="32">
        <v>0</v>
      </c>
    </row>
    <row r="210" spans="1:6" ht="24" customHeight="1" x14ac:dyDescent="0.25">
      <c r="A210" s="31" t="s">
        <v>230</v>
      </c>
      <c r="B210" s="31" t="s">
        <v>231</v>
      </c>
      <c r="C210" s="31" t="s">
        <v>971</v>
      </c>
      <c r="D210" s="31" t="s">
        <v>973</v>
      </c>
      <c r="E210" s="31">
        <v>29</v>
      </c>
      <c r="F210" s="32">
        <v>0.7</v>
      </c>
    </row>
    <row r="211" spans="1:6" ht="24" customHeight="1" x14ac:dyDescent="0.25">
      <c r="A211" s="31" t="s">
        <v>230</v>
      </c>
      <c r="B211" s="31" t="s">
        <v>231</v>
      </c>
      <c r="C211" s="31" t="s">
        <v>981</v>
      </c>
      <c r="D211" s="31" t="s">
        <v>973</v>
      </c>
      <c r="E211" s="31">
        <v>135</v>
      </c>
      <c r="F211" s="32">
        <v>3.4</v>
      </c>
    </row>
    <row r="212" spans="1:6" ht="24" customHeight="1" x14ac:dyDescent="0.25">
      <c r="A212" s="31" t="s">
        <v>230</v>
      </c>
      <c r="B212" s="31" t="s">
        <v>231</v>
      </c>
      <c r="C212" s="31" t="s">
        <v>982</v>
      </c>
      <c r="D212" s="31" t="s">
        <v>973</v>
      </c>
      <c r="E212" s="31">
        <v>42</v>
      </c>
      <c r="F212" s="32">
        <v>1.1000000000000001</v>
      </c>
    </row>
    <row r="213" spans="1:6" ht="15" customHeight="1" x14ac:dyDescent="0.25">
      <c r="A213" s="31" t="s">
        <v>233</v>
      </c>
      <c r="B213" s="31" t="s">
        <v>234</v>
      </c>
      <c r="C213" s="31" t="s">
        <v>968</v>
      </c>
      <c r="D213" s="31" t="s">
        <v>973</v>
      </c>
      <c r="E213" s="31">
        <v>138</v>
      </c>
      <c r="F213" s="32">
        <v>3.5</v>
      </c>
    </row>
    <row r="214" spans="1:6" ht="15" customHeight="1" x14ac:dyDescent="0.25">
      <c r="A214" s="31" t="s">
        <v>233</v>
      </c>
      <c r="B214" s="31" t="s">
        <v>234</v>
      </c>
      <c r="C214" s="31" t="s">
        <v>969</v>
      </c>
      <c r="D214" s="31" t="s">
        <v>973</v>
      </c>
      <c r="E214" s="31">
        <v>106</v>
      </c>
      <c r="F214" s="32">
        <v>2.6</v>
      </c>
    </row>
    <row r="215" spans="1:6" ht="36" customHeight="1" x14ac:dyDescent="0.25">
      <c r="A215" s="31" t="s">
        <v>233</v>
      </c>
      <c r="B215" s="31" t="s">
        <v>234</v>
      </c>
      <c r="C215" s="31" t="s">
        <v>970</v>
      </c>
      <c r="D215" s="31" t="s">
        <v>973</v>
      </c>
      <c r="E215" s="31">
        <v>139</v>
      </c>
      <c r="F215" s="32">
        <v>3.5</v>
      </c>
    </row>
    <row r="216" spans="1:6" ht="15" customHeight="1" x14ac:dyDescent="0.25">
      <c r="A216" s="31" t="s">
        <v>233</v>
      </c>
      <c r="B216" s="31" t="s">
        <v>234</v>
      </c>
      <c r="C216" s="31" t="s">
        <v>971</v>
      </c>
      <c r="D216" s="31" t="s">
        <v>973</v>
      </c>
      <c r="E216" s="31">
        <v>124</v>
      </c>
      <c r="F216" s="32">
        <v>3.1</v>
      </c>
    </row>
    <row r="217" spans="1:6" ht="24" customHeight="1" x14ac:dyDescent="0.25">
      <c r="A217" s="31" t="s">
        <v>233</v>
      </c>
      <c r="B217" s="31" t="s">
        <v>234</v>
      </c>
      <c r="C217" s="31" t="s">
        <v>981</v>
      </c>
      <c r="D217" s="31" t="s">
        <v>973</v>
      </c>
      <c r="E217" s="31">
        <v>52</v>
      </c>
      <c r="F217" s="32">
        <v>1.3</v>
      </c>
    </row>
    <row r="218" spans="1:6" ht="15" customHeight="1" x14ac:dyDescent="0.25">
      <c r="A218" s="31" t="s">
        <v>233</v>
      </c>
      <c r="B218" s="31" t="s">
        <v>234</v>
      </c>
      <c r="C218" s="31" t="s">
        <v>982</v>
      </c>
      <c r="D218" s="31" t="s">
        <v>973</v>
      </c>
      <c r="E218" s="31">
        <v>110</v>
      </c>
      <c r="F218" s="32">
        <v>2.8</v>
      </c>
    </row>
    <row r="219" spans="1:6" ht="24" customHeight="1" x14ac:dyDescent="0.25">
      <c r="A219" s="31" t="s">
        <v>236</v>
      </c>
      <c r="B219" s="31" t="s">
        <v>237</v>
      </c>
      <c r="C219" s="31" t="s">
        <v>968</v>
      </c>
      <c r="D219" s="31" t="s">
        <v>973</v>
      </c>
      <c r="E219" s="31">
        <v>21</v>
      </c>
      <c r="F219" s="32">
        <v>0.5</v>
      </c>
    </row>
    <row r="220" spans="1:6" ht="24" customHeight="1" x14ac:dyDescent="0.25">
      <c r="A220" s="31" t="s">
        <v>236</v>
      </c>
      <c r="B220" s="31" t="s">
        <v>237</v>
      </c>
      <c r="C220" s="31" t="s">
        <v>969</v>
      </c>
      <c r="D220" s="31" t="s">
        <v>973</v>
      </c>
      <c r="E220" s="31">
        <v>65</v>
      </c>
      <c r="F220" s="32">
        <v>1.6</v>
      </c>
    </row>
    <row r="221" spans="1:6" ht="36" customHeight="1" x14ac:dyDescent="0.25">
      <c r="A221" s="31" t="s">
        <v>236</v>
      </c>
      <c r="B221" s="31" t="s">
        <v>237</v>
      </c>
      <c r="C221" s="31" t="s">
        <v>970</v>
      </c>
      <c r="D221" s="31" t="s">
        <v>973</v>
      </c>
      <c r="E221" s="31">
        <v>110</v>
      </c>
      <c r="F221" s="32">
        <v>2.8</v>
      </c>
    </row>
    <row r="222" spans="1:6" ht="24" customHeight="1" x14ac:dyDescent="0.25">
      <c r="A222" s="31" t="s">
        <v>236</v>
      </c>
      <c r="B222" s="31" t="s">
        <v>237</v>
      </c>
      <c r="C222" s="31" t="s">
        <v>971</v>
      </c>
      <c r="D222" s="31" t="s">
        <v>973</v>
      </c>
      <c r="E222" s="31">
        <v>93</v>
      </c>
      <c r="F222" s="32">
        <v>2.2999999999999998</v>
      </c>
    </row>
    <row r="223" spans="1:6" ht="24" customHeight="1" x14ac:dyDescent="0.25">
      <c r="A223" s="31" t="s">
        <v>236</v>
      </c>
      <c r="B223" s="31" t="s">
        <v>237</v>
      </c>
      <c r="C223" s="31" t="s">
        <v>981</v>
      </c>
      <c r="D223" s="31" t="s">
        <v>973</v>
      </c>
      <c r="E223" s="31">
        <v>59</v>
      </c>
      <c r="F223" s="32">
        <v>1.5</v>
      </c>
    </row>
    <row r="224" spans="1:6" ht="24" customHeight="1" x14ac:dyDescent="0.25">
      <c r="A224" s="31" t="s">
        <v>236</v>
      </c>
      <c r="B224" s="31" t="s">
        <v>237</v>
      </c>
      <c r="C224" s="31" t="s">
        <v>982</v>
      </c>
      <c r="D224" s="31" t="s">
        <v>973</v>
      </c>
      <c r="E224" s="31">
        <v>27</v>
      </c>
      <c r="F224" s="32">
        <v>0.7</v>
      </c>
    </row>
    <row r="225" spans="1:6" ht="24" customHeight="1" x14ac:dyDescent="0.25">
      <c r="A225" s="31" t="s">
        <v>239</v>
      </c>
      <c r="B225" s="31" t="s">
        <v>240</v>
      </c>
      <c r="C225" s="31" t="s">
        <v>968</v>
      </c>
      <c r="D225" s="31" t="s">
        <v>974</v>
      </c>
      <c r="E225" s="31">
        <v>0</v>
      </c>
      <c r="F225" s="32">
        <v>0</v>
      </c>
    </row>
    <row r="226" spans="1:6" ht="24" customHeight="1" x14ac:dyDescent="0.25">
      <c r="A226" s="31" t="s">
        <v>239</v>
      </c>
      <c r="B226" s="31" t="s">
        <v>240</v>
      </c>
      <c r="C226" s="31" t="s">
        <v>969</v>
      </c>
      <c r="D226" s="31" t="s">
        <v>973</v>
      </c>
      <c r="E226" s="31">
        <v>39</v>
      </c>
      <c r="F226" s="32">
        <v>1</v>
      </c>
    </row>
    <row r="227" spans="1:6" ht="36" customHeight="1" x14ac:dyDescent="0.25">
      <c r="A227" s="31" t="s">
        <v>239</v>
      </c>
      <c r="B227" s="31" t="s">
        <v>240</v>
      </c>
      <c r="C227" s="31" t="s">
        <v>970</v>
      </c>
      <c r="D227" s="31" t="s">
        <v>973</v>
      </c>
      <c r="E227" s="31">
        <v>130</v>
      </c>
      <c r="F227" s="32">
        <v>3.2</v>
      </c>
    </row>
    <row r="228" spans="1:6" ht="24" customHeight="1" x14ac:dyDescent="0.25">
      <c r="A228" s="31" t="s">
        <v>239</v>
      </c>
      <c r="B228" s="31" t="s">
        <v>240</v>
      </c>
      <c r="C228" s="31" t="s">
        <v>971</v>
      </c>
      <c r="D228" s="31" t="s">
        <v>973</v>
      </c>
      <c r="E228" s="31">
        <v>123</v>
      </c>
      <c r="F228" s="32">
        <v>3.1</v>
      </c>
    </row>
    <row r="229" spans="1:6" ht="24" customHeight="1" x14ac:dyDescent="0.25">
      <c r="A229" s="31" t="s">
        <v>239</v>
      </c>
      <c r="B229" s="31" t="s">
        <v>240</v>
      </c>
      <c r="C229" s="31" t="s">
        <v>981</v>
      </c>
      <c r="D229" s="31" t="s">
        <v>973</v>
      </c>
      <c r="E229" s="31">
        <v>81</v>
      </c>
      <c r="F229" s="32">
        <v>2</v>
      </c>
    </row>
    <row r="230" spans="1:6" ht="24" customHeight="1" x14ac:dyDescent="0.25">
      <c r="A230" s="31" t="s">
        <v>239</v>
      </c>
      <c r="B230" s="31" t="s">
        <v>240</v>
      </c>
      <c r="C230" s="31" t="s">
        <v>982</v>
      </c>
      <c r="D230" s="31" t="s">
        <v>973</v>
      </c>
      <c r="E230" s="31">
        <v>136</v>
      </c>
      <c r="F230" s="32">
        <v>3.4</v>
      </c>
    </row>
    <row r="231" spans="1:6" ht="24" customHeight="1" x14ac:dyDescent="0.25">
      <c r="A231" s="31" t="s">
        <v>242</v>
      </c>
      <c r="B231" s="31" t="s">
        <v>243</v>
      </c>
      <c r="C231" s="31" t="s">
        <v>968</v>
      </c>
      <c r="D231" s="31" t="s">
        <v>973</v>
      </c>
      <c r="E231" s="31">
        <v>25</v>
      </c>
      <c r="F231" s="32">
        <v>0.6</v>
      </c>
    </row>
    <row r="232" spans="1:6" ht="24" customHeight="1" x14ac:dyDescent="0.25">
      <c r="A232" s="31" t="s">
        <v>242</v>
      </c>
      <c r="B232" s="31" t="s">
        <v>243</v>
      </c>
      <c r="C232" s="31" t="s">
        <v>969</v>
      </c>
      <c r="D232" s="31" t="s">
        <v>973</v>
      </c>
      <c r="E232" s="31">
        <v>31</v>
      </c>
      <c r="F232" s="32">
        <v>0.8</v>
      </c>
    </row>
    <row r="233" spans="1:6" ht="36" customHeight="1" x14ac:dyDescent="0.25">
      <c r="A233" s="31" t="s">
        <v>242</v>
      </c>
      <c r="B233" s="31" t="s">
        <v>243</v>
      </c>
      <c r="C233" s="31" t="s">
        <v>970</v>
      </c>
      <c r="D233" s="31" t="s">
        <v>973</v>
      </c>
      <c r="E233" s="31">
        <v>39</v>
      </c>
      <c r="F233" s="32">
        <v>1</v>
      </c>
    </row>
    <row r="234" spans="1:6" ht="24" customHeight="1" x14ac:dyDescent="0.25">
      <c r="A234" s="31" t="s">
        <v>242</v>
      </c>
      <c r="B234" s="31" t="s">
        <v>243</v>
      </c>
      <c r="C234" s="31" t="s">
        <v>971</v>
      </c>
      <c r="D234" s="31" t="s">
        <v>973</v>
      </c>
      <c r="E234" s="31">
        <v>105</v>
      </c>
      <c r="F234" s="32">
        <v>2.6</v>
      </c>
    </row>
    <row r="235" spans="1:6" ht="24" customHeight="1" x14ac:dyDescent="0.25">
      <c r="A235" s="31" t="s">
        <v>242</v>
      </c>
      <c r="B235" s="31" t="s">
        <v>243</v>
      </c>
      <c r="C235" s="31" t="s">
        <v>981</v>
      </c>
      <c r="D235" s="31" t="s">
        <v>973</v>
      </c>
      <c r="E235" s="31">
        <v>101</v>
      </c>
      <c r="F235" s="32">
        <v>2.5</v>
      </c>
    </row>
    <row r="236" spans="1:6" ht="24" customHeight="1" x14ac:dyDescent="0.25">
      <c r="A236" s="31" t="s">
        <v>242</v>
      </c>
      <c r="B236" s="31" t="s">
        <v>243</v>
      </c>
      <c r="C236" s="31" t="s">
        <v>982</v>
      </c>
      <c r="D236" s="31" t="s">
        <v>973</v>
      </c>
      <c r="E236" s="31">
        <v>121</v>
      </c>
      <c r="F236" s="32">
        <v>3</v>
      </c>
    </row>
    <row r="237" spans="1:6" ht="24" customHeight="1" x14ac:dyDescent="0.25">
      <c r="A237" s="31" t="s">
        <v>245</v>
      </c>
      <c r="B237" s="31" t="s">
        <v>246</v>
      </c>
      <c r="C237" s="31" t="s">
        <v>968</v>
      </c>
      <c r="D237" s="31" t="s">
        <v>973</v>
      </c>
      <c r="E237" s="31">
        <v>98</v>
      </c>
      <c r="F237" s="32">
        <v>2.5</v>
      </c>
    </row>
    <row r="238" spans="1:6" ht="24" customHeight="1" x14ac:dyDescent="0.25">
      <c r="A238" s="31" t="s">
        <v>245</v>
      </c>
      <c r="B238" s="31" t="s">
        <v>246</v>
      </c>
      <c r="C238" s="31" t="s">
        <v>969</v>
      </c>
      <c r="D238" s="31" t="s">
        <v>973</v>
      </c>
      <c r="E238" s="31">
        <v>101</v>
      </c>
      <c r="F238" s="32">
        <v>2.5</v>
      </c>
    </row>
    <row r="239" spans="1:6" ht="36" customHeight="1" x14ac:dyDescent="0.25">
      <c r="A239" s="31" t="s">
        <v>245</v>
      </c>
      <c r="B239" s="31" t="s">
        <v>246</v>
      </c>
      <c r="C239" s="31" t="s">
        <v>970</v>
      </c>
      <c r="D239" s="31" t="s">
        <v>973</v>
      </c>
      <c r="E239" s="31">
        <v>113</v>
      </c>
      <c r="F239" s="32">
        <v>2.8</v>
      </c>
    </row>
    <row r="240" spans="1:6" ht="24" customHeight="1" x14ac:dyDescent="0.25">
      <c r="A240" s="31" t="s">
        <v>245</v>
      </c>
      <c r="B240" s="31" t="s">
        <v>246</v>
      </c>
      <c r="C240" s="31" t="s">
        <v>971</v>
      </c>
      <c r="D240" s="31" t="s">
        <v>973</v>
      </c>
      <c r="E240" s="31">
        <v>99</v>
      </c>
      <c r="F240" s="32">
        <v>2.5</v>
      </c>
    </row>
    <row r="241" spans="1:6" ht="24" customHeight="1" x14ac:dyDescent="0.25">
      <c r="A241" s="31" t="s">
        <v>245</v>
      </c>
      <c r="B241" s="31" t="s">
        <v>246</v>
      </c>
      <c r="C241" s="31" t="s">
        <v>981</v>
      </c>
      <c r="D241" s="31" t="s">
        <v>973</v>
      </c>
      <c r="E241" s="31">
        <v>65</v>
      </c>
      <c r="F241" s="32">
        <v>1.6</v>
      </c>
    </row>
    <row r="242" spans="1:6" ht="24" customHeight="1" x14ac:dyDescent="0.25">
      <c r="A242" s="31" t="s">
        <v>245</v>
      </c>
      <c r="B242" s="31" t="s">
        <v>246</v>
      </c>
      <c r="C242" s="31" t="s">
        <v>982</v>
      </c>
      <c r="D242" s="31" t="s">
        <v>973</v>
      </c>
      <c r="E242" s="31">
        <v>18</v>
      </c>
      <c r="F242" s="32">
        <v>0.5</v>
      </c>
    </row>
    <row r="243" spans="1:6" ht="24" customHeight="1" x14ac:dyDescent="0.25">
      <c r="A243" s="31" t="s">
        <v>248</v>
      </c>
      <c r="B243" s="31" t="s">
        <v>249</v>
      </c>
      <c r="C243" s="31" t="s">
        <v>968</v>
      </c>
      <c r="D243" s="31" t="s">
        <v>973</v>
      </c>
      <c r="E243" s="31">
        <v>103</v>
      </c>
      <c r="F243" s="32">
        <v>2.6</v>
      </c>
    </row>
    <row r="244" spans="1:6" ht="24" customHeight="1" x14ac:dyDescent="0.25">
      <c r="A244" s="31" t="s">
        <v>248</v>
      </c>
      <c r="B244" s="31" t="s">
        <v>249</v>
      </c>
      <c r="C244" s="31" t="s">
        <v>969</v>
      </c>
      <c r="D244" s="31" t="s">
        <v>973</v>
      </c>
      <c r="E244" s="31">
        <v>20</v>
      </c>
      <c r="F244" s="32">
        <v>0.5</v>
      </c>
    </row>
    <row r="245" spans="1:6" ht="36" customHeight="1" x14ac:dyDescent="0.25">
      <c r="A245" s="31" t="s">
        <v>248</v>
      </c>
      <c r="B245" s="31" t="s">
        <v>249</v>
      </c>
      <c r="C245" s="31" t="s">
        <v>970</v>
      </c>
      <c r="D245" s="31" t="s">
        <v>974</v>
      </c>
      <c r="E245" s="31">
        <v>0</v>
      </c>
      <c r="F245" s="32">
        <v>0</v>
      </c>
    </row>
    <row r="246" spans="1:6" ht="24" customHeight="1" x14ac:dyDescent="0.25">
      <c r="A246" s="31" t="s">
        <v>248</v>
      </c>
      <c r="B246" s="31" t="s">
        <v>249</v>
      </c>
      <c r="C246" s="31" t="s">
        <v>971</v>
      </c>
      <c r="D246" s="31" t="s">
        <v>973</v>
      </c>
      <c r="E246" s="31">
        <v>125</v>
      </c>
      <c r="F246" s="32">
        <v>3.1</v>
      </c>
    </row>
    <row r="247" spans="1:6" ht="24" customHeight="1" x14ac:dyDescent="0.25">
      <c r="A247" s="31" t="s">
        <v>248</v>
      </c>
      <c r="B247" s="31" t="s">
        <v>249</v>
      </c>
      <c r="C247" s="31" t="s">
        <v>981</v>
      </c>
      <c r="D247" s="31" t="s">
        <v>973</v>
      </c>
      <c r="E247" s="31">
        <v>57</v>
      </c>
      <c r="F247" s="32">
        <v>1.4</v>
      </c>
    </row>
    <row r="248" spans="1:6" ht="24" customHeight="1" x14ac:dyDescent="0.25">
      <c r="A248" s="31" t="s">
        <v>248</v>
      </c>
      <c r="B248" s="31" t="s">
        <v>249</v>
      </c>
      <c r="C248" s="31" t="s">
        <v>982</v>
      </c>
      <c r="D248" s="31" t="s">
        <v>973</v>
      </c>
      <c r="E248" s="31">
        <v>79</v>
      </c>
      <c r="F248" s="32">
        <v>2</v>
      </c>
    </row>
    <row r="249" spans="1:6" ht="24" customHeight="1" x14ac:dyDescent="0.25">
      <c r="A249" s="31" t="s">
        <v>251</v>
      </c>
      <c r="B249" s="31" t="s">
        <v>252</v>
      </c>
      <c r="C249" s="31" t="s">
        <v>968</v>
      </c>
      <c r="D249" s="31" t="s">
        <v>973</v>
      </c>
      <c r="E249" s="31">
        <v>103</v>
      </c>
      <c r="F249" s="32">
        <v>2.6</v>
      </c>
    </row>
    <row r="250" spans="1:6" ht="24" customHeight="1" x14ac:dyDescent="0.25">
      <c r="A250" s="31" t="s">
        <v>251</v>
      </c>
      <c r="B250" s="31" t="s">
        <v>252</v>
      </c>
      <c r="C250" s="31" t="s">
        <v>969</v>
      </c>
      <c r="D250" s="31" t="s">
        <v>973</v>
      </c>
      <c r="E250" s="31">
        <v>131</v>
      </c>
      <c r="F250" s="32">
        <v>3.3</v>
      </c>
    </row>
    <row r="251" spans="1:6" ht="36" customHeight="1" x14ac:dyDescent="0.25">
      <c r="A251" s="31" t="s">
        <v>251</v>
      </c>
      <c r="B251" s="31" t="s">
        <v>252</v>
      </c>
      <c r="C251" s="31" t="s">
        <v>970</v>
      </c>
      <c r="D251" s="31" t="s">
        <v>973</v>
      </c>
      <c r="E251" s="31">
        <v>102</v>
      </c>
      <c r="F251" s="32">
        <v>2.5</v>
      </c>
    </row>
    <row r="252" spans="1:6" ht="24" customHeight="1" x14ac:dyDescent="0.25">
      <c r="A252" s="31" t="s">
        <v>251</v>
      </c>
      <c r="B252" s="31" t="s">
        <v>252</v>
      </c>
      <c r="C252" s="31" t="s">
        <v>971</v>
      </c>
      <c r="D252" s="31" t="s">
        <v>973</v>
      </c>
      <c r="E252" s="31">
        <v>64</v>
      </c>
      <c r="F252" s="32">
        <v>1.6</v>
      </c>
    </row>
    <row r="253" spans="1:6" ht="24" customHeight="1" x14ac:dyDescent="0.25">
      <c r="A253" s="31" t="s">
        <v>251</v>
      </c>
      <c r="B253" s="31" t="s">
        <v>252</v>
      </c>
      <c r="C253" s="31" t="s">
        <v>981</v>
      </c>
      <c r="D253" s="31" t="s">
        <v>973</v>
      </c>
      <c r="E253" s="31">
        <v>67</v>
      </c>
      <c r="F253" s="32">
        <v>1.7</v>
      </c>
    </row>
    <row r="254" spans="1:6" ht="24" customHeight="1" x14ac:dyDescent="0.25">
      <c r="A254" s="31" t="s">
        <v>251</v>
      </c>
      <c r="B254" s="31" t="s">
        <v>252</v>
      </c>
      <c r="C254" s="31" t="s">
        <v>982</v>
      </c>
      <c r="D254" s="31" t="s">
        <v>973</v>
      </c>
      <c r="E254" s="31">
        <v>93</v>
      </c>
      <c r="F254" s="32">
        <v>2.2999999999999998</v>
      </c>
    </row>
    <row r="255" spans="1:6" ht="24" customHeight="1" x14ac:dyDescent="0.25">
      <c r="A255" s="31" t="s">
        <v>254</v>
      </c>
      <c r="B255" s="31" t="s">
        <v>255</v>
      </c>
      <c r="C255" s="31" t="s">
        <v>968</v>
      </c>
      <c r="D255" s="31" t="s">
        <v>973</v>
      </c>
      <c r="E255" s="31">
        <v>62</v>
      </c>
      <c r="F255" s="32">
        <v>1.6</v>
      </c>
    </row>
    <row r="256" spans="1:6" ht="24" customHeight="1" x14ac:dyDescent="0.25">
      <c r="A256" s="31" t="s">
        <v>254</v>
      </c>
      <c r="B256" s="31" t="s">
        <v>255</v>
      </c>
      <c r="C256" s="31" t="s">
        <v>969</v>
      </c>
      <c r="D256" s="31" t="s">
        <v>973</v>
      </c>
      <c r="E256" s="31">
        <v>131</v>
      </c>
      <c r="F256" s="32">
        <v>3.3</v>
      </c>
    </row>
    <row r="257" spans="1:6" ht="36" customHeight="1" x14ac:dyDescent="0.25">
      <c r="A257" s="31" t="s">
        <v>254</v>
      </c>
      <c r="B257" s="31" t="s">
        <v>255</v>
      </c>
      <c r="C257" s="31" t="s">
        <v>970</v>
      </c>
      <c r="D257" s="31" t="s">
        <v>973</v>
      </c>
      <c r="E257" s="31">
        <v>48</v>
      </c>
      <c r="F257" s="32">
        <v>1.2</v>
      </c>
    </row>
    <row r="258" spans="1:6" ht="24" customHeight="1" x14ac:dyDescent="0.25">
      <c r="A258" s="31" t="s">
        <v>254</v>
      </c>
      <c r="B258" s="31" t="s">
        <v>255</v>
      </c>
      <c r="C258" s="31" t="s">
        <v>971</v>
      </c>
      <c r="D258" s="31" t="s">
        <v>973</v>
      </c>
      <c r="E258" s="31">
        <v>35</v>
      </c>
      <c r="F258" s="32">
        <v>0.9</v>
      </c>
    </row>
    <row r="259" spans="1:6" ht="24" customHeight="1" x14ac:dyDescent="0.25">
      <c r="A259" s="31" t="s">
        <v>254</v>
      </c>
      <c r="B259" s="31" t="s">
        <v>255</v>
      </c>
      <c r="C259" s="31" t="s">
        <v>981</v>
      </c>
      <c r="D259" s="31" t="s">
        <v>973</v>
      </c>
      <c r="E259" s="31">
        <v>92</v>
      </c>
      <c r="F259" s="32">
        <v>2.2999999999999998</v>
      </c>
    </row>
    <row r="260" spans="1:6" ht="24" customHeight="1" x14ac:dyDescent="0.25">
      <c r="A260" s="31" t="s">
        <v>254</v>
      </c>
      <c r="B260" s="31" t="s">
        <v>255</v>
      </c>
      <c r="C260" s="31" t="s">
        <v>982</v>
      </c>
      <c r="D260" s="31" t="s">
        <v>973</v>
      </c>
      <c r="E260" s="31">
        <v>75</v>
      </c>
      <c r="F260" s="32">
        <v>1.9</v>
      </c>
    </row>
    <row r="261" spans="1:6" ht="24" customHeight="1" x14ac:dyDescent="0.25">
      <c r="A261" s="31" t="s">
        <v>257</v>
      </c>
      <c r="B261" s="31" t="s">
        <v>258</v>
      </c>
      <c r="C261" s="31" t="s">
        <v>968</v>
      </c>
      <c r="D261" s="31" t="s">
        <v>973</v>
      </c>
      <c r="E261" s="31">
        <v>58</v>
      </c>
      <c r="F261" s="32">
        <v>1.4</v>
      </c>
    </row>
    <row r="262" spans="1:6" ht="24" customHeight="1" x14ac:dyDescent="0.25">
      <c r="A262" s="31" t="s">
        <v>257</v>
      </c>
      <c r="B262" s="31" t="s">
        <v>258</v>
      </c>
      <c r="C262" s="31" t="s">
        <v>969</v>
      </c>
      <c r="D262" s="31" t="s">
        <v>973</v>
      </c>
      <c r="E262" s="31">
        <v>132</v>
      </c>
      <c r="F262" s="32">
        <v>3.3</v>
      </c>
    </row>
    <row r="263" spans="1:6" ht="36" customHeight="1" x14ac:dyDescent="0.25">
      <c r="A263" s="31" t="s">
        <v>257</v>
      </c>
      <c r="B263" s="31" t="s">
        <v>258</v>
      </c>
      <c r="C263" s="31" t="s">
        <v>970</v>
      </c>
      <c r="D263" s="31" t="s">
        <v>973</v>
      </c>
      <c r="E263" s="31">
        <v>24</v>
      </c>
      <c r="F263" s="32">
        <v>0.6</v>
      </c>
    </row>
    <row r="264" spans="1:6" ht="24" customHeight="1" x14ac:dyDescent="0.25">
      <c r="A264" s="31" t="s">
        <v>257</v>
      </c>
      <c r="B264" s="31" t="s">
        <v>258</v>
      </c>
      <c r="C264" s="31" t="s">
        <v>971</v>
      </c>
      <c r="D264" s="31" t="s">
        <v>973</v>
      </c>
      <c r="E264" s="31">
        <v>16</v>
      </c>
      <c r="F264" s="32">
        <v>0.4</v>
      </c>
    </row>
    <row r="265" spans="1:6" ht="24" customHeight="1" x14ac:dyDescent="0.25">
      <c r="A265" s="31" t="s">
        <v>257</v>
      </c>
      <c r="B265" s="31" t="s">
        <v>258</v>
      </c>
      <c r="C265" s="31" t="s">
        <v>981</v>
      </c>
      <c r="D265" s="31" t="s">
        <v>973</v>
      </c>
      <c r="E265" s="31">
        <v>51</v>
      </c>
      <c r="F265" s="32">
        <v>1.3</v>
      </c>
    </row>
    <row r="266" spans="1:6" ht="24" customHeight="1" x14ac:dyDescent="0.25">
      <c r="A266" s="31" t="s">
        <v>257</v>
      </c>
      <c r="B266" s="31" t="s">
        <v>258</v>
      </c>
      <c r="C266" s="31" t="s">
        <v>982</v>
      </c>
      <c r="D266" s="31" t="s">
        <v>973</v>
      </c>
      <c r="E266" s="31">
        <v>48</v>
      </c>
      <c r="F266" s="32">
        <v>1.2</v>
      </c>
    </row>
    <row r="267" spans="1:6" ht="24" customHeight="1" x14ac:dyDescent="0.25">
      <c r="A267" s="31" t="s">
        <v>260</v>
      </c>
      <c r="B267" s="31" t="s">
        <v>261</v>
      </c>
      <c r="C267" s="31" t="s">
        <v>968</v>
      </c>
      <c r="D267" s="31" t="s">
        <v>974</v>
      </c>
      <c r="E267" s="31">
        <v>0</v>
      </c>
      <c r="F267" s="32">
        <v>0</v>
      </c>
    </row>
    <row r="268" spans="1:6" ht="24" customHeight="1" x14ac:dyDescent="0.25">
      <c r="A268" s="31" t="s">
        <v>260</v>
      </c>
      <c r="B268" s="31" t="s">
        <v>261</v>
      </c>
      <c r="C268" s="31" t="s">
        <v>969</v>
      </c>
      <c r="D268" s="31" t="s">
        <v>974</v>
      </c>
      <c r="E268" s="31">
        <v>0</v>
      </c>
      <c r="F268" s="32">
        <v>0</v>
      </c>
    </row>
    <row r="269" spans="1:6" ht="36" customHeight="1" x14ac:dyDescent="0.25">
      <c r="A269" s="31" t="s">
        <v>260</v>
      </c>
      <c r="B269" s="31" t="s">
        <v>261</v>
      </c>
      <c r="C269" s="31" t="s">
        <v>970</v>
      </c>
      <c r="D269" s="31" t="s">
        <v>974</v>
      </c>
      <c r="E269" s="31">
        <v>0</v>
      </c>
      <c r="F269" s="32">
        <v>0</v>
      </c>
    </row>
    <row r="270" spans="1:6" ht="24" customHeight="1" x14ac:dyDescent="0.25">
      <c r="A270" s="31" t="s">
        <v>260</v>
      </c>
      <c r="B270" s="31" t="s">
        <v>261</v>
      </c>
      <c r="C270" s="31" t="s">
        <v>971</v>
      </c>
      <c r="D270" s="31" t="s">
        <v>974</v>
      </c>
      <c r="E270" s="31">
        <v>0</v>
      </c>
      <c r="F270" s="32">
        <v>0</v>
      </c>
    </row>
    <row r="271" spans="1:6" ht="24" customHeight="1" x14ac:dyDescent="0.25">
      <c r="A271" s="31" t="s">
        <v>260</v>
      </c>
      <c r="B271" s="31" t="s">
        <v>261</v>
      </c>
      <c r="C271" s="31" t="s">
        <v>981</v>
      </c>
      <c r="D271" s="31" t="s">
        <v>973</v>
      </c>
      <c r="E271" s="31">
        <v>12</v>
      </c>
      <c r="F271" s="32">
        <v>0.3</v>
      </c>
    </row>
    <row r="272" spans="1:6" ht="24" customHeight="1" x14ac:dyDescent="0.25">
      <c r="A272" s="31" t="s">
        <v>260</v>
      </c>
      <c r="B272" s="31" t="s">
        <v>261</v>
      </c>
      <c r="C272" s="31" t="s">
        <v>982</v>
      </c>
      <c r="D272" s="31" t="s">
        <v>974</v>
      </c>
      <c r="E272" s="31">
        <v>0</v>
      </c>
      <c r="F272" s="32">
        <v>0</v>
      </c>
    </row>
    <row r="273" spans="1:6" ht="15" customHeight="1" x14ac:dyDescent="0.25">
      <c r="A273" s="31" t="s">
        <v>262</v>
      </c>
      <c r="B273" s="31" t="s">
        <v>263</v>
      </c>
      <c r="C273" s="31" t="s">
        <v>968</v>
      </c>
      <c r="D273" s="31" t="s">
        <v>973</v>
      </c>
      <c r="E273" s="31">
        <v>23</v>
      </c>
      <c r="F273" s="32">
        <v>0.6</v>
      </c>
    </row>
    <row r="274" spans="1:6" ht="15" customHeight="1" x14ac:dyDescent="0.25">
      <c r="A274" s="31" t="s">
        <v>262</v>
      </c>
      <c r="B274" s="31" t="s">
        <v>263</v>
      </c>
      <c r="C274" s="31" t="s">
        <v>969</v>
      </c>
      <c r="D274" s="31" t="s">
        <v>973</v>
      </c>
      <c r="E274" s="31">
        <v>127</v>
      </c>
      <c r="F274" s="32">
        <v>3.2</v>
      </c>
    </row>
    <row r="275" spans="1:6" ht="36" customHeight="1" x14ac:dyDescent="0.25">
      <c r="A275" s="31" t="s">
        <v>262</v>
      </c>
      <c r="B275" s="31" t="s">
        <v>263</v>
      </c>
      <c r="C275" s="31" t="s">
        <v>970</v>
      </c>
      <c r="D275" s="31" t="s">
        <v>973</v>
      </c>
      <c r="E275" s="31">
        <v>111</v>
      </c>
      <c r="F275" s="32">
        <v>2.8</v>
      </c>
    </row>
    <row r="276" spans="1:6" ht="15" customHeight="1" x14ac:dyDescent="0.25">
      <c r="A276" s="31" t="s">
        <v>262</v>
      </c>
      <c r="B276" s="31" t="s">
        <v>263</v>
      </c>
      <c r="C276" s="31" t="s">
        <v>971</v>
      </c>
      <c r="D276" s="31" t="s">
        <v>973</v>
      </c>
      <c r="E276" s="31">
        <v>118</v>
      </c>
      <c r="F276" s="32">
        <v>3</v>
      </c>
    </row>
    <row r="277" spans="1:6" ht="24" customHeight="1" x14ac:dyDescent="0.25">
      <c r="A277" s="31" t="s">
        <v>262</v>
      </c>
      <c r="B277" s="31" t="s">
        <v>263</v>
      </c>
      <c r="C277" s="31" t="s">
        <v>981</v>
      </c>
      <c r="D277" s="31" t="s">
        <v>973</v>
      </c>
      <c r="E277" s="31">
        <v>110</v>
      </c>
      <c r="F277" s="32">
        <v>2.8</v>
      </c>
    </row>
    <row r="278" spans="1:6" ht="15" customHeight="1" x14ac:dyDescent="0.25">
      <c r="A278" s="31" t="s">
        <v>262</v>
      </c>
      <c r="B278" s="31" t="s">
        <v>263</v>
      </c>
      <c r="C278" s="31" t="s">
        <v>982</v>
      </c>
      <c r="D278" s="31" t="s">
        <v>973</v>
      </c>
      <c r="E278" s="31">
        <v>58</v>
      </c>
      <c r="F278" s="32">
        <v>1.4</v>
      </c>
    </row>
    <row r="279" spans="1:6" ht="15" customHeight="1" x14ac:dyDescent="0.25">
      <c r="A279" s="31" t="s">
        <v>265</v>
      </c>
      <c r="B279" s="31" t="s">
        <v>266</v>
      </c>
      <c r="C279" s="31" t="s">
        <v>968</v>
      </c>
      <c r="D279" s="31" t="s">
        <v>974</v>
      </c>
      <c r="E279" s="31">
        <v>0</v>
      </c>
      <c r="F279" s="32">
        <v>0</v>
      </c>
    </row>
    <row r="280" spans="1:6" ht="15" customHeight="1" x14ac:dyDescent="0.25">
      <c r="A280" s="31" t="s">
        <v>265</v>
      </c>
      <c r="B280" s="31" t="s">
        <v>266</v>
      </c>
      <c r="C280" s="31" t="s">
        <v>969</v>
      </c>
      <c r="D280" s="31" t="s">
        <v>974</v>
      </c>
      <c r="E280" s="31">
        <v>0</v>
      </c>
      <c r="F280" s="32">
        <v>0</v>
      </c>
    </row>
    <row r="281" spans="1:6" ht="36" customHeight="1" x14ac:dyDescent="0.25">
      <c r="A281" s="31" t="s">
        <v>265</v>
      </c>
      <c r="B281" s="31" t="s">
        <v>266</v>
      </c>
      <c r="C281" s="31" t="s">
        <v>970</v>
      </c>
      <c r="D281" s="31" t="s">
        <v>974</v>
      </c>
      <c r="E281" s="31">
        <v>0</v>
      </c>
      <c r="F281" s="32">
        <v>0</v>
      </c>
    </row>
    <row r="282" spans="1:6" ht="15" customHeight="1" x14ac:dyDescent="0.25">
      <c r="A282" s="31" t="s">
        <v>265</v>
      </c>
      <c r="B282" s="31" t="s">
        <v>266</v>
      </c>
      <c r="C282" s="31" t="s">
        <v>971</v>
      </c>
      <c r="D282" s="31" t="s">
        <v>974</v>
      </c>
      <c r="E282" s="31">
        <v>0</v>
      </c>
      <c r="F282" s="32">
        <v>0</v>
      </c>
    </row>
    <row r="283" spans="1:6" ht="24" customHeight="1" x14ac:dyDescent="0.25">
      <c r="A283" s="31" t="s">
        <v>265</v>
      </c>
      <c r="B283" s="31" t="s">
        <v>266</v>
      </c>
      <c r="C283" s="31" t="s">
        <v>981</v>
      </c>
      <c r="D283" s="31" t="s">
        <v>973</v>
      </c>
      <c r="E283" s="31">
        <v>58</v>
      </c>
      <c r="F283" s="32">
        <v>1.4</v>
      </c>
    </row>
    <row r="284" spans="1:6" ht="15" customHeight="1" x14ac:dyDescent="0.25">
      <c r="A284" s="31" t="s">
        <v>265</v>
      </c>
      <c r="B284" s="31" t="s">
        <v>266</v>
      </c>
      <c r="C284" s="31" t="s">
        <v>982</v>
      </c>
      <c r="D284" s="31" t="s">
        <v>974</v>
      </c>
      <c r="E284" s="31">
        <v>0</v>
      </c>
      <c r="F284" s="32">
        <v>0</v>
      </c>
    </row>
    <row r="285" spans="1:6" ht="15" customHeight="1" x14ac:dyDescent="0.25">
      <c r="A285" s="31" t="s">
        <v>267</v>
      </c>
      <c r="B285" s="31" t="s">
        <v>268</v>
      </c>
      <c r="C285" s="31" t="s">
        <v>968</v>
      </c>
      <c r="D285" s="31" t="s">
        <v>973</v>
      </c>
      <c r="E285" s="31">
        <v>108</v>
      </c>
      <c r="F285" s="32">
        <v>2.7</v>
      </c>
    </row>
    <row r="286" spans="1:6" ht="15" customHeight="1" x14ac:dyDescent="0.25">
      <c r="A286" s="31" t="s">
        <v>267</v>
      </c>
      <c r="B286" s="31" t="s">
        <v>268</v>
      </c>
      <c r="C286" s="31" t="s">
        <v>969</v>
      </c>
      <c r="D286" s="31" t="s">
        <v>973</v>
      </c>
      <c r="E286" s="31">
        <v>16</v>
      </c>
      <c r="F286" s="32">
        <v>0.4</v>
      </c>
    </row>
    <row r="287" spans="1:6" ht="36" customHeight="1" x14ac:dyDescent="0.25">
      <c r="A287" s="31" t="s">
        <v>267</v>
      </c>
      <c r="B287" s="31" t="s">
        <v>268</v>
      </c>
      <c r="C287" s="31" t="s">
        <v>970</v>
      </c>
      <c r="D287" s="31" t="s">
        <v>973</v>
      </c>
      <c r="E287" s="31">
        <v>71</v>
      </c>
      <c r="F287" s="32">
        <v>1.8</v>
      </c>
    </row>
    <row r="288" spans="1:6" ht="15" customHeight="1" x14ac:dyDescent="0.25">
      <c r="A288" s="31" t="s">
        <v>267</v>
      </c>
      <c r="B288" s="31" t="s">
        <v>268</v>
      </c>
      <c r="C288" s="31" t="s">
        <v>971</v>
      </c>
      <c r="D288" s="31" t="s">
        <v>973</v>
      </c>
      <c r="E288" s="31">
        <v>117</v>
      </c>
      <c r="F288" s="32">
        <v>2.9</v>
      </c>
    </row>
    <row r="289" spans="1:6" ht="24" customHeight="1" x14ac:dyDescent="0.25">
      <c r="A289" s="31" t="s">
        <v>267</v>
      </c>
      <c r="B289" s="31" t="s">
        <v>268</v>
      </c>
      <c r="C289" s="31" t="s">
        <v>981</v>
      </c>
      <c r="D289" s="31" t="s">
        <v>973</v>
      </c>
      <c r="E289" s="31">
        <v>17</v>
      </c>
      <c r="F289" s="32">
        <v>0.4</v>
      </c>
    </row>
    <row r="290" spans="1:6" ht="15" customHeight="1" x14ac:dyDescent="0.25">
      <c r="A290" s="31" t="s">
        <v>267</v>
      </c>
      <c r="B290" s="31" t="s">
        <v>268</v>
      </c>
      <c r="C290" s="31" t="s">
        <v>982</v>
      </c>
      <c r="D290" s="31" t="s">
        <v>973</v>
      </c>
      <c r="E290" s="31">
        <v>55</v>
      </c>
      <c r="F290" s="32">
        <v>1.4</v>
      </c>
    </row>
    <row r="291" spans="1:6" ht="15" customHeight="1" x14ac:dyDescent="0.25">
      <c r="A291" s="31" t="s">
        <v>270</v>
      </c>
      <c r="B291" s="31" t="s">
        <v>271</v>
      </c>
      <c r="C291" s="31" t="s">
        <v>968</v>
      </c>
      <c r="D291" s="31" t="s">
        <v>973</v>
      </c>
      <c r="E291" s="31">
        <v>56</v>
      </c>
      <c r="F291" s="32">
        <v>1.4</v>
      </c>
    </row>
    <row r="292" spans="1:6" ht="15" customHeight="1" x14ac:dyDescent="0.25">
      <c r="A292" s="31" t="s">
        <v>270</v>
      </c>
      <c r="B292" s="31" t="s">
        <v>271</v>
      </c>
      <c r="C292" s="31" t="s">
        <v>969</v>
      </c>
      <c r="D292" s="31" t="s">
        <v>973</v>
      </c>
      <c r="E292" s="31">
        <v>34</v>
      </c>
      <c r="F292" s="32">
        <v>0.8</v>
      </c>
    </row>
    <row r="293" spans="1:6" ht="36" customHeight="1" x14ac:dyDescent="0.25">
      <c r="A293" s="31" t="s">
        <v>270</v>
      </c>
      <c r="B293" s="31" t="s">
        <v>271</v>
      </c>
      <c r="C293" s="31" t="s">
        <v>970</v>
      </c>
      <c r="D293" s="31" t="s">
        <v>973</v>
      </c>
      <c r="E293" s="31">
        <v>116</v>
      </c>
      <c r="F293" s="32">
        <v>2.9</v>
      </c>
    </row>
    <row r="294" spans="1:6" ht="15" customHeight="1" x14ac:dyDescent="0.25">
      <c r="A294" s="31" t="s">
        <v>270</v>
      </c>
      <c r="B294" s="31" t="s">
        <v>271</v>
      </c>
      <c r="C294" s="31" t="s">
        <v>971</v>
      </c>
      <c r="D294" s="31" t="s">
        <v>973</v>
      </c>
      <c r="E294" s="31">
        <v>88</v>
      </c>
      <c r="F294" s="32">
        <v>2.2000000000000002</v>
      </c>
    </row>
    <row r="295" spans="1:6" ht="24" customHeight="1" x14ac:dyDescent="0.25">
      <c r="A295" s="31" t="s">
        <v>270</v>
      </c>
      <c r="B295" s="31" t="s">
        <v>271</v>
      </c>
      <c r="C295" s="31" t="s">
        <v>981</v>
      </c>
      <c r="D295" s="31" t="s">
        <v>973</v>
      </c>
      <c r="E295" s="31">
        <v>62</v>
      </c>
      <c r="F295" s="32">
        <v>1.6</v>
      </c>
    </row>
    <row r="296" spans="1:6" ht="15" customHeight="1" x14ac:dyDescent="0.25">
      <c r="A296" s="31" t="s">
        <v>270</v>
      </c>
      <c r="B296" s="31" t="s">
        <v>271</v>
      </c>
      <c r="C296" s="31" t="s">
        <v>982</v>
      </c>
      <c r="D296" s="31" t="s">
        <v>973</v>
      </c>
      <c r="E296" s="31">
        <v>27</v>
      </c>
      <c r="F296" s="32">
        <v>0.7</v>
      </c>
    </row>
    <row r="297" spans="1:6" ht="24" customHeight="1" x14ac:dyDescent="0.25">
      <c r="A297" s="31" t="s">
        <v>273</v>
      </c>
      <c r="B297" s="31" t="s">
        <v>274</v>
      </c>
      <c r="C297" s="31" t="s">
        <v>968</v>
      </c>
      <c r="D297" s="31" t="s">
        <v>973</v>
      </c>
      <c r="E297" s="31">
        <v>117</v>
      </c>
      <c r="F297" s="32">
        <v>2.9</v>
      </c>
    </row>
    <row r="298" spans="1:6" ht="24" customHeight="1" x14ac:dyDescent="0.25">
      <c r="A298" s="31" t="s">
        <v>273</v>
      </c>
      <c r="B298" s="31" t="s">
        <v>274</v>
      </c>
      <c r="C298" s="31" t="s">
        <v>969</v>
      </c>
      <c r="D298" s="31" t="s">
        <v>974</v>
      </c>
      <c r="E298" s="31">
        <v>0</v>
      </c>
      <c r="F298" s="32">
        <v>0</v>
      </c>
    </row>
    <row r="299" spans="1:6" ht="36" customHeight="1" x14ac:dyDescent="0.25">
      <c r="A299" s="31" t="s">
        <v>273</v>
      </c>
      <c r="B299" s="31" t="s">
        <v>274</v>
      </c>
      <c r="C299" s="31" t="s">
        <v>970</v>
      </c>
      <c r="D299" s="31" t="s">
        <v>973</v>
      </c>
      <c r="E299" s="31">
        <v>51</v>
      </c>
      <c r="F299" s="32">
        <v>1.3</v>
      </c>
    </row>
    <row r="300" spans="1:6" ht="24" customHeight="1" x14ac:dyDescent="0.25">
      <c r="A300" s="31" t="s">
        <v>273</v>
      </c>
      <c r="B300" s="31" t="s">
        <v>274</v>
      </c>
      <c r="C300" s="31" t="s">
        <v>971</v>
      </c>
      <c r="D300" s="31" t="s">
        <v>973</v>
      </c>
      <c r="E300" s="31">
        <v>124</v>
      </c>
      <c r="F300" s="32">
        <v>3.1</v>
      </c>
    </row>
    <row r="301" spans="1:6" ht="24" customHeight="1" x14ac:dyDescent="0.25">
      <c r="A301" s="31" t="s">
        <v>273</v>
      </c>
      <c r="B301" s="31" t="s">
        <v>274</v>
      </c>
      <c r="C301" s="31" t="s">
        <v>981</v>
      </c>
      <c r="D301" s="31" t="s">
        <v>973</v>
      </c>
      <c r="E301" s="31">
        <v>132</v>
      </c>
      <c r="F301" s="32">
        <v>3.3</v>
      </c>
    </row>
    <row r="302" spans="1:6" ht="24" customHeight="1" x14ac:dyDescent="0.25">
      <c r="A302" s="31" t="s">
        <v>273</v>
      </c>
      <c r="B302" s="31" t="s">
        <v>274</v>
      </c>
      <c r="C302" s="31" t="s">
        <v>982</v>
      </c>
      <c r="D302" s="31" t="s">
        <v>973</v>
      </c>
      <c r="E302" s="31">
        <v>65</v>
      </c>
      <c r="F302" s="32">
        <v>1.6</v>
      </c>
    </row>
    <row r="303" spans="1:6" ht="15" customHeight="1" x14ac:dyDescent="0.25">
      <c r="A303" s="31" t="s">
        <v>276</v>
      </c>
      <c r="B303" s="31" t="s">
        <v>277</v>
      </c>
      <c r="C303" s="31" t="s">
        <v>968</v>
      </c>
      <c r="D303" s="31" t="s">
        <v>973</v>
      </c>
      <c r="E303" s="31">
        <v>44</v>
      </c>
      <c r="F303" s="32">
        <v>1.1000000000000001</v>
      </c>
    </row>
    <row r="304" spans="1:6" ht="15" customHeight="1" x14ac:dyDescent="0.25">
      <c r="A304" s="31" t="s">
        <v>276</v>
      </c>
      <c r="B304" s="31" t="s">
        <v>277</v>
      </c>
      <c r="C304" s="31" t="s">
        <v>969</v>
      </c>
      <c r="D304" s="31" t="s">
        <v>973</v>
      </c>
      <c r="E304" s="31">
        <v>118</v>
      </c>
      <c r="F304" s="32">
        <v>3</v>
      </c>
    </row>
    <row r="305" spans="1:6" ht="36" customHeight="1" x14ac:dyDescent="0.25">
      <c r="A305" s="31" t="s">
        <v>276</v>
      </c>
      <c r="B305" s="31" t="s">
        <v>277</v>
      </c>
      <c r="C305" s="31" t="s">
        <v>970</v>
      </c>
      <c r="D305" s="31" t="s">
        <v>973</v>
      </c>
      <c r="E305" s="31">
        <v>75</v>
      </c>
      <c r="F305" s="32">
        <v>1.9</v>
      </c>
    </row>
    <row r="306" spans="1:6" ht="15" customHeight="1" x14ac:dyDescent="0.25">
      <c r="A306" s="31" t="s">
        <v>276</v>
      </c>
      <c r="B306" s="31" t="s">
        <v>277</v>
      </c>
      <c r="C306" s="31" t="s">
        <v>971</v>
      </c>
      <c r="D306" s="31" t="s">
        <v>973</v>
      </c>
      <c r="E306" s="31">
        <v>96</v>
      </c>
      <c r="F306" s="32">
        <v>2.4</v>
      </c>
    </row>
    <row r="307" spans="1:6" ht="24" customHeight="1" x14ac:dyDescent="0.25">
      <c r="A307" s="31" t="s">
        <v>276</v>
      </c>
      <c r="B307" s="31" t="s">
        <v>277</v>
      </c>
      <c r="C307" s="31" t="s">
        <v>981</v>
      </c>
      <c r="D307" s="31" t="s">
        <v>973</v>
      </c>
      <c r="E307" s="31">
        <v>74</v>
      </c>
      <c r="F307" s="32">
        <v>1.9</v>
      </c>
    </row>
    <row r="308" spans="1:6" ht="15" customHeight="1" x14ac:dyDescent="0.25">
      <c r="A308" s="31" t="s">
        <v>276</v>
      </c>
      <c r="B308" s="31" t="s">
        <v>277</v>
      </c>
      <c r="C308" s="31" t="s">
        <v>982</v>
      </c>
      <c r="D308" s="31" t="s">
        <v>973</v>
      </c>
      <c r="E308" s="31">
        <v>56</v>
      </c>
      <c r="F308" s="32">
        <v>1.4</v>
      </c>
    </row>
    <row r="309" spans="1:6" ht="24" customHeight="1" x14ac:dyDescent="0.25">
      <c r="A309" s="31" t="s">
        <v>279</v>
      </c>
      <c r="B309" s="31" t="s">
        <v>280</v>
      </c>
      <c r="C309" s="31" t="s">
        <v>968</v>
      </c>
      <c r="D309" s="31" t="s">
        <v>973</v>
      </c>
      <c r="E309" s="31">
        <v>20</v>
      </c>
      <c r="F309" s="32">
        <v>0.5</v>
      </c>
    </row>
    <row r="310" spans="1:6" ht="24" customHeight="1" x14ac:dyDescent="0.25">
      <c r="A310" s="31" t="s">
        <v>279</v>
      </c>
      <c r="B310" s="31" t="s">
        <v>280</v>
      </c>
      <c r="C310" s="31" t="s">
        <v>969</v>
      </c>
      <c r="D310" s="31" t="s">
        <v>973</v>
      </c>
      <c r="E310" s="31">
        <v>116</v>
      </c>
      <c r="F310" s="32">
        <v>2.9</v>
      </c>
    </row>
    <row r="311" spans="1:6" ht="36" customHeight="1" x14ac:dyDescent="0.25">
      <c r="A311" s="31" t="s">
        <v>279</v>
      </c>
      <c r="B311" s="31" t="s">
        <v>280</v>
      </c>
      <c r="C311" s="31" t="s">
        <v>970</v>
      </c>
      <c r="D311" s="31" t="s">
        <v>973</v>
      </c>
      <c r="E311" s="31">
        <v>73</v>
      </c>
      <c r="F311" s="32">
        <v>1.8</v>
      </c>
    </row>
    <row r="312" spans="1:6" ht="24" customHeight="1" x14ac:dyDescent="0.25">
      <c r="A312" s="31" t="s">
        <v>279</v>
      </c>
      <c r="B312" s="31" t="s">
        <v>280</v>
      </c>
      <c r="C312" s="31" t="s">
        <v>971</v>
      </c>
      <c r="D312" s="31" t="s">
        <v>973</v>
      </c>
      <c r="E312" s="31">
        <v>85</v>
      </c>
      <c r="F312" s="32">
        <v>2.1</v>
      </c>
    </row>
    <row r="313" spans="1:6" ht="24" customHeight="1" x14ac:dyDescent="0.25">
      <c r="A313" s="31" t="s">
        <v>279</v>
      </c>
      <c r="B313" s="31" t="s">
        <v>280</v>
      </c>
      <c r="C313" s="31" t="s">
        <v>981</v>
      </c>
      <c r="D313" s="31" t="s">
        <v>973</v>
      </c>
      <c r="E313" s="31">
        <v>30</v>
      </c>
      <c r="F313" s="32">
        <v>0.8</v>
      </c>
    </row>
    <row r="314" spans="1:6" ht="24" customHeight="1" x14ac:dyDescent="0.25">
      <c r="A314" s="31" t="s">
        <v>279</v>
      </c>
      <c r="B314" s="31" t="s">
        <v>280</v>
      </c>
      <c r="C314" s="31" t="s">
        <v>982</v>
      </c>
      <c r="D314" s="31" t="s">
        <v>973</v>
      </c>
      <c r="E314" s="31">
        <v>44</v>
      </c>
      <c r="F314" s="32">
        <v>1.1000000000000001</v>
      </c>
    </row>
    <row r="315" spans="1:6" ht="24" customHeight="1" x14ac:dyDescent="0.25">
      <c r="A315" s="31" t="s">
        <v>283</v>
      </c>
      <c r="B315" s="31" t="s">
        <v>284</v>
      </c>
      <c r="C315" s="31" t="s">
        <v>968</v>
      </c>
      <c r="D315" s="31" t="s">
        <v>974</v>
      </c>
      <c r="E315" s="31">
        <v>0</v>
      </c>
      <c r="F315" s="32">
        <v>0</v>
      </c>
    </row>
    <row r="316" spans="1:6" ht="24" customHeight="1" x14ac:dyDescent="0.25">
      <c r="A316" s="31" t="s">
        <v>283</v>
      </c>
      <c r="B316" s="31" t="s">
        <v>284</v>
      </c>
      <c r="C316" s="31" t="s">
        <v>969</v>
      </c>
      <c r="D316" s="31" t="s">
        <v>974</v>
      </c>
      <c r="E316" s="31">
        <v>0</v>
      </c>
      <c r="F316" s="32">
        <v>0</v>
      </c>
    </row>
    <row r="317" spans="1:6" ht="36" customHeight="1" x14ac:dyDescent="0.25">
      <c r="A317" s="31" t="s">
        <v>283</v>
      </c>
      <c r="B317" s="31" t="s">
        <v>284</v>
      </c>
      <c r="C317" s="31" t="s">
        <v>970</v>
      </c>
      <c r="D317" s="31" t="s">
        <v>974</v>
      </c>
      <c r="E317" s="31">
        <v>0</v>
      </c>
      <c r="F317" s="32">
        <v>0</v>
      </c>
    </row>
    <row r="318" spans="1:6" ht="24" customHeight="1" x14ac:dyDescent="0.25">
      <c r="A318" s="31" t="s">
        <v>283</v>
      </c>
      <c r="B318" s="31" t="s">
        <v>284</v>
      </c>
      <c r="C318" s="31" t="s">
        <v>971</v>
      </c>
      <c r="D318" s="31" t="s">
        <v>974</v>
      </c>
      <c r="E318" s="31">
        <v>0</v>
      </c>
      <c r="F318" s="32">
        <v>0</v>
      </c>
    </row>
    <row r="319" spans="1:6" ht="24" customHeight="1" x14ac:dyDescent="0.25">
      <c r="A319" s="31" t="s">
        <v>283</v>
      </c>
      <c r="B319" s="31" t="s">
        <v>284</v>
      </c>
      <c r="C319" s="31" t="s">
        <v>981</v>
      </c>
      <c r="D319" s="31" t="s">
        <v>973</v>
      </c>
      <c r="E319" s="31">
        <v>78</v>
      </c>
      <c r="F319" s="32">
        <v>1.9</v>
      </c>
    </row>
    <row r="320" spans="1:6" ht="24" customHeight="1" x14ac:dyDescent="0.25">
      <c r="A320" s="31" t="s">
        <v>283</v>
      </c>
      <c r="B320" s="31" t="s">
        <v>284</v>
      </c>
      <c r="C320" s="31" t="s">
        <v>982</v>
      </c>
      <c r="D320" s="31" t="s">
        <v>974</v>
      </c>
      <c r="E320" s="31">
        <v>0</v>
      </c>
      <c r="F320" s="32">
        <v>0</v>
      </c>
    </row>
    <row r="321" ht="24" customHeight="1" x14ac:dyDescent="0.25"/>
    <row r="322" ht="24" customHeight="1" x14ac:dyDescent="0.25"/>
    <row r="323" ht="36" customHeight="1" x14ac:dyDescent="0.25"/>
    <row r="324" ht="24" customHeight="1" x14ac:dyDescent="0.25"/>
    <row r="325" ht="24" customHeight="1" x14ac:dyDescent="0.25"/>
    <row r="326" ht="24" customHeight="1" x14ac:dyDescent="0.25"/>
    <row r="327" ht="24" customHeight="1" x14ac:dyDescent="0.25"/>
    <row r="328" ht="24" customHeight="1" x14ac:dyDescent="0.25"/>
    <row r="329" ht="36" customHeight="1" x14ac:dyDescent="0.25"/>
    <row r="330" ht="24" customHeight="1" x14ac:dyDescent="0.25"/>
    <row r="331" ht="24" customHeight="1" x14ac:dyDescent="0.25"/>
    <row r="332" ht="24" customHeight="1" x14ac:dyDescent="0.25"/>
    <row r="335" ht="36" customHeight="1" x14ac:dyDescent="0.25"/>
    <row r="337" ht="24" customHeight="1" x14ac:dyDescent="0.25"/>
    <row r="341" ht="36" customHeight="1" x14ac:dyDescent="0.25"/>
    <row r="343" ht="24" customHeight="1" x14ac:dyDescent="0.25"/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131"/>
  <sheetViews>
    <sheetView zoomScaleNormal="100" workbookViewId="0"/>
  </sheetViews>
  <sheetFormatPr defaultColWidth="8.7109375" defaultRowHeight="15" customHeight="1" x14ac:dyDescent="0.25"/>
  <cols>
    <col min="1" max="1" width="10.42578125" customWidth="1"/>
  </cols>
  <sheetData>
    <row r="1" spans="1:8" ht="15" customHeight="1" x14ac:dyDescent="0.3">
      <c r="A1" s="95" t="s">
        <v>983</v>
      </c>
      <c r="B1" s="96"/>
      <c r="C1" s="96"/>
      <c r="D1" s="96"/>
      <c r="E1" s="96"/>
      <c r="F1" s="96"/>
      <c r="G1" s="96"/>
      <c r="H1" s="96"/>
    </row>
    <row r="2" spans="1:8" ht="24" customHeight="1" x14ac:dyDescent="0.25">
      <c r="A2" s="30" t="s">
        <v>909</v>
      </c>
      <c r="B2" s="30" t="s">
        <v>964</v>
      </c>
      <c r="C2" s="30" t="s">
        <v>123</v>
      </c>
      <c r="D2" s="30" t="s">
        <v>965</v>
      </c>
      <c r="E2" s="30" t="s">
        <v>922</v>
      </c>
      <c r="F2" s="30" t="s">
        <v>925</v>
      </c>
      <c r="G2" s="30" t="s">
        <v>984</v>
      </c>
      <c r="H2" s="30" t="s">
        <v>985</v>
      </c>
    </row>
    <row r="3" spans="1:8" ht="24" customHeight="1" x14ac:dyDescent="0.25">
      <c r="A3" s="33">
        <v>46113</v>
      </c>
      <c r="B3" s="31" t="s">
        <v>128</v>
      </c>
      <c r="C3" s="31" t="s">
        <v>129</v>
      </c>
      <c r="D3" s="31" t="s">
        <v>899</v>
      </c>
      <c r="E3" s="31">
        <v>1372</v>
      </c>
      <c r="F3" s="31">
        <v>513564</v>
      </c>
      <c r="G3" s="32">
        <v>374.32</v>
      </c>
      <c r="H3" s="31">
        <v>1473</v>
      </c>
    </row>
    <row r="4" spans="1:8" ht="48" customHeight="1" x14ac:dyDescent="0.25">
      <c r="A4" s="33">
        <v>46113</v>
      </c>
      <c r="B4" s="31" t="s">
        <v>132</v>
      </c>
      <c r="C4" s="31" t="s">
        <v>133</v>
      </c>
      <c r="D4" s="31" t="s">
        <v>900</v>
      </c>
      <c r="E4" s="31">
        <v>2116</v>
      </c>
      <c r="F4" s="31">
        <v>733197</v>
      </c>
      <c r="G4" s="32">
        <v>346.5</v>
      </c>
      <c r="H4" s="31">
        <v>2048</v>
      </c>
    </row>
    <row r="5" spans="1:8" ht="48" customHeight="1" x14ac:dyDescent="0.25">
      <c r="A5" s="33">
        <v>46113</v>
      </c>
      <c r="B5" s="31" t="s">
        <v>135</v>
      </c>
      <c r="C5" s="31" t="s">
        <v>136</v>
      </c>
      <c r="D5" s="31" t="s">
        <v>900</v>
      </c>
      <c r="E5" s="31">
        <v>1797</v>
      </c>
      <c r="F5" s="31">
        <v>650281</v>
      </c>
      <c r="G5" s="32">
        <v>361.87</v>
      </c>
      <c r="H5" s="31">
        <v>1656</v>
      </c>
    </row>
    <row r="6" spans="1:8" ht="48" customHeight="1" x14ac:dyDescent="0.25">
      <c r="A6" s="33">
        <v>46113</v>
      </c>
      <c r="B6" s="31" t="s">
        <v>138</v>
      </c>
      <c r="C6" s="31" t="s">
        <v>139</v>
      </c>
      <c r="D6" s="31" t="s">
        <v>900</v>
      </c>
      <c r="E6" s="31">
        <v>1054</v>
      </c>
      <c r="F6" s="31">
        <v>363516</v>
      </c>
      <c r="G6" s="32">
        <v>344.89</v>
      </c>
      <c r="H6" s="31">
        <v>949</v>
      </c>
    </row>
    <row r="7" spans="1:8" ht="48" customHeight="1" x14ac:dyDescent="0.25">
      <c r="A7" s="33">
        <v>46113</v>
      </c>
      <c r="B7" s="31" t="s">
        <v>141</v>
      </c>
      <c r="C7" s="31" t="s">
        <v>142</v>
      </c>
      <c r="D7" s="31" t="s">
        <v>900</v>
      </c>
      <c r="E7" s="31">
        <v>1411</v>
      </c>
      <c r="F7" s="31">
        <v>729831</v>
      </c>
      <c r="G7" s="32">
        <v>517.24</v>
      </c>
      <c r="H7" s="31">
        <v>1392</v>
      </c>
    </row>
    <row r="8" spans="1:8" ht="48" customHeight="1" x14ac:dyDescent="0.25">
      <c r="A8" s="33">
        <v>46113</v>
      </c>
      <c r="B8" s="31" t="s">
        <v>144</v>
      </c>
      <c r="C8" s="31" t="s">
        <v>145</v>
      </c>
      <c r="D8" s="31" t="s">
        <v>900</v>
      </c>
      <c r="E8" s="31">
        <v>1185</v>
      </c>
      <c r="F8" s="31">
        <v>330882</v>
      </c>
      <c r="G8" s="32">
        <v>279.23</v>
      </c>
      <c r="H8" s="31">
        <v>1236</v>
      </c>
    </row>
    <row r="9" spans="1:8" ht="48" customHeight="1" x14ac:dyDescent="0.25">
      <c r="A9" s="33">
        <v>46113</v>
      </c>
      <c r="B9" s="31" t="s">
        <v>147</v>
      </c>
      <c r="C9" s="31" t="s">
        <v>148</v>
      </c>
      <c r="D9" s="31" t="s">
        <v>900</v>
      </c>
      <c r="E9" s="31">
        <v>3579</v>
      </c>
      <c r="F9" s="31">
        <v>868884</v>
      </c>
      <c r="G9" s="32">
        <v>242.77</v>
      </c>
      <c r="H9" s="31">
        <v>3539</v>
      </c>
    </row>
    <row r="10" spans="1:8" ht="48" customHeight="1" x14ac:dyDescent="0.25">
      <c r="A10" s="33">
        <v>46113</v>
      </c>
      <c r="B10" s="31" t="s">
        <v>150</v>
      </c>
      <c r="C10" s="31" t="s">
        <v>151</v>
      </c>
      <c r="D10" s="31" t="s">
        <v>900</v>
      </c>
      <c r="E10" s="31">
        <v>2849</v>
      </c>
      <c r="F10" s="31">
        <v>654184</v>
      </c>
      <c r="G10" s="32">
        <v>229.62</v>
      </c>
      <c r="H10" s="31">
        <v>2924</v>
      </c>
    </row>
    <row r="11" spans="1:8" ht="24" customHeight="1" x14ac:dyDescent="0.25">
      <c r="A11" s="33">
        <v>46113</v>
      </c>
      <c r="B11" s="31" t="s">
        <v>153</v>
      </c>
      <c r="C11" s="31" t="s">
        <v>154</v>
      </c>
      <c r="D11" s="31" t="s">
        <v>899</v>
      </c>
      <c r="E11" s="31">
        <v>2726</v>
      </c>
      <c r="F11" s="31">
        <v>514929</v>
      </c>
      <c r="G11" s="32">
        <v>188.9</v>
      </c>
      <c r="H11" s="31">
        <v>2861</v>
      </c>
    </row>
    <row r="12" spans="1:8" ht="36" customHeight="1" x14ac:dyDescent="0.25">
      <c r="A12" s="33">
        <v>46113</v>
      </c>
      <c r="B12" s="31" t="s">
        <v>156</v>
      </c>
      <c r="C12" s="31" t="s">
        <v>157</v>
      </c>
      <c r="D12" s="31" t="s">
        <v>901</v>
      </c>
      <c r="E12" s="31">
        <v>3020</v>
      </c>
      <c r="F12" s="31">
        <v>912440</v>
      </c>
      <c r="G12" s="32">
        <v>302.13</v>
      </c>
      <c r="H12" s="31">
        <v>2730</v>
      </c>
    </row>
    <row r="13" spans="1:8" ht="24" customHeight="1" x14ac:dyDescent="0.25">
      <c r="A13" s="33">
        <v>46113</v>
      </c>
      <c r="B13" s="31" t="s">
        <v>159</v>
      </c>
      <c r="C13" s="31" t="s">
        <v>160</v>
      </c>
      <c r="D13" s="31" t="s">
        <v>899</v>
      </c>
      <c r="E13" s="31">
        <v>2086</v>
      </c>
      <c r="F13" s="31">
        <v>845943</v>
      </c>
      <c r="G13" s="32">
        <v>405.53</v>
      </c>
      <c r="H13" s="31">
        <v>1947</v>
      </c>
    </row>
    <row r="14" spans="1:8" ht="36" customHeight="1" x14ac:dyDescent="0.25">
      <c r="A14" s="33">
        <v>46113</v>
      </c>
      <c r="B14" s="31" t="s">
        <v>162</v>
      </c>
      <c r="C14" s="31" t="s">
        <v>163</v>
      </c>
      <c r="D14" s="31" t="s">
        <v>901</v>
      </c>
      <c r="E14" s="31">
        <v>861</v>
      </c>
      <c r="F14" s="31">
        <v>341894</v>
      </c>
      <c r="G14" s="32">
        <v>397.09</v>
      </c>
      <c r="H14" s="31">
        <v>863</v>
      </c>
    </row>
    <row r="15" spans="1:8" ht="36" customHeight="1" x14ac:dyDescent="0.25">
      <c r="A15" s="33">
        <v>46113</v>
      </c>
      <c r="B15" s="31" t="s">
        <v>165</v>
      </c>
      <c r="C15" s="31" t="s">
        <v>166</v>
      </c>
      <c r="D15" s="31" t="s">
        <v>901</v>
      </c>
      <c r="E15" s="31">
        <v>2213</v>
      </c>
      <c r="F15" s="31">
        <v>985655</v>
      </c>
      <c r="G15" s="32">
        <v>445.39</v>
      </c>
      <c r="H15" s="31">
        <v>2056</v>
      </c>
    </row>
    <row r="16" spans="1:8" ht="24" customHeight="1" x14ac:dyDescent="0.25">
      <c r="A16" s="33">
        <v>46113</v>
      </c>
      <c r="B16" s="31" t="s">
        <v>168</v>
      </c>
      <c r="C16" s="31" t="s">
        <v>169</v>
      </c>
      <c r="D16" s="31" t="s">
        <v>899</v>
      </c>
      <c r="E16" s="31">
        <v>2659</v>
      </c>
      <c r="F16" s="31">
        <v>1175799</v>
      </c>
      <c r="G16" s="32">
        <v>442.2</v>
      </c>
      <c r="H16" s="31">
        <v>2816</v>
      </c>
    </row>
    <row r="17" spans="1:8" ht="48" customHeight="1" x14ac:dyDescent="0.25">
      <c r="A17" s="33">
        <v>46113</v>
      </c>
      <c r="B17" s="31" t="s">
        <v>171</v>
      </c>
      <c r="C17" s="31" t="s">
        <v>172</v>
      </c>
      <c r="D17" s="31" t="s">
        <v>903</v>
      </c>
      <c r="E17" s="31">
        <v>1682</v>
      </c>
      <c r="F17" s="31">
        <v>713310</v>
      </c>
      <c r="G17" s="32">
        <v>424.08</v>
      </c>
      <c r="H17" s="31">
        <v>1716</v>
      </c>
    </row>
    <row r="18" spans="1:8" ht="48" customHeight="1" x14ac:dyDescent="0.25">
      <c r="A18" s="33">
        <v>46113</v>
      </c>
      <c r="B18" s="31" t="s">
        <v>174</v>
      </c>
      <c r="C18" s="31" t="s">
        <v>175</v>
      </c>
      <c r="D18" s="31" t="s">
        <v>903</v>
      </c>
      <c r="E18" s="31">
        <v>3218</v>
      </c>
      <c r="F18" s="31">
        <v>974833</v>
      </c>
      <c r="G18" s="32">
        <v>302.93</v>
      </c>
      <c r="H18" s="31">
        <v>3321</v>
      </c>
    </row>
    <row r="19" spans="1:8" ht="48" customHeight="1" x14ac:dyDescent="0.25">
      <c r="A19" s="33">
        <v>46113</v>
      </c>
      <c r="B19" s="31" t="s">
        <v>177</v>
      </c>
      <c r="C19" s="31" t="s">
        <v>178</v>
      </c>
      <c r="D19" s="31" t="s">
        <v>903</v>
      </c>
      <c r="E19" s="31">
        <v>1905</v>
      </c>
      <c r="F19" s="31">
        <v>574290</v>
      </c>
      <c r="G19" s="32">
        <v>301.45999999999998</v>
      </c>
      <c r="H19" s="31">
        <v>1910</v>
      </c>
    </row>
    <row r="20" spans="1:8" ht="48" customHeight="1" x14ac:dyDescent="0.25">
      <c r="A20" s="33">
        <v>46113</v>
      </c>
      <c r="B20" s="31" t="s">
        <v>180</v>
      </c>
      <c r="C20" s="31" t="s">
        <v>181</v>
      </c>
      <c r="D20" s="31" t="s">
        <v>903</v>
      </c>
      <c r="E20" s="31">
        <v>2164</v>
      </c>
      <c r="F20" s="31">
        <v>900030</v>
      </c>
      <c r="G20" s="32">
        <v>415.91</v>
      </c>
      <c r="H20" s="31">
        <v>2029</v>
      </c>
    </row>
    <row r="21" spans="1:8" ht="48" customHeight="1" x14ac:dyDescent="0.25">
      <c r="A21" s="33">
        <v>46113</v>
      </c>
      <c r="B21" s="31" t="s">
        <v>183</v>
      </c>
      <c r="C21" s="31" t="s">
        <v>184</v>
      </c>
      <c r="D21" s="31" t="s">
        <v>903</v>
      </c>
      <c r="E21" s="31">
        <v>2092</v>
      </c>
      <c r="F21" s="31">
        <v>455324</v>
      </c>
      <c r="G21" s="32">
        <v>217.65</v>
      </c>
      <c r="H21" s="31">
        <v>2191</v>
      </c>
    </row>
    <row r="22" spans="1:8" ht="48" customHeight="1" x14ac:dyDescent="0.25">
      <c r="A22" s="33">
        <v>46113</v>
      </c>
      <c r="B22" s="31" t="s">
        <v>186</v>
      </c>
      <c r="C22" s="31" t="s">
        <v>187</v>
      </c>
      <c r="D22" s="31" t="s">
        <v>903</v>
      </c>
      <c r="E22" s="31">
        <v>677</v>
      </c>
      <c r="F22" s="31">
        <v>286093</v>
      </c>
      <c r="G22" s="32">
        <v>422.59</v>
      </c>
      <c r="H22" s="31">
        <v>624</v>
      </c>
    </row>
    <row r="23" spans="1:8" ht="48" customHeight="1" x14ac:dyDescent="0.25">
      <c r="A23" s="33">
        <v>46113</v>
      </c>
      <c r="B23" s="31" t="s">
        <v>189</v>
      </c>
      <c r="C23" s="31" t="s">
        <v>190</v>
      </c>
      <c r="D23" s="31" t="s">
        <v>903</v>
      </c>
      <c r="E23" s="31">
        <v>3088</v>
      </c>
      <c r="F23" s="31">
        <v>1011567</v>
      </c>
      <c r="G23" s="32">
        <v>327.58</v>
      </c>
      <c r="H23" s="31">
        <v>3167</v>
      </c>
    </row>
    <row r="24" spans="1:8" ht="36" customHeight="1" x14ac:dyDescent="0.25">
      <c r="A24" s="33">
        <v>46113</v>
      </c>
      <c r="B24" s="31" t="s">
        <v>192</v>
      </c>
      <c r="C24" s="31" t="s">
        <v>193</v>
      </c>
      <c r="D24" s="31" t="s">
        <v>901</v>
      </c>
      <c r="E24" s="31">
        <v>1288</v>
      </c>
      <c r="F24" s="31">
        <v>439775</v>
      </c>
      <c r="G24" s="32">
        <v>341.44</v>
      </c>
      <c r="H24" s="31">
        <v>1282</v>
      </c>
    </row>
    <row r="25" spans="1:8" ht="24" customHeight="1" x14ac:dyDescent="0.25">
      <c r="A25" s="33">
        <v>46113</v>
      </c>
      <c r="B25" s="31" t="s">
        <v>195</v>
      </c>
      <c r="C25" s="31" t="s">
        <v>196</v>
      </c>
      <c r="D25" s="31" t="s">
        <v>899</v>
      </c>
      <c r="E25" s="31">
        <v>2796</v>
      </c>
      <c r="F25" s="31">
        <v>873396</v>
      </c>
      <c r="G25" s="32">
        <v>312.37</v>
      </c>
      <c r="H25" s="31">
        <v>2747</v>
      </c>
    </row>
    <row r="26" spans="1:8" ht="36" customHeight="1" x14ac:dyDescent="0.25">
      <c r="A26" s="33">
        <v>46113</v>
      </c>
      <c r="B26" s="31" t="s">
        <v>198</v>
      </c>
      <c r="C26" s="31" t="s">
        <v>199</v>
      </c>
      <c r="D26" s="31" t="s">
        <v>901</v>
      </c>
      <c r="E26" s="31">
        <v>4770</v>
      </c>
      <c r="F26" s="31">
        <v>2082087</v>
      </c>
      <c r="G26" s="32">
        <v>436.5</v>
      </c>
      <c r="H26" s="31">
        <v>4335</v>
      </c>
    </row>
    <row r="27" spans="1:8" ht="24" customHeight="1" x14ac:dyDescent="0.25">
      <c r="A27" s="33">
        <v>46113</v>
      </c>
      <c r="B27" s="31" t="s">
        <v>201</v>
      </c>
      <c r="C27" s="31" t="s">
        <v>202</v>
      </c>
      <c r="D27" s="31" t="s">
        <v>904</v>
      </c>
      <c r="E27" s="31">
        <v>0</v>
      </c>
      <c r="F27" s="31">
        <v>0</v>
      </c>
      <c r="G27" s="31">
        <v>0</v>
      </c>
      <c r="H27" s="31">
        <v>0</v>
      </c>
    </row>
    <row r="28" spans="1:8" ht="36" customHeight="1" x14ac:dyDescent="0.25">
      <c r="A28" s="33">
        <v>46113</v>
      </c>
      <c r="B28" s="31" t="s">
        <v>204</v>
      </c>
      <c r="C28" s="31" t="s">
        <v>205</v>
      </c>
      <c r="D28" s="31" t="s">
        <v>901</v>
      </c>
      <c r="E28" s="31">
        <v>3979</v>
      </c>
      <c r="F28" s="31">
        <v>1404402</v>
      </c>
      <c r="G28" s="32">
        <v>352.95</v>
      </c>
      <c r="H28" s="31">
        <v>3738</v>
      </c>
    </row>
    <row r="29" spans="1:8" ht="24" customHeight="1" x14ac:dyDescent="0.25">
      <c r="A29" s="33">
        <v>46113</v>
      </c>
      <c r="B29" s="31" t="s">
        <v>207</v>
      </c>
      <c r="C29" s="31" t="s">
        <v>208</v>
      </c>
      <c r="D29" s="31" t="s">
        <v>899</v>
      </c>
      <c r="E29" s="31">
        <v>4251</v>
      </c>
      <c r="F29" s="31">
        <v>1414620</v>
      </c>
      <c r="G29" s="32">
        <v>332.77</v>
      </c>
      <c r="H29" s="31">
        <v>4221</v>
      </c>
    </row>
    <row r="30" spans="1:8" ht="36" customHeight="1" x14ac:dyDescent="0.25">
      <c r="A30" s="33">
        <v>46113</v>
      </c>
      <c r="B30" s="31" t="s">
        <v>210</v>
      </c>
      <c r="C30" s="31" t="s">
        <v>211</v>
      </c>
      <c r="D30" s="31" t="s">
        <v>901</v>
      </c>
      <c r="E30" s="31">
        <v>3773</v>
      </c>
      <c r="F30" s="31">
        <v>1674541</v>
      </c>
      <c r="G30" s="32">
        <v>443.82</v>
      </c>
      <c r="H30" s="31">
        <v>3431</v>
      </c>
    </row>
    <row r="31" spans="1:8" ht="36" customHeight="1" x14ac:dyDescent="0.25">
      <c r="A31" s="33">
        <v>46113</v>
      </c>
      <c r="B31" s="31" t="s">
        <v>213</v>
      </c>
      <c r="C31" s="31" t="s">
        <v>214</v>
      </c>
      <c r="D31" s="31" t="s">
        <v>901</v>
      </c>
      <c r="E31" s="31">
        <v>1172</v>
      </c>
      <c r="F31" s="31">
        <v>318776</v>
      </c>
      <c r="G31" s="32">
        <v>271.99</v>
      </c>
      <c r="H31" s="31">
        <v>1108</v>
      </c>
    </row>
    <row r="32" spans="1:8" ht="36" customHeight="1" x14ac:dyDescent="0.25">
      <c r="A32" s="33">
        <v>46113</v>
      </c>
      <c r="B32" s="31" t="s">
        <v>216</v>
      </c>
      <c r="C32" s="31" t="s">
        <v>217</v>
      </c>
      <c r="D32" s="31" t="s">
        <v>901</v>
      </c>
      <c r="E32" s="31">
        <v>2079</v>
      </c>
      <c r="F32" s="31">
        <v>579001</v>
      </c>
      <c r="G32" s="32">
        <v>278.5</v>
      </c>
      <c r="H32" s="31">
        <v>2218</v>
      </c>
    </row>
    <row r="33" spans="1:8" ht="48" customHeight="1" x14ac:dyDescent="0.25">
      <c r="A33" s="33">
        <v>46113</v>
      </c>
      <c r="B33" s="31" t="s">
        <v>220</v>
      </c>
      <c r="C33" s="31" t="s">
        <v>221</v>
      </c>
      <c r="D33" s="31" t="s">
        <v>900</v>
      </c>
      <c r="E33" s="31">
        <v>3760</v>
      </c>
      <c r="F33" s="31">
        <v>916546</v>
      </c>
      <c r="G33" s="32">
        <v>243.76</v>
      </c>
      <c r="H33" s="31">
        <v>3722</v>
      </c>
    </row>
    <row r="34" spans="1:8" ht="36" customHeight="1" x14ac:dyDescent="0.25">
      <c r="A34" s="33">
        <v>46113</v>
      </c>
      <c r="B34" s="31" t="s">
        <v>223</v>
      </c>
      <c r="C34" s="31" t="s">
        <v>224</v>
      </c>
      <c r="D34" s="31" t="s">
        <v>905</v>
      </c>
      <c r="E34" s="31">
        <v>0</v>
      </c>
      <c r="F34" s="31">
        <v>0</v>
      </c>
      <c r="G34" s="31">
        <v>0</v>
      </c>
      <c r="H34" s="31">
        <v>0</v>
      </c>
    </row>
    <row r="35" spans="1:8" ht="27.75" customHeight="1" x14ac:dyDescent="0.25">
      <c r="A35" s="33">
        <v>46113</v>
      </c>
      <c r="B35" s="31" t="s">
        <v>225</v>
      </c>
      <c r="C35" s="31" t="s">
        <v>226</v>
      </c>
      <c r="D35" s="31" t="s">
        <v>906</v>
      </c>
      <c r="E35" s="31">
        <v>0</v>
      </c>
      <c r="F35" s="31">
        <v>0</v>
      </c>
      <c r="G35" s="31">
        <v>0</v>
      </c>
      <c r="H35" s="31">
        <v>0</v>
      </c>
    </row>
    <row r="36" spans="1:8" ht="24" customHeight="1" x14ac:dyDescent="0.25">
      <c r="A36" s="33">
        <v>46113</v>
      </c>
      <c r="B36" s="31" t="s">
        <v>227</v>
      </c>
      <c r="C36" s="31" t="s">
        <v>228</v>
      </c>
      <c r="D36" s="31" t="s">
        <v>899</v>
      </c>
      <c r="E36" s="31">
        <v>3021</v>
      </c>
      <c r="F36" s="31">
        <v>753837</v>
      </c>
      <c r="G36" s="32">
        <v>249.53</v>
      </c>
      <c r="H36" s="31">
        <v>3072</v>
      </c>
    </row>
    <row r="37" spans="1:8" ht="36" customHeight="1" x14ac:dyDescent="0.25">
      <c r="A37" s="33">
        <v>46113</v>
      </c>
      <c r="B37" s="31" t="s">
        <v>230</v>
      </c>
      <c r="C37" s="31" t="s">
        <v>231</v>
      </c>
      <c r="D37" s="31" t="s">
        <v>901</v>
      </c>
      <c r="E37" s="31">
        <v>4235</v>
      </c>
      <c r="F37" s="31">
        <v>1331621</v>
      </c>
      <c r="G37" s="32">
        <v>314.43</v>
      </c>
      <c r="H37" s="31">
        <v>4571</v>
      </c>
    </row>
    <row r="38" spans="1:8" ht="24" customHeight="1" x14ac:dyDescent="0.25">
      <c r="A38" s="33">
        <v>46113</v>
      </c>
      <c r="B38" s="31" t="s">
        <v>233</v>
      </c>
      <c r="C38" s="31" t="s">
        <v>234</v>
      </c>
      <c r="D38" s="31" t="s">
        <v>899</v>
      </c>
      <c r="E38" s="31">
        <v>1411</v>
      </c>
      <c r="F38" s="31">
        <v>355182</v>
      </c>
      <c r="G38" s="32">
        <v>251.72</v>
      </c>
      <c r="H38" s="31">
        <v>1461</v>
      </c>
    </row>
    <row r="39" spans="1:8" ht="24" customHeight="1" x14ac:dyDescent="0.25">
      <c r="A39" s="33">
        <v>46113</v>
      </c>
      <c r="B39" s="31" t="s">
        <v>236</v>
      </c>
      <c r="C39" s="31" t="s">
        <v>237</v>
      </c>
      <c r="D39" s="31" t="s">
        <v>899</v>
      </c>
      <c r="E39" s="31">
        <v>4130</v>
      </c>
      <c r="F39" s="31">
        <v>1578626</v>
      </c>
      <c r="G39" s="32">
        <v>382.23</v>
      </c>
      <c r="H39" s="31">
        <v>4187</v>
      </c>
    </row>
    <row r="40" spans="1:8" ht="48" customHeight="1" x14ac:dyDescent="0.25">
      <c r="A40" s="33">
        <v>46113</v>
      </c>
      <c r="B40" s="31" t="s">
        <v>239</v>
      </c>
      <c r="C40" s="31" t="s">
        <v>240</v>
      </c>
      <c r="D40" s="31" t="s">
        <v>900</v>
      </c>
      <c r="E40" s="31">
        <v>2259</v>
      </c>
      <c r="F40" s="31">
        <v>1276349</v>
      </c>
      <c r="G40" s="32">
        <v>565.01</v>
      </c>
      <c r="H40" s="31">
        <v>2408</v>
      </c>
    </row>
    <row r="41" spans="1:8" ht="48" customHeight="1" x14ac:dyDescent="0.25">
      <c r="A41" s="33">
        <v>46113</v>
      </c>
      <c r="B41" s="31" t="s">
        <v>242</v>
      </c>
      <c r="C41" s="31" t="s">
        <v>243</v>
      </c>
      <c r="D41" s="31" t="s">
        <v>900</v>
      </c>
      <c r="E41" s="31">
        <v>3356</v>
      </c>
      <c r="F41" s="31">
        <v>1013940</v>
      </c>
      <c r="G41" s="32">
        <v>302.13</v>
      </c>
      <c r="H41" s="31">
        <v>3412</v>
      </c>
    </row>
    <row r="42" spans="1:8" ht="48" customHeight="1" x14ac:dyDescent="0.25">
      <c r="A42" s="33">
        <v>46113</v>
      </c>
      <c r="B42" s="31" t="s">
        <v>245</v>
      </c>
      <c r="C42" s="31" t="s">
        <v>246</v>
      </c>
      <c r="D42" s="31" t="s">
        <v>900</v>
      </c>
      <c r="E42" s="31">
        <v>2199</v>
      </c>
      <c r="F42" s="31">
        <v>643327</v>
      </c>
      <c r="G42" s="32">
        <v>292.55</v>
      </c>
      <c r="H42" s="31">
        <v>2357</v>
      </c>
    </row>
    <row r="43" spans="1:8" ht="48" customHeight="1" x14ac:dyDescent="0.25">
      <c r="A43" s="33">
        <v>46113</v>
      </c>
      <c r="B43" s="31" t="s">
        <v>248</v>
      </c>
      <c r="C43" s="31" t="s">
        <v>249</v>
      </c>
      <c r="D43" s="31" t="s">
        <v>900</v>
      </c>
      <c r="E43" s="31">
        <v>3027</v>
      </c>
      <c r="F43" s="31">
        <v>1695101</v>
      </c>
      <c r="G43" s="32">
        <v>559.99</v>
      </c>
      <c r="H43" s="31">
        <v>3054</v>
      </c>
    </row>
    <row r="44" spans="1:8" ht="48" customHeight="1" x14ac:dyDescent="0.25">
      <c r="A44" s="33">
        <v>46113</v>
      </c>
      <c r="B44" s="31" t="s">
        <v>251</v>
      </c>
      <c r="C44" s="31" t="s">
        <v>252</v>
      </c>
      <c r="D44" s="31" t="s">
        <v>900</v>
      </c>
      <c r="E44" s="31">
        <v>5102</v>
      </c>
      <c r="F44" s="31">
        <v>1945270</v>
      </c>
      <c r="G44" s="32">
        <v>381.28</v>
      </c>
      <c r="H44" s="31">
        <v>4633</v>
      </c>
    </row>
    <row r="45" spans="1:8" ht="24" customHeight="1" x14ac:dyDescent="0.25">
      <c r="A45" s="33">
        <v>46113</v>
      </c>
      <c r="B45" s="31" t="s">
        <v>254</v>
      </c>
      <c r="C45" s="31" t="s">
        <v>255</v>
      </c>
      <c r="D45" s="31" t="s">
        <v>899</v>
      </c>
      <c r="E45" s="31">
        <v>1777</v>
      </c>
      <c r="F45" s="31">
        <v>697207</v>
      </c>
      <c r="G45" s="32">
        <v>392.35</v>
      </c>
      <c r="H45" s="31">
        <v>1875</v>
      </c>
    </row>
    <row r="46" spans="1:8" ht="36" customHeight="1" x14ac:dyDescent="0.25">
      <c r="A46" s="33">
        <v>46113</v>
      </c>
      <c r="B46" s="31" t="s">
        <v>257</v>
      </c>
      <c r="C46" s="31" t="s">
        <v>258</v>
      </c>
      <c r="D46" s="31" t="s">
        <v>901</v>
      </c>
      <c r="E46" s="31">
        <v>753</v>
      </c>
      <c r="F46" s="31">
        <v>176438</v>
      </c>
      <c r="G46" s="32">
        <v>234.31</v>
      </c>
      <c r="H46" s="31">
        <v>791</v>
      </c>
    </row>
    <row r="47" spans="1:8" ht="24" customHeight="1" x14ac:dyDescent="0.25">
      <c r="A47" s="33">
        <v>46113</v>
      </c>
      <c r="B47" s="31" t="s">
        <v>260</v>
      </c>
      <c r="C47" s="31" t="s">
        <v>261</v>
      </c>
      <c r="D47" s="31" t="s">
        <v>907</v>
      </c>
      <c r="E47" s="31">
        <v>0</v>
      </c>
      <c r="F47" s="31">
        <v>0</v>
      </c>
      <c r="G47" s="31">
        <v>0</v>
      </c>
      <c r="H47" s="31">
        <v>0</v>
      </c>
    </row>
    <row r="48" spans="1:8" ht="36" customHeight="1" x14ac:dyDescent="0.25">
      <c r="A48" s="33">
        <v>46113</v>
      </c>
      <c r="B48" s="31" t="s">
        <v>262</v>
      </c>
      <c r="C48" s="31" t="s">
        <v>263</v>
      </c>
      <c r="D48" s="31" t="s">
        <v>901</v>
      </c>
      <c r="E48" s="31">
        <v>3540</v>
      </c>
      <c r="F48" s="31">
        <v>774375</v>
      </c>
      <c r="G48" s="32">
        <v>218.75</v>
      </c>
      <c r="H48" s="31">
        <v>3398</v>
      </c>
    </row>
    <row r="49" spans="1:8" ht="24" customHeight="1" x14ac:dyDescent="0.25">
      <c r="A49" s="33">
        <v>46113</v>
      </c>
      <c r="B49" s="31" t="s">
        <v>265</v>
      </c>
      <c r="C49" s="31" t="s">
        <v>266</v>
      </c>
      <c r="D49" s="31" t="s">
        <v>908</v>
      </c>
      <c r="E49" s="31">
        <v>0</v>
      </c>
      <c r="F49" s="31">
        <v>0</v>
      </c>
      <c r="G49" s="31">
        <v>0</v>
      </c>
      <c r="H49" s="31">
        <v>0</v>
      </c>
    </row>
    <row r="50" spans="1:8" ht="36" customHeight="1" x14ac:dyDescent="0.25">
      <c r="A50" s="33">
        <v>46113</v>
      </c>
      <c r="B50" s="31" t="s">
        <v>267</v>
      </c>
      <c r="C50" s="31" t="s">
        <v>268</v>
      </c>
      <c r="D50" s="31" t="s">
        <v>901</v>
      </c>
      <c r="E50" s="31">
        <v>2434</v>
      </c>
      <c r="F50" s="31">
        <v>521114</v>
      </c>
      <c r="G50" s="32">
        <v>214.1</v>
      </c>
      <c r="H50" s="31">
        <v>2471</v>
      </c>
    </row>
    <row r="51" spans="1:8" ht="48" customHeight="1" x14ac:dyDescent="0.25">
      <c r="A51" s="33">
        <v>46113</v>
      </c>
      <c r="B51" s="31" t="s">
        <v>270</v>
      </c>
      <c r="C51" s="31" t="s">
        <v>271</v>
      </c>
      <c r="D51" s="31" t="s">
        <v>900</v>
      </c>
      <c r="E51" s="31">
        <v>693</v>
      </c>
      <c r="F51" s="31">
        <v>242709</v>
      </c>
      <c r="G51" s="32">
        <v>350.23</v>
      </c>
      <c r="H51" s="31">
        <v>743</v>
      </c>
    </row>
    <row r="52" spans="1:8" ht="24" customHeight="1" x14ac:dyDescent="0.25">
      <c r="A52" s="33">
        <v>46113</v>
      </c>
      <c r="B52" s="31" t="s">
        <v>273</v>
      </c>
      <c r="C52" s="31" t="s">
        <v>274</v>
      </c>
      <c r="D52" s="31" t="s">
        <v>899</v>
      </c>
      <c r="E52" s="31">
        <v>4252</v>
      </c>
      <c r="F52" s="31">
        <v>2080998</v>
      </c>
      <c r="G52" s="32">
        <v>489.42</v>
      </c>
      <c r="H52" s="31">
        <v>4456</v>
      </c>
    </row>
    <row r="53" spans="1:8" ht="24" customHeight="1" x14ac:dyDescent="0.25">
      <c r="A53" s="33">
        <v>46113</v>
      </c>
      <c r="B53" s="31" t="s">
        <v>276</v>
      </c>
      <c r="C53" s="31" t="s">
        <v>277</v>
      </c>
      <c r="D53" s="31" t="s">
        <v>899</v>
      </c>
      <c r="E53" s="31">
        <v>853</v>
      </c>
      <c r="F53" s="31">
        <v>477404</v>
      </c>
      <c r="G53" s="32">
        <v>559.67999999999995</v>
      </c>
      <c r="H53" s="31">
        <v>873</v>
      </c>
    </row>
    <row r="54" spans="1:8" ht="36" customHeight="1" x14ac:dyDescent="0.25">
      <c r="A54" s="33">
        <v>46113</v>
      </c>
      <c r="B54" s="31" t="s">
        <v>279</v>
      </c>
      <c r="C54" s="31" t="s">
        <v>280</v>
      </c>
      <c r="D54" s="31" t="s">
        <v>901</v>
      </c>
      <c r="E54" s="31">
        <v>1691</v>
      </c>
      <c r="F54" s="31">
        <v>875543</v>
      </c>
      <c r="G54" s="32">
        <v>517.77</v>
      </c>
      <c r="H54" s="31">
        <v>1783</v>
      </c>
    </row>
    <row r="55" spans="1:8" ht="36" customHeight="1" x14ac:dyDescent="0.25">
      <c r="A55" s="33">
        <v>46113</v>
      </c>
      <c r="B55" s="31" t="s">
        <v>283</v>
      </c>
      <c r="C55" s="31" t="s">
        <v>284</v>
      </c>
      <c r="D55" s="31" t="s">
        <v>899</v>
      </c>
      <c r="E55" s="31">
        <v>0</v>
      </c>
      <c r="F55" s="31">
        <v>0</v>
      </c>
      <c r="G55" s="31">
        <v>0</v>
      </c>
      <c r="H55" s="31">
        <v>0</v>
      </c>
    </row>
    <row r="56" spans="1:8" ht="24" customHeight="1" x14ac:dyDescent="0.25">
      <c r="A56" s="33">
        <v>46114</v>
      </c>
      <c r="B56" s="31" t="s">
        <v>128</v>
      </c>
      <c r="C56" s="31" t="s">
        <v>129</v>
      </c>
      <c r="D56" s="31" t="s">
        <v>899</v>
      </c>
      <c r="E56" s="31">
        <v>1285</v>
      </c>
      <c r="F56" s="31">
        <v>411130</v>
      </c>
      <c r="G56" s="32">
        <v>319.95</v>
      </c>
      <c r="H56" s="31">
        <v>1310</v>
      </c>
    </row>
    <row r="57" spans="1:8" ht="24" customHeight="1" x14ac:dyDescent="0.25">
      <c r="A57" s="33">
        <v>46114</v>
      </c>
      <c r="B57" s="31" t="s">
        <v>132</v>
      </c>
      <c r="C57" s="31" t="s">
        <v>133</v>
      </c>
      <c r="D57" s="31" t="s">
        <v>900</v>
      </c>
      <c r="E57" s="31">
        <v>2095</v>
      </c>
      <c r="F57" s="31">
        <v>614581</v>
      </c>
      <c r="G57" s="32">
        <v>293.36</v>
      </c>
      <c r="H57" s="31">
        <v>2252</v>
      </c>
    </row>
    <row r="58" spans="1:8" ht="24" customHeight="1" x14ac:dyDescent="0.25">
      <c r="A58" s="33">
        <v>46114</v>
      </c>
      <c r="B58" s="31" t="s">
        <v>135</v>
      </c>
      <c r="C58" s="31" t="s">
        <v>136</v>
      </c>
      <c r="D58" s="31" t="s">
        <v>900</v>
      </c>
      <c r="E58" s="31">
        <v>1315</v>
      </c>
      <c r="F58" s="31">
        <v>471613</v>
      </c>
      <c r="G58" s="32">
        <v>358.64</v>
      </c>
      <c r="H58" s="31">
        <v>1348</v>
      </c>
    </row>
    <row r="59" spans="1:8" ht="54.75" customHeight="1" x14ac:dyDescent="0.25">
      <c r="A59" s="33">
        <v>46114</v>
      </c>
      <c r="B59" s="31" t="s">
        <v>138</v>
      </c>
      <c r="C59" s="31" t="s">
        <v>139</v>
      </c>
      <c r="D59" s="31" t="s">
        <v>900</v>
      </c>
      <c r="E59" s="31">
        <v>1010</v>
      </c>
      <c r="F59" s="31">
        <v>360566</v>
      </c>
      <c r="G59" s="32">
        <v>357</v>
      </c>
      <c r="H59" s="31">
        <v>1001</v>
      </c>
    </row>
    <row r="60" spans="1:8" ht="24" customHeight="1" x14ac:dyDescent="0.25">
      <c r="A60" s="33">
        <v>46114</v>
      </c>
      <c r="B60" s="31" t="s">
        <v>141</v>
      </c>
      <c r="C60" s="31" t="s">
        <v>142</v>
      </c>
      <c r="D60" s="31" t="s">
        <v>900</v>
      </c>
      <c r="E60" s="31">
        <v>1273</v>
      </c>
      <c r="F60" s="31">
        <v>705395</v>
      </c>
      <c r="G60" s="32">
        <v>554.12</v>
      </c>
      <c r="H60" s="31">
        <v>1151</v>
      </c>
    </row>
    <row r="61" spans="1:8" ht="48" customHeight="1" x14ac:dyDescent="0.25">
      <c r="A61" s="33">
        <v>46114</v>
      </c>
      <c r="B61" s="31" t="s">
        <v>144</v>
      </c>
      <c r="C61" s="31" t="s">
        <v>145</v>
      </c>
      <c r="D61" s="31" t="s">
        <v>900</v>
      </c>
      <c r="E61" s="31">
        <v>1188</v>
      </c>
      <c r="F61" s="31">
        <v>333864</v>
      </c>
      <c r="G61" s="32">
        <v>281.02999999999997</v>
      </c>
      <c r="H61" s="31">
        <v>1101</v>
      </c>
    </row>
    <row r="62" spans="1:8" ht="48" customHeight="1" x14ac:dyDescent="0.25">
      <c r="A62" s="33">
        <v>46114</v>
      </c>
      <c r="B62" s="31" t="s">
        <v>147</v>
      </c>
      <c r="C62" s="31" t="s">
        <v>148</v>
      </c>
      <c r="D62" s="31" t="s">
        <v>900</v>
      </c>
      <c r="E62" s="31">
        <v>4162</v>
      </c>
      <c r="F62" s="31">
        <v>910894</v>
      </c>
      <c r="G62" s="32">
        <v>218.86</v>
      </c>
      <c r="H62" s="31">
        <v>4230</v>
      </c>
    </row>
    <row r="63" spans="1:8" ht="48" customHeight="1" x14ac:dyDescent="0.25">
      <c r="A63" s="33">
        <v>46114</v>
      </c>
      <c r="B63" s="31" t="s">
        <v>150</v>
      </c>
      <c r="C63" s="31" t="s">
        <v>151</v>
      </c>
      <c r="D63" s="31" t="s">
        <v>900</v>
      </c>
      <c r="E63" s="31">
        <v>3587</v>
      </c>
      <c r="F63" s="31">
        <v>950777</v>
      </c>
      <c r="G63" s="32">
        <v>265.06</v>
      </c>
      <c r="H63" s="31">
        <v>3333</v>
      </c>
    </row>
    <row r="64" spans="1:8" ht="48" customHeight="1" x14ac:dyDescent="0.25">
      <c r="A64" s="33">
        <v>46114</v>
      </c>
      <c r="B64" s="31" t="s">
        <v>153</v>
      </c>
      <c r="C64" s="31" t="s">
        <v>154</v>
      </c>
      <c r="D64" s="31" t="s">
        <v>899</v>
      </c>
      <c r="E64" s="31">
        <v>3330</v>
      </c>
      <c r="F64" s="31">
        <v>631093</v>
      </c>
      <c r="G64" s="32">
        <v>189.52</v>
      </c>
      <c r="H64" s="31">
        <v>3133</v>
      </c>
    </row>
    <row r="65" spans="1:8" ht="48" customHeight="1" x14ac:dyDescent="0.25">
      <c r="A65" s="33">
        <v>46114</v>
      </c>
      <c r="B65" s="31" t="s">
        <v>156</v>
      </c>
      <c r="C65" s="31" t="s">
        <v>157</v>
      </c>
      <c r="D65" s="31" t="s">
        <v>901</v>
      </c>
      <c r="E65" s="31">
        <v>2523</v>
      </c>
      <c r="F65" s="31">
        <v>666114</v>
      </c>
      <c r="G65" s="32">
        <v>264.02</v>
      </c>
      <c r="H65" s="31">
        <v>2539</v>
      </c>
    </row>
    <row r="66" spans="1:8" ht="48" customHeight="1" x14ac:dyDescent="0.25">
      <c r="A66" s="33">
        <v>46114</v>
      </c>
      <c r="B66" s="31" t="s">
        <v>159</v>
      </c>
      <c r="C66" s="31" t="s">
        <v>160</v>
      </c>
      <c r="D66" s="31" t="s">
        <v>899</v>
      </c>
      <c r="E66" s="31">
        <v>2241</v>
      </c>
      <c r="F66" s="31">
        <v>862624</v>
      </c>
      <c r="G66" s="32">
        <v>384.93</v>
      </c>
      <c r="H66" s="31">
        <v>2033</v>
      </c>
    </row>
    <row r="67" spans="1:8" ht="48" customHeight="1" x14ac:dyDescent="0.25">
      <c r="A67" s="33">
        <v>46114</v>
      </c>
      <c r="B67" s="31" t="s">
        <v>162</v>
      </c>
      <c r="C67" s="31" t="s">
        <v>163</v>
      </c>
      <c r="D67" s="31" t="s">
        <v>901</v>
      </c>
      <c r="E67" s="31">
        <v>1314</v>
      </c>
      <c r="F67" s="31">
        <v>563263</v>
      </c>
      <c r="G67" s="32">
        <v>428.66</v>
      </c>
      <c r="H67" s="31">
        <v>1355</v>
      </c>
    </row>
    <row r="68" spans="1:8" ht="24" customHeight="1" x14ac:dyDescent="0.25">
      <c r="A68" s="33">
        <v>46114</v>
      </c>
      <c r="B68" s="31" t="s">
        <v>165</v>
      </c>
      <c r="C68" s="31" t="s">
        <v>166</v>
      </c>
      <c r="D68" s="31" t="s">
        <v>901</v>
      </c>
      <c r="E68" s="31">
        <v>3217</v>
      </c>
      <c r="F68" s="31">
        <v>1525162</v>
      </c>
      <c r="G68" s="32">
        <v>474.09</v>
      </c>
      <c r="H68" s="31">
        <v>3048</v>
      </c>
    </row>
    <row r="69" spans="1:8" ht="36" customHeight="1" x14ac:dyDescent="0.25">
      <c r="A69" s="33">
        <v>46114</v>
      </c>
      <c r="B69" s="31" t="s">
        <v>168</v>
      </c>
      <c r="C69" s="31" t="s">
        <v>169</v>
      </c>
      <c r="D69" s="31" t="s">
        <v>899</v>
      </c>
      <c r="E69" s="31">
        <v>2382</v>
      </c>
      <c r="F69" s="31">
        <v>1162653</v>
      </c>
      <c r="G69" s="32">
        <v>488.1</v>
      </c>
      <c r="H69" s="31">
        <v>2368</v>
      </c>
    </row>
    <row r="70" spans="1:8" ht="24" customHeight="1" x14ac:dyDescent="0.25">
      <c r="A70" s="33">
        <v>46114</v>
      </c>
      <c r="B70" s="31" t="s">
        <v>171</v>
      </c>
      <c r="C70" s="31" t="s">
        <v>172</v>
      </c>
      <c r="D70" s="31" t="s">
        <v>903</v>
      </c>
      <c r="E70" s="31">
        <v>1702</v>
      </c>
      <c r="F70" s="31">
        <v>620750</v>
      </c>
      <c r="G70" s="32">
        <v>364.72</v>
      </c>
      <c r="H70" s="31">
        <v>1778</v>
      </c>
    </row>
    <row r="71" spans="1:8" ht="36" customHeight="1" x14ac:dyDescent="0.25">
      <c r="A71" s="33">
        <v>46114</v>
      </c>
      <c r="B71" s="31" t="s">
        <v>174</v>
      </c>
      <c r="C71" s="31" t="s">
        <v>175</v>
      </c>
      <c r="D71" s="31" t="s">
        <v>903</v>
      </c>
      <c r="E71" s="31">
        <v>2999</v>
      </c>
      <c r="F71" s="31">
        <v>949822</v>
      </c>
      <c r="G71" s="32">
        <v>316.70999999999998</v>
      </c>
      <c r="H71" s="31">
        <v>3225</v>
      </c>
    </row>
    <row r="72" spans="1:8" ht="36" customHeight="1" x14ac:dyDescent="0.25">
      <c r="A72" s="33">
        <v>46114</v>
      </c>
      <c r="B72" s="31" t="s">
        <v>177</v>
      </c>
      <c r="C72" s="31" t="s">
        <v>178</v>
      </c>
      <c r="D72" s="31" t="s">
        <v>903</v>
      </c>
      <c r="E72" s="31">
        <v>2039</v>
      </c>
      <c r="F72" s="31">
        <v>669073</v>
      </c>
      <c r="G72" s="32">
        <v>328.14</v>
      </c>
      <c r="H72" s="31">
        <v>2007</v>
      </c>
    </row>
    <row r="73" spans="1:8" ht="24" customHeight="1" x14ac:dyDescent="0.25">
      <c r="A73" s="33">
        <v>46114</v>
      </c>
      <c r="B73" s="31" t="s">
        <v>180</v>
      </c>
      <c r="C73" s="31" t="s">
        <v>181</v>
      </c>
      <c r="D73" s="31" t="s">
        <v>903</v>
      </c>
      <c r="E73" s="31">
        <v>2384</v>
      </c>
      <c r="F73" s="31">
        <v>904892</v>
      </c>
      <c r="G73" s="32">
        <v>379.57</v>
      </c>
      <c r="H73" s="31">
        <v>2470</v>
      </c>
    </row>
    <row r="74" spans="1:8" ht="48" customHeight="1" x14ac:dyDescent="0.25">
      <c r="A74" s="33">
        <v>46114</v>
      </c>
      <c r="B74" s="31" t="s">
        <v>183</v>
      </c>
      <c r="C74" s="31" t="s">
        <v>184</v>
      </c>
      <c r="D74" s="31" t="s">
        <v>903</v>
      </c>
      <c r="E74" s="31">
        <v>2323</v>
      </c>
      <c r="F74" s="31">
        <v>554385</v>
      </c>
      <c r="G74" s="32">
        <v>238.65</v>
      </c>
      <c r="H74" s="31">
        <v>2250</v>
      </c>
    </row>
    <row r="75" spans="1:8" ht="48" customHeight="1" x14ac:dyDescent="0.25">
      <c r="A75" s="33">
        <v>46114</v>
      </c>
      <c r="B75" s="31" t="s">
        <v>186</v>
      </c>
      <c r="C75" s="31" t="s">
        <v>187</v>
      </c>
      <c r="D75" s="31" t="s">
        <v>903</v>
      </c>
      <c r="E75" s="31">
        <v>754</v>
      </c>
      <c r="F75" s="31">
        <v>349240</v>
      </c>
      <c r="G75" s="32">
        <v>463.18</v>
      </c>
      <c r="H75" s="31">
        <v>768</v>
      </c>
    </row>
    <row r="76" spans="1:8" ht="48" customHeight="1" x14ac:dyDescent="0.25">
      <c r="A76" s="33">
        <v>46114</v>
      </c>
      <c r="B76" s="31" t="s">
        <v>189</v>
      </c>
      <c r="C76" s="31" t="s">
        <v>190</v>
      </c>
      <c r="D76" s="31" t="s">
        <v>903</v>
      </c>
      <c r="E76" s="31">
        <v>3456</v>
      </c>
      <c r="F76" s="31">
        <v>1097048</v>
      </c>
      <c r="G76" s="32">
        <v>317.43</v>
      </c>
      <c r="H76" s="31">
        <v>3691</v>
      </c>
    </row>
    <row r="77" spans="1:8" ht="48" customHeight="1" x14ac:dyDescent="0.25">
      <c r="A77" s="33">
        <v>46114</v>
      </c>
      <c r="B77" s="31" t="s">
        <v>192</v>
      </c>
      <c r="C77" s="31" t="s">
        <v>193</v>
      </c>
      <c r="D77" s="31" t="s">
        <v>901</v>
      </c>
      <c r="E77" s="31">
        <v>1222</v>
      </c>
      <c r="F77" s="31">
        <v>444456</v>
      </c>
      <c r="G77" s="32">
        <v>363.71</v>
      </c>
      <c r="H77" s="31">
        <v>1286</v>
      </c>
    </row>
    <row r="78" spans="1:8" ht="48" customHeight="1" x14ac:dyDescent="0.25">
      <c r="A78" s="33">
        <v>46114</v>
      </c>
      <c r="B78" s="31" t="s">
        <v>195</v>
      </c>
      <c r="C78" s="31" t="s">
        <v>196</v>
      </c>
      <c r="D78" s="31" t="s">
        <v>899</v>
      </c>
      <c r="E78" s="31">
        <v>3810</v>
      </c>
      <c r="F78" s="31">
        <v>1334433</v>
      </c>
      <c r="G78" s="32">
        <v>350.24</v>
      </c>
      <c r="H78" s="31">
        <v>3594</v>
      </c>
    </row>
    <row r="79" spans="1:8" ht="48" customHeight="1" x14ac:dyDescent="0.25">
      <c r="A79" s="33">
        <v>46114</v>
      </c>
      <c r="B79" s="31" t="s">
        <v>198</v>
      </c>
      <c r="C79" s="31" t="s">
        <v>199</v>
      </c>
      <c r="D79" s="31" t="s">
        <v>901</v>
      </c>
      <c r="E79" s="31">
        <v>4375</v>
      </c>
      <c r="F79" s="31">
        <v>2214242</v>
      </c>
      <c r="G79" s="32">
        <v>506.11</v>
      </c>
      <c r="H79" s="31">
        <v>4114</v>
      </c>
    </row>
    <row r="80" spans="1:8" ht="48" customHeight="1" x14ac:dyDescent="0.25">
      <c r="A80" s="33">
        <v>46114</v>
      </c>
      <c r="B80" s="31" t="s">
        <v>201</v>
      </c>
      <c r="C80" s="31" t="s">
        <v>202</v>
      </c>
      <c r="D80" s="31" t="s">
        <v>904</v>
      </c>
      <c r="E80" s="31">
        <v>0</v>
      </c>
      <c r="F80" s="31">
        <v>0</v>
      </c>
      <c r="G80" s="31">
        <v>0</v>
      </c>
      <c r="H80" s="31">
        <v>0</v>
      </c>
    </row>
    <row r="81" spans="1:8" ht="36" customHeight="1" x14ac:dyDescent="0.25">
      <c r="A81" s="33">
        <v>46114</v>
      </c>
      <c r="B81" s="31" t="s">
        <v>204</v>
      </c>
      <c r="C81" s="31" t="s">
        <v>205</v>
      </c>
      <c r="D81" s="31" t="s">
        <v>901</v>
      </c>
      <c r="E81" s="31">
        <v>3267</v>
      </c>
      <c r="F81" s="31">
        <v>1222187</v>
      </c>
      <c r="G81" s="32">
        <v>374.1</v>
      </c>
      <c r="H81" s="31">
        <v>3019</v>
      </c>
    </row>
    <row r="82" spans="1:8" ht="24" customHeight="1" x14ac:dyDescent="0.25">
      <c r="A82" s="33">
        <v>46114</v>
      </c>
      <c r="B82" s="31" t="s">
        <v>207</v>
      </c>
      <c r="C82" s="31" t="s">
        <v>208</v>
      </c>
      <c r="D82" s="31" t="s">
        <v>899</v>
      </c>
      <c r="E82" s="31">
        <v>4906</v>
      </c>
      <c r="F82" s="31">
        <v>1854696</v>
      </c>
      <c r="G82" s="32">
        <v>378.05</v>
      </c>
      <c r="H82" s="31">
        <v>4532</v>
      </c>
    </row>
    <row r="83" spans="1:8" ht="36" customHeight="1" x14ac:dyDescent="0.25">
      <c r="A83" s="33">
        <v>46114</v>
      </c>
      <c r="B83" s="31" t="s">
        <v>210</v>
      </c>
      <c r="C83" s="31" t="s">
        <v>211</v>
      </c>
      <c r="D83" s="31" t="s">
        <v>901</v>
      </c>
      <c r="E83" s="31">
        <v>2537</v>
      </c>
      <c r="F83" s="31">
        <v>1053015</v>
      </c>
      <c r="G83" s="32">
        <v>415.06</v>
      </c>
      <c r="H83" s="31">
        <v>2544</v>
      </c>
    </row>
    <row r="84" spans="1:8" ht="24" customHeight="1" x14ac:dyDescent="0.25">
      <c r="A84" s="33">
        <v>46114</v>
      </c>
      <c r="B84" s="31" t="s">
        <v>213</v>
      </c>
      <c r="C84" s="31" t="s">
        <v>214</v>
      </c>
      <c r="D84" s="31" t="s">
        <v>901</v>
      </c>
      <c r="E84" s="31">
        <v>1221</v>
      </c>
      <c r="F84" s="31">
        <v>320832</v>
      </c>
      <c r="G84" s="32">
        <v>262.76</v>
      </c>
      <c r="H84" s="31">
        <v>1224</v>
      </c>
    </row>
    <row r="85" spans="1:8" ht="36" customHeight="1" x14ac:dyDescent="0.25">
      <c r="A85" s="33">
        <v>46114</v>
      </c>
      <c r="B85" s="31" t="s">
        <v>216</v>
      </c>
      <c r="C85" s="31" t="s">
        <v>217</v>
      </c>
      <c r="D85" s="31" t="s">
        <v>901</v>
      </c>
      <c r="E85" s="31">
        <v>2068</v>
      </c>
      <c r="F85" s="31">
        <v>487786</v>
      </c>
      <c r="G85" s="32">
        <v>235.87</v>
      </c>
      <c r="H85" s="31">
        <v>2052</v>
      </c>
    </row>
    <row r="86" spans="1:8" ht="24" customHeight="1" x14ac:dyDescent="0.25">
      <c r="A86" s="33">
        <v>46114</v>
      </c>
      <c r="B86" s="31" t="s">
        <v>220</v>
      </c>
      <c r="C86" s="31" t="s">
        <v>221</v>
      </c>
      <c r="D86" s="31" t="s">
        <v>900</v>
      </c>
      <c r="E86" s="31">
        <v>3286</v>
      </c>
      <c r="F86" s="31">
        <v>737516</v>
      </c>
      <c r="G86" s="32">
        <v>224.44</v>
      </c>
      <c r="H86" s="31">
        <v>3113</v>
      </c>
    </row>
    <row r="87" spans="1:8" ht="36" customHeight="1" x14ac:dyDescent="0.25">
      <c r="A87" s="33">
        <v>46114</v>
      </c>
      <c r="B87" s="31" t="s">
        <v>223</v>
      </c>
      <c r="C87" s="31" t="s">
        <v>224</v>
      </c>
      <c r="D87" s="31" t="s">
        <v>905</v>
      </c>
      <c r="E87" s="31">
        <v>0</v>
      </c>
      <c r="F87" s="31">
        <v>0</v>
      </c>
      <c r="G87" s="31">
        <v>0</v>
      </c>
      <c r="H87" s="31">
        <v>0</v>
      </c>
    </row>
    <row r="88" spans="1:8" ht="36" customHeight="1" x14ac:dyDescent="0.25">
      <c r="A88" s="33">
        <v>46114</v>
      </c>
      <c r="B88" s="31" t="s">
        <v>225</v>
      </c>
      <c r="C88" s="31" t="s">
        <v>226</v>
      </c>
      <c r="D88" s="31" t="s">
        <v>906</v>
      </c>
      <c r="E88" s="31">
        <v>0</v>
      </c>
      <c r="F88" s="31">
        <v>0</v>
      </c>
      <c r="G88" s="31">
        <v>0</v>
      </c>
      <c r="H88" s="31">
        <v>0</v>
      </c>
    </row>
    <row r="89" spans="1:8" ht="36" customHeight="1" x14ac:dyDescent="0.25">
      <c r="A89" s="33">
        <v>46114</v>
      </c>
      <c r="B89" s="31" t="s">
        <v>227</v>
      </c>
      <c r="C89" s="31" t="s">
        <v>228</v>
      </c>
      <c r="D89" s="31" t="s">
        <v>899</v>
      </c>
      <c r="E89" s="31">
        <v>3395</v>
      </c>
      <c r="F89" s="31">
        <v>801453</v>
      </c>
      <c r="G89" s="32">
        <v>236.07</v>
      </c>
      <c r="H89" s="31">
        <v>3279</v>
      </c>
    </row>
    <row r="90" spans="1:8" ht="48" customHeight="1" x14ac:dyDescent="0.25">
      <c r="A90" s="33">
        <v>46114</v>
      </c>
      <c r="B90" s="31" t="s">
        <v>230</v>
      </c>
      <c r="C90" s="31" t="s">
        <v>231</v>
      </c>
      <c r="D90" s="31" t="s">
        <v>901</v>
      </c>
      <c r="E90" s="31">
        <v>3870</v>
      </c>
      <c r="F90" s="31">
        <v>1225209</v>
      </c>
      <c r="G90" s="32">
        <v>316.58999999999997</v>
      </c>
      <c r="H90" s="31">
        <v>4114</v>
      </c>
    </row>
    <row r="91" spans="1:8" ht="36" customHeight="1" x14ac:dyDescent="0.25">
      <c r="A91" s="33">
        <v>46114</v>
      </c>
      <c r="B91" s="31" t="s">
        <v>233</v>
      </c>
      <c r="C91" s="31" t="s">
        <v>234</v>
      </c>
      <c r="D91" s="31" t="s">
        <v>899</v>
      </c>
      <c r="E91" s="31">
        <v>1812</v>
      </c>
      <c r="F91" s="31">
        <v>420692</v>
      </c>
      <c r="G91" s="32">
        <v>232.17</v>
      </c>
      <c r="H91" s="31">
        <v>1670</v>
      </c>
    </row>
    <row r="92" spans="1:8" ht="27.75" customHeight="1" x14ac:dyDescent="0.25">
      <c r="A92" s="33">
        <v>46114</v>
      </c>
      <c r="B92" s="31" t="s">
        <v>236</v>
      </c>
      <c r="C92" s="31" t="s">
        <v>237</v>
      </c>
      <c r="D92" s="31" t="s">
        <v>899</v>
      </c>
      <c r="E92" s="31">
        <v>3901</v>
      </c>
      <c r="F92" s="31">
        <v>1547909</v>
      </c>
      <c r="G92" s="32">
        <v>396.8</v>
      </c>
      <c r="H92" s="31">
        <v>3860</v>
      </c>
    </row>
    <row r="93" spans="1:8" ht="24" customHeight="1" x14ac:dyDescent="0.25">
      <c r="A93" s="33">
        <v>46114</v>
      </c>
      <c r="B93" s="31" t="s">
        <v>239</v>
      </c>
      <c r="C93" s="31" t="s">
        <v>240</v>
      </c>
      <c r="D93" s="31" t="s">
        <v>900</v>
      </c>
      <c r="E93" s="31">
        <v>1753</v>
      </c>
      <c r="F93" s="31">
        <v>997905</v>
      </c>
      <c r="G93" s="32">
        <v>569.26</v>
      </c>
      <c r="H93" s="31">
        <v>1812</v>
      </c>
    </row>
    <row r="94" spans="1:8" ht="36" customHeight="1" x14ac:dyDescent="0.25">
      <c r="A94" s="33">
        <v>46114</v>
      </c>
      <c r="B94" s="31" t="s">
        <v>242</v>
      </c>
      <c r="C94" s="31" t="s">
        <v>243</v>
      </c>
      <c r="D94" s="31" t="s">
        <v>900</v>
      </c>
      <c r="E94" s="31">
        <v>2583</v>
      </c>
      <c r="F94" s="31">
        <v>954442</v>
      </c>
      <c r="G94" s="32">
        <v>369.51</v>
      </c>
      <c r="H94" s="31">
        <v>2577</v>
      </c>
    </row>
    <row r="95" spans="1:8" ht="24" customHeight="1" x14ac:dyDescent="0.25">
      <c r="A95" s="33">
        <v>46114</v>
      </c>
      <c r="B95" s="31" t="s">
        <v>245</v>
      </c>
      <c r="C95" s="31" t="s">
        <v>246</v>
      </c>
      <c r="D95" s="31" t="s">
        <v>900</v>
      </c>
      <c r="E95" s="31">
        <v>2886</v>
      </c>
      <c r="F95" s="31">
        <v>743850</v>
      </c>
      <c r="G95" s="32">
        <v>257.74</v>
      </c>
      <c r="H95" s="31">
        <v>2701</v>
      </c>
    </row>
    <row r="96" spans="1:8" ht="24" customHeight="1" x14ac:dyDescent="0.25">
      <c r="A96" s="33">
        <v>46114</v>
      </c>
      <c r="B96" s="31" t="s">
        <v>248</v>
      </c>
      <c r="C96" s="31" t="s">
        <v>249</v>
      </c>
      <c r="D96" s="31" t="s">
        <v>900</v>
      </c>
      <c r="E96" s="31">
        <v>3172</v>
      </c>
      <c r="F96" s="31">
        <v>1726542</v>
      </c>
      <c r="G96" s="32">
        <v>544.30999999999995</v>
      </c>
      <c r="H96" s="31">
        <v>3223</v>
      </c>
    </row>
    <row r="97" spans="1:8" ht="48" customHeight="1" x14ac:dyDescent="0.25">
      <c r="A97" s="33">
        <v>46114</v>
      </c>
      <c r="B97" s="31" t="s">
        <v>251</v>
      </c>
      <c r="C97" s="31" t="s">
        <v>252</v>
      </c>
      <c r="D97" s="31" t="s">
        <v>900</v>
      </c>
      <c r="E97" s="31">
        <v>4657</v>
      </c>
      <c r="F97" s="31">
        <v>1424056</v>
      </c>
      <c r="G97" s="32">
        <v>305.79000000000002</v>
      </c>
      <c r="H97" s="31">
        <v>4819</v>
      </c>
    </row>
    <row r="98" spans="1:8" ht="48" customHeight="1" x14ac:dyDescent="0.25">
      <c r="A98" s="33">
        <v>46114</v>
      </c>
      <c r="B98" s="31" t="s">
        <v>254</v>
      </c>
      <c r="C98" s="31" t="s">
        <v>255</v>
      </c>
      <c r="D98" s="31" t="s">
        <v>899</v>
      </c>
      <c r="E98" s="31">
        <v>1772</v>
      </c>
      <c r="F98" s="31">
        <v>822294</v>
      </c>
      <c r="G98" s="32">
        <v>464.05</v>
      </c>
      <c r="H98" s="31">
        <v>1603</v>
      </c>
    </row>
    <row r="99" spans="1:8" ht="48" customHeight="1" x14ac:dyDescent="0.25">
      <c r="A99" s="33">
        <v>46114</v>
      </c>
      <c r="B99" s="31" t="s">
        <v>257</v>
      </c>
      <c r="C99" s="31" t="s">
        <v>258</v>
      </c>
      <c r="D99" s="31" t="s">
        <v>901</v>
      </c>
      <c r="E99" s="31">
        <v>777</v>
      </c>
      <c r="F99" s="31">
        <v>161184</v>
      </c>
      <c r="G99" s="32">
        <v>207.44</v>
      </c>
      <c r="H99" s="31">
        <v>832</v>
      </c>
    </row>
    <row r="100" spans="1:8" ht="48" customHeight="1" x14ac:dyDescent="0.25">
      <c r="A100" s="33">
        <v>46114</v>
      </c>
      <c r="B100" s="31" t="s">
        <v>260</v>
      </c>
      <c r="C100" s="31" t="s">
        <v>261</v>
      </c>
      <c r="D100" s="31" t="s">
        <v>907</v>
      </c>
      <c r="E100" s="31">
        <v>0</v>
      </c>
      <c r="F100" s="31">
        <v>0</v>
      </c>
      <c r="G100" s="31">
        <v>0</v>
      </c>
      <c r="H100" s="31">
        <v>0</v>
      </c>
    </row>
    <row r="101" spans="1:8" ht="48" customHeight="1" x14ac:dyDescent="0.25">
      <c r="A101" s="33">
        <v>46114</v>
      </c>
      <c r="B101" s="31" t="s">
        <v>262</v>
      </c>
      <c r="C101" s="31" t="s">
        <v>263</v>
      </c>
      <c r="D101" s="31" t="s">
        <v>901</v>
      </c>
      <c r="E101" s="31">
        <v>2753</v>
      </c>
      <c r="F101" s="31">
        <v>537157</v>
      </c>
      <c r="G101" s="32">
        <v>195.12</v>
      </c>
      <c r="H101" s="31">
        <v>2772</v>
      </c>
    </row>
    <row r="102" spans="1:8" ht="24" customHeight="1" x14ac:dyDescent="0.25">
      <c r="A102" s="33">
        <v>46114</v>
      </c>
      <c r="B102" s="31" t="s">
        <v>265</v>
      </c>
      <c r="C102" s="31" t="s">
        <v>266</v>
      </c>
      <c r="D102" s="31" t="s">
        <v>908</v>
      </c>
      <c r="E102" s="31">
        <v>0</v>
      </c>
      <c r="F102" s="31">
        <v>0</v>
      </c>
      <c r="G102" s="31">
        <v>0</v>
      </c>
      <c r="H102" s="31">
        <v>0</v>
      </c>
    </row>
    <row r="103" spans="1:8" ht="36" customHeight="1" x14ac:dyDescent="0.25">
      <c r="A103" s="33">
        <v>46114</v>
      </c>
      <c r="B103" s="31" t="s">
        <v>267</v>
      </c>
      <c r="C103" s="31" t="s">
        <v>268</v>
      </c>
      <c r="D103" s="31" t="s">
        <v>901</v>
      </c>
      <c r="E103" s="31">
        <v>2325</v>
      </c>
      <c r="F103" s="31">
        <v>456887</v>
      </c>
      <c r="G103" s="32">
        <v>196.51</v>
      </c>
      <c r="H103" s="31">
        <v>2194</v>
      </c>
    </row>
    <row r="104" spans="1:8" ht="24" customHeight="1" x14ac:dyDescent="0.25">
      <c r="A104" s="33">
        <v>46114</v>
      </c>
      <c r="B104" s="31" t="s">
        <v>270</v>
      </c>
      <c r="C104" s="31" t="s">
        <v>271</v>
      </c>
      <c r="D104" s="31" t="s">
        <v>900</v>
      </c>
      <c r="E104" s="31">
        <v>707</v>
      </c>
      <c r="F104" s="31">
        <v>208789</v>
      </c>
      <c r="G104" s="32">
        <v>295.32</v>
      </c>
      <c r="H104" s="31">
        <v>661</v>
      </c>
    </row>
    <row r="105" spans="1:8" ht="36" customHeight="1" x14ac:dyDescent="0.25">
      <c r="A105" s="33">
        <v>46114</v>
      </c>
      <c r="B105" s="31" t="s">
        <v>273</v>
      </c>
      <c r="C105" s="31" t="s">
        <v>274</v>
      </c>
      <c r="D105" s="31" t="s">
        <v>899</v>
      </c>
      <c r="E105" s="31">
        <v>3539</v>
      </c>
      <c r="F105" s="31">
        <v>1884389</v>
      </c>
      <c r="G105" s="32">
        <v>532.46</v>
      </c>
      <c r="H105" s="31">
        <v>3436</v>
      </c>
    </row>
    <row r="106" spans="1:8" ht="24" customHeight="1" x14ac:dyDescent="0.25">
      <c r="A106" s="33">
        <v>46114</v>
      </c>
      <c r="B106" s="31" t="s">
        <v>276</v>
      </c>
      <c r="C106" s="31" t="s">
        <v>277</v>
      </c>
      <c r="D106" s="31" t="s">
        <v>899</v>
      </c>
      <c r="E106" s="31">
        <v>1174</v>
      </c>
      <c r="F106" s="31">
        <v>560934</v>
      </c>
      <c r="G106" s="32">
        <v>477.8</v>
      </c>
      <c r="H106" s="31">
        <v>1059</v>
      </c>
    </row>
    <row r="107" spans="1:8" ht="36" customHeight="1" x14ac:dyDescent="0.25">
      <c r="A107" s="33">
        <v>46114</v>
      </c>
      <c r="B107" s="31" t="s">
        <v>279</v>
      </c>
      <c r="C107" s="31" t="s">
        <v>280</v>
      </c>
      <c r="D107" s="31" t="s">
        <v>901</v>
      </c>
      <c r="E107" s="31">
        <v>2119</v>
      </c>
      <c r="F107" s="31">
        <v>1089888</v>
      </c>
      <c r="G107" s="32">
        <v>514.34</v>
      </c>
      <c r="H107" s="31">
        <v>2236</v>
      </c>
    </row>
    <row r="108" spans="1:8" ht="48" customHeight="1" x14ac:dyDescent="0.25">
      <c r="A108" s="33">
        <v>46114</v>
      </c>
      <c r="B108" s="31" t="s">
        <v>283</v>
      </c>
      <c r="C108" s="31" t="s">
        <v>284</v>
      </c>
      <c r="D108" s="31" t="s">
        <v>899</v>
      </c>
      <c r="E108" s="31">
        <v>0</v>
      </c>
      <c r="F108" s="31">
        <v>0</v>
      </c>
      <c r="G108" s="31">
        <v>0</v>
      </c>
      <c r="H108" s="31">
        <v>0</v>
      </c>
    </row>
    <row r="109" spans="1:8" ht="24" customHeight="1" x14ac:dyDescent="0.25">
      <c r="A109" s="33">
        <v>46115</v>
      </c>
      <c r="B109" s="31" t="s">
        <v>128</v>
      </c>
      <c r="C109" s="31" t="s">
        <v>129</v>
      </c>
      <c r="D109" s="31" t="s">
        <v>899</v>
      </c>
      <c r="E109" s="31">
        <v>1397</v>
      </c>
      <c r="F109" s="31">
        <v>461505</v>
      </c>
      <c r="G109" s="32">
        <v>330.35</v>
      </c>
      <c r="H109" s="31">
        <v>1468</v>
      </c>
    </row>
    <row r="110" spans="1:8" ht="24" customHeight="1" x14ac:dyDescent="0.25">
      <c r="A110" s="33">
        <v>46115</v>
      </c>
      <c r="B110" s="31" t="s">
        <v>132</v>
      </c>
      <c r="C110" s="31" t="s">
        <v>133</v>
      </c>
      <c r="D110" s="31" t="s">
        <v>900</v>
      </c>
      <c r="E110" s="31">
        <v>2766</v>
      </c>
      <c r="F110" s="31">
        <v>980774</v>
      </c>
      <c r="G110" s="32">
        <v>354.58</v>
      </c>
      <c r="H110" s="31">
        <v>2773</v>
      </c>
    </row>
    <row r="111" spans="1:8" ht="36" customHeight="1" x14ac:dyDescent="0.25">
      <c r="A111" s="33">
        <v>46115</v>
      </c>
      <c r="B111" s="31" t="s">
        <v>135</v>
      </c>
      <c r="C111" s="31" t="s">
        <v>136</v>
      </c>
      <c r="D111" s="31" t="s">
        <v>900</v>
      </c>
      <c r="E111" s="31">
        <v>1432</v>
      </c>
      <c r="F111" s="31">
        <v>578093</v>
      </c>
      <c r="G111" s="32">
        <v>403.7</v>
      </c>
      <c r="H111" s="31">
        <v>1316</v>
      </c>
    </row>
    <row r="112" spans="1:8" ht="36" customHeight="1" x14ac:dyDescent="0.25">
      <c r="A112" s="33">
        <v>46115</v>
      </c>
      <c r="B112" s="31" t="s">
        <v>138</v>
      </c>
      <c r="C112" s="31" t="s">
        <v>139</v>
      </c>
      <c r="D112" s="31" t="s">
        <v>900</v>
      </c>
      <c r="E112" s="31">
        <v>868</v>
      </c>
      <c r="F112" s="31">
        <v>336647</v>
      </c>
      <c r="G112" s="32">
        <v>387.84</v>
      </c>
      <c r="H112" s="31">
        <v>899</v>
      </c>
    </row>
    <row r="113" spans="1:8" ht="24" customHeight="1" x14ac:dyDescent="0.25">
      <c r="A113" s="33">
        <v>46115</v>
      </c>
      <c r="B113" s="31" t="s">
        <v>141</v>
      </c>
      <c r="C113" s="31" t="s">
        <v>142</v>
      </c>
      <c r="D113" s="31" t="s">
        <v>900</v>
      </c>
      <c r="E113" s="31">
        <v>1624</v>
      </c>
      <c r="F113" s="31">
        <v>819774</v>
      </c>
      <c r="G113" s="32">
        <v>504.79</v>
      </c>
      <c r="H113" s="31">
        <v>1665</v>
      </c>
    </row>
    <row r="114" spans="1:8" ht="24" customHeight="1" x14ac:dyDescent="0.25">
      <c r="A114" s="33">
        <v>46115</v>
      </c>
      <c r="B114" s="31" t="s">
        <v>144</v>
      </c>
      <c r="C114" s="31" t="s">
        <v>145</v>
      </c>
      <c r="D114" s="31" t="s">
        <v>900</v>
      </c>
      <c r="E114" s="31">
        <v>1464</v>
      </c>
      <c r="F114" s="31">
        <v>409660</v>
      </c>
      <c r="G114" s="32">
        <v>279.82</v>
      </c>
      <c r="H114" s="31">
        <v>1457</v>
      </c>
    </row>
    <row r="115" spans="1:8" ht="24" customHeight="1" x14ac:dyDescent="0.25">
      <c r="A115" s="33">
        <v>46115</v>
      </c>
      <c r="B115" s="31" t="s">
        <v>147</v>
      </c>
      <c r="C115" s="31" t="s">
        <v>148</v>
      </c>
      <c r="D115" s="31" t="s">
        <v>900</v>
      </c>
      <c r="E115" s="31">
        <v>2970</v>
      </c>
      <c r="F115" s="31">
        <v>689849</v>
      </c>
      <c r="G115" s="32">
        <v>232.27</v>
      </c>
      <c r="H115" s="31">
        <v>3071</v>
      </c>
    </row>
    <row r="116" spans="1:8" ht="54.75" customHeight="1" x14ac:dyDescent="0.25">
      <c r="A116" s="33">
        <v>46115</v>
      </c>
      <c r="B116" s="31" t="s">
        <v>150</v>
      </c>
      <c r="C116" s="31" t="s">
        <v>151</v>
      </c>
      <c r="D116" s="31" t="s">
        <v>900</v>
      </c>
      <c r="E116" s="31">
        <v>2930</v>
      </c>
      <c r="F116" s="31">
        <v>707374</v>
      </c>
      <c r="G116" s="32">
        <v>241.42</v>
      </c>
      <c r="H116" s="31">
        <v>3042</v>
      </c>
    </row>
    <row r="117" spans="1:8" ht="24" customHeight="1" x14ac:dyDescent="0.25">
      <c r="A117" s="33">
        <v>46115</v>
      </c>
      <c r="B117" s="31" t="s">
        <v>153</v>
      </c>
      <c r="C117" s="31" t="s">
        <v>154</v>
      </c>
      <c r="D117" s="31" t="s">
        <v>899</v>
      </c>
      <c r="E117" s="31">
        <v>2562</v>
      </c>
      <c r="F117" s="31">
        <v>439139</v>
      </c>
      <c r="G117" s="32">
        <v>171.4</v>
      </c>
      <c r="H117" s="31">
        <v>2446</v>
      </c>
    </row>
    <row r="118" spans="1:8" ht="48" customHeight="1" x14ac:dyDescent="0.25">
      <c r="A118" s="33">
        <v>46115</v>
      </c>
      <c r="B118" s="31" t="s">
        <v>156</v>
      </c>
      <c r="C118" s="31" t="s">
        <v>157</v>
      </c>
      <c r="D118" s="31" t="s">
        <v>901</v>
      </c>
      <c r="E118" s="31">
        <v>3090</v>
      </c>
      <c r="F118" s="31">
        <v>762480</v>
      </c>
      <c r="G118" s="32">
        <v>246.76</v>
      </c>
      <c r="H118" s="31">
        <v>2860</v>
      </c>
    </row>
    <row r="119" spans="1:8" ht="48" customHeight="1" x14ac:dyDescent="0.25">
      <c r="A119" s="33">
        <v>46115</v>
      </c>
      <c r="B119" s="31" t="s">
        <v>159</v>
      </c>
      <c r="C119" s="31" t="s">
        <v>160</v>
      </c>
      <c r="D119" s="31" t="s">
        <v>899</v>
      </c>
      <c r="E119" s="31">
        <v>2304</v>
      </c>
      <c r="F119" s="31">
        <v>1070355</v>
      </c>
      <c r="G119" s="32">
        <v>464.56</v>
      </c>
      <c r="H119" s="31">
        <v>2465</v>
      </c>
    </row>
    <row r="120" spans="1:8" ht="48" customHeight="1" x14ac:dyDescent="0.25">
      <c r="A120" s="33">
        <v>46115</v>
      </c>
      <c r="B120" s="31" t="s">
        <v>162</v>
      </c>
      <c r="C120" s="31" t="s">
        <v>163</v>
      </c>
      <c r="D120" s="31" t="s">
        <v>901</v>
      </c>
      <c r="E120" s="31">
        <v>1066</v>
      </c>
      <c r="F120" s="31">
        <v>498645</v>
      </c>
      <c r="G120" s="32">
        <v>467.77</v>
      </c>
      <c r="H120" s="31">
        <v>1002</v>
      </c>
    </row>
    <row r="121" spans="1:8" ht="48" customHeight="1" x14ac:dyDescent="0.25">
      <c r="A121" s="33">
        <v>46115</v>
      </c>
      <c r="B121" s="31" t="s">
        <v>165</v>
      </c>
      <c r="C121" s="31" t="s">
        <v>166</v>
      </c>
      <c r="D121" s="31" t="s">
        <v>901</v>
      </c>
      <c r="E121" s="31">
        <v>3308</v>
      </c>
      <c r="F121" s="31">
        <v>1563059</v>
      </c>
      <c r="G121" s="32">
        <v>472.51</v>
      </c>
      <c r="H121" s="31">
        <v>2997</v>
      </c>
    </row>
    <row r="122" spans="1:8" ht="48" customHeight="1" x14ac:dyDescent="0.25">
      <c r="A122" s="33">
        <v>46115</v>
      </c>
      <c r="B122" s="31" t="s">
        <v>168</v>
      </c>
      <c r="C122" s="31" t="s">
        <v>169</v>
      </c>
      <c r="D122" s="31" t="s">
        <v>899</v>
      </c>
      <c r="E122" s="31">
        <v>2293</v>
      </c>
      <c r="F122" s="31">
        <v>1054535</v>
      </c>
      <c r="G122" s="32">
        <v>459.89</v>
      </c>
      <c r="H122" s="31">
        <v>2301</v>
      </c>
    </row>
    <row r="123" spans="1:8" ht="48" customHeight="1" x14ac:dyDescent="0.25">
      <c r="A123" s="33">
        <v>46115</v>
      </c>
      <c r="B123" s="31" t="s">
        <v>171</v>
      </c>
      <c r="C123" s="31" t="s">
        <v>172</v>
      </c>
      <c r="D123" s="31" t="s">
        <v>903</v>
      </c>
      <c r="E123" s="31">
        <v>1961</v>
      </c>
      <c r="F123" s="31">
        <v>720580</v>
      </c>
      <c r="G123" s="32">
        <v>367.46</v>
      </c>
      <c r="H123" s="31">
        <v>1810</v>
      </c>
    </row>
    <row r="124" spans="1:8" ht="48" customHeight="1" x14ac:dyDescent="0.25">
      <c r="A124" s="33">
        <v>46115</v>
      </c>
      <c r="B124" s="31" t="s">
        <v>174</v>
      </c>
      <c r="C124" s="31" t="s">
        <v>175</v>
      </c>
      <c r="D124" s="31" t="s">
        <v>903</v>
      </c>
      <c r="E124" s="31">
        <v>3203</v>
      </c>
      <c r="F124" s="31">
        <v>1085024</v>
      </c>
      <c r="G124" s="32">
        <v>338.75</v>
      </c>
      <c r="H124" s="31">
        <v>3345</v>
      </c>
    </row>
    <row r="125" spans="1:8" ht="24" customHeight="1" x14ac:dyDescent="0.25">
      <c r="A125" s="33">
        <v>46115</v>
      </c>
      <c r="B125" s="31" t="s">
        <v>177</v>
      </c>
      <c r="C125" s="31" t="s">
        <v>178</v>
      </c>
      <c r="D125" s="31" t="s">
        <v>903</v>
      </c>
      <c r="E125" s="31">
        <v>1896</v>
      </c>
      <c r="F125" s="31">
        <v>504905</v>
      </c>
      <c r="G125" s="32">
        <v>266.3</v>
      </c>
      <c r="H125" s="31">
        <v>1778</v>
      </c>
    </row>
    <row r="126" spans="1:8" ht="36" customHeight="1" x14ac:dyDescent="0.25">
      <c r="A126" s="33">
        <v>46115</v>
      </c>
      <c r="B126" s="31" t="s">
        <v>180</v>
      </c>
      <c r="C126" s="31" t="s">
        <v>181</v>
      </c>
      <c r="D126" s="31" t="s">
        <v>903</v>
      </c>
      <c r="E126" s="31">
        <v>1673</v>
      </c>
      <c r="F126" s="31">
        <v>682887</v>
      </c>
      <c r="G126" s="32">
        <v>408.18</v>
      </c>
      <c r="H126" s="31">
        <v>1618</v>
      </c>
    </row>
    <row r="127" spans="1:8" ht="24" customHeight="1" x14ac:dyDescent="0.25">
      <c r="A127" s="33">
        <v>46115</v>
      </c>
      <c r="B127" s="31" t="s">
        <v>183</v>
      </c>
      <c r="C127" s="31" t="s">
        <v>184</v>
      </c>
      <c r="D127" s="31" t="s">
        <v>903</v>
      </c>
      <c r="E127" s="31">
        <v>2421</v>
      </c>
      <c r="F127" s="31">
        <v>555868</v>
      </c>
      <c r="G127" s="32">
        <v>229.6</v>
      </c>
      <c r="H127" s="31">
        <v>2325</v>
      </c>
    </row>
    <row r="128" spans="1:8" ht="36" customHeight="1" x14ac:dyDescent="0.25">
      <c r="A128" s="33">
        <v>46115</v>
      </c>
      <c r="B128" s="31" t="s">
        <v>186</v>
      </c>
      <c r="C128" s="31" t="s">
        <v>187</v>
      </c>
      <c r="D128" s="31" t="s">
        <v>903</v>
      </c>
      <c r="E128" s="31">
        <v>781</v>
      </c>
      <c r="F128" s="31">
        <v>331169</v>
      </c>
      <c r="G128" s="32">
        <v>424.03</v>
      </c>
      <c r="H128" s="31">
        <v>758</v>
      </c>
    </row>
    <row r="129" spans="1:8" ht="36" customHeight="1" x14ac:dyDescent="0.25">
      <c r="A129" s="33">
        <v>46115</v>
      </c>
      <c r="B129" s="31" t="s">
        <v>189</v>
      </c>
      <c r="C129" s="31" t="s">
        <v>190</v>
      </c>
      <c r="D129" s="31" t="s">
        <v>903</v>
      </c>
      <c r="E129" s="31">
        <v>3985</v>
      </c>
      <c r="F129" s="31">
        <v>1051673</v>
      </c>
      <c r="G129" s="32">
        <v>263.91000000000003</v>
      </c>
      <c r="H129" s="31">
        <v>3880</v>
      </c>
    </row>
    <row r="130" spans="1:8" ht="24" customHeight="1" x14ac:dyDescent="0.25">
      <c r="A130" s="33">
        <v>46115</v>
      </c>
      <c r="B130" s="31" t="s">
        <v>192</v>
      </c>
      <c r="C130" s="31" t="s">
        <v>193</v>
      </c>
      <c r="D130" s="31" t="s">
        <v>901</v>
      </c>
      <c r="E130" s="31">
        <v>1257</v>
      </c>
      <c r="F130" s="31">
        <v>452044</v>
      </c>
      <c r="G130" s="32">
        <v>359.62</v>
      </c>
      <c r="H130" s="31">
        <v>1248</v>
      </c>
    </row>
    <row r="131" spans="1:8" ht="48" customHeight="1" x14ac:dyDescent="0.25">
      <c r="A131" s="33">
        <v>46115</v>
      </c>
      <c r="B131" s="31" t="s">
        <v>195</v>
      </c>
      <c r="C131" s="31" t="s">
        <v>196</v>
      </c>
      <c r="D131" s="31" t="s">
        <v>899</v>
      </c>
      <c r="E131" s="31">
        <v>2958</v>
      </c>
      <c r="F131" s="31">
        <v>1003632</v>
      </c>
      <c r="G131" s="32">
        <v>339.29</v>
      </c>
      <c r="H131" s="31">
        <v>2959</v>
      </c>
    </row>
    <row r="132" spans="1:8" ht="48" customHeight="1" x14ac:dyDescent="0.25">
      <c r="A132" s="33">
        <v>46115</v>
      </c>
      <c r="B132" s="31" t="s">
        <v>198</v>
      </c>
      <c r="C132" s="31" t="s">
        <v>199</v>
      </c>
      <c r="D132" s="31" t="s">
        <v>901</v>
      </c>
      <c r="E132" s="31">
        <v>3797</v>
      </c>
      <c r="F132" s="31">
        <v>1990233</v>
      </c>
      <c r="G132" s="32">
        <v>524.16</v>
      </c>
      <c r="H132" s="31">
        <v>3667</v>
      </c>
    </row>
    <row r="133" spans="1:8" ht="48" customHeight="1" x14ac:dyDescent="0.25">
      <c r="A133" s="33">
        <v>46115</v>
      </c>
      <c r="B133" s="31" t="s">
        <v>201</v>
      </c>
      <c r="C133" s="31" t="s">
        <v>202</v>
      </c>
      <c r="D133" s="31" t="s">
        <v>904</v>
      </c>
      <c r="E133" s="31">
        <v>0</v>
      </c>
      <c r="F133" s="31">
        <v>0</v>
      </c>
      <c r="G133" s="31">
        <v>0</v>
      </c>
      <c r="H133" s="31">
        <v>0</v>
      </c>
    </row>
    <row r="134" spans="1:8" ht="48" customHeight="1" x14ac:dyDescent="0.25">
      <c r="A134" s="33">
        <v>46115</v>
      </c>
      <c r="B134" s="31" t="s">
        <v>204</v>
      </c>
      <c r="C134" s="31" t="s">
        <v>205</v>
      </c>
      <c r="D134" s="31" t="s">
        <v>901</v>
      </c>
      <c r="E134" s="31">
        <v>3172</v>
      </c>
      <c r="F134" s="31">
        <v>1325764</v>
      </c>
      <c r="G134" s="32">
        <v>417.96</v>
      </c>
      <c r="H134" s="31">
        <v>3227</v>
      </c>
    </row>
    <row r="135" spans="1:8" ht="48" customHeight="1" x14ac:dyDescent="0.25">
      <c r="A135" s="33">
        <v>46115</v>
      </c>
      <c r="B135" s="31" t="s">
        <v>207</v>
      </c>
      <c r="C135" s="31" t="s">
        <v>208</v>
      </c>
      <c r="D135" s="31" t="s">
        <v>899</v>
      </c>
      <c r="E135" s="31">
        <v>3867</v>
      </c>
      <c r="F135" s="31">
        <v>1453287</v>
      </c>
      <c r="G135" s="32">
        <v>375.82</v>
      </c>
      <c r="H135" s="31">
        <v>3983</v>
      </c>
    </row>
    <row r="136" spans="1:8" ht="48" customHeight="1" x14ac:dyDescent="0.25">
      <c r="A136" s="33">
        <v>46115</v>
      </c>
      <c r="B136" s="31" t="s">
        <v>210</v>
      </c>
      <c r="C136" s="31" t="s">
        <v>211</v>
      </c>
      <c r="D136" s="31" t="s">
        <v>901</v>
      </c>
      <c r="E136" s="31">
        <v>2894</v>
      </c>
      <c r="F136" s="31">
        <v>1196973</v>
      </c>
      <c r="G136" s="32">
        <v>413.61</v>
      </c>
      <c r="H136" s="31">
        <v>2755</v>
      </c>
    </row>
    <row r="137" spans="1:8" ht="48" customHeight="1" x14ac:dyDescent="0.25">
      <c r="A137" s="33">
        <v>46115</v>
      </c>
      <c r="B137" s="31" t="s">
        <v>213</v>
      </c>
      <c r="C137" s="31" t="s">
        <v>214</v>
      </c>
      <c r="D137" s="31" t="s">
        <v>901</v>
      </c>
      <c r="E137" s="31">
        <v>1294</v>
      </c>
      <c r="F137" s="31">
        <v>316484</v>
      </c>
      <c r="G137" s="32">
        <v>244.58</v>
      </c>
      <c r="H137" s="31">
        <v>1391</v>
      </c>
    </row>
    <row r="138" spans="1:8" ht="36" customHeight="1" x14ac:dyDescent="0.25">
      <c r="A138" s="33">
        <v>46115</v>
      </c>
      <c r="B138" s="31" t="s">
        <v>216</v>
      </c>
      <c r="C138" s="31" t="s">
        <v>217</v>
      </c>
      <c r="D138" s="31" t="s">
        <v>901</v>
      </c>
      <c r="E138" s="31">
        <v>1999</v>
      </c>
      <c r="F138" s="31">
        <v>481569</v>
      </c>
      <c r="G138" s="32">
        <v>240.9</v>
      </c>
      <c r="H138" s="31">
        <v>1916</v>
      </c>
    </row>
    <row r="139" spans="1:8" ht="24" customHeight="1" x14ac:dyDescent="0.25">
      <c r="A139" s="33">
        <v>46115</v>
      </c>
      <c r="B139" s="31" t="s">
        <v>220</v>
      </c>
      <c r="C139" s="31" t="s">
        <v>221</v>
      </c>
      <c r="D139" s="31" t="s">
        <v>900</v>
      </c>
      <c r="E139" s="31">
        <v>4055</v>
      </c>
      <c r="F139" s="31">
        <v>848559</v>
      </c>
      <c r="G139" s="32">
        <v>209.26</v>
      </c>
      <c r="H139" s="31">
        <v>3782</v>
      </c>
    </row>
    <row r="140" spans="1:8" ht="36" customHeight="1" x14ac:dyDescent="0.25">
      <c r="A140" s="33">
        <v>46115</v>
      </c>
      <c r="B140" s="31" t="s">
        <v>223</v>
      </c>
      <c r="C140" s="31" t="s">
        <v>224</v>
      </c>
      <c r="D140" s="31" t="s">
        <v>905</v>
      </c>
      <c r="E140" s="31">
        <v>0</v>
      </c>
      <c r="F140" s="31">
        <v>0</v>
      </c>
      <c r="G140" s="31">
        <v>0</v>
      </c>
      <c r="H140" s="31">
        <v>0</v>
      </c>
    </row>
    <row r="141" spans="1:8" ht="24" customHeight="1" x14ac:dyDescent="0.25">
      <c r="A141" s="33">
        <v>46115</v>
      </c>
      <c r="B141" s="31" t="s">
        <v>225</v>
      </c>
      <c r="C141" s="31" t="s">
        <v>226</v>
      </c>
      <c r="D141" s="31" t="s">
        <v>906</v>
      </c>
      <c r="E141" s="31">
        <v>0</v>
      </c>
      <c r="F141" s="31">
        <v>0</v>
      </c>
      <c r="G141" s="31">
        <v>0</v>
      </c>
      <c r="H141" s="31">
        <v>0</v>
      </c>
    </row>
    <row r="142" spans="1:8" ht="36" customHeight="1" x14ac:dyDescent="0.25">
      <c r="A142" s="33">
        <v>46115</v>
      </c>
      <c r="B142" s="31" t="s">
        <v>227</v>
      </c>
      <c r="C142" s="31" t="s">
        <v>228</v>
      </c>
      <c r="D142" s="31" t="s">
        <v>899</v>
      </c>
      <c r="E142" s="31">
        <v>3949</v>
      </c>
      <c r="F142" s="31">
        <v>837542</v>
      </c>
      <c r="G142" s="32">
        <v>212.09</v>
      </c>
      <c r="H142" s="31">
        <v>4225</v>
      </c>
    </row>
    <row r="143" spans="1:8" ht="24" customHeight="1" x14ac:dyDescent="0.25">
      <c r="A143" s="33">
        <v>46115</v>
      </c>
      <c r="B143" s="31" t="s">
        <v>230</v>
      </c>
      <c r="C143" s="31" t="s">
        <v>231</v>
      </c>
      <c r="D143" s="31" t="s">
        <v>901</v>
      </c>
      <c r="E143" s="31">
        <v>3449</v>
      </c>
      <c r="F143" s="31">
        <v>1181142</v>
      </c>
      <c r="G143" s="32">
        <v>342.46</v>
      </c>
      <c r="H143" s="31">
        <v>3611</v>
      </c>
    </row>
    <row r="144" spans="1:8" ht="36" customHeight="1" x14ac:dyDescent="0.25">
      <c r="A144" s="33">
        <v>46115</v>
      </c>
      <c r="B144" s="31" t="s">
        <v>233</v>
      </c>
      <c r="C144" s="31" t="s">
        <v>234</v>
      </c>
      <c r="D144" s="31" t="s">
        <v>899</v>
      </c>
      <c r="E144" s="31">
        <v>1724</v>
      </c>
      <c r="F144" s="31">
        <v>419392</v>
      </c>
      <c r="G144" s="32">
        <v>243.27</v>
      </c>
      <c r="H144" s="31">
        <v>1747</v>
      </c>
    </row>
    <row r="145" spans="1:8" ht="36" customHeight="1" x14ac:dyDescent="0.25">
      <c r="A145" s="33">
        <v>46115</v>
      </c>
      <c r="B145" s="31" t="s">
        <v>236</v>
      </c>
      <c r="C145" s="31" t="s">
        <v>237</v>
      </c>
      <c r="D145" s="31" t="s">
        <v>899</v>
      </c>
      <c r="E145" s="31">
        <v>4475</v>
      </c>
      <c r="F145" s="31">
        <v>1950103</v>
      </c>
      <c r="G145" s="32">
        <v>435.78</v>
      </c>
      <c r="H145" s="31">
        <v>4212</v>
      </c>
    </row>
    <row r="146" spans="1:8" ht="36" customHeight="1" x14ac:dyDescent="0.25">
      <c r="A146" s="33">
        <v>46115</v>
      </c>
      <c r="B146" s="31" t="s">
        <v>239</v>
      </c>
      <c r="C146" s="31" t="s">
        <v>240</v>
      </c>
      <c r="D146" s="31" t="s">
        <v>900</v>
      </c>
      <c r="E146" s="31">
        <v>2323</v>
      </c>
      <c r="F146" s="31">
        <v>1296780</v>
      </c>
      <c r="G146" s="32">
        <v>558.24</v>
      </c>
      <c r="H146" s="31">
        <v>2335</v>
      </c>
    </row>
    <row r="147" spans="1:8" ht="48" customHeight="1" x14ac:dyDescent="0.25">
      <c r="A147" s="33">
        <v>46115</v>
      </c>
      <c r="B147" s="31" t="s">
        <v>242</v>
      </c>
      <c r="C147" s="31" t="s">
        <v>243</v>
      </c>
      <c r="D147" s="31" t="s">
        <v>900</v>
      </c>
      <c r="E147" s="31">
        <v>3526</v>
      </c>
      <c r="F147" s="31">
        <v>1073017</v>
      </c>
      <c r="G147" s="32">
        <v>304.32</v>
      </c>
      <c r="H147" s="31">
        <v>3719</v>
      </c>
    </row>
    <row r="148" spans="1:8" ht="36" customHeight="1" x14ac:dyDescent="0.25">
      <c r="A148" s="33">
        <v>46115</v>
      </c>
      <c r="B148" s="31" t="s">
        <v>245</v>
      </c>
      <c r="C148" s="31" t="s">
        <v>246</v>
      </c>
      <c r="D148" s="31" t="s">
        <v>900</v>
      </c>
      <c r="E148" s="31">
        <v>2327</v>
      </c>
      <c r="F148" s="31">
        <v>724205</v>
      </c>
      <c r="G148" s="32">
        <v>311.22000000000003</v>
      </c>
      <c r="H148" s="31">
        <v>2258</v>
      </c>
    </row>
    <row r="149" spans="1:8" ht="54.75" customHeight="1" x14ac:dyDescent="0.25">
      <c r="A149" s="33">
        <v>46115</v>
      </c>
      <c r="B149" s="31" t="s">
        <v>248</v>
      </c>
      <c r="C149" s="31" t="s">
        <v>249</v>
      </c>
      <c r="D149" s="31" t="s">
        <v>900</v>
      </c>
      <c r="E149" s="31">
        <v>2904</v>
      </c>
      <c r="F149" s="31">
        <v>1594103</v>
      </c>
      <c r="G149" s="32">
        <v>548.92999999999995</v>
      </c>
      <c r="H149" s="31">
        <v>2970</v>
      </c>
    </row>
    <row r="150" spans="1:8" ht="24" customHeight="1" x14ac:dyDescent="0.25">
      <c r="A150" s="33">
        <v>46115</v>
      </c>
      <c r="B150" s="31" t="s">
        <v>251</v>
      </c>
      <c r="C150" s="31" t="s">
        <v>252</v>
      </c>
      <c r="D150" s="31" t="s">
        <v>900</v>
      </c>
      <c r="E150" s="31">
        <v>4916</v>
      </c>
      <c r="F150" s="31">
        <v>1537731</v>
      </c>
      <c r="G150" s="32">
        <v>312.8</v>
      </c>
      <c r="H150" s="31">
        <v>5287</v>
      </c>
    </row>
    <row r="151" spans="1:8" ht="36" customHeight="1" x14ac:dyDescent="0.25">
      <c r="A151" s="33">
        <v>46115</v>
      </c>
      <c r="B151" s="31" t="s">
        <v>254</v>
      </c>
      <c r="C151" s="31" t="s">
        <v>255</v>
      </c>
      <c r="D151" s="31" t="s">
        <v>899</v>
      </c>
      <c r="E151" s="31">
        <v>1369</v>
      </c>
      <c r="F151" s="31">
        <v>653206</v>
      </c>
      <c r="G151" s="32">
        <v>477.14</v>
      </c>
      <c r="H151" s="31">
        <v>1271</v>
      </c>
    </row>
    <row r="152" spans="1:8" ht="24" customHeight="1" x14ac:dyDescent="0.25">
      <c r="A152" s="33">
        <v>46115</v>
      </c>
      <c r="B152" s="31" t="s">
        <v>257</v>
      </c>
      <c r="C152" s="31" t="s">
        <v>258</v>
      </c>
      <c r="D152" s="31" t="s">
        <v>901</v>
      </c>
      <c r="E152" s="31">
        <v>532</v>
      </c>
      <c r="F152" s="31">
        <v>113596</v>
      </c>
      <c r="G152" s="32">
        <v>213.53</v>
      </c>
      <c r="H152" s="31">
        <v>558</v>
      </c>
    </row>
    <row r="153" spans="1:8" ht="24" customHeight="1" x14ac:dyDescent="0.25">
      <c r="A153" s="33">
        <v>46115</v>
      </c>
      <c r="B153" s="31" t="s">
        <v>260</v>
      </c>
      <c r="C153" s="31" t="s">
        <v>261</v>
      </c>
      <c r="D153" s="31" t="s">
        <v>907</v>
      </c>
      <c r="E153" s="31">
        <v>0</v>
      </c>
      <c r="F153" s="31">
        <v>0</v>
      </c>
      <c r="G153" s="31">
        <v>0</v>
      </c>
      <c r="H153" s="31">
        <v>0</v>
      </c>
    </row>
    <row r="154" spans="1:8" ht="48" customHeight="1" x14ac:dyDescent="0.25">
      <c r="A154" s="33">
        <v>46115</v>
      </c>
      <c r="B154" s="31" t="s">
        <v>262</v>
      </c>
      <c r="C154" s="31" t="s">
        <v>263</v>
      </c>
      <c r="D154" s="31" t="s">
        <v>901</v>
      </c>
      <c r="E154" s="31">
        <v>2939</v>
      </c>
      <c r="F154" s="31">
        <v>631639</v>
      </c>
      <c r="G154" s="32">
        <v>214.92</v>
      </c>
      <c r="H154" s="31">
        <v>2989</v>
      </c>
    </row>
    <row r="155" spans="1:8" ht="48" customHeight="1" x14ac:dyDescent="0.25">
      <c r="A155" s="33">
        <v>46115</v>
      </c>
      <c r="B155" s="31" t="s">
        <v>265</v>
      </c>
      <c r="C155" s="31" t="s">
        <v>266</v>
      </c>
      <c r="D155" s="31" t="s">
        <v>908</v>
      </c>
      <c r="E155" s="31">
        <v>0</v>
      </c>
      <c r="F155" s="31">
        <v>0</v>
      </c>
      <c r="G155" s="31">
        <v>0</v>
      </c>
      <c r="H155" s="31">
        <v>0</v>
      </c>
    </row>
    <row r="156" spans="1:8" ht="48" customHeight="1" x14ac:dyDescent="0.25">
      <c r="A156" s="33">
        <v>46115</v>
      </c>
      <c r="B156" s="31" t="s">
        <v>267</v>
      </c>
      <c r="C156" s="31" t="s">
        <v>268</v>
      </c>
      <c r="D156" s="31" t="s">
        <v>901</v>
      </c>
      <c r="E156" s="31">
        <v>3086</v>
      </c>
      <c r="F156" s="31">
        <v>592694</v>
      </c>
      <c r="G156" s="32">
        <v>192.06</v>
      </c>
      <c r="H156" s="31">
        <v>3013</v>
      </c>
    </row>
    <row r="157" spans="1:8" ht="48" customHeight="1" x14ac:dyDescent="0.25">
      <c r="A157" s="33">
        <v>46115</v>
      </c>
      <c r="B157" s="31" t="s">
        <v>270</v>
      </c>
      <c r="C157" s="31" t="s">
        <v>271</v>
      </c>
      <c r="D157" s="31" t="s">
        <v>900</v>
      </c>
      <c r="E157" s="31">
        <v>941</v>
      </c>
      <c r="F157" s="31">
        <v>316586</v>
      </c>
      <c r="G157" s="32">
        <v>336.44</v>
      </c>
      <c r="H157" s="31">
        <v>947</v>
      </c>
    </row>
    <row r="158" spans="1:8" ht="48" customHeight="1" x14ac:dyDescent="0.25">
      <c r="A158" s="33">
        <v>46115</v>
      </c>
      <c r="B158" s="31" t="s">
        <v>273</v>
      </c>
      <c r="C158" s="31" t="s">
        <v>274</v>
      </c>
      <c r="D158" s="31" t="s">
        <v>899</v>
      </c>
      <c r="E158" s="31">
        <v>3418</v>
      </c>
      <c r="F158" s="31">
        <v>1848826</v>
      </c>
      <c r="G158" s="32">
        <v>540.91</v>
      </c>
      <c r="H158" s="31">
        <v>3248</v>
      </c>
    </row>
    <row r="159" spans="1:8" ht="24" customHeight="1" x14ac:dyDescent="0.25">
      <c r="A159" s="33">
        <v>46115</v>
      </c>
      <c r="B159" s="31" t="s">
        <v>276</v>
      </c>
      <c r="C159" s="31" t="s">
        <v>277</v>
      </c>
      <c r="D159" s="31" t="s">
        <v>899</v>
      </c>
      <c r="E159" s="31">
        <v>857</v>
      </c>
      <c r="F159" s="31">
        <v>411882</v>
      </c>
      <c r="G159" s="32">
        <v>480.61</v>
      </c>
      <c r="H159" s="31">
        <v>823</v>
      </c>
    </row>
    <row r="160" spans="1:8" ht="36" customHeight="1" x14ac:dyDescent="0.25">
      <c r="A160" s="33">
        <v>46115</v>
      </c>
      <c r="B160" s="31" t="s">
        <v>279</v>
      </c>
      <c r="C160" s="31" t="s">
        <v>280</v>
      </c>
      <c r="D160" s="31" t="s">
        <v>901</v>
      </c>
      <c r="E160" s="31">
        <v>1825</v>
      </c>
      <c r="F160" s="31">
        <v>774242</v>
      </c>
      <c r="G160" s="32">
        <v>424.24</v>
      </c>
      <c r="H160" s="31">
        <v>1757</v>
      </c>
    </row>
    <row r="161" spans="1:8" ht="24" customHeight="1" x14ac:dyDescent="0.25">
      <c r="A161" s="33">
        <v>46115</v>
      </c>
      <c r="B161" s="31" t="s">
        <v>283</v>
      </c>
      <c r="C161" s="31" t="s">
        <v>284</v>
      </c>
      <c r="D161" s="31" t="s">
        <v>899</v>
      </c>
      <c r="E161" s="31">
        <v>0</v>
      </c>
      <c r="F161" s="31">
        <v>0</v>
      </c>
      <c r="G161" s="31">
        <v>0</v>
      </c>
      <c r="H161" s="31">
        <v>0</v>
      </c>
    </row>
    <row r="162" spans="1:8" ht="36" customHeight="1" x14ac:dyDescent="0.25">
      <c r="A162" s="33">
        <v>46116</v>
      </c>
      <c r="B162" s="31" t="s">
        <v>128</v>
      </c>
      <c r="C162" s="31" t="s">
        <v>129</v>
      </c>
      <c r="D162" s="31" t="s">
        <v>899</v>
      </c>
      <c r="E162" s="31">
        <v>1553</v>
      </c>
      <c r="F162" s="31">
        <v>507221</v>
      </c>
      <c r="G162" s="32">
        <v>326.61</v>
      </c>
      <c r="H162" s="31">
        <v>1504</v>
      </c>
    </row>
    <row r="163" spans="1:8" ht="24" customHeight="1" x14ac:dyDescent="0.25">
      <c r="A163" s="33">
        <v>46116</v>
      </c>
      <c r="B163" s="31" t="s">
        <v>132</v>
      </c>
      <c r="C163" s="31" t="s">
        <v>133</v>
      </c>
      <c r="D163" s="31" t="s">
        <v>900</v>
      </c>
      <c r="E163" s="31">
        <v>2401</v>
      </c>
      <c r="F163" s="31">
        <v>865823</v>
      </c>
      <c r="G163" s="32">
        <v>360.61</v>
      </c>
      <c r="H163" s="31">
        <v>2497</v>
      </c>
    </row>
    <row r="164" spans="1:8" ht="36" customHeight="1" x14ac:dyDescent="0.25">
      <c r="A164" s="33">
        <v>46116</v>
      </c>
      <c r="B164" s="31" t="s">
        <v>135</v>
      </c>
      <c r="C164" s="31" t="s">
        <v>136</v>
      </c>
      <c r="D164" s="31" t="s">
        <v>900</v>
      </c>
      <c r="E164" s="31">
        <v>1662</v>
      </c>
      <c r="F164" s="31">
        <v>692697</v>
      </c>
      <c r="G164" s="32">
        <v>416.79</v>
      </c>
      <c r="H164" s="31">
        <v>1594</v>
      </c>
    </row>
    <row r="165" spans="1:8" ht="48" customHeight="1" x14ac:dyDescent="0.25">
      <c r="A165" s="33">
        <v>46116</v>
      </c>
      <c r="B165" s="31" t="s">
        <v>138</v>
      </c>
      <c r="C165" s="31" t="s">
        <v>139</v>
      </c>
      <c r="D165" s="31" t="s">
        <v>900</v>
      </c>
      <c r="E165" s="31">
        <v>1660</v>
      </c>
      <c r="F165" s="31">
        <v>686622</v>
      </c>
      <c r="G165" s="32">
        <v>413.63</v>
      </c>
      <c r="H165" s="31">
        <v>1702</v>
      </c>
    </row>
    <row r="166" spans="1:8" ht="24" customHeight="1" x14ac:dyDescent="0.25">
      <c r="A166" s="33">
        <v>46116</v>
      </c>
      <c r="B166" s="31" t="s">
        <v>141</v>
      </c>
      <c r="C166" s="31" t="s">
        <v>142</v>
      </c>
      <c r="D166" s="31" t="s">
        <v>900</v>
      </c>
      <c r="E166" s="31">
        <v>2151</v>
      </c>
      <c r="F166" s="31">
        <v>1064961</v>
      </c>
      <c r="G166" s="32">
        <v>495.1</v>
      </c>
      <c r="H166" s="31">
        <v>2089</v>
      </c>
    </row>
    <row r="167" spans="1:8" ht="24" customHeight="1" x14ac:dyDescent="0.25">
      <c r="A167" s="33">
        <v>46116</v>
      </c>
      <c r="B167" s="31" t="s">
        <v>144</v>
      </c>
      <c r="C167" s="31" t="s">
        <v>145</v>
      </c>
      <c r="D167" s="31" t="s">
        <v>900</v>
      </c>
      <c r="E167" s="31">
        <v>1908</v>
      </c>
      <c r="F167" s="31">
        <v>535818</v>
      </c>
      <c r="G167" s="32">
        <v>280.83</v>
      </c>
      <c r="H167" s="31">
        <v>1850</v>
      </c>
    </row>
    <row r="168" spans="1:8" ht="36" customHeight="1" x14ac:dyDescent="0.25">
      <c r="A168" s="33">
        <v>46116</v>
      </c>
      <c r="B168" s="31" t="s">
        <v>147</v>
      </c>
      <c r="C168" s="31" t="s">
        <v>148</v>
      </c>
      <c r="D168" s="31" t="s">
        <v>900</v>
      </c>
      <c r="E168" s="31">
        <v>4071</v>
      </c>
      <c r="F168" s="31">
        <v>815471</v>
      </c>
      <c r="G168" s="32">
        <v>200.31</v>
      </c>
      <c r="H168" s="31">
        <v>3796</v>
      </c>
    </row>
    <row r="169" spans="1:8" ht="36" customHeight="1" x14ac:dyDescent="0.25">
      <c r="A169" s="33">
        <v>46116</v>
      </c>
      <c r="B169" s="31" t="s">
        <v>150</v>
      </c>
      <c r="C169" s="31" t="s">
        <v>151</v>
      </c>
      <c r="D169" s="31" t="s">
        <v>900</v>
      </c>
      <c r="E169" s="31">
        <v>3127</v>
      </c>
      <c r="F169" s="31">
        <v>684474</v>
      </c>
      <c r="G169" s="32">
        <v>218.89</v>
      </c>
      <c r="H169" s="31">
        <v>3098</v>
      </c>
    </row>
    <row r="170" spans="1:8" ht="24" customHeight="1" x14ac:dyDescent="0.25">
      <c r="A170" s="33">
        <v>46116</v>
      </c>
      <c r="B170" s="31" t="s">
        <v>153</v>
      </c>
      <c r="C170" s="31" t="s">
        <v>154</v>
      </c>
      <c r="D170" s="31" t="s">
        <v>899</v>
      </c>
      <c r="E170" s="31">
        <v>3273</v>
      </c>
      <c r="F170" s="31">
        <v>620384</v>
      </c>
      <c r="G170" s="32">
        <v>189.55</v>
      </c>
      <c r="H170" s="31">
        <v>3315</v>
      </c>
    </row>
    <row r="171" spans="1:8" ht="24" customHeight="1" x14ac:dyDescent="0.25">
      <c r="A171" s="33">
        <v>46116</v>
      </c>
      <c r="B171" s="31" t="s">
        <v>156</v>
      </c>
      <c r="C171" s="31" t="s">
        <v>157</v>
      </c>
      <c r="D171" s="31" t="s">
        <v>901</v>
      </c>
      <c r="E171" s="31">
        <v>3188</v>
      </c>
      <c r="F171" s="31">
        <v>983981</v>
      </c>
      <c r="G171" s="32">
        <v>308.64999999999998</v>
      </c>
      <c r="H171" s="31">
        <v>3056</v>
      </c>
    </row>
    <row r="172" spans="1:8" ht="24" customHeight="1" x14ac:dyDescent="0.25">
      <c r="A172" s="33">
        <v>46116</v>
      </c>
      <c r="B172" s="31" t="s">
        <v>159</v>
      </c>
      <c r="C172" s="31" t="s">
        <v>160</v>
      </c>
      <c r="D172" s="31" t="s">
        <v>899</v>
      </c>
      <c r="E172" s="31">
        <v>2763</v>
      </c>
      <c r="F172" s="31">
        <v>1276281</v>
      </c>
      <c r="G172" s="32">
        <v>461.92</v>
      </c>
      <c r="H172" s="31">
        <v>2846</v>
      </c>
    </row>
    <row r="173" spans="1:8" ht="41.25" customHeight="1" x14ac:dyDescent="0.25">
      <c r="A173" s="33">
        <v>46116</v>
      </c>
      <c r="B173" s="31" t="s">
        <v>162</v>
      </c>
      <c r="C173" s="31" t="s">
        <v>163</v>
      </c>
      <c r="D173" s="31" t="s">
        <v>901</v>
      </c>
      <c r="E173" s="31">
        <v>1344</v>
      </c>
      <c r="F173" s="31">
        <v>642223</v>
      </c>
      <c r="G173" s="32">
        <v>477.84</v>
      </c>
      <c r="H173" s="31">
        <v>1327</v>
      </c>
    </row>
    <row r="174" spans="1:8" ht="24" customHeight="1" x14ac:dyDescent="0.25">
      <c r="A174" s="33">
        <v>46116</v>
      </c>
      <c r="B174" s="31" t="s">
        <v>165</v>
      </c>
      <c r="C174" s="31" t="s">
        <v>166</v>
      </c>
      <c r="D174" s="31" t="s">
        <v>901</v>
      </c>
      <c r="E174" s="31">
        <v>3981</v>
      </c>
      <c r="F174" s="31">
        <v>1728963</v>
      </c>
      <c r="G174" s="32">
        <v>434.3</v>
      </c>
      <c r="H174" s="31">
        <v>3870</v>
      </c>
    </row>
    <row r="175" spans="1:8" ht="48" customHeight="1" x14ac:dyDescent="0.25">
      <c r="A175" s="33">
        <v>46116</v>
      </c>
      <c r="B175" s="31" t="s">
        <v>168</v>
      </c>
      <c r="C175" s="31" t="s">
        <v>169</v>
      </c>
      <c r="D175" s="31" t="s">
        <v>899</v>
      </c>
      <c r="E175" s="31">
        <v>3378</v>
      </c>
      <c r="F175" s="31">
        <v>1520230</v>
      </c>
      <c r="G175" s="32">
        <v>450.04</v>
      </c>
      <c r="H175" s="31">
        <v>3397</v>
      </c>
    </row>
    <row r="176" spans="1:8" ht="48" customHeight="1" x14ac:dyDescent="0.25">
      <c r="A176" s="33">
        <v>46116</v>
      </c>
      <c r="B176" s="31" t="s">
        <v>171</v>
      </c>
      <c r="C176" s="31" t="s">
        <v>172</v>
      </c>
      <c r="D176" s="31" t="s">
        <v>903</v>
      </c>
      <c r="E176" s="31">
        <v>2282</v>
      </c>
      <c r="F176" s="31">
        <v>908472</v>
      </c>
      <c r="G176" s="32">
        <v>398.1</v>
      </c>
      <c r="H176" s="31">
        <v>2358</v>
      </c>
    </row>
    <row r="177" spans="1:8" ht="48" customHeight="1" x14ac:dyDescent="0.25">
      <c r="A177" s="33">
        <v>46116</v>
      </c>
      <c r="B177" s="31" t="s">
        <v>174</v>
      </c>
      <c r="C177" s="31" t="s">
        <v>175</v>
      </c>
      <c r="D177" s="31" t="s">
        <v>903</v>
      </c>
      <c r="E177" s="31">
        <v>3763</v>
      </c>
      <c r="F177" s="31">
        <v>1189239</v>
      </c>
      <c r="G177" s="32">
        <v>316.02999999999997</v>
      </c>
      <c r="H177" s="31">
        <v>3501</v>
      </c>
    </row>
    <row r="178" spans="1:8" ht="48" customHeight="1" x14ac:dyDescent="0.25">
      <c r="A178" s="33">
        <v>46116</v>
      </c>
      <c r="B178" s="31" t="s">
        <v>177</v>
      </c>
      <c r="C178" s="31" t="s">
        <v>178</v>
      </c>
      <c r="D178" s="31" t="s">
        <v>903</v>
      </c>
      <c r="E178" s="31">
        <v>2312</v>
      </c>
      <c r="F178" s="31">
        <v>744462</v>
      </c>
      <c r="G178" s="32">
        <v>322</v>
      </c>
      <c r="H178" s="31">
        <v>2278</v>
      </c>
    </row>
    <row r="179" spans="1:8" ht="48" customHeight="1" x14ac:dyDescent="0.25">
      <c r="A179" s="33">
        <v>46116</v>
      </c>
      <c r="B179" s="31" t="s">
        <v>180</v>
      </c>
      <c r="C179" s="31" t="s">
        <v>181</v>
      </c>
      <c r="D179" s="31" t="s">
        <v>903</v>
      </c>
      <c r="E179" s="31">
        <v>2949</v>
      </c>
      <c r="F179" s="31">
        <v>1099353</v>
      </c>
      <c r="G179" s="32">
        <v>372.79</v>
      </c>
      <c r="H179" s="31">
        <v>2830</v>
      </c>
    </row>
    <row r="180" spans="1:8" ht="48" customHeight="1" x14ac:dyDescent="0.25">
      <c r="A180" s="33">
        <v>46116</v>
      </c>
      <c r="B180" s="31" t="s">
        <v>183</v>
      </c>
      <c r="C180" s="31" t="s">
        <v>184</v>
      </c>
      <c r="D180" s="31" t="s">
        <v>903</v>
      </c>
      <c r="E180" s="31">
        <v>2721</v>
      </c>
      <c r="F180" s="31">
        <v>573724</v>
      </c>
      <c r="G180" s="32">
        <v>210.85</v>
      </c>
      <c r="H180" s="31">
        <v>2671</v>
      </c>
    </row>
    <row r="181" spans="1:8" ht="48" customHeight="1" x14ac:dyDescent="0.25">
      <c r="A181" s="33">
        <v>46116</v>
      </c>
      <c r="B181" s="31" t="s">
        <v>186</v>
      </c>
      <c r="C181" s="31" t="s">
        <v>187</v>
      </c>
      <c r="D181" s="31" t="s">
        <v>903</v>
      </c>
      <c r="E181" s="31">
        <v>1031</v>
      </c>
      <c r="F181" s="31">
        <v>394250</v>
      </c>
      <c r="G181" s="32">
        <v>382.4</v>
      </c>
      <c r="H181" s="31">
        <v>1032</v>
      </c>
    </row>
    <row r="182" spans="1:8" ht="24" customHeight="1" x14ac:dyDescent="0.25">
      <c r="A182" s="33">
        <v>46116</v>
      </c>
      <c r="B182" s="31" t="s">
        <v>189</v>
      </c>
      <c r="C182" s="31" t="s">
        <v>190</v>
      </c>
      <c r="D182" s="31" t="s">
        <v>903</v>
      </c>
      <c r="E182" s="31">
        <v>4015</v>
      </c>
      <c r="F182" s="31">
        <v>1099427</v>
      </c>
      <c r="G182" s="32">
        <v>273.83</v>
      </c>
      <c r="H182" s="31">
        <v>4010</v>
      </c>
    </row>
    <row r="183" spans="1:8" ht="36" customHeight="1" x14ac:dyDescent="0.25">
      <c r="A183" s="33">
        <v>46116</v>
      </c>
      <c r="B183" s="31" t="s">
        <v>192</v>
      </c>
      <c r="C183" s="31" t="s">
        <v>193</v>
      </c>
      <c r="D183" s="31" t="s">
        <v>901</v>
      </c>
      <c r="E183" s="31">
        <v>1575</v>
      </c>
      <c r="F183" s="31">
        <v>535977</v>
      </c>
      <c r="G183" s="32">
        <v>340.3</v>
      </c>
      <c r="H183" s="31">
        <v>1534</v>
      </c>
    </row>
    <row r="184" spans="1:8" ht="24" customHeight="1" x14ac:dyDescent="0.25">
      <c r="A184" s="33">
        <v>46116</v>
      </c>
      <c r="B184" s="31" t="s">
        <v>195</v>
      </c>
      <c r="C184" s="31" t="s">
        <v>196</v>
      </c>
      <c r="D184" s="31" t="s">
        <v>899</v>
      </c>
      <c r="E184" s="31">
        <v>3919</v>
      </c>
      <c r="F184" s="31">
        <v>1366975</v>
      </c>
      <c r="G184" s="32">
        <v>348.81</v>
      </c>
      <c r="H184" s="31">
        <v>3937</v>
      </c>
    </row>
    <row r="185" spans="1:8" ht="36" customHeight="1" x14ac:dyDescent="0.25">
      <c r="A185" s="33">
        <v>46116</v>
      </c>
      <c r="B185" s="31" t="s">
        <v>198</v>
      </c>
      <c r="C185" s="31" t="s">
        <v>199</v>
      </c>
      <c r="D185" s="31" t="s">
        <v>901</v>
      </c>
      <c r="E185" s="31">
        <v>4482</v>
      </c>
      <c r="F185" s="31">
        <v>1983896</v>
      </c>
      <c r="G185" s="32">
        <v>442.64</v>
      </c>
      <c r="H185" s="31">
        <v>4217</v>
      </c>
    </row>
    <row r="186" spans="1:8" ht="36" customHeight="1" x14ac:dyDescent="0.25">
      <c r="A186" s="33">
        <v>46116</v>
      </c>
      <c r="B186" s="31" t="s">
        <v>201</v>
      </c>
      <c r="C186" s="31" t="s">
        <v>202</v>
      </c>
      <c r="D186" s="31" t="s">
        <v>904</v>
      </c>
      <c r="E186" s="31">
        <v>0</v>
      </c>
      <c r="F186" s="31">
        <v>0</v>
      </c>
      <c r="G186" s="31">
        <v>0</v>
      </c>
      <c r="H186" s="31">
        <v>0</v>
      </c>
    </row>
    <row r="187" spans="1:8" ht="24" customHeight="1" x14ac:dyDescent="0.25">
      <c r="A187" s="33">
        <v>46116</v>
      </c>
      <c r="B187" s="31" t="s">
        <v>204</v>
      </c>
      <c r="C187" s="31" t="s">
        <v>205</v>
      </c>
      <c r="D187" s="31" t="s">
        <v>901</v>
      </c>
      <c r="E187" s="31">
        <v>3336</v>
      </c>
      <c r="F187" s="31">
        <v>1225790</v>
      </c>
      <c r="G187" s="32">
        <v>367.44</v>
      </c>
      <c r="H187" s="31">
        <v>3313</v>
      </c>
    </row>
    <row r="188" spans="1:8" ht="48" customHeight="1" x14ac:dyDescent="0.25">
      <c r="A188" s="33">
        <v>46116</v>
      </c>
      <c r="B188" s="31" t="s">
        <v>207</v>
      </c>
      <c r="C188" s="31" t="s">
        <v>208</v>
      </c>
      <c r="D188" s="31" t="s">
        <v>899</v>
      </c>
      <c r="E188" s="31">
        <v>4336</v>
      </c>
      <c r="F188" s="31">
        <v>1344429</v>
      </c>
      <c r="G188" s="32">
        <v>310.06</v>
      </c>
      <c r="H188" s="31">
        <v>4648</v>
      </c>
    </row>
    <row r="189" spans="1:8" ht="48" customHeight="1" x14ac:dyDescent="0.25">
      <c r="A189" s="33">
        <v>46116</v>
      </c>
      <c r="B189" s="31" t="s">
        <v>210</v>
      </c>
      <c r="C189" s="31" t="s">
        <v>211</v>
      </c>
      <c r="D189" s="31" t="s">
        <v>901</v>
      </c>
      <c r="E189" s="31">
        <v>3584</v>
      </c>
      <c r="F189" s="31">
        <v>1516708</v>
      </c>
      <c r="G189" s="32">
        <v>423.19</v>
      </c>
      <c r="H189" s="31">
        <v>3395</v>
      </c>
    </row>
    <row r="190" spans="1:8" ht="48" customHeight="1" x14ac:dyDescent="0.25">
      <c r="A190" s="33">
        <v>46116</v>
      </c>
      <c r="B190" s="31" t="s">
        <v>213</v>
      </c>
      <c r="C190" s="31" t="s">
        <v>214</v>
      </c>
      <c r="D190" s="31" t="s">
        <v>901</v>
      </c>
      <c r="E190" s="31">
        <v>1133</v>
      </c>
      <c r="F190" s="31">
        <v>274197</v>
      </c>
      <c r="G190" s="32">
        <v>242.01</v>
      </c>
      <c r="H190" s="31">
        <v>1129</v>
      </c>
    </row>
    <row r="191" spans="1:8" ht="48" customHeight="1" x14ac:dyDescent="0.25">
      <c r="A191" s="33">
        <v>46116</v>
      </c>
      <c r="B191" s="31" t="s">
        <v>216</v>
      </c>
      <c r="C191" s="31" t="s">
        <v>217</v>
      </c>
      <c r="D191" s="31" t="s">
        <v>901</v>
      </c>
      <c r="E191" s="31">
        <v>2219</v>
      </c>
      <c r="F191" s="31">
        <v>625189</v>
      </c>
      <c r="G191" s="32">
        <v>281.74</v>
      </c>
      <c r="H191" s="31">
        <v>2047</v>
      </c>
    </row>
    <row r="192" spans="1:8" ht="48" customHeight="1" x14ac:dyDescent="0.25">
      <c r="A192" s="33">
        <v>46116</v>
      </c>
      <c r="B192" s="31" t="s">
        <v>220</v>
      </c>
      <c r="C192" s="31" t="s">
        <v>221</v>
      </c>
      <c r="D192" s="31" t="s">
        <v>900</v>
      </c>
      <c r="E192" s="31">
        <v>3441</v>
      </c>
      <c r="F192" s="31">
        <v>699572</v>
      </c>
      <c r="G192" s="32">
        <v>203.3</v>
      </c>
      <c r="H192" s="31">
        <v>3368</v>
      </c>
    </row>
    <row r="193" spans="1:8" ht="48" customHeight="1" x14ac:dyDescent="0.25">
      <c r="A193" s="33">
        <v>46116</v>
      </c>
      <c r="B193" s="31" t="s">
        <v>223</v>
      </c>
      <c r="C193" s="31" t="s">
        <v>224</v>
      </c>
      <c r="D193" s="31" t="s">
        <v>905</v>
      </c>
      <c r="E193" s="31">
        <v>0</v>
      </c>
      <c r="F193" s="31">
        <v>0</v>
      </c>
      <c r="G193" s="31">
        <v>0</v>
      </c>
      <c r="H193" s="31">
        <v>0</v>
      </c>
    </row>
    <row r="194" spans="1:8" ht="48" customHeight="1" x14ac:dyDescent="0.25">
      <c r="A194" s="33">
        <v>46116</v>
      </c>
      <c r="B194" s="31" t="s">
        <v>225</v>
      </c>
      <c r="C194" s="31" t="s">
        <v>226</v>
      </c>
      <c r="D194" s="31" t="s">
        <v>906</v>
      </c>
      <c r="E194" s="31">
        <v>0</v>
      </c>
      <c r="F194" s="31">
        <v>0</v>
      </c>
      <c r="G194" s="31">
        <v>0</v>
      </c>
      <c r="H194" s="31">
        <v>0</v>
      </c>
    </row>
    <row r="195" spans="1:8" ht="36" customHeight="1" x14ac:dyDescent="0.25">
      <c r="A195" s="33">
        <v>46116</v>
      </c>
      <c r="B195" s="31" t="s">
        <v>227</v>
      </c>
      <c r="C195" s="31" t="s">
        <v>228</v>
      </c>
      <c r="D195" s="31" t="s">
        <v>899</v>
      </c>
      <c r="E195" s="31">
        <v>3937</v>
      </c>
      <c r="F195" s="31">
        <v>851230</v>
      </c>
      <c r="G195" s="32">
        <v>216.21</v>
      </c>
      <c r="H195" s="31">
        <v>3543</v>
      </c>
    </row>
    <row r="196" spans="1:8" ht="24" customHeight="1" x14ac:dyDescent="0.25">
      <c r="A196" s="33">
        <v>46116</v>
      </c>
      <c r="B196" s="31" t="s">
        <v>230</v>
      </c>
      <c r="C196" s="31" t="s">
        <v>231</v>
      </c>
      <c r="D196" s="31" t="s">
        <v>901</v>
      </c>
      <c r="E196" s="31">
        <v>4625</v>
      </c>
      <c r="F196" s="31">
        <v>1393709</v>
      </c>
      <c r="G196" s="32">
        <v>301.33999999999997</v>
      </c>
      <c r="H196" s="31">
        <v>4572</v>
      </c>
    </row>
    <row r="197" spans="1:8" ht="36" customHeight="1" x14ac:dyDescent="0.25">
      <c r="A197" s="33">
        <v>46116</v>
      </c>
      <c r="B197" s="31" t="s">
        <v>233</v>
      </c>
      <c r="C197" s="31" t="s">
        <v>234</v>
      </c>
      <c r="D197" s="31" t="s">
        <v>899</v>
      </c>
      <c r="E197" s="31">
        <v>2403</v>
      </c>
      <c r="F197" s="31">
        <v>565543</v>
      </c>
      <c r="G197" s="32">
        <v>235.35</v>
      </c>
      <c r="H197" s="31">
        <v>2485</v>
      </c>
    </row>
    <row r="198" spans="1:8" ht="24" customHeight="1" x14ac:dyDescent="0.25">
      <c r="A198" s="33">
        <v>46116</v>
      </c>
      <c r="B198" s="31" t="s">
        <v>236</v>
      </c>
      <c r="C198" s="31" t="s">
        <v>237</v>
      </c>
      <c r="D198" s="31" t="s">
        <v>899</v>
      </c>
      <c r="E198" s="31">
        <v>5668</v>
      </c>
      <c r="F198" s="31">
        <v>2307311</v>
      </c>
      <c r="G198" s="32">
        <v>407.08</v>
      </c>
      <c r="H198" s="31">
        <v>5677</v>
      </c>
    </row>
    <row r="199" spans="1:8" ht="36" customHeight="1" x14ac:dyDescent="0.25">
      <c r="A199" s="33">
        <v>46116</v>
      </c>
      <c r="B199" s="31" t="s">
        <v>239</v>
      </c>
      <c r="C199" s="31" t="s">
        <v>240</v>
      </c>
      <c r="D199" s="31" t="s">
        <v>900</v>
      </c>
      <c r="E199" s="31">
        <v>2683</v>
      </c>
      <c r="F199" s="31">
        <v>1459885</v>
      </c>
      <c r="G199" s="32">
        <v>544.12</v>
      </c>
      <c r="H199" s="31">
        <v>2522</v>
      </c>
    </row>
    <row r="200" spans="1:8" ht="24" customHeight="1" x14ac:dyDescent="0.25">
      <c r="A200" s="33">
        <v>46116</v>
      </c>
      <c r="B200" s="31" t="s">
        <v>242</v>
      </c>
      <c r="C200" s="31" t="s">
        <v>243</v>
      </c>
      <c r="D200" s="31" t="s">
        <v>900</v>
      </c>
      <c r="E200" s="31">
        <v>4969</v>
      </c>
      <c r="F200" s="31">
        <v>1656736</v>
      </c>
      <c r="G200" s="32">
        <v>333.41</v>
      </c>
      <c r="H200" s="31">
        <v>4760</v>
      </c>
    </row>
    <row r="201" spans="1:8" ht="36" customHeight="1" x14ac:dyDescent="0.25">
      <c r="A201" s="33">
        <v>46116</v>
      </c>
      <c r="B201" s="31" t="s">
        <v>245</v>
      </c>
      <c r="C201" s="31" t="s">
        <v>246</v>
      </c>
      <c r="D201" s="31" t="s">
        <v>900</v>
      </c>
      <c r="E201" s="31">
        <v>2961</v>
      </c>
      <c r="F201" s="31">
        <v>774981</v>
      </c>
      <c r="G201" s="32">
        <v>261.73</v>
      </c>
      <c r="H201" s="31">
        <v>2724</v>
      </c>
    </row>
    <row r="202" spans="1:8" ht="36" customHeight="1" x14ac:dyDescent="0.25">
      <c r="A202" s="33">
        <v>46116</v>
      </c>
      <c r="B202" s="31" t="s">
        <v>248</v>
      </c>
      <c r="C202" s="31" t="s">
        <v>249</v>
      </c>
      <c r="D202" s="31" t="s">
        <v>900</v>
      </c>
      <c r="E202" s="31">
        <v>3867</v>
      </c>
      <c r="F202" s="31">
        <v>1807742</v>
      </c>
      <c r="G202" s="32">
        <v>467.48</v>
      </c>
      <c r="H202" s="31">
        <v>3899</v>
      </c>
    </row>
    <row r="203" spans="1:8" ht="36" customHeight="1" x14ac:dyDescent="0.25">
      <c r="A203" s="33">
        <v>46116</v>
      </c>
      <c r="B203" s="31" t="s">
        <v>251</v>
      </c>
      <c r="C203" s="31" t="s">
        <v>252</v>
      </c>
      <c r="D203" s="31" t="s">
        <v>900</v>
      </c>
      <c r="E203" s="31">
        <v>4847</v>
      </c>
      <c r="F203" s="31">
        <v>1541569</v>
      </c>
      <c r="G203" s="32">
        <v>318.05</v>
      </c>
      <c r="H203" s="31">
        <v>4562</v>
      </c>
    </row>
    <row r="204" spans="1:8" ht="48" customHeight="1" x14ac:dyDescent="0.25">
      <c r="A204" s="33">
        <v>46116</v>
      </c>
      <c r="B204" s="31" t="s">
        <v>254</v>
      </c>
      <c r="C204" s="31" t="s">
        <v>255</v>
      </c>
      <c r="D204" s="31" t="s">
        <v>899</v>
      </c>
      <c r="E204" s="31">
        <v>1722</v>
      </c>
      <c r="F204" s="31">
        <v>737301</v>
      </c>
      <c r="G204" s="32">
        <v>428.17</v>
      </c>
      <c r="H204" s="31">
        <v>1831</v>
      </c>
    </row>
    <row r="205" spans="1:8" ht="36" customHeight="1" x14ac:dyDescent="0.25">
      <c r="A205" s="33">
        <v>46116</v>
      </c>
      <c r="B205" s="31" t="s">
        <v>257</v>
      </c>
      <c r="C205" s="31" t="s">
        <v>258</v>
      </c>
      <c r="D205" s="31" t="s">
        <v>901</v>
      </c>
      <c r="E205" s="31">
        <v>912</v>
      </c>
      <c r="F205" s="31">
        <v>202309</v>
      </c>
      <c r="G205" s="32">
        <v>221.83</v>
      </c>
      <c r="H205" s="31">
        <v>875</v>
      </c>
    </row>
    <row r="206" spans="1:8" ht="27.75" customHeight="1" x14ac:dyDescent="0.25">
      <c r="A206" s="33">
        <v>46116</v>
      </c>
      <c r="B206" s="31" t="s">
        <v>260</v>
      </c>
      <c r="C206" s="31" t="s">
        <v>261</v>
      </c>
      <c r="D206" s="31" t="s">
        <v>907</v>
      </c>
      <c r="E206" s="31">
        <v>0</v>
      </c>
      <c r="F206" s="31">
        <v>0</v>
      </c>
      <c r="G206" s="31">
        <v>0</v>
      </c>
      <c r="H206" s="31">
        <v>0</v>
      </c>
    </row>
    <row r="207" spans="1:8" ht="24" customHeight="1" x14ac:dyDescent="0.25">
      <c r="A207" s="33">
        <v>46116</v>
      </c>
      <c r="B207" s="31" t="s">
        <v>262</v>
      </c>
      <c r="C207" s="31" t="s">
        <v>263</v>
      </c>
      <c r="D207" s="31" t="s">
        <v>901</v>
      </c>
      <c r="E207" s="31">
        <v>4303</v>
      </c>
      <c r="F207" s="31">
        <v>794269</v>
      </c>
      <c r="G207" s="32">
        <v>184.58</v>
      </c>
      <c r="H207" s="31">
        <v>4190</v>
      </c>
    </row>
    <row r="208" spans="1:8" ht="36" customHeight="1" x14ac:dyDescent="0.25">
      <c r="A208" s="33">
        <v>46116</v>
      </c>
      <c r="B208" s="31" t="s">
        <v>265</v>
      </c>
      <c r="C208" s="31" t="s">
        <v>266</v>
      </c>
      <c r="D208" s="31" t="s">
        <v>908</v>
      </c>
      <c r="E208" s="31">
        <v>0</v>
      </c>
      <c r="F208" s="31">
        <v>0</v>
      </c>
      <c r="G208" s="31">
        <v>0</v>
      </c>
      <c r="H208" s="31">
        <v>0</v>
      </c>
    </row>
    <row r="209" spans="1:8" ht="24" customHeight="1" x14ac:dyDescent="0.25">
      <c r="A209" s="33">
        <v>46116</v>
      </c>
      <c r="B209" s="31" t="s">
        <v>267</v>
      </c>
      <c r="C209" s="31" t="s">
        <v>268</v>
      </c>
      <c r="D209" s="31" t="s">
        <v>901</v>
      </c>
      <c r="E209" s="31">
        <v>3520</v>
      </c>
      <c r="F209" s="31">
        <v>740920</v>
      </c>
      <c r="G209" s="32">
        <v>210.49</v>
      </c>
      <c r="H209" s="31">
        <v>3217</v>
      </c>
    </row>
    <row r="210" spans="1:8" ht="24" customHeight="1" x14ac:dyDescent="0.25">
      <c r="A210" s="33">
        <v>46116</v>
      </c>
      <c r="B210" s="31" t="s">
        <v>270</v>
      </c>
      <c r="C210" s="31" t="s">
        <v>271</v>
      </c>
      <c r="D210" s="31" t="s">
        <v>900</v>
      </c>
      <c r="E210" s="31">
        <v>1152</v>
      </c>
      <c r="F210" s="31">
        <v>329194</v>
      </c>
      <c r="G210" s="32">
        <v>285.76</v>
      </c>
      <c r="H210" s="31">
        <v>1195</v>
      </c>
    </row>
    <row r="211" spans="1:8" ht="48" customHeight="1" x14ac:dyDescent="0.25">
      <c r="A211" s="33">
        <v>46116</v>
      </c>
      <c r="B211" s="31" t="s">
        <v>273</v>
      </c>
      <c r="C211" s="31" t="s">
        <v>274</v>
      </c>
      <c r="D211" s="31" t="s">
        <v>899</v>
      </c>
      <c r="E211" s="31">
        <v>4032</v>
      </c>
      <c r="F211" s="31">
        <v>2201885</v>
      </c>
      <c r="G211" s="32">
        <v>546.1</v>
      </c>
      <c r="H211" s="31">
        <v>3803</v>
      </c>
    </row>
    <row r="212" spans="1:8" ht="48" customHeight="1" x14ac:dyDescent="0.25">
      <c r="A212" s="33">
        <v>46116</v>
      </c>
      <c r="B212" s="31" t="s">
        <v>276</v>
      </c>
      <c r="C212" s="31" t="s">
        <v>277</v>
      </c>
      <c r="D212" s="31" t="s">
        <v>899</v>
      </c>
      <c r="E212" s="31">
        <v>1027</v>
      </c>
      <c r="F212" s="31">
        <v>504391</v>
      </c>
      <c r="G212" s="32">
        <v>491.13</v>
      </c>
      <c r="H212" s="31">
        <v>1046</v>
      </c>
    </row>
    <row r="213" spans="1:8" ht="48" customHeight="1" x14ac:dyDescent="0.25">
      <c r="A213" s="33">
        <v>46116</v>
      </c>
      <c r="B213" s="31" t="s">
        <v>279</v>
      </c>
      <c r="C213" s="31" t="s">
        <v>280</v>
      </c>
      <c r="D213" s="31" t="s">
        <v>901</v>
      </c>
      <c r="E213" s="31">
        <v>2448</v>
      </c>
      <c r="F213" s="31">
        <v>1143411</v>
      </c>
      <c r="G213" s="32">
        <v>467.08</v>
      </c>
      <c r="H213" s="31">
        <v>2502</v>
      </c>
    </row>
    <row r="214" spans="1:8" ht="48" customHeight="1" x14ac:dyDescent="0.25">
      <c r="A214" s="33">
        <v>46116</v>
      </c>
      <c r="B214" s="31" t="s">
        <v>283</v>
      </c>
      <c r="C214" s="31" t="s">
        <v>284</v>
      </c>
      <c r="D214" s="31" t="s">
        <v>899</v>
      </c>
      <c r="E214" s="31">
        <v>0</v>
      </c>
      <c r="F214" s="31">
        <v>0</v>
      </c>
      <c r="G214" s="31">
        <v>0</v>
      </c>
      <c r="H214" s="31">
        <v>0</v>
      </c>
    </row>
    <row r="215" spans="1:8" ht="48" customHeight="1" x14ac:dyDescent="0.25">
      <c r="A215" s="33">
        <v>46117</v>
      </c>
      <c r="B215" s="31" t="s">
        <v>128</v>
      </c>
      <c r="C215" s="31" t="s">
        <v>129</v>
      </c>
      <c r="D215" s="31" t="s">
        <v>899</v>
      </c>
      <c r="E215" s="31">
        <v>1797</v>
      </c>
      <c r="F215" s="31">
        <v>666954</v>
      </c>
      <c r="G215" s="32">
        <v>371.15</v>
      </c>
      <c r="H215" s="31">
        <v>1935</v>
      </c>
    </row>
    <row r="216" spans="1:8" ht="24" customHeight="1" x14ac:dyDescent="0.25">
      <c r="A216" s="33">
        <v>46117</v>
      </c>
      <c r="B216" s="31" t="s">
        <v>132</v>
      </c>
      <c r="C216" s="31" t="s">
        <v>133</v>
      </c>
      <c r="D216" s="31" t="s">
        <v>900</v>
      </c>
      <c r="E216" s="31">
        <v>3327</v>
      </c>
      <c r="F216" s="31">
        <v>1110837</v>
      </c>
      <c r="G216" s="32">
        <v>333.89</v>
      </c>
      <c r="H216" s="31">
        <v>3439</v>
      </c>
    </row>
    <row r="217" spans="1:8" ht="36" customHeight="1" x14ac:dyDescent="0.25">
      <c r="A217" s="33">
        <v>46117</v>
      </c>
      <c r="B217" s="31" t="s">
        <v>135</v>
      </c>
      <c r="C217" s="31" t="s">
        <v>136</v>
      </c>
      <c r="D217" s="31" t="s">
        <v>900</v>
      </c>
      <c r="E217" s="31">
        <v>1425</v>
      </c>
      <c r="F217" s="31">
        <v>550157</v>
      </c>
      <c r="G217" s="32">
        <v>386.08</v>
      </c>
      <c r="H217" s="31">
        <v>1332</v>
      </c>
    </row>
    <row r="218" spans="1:8" ht="24" customHeight="1" x14ac:dyDescent="0.25">
      <c r="A218" s="33">
        <v>46117</v>
      </c>
      <c r="B218" s="31" t="s">
        <v>138</v>
      </c>
      <c r="C218" s="31" t="s">
        <v>139</v>
      </c>
      <c r="D218" s="31" t="s">
        <v>900</v>
      </c>
      <c r="E218" s="31">
        <v>1393</v>
      </c>
      <c r="F218" s="31">
        <v>518937</v>
      </c>
      <c r="G218" s="32">
        <v>372.53</v>
      </c>
      <c r="H218" s="31">
        <v>1393</v>
      </c>
    </row>
    <row r="219" spans="1:8" ht="36" customHeight="1" x14ac:dyDescent="0.25">
      <c r="A219" s="33">
        <v>46117</v>
      </c>
      <c r="B219" s="31" t="s">
        <v>141</v>
      </c>
      <c r="C219" s="31" t="s">
        <v>142</v>
      </c>
      <c r="D219" s="31" t="s">
        <v>900</v>
      </c>
      <c r="E219" s="31">
        <v>1901</v>
      </c>
      <c r="F219" s="31">
        <v>922167</v>
      </c>
      <c r="G219" s="32">
        <v>485.1</v>
      </c>
      <c r="H219" s="31">
        <v>1750</v>
      </c>
    </row>
    <row r="220" spans="1:8" ht="24" customHeight="1" x14ac:dyDescent="0.25">
      <c r="A220" s="33">
        <v>46117</v>
      </c>
      <c r="B220" s="31" t="s">
        <v>144</v>
      </c>
      <c r="C220" s="31" t="s">
        <v>145</v>
      </c>
      <c r="D220" s="31" t="s">
        <v>900</v>
      </c>
      <c r="E220" s="31">
        <v>1932</v>
      </c>
      <c r="F220" s="31">
        <v>541845</v>
      </c>
      <c r="G220" s="32">
        <v>280.45999999999998</v>
      </c>
      <c r="H220" s="31">
        <v>1855</v>
      </c>
    </row>
    <row r="221" spans="1:8" ht="36" customHeight="1" x14ac:dyDescent="0.25">
      <c r="A221" s="33">
        <v>46117</v>
      </c>
      <c r="B221" s="31" t="s">
        <v>147</v>
      </c>
      <c r="C221" s="31" t="s">
        <v>148</v>
      </c>
      <c r="D221" s="31" t="s">
        <v>900</v>
      </c>
      <c r="E221" s="31">
        <v>3979</v>
      </c>
      <c r="F221" s="31">
        <v>961222</v>
      </c>
      <c r="G221" s="32">
        <v>241.57</v>
      </c>
      <c r="H221" s="31">
        <v>4129</v>
      </c>
    </row>
    <row r="222" spans="1:8" ht="48" customHeight="1" x14ac:dyDescent="0.25">
      <c r="A222" s="33">
        <v>46117</v>
      </c>
      <c r="B222" s="31" t="s">
        <v>150</v>
      </c>
      <c r="C222" s="31" t="s">
        <v>151</v>
      </c>
      <c r="D222" s="31" t="s">
        <v>900</v>
      </c>
      <c r="E222" s="31">
        <v>3860</v>
      </c>
      <c r="F222" s="31">
        <v>831072</v>
      </c>
      <c r="G222" s="32">
        <v>215.3</v>
      </c>
      <c r="H222" s="31">
        <v>3784</v>
      </c>
    </row>
    <row r="223" spans="1:8" ht="24" customHeight="1" x14ac:dyDescent="0.25">
      <c r="A223" s="33">
        <v>46117</v>
      </c>
      <c r="B223" s="31" t="s">
        <v>153</v>
      </c>
      <c r="C223" s="31" t="s">
        <v>154</v>
      </c>
      <c r="D223" s="31" t="s">
        <v>899</v>
      </c>
      <c r="E223" s="31">
        <v>4417</v>
      </c>
      <c r="F223" s="31">
        <v>809464</v>
      </c>
      <c r="G223" s="32">
        <v>183.26</v>
      </c>
      <c r="H223" s="31">
        <v>4185</v>
      </c>
    </row>
    <row r="224" spans="1:8" ht="24" customHeight="1" x14ac:dyDescent="0.25">
      <c r="A224" s="33">
        <v>46117</v>
      </c>
      <c r="B224" s="31" t="s">
        <v>156</v>
      </c>
      <c r="C224" s="31" t="s">
        <v>157</v>
      </c>
      <c r="D224" s="31" t="s">
        <v>901</v>
      </c>
      <c r="E224" s="31">
        <v>3986</v>
      </c>
      <c r="F224" s="31">
        <v>1094437</v>
      </c>
      <c r="G224" s="32">
        <v>274.57</v>
      </c>
      <c r="H224" s="31">
        <v>3870</v>
      </c>
    </row>
    <row r="225" spans="1:8" ht="36" customHeight="1" x14ac:dyDescent="0.25">
      <c r="A225" s="33">
        <v>46117</v>
      </c>
      <c r="B225" s="31" t="s">
        <v>159</v>
      </c>
      <c r="C225" s="31" t="s">
        <v>160</v>
      </c>
      <c r="D225" s="31" t="s">
        <v>899</v>
      </c>
      <c r="E225" s="31">
        <v>2491</v>
      </c>
      <c r="F225" s="31">
        <v>1136310</v>
      </c>
      <c r="G225" s="32">
        <v>456.17</v>
      </c>
      <c r="H225" s="31">
        <v>2655</v>
      </c>
    </row>
    <row r="226" spans="1:8" ht="36" customHeight="1" x14ac:dyDescent="0.25">
      <c r="A226" s="33">
        <v>46117</v>
      </c>
      <c r="B226" s="31" t="s">
        <v>162</v>
      </c>
      <c r="C226" s="31" t="s">
        <v>163</v>
      </c>
      <c r="D226" s="31" t="s">
        <v>901</v>
      </c>
      <c r="E226" s="31">
        <v>1630</v>
      </c>
      <c r="F226" s="31">
        <v>763819</v>
      </c>
      <c r="G226" s="32">
        <v>468.6</v>
      </c>
      <c r="H226" s="31">
        <v>1742</v>
      </c>
    </row>
    <row r="227" spans="1:8" ht="24" customHeight="1" x14ac:dyDescent="0.25">
      <c r="A227" s="33">
        <v>46117</v>
      </c>
      <c r="B227" s="31" t="s">
        <v>165</v>
      </c>
      <c r="C227" s="31" t="s">
        <v>166</v>
      </c>
      <c r="D227" s="31" t="s">
        <v>901</v>
      </c>
      <c r="E227" s="31">
        <v>3653</v>
      </c>
      <c r="F227" s="31">
        <v>1391936</v>
      </c>
      <c r="G227" s="32">
        <v>381.04</v>
      </c>
      <c r="H227" s="31">
        <v>3453</v>
      </c>
    </row>
    <row r="228" spans="1:8" ht="24" customHeight="1" x14ac:dyDescent="0.25">
      <c r="A228" s="33">
        <v>46117</v>
      </c>
      <c r="B228" s="31" t="s">
        <v>168</v>
      </c>
      <c r="C228" s="31" t="s">
        <v>169</v>
      </c>
      <c r="D228" s="31" t="s">
        <v>899</v>
      </c>
      <c r="E228" s="31">
        <v>2317</v>
      </c>
      <c r="F228" s="31">
        <v>1106260</v>
      </c>
      <c r="G228" s="32">
        <v>477.45</v>
      </c>
      <c r="H228" s="31">
        <v>2251</v>
      </c>
    </row>
    <row r="229" spans="1:8" ht="24" customHeight="1" x14ac:dyDescent="0.25">
      <c r="A229" s="33">
        <v>46117</v>
      </c>
      <c r="B229" s="31" t="s">
        <v>171</v>
      </c>
      <c r="C229" s="31" t="s">
        <v>172</v>
      </c>
      <c r="D229" s="31" t="s">
        <v>903</v>
      </c>
      <c r="E229" s="31">
        <v>2975</v>
      </c>
      <c r="F229" s="31">
        <v>1289189</v>
      </c>
      <c r="G229" s="32">
        <v>433.34</v>
      </c>
      <c r="H229" s="31">
        <v>2951</v>
      </c>
    </row>
    <row r="230" spans="1:8" ht="27.75" customHeight="1" x14ac:dyDescent="0.25">
      <c r="A230" s="33">
        <v>46117</v>
      </c>
      <c r="B230" s="31" t="s">
        <v>174</v>
      </c>
      <c r="C230" s="31" t="s">
        <v>175</v>
      </c>
      <c r="D230" s="31" t="s">
        <v>903</v>
      </c>
      <c r="E230" s="31">
        <v>2713</v>
      </c>
      <c r="F230" s="31">
        <v>831310</v>
      </c>
      <c r="G230" s="32">
        <v>306.42</v>
      </c>
      <c r="H230" s="31">
        <v>2676</v>
      </c>
    </row>
    <row r="231" spans="1:8" ht="24" customHeight="1" x14ac:dyDescent="0.25">
      <c r="A231" s="33">
        <v>46117</v>
      </c>
      <c r="B231" s="31" t="s">
        <v>177</v>
      </c>
      <c r="C231" s="31" t="s">
        <v>178</v>
      </c>
      <c r="D231" s="31" t="s">
        <v>903</v>
      </c>
      <c r="E231" s="31">
        <v>2900</v>
      </c>
      <c r="F231" s="31">
        <v>872387</v>
      </c>
      <c r="G231" s="32">
        <v>300.82</v>
      </c>
      <c r="H231" s="31">
        <v>2883</v>
      </c>
    </row>
    <row r="232" spans="1:8" ht="48" customHeight="1" x14ac:dyDescent="0.25">
      <c r="A232" s="33">
        <v>46117</v>
      </c>
      <c r="B232" s="31" t="s">
        <v>180</v>
      </c>
      <c r="C232" s="31" t="s">
        <v>181</v>
      </c>
      <c r="D232" s="31" t="s">
        <v>903</v>
      </c>
      <c r="E232" s="31">
        <v>2339</v>
      </c>
      <c r="F232" s="31">
        <v>1053378</v>
      </c>
      <c r="G232" s="32">
        <v>450.35</v>
      </c>
      <c r="H232" s="31">
        <v>2207</v>
      </c>
    </row>
    <row r="233" spans="1:8" ht="48" customHeight="1" x14ac:dyDescent="0.25">
      <c r="A233" s="33">
        <v>46117</v>
      </c>
      <c r="B233" s="31" t="s">
        <v>183</v>
      </c>
      <c r="C233" s="31" t="s">
        <v>184</v>
      </c>
      <c r="D233" s="31" t="s">
        <v>903</v>
      </c>
      <c r="E233" s="31">
        <v>2964</v>
      </c>
      <c r="F233" s="31">
        <v>736287</v>
      </c>
      <c r="G233" s="32">
        <v>248.41</v>
      </c>
      <c r="H233" s="31">
        <v>3049</v>
      </c>
    </row>
    <row r="234" spans="1:8" ht="48" customHeight="1" x14ac:dyDescent="0.25">
      <c r="A234" s="33">
        <v>46117</v>
      </c>
      <c r="B234" s="31" t="s">
        <v>186</v>
      </c>
      <c r="C234" s="31" t="s">
        <v>187</v>
      </c>
      <c r="D234" s="31" t="s">
        <v>903</v>
      </c>
      <c r="E234" s="31">
        <v>854</v>
      </c>
      <c r="F234" s="31">
        <v>347528</v>
      </c>
      <c r="G234" s="32">
        <v>406.94</v>
      </c>
      <c r="H234" s="31">
        <v>797</v>
      </c>
    </row>
    <row r="235" spans="1:8" ht="48" customHeight="1" x14ac:dyDescent="0.25">
      <c r="A235" s="33">
        <v>46117</v>
      </c>
      <c r="B235" s="31" t="s">
        <v>189</v>
      </c>
      <c r="C235" s="31" t="s">
        <v>190</v>
      </c>
      <c r="D235" s="31" t="s">
        <v>903</v>
      </c>
      <c r="E235" s="31">
        <v>4593</v>
      </c>
      <c r="F235" s="31">
        <v>1275265</v>
      </c>
      <c r="G235" s="32">
        <v>277.64999999999998</v>
      </c>
      <c r="H235" s="31">
        <v>4433</v>
      </c>
    </row>
    <row r="236" spans="1:8" ht="48" customHeight="1" x14ac:dyDescent="0.25">
      <c r="A236" s="33">
        <v>46117</v>
      </c>
      <c r="B236" s="31" t="s">
        <v>192</v>
      </c>
      <c r="C236" s="31" t="s">
        <v>193</v>
      </c>
      <c r="D236" s="31" t="s">
        <v>901</v>
      </c>
      <c r="E236" s="31">
        <v>1745</v>
      </c>
      <c r="F236" s="31">
        <v>670175</v>
      </c>
      <c r="G236" s="32">
        <v>384.05</v>
      </c>
      <c r="H236" s="31">
        <v>1722</v>
      </c>
    </row>
    <row r="237" spans="1:8" ht="48" customHeight="1" x14ac:dyDescent="0.25">
      <c r="A237" s="33">
        <v>46117</v>
      </c>
      <c r="B237" s="31" t="s">
        <v>195</v>
      </c>
      <c r="C237" s="31" t="s">
        <v>196</v>
      </c>
      <c r="D237" s="31" t="s">
        <v>899</v>
      </c>
      <c r="E237" s="31">
        <v>4525</v>
      </c>
      <c r="F237" s="31">
        <v>1631742</v>
      </c>
      <c r="G237" s="32">
        <v>360.61</v>
      </c>
      <c r="H237" s="31">
        <v>4764</v>
      </c>
    </row>
    <row r="238" spans="1:8" ht="48" customHeight="1" x14ac:dyDescent="0.25">
      <c r="A238" s="33">
        <v>46117</v>
      </c>
      <c r="B238" s="31" t="s">
        <v>198</v>
      </c>
      <c r="C238" s="31" t="s">
        <v>199</v>
      </c>
      <c r="D238" s="31" t="s">
        <v>901</v>
      </c>
      <c r="E238" s="31">
        <v>5496</v>
      </c>
      <c r="F238" s="31">
        <v>2385087</v>
      </c>
      <c r="G238" s="32">
        <v>433.97</v>
      </c>
      <c r="H238" s="31">
        <v>5554</v>
      </c>
    </row>
    <row r="239" spans="1:8" ht="24" customHeight="1" x14ac:dyDescent="0.25">
      <c r="A239" s="33">
        <v>46117</v>
      </c>
      <c r="B239" s="31" t="s">
        <v>201</v>
      </c>
      <c r="C239" s="31" t="s">
        <v>202</v>
      </c>
      <c r="D239" s="31" t="s">
        <v>904</v>
      </c>
      <c r="E239" s="31">
        <v>0</v>
      </c>
      <c r="F239" s="31">
        <v>0</v>
      </c>
      <c r="G239" s="31">
        <v>0</v>
      </c>
      <c r="H239" s="31">
        <v>0</v>
      </c>
    </row>
    <row r="240" spans="1:8" ht="36" customHeight="1" x14ac:dyDescent="0.25">
      <c r="A240" s="33">
        <v>46117</v>
      </c>
      <c r="B240" s="31" t="s">
        <v>204</v>
      </c>
      <c r="C240" s="31" t="s">
        <v>205</v>
      </c>
      <c r="D240" s="31" t="s">
        <v>901</v>
      </c>
      <c r="E240" s="31">
        <v>4852</v>
      </c>
      <c r="F240" s="31">
        <v>2054820</v>
      </c>
      <c r="G240" s="32">
        <v>423.5</v>
      </c>
      <c r="H240" s="31">
        <v>4598</v>
      </c>
    </row>
    <row r="241" spans="1:8" ht="24" customHeight="1" x14ac:dyDescent="0.25">
      <c r="A241" s="33">
        <v>46117</v>
      </c>
      <c r="B241" s="31" t="s">
        <v>207</v>
      </c>
      <c r="C241" s="31" t="s">
        <v>208</v>
      </c>
      <c r="D241" s="31" t="s">
        <v>899</v>
      </c>
      <c r="E241" s="31">
        <v>4691</v>
      </c>
      <c r="F241" s="31">
        <v>1795712</v>
      </c>
      <c r="G241" s="32">
        <v>382.8</v>
      </c>
      <c r="H241" s="31">
        <v>4445</v>
      </c>
    </row>
    <row r="242" spans="1:8" ht="36" customHeight="1" x14ac:dyDescent="0.25">
      <c r="A242" s="33">
        <v>46117</v>
      </c>
      <c r="B242" s="31" t="s">
        <v>210</v>
      </c>
      <c r="C242" s="31" t="s">
        <v>211</v>
      </c>
      <c r="D242" s="31" t="s">
        <v>901</v>
      </c>
      <c r="E242" s="31">
        <v>3499</v>
      </c>
      <c r="F242" s="31">
        <v>1236465</v>
      </c>
      <c r="G242" s="32">
        <v>353.38</v>
      </c>
      <c r="H242" s="31">
        <v>3475</v>
      </c>
    </row>
    <row r="243" spans="1:8" ht="36" customHeight="1" x14ac:dyDescent="0.25">
      <c r="A243" s="33">
        <v>46117</v>
      </c>
      <c r="B243" s="31" t="s">
        <v>213</v>
      </c>
      <c r="C243" s="31" t="s">
        <v>214</v>
      </c>
      <c r="D243" s="31" t="s">
        <v>901</v>
      </c>
      <c r="E243" s="31">
        <v>1678</v>
      </c>
      <c r="F243" s="31">
        <v>474303</v>
      </c>
      <c r="G243" s="32">
        <v>282.66000000000003</v>
      </c>
      <c r="H243" s="31">
        <v>1611</v>
      </c>
    </row>
    <row r="244" spans="1:8" ht="24" customHeight="1" x14ac:dyDescent="0.25">
      <c r="A244" s="33">
        <v>46117</v>
      </c>
      <c r="B244" s="31" t="s">
        <v>216</v>
      </c>
      <c r="C244" s="31" t="s">
        <v>217</v>
      </c>
      <c r="D244" s="31" t="s">
        <v>901</v>
      </c>
      <c r="E244" s="31">
        <v>2012</v>
      </c>
      <c r="F244" s="31">
        <v>509240</v>
      </c>
      <c r="G244" s="32">
        <v>253.1</v>
      </c>
      <c r="H244" s="31">
        <v>1888</v>
      </c>
    </row>
    <row r="245" spans="1:8" ht="48" customHeight="1" x14ac:dyDescent="0.25">
      <c r="A245" s="33">
        <v>46117</v>
      </c>
      <c r="B245" s="31" t="s">
        <v>220</v>
      </c>
      <c r="C245" s="31" t="s">
        <v>221</v>
      </c>
      <c r="D245" s="31" t="s">
        <v>900</v>
      </c>
      <c r="E245" s="31">
        <v>4019</v>
      </c>
      <c r="F245" s="31">
        <v>896865</v>
      </c>
      <c r="G245" s="32">
        <v>223.16</v>
      </c>
      <c r="H245" s="31">
        <v>3947</v>
      </c>
    </row>
    <row r="246" spans="1:8" ht="48" customHeight="1" x14ac:dyDescent="0.25">
      <c r="A246" s="33">
        <v>46117</v>
      </c>
      <c r="B246" s="31" t="s">
        <v>223</v>
      </c>
      <c r="C246" s="31" t="s">
        <v>224</v>
      </c>
      <c r="D246" s="31" t="s">
        <v>905</v>
      </c>
      <c r="E246" s="31">
        <v>0</v>
      </c>
      <c r="F246" s="31">
        <v>0</v>
      </c>
      <c r="G246" s="31">
        <v>0</v>
      </c>
      <c r="H246" s="31">
        <v>0</v>
      </c>
    </row>
    <row r="247" spans="1:8" ht="48" customHeight="1" x14ac:dyDescent="0.25">
      <c r="A247" s="33">
        <v>46117</v>
      </c>
      <c r="B247" s="31" t="s">
        <v>225</v>
      </c>
      <c r="C247" s="31" t="s">
        <v>226</v>
      </c>
      <c r="D247" s="31" t="s">
        <v>906</v>
      </c>
      <c r="E247" s="31">
        <v>0</v>
      </c>
      <c r="F247" s="31">
        <v>0</v>
      </c>
      <c r="G247" s="31">
        <v>0</v>
      </c>
      <c r="H247" s="31">
        <v>0</v>
      </c>
    </row>
    <row r="248" spans="1:8" ht="48" customHeight="1" x14ac:dyDescent="0.25">
      <c r="A248" s="33">
        <v>46117</v>
      </c>
      <c r="B248" s="31" t="s">
        <v>227</v>
      </c>
      <c r="C248" s="31" t="s">
        <v>228</v>
      </c>
      <c r="D248" s="31" t="s">
        <v>899</v>
      </c>
      <c r="E248" s="31">
        <v>5093</v>
      </c>
      <c r="F248" s="31">
        <v>1129067</v>
      </c>
      <c r="G248" s="32">
        <v>221.69</v>
      </c>
      <c r="H248" s="31">
        <v>5126</v>
      </c>
    </row>
    <row r="249" spans="1:8" ht="48" customHeight="1" x14ac:dyDescent="0.25">
      <c r="A249" s="33">
        <v>46117</v>
      </c>
      <c r="B249" s="31" t="s">
        <v>230</v>
      </c>
      <c r="C249" s="31" t="s">
        <v>231</v>
      </c>
      <c r="D249" s="31" t="s">
        <v>901</v>
      </c>
      <c r="E249" s="31">
        <v>5579</v>
      </c>
      <c r="F249" s="31">
        <v>1660348</v>
      </c>
      <c r="G249" s="32">
        <v>297.61</v>
      </c>
      <c r="H249" s="31">
        <v>5795</v>
      </c>
    </row>
    <row r="250" spans="1:8" ht="48" customHeight="1" x14ac:dyDescent="0.25">
      <c r="A250" s="33">
        <v>46117</v>
      </c>
      <c r="B250" s="31" t="s">
        <v>233</v>
      </c>
      <c r="C250" s="31" t="s">
        <v>234</v>
      </c>
      <c r="D250" s="31" t="s">
        <v>899</v>
      </c>
      <c r="E250" s="31">
        <v>1720</v>
      </c>
      <c r="F250" s="31">
        <v>373205</v>
      </c>
      <c r="G250" s="32">
        <v>216.98</v>
      </c>
      <c r="H250" s="31">
        <v>1563</v>
      </c>
    </row>
    <row r="251" spans="1:8" ht="48" customHeight="1" x14ac:dyDescent="0.25">
      <c r="A251" s="33">
        <v>46117</v>
      </c>
      <c r="B251" s="31" t="s">
        <v>236</v>
      </c>
      <c r="C251" s="31" t="s">
        <v>237</v>
      </c>
      <c r="D251" s="31" t="s">
        <v>899</v>
      </c>
      <c r="E251" s="31">
        <v>3847</v>
      </c>
      <c r="F251" s="31">
        <v>1562809</v>
      </c>
      <c r="G251" s="32">
        <v>406.24</v>
      </c>
      <c r="H251" s="31">
        <v>3681</v>
      </c>
    </row>
    <row r="252" spans="1:8" ht="36" customHeight="1" x14ac:dyDescent="0.25">
      <c r="A252" s="33">
        <v>46117</v>
      </c>
      <c r="B252" s="31" t="s">
        <v>239</v>
      </c>
      <c r="C252" s="31" t="s">
        <v>240</v>
      </c>
      <c r="D252" s="31" t="s">
        <v>900</v>
      </c>
      <c r="E252" s="31">
        <v>3022</v>
      </c>
      <c r="F252" s="31">
        <v>1564109</v>
      </c>
      <c r="G252" s="32">
        <v>517.57000000000005</v>
      </c>
      <c r="H252" s="31">
        <v>2995</v>
      </c>
    </row>
    <row r="253" spans="1:8" ht="24" customHeight="1" x14ac:dyDescent="0.25">
      <c r="A253" s="33">
        <v>46117</v>
      </c>
      <c r="B253" s="31" t="s">
        <v>242</v>
      </c>
      <c r="C253" s="31" t="s">
        <v>243</v>
      </c>
      <c r="D253" s="31" t="s">
        <v>900</v>
      </c>
      <c r="E253" s="31">
        <v>5057</v>
      </c>
      <c r="F253" s="31">
        <v>1534937</v>
      </c>
      <c r="G253" s="32">
        <v>303.52999999999997</v>
      </c>
      <c r="H253" s="31">
        <v>5126</v>
      </c>
    </row>
    <row r="254" spans="1:8" ht="36" customHeight="1" x14ac:dyDescent="0.25">
      <c r="A254" s="33">
        <v>46117</v>
      </c>
      <c r="B254" s="31" t="s">
        <v>245</v>
      </c>
      <c r="C254" s="31" t="s">
        <v>246</v>
      </c>
      <c r="D254" s="31" t="s">
        <v>900</v>
      </c>
      <c r="E254" s="31">
        <v>3279</v>
      </c>
      <c r="F254" s="31">
        <v>963771</v>
      </c>
      <c r="G254" s="32">
        <v>293.92</v>
      </c>
      <c r="H254" s="31">
        <v>2987</v>
      </c>
    </row>
    <row r="255" spans="1:8" ht="24" customHeight="1" x14ac:dyDescent="0.25">
      <c r="A255" s="33">
        <v>46117</v>
      </c>
      <c r="B255" s="31" t="s">
        <v>248</v>
      </c>
      <c r="C255" s="31" t="s">
        <v>249</v>
      </c>
      <c r="D255" s="31" t="s">
        <v>900</v>
      </c>
      <c r="E255" s="31">
        <v>4759</v>
      </c>
      <c r="F255" s="31">
        <v>2282542</v>
      </c>
      <c r="G255" s="32">
        <v>479.63</v>
      </c>
      <c r="H255" s="31">
        <v>4737</v>
      </c>
    </row>
    <row r="256" spans="1:8" ht="36" customHeight="1" x14ac:dyDescent="0.25">
      <c r="A256" s="33">
        <v>46117</v>
      </c>
      <c r="B256" s="31" t="s">
        <v>251</v>
      </c>
      <c r="C256" s="31" t="s">
        <v>252</v>
      </c>
      <c r="D256" s="31" t="s">
        <v>900</v>
      </c>
      <c r="E256" s="31">
        <v>4551</v>
      </c>
      <c r="F256" s="31">
        <v>1512550</v>
      </c>
      <c r="G256" s="32">
        <v>332.36</v>
      </c>
      <c r="H256" s="31">
        <v>4209</v>
      </c>
    </row>
    <row r="257" spans="1:8" ht="24" customHeight="1" x14ac:dyDescent="0.25">
      <c r="A257" s="33">
        <v>46117</v>
      </c>
      <c r="B257" s="31" t="s">
        <v>254</v>
      </c>
      <c r="C257" s="31" t="s">
        <v>255</v>
      </c>
      <c r="D257" s="31" t="s">
        <v>899</v>
      </c>
      <c r="E257" s="31">
        <v>1760</v>
      </c>
      <c r="F257" s="31">
        <v>737561</v>
      </c>
      <c r="G257" s="32">
        <v>419.07</v>
      </c>
      <c r="H257" s="31">
        <v>1830</v>
      </c>
    </row>
    <row r="258" spans="1:8" ht="36" customHeight="1" x14ac:dyDescent="0.25">
      <c r="A258" s="33">
        <v>46117</v>
      </c>
      <c r="B258" s="31" t="s">
        <v>257</v>
      </c>
      <c r="C258" s="31" t="s">
        <v>258</v>
      </c>
      <c r="D258" s="31" t="s">
        <v>901</v>
      </c>
      <c r="E258" s="31">
        <v>1055</v>
      </c>
      <c r="F258" s="31">
        <v>210354</v>
      </c>
      <c r="G258" s="32">
        <v>199.39</v>
      </c>
      <c r="H258" s="31">
        <v>1051</v>
      </c>
    </row>
    <row r="259" spans="1:8" ht="36" customHeight="1" x14ac:dyDescent="0.25">
      <c r="A259" s="33">
        <v>46117</v>
      </c>
      <c r="B259" s="31" t="s">
        <v>260</v>
      </c>
      <c r="C259" s="31" t="s">
        <v>261</v>
      </c>
      <c r="D259" s="31" t="s">
        <v>907</v>
      </c>
      <c r="E259" s="31">
        <v>0</v>
      </c>
      <c r="F259" s="31">
        <v>0</v>
      </c>
      <c r="G259" s="31">
        <v>0</v>
      </c>
      <c r="H259" s="31">
        <v>0</v>
      </c>
    </row>
    <row r="260" spans="1:8" ht="36" customHeight="1" x14ac:dyDescent="0.25">
      <c r="A260" s="33">
        <v>46117</v>
      </c>
      <c r="B260" s="31" t="s">
        <v>262</v>
      </c>
      <c r="C260" s="31" t="s">
        <v>263</v>
      </c>
      <c r="D260" s="31" t="s">
        <v>901</v>
      </c>
      <c r="E260" s="31">
        <v>4082</v>
      </c>
      <c r="F260" s="31">
        <v>863854</v>
      </c>
      <c r="G260" s="32">
        <v>211.63</v>
      </c>
      <c r="H260" s="31">
        <v>4292</v>
      </c>
    </row>
    <row r="261" spans="1:8" ht="48" customHeight="1" x14ac:dyDescent="0.25">
      <c r="A261" s="33">
        <v>46117</v>
      </c>
      <c r="B261" s="31" t="s">
        <v>265</v>
      </c>
      <c r="C261" s="31" t="s">
        <v>266</v>
      </c>
      <c r="D261" s="31" t="s">
        <v>908</v>
      </c>
      <c r="E261" s="31">
        <v>0</v>
      </c>
      <c r="F261" s="31">
        <v>0</v>
      </c>
      <c r="G261" s="31">
        <v>0</v>
      </c>
      <c r="H261" s="31">
        <v>0</v>
      </c>
    </row>
    <row r="262" spans="1:8" ht="36" customHeight="1" x14ac:dyDescent="0.25">
      <c r="A262" s="33">
        <v>46117</v>
      </c>
      <c r="B262" s="31" t="s">
        <v>267</v>
      </c>
      <c r="C262" s="31" t="s">
        <v>268</v>
      </c>
      <c r="D262" s="31" t="s">
        <v>901</v>
      </c>
      <c r="E262" s="31">
        <v>3779</v>
      </c>
      <c r="F262" s="31">
        <v>766969</v>
      </c>
      <c r="G262" s="32">
        <v>202.96</v>
      </c>
      <c r="H262" s="31">
        <v>3603</v>
      </c>
    </row>
    <row r="263" spans="1:8" ht="54.75" customHeight="1" x14ac:dyDescent="0.25">
      <c r="A263" s="33">
        <v>46117</v>
      </c>
      <c r="B263" s="31" t="s">
        <v>270</v>
      </c>
      <c r="C263" s="31" t="s">
        <v>271</v>
      </c>
      <c r="D263" s="31" t="s">
        <v>900</v>
      </c>
      <c r="E263" s="31">
        <v>1379</v>
      </c>
      <c r="F263" s="31">
        <v>456267</v>
      </c>
      <c r="G263" s="32">
        <v>330.87</v>
      </c>
      <c r="H263" s="31">
        <v>1458</v>
      </c>
    </row>
    <row r="264" spans="1:8" ht="24" customHeight="1" x14ac:dyDescent="0.25">
      <c r="A264" s="33">
        <v>46117</v>
      </c>
      <c r="B264" s="31" t="s">
        <v>273</v>
      </c>
      <c r="C264" s="31" t="s">
        <v>274</v>
      </c>
      <c r="D264" s="31" t="s">
        <v>899</v>
      </c>
      <c r="E264" s="31">
        <v>4703</v>
      </c>
      <c r="F264" s="31">
        <v>2450655</v>
      </c>
      <c r="G264" s="32">
        <v>521.08000000000004</v>
      </c>
      <c r="H264" s="31">
        <v>4501</v>
      </c>
    </row>
    <row r="265" spans="1:8" ht="36" customHeight="1" x14ac:dyDescent="0.25">
      <c r="A265" s="33">
        <v>46117</v>
      </c>
      <c r="B265" s="31" t="s">
        <v>276</v>
      </c>
      <c r="C265" s="31" t="s">
        <v>277</v>
      </c>
      <c r="D265" s="31" t="s">
        <v>899</v>
      </c>
      <c r="E265" s="31">
        <v>1022</v>
      </c>
      <c r="F265" s="31">
        <v>574290</v>
      </c>
      <c r="G265" s="32">
        <v>561.92999999999995</v>
      </c>
      <c r="H265" s="31">
        <v>1027</v>
      </c>
    </row>
    <row r="266" spans="1:8" ht="24" customHeight="1" x14ac:dyDescent="0.25">
      <c r="A266" s="33">
        <v>46117</v>
      </c>
      <c r="B266" s="31" t="s">
        <v>279</v>
      </c>
      <c r="C266" s="31" t="s">
        <v>280</v>
      </c>
      <c r="D266" s="31" t="s">
        <v>901</v>
      </c>
      <c r="E266" s="31">
        <v>2521</v>
      </c>
      <c r="F266" s="31">
        <v>1246211</v>
      </c>
      <c r="G266" s="32">
        <v>494.33</v>
      </c>
      <c r="H266" s="31">
        <v>2636</v>
      </c>
    </row>
    <row r="267" spans="1:8" ht="24" customHeight="1" x14ac:dyDescent="0.25">
      <c r="A267" s="33">
        <v>46117</v>
      </c>
      <c r="B267" s="31" t="s">
        <v>283</v>
      </c>
      <c r="C267" s="31" t="s">
        <v>284</v>
      </c>
      <c r="D267" s="31" t="s">
        <v>899</v>
      </c>
      <c r="E267" s="31">
        <v>0</v>
      </c>
      <c r="F267" s="31">
        <v>0</v>
      </c>
      <c r="G267" s="31">
        <v>0</v>
      </c>
      <c r="H267" s="31">
        <v>0</v>
      </c>
    </row>
    <row r="268" spans="1:8" ht="48" customHeight="1" x14ac:dyDescent="0.25">
      <c r="A268" s="33">
        <v>46118</v>
      </c>
      <c r="B268" s="31" t="s">
        <v>128</v>
      </c>
      <c r="C268" s="31" t="s">
        <v>129</v>
      </c>
      <c r="D268" s="31" t="s">
        <v>899</v>
      </c>
      <c r="E268" s="31">
        <v>1513</v>
      </c>
      <c r="F268" s="31">
        <v>506142</v>
      </c>
      <c r="G268" s="32">
        <v>334.53</v>
      </c>
      <c r="H268" s="31">
        <v>1558</v>
      </c>
    </row>
    <row r="269" spans="1:8" ht="48" customHeight="1" x14ac:dyDescent="0.25">
      <c r="A269" s="33">
        <v>46118</v>
      </c>
      <c r="B269" s="31" t="s">
        <v>132</v>
      </c>
      <c r="C269" s="31" t="s">
        <v>133</v>
      </c>
      <c r="D269" s="31" t="s">
        <v>900</v>
      </c>
      <c r="E269" s="31">
        <v>1965</v>
      </c>
      <c r="F269" s="31">
        <v>676995</v>
      </c>
      <c r="G269" s="32">
        <v>344.53</v>
      </c>
      <c r="H269" s="31">
        <v>1989</v>
      </c>
    </row>
    <row r="270" spans="1:8" ht="48" customHeight="1" x14ac:dyDescent="0.25">
      <c r="A270" s="33">
        <v>46118</v>
      </c>
      <c r="B270" s="31" t="s">
        <v>135</v>
      </c>
      <c r="C270" s="31" t="s">
        <v>136</v>
      </c>
      <c r="D270" s="31" t="s">
        <v>900</v>
      </c>
      <c r="E270" s="31">
        <v>1206</v>
      </c>
      <c r="F270" s="31">
        <v>533746</v>
      </c>
      <c r="G270" s="32">
        <v>442.58</v>
      </c>
      <c r="H270" s="31">
        <v>1096</v>
      </c>
    </row>
    <row r="271" spans="1:8" ht="48" customHeight="1" x14ac:dyDescent="0.25">
      <c r="A271" s="33">
        <v>46118</v>
      </c>
      <c r="B271" s="31" t="s">
        <v>138</v>
      </c>
      <c r="C271" s="31" t="s">
        <v>139</v>
      </c>
      <c r="D271" s="31" t="s">
        <v>900</v>
      </c>
      <c r="E271" s="31">
        <v>897</v>
      </c>
      <c r="F271" s="31">
        <v>354618</v>
      </c>
      <c r="G271" s="32">
        <v>395.34</v>
      </c>
      <c r="H271" s="31">
        <v>838</v>
      </c>
    </row>
    <row r="272" spans="1:8" ht="48" customHeight="1" x14ac:dyDescent="0.25">
      <c r="A272" s="33">
        <v>46118</v>
      </c>
      <c r="B272" s="31" t="s">
        <v>141</v>
      </c>
      <c r="C272" s="31" t="s">
        <v>142</v>
      </c>
      <c r="D272" s="31" t="s">
        <v>900</v>
      </c>
      <c r="E272" s="31">
        <v>1307</v>
      </c>
      <c r="F272" s="31">
        <v>718237</v>
      </c>
      <c r="G272" s="32">
        <v>549.53</v>
      </c>
      <c r="H272" s="31">
        <v>1275</v>
      </c>
    </row>
    <row r="273" spans="1:8" ht="24" customHeight="1" x14ac:dyDescent="0.25">
      <c r="A273" s="33">
        <v>46118</v>
      </c>
      <c r="B273" s="31" t="s">
        <v>144</v>
      </c>
      <c r="C273" s="31" t="s">
        <v>145</v>
      </c>
      <c r="D273" s="31" t="s">
        <v>900</v>
      </c>
      <c r="E273" s="31">
        <v>1600</v>
      </c>
      <c r="F273" s="31">
        <v>461061</v>
      </c>
      <c r="G273" s="32">
        <v>288.16000000000003</v>
      </c>
      <c r="H273" s="31">
        <v>1447</v>
      </c>
    </row>
    <row r="274" spans="1:8" ht="36" customHeight="1" x14ac:dyDescent="0.25">
      <c r="A274" s="33">
        <v>46118</v>
      </c>
      <c r="B274" s="31" t="s">
        <v>147</v>
      </c>
      <c r="C274" s="31" t="s">
        <v>148</v>
      </c>
      <c r="D274" s="31" t="s">
        <v>900</v>
      </c>
      <c r="E274" s="31">
        <v>3277</v>
      </c>
      <c r="F274" s="31">
        <v>638773</v>
      </c>
      <c r="G274" s="32">
        <v>194.93</v>
      </c>
      <c r="H274" s="31">
        <v>3314</v>
      </c>
    </row>
    <row r="275" spans="1:8" ht="24" customHeight="1" x14ac:dyDescent="0.25">
      <c r="A275" s="33">
        <v>46118</v>
      </c>
      <c r="B275" s="31" t="s">
        <v>150</v>
      </c>
      <c r="C275" s="31" t="s">
        <v>151</v>
      </c>
      <c r="D275" s="31" t="s">
        <v>900</v>
      </c>
      <c r="E275" s="31">
        <v>3675</v>
      </c>
      <c r="F275" s="31">
        <v>997262</v>
      </c>
      <c r="G275" s="32">
        <v>271.36</v>
      </c>
      <c r="H275" s="31">
        <v>3354</v>
      </c>
    </row>
    <row r="276" spans="1:8" ht="36" customHeight="1" x14ac:dyDescent="0.25">
      <c r="A276" s="33">
        <v>46118</v>
      </c>
      <c r="B276" s="31" t="s">
        <v>153</v>
      </c>
      <c r="C276" s="31" t="s">
        <v>154</v>
      </c>
      <c r="D276" s="31" t="s">
        <v>899</v>
      </c>
      <c r="E276" s="31">
        <v>3262</v>
      </c>
      <c r="F276" s="31">
        <v>721525</v>
      </c>
      <c r="G276" s="32">
        <v>221.19</v>
      </c>
      <c r="H276" s="31">
        <v>3196</v>
      </c>
    </row>
    <row r="277" spans="1:8" ht="24" customHeight="1" x14ac:dyDescent="0.25">
      <c r="A277" s="33">
        <v>46118</v>
      </c>
      <c r="B277" s="31" t="s">
        <v>156</v>
      </c>
      <c r="C277" s="31" t="s">
        <v>157</v>
      </c>
      <c r="D277" s="31" t="s">
        <v>901</v>
      </c>
      <c r="E277" s="31">
        <v>2891</v>
      </c>
      <c r="F277" s="31">
        <v>859661</v>
      </c>
      <c r="G277" s="32">
        <v>297.36</v>
      </c>
      <c r="H277" s="31">
        <v>2937</v>
      </c>
    </row>
    <row r="278" spans="1:8" ht="36" customHeight="1" x14ac:dyDescent="0.25">
      <c r="A278" s="33">
        <v>46118</v>
      </c>
      <c r="B278" s="31" t="s">
        <v>159</v>
      </c>
      <c r="C278" s="31" t="s">
        <v>160</v>
      </c>
      <c r="D278" s="31" t="s">
        <v>899</v>
      </c>
      <c r="E278" s="31">
        <v>2035</v>
      </c>
      <c r="F278" s="31">
        <v>942297</v>
      </c>
      <c r="G278" s="32">
        <v>463.05</v>
      </c>
      <c r="H278" s="31">
        <v>1944</v>
      </c>
    </row>
    <row r="279" spans="1:8" ht="48" customHeight="1" x14ac:dyDescent="0.25">
      <c r="A279" s="33">
        <v>46118</v>
      </c>
      <c r="B279" s="31" t="s">
        <v>162</v>
      </c>
      <c r="C279" s="31" t="s">
        <v>163</v>
      </c>
      <c r="D279" s="31" t="s">
        <v>901</v>
      </c>
      <c r="E279" s="31">
        <v>845</v>
      </c>
      <c r="F279" s="31">
        <v>326065</v>
      </c>
      <c r="G279" s="32">
        <v>385.88</v>
      </c>
      <c r="H279" s="31">
        <v>777</v>
      </c>
    </row>
    <row r="280" spans="1:8" ht="24" customHeight="1" x14ac:dyDescent="0.25">
      <c r="A280" s="33">
        <v>46118</v>
      </c>
      <c r="B280" s="31" t="s">
        <v>165</v>
      </c>
      <c r="C280" s="31" t="s">
        <v>166</v>
      </c>
      <c r="D280" s="31" t="s">
        <v>901</v>
      </c>
      <c r="E280" s="31">
        <v>3024</v>
      </c>
      <c r="F280" s="31">
        <v>1451912</v>
      </c>
      <c r="G280" s="32">
        <v>480.13</v>
      </c>
      <c r="H280" s="31">
        <v>2870</v>
      </c>
    </row>
    <row r="281" spans="1:8" ht="24" customHeight="1" x14ac:dyDescent="0.25">
      <c r="A281" s="33">
        <v>46118</v>
      </c>
      <c r="B281" s="31" t="s">
        <v>168</v>
      </c>
      <c r="C281" s="31" t="s">
        <v>169</v>
      </c>
      <c r="D281" s="31" t="s">
        <v>899</v>
      </c>
      <c r="E281" s="31">
        <v>1981</v>
      </c>
      <c r="F281" s="31">
        <v>806940</v>
      </c>
      <c r="G281" s="32">
        <v>407.34</v>
      </c>
      <c r="H281" s="31">
        <v>1837</v>
      </c>
    </row>
    <row r="282" spans="1:8" ht="36" customHeight="1" x14ac:dyDescent="0.25">
      <c r="A282" s="33">
        <v>46118</v>
      </c>
      <c r="B282" s="31" t="s">
        <v>171</v>
      </c>
      <c r="C282" s="31" t="s">
        <v>172</v>
      </c>
      <c r="D282" s="31" t="s">
        <v>903</v>
      </c>
      <c r="E282" s="31">
        <v>1964</v>
      </c>
      <c r="F282" s="31">
        <v>882625</v>
      </c>
      <c r="G282" s="32">
        <v>449.4</v>
      </c>
      <c r="H282" s="31">
        <v>2002</v>
      </c>
    </row>
    <row r="283" spans="1:8" ht="36" customHeight="1" x14ac:dyDescent="0.25">
      <c r="A283" s="33">
        <v>46118</v>
      </c>
      <c r="B283" s="31" t="s">
        <v>174</v>
      </c>
      <c r="C283" s="31" t="s">
        <v>175</v>
      </c>
      <c r="D283" s="31" t="s">
        <v>903</v>
      </c>
      <c r="E283" s="31">
        <v>2615</v>
      </c>
      <c r="F283" s="31">
        <v>1015787</v>
      </c>
      <c r="G283" s="32">
        <v>388.45</v>
      </c>
      <c r="H283" s="31">
        <v>2610</v>
      </c>
    </row>
    <row r="284" spans="1:8" ht="24" customHeight="1" x14ac:dyDescent="0.25">
      <c r="A284" s="33">
        <v>46118</v>
      </c>
      <c r="B284" s="31" t="s">
        <v>177</v>
      </c>
      <c r="C284" s="31" t="s">
        <v>178</v>
      </c>
      <c r="D284" s="31" t="s">
        <v>903</v>
      </c>
      <c r="E284" s="31">
        <v>2245</v>
      </c>
      <c r="F284" s="31">
        <v>715724</v>
      </c>
      <c r="G284" s="32">
        <v>318.81</v>
      </c>
      <c r="H284" s="31">
        <v>2115</v>
      </c>
    </row>
    <row r="285" spans="1:8" ht="24" customHeight="1" x14ac:dyDescent="0.25">
      <c r="A285" s="33">
        <v>46118</v>
      </c>
      <c r="B285" s="31" t="s">
        <v>180</v>
      </c>
      <c r="C285" s="31" t="s">
        <v>181</v>
      </c>
      <c r="D285" s="31" t="s">
        <v>903</v>
      </c>
      <c r="E285" s="31">
        <v>1612</v>
      </c>
      <c r="F285" s="31">
        <v>707438</v>
      </c>
      <c r="G285" s="32">
        <v>438.86</v>
      </c>
      <c r="H285" s="31">
        <v>1716</v>
      </c>
    </row>
    <row r="286" spans="1:8" ht="24" customHeight="1" x14ac:dyDescent="0.25">
      <c r="A286" s="33">
        <v>46118</v>
      </c>
      <c r="B286" s="31" t="s">
        <v>183</v>
      </c>
      <c r="C286" s="31" t="s">
        <v>184</v>
      </c>
      <c r="D286" s="31" t="s">
        <v>903</v>
      </c>
      <c r="E286" s="31">
        <v>1922</v>
      </c>
      <c r="F286" s="31">
        <v>390391</v>
      </c>
      <c r="G286" s="32">
        <v>203.12</v>
      </c>
      <c r="H286" s="31">
        <v>2040</v>
      </c>
    </row>
    <row r="287" spans="1:8" ht="27.75" customHeight="1" x14ac:dyDescent="0.25">
      <c r="A287" s="33">
        <v>46118</v>
      </c>
      <c r="B287" s="31" t="s">
        <v>186</v>
      </c>
      <c r="C287" s="31" t="s">
        <v>187</v>
      </c>
      <c r="D287" s="31" t="s">
        <v>903</v>
      </c>
      <c r="E287" s="31">
        <v>870</v>
      </c>
      <c r="F287" s="31">
        <v>372221</v>
      </c>
      <c r="G287" s="32">
        <v>427.84</v>
      </c>
      <c r="H287" s="31">
        <v>840</v>
      </c>
    </row>
    <row r="288" spans="1:8" ht="24" customHeight="1" x14ac:dyDescent="0.25">
      <c r="A288" s="33">
        <v>46118</v>
      </c>
      <c r="B288" s="31" t="s">
        <v>189</v>
      </c>
      <c r="C288" s="31" t="s">
        <v>190</v>
      </c>
      <c r="D288" s="31" t="s">
        <v>903</v>
      </c>
      <c r="E288" s="31">
        <v>4222</v>
      </c>
      <c r="F288" s="31">
        <v>1190159</v>
      </c>
      <c r="G288" s="32">
        <v>281.89</v>
      </c>
      <c r="H288" s="31">
        <v>4019</v>
      </c>
    </row>
    <row r="289" spans="1:8" ht="48" customHeight="1" x14ac:dyDescent="0.25">
      <c r="A289" s="33">
        <v>46118</v>
      </c>
      <c r="B289" s="31" t="s">
        <v>192</v>
      </c>
      <c r="C289" s="31" t="s">
        <v>193</v>
      </c>
      <c r="D289" s="31" t="s">
        <v>901</v>
      </c>
      <c r="E289" s="31">
        <v>1175</v>
      </c>
      <c r="F289" s="31">
        <v>482129</v>
      </c>
      <c r="G289" s="32">
        <v>410.32</v>
      </c>
      <c r="H289" s="31">
        <v>1163</v>
      </c>
    </row>
    <row r="290" spans="1:8" ht="48" customHeight="1" x14ac:dyDescent="0.25">
      <c r="A290" s="33">
        <v>46118</v>
      </c>
      <c r="B290" s="31" t="s">
        <v>195</v>
      </c>
      <c r="C290" s="31" t="s">
        <v>196</v>
      </c>
      <c r="D290" s="31" t="s">
        <v>899</v>
      </c>
      <c r="E290" s="31">
        <v>3293</v>
      </c>
      <c r="F290" s="31">
        <v>1123485</v>
      </c>
      <c r="G290" s="32">
        <v>341.17</v>
      </c>
      <c r="H290" s="31">
        <v>3497</v>
      </c>
    </row>
    <row r="291" spans="1:8" ht="48" customHeight="1" x14ac:dyDescent="0.25">
      <c r="A291" s="33">
        <v>46118</v>
      </c>
      <c r="B291" s="31" t="s">
        <v>198</v>
      </c>
      <c r="C291" s="31" t="s">
        <v>199</v>
      </c>
      <c r="D291" s="31" t="s">
        <v>901</v>
      </c>
      <c r="E291" s="31">
        <v>3272</v>
      </c>
      <c r="F291" s="31">
        <v>1670790</v>
      </c>
      <c r="G291" s="32">
        <v>510.63</v>
      </c>
      <c r="H291" s="31">
        <v>3461</v>
      </c>
    </row>
    <row r="292" spans="1:8" ht="48" customHeight="1" x14ac:dyDescent="0.25">
      <c r="A292" s="33">
        <v>46118</v>
      </c>
      <c r="B292" s="31" t="s">
        <v>201</v>
      </c>
      <c r="C292" s="31" t="s">
        <v>202</v>
      </c>
      <c r="D292" s="31" t="s">
        <v>904</v>
      </c>
      <c r="E292" s="31">
        <v>0</v>
      </c>
      <c r="F292" s="31">
        <v>0</v>
      </c>
      <c r="G292" s="31">
        <v>0</v>
      </c>
      <c r="H292" s="31">
        <v>0</v>
      </c>
    </row>
    <row r="293" spans="1:8" ht="48" customHeight="1" x14ac:dyDescent="0.25">
      <c r="A293" s="33">
        <v>46118</v>
      </c>
      <c r="B293" s="31" t="s">
        <v>204</v>
      </c>
      <c r="C293" s="31" t="s">
        <v>205</v>
      </c>
      <c r="D293" s="31" t="s">
        <v>901</v>
      </c>
      <c r="E293" s="31">
        <v>2973</v>
      </c>
      <c r="F293" s="31">
        <v>1210846</v>
      </c>
      <c r="G293" s="32">
        <v>407.28</v>
      </c>
      <c r="H293" s="31">
        <v>3042</v>
      </c>
    </row>
    <row r="294" spans="1:8" ht="48" customHeight="1" x14ac:dyDescent="0.25">
      <c r="A294" s="33">
        <v>46118</v>
      </c>
      <c r="B294" s="31" t="s">
        <v>207</v>
      </c>
      <c r="C294" s="31" t="s">
        <v>208</v>
      </c>
      <c r="D294" s="31" t="s">
        <v>899</v>
      </c>
      <c r="E294" s="31">
        <v>4007</v>
      </c>
      <c r="F294" s="31">
        <v>1460241</v>
      </c>
      <c r="G294" s="32">
        <v>364.42</v>
      </c>
      <c r="H294" s="31">
        <v>3982</v>
      </c>
    </row>
    <row r="295" spans="1:8" ht="48" customHeight="1" x14ac:dyDescent="0.25">
      <c r="A295" s="33">
        <v>46118</v>
      </c>
      <c r="B295" s="31" t="s">
        <v>210</v>
      </c>
      <c r="C295" s="31" t="s">
        <v>211</v>
      </c>
      <c r="D295" s="31" t="s">
        <v>901</v>
      </c>
      <c r="E295" s="31">
        <v>3505</v>
      </c>
      <c r="F295" s="31">
        <v>1309765</v>
      </c>
      <c r="G295" s="32">
        <v>373.68</v>
      </c>
      <c r="H295" s="31">
        <v>3527</v>
      </c>
    </row>
    <row r="296" spans="1:8" ht="24" customHeight="1" x14ac:dyDescent="0.25">
      <c r="A296" s="33">
        <v>46118</v>
      </c>
      <c r="B296" s="31" t="s">
        <v>213</v>
      </c>
      <c r="C296" s="31" t="s">
        <v>214</v>
      </c>
      <c r="D296" s="31" t="s">
        <v>901</v>
      </c>
      <c r="E296" s="31">
        <v>873</v>
      </c>
      <c r="F296" s="31">
        <v>220922</v>
      </c>
      <c r="G296" s="32">
        <v>253.06</v>
      </c>
      <c r="H296" s="31">
        <v>805</v>
      </c>
    </row>
    <row r="297" spans="1:8" ht="36" customHeight="1" x14ac:dyDescent="0.25">
      <c r="A297" s="33">
        <v>46118</v>
      </c>
      <c r="B297" s="31" t="s">
        <v>216</v>
      </c>
      <c r="C297" s="31" t="s">
        <v>217</v>
      </c>
      <c r="D297" s="31" t="s">
        <v>901</v>
      </c>
      <c r="E297" s="31">
        <v>1887</v>
      </c>
      <c r="F297" s="31">
        <v>533582</v>
      </c>
      <c r="G297" s="32">
        <v>282.77</v>
      </c>
      <c r="H297" s="31">
        <v>1997</v>
      </c>
    </row>
    <row r="298" spans="1:8" ht="24" customHeight="1" x14ac:dyDescent="0.25">
      <c r="A298" s="33">
        <v>46118</v>
      </c>
      <c r="B298" s="31" t="s">
        <v>220</v>
      </c>
      <c r="C298" s="31" t="s">
        <v>221</v>
      </c>
      <c r="D298" s="31" t="s">
        <v>900</v>
      </c>
      <c r="E298" s="31">
        <v>2997</v>
      </c>
      <c r="F298" s="31">
        <v>704289</v>
      </c>
      <c r="G298" s="32">
        <v>235</v>
      </c>
      <c r="H298" s="31">
        <v>3100</v>
      </c>
    </row>
    <row r="299" spans="1:8" ht="36" customHeight="1" x14ac:dyDescent="0.25">
      <c r="A299" s="33">
        <v>46118</v>
      </c>
      <c r="B299" s="31" t="s">
        <v>223</v>
      </c>
      <c r="C299" s="31" t="s">
        <v>224</v>
      </c>
      <c r="D299" s="31" t="s">
        <v>905</v>
      </c>
      <c r="E299" s="31">
        <v>0</v>
      </c>
      <c r="F299" s="31">
        <v>0</v>
      </c>
      <c r="G299" s="31">
        <v>0</v>
      </c>
      <c r="H299" s="31">
        <v>0</v>
      </c>
    </row>
    <row r="300" spans="1:8" ht="36" customHeight="1" x14ac:dyDescent="0.25">
      <c r="A300" s="33">
        <v>46118</v>
      </c>
      <c r="B300" s="31" t="s">
        <v>225</v>
      </c>
      <c r="C300" s="31" t="s">
        <v>226</v>
      </c>
      <c r="D300" s="31" t="s">
        <v>906</v>
      </c>
      <c r="E300" s="31">
        <v>0</v>
      </c>
      <c r="F300" s="31">
        <v>0</v>
      </c>
      <c r="G300" s="31">
        <v>0</v>
      </c>
      <c r="H300" s="31">
        <v>0</v>
      </c>
    </row>
    <row r="301" spans="1:8" ht="24" customHeight="1" x14ac:dyDescent="0.25">
      <c r="A301" s="33">
        <v>46118</v>
      </c>
      <c r="B301" s="31" t="s">
        <v>227</v>
      </c>
      <c r="C301" s="31" t="s">
        <v>228</v>
      </c>
      <c r="D301" s="31" t="s">
        <v>899</v>
      </c>
      <c r="E301" s="31">
        <v>2821</v>
      </c>
      <c r="F301" s="31">
        <v>679963</v>
      </c>
      <c r="G301" s="32">
        <v>241.04</v>
      </c>
      <c r="H301" s="31">
        <v>2582</v>
      </c>
    </row>
    <row r="302" spans="1:8" ht="48" customHeight="1" x14ac:dyDescent="0.25">
      <c r="A302" s="33">
        <v>46118</v>
      </c>
      <c r="B302" s="31" t="s">
        <v>230</v>
      </c>
      <c r="C302" s="31" t="s">
        <v>231</v>
      </c>
      <c r="D302" s="31" t="s">
        <v>901</v>
      </c>
      <c r="E302" s="31">
        <v>3485</v>
      </c>
      <c r="F302" s="31">
        <v>1025012</v>
      </c>
      <c r="G302" s="32">
        <v>294.12</v>
      </c>
      <c r="H302" s="31">
        <v>3515</v>
      </c>
    </row>
    <row r="303" spans="1:8" ht="48" customHeight="1" x14ac:dyDescent="0.25">
      <c r="A303" s="33">
        <v>46118</v>
      </c>
      <c r="B303" s="31" t="s">
        <v>233</v>
      </c>
      <c r="C303" s="31" t="s">
        <v>234</v>
      </c>
      <c r="D303" s="31" t="s">
        <v>899</v>
      </c>
      <c r="E303" s="31">
        <v>1411</v>
      </c>
      <c r="F303" s="31">
        <v>316851</v>
      </c>
      <c r="G303" s="32">
        <v>224.56</v>
      </c>
      <c r="H303" s="31">
        <v>1503</v>
      </c>
    </row>
    <row r="304" spans="1:8" ht="48" customHeight="1" x14ac:dyDescent="0.25">
      <c r="A304" s="33">
        <v>46118</v>
      </c>
      <c r="B304" s="31" t="s">
        <v>236</v>
      </c>
      <c r="C304" s="31" t="s">
        <v>237</v>
      </c>
      <c r="D304" s="31" t="s">
        <v>899</v>
      </c>
      <c r="E304" s="31">
        <v>3026</v>
      </c>
      <c r="F304" s="31">
        <v>1128194</v>
      </c>
      <c r="G304" s="32">
        <v>372.83</v>
      </c>
      <c r="H304" s="31">
        <v>2970</v>
      </c>
    </row>
    <row r="305" spans="1:8" ht="48" customHeight="1" x14ac:dyDescent="0.25">
      <c r="A305" s="33">
        <v>46118</v>
      </c>
      <c r="B305" s="31" t="s">
        <v>239</v>
      </c>
      <c r="C305" s="31" t="s">
        <v>240</v>
      </c>
      <c r="D305" s="31" t="s">
        <v>900</v>
      </c>
      <c r="E305" s="31">
        <v>2049</v>
      </c>
      <c r="F305" s="31">
        <v>1107568</v>
      </c>
      <c r="G305" s="32">
        <v>540.54</v>
      </c>
      <c r="H305" s="31">
        <v>2127</v>
      </c>
    </row>
    <row r="306" spans="1:8" ht="48" customHeight="1" x14ac:dyDescent="0.25">
      <c r="A306" s="33">
        <v>46118</v>
      </c>
      <c r="B306" s="31" t="s">
        <v>242</v>
      </c>
      <c r="C306" s="31" t="s">
        <v>243</v>
      </c>
      <c r="D306" s="31" t="s">
        <v>900</v>
      </c>
      <c r="E306" s="31">
        <v>3558</v>
      </c>
      <c r="F306" s="31">
        <v>1136769</v>
      </c>
      <c r="G306" s="32">
        <v>319.5</v>
      </c>
      <c r="H306" s="31">
        <v>3670</v>
      </c>
    </row>
    <row r="307" spans="1:8" ht="48" customHeight="1" x14ac:dyDescent="0.25">
      <c r="A307" s="33">
        <v>46118</v>
      </c>
      <c r="B307" s="31" t="s">
        <v>245</v>
      </c>
      <c r="C307" s="31" t="s">
        <v>246</v>
      </c>
      <c r="D307" s="31" t="s">
        <v>900</v>
      </c>
      <c r="E307" s="31">
        <v>2397</v>
      </c>
      <c r="F307" s="31">
        <v>647401</v>
      </c>
      <c r="G307" s="32">
        <v>270.08999999999997</v>
      </c>
      <c r="H307" s="31">
        <v>2394</v>
      </c>
    </row>
    <row r="308" spans="1:8" ht="48" customHeight="1" x14ac:dyDescent="0.25">
      <c r="A308" s="33">
        <v>46118</v>
      </c>
      <c r="B308" s="31" t="s">
        <v>248</v>
      </c>
      <c r="C308" s="31" t="s">
        <v>249</v>
      </c>
      <c r="D308" s="31" t="s">
        <v>900</v>
      </c>
      <c r="E308" s="31">
        <v>3683</v>
      </c>
      <c r="F308" s="31">
        <v>1736324</v>
      </c>
      <c r="G308" s="32">
        <v>471.44</v>
      </c>
      <c r="H308" s="31">
        <v>3582</v>
      </c>
    </row>
    <row r="309" spans="1:8" ht="36" customHeight="1" x14ac:dyDescent="0.25">
      <c r="A309" s="33">
        <v>46118</v>
      </c>
      <c r="B309" s="31" t="s">
        <v>251</v>
      </c>
      <c r="C309" s="31" t="s">
        <v>252</v>
      </c>
      <c r="D309" s="31" t="s">
        <v>900</v>
      </c>
      <c r="E309" s="31">
        <v>3643</v>
      </c>
      <c r="F309" s="31">
        <v>1366579</v>
      </c>
      <c r="G309" s="32">
        <v>375.12</v>
      </c>
      <c r="H309" s="31">
        <v>3793</v>
      </c>
    </row>
    <row r="310" spans="1:8" ht="24" customHeight="1" x14ac:dyDescent="0.25">
      <c r="A310" s="33">
        <v>46118</v>
      </c>
      <c r="B310" s="31" t="s">
        <v>254</v>
      </c>
      <c r="C310" s="31" t="s">
        <v>255</v>
      </c>
      <c r="D310" s="31" t="s">
        <v>899</v>
      </c>
      <c r="E310" s="31">
        <v>1512</v>
      </c>
      <c r="F310" s="31">
        <v>682008</v>
      </c>
      <c r="G310" s="32">
        <v>451.06</v>
      </c>
      <c r="H310" s="31">
        <v>1394</v>
      </c>
    </row>
    <row r="311" spans="1:8" ht="36" customHeight="1" x14ac:dyDescent="0.25">
      <c r="A311" s="33">
        <v>46118</v>
      </c>
      <c r="B311" s="31" t="s">
        <v>257</v>
      </c>
      <c r="C311" s="31" t="s">
        <v>258</v>
      </c>
      <c r="D311" s="31" t="s">
        <v>901</v>
      </c>
      <c r="E311" s="31">
        <v>744</v>
      </c>
      <c r="F311" s="31">
        <v>147724</v>
      </c>
      <c r="G311" s="32">
        <v>198.55</v>
      </c>
      <c r="H311" s="31">
        <v>702</v>
      </c>
    </row>
    <row r="312" spans="1:8" ht="24" customHeight="1" x14ac:dyDescent="0.25">
      <c r="A312" s="33">
        <v>46118</v>
      </c>
      <c r="B312" s="31" t="s">
        <v>260</v>
      </c>
      <c r="C312" s="31" t="s">
        <v>261</v>
      </c>
      <c r="D312" s="31" t="s">
        <v>907</v>
      </c>
      <c r="E312" s="31">
        <v>0</v>
      </c>
      <c r="F312" s="31">
        <v>0</v>
      </c>
      <c r="G312" s="31">
        <v>0</v>
      </c>
      <c r="H312" s="31">
        <v>0</v>
      </c>
    </row>
    <row r="313" spans="1:8" ht="36" customHeight="1" x14ac:dyDescent="0.25">
      <c r="A313" s="33">
        <v>46118</v>
      </c>
      <c r="B313" s="31" t="s">
        <v>262</v>
      </c>
      <c r="C313" s="31" t="s">
        <v>263</v>
      </c>
      <c r="D313" s="31" t="s">
        <v>901</v>
      </c>
      <c r="E313" s="31">
        <v>3064</v>
      </c>
      <c r="F313" s="31">
        <v>592521</v>
      </c>
      <c r="G313" s="32">
        <v>193.38</v>
      </c>
      <c r="H313" s="31">
        <v>3020</v>
      </c>
    </row>
    <row r="314" spans="1:8" ht="24" customHeight="1" x14ac:dyDescent="0.25">
      <c r="A314" s="33">
        <v>46118</v>
      </c>
      <c r="B314" s="31" t="s">
        <v>265</v>
      </c>
      <c r="C314" s="31" t="s">
        <v>266</v>
      </c>
      <c r="D314" s="31" t="s">
        <v>908</v>
      </c>
      <c r="E314" s="31">
        <v>0</v>
      </c>
      <c r="F314" s="31">
        <v>0</v>
      </c>
      <c r="G314" s="31">
        <v>0</v>
      </c>
      <c r="H314" s="31">
        <v>0</v>
      </c>
    </row>
    <row r="315" spans="1:8" ht="36" customHeight="1" x14ac:dyDescent="0.25">
      <c r="A315" s="33">
        <v>46118</v>
      </c>
      <c r="B315" s="31" t="s">
        <v>267</v>
      </c>
      <c r="C315" s="31" t="s">
        <v>268</v>
      </c>
      <c r="D315" s="31" t="s">
        <v>901</v>
      </c>
      <c r="E315" s="31">
        <v>3208</v>
      </c>
      <c r="F315" s="31">
        <v>728395</v>
      </c>
      <c r="G315" s="32">
        <v>227.06</v>
      </c>
      <c r="H315" s="31">
        <v>3395</v>
      </c>
    </row>
    <row r="316" spans="1:8" ht="36" customHeight="1" x14ac:dyDescent="0.25">
      <c r="A316" s="33">
        <v>46118</v>
      </c>
      <c r="B316" s="31" t="s">
        <v>270</v>
      </c>
      <c r="C316" s="31" t="s">
        <v>271</v>
      </c>
      <c r="D316" s="31" t="s">
        <v>900</v>
      </c>
      <c r="E316" s="31">
        <v>756</v>
      </c>
      <c r="F316" s="31">
        <v>223272</v>
      </c>
      <c r="G316" s="32">
        <v>295.33</v>
      </c>
      <c r="H316" s="31">
        <v>752</v>
      </c>
    </row>
    <row r="317" spans="1:8" ht="36" customHeight="1" x14ac:dyDescent="0.25">
      <c r="A317" s="33">
        <v>46118</v>
      </c>
      <c r="B317" s="31" t="s">
        <v>273</v>
      </c>
      <c r="C317" s="31" t="s">
        <v>274</v>
      </c>
      <c r="D317" s="31" t="s">
        <v>899</v>
      </c>
      <c r="E317" s="31">
        <v>4739</v>
      </c>
      <c r="F317" s="31">
        <v>2760335</v>
      </c>
      <c r="G317" s="32">
        <v>582.47</v>
      </c>
      <c r="H317" s="31">
        <v>5001</v>
      </c>
    </row>
    <row r="318" spans="1:8" ht="48" customHeight="1" x14ac:dyDescent="0.25">
      <c r="A318" s="33">
        <v>46118</v>
      </c>
      <c r="B318" s="31" t="s">
        <v>276</v>
      </c>
      <c r="C318" s="31" t="s">
        <v>277</v>
      </c>
      <c r="D318" s="31" t="s">
        <v>899</v>
      </c>
      <c r="E318" s="31">
        <v>997</v>
      </c>
      <c r="F318" s="31">
        <v>529701</v>
      </c>
      <c r="G318" s="32">
        <v>531.29</v>
      </c>
      <c r="H318" s="31">
        <v>992</v>
      </c>
    </row>
    <row r="319" spans="1:8" ht="36" customHeight="1" x14ac:dyDescent="0.25">
      <c r="A319" s="33">
        <v>46118</v>
      </c>
      <c r="B319" s="31" t="s">
        <v>279</v>
      </c>
      <c r="C319" s="31" t="s">
        <v>280</v>
      </c>
      <c r="D319" s="31" t="s">
        <v>901</v>
      </c>
      <c r="E319" s="31">
        <v>1761</v>
      </c>
      <c r="F319" s="31">
        <v>816533</v>
      </c>
      <c r="G319" s="32">
        <v>463.68</v>
      </c>
      <c r="H319" s="31">
        <v>1616</v>
      </c>
    </row>
    <row r="320" spans="1:8" ht="27.75" customHeight="1" x14ac:dyDescent="0.25">
      <c r="A320" s="33">
        <v>46118</v>
      </c>
      <c r="B320" s="31" t="s">
        <v>283</v>
      </c>
      <c r="C320" s="31" t="s">
        <v>284</v>
      </c>
      <c r="D320" s="31" t="s">
        <v>899</v>
      </c>
      <c r="E320" s="31">
        <v>0</v>
      </c>
      <c r="F320" s="31">
        <v>0</v>
      </c>
      <c r="G320" s="31">
        <v>0</v>
      </c>
      <c r="H320" s="31">
        <v>0</v>
      </c>
    </row>
    <row r="321" spans="1:8" ht="24" customHeight="1" x14ac:dyDescent="0.25">
      <c r="A321" s="33">
        <v>46119</v>
      </c>
      <c r="B321" s="31" t="s">
        <v>128</v>
      </c>
      <c r="C321" s="31" t="s">
        <v>129</v>
      </c>
      <c r="D321" s="31" t="s">
        <v>899</v>
      </c>
      <c r="E321" s="31">
        <v>1099</v>
      </c>
      <c r="F321" s="31">
        <v>407183</v>
      </c>
      <c r="G321" s="32">
        <v>370.5</v>
      </c>
      <c r="H321" s="31">
        <v>1160</v>
      </c>
    </row>
    <row r="322" spans="1:8" ht="36" customHeight="1" x14ac:dyDescent="0.25">
      <c r="A322" s="33">
        <v>46119</v>
      </c>
      <c r="B322" s="31" t="s">
        <v>132</v>
      </c>
      <c r="C322" s="31" t="s">
        <v>133</v>
      </c>
      <c r="D322" s="31" t="s">
        <v>900</v>
      </c>
      <c r="E322" s="31">
        <v>2417</v>
      </c>
      <c r="F322" s="31">
        <v>752268</v>
      </c>
      <c r="G322" s="32">
        <v>311.24</v>
      </c>
      <c r="H322" s="31">
        <v>2231</v>
      </c>
    </row>
    <row r="323" spans="1:8" ht="24" customHeight="1" x14ac:dyDescent="0.25">
      <c r="A323" s="33">
        <v>46119</v>
      </c>
      <c r="B323" s="31" t="s">
        <v>135</v>
      </c>
      <c r="C323" s="31" t="s">
        <v>136</v>
      </c>
      <c r="D323" s="31" t="s">
        <v>900</v>
      </c>
      <c r="E323" s="31">
        <v>1345</v>
      </c>
      <c r="F323" s="31">
        <v>595440</v>
      </c>
      <c r="G323" s="32">
        <v>442.71</v>
      </c>
      <c r="H323" s="31">
        <v>1383</v>
      </c>
    </row>
    <row r="324" spans="1:8" ht="24" customHeight="1" x14ac:dyDescent="0.25">
      <c r="A324" s="33">
        <v>46119</v>
      </c>
      <c r="B324" s="31" t="s">
        <v>138</v>
      </c>
      <c r="C324" s="31" t="s">
        <v>139</v>
      </c>
      <c r="D324" s="31" t="s">
        <v>900</v>
      </c>
      <c r="E324" s="31">
        <v>1075</v>
      </c>
      <c r="F324" s="31">
        <v>366620</v>
      </c>
      <c r="G324" s="32">
        <v>341.04</v>
      </c>
      <c r="H324" s="31">
        <v>1093</v>
      </c>
    </row>
    <row r="325" spans="1:8" ht="48" customHeight="1" x14ac:dyDescent="0.25">
      <c r="A325" s="33">
        <v>46119</v>
      </c>
      <c r="B325" s="31" t="s">
        <v>141</v>
      </c>
      <c r="C325" s="31" t="s">
        <v>142</v>
      </c>
      <c r="D325" s="31" t="s">
        <v>900</v>
      </c>
      <c r="E325" s="31">
        <v>1407</v>
      </c>
      <c r="F325" s="31">
        <v>811430</v>
      </c>
      <c r="G325" s="32">
        <v>576.71</v>
      </c>
      <c r="H325" s="31">
        <v>1284</v>
      </c>
    </row>
    <row r="326" spans="1:8" ht="48" customHeight="1" x14ac:dyDescent="0.25">
      <c r="A326" s="33">
        <v>46119</v>
      </c>
      <c r="B326" s="31" t="s">
        <v>144</v>
      </c>
      <c r="C326" s="31" t="s">
        <v>145</v>
      </c>
      <c r="D326" s="31" t="s">
        <v>900</v>
      </c>
      <c r="E326" s="31">
        <v>1711</v>
      </c>
      <c r="F326" s="31">
        <v>431532</v>
      </c>
      <c r="G326" s="32">
        <v>252.21</v>
      </c>
      <c r="H326" s="31">
        <v>1674</v>
      </c>
    </row>
    <row r="327" spans="1:8" ht="48" customHeight="1" x14ac:dyDescent="0.25">
      <c r="A327" s="33">
        <v>46119</v>
      </c>
      <c r="B327" s="31" t="s">
        <v>147</v>
      </c>
      <c r="C327" s="31" t="s">
        <v>148</v>
      </c>
      <c r="D327" s="31" t="s">
        <v>900</v>
      </c>
      <c r="E327" s="31">
        <v>3604</v>
      </c>
      <c r="F327" s="31">
        <v>907162</v>
      </c>
      <c r="G327" s="32">
        <v>251.71</v>
      </c>
      <c r="H327" s="31">
        <v>3464</v>
      </c>
    </row>
    <row r="328" spans="1:8" ht="48" customHeight="1" x14ac:dyDescent="0.25">
      <c r="A328" s="33">
        <v>46119</v>
      </c>
      <c r="B328" s="31" t="s">
        <v>150</v>
      </c>
      <c r="C328" s="31" t="s">
        <v>151</v>
      </c>
      <c r="D328" s="31" t="s">
        <v>900</v>
      </c>
      <c r="E328" s="31">
        <v>2896</v>
      </c>
      <c r="F328" s="31">
        <v>663197</v>
      </c>
      <c r="G328" s="32">
        <v>229</v>
      </c>
      <c r="H328" s="31">
        <v>2817</v>
      </c>
    </row>
    <row r="329" spans="1:8" ht="48" customHeight="1" x14ac:dyDescent="0.25">
      <c r="A329" s="33">
        <v>46119</v>
      </c>
      <c r="B329" s="31" t="s">
        <v>153</v>
      </c>
      <c r="C329" s="31" t="s">
        <v>154</v>
      </c>
      <c r="D329" s="31" t="s">
        <v>899</v>
      </c>
      <c r="E329" s="31">
        <v>2392</v>
      </c>
      <c r="F329" s="31">
        <v>484416</v>
      </c>
      <c r="G329" s="32">
        <v>202.52</v>
      </c>
      <c r="H329" s="31">
        <v>2275</v>
      </c>
    </row>
    <row r="330" spans="1:8" ht="24" customHeight="1" x14ac:dyDescent="0.25">
      <c r="A330" s="33">
        <v>46119</v>
      </c>
      <c r="B330" s="31" t="s">
        <v>156</v>
      </c>
      <c r="C330" s="31" t="s">
        <v>157</v>
      </c>
      <c r="D330" s="31" t="s">
        <v>901</v>
      </c>
      <c r="E330" s="31">
        <v>3153</v>
      </c>
      <c r="F330" s="31">
        <v>917900</v>
      </c>
      <c r="G330" s="32">
        <v>291.12</v>
      </c>
      <c r="H330" s="31">
        <v>3140</v>
      </c>
    </row>
    <row r="331" spans="1:8" ht="36" customHeight="1" x14ac:dyDescent="0.25">
      <c r="A331" s="33">
        <v>46119</v>
      </c>
      <c r="B331" s="31" t="s">
        <v>159</v>
      </c>
      <c r="C331" s="31" t="s">
        <v>160</v>
      </c>
      <c r="D331" s="31" t="s">
        <v>899</v>
      </c>
      <c r="E331" s="31">
        <v>1715</v>
      </c>
      <c r="F331" s="31">
        <v>664593</v>
      </c>
      <c r="G331" s="32">
        <v>387.52</v>
      </c>
      <c r="H331" s="31">
        <v>1722</v>
      </c>
    </row>
    <row r="332" spans="1:8" ht="24" customHeight="1" x14ac:dyDescent="0.25">
      <c r="A332" s="33">
        <v>46119</v>
      </c>
      <c r="B332" s="31" t="s">
        <v>162</v>
      </c>
      <c r="C332" s="31" t="s">
        <v>163</v>
      </c>
      <c r="D332" s="31" t="s">
        <v>901</v>
      </c>
      <c r="E332" s="31">
        <v>1135</v>
      </c>
      <c r="F332" s="31">
        <v>525891</v>
      </c>
      <c r="G332" s="32">
        <v>463.34</v>
      </c>
      <c r="H332" s="31">
        <v>1069</v>
      </c>
    </row>
    <row r="333" spans="1:8" ht="36" customHeight="1" x14ac:dyDescent="0.25">
      <c r="A333" s="33">
        <v>46119</v>
      </c>
      <c r="B333" s="31" t="s">
        <v>165</v>
      </c>
      <c r="C333" s="31" t="s">
        <v>166</v>
      </c>
      <c r="D333" s="31" t="s">
        <v>901</v>
      </c>
      <c r="E333" s="31">
        <v>2299</v>
      </c>
      <c r="F333" s="31">
        <v>986879</v>
      </c>
      <c r="G333" s="32">
        <v>429.26</v>
      </c>
      <c r="H333" s="31">
        <v>2133</v>
      </c>
    </row>
    <row r="334" spans="1:8" ht="24" customHeight="1" x14ac:dyDescent="0.25">
      <c r="A334" s="33">
        <v>46119</v>
      </c>
      <c r="B334" s="31" t="s">
        <v>168</v>
      </c>
      <c r="C334" s="31" t="s">
        <v>169</v>
      </c>
      <c r="D334" s="31" t="s">
        <v>899</v>
      </c>
      <c r="E334" s="31">
        <v>2070</v>
      </c>
      <c r="F334" s="31">
        <v>897093</v>
      </c>
      <c r="G334" s="32">
        <v>433.38</v>
      </c>
      <c r="H334" s="31">
        <v>2051</v>
      </c>
    </row>
    <row r="335" spans="1:8" ht="36" customHeight="1" x14ac:dyDescent="0.25">
      <c r="A335" s="33">
        <v>46119</v>
      </c>
      <c r="B335" s="31" t="s">
        <v>171</v>
      </c>
      <c r="C335" s="31" t="s">
        <v>172</v>
      </c>
      <c r="D335" s="31" t="s">
        <v>903</v>
      </c>
      <c r="E335" s="31">
        <v>1550</v>
      </c>
      <c r="F335" s="31">
        <v>631736</v>
      </c>
      <c r="G335" s="32">
        <v>407.57</v>
      </c>
      <c r="H335" s="31">
        <v>1433</v>
      </c>
    </row>
    <row r="336" spans="1:8" ht="48" customHeight="1" x14ac:dyDescent="0.25">
      <c r="A336" s="33">
        <v>46119</v>
      </c>
      <c r="B336" s="31" t="s">
        <v>174</v>
      </c>
      <c r="C336" s="31" t="s">
        <v>175</v>
      </c>
      <c r="D336" s="31" t="s">
        <v>903</v>
      </c>
      <c r="E336" s="31">
        <v>2316</v>
      </c>
      <c r="F336" s="31">
        <v>789129</v>
      </c>
      <c r="G336" s="32">
        <v>340.73</v>
      </c>
      <c r="H336" s="31">
        <v>2221</v>
      </c>
    </row>
    <row r="337" spans="1:8" ht="24" customHeight="1" x14ac:dyDescent="0.25">
      <c r="A337" s="33">
        <v>46119</v>
      </c>
      <c r="B337" s="31" t="s">
        <v>177</v>
      </c>
      <c r="C337" s="31" t="s">
        <v>178</v>
      </c>
      <c r="D337" s="31" t="s">
        <v>903</v>
      </c>
      <c r="E337" s="31">
        <v>2360</v>
      </c>
      <c r="F337" s="31">
        <v>752672</v>
      </c>
      <c r="G337" s="32">
        <v>318.93</v>
      </c>
      <c r="H337" s="31">
        <v>2240</v>
      </c>
    </row>
    <row r="338" spans="1:8" ht="24" customHeight="1" x14ac:dyDescent="0.25">
      <c r="A338" s="33">
        <v>46119</v>
      </c>
      <c r="B338" s="31" t="s">
        <v>180</v>
      </c>
      <c r="C338" s="31" t="s">
        <v>181</v>
      </c>
      <c r="D338" s="31" t="s">
        <v>903</v>
      </c>
      <c r="E338" s="31">
        <v>2123</v>
      </c>
      <c r="F338" s="31">
        <v>765659</v>
      </c>
      <c r="G338" s="32">
        <v>360.65</v>
      </c>
      <c r="H338" s="31">
        <v>1943</v>
      </c>
    </row>
    <row r="339" spans="1:8" ht="36" customHeight="1" x14ac:dyDescent="0.25">
      <c r="A339" s="33">
        <v>46119</v>
      </c>
      <c r="B339" s="31" t="s">
        <v>183</v>
      </c>
      <c r="C339" s="31" t="s">
        <v>184</v>
      </c>
      <c r="D339" s="31" t="s">
        <v>903</v>
      </c>
      <c r="E339" s="31">
        <v>1594</v>
      </c>
      <c r="F339" s="31">
        <v>420542</v>
      </c>
      <c r="G339" s="32">
        <v>263.83</v>
      </c>
      <c r="H339" s="31">
        <v>1435</v>
      </c>
    </row>
    <row r="340" spans="1:8" ht="36" customHeight="1" x14ac:dyDescent="0.25">
      <c r="A340" s="33">
        <v>46119</v>
      </c>
      <c r="B340" s="31" t="s">
        <v>186</v>
      </c>
      <c r="C340" s="31" t="s">
        <v>187</v>
      </c>
      <c r="D340" s="31" t="s">
        <v>903</v>
      </c>
      <c r="E340" s="31">
        <v>760</v>
      </c>
      <c r="F340" s="31">
        <v>278768</v>
      </c>
      <c r="G340" s="32">
        <v>366.8</v>
      </c>
      <c r="H340" s="31">
        <v>711</v>
      </c>
    </row>
    <row r="341" spans="1:8" ht="24" customHeight="1" x14ac:dyDescent="0.25">
      <c r="A341" s="33">
        <v>46119</v>
      </c>
      <c r="B341" s="31" t="s">
        <v>189</v>
      </c>
      <c r="C341" s="31" t="s">
        <v>190</v>
      </c>
      <c r="D341" s="31" t="s">
        <v>903</v>
      </c>
      <c r="E341" s="31">
        <v>4066</v>
      </c>
      <c r="F341" s="31">
        <v>1091363</v>
      </c>
      <c r="G341" s="32">
        <v>268.41000000000003</v>
      </c>
      <c r="H341" s="31">
        <v>4143</v>
      </c>
    </row>
    <row r="342" spans="1:8" ht="24" customHeight="1" x14ac:dyDescent="0.25">
      <c r="A342" s="33">
        <v>46119</v>
      </c>
      <c r="B342" s="31" t="s">
        <v>192</v>
      </c>
      <c r="C342" s="31" t="s">
        <v>193</v>
      </c>
      <c r="D342" s="31" t="s">
        <v>901</v>
      </c>
      <c r="E342" s="31">
        <v>1053</v>
      </c>
      <c r="F342" s="31">
        <v>432701</v>
      </c>
      <c r="G342" s="32">
        <v>410.92</v>
      </c>
      <c r="H342" s="31">
        <v>1070</v>
      </c>
    </row>
    <row r="343" spans="1:8" ht="24" customHeight="1" x14ac:dyDescent="0.25">
      <c r="A343" s="33">
        <v>46119</v>
      </c>
      <c r="B343" s="31" t="s">
        <v>195</v>
      </c>
      <c r="C343" s="31" t="s">
        <v>196</v>
      </c>
      <c r="D343" s="31" t="s">
        <v>899</v>
      </c>
      <c r="E343" s="31">
        <v>3749</v>
      </c>
      <c r="F343" s="31">
        <v>1332184</v>
      </c>
      <c r="G343" s="32">
        <v>355.34</v>
      </c>
      <c r="H343" s="31">
        <v>3630</v>
      </c>
    </row>
    <row r="344" spans="1:8" ht="41.25" customHeight="1" x14ac:dyDescent="0.25">
      <c r="A344" s="33">
        <v>46119</v>
      </c>
      <c r="B344" s="31" t="s">
        <v>198</v>
      </c>
      <c r="C344" s="31" t="s">
        <v>199</v>
      </c>
      <c r="D344" s="31" t="s">
        <v>901</v>
      </c>
      <c r="E344" s="31">
        <v>3334</v>
      </c>
      <c r="F344" s="31">
        <v>1667522</v>
      </c>
      <c r="G344" s="32">
        <v>500.16</v>
      </c>
      <c r="H344" s="31">
        <v>3500</v>
      </c>
    </row>
    <row r="345" spans="1:8" ht="24" customHeight="1" x14ac:dyDescent="0.25">
      <c r="A345" s="33">
        <v>46119</v>
      </c>
      <c r="B345" s="31" t="s">
        <v>201</v>
      </c>
      <c r="C345" s="31" t="s">
        <v>202</v>
      </c>
      <c r="D345" s="31" t="s">
        <v>904</v>
      </c>
      <c r="E345" s="31">
        <v>0</v>
      </c>
      <c r="F345" s="31">
        <v>0</v>
      </c>
      <c r="G345" s="31">
        <v>0</v>
      </c>
      <c r="H345" s="31">
        <v>0</v>
      </c>
    </row>
    <row r="346" spans="1:8" ht="48" customHeight="1" x14ac:dyDescent="0.25">
      <c r="A346" s="33">
        <v>46119</v>
      </c>
      <c r="B346" s="31" t="s">
        <v>204</v>
      </c>
      <c r="C346" s="31" t="s">
        <v>205</v>
      </c>
      <c r="D346" s="31" t="s">
        <v>901</v>
      </c>
      <c r="E346" s="31">
        <v>2700</v>
      </c>
      <c r="F346" s="31">
        <v>1015824</v>
      </c>
      <c r="G346" s="32">
        <v>376.23</v>
      </c>
      <c r="H346" s="31">
        <v>2712</v>
      </c>
    </row>
    <row r="347" spans="1:8" ht="48" customHeight="1" x14ac:dyDescent="0.25">
      <c r="A347" s="33">
        <v>46119</v>
      </c>
      <c r="B347" s="31" t="s">
        <v>207</v>
      </c>
      <c r="C347" s="31" t="s">
        <v>208</v>
      </c>
      <c r="D347" s="31" t="s">
        <v>899</v>
      </c>
      <c r="E347" s="31">
        <v>3952</v>
      </c>
      <c r="F347" s="31">
        <v>1196691</v>
      </c>
      <c r="G347" s="32">
        <v>302.81</v>
      </c>
      <c r="H347" s="31">
        <v>4212</v>
      </c>
    </row>
    <row r="348" spans="1:8" ht="48" customHeight="1" x14ac:dyDescent="0.25">
      <c r="A348" s="33">
        <v>46119</v>
      </c>
      <c r="B348" s="31" t="s">
        <v>210</v>
      </c>
      <c r="C348" s="31" t="s">
        <v>211</v>
      </c>
      <c r="D348" s="31" t="s">
        <v>901</v>
      </c>
      <c r="E348" s="31">
        <v>3577</v>
      </c>
      <c r="F348" s="31">
        <v>1389579</v>
      </c>
      <c r="G348" s="32">
        <v>388.48</v>
      </c>
      <c r="H348" s="31">
        <v>3701</v>
      </c>
    </row>
    <row r="349" spans="1:8" ht="48" customHeight="1" x14ac:dyDescent="0.25">
      <c r="A349" s="33">
        <v>46119</v>
      </c>
      <c r="B349" s="31" t="s">
        <v>213</v>
      </c>
      <c r="C349" s="31" t="s">
        <v>214</v>
      </c>
      <c r="D349" s="31" t="s">
        <v>901</v>
      </c>
      <c r="E349" s="31">
        <v>1326</v>
      </c>
      <c r="F349" s="31">
        <v>375840</v>
      </c>
      <c r="G349" s="32">
        <v>283.44</v>
      </c>
      <c r="H349" s="31">
        <v>1339</v>
      </c>
    </row>
    <row r="350" spans="1:8" ht="48" customHeight="1" x14ac:dyDescent="0.25">
      <c r="A350" s="33">
        <v>46119</v>
      </c>
      <c r="B350" s="31" t="s">
        <v>216</v>
      </c>
      <c r="C350" s="31" t="s">
        <v>217</v>
      </c>
      <c r="D350" s="31" t="s">
        <v>901</v>
      </c>
      <c r="E350" s="31">
        <v>1476</v>
      </c>
      <c r="F350" s="31">
        <v>426477</v>
      </c>
      <c r="G350" s="32">
        <v>288.94</v>
      </c>
      <c r="H350" s="31">
        <v>1471</v>
      </c>
    </row>
    <row r="351" spans="1:8" ht="48" customHeight="1" x14ac:dyDescent="0.25">
      <c r="A351" s="33">
        <v>46119</v>
      </c>
      <c r="B351" s="31" t="s">
        <v>220</v>
      </c>
      <c r="C351" s="31" t="s">
        <v>221</v>
      </c>
      <c r="D351" s="31" t="s">
        <v>900</v>
      </c>
      <c r="E351" s="31">
        <v>3722</v>
      </c>
      <c r="F351" s="31">
        <v>900428</v>
      </c>
      <c r="G351" s="32">
        <v>241.92</v>
      </c>
      <c r="H351" s="31">
        <v>3762</v>
      </c>
    </row>
    <row r="352" spans="1:8" ht="48" customHeight="1" x14ac:dyDescent="0.25">
      <c r="A352" s="33">
        <v>46119</v>
      </c>
      <c r="B352" s="31" t="s">
        <v>223</v>
      </c>
      <c r="C352" s="31" t="s">
        <v>224</v>
      </c>
      <c r="D352" s="31" t="s">
        <v>905</v>
      </c>
      <c r="E352" s="31">
        <v>0</v>
      </c>
      <c r="F352" s="31">
        <v>0</v>
      </c>
      <c r="G352" s="31">
        <v>0</v>
      </c>
      <c r="H352" s="31">
        <v>0</v>
      </c>
    </row>
    <row r="353" spans="1:8" ht="24" customHeight="1" x14ac:dyDescent="0.25">
      <c r="A353" s="33">
        <v>46119</v>
      </c>
      <c r="B353" s="31" t="s">
        <v>225</v>
      </c>
      <c r="C353" s="31" t="s">
        <v>226</v>
      </c>
      <c r="D353" s="31" t="s">
        <v>906</v>
      </c>
      <c r="E353" s="31">
        <v>0</v>
      </c>
      <c r="F353" s="31">
        <v>0</v>
      </c>
      <c r="G353" s="31">
        <v>0</v>
      </c>
      <c r="H353" s="31">
        <v>0</v>
      </c>
    </row>
    <row r="354" spans="1:8" ht="36" customHeight="1" x14ac:dyDescent="0.25">
      <c r="A354" s="33">
        <v>46119</v>
      </c>
      <c r="B354" s="31" t="s">
        <v>227</v>
      </c>
      <c r="C354" s="31" t="s">
        <v>228</v>
      </c>
      <c r="D354" s="31" t="s">
        <v>899</v>
      </c>
      <c r="E354" s="31">
        <v>3644</v>
      </c>
      <c r="F354" s="31">
        <v>829877</v>
      </c>
      <c r="G354" s="32">
        <v>227.74</v>
      </c>
      <c r="H354" s="31">
        <v>3586</v>
      </c>
    </row>
    <row r="355" spans="1:8" ht="24" customHeight="1" x14ac:dyDescent="0.25">
      <c r="A355" s="33">
        <v>46119</v>
      </c>
      <c r="B355" s="31" t="s">
        <v>230</v>
      </c>
      <c r="C355" s="31" t="s">
        <v>231</v>
      </c>
      <c r="D355" s="31" t="s">
        <v>901</v>
      </c>
      <c r="E355" s="31">
        <v>3628</v>
      </c>
      <c r="F355" s="31">
        <v>1160167</v>
      </c>
      <c r="G355" s="32">
        <v>319.77999999999997</v>
      </c>
      <c r="H355" s="31">
        <v>3845</v>
      </c>
    </row>
    <row r="356" spans="1:8" ht="36" customHeight="1" x14ac:dyDescent="0.25">
      <c r="A356" s="33">
        <v>46119</v>
      </c>
      <c r="B356" s="31" t="s">
        <v>233</v>
      </c>
      <c r="C356" s="31" t="s">
        <v>234</v>
      </c>
      <c r="D356" s="31" t="s">
        <v>899</v>
      </c>
      <c r="E356" s="31">
        <v>1975</v>
      </c>
      <c r="F356" s="31">
        <v>463701</v>
      </c>
      <c r="G356" s="32">
        <v>234.79</v>
      </c>
      <c r="H356" s="31">
        <v>1902</v>
      </c>
    </row>
    <row r="357" spans="1:8" ht="36" customHeight="1" x14ac:dyDescent="0.25">
      <c r="A357" s="33">
        <v>46119</v>
      </c>
      <c r="B357" s="31" t="s">
        <v>236</v>
      </c>
      <c r="C357" s="31" t="s">
        <v>237</v>
      </c>
      <c r="D357" s="31" t="s">
        <v>899</v>
      </c>
      <c r="E357" s="31">
        <v>4270</v>
      </c>
      <c r="F357" s="31">
        <v>1837091</v>
      </c>
      <c r="G357" s="32">
        <v>430.23</v>
      </c>
      <c r="H357" s="31">
        <v>3996</v>
      </c>
    </row>
    <row r="358" spans="1:8" ht="24" customHeight="1" x14ac:dyDescent="0.25">
      <c r="A358" s="33">
        <v>46119</v>
      </c>
      <c r="B358" s="31" t="s">
        <v>239</v>
      </c>
      <c r="C358" s="31" t="s">
        <v>240</v>
      </c>
      <c r="D358" s="31" t="s">
        <v>900</v>
      </c>
      <c r="E358" s="31">
        <v>1996</v>
      </c>
      <c r="F358" s="31">
        <v>983475</v>
      </c>
      <c r="G358" s="32">
        <v>492.72</v>
      </c>
      <c r="H358" s="31">
        <v>1934</v>
      </c>
    </row>
    <row r="359" spans="1:8" ht="48" customHeight="1" x14ac:dyDescent="0.25">
      <c r="A359" s="33">
        <v>46119</v>
      </c>
      <c r="B359" s="31" t="s">
        <v>242</v>
      </c>
      <c r="C359" s="31" t="s">
        <v>243</v>
      </c>
      <c r="D359" s="31" t="s">
        <v>900</v>
      </c>
      <c r="E359" s="31">
        <v>3514</v>
      </c>
      <c r="F359" s="31">
        <v>1266695</v>
      </c>
      <c r="G359" s="32">
        <v>360.47</v>
      </c>
      <c r="H359" s="31">
        <v>3685</v>
      </c>
    </row>
    <row r="360" spans="1:8" ht="48" customHeight="1" x14ac:dyDescent="0.25">
      <c r="A360" s="33">
        <v>46119</v>
      </c>
      <c r="B360" s="31" t="s">
        <v>245</v>
      </c>
      <c r="C360" s="31" t="s">
        <v>246</v>
      </c>
      <c r="D360" s="31" t="s">
        <v>900</v>
      </c>
      <c r="E360" s="31">
        <v>2138</v>
      </c>
      <c r="F360" s="31">
        <v>581574</v>
      </c>
      <c r="G360" s="32">
        <v>272.02</v>
      </c>
      <c r="H360" s="31">
        <v>2095</v>
      </c>
    </row>
    <row r="361" spans="1:8" ht="48" customHeight="1" x14ac:dyDescent="0.25">
      <c r="A361" s="33">
        <v>46119</v>
      </c>
      <c r="B361" s="31" t="s">
        <v>248</v>
      </c>
      <c r="C361" s="31" t="s">
        <v>249</v>
      </c>
      <c r="D361" s="31" t="s">
        <v>900</v>
      </c>
      <c r="E361" s="31">
        <v>4050</v>
      </c>
      <c r="F361" s="31">
        <v>1833267</v>
      </c>
      <c r="G361" s="32">
        <v>452.66</v>
      </c>
      <c r="H361" s="31">
        <v>3995</v>
      </c>
    </row>
    <row r="362" spans="1:8" ht="48" customHeight="1" x14ac:dyDescent="0.25">
      <c r="A362" s="33">
        <v>46119</v>
      </c>
      <c r="B362" s="31" t="s">
        <v>251</v>
      </c>
      <c r="C362" s="31" t="s">
        <v>252</v>
      </c>
      <c r="D362" s="31" t="s">
        <v>900</v>
      </c>
      <c r="E362" s="31">
        <v>4381</v>
      </c>
      <c r="F362" s="31">
        <v>1417691</v>
      </c>
      <c r="G362" s="32">
        <v>323.60000000000002</v>
      </c>
      <c r="H362" s="31">
        <v>4307</v>
      </c>
    </row>
    <row r="363" spans="1:8" ht="48" customHeight="1" x14ac:dyDescent="0.25">
      <c r="A363" s="33">
        <v>46119</v>
      </c>
      <c r="B363" s="31" t="s">
        <v>254</v>
      </c>
      <c r="C363" s="31" t="s">
        <v>255</v>
      </c>
      <c r="D363" s="31" t="s">
        <v>899</v>
      </c>
      <c r="E363" s="31">
        <v>1755</v>
      </c>
      <c r="F363" s="31">
        <v>843856</v>
      </c>
      <c r="G363" s="32">
        <v>480.83</v>
      </c>
      <c r="H363" s="31">
        <v>1758</v>
      </c>
    </row>
    <row r="364" spans="1:8" ht="48" customHeight="1" x14ac:dyDescent="0.25">
      <c r="A364" s="33">
        <v>46119</v>
      </c>
      <c r="B364" s="31" t="s">
        <v>257</v>
      </c>
      <c r="C364" s="31" t="s">
        <v>258</v>
      </c>
      <c r="D364" s="31" t="s">
        <v>901</v>
      </c>
      <c r="E364" s="31">
        <v>587</v>
      </c>
      <c r="F364" s="31">
        <v>125996</v>
      </c>
      <c r="G364" s="32">
        <v>214.64</v>
      </c>
      <c r="H364" s="31">
        <v>598</v>
      </c>
    </row>
    <row r="365" spans="1:8" ht="48" customHeight="1" x14ac:dyDescent="0.25">
      <c r="A365" s="33">
        <v>46119</v>
      </c>
      <c r="B365" s="31" t="s">
        <v>260</v>
      </c>
      <c r="C365" s="31" t="s">
        <v>261</v>
      </c>
      <c r="D365" s="31" t="s">
        <v>907</v>
      </c>
      <c r="E365" s="31">
        <v>0</v>
      </c>
      <c r="F365" s="31">
        <v>0</v>
      </c>
      <c r="G365" s="31">
        <v>0</v>
      </c>
      <c r="H365" s="31">
        <v>0</v>
      </c>
    </row>
    <row r="366" spans="1:8" ht="36" customHeight="1" x14ac:dyDescent="0.25">
      <c r="A366" s="33">
        <v>46119</v>
      </c>
      <c r="B366" s="31" t="s">
        <v>262</v>
      </c>
      <c r="C366" s="31" t="s">
        <v>263</v>
      </c>
      <c r="D366" s="31" t="s">
        <v>901</v>
      </c>
      <c r="E366" s="31">
        <v>3006</v>
      </c>
      <c r="F366" s="31">
        <v>596140</v>
      </c>
      <c r="G366" s="32">
        <v>198.32</v>
      </c>
      <c r="H366" s="31">
        <v>3159</v>
      </c>
    </row>
    <row r="367" spans="1:8" ht="24" customHeight="1" x14ac:dyDescent="0.25">
      <c r="A367" s="33">
        <v>46119</v>
      </c>
      <c r="B367" s="31" t="s">
        <v>265</v>
      </c>
      <c r="C367" s="31" t="s">
        <v>266</v>
      </c>
      <c r="D367" s="31" t="s">
        <v>908</v>
      </c>
      <c r="E367" s="31">
        <v>0</v>
      </c>
      <c r="F367" s="31">
        <v>0</v>
      </c>
      <c r="G367" s="31">
        <v>0</v>
      </c>
      <c r="H367" s="31">
        <v>0</v>
      </c>
    </row>
    <row r="368" spans="1:8" ht="36" customHeight="1" x14ac:dyDescent="0.25">
      <c r="A368" s="33">
        <v>46119</v>
      </c>
      <c r="B368" s="31" t="s">
        <v>267</v>
      </c>
      <c r="C368" s="31" t="s">
        <v>268</v>
      </c>
      <c r="D368" s="31" t="s">
        <v>901</v>
      </c>
      <c r="E368" s="31">
        <v>3176</v>
      </c>
      <c r="F368" s="31">
        <v>633401</v>
      </c>
      <c r="G368" s="32">
        <v>199.43</v>
      </c>
      <c r="H368" s="31">
        <v>3020</v>
      </c>
    </row>
    <row r="369" spans="1:8" ht="24" customHeight="1" x14ac:dyDescent="0.25">
      <c r="A369" s="33">
        <v>46119</v>
      </c>
      <c r="B369" s="31" t="s">
        <v>270</v>
      </c>
      <c r="C369" s="31" t="s">
        <v>271</v>
      </c>
      <c r="D369" s="31" t="s">
        <v>900</v>
      </c>
      <c r="E369" s="31">
        <v>894</v>
      </c>
      <c r="F369" s="31">
        <v>278711</v>
      </c>
      <c r="G369" s="32">
        <v>311.76</v>
      </c>
      <c r="H369" s="31">
        <v>958</v>
      </c>
    </row>
    <row r="370" spans="1:8" ht="36" customHeight="1" x14ac:dyDescent="0.25">
      <c r="A370" s="33">
        <v>46119</v>
      </c>
      <c r="B370" s="31" t="s">
        <v>273</v>
      </c>
      <c r="C370" s="31" t="s">
        <v>274</v>
      </c>
      <c r="D370" s="31" t="s">
        <v>899</v>
      </c>
      <c r="E370" s="31">
        <v>4441</v>
      </c>
      <c r="F370" s="31">
        <v>2551144</v>
      </c>
      <c r="G370" s="32">
        <v>574.45000000000005</v>
      </c>
      <c r="H370" s="31">
        <v>4187</v>
      </c>
    </row>
    <row r="371" spans="1:8" ht="24" customHeight="1" x14ac:dyDescent="0.25">
      <c r="A371" s="33">
        <v>46119</v>
      </c>
      <c r="B371" s="31" t="s">
        <v>276</v>
      </c>
      <c r="C371" s="31" t="s">
        <v>277</v>
      </c>
      <c r="D371" s="31" t="s">
        <v>899</v>
      </c>
      <c r="E371" s="31">
        <v>961</v>
      </c>
      <c r="F371" s="31">
        <v>526546</v>
      </c>
      <c r="G371" s="32">
        <v>547.91</v>
      </c>
      <c r="H371" s="31">
        <v>879</v>
      </c>
    </row>
    <row r="372" spans="1:8" ht="36" customHeight="1" x14ac:dyDescent="0.25">
      <c r="A372" s="33">
        <v>46119</v>
      </c>
      <c r="B372" s="31" t="s">
        <v>279</v>
      </c>
      <c r="C372" s="31" t="s">
        <v>280</v>
      </c>
      <c r="D372" s="31" t="s">
        <v>901</v>
      </c>
      <c r="E372" s="31">
        <v>1564</v>
      </c>
      <c r="F372" s="31">
        <v>695868</v>
      </c>
      <c r="G372" s="32">
        <v>444.93</v>
      </c>
      <c r="H372" s="31">
        <v>1512</v>
      </c>
    </row>
    <row r="373" spans="1:8" ht="36" customHeight="1" x14ac:dyDescent="0.25">
      <c r="A373" s="33">
        <v>46119</v>
      </c>
      <c r="B373" s="31" t="s">
        <v>283</v>
      </c>
      <c r="C373" s="31" t="s">
        <v>284</v>
      </c>
      <c r="D373" s="31" t="s">
        <v>899</v>
      </c>
      <c r="E373" s="31">
        <v>0</v>
      </c>
      <c r="F373" s="31">
        <v>0</v>
      </c>
      <c r="G373" s="31">
        <v>0</v>
      </c>
      <c r="H373" s="31">
        <v>0</v>
      </c>
    </row>
    <row r="374" spans="1:8" ht="36" customHeight="1" x14ac:dyDescent="0.25">
      <c r="A374" s="33">
        <v>46120</v>
      </c>
      <c r="B374" s="31" t="s">
        <v>128</v>
      </c>
      <c r="C374" s="31" t="s">
        <v>129</v>
      </c>
      <c r="D374" s="31" t="s">
        <v>899</v>
      </c>
      <c r="E374" s="31">
        <v>1514</v>
      </c>
      <c r="F374" s="31">
        <v>582648</v>
      </c>
      <c r="G374" s="32">
        <v>384.84</v>
      </c>
      <c r="H374" s="31">
        <v>1528</v>
      </c>
    </row>
    <row r="375" spans="1:8" ht="48" customHeight="1" x14ac:dyDescent="0.25">
      <c r="A375" s="33">
        <v>46120</v>
      </c>
      <c r="B375" s="31" t="s">
        <v>132</v>
      </c>
      <c r="C375" s="31" t="s">
        <v>133</v>
      </c>
      <c r="D375" s="31" t="s">
        <v>900</v>
      </c>
      <c r="E375" s="31">
        <v>2893</v>
      </c>
      <c r="F375" s="31">
        <v>1069568</v>
      </c>
      <c r="G375" s="32">
        <v>369.71</v>
      </c>
      <c r="H375" s="31">
        <v>2886</v>
      </c>
    </row>
    <row r="376" spans="1:8" ht="36" customHeight="1" x14ac:dyDescent="0.25">
      <c r="A376" s="33">
        <v>46120</v>
      </c>
      <c r="B376" s="31" t="s">
        <v>135</v>
      </c>
      <c r="C376" s="31" t="s">
        <v>136</v>
      </c>
      <c r="D376" s="31" t="s">
        <v>900</v>
      </c>
      <c r="E376" s="31">
        <v>1463</v>
      </c>
      <c r="F376" s="31">
        <v>619459</v>
      </c>
      <c r="G376" s="32">
        <v>423.42</v>
      </c>
      <c r="H376" s="31">
        <v>1539</v>
      </c>
    </row>
    <row r="377" spans="1:8" ht="54.75" customHeight="1" x14ac:dyDescent="0.25">
      <c r="A377" s="33">
        <v>46120</v>
      </c>
      <c r="B377" s="31" t="s">
        <v>138</v>
      </c>
      <c r="C377" s="31" t="s">
        <v>139</v>
      </c>
      <c r="D377" s="31" t="s">
        <v>900</v>
      </c>
      <c r="E377" s="31">
        <v>1045</v>
      </c>
      <c r="F377" s="31">
        <v>365183</v>
      </c>
      <c r="G377" s="32">
        <v>349.46</v>
      </c>
      <c r="H377" s="31">
        <v>1068</v>
      </c>
    </row>
    <row r="378" spans="1:8" ht="24" customHeight="1" x14ac:dyDescent="0.25">
      <c r="A378" s="33">
        <v>46120</v>
      </c>
      <c r="B378" s="31" t="s">
        <v>141</v>
      </c>
      <c r="C378" s="31" t="s">
        <v>142</v>
      </c>
      <c r="D378" s="31" t="s">
        <v>900</v>
      </c>
      <c r="E378" s="31">
        <v>1582</v>
      </c>
      <c r="F378" s="31">
        <v>940254</v>
      </c>
      <c r="G378" s="32">
        <v>594.35</v>
      </c>
      <c r="H378" s="31">
        <v>1606</v>
      </c>
    </row>
    <row r="379" spans="1:8" ht="36" customHeight="1" x14ac:dyDescent="0.25">
      <c r="A379" s="33">
        <v>46120</v>
      </c>
      <c r="B379" s="31" t="s">
        <v>144</v>
      </c>
      <c r="C379" s="31" t="s">
        <v>145</v>
      </c>
      <c r="D379" s="31" t="s">
        <v>900</v>
      </c>
      <c r="E379" s="31">
        <v>1343</v>
      </c>
      <c r="F379" s="31">
        <v>321082</v>
      </c>
      <c r="G379" s="32">
        <v>239.08</v>
      </c>
      <c r="H379" s="31">
        <v>1359</v>
      </c>
    </row>
    <row r="380" spans="1:8" ht="24" customHeight="1" x14ac:dyDescent="0.25">
      <c r="A380" s="33">
        <v>46120</v>
      </c>
      <c r="B380" s="31" t="s">
        <v>147</v>
      </c>
      <c r="C380" s="31" t="s">
        <v>148</v>
      </c>
      <c r="D380" s="31" t="s">
        <v>900</v>
      </c>
      <c r="E380" s="31">
        <v>3832</v>
      </c>
      <c r="F380" s="31">
        <v>896704</v>
      </c>
      <c r="G380" s="32">
        <v>234</v>
      </c>
      <c r="H380" s="31">
        <v>4002</v>
      </c>
    </row>
    <row r="381" spans="1:8" ht="24" customHeight="1" x14ac:dyDescent="0.25">
      <c r="A381" s="33">
        <v>46120</v>
      </c>
      <c r="B381" s="31" t="s">
        <v>150</v>
      </c>
      <c r="C381" s="31" t="s">
        <v>151</v>
      </c>
      <c r="D381" s="31" t="s">
        <v>900</v>
      </c>
      <c r="E381" s="31">
        <v>3433</v>
      </c>
      <c r="F381" s="31">
        <v>851942</v>
      </c>
      <c r="G381" s="32">
        <v>248.16</v>
      </c>
      <c r="H381" s="31">
        <v>3160</v>
      </c>
    </row>
    <row r="382" spans="1:8" ht="48" customHeight="1" x14ac:dyDescent="0.25">
      <c r="A382" s="33">
        <v>46120</v>
      </c>
      <c r="B382" s="31" t="s">
        <v>153</v>
      </c>
      <c r="C382" s="31" t="s">
        <v>154</v>
      </c>
      <c r="D382" s="31" t="s">
        <v>899</v>
      </c>
      <c r="E382" s="31">
        <v>2289</v>
      </c>
      <c r="F382" s="31">
        <v>391396</v>
      </c>
      <c r="G382" s="32">
        <v>170.99</v>
      </c>
      <c r="H382" s="31">
        <v>2384</v>
      </c>
    </row>
    <row r="383" spans="1:8" ht="48" customHeight="1" x14ac:dyDescent="0.25">
      <c r="A383" s="33">
        <v>46120</v>
      </c>
      <c r="B383" s="31" t="s">
        <v>156</v>
      </c>
      <c r="C383" s="31" t="s">
        <v>157</v>
      </c>
      <c r="D383" s="31" t="s">
        <v>901</v>
      </c>
      <c r="E383" s="31">
        <v>3600</v>
      </c>
      <c r="F383" s="31">
        <v>977053</v>
      </c>
      <c r="G383" s="32">
        <v>271.39999999999998</v>
      </c>
      <c r="H383" s="31">
        <v>3559</v>
      </c>
    </row>
    <row r="384" spans="1:8" ht="48" customHeight="1" x14ac:dyDescent="0.25">
      <c r="A384" s="33">
        <v>46120</v>
      </c>
      <c r="B384" s="31" t="s">
        <v>159</v>
      </c>
      <c r="C384" s="31" t="s">
        <v>160</v>
      </c>
      <c r="D384" s="31" t="s">
        <v>899</v>
      </c>
      <c r="E384" s="31">
        <v>2022</v>
      </c>
      <c r="F384" s="31">
        <v>814194</v>
      </c>
      <c r="G384" s="32">
        <v>402.67</v>
      </c>
      <c r="H384" s="31">
        <v>1880</v>
      </c>
    </row>
    <row r="385" spans="1:8" ht="48" customHeight="1" x14ac:dyDescent="0.25">
      <c r="A385" s="33">
        <v>46120</v>
      </c>
      <c r="B385" s="31" t="s">
        <v>162</v>
      </c>
      <c r="C385" s="31" t="s">
        <v>163</v>
      </c>
      <c r="D385" s="31" t="s">
        <v>901</v>
      </c>
      <c r="E385" s="31">
        <v>905</v>
      </c>
      <c r="F385" s="31">
        <v>427727</v>
      </c>
      <c r="G385" s="32">
        <v>472.63</v>
      </c>
      <c r="H385" s="31">
        <v>895</v>
      </c>
    </row>
    <row r="386" spans="1:8" ht="48" customHeight="1" x14ac:dyDescent="0.25">
      <c r="A386" s="33">
        <v>46120</v>
      </c>
      <c r="B386" s="31" t="s">
        <v>165</v>
      </c>
      <c r="C386" s="31" t="s">
        <v>166</v>
      </c>
      <c r="D386" s="31" t="s">
        <v>901</v>
      </c>
      <c r="E386" s="31">
        <v>2328</v>
      </c>
      <c r="F386" s="31">
        <v>1131785</v>
      </c>
      <c r="G386" s="32">
        <v>486.16</v>
      </c>
      <c r="H386" s="31">
        <v>2305</v>
      </c>
    </row>
    <row r="387" spans="1:8" ht="24" customHeight="1" x14ac:dyDescent="0.25">
      <c r="A387" s="33">
        <v>46120</v>
      </c>
      <c r="B387" s="31" t="s">
        <v>168</v>
      </c>
      <c r="C387" s="31" t="s">
        <v>169</v>
      </c>
      <c r="D387" s="31" t="s">
        <v>899</v>
      </c>
      <c r="E387" s="31">
        <v>2282</v>
      </c>
      <c r="F387" s="31">
        <v>1005481</v>
      </c>
      <c r="G387" s="32">
        <v>440.61</v>
      </c>
      <c r="H387" s="31">
        <v>2239</v>
      </c>
    </row>
    <row r="388" spans="1:8" ht="36" customHeight="1" x14ac:dyDescent="0.25">
      <c r="A388" s="33">
        <v>46120</v>
      </c>
      <c r="B388" s="31" t="s">
        <v>171</v>
      </c>
      <c r="C388" s="31" t="s">
        <v>172</v>
      </c>
      <c r="D388" s="31" t="s">
        <v>903</v>
      </c>
      <c r="E388" s="31">
        <v>2111</v>
      </c>
      <c r="F388" s="31">
        <v>854026</v>
      </c>
      <c r="G388" s="32">
        <v>404.56</v>
      </c>
      <c r="H388" s="31">
        <v>2042</v>
      </c>
    </row>
    <row r="389" spans="1:8" ht="24" customHeight="1" x14ac:dyDescent="0.25">
      <c r="A389" s="33">
        <v>46120</v>
      </c>
      <c r="B389" s="31" t="s">
        <v>174</v>
      </c>
      <c r="C389" s="31" t="s">
        <v>175</v>
      </c>
      <c r="D389" s="31" t="s">
        <v>903</v>
      </c>
      <c r="E389" s="31">
        <v>3016</v>
      </c>
      <c r="F389" s="31">
        <v>1153668</v>
      </c>
      <c r="G389" s="32">
        <v>382.52</v>
      </c>
      <c r="H389" s="31">
        <v>2761</v>
      </c>
    </row>
    <row r="390" spans="1:8" ht="36" customHeight="1" x14ac:dyDescent="0.25">
      <c r="A390" s="33">
        <v>46120</v>
      </c>
      <c r="B390" s="31" t="s">
        <v>177</v>
      </c>
      <c r="C390" s="31" t="s">
        <v>178</v>
      </c>
      <c r="D390" s="31" t="s">
        <v>903</v>
      </c>
      <c r="E390" s="31">
        <v>2131</v>
      </c>
      <c r="F390" s="31">
        <v>586525</v>
      </c>
      <c r="G390" s="32">
        <v>275.23</v>
      </c>
      <c r="H390" s="31">
        <v>2120</v>
      </c>
    </row>
    <row r="391" spans="1:8" ht="24" customHeight="1" x14ac:dyDescent="0.25">
      <c r="A391" s="33">
        <v>46120</v>
      </c>
      <c r="B391" s="31" t="s">
        <v>180</v>
      </c>
      <c r="C391" s="31" t="s">
        <v>181</v>
      </c>
      <c r="D391" s="31" t="s">
        <v>903</v>
      </c>
      <c r="E391" s="31">
        <v>2140</v>
      </c>
      <c r="F391" s="31">
        <v>936414</v>
      </c>
      <c r="G391" s="32">
        <v>437.58</v>
      </c>
      <c r="H391" s="31">
        <v>2212</v>
      </c>
    </row>
    <row r="392" spans="1:8" ht="36" customHeight="1" x14ac:dyDescent="0.25">
      <c r="A392" s="33">
        <v>46120</v>
      </c>
      <c r="B392" s="31" t="s">
        <v>183</v>
      </c>
      <c r="C392" s="31" t="s">
        <v>184</v>
      </c>
      <c r="D392" s="31" t="s">
        <v>903</v>
      </c>
      <c r="E392" s="31">
        <v>1727</v>
      </c>
      <c r="F392" s="31">
        <v>367856</v>
      </c>
      <c r="G392" s="32">
        <v>213</v>
      </c>
      <c r="H392" s="31">
        <v>1846</v>
      </c>
    </row>
    <row r="393" spans="1:8" ht="48" customHeight="1" x14ac:dyDescent="0.25">
      <c r="A393" s="33">
        <v>46120</v>
      </c>
      <c r="B393" s="31" t="s">
        <v>186</v>
      </c>
      <c r="C393" s="31" t="s">
        <v>187</v>
      </c>
      <c r="D393" s="31" t="s">
        <v>903</v>
      </c>
      <c r="E393" s="31">
        <v>670</v>
      </c>
      <c r="F393" s="31">
        <v>314284</v>
      </c>
      <c r="G393" s="32">
        <v>469.08</v>
      </c>
      <c r="H393" s="31">
        <v>657</v>
      </c>
    </row>
    <row r="394" spans="1:8" ht="24" customHeight="1" x14ac:dyDescent="0.25">
      <c r="A394" s="33">
        <v>46120</v>
      </c>
      <c r="B394" s="31" t="s">
        <v>189</v>
      </c>
      <c r="C394" s="31" t="s">
        <v>190</v>
      </c>
      <c r="D394" s="31" t="s">
        <v>903</v>
      </c>
      <c r="E394" s="31">
        <v>4067</v>
      </c>
      <c r="F394" s="31">
        <v>1075874</v>
      </c>
      <c r="G394" s="32">
        <v>264.54000000000002</v>
      </c>
      <c r="H394" s="31">
        <v>3683</v>
      </c>
    </row>
    <row r="395" spans="1:8" ht="24" customHeight="1" x14ac:dyDescent="0.25">
      <c r="A395" s="33">
        <v>46120</v>
      </c>
      <c r="B395" s="31" t="s">
        <v>192</v>
      </c>
      <c r="C395" s="31" t="s">
        <v>193</v>
      </c>
      <c r="D395" s="31" t="s">
        <v>901</v>
      </c>
      <c r="E395" s="31">
        <v>1176</v>
      </c>
      <c r="F395" s="31">
        <v>494492</v>
      </c>
      <c r="G395" s="32">
        <v>420.49</v>
      </c>
      <c r="H395" s="31">
        <v>1067</v>
      </c>
    </row>
    <row r="396" spans="1:8" ht="36" customHeight="1" x14ac:dyDescent="0.25">
      <c r="A396" s="33">
        <v>46120</v>
      </c>
      <c r="B396" s="31" t="s">
        <v>195</v>
      </c>
      <c r="C396" s="31" t="s">
        <v>196</v>
      </c>
      <c r="D396" s="31" t="s">
        <v>899</v>
      </c>
      <c r="E396" s="31">
        <v>3703</v>
      </c>
      <c r="F396" s="31">
        <v>1233260</v>
      </c>
      <c r="G396" s="32">
        <v>333.04</v>
      </c>
      <c r="H396" s="31">
        <v>3533</v>
      </c>
    </row>
    <row r="397" spans="1:8" ht="36" customHeight="1" x14ac:dyDescent="0.25">
      <c r="A397" s="33">
        <v>46120</v>
      </c>
      <c r="B397" s="31" t="s">
        <v>198</v>
      </c>
      <c r="C397" s="31" t="s">
        <v>199</v>
      </c>
      <c r="D397" s="31" t="s">
        <v>901</v>
      </c>
      <c r="E397" s="31">
        <v>4186</v>
      </c>
      <c r="F397" s="31">
        <v>2149252</v>
      </c>
      <c r="G397" s="32">
        <v>513.44000000000005</v>
      </c>
      <c r="H397" s="31">
        <v>3838</v>
      </c>
    </row>
    <row r="398" spans="1:8" ht="24" customHeight="1" x14ac:dyDescent="0.25">
      <c r="A398" s="33">
        <v>46120</v>
      </c>
      <c r="B398" s="31" t="s">
        <v>201</v>
      </c>
      <c r="C398" s="31" t="s">
        <v>202</v>
      </c>
      <c r="D398" s="31" t="s">
        <v>904</v>
      </c>
      <c r="E398" s="31">
        <v>0</v>
      </c>
      <c r="F398" s="31">
        <v>0</v>
      </c>
      <c r="G398" s="31">
        <v>0</v>
      </c>
      <c r="H398" s="31">
        <v>0</v>
      </c>
    </row>
    <row r="399" spans="1:8" ht="24" customHeight="1" x14ac:dyDescent="0.25">
      <c r="A399" s="33">
        <v>46120</v>
      </c>
      <c r="B399" s="31" t="s">
        <v>204</v>
      </c>
      <c r="C399" s="31" t="s">
        <v>205</v>
      </c>
      <c r="D399" s="31" t="s">
        <v>901</v>
      </c>
      <c r="E399" s="31">
        <v>3914</v>
      </c>
      <c r="F399" s="31">
        <v>1485386</v>
      </c>
      <c r="G399" s="32">
        <v>379.51</v>
      </c>
      <c r="H399" s="31">
        <v>3975</v>
      </c>
    </row>
    <row r="400" spans="1:8" ht="24" customHeight="1" x14ac:dyDescent="0.25">
      <c r="A400" s="33">
        <v>46120</v>
      </c>
      <c r="B400" s="31" t="s">
        <v>207</v>
      </c>
      <c r="C400" s="31" t="s">
        <v>208</v>
      </c>
      <c r="D400" s="31" t="s">
        <v>899</v>
      </c>
      <c r="E400" s="31">
        <v>4675</v>
      </c>
      <c r="F400" s="31">
        <v>1604906</v>
      </c>
      <c r="G400" s="32">
        <v>343.3</v>
      </c>
      <c r="H400" s="31">
        <v>4497</v>
      </c>
    </row>
    <row r="401" spans="1:8" ht="41.25" customHeight="1" x14ac:dyDescent="0.25">
      <c r="A401" s="33">
        <v>46120</v>
      </c>
      <c r="B401" s="31" t="s">
        <v>210</v>
      </c>
      <c r="C401" s="31" t="s">
        <v>211</v>
      </c>
      <c r="D401" s="31" t="s">
        <v>901</v>
      </c>
      <c r="E401" s="31">
        <v>4049</v>
      </c>
      <c r="F401" s="31">
        <v>1515872</v>
      </c>
      <c r="G401" s="32">
        <v>374.38</v>
      </c>
      <c r="H401" s="31">
        <v>4008</v>
      </c>
    </row>
    <row r="402" spans="1:8" ht="24" customHeight="1" x14ac:dyDescent="0.25">
      <c r="A402" s="33">
        <v>46120</v>
      </c>
      <c r="B402" s="31" t="s">
        <v>213</v>
      </c>
      <c r="C402" s="31" t="s">
        <v>214</v>
      </c>
      <c r="D402" s="31" t="s">
        <v>901</v>
      </c>
      <c r="E402" s="31">
        <v>1244</v>
      </c>
      <c r="F402" s="31">
        <v>361379</v>
      </c>
      <c r="G402" s="32">
        <v>290.5</v>
      </c>
      <c r="H402" s="31">
        <v>1124</v>
      </c>
    </row>
    <row r="403" spans="1:8" ht="48" customHeight="1" x14ac:dyDescent="0.25">
      <c r="A403" s="33">
        <v>46120</v>
      </c>
      <c r="B403" s="31" t="s">
        <v>216</v>
      </c>
      <c r="C403" s="31" t="s">
        <v>217</v>
      </c>
      <c r="D403" s="31" t="s">
        <v>901</v>
      </c>
      <c r="E403" s="31">
        <v>1333</v>
      </c>
      <c r="F403" s="31">
        <v>347971</v>
      </c>
      <c r="G403" s="32">
        <v>261.04000000000002</v>
      </c>
      <c r="H403" s="31">
        <v>1259</v>
      </c>
    </row>
    <row r="404" spans="1:8" ht="48" customHeight="1" x14ac:dyDescent="0.25">
      <c r="A404" s="33">
        <v>46120</v>
      </c>
      <c r="B404" s="31" t="s">
        <v>220</v>
      </c>
      <c r="C404" s="31" t="s">
        <v>221</v>
      </c>
      <c r="D404" s="31" t="s">
        <v>900</v>
      </c>
      <c r="E404" s="31">
        <v>4056</v>
      </c>
      <c r="F404" s="31">
        <v>877045</v>
      </c>
      <c r="G404" s="32">
        <v>216.23</v>
      </c>
      <c r="H404" s="31">
        <v>4130</v>
      </c>
    </row>
    <row r="405" spans="1:8" ht="48" customHeight="1" x14ac:dyDescent="0.25">
      <c r="A405" s="33">
        <v>46120</v>
      </c>
      <c r="B405" s="31" t="s">
        <v>223</v>
      </c>
      <c r="C405" s="31" t="s">
        <v>224</v>
      </c>
      <c r="D405" s="31" t="s">
        <v>905</v>
      </c>
      <c r="E405" s="31">
        <v>0</v>
      </c>
      <c r="F405" s="31">
        <v>0</v>
      </c>
      <c r="G405" s="31">
        <v>0</v>
      </c>
      <c r="H405" s="31">
        <v>0</v>
      </c>
    </row>
    <row r="406" spans="1:8" ht="48" customHeight="1" x14ac:dyDescent="0.25">
      <c r="A406" s="33">
        <v>46120</v>
      </c>
      <c r="B406" s="31" t="s">
        <v>225</v>
      </c>
      <c r="C406" s="31" t="s">
        <v>226</v>
      </c>
      <c r="D406" s="31" t="s">
        <v>906</v>
      </c>
      <c r="E406" s="31">
        <v>0</v>
      </c>
      <c r="F406" s="31">
        <v>0</v>
      </c>
      <c r="G406" s="31">
        <v>0</v>
      </c>
      <c r="H406" s="31">
        <v>0</v>
      </c>
    </row>
    <row r="407" spans="1:8" ht="48" customHeight="1" x14ac:dyDescent="0.25">
      <c r="A407" s="33">
        <v>46120</v>
      </c>
      <c r="B407" s="31" t="s">
        <v>227</v>
      </c>
      <c r="C407" s="31" t="s">
        <v>228</v>
      </c>
      <c r="D407" s="31" t="s">
        <v>899</v>
      </c>
      <c r="E407" s="31">
        <v>3514</v>
      </c>
      <c r="F407" s="31">
        <v>725979</v>
      </c>
      <c r="G407" s="32">
        <v>206.6</v>
      </c>
      <c r="H407" s="31">
        <v>3294</v>
      </c>
    </row>
    <row r="408" spans="1:8" ht="48" customHeight="1" x14ac:dyDescent="0.25">
      <c r="A408" s="33">
        <v>46120</v>
      </c>
      <c r="B408" s="31" t="s">
        <v>230</v>
      </c>
      <c r="C408" s="31" t="s">
        <v>231</v>
      </c>
      <c r="D408" s="31" t="s">
        <v>901</v>
      </c>
      <c r="E408" s="31">
        <v>3803</v>
      </c>
      <c r="F408" s="31">
        <v>1153219</v>
      </c>
      <c r="G408" s="32">
        <v>303.24</v>
      </c>
      <c r="H408" s="31">
        <v>3594</v>
      </c>
    </row>
    <row r="409" spans="1:8" ht="48" customHeight="1" x14ac:dyDescent="0.25">
      <c r="A409" s="33">
        <v>46120</v>
      </c>
      <c r="B409" s="31" t="s">
        <v>233</v>
      </c>
      <c r="C409" s="31" t="s">
        <v>234</v>
      </c>
      <c r="D409" s="31" t="s">
        <v>899</v>
      </c>
      <c r="E409" s="31">
        <v>1601</v>
      </c>
      <c r="F409" s="31">
        <v>342044</v>
      </c>
      <c r="G409" s="32">
        <v>213.64</v>
      </c>
      <c r="H409" s="31">
        <v>1543</v>
      </c>
    </row>
    <row r="410" spans="1:8" ht="24" customHeight="1" x14ac:dyDescent="0.25">
      <c r="A410" s="33">
        <v>46120</v>
      </c>
      <c r="B410" s="31" t="s">
        <v>236</v>
      </c>
      <c r="C410" s="31" t="s">
        <v>237</v>
      </c>
      <c r="D410" s="31" t="s">
        <v>899</v>
      </c>
      <c r="E410" s="31">
        <v>4332</v>
      </c>
      <c r="F410" s="31">
        <v>1760999</v>
      </c>
      <c r="G410" s="32">
        <v>406.51</v>
      </c>
      <c r="H410" s="31">
        <v>4025</v>
      </c>
    </row>
    <row r="411" spans="1:8" ht="36" customHeight="1" x14ac:dyDescent="0.25">
      <c r="A411" s="33">
        <v>46120</v>
      </c>
      <c r="B411" s="31" t="s">
        <v>239</v>
      </c>
      <c r="C411" s="31" t="s">
        <v>240</v>
      </c>
      <c r="D411" s="31" t="s">
        <v>900</v>
      </c>
      <c r="E411" s="31">
        <v>1981</v>
      </c>
      <c r="F411" s="31">
        <v>994284</v>
      </c>
      <c r="G411" s="32">
        <v>501.91</v>
      </c>
      <c r="H411" s="31">
        <v>1814</v>
      </c>
    </row>
    <row r="412" spans="1:8" ht="24" customHeight="1" x14ac:dyDescent="0.25">
      <c r="A412" s="33">
        <v>46120</v>
      </c>
      <c r="B412" s="31" t="s">
        <v>242</v>
      </c>
      <c r="C412" s="31" t="s">
        <v>243</v>
      </c>
      <c r="D412" s="31" t="s">
        <v>900</v>
      </c>
      <c r="E412" s="31">
        <v>3747</v>
      </c>
      <c r="F412" s="31">
        <v>1358701</v>
      </c>
      <c r="G412" s="32">
        <v>362.61</v>
      </c>
      <c r="H412" s="31">
        <v>3686</v>
      </c>
    </row>
    <row r="413" spans="1:8" ht="36" customHeight="1" x14ac:dyDescent="0.25">
      <c r="A413" s="33">
        <v>46120</v>
      </c>
      <c r="B413" s="31" t="s">
        <v>245</v>
      </c>
      <c r="C413" s="31" t="s">
        <v>246</v>
      </c>
      <c r="D413" s="31" t="s">
        <v>900</v>
      </c>
      <c r="E413" s="31">
        <v>2761</v>
      </c>
      <c r="F413" s="31">
        <v>714845</v>
      </c>
      <c r="G413" s="32">
        <v>258.91000000000003</v>
      </c>
      <c r="H413" s="31">
        <v>2920</v>
      </c>
    </row>
    <row r="414" spans="1:8" ht="36" customHeight="1" x14ac:dyDescent="0.25">
      <c r="A414" s="33">
        <v>46120</v>
      </c>
      <c r="B414" s="31" t="s">
        <v>248</v>
      </c>
      <c r="C414" s="31" t="s">
        <v>249</v>
      </c>
      <c r="D414" s="31" t="s">
        <v>900</v>
      </c>
      <c r="E414" s="31">
        <v>3900</v>
      </c>
      <c r="F414" s="31">
        <v>2021019</v>
      </c>
      <c r="G414" s="32">
        <v>518.21</v>
      </c>
      <c r="H414" s="31">
        <v>3607</v>
      </c>
    </row>
    <row r="415" spans="1:8" ht="24" customHeight="1" x14ac:dyDescent="0.25">
      <c r="A415" s="33">
        <v>46120</v>
      </c>
      <c r="B415" s="31" t="s">
        <v>251</v>
      </c>
      <c r="C415" s="31" t="s">
        <v>252</v>
      </c>
      <c r="D415" s="31" t="s">
        <v>900</v>
      </c>
      <c r="E415" s="31">
        <v>3768</v>
      </c>
      <c r="F415" s="31">
        <v>1387927</v>
      </c>
      <c r="G415" s="32">
        <v>368.35</v>
      </c>
      <c r="H415" s="31">
        <v>3766</v>
      </c>
    </row>
    <row r="416" spans="1:8" ht="48" customHeight="1" x14ac:dyDescent="0.25">
      <c r="A416" s="33">
        <v>46120</v>
      </c>
      <c r="B416" s="31" t="s">
        <v>254</v>
      </c>
      <c r="C416" s="31" t="s">
        <v>255</v>
      </c>
      <c r="D416" s="31" t="s">
        <v>899</v>
      </c>
      <c r="E416" s="31">
        <v>1520</v>
      </c>
      <c r="F416" s="31">
        <v>662422</v>
      </c>
      <c r="G416" s="32">
        <v>435.8</v>
      </c>
      <c r="H416" s="31">
        <v>1525</v>
      </c>
    </row>
    <row r="417" spans="1:8" ht="48" customHeight="1" x14ac:dyDescent="0.25">
      <c r="A417" s="33">
        <v>46120</v>
      </c>
      <c r="B417" s="31" t="s">
        <v>257</v>
      </c>
      <c r="C417" s="31" t="s">
        <v>258</v>
      </c>
      <c r="D417" s="31" t="s">
        <v>901</v>
      </c>
      <c r="E417" s="31">
        <v>599</v>
      </c>
      <c r="F417" s="31">
        <v>131907</v>
      </c>
      <c r="G417" s="32">
        <v>220.21</v>
      </c>
      <c r="H417" s="31">
        <v>638</v>
      </c>
    </row>
    <row r="418" spans="1:8" ht="48" customHeight="1" x14ac:dyDescent="0.25">
      <c r="A418" s="33">
        <v>46120</v>
      </c>
      <c r="B418" s="31" t="s">
        <v>260</v>
      </c>
      <c r="C418" s="31" t="s">
        <v>261</v>
      </c>
      <c r="D418" s="31" t="s">
        <v>907</v>
      </c>
      <c r="E418" s="31">
        <v>0</v>
      </c>
      <c r="F418" s="31">
        <v>0</v>
      </c>
      <c r="G418" s="31">
        <v>0</v>
      </c>
      <c r="H418" s="31">
        <v>0</v>
      </c>
    </row>
    <row r="419" spans="1:8" ht="48" customHeight="1" x14ac:dyDescent="0.25">
      <c r="A419" s="33">
        <v>46120</v>
      </c>
      <c r="B419" s="31" t="s">
        <v>262</v>
      </c>
      <c r="C419" s="31" t="s">
        <v>263</v>
      </c>
      <c r="D419" s="31" t="s">
        <v>901</v>
      </c>
      <c r="E419" s="31">
        <v>2276</v>
      </c>
      <c r="F419" s="31">
        <v>503500</v>
      </c>
      <c r="G419" s="32">
        <v>221.22</v>
      </c>
      <c r="H419" s="31">
        <v>2062</v>
      </c>
    </row>
    <row r="420" spans="1:8" ht="48" customHeight="1" x14ac:dyDescent="0.25">
      <c r="A420" s="33">
        <v>46120</v>
      </c>
      <c r="B420" s="31" t="s">
        <v>265</v>
      </c>
      <c r="C420" s="31" t="s">
        <v>266</v>
      </c>
      <c r="D420" s="31" t="s">
        <v>908</v>
      </c>
      <c r="E420" s="31">
        <v>0</v>
      </c>
      <c r="F420" s="31">
        <v>0</v>
      </c>
      <c r="G420" s="31">
        <v>0</v>
      </c>
      <c r="H420" s="31">
        <v>0</v>
      </c>
    </row>
    <row r="421" spans="1:8" ht="48" customHeight="1" x14ac:dyDescent="0.25">
      <c r="A421" s="33">
        <v>46120</v>
      </c>
      <c r="B421" s="31" t="s">
        <v>267</v>
      </c>
      <c r="C421" s="31" t="s">
        <v>268</v>
      </c>
      <c r="D421" s="31" t="s">
        <v>901</v>
      </c>
      <c r="E421" s="31">
        <v>2896</v>
      </c>
      <c r="F421" s="31">
        <v>557692</v>
      </c>
      <c r="G421" s="32">
        <v>192.57</v>
      </c>
      <c r="H421" s="31">
        <v>3027</v>
      </c>
    </row>
    <row r="422" spans="1:8" ht="48" customHeight="1" x14ac:dyDescent="0.25">
      <c r="A422" s="33">
        <v>46120</v>
      </c>
      <c r="B422" s="31" t="s">
        <v>270</v>
      </c>
      <c r="C422" s="31" t="s">
        <v>271</v>
      </c>
      <c r="D422" s="31" t="s">
        <v>900</v>
      </c>
      <c r="E422" s="31">
        <v>798</v>
      </c>
      <c r="F422" s="31">
        <v>238915</v>
      </c>
      <c r="G422" s="32">
        <v>299.39</v>
      </c>
      <c r="H422" s="31">
        <v>791</v>
      </c>
    </row>
    <row r="423" spans="1:8" ht="36" customHeight="1" x14ac:dyDescent="0.25">
      <c r="A423" s="33">
        <v>46120</v>
      </c>
      <c r="B423" s="31" t="s">
        <v>273</v>
      </c>
      <c r="C423" s="31" t="s">
        <v>274</v>
      </c>
      <c r="D423" s="31" t="s">
        <v>899</v>
      </c>
      <c r="E423" s="31">
        <v>4084</v>
      </c>
      <c r="F423" s="31">
        <v>2107305</v>
      </c>
      <c r="G423" s="32">
        <v>515.99</v>
      </c>
      <c r="H423" s="31">
        <v>4083</v>
      </c>
    </row>
    <row r="424" spans="1:8" ht="24" customHeight="1" x14ac:dyDescent="0.25">
      <c r="A424" s="33">
        <v>46120</v>
      </c>
      <c r="B424" s="31" t="s">
        <v>276</v>
      </c>
      <c r="C424" s="31" t="s">
        <v>277</v>
      </c>
      <c r="D424" s="31" t="s">
        <v>899</v>
      </c>
      <c r="E424" s="31">
        <v>1169</v>
      </c>
      <c r="F424" s="31">
        <v>607612</v>
      </c>
      <c r="G424" s="32">
        <v>519.77</v>
      </c>
      <c r="H424" s="31">
        <v>1074</v>
      </c>
    </row>
    <row r="425" spans="1:8" ht="36" customHeight="1" x14ac:dyDescent="0.25">
      <c r="A425" s="33">
        <v>46120</v>
      </c>
      <c r="B425" s="31" t="s">
        <v>279</v>
      </c>
      <c r="C425" s="31" t="s">
        <v>280</v>
      </c>
      <c r="D425" s="31" t="s">
        <v>901</v>
      </c>
      <c r="E425" s="31">
        <v>2200</v>
      </c>
      <c r="F425" s="31">
        <v>952651</v>
      </c>
      <c r="G425" s="32">
        <v>433.02</v>
      </c>
      <c r="H425" s="31">
        <v>2161</v>
      </c>
    </row>
    <row r="426" spans="1:8" ht="24" customHeight="1" x14ac:dyDescent="0.25">
      <c r="A426" s="33">
        <v>46120</v>
      </c>
      <c r="B426" s="31" t="s">
        <v>283</v>
      </c>
      <c r="C426" s="31" t="s">
        <v>284</v>
      </c>
      <c r="D426" s="31" t="s">
        <v>899</v>
      </c>
      <c r="E426" s="31">
        <v>0</v>
      </c>
      <c r="F426" s="31">
        <v>0</v>
      </c>
      <c r="G426" s="31">
        <v>0</v>
      </c>
      <c r="H426" s="31">
        <v>0</v>
      </c>
    </row>
    <row r="427" spans="1:8" ht="36" customHeight="1" x14ac:dyDescent="0.25">
      <c r="A427" s="33">
        <v>46121</v>
      </c>
      <c r="B427" s="31" t="s">
        <v>128</v>
      </c>
      <c r="C427" s="31" t="s">
        <v>129</v>
      </c>
      <c r="D427" s="31" t="s">
        <v>899</v>
      </c>
      <c r="E427" s="31">
        <v>966</v>
      </c>
      <c r="F427" s="31">
        <v>352056</v>
      </c>
      <c r="G427" s="32">
        <v>364.45</v>
      </c>
      <c r="H427" s="31">
        <v>912</v>
      </c>
    </row>
    <row r="428" spans="1:8" ht="24" customHeight="1" x14ac:dyDescent="0.25">
      <c r="A428" s="33">
        <v>46121</v>
      </c>
      <c r="B428" s="31" t="s">
        <v>132</v>
      </c>
      <c r="C428" s="31" t="s">
        <v>133</v>
      </c>
      <c r="D428" s="31" t="s">
        <v>900</v>
      </c>
      <c r="E428" s="31">
        <v>2063</v>
      </c>
      <c r="F428" s="31">
        <v>675174</v>
      </c>
      <c r="G428" s="32">
        <v>327.27999999999997</v>
      </c>
      <c r="H428" s="31">
        <v>2093</v>
      </c>
    </row>
    <row r="429" spans="1:8" ht="36" customHeight="1" x14ac:dyDescent="0.25">
      <c r="A429" s="33">
        <v>46121</v>
      </c>
      <c r="B429" s="31" t="s">
        <v>135</v>
      </c>
      <c r="C429" s="31" t="s">
        <v>136</v>
      </c>
      <c r="D429" s="31" t="s">
        <v>900</v>
      </c>
      <c r="E429" s="31">
        <v>1558</v>
      </c>
      <c r="F429" s="31">
        <v>587812</v>
      </c>
      <c r="G429" s="32">
        <v>377.29</v>
      </c>
      <c r="H429" s="31">
        <v>1642</v>
      </c>
    </row>
    <row r="430" spans="1:8" ht="36" customHeight="1" x14ac:dyDescent="0.25">
      <c r="A430" s="33">
        <v>46121</v>
      </c>
      <c r="B430" s="31" t="s">
        <v>138</v>
      </c>
      <c r="C430" s="31" t="s">
        <v>139</v>
      </c>
      <c r="D430" s="31" t="s">
        <v>900</v>
      </c>
      <c r="E430" s="31">
        <v>952</v>
      </c>
      <c r="F430" s="31">
        <v>347208</v>
      </c>
      <c r="G430" s="32">
        <v>364.71</v>
      </c>
      <c r="H430" s="31">
        <v>957</v>
      </c>
    </row>
    <row r="431" spans="1:8" ht="36" customHeight="1" x14ac:dyDescent="0.25">
      <c r="A431" s="33">
        <v>46121</v>
      </c>
      <c r="B431" s="31" t="s">
        <v>141</v>
      </c>
      <c r="C431" s="31" t="s">
        <v>142</v>
      </c>
      <c r="D431" s="31" t="s">
        <v>900</v>
      </c>
      <c r="E431" s="31">
        <v>1268</v>
      </c>
      <c r="F431" s="31">
        <v>623693</v>
      </c>
      <c r="G431" s="32">
        <v>491.87</v>
      </c>
      <c r="H431" s="31">
        <v>1315</v>
      </c>
    </row>
    <row r="432" spans="1:8" ht="48" customHeight="1" x14ac:dyDescent="0.25">
      <c r="A432" s="33">
        <v>46121</v>
      </c>
      <c r="B432" s="31" t="s">
        <v>144</v>
      </c>
      <c r="C432" s="31" t="s">
        <v>145</v>
      </c>
      <c r="D432" s="31" t="s">
        <v>900</v>
      </c>
      <c r="E432" s="31">
        <v>1190</v>
      </c>
      <c r="F432" s="31">
        <v>299200</v>
      </c>
      <c r="G432" s="32">
        <v>251.43</v>
      </c>
      <c r="H432" s="31">
        <v>1191</v>
      </c>
    </row>
    <row r="433" spans="1:8" ht="36" customHeight="1" x14ac:dyDescent="0.25">
      <c r="A433" s="33">
        <v>46121</v>
      </c>
      <c r="B433" s="31" t="s">
        <v>147</v>
      </c>
      <c r="C433" s="31" t="s">
        <v>148</v>
      </c>
      <c r="D433" s="31" t="s">
        <v>900</v>
      </c>
      <c r="E433" s="31">
        <v>3237</v>
      </c>
      <c r="F433" s="31">
        <v>775608</v>
      </c>
      <c r="G433" s="32">
        <v>239.61</v>
      </c>
      <c r="H433" s="31">
        <v>2995</v>
      </c>
    </row>
    <row r="434" spans="1:8" ht="54.75" customHeight="1" x14ac:dyDescent="0.25">
      <c r="A434" s="33">
        <v>46121</v>
      </c>
      <c r="B434" s="31" t="s">
        <v>150</v>
      </c>
      <c r="C434" s="31" t="s">
        <v>151</v>
      </c>
      <c r="D434" s="31" t="s">
        <v>900</v>
      </c>
      <c r="E434" s="31">
        <v>2701</v>
      </c>
      <c r="F434" s="31">
        <v>629174</v>
      </c>
      <c r="G434" s="32">
        <v>232.94</v>
      </c>
      <c r="H434" s="31">
        <v>2625</v>
      </c>
    </row>
    <row r="435" spans="1:8" ht="24" customHeight="1" x14ac:dyDescent="0.25">
      <c r="A435" s="33">
        <v>46121</v>
      </c>
      <c r="B435" s="31" t="s">
        <v>153</v>
      </c>
      <c r="C435" s="31" t="s">
        <v>154</v>
      </c>
      <c r="D435" s="31" t="s">
        <v>899</v>
      </c>
      <c r="E435" s="31">
        <v>3461</v>
      </c>
      <c r="F435" s="31">
        <v>629302</v>
      </c>
      <c r="G435" s="32">
        <v>181.83</v>
      </c>
      <c r="H435" s="31">
        <v>3649</v>
      </c>
    </row>
    <row r="436" spans="1:8" ht="36" customHeight="1" x14ac:dyDescent="0.25">
      <c r="A436" s="33">
        <v>46121</v>
      </c>
      <c r="B436" s="31" t="s">
        <v>156</v>
      </c>
      <c r="C436" s="31" t="s">
        <v>157</v>
      </c>
      <c r="D436" s="31" t="s">
        <v>901</v>
      </c>
      <c r="E436" s="31">
        <v>2543</v>
      </c>
      <c r="F436" s="31">
        <v>613143</v>
      </c>
      <c r="G436" s="32">
        <v>241.11</v>
      </c>
      <c r="H436" s="31">
        <v>2340</v>
      </c>
    </row>
    <row r="437" spans="1:8" ht="24" customHeight="1" x14ac:dyDescent="0.25">
      <c r="A437" s="33">
        <v>46121</v>
      </c>
      <c r="B437" s="31" t="s">
        <v>159</v>
      </c>
      <c r="C437" s="31" t="s">
        <v>160</v>
      </c>
      <c r="D437" s="31" t="s">
        <v>899</v>
      </c>
      <c r="E437" s="31">
        <v>2459</v>
      </c>
      <c r="F437" s="31">
        <v>1103539</v>
      </c>
      <c r="G437" s="32">
        <v>448.78</v>
      </c>
      <c r="H437" s="31">
        <v>2576</v>
      </c>
    </row>
    <row r="438" spans="1:8" ht="24" customHeight="1" x14ac:dyDescent="0.25">
      <c r="A438" s="33">
        <v>46121</v>
      </c>
      <c r="B438" s="31" t="s">
        <v>162</v>
      </c>
      <c r="C438" s="31" t="s">
        <v>163</v>
      </c>
      <c r="D438" s="31" t="s">
        <v>901</v>
      </c>
      <c r="E438" s="31">
        <v>1196</v>
      </c>
      <c r="F438" s="31">
        <v>549633</v>
      </c>
      <c r="G438" s="32">
        <v>459.56</v>
      </c>
      <c r="H438" s="31">
        <v>1189</v>
      </c>
    </row>
    <row r="439" spans="1:8" ht="48" customHeight="1" x14ac:dyDescent="0.25">
      <c r="A439" s="33">
        <v>46121</v>
      </c>
      <c r="B439" s="31" t="s">
        <v>165</v>
      </c>
      <c r="C439" s="31" t="s">
        <v>166</v>
      </c>
      <c r="D439" s="31" t="s">
        <v>901</v>
      </c>
      <c r="E439" s="31">
        <v>2924</v>
      </c>
      <c r="F439" s="31">
        <v>1431225</v>
      </c>
      <c r="G439" s="32">
        <v>489.48</v>
      </c>
      <c r="H439" s="31">
        <v>2633</v>
      </c>
    </row>
    <row r="440" spans="1:8" ht="48" customHeight="1" x14ac:dyDescent="0.25">
      <c r="A440" s="33">
        <v>46121</v>
      </c>
      <c r="B440" s="31" t="s">
        <v>168</v>
      </c>
      <c r="C440" s="31" t="s">
        <v>169</v>
      </c>
      <c r="D440" s="31" t="s">
        <v>899</v>
      </c>
      <c r="E440" s="31">
        <v>2096</v>
      </c>
      <c r="F440" s="31">
        <v>987330</v>
      </c>
      <c r="G440" s="32">
        <v>471.05</v>
      </c>
      <c r="H440" s="31">
        <v>2026</v>
      </c>
    </row>
    <row r="441" spans="1:8" ht="48" customHeight="1" x14ac:dyDescent="0.25">
      <c r="A441" s="33">
        <v>46121</v>
      </c>
      <c r="B441" s="31" t="s">
        <v>171</v>
      </c>
      <c r="C441" s="31" t="s">
        <v>172</v>
      </c>
      <c r="D441" s="31" t="s">
        <v>903</v>
      </c>
      <c r="E441" s="31">
        <v>1829</v>
      </c>
      <c r="F441" s="31">
        <v>755096</v>
      </c>
      <c r="G441" s="32">
        <v>412.85</v>
      </c>
      <c r="H441" s="31">
        <v>1848</v>
      </c>
    </row>
    <row r="442" spans="1:8" ht="48" customHeight="1" x14ac:dyDescent="0.25">
      <c r="A442" s="33">
        <v>46121</v>
      </c>
      <c r="B442" s="31" t="s">
        <v>174</v>
      </c>
      <c r="C442" s="31" t="s">
        <v>175</v>
      </c>
      <c r="D442" s="31" t="s">
        <v>903</v>
      </c>
      <c r="E442" s="31">
        <v>2623</v>
      </c>
      <c r="F442" s="31">
        <v>871675</v>
      </c>
      <c r="G442" s="32">
        <v>332.32</v>
      </c>
      <c r="H442" s="31">
        <v>2599</v>
      </c>
    </row>
    <row r="443" spans="1:8" ht="48" customHeight="1" x14ac:dyDescent="0.25">
      <c r="A443" s="33">
        <v>46121</v>
      </c>
      <c r="B443" s="31" t="s">
        <v>177</v>
      </c>
      <c r="C443" s="31" t="s">
        <v>178</v>
      </c>
      <c r="D443" s="31" t="s">
        <v>903</v>
      </c>
      <c r="E443" s="31">
        <v>2162</v>
      </c>
      <c r="F443" s="31">
        <v>613804</v>
      </c>
      <c r="G443" s="32">
        <v>283.91000000000003</v>
      </c>
      <c r="H443" s="31">
        <v>2221</v>
      </c>
    </row>
    <row r="444" spans="1:8" ht="24" customHeight="1" x14ac:dyDescent="0.25">
      <c r="A444" s="33">
        <v>46121</v>
      </c>
      <c r="B444" s="31" t="s">
        <v>180</v>
      </c>
      <c r="C444" s="31" t="s">
        <v>181</v>
      </c>
      <c r="D444" s="31" t="s">
        <v>903</v>
      </c>
      <c r="E444" s="31">
        <v>2352</v>
      </c>
      <c r="F444" s="31">
        <v>863649</v>
      </c>
      <c r="G444" s="32">
        <v>367.2</v>
      </c>
      <c r="H444" s="31">
        <v>2448</v>
      </c>
    </row>
    <row r="445" spans="1:8" ht="36" customHeight="1" x14ac:dyDescent="0.25">
      <c r="A445" s="33">
        <v>46121</v>
      </c>
      <c r="B445" s="31" t="s">
        <v>183</v>
      </c>
      <c r="C445" s="31" t="s">
        <v>184</v>
      </c>
      <c r="D445" s="31" t="s">
        <v>903</v>
      </c>
      <c r="E445" s="31">
        <v>2170</v>
      </c>
      <c r="F445" s="31">
        <v>532734</v>
      </c>
      <c r="G445" s="32">
        <v>245.5</v>
      </c>
      <c r="H445" s="31">
        <v>2252</v>
      </c>
    </row>
    <row r="446" spans="1:8" ht="24" customHeight="1" x14ac:dyDescent="0.25">
      <c r="A446" s="33">
        <v>46121</v>
      </c>
      <c r="B446" s="31" t="s">
        <v>186</v>
      </c>
      <c r="C446" s="31" t="s">
        <v>187</v>
      </c>
      <c r="D446" s="31" t="s">
        <v>903</v>
      </c>
      <c r="E446" s="31">
        <v>714</v>
      </c>
      <c r="F446" s="31">
        <v>332991</v>
      </c>
      <c r="G446" s="32">
        <v>466.37</v>
      </c>
      <c r="H446" s="31">
        <v>759</v>
      </c>
    </row>
    <row r="447" spans="1:8" ht="36" customHeight="1" x14ac:dyDescent="0.25">
      <c r="A447" s="33">
        <v>46121</v>
      </c>
      <c r="B447" s="31" t="s">
        <v>189</v>
      </c>
      <c r="C447" s="31" t="s">
        <v>190</v>
      </c>
      <c r="D447" s="31" t="s">
        <v>903</v>
      </c>
      <c r="E447" s="31">
        <v>3736</v>
      </c>
      <c r="F447" s="31">
        <v>1237452</v>
      </c>
      <c r="G447" s="32">
        <v>331.22</v>
      </c>
      <c r="H447" s="31">
        <v>3752</v>
      </c>
    </row>
    <row r="448" spans="1:8" ht="24" customHeight="1" x14ac:dyDescent="0.25">
      <c r="A448" s="33">
        <v>46121</v>
      </c>
      <c r="B448" s="31" t="s">
        <v>192</v>
      </c>
      <c r="C448" s="31" t="s">
        <v>193</v>
      </c>
      <c r="D448" s="31" t="s">
        <v>901</v>
      </c>
      <c r="E448" s="31">
        <v>1120</v>
      </c>
      <c r="F448" s="31">
        <v>437089</v>
      </c>
      <c r="G448" s="32">
        <v>390.26</v>
      </c>
      <c r="H448" s="31">
        <v>1015</v>
      </c>
    </row>
    <row r="449" spans="1:8" ht="36" customHeight="1" x14ac:dyDescent="0.25">
      <c r="A449" s="33">
        <v>46121</v>
      </c>
      <c r="B449" s="31" t="s">
        <v>195</v>
      </c>
      <c r="C449" s="31" t="s">
        <v>196</v>
      </c>
      <c r="D449" s="31" t="s">
        <v>899</v>
      </c>
      <c r="E449" s="31">
        <v>2527</v>
      </c>
      <c r="F449" s="31">
        <v>960332</v>
      </c>
      <c r="G449" s="32">
        <v>380.03</v>
      </c>
      <c r="H449" s="31">
        <v>2666</v>
      </c>
    </row>
    <row r="450" spans="1:8" ht="48" customHeight="1" x14ac:dyDescent="0.25">
      <c r="A450" s="33">
        <v>46121</v>
      </c>
      <c r="B450" s="31" t="s">
        <v>198</v>
      </c>
      <c r="C450" s="31" t="s">
        <v>199</v>
      </c>
      <c r="D450" s="31" t="s">
        <v>901</v>
      </c>
      <c r="E450" s="31">
        <v>4987</v>
      </c>
      <c r="F450" s="31">
        <v>2364174</v>
      </c>
      <c r="G450" s="32">
        <v>474.07</v>
      </c>
      <c r="H450" s="31">
        <v>5189</v>
      </c>
    </row>
    <row r="451" spans="1:8" ht="24" customHeight="1" x14ac:dyDescent="0.25">
      <c r="A451" s="33">
        <v>46121</v>
      </c>
      <c r="B451" s="31" t="s">
        <v>201</v>
      </c>
      <c r="C451" s="31" t="s">
        <v>202</v>
      </c>
      <c r="D451" s="31" t="s">
        <v>904</v>
      </c>
      <c r="E451" s="31">
        <v>0</v>
      </c>
      <c r="F451" s="31">
        <v>0</v>
      </c>
      <c r="G451" s="31">
        <v>0</v>
      </c>
      <c r="H451" s="31">
        <v>0</v>
      </c>
    </row>
    <row r="452" spans="1:8" ht="24" customHeight="1" x14ac:dyDescent="0.25">
      <c r="A452" s="33">
        <v>46121</v>
      </c>
      <c r="B452" s="31" t="s">
        <v>204</v>
      </c>
      <c r="C452" s="31" t="s">
        <v>205</v>
      </c>
      <c r="D452" s="31" t="s">
        <v>901</v>
      </c>
      <c r="E452" s="31">
        <v>3906</v>
      </c>
      <c r="F452" s="31">
        <v>1379906</v>
      </c>
      <c r="G452" s="32">
        <v>353.28</v>
      </c>
      <c r="H452" s="31">
        <v>3922</v>
      </c>
    </row>
    <row r="453" spans="1:8" ht="36" customHeight="1" x14ac:dyDescent="0.25">
      <c r="A453" s="33">
        <v>46121</v>
      </c>
      <c r="B453" s="31" t="s">
        <v>207</v>
      </c>
      <c r="C453" s="31" t="s">
        <v>208</v>
      </c>
      <c r="D453" s="31" t="s">
        <v>899</v>
      </c>
      <c r="E453" s="31">
        <v>4990</v>
      </c>
      <c r="F453" s="31">
        <v>1802305</v>
      </c>
      <c r="G453" s="32">
        <v>361.18</v>
      </c>
      <c r="H453" s="31">
        <v>5094</v>
      </c>
    </row>
    <row r="454" spans="1:8" ht="36" customHeight="1" x14ac:dyDescent="0.25">
      <c r="A454" s="33">
        <v>46121</v>
      </c>
      <c r="B454" s="31" t="s">
        <v>210</v>
      </c>
      <c r="C454" s="31" t="s">
        <v>211</v>
      </c>
      <c r="D454" s="31" t="s">
        <v>901</v>
      </c>
      <c r="E454" s="31">
        <v>2658</v>
      </c>
      <c r="F454" s="31">
        <v>1166078</v>
      </c>
      <c r="G454" s="32">
        <v>438.71</v>
      </c>
      <c r="H454" s="31">
        <v>2494</v>
      </c>
    </row>
    <row r="455" spans="1:8" ht="24" customHeight="1" x14ac:dyDescent="0.25">
      <c r="A455" s="33">
        <v>46121</v>
      </c>
      <c r="B455" s="31" t="s">
        <v>213</v>
      </c>
      <c r="C455" s="31" t="s">
        <v>214</v>
      </c>
      <c r="D455" s="31" t="s">
        <v>901</v>
      </c>
      <c r="E455" s="31">
        <v>1170</v>
      </c>
      <c r="F455" s="31">
        <v>305523</v>
      </c>
      <c r="G455" s="32">
        <v>261.13</v>
      </c>
      <c r="H455" s="31">
        <v>1097</v>
      </c>
    </row>
    <row r="456" spans="1:8" ht="24" customHeight="1" x14ac:dyDescent="0.25">
      <c r="A456" s="33">
        <v>46121</v>
      </c>
      <c r="B456" s="31" t="s">
        <v>216</v>
      </c>
      <c r="C456" s="31" t="s">
        <v>217</v>
      </c>
      <c r="D456" s="31" t="s">
        <v>901</v>
      </c>
      <c r="E456" s="31">
        <v>2035</v>
      </c>
      <c r="F456" s="31">
        <v>524834</v>
      </c>
      <c r="G456" s="32">
        <v>257.89999999999998</v>
      </c>
      <c r="H456" s="31">
        <v>1948</v>
      </c>
    </row>
    <row r="457" spans="1:8" ht="24" customHeight="1" x14ac:dyDescent="0.25">
      <c r="A457" s="33">
        <v>46121</v>
      </c>
      <c r="B457" s="31" t="s">
        <v>220</v>
      </c>
      <c r="C457" s="31" t="s">
        <v>221</v>
      </c>
      <c r="D457" s="31" t="s">
        <v>900</v>
      </c>
      <c r="E457" s="31">
        <v>3119</v>
      </c>
      <c r="F457" s="31">
        <v>747160</v>
      </c>
      <c r="G457" s="32">
        <v>239.55</v>
      </c>
      <c r="H457" s="31">
        <v>2848</v>
      </c>
    </row>
    <row r="458" spans="1:8" ht="41.25" customHeight="1" x14ac:dyDescent="0.25">
      <c r="A458" s="33">
        <v>46121</v>
      </c>
      <c r="B458" s="31" t="s">
        <v>223</v>
      </c>
      <c r="C458" s="31" t="s">
        <v>224</v>
      </c>
      <c r="D458" s="31" t="s">
        <v>905</v>
      </c>
      <c r="E458" s="31">
        <v>0</v>
      </c>
      <c r="F458" s="31">
        <v>0</v>
      </c>
      <c r="G458" s="31">
        <v>0</v>
      </c>
      <c r="H458" s="31">
        <v>0</v>
      </c>
    </row>
    <row r="459" spans="1:8" ht="24" customHeight="1" x14ac:dyDescent="0.25">
      <c r="A459" s="33">
        <v>46121</v>
      </c>
      <c r="B459" s="31" t="s">
        <v>225</v>
      </c>
      <c r="C459" s="31" t="s">
        <v>226</v>
      </c>
      <c r="D459" s="31" t="s">
        <v>906</v>
      </c>
      <c r="E459" s="31">
        <v>0</v>
      </c>
      <c r="F459" s="31">
        <v>0</v>
      </c>
      <c r="G459" s="31">
        <v>0</v>
      </c>
      <c r="H459" s="31">
        <v>0</v>
      </c>
    </row>
    <row r="460" spans="1:8" ht="48" customHeight="1" x14ac:dyDescent="0.25">
      <c r="A460" s="33">
        <v>46121</v>
      </c>
      <c r="B460" s="31" t="s">
        <v>227</v>
      </c>
      <c r="C460" s="31" t="s">
        <v>228</v>
      </c>
      <c r="D460" s="31" t="s">
        <v>899</v>
      </c>
      <c r="E460" s="31">
        <v>3412</v>
      </c>
      <c r="F460" s="31">
        <v>857231</v>
      </c>
      <c r="G460" s="32">
        <v>251.24</v>
      </c>
      <c r="H460" s="31">
        <v>3235</v>
      </c>
    </row>
    <row r="461" spans="1:8" ht="48" customHeight="1" x14ac:dyDescent="0.25">
      <c r="A461" s="33">
        <v>46121</v>
      </c>
      <c r="B461" s="31" t="s">
        <v>230</v>
      </c>
      <c r="C461" s="31" t="s">
        <v>231</v>
      </c>
      <c r="D461" s="31" t="s">
        <v>901</v>
      </c>
      <c r="E461" s="31">
        <v>4582</v>
      </c>
      <c r="F461" s="31">
        <v>1521151</v>
      </c>
      <c r="G461" s="32">
        <v>331.98</v>
      </c>
      <c r="H461" s="31">
        <v>4181</v>
      </c>
    </row>
    <row r="462" spans="1:8" ht="48" customHeight="1" x14ac:dyDescent="0.25">
      <c r="A462" s="33">
        <v>46121</v>
      </c>
      <c r="B462" s="31" t="s">
        <v>233</v>
      </c>
      <c r="C462" s="31" t="s">
        <v>234</v>
      </c>
      <c r="D462" s="31" t="s">
        <v>899</v>
      </c>
      <c r="E462" s="31">
        <v>2088</v>
      </c>
      <c r="F462" s="31">
        <v>482657</v>
      </c>
      <c r="G462" s="32">
        <v>231.16</v>
      </c>
      <c r="H462" s="31">
        <v>1939</v>
      </c>
    </row>
    <row r="463" spans="1:8" ht="48" customHeight="1" x14ac:dyDescent="0.25">
      <c r="A463" s="33">
        <v>46121</v>
      </c>
      <c r="B463" s="31" t="s">
        <v>236</v>
      </c>
      <c r="C463" s="31" t="s">
        <v>237</v>
      </c>
      <c r="D463" s="31" t="s">
        <v>899</v>
      </c>
      <c r="E463" s="31">
        <v>2923</v>
      </c>
      <c r="F463" s="31">
        <v>1349773</v>
      </c>
      <c r="G463" s="32">
        <v>461.78</v>
      </c>
      <c r="H463" s="31">
        <v>2909</v>
      </c>
    </row>
    <row r="464" spans="1:8" ht="48" customHeight="1" x14ac:dyDescent="0.25">
      <c r="A464" s="33">
        <v>46121</v>
      </c>
      <c r="B464" s="31" t="s">
        <v>239</v>
      </c>
      <c r="C464" s="31" t="s">
        <v>240</v>
      </c>
      <c r="D464" s="31" t="s">
        <v>900</v>
      </c>
      <c r="E464" s="31">
        <v>1686</v>
      </c>
      <c r="F464" s="31">
        <v>879792</v>
      </c>
      <c r="G464" s="32">
        <v>521.82000000000005</v>
      </c>
      <c r="H464" s="31">
        <v>1709</v>
      </c>
    </row>
    <row r="465" spans="1:8" ht="48" customHeight="1" x14ac:dyDescent="0.25">
      <c r="A465" s="33">
        <v>46121</v>
      </c>
      <c r="B465" s="31" t="s">
        <v>242</v>
      </c>
      <c r="C465" s="31" t="s">
        <v>243</v>
      </c>
      <c r="D465" s="31" t="s">
        <v>900</v>
      </c>
      <c r="E465" s="31">
        <v>3421</v>
      </c>
      <c r="F465" s="31">
        <v>1246176</v>
      </c>
      <c r="G465" s="32">
        <v>364.27</v>
      </c>
      <c r="H465" s="31">
        <v>3611</v>
      </c>
    </row>
    <row r="466" spans="1:8" ht="48" customHeight="1" x14ac:dyDescent="0.25">
      <c r="A466" s="33">
        <v>46121</v>
      </c>
      <c r="B466" s="31" t="s">
        <v>245</v>
      </c>
      <c r="C466" s="31" t="s">
        <v>246</v>
      </c>
      <c r="D466" s="31" t="s">
        <v>900</v>
      </c>
      <c r="E466" s="31">
        <v>2232</v>
      </c>
      <c r="F466" s="31">
        <v>648714</v>
      </c>
      <c r="G466" s="32">
        <v>290.64</v>
      </c>
      <c r="H466" s="31">
        <v>2167</v>
      </c>
    </row>
    <row r="467" spans="1:8" ht="24" customHeight="1" x14ac:dyDescent="0.25">
      <c r="A467" s="33">
        <v>46121</v>
      </c>
      <c r="B467" s="31" t="s">
        <v>248</v>
      </c>
      <c r="C467" s="31" t="s">
        <v>249</v>
      </c>
      <c r="D467" s="31" t="s">
        <v>900</v>
      </c>
      <c r="E467" s="31">
        <v>3761</v>
      </c>
      <c r="F467" s="31">
        <v>1796575</v>
      </c>
      <c r="G467" s="32">
        <v>477.69</v>
      </c>
      <c r="H467" s="31">
        <v>3764</v>
      </c>
    </row>
    <row r="468" spans="1:8" ht="36" customHeight="1" x14ac:dyDescent="0.25">
      <c r="A468" s="33">
        <v>46121</v>
      </c>
      <c r="B468" s="31" t="s">
        <v>251</v>
      </c>
      <c r="C468" s="31" t="s">
        <v>252</v>
      </c>
      <c r="D468" s="31" t="s">
        <v>900</v>
      </c>
      <c r="E468" s="31">
        <v>5248</v>
      </c>
      <c r="F468" s="31">
        <v>1742145</v>
      </c>
      <c r="G468" s="32">
        <v>331.96</v>
      </c>
      <c r="H468" s="31">
        <v>4889</v>
      </c>
    </row>
    <row r="469" spans="1:8" ht="24" customHeight="1" x14ac:dyDescent="0.25">
      <c r="A469" s="33">
        <v>46121</v>
      </c>
      <c r="B469" s="31" t="s">
        <v>254</v>
      </c>
      <c r="C469" s="31" t="s">
        <v>255</v>
      </c>
      <c r="D469" s="31" t="s">
        <v>899</v>
      </c>
      <c r="E469" s="31">
        <v>1840</v>
      </c>
      <c r="F469" s="31">
        <v>703614</v>
      </c>
      <c r="G469" s="32">
        <v>382.4</v>
      </c>
      <c r="H469" s="31">
        <v>1792</v>
      </c>
    </row>
    <row r="470" spans="1:8" ht="36" customHeight="1" x14ac:dyDescent="0.25">
      <c r="A470" s="33">
        <v>46121</v>
      </c>
      <c r="B470" s="31" t="s">
        <v>257</v>
      </c>
      <c r="C470" s="31" t="s">
        <v>258</v>
      </c>
      <c r="D470" s="31" t="s">
        <v>901</v>
      </c>
      <c r="E470" s="31">
        <v>585</v>
      </c>
      <c r="F470" s="31">
        <v>114147</v>
      </c>
      <c r="G470" s="32">
        <v>195.12</v>
      </c>
      <c r="H470" s="31">
        <v>549</v>
      </c>
    </row>
    <row r="471" spans="1:8" ht="36" customHeight="1" x14ac:dyDescent="0.25">
      <c r="A471" s="33">
        <v>46121</v>
      </c>
      <c r="B471" s="31" t="s">
        <v>260</v>
      </c>
      <c r="C471" s="31" t="s">
        <v>261</v>
      </c>
      <c r="D471" s="31" t="s">
        <v>907</v>
      </c>
      <c r="E471" s="31">
        <v>0</v>
      </c>
      <c r="F471" s="31">
        <v>0</v>
      </c>
      <c r="G471" s="31">
        <v>0</v>
      </c>
      <c r="H471" s="31">
        <v>0</v>
      </c>
    </row>
    <row r="472" spans="1:8" ht="24" customHeight="1" x14ac:dyDescent="0.25">
      <c r="A472" s="33">
        <v>46121</v>
      </c>
      <c r="B472" s="31" t="s">
        <v>262</v>
      </c>
      <c r="C472" s="31" t="s">
        <v>263</v>
      </c>
      <c r="D472" s="31" t="s">
        <v>901</v>
      </c>
      <c r="E472" s="31">
        <v>3165</v>
      </c>
      <c r="F472" s="31">
        <v>685750</v>
      </c>
      <c r="G472" s="32">
        <v>216.67</v>
      </c>
      <c r="H472" s="31">
        <v>2854</v>
      </c>
    </row>
    <row r="473" spans="1:8" ht="48" customHeight="1" x14ac:dyDescent="0.25">
      <c r="A473" s="33">
        <v>46121</v>
      </c>
      <c r="B473" s="31" t="s">
        <v>265</v>
      </c>
      <c r="C473" s="31" t="s">
        <v>266</v>
      </c>
      <c r="D473" s="31" t="s">
        <v>908</v>
      </c>
      <c r="E473" s="31">
        <v>0</v>
      </c>
      <c r="F473" s="31">
        <v>0</v>
      </c>
      <c r="G473" s="31">
        <v>0</v>
      </c>
      <c r="H473" s="31">
        <v>0</v>
      </c>
    </row>
    <row r="474" spans="1:8" ht="48" customHeight="1" x14ac:dyDescent="0.25">
      <c r="A474" s="33">
        <v>46121</v>
      </c>
      <c r="B474" s="31" t="s">
        <v>267</v>
      </c>
      <c r="C474" s="31" t="s">
        <v>268</v>
      </c>
      <c r="D474" s="31" t="s">
        <v>901</v>
      </c>
      <c r="E474" s="31">
        <v>2835</v>
      </c>
      <c r="F474" s="31">
        <v>640376</v>
      </c>
      <c r="G474" s="32">
        <v>225.88</v>
      </c>
      <c r="H474" s="31">
        <v>2713</v>
      </c>
    </row>
    <row r="475" spans="1:8" ht="48" customHeight="1" x14ac:dyDescent="0.25">
      <c r="A475" s="33">
        <v>46121</v>
      </c>
      <c r="B475" s="31" t="s">
        <v>270</v>
      </c>
      <c r="C475" s="31" t="s">
        <v>271</v>
      </c>
      <c r="D475" s="31" t="s">
        <v>900</v>
      </c>
      <c r="E475" s="31">
        <v>695</v>
      </c>
      <c r="F475" s="31">
        <v>208314</v>
      </c>
      <c r="G475" s="32">
        <v>299.73</v>
      </c>
      <c r="H475" s="31">
        <v>741</v>
      </c>
    </row>
    <row r="476" spans="1:8" ht="48" customHeight="1" x14ac:dyDescent="0.25">
      <c r="A476" s="33">
        <v>46121</v>
      </c>
      <c r="B476" s="31" t="s">
        <v>273</v>
      </c>
      <c r="C476" s="31" t="s">
        <v>274</v>
      </c>
      <c r="D476" s="31" t="s">
        <v>899</v>
      </c>
      <c r="E476" s="31">
        <v>3959</v>
      </c>
      <c r="F476" s="31">
        <v>2223257</v>
      </c>
      <c r="G476" s="32">
        <v>561.57000000000005</v>
      </c>
      <c r="H476" s="31">
        <v>3602</v>
      </c>
    </row>
    <row r="477" spans="1:8" ht="48" customHeight="1" x14ac:dyDescent="0.25">
      <c r="A477" s="33">
        <v>46121</v>
      </c>
      <c r="B477" s="31" t="s">
        <v>276</v>
      </c>
      <c r="C477" s="31" t="s">
        <v>277</v>
      </c>
      <c r="D477" s="31" t="s">
        <v>899</v>
      </c>
      <c r="E477" s="31">
        <v>841</v>
      </c>
      <c r="F477" s="31">
        <v>465622</v>
      </c>
      <c r="G477" s="32">
        <v>553.65</v>
      </c>
      <c r="H477" s="31">
        <v>857</v>
      </c>
    </row>
    <row r="478" spans="1:8" ht="48" customHeight="1" x14ac:dyDescent="0.25">
      <c r="A478" s="33">
        <v>46121</v>
      </c>
      <c r="B478" s="31" t="s">
        <v>279</v>
      </c>
      <c r="C478" s="31" t="s">
        <v>280</v>
      </c>
      <c r="D478" s="31" t="s">
        <v>901</v>
      </c>
      <c r="E478" s="31">
        <v>1582</v>
      </c>
      <c r="F478" s="31">
        <v>685945</v>
      </c>
      <c r="G478" s="32">
        <v>433.59</v>
      </c>
      <c r="H478" s="31">
        <v>1689</v>
      </c>
    </row>
    <row r="479" spans="1:8" ht="48" customHeight="1" x14ac:dyDescent="0.25">
      <c r="A479" s="33">
        <v>46121</v>
      </c>
      <c r="B479" s="31" t="s">
        <v>283</v>
      </c>
      <c r="C479" s="31" t="s">
        <v>284</v>
      </c>
      <c r="D479" s="31" t="s">
        <v>899</v>
      </c>
      <c r="E479" s="31">
        <v>0</v>
      </c>
      <c r="F479" s="31">
        <v>0</v>
      </c>
      <c r="G479" s="31">
        <v>0</v>
      </c>
      <c r="H479" s="31">
        <v>0</v>
      </c>
    </row>
    <row r="480" spans="1:8" ht="36" customHeight="1" x14ac:dyDescent="0.25">
      <c r="A480" s="33">
        <v>46122</v>
      </c>
      <c r="B480" s="31" t="s">
        <v>128</v>
      </c>
      <c r="C480" s="31" t="s">
        <v>129</v>
      </c>
      <c r="D480" s="31" t="s">
        <v>899</v>
      </c>
      <c r="E480" s="31">
        <v>986</v>
      </c>
      <c r="F480" s="31">
        <v>314877</v>
      </c>
      <c r="G480" s="32">
        <v>319.35000000000002</v>
      </c>
      <c r="H480" s="31">
        <v>936</v>
      </c>
    </row>
    <row r="481" spans="1:8" ht="24" customHeight="1" x14ac:dyDescent="0.25">
      <c r="A481" s="33">
        <v>46122</v>
      </c>
      <c r="B481" s="31" t="s">
        <v>132</v>
      </c>
      <c r="C481" s="31" t="s">
        <v>133</v>
      </c>
      <c r="D481" s="31" t="s">
        <v>900</v>
      </c>
      <c r="E481" s="31">
        <v>2329</v>
      </c>
      <c r="F481" s="31">
        <v>740550</v>
      </c>
      <c r="G481" s="32">
        <v>317.97000000000003</v>
      </c>
      <c r="H481" s="31">
        <v>2229</v>
      </c>
    </row>
    <row r="482" spans="1:8" ht="36" customHeight="1" x14ac:dyDescent="0.25">
      <c r="A482" s="33">
        <v>46122</v>
      </c>
      <c r="B482" s="31" t="s">
        <v>135</v>
      </c>
      <c r="C482" s="31" t="s">
        <v>136</v>
      </c>
      <c r="D482" s="31" t="s">
        <v>900</v>
      </c>
      <c r="E482" s="31">
        <v>1168</v>
      </c>
      <c r="F482" s="31">
        <v>464061</v>
      </c>
      <c r="G482" s="32">
        <v>397.31</v>
      </c>
      <c r="H482" s="31">
        <v>1233</v>
      </c>
    </row>
    <row r="483" spans="1:8" ht="24" customHeight="1" x14ac:dyDescent="0.25">
      <c r="A483" s="33">
        <v>46122</v>
      </c>
      <c r="B483" s="31" t="s">
        <v>138</v>
      </c>
      <c r="C483" s="31" t="s">
        <v>139</v>
      </c>
      <c r="D483" s="31" t="s">
        <v>900</v>
      </c>
      <c r="E483" s="31">
        <v>861</v>
      </c>
      <c r="F483" s="31">
        <v>305581</v>
      </c>
      <c r="G483" s="32">
        <v>354.91</v>
      </c>
      <c r="H483" s="31">
        <v>797</v>
      </c>
    </row>
    <row r="484" spans="1:8" ht="36" customHeight="1" x14ac:dyDescent="0.25">
      <c r="A484" s="33">
        <v>46122</v>
      </c>
      <c r="B484" s="31" t="s">
        <v>141</v>
      </c>
      <c r="C484" s="31" t="s">
        <v>142</v>
      </c>
      <c r="D484" s="31" t="s">
        <v>900</v>
      </c>
      <c r="E484" s="31">
        <v>1680</v>
      </c>
      <c r="F484" s="31">
        <v>944592</v>
      </c>
      <c r="G484" s="32">
        <v>562.26</v>
      </c>
      <c r="H484" s="31">
        <v>1732</v>
      </c>
    </row>
    <row r="485" spans="1:8" ht="24" customHeight="1" x14ac:dyDescent="0.25">
      <c r="A485" s="33">
        <v>46122</v>
      </c>
      <c r="B485" s="31" t="s">
        <v>144</v>
      </c>
      <c r="C485" s="31" t="s">
        <v>145</v>
      </c>
      <c r="D485" s="31" t="s">
        <v>900</v>
      </c>
      <c r="E485" s="31">
        <v>1593</v>
      </c>
      <c r="F485" s="31">
        <v>425711</v>
      </c>
      <c r="G485" s="32">
        <v>267.24</v>
      </c>
      <c r="H485" s="31">
        <v>1442</v>
      </c>
    </row>
    <row r="486" spans="1:8" ht="36" customHeight="1" x14ac:dyDescent="0.25">
      <c r="A486" s="33">
        <v>46122</v>
      </c>
      <c r="B486" s="31" t="s">
        <v>147</v>
      </c>
      <c r="C486" s="31" t="s">
        <v>148</v>
      </c>
      <c r="D486" s="31" t="s">
        <v>900</v>
      </c>
      <c r="E486" s="31">
        <v>4214</v>
      </c>
      <c r="F486" s="31">
        <v>932024</v>
      </c>
      <c r="G486" s="32">
        <v>221.17</v>
      </c>
      <c r="H486" s="31">
        <v>4290</v>
      </c>
    </row>
    <row r="487" spans="1:8" ht="36" customHeight="1" x14ac:dyDescent="0.25">
      <c r="A487" s="33">
        <v>46122</v>
      </c>
      <c r="B487" s="31" t="s">
        <v>150</v>
      </c>
      <c r="C487" s="31" t="s">
        <v>151</v>
      </c>
      <c r="D487" s="31" t="s">
        <v>900</v>
      </c>
      <c r="E487" s="31">
        <v>2671</v>
      </c>
      <c r="F487" s="31">
        <v>567420</v>
      </c>
      <c r="G487" s="32">
        <v>212.44</v>
      </c>
      <c r="H487" s="31">
        <v>2513</v>
      </c>
    </row>
    <row r="488" spans="1:8" ht="36" customHeight="1" x14ac:dyDescent="0.25">
      <c r="A488" s="33">
        <v>46122</v>
      </c>
      <c r="B488" s="31" t="s">
        <v>153</v>
      </c>
      <c r="C488" s="31" t="s">
        <v>154</v>
      </c>
      <c r="D488" s="31" t="s">
        <v>899</v>
      </c>
      <c r="E488" s="31">
        <v>3240</v>
      </c>
      <c r="F488" s="31">
        <v>641287</v>
      </c>
      <c r="G488" s="32">
        <v>197.93</v>
      </c>
      <c r="H488" s="31">
        <v>3452</v>
      </c>
    </row>
    <row r="489" spans="1:8" ht="48" customHeight="1" x14ac:dyDescent="0.25">
      <c r="A489" s="33">
        <v>46122</v>
      </c>
      <c r="B489" s="31" t="s">
        <v>156</v>
      </c>
      <c r="C489" s="31" t="s">
        <v>157</v>
      </c>
      <c r="D489" s="31" t="s">
        <v>901</v>
      </c>
      <c r="E489" s="31">
        <v>2615</v>
      </c>
      <c r="F489" s="31">
        <v>703671</v>
      </c>
      <c r="G489" s="32">
        <v>269.08999999999997</v>
      </c>
      <c r="H489" s="31">
        <v>2362</v>
      </c>
    </row>
    <row r="490" spans="1:8" ht="36" customHeight="1" x14ac:dyDescent="0.25">
      <c r="A490" s="33">
        <v>46122</v>
      </c>
      <c r="B490" s="31" t="s">
        <v>159</v>
      </c>
      <c r="C490" s="31" t="s">
        <v>160</v>
      </c>
      <c r="D490" s="31" t="s">
        <v>899</v>
      </c>
      <c r="E490" s="31">
        <v>1883</v>
      </c>
      <c r="F490" s="31">
        <v>744551</v>
      </c>
      <c r="G490" s="32">
        <v>395.41</v>
      </c>
      <c r="H490" s="31">
        <v>1858</v>
      </c>
    </row>
    <row r="491" spans="1:8" ht="41.25" customHeight="1" x14ac:dyDescent="0.25">
      <c r="A491" s="33">
        <v>46122</v>
      </c>
      <c r="B491" s="31" t="s">
        <v>162</v>
      </c>
      <c r="C491" s="31" t="s">
        <v>163</v>
      </c>
      <c r="D491" s="31" t="s">
        <v>901</v>
      </c>
      <c r="E491" s="31">
        <v>1263</v>
      </c>
      <c r="F491" s="31">
        <v>510654</v>
      </c>
      <c r="G491" s="32">
        <v>404.32</v>
      </c>
      <c r="H491" s="31">
        <v>1156</v>
      </c>
    </row>
    <row r="492" spans="1:8" ht="24" customHeight="1" x14ac:dyDescent="0.25">
      <c r="A492" s="33">
        <v>46122</v>
      </c>
      <c r="B492" s="31" t="s">
        <v>165</v>
      </c>
      <c r="C492" s="31" t="s">
        <v>166</v>
      </c>
      <c r="D492" s="31" t="s">
        <v>901</v>
      </c>
      <c r="E492" s="31">
        <v>3004</v>
      </c>
      <c r="F492" s="31">
        <v>1128315</v>
      </c>
      <c r="G492" s="32">
        <v>375.6</v>
      </c>
      <c r="H492" s="31">
        <v>2815</v>
      </c>
    </row>
    <row r="493" spans="1:8" ht="36" customHeight="1" x14ac:dyDescent="0.25">
      <c r="A493" s="33">
        <v>46122</v>
      </c>
      <c r="B493" s="31" t="s">
        <v>168</v>
      </c>
      <c r="C493" s="31" t="s">
        <v>169</v>
      </c>
      <c r="D493" s="31" t="s">
        <v>899</v>
      </c>
      <c r="E493" s="31">
        <v>2107</v>
      </c>
      <c r="F493" s="31">
        <v>874877</v>
      </c>
      <c r="G493" s="32">
        <v>415.22</v>
      </c>
      <c r="H493" s="31">
        <v>2205</v>
      </c>
    </row>
    <row r="494" spans="1:8" ht="24" customHeight="1" x14ac:dyDescent="0.25">
      <c r="A494" s="33">
        <v>46122</v>
      </c>
      <c r="B494" s="31" t="s">
        <v>171</v>
      </c>
      <c r="C494" s="31" t="s">
        <v>172</v>
      </c>
      <c r="D494" s="31" t="s">
        <v>903</v>
      </c>
      <c r="E494" s="31">
        <v>1714</v>
      </c>
      <c r="F494" s="31">
        <v>744294</v>
      </c>
      <c r="G494" s="32">
        <v>434.24</v>
      </c>
      <c r="H494" s="31">
        <v>1734</v>
      </c>
    </row>
    <row r="495" spans="1:8" ht="24" customHeight="1" x14ac:dyDescent="0.25">
      <c r="A495" s="33">
        <v>46122</v>
      </c>
      <c r="B495" s="31" t="s">
        <v>174</v>
      </c>
      <c r="C495" s="31" t="s">
        <v>175</v>
      </c>
      <c r="D495" s="31" t="s">
        <v>903</v>
      </c>
      <c r="E495" s="31">
        <v>3095</v>
      </c>
      <c r="F495" s="31">
        <v>941965</v>
      </c>
      <c r="G495" s="32">
        <v>304.35000000000002</v>
      </c>
      <c r="H495" s="31">
        <v>3252</v>
      </c>
    </row>
    <row r="496" spans="1:8" ht="48" customHeight="1" x14ac:dyDescent="0.25">
      <c r="A496" s="33">
        <v>46122</v>
      </c>
      <c r="B496" s="31" t="s">
        <v>177</v>
      </c>
      <c r="C496" s="31" t="s">
        <v>178</v>
      </c>
      <c r="D496" s="31" t="s">
        <v>903</v>
      </c>
      <c r="E496" s="31">
        <v>2122</v>
      </c>
      <c r="F496" s="31">
        <v>554941</v>
      </c>
      <c r="G496" s="32">
        <v>261.52</v>
      </c>
      <c r="H496" s="31">
        <v>2277</v>
      </c>
    </row>
    <row r="497" spans="1:8" ht="48" customHeight="1" x14ac:dyDescent="0.25">
      <c r="A497" s="33">
        <v>46122</v>
      </c>
      <c r="B497" s="31" t="s">
        <v>180</v>
      </c>
      <c r="C497" s="31" t="s">
        <v>181</v>
      </c>
      <c r="D497" s="31" t="s">
        <v>903</v>
      </c>
      <c r="E497" s="31">
        <v>1822</v>
      </c>
      <c r="F497" s="31">
        <v>686853</v>
      </c>
      <c r="G497" s="32">
        <v>376.98</v>
      </c>
      <c r="H497" s="31">
        <v>1713</v>
      </c>
    </row>
    <row r="498" spans="1:8" ht="48" customHeight="1" x14ac:dyDescent="0.25">
      <c r="A498" s="33">
        <v>46122</v>
      </c>
      <c r="B498" s="31" t="s">
        <v>183</v>
      </c>
      <c r="C498" s="31" t="s">
        <v>184</v>
      </c>
      <c r="D498" s="31" t="s">
        <v>903</v>
      </c>
      <c r="E498" s="31">
        <v>1949</v>
      </c>
      <c r="F498" s="31">
        <v>476564</v>
      </c>
      <c r="G498" s="32">
        <v>244.52</v>
      </c>
      <c r="H498" s="31">
        <v>2042</v>
      </c>
    </row>
    <row r="499" spans="1:8" ht="48" customHeight="1" x14ac:dyDescent="0.25">
      <c r="A499" s="33">
        <v>46122</v>
      </c>
      <c r="B499" s="31" t="s">
        <v>186</v>
      </c>
      <c r="C499" s="31" t="s">
        <v>187</v>
      </c>
      <c r="D499" s="31" t="s">
        <v>903</v>
      </c>
      <c r="E499" s="31">
        <v>600</v>
      </c>
      <c r="F499" s="31">
        <v>251649</v>
      </c>
      <c r="G499" s="32">
        <v>419.42</v>
      </c>
      <c r="H499" s="31">
        <v>543</v>
      </c>
    </row>
    <row r="500" spans="1:8" ht="48" customHeight="1" x14ac:dyDescent="0.25">
      <c r="A500" s="33">
        <v>46122</v>
      </c>
      <c r="B500" s="31" t="s">
        <v>189</v>
      </c>
      <c r="C500" s="31" t="s">
        <v>190</v>
      </c>
      <c r="D500" s="31" t="s">
        <v>903</v>
      </c>
      <c r="E500" s="31">
        <v>2845</v>
      </c>
      <c r="F500" s="31">
        <v>797034</v>
      </c>
      <c r="G500" s="32">
        <v>280.14999999999998</v>
      </c>
      <c r="H500" s="31">
        <v>2736</v>
      </c>
    </row>
    <row r="501" spans="1:8" ht="24" customHeight="1" x14ac:dyDescent="0.25">
      <c r="A501" s="33">
        <v>46122</v>
      </c>
      <c r="B501" s="31" t="s">
        <v>192</v>
      </c>
      <c r="C501" s="31" t="s">
        <v>193</v>
      </c>
      <c r="D501" s="31" t="s">
        <v>901</v>
      </c>
      <c r="E501" s="31">
        <v>1047</v>
      </c>
      <c r="F501" s="31">
        <v>400839</v>
      </c>
      <c r="G501" s="32">
        <v>382.85</v>
      </c>
      <c r="H501" s="31">
        <v>1129</v>
      </c>
    </row>
    <row r="502" spans="1:8" ht="36" customHeight="1" x14ac:dyDescent="0.25">
      <c r="A502" s="33">
        <v>46122</v>
      </c>
      <c r="B502" s="31" t="s">
        <v>195</v>
      </c>
      <c r="C502" s="31" t="s">
        <v>196</v>
      </c>
      <c r="D502" s="31" t="s">
        <v>899</v>
      </c>
      <c r="E502" s="31">
        <v>3218</v>
      </c>
      <c r="F502" s="31">
        <v>1175526</v>
      </c>
      <c r="G502" s="32">
        <v>365.3</v>
      </c>
      <c r="H502" s="31">
        <v>3109</v>
      </c>
    </row>
    <row r="503" spans="1:8" ht="24" customHeight="1" x14ac:dyDescent="0.25">
      <c r="A503" s="33">
        <v>46122</v>
      </c>
      <c r="B503" s="31" t="s">
        <v>198</v>
      </c>
      <c r="C503" s="31" t="s">
        <v>199</v>
      </c>
      <c r="D503" s="31" t="s">
        <v>901</v>
      </c>
      <c r="E503" s="31">
        <v>4838</v>
      </c>
      <c r="F503" s="31">
        <v>2095579</v>
      </c>
      <c r="G503" s="32">
        <v>433.15</v>
      </c>
      <c r="H503" s="31">
        <v>5114</v>
      </c>
    </row>
    <row r="504" spans="1:8" ht="36" customHeight="1" x14ac:dyDescent="0.25">
      <c r="A504" s="33">
        <v>46122</v>
      </c>
      <c r="B504" s="31" t="s">
        <v>201</v>
      </c>
      <c r="C504" s="31" t="s">
        <v>202</v>
      </c>
      <c r="D504" s="31" t="s">
        <v>904</v>
      </c>
      <c r="E504" s="31">
        <v>0</v>
      </c>
      <c r="F504" s="31">
        <v>0</v>
      </c>
      <c r="G504" s="31">
        <v>0</v>
      </c>
      <c r="H504" s="31">
        <v>0</v>
      </c>
    </row>
    <row r="505" spans="1:8" ht="24" customHeight="1" x14ac:dyDescent="0.25">
      <c r="A505" s="33">
        <v>46122</v>
      </c>
      <c r="B505" s="31" t="s">
        <v>204</v>
      </c>
      <c r="C505" s="31" t="s">
        <v>205</v>
      </c>
      <c r="D505" s="31" t="s">
        <v>901</v>
      </c>
      <c r="E505" s="31">
        <v>3999</v>
      </c>
      <c r="F505" s="31">
        <v>1794369</v>
      </c>
      <c r="G505" s="32">
        <v>448.7</v>
      </c>
      <c r="H505" s="31">
        <v>4166</v>
      </c>
    </row>
    <row r="506" spans="1:8" ht="36" customHeight="1" x14ac:dyDescent="0.25">
      <c r="A506" s="33">
        <v>46122</v>
      </c>
      <c r="B506" s="31" t="s">
        <v>207</v>
      </c>
      <c r="C506" s="31" t="s">
        <v>208</v>
      </c>
      <c r="D506" s="31" t="s">
        <v>899</v>
      </c>
      <c r="E506" s="31">
        <v>4516</v>
      </c>
      <c r="F506" s="31">
        <v>1592736</v>
      </c>
      <c r="G506" s="32">
        <v>352.69</v>
      </c>
      <c r="H506" s="31">
        <v>4473</v>
      </c>
    </row>
    <row r="507" spans="1:8" ht="48" customHeight="1" x14ac:dyDescent="0.25">
      <c r="A507" s="33">
        <v>46122</v>
      </c>
      <c r="B507" s="31" t="s">
        <v>210</v>
      </c>
      <c r="C507" s="31" t="s">
        <v>211</v>
      </c>
      <c r="D507" s="31" t="s">
        <v>901</v>
      </c>
      <c r="E507" s="31">
        <v>3974</v>
      </c>
      <c r="F507" s="31">
        <v>1692914</v>
      </c>
      <c r="G507" s="32">
        <v>426</v>
      </c>
      <c r="H507" s="31">
        <v>3969</v>
      </c>
    </row>
    <row r="508" spans="1:8" ht="24" customHeight="1" x14ac:dyDescent="0.25">
      <c r="A508" s="33">
        <v>46122</v>
      </c>
      <c r="B508" s="31" t="s">
        <v>213</v>
      </c>
      <c r="C508" s="31" t="s">
        <v>214</v>
      </c>
      <c r="D508" s="31" t="s">
        <v>901</v>
      </c>
      <c r="E508" s="31">
        <v>931</v>
      </c>
      <c r="F508" s="31">
        <v>253854</v>
      </c>
      <c r="G508" s="32">
        <v>272.67</v>
      </c>
      <c r="H508" s="31">
        <v>949</v>
      </c>
    </row>
    <row r="509" spans="1:8" ht="24" customHeight="1" x14ac:dyDescent="0.25">
      <c r="A509" s="33">
        <v>46122</v>
      </c>
      <c r="B509" s="31" t="s">
        <v>216</v>
      </c>
      <c r="C509" s="31" t="s">
        <v>217</v>
      </c>
      <c r="D509" s="31" t="s">
        <v>901</v>
      </c>
      <c r="E509" s="31">
        <v>1333</v>
      </c>
      <c r="F509" s="31">
        <v>393577</v>
      </c>
      <c r="G509" s="32">
        <v>295.26</v>
      </c>
      <c r="H509" s="31">
        <v>1343</v>
      </c>
    </row>
    <row r="510" spans="1:8" ht="36" customHeight="1" x14ac:dyDescent="0.25">
      <c r="A510" s="33">
        <v>46122</v>
      </c>
      <c r="B510" s="31" t="s">
        <v>220</v>
      </c>
      <c r="C510" s="31" t="s">
        <v>221</v>
      </c>
      <c r="D510" s="31" t="s">
        <v>900</v>
      </c>
      <c r="E510" s="31">
        <v>3663</v>
      </c>
      <c r="F510" s="31">
        <v>808831</v>
      </c>
      <c r="G510" s="32">
        <v>220.81</v>
      </c>
      <c r="H510" s="31">
        <v>3401</v>
      </c>
    </row>
    <row r="511" spans="1:8" ht="36" customHeight="1" x14ac:dyDescent="0.25">
      <c r="A511" s="33">
        <v>46122</v>
      </c>
      <c r="B511" s="31" t="s">
        <v>223</v>
      </c>
      <c r="C511" s="31" t="s">
        <v>224</v>
      </c>
      <c r="D511" s="31" t="s">
        <v>905</v>
      </c>
      <c r="E511" s="31">
        <v>0</v>
      </c>
      <c r="F511" s="31">
        <v>0</v>
      </c>
      <c r="G511" s="31">
        <v>0</v>
      </c>
      <c r="H511" s="31">
        <v>0</v>
      </c>
    </row>
    <row r="512" spans="1:8" ht="24" customHeight="1" x14ac:dyDescent="0.25">
      <c r="A512" s="33">
        <v>46122</v>
      </c>
      <c r="B512" s="31" t="s">
        <v>225</v>
      </c>
      <c r="C512" s="31" t="s">
        <v>226</v>
      </c>
      <c r="D512" s="31" t="s">
        <v>906</v>
      </c>
      <c r="E512" s="31">
        <v>0</v>
      </c>
      <c r="F512" s="31">
        <v>0</v>
      </c>
      <c r="G512" s="31">
        <v>0</v>
      </c>
      <c r="H512" s="31">
        <v>0</v>
      </c>
    </row>
    <row r="513" spans="1:8" ht="24" customHeight="1" x14ac:dyDescent="0.25">
      <c r="A513" s="33">
        <v>46122</v>
      </c>
      <c r="B513" s="31" t="s">
        <v>227</v>
      </c>
      <c r="C513" s="31" t="s">
        <v>228</v>
      </c>
      <c r="D513" s="31" t="s">
        <v>899</v>
      </c>
      <c r="E513" s="31">
        <v>3084</v>
      </c>
      <c r="F513" s="31">
        <v>802890</v>
      </c>
      <c r="G513" s="32">
        <v>260.33999999999997</v>
      </c>
      <c r="H513" s="31">
        <v>3215</v>
      </c>
    </row>
    <row r="514" spans="1:8" ht="24" customHeight="1" x14ac:dyDescent="0.25">
      <c r="A514" s="33">
        <v>46122</v>
      </c>
      <c r="B514" s="31" t="s">
        <v>230</v>
      </c>
      <c r="C514" s="31" t="s">
        <v>231</v>
      </c>
      <c r="D514" s="31" t="s">
        <v>901</v>
      </c>
      <c r="E514" s="31">
        <v>3775</v>
      </c>
      <c r="F514" s="31">
        <v>1301981</v>
      </c>
      <c r="G514" s="32">
        <v>344.9</v>
      </c>
      <c r="H514" s="31">
        <v>3448</v>
      </c>
    </row>
    <row r="515" spans="1:8" ht="27.75" customHeight="1" x14ac:dyDescent="0.25">
      <c r="A515" s="33">
        <v>46122</v>
      </c>
      <c r="B515" s="31" t="s">
        <v>233</v>
      </c>
      <c r="C515" s="31" t="s">
        <v>234</v>
      </c>
      <c r="D515" s="31" t="s">
        <v>899</v>
      </c>
      <c r="E515" s="31">
        <v>1476</v>
      </c>
      <c r="F515" s="31">
        <v>311616</v>
      </c>
      <c r="G515" s="32">
        <v>211.12</v>
      </c>
      <c r="H515" s="31">
        <v>1340</v>
      </c>
    </row>
    <row r="516" spans="1:8" ht="24" customHeight="1" x14ac:dyDescent="0.25">
      <c r="A516" s="33">
        <v>46122</v>
      </c>
      <c r="B516" s="31" t="s">
        <v>236</v>
      </c>
      <c r="C516" s="31" t="s">
        <v>237</v>
      </c>
      <c r="D516" s="31" t="s">
        <v>899</v>
      </c>
      <c r="E516" s="31">
        <v>3060</v>
      </c>
      <c r="F516" s="31">
        <v>1190599</v>
      </c>
      <c r="G516" s="32">
        <v>389.08</v>
      </c>
      <c r="H516" s="31">
        <v>2904</v>
      </c>
    </row>
    <row r="517" spans="1:8" ht="48" customHeight="1" x14ac:dyDescent="0.25">
      <c r="A517" s="33">
        <v>46122</v>
      </c>
      <c r="B517" s="31" t="s">
        <v>239</v>
      </c>
      <c r="C517" s="31" t="s">
        <v>240</v>
      </c>
      <c r="D517" s="31" t="s">
        <v>900</v>
      </c>
      <c r="E517" s="31">
        <v>1899</v>
      </c>
      <c r="F517" s="31">
        <v>927422</v>
      </c>
      <c r="G517" s="32">
        <v>488.37</v>
      </c>
      <c r="H517" s="31">
        <v>1746</v>
      </c>
    </row>
    <row r="518" spans="1:8" ht="48" customHeight="1" x14ac:dyDescent="0.25">
      <c r="A518" s="33">
        <v>46122</v>
      </c>
      <c r="B518" s="31" t="s">
        <v>242</v>
      </c>
      <c r="C518" s="31" t="s">
        <v>243</v>
      </c>
      <c r="D518" s="31" t="s">
        <v>900</v>
      </c>
      <c r="E518" s="31">
        <v>3147</v>
      </c>
      <c r="F518" s="31">
        <v>1162811</v>
      </c>
      <c r="G518" s="32">
        <v>369.5</v>
      </c>
      <c r="H518" s="31">
        <v>3121</v>
      </c>
    </row>
    <row r="519" spans="1:8" ht="48" customHeight="1" x14ac:dyDescent="0.25">
      <c r="A519" s="33">
        <v>46122</v>
      </c>
      <c r="B519" s="31" t="s">
        <v>245</v>
      </c>
      <c r="C519" s="31" t="s">
        <v>246</v>
      </c>
      <c r="D519" s="31" t="s">
        <v>900</v>
      </c>
      <c r="E519" s="31">
        <v>2094</v>
      </c>
      <c r="F519" s="31">
        <v>547438</v>
      </c>
      <c r="G519" s="32">
        <v>261.43</v>
      </c>
      <c r="H519" s="31">
        <v>2169</v>
      </c>
    </row>
    <row r="520" spans="1:8" ht="48" customHeight="1" x14ac:dyDescent="0.25">
      <c r="A520" s="33">
        <v>46122</v>
      </c>
      <c r="B520" s="31" t="s">
        <v>248</v>
      </c>
      <c r="C520" s="31" t="s">
        <v>249</v>
      </c>
      <c r="D520" s="31" t="s">
        <v>900</v>
      </c>
      <c r="E520" s="31">
        <v>2832</v>
      </c>
      <c r="F520" s="31">
        <v>1274492</v>
      </c>
      <c r="G520" s="32">
        <v>450.03</v>
      </c>
      <c r="H520" s="31">
        <v>2693</v>
      </c>
    </row>
    <row r="521" spans="1:8" ht="48" customHeight="1" x14ac:dyDescent="0.25">
      <c r="A521" s="33">
        <v>46122</v>
      </c>
      <c r="B521" s="31" t="s">
        <v>251</v>
      </c>
      <c r="C521" s="31" t="s">
        <v>252</v>
      </c>
      <c r="D521" s="31" t="s">
        <v>900</v>
      </c>
      <c r="E521" s="31">
        <v>4996</v>
      </c>
      <c r="F521" s="31">
        <v>1831522</v>
      </c>
      <c r="G521" s="32">
        <v>366.6</v>
      </c>
      <c r="H521" s="31">
        <v>5012</v>
      </c>
    </row>
    <row r="522" spans="1:8" ht="48" customHeight="1" x14ac:dyDescent="0.25">
      <c r="A522" s="33">
        <v>46122</v>
      </c>
      <c r="B522" s="31" t="s">
        <v>254</v>
      </c>
      <c r="C522" s="31" t="s">
        <v>255</v>
      </c>
      <c r="D522" s="31" t="s">
        <v>899</v>
      </c>
      <c r="E522" s="31">
        <v>1489</v>
      </c>
      <c r="F522" s="31">
        <v>677571</v>
      </c>
      <c r="G522" s="32">
        <v>455.05</v>
      </c>
      <c r="H522" s="31">
        <v>1589</v>
      </c>
    </row>
    <row r="523" spans="1:8" ht="48" customHeight="1" x14ac:dyDescent="0.25">
      <c r="A523" s="33">
        <v>46122</v>
      </c>
      <c r="B523" s="31" t="s">
        <v>257</v>
      </c>
      <c r="C523" s="31" t="s">
        <v>258</v>
      </c>
      <c r="D523" s="31" t="s">
        <v>901</v>
      </c>
      <c r="E523" s="31">
        <v>734</v>
      </c>
      <c r="F523" s="31">
        <v>163091</v>
      </c>
      <c r="G523" s="32">
        <v>222.19</v>
      </c>
      <c r="H523" s="31">
        <v>666</v>
      </c>
    </row>
    <row r="524" spans="1:8" ht="24" customHeight="1" x14ac:dyDescent="0.25">
      <c r="A524" s="33">
        <v>46122</v>
      </c>
      <c r="B524" s="31" t="s">
        <v>260</v>
      </c>
      <c r="C524" s="31" t="s">
        <v>261</v>
      </c>
      <c r="D524" s="31" t="s">
        <v>907</v>
      </c>
      <c r="E524" s="31">
        <v>0</v>
      </c>
      <c r="F524" s="31">
        <v>0</v>
      </c>
      <c r="G524" s="31">
        <v>0</v>
      </c>
      <c r="H524" s="31">
        <v>0</v>
      </c>
    </row>
    <row r="525" spans="1:8" ht="36" customHeight="1" x14ac:dyDescent="0.25">
      <c r="A525" s="33">
        <v>46122</v>
      </c>
      <c r="B525" s="31" t="s">
        <v>262</v>
      </c>
      <c r="C525" s="31" t="s">
        <v>263</v>
      </c>
      <c r="D525" s="31" t="s">
        <v>901</v>
      </c>
      <c r="E525" s="31">
        <v>2310</v>
      </c>
      <c r="F525" s="31">
        <v>457336</v>
      </c>
      <c r="G525" s="32">
        <v>197.98</v>
      </c>
      <c r="H525" s="31">
        <v>2199</v>
      </c>
    </row>
    <row r="526" spans="1:8" ht="24" customHeight="1" x14ac:dyDescent="0.25">
      <c r="A526" s="33">
        <v>46122</v>
      </c>
      <c r="B526" s="31" t="s">
        <v>265</v>
      </c>
      <c r="C526" s="31" t="s">
        <v>266</v>
      </c>
      <c r="D526" s="31" t="s">
        <v>908</v>
      </c>
      <c r="E526" s="31">
        <v>0</v>
      </c>
      <c r="F526" s="31">
        <v>0</v>
      </c>
      <c r="G526" s="31">
        <v>0</v>
      </c>
      <c r="H526" s="31">
        <v>0</v>
      </c>
    </row>
    <row r="527" spans="1:8" ht="36" customHeight="1" x14ac:dyDescent="0.25">
      <c r="A527" s="33">
        <v>46122</v>
      </c>
      <c r="B527" s="31" t="s">
        <v>267</v>
      </c>
      <c r="C527" s="31" t="s">
        <v>268</v>
      </c>
      <c r="D527" s="31" t="s">
        <v>901</v>
      </c>
      <c r="E527" s="31">
        <v>2673</v>
      </c>
      <c r="F527" s="31">
        <v>490374</v>
      </c>
      <c r="G527" s="32">
        <v>183.45</v>
      </c>
      <c r="H527" s="31">
        <v>2668</v>
      </c>
    </row>
    <row r="528" spans="1:8" ht="36" customHeight="1" x14ac:dyDescent="0.25">
      <c r="A528" s="33">
        <v>46122</v>
      </c>
      <c r="B528" s="31" t="s">
        <v>270</v>
      </c>
      <c r="C528" s="31" t="s">
        <v>271</v>
      </c>
      <c r="D528" s="31" t="s">
        <v>900</v>
      </c>
      <c r="E528" s="31">
        <v>807</v>
      </c>
      <c r="F528" s="31">
        <v>244039</v>
      </c>
      <c r="G528" s="32">
        <v>302.39999999999998</v>
      </c>
      <c r="H528" s="31">
        <v>854</v>
      </c>
    </row>
    <row r="529" spans="1:8" ht="24" customHeight="1" x14ac:dyDescent="0.25">
      <c r="A529" s="33">
        <v>46122</v>
      </c>
      <c r="B529" s="31" t="s">
        <v>273</v>
      </c>
      <c r="C529" s="31" t="s">
        <v>274</v>
      </c>
      <c r="D529" s="31" t="s">
        <v>899</v>
      </c>
      <c r="E529" s="31">
        <v>4515</v>
      </c>
      <c r="F529" s="31">
        <v>2328535</v>
      </c>
      <c r="G529" s="32">
        <v>515.73</v>
      </c>
      <c r="H529" s="31">
        <v>4707</v>
      </c>
    </row>
    <row r="530" spans="1:8" ht="48" customHeight="1" x14ac:dyDescent="0.25">
      <c r="A530" s="33">
        <v>46122</v>
      </c>
      <c r="B530" s="31" t="s">
        <v>276</v>
      </c>
      <c r="C530" s="31" t="s">
        <v>277</v>
      </c>
      <c r="D530" s="31" t="s">
        <v>899</v>
      </c>
      <c r="E530" s="31">
        <v>828</v>
      </c>
      <c r="F530" s="31">
        <v>398473</v>
      </c>
      <c r="G530" s="32">
        <v>481.25</v>
      </c>
      <c r="H530" s="31">
        <v>810</v>
      </c>
    </row>
    <row r="531" spans="1:8" ht="48" customHeight="1" x14ac:dyDescent="0.25">
      <c r="A531" s="33">
        <v>46122</v>
      </c>
      <c r="B531" s="31" t="s">
        <v>279</v>
      </c>
      <c r="C531" s="31" t="s">
        <v>280</v>
      </c>
      <c r="D531" s="31" t="s">
        <v>901</v>
      </c>
      <c r="E531" s="31">
        <v>2293</v>
      </c>
      <c r="F531" s="31">
        <v>1154336</v>
      </c>
      <c r="G531" s="32">
        <v>503.42</v>
      </c>
      <c r="H531" s="31">
        <v>2076</v>
      </c>
    </row>
    <row r="532" spans="1:8" ht="48" customHeight="1" x14ac:dyDescent="0.25">
      <c r="A532" s="33">
        <v>46122</v>
      </c>
      <c r="B532" s="31" t="s">
        <v>283</v>
      </c>
      <c r="C532" s="31" t="s">
        <v>284</v>
      </c>
      <c r="D532" s="31" t="s">
        <v>899</v>
      </c>
      <c r="E532" s="31">
        <v>0</v>
      </c>
      <c r="F532" s="31">
        <v>0</v>
      </c>
      <c r="G532" s="31">
        <v>0</v>
      </c>
      <c r="H532" s="31">
        <v>0</v>
      </c>
    </row>
    <row r="533" spans="1:8" ht="48" customHeight="1" x14ac:dyDescent="0.25">
      <c r="A533" s="33">
        <v>46123</v>
      </c>
      <c r="B533" s="31" t="s">
        <v>128</v>
      </c>
      <c r="C533" s="31" t="s">
        <v>129</v>
      </c>
      <c r="D533" s="31" t="s">
        <v>899</v>
      </c>
      <c r="E533" s="31">
        <v>1829</v>
      </c>
      <c r="F533" s="31">
        <v>574262</v>
      </c>
      <c r="G533" s="32">
        <v>313.98</v>
      </c>
      <c r="H533" s="31">
        <v>1694</v>
      </c>
    </row>
    <row r="534" spans="1:8" ht="48" customHeight="1" x14ac:dyDescent="0.25">
      <c r="A534" s="33">
        <v>46123</v>
      </c>
      <c r="B534" s="31" t="s">
        <v>132</v>
      </c>
      <c r="C534" s="31" t="s">
        <v>133</v>
      </c>
      <c r="D534" s="31" t="s">
        <v>900</v>
      </c>
      <c r="E534" s="31">
        <v>3569</v>
      </c>
      <c r="F534" s="31">
        <v>1270360</v>
      </c>
      <c r="G534" s="32">
        <v>355.94</v>
      </c>
      <c r="H534" s="31">
        <v>3527</v>
      </c>
    </row>
    <row r="535" spans="1:8" ht="48" customHeight="1" x14ac:dyDescent="0.25">
      <c r="A535" s="33">
        <v>46123</v>
      </c>
      <c r="B535" s="31" t="s">
        <v>135</v>
      </c>
      <c r="C535" s="31" t="s">
        <v>136</v>
      </c>
      <c r="D535" s="31" t="s">
        <v>900</v>
      </c>
      <c r="E535" s="31">
        <v>1486</v>
      </c>
      <c r="F535" s="31">
        <v>681530</v>
      </c>
      <c r="G535" s="32">
        <v>458.63</v>
      </c>
      <c r="H535" s="31">
        <v>1417</v>
      </c>
    </row>
    <row r="536" spans="1:8" ht="48" customHeight="1" x14ac:dyDescent="0.25">
      <c r="A536" s="33">
        <v>46123</v>
      </c>
      <c r="B536" s="31" t="s">
        <v>138</v>
      </c>
      <c r="C536" s="31" t="s">
        <v>139</v>
      </c>
      <c r="D536" s="31" t="s">
        <v>900</v>
      </c>
      <c r="E536" s="31">
        <v>1203</v>
      </c>
      <c r="F536" s="31">
        <v>403451</v>
      </c>
      <c r="G536" s="32">
        <v>335.37</v>
      </c>
      <c r="H536" s="31">
        <v>1232</v>
      </c>
    </row>
    <row r="537" spans="1:8" ht="36" customHeight="1" x14ac:dyDescent="0.25">
      <c r="A537" s="33">
        <v>46123</v>
      </c>
      <c r="B537" s="31" t="s">
        <v>141</v>
      </c>
      <c r="C537" s="31" t="s">
        <v>142</v>
      </c>
      <c r="D537" s="31" t="s">
        <v>900</v>
      </c>
      <c r="E537" s="31">
        <v>1562</v>
      </c>
      <c r="F537" s="31">
        <v>787894</v>
      </c>
      <c r="G537" s="32">
        <v>504.41</v>
      </c>
      <c r="H537" s="31">
        <v>1627</v>
      </c>
    </row>
    <row r="538" spans="1:8" ht="24" customHeight="1" x14ac:dyDescent="0.25">
      <c r="A538" s="33">
        <v>46123</v>
      </c>
      <c r="B538" s="31" t="s">
        <v>144</v>
      </c>
      <c r="C538" s="31" t="s">
        <v>145</v>
      </c>
      <c r="D538" s="31" t="s">
        <v>900</v>
      </c>
      <c r="E538" s="31">
        <v>1778</v>
      </c>
      <c r="F538" s="31">
        <v>406376</v>
      </c>
      <c r="G538" s="32">
        <v>228.56</v>
      </c>
      <c r="H538" s="31">
        <v>1685</v>
      </c>
    </row>
    <row r="539" spans="1:8" ht="36" customHeight="1" x14ac:dyDescent="0.25">
      <c r="A539" s="33">
        <v>46123</v>
      </c>
      <c r="B539" s="31" t="s">
        <v>147</v>
      </c>
      <c r="C539" s="31" t="s">
        <v>148</v>
      </c>
      <c r="D539" s="31" t="s">
        <v>900</v>
      </c>
      <c r="E539" s="31">
        <v>4224</v>
      </c>
      <c r="F539" s="31">
        <v>924567</v>
      </c>
      <c r="G539" s="32">
        <v>218.88</v>
      </c>
      <c r="H539" s="31">
        <v>4484</v>
      </c>
    </row>
    <row r="540" spans="1:8" ht="24" customHeight="1" x14ac:dyDescent="0.25">
      <c r="A540" s="33">
        <v>46123</v>
      </c>
      <c r="B540" s="31" t="s">
        <v>150</v>
      </c>
      <c r="C540" s="31" t="s">
        <v>151</v>
      </c>
      <c r="D540" s="31" t="s">
        <v>900</v>
      </c>
      <c r="E540" s="31">
        <v>3251</v>
      </c>
      <c r="F540" s="31">
        <v>892469</v>
      </c>
      <c r="G540" s="32">
        <v>274.52</v>
      </c>
      <c r="H540" s="31">
        <v>2946</v>
      </c>
    </row>
    <row r="541" spans="1:8" ht="36" customHeight="1" x14ac:dyDescent="0.25">
      <c r="A541" s="33">
        <v>46123</v>
      </c>
      <c r="B541" s="31" t="s">
        <v>153</v>
      </c>
      <c r="C541" s="31" t="s">
        <v>154</v>
      </c>
      <c r="D541" s="31" t="s">
        <v>899</v>
      </c>
      <c r="E541" s="31">
        <v>3351</v>
      </c>
      <c r="F541" s="31">
        <v>622637</v>
      </c>
      <c r="G541" s="32">
        <v>185.81</v>
      </c>
      <c r="H541" s="31">
        <v>3395</v>
      </c>
    </row>
    <row r="542" spans="1:8" ht="24" customHeight="1" x14ac:dyDescent="0.25">
      <c r="A542" s="33">
        <v>46123</v>
      </c>
      <c r="B542" s="31" t="s">
        <v>156</v>
      </c>
      <c r="C542" s="31" t="s">
        <v>157</v>
      </c>
      <c r="D542" s="31" t="s">
        <v>901</v>
      </c>
      <c r="E542" s="31">
        <v>3783</v>
      </c>
      <c r="F542" s="31">
        <v>1037405</v>
      </c>
      <c r="G542" s="32">
        <v>274.23</v>
      </c>
      <c r="H542" s="31">
        <v>3837</v>
      </c>
    </row>
    <row r="543" spans="1:8" ht="36" customHeight="1" x14ac:dyDescent="0.25">
      <c r="A543" s="33">
        <v>46123</v>
      </c>
      <c r="B543" s="31" t="s">
        <v>159</v>
      </c>
      <c r="C543" s="31" t="s">
        <v>160</v>
      </c>
      <c r="D543" s="31" t="s">
        <v>899</v>
      </c>
      <c r="E543" s="31">
        <v>2051</v>
      </c>
      <c r="F543" s="31">
        <v>828260</v>
      </c>
      <c r="G543" s="32">
        <v>403.83</v>
      </c>
      <c r="H543" s="31">
        <v>2182</v>
      </c>
    </row>
    <row r="544" spans="1:8" ht="36" customHeight="1" x14ac:dyDescent="0.25">
      <c r="A544" s="33">
        <v>46123</v>
      </c>
      <c r="B544" s="31" t="s">
        <v>162</v>
      </c>
      <c r="C544" s="31" t="s">
        <v>163</v>
      </c>
      <c r="D544" s="31" t="s">
        <v>901</v>
      </c>
      <c r="E544" s="31">
        <v>1182</v>
      </c>
      <c r="F544" s="31">
        <v>555297</v>
      </c>
      <c r="G544" s="32">
        <v>469.79</v>
      </c>
      <c r="H544" s="31">
        <v>1088</v>
      </c>
    </row>
    <row r="545" spans="1:8" ht="36" customHeight="1" x14ac:dyDescent="0.25">
      <c r="A545" s="33">
        <v>46123</v>
      </c>
      <c r="B545" s="31" t="s">
        <v>165</v>
      </c>
      <c r="C545" s="31" t="s">
        <v>166</v>
      </c>
      <c r="D545" s="31" t="s">
        <v>901</v>
      </c>
      <c r="E545" s="31">
        <v>2986</v>
      </c>
      <c r="F545" s="31">
        <v>1269692</v>
      </c>
      <c r="G545" s="32">
        <v>425.22</v>
      </c>
      <c r="H545" s="31">
        <v>3082</v>
      </c>
    </row>
    <row r="546" spans="1:8" ht="48" customHeight="1" x14ac:dyDescent="0.25">
      <c r="A546" s="33">
        <v>46123</v>
      </c>
      <c r="B546" s="31" t="s">
        <v>168</v>
      </c>
      <c r="C546" s="31" t="s">
        <v>169</v>
      </c>
      <c r="D546" s="31" t="s">
        <v>899</v>
      </c>
      <c r="E546" s="31">
        <v>2217</v>
      </c>
      <c r="F546" s="31">
        <v>1080090</v>
      </c>
      <c r="G546" s="32">
        <v>487.19</v>
      </c>
      <c r="H546" s="31">
        <v>2375</v>
      </c>
    </row>
    <row r="547" spans="1:8" ht="36" customHeight="1" x14ac:dyDescent="0.25">
      <c r="A547" s="33">
        <v>46123</v>
      </c>
      <c r="B547" s="31" t="s">
        <v>171</v>
      </c>
      <c r="C547" s="31" t="s">
        <v>172</v>
      </c>
      <c r="D547" s="31" t="s">
        <v>903</v>
      </c>
      <c r="E547" s="31">
        <v>2967</v>
      </c>
      <c r="F547" s="31">
        <v>1155103</v>
      </c>
      <c r="G547" s="32">
        <v>389.32</v>
      </c>
      <c r="H547" s="31">
        <v>2810</v>
      </c>
    </row>
    <row r="548" spans="1:8" ht="27.75" customHeight="1" x14ac:dyDescent="0.25">
      <c r="A548" s="33">
        <v>46123</v>
      </c>
      <c r="B548" s="31" t="s">
        <v>174</v>
      </c>
      <c r="C548" s="31" t="s">
        <v>175</v>
      </c>
      <c r="D548" s="31" t="s">
        <v>903</v>
      </c>
      <c r="E548" s="31">
        <v>3026</v>
      </c>
      <c r="F548" s="31">
        <v>1168310</v>
      </c>
      <c r="G548" s="32">
        <v>386.09</v>
      </c>
      <c r="H548" s="31">
        <v>3004</v>
      </c>
    </row>
    <row r="549" spans="1:8" ht="24" customHeight="1" x14ac:dyDescent="0.25">
      <c r="A549" s="33">
        <v>46123</v>
      </c>
      <c r="B549" s="31" t="s">
        <v>177</v>
      </c>
      <c r="C549" s="31" t="s">
        <v>178</v>
      </c>
      <c r="D549" s="31" t="s">
        <v>903</v>
      </c>
      <c r="E549" s="31">
        <v>2265</v>
      </c>
      <c r="F549" s="31">
        <v>671893</v>
      </c>
      <c r="G549" s="32">
        <v>296.64</v>
      </c>
      <c r="H549" s="31">
        <v>2427</v>
      </c>
    </row>
    <row r="550" spans="1:8" ht="36" customHeight="1" x14ac:dyDescent="0.25">
      <c r="A550" s="33">
        <v>46123</v>
      </c>
      <c r="B550" s="31" t="s">
        <v>180</v>
      </c>
      <c r="C550" s="31" t="s">
        <v>181</v>
      </c>
      <c r="D550" s="31" t="s">
        <v>903</v>
      </c>
      <c r="E550" s="31">
        <v>3080</v>
      </c>
      <c r="F550" s="31">
        <v>1120895</v>
      </c>
      <c r="G550" s="32">
        <v>363.93</v>
      </c>
      <c r="H550" s="31">
        <v>2838</v>
      </c>
    </row>
    <row r="551" spans="1:8" ht="24" customHeight="1" x14ac:dyDescent="0.25">
      <c r="A551" s="33">
        <v>46123</v>
      </c>
      <c r="B551" s="31" t="s">
        <v>183</v>
      </c>
      <c r="C551" s="31" t="s">
        <v>184</v>
      </c>
      <c r="D551" s="31" t="s">
        <v>903</v>
      </c>
      <c r="E551" s="31">
        <v>1912</v>
      </c>
      <c r="F551" s="31">
        <v>442723</v>
      </c>
      <c r="G551" s="32">
        <v>231.55</v>
      </c>
      <c r="H551" s="31">
        <v>2040</v>
      </c>
    </row>
    <row r="552" spans="1:8" ht="24" customHeight="1" x14ac:dyDescent="0.25">
      <c r="A552" s="33">
        <v>46123</v>
      </c>
      <c r="B552" s="31" t="s">
        <v>186</v>
      </c>
      <c r="C552" s="31" t="s">
        <v>187</v>
      </c>
      <c r="D552" s="31" t="s">
        <v>903</v>
      </c>
      <c r="E552" s="31">
        <v>989</v>
      </c>
      <c r="F552" s="31">
        <v>438672</v>
      </c>
      <c r="G552" s="32">
        <v>443.55</v>
      </c>
      <c r="H552" s="31">
        <v>948</v>
      </c>
    </row>
    <row r="553" spans="1:8" ht="48" customHeight="1" x14ac:dyDescent="0.25">
      <c r="A553" s="33">
        <v>46123</v>
      </c>
      <c r="B553" s="31" t="s">
        <v>189</v>
      </c>
      <c r="C553" s="31" t="s">
        <v>190</v>
      </c>
      <c r="D553" s="31" t="s">
        <v>903</v>
      </c>
      <c r="E553" s="31">
        <v>3667</v>
      </c>
      <c r="F553" s="31">
        <v>1075644</v>
      </c>
      <c r="G553" s="32">
        <v>293.33</v>
      </c>
      <c r="H553" s="31">
        <v>3696</v>
      </c>
    </row>
    <row r="554" spans="1:8" ht="48" customHeight="1" x14ac:dyDescent="0.25">
      <c r="A554" s="33">
        <v>46123</v>
      </c>
      <c r="B554" s="31" t="s">
        <v>192</v>
      </c>
      <c r="C554" s="31" t="s">
        <v>193</v>
      </c>
      <c r="D554" s="31" t="s">
        <v>901</v>
      </c>
      <c r="E554" s="31">
        <v>1665</v>
      </c>
      <c r="F554" s="31">
        <v>568941</v>
      </c>
      <c r="G554" s="32">
        <v>341.71</v>
      </c>
      <c r="H554" s="31">
        <v>1553</v>
      </c>
    </row>
    <row r="555" spans="1:8" ht="48" customHeight="1" x14ac:dyDescent="0.25">
      <c r="A555" s="33">
        <v>46123</v>
      </c>
      <c r="B555" s="31" t="s">
        <v>195</v>
      </c>
      <c r="C555" s="31" t="s">
        <v>196</v>
      </c>
      <c r="D555" s="31" t="s">
        <v>899</v>
      </c>
      <c r="E555" s="31">
        <v>3325</v>
      </c>
      <c r="F555" s="31">
        <v>1190444</v>
      </c>
      <c r="G555" s="32">
        <v>358.03</v>
      </c>
      <c r="H555" s="31">
        <v>3479</v>
      </c>
    </row>
    <row r="556" spans="1:8" ht="48" customHeight="1" x14ac:dyDescent="0.25">
      <c r="A556" s="33">
        <v>46123</v>
      </c>
      <c r="B556" s="31" t="s">
        <v>198</v>
      </c>
      <c r="C556" s="31" t="s">
        <v>199</v>
      </c>
      <c r="D556" s="31" t="s">
        <v>901</v>
      </c>
      <c r="E556" s="31">
        <v>5834</v>
      </c>
      <c r="F556" s="31">
        <v>2873405</v>
      </c>
      <c r="G556" s="32">
        <v>492.53</v>
      </c>
      <c r="H556" s="31">
        <v>6133</v>
      </c>
    </row>
    <row r="557" spans="1:8" ht="48" customHeight="1" x14ac:dyDescent="0.25">
      <c r="A557" s="33">
        <v>46123</v>
      </c>
      <c r="B557" s="31" t="s">
        <v>201</v>
      </c>
      <c r="C557" s="31" t="s">
        <v>202</v>
      </c>
      <c r="D557" s="31" t="s">
        <v>904</v>
      </c>
      <c r="E557" s="31">
        <v>0</v>
      </c>
      <c r="F557" s="31">
        <v>0</v>
      </c>
      <c r="G557" s="31">
        <v>0</v>
      </c>
      <c r="H557" s="31">
        <v>0</v>
      </c>
    </row>
    <row r="558" spans="1:8" ht="24" customHeight="1" x14ac:dyDescent="0.25">
      <c r="A558" s="33">
        <v>46123</v>
      </c>
      <c r="B558" s="31" t="s">
        <v>204</v>
      </c>
      <c r="C558" s="31" t="s">
        <v>205</v>
      </c>
      <c r="D558" s="31" t="s">
        <v>901</v>
      </c>
      <c r="E558" s="31">
        <v>4790</v>
      </c>
      <c r="F558" s="31">
        <v>2136762</v>
      </c>
      <c r="G558" s="32">
        <v>446.09</v>
      </c>
      <c r="H558" s="31">
        <v>4431</v>
      </c>
    </row>
    <row r="559" spans="1:8" ht="36" customHeight="1" x14ac:dyDescent="0.25">
      <c r="A559" s="33">
        <v>46123</v>
      </c>
      <c r="B559" s="31" t="s">
        <v>207</v>
      </c>
      <c r="C559" s="31" t="s">
        <v>208</v>
      </c>
      <c r="D559" s="31" t="s">
        <v>899</v>
      </c>
      <c r="E559" s="31">
        <v>5768</v>
      </c>
      <c r="F559" s="31">
        <v>2006795</v>
      </c>
      <c r="G559" s="32">
        <v>347.92</v>
      </c>
      <c r="H559" s="31">
        <v>5719</v>
      </c>
    </row>
    <row r="560" spans="1:8" ht="24" customHeight="1" x14ac:dyDescent="0.25">
      <c r="A560" s="33">
        <v>46123</v>
      </c>
      <c r="B560" s="31" t="s">
        <v>210</v>
      </c>
      <c r="C560" s="31" t="s">
        <v>211</v>
      </c>
      <c r="D560" s="31" t="s">
        <v>901</v>
      </c>
      <c r="E560" s="31">
        <v>5008</v>
      </c>
      <c r="F560" s="31">
        <v>1857386</v>
      </c>
      <c r="G560" s="32">
        <v>370.88</v>
      </c>
      <c r="H560" s="31">
        <v>4785</v>
      </c>
    </row>
    <row r="561" spans="1:8" ht="36" customHeight="1" x14ac:dyDescent="0.25">
      <c r="A561" s="33">
        <v>46123</v>
      </c>
      <c r="B561" s="31" t="s">
        <v>213</v>
      </c>
      <c r="C561" s="31" t="s">
        <v>214</v>
      </c>
      <c r="D561" s="31" t="s">
        <v>901</v>
      </c>
      <c r="E561" s="31">
        <v>1555</v>
      </c>
      <c r="F561" s="31">
        <v>408793</v>
      </c>
      <c r="G561" s="32">
        <v>262.89</v>
      </c>
      <c r="H561" s="31">
        <v>1516</v>
      </c>
    </row>
    <row r="562" spans="1:8" ht="24" customHeight="1" x14ac:dyDescent="0.25">
      <c r="A562" s="33">
        <v>46123</v>
      </c>
      <c r="B562" s="31" t="s">
        <v>216</v>
      </c>
      <c r="C562" s="31" t="s">
        <v>217</v>
      </c>
      <c r="D562" s="31" t="s">
        <v>901</v>
      </c>
      <c r="E562" s="31">
        <v>1722</v>
      </c>
      <c r="F562" s="31">
        <v>430501</v>
      </c>
      <c r="G562" s="32">
        <v>250</v>
      </c>
      <c r="H562" s="31">
        <v>1685</v>
      </c>
    </row>
    <row r="563" spans="1:8" ht="36" customHeight="1" x14ac:dyDescent="0.25">
      <c r="A563" s="33">
        <v>46123</v>
      </c>
      <c r="B563" s="31" t="s">
        <v>220</v>
      </c>
      <c r="C563" s="31" t="s">
        <v>221</v>
      </c>
      <c r="D563" s="31" t="s">
        <v>900</v>
      </c>
      <c r="E563" s="31">
        <v>4114</v>
      </c>
      <c r="F563" s="31">
        <v>1037126</v>
      </c>
      <c r="G563" s="32">
        <v>252.1</v>
      </c>
      <c r="H563" s="31">
        <v>4253</v>
      </c>
    </row>
    <row r="564" spans="1:8" ht="48" customHeight="1" x14ac:dyDescent="0.25">
      <c r="A564" s="33">
        <v>46123</v>
      </c>
      <c r="B564" s="31" t="s">
        <v>223</v>
      </c>
      <c r="C564" s="31" t="s">
        <v>224</v>
      </c>
      <c r="D564" s="31" t="s">
        <v>905</v>
      </c>
      <c r="E564" s="31">
        <v>0</v>
      </c>
      <c r="F564" s="31">
        <v>0</v>
      </c>
      <c r="G564" s="31">
        <v>0</v>
      </c>
      <c r="H564" s="31">
        <v>0</v>
      </c>
    </row>
    <row r="565" spans="1:8" ht="24" customHeight="1" x14ac:dyDescent="0.25">
      <c r="A565" s="33">
        <v>46123</v>
      </c>
      <c r="B565" s="31" t="s">
        <v>225</v>
      </c>
      <c r="C565" s="31" t="s">
        <v>226</v>
      </c>
      <c r="D565" s="31" t="s">
        <v>906</v>
      </c>
      <c r="E565" s="31">
        <v>0</v>
      </c>
      <c r="F565" s="31">
        <v>0</v>
      </c>
      <c r="G565" s="31">
        <v>0</v>
      </c>
      <c r="H565" s="31">
        <v>0</v>
      </c>
    </row>
    <row r="566" spans="1:8" ht="24" customHeight="1" x14ac:dyDescent="0.25">
      <c r="A566" s="33">
        <v>46123</v>
      </c>
      <c r="B566" s="31" t="s">
        <v>227</v>
      </c>
      <c r="C566" s="31" t="s">
        <v>228</v>
      </c>
      <c r="D566" s="31" t="s">
        <v>899</v>
      </c>
      <c r="E566" s="31">
        <v>3685</v>
      </c>
      <c r="F566" s="31">
        <v>884293</v>
      </c>
      <c r="G566" s="32">
        <v>239.97</v>
      </c>
      <c r="H566" s="31">
        <v>3861</v>
      </c>
    </row>
    <row r="567" spans="1:8" ht="36" customHeight="1" x14ac:dyDescent="0.25">
      <c r="A567" s="33">
        <v>46123</v>
      </c>
      <c r="B567" s="31" t="s">
        <v>230</v>
      </c>
      <c r="C567" s="31" t="s">
        <v>231</v>
      </c>
      <c r="D567" s="31" t="s">
        <v>901</v>
      </c>
      <c r="E567" s="31">
        <v>5216</v>
      </c>
      <c r="F567" s="31">
        <v>1863604</v>
      </c>
      <c r="G567" s="32">
        <v>357.29</v>
      </c>
      <c r="H567" s="31">
        <v>5434</v>
      </c>
    </row>
    <row r="568" spans="1:8" ht="36" customHeight="1" x14ac:dyDescent="0.25">
      <c r="A568" s="33">
        <v>46123</v>
      </c>
      <c r="B568" s="31" t="s">
        <v>233</v>
      </c>
      <c r="C568" s="31" t="s">
        <v>234</v>
      </c>
      <c r="D568" s="31" t="s">
        <v>899</v>
      </c>
      <c r="E568" s="31">
        <v>2373</v>
      </c>
      <c r="F568" s="31">
        <v>546845</v>
      </c>
      <c r="G568" s="32">
        <v>230.44</v>
      </c>
      <c r="H568" s="31">
        <v>2332</v>
      </c>
    </row>
    <row r="569" spans="1:8" ht="24" customHeight="1" x14ac:dyDescent="0.25">
      <c r="A569" s="33">
        <v>46123</v>
      </c>
      <c r="B569" s="31" t="s">
        <v>236</v>
      </c>
      <c r="C569" s="31" t="s">
        <v>237</v>
      </c>
      <c r="D569" s="31" t="s">
        <v>899</v>
      </c>
      <c r="E569" s="31">
        <v>5650</v>
      </c>
      <c r="F569" s="31">
        <v>2095638</v>
      </c>
      <c r="G569" s="32">
        <v>370.91</v>
      </c>
      <c r="H569" s="31">
        <v>5119</v>
      </c>
    </row>
    <row r="570" spans="1:8" ht="24" customHeight="1" x14ac:dyDescent="0.25">
      <c r="A570" s="33">
        <v>46123</v>
      </c>
      <c r="B570" s="31" t="s">
        <v>239</v>
      </c>
      <c r="C570" s="31" t="s">
        <v>240</v>
      </c>
      <c r="D570" s="31" t="s">
        <v>900</v>
      </c>
      <c r="E570" s="31">
        <v>2498</v>
      </c>
      <c r="F570" s="31">
        <v>1232615</v>
      </c>
      <c r="G570" s="32">
        <v>493.44</v>
      </c>
      <c r="H570" s="31">
        <v>2517</v>
      </c>
    </row>
    <row r="571" spans="1:8" ht="24" customHeight="1" x14ac:dyDescent="0.25">
      <c r="A571" s="33">
        <v>46123</v>
      </c>
      <c r="B571" s="31" t="s">
        <v>242</v>
      </c>
      <c r="C571" s="31" t="s">
        <v>243</v>
      </c>
      <c r="D571" s="31" t="s">
        <v>900</v>
      </c>
      <c r="E571" s="31">
        <v>3185</v>
      </c>
      <c r="F571" s="31">
        <v>1034263</v>
      </c>
      <c r="G571" s="32">
        <v>324.73</v>
      </c>
      <c r="H571" s="31">
        <v>3243</v>
      </c>
    </row>
    <row r="572" spans="1:8" ht="54.75" customHeight="1" x14ac:dyDescent="0.25">
      <c r="A572" s="33">
        <v>46123</v>
      </c>
      <c r="B572" s="31" t="s">
        <v>245</v>
      </c>
      <c r="C572" s="31" t="s">
        <v>246</v>
      </c>
      <c r="D572" s="31" t="s">
        <v>900</v>
      </c>
      <c r="E572" s="31">
        <v>3450</v>
      </c>
      <c r="F572" s="31">
        <v>1053071</v>
      </c>
      <c r="G572" s="32">
        <v>305.24</v>
      </c>
      <c r="H572" s="31">
        <v>3166</v>
      </c>
    </row>
    <row r="573" spans="1:8" ht="24" customHeight="1" x14ac:dyDescent="0.25">
      <c r="A573" s="33">
        <v>46123</v>
      </c>
      <c r="B573" s="31" t="s">
        <v>248</v>
      </c>
      <c r="C573" s="31" t="s">
        <v>249</v>
      </c>
      <c r="D573" s="31" t="s">
        <v>900</v>
      </c>
      <c r="E573" s="31">
        <v>4048</v>
      </c>
      <c r="F573" s="31">
        <v>2067436</v>
      </c>
      <c r="G573" s="32">
        <v>510.73</v>
      </c>
      <c r="H573" s="31">
        <v>3994</v>
      </c>
    </row>
    <row r="574" spans="1:8" ht="48" customHeight="1" x14ac:dyDescent="0.25">
      <c r="A574" s="33">
        <v>46123</v>
      </c>
      <c r="B574" s="31" t="s">
        <v>251</v>
      </c>
      <c r="C574" s="31" t="s">
        <v>252</v>
      </c>
      <c r="D574" s="31" t="s">
        <v>900</v>
      </c>
      <c r="E574" s="31">
        <v>4227</v>
      </c>
      <c r="F574" s="31">
        <v>1439726</v>
      </c>
      <c r="G574" s="32">
        <v>340.6</v>
      </c>
      <c r="H574" s="31">
        <v>4033</v>
      </c>
    </row>
    <row r="575" spans="1:8" ht="48" customHeight="1" x14ac:dyDescent="0.25">
      <c r="A575" s="33">
        <v>46123</v>
      </c>
      <c r="B575" s="31" t="s">
        <v>254</v>
      </c>
      <c r="C575" s="31" t="s">
        <v>255</v>
      </c>
      <c r="D575" s="31" t="s">
        <v>899</v>
      </c>
      <c r="E575" s="31">
        <v>1768</v>
      </c>
      <c r="F575" s="31">
        <v>741486</v>
      </c>
      <c r="G575" s="32">
        <v>419.39</v>
      </c>
      <c r="H575" s="31">
        <v>1713</v>
      </c>
    </row>
    <row r="576" spans="1:8" ht="48" customHeight="1" x14ac:dyDescent="0.25">
      <c r="A576" s="33">
        <v>46123</v>
      </c>
      <c r="B576" s="31" t="s">
        <v>257</v>
      </c>
      <c r="C576" s="31" t="s">
        <v>258</v>
      </c>
      <c r="D576" s="31" t="s">
        <v>901</v>
      </c>
      <c r="E576" s="31">
        <v>711</v>
      </c>
      <c r="F576" s="31">
        <v>163887</v>
      </c>
      <c r="G576" s="32">
        <v>230.5</v>
      </c>
      <c r="H576" s="31">
        <v>706</v>
      </c>
    </row>
    <row r="577" spans="1:8" ht="48" customHeight="1" x14ac:dyDescent="0.25">
      <c r="A577" s="33">
        <v>46123</v>
      </c>
      <c r="B577" s="31" t="s">
        <v>260</v>
      </c>
      <c r="C577" s="31" t="s">
        <v>261</v>
      </c>
      <c r="D577" s="31" t="s">
        <v>907</v>
      </c>
      <c r="E577" s="31">
        <v>0</v>
      </c>
      <c r="F577" s="31">
        <v>0</v>
      </c>
      <c r="G577" s="31">
        <v>0</v>
      </c>
      <c r="H577" s="31">
        <v>0</v>
      </c>
    </row>
    <row r="578" spans="1:8" ht="48" customHeight="1" x14ac:dyDescent="0.25">
      <c r="A578" s="33">
        <v>46123</v>
      </c>
      <c r="B578" s="31" t="s">
        <v>262</v>
      </c>
      <c r="C578" s="31" t="s">
        <v>263</v>
      </c>
      <c r="D578" s="31" t="s">
        <v>901</v>
      </c>
      <c r="E578" s="31">
        <v>3915</v>
      </c>
      <c r="F578" s="31">
        <v>880128</v>
      </c>
      <c r="G578" s="32">
        <v>224.81</v>
      </c>
      <c r="H578" s="31">
        <v>3790</v>
      </c>
    </row>
    <row r="579" spans="1:8" ht="48" customHeight="1" x14ac:dyDescent="0.25">
      <c r="A579" s="33">
        <v>46123</v>
      </c>
      <c r="B579" s="31" t="s">
        <v>265</v>
      </c>
      <c r="C579" s="31" t="s">
        <v>266</v>
      </c>
      <c r="D579" s="31" t="s">
        <v>908</v>
      </c>
      <c r="E579" s="31">
        <v>0</v>
      </c>
      <c r="F579" s="31">
        <v>0</v>
      </c>
      <c r="G579" s="31">
        <v>0</v>
      </c>
      <c r="H579" s="31">
        <v>0</v>
      </c>
    </row>
    <row r="580" spans="1:8" ht="48" customHeight="1" x14ac:dyDescent="0.25">
      <c r="A580" s="33">
        <v>46123</v>
      </c>
      <c r="B580" s="31" t="s">
        <v>267</v>
      </c>
      <c r="C580" s="31" t="s">
        <v>268</v>
      </c>
      <c r="D580" s="31" t="s">
        <v>901</v>
      </c>
      <c r="E580" s="31">
        <v>4066</v>
      </c>
      <c r="F580" s="31">
        <v>936037</v>
      </c>
      <c r="G580" s="32">
        <v>230.21</v>
      </c>
      <c r="H580" s="31">
        <v>3955</v>
      </c>
    </row>
    <row r="581" spans="1:8" ht="24" customHeight="1" x14ac:dyDescent="0.25">
      <c r="A581" s="33">
        <v>46123</v>
      </c>
      <c r="B581" s="31" t="s">
        <v>270</v>
      </c>
      <c r="C581" s="31" t="s">
        <v>271</v>
      </c>
      <c r="D581" s="31" t="s">
        <v>900</v>
      </c>
      <c r="E581" s="31">
        <v>1201</v>
      </c>
      <c r="F581" s="31">
        <v>385485</v>
      </c>
      <c r="G581" s="32">
        <v>320.97000000000003</v>
      </c>
      <c r="H581" s="31">
        <v>1252</v>
      </c>
    </row>
    <row r="582" spans="1:8" ht="36" customHeight="1" x14ac:dyDescent="0.25">
      <c r="A582" s="33">
        <v>46123</v>
      </c>
      <c r="B582" s="31" t="s">
        <v>273</v>
      </c>
      <c r="C582" s="31" t="s">
        <v>274</v>
      </c>
      <c r="D582" s="31" t="s">
        <v>899</v>
      </c>
      <c r="E582" s="31">
        <v>4313</v>
      </c>
      <c r="F582" s="31">
        <v>2380407</v>
      </c>
      <c r="G582" s="32">
        <v>551.91</v>
      </c>
      <c r="H582" s="31">
        <v>4033</v>
      </c>
    </row>
    <row r="583" spans="1:8" ht="24" customHeight="1" x14ac:dyDescent="0.25">
      <c r="A583" s="33">
        <v>46123</v>
      </c>
      <c r="B583" s="31" t="s">
        <v>276</v>
      </c>
      <c r="C583" s="31" t="s">
        <v>277</v>
      </c>
      <c r="D583" s="31" t="s">
        <v>899</v>
      </c>
      <c r="E583" s="31">
        <v>1250</v>
      </c>
      <c r="F583" s="31">
        <v>625492</v>
      </c>
      <c r="G583" s="32">
        <v>500.39</v>
      </c>
      <c r="H583" s="31">
        <v>1345</v>
      </c>
    </row>
    <row r="584" spans="1:8" ht="36" customHeight="1" x14ac:dyDescent="0.25">
      <c r="A584" s="33">
        <v>46123</v>
      </c>
      <c r="B584" s="31" t="s">
        <v>279</v>
      </c>
      <c r="C584" s="31" t="s">
        <v>280</v>
      </c>
      <c r="D584" s="31" t="s">
        <v>901</v>
      </c>
      <c r="E584" s="31">
        <v>2963</v>
      </c>
      <c r="F584" s="31">
        <v>1204538</v>
      </c>
      <c r="G584" s="32">
        <v>406.53</v>
      </c>
      <c r="H584" s="31">
        <v>3149</v>
      </c>
    </row>
    <row r="585" spans="1:8" ht="36" customHeight="1" x14ac:dyDescent="0.25">
      <c r="A585" s="33">
        <v>46123</v>
      </c>
      <c r="B585" s="31" t="s">
        <v>283</v>
      </c>
      <c r="C585" s="31" t="s">
        <v>284</v>
      </c>
      <c r="D585" s="31" t="s">
        <v>899</v>
      </c>
      <c r="E585" s="31">
        <v>0</v>
      </c>
      <c r="F585" s="31">
        <v>0</v>
      </c>
      <c r="G585" s="31">
        <v>0</v>
      </c>
      <c r="H585" s="31">
        <v>0</v>
      </c>
    </row>
    <row r="586" spans="1:8" ht="24" customHeight="1" x14ac:dyDescent="0.25">
      <c r="A586" s="33">
        <v>46124</v>
      </c>
      <c r="B586" s="31" t="s">
        <v>128</v>
      </c>
      <c r="C586" s="31" t="s">
        <v>129</v>
      </c>
      <c r="D586" s="31" t="s">
        <v>899</v>
      </c>
      <c r="E586" s="31">
        <v>1241</v>
      </c>
      <c r="F586" s="31">
        <v>484511</v>
      </c>
      <c r="G586" s="32">
        <v>390.42</v>
      </c>
      <c r="H586" s="31">
        <v>1222</v>
      </c>
    </row>
    <row r="587" spans="1:8" ht="48" customHeight="1" x14ac:dyDescent="0.25">
      <c r="A587" s="33">
        <v>46124</v>
      </c>
      <c r="B587" s="31" t="s">
        <v>132</v>
      </c>
      <c r="C587" s="31" t="s">
        <v>133</v>
      </c>
      <c r="D587" s="31" t="s">
        <v>900</v>
      </c>
      <c r="E587" s="31">
        <v>3098</v>
      </c>
      <c r="F587" s="31">
        <v>995544</v>
      </c>
      <c r="G587" s="32">
        <v>321.35000000000002</v>
      </c>
      <c r="H587" s="31">
        <v>2851</v>
      </c>
    </row>
    <row r="588" spans="1:8" ht="48" customHeight="1" x14ac:dyDescent="0.25">
      <c r="A588" s="33">
        <v>46124</v>
      </c>
      <c r="B588" s="31" t="s">
        <v>135</v>
      </c>
      <c r="C588" s="31" t="s">
        <v>136</v>
      </c>
      <c r="D588" s="31" t="s">
        <v>900</v>
      </c>
      <c r="E588" s="31">
        <v>2066</v>
      </c>
      <c r="F588" s="31">
        <v>809607</v>
      </c>
      <c r="G588" s="32">
        <v>391.87</v>
      </c>
      <c r="H588" s="31">
        <v>2216</v>
      </c>
    </row>
    <row r="589" spans="1:8" ht="48" customHeight="1" x14ac:dyDescent="0.25">
      <c r="A589" s="33">
        <v>46124</v>
      </c>
      <c r="B589" s="31" t="s">
        <v>138</v>
      </c>
      <c r="C589" s="31" t="s">
        <v>139</v>
      </c>
      <c r="D589" s="31" t="s">
        <v>900</v>
      </c>
      <c r="E589" s="31">
        <v>1174</v>
      </c>
      <c r="F589" s="31">
        <v>418270</v>
      </c>
      <c r="G589" s="32">
        <v>356.28</v>
      </c>
      <c r="H589" s="31">
        <v>1058</v>
      </c>
    </row>
    <row r="590" spans="1:8" ht="48" customHeight="1" x14ac:dyDescent="0.25">
      <c r="A590" s="33">
        <v>46124</v>
      </c>
      <c r="B590" s="31" t="s">
        <v>141</v>
      </c>
      <c r="C590" s="31" t="s">
        <v>142</v>
      </c>
      <c r="D590" s="31" t="s">
        <v>900</v>
      </c>
      <c r="E590" s="31">
        <v>1480</v>
      </c>
      <c r="F590" s="31">
        <v>852295</v>
      </c>
      <c r="G590" s="32">
        <v>575.88</v>
      </c>
      <c r="H590" s="31">
        <v>1569</v>
      </c>
    </row>
    <row r="591" spans="1:8" ht="48" customHeight="1" x14ac:dyDescent="0.25">
      <c r="A591" s="33">
        <v>46124</v>
      </c>
      <c r="B591" s="31" t="s">
        <v>144</v>
      </c>
      <c r="C591" s="31" t="s">
        <v>145</v>
      </c>
      <c r="D591" s="31" t="s">
        <v>900</v>
      </c>
      <c r="E591" s="31">
        <v>1751</v>
      </c>
      <c r="F591" s="31">
        <v>491640</v>
      </c>
      <c r="G591" s="32">
        <v>280.77999999999997</v>
      </c>
      <c r="H591" s="31">
        <v>1853</v>
      </c>
    </row>
    <row r="592" spans="1:8" ht="48" customHeight="1" x14ac:dyDescent="0.25">
      <c r="A592" s="33">
        <v>46124</v>
      </c>
      <c r="B592" s="31" t="s">
        <v>147</v>
      </c>
      <c r="C592" s="31" t="s">
        <v>148</v>
      </c>
      <c r="D592" s="31" t="s">
        <v>900</v>
      </c>
      <c r="E592" s="31">
        <v>4840</v>
      </c>
      <c r="F592" s="31">
        <v>1007450</v>
      </c>
      <c r="G592" s="32">
        <v>208.15</v>
      </c>
      <c r="H592" s="31">
        <v>4583</v>
      </c>
    </row>
    <row r="593" spans="1:8" ht="48" customHeight="1" x14ac:dyDescent="0.25">
      <c r="A593" s="33">
        <v>46124</v>
      </c>
      <c r="B593" s="31" t="s">
        <v>150</v>
      </c>
      <c r="C593" s="31" t="s">
        <v>151</v>
      </c>
      <c r="D593" s="31" t="s">
        <v>900</v>
      </c>
      <c r="E593" s="31">
        <v>4728</v>
      </c>
      <c r="F593" s="31">
        <v>1261335</v>
      </c>
      <c r="G593" s="32">
        <v>266.77999999999997</v>
      </c>
      <c r="H593" s="31">
        <v>4856</v>
      </c>
    </row>
    <row r="594" spans="1:8" ht="36" customHeight="1" x14ac:dyDescent="0.25">
      <c r="A594" s="33">
        <v>46124</v>
      </c>
      <c r="B594" s="31" t="s">
        <v>153</v>
      </c>
      <c r="C594" s="31" t="s">
        <v>154</v>
      </c>
      <c r="D594" s="31" t="s">
        <v>899</v>
      </c>
      <c r="E594" s="31">
        <v>4209</v>
      </c>
      <c r="F594" s="31">
        <v>915478</v>
      </c>
      <c r="G594" s="32">
        <v>217.5</v>
      </c>
      <c r="H594" s="31">
        <v>4253</v>
      </c>
    </row>
    <row r="595" spans="1:8" ht="24" customHeight="1" x14ac:dyDescent="0.25">
      <c r="A595" s="33">
        <v>46124</v>
      </c>
      <c r="B595" s="31" t="s">
        <v>156</v>
      </c>
      <c r="C595" s="31" t="s">
        <v>157</v>
      </c>
      <c r="D595" s="31" t="s">
        <v>901</v>
      </c>
      <c r="E595" s="31">
        <v>4622</v>
      </c>
      <c r="F595" s="31">
        <v>1393321</v>
      </c>
      <c r="G595" s="32">
        <v>301.45</v>
      </c>
      <c r="H595" s="31">
        <v>4380</v>
      </c>
    </row>
    <row r="596" spans="1:8" ht="36" customHeight="1" x14ac:dyDescent="0.25">
      <c r="A596" s="33">
        <v>46124</v>
      </c>
      <c r="B596" s="31" t="s">
        <v>159</v>
      </c>
      <c r="C596" s="31" t="s">
        <v>160</v>
      </c>
      <c r="D596" s="31" t="s">
        <v>899</v>
      </c>
      <c r="E596" s="31">
        <v>3213</v>
      </c>
      <c r="F596" s="31">
        <v>1488063</v>
      </c>
      <c r="G596" s="32">
        <v>463.14</v>
      </c>
      <c r="H596" s="31">
        <v>3466</v>
      </c>
    </row>
    <row r="597" spans="1:8" ht="24" customHeight="1" x14ac:dyDescent="0.25">
      <c r="A597" s="33">
        <v>46124</v>
      </c>
      <c r="B597" s="31" t="s">
        <v>162</v>
      </c>
      <c r="C597" s="31" t="s">
        <v>163</v>
      </c>
      <c r="D597" s="31" t="s">
        <v>901</v>
      </c>
      <c r="E597" s="31">
        <v>1595</v>
      </c>
      <c r="F597" s="31">
        <v>611392</v>
      </c>
      <c r="G597" s="32">
        <v>383.32</v>
      </c>
      <c r="H597" s="31">
        <v>1506</v>
      </c>
    </row>
    <row r="598" spans="1:8" ht="36" customHeight="1" x14ac:dyDescent="0.25">
      <c r="A598" s="33">
        <v>46124</v>
      </c>
      <c r="B598" s="31" t="s">
        <v>165</v>
      </c>
      <c r="C598" s="31" t="s">
        <v>166</v>
      </c>
      <c r="D598" s="31" t="s">
        <v>901</v>
      </c>
      <c r="E598" s="31">
        <v>3676</v>
      </c>
      <c r="F598" s="31">
        <v>1666883</v>
      </c>
      <c r="G598" s="32">
        <v>453.45</v>
      </c>
      <c r="H598" s="31">
        <v>3778</v>
      </c>
    </row>
    <row r="599" spans="1:8" ht="24" customHeight="1" x14ac:dyDescent="0.25">
      <c r="A599" s="33">
        <v>46124</v>
      </c>
      <c r="B599" s="31" t="s">
        <v>168</v>
      </c>
      <c r="C599" s="31" t="s">
        <v>169</v>
      </c>
      <c r="D599" s="31" t="s">
        <v>899</v>
      </c>
      <c r="E599" s="31">
        <v>3079</v>
      </c>
      <c r="F599" s="31">
        <v>1197507</v>
      </c>
      <c r="G599" s="32">
        <v>388.93</v>
      </c>
      <c r="H599" s="31">
        <v>3035</v>
      </c>
    </row>
    <row r="600" spans="1:8" ht="36" customHeight="1" x14ac:dyDescent="0.25">
      <c r="A600" s="33">
        <v>46124</v>
      </c>
      <c r="B600" s="31" t="s">
        <v>171</v>
      </c>
      <c r="C600" s="31" t="s">
        <v>172</v>
      </c>
      <c r="D600" s="31" t="s">
        <v>903</v>
      </c>
      <c r="E600" s="31">
        <v>2579</v>
      </c>
      <c r="F600" s="31">
        <v>939311</v>
      </c>
      <c r="G600" s="32">
        <v>364.22</v>
      </c>
      <c r="H600" s="31">
        <v>2706</v>
      </c>
    </row>
    <row r="601" spans="1:8" ht="36" customHeight="1" x14ac:dyDescent="0.25">
      <c r="A601" s="33">
        <v>46124</v>
      </c>
      <c r="B601" s="31" t="s">
        <v>174</v>
      </c>
      <c r="C601" s="31" t="s">
        <v>175</v>
      </c>
      <c r="D601" s="31" t="s">
        <v>903</v>
      </c>
      <c r="E601" s="31">
        <v>3536</v>
      </c>
      <c r="F601" s="31">
        <v>1238518</v>
      </c>
      <c r="G601" s="32">
        <v>350.26</v>
      </c>
      <c r="H601" s="31">
        <v>3274</v>
      </c>
    </row>
    <row r="602" spans="1:8" ht="36" customHeight="1" x14ac:dyDescent="0.25">
      <c r="A602" s="33">
        <v>46124</v>
      </c>
      <c r="B602" s="31" t="s">
        <v>177</v>
      </c>
      <c r="C602" s="31" t="s">
        <v>178</v>
      </c>
      <c r="D602" s="31" t="s">
        <v>903</v>
      </c>
      <c r="E602" s="31">
        <v>2303</v>
      </c>
      <c r="F602" s="31">
        <v>647866</v>
      </c>
      <c r="G602" s="32">
        <v>281.31</v>
      </c>
      <c r="H602" s="31">
        <v>2466</v>
      </c>
    </row>
    <row r="603" spans="1:8" ht="48" customHeight="1" x14ac:dyDescent="0.25">
      <c r="A603" s="33">
        <v>46124</v>
      </c>
      <c r="B603" s="31" t="s">
        <v>180</v>
      </c>
      <c r="C603" s="31" t="s">
        <v>181</v>
      </c>
      <c r="D603" s="31" t="s">
        <v>903</v>
      </c>
      <c r="E603" s="31">
        <v>2142</v>
      </c>
      <c r="F603" s="31">
        <v>860711</v>
      </c>
      <c r="G603" s="32">
        <v>401.83</v>
      </c>
      <c r="H603" s="31">
        <v>2218</v>
      </c>
    </row>
    <row r="604" spans="1:8" ht="36" customHeight="1" x14ac:dyDescent="0.25">
      <c r="A604" s="33">
        <v>46124</v>
      </c>
      <c r="B604" s="31" t="s">
        <v>183</v>
      </c>
      <c r="C604" s="31" t="s">
        <v>184</v>
      </c>
      <c r="D604" s="31" t="s">
        <v>903</v>
      </c>
      <c r="E604" s="31">
        <v>2351</v>
      </c>
      <c r="F604" s="31">
        <v>499784</v>
      </c>
      <c r="G604" s="32">
        <v>212.58</v>
      </c>
      <c r="H604" s="31">
        <v>2422</v>
      </c>
    </row>
    <row r="605" spans="1:8" ht="27.75" customHeight="1" x14ac:dyDescent="0.25">
      <c r="A605" s="33">
        <v>46124</v>
      </c>
      <c r="B605" s="31" t="s">
        <v>186</v>
      </c>
      <c r="C605" s="31" t="s">
        <v>187</v>
      </c>
      <c r="D605" s="31" t="s">
        <v>903</v>
      </c>
      <c r="E605" s="31">
        <v>767</v>
      </c>
      <c r="F605" s="31">
        <v>332358</v>
      </c>
      <c r="G605" s="32">
        <v>433.32</v>
      </c>
      <c r="H605" s="31">
        <v>784</v>
      </c>
    </row>
    <row r="606" spans="1:8" ht="24" customHeight="1" x14ac:dyDescent="0.25">
      <c r="A606" s="33">
        <v>46124</v>
      </c>
      <c r="B606" s="31" t="s">
        <v>189</v>
      </c>
      <c r="C606" s="31" t="s">
        <v>190</v>
      </c>
      <c r="D606" s="31" t="s">
        <v>903</v>
      </c>
      <c r="E606" s="31">
        <v>4654</v>
      </c>
      <c r="F606" s="31">
        <v>1385623</v>
      </c>
      <c r="G606" s="32">
        <v>297.73</v>
      </c>
      <c r="H606" s="31">
        <v>4289</v>
      </c>
    </row>
    <row r="607" spans="1:8" ht="36" customHeight="1" x14ac:dyDescent="0.25">
      <c r="A607" s="33">
        <v>46124</v>
      </c>
      <c r="B607" s="31" t="s">
        <v>192</v>
      </c>
      <c r="C607" s="31" t="s">
        <v>193</v>
      </c>
      <c r="D607" s="31" t="s">
        <v>901</v>
      </c>
      <c r="E607" s="31">
        <v>1183</v>
      </c>
      <c r="F607" s="31">
        <v>437578</v>
      </c>
      <c r="G607" s="32">
        <v>369.89</v>
      </c>
      <c r="H607" s="31">
        <v>1190</v>
      </c>
    </row>
    <row r="608" spans="1:8" ht="24" customHeight="1" x14ac:dyDescent="0.25">
      <c r="A608" s="33">
        <v>46124</v>
      </c>
      <c r="B608" s="31" t="s">
        <v>195</v>
      </c>
      <c r="C608" s="31" t="s">
        <v>196</v>
      </c>
      <c r="D608" s="31" t="s">
        <v>899</v>
      </c>
      <c r="E608" s="31">
        <v>4036</v>
      </c>
      <c r="F608" s="31">
        <v>1507268</v>
      </c>
      <c r="G608" s="32">
        <v>373.46</v>
      </c>
      <c r="H608" s="31">
        <v>4127</v>
      </c>
    </row>
    <row r="609" spans="1:8" ht="24" customHeight="1" x14ac:dyDescent="0.25">
      <c r="A609" s="33">
        <v>46124</v>
      </c>
      <c r="B609" s="31" t="s">
        <v>198</v>
      </c>
      <c r="C609" s="31" t="s">
        <v>199</v>
      </c>
      <c r="D609" s="31" t="s">
        <v>901</v>
      </c>
      <c r="E609" s="31">
        <v>5982</v>
      </c>
      <c r="F609" s="31">
        <v>3080918</v>
      </c>
      <c r="G609" s="32">
        <v>515.03</v>
      </c>
      <c r="H609" s="31">
        <v>5683</v>
      </c>
    </row>
    <row r="610" spans="1:8" ht="48" customHeight="1" x14ac:dyDescent="0.25">
      <c r="A610" s="33">
        <v>46124</v>
      </c>
      <c r="B610" s="31" t="s">
        <v>201</v>
      </c>
      <c r="C610" s="31" t="s">
        <v>202</v>
      </c>
      <c r="D610" s="31" t="s">
        <v>904</v>
      </c>
      <c r="E610" s="31">
        <v>0</v>
      </c>
      <c r="F610" s="31">
        <v>0</v>
      </c>
      <c r="G610" s="31">
        <v>0</v>
      </c>
      <c r="H610" s="31">
        <v>0</v>
      </c>
    </row>
    <row r="611" spans="1:8" ht="48" customHeight="1" x14ac:dyDescent="0.25">
      <c r="A611" s="33">
        <v>46124</v>
      </c>
      <c r="B611" s="31" t="s">
        <v>204</v>
      </c>
      <c r="C611" s="31" t="s">
        <v>205</v>
      </c>
      <c r="D611" s="31" t="s">
        <v>901</v>
      </c>
      <c r="E611" s="31">
        <v>3203</v>
      </c>
      <c r="F611" s="31">
        <v>1399466</v>
      </c>
      <c r="G611" s="32">
        <v>436.92</v>
      </c>
      <c r="H611" s="31">
        <v>3238</v>
      </c>
    </row>
    <row r="612" spans="1:8" ht="48" customHeight="1" x14ac:dyDescent="0.25">
      <c r="A612" s="33">
        <v>46124</v>
      </c>
      <c r="B612" s="31" t="s">
        <v>207</v>
      </c>
      <c r="C612" s="31" t="s">
        <v>208</v>
      </c>
      <c r="D612" s="31" t="s">
        <v>899</v>
      </c>
      <c r="E612" s="31">
        <v>4158</v>
      </c>
      <c r="F612" s="31">
        <v>1320567</v>
      </c>
      <c r="G612" s="32">
        <v>317.60000000000002</v>
      </c>
      <c r="H612" s="31">
        <v>4274</v>
      </c>
    </row>
    <row r="613" spans="1:8" ht="48" customHeight="1" x14ac:dyDescent="0.25">
      <c r="A613" s="33">
        <v>46124</v>
      </c>
      <c r="B613" s="31" t="s">
        <v>210</v>
      </c>
      <c r="C613" s="31" t="s">
        <v>211</v>
      </c>
      <c r="D613" s="31" t="s">
        <v>901</v>
      </c>
      <c r="E613" s="31">
        <v>3827</v>
      </c>
      <c r="F613" s="31">
        <v>1378424</v>
      </c>
      <c r="G613" s="32">
        <v>360.18</v>
      </c>
      <c r="H613" s="31">
        <v>3793</v>
      </c>
    </row>
    <row r="614" spans="1:8" ht="48" customHeight="1" x14ac:dyDescent="0.25">
      <c r="A614" s="33">
        <v>46124</v>
      </c>
      <c r="B614" s="31" t="s">
        <v>213</v>
      </c>
      <c r="C614" s="31" t="s">
        <v>214</v>
      </c>
      <c r="D614" s="31" t="s">
        <v>901</v>
      </c>
      <c r="E614" s="31">
        <v>1596</v>
      </c>
      <c r="F614" s="31">
        <v>401574</v>
      </c>
      <c r="G614" s="32">
        <v>251.61</v>
      </c>
      <c r="H614" s="31">
        <v>1544</v>
      </c>
    </row>
    <row r="615" spans="1:8" ht="24" customHeight="1" x14ac:dyDescent="0.25">
      <c r="A615" s="33">
        <v>46124</v>
      </c>
      <c r="B615" s="31" t="s">
        <v>216</v>
      </c>
      <c r="C615" s="31" t="s">
        <v>217</v>
      </c>
      <c r="D615" s="31" t="s">
        <v>901</v>
      </c>
      <c r="E615" s="31">
        <v>2320</v>
      </c>
      <c r="F615" s="31">
        <v>661558</v>
      </c>
      <c r="G615" s="32">
        <v>285.14999999999998</v>
      </c>
      <c r="H615" s="31">
        <v>2338</v>
      </c>
    </row>
    <row r="616" spans="1:8" ht="36" customHeight="1" x14ac:dyDescent="0.25">
      <c r="A616" s="33">
        <v>46124</v>
      </c>
      <c r="B616" s="31" t="s">
        <v>220</v>
      </c>
      <c r="C616" s="31" t="s">
        <v>221</v>
      </c>
      <c r="D616" s="31" t="s">
        <v>900</v>
      </c>
      <c r="E616" s="31">
        <v>3523</v>
      </c>
      <c r="F616" s="31">
        <v>916629</v>
      </c>
      <c r="G616" s="32">
        <v>260.18</v>
      </c>
      <c r="H616" s="31">
        <v>3587</v>
      </c>
    </row>
    <row r="617" spans="1:8" ht="24" customHeight="1" x14ac:dyDescent="0.25">
      <c r="A617" s="33">
        <v>46124</v>
      </c>
      <c r="B617" s="31" t="s">
        <v>223</v>
      </c>
      <c r="C617" s="31" t="s">
        <v>224</v>
      </c>
      <c r="D617" s="31" t="s">
        <v>905</v>
      </c>
      <c r="E617" s="31">
        <v>0</v>
      </c>
      <c r="F617" s="31">
        <v>0</v>
      </c>
      <c r="G617" s="31">
        <v>0</v>
      </c>
      <c r="H617" s="31">
        <v>0</v>
      </c>
    </row>
    <row r="618" spans="1:8" ht="36" customHeight="1" x14ac:dyDescent="0.25">
      <c r="A618" s="33">
        <v>46124</v>
      </c>
      <c r="B618" s="31" t="s">
        <v>225</v>
      </c>
      <c r="C618" s="31" t="s">
        <v>226</v>
      </c>
      <c r="D618" s="31" t="s">
        <v>906</v>
      </c>
      <c r="E618" s="31">
        <v>0</v>
      </c>
      <c r="F618" s="31">
        <v>0</v>
      </c>
      <c r="G618" s="31">
        <v>0</v>
      </c>
      <c r="H618" s="31">
        <v>0</v>
      </c>
    </row>
    <row r="619" spans="1:8" ht="24" customHeight="1" x14ac:dyDescent="0.25">
      <c r="A619" s="33">
        <v>46124</v>
      </c>
      <c r="B619" s="31" t="s">
        <v>227</v>
      </c>
      <c r="C619" s="31" t="s">
        <v>228</v>
      </c>
      <c r="D619" s="31" t="s">
        <v>899</v>
      </c>
      <c r="E619" s="31">
        <v>4607</v>
      </c>
      <c r="F619" s="31">
        <v>928167</v>
      </c>
      <c r="G619" s="32">
        <v>201.47</v>
      </c>
      <c r="H619" s="31">
        <v>4325</v>
      </c>
    </row>
    <row r="620" spans="1:8" ht="36" customHeight="1" x14ac:dyDescent="0.25">
      <c r="A620" s="33">
        <v>46124</v>
      </c>
      <c r="B620" s="31" t="s">
        <v>230</v>
      </c>
      <c r="C620" s="31" t="s">
        <v>231</v>
      </c>
      <c r="D620" s="31" t="s">
        <v>901</v>
      </c>
      <c r="E620" s="31">
        <v>4006</v>
      </c>
      <c r="F620" s="31">
        <v>1428102</v>
      </c>
      <c r="G620" s="32">
        <v>356.49</v>
      </c>
      <c r="H620" s="31">
        <v>4183</v>
      </c>
    </row>
    <row r="621" spans="1:8" ht="48" customHeight="1" x14ac:dyDescent="0.25">
      <c r="A621" s="33">
        <v>46124</v>
      </c>
      <c r="B621" s="31" t="s">
        <v>233</v>
      </c>
      <c r="C621" s="31" t="s">
        <v>234</v>
      </c>
      <c r="D621" s="31" t="s">
        <v>899</v>
      </c>
      <c r="E621" s="31">
        <v>1738</v>
      </c>
      <c r="F621" s="31">
        <v>351536</v>
      </c>
      <c r="G621" s="32">
        <v>202.26</v>
      </c>
      <c r="H621" s="31">
        <v>1613</v>
      </c>
    </row>
    <row r="622" spans="1:8" ht="24" customHeight="1" x14ac:dyDescent="0.25">
      <c r="A622" s="33">
        <v>46124</v>
      </c>
      <c r="B622" s="31" t="s">
        <v>236</v>
      </c>
      <c r="C622" s="31" t="s">
        <v>237</v>
      </c>
      <c r="D622" s="31" t="s">
        <v>899</v>
      </c>
      <c r="E622" s="31">
        <v>3650</v>
      </c>
      <c r="F622" s="31">
        <v>1689722</v>
      </c>
      <c r="G622" s="32">
        <v>462.94</v>
      </c>
      <c r="H622" s="31">
        <v>3923</v>
      </c>
    </row>
    <row r="623" spans="1:8" ht="24" customHeight="1" x14ac:dyDescent="0.25">
      <c r="A623" s="33">
        <v>46124</v>
      </c>
      <c r="B623" s="31" t="s">
        <v>239</v>
      </c>
      <c r="C623" s="31" t="s">
        <v>240</v>
      </c>
      <c r="D623" s="31" t="s">
        <v>900</v>
      </c>
      <c r="E623" s="31">
        <v>2807</v>
      </c>
      <c r="F623" s="31">
        <v>1231273</v>
      </c>
      <c r="G623" s="32">
        <v>438.64</v>
      </c>
      <c r="H623" s="31">
        <v>2677</v>
      </c>
    </row>
    <row r="624" spans="1:8" ht="36" customHeight="1" x14ac:dyDescent="0.25">
      <c r="A624" s="33">
        <v>46124</v>
      </c>
      <c r="B624" s="31" t="s">
        <v>242</v>
      </c>
      <c r="C624" s="31" t="s">
        <v>243</v>
      </c>
      <c r="D624" s="31" t="s">
        <v>900</v>
      </c>
      <c r="E624" s="31">
        <v>4996</v>
      </c>
      <c r="F624" s="31">
        <v>1530499</v>
      </c>
      <c r="G624" s="32">
        <v>306.33999999999997</v>
      </c>
      <c r="H624" s="31">
        <v>5234</v>
      </c>
    </row>
    <row r="625" spans="1:8" ht="36" customHeight="1" x14ac:dyDescent="0.25">
      <c r="A625" s="33">
        <v>46124</v>
      </c>
      <c r="B625" s="31" t="s">
        <v>245</v>
      </c>
      <c r="C625" s="31" t="s">
        <v>246</v>
      </c>
      <c r="D625" s="31" t="s">
        <v>900</v>
      </c>
      <c r="E625" s="31">
        <v>2894</v>
      </c>
      <c r="F625" s="31">
        <v>825942</v>
      </c>
      <c r="G625" s="32">
        <v>285.39999999999998</v>
      </c>
      <c r="H625" s="31">
        <v>2845</v>
      </c>
    </row>
    <row r="626" spans="1:8" ht="24" customHeight="1" x14ac:dyDescent="0.25">
      <c r="A626" s="33">
        <v>46124</v>
      </c>
      <c r="B626" s="31" t="s">
        <v>248</v>
      </c>
      <c r="C626" s="31" t="s">
        <v>249</v>
      </c>
      <c r="D626" s="31" t="s">
        <v>900</v>
      </c>
      <c r="E626" s="31">
        <v>5233</v>
      </c>
      <c r="F626" s="31">
        <v>2676758</v>
      </c>
      <c r="G626" s="32">
        <v>511.52</v>
      </c>
      <c r="H626" s="31">
        <v>4861</v>
      </c>
    </row>
    <row r="627" spans="1:8" ht="24" customHeight="1" x14ac:dyDescent="0.25">
      <c r="A627" s="33">
        <v>46124</v>
      </c>
      <c r="B627" s="31" t="s">
        <v>251</v>
      </c>
      <c r="C627" s="31" t="s">
        <v>252</v>
      </c>
      <c r="D627" s="31" t="s">
        <v>900</v>
      </c>
      <c r="E627" s="31">
        <v>6397</v>
      </c>
      <c r="F627" s="31">
        <v>2240313</v>
      </c>
      <c r="G627" s="32">
        <v>350.21</v>
      </c>
      <c r="H627" s="31">
        <v>6015</v>
      </c>
    </row>
    <row r="628" spans="1:8" ht="24" customHeight="1" x14ac:dyDescent="0.25">
      <c r="A628" s="33">
        <v>46124</v>
      </c>
      <c r="B628" s="31" t="s">
        <v>254</v>
      </c>
      <c r="C628" s="31" t="s">
        <v>255</v>
      </c>
      <c r="D628" s="31" t="s">
        <v>899</v>
      </c>
      <c r="E628" s="31">
        <v>1574</v>
      </c>
      <c r="F628" s="31">
        <v>674863</v>
      </c>
      <c r="G628" s="32">
        <v>428.76</v>
      </c>
      <c r="H628" s="31">
        <v>1625</v>
      </c>
    </row>
    <row r="629" spans="1:8" ht="41.25" customHeight="1" x14ac:dyDescent="0.25">
      <c r="A629" s="33">
        <v>46124</v>
      </c>
      <c r="B629" s="31" t="s">
        <v>257</v>
      </c>
      <c r="C629" s="31" t="s">
        <v>258</v>
      </c>
      <c r="D629" s="31" t="s">
        <v>901</v>
      </c>
      <c r="E629" s="31">
        <v>780</v>
      </c>
      <c r="F629" s="31">
        <v>181797</v>
      </c>
      <c r="G629" s="32">
        <v>233.07</v>
      </c>
      <c r="H629" s="31">
        <v>791</v>
      </c>
    </row>
    <row r="630" spans="1:8" ht="24" customHeight="1" x14ac:dyDescent="0.25">
      <c r="A630" s="33">
        <v>46124</v>
      </c>
      <c r="B630" s="31" t="s">
        <v>260</v>
      </c>
      <c r="C630" s="31" t="s">
        <v>261</v>
      </c>
      <c r="D630" s="31" t="s">
        <v>907</v>
      </c>
      <c r="E630" s="31">
        <v>0</v>
      </c>
      <c r="F630" s="31">
        <v>0</v>
      </c>
      <c r="G630" s="31">
        <v>0</v>
      </c>
      <c r="H630" s="31">
        <v>0</v>
      </c>
    </row>
    <row r="631" spans="1:8" ht="48" customHeight="1" x14ac:dyDescent="0.25">
      <c r="A631" s="33">
        <v>46124</v>
      </c>
      <c r="B631" s="31" t="s">
        <v>262</v>
      </c>
      <c r="C631" s="31" t="s">
        <v>263</v>
      </c>
      <c r="D631" s="31" t="s">
        <v>901</v>
      </c>
      <c r="E631" s="31">
        <v>3858</v>
      </c>
      <c r="F631" s="31">
        <v>825509</v>
      </c>
      <c r="G631" s="32">
        <v>213.97</v>
      </c>
      <c r="H631" s="31">
        <v>3891</v>
      </c>
    </row>
    <row r="632" spans="1:8" ht="48" customHeight="1" x14ac:dyDescent="0.25">
      <c r="A632" s="33">
        <v>46124</v>
      </c>
      <c r="B632" s="31" t="s">
        <v>265</v>
      </c>
      <c r="C632" s="31" t="s">
        <v>266</v>
      </c>
      <c r="D632" s="31" t="s">
        <v>908</v>
      </c>
      <c r="E632" s="31">
        <v>0</v>
      </c>
      <c r="F632" s="31">
        <v>0</v>
      </c>
      <c r="G632" s="31">
        <v>0</v>
      </c>
      <c r="H632" s="31">
        <v>0</v>
      </c>
    </row>
    <row r="633" spans="1:8" ht="48" customHeight="1" x14ac:dyDescent="0.25">
      <c r="A633" s="33">
        <v>46124</v>
      </c>
      <c r="B633" s="31" t="s">
        <v>267</v>
      </c>
      <c r="C633" s="31" t="s">
        <v>268</v>
      </c>
      <c r="D633" s="31" t="s">
        <v>901</v>
      </c>
      <c r="E633" s="31">
        <v>3080</v>
      </c>
      <c r="F633" s="31">
        <v>626461</v>
      </c>
      <c r="G633" s="32">
        <v>203.4</v>
      </c>
      <c r="H633" s="31">
        <v>3113</v>
      </c>
    </row>
    <row r="634" spans="1:8" ht="48" customHeight="1" x14ac:dyDescent="0.25">
      <c r="A634" s="33">
        <v>46124</v>
      </c>
      <c r="B634" s="31" t="s">
        <v>270</v>
      </c>
      <c r="C634" s="31" t="s">
        <v>271</v>
      </c>
      <c r="D634" s="31" t="s">
        <v>900</v>
      </c>
      <c r="E634" s="31">
        <v>985</v>
      </c>
      <c r="F634" s="31">
        <v>310179</v>
      </c>
      <c r="G634" s="32">
        <v>314.89999999999998</v>
      </c>
      <c r="H634" s="31">
        <v>1019</v>
      </c>
    </row>
    <row r="635" spans="1:8" ht="48" customHeight="1" x14ac:dyDescent="0.25">
      <c r="A635" s="33">
        <v>46124</v>
      </c>
      <c r="B635" s="31" t="s">
        <v>273</v>
      </c>
      <c r="C635" s="31" t="s">
        <v>274</v>
      </c>
      <c r="D635" s="31" t="s">
        <v>899</v>
      </c>
      <c r="E635" s="31">
        <v>4377</v>
      </c>
      <c r="F635" s="31">
        <v>2129187</v>
      </c>
      <c r="G635" s="32">
        <v>486.45</v>
      </c>
      <c r="H635" s="31">
        <v>4508</v>
      </c>
    </row>
    <row r="636" spans="1:8" ht="48" customHeight="1" x14ac:dyDescent="0.25">
      <c r="A636" s="33">
        <v>46124</v>
      </c>
      <c r="B636" s="31" t="s">
        <v>276</v>
      </c>
      <c r="C636" s="31" t="s">
        <v>277</v>
      </c>
      <c r="D636" s="31" t="s">
        <v>899</v>
      </c>
      <c r="E636" s="31">
        <v>1076</v>
      </c>
      <c r="F636" s="31">
        <v>521799</v>
      </c>
      <c r="G636" s="32">
        <v>484.94</v>
      </c>
      <c r="H636" s="31">
        <v>983</v>
      </c>
    </row>
    <row r="637" spans="1:8" ht="48" customHeight="1" x14ac:dyDescent="0.25">
      <c r="A637" s="33">
        <v>46124</v>
      </c>
      <c r="B637" s="31" t="s">
        <v>279</v>
      </c>
      <c r="C637" s="31" t="s">
        <v>280</v>
      </c>
      <c r="D637" s="31" t="s">
        <v>901</v>
      </c>
      <c r="E637" s="31">
        <v>2253</v>
      </c>
      <c r="F637" s="31">
        <v>930176</v>
      </c>
      <c r="G637" s="32">
        <v>412.86</v>
      </c>
      <c r="H637" s="31">
        <v>2190</v>
      </c>
    </row>
    <row r="638" spans="1:8" ht="24" customHeight="1" x14ac:dyDescent="0.25">
      <c r="A638" s="33">
        <v>46124</v>
      </c>
      <c r="B638" s="31" t="s">
        <v>283</v>
      </c>
      <c r="C638" s="31" t="s">
        <v>284</v>
      </c>
      <c r="D638" s="31" t="s">
        <v>899</v>
      </c>
      <c r="E638" s="31">
        <v>0</v>
      </c>
      <c r="F638" s="31">
        <v>0</v>
      </c>
      <c r="G638" s="31">
        <v>0</v>
      </c>
      <c r="H638" s="31">
        <v>0</v>
      </c>
    </row>
    <row r="639" spans="1:8" ht="36" customHeight="1" x14ac:dyDescent="0.25">
      <c r="A639" s="33">
        <v>46125</v>
      </c>
      <c r="B639" s="31" t="s">
        <v>128</v>
      </c>
      <c r="C639" s="31" t="s">
        <v>129</v>
      </c>
      <c r="D639" s="31" t="s">
        <v>899</v>
      </c>
      <c r="E639" s="31">
        <v>1333</v>
      </c>
      <c r="F639" s="31">
        <v>517166</v>
      </c>
      <c r="G639" s="32">
        <v>387.97</v>
      </c>
      <c r="H639" s="31">
        <v>1387</v>
      </c>
    </row>
    <row r="640" spans="1:8" ht="24" customHeight="1" x14ac:dyDescent="0.25">
      <c r="A640" s="33">
        <v>46125</v>
      </c>
      <c r="B640" s="31" t="s">
        <v>132</v>
      </c>
      <c r="C640" s="31" t="s">
        <v>133</v>
      </c>
      <c r="D640" s="31" t="s">
        <v>900</v>
      </c>
      <c r="E640" s="31">
        <v>2900</v>
      </c>
      <c r="F640" s="31">
        <v>916499</v>
      </c>
      <c r="G640" s="32">
        <v>316.02999999999997</v>
      </c>
      <c r="H640" s="31">
        <v>2795</v>
      </c>
    </row>
    <row r="641" spans="1:8" ht="36" customHeight="1" x14ac:dyDescent="0.25">
      <c r="A641" s="33">
        <v>46125</v>
      </c>
      <c r="B641" s="31" t="s">
        <v>135</v>
      </c>
      <c r="C641" s="31" t="s">
        <v>136</v>
      </c>
      <c r="D641" s="31" t="s">
        <v>900</v>
      </c>
      <c r="E641" s="31">
        <v>1178</v>
      </c>
      <c r="F641" s="31">
        <v>430140</v>
      </c>
      <c r="G641" s="32">
        <v>365.14</v>
      </c>
      <c r="H641" s="31">
        <v>1180</v>
      </c>
    </row>
    <row r="642" spans="1:8" ht="36" customHeight="1" x14ac:dyDescent="0.25">
      <c r="A642" s="33">
        <v>46125</v>
      </c>
      <c r="B642" s="31" t="s">
        <v>138</v>
      </c>
      <c r="C642" s="31" t="s">
        <v>139</v>
      </c>
      <c r="D642" s="31" t="s">
        <v>900</v>
      </c>
      <c r="E642" s="31">
        <v>1163</v>
      </c>
      <c r="F642" s="31">
        <v>429476</v>
      </c>
      <c r="G642" s="32">
        <v>369.28</v>
      </c>
      <c r="H642" s="31">
        <v>1255</v>
      </c>
    </row>
    <row r="643" spans="1:8" ht="24" customHeight="1" x14ac:dyDescent="0.25">
      <c r="A643" s="33">
        <v>46125</v>
      </c>
      <c r="B643" s="31" t="s">
        <v>141</v>
      </c>
      <c r="C643" s="31" t="s">
        <v>142</v>
      </c>
      <c r="D643" s="31" t="s">
        <v>900</v>
      </c>
      <c r="E643" s="31">
        <v>1640</v>
      </c>
      <c r="F643" s="31">
        <v>830763</v>
      </c>
      <c r="G643" s="32">
        <v>506.56</v>
      </c>
      <c r="H643" s="31">
        <v>1582</v>
      </c>
    </row>
    <row r="644" spans="1:8" ht="48" customHeight="1" x14ac:dyDescent="0.25">
      <c r="A644" s="33">
        <v>46125</v>
      </c>
      <c r="B644" s="31" t="s">
        <v>144</v>
      </c>
      <c r="C644" s="31" t="s">
        <v>145</v>
      </c>
      <c r="D644" s="31" t="s">
        <v>900</v>
      </c>
      <c r="E644" s="31">
        <v>1148</v>
      </c>
      <c r="F644" s="31">
        <v>323435</v>
      </c>
      <c r="G644" s="32">
        <v>281.74</v>
      </c>
      <c r="H644" s="31">
        <v>1195</v>
      </c>
    </row>
    <row r="645" spans="1:8" ht="48" customHeight="1" x14ac:dyDescent="0.25">
      <c r="A645" s="33">
        <v>46125</v>
      </c>
      <c r="B645" s="31" t="s">
        <v>147</v>
      </c>
      <c r="C645" s="31" t="s">
        <v>148</v>
      </c>
      <c r="D645" s="31" t="s">
        <v>900</v>
      </c>
      <c r="E645" s="31">
        <v>3717</v>
      </c>
      <c r="F645" s="31">
        <v>930780</v>
      </c>
      <c r="G645" s="32">
        <v>250.41</v>
      </c>
      <c r="H645" s="31">
        <v>3864</v>
      </c>
    </row>
    <row r="646" spans="1:8" ht="48" customHeight="1" x14ac:dyDescent="0.25">
      <c r="A646" s="33">
        <v>46125</v>
      </c>
      <c r="B646" s="31" t="s">
        <v>150</v>
      </c>
      <c r="C646" s="31" t="s">
        <v>151</v>
      </c>
      <c r="D646" s="31" t="s">
        <v>900</v>
      </c>
      <c r="E646" s="31">
        <v>3413</v>
      </c>
      <c r="F646" s="31">
        <v>808929</v>
      </c>
      <c r="G646" s="32">
        <v>237.01</v>
      </c>
      <c r="H646" s="31">
        <v>3115</v>
      </c>
    </row>
    <row r="647" spans="1:8" ht="48" customHeight="1" x14ac:dyDescent="0.25">
      <c r="A647" s="33">
        <v>46125</v>
      </c>
      <c r="B647" s="31" t="s">
        <v>153</v>
      </c>
      <c r="C647" s="31" t="s">
        <v>154</v>
      </c>
      <c r="D647" s="31" t="s">
        <v>899</v>
      </c>
      <c r="E647" s="31">
        <v>2803</v>
      </c>
      <c r="F647" s="31">
        <v>601441</v>
      </c>
      <c r="G647" s="32">
        <v>214.57</v>
      </c>
      <c r="H647" s="31">
        <v>2866</v>
      </c>
    </row>
    <row r="648" spans="1:8" ht="48" customHeight="1" x14ac:dyDescent="0.25">
      <c r="A648" s="33">
        <v>46125</v>
      </c>
      <c r="B648" s="31" t="s">
        <v>156</v>
      </c>
      <c r="C648" s="31" t="s">
        <v>157</v>
      </c>
      <c r="D648" s="31" t="s">
        <v>901</v>
      </c>
      <c r="E648" s="31">
        <v>3550</v>
      </c>
      <c r="F648" s="31">
        <v>891103</v>
      </c>
      <c r="G648" s="32">
        <v>251.01</v>
      </c>
      <c r="H648" s="31">
        <v>3228</v>
      </c>
    </row>
    <row r="649" spans="1:8" ht="48" customHeight="1" x14ac:dyDescent="0.25">
      <c r="A649" s="33">
        <v>46125</v>
      </c>
      <c r="B649" s="31" t="s">
        <v>159</v>
      </c>
      <c r="C649" s="31" t="s">
        <v>160</v>
      </c>
      <c r="D649" s="31" t="s">
        <v>899</v>
      </c>
      <c r="E649" s="31">
        <v>2127</v>
      </c>
      <c r="F649" s="31">
        <v>963882</v>
      </c>
      <c r="G649" s="32">
        <v>453.17</v>
      </c>
      <c r="H649" s="31">
        <v>2064</v>
      </c>
    </row>
    <row r="650" spans="1:8" ht="48" customHeight="1" x14ac:dyDescent="0.25">
      <c r="A650" s="33">
        <v>46125</v>
      </c>
      <c r="B650" s="31" t="s">
        <v>162</v>
      </c>
      <c r="C650" s="31" t="s">
        <v>163</v>
      </c>
      <c r="D650" s="31" t="s">
        <v>901</v>
      </c>
      <c r="E650" s="31">
        <v>998</v>
      </c>
      <c r="F650" s="31">
        <v>399559</v>
      </c>
      <c r="G650" s="32">
        <v>400.36</v>
      </c>
      <c r="H650" s="31">
        <v>995</v>
      </c>
    </row>
    <row r="651" spans="1:8" ht="36" customHeight="1" x14ac:dyDescent="0.25">
      <c r="A651" s="33">
        <v>46125</v>
      </c>
      <c r="B651" s="31" t="s">
        <v>165</v>
      </c>
      <c r="C651" s="31" t="s">
        <v>166</v>
      </c>
      <c r="D651" s="31" t="s">
        <v>901</v>
      </c>
      <c r="E651" s="31">
        <v>3002</v>
      </c>
      <c r="F651" s="31">
        <v>1366552</v>
      </c>
      <c r="G651" s="32">
        <v>455.21</v>
      </c>
      <c r="H651" s="31">
        <v>3197</v>
      </c>
    </row>
    <row r="652" spans="1:8" ht="24" customHeight="1" x14ac:dyDescent="0.25">
      <c r="A652" s="33">
        <v>46125</v>
      </c>
      <c r="B652" s="31" t="s">
        <v>168</v>
      </c>
      <c r="C652" s="31" t="s">
        <v>169</v>
      </c>
      <c r="D652" s="31" t="s">
        <v>899</v>
      </c>
      <c r="E652" s="31">
        <v>2141</v>
      </c>
      <c r="F652" s="31">
        <v>992592</v>
      </c>
      <c r="G652" s="32">
        <v>463.61</v>
      </c>
      <c r="H652" s="31">
        <v>2246</v>
      </c>
    </row>
    <row r="653" spans="1:8" ht="36" customHeight="1" x14ac:dyDescent="0.25">
      <c r="A653" s="33">
        <v>46125</v>
      </c>
      <c r="B653" s="31" t="s">
        <v>171</v>
      </c>
      <c r="C653" s="31" t="s">
        <v>172</v>
      </c>
      <c r="D653" s="31" t="s">
        <v>903</v>
      </c>
      <c r="E653" s="31">
        <v>1879</v>
      </c>
      <c r="F653" s="31">
        <v>804509</v>
      </c>
      <c r="G653" s="32">
        <v>428.16</v>
      </c>
      <c r="H653" s="31">
        <v>1698</v>
      </c>
    </row>
    <row r="654" spans="1:8" ht="24" customHeight="1" x14ac:dyDescent="0.25">
      <c r="A654" s="33">
        <v>46125</v>
      </c>
      <c r="B654" s="31" t="s">
        <v>174</v>
      </c>
      <c r="C654" s="31" t="s">
        <v>175</v>
      </c>
      <c r="D654" s="31" t="s">
        <v>903</v>
      </c>
      <c r="E654" s="31">
        <v>3135</v>
      </c>
      <c r="F654" s="31">
        <v>1055552</v>
      </c>
      <c r="G654" s="32">
        <v>336.7</v>
      </c>
      <c r="H654" s="31">
        <v>3058</v>
      </c>
    </row>
    <row r="655" spans="1:8" ht="36" customHeight="1" x14ac:dyDescent="0.25">
      <c r="A655" s="33">
        <v>46125</v>
      </c>
      <c r="B655" s="31" t="s">
        <v>177</v>
      </c>
      <c r="C655" s="31" t="s">
        <v>178</v>
      </c>
      <c r="D655" s="31" t="s">
        <v>903</v>
      </c>
      <c r="E655" s="31">
        <v>1790</v>
      </c>
      <c r="F655" s="31">
        <v>585313</v>
      </c>
      <c r="G655" s="32">
        <v>326.99</v>
      </c>
      <c r="H655" s="31">
        <v>1683</v>
      </c>
    </row>
    <row r="656" spans="1:8" ht="24" customHeight="1" x14ac:dyDescent="0.25">
      <c r="A656" s="33">
        <v>46125</v>
      </c>
      <c r="B656" s="31" t="s">
        <v>180</v>
      </c>
      <c r="C656" s="31" t="s">
        <v>181</v>
      </c>
      <c r="D656" s="31" t="s">
        <v>903</v>
      </c>
      <c r="E656" s="31">
        <v>1640</v>
      </c>
      <c r="F656" s="31">
        <v>664957</v>
      </c>
      <c r="G656" s="32">
        <v>405.46</v>
      </c>
      <c r="H656" s="31">
        <v>1654</v>
      </c>
    </row>
    <row r="657" spans="1:8" ht="36" customHeight="1" x14ac:dyDescent="0.25">
      <c r="A657" s="33">
        <v>46125</v>
      </c>
      <c r="B657" s="31" t="s">
        <v>183</v>
      </c>
      <c r="C657" s="31" t="s">
        <v>184</v>
      </c>
      <c r="D657" s="31" t="s">
        <v>903</v>
      </c>
      <c r="E657" s="31">
        <v>1564</v>
      </c>
      <c r="F657" s="31">
        <v>329935</v>
      </c>
      <c r="G657" s="32">
        <v>210.96</v>
      </c>
      <c r="H657" s="31">
        <v>1529</v>
      </c>
    </row>
    <row r="658" spans="1:8" ht="36" customHeight="1" x14ac:dyDescent="0.25">
      <c r="A658" s="33">
        <v>46125</v>
      </c>
      <c r="B658" s="31" t="s">
        <v>186</v>
      </c>
      <c r="C658" s="31" t="s">
        <v>187</v>
      </c>
      <c r="D658" s="31" t="s">
        <v>903</v>
      </c>
      <c r="E658" s="31">
        <v>628</v>
      </c>
      <c r="F658" s="31">
        <v>277071</v>
      </c>
      <c r="G658" s="32">
        <v>441.2</v>
      </c>
      <c r="H658" s="31">
        <v>640</v>
      </c>
    </row>
    <row r="659" spans="1:8" ht="36" customHeight="1" x14ac:dyDescent="0.25">
      <c r="A659" s="33">
        <v>46125</v>
      </c>
      <c r="B659" s="31" t="s">
        <v>189</v>
      </c>
      <c r="C659" s="31" t="s">
        <v>190</v>
      </c>
      <c r="D659" s="31" t="s">
        <v>903</v>
      </c>
      <c r="E659" s="31">
        <v>3658</v>
      </c>
      <c r="F659" s="31">
        <v>1116595</v>
      </c>
      <c r="G659" s="32">
        <v>305.25</v>
      </c>
      <c r="H659" s="31">
        <v>3643</v>
      </c>
    </row>
    <row r="660" spans="1:8" ht="48" customHeight="1" x14ac:dyDescent="0.25">
      <c r="A660" s="33">
        <v>46125</v>
      </c>
      <c r="B660" s="31" t="s">
        <v>192</v>
      </c>
      <c r="C660" s="31" t="s">
        <v>193</v>
      </c>
      <c r="D660" s="31" t="s">
        <v>901</v>
      </c>
      <c r="E660" s="31">
        <v>1170</v>
      </c>
      <c r="F660" s="31">
        <v>421308</v>
      </c>
      <c r="G660" s="32">
        <v>360.09</v>
      </c>
      <c r="H660" s="31">
        <v>1089</v>
      </c>
    </row>
    <row r="661" spans="1:8" ht="36" customHeight="1" x14ac:dyDescent="0.25">
      <c r="A661" s="33">
        <v>46125</v>
      </c>
      <c r="B661" s="31" t="s">
        <v>195</v>
      </c>
      <c r="C661" s="31" t="s">
        <v>196</v>
      </c>
      <c r="D661" s="31" t="s">
        <v>899</v>
      </c>
      <c r="E661" s="31">
        <v>2720</v>
      </c>
      <c r="F661" s="31">
        <v>1012924</v>
      </c>
      <c r="G661" s="32">
        <v>372.4</v>
      </c>
      <c r="H661" s="31">
        <v>2640</v>
      </c>
    </row>
    <row r="662" spans="1:8" ht="41.25" customHeight="1" x14ac:dyDescent="0.25">
      <c r="A662" s="33">
        <v>46125</v>
      </c>
      <c r="B662" s="31" t="s">
        <v>198</v>
      </c>
      <c r="C662" s="31" t="s">
        <v>199</v>
      </c>
      <c r="D662" s="31" t="s">
        <v>901</v>
      </c>
      <c r="E662" s="31">
        <v>4426</v>
      </c>
      <c r="F662" s="31">
        <v>1999323</v>
      </c>
      <c r="G662" s="32">
        <v>451.72</v>
      </c>
      <c r="H662" s="31">
        <v>4545</v>
      </c>
    </row>
    <row r="663" spans="1:8" ht="24" customHeight="1" x14ac:dyDescent="0.25">
      <c r="A663" s="33">
        <v>46125</v>
      </c>
      <c r="B663" s="31" t="s">
        <v>201</v>
      </c>
      <c r="C663" s="31" t="s">
        <v>202</v>
      </c>
      <c r="D663" s="31" t="s">
        <v>904</v>
      </c>
      <c r="E663" s="31">
        <v>0</v>
      </c>
      <c r="F663" s="31">
        <v>0</v>
      </c>
      <c r="G663" s="31">
        <v>0</v>
      </c>
      <c r="H663" s="31">
        <v>0</v>
      </c>
    </row>
    <row r="664" spans="1:8" ht="36" customHeight="1" x14ac:dyDescent="0.25">
      <c r="A664" s="33">
        <v>46125</v>
      </c>
      <c r="B664" s="31" t="s">
        <v>204</v>
      </c>
      <c r="C664" s="31" t="s">
        <v>205</v>
      </c>
      <c r="D664" s="31" t="s">
        <v>901</v>
      </c>
      <c r="E664" s="31">
        <v>3038</v>
      </c>
      <c r="F664" s="31">
        <v>1260869</v>
      </c>
      <c r="G664" s="32">
        <v>415.03</v>
      </c>
      <c r="H664" s="31">
        <v>3031</v>
      </c>
    </row>
    <row r="665" spans="1:8" ht="24" customHeight="1" x14ac:dyDescent="0.25">
      <c r="A665" s="33">
        <v>46125</v>
      </c>
      <c r="B665" s="31" t="s">
        <v>207</v>
      </c>
      <c r="C665" s="31" t="s">
        <v>208</v>
      </c>
      <c r="D665" s="31" t="s">
        <v>899</v>
      </c>
      <c r="E665" s="31">
        <v>4470</v>
      </c>
      <c r="F665" s="31">
        <v>1499888</v>
      </c>
      <c r="G665" s="32">
        <v>335.55</v>
      </c>
      <c r="H665" s="31">
        <v>4338</v>
      </c>
    </row>
    <row r="666" spans="1:8" ht="24" customHeight="1" x14ac:dyDescent="0.25">
      <c r="A666" s="33">
        <v>46125</v>
      </c>
      <c r="B666" s="31" t="s">
        <v>210</v>
      </c>
      <c r="C666" s="31" t="s">
        <v>211</v>
      </c>
      <c r="D666" s="31" t="s">
        <v>901</v>
      </c>
      <c r="E666" s="31">
        <v>3094</v>
      </c>
      <c r="F666" s="31">
        <v>1216238</v>
      </c>
      <c r="G666" s="32">
        <v>393.1</v>
      </c>
      <c r="H666" s="31">
        <v>2949</v>
      </c>
    </row>
    <row r="667" spans="1:8" ht="48" customHeight="1" x14ac:dyDescent="0.25">
      <c r="A667" s="33">
        <v>46125</v>
      </c>
      <c r="B667" s="31" t="s">
        <v>213</v>
      </c>
      <c r="C667" s="31" t="s">
        <v>214</v>
      </c>
      <c r="D667" s="31" t="s">
        <v>901</v>
      </c>
      <c r="E667" s="31">
        <v>864</v>
      </c>
      <c r="F667" s="31">
        <v>240585</v>
      </c>
      <c r="G667" s="32">
        <v>278.45</v>
      </c>
      <c r="H667" s="31">
        <v>809</v>
      </c>
    </row>
    <row r="668" spans="1:8" ht="48" customHeight="1" x14ac:dyDescent="0.25">
      <c r="A668" s="33">
        <v>46125</v>
      </c>
      <c r="B668" s="31" t="s">
        <v>216</v>
      </c>
      <c r="C668" s="31" t="s">
        <v>217</v>
      </c>
      <c r="D668" s="31" t="s">
        <v>901</v>
      </c>
      <c r="E668" s="31">
        <v>2114</v>
      </c>
      <c r="F668" s="31">
        <v>611341</v>
      </c>
      <c r="G668" s="32">
        <v>289.19</v>
      </c>
      <c r="H668" s="31">
        <v>2053</v>
      </c>
    </row>
    <row r="669" spans="1:8" ht="48" customHeight="1" x14ac:dyDescent="0.25">
      <c r="A669" s="33">
        <v>46125</v>
      </c>
      <c r="B669" s="31" t="s">
        <v>220</v>
      </c>
      <c r="C669" s="31" t="s">
        <v>221</v>
      </c>
      <c r="D669" s="31" t="s">
        <v>900</v>
      </c>
      <c r="E669" s="31">
        <v>3733</v>
      </c>
      <c r="F669" s="31">
        <v>964522</v>
      </c>
      <c r="G669" s="32">
        <v>258.38</v>
      </c>
      <c r="H669" s="31">
        <v>3661</v>
      </c>
    </row>
    <row r="670" spans="1:8" ht="48" customHeight="1" x14ac:dyDescent="0.25">
      <c r="A670" s="33">
        <v>46125</v>
      </c>
      <c r="B670" s="31" t="s">
        <v>223</v>
      </c>
      <c r="C670" s="31" t="s">
        <v>224</v>
      </c>
      <c r="D670" s="31" t="s">
        <v>905</v>
      </c>
      <c r="E670" s="31">
        <v>0</v>
      </c>
      <c r="F670" s="31">
        <v>0</v>
      </c>
      <c r="G670" s="31">
        <v>0</v>
      </c>
      <c r="H670" s="31">
        <v>0</v>
      </c>
    </row>
    <row r="671" spans="1:8" ht="48" customHeight="1" x14ac:dyDescent="0.25">
      <c r="A671" s="33">
        <v>46125</v>
      </c>
      <c r="B671" s="31" t="s">
        <v>225</v>
      </c>
      <c r="C671" s="31" t="s">
        <v>226</v>
      </c>
      <c r="D671" s="31" t="s">
        <v>906</v>
      </c>
      <c r="E671" s="31">
        <v>0</v>
      </c>
      <c r="F671" s="31">
        <v>0</v>
      </c>
      <c r="G671" s="31">
        <v>0</v>
      </c>
      <c r="H671" s="31">
        <v>0</v>
      </c>
    </row>
    <row r="672" spans="1:8" ht="24" customHeight="1" x14ac:dyDescent="0.25">
      <c r="A672" s="33">
        <v>46125</v>
      </c>
      <c r="B672" s="31" t="s">
        <v>227</v>
      </c>
      <c r="C672" s="31" t="s">
        <v>228</v>
      </c>
      <c r="D672" s="31" t="s">
        <v>899</v>
      </c>
      <c r="E672" s="31">
        <v>2806</v>
      </c>
      <c r="F672" s="31">
        <v>576926</v>
      </c>
      <c r="G672" s="32">
        <v>205.6</v>
      </c>
      <c r="H672" s="31">
        <v>2894</v>
      </c>
    </row>
    <row r="673" spans="1:8" ht="36" customHeight="1" x14ac:dyDescent="0.25">
      <c r="A673" s="33">
        <v>46125</v>
      </c>
      <c r="B673" s="31" t="s">
        <v>230</v>
      </c>
      <c r="C673" s="31" t="s">
        <v>231</v>
      </c>
      <c r="D673" s="31" t="s">
        <v>901</v>
      </c>
      <c r="E673" s="31">
        <v>4247</v>
      </c>
      <c r="F673" s="31">
        <v>1274265</v>
      </c>
      <c r="G673" s="32">
        <v>300.04000000000002</v>
      </c>
      <c r="H673" s="31">
        <v>3858</v>
      </c>
    </row>
    <row r="674" spans="1:8" ht="24" customHeight="1" x14ac:dyDescent="0.25">
      <c r="A674" s="33">
        <v>46125</v>
      </c>
      <c r="B674" s="31" t="s">
        <v>233</v>
      </c>
      <c r="C674" s="31" t="s">
        <v>234</v>
      </c>
      <c r="D674" s="31" t="s">
        <v>899</v>
      </c>
      <c r="E674" s="31">
        <v>1753</v>
      </c>
      <c r="F674" s="31">
        <v>383057</v>
      </c>
      <c r="G674" s="32">
        <v>218.52</v>
      </c>
      <c r="H674" s="31">
        <v>1886</v>
      </c>
    </row>
    <row r="675" spans="1:8" ht="36" customHeight="1" x14ac:dyDescent="0.25">
      <c r="A675" s="33">
        <v>46125</v>
      </c>
      <c r="B675" s="31" t="s">
        <v>236</v>
      </c>
      <c r="C675" s="31" t="s">
        <v>237</v>
      </c>
      <c r="D675" s="31" t="s">
        <v>899</v>
      </c>
      <c r="E675" s="31">
        <v>3412</v>
      </c>
      <c r="F675" s="31">
        <v>1427064</v>
      </c>
      <c r="G675" s="32">
        <v>418.25</v>
      </c>
      <c r="H675" s="31">
        <v>3389</v>
      </c>
    </row>
    <row r="676" spans="1:8" ht="24" customHeight="1" x14ac:dyDescent="0.25">
      <c r="A676" s="33">
        <v>46125</v>
      </c>
      <c r="B676" s="31" t="s">
        <v>239</v>
      </c>
      <c r="C676" s="31" t="s">
        <v>240</v>
      </c>
      <c r="D676" s="31" t="s">
        <v>900</v>
      </c>
      <c r="E676" s="31">
        <v>2226</v>
      </c>
      <c r="F676" s="31">
        <v>1229350</v>
      </c>
      <c r="G676" s="32">
        <v>552.27</v>
      </c>
      <c r="H676" s="31">
        <v>2212</v>
      </c>
    </row>
    <row r="677" spans="1:8" ht="36" customHeight="1" x14ac:dyDescent="0.25">
      <c r="A677" s="33">
        <v>46125</v>
      </c>
      <c r="B677" s="31" t="s">
        <v>242</v>
      </c>
      <c r="C677" s="31" t="s">
        <v>243</v>
      </c>
      <c r="D677" s="31" t="s">
        <v>900</v>
      </c>
      <c r="E677" s="31">
        <v>3213</v>
      </c>
      <c r="F677" s="31">
        <v>980146</v>
      </c>
      <c r="G677" s="32">
        <v>305.06</v>
      </c>
      <c r="H677" s="31">
        <v>3373</v>
      </c>
    </row>
    <row r="678" spans="1:8" ht="48" customHeight="1" x14ac:dyDescent="0.25">
      <c r="A678" s="33">
        <v>46125</v>
      </c>
      <c r="B678" s="31" t="s">
        <v>245</v>
      </c>
      <c r="C678" s="31" t="s">
        <v>246</v>
      </c>
      <c r="D678" s="31" t="s">
        <v>900</v>
      </c>
      <c r="E678" s="31">
        <v>2771</v>
      </c>
      <c r="F678" s="31">
        <v>856116</v>
      </c>
      <c r="G678" s="32">
        <v>308.95999999999998</v>
      </c>
      <c r="H678" s="31">
        <v>2760</v>
      </c>
    </row>
    <row r="679" spans="1:8" ht="24" customHeight="1" x14ac:dyDescent="0.25">
      <c r="A679" s="33">
        <v>46125</v>
      </c>
      <c r="B679" s="31" t="s">
        <v>248</v>
      </c>
      <c r="C679" s="31" t="s">
        <v>249</v>
      </c>
      <c r="D679" s="31" t="s">
        <v>900</v>
      </c>
      <c r="E679" s="31">
        <v>3689</v>
      </c>
      <c r="F679" s="31">
        <v>1611424</v>
      </c>
      <c r="G679" s="32">
        <v>436.82</v>
      </c>
      <c r="H679" s="31">
        <v>3586</v>
      </c>
    </row>
    <row r="680" spans="1:8" ht="24" customHeight="1" x14ac:dyDescent="0.25">
      <c r="A680" s="33">
        <v>46125</v>
      </c>
      <c r="B680" s="31" t="s">
        <v>251</v>
      </c>
      <c r="C680" s="31" t="s">
        <v>252</v>
      </c>
      <c r="D680" s="31" t="s">
        <v>900</v>
      </c>
      <c r="E680" s="31">
        <v>4573</v>
      </c>
      <c r="F680" s="31">
        <v>1742522</v>
      </c>
      <c r="G680" s="32">
        <v>381.05</v>
      </c>
      <c r="H680" s="31">
        <v>4258</v>
      </c>
    </row>
    <row r="681" spans="1:8" ht="36" customHeight="1" x14ac:dyDescent="0.25">
      <c r="A681" s="33">
        <v>46125</v>
      </c>
      <c r="B681" s="31" t="s">
        <v>254</v>
      </c>
      <c r="C681" s="31" t="s">
        <v>255</v>
      </c>
      <c r="D681" s="31" t="s">
        <v>899</v>
      </c>
      <c r="E681" s="31">
        <v>1698</v>
      </c>
      <c r="F681" s="31">
        <v>698754</v>
      </c>
      <c r="G681" s="32">
        <v>411.52</v>
      </c>
      <c r="H681" s="31">
        <v>1678</v>
      </c>
    </row>
    <row r="682" spans="1:8" ht="36" customHeight="1" x14ac:dyDescent="0.25">
      <c r="A682" s="33">
        <v>46125</v>
      </c>
      <c r="B682" s="31" t="s">
        <v>257</v>
      </c>
      <c r="C682" s="31" t="s">
        <v>258</v>
      </c>
      <c r="D682" s="31" t="s">
        <v>901</v>
      </c>
      <c r="E682" s="31">
        <v>653</v>
      </c>
      <c r="F682" s="31">
        <v>152653</v>
      </c>
      <c r="G682" s="32">
        <v>233.77</v>
      </c>
      <c r="H682" s="31">
        <v>692</v>
      </c>
    </row>
    <row r="683" spans="1:8" ht="24" customHeight="1" x14ac:dyDescent="0.25">
      <c r="A683" s="33">
        <v>46125</v>
      </c>
      <c r="B683" s="31" t="s">
        <v>260</v>
      </c>
      <c r="C683" s="31" t="s">
        <v>261</v>
      </c>
      <c r="D683" s="31" t="s">
        <v>907</v>
      </c>
      <c r="E683" s="31">
        <v>0</v>
      </c>
      <c r="F683" s="31">
        <v>0</v>
      </c>
      <c r="G683" s="31">
        <v>0</v>
      </c>
      <c r="H683" s="31">
        <v>0</v>
      </c>
    </row>
    <row r="684" spans="1:8" ht="24" customHeight="1" x14ac:dyDescent="0.25">
      <c r="A684" s="33">
        <v>46125</v>
      </c>
      <c r="B684" s="31" t="s">
        <v>262</v>
      </c>
      <c r="C684" s="31" t="s">
        <v>263</v>
      </c>
      <c r="D684" s="31" t="s">
        <v>901</v>
      </c>
      <c r="E684" s="31">
        <v>3002</v>
      </c>
      <c r="F684" s="31">
        <v>623794</v>
      </c>
      <c r="G684" s="32">
        <v>207.79</v>
      </c>
      <c r="H684" s="31">
        <v>2951</v>
      </c>
    </row>
    <row r="685" spans="1:8" ht="24" customHeight="1" x14ac:dyDescent="0.25">
      <c r="A685" s="33">
        <v>46125</v>
      </c>
      <c r="B685" s="31" t="s">
        <v>265</v>
      </c>
      <c r="C685" s="31" t="s">
        <v>266</v>
      </c>
      <c r="D685" s="31" t="s">
        <v>908</v>
      </c>
      <c r="E685" s="31">
        <v>0</v>
      </c>
      <c r="F685" s="31">
        <v>0</v>
      </c>
      <c r="G685" s="31">
        <v>0</v>
      </c>
      <c r="H685" s="31">
        <v>0</v>
      </c>
    </row>
    <row r="686" spans="1:8" ht="41.25" customHeight="1" x14ac:dyDescent="0.25">
      <c r="A686" s="33">
        <v>46125</v>
      </c>
      <c r="B686" s="31" t="s">
        <v>267</v>
      </c>
      <c r="C686" s="31" t="s">
        <v>268</v>
      </c>
      <c r="D686" s="31" t="s">
        <v>901</v>
      </c>
      <c r="E686" s="31">
        <v>2651</v>
      </c>
      <c r="F686" s="31">
        <v>582176</v>
      </c>
      <c r="G686" s="32">
        <v>219.61</v>
      </c>
      <c r="H686" s="31">
        <v>2851</v>
      </c>
    </row>
    <row r="687" spans="1:8" ht="24" customHeight="1" x14ac:dyDescent="0.25">
      <c r="A687" s="33">
        <v>46125</v>
      </c>
      <c r="B687" s="31" t="s">
        <v>270</v>
      </c>
      <c r="C687" s="31" t="s">
        <v>271</v>
      </c>
      <c r="D687" s="31" t="s">
        <v>900</v>
      </c>
      <c r="E687" s="31">
        <v>791</v>
      </c>
      <c r="F687" s="31">
        <v>250248</v>
      </c>
      <c r="G687" s="32">
        <v>316.37</v>
      </c>
      <c r="H687" s="31">
        <v>781</v>
      </c>
    </row>
    <row r="688" spans="1:8" ht="48" customHeight="1" x14ac:dyDescent="0.25">
      <c r="A688" s="33">
        <v>46125</v>
      </c>
      <c r="B688" s="31" t="s">
        <v>273</v>
      </c>
      <c r="C688" s="31" t="s">
        <v>274</v>
      </c>
      <c r="D688" s="31" t="s">
        <v>899</v>
      </c>
      <c r="E688" s="31">
        <v>3258</v>
      </c>
      <c r="F688" s="31">
        <v>1679135</v>
      </c>
      <c r="G688" s="32">
        <v>515.39</v>
      </c>
      <c r="H688" s="31">
        <v>3263</v>
      </c>
    </row>
    <row r="689" spans="1:8" ht="48" customHeight="1" x14ac:dyDescent="0.25">
      <c r="A689" s="33">
        <v>46125</v>
      </c>
      <c r="B689" s="31" t="s">
        <v>276</v>
      </c>
      <c r="C689" s="31" t="s">
        <v>277</v>
      </c>
      <c r="D689" s="31" t="s">
        <v>899</v>
      </c>
      <c r="E689" s="31">
        <v>986</v>
      </c>
      <c r="F689" s="31">
        <v>505451</v>
      </c>
      <c r="G689" s="32">
        <v>512.63</v>
      </c>
      <c r="H689" s="31">
        <v>893</v>
      </c>
    </row>
    <row r="690" spans="1:8" ht="48" customHeight="1" x14ac:dyDescent="0.25">
      <c r="A690" s="33">
        <v>46125</v>
      </c>
      <c r="B690" s="31" t="s">
        <v>279</v>
      </c>
      <c r="C690" s="31" t="s">
        <v>280</v>
      </c>
      <c r="D690" s="31" t="s">
        <v>901</v>
      </c>
      <c r="E690" s="31">
        <v>2219</v>
      </c>
      <c r="F690" s="31">
        <v>941921</v>
      </c>
      <c r="G690" s="32">
        <v>424.48</v>
      </c>
      <c r="H690" s="31">
        <v>2025</v>
      </c>
    </row>
    <row r="691" spans="1:8" ht="48" customHeight="1" x14ac:dyDescent="0.25">
      <c r="A691" s="33">
        <v>46125</v>
      </c>
      <c r="B691" s="31" t="s">
        <v>283</v>
      </c>
      <c r="C691" s="31" t="s">
        <v>284</v>
      </c>
      <c r="D691" s="31" t="s">
        <v>899</v>
      </c>
      <c r="E691" s="31">
        <v>0</v>
      </c>
      <c r="F691" s="31">
        <v>0</v>
      </c>
      <c r="G691" s="31">
        <v>0</v>
      </c>
      <c r="H691" s="31">
        <v>0</v>
      </c>
    </row>
    <row r="692" spans="1:8" ht="48" customHeight="1" x14ac:dyDescent="0.25">
      <c r="A692" s="33">
        <v>46126</v>
      </c>
      <c r="B692" s="31" t="s">
        <v>128</v>
      </c>
      <c r="C692" s="31" t="s">
        <v>129</v>
      </c>
      <c r="D692" s="31" t="s">
        <v>899</v>
      </c>
      <c r="E692" s="31">
        <v>1123</v>
      </c>
      <c r="F692" s="31">
        <v>394551</v>
      </c>
      <c r="G692" s="32">
        <v>351.34</v>
      </c>
      <c r="H692" s="31">
        <v>1124</v>
      </c>
    </row>
    <row r="693" spans="1:8" ht="48" customHeight="1" x14ac:dyDescent="0.25">
      <c r="A693" s="33">
        <v>46126</v>
      </c>
      <c r="B693" s="31" t="s">
        <v>132</v>
      </c>
      <c r="C693" s="31" t="s">
        <v>133</v>
      </c>
      <c r="D693" s="31" t="s">
        <v>900</v>
      </c>
      <c r="E693" s="31">
        <v>2571</v>
      </c>
      <c r="F693" s="31">
        <v>808179</v>
      </c>
      <c r="G693" s="32">
        <v>314.33999999999997</v>
      </c>
      <c r="H693" s="31">
        <v>2614</v>
      </c>
    </row>
    <row r="694" spans="1:8" ht="48" customHeight="1" x14ac:dyDescent="0.25">
      <c r="A694" s="33">
        <v>46126</v>
      </c>
      <c r="B694" s="31" t="s">
        <v>135</v>
      </c>
      <c r="C694" s="31" t="s">
        <v>136</v>
      </c>
      <c r="D694" s="31" t="s">
        <v>900</v>
      </c>
      <c r="E694" s="31">
        <v>1274</v>
      </c>
      <c r="F694" s="31">
        <v>580677</v>
      </c>
      <c r="G694" s="32">
        <v>455.79</v>
      </c>
      <c r="H694" s="31">
        <v>1338</v>
      </c>
    </row>
    <row r="695" spans="1:8" ht="24" customHeight="1" x14ac:dyDescent="0.25">
      <c r="A695" s="33">
        <v>46126</v>
      </c>
      <c r="B695" s="31" t="s">
        <v>138</v>
      </c>
      <c r="C695" s="31" t="s">
        <v>139</v>
      </c>
      <c r="D695" s="31" t="s">
        <v>900</v>
      </c>
      <c r="E695" s="31">
        <v>903</v>
      </c>
      <c r="F695" s="31">
        <v>362449</v>
      </c>
      <c r="G695" s="32">
        <v>401.38</v>
      </c>
      <c r="H695" s="31">
        <v>842</v>
      </c>
    </row>
    <row r="696" spans="1:8" ht="36" customHeight="1" x14ac:dyDescent="0.25">
      <c r="A696" s="33">
        <v>46126</v>
      </c>
      <c r="B696" s="31" t="s">
        <v>141</v>
      </c>
      <c r="C696" s="31" t="s">
        <v>142</v>
      </c>
      <c r="D696" s="31" t="s">
        <v>900</v>
      </c>
      <c r="E696" s="31">
        <v>1235</v>
      </c>
      <c r="F696" s="31">
        <v>608654</v>
      </c>
      <c r="G696" s="32">
        <v>492.84</v>
      </c>
      <c r="H696" s="31">
        <v>1262</v>
      </c>
    </row>
    <row r="697" spans="1:8" ht="24" customHeight="1" x14ac:dyDescent="0.25">
      <c r="A697" s="33">
        <v>46126</v>
      </c>
      <c r="B697" s="31" t="s">
        <v>144</v>
      </c>
      <c r="C697" s="31" t="s">
        <v>145</v>
      </c>
      <c r="D697" s="31" t="s">
        <v>900</v>
      </c>
      <c r="E697" s="31">
        <v>1424</v>
      </c>
      <c r="F697" s="31">
        <v>370911</v>
      </c>
      <c r="G697" s="32">
        <v>260.47000000000003</v>
      </c>
      <c r="H697" s="31">
        <v>1456</v>
      </c>
    </row>
    <row r="698" spans="1:8" ht="36" customHeight="1" x14ac:dyDescent="0.25">
      <c r="A698" s="33">
        <v>46126</v>
      </c>
      <c r="B698" s="31" t="s">
        <v>147</v>
      </c>
      <c r="C698" s="31" t="s">
        <v>148</v>
      </c>
      <c r="D698" s="31" t="s">
        <v>900</v>
      </c>
      <c r="E698" s="31">
        <v>3213</v>
      </c>
      <c r="F698" s="31">
        <v>704763</v>
      </c>
      <c r="G698" s="32">
        <v>219.35</v>
      </c>
      <c r="H698" s="31">
        <v>2968</v>
      </c>
    </row>
    <row r="699" spans="1:8" ht="36" customHeight="1" x14ac:dyDescent="0.25">
      <c r="A699" s="33">
        <v>46126</v>
      </c>
      <c r="B699" s="31" t="s">
        <v>150</v>
      </c>
      <c r="C699" s="31" t="s">
        <v>151</v>
      </c>
      <c r="D699" s="31" t="s">
        <v>900</v>
      </c>
      <c r="E699" s="31">
        <v>2651</v>
      </c>
      <c r="F699" s="31">
        <v>665011</v>
      </c>
      <c r="G699" s="32">
        <v>250.85</v>
      </c>
      <c r="H699" s="31">
        <v>2792</v>
      </c>
    </row>
    <row r="700" spans="1:8" ht="24" customHeight="1" x14ac:dyDescent="0.25">
      <c r="A700" s="33">
        <v>46126</v>
      </c>
      <c r="B700" s="31" t="s">
        <v>153</v>
      </c>
      <c r="C700" s="31" t="s">
        <v>154</v>
      </c>
      <c r="D700" s="31" t="s">
        <v>899</v>
      </c>
      <c r="E700" s="31">
        <v>2494</v>
      </c>
      <c r="F700" s="31">
        <v>425610</v>
      </c>
      <c r="G700" s="32">
        <v>170.65</v>
      </c>
      <c r="H700" s="31">
        <v>2435</v>
      </c>
    </row>
    <row r="701" spans="1:8" ht="48" customHeight="1" x14ac:dyDescent="0.25">
      <c r="A701" s="33">
        <v>46126</v>
      </c>
      <c r="B701" s="31" t="s">
        <v>156</v>
      </c>
      <c r="C701" s="31" t="s">
        <v>157</v>
      </c>
      <c r="D701" s="31" t="s">
        <v>901</v>
      </c>
      <c r="E701" s="31">
        <v>3814</v>
      </c>
      <c r="F701" s="31">
        <v>959874</v>
      </c>
      <c r="G701" s="32">
        <v>251.67</v>
      </c>
      <c r="H701" s="31">
        <v>3853</v>
      </c>
    </row>
    <row r="702" spans="1:8" ht="48" customHeight="1" x14ac:dyDescent="0.25">
      <c r="A702" s="33">
        <v>46126</v>
      </c>
      <c r="B702" s="31" t="s">
        <v>159</v>
      </c>
      <c r="C702" s="31" t="s">
        <v>160</v>
      </c>
      <c r="D702" s="31" t="s">
        <v>899</v>
      </c>
      <c r="E702" s="31">
        <v>2045</v>
      </c>
      <c r="F702" s="31">
        <v>911023</v>
      </c>
      <c r="G702" s="32">
        <v>445.49</v>
      </c>
      <c r="H702" s="31">
        <v>1892</v>
      </c>
    </row>
    <row r="703" spans="1:8" ht="48" customHeight="1" x14ac:dyDescent="0.25">
      <c r="A703" s="33">
        <v>46126</v>
      </c>
      <c r="B703" s="31" t="s">
        <v>162</v>
      </c>
      <c r="C703" s="31" t="s">
        <v>163</v>
      </c>
      <c r="D703" s="31" t="s">
        <v>901</v>
      </c>
      <c r="E703" s="31">
        <v>1080</v>
      </c>
      <c r="F703" s="31">
        <v>399677</v>
      </c>
      <c r="G703" s="32">
        <v>370.07</v>
      </c>
      <c r="H703" s="31">
        <v>1004</v>
      </c>
    </row>
    <row r="704" spans="1:8" ht="48" customHeight="1" x14ac:dyDescent="0.25">
      <c r="A704" s="33">
        <v>46126</v>
      </c>
      <c r="B704" s="31" t="s">
        <v>165</v>
      </c>
      <c r="C704" s="31" t="s">
        <v>166</v>
      </c>
      <c r="D704" s="31" t="s">
        <v>901</v>
      </c>
      <c r="E704" s="31">
        <v>2086</v>
      </c>
      <c r="F704" s="31">
        <v>893277</v>
      </c>
      <c r="G704" s="32">
        <v>428.22</v>
      </c>
      <c r="H704" s="31">
        <v>2238</v>
      </c>
    </row>
    <row r="705" spans="1:8" ht="48" customHeight="1" x14ac:dyDescent="0.25">
      <c r="A705" s="33">
        <v>46126</v>
      </c>
      <c r="B705" s="31" t="s">
        <v>168</v>
      </c>
      <c r="C705" s="31" t="s">
        <v>169</v>
      </c>
      <c r="D705" s="31" t="s">
        <v>899</v>
      </c>
      <c r="E705" s="31">
        <v>2649</v>
      </c>
      <c r="F705" s="31">
        <v>1240880</v>
      </c>
      <c r="G705" s="32">
        <v>468.43</v>
      </c>
      <c r="H705" s="31">
        <v>2708</v>
      </c>
    </row>
    <row r="706" spans="1:8" ht="48" customHeight="1" x14ac:dyDescent="0.25">
      <c r="A706" s="33">
        <v>46126</v>
      </c>
      <c r="B706" s="31" t="s">
        <v>171</v>
      </c>
      <c r="C706" s="31" t="s">
        <v>172</v>
      </c>
      <c r="D706" s="31" t="s">
        <v>903</v>
      </c>
      <c r="E706" s="31">
        <v>1975</v>
      </c>
      <c r="F706" s="31">
        <v>820316</v>
      </c>
      <c r="G706" s="32">
        <v>415.35</v>
      </c>
      <c r="H706" s="31">
        <v>1928</v>
      </c>
    </row>
    <row r="707" spans="1:8" ht="48" customHeight="1" x14ac:dyDescent="0.25">
      <c r="A707" s="33">
        <v>46126</v>
      </c>
      <c r="B707" s="31" t="s">
        <v>174</v>
      </c>
      <c r="C707" s="31" t="s">
        <v>175</v>
      </c>
      <c r="D707" s="31" t="s">
        <v>903</v>
      </c>
      <c r="E707" s="31">
        <v>3138</v>
      </c>
      <c r="F707" s="31">
        <v>985236</v>
      </c>
      <c r="G707" s="32">
        <v>313.97000000000003</v>
      </c>
      <c r="H707" s="31">
        <v>3283</v>
      </c>
    </row>
    <row r="708" spans="1:8" ht="36" customHeight="1" x14ac:dyDescent="0.25">
      <c r="A708" s="33">
        <v>46126</v>
      </c>
      <c r="B708" s="31" t="s">
        <v>177</v>
      </c>
      <c r="C708" s="31" t="s">
        <v>178</v>
      </c>
      <c r="D708" s="31" t="s">
        <v>903</v>
      </c>
      <c r="E708" s="31">
        <v>1965</v>
      </c>
      <c r="F708" s="31">
        <v>504514</v>
      </c>
      <c r="G708" s="32">
        <v>256.75</v>
      </c>
      <c r="H708" s="31">
        <v>1937</v>
      </c>
    </row>
    <row r="709" spans="1:8" ht="24" customHeight="1" x14ac:dyDescent="0.25">
      <c r="A709" s="33">
        <v>46126</v>
      </c>
      <c r="B709" s="31" t="s">
        <v>180</v>
      </c>
      <c r="C709" s="31" t="s">
        <v>181</v>
      </c>
      <c r="D709" s="31" t="s">
        <v>903</v>
      </c>
      <c r="E709" s="31">
        <v>1693</v>
      </c>
      <c r="F709" s="31">
        <v>609463</v>
      </c>
      <c r="G709" s="32">
        <v>359.99</v>
      </c>
      <c r="H709" s="31">
        <v>1742</v>
      </c>
    </row>
    <row r="710" spans="1:8" ht="36" customHeight="1" x14ac:dyDescent="0.25">
      <c r="A710" s="33">
        <v>46126</v>
      </c>
      <c r="B710" s="31" t="s">
        <v>183</v>
      </c>
      <c r="C710" s="31" t="s">
        <v>184</v>
      </c>
      <c r="D710" s="31" t="s">
        <v>903</v>
      </c>
      <c r="E710" s="31">
        <v>1872</v>
      </c>
      <c r="F710" s="31">
        <v>478765</v>
      </c>
      <c r="G710" s="32">
        <v>255.75</v>
      </c>
      <c r="H710" s="31">
        <v>1926</v>
      </c>
    </row>
    <row r="711" spans="1:8" ht="24" customHeight="1" x14ac:dyDescent="0.25">
      <c r="A711" s="33">
        <v>46126</v>
      </c>
      <c r="B711" s="31" t="s">
        <v>186</v>
      </c>
      <c r="C711" s="31" t="s">
        <v>187</v>
      </c>
      <c r="D711" s="31" t="s">
        <v>903</v>
      </c>
      <c r="E711" s="31">
        <v>595</v>
      </c>
      <c r="F711" s="31">
        <v>250003</v>
      </c>
      <c r="G711" s="32">
        <v>420.17</v>
      </c>
      <c r="H711" s="31">
        <v>618</v>
      </c>
    </row>
    <row r="712" spans="1:8" ht="36" customHeight="1" x14ac:dyDescent="0.25">
      <c r="A712" s="33">
        <v>46126</v>
      </c>
      <c r="B712" s="31" t="s">
        <v>189</v>
      </c>
      <c r="C712" s="31" t="s">
        <v>190</v>
      </c>
      <c r="D712" s="31" t="s">
        <v>903</v>
      </c>
      <c r="E712" s="31">
        <v>3808</v>
      </c>
      <c r="F712" s="31">
        <v>1029198</v>
      </c>
      <c r="G712" s="32">
        <v>270.27</v>
      </c>
      <c r="H712" s="31">
        <v>3499</v>
      </c>
    </row>
    <row r="713" spans="1:8" ht="24" customHeight="1" x14ac:dyDescent="0.25">
      <c r="A713" s="33">
        <v>46126</v>
      </c>
      <c r="B713" s="31" t="s">
        <v>192</v>
      </c>
      <c r="C713" s="31" t="s">
        <v>193</v>
      </c>
      <c r="D713" s="31" t="s">
        <v>901</v>
      </c>
      <c r="E713" s="31">
        <v>913</v>
      </c>
      <c r="F713" s="31">
        <v>356060</v>
      </c>
      <c r="G713" s="32">
        <v>389.99</v>
      </c>
      <c r="H713" s="31">
        <v>839</v>
      </c>
    </row>
    <row r="714" spans="1:8" ht="36" customHeight="1" x14ac:dyDescent="0.25">
      <c r="A714" s="33">
        <v>46126</v>
      </c>
      <c r="B714" s="31" t="s">
        <v>195</v>
      </c>
      <c r="C714" s="31" t="s">
        <v>196</v>
      </c>
      <c r="D714" s="31" t="s">
        <v>899</v>
      </c>
      <c r="E714" s="31">
        <v>3131</v>
      </c>
      <c r="F714" s="31">
        <v>1137843</v>
      </c>
      <c r="G714" s="32">
        <v>363.41</v>
      </c>
      <c r="H714" s="31">
        <v>2864</v>
      </c>
    </row>
    <row r="715" spans="1:8" ht="36" customHeight="1" x14ac:dyDescent="0.25">
      <c r="A715" s="33">
        <v>46126</v>
      </c>
      <c r="B715" s="31" t="s">
        <v>198</v>
      </c>
      <c r="C715" s="31" t="s">
        <v>199</v>
      </c>
      <c r="D715" s="31" t="s">
        <v>901</v>
      </c>
      <c r="E715" s="31">
        <v>5035</v>
      </c>
      <c r="F715" s="31">
        <v>2320135</v>
      </c>
      <c r="G715" s="32">
        <v>460.8</v>
      </c>
      <c r="H715" s="31">
        <v>5191</v>
      </c>
    </row>
    <row r="716" spans="1:8" ht="36" customHeight="1" x14ac:dyDescent="0.25">
      <c r="A716" s="33">
        <v>46126</v>
      </c>
      <c r="B716" s="31" t="s">
        <v>201</v>
      </c>
      <c r="C716" s="31" t="s">
        <v>202</v>
      </c>
      <c r="D716" s="31" t="s">
        <v>904</v>
      </c>
      <c r="E716" s="31">
        <v>0</v>
      </c>
      <c r="F716" s="31">
        <v>0</v>
      </c>
      <c r="G716" s="31">
        <v>0</v>
      </c>
      <c r="H716" s="31">
        <v>0</v>
      </c>
    </row>
    <row r="717" spans="1:8" ht="48" customHeight="1" x14ac:dyDescent="0.25">
      <c r="A717" s="33">
        <v>46126</v>
      </c>
      <c r="B717" s="31" t="s">
        <v>204</v>
      </c>
      <c r="C717" s="31" t="s">
        <v>205</v>
      </c>
      <c r="D717" s="31" t="s">
        <v>901</v>
      </c>
      <c r="E717" s="31">
        <v>2884</v>
      </c>
      <c r="F717" s="31">
        <v>1291428</v>
      </c>
      <c r="G717" s="32">
        <v>447.79</v>
      </c>
      <c r="H717" s="31">
        <v>2948</v>
      </c>
    </row>
    <row r="718" spans="1:8" ht="36" customHeight="1" x14ac:dyDescent="0.25">
      <c r="A718" s="33">
        <v>46126</v>
      </c>
      <c r="B718" s="31" t="s">
        <v>207</v>
      </c>
      <c r="C718" s="31" t="s">
        <v>208</v>
      </c>
      <c r="D718" s="31" t="s">
        <v>899</v>
      </c>
      <c r="E718" s="31">
        <v>3552</v>
      </c>
      <c r="F718" s="31">
        <v>1235321</v>
      </c>
      <c r="G718" s="32">
        <v>347.78</v>
      </c>
      <c r="H718" s="31">
        <v>3391</v>
      </c>
    </row>
    <row r="719" spans="1:8" ht="41.25" customHeight="1" x14ac:dyDescent="0.25">
      <c r="A719" s="33">
        <v>46126</v>
      </c>
      <c r="B719" s="31" t="s">
        <v>210</v>
      </c>
      <c r="C719" s="31" t="s">
        <v>211</v>
      </c>
      <c r="D719" s="31" t="s">
        <v>901</v>
      </c>
      <c r="E719" s="31">
        <v>3828</v>
      </c>
      <c r="F719" s="31">
        <v>1418993</v>
      </c>
      <c r="G719" s="32">
        <v>370.69</v>
      </c>
      <c r="H719" s="31">
        <v>3725</v>
      </c>
    </row>
    <row r="720" spans="1:8" ht="24" customHeight="1" x14ac:dyDescent="0.25">
      <c r="A720" s="33">
        <v>46126</v>
      </c>
      <c r="B720" s="31" t="s">
        <v>213</v>
      </c>
      <c r="C720" s="31" t="s">
        <v>214</v>
      </c>
      <c r="D720" s="31" t="s">
        <v>901</v>
      </c>
      <c r="E720" s="31">
        <v>1048</v>
      </c>
      <c r="F720" s="31">
        <v>258789</v>
      </c>
      <c r="G720" s="32">
        <v>246.94</v>
      </c>
      <c r="H720" s="31">
        <v>975</v>
      </c>
    </row>
    <row r="721" spans="1:8" ht="36" customHeight="1" x14ac:dyDescent="0.25">
      <c r="A721" s="33">
        <v>46126</v>
      </c>
      <c r="B721" s="31" t="s">
        <v>216</v>
      </c>
      <c r="C721" s="31" t="s">
        <v>217</v>
      </c>
      <c r="D721" s="31" t="s">
        <v>901</v>
      </c>
      <c r="E721" s="31">
        <v>1711</v>
      </c>
      <c r="F721" s="31">
        <v>452560</v>
      </c>
      <c r="G721" s="32">
        <v>264.5</v>
      </c>
      <c r="H721" s="31">
        <v>1544</v>
      </c>
    </row>
    <row r="722" spans="1:8" ht="24" customHeight="1" x14ac:dyDescent="0.25">
      <c r="A722" s="33">
        <v>46126</v>
      </c>
      <c r="B722" s="31" t="s">
        <v>220</v>
      </c>
      <c r="C722" s="31" t="s">
        <v>221</v>
      </c>
      <c r="D722" s="31" t="s">
        <v>900</v>
      </c>
      <c r="E722" s="31">
        <v>3700</v>
      </c>
      <c r="F722" s="31">
        <v>824844</v>
      </c>
      <c r="G722" s="32">
        <v>222.93</v>
      </c>
      <c r="H722" s="31">
        <v>3964</v>
      </c>
    </row>
    <row r="723" spans="1:8" ht="24" customHeight="1" x14ac:dyDescent="0.25">
      <c r="A723" s="33">
        <v>46126</v>
      </c>
      <c r="B723" s="31" t="s">
        <v>223</v>
      </c>
      <c r="C723" s="31" t="s">
        <v>224</v>
      </c>
      <c r="D723" s="31" t="s">
        <v>905</v>
      </c>
      <c r="E723" s="31">
        <v>0</v>
      </c>
      <c r="F723" s="31">
        <v>0</v>
      </c>
      <c r="G723" s="31">
        <v>0</v>
      </c>
      <c r="H723" s="31">
        <v>0</v>
      </c>
    </row>
    <row r="724" spans="1:8" ht="48" customHeight="1" x14ac:dyDescent="0.25">
      <c r="A724" s="33">
        <v>46126</v>
      </c>
      <c r="B724" s="31" t="s">
        <v>225</v>
      </c>
      <c r="C724" s="31" t="s">
        <v>226</v>
      </c>
      <c r="D724" s="31" t="s">
        <v>906</v>
      </c>
      <c r="E724" s="31">
        <v>0</v>
      </c>
      <c r="F724" s="31">
        <v>0</v>
      </c>
      <c r="G724" s="31">
        <v>0</v>
      </c>
      <c r="H724" s="31">
        <v>0</v>
      </c>
    </row>
    <row r="725" spans="1:8" ht="48" customHeight="1" x14ac:dyDescent="0.25">
      <c r="A725" s="33">
        <v>46126</v>
      </c>
      <c r="B725" s="31" t="s">
        <v>227</v>
      </c>
      <c r="C725" s="31" t="s">
        <v>228</v>
      </c>
      <c r="D725" s="31" t="s">
        <v>899</v>
      </c>
      <c r="E725" s="31">
        <v>2915</v>
      </c>
      <c r="F725" s="31">
        <v>635234</v>
      </c>
      <c r="G725" s="32">
        <v>217.92</v>
      </c>
      <c r="H725" s="31">
        <v>2794</v>
      </c>
    </row>
    <row r="726" spans="1:8" ht="48" customHeight="1" x14ac:dyDescent="0.25">
      <c r="A726" s="33">
        <v>46126</v>
      </c>
      <c r="B726" s="31" t="s">
        <v>230</v>
      </c>
      <c r="C726" s="31" t="s">
        <v>231</v>
      </c>
      <c r="D726" s="31" t="s">
        <v>901</v>
      </c>
      <c r="E726" s="31">
        <v>3670</v>
      </c>
      <c r="F726" s="31">
        <v>1218156</v>
      </c>
      <c r="G726" s="32">
        <v>331.92</v>
      </c>
      <c r="H726" s="31">
        <v>3800</v>
      </c>
    </row>
    <row r="727" spans="1:8" ht="48" customHeight="1" x14ac:dyDescent="0.25">
      <c r="A727" s="33">
        <v>46126</v>
      </c>
      <c r="B727" s="31" t="s">
        <v>233</v>
      </c>
      <c r="C727" s="31" t="s">
        <v>234</v>
      </c>
      <c r="D727" s="31" t="s">
        <v>899</v>
      </c>
      <c r="E727" s="31">
        <v>1333</v>
      </c>
      <c r="F727" s="31">
        <v>286091</v>
      </c>
      <c r="G727" s="32">
        <v>214.62</v>
      </c>
      <c r="H727" s="31">
        <v>1242</v>
      </c>
    </row>
    <row r="728" spans="1:8" ht="48" customHeight="1" x14ac:dyDescent="0.25">
      <c r="A728" s="33">
        <v>46126</v>
      </c>
      <c r="B728" s="31" t="s">
        <v>236</v>
      </c>
      <c r="C728" s="31" t="s">
        <v>237</v>
      </c>
      <c r="D728" s="31" t="s">
        <v>899</v>
      </c>
      <c r="E728" s="31">
        <v>4282</v>
      </c>
      <c r="F728" s="31">
        <v>1866414</v>
      </c>
      <c r="G728" s="32">
        <v>435.87</v>
      </c>
      <c r="H728" s="31">
        <v>4150</v>
      </c>
    </row>
    <row r="729" spans="1:8" ht="24" customHeight="1" x14ac:dyDescent="0.25">
      <c r="A729" s="33">
        <v>46126</v>
      </c>
      <c r="B729" s="31" t="s">
        <v>239</v>
      </c>
      <c r="C729" s="31" t="s">
        <v>240</v>
      </c>
      <c r="D729" s="31" t="s">
        <v>900</v>
      </c>
      <c r="E729" s="31">
        <v>2592</v>
      </c>
      <c r="F729" s="31">
        <v>1197146</v>
      </c>
      <c r="G729" s="32">
        <v>461.86</v>
      </c>
      <c r="H729" s="31">
        <v>2355</v>
      </c>
    </row>
    <row r="730" spans="1:8" ht="36" customHeight="1" x14ac:dyDescent="0.25">
      <c r="A730" s="33">
        <v>46126</v>
      </c>
      <c r="B730" s="31" t="s">
        <v>242</v>
      </c>
      <c r="C730" s="31" t="s">
        <v>243</v>
      </c>
      <c r="D730" s="31" t="s">
        <v>900</v>
      </c>
      <c r="E730" s="31">
        <v>2736</v>
      </c>
      <c r="F730" s="31">
        <v>854192</v>
      </c>
      <c r="G730" s="32">
        <v>312.2</v>
      </c>
      <c r="H730" s="31">
        <v>2953</v>
      </c>
    </row>
    <row r="731" spans="1:8" ht="24" customHeight="1" x14ac:dyDescent="0.25">
      <c r="A731" s="33">
        <v>46126</v>
      </c>
      <c r="B731" s="31" t="s">
        <v>245</v>
      </c>
      <c r="C731" s="31" t="s">
        <v>246</v>
      </c>
      <c r="D731" s="31" t="s">
        <v>900</v>
      </c>
      <c r="E731" s="31">
        <v>1980</v>
      </c>
      <c r="F731" s="31">
        <v>514816</v>
      </c>
      <c r="G731" s="32">
        <v>260.01</v>
      </c>
      <c r="H731" s="31">
        <v>2003</v>
      </c>
    </row>
    <row r="732" spans="1:8" ht="36" customHeight="1" x14ac:dyDescent="0.25">
      <c r="A732" s="33">
        <v>46126</v>
      </c>
      <c r="B732" s="31" t="s">
        <v>248</v>
      </c>
      <c r="C732" s="31" t="s">
        <v>249</v>
      </c>
      <c r="D732" s="31" t="s">
        <v>900</v>
      </c>
      <c r="E732" s="31">
        <v>3958</v>
      </c>
      <c r="F732" s="31">
        <v>1756604</v>
      </c>
      <c r="G732" s="32">
        <v>443.81</v>
      </c>
      <c r="H732" s="31">
        <v>4053</v>
      </c>
    </row>
    <row r="733" spans="1:8" ht="24" customHeight="1" x14ac:dyDescent="0.25">
      <c r="A733" s="33">
        <v>46126</v>
      </c>
      <c r="B733" s="31" t="s">
        <v>251</v>
      </c>
      <c r="C733" s="31" t="s">
        <v>252</v>
      </c>
      <c r="D733" s="31" t="s">
        <v>900</v>
      </c>
      <c r="E733" s="31">
        <v>5235</v>
      </c>
      <c r="F733" s="31">
        <v>1861389</v>
      </c>
      <c r="G733" s="32">
        <v>355.57</v>
      </c>
      <c r="H733" s="31">
        <v>5342</v>
      </c>
    </row>
    <row r="734" spans="1:8" ht="36" customHeight="1" x14ac:dyDescent="0.25">
      <c r="A734" s="33">
        <v>46126</v>
      </c>
      <c r="B734" s="31" t="s">
        <v>254</v>
      </c>
      <c r="C734" s="31" t="s">
        <v>255</v>
      </c>
      <c r="D734" s="31" t="s">
        <v>899</v>
      </c>
      <c r="E734" s="31">
        <v>1661</v>
      </c>
      <c r="F734" s="31">
        <v>800268</v>
      </c>
      <c r="G734" s="32">
        <v>481.8</v>
      </c>
      <c r="H734" s="31">
        <v>1636</v>
      </c>
    </row>
    <row r="735" spans="1:8" ht="48" customHeight="1" x14ac:dyDescent="0.25">
      <c r="A735" s="33">
        <v>46126</v>
      </c>
      <c r="B735" s="31" t="s">
        <v>257</v>
      </c>
      <c r="C735" s="31" t="s">
        <v>258</v>
      </c>
      <c r="D735" s="31" t="s">
        <v>901</v>
      </c>
      <c r="E735" s="31">
        <v>706</v>
      </c>
      <c r="F735" s="31">
        <v>169015</v>
      </c>
      <c r="G735" s="32">
        <v>239.4</v>
      </c>
      <c r="H735" s="31">
        <v>693</v>
      </c>
    </row>
    <row r="736" spans="1:8" ht="24" customHeight="1" x14ac:dyDescent="0.25">
      <c r="A736" s="33">
        <v>46126</v>
      </c>
      <c r="B736" s="31" t="s">
        <v>260</v>
      </c>
      <c r="C736" s="31" t="s">
        <v>261</v>
      </c>
      <c r="D736" s="31" t="s">
        <v>907</v>
      </c>
      <c r="E736" s="31">
        <v>0</v>
      </c>
      <c r="F736" s="31">
        <v>0</v>
      </c>
      <c r="G736" s="31">
        <v>0</v>
      </c>
      <c r="H736" s="31">
        <v>0</v>
      </c>
    </row>
    <row r="737" spans="1:8" ht="24" customHeight="1" x14ac:dyDescent="0.25">
      <c r="A737" s="33">
        <v>46126</v>
      </c>
      <c r="B737" s="31" t="s">
        <v>262</v>
      </c>
      <c r="C737" s="31" t="s">
        <v>263</v>
      </c>
      <c r="D737" s="31" t="s">
        <v>901</v>
      </c>
      <c r="E737" s="31">
        <v>2872</v>
      </c>
      <c r="F737" s="31">
        <v>591323</v>
      </c>
      <c r="G737" s="32">
        <v>205.89</v>
      </c>
      <c r="H737" s="31">
        <v>2709</v>
      </c>
    </row>
    <row r="738" spans="1:8" ht="36" customHeight="1" x14ac:dyDescent="0.25">
      <c r="A738" s="33">
        <v>46126</v>
      </c>
      <c r="B738" s="31" t="s">
        <v>265</v>
      </c>
      <c r="C738" s="31" t="s">
        <v>266</v>
      </c>
      <c r="D738" s="31" t="s">
        <v>908</v>
      </c>
      <c r="E738" s="31">
        <v>0</v>
      </c>
      <c r="F738" s="31">
        <v>0</v>
      </c>
      <c r="G738" s="31">
        <v>0</v>
      </c>
      <c r="H738" s="31">
        <v>0</v>
      </c>
    </row>
    <row r="739" spans="1:8" ht="36" customHeight="1" x14ac:dyDescent="0.25">
      <c r="A739" s="33">
        <v>46126</v>
      </c>
      <c r="B739" s="31" t="s">
        <v>267</v>
      </c>
      <c r="C739" s="31" t="s">
        <v>268</v>
      </c>
      <c r="D739" s="31" t="s">
        <v>901</v>
      </c>
      <c r="E739" s="31">
        <v>2487</v>
      </c>
      <c r="F739" s="31">
        <v>516843</v>
      </c>
      <c r="G739" s="32">
        <v>207.82</v>
      </c>
      <c r="H739" s="31">
        <v>2296</v>
      </c>
    </row>
    <row r="740" spans="1:8" ht="24" customHeight="1" x14ac:dyDescent="0.25">
      <c r="A740" s="33">
        <v>46126</v>
      </c>
      <c r="B740" s="31" t="s">
        <v>270</v>
      </c>
      <c r="C740" s="31" t="s">
        <v>271</v>
      </c>
      <c r="D740" s="31" t="s">
        <v>900</v>
      </c>
      <c r="E740" s="31">
        <v>746</v>
      </c>
      <c r="F740" s="31">
        <v>217081</v>
      </c>
      <c r="G740" s="32">
        <v>290.99</v>
      </c>
      <c r="H740" s="31">
        <v>686</v>
      </c>
    </row>
    <row r="741" spans="1:8" ht="24" customHeight="1" x14ac:dyDescent="0.25">
      <c r="A741" s="33">
        <v>46126</v>
      </c>
      <c r="B741" s="31" t="s">
        <v>273</v>
      </c>
      <c r="C741" s="31" t="s">
        <v>274</v>
      </c>
      <c r="D741" s="31" t="s">
        <v>899</v>
      </c>
      <c r="E741" s="31">
        <v>3814</v>
      </c>
      <c r="F741" s="31">
        <v>1943989</v>
      </c>
      <c r="G741" s="32">
        <v>509.7</v>
      </c>
      <c r="H741" s="31">
        <v>3525</v>
      </c>
    </row>
    <row r="742" spans="1:8" ht="24" customHeight="1" x14ac:dyDescent="0.25">
      <c r="A742" s="33">
        <v>46126</v>
      </c>
      <c r="B742" s="31" t="s">
        <v>276</v>
      </c>
      <c r="C742" s="31" t="s">
        <v>277</v>
      </c>
      <c r="D742" s="31" t="s">
        <v>899</v>
      </c>
      <c r="E742" s="31">
        <v>1159</v>
      </c>
      <c r="F742" s="31">
        <v>542304</v>
      </c>
      <c r="G742" s="32">
        <v>467.91</v>
      </c>
      <c r="H742" s="31">
        <v>1184</v>
      </c>
    </row>
    <row r="743" spans="1:8" ht="41.25" customHeight="1" x14ac:dyDescent="0.25">
      <c r="A743" s="33">
        <v>46126</v>
      </c>
      <c r="B743" s="31" t="s">
        <v>279</v>
      </c>
      <c r="C743" s="31" t="s">
        <v>280</v>
      </c>
      <c r="D743" s="31" t="s">
        <v>901</v>
      </c>
      <c r="E743" s="31">
        <v>1877</v>
      </c>
      <c r="F743" s="31">
        <v>781580</v>
      </c>
      <c r="G743" s="32">
        <v>416.4</v>
      </c>
      <c r="H743" s="31">
        <v>1941</v>
      </c>
    </row>
    <row r="744" spans="1:8" ht="24" customHeight="1" x14ac:dyDescent="0.25">
      <c r="A744" s="33">
        <v>46126</v>
      </c>
      <c r="B744" s="31" t="s">
        <v>283</v>
      </c>
      <c r="C744" s="31" t="s">
        <v>284</v>
      </c>
      <c r="D744" s="31" t="s">
        <v>899</v>
      </c>
      <c r="E744" s="31">
        <v>0</v>
      </c>
      <c r="F744" s="31">
        <v>0</v>
      </c>
      <c r="G744" s="31">
        <v>0</v>
      </c>
      <c r="H744" s="31">
        <v>0</v>
      </c>
    </row>
    <row r="745" spans="1:8" ht="48" customHeight="1" x14ac:dyDescent="0.25">
      <c r="A745" s="33">
        <v>46127</v>
      </c>
      <c r="B745" s="31" t="s">
        <v>128</v>
      </c>
      <c r="C745" s="31" t="s">
        <v>129</v>
      </c>
      <c r="D745" s="31" t="s">
        <v>899</v>
      </c>
      <c r="E745" s="31">
        <v>1520</v>
      </c>
      <c r="F745" s="31">
        <v>600628</v>
      </c>
      <c r="G745" s="32">
        <v>395.15</v>
      </c>
      <c r="H745" s="31">
        <v>1415</v>
      </c>
    </row>
    <row r="746" spans="1:8" ht="48" customHeight="1" x14ac:dyDescent="0.25">
      <c r="A746" s="33">
        <v>46127</v>
      </c>
      <c r="B746" s="31" t="s">
        <v>132</v>
      </c>
      <c r="C746" s="31" t="s">
        <v>133</v>
      </c>
      <c r="D746" s="31" t="s">
        <v>900</v>
      </c>
      <c r="E746" s="31">
        <v>2733</v>
      </c>
      <c r="F746" s="31">
        <v>925303</v>
      </c>
      <c r="G746" s="32">
        <v>338.57</v>
      </c>
      <c r="H746" s="31">
        <v>2825</v>
      </c>
    </row>
    <row r="747" spans="1:8" ht="48" customHeight="1" x14ac:dyDescent="0.25">
      <c r="A747" s="33">
        <v>46127</v>
      </c>
      <c r="B747" s="31" t="s">
        <v>135</v>
      </c>
      <c r="C747" s="31" t="s">
        <v>136</v>
      </c>
      <c r="D747" s="31" t="s">
        <v>900</v>
      </c>
      <c r="E747" s="31">
        <v>1425</v>
      </c>
      <c r="F747" s="31">
        <v>657067</v>
      </c>
      <c r="G747" s="32">
        <v>461.1</v>
      </c>
      <c r="H747" s="31">
        <v>1404</v>
      </c>
    </row>
    <row r="748" spans="1:8" ht="48" customHeight="1" x14ac:dyDescent="0.25">
      <c r="A748" s="33">
        <v>46127</v>
      </c>
      <c r="B748" s="31" t="s">
        <v>138</v>
      </c>
      <c r="C748" s="31" t="s">
        <v>139</v>
      </c>
      <c r="D748" s="31" t="s">
        <v>900</v>
      </c>
      <c r="E748" s="31">
        <v>1265</v>
      </c>
      <c r="F748" s="31">
        <v>519352</v>
      </c>
      <c r="G748" s="32">
        <v>410.55</v>
      </c>
      <c r="H748" s="31">
        <v>1186</v>
      </c>
    </row>
    <row r="749" spans="1:8" ht="48" customHeight="1" x14ac:dyDescent="0.25">
      <c r="A749" s="33">
        <v>46127</v>
      </c>
      <c r="B749" s="31" t="s">
        <v>141</v>
      </c>
      <c r="C749" s="31" t="s">
        <v>142</v>
      </c>
      <c r="D749" s="31" t="s">
        <v>900</v>
      </c>
      <c r="E749" s="31">
        <v>1630</v>
      </c>
      <c r="F749" s="31">
        <v>925118</v>
      </c>
      <c r="G749" s="32">
        <v>567.55999999999995</v>
      </c>
      <c r="H749" s="31">
        <v>1513</v>
      </c>
    </row>
    <row r="750" spans="1:8" ht="48" customHeight="1" x14ac:dyDescent="0.25">
      <c r="A750" s="33">
        <v>46127</v>
      </c>
      <c r="B750" s="31" t="s">
        <v>144</v>
      </c>
      <c r="C750" s="31" t="s">
        <v>145</v>
      </c>
      <c r="D750" s="31" t="s">
        <v>900</v>
      </c>
      <c r="E750" s="31">
        <v>1525</v>
      </c>
      <c r="F750" s="31">
        <v>376749</v>
      </c>
      <c r="G750" s="32">
        <v>247.05</v>
      </c>
      <c r="H750" s="31">
        <v>1510</v>
      </c>
    </row>
    <row r="751" spans="1:8" ht="48" customHeight="1" x14ac:dyDescent="0.25">
      <c r="A751" s="33">
        <v>46127</v>
      </c>
      <c r="B751" s="31" t="s">
        <v>147</v>
      </c>
      <c r="C751" s="31" t="s">
        <v>148</v>
      </c>
      <c r="D751" s="31" t="s">
        <v>900</v>
      </c>
      <c r="E751" s="31">
        <v>3712</v>
      </c>
      <c r="F751" s="31">
        <v>722071</v>
      </c>
      <c r="G751" s="32">
        <v>194.52</v>
      </c>
      <c r="H751" s="31">
        <v>3892</v>
      </c>
    </row>
    <row r="752" spans="1:8" ht="24" customHeight="1" x14ac:dyDescent="0.25">
      <c r="A752" s="33">
        <v>46127</v>
      </c>
      <c r="B752" s="31" t="s">
        <v>150</v>
      </c>
      <c r="C752" s="31" t="s">
        <v>151</v>
      </c>
      <c r="D752" s="31" t="s">
        <v>900</v>
      </c>
      <c r="E752" s="31">
        <v>3779</v>
      </c>
      <c r="F752" s="31">
        <v>976478</v>
      </c>
      <c r="G752" s="32">
        <v>258.39999999999998</v>
      </c>
      <c r="H752" s="31">
        <v>3405</v>
      </c>
    </row>
    <row r="753" spans="1:8" ht="36" customHeight="1" x14ac:dyDescent="0.25">
      <c r="A753" s="33">
        <v>46127</v>
      </c>
      <c r="B753" s="31" t="s">
        <v>153</v>
      </c>
      <c r="C753" s="31" t="s">
        <v>154</v>
      </c>
      <c r="D753" s="31" t="s">
        <v>899</v>
      </c>
      <c r="E753" s="31">
        <v>3146</v>
      </c>
      <c r="F753" s="31">
        <v>656983</v>
      </c>
      <c r="G753" s="32">
        <v>208.83</v>
      </c>
      <c r="H753" s="31">
        <v>3351</v>
      </c>
    </row>
    <row r="754" spans="1:8" ht="24" customHeight="1" x14ac:dyDescent="0.25">
      <c r="A754" s="33">
        <v>46127</v>
      </c>
      <c r="B754" s="31" t="s">
        <v>156</v>
      </c>
      <c r="C754" s="31" t="s">
        <v>157</v>
      </c>
      <c r="D754" s="31" t="s">
        <v>901</v>
      </c>
      <c r="E754" s="31">
        <v>4012</v>
      </c>
      <c r="F754" s="31">
        <v>952640</v>
      </c>
      <c r="G754" s="32">
        <v>237.45</v>
      </c>
      <c r="H754" s="31">
        <v>3973</v>
      </c>
    </row>
    <row r="755" spans="1:8" ht="36" customHeight="1" x14ac:dyDescent="0.25">
      <c r="A755" s="33">
        <v>46127</v>
      </c>
      <c r="B755" s="31" t="s">
        <v>159</v>
      </c>
      <c r="C755" s="31" t="s">
        <v>160</v>
      </c>
      <c r="D755" s="31" t="s">
        <v>899</v>
      </c>
      <c r="E755" s="31">
        <v>2244</v>
      </c>
      <c r="F755" s="31">
        <v>914644</v>
      </c>
      <c r="G755" s="32">
        <v>407.6</v>
      </c>
      <c r="H755" s="31">
        <v>2087</v>
      </c>
    </row>
    <row r="756" spans="1:8" ht="36" customHeight="1" x14ac:dyDescent="0.25">
      <c r="A756" s="33">
        <v>46127</v>
      </c>
      <c r="B756" s="31" t="s">
        <v>162</v>
      </c>
      <c r="C756" s="31" t="s">
        <v>163</v>
      </c>
      <c r="D756" s="31" t="s">
        <v>901</v>
      </c>
      <c r="E756" s="31">
        <v>1046</v>
      </c>
      <c r="F756" s="31">
        <v>432145</v>
      </c>
      <c r="G756" s="32">
        <v>413.14</v>
      </c>
      <c r="H756" s="31">
        <v>1016</v>
      </c>
    </row>
    <row r="757" spans="1:8" ht="24" customHeight="1" x14ac:dyDescent="0.25">
      <c r="A757" s="33">
        <v>46127</v>
      </c>
      <c r="B757" s="31" t="s">
        <v>165</v>
      </c>
      <c r="C757" s="31" t="s">
        <v>166</v>
      </c>
      <c r="D757" s="31" t="s">
        <v>901</v>
      </c>
      <c r="E757" s="31">
        <v>2414</v>
      </c>
      <c r="F757" s="31">
        <v>1009622</v>
      </c>
      <c r="G757" s="32">
        <v>418.24</v>
      </c>
      <c r="H757" s="31">
        <v>2574</v>
      </c>
    </row>
    <row r="758" spans="1:8" ht="48" customHeight="1" x14ac:dyDescent="0.25">
      <c r="A758" s="33">
        <v>46127</v>
      </c>
      <c r="B758" s="31" t="s">
        <v>168</v>
      </c>
      <c r="C758" s="31" t="s">
        <v>169</v>
      </c>
      <c r="D758" s="31" t="s">
        <v>899</v>
      </c>
      <c r="E758" s="31">
        <v>2513</v>
      </c>
      <c r="F758" s="31">
        <v>1051114</v>
      </c>
      <c r="G758" s="32">
        <v>418.27</v>
      </c>
      <c r="H758" s="31">
        <v>2412</v>
      </c>
    </row>
    <row r="759" spans="1:8" ht="48" customHeight="1" x14ac:dyDescent="0.25">
      <c r="A759" s="33">
        <v>46127</v>
      </c>
      <c r="B759" s="31" t="s">
        <v>171</v>
      </c>
      <c r="C759" s="31" t="s">
        <v>172</v>
      </c>
      <c r="D759" s="31" t="s">
        <v>903</v>
      </c>
      <c r="E759" s="31">
        <v>1644</v>
      </c>
      <c r="F759" s="31">
        <v>675268</v>
      </c>
      <c r="G759" s="32">
        <v>410.75</v>
      </c>
      <c r="H759" s="31">
        <v>1636</v>
      </c>
    </row>
    <row r="760" spans="1:8" ht="48" customHeight="1" x14ac:dyDescent="0.25">
      <c r="A760" s="33">
        <v>46127</v>
      </c>
      <c r="B760" s="31" t="s">
        <v>174</v>
      </c>
      <c r="C760" s="31" t="s">
        <v>175</v>
      </c>
      <c r="D760" s="31" t="s">
        <v>903</v>
      </c>
      <c r="E760" s="31">
        <v>2517</v>
      </c>
      <c r="F760" s="31">
        <v>874789</v>
      </c>
      <c r="G760" s="32">
        <v>347.55</v>
      </c>
      <c r="H760" s="31">
        <v>2501</v>
      </c>
    </row>
    <row r="761" spans="1:8" ht="48" customHeight="1" x14ac:dyDescent="0.25">
      <c r="A761" s="33">
        <v>46127</v>
      </c>
      <c r="B761" s="31" t="s">
        <v>177</v>
      </c>
      <c r="C761" s="31" t="s">
        <v>178</v>
      </c>
      <c r="D761" s="31" t="s">
        <v>903</v>
      </c>
      <c r="E761" s="31">
        <v>2191</v>
      </c>
      <c r="F761" s="31">
        <v>702182</v>
      </c>
      <c r="G761" s="32">
        <v>320.48</v>
      </c>
      <c r="H761" s="31">
        <v>2339</v>
      </c>
    </row>
    <row r="762" spans="1:8" ht="48" customHeight="1" x14ac:dyDescent="0.25">
      <c r="A762" s="33">
        <v>46127</v>
      </c>
      <c r="B762" s="31" t="s">
        <v>180</v>
      </c>
      <c r="C762" s="31" t="s">
        <v>181</v>
      </c>
      <c r="D762" s="31" t="s">
        <v>903</v>
      </c>
      <c r="E762" s="31">
        <v>1814</v>
      </c>
      <c r="F762" s="31">
        <v>767231</v>
      </c>
      <c r="G762" s="32">
        <v>422.95</v>
      </c>
      <c r="H762" s="31">
        <v>1736</v>
      </c>
    </row>
    <row r="763" spans="1:8" ht="48" customHeight="1" x14ac:dyDescent="0.25">
      <c r="A763" s="33">
        <v>46127</v>
      </c>
      <c r="B763" s="31" t="s">
        <v>183</v>
      </c>
      <c r="C763" s="31" t="s">
        <v>184</v>
      </c>
      <c r="D763" s="31" t="s">
        <v>903</v>
      </c>
      <c r="E763" s="31">
        <v>2221</v>
      </c>
      <c r="F763" s="31">
        <v>502394</v>
      </c>
      <c r="G763" s="32">
        <v>226.2</v>
      </c>
      <c r="H763" s="31">
        <v>2055</v>
      </c>
    </row>
    <row r="764" spans="1:8" ht="48" customHeight="1" x14ac:dyDescent="0.25">
      <c r="A764" s="33">
        <v>46127</v>
      </c>
      <c r="B764" s="31" t="s">
        <v>186</v>
      </c>
      <c r="C764" s="31" t="s">
        <v>187</v>
      </c>
      <c r="D764" s="31" t="s">
        <v>903</v>
      </c>
      <c r="E764" s="31">
        <v>802</v>
      </c>
      <c r="F764" s="31">
        <v>372230</v>
      </c>
      <c r="G764" s="32">
        <v>464.13</v>
      </c>
      <c r="H764" s="31">
        <v>789</v>
      </c>
    </row>
    <row r="765" spans="1:8" ht="36" customHeight="1" x14ac:dyDescent="0.25">
      <c r="A765" s="33">
        <v>46127</v>
      </c>
      <c r="B765" s="31" t="s">
        <v>189</v>
      </c>
      <c r="C765" s="31" t="s">
        <v>190</v>
      </c>
      <c r="D765" s="31" t="s">
        <v>903</v>
      </c>
      <c r="E765" s="31">
        <v>3190</v>
      </c>
      <c r="F765" s="31">
        <v>812160</v>
      </c>
      <c r="G765" s="32">
        <v>254.6</v>
      </c>
      <c r="H765" s="31">
        <v>3318</v>
      </c>
    </row>
    <row r="766" spans="1:8" ht="24" customHeight="1" x14ac:dyDescent="0.25">
      <c r="A766" s="33">
        <v>46127</v>
      </c>
      <c r="B766" s="31" t="s">
        <v>192</v>
      </c>
      <c r="C766" s="31" t="s">
        <v>193</v>
      </c>
      <c r="D766" s="31" t="s">
        <v>901</v>
      </c>
      <c r="E766" s="31">
        <v>1126</v>
      </c>
      <c r="F766" s="31">
        <v>447948</v>
      </c>
      <c r="G766" s="32">
        <v>397.82</v>
      </c>
      <c r="H766" s="31">
        <v>1124</v>
      </c>
    </row>
    <row r="767" spans="1:8" ht="36" customHeight="1" x14ac:dyDescent="0.25">
      <c r="A767" s="33">
        <v>46127</v>
      </c>
      <c r="B767" s="31" t="s">
        <v>195</v>
      </c>
      <c r="C767" s="31" t="s">
        <v>196</v>
      </c>
      <c r="D767" s="31" t="s">
        <v>899</v>
      </c>
      <c r="E767" s="31">
        <v>3426</v>
      </c>
      <c r="F767" s="31">
        <v>1272521</v>
      </c>
      <c r="G767" s="32">
        <v>371.43</v>
      </c>
      <c r="H767" s="31">
        <v>3231</v>
      </c>
    </row>
    <row r="768" spans="1:8" ht="24" customHeight="1" x14ac:dyDescent="0.25">
      <c r="A768" s="33">
        <v>46127</v>
      </c>
      <c r="B768" s="31" t="s">
        <v>198</v>
      </c>
      <c r="C768" s="31" t="s">
        <v>199</v>
      </c>
      <c r="D768" s="31" t="s">
        <v>901</v>
      </c>
      <c r="E768" s="31">
        <v>4920</v>
      </c>
      <c r="F768" s="31">
        <v>2304563</v>
      </c>
      <c r="G768" s="32">
        <v>468.41</v>
      </c>
      <c r="H768" s="31">
        <v>4960</v>
      </c>
    </row>
    <row r="769" spans="1:8" ht="36" customHeight="1" x14ac:dyDescent="0.25">
      <c r="A769" s="33">
        <v>46127</v>
      </c>
      <c r="B769" s="31" t="s">
        <v>201</v>
      </c>
      <c r="C769" s="31" t="s">
        <v>202</v>
      </c>
      <c r="D769" s="31" t="s">
        <v>904</v>
      </c>
      <c r="E769" s="31">
        <v>0</v>
      </c>
      <c r="F769" s="31">
        <v>0</v>
      </c>
      <c r="G769" s="31">
        <v>0</v>
      </c>
      <c r="H769" s="31">
        <v>0</v>
      </c>
    </row>
    <row r="770" spans="1:8" ht="24" customHeight="1" x14ac:dyDescent="0.25">
      <c r="A770" s="33">
        <v>46127</v>
      </c>
      <c r="B770" s="31" t="s">
        <v>204</v>
      </c>
      <c r="C770" s="31" t="s">
        <v>205</v>
      </c>
      <c r="D770" s="31" t="s">
        <v>901</v>
      </c>
      <c r="E770" s="31">
        <v>3551</v>
      </c>
      <c r="F770" s="31">
        <v>1347278</v>
      </c>
      <c r="G770" s="32">
        <v>379.41</v>
      </c>
      <c r="H770" s="31">
        <v>3301</v>
      </c>
    </row>
    <row r="771" spans="1:8" ht="36" customHeight="1" x14ac:dyDescent="0.25">
      <c r="A771" s="33">
        <v>46127</v>
      </c>
      <c r="B771" s="31" t="s">
        <v>207</v>
      </c>
      <c r="C771" s="31" t="s">
        <v>208</v>
      </c>
      <c r="D771" s="31" t="s">
        <v>899</v>
      </c>
      <c r="E771" s="31">
        <v>3537</v>
      </c>
      <c r="F771" s="31">
        <v>1338755</v>
      </c>
      <c r="G771" s="32">
        <v>378.5</v>
      </c>
      <c r="H771" s="31">
        <v>3415</v>
      </c>
    </row>
    <row r="772" spans="1:8" ht="36" customHeight="1" x14ac:dyDescent="0.25">
      <c r="A772" s="33">
        <v>46127</v>
      </c>
      <c r="B772" s="31" t="s">
        <v>210</v>
      </c>
      <c r="C772" s="31" t="s">
        <v>211</v>
      </c>
      <c r="D772" s="31" t="s">
        <v>901</v>
      </c>
      <c r="E772" s="31">
        <v>3834</v>
      </c>
      <c r="F772" s="31">
        <v>1322225</v>
      </c>
      <c r="G772" s="32">
        <v>344.87</v>
      </c>
      <c r="H772" s="31">
        <v>3671</v>
      </c>
    </row>
    <row r="773" spans="1:8" ht="36" customHeight="1" x14ac:dyDescent="0.25">
      <c r="A773" s="33">
        <v>46127</v>
      </c>
      <c r="B773" s="31" t="s">
        <v>213</v>
      </c>
      <c r="C773" s="31" t="s">
        <v>214</v>
      </c>
      <c r="D773" s="31" t="s">
        <v>901</v>
      </c>
      <c r="E773" s="31">
        <v>1312</v>
      </c>
      <c r="F773" s="31">
        <v>389303</v>
      </c>
      <c r="G773" s="32">
        <v>296.72000000000003</v>
      </c>
      <c r="H773" s="31">
        <v>1212</v>
      </c>
    </row>
    <row r="774" spans="1:8" ht="48" customHeight="1" x14ac:dyDescent="0.25">
      <c r="A774" s="33">
        <v>46127</v>
      </c>
      <c r="B774" s="31" t="s">
        <v>216</v>
      </c>
      <c r="C774" s="31" t="s">
        <v>217</v>
      </c>
      <c r="D774" s="31" t="s">
        <v>901</v>
      </c>
      <c r="E774" s="31">
        <v>1904</v>
      </c>
      <c r="F774" s="31">
        <v>462007</v>
      </c>
      <c r="G774" s="32">
        <v>242.65</v>
      </c>
      <c r="H774" s="31">
        <v>1816</v>
      </c>
    </row>
    <row r="775" spans="1:8" ht="36" customHeight="1" x14ac:dyDescent="0.25">
      <c r="A775" s="33">
        <v>46127</v>
      </c>
      <c r="B775" s="31" t="s">
        <v>220</v>
      </c>
      <c r="C775" s="31" t="s">
        <v>221</v>
      </c>
      <c r="D775" s="31" t="s">
        <v>900</v>
      </c>
      <c r="E775" s="31">
        <v>3188</v>
      </c>
      <c r="F775" s="31">
        <v>778295</v>
      </c>
      <c r="G775" s="32">
        <v>244.13</v>
      </c>
      <c r="H775" s="31">
        <v>2888</v>
      </c>
    </row>
    <row r="776" spans="1:8" ht="41.25" customHeight="1" x14ac:dyDescent="0.25">
      <c r="A776" s="33">
        <v>46127</v>
      </c>
      <c r="B776" s="31" t="s">
        <v>223</v>
      </c>
      <c r="C776" s="31" t="s">
        <v>224</v>
      </c>
      <c r="D776" s="31" t="s">
        <v>905</v>
      </c>
      <c r="E776" s="31">
        <v>0</v>
      </c>
      <c r="F776" s="31">
        <v>0</v>
      </c>
      <c r="G776" s="31">
        <v>0</v>
      </c>
      <c r="H776" s="31">
        <v>0</v>
      </c>
    </row>
    <row r="777" spans="1:8" ht="24" customHeight="1" x14ac:dyDescent="0.25">
      <c r="A777" s="33">
        <v>46127</v>
      </c>
      <c r="B777" s="31" t="s">
        <v>225</v>
      </c>
      <c r="C777" s="31" t="s">
        <v>226</v>
      </c>
      <c r="D777" s="31" t="s">
        <v>906</v>
      </c>
      <c r="E777" s="31">
        <v>0</v>
      </c>
      <c r="F777" s="31">
        <v>0</v>
      </c>
      <c r="G777" s="31">
        <v>0</v>
      </c>
      <c r="H777" s="31">
        <v>0</v>
      </c>
    </row>
    <row r="778" spans="1:8" ht="36" customHeight="1" x14ac:dyDescent="0.25">
      <c r="A778" s="33">
        <v>46127</v>
      </c>
      <c r="B778" s="31" t="s">
        <v>227</v>
      </c>
      <c r="C778" s="31" t="s">
        <v>228</v>
      </c>
      <c r="D778" s="31" t="s">
        <v>899</v>
      </c>
      <c r="E778" s="31">
        <v>3517</v>
      </c>
      <c r="F778" s="31">
        <v>735760</v>
      </c>
      <c r="G778" s="32">
        <v>209.2</v>
      </c>
      <c r="H778" s="31">
        <v>3339</v>
      </c>
    </row>
    <row r="779" spans="1:8" ht="24" customHeight="1" x14ac:dyDescent="0.25">
      <c r="A779" s="33">
        <v>46127</v>
      </c>
      <c r="B779" s="31" t="s">
        <v>230</v>
      </c>
      <c r="C779" s="31" t="s">
        <v>231</v>
      </c>
      <c r="D779" s="31" t="s">
        <v>901</v>
      </c>
      <c r="E779" s="31">
        <v>3866</v>
      </c>
      <c r="F779" s="31">
        <v>1158484</v>
      </c>
      <c r="G779" s="32">
        <v>299.66000000000003</v>
      </c>
      <c r="H779" s="31">
        <v>4161</v>
      </c>
    </row>
    <row r="780" spans="1:8" ht="24" customHeight="1" x14ac:dyDescent="0.25">
      <c r="A780" s="33">
        <v>46127</v>
      </c>
      <c r="B780" s="31" t="s">
        <v>233</v>
      </c>
      <c r="C780" s="31" t="s">
        <v>234</v>
      </c>
      <c r="D780" s="31" t="s">
        <v>899</v>
      </c>
      <c r="E780" s="31">
        <v>1770</v>
      </c>
      <c r="F780" s="31">
        <v>369547</v>
      </c>
      <c r="G780" s="32">
        <v>208.78</v>
      </c>
      <c r="H780" s="31">
        <v>1614</v>
      </c>
    </row>
    <row r="781" spans="1:8" ht="48" customHeight="1" x14ac:dyDescent="0.25">
      <c r="A781" s="33">
        <v>46127</v>
      </c>
      <c r="B781" s="31" t="s">
        <v>236</v>
      </c>
      <c r="C781" s="31" t="s">
        <v>237</v>
      </c>
      <c r="D781" s="31" t="s">
        <v>899</v>
      </c>
      <c r="E781" s="31">
        <v>4509</v>
      </c>
      <c r="F781" s="31">
        <v>1672279</v>
      </c>
      <c r="G781" s="32">
        <v>370.88</v>
      </c>
      <c r="H781" s="31">
        <v>4167</v>
      </c>
    </row>
    <row r="782" spans="1:8" ht="48" customHeight="1" x14ac:dyDescent="0.25">
      <c r="A782" s="33">
        <v>46127</v>
      </c>
      <c r="B782" s="31" t="s">
        <v>239</v>
      </c>
      <c r="C782" s="31" t="s">
        <v>240</v>
      </c>
      <c r="D782" s="31" t="s">
        <v>900</v>
      </c>
      <c r="E782" s="31">
        <v>1830</v>
      </c>
      <c r="F782" s="31">
        <v>969451</v>
      </c>
      <c r="G782" s="32">
        <v>529.75</v>
      </c>
      <c r="H782" s="31">
        <v>1944</v>
      </c>
    </row>
    <row r="783" spans="1:8" ht="48" customHeight="1" x14ac:dyDescent="0.25">
      <c r="A783" s="33">
        <v>46127</v>
      </c>
      <c r="B783" s="31" t="s">
        <v>242</v>
      </c>
      <c r="C783" s="31" t="s">
        <v>243</v>
      </c>
      <c r="D783" s="31" t="s">
        <v>900</v>
      </c>
      <c r="E783" s="31">
        <v>3217</v>
      </c>
      <c r="F783" s="31">
        <v>1081657</v>
      </c>
      <c r="G783" s="32">
        <v>336.23</v>
      </c>
      <c r="H783" s="31">
        <v>3438</v>
      </c>
    </row>
    <row r="784" spans="1:8" ht="48" customHeight="1" x14ac:dyDescent="0.25">
      <c r="A784" s="33">
        <v>46127</v>
      </c>
      <c r="B784" s="31" t="s">
        <v>245</v>
      </c>
      <c r="C784" s="31" t="s">
        <v>246</v>
      </c>
      <c r="D784" s="31" t="s">
        <v>900</v>
      </c>
      <c r="E784" s="31">
        <v>2457</v>
      </c>
      <c r="F784" s="31">
        <v>723448</v>
      </c>
      <c r="G784" s="32">
        <v>294.44</v>
      </c>
      <c r="H784" s="31">
        <v>2333</v>
      </c>
    </row>
    <row r="785" spans="1:8" ht="48" customHeight="1" x14ac:dyDescent="0.25">
      <c r="A785" s="33">
        <v>46127</v>
      </c>
      <c r="B785" s="31" t="s">
        <v>248</v>
      </c>
      <c r="C785" s="31" t="s">
        <v>249</v>
      </c>
      <c r="D785" s="31" t="s">
        <v>900</v>
      </c>
      <c r="E785" s="31">
        <v>4025</v>
      </c>
      <c r="F785" s="31">
        <v>2069075</v>
      </c>
      <c r="G785" s="32">
        <v>514.05999999999995</v>
      </c>
      <c r="H785" s="31">
        <v>4027</v>
      </c>
    </row>
    <row r="786" spans="1:8" ht="24" customHeight="1" x14ac:dyDescent="0.25">
      <c r="A786" s="33">
        <v>46127</v>
      </c>
      <c r="B786" s="31" t="s">
        <v>251</v>
      </c>
      <c r="C786" s="31" t="s">
        <v>252</v>
      </c>
      <c r="D786" s="31" t="s">
        <v>900</v>
      </c>
      <c r="E786" s="31">
        <v>4513</v>
      </c>
      <c r="F786" s="31">
        <v>1388195</v>
      </c>
      <c r="G786" s="32">
        <v>307.60000000000002</v>
      </c>
      <c r="H786" s="31">
        <v>4442</v>
      </c>
    </row>
    <row r="787" spans="1:8" ht="36" customHeight="1" x14ac:dyDescent="0.25">
      <c r="A787" s="33">
        <v>46127</v>
      </c>
      <c r="B787" s="31" t="s">
        <v>254</v>
      </c>
      <c r="C787" s="31" t="s">
        <v>255</v>
      </c>
      <c r="D787" s="31" t="s">
        <v>899</v>
      </c>
      <c r="E787" s="31">
        <v>1806</v>
      </c>
      <c r="F787" s="31">
        <v>816024</v>
      </c>
      <c r="G787" s="32">
        <v>451.84</v>
      </c>
      <c r="H787" s="31">
        <v>1823</v>
      </c>
    </row>
    <row r="788" spans="1:8" ht="24" customHeight="1" x14ac:dyDescent="0.25">
      <c r="A788" s="33">
        <v>46127</v>
      </c>
      <c r="B788" s="31" t="s">
        <v>257</v>
      </c>
      <c r="C788" s="31" t="s">
        <v>258</v>
      </c>
      <c r="D788" s="31" t="s">
        <v>901</v>
      </c>
      <c r="E788" s="31">
        <v>836</v>
      </c>
      <c r="F788" s="31">
        <v>196043</v>
      </c>
      <c r="G788" s="32">
        <v>234.5</v>
      </c>
      <c r="H788" s="31">
        <v>809</v>
      </c>
    </row>
    <row r="789" spans="1:8" ht="36" customHeight="1" x14ac:dyDescent="0.25">
      <c r="A789" s="33">
        <v>46127</v>
      </c>
      <c r="B789" s="31" t="s">
        <v>260</v>
      </c>
      <c r="C789" s="31" t="s">
        <v>261</v>
      </c>
      <c r="D789" s="31" t="s">
        <v>907</v>
      </c>
      <c r="E789" s="31">
        <v>0</v>
      </c>
      <c r="F789" s="31">
        <v>0</v>
      </c>
      <c r="G789" s="31">
        <v>0</v>
      </c>
      <c r="H789" s="31">
        <v>0</v>
      </c>
    </row>
    <row r="790" spans="1:8" ht="24" customHeight="1" x14ac:dyDescent="0.25">
      <c r="A790" s="33">
        <v>46127</v>
      </c>
      <c r="B790" s="31" t="s">
        <v>262</v>
      </c>
      <c r="C790" s="31" t="s">
        <v>263</v>
      </c>
      <c r="D790" s="31" t="s">
        <v>901</v>
      </c>
      <c r="E790" s="31">
        <v>2830</v>
      </c>
      <c r="F790" s="31">
        <v>585625</v>
      </c>
      <c r="G790" s="32">
        <v>206.93</v>
      </c>
      <c r="H790" s="31">
        <v>3047</v>
      </c>
    </row>
    <row r="791" spans="1:8" ht="36" customHeight="1" x14ac:dyDescent="0.25">
      <c r="A791" s="33">
        <v>46127</v>
      </c>
      <c r="B791" s="31" t="s">
        <v>265</v>
      </c>
      <c r="C791" s="31" t="s">
        <v>266</v>
      </c>
      <c r="D791" s="31" t="s">
        <v>908</v>
      </c>
      <c r="E791" s="31">
        <v>0</v>
      </c>
      <c r="F791" s="31">
        <v>0</v>
      </c>
      <c r="G791" s="31">
        <v>0</v>
      </c>
      <c r="H791" s="31">
        <v>0</v>
      </c>
    </row>
    <row r="792" spans="1:8" ht="48" customHeight="1" x14ac:dyDescent="0.25">
      <c r="A792" s="33">
        <v>46127</v>
      </c>
      <c r="B792" s="31" t="s">
        <v>267</v>
      </c>
      <c r="C792" s="31" t="s">
        <v>268</v>
      </c>
      <c r="D792" s="31" t="s">
        <v>901</v>
      </c>
      <c r="E792" s="31">
        <v>3101</v>
      </c>
      <c r="F792" s="31">
        <v>635643</v>
      </c>
      <c r="G792" s="32">
        <v>204.98</v>
      </c>
      <c r="H792" s="31">
        <v>3057</v>
      </c>
    </row>
    <row r="793" spans="1:8" ht="24" customHeight="1" x14ac:dyDescent="0.25">
      <c r="A793" s="33">
        <v>46127</v>
      </c>
      <c r="B793" s="31" t="s">
        <v>270</v>
      </c>
      <c r="C793" s="31" t="s">
        <v>271</v>
      </c>
      <c r="D793" s="31" t="s">
        <v>900</v>
      </c>
      <c r="E793" s="31">
        <v>1026</v>
      </c>
      <c r="F793" s="31">
        <v>308187</v>
      </c>
      <c r="G793" s="32">
        <v>300.38</v>
      </c>
      <c r="H793" s="31">
        <v>925</v>
      </c>
    </row>
    <row r="794" spans="1:8" ht="24" customHeight="1" x14ac:dyDescent="0.25">
      <c r="A794" s="33">
        <v>46127</v>
      </c>
      <c r="B794" s="31" t="s">
        <v>273</v>
      </c>
      <c r="C794" s="31" t="s">
        <v>274</v>
      </c>
      <c r="D794" s="31" t="s">
        <v>899</v>
      </c>
      <c r="E794" s="31">
        <v>3996</v>
      </c>
      <c r="F794" s="31">
        <v>1912898</v>
      </c>
      <c r="G794" s="32">
        <v>478.7</v>
      </c>
      <c r="H794" s="31">
        <v>3717</v>
      </c>
    </row>
    <row r="795" spans="1:8" ht="36" customHeight="1" x14ac:dyDescent="0.25">
      <c r="A795" s="33">
        <v>46127</v>
      </c>
      <c r="B795" s="31" t="s">
        <v>276</v>
      </c>
      <c r="C795" s="31" t="s">
        <v>277</v>
      </c>
      <c r="D795" s="31" t="s">
        <v>899</v>
      </c>
      <c r="E795" s="31">
        <v>1151</v>
      </c>
      <c r="F795" s="31">
        <v>514223</v>
      </c>
      <c r="G795" s="32">
        <v>446.76</v>
      </c>
      <c r="H795" s="31">
        <v>1051</v>
      </c>
    </row>
    <row r="796" spans="1:8" ht="36" customHeight="1" x14ac:dyDescent="0.25">
      <c r="A796" s="33">
        <v>46127</v>
      </c>
      <c r="B796" s="31" t="s">
        <v>279</v>
      </c>
      <c r="C796" s="31" t="s">
        <v>280</v>
      </c>
      <c r="D796" s="31" t="s">
        <v>901</v>
      </c>
      <c r="E796" s="31">
        <v>2108</v>
      </c>
      <c r="F796" s="31">
        <v>879891</v>
      </c>
      <c r="G796" s="32">
        <v>417.41</v>
      </c>
      <c r="H796" s="31">
        <v>2069</v>
      </c>
    </row>
    <row r="797" spans="1:8" ht="24" customHeight="1" x14ac:dyDescent="0.25">
      <c r="A797" s="33">
        <v>46127</v>
      </c>
      <c r="B797" s="31" t="s">
        <v>283</v>
      </c>
      <c r="C797" s="31" t="s">
        <v>284</v>
      </c>
      <c r="D797" s="31" t="s">
        <v>899</v>
      </c>
      <c r="E797" s="31">
        <v>0</v>
      </c>
      <c r="F797" s="31">
        <v>0</v>
      </c>
      <c r="G797" s="31">
        <v>0</v>
      </c>
      <c r="H797" s="31">
        <v>0</v>
      </c>
    </row>
    <row r="798" spans="1:8" ht="24" customHeight="1" x14ac:dyDescent="0.25">
      <c r="A798" s="33">
        <v>46128</v>
      </c>
      <c r="B798" s="31" t="s">
        <v>128</v>
      </c>
      <c r="C798" s="31" t="s">
        <v>129</v>
      </c>
      <c r="D798" s="31" t="s">
        <v>899</v>
      </c>
      <c r="E798" s="31">
        <v>1346</v>
      </c>
      <c r="F798" s="31">
        <v>518653</v>
      </c>
      <c r="G798" s="32">
        <v>385.33</v>
      </c>
      <c r="H798" s="31">
        <v>1283</v>
      </c>
    </row>
    <row r="799" spans="1:8" ht="24" customHeight="1" x14ac:dyDescent="0.25">
      <c r="A799" s="33">
        <v>46128</v>
      </c>
      <c r="B799" s="31" t="s">
        <v>132</v>
      </c>
      <c r="C799" s="31" t="s">
        <v>133</v>
      </c>
      <c r="D799" s="31" t="s">
        <v>900</v>
      </c>
      <c r="E799" s="31">
        <v>2851</v>
      </c>
      <c r="F799" s="31">
        <v>921800</v>
      </c>
      <c r="G799" s="32">
        <v>323.33</v>
      </c>
      <c r="H799" s="31">
        <v>2782</v>
      </c>
    </row>
    <row r="800" spans="1:8" ht="54.75" customHeight="1" x14ac:dyDescent="0.25">
      <c r="A800" s="33">
        <v>46128</v>
      </c>
      <c r="B800" s="31" t="s">
        <v>135</v>
      </c>
      <c r="C800" s="31" t="s">
        <v>136</v>
      </c>
      <c r="D800" s="31" t="s">
        <v>900</v>
      </c>
      <c r="E800" s="31">
        <v>1498</v>
      </c>
      <c r="F800" s="31">
        <v>671946</v>
      </c>
      <c r="G800" s="32">
        <v>448.56</v>
      </c>
      <c r="H800" s="31">
        <v>1500</v>
      </c>
    </row>
    <row r="801" spans="1:8" ht="24" customHeight="1" x14ac:dyDescent="0.25">
      <c r="A801" s="33">
        <v>46128</v>
      </c>
      <c r="B801" s="31" t="s">
        <v>138</v>
      </c>
      <c r="C801" s="31" t="s">
        <v>139</v>
      </c>
      <c r="D801" s="31" t="s">
        <v>900</v>
      </c>
      <c r="E801" s="31">
        <v>1163</v>
      </c>
      <c r="F801" s="31">
        <v>401747</v>
      </c>
      <c r="G801" s="32">
        <v>345.44</v>
      </c>
      <c r="H801" s="31">
        <v>1101</v>
      </c>
    </row>
    <row r="802" spans="1:8" ht="48" customHeight="1" x14ac:dyDescent="0.25">
      <c r="A802" s="33">
        <v>46128</v>
      </c>
      <c r="B802" s="31" t="s">
        <v>141</v>
      </c>
      <c r="C802" s="31" t="s">
        <v>142</v>
      </c>
      <c r="D802" s="31" t="s">
        <v>900</v>
      </c>
      <c r="E802" s="31">
        <v>1285</v>
      </c>
      <c r="F802" s="31">
        <v>614480</v>
      </c>
      <c r="G802" s="32">
        <v>478.19</v>
      </c>
      <c r="H802" s="31">
        <v>1224</v>
      </c>
    </row>
    <row r="803" spans="1:8" ht="48" customHeight="1" x14ac:dyDescent="0.25">
      <c r="A803" s="33">
        <v>46128</v>
      </c>
      <c r="B803" s="31" t="s">
        <v>144</v>
      </c>
      <c r="C803" s="31" t="s">
        <v>145</v>
      </c>
      <c r="D803" s="31" t="s">
        <v>900</v>
      </c>
      <c r="E803" s="31">
        <v>1299</v>
      </c>
      <c r="F803" s="31">
        <v>343109</v>
      </c>
      <c r="G803" s="32">
        <v>264.13</v>
      </c>
      <c r="H803" s="31">
        <v>1400</v>
      </c>
    </row>
    <row r="804" spans="1:8" ht="48" customHeight="1" x14ac:dyDescent="0.25">
      <c r="A804" s="33">
        <v>46128</v>
      </c>
      <c r="B804" s="31" t="s">
        <v>147</v>
      </c>
      <c r="C804" s="31" t="s">
        <v>148</v>
      </c>
      <c r="D804" s="31" t="s">
        <v>900</v>
      </c>
      <c r="E804" s="31">
        <v>2895</v>
      </c>
      <c r="F804" s="31">
        <v>585193</v>
      </c>
      <c r="G804" s="32">
        <v>202.14</v>
      </c>
      <c r="H804" s="31">
        <v>2941</v>
      </c>
    </row>
    <row r="805" spans="1:8" ht="48" customHeight="1" x14ac:dyDescent="0.25">
      <c r="A805" s="33">
        <v>46128</v>
      </c>
      <c r="B805" s="31" t="s">
        <v>150</v>
      </c>
      <c r="C805" s="31" t="s">
        <v>151</v>
      </c>
      <c r="D805" s="31" t="s">
        <v>900</v>
      </c>
      <c r="E805" s="31">
        <v>3349</v>
      </c>
      <c r="F805" s="31">
        <v>879853</v>
      </c>
      <c r="G805" s="32">
        <v>262.72000000000003</v>
      </c>
      <c r="H805" s="31">
        <v>3301</v>
      </c>
    </row>
    <row r="806" spans="1:8" ht="48" customHeight="1" x14ac:dyDescent="0.25">
      <c r="A806" s="33">
        <v>46128</v>
      </c>
      <c r="B806" s="31" t="s">
        <v>153</v>
      </c>
      <c r="C806" s="31" t="s">
        <v>154</v>
      </c>
      <c r="D806" s="31" t="s">
        <v>899</v>
      </c>
      <c r="E806" s="31">
        <v>2788</v>
      </c>
      <c r="F806" s="31">
        <v>565974</v>
      </c>
      <c r="G806" s="32">
        <v>203</v>
      </c>
      <c r="H806" s="31">
        <v>2608</v>
      </c>
    </row>
    <row r="807" spans="1:8" ht="48" customHeight="1" x14ac:dyDescent="0.25">
      <c r="A807" s="33">
        <v>46128</v>
      </c>
      <c r="B807" s="31" t="s">
        <v>156</v>
      </c>
      <c r="C807" s="31" t="s">
        <v>157</v>
      </c>
      <c r="D807" s="31" t="s">
        <v>901</v>
      </c>
      <c r="E807" s="31">
        <v>3312</v>
      </c>
      <c r="F807" s="31">
        <v>904443</v>
      </c>
      <c r="G807" s="32">
        <v>273.08</v>
      </c>
      <c r="H807" s="31">
        <v>3359</v>
      </c>
    </row>
    <row r="808" spans="1:8" ht="48" customHeight="1" x14ac:dyDescent="0.25">
      <c r="A808" s="33">
        <v>46128</v>
      </c>
      <c r="B808" s="31" t="s">
        <v>159</v>
      </c>
      <c r="C808" s="31" t="s">
        <v>160</v>
      </c>
      <c r="D808" s="31" t="s">
        <v>899</v>
      </c>
      <c r="E808" s="31">
        <v>2227</v>
      </c>
      <c r="F808" s="31">
        <v>973916</v>
      </c>
      <c r="G808" s="32">
        <v>437.32</v>
      </c>
      <c r="H808" s="31">
        <v>2264</v>
      </c>
    </row>
    <row r="809" spans="1:8" ht="24" customHeight="1" x14ac:dyDescent="0.25">
      <c r="A809" s="33">
        <v>46128</v>
      </c>
      <c r="B809" s="31" t="s">
        <v>162</v>
      </c>
      <c r="C809" s="31" t="s">
        <v>163</v>
      </c>
      <c r="D809" s="31" t="s">
        <v>901</v>
      </c>
      <c r="E809" s="31">
        <v>1267</v>
      </c>
      <c r="F809" s="31">
        <v>479283</v>
      </c>
      <c r="G809" s="32">
        <v>378.28</v>
      </c>
      <c r="H809" s="31">
        <v>1352</v>
      </c>
    </row>
    <row r="810" spans="1:8" ht="36" customHeight="1" x14ac:dyDescent="0.25">
      <c r="A810" s="33">
        <v>46128</v>
      </c>
      <c r="B810" s="31" t="s">
        <v>165</v>
      </c>
      <c r="C810" s="31" t="s">
        <v>166</v>
      </c>
      <c r="D810" s="31" t="s">
        <v>901</v>
      </c>
      <c r="E810" s="31">
        <v>2211</v>
      </c>
      <c r="F810" s="31">
        <v>888414</v>
      </c>
      <c r="G810" s="32">
        <v>401.82</v>
      </c>
      <c r="H810" s="31">
        <v>2269</v>
      </c>
    </row>
    <row r="811" spans="1:8" ht="24" customHeight="1" x14ac:dyDescent="0.25">
      <c r="A811" s="33">
        <v>46128</v>
      </c>
      <c r="B811" s="31" t="s">
        <v>168</v>
      </c>
      <c r="C811" s="31" t="s">
        <v>169</v>
      </c>
      <c r="D811" s="31" t="s">
        <v>899</v>
      </c>
      <c r="E811" s="31">
        <v>2335</v>
      </c>
      <c r="F811" s="31">
        <v>1055311</v>
      </c>
      <c r="G811" s="32">
        <v>451.95</v>
      </c>
      <c r="H811" s="31">
        <v>2382</v>
      </c>
    </row>
    <row r="812" spans="1:8" ht="36" customHeight="1" x14ac:dyDescent="0.25">
      <c r="A812" s="33">
        <v>46128</v>
      </c>
      <c r="B812" s="31" t="s">
        <v>171</v>
      </c>
      <c r="C812" s="31" t="s">
        <v>172</v>
      </c>
      <c r="D812" s="31" t="s">
        <v>903</v>
      </c>
      <c r="E812" s="31">
        <v>2129</v>
      </c>
      <c r="F812" s="31">
        <v>858710</v>
      </c>
      <c r="G812" s="32">
        <v>403.34</v>
      </c>
      <c r="H812" s="31">
        <v>1985</v>
      </c>
    </row>
    <row r="813" spans="1:8" ht="36" customHeight="1" x14ac:dyDescent="0.25">
      <c r="A813" s="33">
        <v>46128</v>
      </c>
      <c r="B813" s="31" t="s">
        <v>174</v>
      </c>
      <c r="C813" s="31" t="s">
        <v>175</v>
      </c>
      <c r="D813" s="31" t="s">
        <v>903</v>
      </c>
      <c r="E813" s="31">
        <v>3012</v>
      </c>
      <c r="F813" s="31">
        <v>1009539</v>
      </c>
      <c r="G813" s="32">
        <v>335.17</v>
      </c>
      <c r="H813" s="31">
        <v>3054</v>
      </c>
    </row>
    <row r="814" spans="1:8" ht="24" customHeight="1" x14ac:dyDescent="0.25">
      <c r="A814" s="33">
        <v>46128</v>
      </c>
      <c r="B814" s="31" t="s">
        <v>177</v>
      </c>
      <c r="C814" s="31" t="s">
        <v>178</v>
      </c>
      <c r="D814" s="31" t="s">
        <v>903</v>
      </c>
      <c r="E814" s="31">
        <v>2339</v>
      </c>
      <c r="F814" s="31">
        <v>680070</v>
      </c>
      <c r="G814" s="32">
        <v>290.75</v>
      </c>
      <c r="H814" s="31">
        <v>2335</v>
      </c>
    </row>
    <row r="815" spans="1:8" ht="48" customHeight="1" x14ac:dyDescent="0.25">
      <c r="A815" s="33">
        <v>46128</v>
      </c>
      <c r="B815" s="31" t="s">
        <v>180</v>
      </c>
      <c r="C815" s="31" t="s">
        <v>181</v>
      </c>
      <c r="D815" s="31" t="s">
        <v>903</v>
      </c>
      <c r="E815" s="31">
        <v>2248</v>
      </c>
      <c r="F815" s="31">
        <v>896609</v>
      </c>
      <c r="G815" s="32">
        <v>398.85</v>
      </c>
      <c r="H815" s="31">
        <v>2411</v>
      </c>
    </row>
    <row r="816" spans="1:8" ht="48" customHeight="1" x14ac:dyDescent="0.25">
      <c r="A816" s="33">
        <v>46128</v>
      </c>
      <c r="B816" s="31" t="s">
        <v>183</v>
      </c>
      <c r="C816" s="31" t="s">
        <v>184</v>
      </c>
      <c r="D816" s="31" t="s">
        <v>903</v>
      </c>
      <c r="E816" s="31">
        <v>1973</v>
      </c>
      <c r="F816" s="31">
        <v>461616</v>
      </c>
      <c r="G816" s="32">
        <v>233.97</v>
      </c>
      <c r="H816" s="31">
        <v>2055</v>
      </c>
    </row>
    <row r="817" spans="1:8" ht="48" customHeight="1" x14ac:dyDescent="0.25">
      <c r="A817" s="33">
        <v>46128</v>
      </c>
      <c r="B817" s="31" t="s">
        <v>186</v>
      </c>
      <c r="C817" s="31" t="s">
        <v>187</v>
      </c>
      <c r="D817" s="31" t="s">
        <v>903</v>
      </c>
      <c r="E817" s="31">
        <v>627</v>
      </c>
      <c r="F817" s="31">
        <v>294804</v>
      </c>
      <c r="G817" s="32">
        <v>470.18</v>
      </c>
      <c r="H817" s="31">
        <v>564</v>
      </c>
    </row>
    <row r="818" spans="1:8" ht="48" customHeight="1" x14ac:dyDescent="0.25">
      <c r="A818" s="33">
        <v>46128</v>
      </c>
      <c r="B818" s="31" t="s">
        <v>189</v>
      </c>
      <c r="C818" s="31" t="s">
        <v>190</v>
      </c>
      <c r="D818" s="31" t="s">
        <v>903</v>
      </c>
      <c r="E818" s="31">
        <v>4216</v>
      </c>
      <c r="F818" s="31">
        <v>1197268</v>
      </c>
      <c r="G818" s="32">
        <v>283.98</v>
      </c>
      <c r="H818" s="31">
        <v>3992</v>
      </c>
    </row>
    <row r="819" spans="1:8" ht="48" customHeight="1" x14ac:dyDescent="0.25">
      <c r="A819" s="33">
        <v>46128</v>
      </c>
      <c r="B819" s="31" t="s">
        <v>192</v>
      </c>
      <c r="C819" s="31" t="s">
        <v>193</v>
      </c>
      <c r="D819" s="31" t="s">
        <v>901</v>
      </c>
      <c r="E819" s="31">
        <v>1080</v>
      </c>
      <c r="F819" s="31">
        <v>380244</v>
      </c>
      <c r="G819" s="32">
        <v>352.08</v>
      </c>
      <c r="H819" s="31">
        <v>972</v>
      </c>
    </row>
    <row r="820" spans="1:8" ht="48" customHeight="1" x14ac:dyDescent="0.25">
      <c r="A820" s="33">
        <v>46128</v>
      </c>
      <c r="B820" s="31" t="s">
        <v>195</v>
      </c>
      <c r="C820" s="31" t="s">
        <v>196</v>
      </c>
      <c r="D820" s="31" t="s">
        <v>899</v>
      </c>
      <c r="E820" s="31">
        <v>3273</v>
      </c>
      <c r="F820" s="31">
        <v>1205020</v>
      </c>
      <c r="G820" s="32">
        <v>368.17</v>
      </c>
      <c r="H820" s="31">
        <v>3488</v>
      </c>
    </row>
    <row r="821" spans="1:8" ht="48" customHeight="1" x14ac:dyDescent="0.25">
      <c r="A821" s="33">
        <v>46128</v>
      </c>
      <c r="B821" s="31" t="s">
        <v>198</v>
      </c>
      <c r="C821" s="31" t="s">
        <v>199</v>
      </c>
      <c r="D821" s="31" t="s">
        <v>901</v>
      </c>
      <c r="E821" s="31">
        <v>4398</v>
      </c>
      <c r="F821" s="31">
        <v>2309810</v>
      </c>
      <c r="G821" s="32">
        <v>525.20000000000005</v>
      </c>
      <c r="H821" s="31">
        <v>4518</v>
      </c>
    </row>
    <row r="822" spans="1:8" ht="36" customHeight="1" x14ac:dyDescent="0.25">
      <c r="A822" s="33">
        <v>46128</v>
      </c>
      <c r="B822" s="31" t="s">
        <v>201</v>
      </c>
      <c r="C822" s="31" t="s">
        <v>202</v>
      </c>
      <c r="D822" s="31" t="s">
        <v>904</v>
      </c>
      <c r="E822" s="31">
        <v>0</v>
      </c>
      <c r="F822" s="31">
        <v>0</v>
      </c>
      <c r="G822" s="31">
        <v>0</v>
      </c>
      <c r="H822" s="31">
        <v>0</v>
      </c>
    </row>
    <row r="823" spans="1:8" ht="24" customHeight="1" x14ac:dyDescent="0.25">
      <c r="A823" s="33">
        <v>46128</v>
      </c>
      <c r="B823" s="31" t="s">
        <v>204</v>
      </c>
      <c r="C823" s="31" t="s">
        <v>205</v>
      </c>
      <c r="D823" s="31" t="s">
        <v>901</v>
      </c>
      <c r="E823" s="31">
        <v>3569</v>
      </c>
      <c r="F823" s="31">
        <v>1253583</v>
      </c>
      <c r="G823" s="32">
        <v>351.24</v>
      </c>
      <c r="H823" s="31">
        <v>3789</v>
      </c>
    </row>
    <row r="824" spans="1:8" ht="36" customHeight="1" x14ac:dyDescent="0.25">
      <c r="A824" s="33">
        <v>46128</v>
      </c>
      <c r="B824" s="31" t="s">
        <v>207</v>
      </c>
      <c r="C824" s="31" t="s">
        <v>208</v>
      </c>
      <c r="D824" s="31" t="s">
        <v>899</v>
      </c>
      <c r="E824" s="31">
        <v>3371</v>
      </c>
      <c r="F824" s="31">
        <v>1086694</v>
      </c>
      <c r="G824" s="32">
        <v>322.37</v>
      </c>
      <c r="H824" s="31">
        <v>3460</v>
      </c>
    </row>
    <row r="825" spans="1:8" ht="24" customHeight="1" x14ac:dyDescent="0.25">
      <c r="A825" s="33">
        <v>46128</v>
      </c>
      <c r="B825" s="31" t="s">
        <v>210</v>
      </c>
      <c r="C825" s="31" t="s">
        <v>211</v>
      </c>
      <c r="D825" s="31" t="s">
        <v>901</v>
      </c>
      <c r="E825" s="31">
        <v>2576</v>
      </c>
      <c r="F825" s="31">
        <v>1084719</v>
      </c>
      <c r="G825" s="32">
        <v>421.09</v>
      </c>
      <c r="H825" s="31">
        <v>2329</v>
      </c>
    </row>
    <row r="826" spans="1:8" ht="36" customHeight="1" x14ac:dyDescent="0.25">
      <c r="A826" s="33">
        <v>46128</v>
      </c>
      <c r="B826" s="31" t="s">
        <v>213</v>
      </c>
      <c r="C826" s="31" t="s">
        <v>214</v>
      </c>
      <c r="D826" s="31" t="s">
        <v>901</v>
      </c>
      <c r="E826" s="31">
        <v>1291</v>
      </c>
      <c r="F826" s="31">
        <v>356504</v>
      </c>
      <c r="G826" s="32">
        <v>276.14999999999998</v>
      </c>
      <c r="H826" s="31">
        <v>1190</v>
      </c>
    </row>
    <row r="827" spans="1:8" ht="24" customHeight="1" x14ac:dyDescent="0.25">
      <c r="A827" s="33">
        <v>46128</v>
      </c>
      <c r="B827" s="31" t="s">
        <v>216</v>
      </c>
      <c r="C827" s="31" t="s">
        <v>217</v>
      </c>
      <c r="D827" s="31" t="s">
        <v>901</v>
      </c>
      <c r="E827" s="31">
        <v>1611</v>
      </c>
      <c r="F827" s="31">
        <v>373505</v>
      </c>
      <c r="G827" s="32">
        <v>231.85</v>
      </c>
      <c r="H827" s="31">
        <v>1469</v>
      </c>
    </row>
    <row r="828" spans="1:8" ht="36" customHeight="1" x14ac:dyDescent="0.25">
      <c r="A828" s="33">
        <v>46128</v>
      </c>
      <c r="B828" s="31" t="s">
        <v>220</v>
      </c>
      <c r="C828" s="31" t="s">
        <v>221</v>
      </c>
      <c r="D828" s="31" t="s">
        <v>900</v>
      </c>
      <c r="E828" s="31">
        <v>3339</v>
      </c>
      <c r="F828" s="31">
        <v>798771</v>
      </c>
      <c r="G828" s="32">
        <v>239.22</v>
      </c>
      <c r="H828" s="31">
        <v>3546</v>
      </c>
    </row>
    <row r="829" spans="1:8" ht="36" customHeight="1" x14ac:dyDescent="0.25">
      <c r="A829" s="33">
        <v>46128</v>
      </c>
      <c r="B829" s="31" t="s">
        <v>223</v>
      </c>
      <c r="C829" s="31" t="s">
        <v>224</v>
      </c>
      <c r="D829" s="31" t="s">
        <v>905</v>
      </c>
      <c r="E829" s="31">
        <v>0</v>
      </c>
      <c r="F829" s="31">
        <v>0</v>
      </c>
      <c r="G829" s="31">
        <v>0</v>
      </c>
      <c r="H829" s="31">
        <v>0</v>
      </c>
    </row>
    <row r="830" spans="1:8" ht="36" customHeight="1" x14ac:dyDescent="0.25">
      <c r="A830" s="33">
        <v>46128</v>
      </c>
      <c r="B830" s="31" t="s">
        <v>225</v>
      </c>
      <c r="C830" s="31" t="s">
        <v>226</v>
      </c>
      <c r="D830" s="31" t="s">
        <v>906</v>
      </c>
      <c r="E830" s="31">
        <v>0</v>
      </c>
      <c r="F830" s="31">
        <v>0</v>
      </c>
      <c r="G830" s="31">
        <v>0</v>
      </c>
      <c r="H830" s="31">
        <v>0</v>
      </c>
    </row>
    <row r="831" spans="1:8" ht="48" customHeight="1" x14ac:dyDescent="0.25">
      <c r="A831" s="33">
        <v>46128</v>
      </c>
      <c r="B831" s="31" t="s">
        <v>227</v>
      </c>
      <c r="C831" s="31" t="s">
        <v>228</v>
      </c>
      <c r="D831" s="31" t="s">
        <v>899</v>
      </c>
      <c r="E831" s="31">
        <v>3180</v>
      </c>
      <c r="F831" s="31">
        <v>670473</v>
      </c>
      <c r="G831" s="32">
        <v>210.84</v>
      </c>
      <c r="H831" s="31">
        <v>3108</v>
      </c>
    </row>
    <row r="832" spans="1:8" ht="36" customHeight="1" x14ac:dyDescent="0.25">
      <c r="A832" s="33">
        <v>46128</v>
      </c>
      <c r="B832" s="31" t="s">
        <v>230</v>
      </c>
      <c r="C832" s="31" t="s">
        <v>231</v>
      </c>
      <c r="D832" s="31" t="s">
        <v>901</v>
      </c>
      <c r="E832" s="31">
        <v>4051</v>
      </c>
      <c r="F832" s="31">
        <v>1256893</v>
      </c>
      <c r="G832" s="32">
        <v>310.27</v>
      </c>
      <c r="H832" s="31">
        <v>4009</v>
      </c>
    </row>
    <row r="833" spans="1:8" ht="27.75" customHeight="1" x14ac:dyDescent="0.25">
      <c r="A833" s="33">
        <v>46128</v>
      </c>
      <c r="B833" s="31" t="s">
        <v>233</v>
      </c>
      <c r="C833" s="31" t="s">
        <v>234</v>
      </c>
      <c r="D833" s="31" t="s">
        <v>899</v>
      </c>
      <c r="E833" s="31">
        <v>1903</v>
      </c>
      <c r="F833" s="31">
        <v>489503</v>
      </c>
      <c r="G833" s="32">
        <v>257.23</v>
      </c>
      <c r="H833" s="31">
        <v>1955</v>
      </c>
    </row>
    <row r="834" spans="1:8" ht="24" customHeight="1" x14ac:dyDescent="0.25">
      <c r="A834" s="33">
        <v>46128</v>
      </c>
      <c r="B834" s="31" t="s">
        <v>236</v>
      </c>
      <c r="C834" s="31" t="s">
        <v>237</v>
      </c>
      <c r="D834" s="31" t="s">
        <v>899</v>
      </c>
      <c r="E834" s="31">
        <v>4450</v>
      </c>
      <c r="F834" s="31">
        <v>1747504</v>
      </c>
      <c r="G834" s="32">
        <v>392.7</v>
      </c>
      <c r="H834" s="31">
        <v>4422</v>
      </c>
    </row>
    <row r="835" spans="1:8" ht="36" customHeight="1" x14ac:dyDescent="0.25">
      <c r="A835" s="33">
        <v>46128</v>
      </c>
      <c r="B835" s="31" t="s">
        <v>239</v>
      </c>
      <c r="C835" s="31" t="s">
        <v>240</v>
      </c>
      <c r="D835" s="31" t="s">
        <v>900</v>
      </c>
      <c r="E835" s="31">
        <v>2345</v>
      </c>
      <c r="F835" s="31">
        <v>1312205</v>
      </c>
      <c r="G835" s="32">
        <v>559.58000000000004</v>
      </c>
      <c r="H835" s="31">
        <v>2462</v>
      </c>
    </row>
    <row r="836" spans="1:8" ht="24" customHeight="1" x14ac:dyDescent="0.25">
      <c r="A836" s="33">
        <v>46128</v>
      </c>
      <c r="B836" s="31" t="s">
        <v>242</v>
      </c>
      <c r="C836" s="31" t="s">
        <v>243</v>
      </c>
      <c r="D836" s="31" t="s">
        <v>900</v>
      </c>
      <c r="E836" s="31">
        <v>3292</v>
      </c>
      <c r="F836" s="31">
        <v>1170172</v>
      </c>
      <c r="G836" s="32">
        <v>355.46</v>
      </c>
      <c r="H836" s="31">
        <v>3157</v>
      </c>
    </row>
    <row r="837" spans="1:8" ht="24" customHeight="1" x14ac:dyDescent="0.25">
      <c r="A837" s="33">
        <v>46128</v>
      </c>
      <c r="B837" s="31" t="s">
        <v>245</v>
      </c>
      <c r="C837" s="31" t="s">
        <v>246</v>
      </c>
      <c r="D837" s="31" t="s">
        <v>900</v>
      </c>
      <c r="E837" s="31">
        <v>2219</v>
      </c>
      <c r="F837" s="31">
        <v>714922</v>
      </c>
      <c r="G837" s="32">
        <v>322.18</v>
      </c>
      <c r="H837" s="31">
        <v>2247</v>
      </c>
    </row>
    <row r="838" spans="1:8" ht="48" customHeight="1" x14ac:dyDescent="0.25">
      <c r="A838" s="33">
        <v>46128</v>
      </c>
      <c r="B838" s="31" t="s">
        <v>248</v>
      </c>
      <c r="C838" s="31" t="s">
        <v>249</v>
      </c>
      <c r="D838" s="31" t="s">
        <v>900</v>
      </c>
      <c r="E838" s="31">
        <v>3168</v>
      </c>
      <c r="F838" s="31">
        <v>1689074</v>
      </c>
      <c r="G838" s="32">
        <v>533.16999999999996</v>
      </c>
      <c r="H838" s="31">
        <v>3225</v>
      </c>
    </row>
    <row r="839" spans="1:8" ht="48" customHeight="1" x14ac:dyDescent="0.25">
      <c r="A839" s="33">
        <v>46128</v>
      </c>
      <c r="B839" s="31" t="s">
        <v>251</v>
      </c>
      <c r="C839" s="31" t="s">
        <v>252</v>
      </c>
      <c r="D839" s="31" t="s">
        <v>900</v>
      </c>
      <c r="E839" s="31">
        <v>3668</v>
      </c>
      <c r="F839" s="31">
        <v>1343319</v>
      </c>
      <c r="G839" s="32">
        <v>366.23</v>
      </c>
      <c r="H839" s="31">
        <v>3664</v>
      </c>
    </row>
    <row r="840" spans="1:8" ht="48" customHeight="1" x14ac:dyDescent="0.25">
      <c r="A840" s="33">
        <v>46128</v>
      </c>
      <c r="B840" s="31" t="s">
        <v>254</v>
      </c>
      <c r="C840" s="31" t="s">
        <v>255</v>
      </c>
      <c r="D840" s="31" t="s">
        <v>899</v>
      </c>
      <c r="E840" s="31">
        <v>1248</v>
      </c>
      <c r="F840" s="31">
        <v>560095</v>
      </c>
      <c r="G840" s="32">
        <v>448.79</v>
      </c>
      <c r="H840" s="31">
        <v>1330</v>
      </c>
    </row>
    <row r="841" spans="1:8" ht="48" customHeight="1" x14ac:dyDescent="0.25">
      <c r="A841" s="33">
        <v>46128</v>
      </c>
      <c r="B841" s="31" t="s">
        <v>257</v>
      </c>
      <c r="C841" s="31" t="s">
        <v>258</v>
      </c>
      <c r="D841" s="31" t="s">
        <v>901</v>
      </c>
      <c r="E841" s="31">
        <v>696</v>
      </c>
      <c r="F841" s="31">
        <v>138707</v>
      </c>
      <c r="G841" s="32">
        <v>199.29</v>
      </c>
      <c r="H841" s="31">
        <v>632</v>
      </c>
    </row>
    <row r="842" spans="1:8" ht="48" customHeight="1" x14ac:dyDescent="0.25">
      <c r="A842" s="33">
        <v>46128</v>
      </c>
      <c r="B842" s="31" t="s">
        <v>260</v>
      </c>
      <c r="C842" s="31" t="s">
        <v>261</v>
      </c>
      <c r="D842" s="31" t="s">
        <v>907</v>
      </c>
      <c r="E842" s="31">
        <v>0</v>
      </c>
      <c r="F842" s="31">
        <v>0</v>
      </c>
      <c r="G842" s="31">
        <v>0</v>
      </c>
      <c r="H842" s="31">
        <v>0</v>
      </c>
    </row>
    <row r="843" spans="1:8" ht="24" customHeight="1" x14ac:dyDescent="0.25">
      <c r="A843" s="33">
        <v>46128</v>
      </c>
      <c r="B843" s="31" t="s">
        <v>262</v>
      </c>
      <c r="C843" s="31" t="s">
        <v>263</v>
      </c>
      <c r="D843" s="31" t="s">
        <v>901</v>
      </c>
      <c r="E843" s="31">
        <v>2581</v>
      </c>
      <c r="F843" s="31">
        <v>467905</v>
      </c>
      <c r="G843" s="32">
        <v>181.29</v>
      </c>
      <c r="H843" s="31">
        <v>2330</v>
      </c>
    </row>
    <row r="844" spans="1:8" ht="36" customHeight="1" x14ac:dyDescent="0.25">
      <c r="A844" s="33">
        <v>46128</v>
      </c>
      <c r="B844" s="31" t="s">
        <v>265</v>
      </c>
      <c r="C844" s="31" t="s">
        <v>266</v>
      </c>
      <c r="D844" s="31" t="s">
        <v>908</v>
      </c>
      <c r="E844" s="31">
        <v>0</v>
      </c>
      <c r="F844" s="31">
        <v>0</v>
      </c>
      <c r="G844" s="31">
        <v>0</v>
      </c>
      <c r="H844" s="31">
        <v>0</v>
      </c>
    </row>
    <row r="845" spans="1:8" ht="24" customHeight="1" x14ac:dyDescent="0.25">
      <c r="A845" s="33">
        <v>46128</v>
      </c>
      <c r="B845" s="31" t="s">
        <v>267</v>
      </c>
      <c r="C845" s="31" t="s">
        <v>268</v>
      </c>
      <c r="D845" s="31" t="s">
        <v>901</v>
      </c>
      <c r="E845" s="31">
        <v>2136</v>
      </c>
      <c r="F845" s="31">
        <v>468176</v>
      </c>
      <c r="G845" s="32">
        <v>219.18</v>
      </c>
      <c r="H845" s="31">
        <v>1990</v>
      </c>
    </row>
    <row r="846" spans="1:8" ht="36" customHeight="1" x14ac:dyDescent="0.25">
      <c r="A846" s="33">
        <v>46128</v>
      </c>
      <c r="B846" s="31" t="s">
        <v>270</v>
      </c>
      <c r="C846" s="31" t="s">
        <v>271</v>
      </c>
      <c r="D846" s="31" t="s">
        <v>900</v>
      </c>
      <c r="E846" s="31">
        <v>911</v>
      </c>
      <c r="F846" s="31">
        <v>306289</v>
      </c>
      <c r="G846" s="32">
        <v>336.21</v>
      </c>
      <c r="H846" s="31">
        <v>949</v>
      </c>
    </row>
    <row r="847" spans="1:8" ht="24" customHeight="1" x14ac:dyDescent="0.25">
      <c r="A847" s="33">
        <v>46128</v>
      </c>
      <c r="B847" s="31" t="s">
        <v>273</v>
      </c>
      <c r="C847" s="31" t="s">
        <v>274</v>
      </c>
      <c r="D847" s="31" t="s">
        <v>899</v>
      </c>
      <c r="E847" s="31">
        <v>3281</v>
      </c>
      <c r="F847" s="31">
        <v>1742630</v>
      </c>
      <c r="G847" s="32">
        <v>531.13</v>
      </c>
      <c r="H847" s="31">
        <v>3282</v>
      </c>
    </row>
    <row r="848" spans="1:8" ht="36" customHeight="1" x14ac:dyDescent="0.25">
      <c r="A848" s="33">
        <v>46128</v>
      </c>
      <c r="B848" s="31" t="s">
        <v>276</v>
      </c>
      <c r="C848" s="31" t="s">
        <v>277</v>
      </c>
      <c r="D848" s="31" t="s">
        <v>899</v>
      </c>
      <c r="E848" s="31">
        <v>984</v>
      </c>
      <c r="F848" s="31">
        <v>486619</v>
      </c>
      <c r="G848" s="32">
        <v>494.53</v>
      </c>
      <c r="H848" s="31">
        <v>962</v>
      </c>
    </row>
    <row r="849" spans="1:8" ht="48" customHeight="1" x14ac:dyDescent="0.25">
      <c r="A849" s="33">
        <v>46128</v>
      </c>
      <c r="B849" s="31" t="s">
        <v>279</v>
      </c>
      <c r="C849" s="31" t="s">
        <v>280</v>
      </c>
      <c r="D849" s="31" t="s">
        <v>901</v>
      </c>
      <c r="E849" s="31">
        <v>2132</v>
      </c>
      <c r="F849" s="31">
        <v>914886</v>
      </c>
      <c r="G849" s="32">
        <v>429.12</v>
      </c>
      <c r="H849" s="31">
        <v>2001</v>
      </c>
    </row>
    <row r="850" spans="1:8" ht="24" customHeight="1" x14ac:dyDescent="0.25">
      <c r="A850" s="33">
        <v>46128</v>
      </c>
      <c r="B850" s="31" t="s">
        <v>283</v>
      </c>
      <c r="C850" s="31" t="s">
        <v>284</v>
      </c>
      <c r="D850" s="31" t="s">
        <v>899</v>
      </c>
      <c r="E850" s="31">
        <v>0</v>
      </c>
      <c r="F850" s="31">
        <v>0</v>
      </c>
      <c r="G850" s="31">
        <v>0</v>
      </c>
      <c r="H850" s="31">
        <v>0</v>
      </c>
    </row>
    <row r="851" spans="1:8" ht="24" customHeight="1" x14ac:dyDescent="0.25">
      <c r="A851" s="33">
        <v>46129</v>
      </c>
      <c r="B851" s="31" t="s">
        <v>128</v>
      </c>
      <c r="C851" s="31" t="s">
        <v>129</v>
      </c>
      <c r="D851" s="31" t="s">
        <v>899</v>
      </c>
      <c r="E851" s="31">
        <v>1490</v>
      </c>
      <c r="F851" s="31">
        <v>583205</v>
      </c>
      <c r="G851" s="32">
        <v>391.41</v>
      </c>
      <c r="H851" s="31">
        <v>1453</v>
      </c>
    </row>
    <row r="852" spans="1:8" ht="36" customHeight="1" x14ac:dyDescent="0.25">
      <c r="A852" s="33">
        <v>46129</v>
      </c>
      <c r="B852" s="31" t="s">
        <v>132</v>
      </c>
      <c r="C852" s="31" t="s">
        <v>133</v>
      </c>
      <c r="D852" s="31" t="s">
        <v>900</v>
      </c>
      <c r="E852" s="31">
        <v>2421</v>
      </c>
      <c r="F852" s="31">
        <v>706445</v>
      </c>
      <c r="G852" s="32">
        <v>291.8</v>
      </c>
      <c r="H852" s="31">
        <v>2536</v>
      </c>
    </row>
    <row r="853" spans="1:8" ht="36" customHeight="1" x14ac:dyDescent="0.25">
      <c r="A853" s="33">
        <v>46129</v>
      </c>
      <c r="B853" s="31" t="s">
        <v>135</v>
      </c>
      <c r="C853" s="31" t="s">
        <v>136</v>
      </c>
      <c r="D853" s="31" t="s">
        <v>900</v>
      </c>
      <c r="E853" s="31">
        <v>1449</v>
      </c>
      <c r="F853" s="31">
        <v>586080</v>
      </c>
      <c r="G853" s="32">
        <v>404.47</v>
      </c>
      <c r="H853" s="31">
        <v>1356</v>
      </c>
    </row>
    <row r="854" spans="1:8" ht="24" customHeight="1" x14ac:dyDescent="0.25">
      <c r="A854" s="33">
        <v>46129</v>
      </c>
      <c r="B854" s="31" t="s">
        <v>138</v>
      </c>
      <c r="C854" s="31" t="s">
        <v>139</v>
      </c>
      <c r="D854" s="31" t="s">
        <v>900</v>
      </c>
      <c r="E854" s="31">
        <v>894</v>
      </c>
      <c r="F854" s="31">
        <v>287185</v>
      </c>
      <c r="G854" s="32">
        <v>321.24</v>
      </c>
      <c r="H854" s="31">
        <v>859</v>
      </c>
    </row>
    <row r="855" spans="1:8" ht="24" customHeight="1" x14ac:dyDescent="0.25">
      <c r="A855" s="33">
        <v>46129</v>
      </c>
      <c r="B855" s="31" t="s">
        <v>141</v>
      </c>
      <c r="C855" s="31" t="s">
        <v>142</v>
      </c>
      <c r="D855" s="31" t="s">
        <v>900</v>
      </c>
      <c r="E855" s="31">
        <v>1742</v>
      </c>
      <c r="F855" s="31">
        <v>994427</v>
      </c>
      <c r="G855" s="32">
        <v>570.85</v>
      </c>
      <c r="H855" s="31">
        <v>1684</v>
      </c>
    </row>
    <row r="856" spans="1:8" ht="24" customHeight="1" x14ac:dyDescent="0.25">
      <c r="A856" s="33">
        <v>46129</v>
      </c>
      <c r="B856" s="31" t="s">
        <v>144</v>
      </c>
      <c r="C856" s="31" t="s">
        <v>145</v>
      </c>
      <c r="D856" s="31" t="s">
        <v>900</v>
      </c>
      <c r="E856" s="31">
        <v>1401</v>
      </c>
      <c r="F856" s="31">
        <v>355356</v>
      </c>
      <c r="G856" s="32">
        <v>253.64</v>
      </c>
      <c r="H856" s="31">
        <v>1461</v>
      </c>
    </row>
    <row r="857" spans="1:8" ht="54.75" customHeight="1" x14ac:dyDescent="0.25">
      <c r="A857" s="33">
        <v>46129</v>
      </c>
      <c r="B857" s="31" t="s">
        <v>147</v>
      </c>
      <c r="C857" s="31" t="s">
        <v>148</v>
      </c>
      <c r="D857" s="31" t="s">
        <v>900</v>
      </c>
      <c r="E857" s="31">
        <v>3907</v>
      </c>
      <c r="F857" s="31">
        <v>957953</v>
      </c>
      <c r="G857" s="32">
        <v>245.19</v>
      </c>
      <c r="H857" s="31">
        <v>3903</v>
      </c>
    </row>
    <row r="858" spans="1:8" ht="24" customHeight="1" x14ac:dyDescent="0.25">
      <c r="A858" s="33">
        <v>46129</v>
      </c>
      <c r="B858" s="31" t="s">
        <v>150</v>
      </c>
      <c r="C858" s="31" t="s">
        <v>151</v>
      </c>
      <c r="D858" s="31" t="s">
        <v>900</v>
      </c>
      <c r="E858" s="31">
        <v>2995</v>
      </c>
      <c r="F858" s="31">
        <v>650185</v>
      </c>
      <c r="G858" s="32">
        <v>217.09</v>
      </c>
      <c r="H858" s="31">
        <v>2965</v>
      </c>
    </row>
    <row r="859" spans="1:8" ht="48" customHeight="1" x14ac:dyDescent="0.25">
      <c r="A859" s="33">
        <v>46129</v>
      </c>
      <c r="B859" s="31" t="s">
        <v>153</v>
      </c>
      <c r="C859" s="31" t="s">
        <v>154</v>
      </c>
      <c r="D859" s="31" t="s">
        <v>899</v>
      </c>
      <c r="E859" s="31">
        <v>2685</v>
      </c>
      <c r="F859" s="31">
        <v>516001</v>
      </c>
      <c r="G859" s="32">
        <v>192.18</v>
      </c>
      <c r="H859" s="31">
        <v>2457</v>
      </c>
    </row>
    <row r="860" spans="1:8" ht="48" customHeight="1" x14ac:dyDescent="0.25">
      <c r="A860" s="33">
        <v>46129</v>
      </c>
      <c r="B860" s="31" t="s">
        <v>156</v>
      </c>
      <c r="C860" s="31" t="s">
        <v>157</v>
      </c>
      <c r="D860" s="31" t="s">
        <v>901</v>
      </c>
      <c r="E860" s="31">
        <v>3215</v>
      </c>
      <c r="F860" s="31">
        <v>881696</v>
      </c>
      <c r="G860" s="32">
        <v>274.24</v>
      </c>
      <c r="H860" s="31">
        <v>3019</v>
      </c>
    </row>
    <row r="861" spans="1:8" ht="48" customHeight="1" x14ac:dyDescent="0.25">
      <c r="A861" s="33">
        <v>46129</v>
      </c>
      <c r="B861" s="31" t="s">
        <v>159</v>
      </c>
      <c r="C861" s="31" t="s">
        <v>160</v>
      </c>
      <c r="D861" s="31" t="s">
        <v>899</v>
      </c>
      <c r="E861" s="31">
        <v>2457</v>
      </c>
      <c r="F861" s="31">
        <v>938822</v>
      </c>
      <c r="G861" s="32">
        <v>382.1</v>
      </c>
      <c r="H861" s="31">
        <v>2221</v>
      </c>
    </row>
    <row r="862" spans="1:8" ht="48" customHeight="1" x14ac:dyDescent="0.25">
      <c r="A862" s="33">
        <v>46129</v>
      </c>
      <c r="B862" s="31" t="s">
        <v>162</v>
      </c>
      <c r="C862" s="31" t="s">
        <v>163</v>
      </c>
      <c r="D862" s="31" t="s">
        <v>901</v>
      </c>
      <c r="E862" s="31">
        <v>1090</v>
      </c>
      <c r="F862" s="31">
        <v>491334</v>
      </c>
      <c r="G862" s="32">
        <v>450.77</v>
      </c>
      <c r="H862" s="31">
        <v>1011</v>
      </c>
    </row>
    <row r="863" spans="1:8" ht="48" customHeight="1" x14ac:dyDescent="0.25">
      <c r="A863" s="33">
        <v>46129</v>
      </c>
      <c r="B863" s="31" t="s">
        <v>165</v>
      </c>
      <c r="C863" s="31" t="s">
        <v>166</v>
      </c>
      <c r="D863" s="31" t="s">
        <v>901</v>
      </c>
      <c r="E863" s="31">
        <v>2672</v>
      </c>
      <c r="F863" s="31">
        <v>1307961</v>
      </c>
      <c r="G863" s="32">
        <v>489.51</v>
      </c>
      <c r="H863" s="31">
        <v>2482</v>
      </c>
    </row>
    <row r="864" spans="1:8" ht="48" customHeight="1" x14ac:dyDescent="0.25">
      <c r="A864" s="33">
        <v>46129</v>
      </c>
      <c r="B864" s="31" t="s">
        <v>168</v>
      </c>
      <c r="C864" s="31" t="s">
        <v>169</v>
      </c>
      <c r="D864" s="31" t="s">
        <v>899</v>
      </c>
      <c r="E864" s="31">
        <v>2356</v>
      </c>
      <c r="F864" s="31">
        <v>1111675</v>
      </c>
      <c r="G864" s="32">
        <v>471.85</v>
      </c>
      <c r="H864" s="31">
        <v>2524</v>
      </c>
    </row>
    <row r="865" spans="1:8" ht="48" customHeight="1" x14ac:dyDescent="0.25">
      <c r="A865" s="33">
        <v>46129</v>
      </c>
      <c r="B865" s="31" t="s">
        <v>171</v>
      </c>
      <c r="C865" s="31" t="s">
        <v>172</v>
      </c>
      <c r="D865" s="31" t="s">
        <v>903</v>
      </c>
      <c r="E865" s="31">
        <v>1574</v>
      </c>
      <c r="F865" s="31">
        <v>718320</v>
      </c>
      <c r="G865" s="32">
        <v>456.37</v>
      </c>
      <c r="H865" s="31">
        <v>1618</v>
      </c>
    </row>
    <row r="866" spans="1:8" ht="24" customHeight="1" x14ac:dyDescent="0.25">
      <c r="A866" s="33">
        <v>46129</v>
      </c>
      <c r="B866" s="31" t="s">
        <v>174</v>
      </c>
      <c r="C866" s="31" t="s">
        <v>175</v>
      </c>
      <c r="D866" s="31" t="s">
        <v>903</v>
      </c>
      <c r="E866" s="31">
        <v>2614</v>
      </c>
      <c r="F866" s="31">
        <v>797756</v>
      </c>
      <c r="G866" s="32">
        <v>305.19</v>
      </c>
      <c r="H866" s="31">
        <v>2820</v>
      </c>
    </row>
    <row r="867" spans="1:8" ht="36" customHeight="1" x14ac:dyDescent="0.25">
      <c r="A867" s="33">
        <v>46129</v>
      </c>
      <c r="B867" s="31" t="s">
        <v>177</v>
      </c>
      <c r="C867" s="31" t="s">
        <v>178</v>
      </c>
      <c r="D867" s="31" t="s">
        <v>903</v>
      </c>
      <c r="E867" s="31">
        <v>2021</v>
      </c>
      <c r="F867" s="31">
        <v>557867</v>
      </c>
      <c r="G867" s="32">
        <v>276.04000000000002</v>
      </c>
      <c r="H867" s="31">
        <v>2067</v>
      </c>
    </row>
    <row r="868" spans="1:8" ht="24" customHeight="1" x14ac:dyDescent="0.25">
      <c r="A868" s="33">
        <v>46129</v>
      </c>
      <c r="B868" s="31" t="s">
        <v>180</v>
      </c>
      <c r="C868" s="31" t="s">
        <v>181</v>
      </c>
      <c r="D868" s="31" t="s">
        <v>903</v>
      </c>
      <c r="E868" s="31">
        <v>2432</v>
      </c>
      <c r="F868" s="31">
        <v>1014742</v>
      </c>
      <c r="G868" s="32">
        <v>417.25</v>
      </c>
      <c r="H868" s="31">
        <v>2431</v>
      </c>
    </row>
    <row r="869" spans="1:8" ht="36" customHeight="1" x14ac:dyDescent="0.25">
      <c r="A869" s="33">
        <v>46129</v>
      </c>
      <c r="B869" s="31" t="s">
        <v>183</v>
      </c>
      <c r="C869" s="31" t="s">
        <v>184</v>
      </c>
      <c r="D869" s="31" t="s">
        <v>903</v>
      </c>
      <c r="E869" s="31">
        <v>2071</v>
      </c>
      <c r="F869" s="31">
        <v>463224</v>
      </c>
      <c r="G869" s="32">
        <v>223.67</v>
      </c>
      <c r="H869" s="31">
        <v>1881</v>
      </c>
    </row>
    <row r="870" spans="1:8" ht="36" customHeight="1" x14ac:dyDescent="0.25">
      <c r="A870" s="33">
        <v>46129</v>
      </c>
      <c r="B870" s="31" t="s">
        <v>186</v>
      </c>
      <c r="C870" s="31" t="s">
        <v>187</v>
      </c>
      <c r="D870" s="31" t="s">
        <v>903</v>
      </c>
      <c r="E870" s="31">
        <v>580</v>
      </c>
      <c r="F870" s="31">
        <v>269776</v>
      </c>
      <c r="G870" s="32">
        <v>465.13</v>
      </c>
      <c r="H870" s="31">
        <v>578</v>
      </c>
    </row>
    <row r="871" spans="1:8" ht="24" customHeight="1" x14ac:dyDescent="0.25">
      <c r="A871" s="33">
        <v>46129</v>
      </c>
      <c r="B871" s="31" t="s">
        <v>189</v>
      </c>
      <c r="C871" s="31" t="s">
        <v>190</v>
      </c>
      <c r="D871" s="31" t="s">
        <v>903</v>
      </c>
      <c r="E871" s="31">
        <v>3612</v>
      </c>
      <c r="F871" s="31">
        <v>928346</v>
      </c>
      <c r="G871" s="32">
        <v>257.02</v>
      </c>
      <c r="H871" s="31">
        <v>3539</v>
      </c>
    </row>
    <row r="872" spans="1:8" ht="48" customHeight="1" x14ac:dyDescent="0.25">
      <c r="A872" s="33">
        <v>46129</v>
      </c>
      <c r="B872" s="31" t="s">
        <v>192</v>
      </c>
      <c r="C872" s="31" t="s">
        <v>193</v>
      </c>
      <c r="D872" s="31" t="s">
        <v>901</v>
      </c>
      <c r="E872" s="31">
        <v>1325</v>
      </c>
      <c r="F872" s="31">
        <v>511880</v>
      </c>
      <c r="G872" s="32">
        <v>386.32</v>
      </c>
      <c r="H872" s="31">
        <v>1372</v>
      </c>
    </row>
    <row r="873" spans="1:8" ht="48" customHeight="1" x14ac:dyDescent="0.25">
      <c r="A873" s="33">
        <v>46129</v>
      </c>
      <c r="B873" s="31" t="s">
        <v>195</v>
      </c>
      <c r="C873" s="31" t="s">
        <v>196</v>
      </c>
      <c r="D873" s="31" t="s">
        <v>899</v>
      </c>
      <c r="E873" s="31">
        <v>2955</v>
      </c>
      <c r="F873" s="31">
        <v>975857</v>
      </c>
      <c r="G873" s="32">
        <v>330.24</v>
      </c>
      <c r="H873" s="31">
        <v>2974</v>
      </c>
    </row>
    <row r="874" spans="1:8" ht="48" customHeight="1" x14ac:dyDescent="0.25">
      <c r="A874" s="33">
        <v>46129</v>
      </c>
      <c r="B874" s="31" t="s">
        <v>198</v>
      </c>
      <c r="C874" s="31" t="s">
        <v>199</v>
      </c>
      <c r="D874" s="31" t="s">
        <v>901</v>
      </c>
      <c r="E874" s="31">
        <v>4927</v>
      </c>
      <c r="F874" s="31">
        <v>2359126</v>
      </c>
      <c r="G874" s="32">
        <v>478.82</v>
      </c>
      <c r="H874" s="31">
        <v>5010</v>
      </c>
    </row>
    <row r="875" spans="1:8" ht="48" customHeight="1" x14ac:dyDescent="0.25">
      <c r="A875" s="33">
        <v>46129</v>
      </c>
      <c r="B875" s="31" t="s">
        <v>201</v>
      </c>
      <c r="C875" s="31" t="s">
        <v>202</v>
      </c>
      <c r="D875" s="31" t="s">
        <v>904</v>
      </c>
      <c r="E875" s="31">
        <v>0</v>
      </c>
      <c r="F875" s="31">
        <v>0</v>
      </c>
      <c r="G875" s="31">
        <v>0</v>
      </c>
      <c r="H875" s="31">
        <v>0</v>
      </c>
    </row>
    <row r="876" spans="1:8" ht="48" customHeight="1" x14ac:dyDescent="0.25">
      <c r="A876" s="33">
        <v>46129</v>
      </c>
      <c r="B876" s="31" t="s">
        <v>204</v>
      </c>
      <c r="C876" s="31" t="s">
        <v>205</v>
      </c>
      <c r="D876" s="31" t="s">
        <v>901</v>
      </c>
      <c r="E876" s="31">
        <v>3424</v>
      </c>
      <c r="F876" s="31">
        <v>1472792</v>
      </c>
      <c r="G876" s="32">
        <v>430.14</v>
      </c>
      <c r="H876" s="31">
        <v>3268</v>
      </c>
    </row>
    <row r="877" spans="1:8" ht="48" customHeight="1" x14ac:dyDescent="0.25">
      <c r="A877" s="33">
        <v>46129</v>
      </c>
      <c r="B877" s="31" t="s">
        <v>207</v>
      </c>
      <c r="C877" s="31" t="s">
        <v>208</v>
      </c>
      <c r="D877" s="31" t="s">
        <v>899</v>
      </c>
      <c r="E877" s="31">
        <v>4320</v>
      </c>
      <c r="F877" s="31">
        <v>1425225</v>
      </c>
      <c r="G877" s="32">
        <v>329.91</v>
      </c>
      <c r="H877" s="31">
        <v>4620</v>
      </c>
    </row>
    <row r="878" spans="1:8" ht="48" customHeight="1" x14ac:dyDescent="0.25">
      <c r="A878" s="33">
        <v>46129</v>
      </c>
      <c r="B878" s="31" t="s">
        <v>210</v>
      </c>
      <c r="C878" s="31" t="s">
        <v>211</v>
      </c>
      <c r="D878" s="31" t="s">
        <v>901</v>
      </c>
      <c r="E878" s="31">
        <v>2750</v>
      </c>
      <c r="F878" s="31">
        <v>1180260</v>
      </c>
      <c r="G878" s="32">
        <v>429.19</v>
      </c>
      <c r="H878" s="31">
        <v>2837</v>
      </c>
    </row>
    <row r="879" spans="1:8" ht="36" customHeight="1" x14ac:dyDescent="0.25">
      <c r="A879" s="33">
        <v>46129</v>
      </c>
      <c r="B879" s="31" t="s">
        <v>213</v>
      </c>
      <c r="C879" s="31" t="s">
        <v>214</v>
      </c>
      <c r="D879" s="31" t="s">
        <v>901</v>
      </c>
      <c r="E879" s="31">
        <v>858</v>
      </c>
      <c r="F879" s="31">
        <v>259223</v>
      </c>
      <c r="G879" s="32">
        <v>302.12</v>
      </c>
      <c r="H879" s="31">
        <v>853</v>
      </c>
    </row>
    <row r="880" spans="1:8" ht="24" customHeight="1" x14ac:dyDescent="0.25">
      <c r="A880" s="33">
        <v>46129</v>
      </c>
      <c r="B880" s="31" t="s">
        <v>216</v>
      </c>
      <c r="C880" s="31" t="s">
        <v>217</v>
      </c>
      <c r="D880" s="31" t="s">
        <v>901</v>
      </c>
      <c r="E880" s="31">
        <v>1356</v>
      </c>
      <c r="F880" s="31">
        <v>377816</v>
      </c>
      <c r="G880" s="32">
        <v>278.63</v>
      </c>
      <c r="H880" s="31">
        <v>1442</v>
      </c>
    </row>
    <row r="881" spans="1:8" ht="36" customHeight="1" x14ac:dyDescent="0.25">
      <c r="A881" s="33">
        <v>46129</v>
      </c>
      <c r="B881" s="31" t="s">
        <v>220</v>
      </c>
      <c r="C881" s="31" t="s">
        <v>221</v>
      </c>
      <c r="D881" s="31" t="s">
        <v>900</v>
      </c>
      <c r="E881" s="31">
        <v>4341</v>
      </c>
      <c r="F881" s="31">
        <v>1050158</v>
      </c>
      <c r="G881" s="32">
        <v>241.92</v>
      </c>
      <c r="H881" s="31">
        <v>4385</v>
      </c>
    </row>
    <row r="882" spans="1:8" ht="24" customHeight="1" x14ac:dyDescent="0.25">
      <c r="A882" s="33">
        <v>46129</v>
      </c>
      <c r="B882" s="31" t="s">
        <v>223</v>
      </c>
      <c r="C882" s="31" t="s">
        <v>224</v>
      </c>
      <c r="D882" s="31" t="s">
        <v>905</v>
      </c>
      <c r="E882" s="31">
        <v>0</v>
      </c>
      <c r="F882" s="31">
        <v>0</v>
      </c>
      <c r="G882" s="31">
        <v>0</v>
      </c>
      <c r="H882" s="31">
        <v>0</v>
      </c>
    </row>
    <row r="883" spans="1:8" ht="36" customHeight="1" x14ac:dyDescent="0.25">
      <c r="A883" s="33">
        <v>46129</v>
      </c>
      <c r="B883" s="31" t="s">
        <v>225</v>
      </c>
      <c r="C883" s="31" t="s">
        <v>226</v>
      </c>
      <c r="D883" s="31" t="s">
        <v>906</v>
      </c>
      <c r="E883" s="31">
        <v>0</v>
      </c>
      <c r="F883" s="31">
        <v>0</v>
      </c>
      <c r="G883" s="31">
        <v>0</v>
      </c>
      <c r="H883" s="31">
        <v>0</v>
      </c>
    </row>
    <row r="884" spans="1:8" ht="24" customHeight="1" x14ac:dyDescent="0.25">
      <c r="A884" s="33">
        <v>46129</v>
      </c>
      <c r="B884" s="31" t="s">
        <v>227</v>
      </c>
      <c r="C884" s="31" t="s">
        <v>228</v>
      </c>
      <c r="D884" s="31" t="s">
        <v>899</v>
      </c>
      <c r="E884" s="31">
        <v>2966</v>
      </c>
      <c r="F884" s="31">
        <v>747416</v>
      </c>
      <c r="G884" s="32">
        <v>251.99</v>
      </c>
      <c r="H884" s="31">
        <v>2883</v>
      </c>
    </row>
    <row r="885" spans="1:8" ht="36" customHeight="1" x14ac:dyDescent="0.25">
      <c r="A885" s="33">
        <v>46129</v>
      </c>
      <c r="B885" s="31" t="s">
        <v>230</v>
      </c>
      <c r="C885" s="31" t="s">
        <v>231</v>
      </c>
      <c r="D885" s="31" t="s">
        <v>901</v>
      </c>
      <c r="E885" s="31">
        <v>3636</v>
      </c>
      <c r="F885" s="31">
        <v>1158720</v>
      </c>
      <c r="G885" s="32">
        <v>318.68</v>
      </c>
      <c r="H885" s="31">
        <v>3645</v>
      </c>
    </row>
    <row r="886" spans="1:8" ht="36" customHeight="1" x14ac:dyDescent="0.25">
      <c r="A886" s="33">
        <v>46129</v>
      </c>
      <c r="B886" s="31" t="s">
        <v>233</v>
      </c>
      <c r="C886" s="31" t="s">
        <v>234</v>
      </c>
      <c r="D886" s="31" t="s">
        <v>899</v>
      </c>
      <c r="E886" s="31">
        <v>1327</v>
      </c>
      <c r="F886" s="31">
        <v>330553</v>
      </c>
      <c r="G886" s="32">
        <v>249.1</v>
      </c>
      <c r="H886" s="31">
        <v>1322</v>
      </c>
    </row>
    <row r="887" spans="1:8" ht="36" customHeight="1" x14ac:dyDescent="0.25">
      <c r="A887" s="33">
        <v>46129</v>
      </c>
      <c r="B887" s="31" t="s">
        <v>236</v>
      </c>
      <c r="C887" s="31" t="s">
        <v>237</v>
      </c>
      <c r="D887" s="31" t="s">
        <v>899</v>
      </c>
      <c r="E887" s="31">
        <v>4085</v>
      </c>
      <c r="F887" s="31">
        <v>1539879</v>
      </c>
      <c r="G887" s="32">
        <v>376.96</v>
      </c>
      <c r="H887" s="31">
        <v>3683</v>
      </c>
    </row>
    <row r="888" spans="1:8" ht="48" customHeight="1" x14ac:dyDescent="0.25">
      <c r="A888" s="33">
        <v>46129</v>
      </c>
      <c r="B888" s="31" t="s">
        <v>239</v>
      </c>
      <c r="C888" s="31" t="s">
        <v>240</v>
      </c>
      <c r="D888" s="31" t="s">
        <v>900</v>
      </c>
      <c r="E888" s="31">
        <v>1745</v>
      </c>
      <c r="F888" s="31">
        <v>978820</v>
      </c>
      <c r="G888" s="32">
        <v>560.92999999999995</v>
      </c>
      <c r="H888" s="31">
        <v>1646</v>
      </c>
    </row>
    <row r="889" spans="1:8" ht="36" customHeight="1" x14ac:dyDescent="0.25">
      <c r="A889" s="33">
        <v>46129</v>
      </c>
      <c r="B889" s="31" t="s">
        <v>242</v>
      </c>
      <c r="C889" s="31" t="s">
        <v>243</v>
      </c>
      <c r="D889" s="31" t="s">
        <v>900</v>
      </c>
      <c r="E889" s="31">
        <v>3116</v>
      </c>
      <c r="F889" s="31">
        <v>966002</v>
      </c>
      <c r="G889" s="32">
        <v>310.01</v>
      </c>
      <c r="H889" s="31">
        <v>2887</v>
      </c>
    </row>
    <row r="890" spans="1:8" ht="54.75" customHeight="1" x14ac:dyDescent="0.25">
      <c r="A890" s="33">
        <v>46129</v>
      </c>
      <c r="B890" s="31" t="s">
        <v>245</v>
      </c>
      <c r="C890" s="31" t="s">
        <v>246</v>
      </c>
      <c r="D890" s="31" t="s">
        <v>900</v>
      </c>
      <c r="E890" s="31">
        <v>2803</v>
      </c>
      <c r="F890" s="31">
        <v>751581</v>
      </c>
      <c r="G890" s="32">
        <v>268.13</v>
      </c>
      <c r="H890" s="31">
        <v>2540</v>
      </c>
    </row>
    <row r="891" spans="1:8" ht="24" customHeight="1" x14ac:dyDescent="0.25">
      <c r="A891" s="33">
        <v>46129</v>
      </c>
      <c r="B891" s="31" t="s">
        <v>248</v>
      </c>
      <c r="C891" s="31" t="s">
        <v>249</v>
      </c>
      <c r="D891" s="31" t="s">
        <v>900</v>
      </c>
      <c r="E891" s="31">
        <v>2746</v>
      </c>
      <c r="F891" s="31">
        <v>1545384</v>
      </c>
      <c r="G891" s="32">
        <v>562.78</v>
      </c>
      <c r="H891" s="31">
        <v>2729</v>
      </c>
    </row>
    <row r="892" spans="1:8" ht="36" customHeight="1" x14ac:dyDescent="0.25">
      <c r="A892" s="33">
        <v>46129</v>
      </c>
      <c r="B892" s="31" t="s">
        <v>251</v>
      </c>
      <c r="C892" s="31" t="s">
        <v>252</v>
      </c>
      <c r="D892" s="31" t="s">
        <v>900</v>
      </c>
      <c r="E892" s="31">
        <v>4997</v>
      </c>
      <c r="F892" s="31">
        <v>1484493</v>
      </c>
      <c r="G892" s="32">
        <v>297.08</v>
      </c>
      <c r="H892" s="31">
        <v>4825</v>
      </c>
    </row>
    <row r="893" spans="1:8" ht="24" customHeight="1" x14ac:dyDescent="0.25">
      <c r="A893" s="33">
        <v>46129</v>
      </c>
      <c r="B893" s="31" t="s">
        <v>254</v>
      </c>
      <c r="C893" s="31" t="s">
        <v>255</v>
      </c>
      <c r="D893" s="31" t="s">
        <v>899</v>
      </c>
      <c r="E893" s="31">
        <v>1582</v>
      </c>
      <c r="F893" s="31">
        <v>741637</v>
      </c>
      <c r="G893" s="32">
        <v>468.8</v>
      </c>
      <c r="H893" s="31">
        <v>1675</v>
      </c>
    </row>
    <row r="894" spans="1:8" ht="24" customHeight="1" x14ac:dyDescent="0.25">
      <c r="A894" s="33">
        <v>46129</v>
      </c>
      <c r="B894" s="31" t="s">
        <v>257</v>
      </c>
      <c r="C894" s="31" t="s">
        <v>258</v>
      </c>
      <c r="D894" s="31" t="s">
        <v>901</v>
      </c>
      <c r="E894" s="31">
        <v>694</v>
      </c>
      <c r="F894" s="31">
        <v>128075</v>
      </c>
      <c r="G894" s="32">
        <v>184.55</v>
      </c>
      <c r="H894" s="31">
        <v>660</v>
      </c>
    </row>
    <row r="895" spans="1:8" ht="48" customHeight="1" x14ac:dyDescent="0.25">
      <c r="A895" s="33">
        <v>46129</v>
      </c>
      <c r="B895" s="31" t="s">
        <v>260</v>
      </c>
      <c r="C895" s="31" t="s">
        <v>261</v>
      </c>
      <c r="D895" s="31" t="s">
        <v>907</v>
      </c>
      <c r="E895" s="31">
        <v>0</v>
      </c>
      <c r="F895" s="31">
        <v>0</v>
      </c>
      <c r="G895" s="31">
        <v>0</v>
      </c>
      <c r="H895" s="31">
        <v>0</v>
      </c>
    </row>
    <row r="896" spans="1:8" ht="48" customHeight="1" x14ac:dyDescent="0.25">
      <c r="A896" s="33">
        <v>46129</v>
      </c>
      <c r="B896" s="31" t="s">
        <v>262</v>
      </c>
      <c r="C896" s="31" t="s">
        <v>263</v>
      </c>
      <c r="D896" s="31" t="s">
        <v>901</v>
      </c>
      <c r="E896" s="31">
        <v>2876</v>
      </c>
      <c r="F896" s="31">
        <v>538642</v>
      </c>
      <c r="G896" s="32">
        <v>187.29</v>
      </c>
      <c r="H896" s="31">
        <v>3043</v>
      </c>
    </row>
    <row r="897" spans="1:8" ht="48" customHeight="1" x14ac:dyDescent="0.25">
      <c r="A897" s="33">
        <v>46129</v>
      </c>
      <c r="B897" s="31" t="s">
        <v>265</v>
      </c>
      <c r="C897" s="31" t="s">
        <v>266</v>
      </c>
      <c r="D897" s="31" t="s">
        <v>908</v>
      </c>
      <c r="E897" s="31">
        <v>0</v>
      </c>
      <c r="F897" s="31">
        <v>0</v>
      </c>
      <c r="G897" s="31">
        <v>0</v>
      </c>
      <c r="H897" s="31">
        <v>0</v>
      </c>
    </row>
    <row r="898" spans="1:8" ht="48" customHeight="1" x14ac:dyDescent="0.25">
      <c r="A898" s="33">
        <v>46129</v>
      </c>
      <c r="B898" s="31" t="s">
        <v>267</v>
      </c>
      <c r="C898" s="31" t="s">
        <v>268</v>
      </c>
      <c r="D898" s="31" t="s">
        <v>901</v>
      </c>
      <c r="E898" s="31">
        <v>2896</v>
      </c>
      <c r="F898" s="31">
        <v>531364</v>
      </c>
      <c r="G898" s="32">
        <v>183.48</v>
      </c>
      <c r="H898" s="31">
        <v>2738</v>
      </c>
    </row>
    <row r="899" spans="1:8" ht="48" customHeight="1" x14ac:dyDescent="0.25">
      <c r="A899" s="33">
        <v>46129</v>
      </c>
      <c r="B899" s="31" t="s">
        <v>270</v>
      </c>
      <c r="C899" s="31" t="s">
        <v>271</v>
      </c>
      <c r="D899" s="31" t="s">
        <v>900</v>
      </c>
      <c r="E899" s="31">
        <v>851</v>
      </c>
      <c r="F899" s="31">
        <v>243813</v>
      </c>
      <c r="G899" s="32">
        <v>286.5</v>
      </c>
      <c r="H899" s="31">
        <v>862</v>
      </c>
    </row>
    <row r="900" spans="1:8" ht="24" customHeight="1" x14ac:dyDescent="0.25">
      <c r="A900" s="33">
        <v>46129</v>
      </c>
      <c r="B900" s="31" t="s">
        <v>273</v>
      </c>
      <c r="C900" s="31" t="s">
        <v>274</v>
      </c>
      <c r="D900" s="31" t="s">
        <v>899</v>
      </c>
      <c r="E900" s="31">
        <v>3223</v>
      </c>
      <c r="F900" s="31">
        <v>1625614</v>
      </c>
      <c r="G900" s="32">
        <v>504.38</v>
      </c>
      <c r="H900" s="31">
        <v>3443</v>
      </c>
    </row>
    <row r="901" spans="1:8" ht="36" customHeight="1" x14ac:dyDescent="0.25">
      <c r="A901" s="33">
        <v>46129</v>
      </c>
      <c r="B901" s="31" t="s">
        <v>276</v>
      </c>
      <c r="C901" s="31" t="s">
        <v>277</v>
      </c>
      <c r="D901" s="31" t="s">
        <v>899</v>
      </c>
      <c r="E901" s="31">
        <v>910</v>
      </c>
      <c r="F901" s="31">
        <v>496959</v>
      </c>
      <c r="G901" s="32">
        <v>546.11</v>
      </c>
      <c r="H901" s="31">
        <v>881</v>
      </c>
    </row>
    <row r="902" spans="1:8" ht="24" customHeight="1" x14ac:dyDescent="0.25">
      <c r="A902" s="33">
        <v>46129</v>
      </c>
      <c r="B902" s="31" t="s">
        <v>279</v>
      </c>
      <c r="C902" s="31" t="s">
        <v>280</v>
      </c>
      <c r="D902" s="31" t="s">
        <v>901</v>
      </c>
      <c r="E902" s="31">
        <v>1577</v>
      </c>
      <c r="F902" s="31">
        <v>763849</v>
      </c>
      <c r="G902" s="32">
        <v>484.37</v>
      </c>
      <c r="H902" s="31">
        <v>1539</v>
      </c>
    </row>
    <row r="903" spans="1:8" ht="36" customHeight="1" x14ac:dyDescent="0.25">
      <c r="A903" s="33">
        <v>46129</v>
      </c>
      <c r="B903" s="31" t="s">
        <v>283</v>
      </c>
      <c r="C903" s="31" t="s">
        <v>284</v>
      </c>
      <c r="D903" s="31" t="s">
        <v>899</v>
      </c>
      <c r="E903" s="31">
        <v>0</v>
      </c>
      <c r="F903" s="31">
        <v>0</v>
      </c>
      <c r="G903" s="31">
        <v>0</v>
      </c>
      <c r="H903" s="31">
        <v>0</v>
      </c>
    </row>
    <row r="904" spans="1:8" ht="24" customHeight="1" x14ac:dyDescent="0.25">
      <c r="A904" s="33">
        <v>46130</v>
      </c>
      <c r="B904" s="31" t="s">
        <v>128</v>
      </c>
      <c r="C904" s="31" t="s">
        <v>129</v>
      </c>
      <c r="D904" s="31" t="s">
        <v>899</v>
      </c>
      <c r="E904" s="31">
        <v>1224</v>
      </c>
      <c r="F904" s="31">
        <v>373374</v>
      </c>
      <c r="G904" s="32">
        <v>305.04000000000002</v>
      </c>
      <c r="H904" s="31">
        <v>1113</v>
      </c>
    </row>
    <row r="905" spans="1:8" ht="36" customHeight="1" x14ac:dyDescent="0.25">
      <c r="A905" s="33">
        <v>46130</v>
      </c>
      <c r="B905" s="31" t="s">
        <v>132</v>
      </c>
      <c r="C905" s="31" t="s">
        <v>133</v>
      </c>
      <c r="D905" s="31" t="s">
        <v>900</v>
      </c>
      <c r="E905" s="31">
        <v>2871</v>
      </c>
      <c r="F905" s="31">
        <v>911091</v>
      </c>
      <c r="G905" s="32">
        <v>317.33999999999997</v>
      </c>
      <c r="H905" s="31">
        <v>2659</v>
      </c>
    </row>
    <row r="906" spans="1:8" ht="48" customHeight="1" x14ac:dyDescent="0.25">
      <c r="A906" s="33">
        <v>46130</v>
      </c>
      <c r="B906" s="31" t="s">
        <v>135</v>
      </c>
      <c r="C906" s="31" t="s">
        <v>136</v>
      </c>
      <c r="D906" s="31" t="s">
        <v>900</v>
      </c>
      <c r="E906" s="31">
        <v>1903</v>
      </c>
      <c r="F906" s="31">
        <v>735897</v>
      </c>
      <c r="G906" s="32">
        <v>386.7</v>
      </c>
      <c r="H906" s="31">
        <v>1723</v>
      </c>
    </row>
    <row r="907" spans="1:8" ht="24" customHeight="1" x14ac:dyDescent="0.25">
      <c r="A907" s="33">
        <v>46130</v>
      </c>
      <c r="B907" s="31" t="s">
        <v>138</v>
      </c>
      <c r="C907" s="31" t="s">
        <v>139</v>
      </c>
      <c r="D907" s="31" t="s">
        <v>900</v>
      </c>
      <c r="E907" s="31">
        <v>1380</v>
      </c>
      <c r="F907" s="31">
        <v>544409</v>
      </c>
      <c r="G907" s="32">
        <v>394.5</v>
      </c>
      <c r="H907" s="31">
        <v>1343</v>
      </c>
    </row>
    <row r="908" spans="1:8" ht="24" customHeight="1" x14ac:dyDescent="0.25">
      <c r="A908" s="33">
        <v>46130</v>
      </c>
      <c r="B908" s="31" t="s">
        <v>141</v>
      </c>
      <c r="C908" s="31" t="s">
        <v>142</v>
      </c>
      <c r="D908" s="31" t="s">
        <v>900</v>
      </c>
      <c r="E908" s="31">
        <v>1976</v>
      </c>
      <c r="F908" s="31">
        <v>1102940</v>
      </c>
      <c r="G908" s="32">
        <v>558.16999999999996</v>
      </c>
      <c r="H908" s="31">
        <v>2050</v>
      </c>
    </row>
    <row r="909" spans="1:8" ht="36" customHeight="1" x14ac:dyDescent="0.25">
      <c r="A909" s="33">
        <v>46130</v>
      </c>
      <c r="B909" s="31" t="s">
        <v>144</v>
      </c>
      <c r="C909" s="31" t="s">
        <v>145</v>
      </c>
      <c r="D909" s="31" t="s">
        <v>900</v>
      </c>
      <c r="E909" s="31">
        <v>1817</v>
      </c>
      <c r="F909" s="31">
        <v>522278</v>
      </c>
      <c r="G909" s="32">
        <v>287.44</v>
      </c>
      <c r="H909" s="31">
        <v>1795</v>
      </c>
    </row>
    <row r="910" spans="1:8" ht="36" customHeight="1" x14ac:dyDescent="0.25">
      <c r="A910" s="33">
        <v>46130</v>
      </c>
      <c r="B910" s="31" t="s">
        <v>147</v>
      </c>
      <c r="C910" s="31" t="s">
        <v>148</v>
      </c>
      <c r="D910" s="31" t="s">
        <v>900</v>
      </c>
      <c r="E910" s="31">
        <v>3389</v>
      </c>
      <c r="F910" s="31">
        <v>822271</v>
      </c>
      <c r="G910" s="32">
        <v>242.63</v>
      </c>
      <c r="H910" s="31">
        <v>3491</v>
      </c>
    </row>
    <row r="911" spans="1:8" ht="24" customHeight="1" x14ac:dyDescent="0.25">
      <c r="A911" s="33">
        <v>46130</v>
      </c>
      <c r="B911" s="31" t="s">
        <v>150</v>
      </c>
      <c r="C911" s="31" t="s">
        <v>151</v>
      </c>
      <c r="D911" s="31" t="s">
        <v>900</v>
      </c>
      <c r="E911" s="31">
        <v>4377</v>
      </c>
      <c r="F911" s="31">
        <v>1033727</v>
      </c>
      <c r="G911" s="32">
        <v>236.17</v>
      </c>
      <c r="H911" s="31">
        <v>4039</v>
      </c>
    </row>
    <row r="912" spans="1:8" ht="24" customHeight="1" x14ac:dyDescent="0.25">
      <c r="A912" s="33">
        <v>46130</v>
      </c>
      <c r="B912" s="31" t="s">
        <v>153</v>
      </c>
      <c r="C912" s="31" t="s">
        <v>154</v>
      </c>
      <c r="D912" s="31" t="s">
        <v>899</v>
      </c>
      <c r="E912" s="31">
        <v>3951</v>
      </c>
      <c r="F912" s="31">
        <v>795549</v>
      </c>
      <c r="G912" s="32">
        <v>201.35</v>
      </c>
      <c r="H912" s="31">
        <v>4208</v>
      </c>
    </row>
    <row r="913" spans="1:8" ht="24" customHeight="1" x14ac:dyDescent="0.25">
      <c r="A913" s="33">
        <v>46130</v>
      </c>
      <c r="B913" s="31" t="s">
        <v>156</v>
      </c>
      <c r="C913" s="31" t="s">
        <v>157</v>
      </c>
      <c r="D913" s="31" t="s">
        <v>901</v>
      </c>
      <c r="E913" s="31">
        <v>4348</v>
      </c>
      <c r="F913" s="31">
        <v>1278132</v>
      </c>
      <c r="G913" s="32">
        <v>293.95999999999998</v>
      </c>
      <c r="H913" s="31">
        <v>4401</v>
      </c>
    </row>
    <row r="914" spans="1:8" ht="27.75" customHeight="1" x14ac:dyDescent="0.25">
      <c r="A914" s="33">
        <v>46130</v>
      </c>
      <c r="B914" s="31" t="s">
        <v>159</v>
      </c>
      <c r="C914" s="31" t="s">
        <v>160</v>
      </c>
      <c r="D914" s="31" t="s">
        <v>899</v>
      </c>
      <c r="E914" s="31">
        <v>2076</v>
      </c>
      <c r="F914" s="31">
        <v>916232</v>
      </c>
      <c r="G914" s="32">
        <v>441.34</v>
      </c>
      <c r="H914" s="31">
        <v>2132</v>
      </c>
    </row>
    <row r="915" spans="1:8" ht="24" customHeight="1" x14ac:dyDescent="0.25">
      <c r="A915" s="33">
        <v>46130</v>
      </c>
      <c r="B915" s="31" t="s">
        <v>162</v>
      </c>
      <c r="C915" s="31" t="s">
        <v>163</v>
      </c>
      <c r="D915" s="31" t="s">
        <v>901</v>
      </c>
      <c r="E915" s="31">
        <v>1339</v>
      </c>
      <c r="F915" s="31">
        <v>598228</v>
      </c>
      <c r="G915" s="32">
        <v>446.77</v>
      </c>
      <c r="H915" s="31">
        <v>1311</v>
      </c>
    </row>
    <row r="916" spans="1:8" ht="48" customHeight="1" x14ac:dyDescent="0.25">
      <c r="A916" s="33">
        <v>46130</v>
      </c>
      <c r="B916" s="31" t="s">
        <v>165</v>
      </c>
      <c r="C916" s="31" t="s">
        <v>166</v>
      </c>
      <c r="D916" s="31" t="s">
        <v>901</v>
      </c>
      <c r="E916" s="31">
        <v>3443</v>
      </c>
      <c r="F916" s="31">
        <v>1681698</v>
      </c>
      <c r="G916" s="32">
        <v>488.44</v>
      </c>
      <c r="H916" s="31">
        <v>3613</v>
      </c>
    </row>
    <row r="917" spans="1:8" ht="48" customHeight="1" x14ac:dyDescent="0.25">
      <c r="A917" s="33">
        <v>46130</v>
      </c>
      <c r="B917" s="31" t="s">
        <v>168</v>
      </c>
      <c r="C917" s="31" t="s">
        <v>169</v>
      </c>
      <c r="D917" s="31" t="s">
        <v>899</v>
      </c>
      <c r="E917" s="31">
        <v>2645</v>
      </c>
      <c r="F917" s="31">
        <v>1292521</v>
      </c>
      <c r="G917" s="32">
        <v>488.67</v>
      </c>
      <c r="H917" s="31">
        <v>2819</v>
      </c>
    </row>
    <row r="918" spans="1:8" ht="48" customHeight="1" x14ac:dyDescent="0.25">
      <c r="A918" s="33">
        <v>46130</v>
      </c>
      <c r="B918" s="31" t="s">
        <v>171</v>
      </c>
      <c r="C918" s="31" t="s">
        <v>172</v>
      </c>
      <c r="D918" s="31" t="s">
        <v>903</v>
      </c>
      <c r="E918" s="31">
        <v>2156</v>
      </c>
      <c r="F918" s="31">
        <v>792885</v>
      </c>
      <c r="G918" s="32">
        <v>367.76</v>
      </c>
      <c r="H918" s="31">
        <v>2245</v>
      </c>
    </row>
    <row r="919" spans="1:8" ht="48" customHeight="1" x14ac:dyDescent="0.25">
      <c r="A919" s="33">
        <v>46130</v>
      </c>
      <c r="B919" s="31" t="s">
        <v>174</v>
      </c>
      <c r="C919" s="31" t="s">
        <v>175</v>
      </c>
      <c r="D919" s="31" t="s">
        <v>903</v>
      </c>
      <c r="E919" s="31">
        <v>3729</v>
      </c>
      <c r="F919" s="31">
        <v>1222034</v>
      </c>
      <c r="G919" s="32">
        <v>327.71</v>
      </c>
      <c r="H919" s="31">
        <v>4011</v>
      </c>
    </row>
    <row r="920" spans="1:8" ht="48" customHeight="1" x14ac:dyDescent="0.25">
      <c r="A920" s="33">
        <v>46130</v>
      </c>
      <c r="B920" s="31" t="s">
        <v>177</v>
      </c>
      <c r="C920" s="31" t="s">
        <v>178</v>
      </c>
      <c r="D920" s="31" t="s">
        <v>903</v>
      </c>
      <c r="E920" s="31">
        <v>2928</v>
      </c>
      <c r="F920" s="31">
        <v>840352</v>
      </c>
      <c r="G920" s="32">
        <v>287.01</v>
      </c>
      <c r="H920" s="31">
        <v>2650</v>
      </c>
    </row>
    <row r="921" spans="1:8" ht="48" customHeight="1" x14ac:dyDescent="0.25">
      <c r="A921" s="33">
        <v>46130</v>
      </c>
      <c r="B921" s="31" t="s">
        <v>180</v>
      </c>
      <c r="C921" s="31" t="s">
        <v>181</v>
      </c>
      <c r="D921" s="31" t="s">
        <v>903</v>
      </c>
      <c r="E921" s="31">
        <v>2812</v>
      </c>
      <c r="F921" s="31">
        <v>1171810</v>
      </c>
      <c r="G921" s="32">
        <v>416.72</v>
      </c>
      <c r="H921" s="31">
        <v>2923</v>
      </c>
    </row>
    <row r="922" spans="1:8" ht="48" customHeight="1" x14ac:dyDescent="0.25">
      <c r="A922" s="33">
        <v>46130</v>
      </c>
      <c r="B922" s="31" t="s">
        <v>183</v>
      </c>
      <c r="C922" s="31" t="s">
        <v>184</v>
      </c>
      <c r="D922" s="31" t="s">
        <v>903</v>
      </c>
      <c r="E922" s="31">
        <v>2262</v>
      </c>
      <c r="F922" s="31">
        <v>492432</v>
      </c>
      <c r="G922" s="32">
        <v>217.7</v>
      </c>
      <c r="H922" s="31">
        <v>2396</v>
      </c>
    </row>
    <row r="923" spans="1:8" ht="24" customHeight="1" x14ac:dyDescent="0.25">
      <c r="A923" s="33">
        <v>46130</v>
      </c>
      <c r="B923" s="31" t="s">
        <v>186</v>
      </c>
      <c r="C923" s="31" t="s">
        <v>187</v>
      </c>
      <c r="D923" s="31" t="s">
        <v>903</v>
      </c>
      <c r="E923" s="31">
        <v>1032</v>
      </c>
      <c r="F923" s="31">
        <v>402623</v>
      </c>
      <c r="G923" s="32">
        <v>390.14</v>
      </c>
      <c r="H923" s="31">
        <v>1040</v>
      </c>
    </row>
    <row r="924" spans="1:8" ht="36" customHeight="1" x14ac:dyDescent="0.25">
      <c r="A924" s="33">
        <v>46130</v>
      </c>
      <c r="B924" s="31" t="s">
        <v>189</v>
      </c>
      <c r="C924" s="31" t="s">
        <v>190</v>
      </c>
      <c r="D924" s="31" t="s">
        <v>903</v>
      </c>
      <c r="E924" s="31">
        <v>4108</v>
      </c>
      <c r="F924" s="31">
        <v>1260715</v>
      </c>
      <c r="G924" s="32">
        <v>306.89</v>
      </c>
      <c r="H924" s="31">
        <v>4043</v>
      </c>
    </row>
    <row r="925" spans="1:8" ht="24" customHeight="1" x14ac:dyDescent="0.25">
      <c r="A925" s="33">
        <v>46130</v>
      </c>
      <c r="B925" s="31" t="s">
        <v>192</v>
      </c>
      <c r="C925" s="31" t="s">
        <v>193</v>
      </c>
      <c r="D925" s="31" t="s">
        <v>901</v>
      </c>
      <c r="E925" s="31">
        <v>1734</v>
      </c>
      <c r="F925" s="31">
        <v>691220</v>
      </c>
      <c r="G925" s="32">
        <v>398.63</v>
      </c>
      <c r="H925" s="31">
        <v>1702</v>
      </c>
    </row>
    <row r="926" spans="1:8" ht="36" customHeight="1" x14ac:dyDescent="0.25">
      <c r="A926" s="33">
        <v>46130</v>
      </c>
      <c r="B926" s="31" t="s">
        <v>195</v>
      </c>
      <c r="C926" s="31" t="s">
        <v>196</v>
      </c>
      <c r="D926" s="31" t="s">
        <v>899</v>
      </c>
      <c r="E926" s="31">
        <v>3789</v>
      </c>
      <c r="F926" s="31">
        <v>1369715</v>
      </c>
      <c r="G926" s="32">
        <v>361.5</v>
      </c>
      <c r="H926" s="31">
        <v>3940</v>
      </c>
    </row>
    <row r="927" spans="1:8" ht="36" customHeight="1" x14ac:dyDescent="0.25">
      <c r="A927" s="33">
        <v>46130</v>
      </c>
      <c r="B927" s="31" t="s">
        <v>198</v>
      </c>
      <c r="C927" s="31" t="s">
        <v>199</v>
      </c>
      <c r="D927" s="31" t="s">
        <v>901</v>
      </c>
      <c r="E927" s="31">
        <v>5486</v>
      </c>
      <c r="F927" s="31">
        <v>2477202</v>
      </c>
      <c r="G927" s="32">
        <v>451.55</v>
      </c>
      <c r="H927" s="31">
        <v>5778</v>
      </c>
    </row>
    <row r="928" spans="1:8" ht="24" customHeight="1" x14ac:dyDescent="0.25">
      <c r="A928" s="33">
        <v>46130</v>
      </c>
      <c r="B928" s="31" t="s">
        <v>201</v>
      </c>
      <c r="C928" s="31" t="s">
        <v>202</v>
      </c>
      <c r="D928" s="31" t="s">
        <v>904</v>
      </c>
      <c r="E928" s="31">
        <v>0</v>
      </c>
      <c r="F928" s="31">
        <v>0</v>
      </c>
      <c r="G928" s="31">
        <v>0</v>
      </c>
      <c r="H928" s="31">
        <v>0</v>
      </c>
    </row>
    <row r="929" spans="1:8" ht="48" customHeight="1" x14ac:dyDescent="0.25">
      <c r="A929" s="33">
        <v>46130</v>
      </c>
      <c r="B929" s="31" t="s">
        <v>204</v>
      </c>
      <c r="C929" s="31" t="s">
        <v>205</v>
      </c>
      <c r="D929" s="31" t="s">
        <v>901</v>
      </c>
      <c r="E929" s="31">
        <v>4355</v>
      </c>
      <c r="F929" s="31">
        <v>1871451</v>
      </c>
      <c r="G929" s="32">
        <v>429.72</v>
      </c>
      <c r="H929" s="31">
        <v>4432</v>
      </c>
    </row>
    <row r="930" spans="1:8" ht="48" customHeight="1" x14ac:dyDescent="0.25">
      <c r="A930" s="33">
        <v>46130</v>
      </c>
      <c r="B930" s="31" t="s">
        <v>207</v>
      </c>
      <c r="C930" s="31" t="s">
        <v>208</v>
      </c>
      <c r="D930" s="31" t="s">
        <v>899</v>
      </c>
      <c r="E930" s="31">
        <v>6357</v>
      </c>
      <c r="F930" s="31">
        <v>2330638</v>
      </c>
      <c r="G930" s="32">
        <v>366.63</v>
      </c>
      <c r="H930" s="31">
        <v>5811</v>
      </c>
    </row>
    <row r="931" spans="1:8" ht="48" customHeight="1" x14ac:dyDescent="0.25">
      <c r="A931" s="33">
        <v>46130</v>
      </c>
      <c r="B931" s="31" t="s">
        <v>210</v>
      </c>
      <c r="C931" s="31" t="s">
        <v>211</v>
      </c>
      <c r="D931" s="31" t="s">
        <v>901</v>
      </c>
      <c r="E931" s="31">
        <v>4202</v>
      </c>
      <c r="F931" s="31">
        <v>1529779</v>
      </c>
      <c r="G931" s="32">
        <v>364.06</v>
      </c>
      <c r="H931" s="31">
        <v>3959</v>
      </c>
    </row>
    <row r="932" spans="1:8" ht="48" customHeight="1" x14ac:dyDescent="0.25">
      <c r="A932" s="33">
        <v>46130</v>
      </c>
      <c r="B932" s="31" t="s">
        <v>213</v>
      </c>
      <c r="C932" s="31" t="s">
        <v>214</v>
      </c>
      <c r="D932" s="31" t="s">
        <v>901</v>
      </c>
      <c r="E932" s="31">
        <v>1503</v>
      </c>
      <c r="F932" s="31">
        <v>356369</v>
      </c>
      <c r="G932" s="32">
        <v>237.11</v>
      </c>
      <c r="H932" s="31">
        <v>1387</v>
      </c>
    </row>
    <row r="933" spans="1:8" ht="48" customHeight="1" x14ac:dyDescent="0.25">
      <c r="A933" s="33">
        <v>46130</v>
      </c>
      <c r="B933" s="31" t="s">
        <v>216</v>
      </c>
      <c r="C933" s="31" t="s">
        <v>217</v>
      </c>
      <c r="D933" s="31" t="s">
        <v>901</v>
      </c>
      <c r="E933" s="31">
        <v>2324</v>
      </c>
      <c r="F933" s="31">
        <v>604610</v>
      </c>
      <c r="G933" s="32">
        <v>260.16000000000003</v>
      </c>
      <c r="H933" s="31">
        <v>2106</v>
      </c>
    </row>
    <row r="934" spans="1:8" ht="48" customHeight="1" x14ac:dyDescent="0.25">
      <c r="A934" s="33">
        <v>46130</v>
      </c>
      <c r="B934" s="31" t="s">
        <v>220</v>
      </c>
      <c r="C934" s="31" t="s">
        <v>221</v>
      </c>
      <c r="D934" s="31" t="s">
        <v>900</v>
      </c>
      <c r="E934" s="31">
        <v>5425</v>
      </c>
      <c r="F934" s="31">
        <v>1236860</v>
      </c>
      <c r="G934" s="32">
        <v>227.99</v>
      </c>
      <c r="H934" s="31">
        <v>5122</v>
      </c>
    </row>
    <row r="935" spans="1:8" ht="48" customHeight="1" x14ac:dyDescent="0.25">
      <c r="A935" s="33">
        <v>46130</v>
      </c>
      <c r="B935" s="31" t="s">
        <v>223</v>
      </c>
      <c r="C935" s="31" t="s">
        <v>224</v>
      </c>
      <c r="D935" s="31" t="s">
        <v>905</v>
      </c>
      <c r="E935" s="31">
        <v>0</v>
      </c>
      <c r="F935" s="31">
        <v>0</v>
      </c>
      <c r="G935" s="31">
        <v>0</v>
      </c>
      <c r="H935" s="31">
        <v>0</v>
      </c>
    </row>
    <row r="936" spans="1:8" ht="36" customHeight="1" x14ac:dyDescent="0.25">
      <c r="A936" s="33">
        <v>46130</v>
      </c>
      <c r="B936" s="31" t="s">
        <v>225</v>
      </c>
      <c r="C936" s="31" t="s">
        <v>226</v>
      </c>
      <c r="D936" s="31" t="s">
        <v>906</v>
      </c>
      <c r="E936" s="31">
        <v>0</v>
      </c>
      <c r="F936" s="31">
        <v>0</v>
      </c>
      <c r="G936" s="31">
        <v>0</v>
      </c>
      <c r="H936" s="31">
        <v>0</v>
      </c>
    </row>
    <row r="937" spans="1:8" ht="24" customHeight="1" x14ac:dyDescent="0.25">
      <c r="A937" s="33">
        <v>46130</v>
      </c>
      <c r="B937" s="31" t="s">
        <v>227</v>
      </c>
      <c r="C937" s="31" t="s">
        <v>228</v>
      </c>
      <c r="D937" s="31" t="s">
        <v>899</v>
      </c>
      <c r="E937" s="31">
        <v>4321</v>
      </c>
      <c r="F937" s="31">
        <v>869706</v>
      </c>
      <c r="G937" s="32">
        <v>201.27</v>
      </c>
      <c r="H937" s="31">
        <v>4376</v>
      </c>
    </row>
    <row r="938" spans="1:8" ht="36" customHeight="1" x14ac:dyDescent="0.25">
      <c r="A938" s="33">
        <v>46130</v>
      </c>
      <c r="B938" s="31" t="s">
        <v>230</v>
      </c>
      <c r="C938" s="31" t="s">
        <v>231</v>
      </c>
      <c r="D938" s="31" t="s">
        <v>901</v>
      </c>
      <c r="E938" s="31">
        <v>4184</v>
      </c>
      <c r="F938" s="31">
        <v>1552143</v>
      </c>
      <c r="G938" s="32">
        <v>370.97</v>
      </c>
      <c r="H938" s="31">
        <v>3886</v>
      </c>
    </row>
    <row r="939" spans="1:8" ht="24" customHeight="1" x14ac:dyDescent="0.25">
      <c r="A939" s="33">
        <v>46130</v>
      </c>
      <c r="B939" s="31" t="s">
        <v>233</v>
      </c>
      <c r="C939" s="31" t="s">
        <v>234</v>
      </c>
      <c r="D939" s="31" t="s">
        <v>899</v>
      </c>
      <c r="E939" s="31">
        <v>1750</v>
      </c>
      <c r="F939" s="31">
        <v>424646</v>
      </c>
      <c r="G939" s="32">
        <v>242.65</v>
      </c>
      <c r="H939" s="31">
        <v>1650</v>
      </c>
    </row>
    <row r="940" spans="1:8" ht="36" customHeight="1" x14ac:dyDescent="0.25">
      <c r="A940" s="33">
        <v>46130</v>
      </c>
      <c r="B940" s="31" t="s">
        <v>236</v>
      </c>
      <c r="C940" s="31" t="s">
        <v>237</v>
      </c>
      <c r="D940" s="31" t="s">
        <v>899</v>
      </c>
      <c r="E940" s="31">
        <v>4147</v>
      </c>
      <c r="F940" s="31">
        <v>1711804</v>
      </c>
      <c r="G940" s="32">
        <v>412.78</v>
      </c>
      <c r="H940" s="31">
        <v>3979</v>
      </c>
    </row>
    <row r="941" spans="1:8" ht="24" customHeight="1" x14ac:dyDescent="0.25">
      <c r="A941" s="33">
        <v>46130</v>
      </c>
      <c r="B941" s="31" t="s">
        <v>239</v>
      </c>
      <c r="C941" s="31" t="s">
        <v>240</v>
      </c>
      <c r="D941" s="31" t="s">
        <v>900</v>
      </c>
      <c r="E941" s="31">
        <v>3034</v>
      </c>
      <c r="F941" s="31">
        <v>1328079</v>
      </c>
      <c r="G941" s="32">
        <v>437.73</v>
      </c>
      <c r="H941" s="31">
        <v>3227</v>
      </c>
    </row>
    <row r="942" spans="1:8" ht="36" customHeight="1" x14ac:dyDescent="0.25">
      <c r="A942" s="33">
        <v>46130</v>
      </c>
      <c r="B942" s="31" t="s">
        <v>242</v>
      </c>
      <c r="C942" s="31" t="s">
        <v>243</v>
      </c>
      <c r="D942" s="31" t="s">
        <v>900</v>
      </c>
      <c r="E942" s="31">
        <v>3909</v>
      </c>
      <c r="F942" s="31">
        <v>1338993</v>
      </c>
      <c r="G942" s="32">
        <v>342.54</v>
      </c>
      <c r="H942" s="31">
        <v>3961</v>
      </c>
    </row>
    <row r="943" spans="1:8" ht="36" customHeight="1" x14ac:dyDescent="0.25">
      <c r="A943" s="33">
        <v>46130</v>
      </c>
      <c r="B943" s="31" t="s">
        <v>245</v>
      </c>
      <c r="C943" s="31" t="s">
        <v>246</v>
      </c>
      <c r="D943" s="31" t="s">
        <v>900</v>
      </c>
      <c r="E943" s="31">
        <v>2633</v>
      </c>
      <c r="F943" s="31">
        <v>709555</v>
      </c>
      <c r="G943" s="32">
        <v>269.49</v>
      </c>
      <c r="H943" s="31">
        <v>2518</v>
      </c>
    </row>
    <row r="944" spans="1:8" ht="36" customHeight="1" x14ac:dyDescent="0.25">
      <c r="A944" s="33">
        <v>46130</v>
      </c>
      <c r="B944" s="31" t="s">
        <v>248</v>
      </c>
      <c r="C944" s="31" t="s">
        <v>249</v>
      </c>
      <c r="D944" s="31" t="s">
        <v>900</v>
      </c>
      <c r="E944" s="31">
        <v>3990</v>
      </c>
      <c r="F944" s="31">
        <v>2182933</v>
      </c>
      <c r="G944" s="32">
        <v>547.1</v>
      </c>
      <c r="H944" s="31">
        <v>3814</v>
      </c>
    </row>
    <row r="945" spans="1:8" ht="48" customHeight="1" x14ac:dyDescent="0.25">
      <c r="A945" s="33">
        <v>46130</v>
      </c>
      <c r="B945" s="31" t="s">
        <v>251</v>
      </c>
      <c r="C945" s="31" t="s">
        <v>252</v>
      </c>
      <c r="D945" s="31" t="s">
        <v>900</v>
      </c>
      <c r="E945" s="31">
        <v>4843</v>
      </c>
      <c r="F945" s="31">
        <v>1547211</v>
      </c>
      <c r="G945" s="32">
        <v>319.47000000000003</v>
      </c>
      <c r="H945" s="31">
        <v>4824</v>
      </c>
    </row>
    <row r="946" spans="1:8" ht="36" customHeight="1" x14ac:dyDescent="0.25">
      <c r="A946" s="33">
        <v>46130</v>
      </c>
      <c r="B946" s="31" t="s">
        <v>254</v>
      </c>
      <c r="C946" s="31" t="s">
        <v>255</v>
      </c>
      <c r="D946" s="31" t="s">
        <v>899</v>
      </c>
      <c r="E946" s="31">
        <v>1964</v>
      </c>
      <c r="F946" s="31">
        <v>934890</v>
      </c>
      <c r="G946" s="32">
        <v>476.01</v>
      </c>
      <c r="H946" s="31">
        <v>1996</v>
      </c>
    </row>
    <row r="947" spans="1:8" ht="41.25" customHeight="1" x14ac:dyDescent="0.25">
      <c r="A947" s="33">
        <v>46130</v>
      </c>
      <c r="B947" s="31" t="s">
        <v>257</v>
      </c>
      <c r="C947" s="31" t="s">
        <v>258</v>
      </c>
      <c r="D947" s="31" t="s">
        <v>901</v>
      </c>
      <c r="E947" s="31">
        <v>712</v>
      </c>
      <c r="F947" s="31">
        <v>137895</v>
      </c>
      <c r="G947" s="32">
        <v>193.67</v>
      </c>
      <c r="H947" s="31">
        <v>648</v>
      </c>
    </row>
    <row r="948" spans="1:8" ht="24" customHeight="1" x14ac:dyDescent="0.25">
      <c r="A948" s="33">
        <v>46130</v>
      </c>
      <c r="B948" s="31" t="s">
        <v>260</v>
      </c>
      <c r="C948" s="31" t="s">
        <v>261</v>
      </c>
      <c r="D948" s="31" t="s">
        <v>907</v>
      </c>
      <c r="E948" s="31">
        <v>0</v>
      </c>
      <c r="F948" s="31">
        <v>0</v>
      </c>
      <c r="G948" s="31">
        <v>0</v>
      </c>
      <c r="H948" s="31">
        <v>0</v>
      </c>
    </row>
    <row r="949" spans="1:8" ht="36" customHeight="1" x14ac:dyDescent="0.25">
      <c r="A949" s="33">
        <v>46130</v>
      </c>
      <c r="B949" s="31" t="s">
        <v>262</v>
      </c>
      <c r="C949" s="31" t="s">
        <v>263</v>
      </c>
      <c r="D949" s="31" t="s">
        <v>901</v>
      </c>
      <c r="E949" s="31">
        <v>3801</v>
      </c>
      <c r="F949" s="31">
        <v>888552</v>
      </c>
      <c r="G949" s="32">
        <v>233.77</v>
      </c>
      <c r="H949" s="31">
        <v>3610</v>
      </c>
    </row>
    <row r="950" spans="1:8" ht="24" customHeight="1" x14ac:dyDescent="0.25">
      <c r="A950" s="33">
        <v>46130</v>
      </c>
      <c r="B950" s="31" t="s">
        <v>265</v>
      </c>
      <c r="C950" s="31" t="s">
        <v>266</v>
      </c>
      <c r="D950" s="31" t="s">
        <v>908</v>
      </c>
      <c r="E950" s="31">
        <v>0</v>
      </c>
      <c r="F950" s="31">
        <v>0</v>
      </c>
      <c r="G950" s="31">
        <v>0</v>
      </c>
      <c r="H950" s="31">
        <v>0</v>
      </c>
    </row>
    <row r="951" spans="1:8" ht="24" customHeight="1" x14ac:dyDescent="0.25">
      <c r="A951" s="33">
        <v>46130</v>
      </c>
      <c r="B951" s="31" t="s">
        <v>267</v>
      </c>
      <c r="C951" s="31" t="s">
        <v>268</v>
      </c>
      <c r="D951" s="31" t="s">
        <v>901</v>
      </c>
      <c r="E951" s="31">
        <v>2606</v>
      </c>
      <c r="F951" s="31">
        <v>488755</v>
      </c>
      <c r="G951" s="32">
        <v>187.55</v>
      </c>
      <c r="H951" s="31">
        <v>2725</v>
      </c>
    </row>
    <row r="952" spans="1:8" ht="48" customHeight="1" x14ac:dyDescent="0.25">
      <c r="A952" s="33">
        <v>46130</v>
      </c>
      <c r="B952" s="31" t="s">
        <v>270</v>
      </c>
      <c r="C952" s="31" t="s">
        <v>271</v>
      </c>
      <c r="D952" s="31" t="s">
        <v>900</v>
      </c>
      <c r="E952" s="31">
        <v>1287</v>
      </c>
      <c r="F952" s="31">
        <v>417576</v>
      </c>
      <c r="G952" s="32">
        <v>324.45999999999998</v>
      </c>
      <c r="H952" s="31">
        <v>1280</v>
      </c>
    </row>
    <row r="953" spans="1:8" ht="48" customHeight="1" x14ac:dyDescent="0.25">
      <c r="A953" s="33">
        <v>46130</v>
      </c>
      <c r="B953" s="31" t="s">
        <v>273</v>
      </c>
      <c r="C953" s="31" t="s">
        <v>274</v>
      </c>
      <c r="D953" s="31" t="s">
        <v>899</v>
      </c>
      <c r="E953" s="31">
        <v>6014</v>
      </c>
      <c r="F953" s="31">
        <v>2799449</v>
      </c>
      <c r="G953" s="32">
        <v>465.49</v>
      </c>
      <c r="H953" s="31">
        <v>6459</v>
      </c>
    </row>
    <row r="954" spans="1:8" ht="48" customHeight="1" x14ac:dyDescent="0.25">
      <c r="A954" s="33">
        <v>46130</v>
      </c>
      <c r="B954" s="31" t="s">
        <v>276</v>
      </c>
      <c r="C954" s="31" t="s">
        <v>277</v>
      </c>
      <c r="D954" s="31" t="s">
        <v>899</v>
      </c>
      <c r="E954" s="31">
        <v>1422</v>
      </c>
      <c r="F954" s="31">
        <v>660927</v>
      </c>
      <c r="G954" s="32">
        <v>464.79</v>
      </c>
      <c r="H954" s="31">
        <v>1281</v>
      </c>
    </row>
    <row r="955" spans="1:8" ht="48" customHeight="1" x14ac:dyDescent="0.25">
      <c r="A955" s="33">
        <v>46130</v>
      </c>
      <c r="B955" s="31" t="s">
        <v>279</v>
      </c>
      <c r="C955" s="31" t="s">
        <v>280</v>
      </c>
      <c r="D955" s="31" t="s">
        <v>901</v>
      </c>
      <c r="E955" s="31">
        <v>2730</v>
      </c>
      <c r="F955" s="31">
        <v>1348976</v>
      </c>
      <c r="G955" s="32">
        <v>494.13</v>
      </c>
      <c r="H955" s="31">
        <v>2510</v>
      </c>
    </row>
    <row r="956" spans="1:8" ht="48" customHeight="1" x14ac:dyDescent="0.25">
      <c r="A956" s="33">
        <v>46130</v>
      </c>
      <c r="B956" s="31" t="s">
        <v>283</v>
      </c>
      <c r="C956" s="31" t="s">
        <v>284</v>
      </c>
      <c r="D956" s="31" t="s">
        <v>899</v>
      </c>
      <c r="E956" s="31">
        <v>0</v>
      </c>
      <c r="F956" s="31">
        <v>0</v>
      </c>
      <c r="G956" s="31">
        <v>0</v>
      </c>
      <c r="H956" s="31">
        <v>0</v>
      </c>
    </row>
    <row r="957" spans="1:8" ht="24" customHeight="1" x14ac:dyDescent="0.25">
      <c r="A957" s="33">
        <v>46131</v>
      </c>
      <c r="B957" s="31" t="s">
        <v>128</v>
      </c>
      <c r="C957" s="31" t="s">
        <v>129</v>
      </c>
      <c r="D957" s="31" t="s">
        <v>899</v>
      </c>
      <c r="E957" s="31">
        <v>1228</v>
      </c>
      <c r="F957" s="31">
        <v>427603</v>
      </c>
      <c r="G957" s="32">
        <v>348.21</v>
      </c>
      <c r="H957" s="31">
        <v>1157</v>
      </c>
    </row>
    <row r="958" spans="1:8" ht="36" customHeight="1" x14ac:dyDescent="0.25">
      <c r="A958" s="33">
        <v>46131</v>
      </c>
      <c r="B958" s="31" t="s">
        <v>132</v>
      </c>
      <c r="C958" s="31" t="s">
        <v>133</v>
      </c>
      <c r="D958" s="31" t="s">
        <v>900</v>
      </c>
      <c r="E958" s="31">
        <v>3464</v>
      </c>
      <c r="F958" s="31">
        <v>1119111</v>
      </c>
      <c r="G958" s="32">
        <v>323.07</v>
      </c>
      <c r="H958" s="31">
        <v>3192</v>
      </c>
    </row>
    <row r="959" spans="1:8" ht="24" customHeight="1" x14ac:dyDescent="0.25">
      <c r="A959" s="33">
        <v>46131</v>
      </c>
      <c r="B959" s="31" t="s">
        <v>135</v>
      </c>
      <c r="C959" s="31" t="s">
        <v>136</v>
      </c>
      <c r="D959" s="31" t="s">
        <v>900</v>
      </c>
      <c r="E959" s="31">
        <v>1546</v>
      </c>
      <c r="F959" s="31">
        <v>614784</v>
      </c>
      <c r="G959" s="32">
        <v>397.66</v>
      </c>
      <c r="H959" s="31">
        <v>1515</v>
      </c>
    </row>
    <row r="960" spans="1:8" ht="36" customHeight="1" x14ac:dyDescent="0.25">
      <c r="A960" s="33">
        <v>46131</v>
      </c>
      <c r="B960" s="31" t="s">
        <v>138</v>
      </c>
      <c r="C960" s="31" t="s">
        <v>139</v>
      </c>
      <c r="D960" s="31" t="s">
        <v>900</v>
      </c>
      <c r="E960" s="31">
        <v>1661</v>
      </c>
      <c r="F960" s="31">
        <v>664633</v>
      </c>
      <c r="G960" s="32">
        <v>400.14</v>
      </c>
      <c r="H960" s="31">
        <v>1751</v>
      </c>
    </row>
    <row r="961" spans="1:8" ht="24" customHeight="1" x14ac:dyDescent="0.25">
      <c r="A961" s="33">
        <v>46131</v>
      </c>
      <c r="B961" s="31" t="s">
        <v>141</v>
      </c>
      <c r="C961" s="31" t="s">
        <v>142</v>
      </c>
      <c r="D961" s="31" t="s">
        <v>900</v>
      </c>
      <c r="E961" s="31">
        <v>1625</v>
      </c>
      <c r="F961" s="31">
        <v>813272</v>
      </c>
      <c r="G961" s="32">
        <v>500.48</v>
      </c>
      <c r="H961" s="31">
        <v>1564</v>
      </c>
    </row>
    <row r="962" spans="1:8" ht="36" customHeight="1" x14ac:dyDescent="0.25">
      <c r="A962" s="33">
        <v>46131</v>
      </c>
      <c r="B962" s="31" t="s">
        <v>144</v>
      </c>
      <c r="C962" s="31" t="s">
        <v>145</v>
      </c>
      <c r="D962" s="31" t="s">
        <v>900</v>
      </c>
      <c r="E962" s="31">
        <v>1537</v>
      </c>
      <c r="F962" s="31">
        <v>429480</v>
      </c>
      <c r="G962" s="32">
        <v>279.43</v>
      </c>
      <c r="H962" s="31">
        <v>1450</v>
      </c>
    </row>
    <row r="963" spans="1:8" ht="48" customHeight="1" x14ac:dyDescent="0.25">
      <c r="A963" s="33">
        <v>46131</v>
      </c>
      <c r="B963" s="31" t="s">
        <v>147</v>
      </c>
      <c r="C963" s="31" t="s">
        <v>148</v>
      </c>
      <c r="D963" s="31" t="s">
        <v>900</v>
      </c>
      <c r="E963" s="31">
        <v>3445</v>
      </c>
      <c r="F963" s="31">
        <v>794783</v>
      </c>
      <c r="G963" s="32">
        <v>230.71</v>
      </c>
      <c r="H963" s="31">
        <v>3670</v>
      </c>
    </row>
    <row r="964" spans="1:8" ht="24" customHeight="1" x14ac:dyDescent="0.25">
      <c r="A964" s="33">
        <v>46131</v>
      </c>
      <c r="B964" s="31" t="s">
        <v>150</v>
      </c>
      <c r="C964" s="31" t="s">
        <v>151</v>
      </c>
      <c r="D964" s="31" t="s">
        <v>900</v>
      </c>
      <c r="E964" s="31">
        <v>4136</v>
      </c>
      <c r="F964" s="31">
        <v>1051697</v>
      </c>
      <c r="G964" s="32">
        <v>254.28</v>
      </c>
      <c r="H964" s="31">
        <v>4424</v>
      </c>
    </row>
    <row r="965" spans="1:8" ht="24" customHeight="1" x14ac:dyDescent="0.25">
      <c r="A965" s="33">
        <v>46131</v>
      </c>
      <c r="B965" s="31" t="s">
        <v>153</v>
      </c>
      <c r="C965" s="31" t="s">
        <v>154</v>
      </c>
      <c r="D965" s="31" t="s">
        <v>899</v>
      </c>
      <c r="E965" s="31">
        <v>3481</v>
      </c>
      <c r="F965" s="31">
        <v>607853</v>
      </c>
      <c r="G965" s="32">
        <v>174.62</v>
      </c>
      <c r="H965" s="31">
        <v>3280</v>
      </c>
    </row>
    <row r="966" spans="1:8" ht="36" customHeight="1" x14ac:dyDescent="0.25">
      <c r="A966" s="33">
        <v>46131</v>
      </c>
      <c r="B966" s="31" t="s">
        <v>156</v>
      </c>
      <c r="C966" s="31" t="s">
        <v>157</v>
      </c>
      <c r="D966" s="31" t="s">
        <v>901</v>
      </c>
      <c r="E966" s="31">
        <v>3657</v>
      </c>
      <c r="F966" s="31">
        <v>1119134</v>
      </c>
      <c r="G966" s="32">
        <v>306.02999999999997</v>
      </c>
      <c r="H966" s="31">
        <v>3618</v>
      </c>
    </row>
    <row r="967" spans="1:8" ht="36" customHeight="1" x14ac:dyDescent="0.25">
      <c r="A967" s="33">
        <v>46131</v>
      </c>
      <c r="B967" s="31" t="s">
        <v>159</v>
      </c>
      <c r="C967" s="31" t="s">
        <v>160</v>
      </c>
      <c r="D967" s="31" t="s">
        <v>899</v>
      </c>
      <c r="E967" s="31">
        <v>2135</v>
      </c>
      <c r="F967" s="31">
        <v>936651</v>
      </c>
      <c r="G967" s="32">
        <v>438.71</v>
      </c>
      <c r="H967" s="31">
        <v>2116</v>
      </c>
    </row>
    <row r="968" spans="1:8" ht="24" customHeight="1" x14ac:dyDescent="0.25">
      <c r="A968" s="33">
        <v>46131</v>
      </c>
      <c r="B968" s="31" t="s">
        <v>162</v>
      </c>
      <c r="C968" s="31" t="s">
        <v>163</v>
      </c>
      <c r="D968" s="31" t="s">
        <v>901</v>
      </c>
      <c r="E968" s="31">
        <v>1536</v>
      </c>
      <c r="F968" s="31">
        <v>714103</v>
      </c>
      <c r="G968" s="32">
        <v>464.91</v>
      </c>
      <c r="H968" s="31">
        <v>1640</v>
      </c>
    </row>
    <row r="969" spans="1:8" ht="24" customHeight="1" x14ac:dyDescent="0.25">
      <c r="A969" s="33">
        <v>46131</v>
      </c>
      <c r="B969" s="31" t="s">
        <v>165</v>
      </c>
      <c r="C969" s="31" t="s">
        <v>166</v>
      </c>
      <c r="D969" s="31" t="s">
        <v>901</v>
      </c>
      <c r="E969" s="31">
        <v>2994</v>
      </c>
      <c r="F969" s="31">
        <v>1353863</v>
      </c>
      <c r="G969" s="32">
        <v>452.19</v>
      </c>
      <c r="H969" s="31">
        <v>3203</v>
      </c>
    </row>
    <row r="970" spans="1:8" ht="24" customHeight="1" x14ac:dyDescent="0.25">
      <c r="A970" s="33">
        <v>46131</v>
      </c>
      <c r="B970" s="31" t="s">
        <v>168</v>
      </c>
      <c r="C970" s="31" t="s">
        <v>169</v>
      </c>
      <c r="D970" s="31" t="s">
        <v>899</v>
      </c>
      <c r="E970" s="31">
        <v>2265</v>
      </c>
      <c r="F970" s="31">
        <v>1118919</v>
      </c>
      <c r="G970" s="32">
        <v>494</v>
      </c>
      <c r="H970" s="31">
        <v>2259</v>
      </c>
    </row>
    <row r="971" spans="1:8" ht="27.75" customHeight="1" x14ac:dyDescent="0.25">
      <c r="A971" s="33">
        <v>46131</v>
      </c>
      <c r="B971" s="31" t="s">
        <v>171</v>
      </c>
      <c r="C971" s="31" t="s">
        <v>172</v>
      </c>
      <c r="D971" s="31" t="s">
        <v>903</v>
      </c>
      <c r="E971" s="31">
        <v>2069</v>
      </c>
      <c r="F971" s="31">
        <v>920402</v>
      </c>
      <c r="G971" s="32">
        <v>444.85</v>
      </c>
      <c r="H971" s="31">
        <v>1881</v>
      </c>
    </row>
    <row r="972" spans="1:8" ht="24" customHeight="1" x14ac:dyDescent="0.25">
      <c r="A972" s="33">
        <v>46131</v>
      </c>
      <c r="B972" s="31" t="s">
        <v>174</v>
      </c>
      <c r="C972" s="31" t="s">
        <v>175</v>
      </c>
      <c r="D972" s="31" t="s">
        <v>903</v>
      </c>
      <c r="E972" s="31">
        <v>3294</v>
      </c>
      <c r="F972" s="31">
        <v>1166269</v>
      </c>
      <c r="G972" s="32">
        <v>354.06</v>
      </c>
      <c r="H972" s="31">
        <v>3550</v>
      </c>
    </row>
    <row r="973" spans="1:8" ht="48" customHeight="1" x14ac:dyDescent="0.25">
      <c r="A973" s="33">
        <v>46131</v>
      </c>
      <c r="B973" s="31" t="s">
        <v>177</v>
      </c>
      <c r="C973" s="31" t="s">
        <v>178</v>
      </c>
      <c r="D973" s="31" t="s">
        <v>903</v>
      </c>
      <c r="E973" s="31">
        <v>2891</v>
      </c>
      <c r="F973" s="31">
        <v>829026</v>
      </c>
      <c r="G973" s="32">
        <v>286.76</v>
      </c>
      <c r="H973" s="31">
        <v>2643</v>
      </c>
    </row>
    <row r="974" spans="1:8" ht="48" customHeight="1" x14ac:dyDescent="0.25">
      <c r="A974" s="33">
        <v>46131</v>
      </c>
      <c r="B974" s="31" t="s">
        <v>180</v>
      </c>
      <c r="C974" s="31" t="s">
        <v>181</v>
      </c>
      <c r="D974" s="31" t="s">
        <v>903</v>
      </c>
      <c r="E974" s="31">
        <v>2265</v>
      </c>
      <c r="F974" s="31">
        <v>998721</v>
      </c>
      <c r="G974" s="32">
        <v>440.94</v>
      </c>
      <c r="H974" s="31">
        <v>2286</v>
      </c>
    </row>
    <row r="975" spans="1:8" ht="48" customHeight="1" x14ac:dyDescent="0.25">
      <c r="A975" s="33">
        <v>46131</v>
      </c>
      <c r="B975" s="31" t="s">
        <v>183</v>
      </c>
      <c r="C975" s="31" t="s">
        <v>184</v>
      </c>
      <c r="D975" s="31" t="s">
        <v>903</v>
      </c>
      <c r="E975" s="31">
        <v>2106</v>
      </c>
      <c r="F975" s="31">
        <v>434505</v>
      </c>
      <c r="G975" s="32">
        <v>206.32</v>
      </c>
      <c r="H975" s="31">
        <v>2219</v>
      </c>
    </row>
    <row r="976" spans="1:8" ht="48" customHeight="1" x14ac:dyDescent="0.25">
      <c r="A976" s="33">
        <v>46131</v>
      </c>
      <c r="B976" s="31" t="s">
        <v>186</v>
      </c>
      <c r="C976" s="31" t="s">
        <v>187</v>
      </c>
      <c r="D976" s="31" t="s">
        <v>903</v>
      </c>
      <c r="E976" s="31">
        <v>1082</v>
      </c>
      <c r="F976" s="31">
        <v>423510</v>
      </c>
      <c r="G976" s="32">
        <v>391.41</v>
      </c>
      <c r="H976" s="31">
        <v>1101</v>
      </c>
    </row>
    <row r="977" spans="1:8" ht="48" customHeight="1" x14ac:dyDescent="0.25">
      <c r="A977" s="33">
        <v>46131</v>
      </c>
      <c r="B977" s="31" t="s">
        <v>189</v>
      </c>
      <c r="C977" s="31" t="s">
        <v>190</v>
      </c>
      <c r="D977" s="31" t="s">
        <v>903</v>
      </c>
      <c r="E977" s="31">
        <v>4660</v>
      </c>
      <c r="F977" s="31">
        <v>1510758</v>
      </c>
      <c r="G977" s="32">
        <v>324.2</v>
      </c>
      <c r="H977" s="31">
        <v>4601</v>
      </c>
    </row>
    <row r="978" spans="1:8" ht="48" customHeight="1" x14ac:dyDescent="0.25">
      <c r="A978" s="33">
        <v>46131</v>
      </c>
      <c r="B978" s="31" t="s">
        <v>192</v>
      </c>
      <c r="C978" s="31" t="s">
        <v>193</v>
      </c>
      <c r="D978" s="31" t="s">
        <v>901</v>
      </c>
      <c r="E978" s="31">
        <v>1626</v>
      </c>
      <c r="F978" s="31">
        <v>632756</v>
      </c>
      <c r="G978" s="32">
        <v>389.15</v>
      </c>
      <c r="H978" s="31">
        <v>1746</v>
      </c>
    </row>
    <row r="979" spans="1:8" ht="48" customHeight="1" x14ac:dyDescent="0.25">
      <c r="A979" s="33">
        <v>46131</v>
      </c>
      <c r="B979" s="31" t="s">
        <v>195</v>
      </c>
      <c r="C979" s="31" t="s">
        <v>196</v>
      </c>
      <c r="D979" s="31" t="s">
        <v>899</v>
      </c>
      <c r="E979" s="31">
        <v>3082</v>
      </c>
      <c r="F979" s="31">
        <v>1045257</v>
      </c>
      <c r="G979" s="32">
        <v>339.15</v>
      </c>
      <c r="H979" s="31">
        <v>3258</v>
      </c>
    </row>
    <row r="980" spans="1:8" ht="24" customHeight="1" x14ac:dyDescent="0.25">
      <c r="A980" s="33">
        <v>46131</v>
      </c>
      <c r="B980" s="31" t="s">
        <v>198</v>
      </c>
      <c r="C980" s="31" t="s">
        <v>199</v>
      </c>
      <c r="D980" s="31" t="s">
        <v>901</v>
      </c>
      <c r="E980" s="31">
        <v>4521</v>
      </c>
      <c r="F980" s="31">
        <v>2405600</v>
      </c>
      <c r="G980" s="32">
        <v>532.09</v>
      </c>
      <c r="H980" s="31">
        <v>4845</v>
      </c>
    </row>
    <row r="981" spans="1:8" ht="36" customHeight="1" x14ac:dyDescent="0.25">
      <c r="A981" s="33">
        <v>46131</v>
      </c>
      <c r="B981" s="31" t="s">
        <v>201</v>
      </c>
      <c r="C981" s="31" t="s">
        <v>202</v>
      </c>
      <c r="D981" s="31" t="s">
        <v>904</v>
      </c>
      <c r="E981" s="31">
        <v>0</v>
      </c>
      <c r="F981" s="31">
        <v>0</v>
      </c>
      <c r="G981" s="31">
        <v>0</v>
      </c>
      <c r="H981" s="31">
        <v>0</v>
      </c>
    </row>
    <row r="982" spans="1:8" ht="24" customHeight="1" x14ac:dyDescent="0.25">
      <c r="A982" s="33">
        <v>46131</v>
      </c>
      <c r="B982" s="31" t="s">
        <v>204</v>
      </c>
      <c r="C982" s="31" t="s">
        <v>205</v>
      </c>
      <c r="D982" s="31" t="s">
        <v>901</v>
      </c>
      <c r="E982" s="31">
        <v>4732</v>
      </c>
      <c r="F982" s="31">
        <v>2130017</v>
      </c>
      <c r="G982" s="32">
        <v>450.13</v>
      </c>
      <c r="H982" s="31">
        <v>4897</v>
      </c>
    </row>
    <row r="983" spans="1:8" ht="36" customHeight="1" x14ac:dyDescent="0.25">
      <c r="A983" s="33">
        <v>46131</v>
      </c>
      <c r="B983" s="31" t="s">
        <v>207</v>
      </c>
      <c r="C983" s="31" t="s">
        <v>208</v>
      </c>
      <c r="D983" s="31" t="s">
        <v>899</v>
      </c>
      <c r="E983" s="31">
        <v>5453</v>
      </c>
      <c r="F983" s="31">
        <v>1723359</v>
      </c>
      <c r="G983" s="32">
        <v>316.04000000000002</v>
      </c>
      <c r="H983" s="31">
        <v>5757</v>
      </c>
    </row>
    <row r="984" spans="1:8" ht="36" customHeight="1" x14ac:dyDescent="0.25">
      <c r="A984" s="33">
        <v>46131</v>
      </c>
      <c r="B984" s="31" t="s">
        <v>210</v>
      </c>
      <c r="C984" s="31" t="s">
        <v>211</v>
      </c>
      <c r="D984" s="31" t="s">
        <v>901</v>
      </c>
      <c r="E984" s="31">
        <v>3363</v>
      </c>
      <c r="F984" s="31">
        <v>1484350</v>
      </c>
      <c r="G984" s="32">
        <v>441.38</v>
      </c>
      <c r="H984" s="31">
        <v>3164</v>
      </c>
    </row>
    <row r="985" spans="1:8" ht="24" customHeight="1" x14ac:dyDescent="0.25">
      <c r="A985" s="33">
        <v>46131</v>
      </c>
      <c r="B985" s="31" t="s">
        <v>213</v>
      </c>
      <c r="C985" s="31" t="s">
        <v>214</v>
      </c>
      <c r="D985" s="31" t="s">
        <v>901</v>
      </c>
      <c r="E985" s="31">
        <v>1447</v>
      </c>
      <c r="F985" s="31">
        <v>352087</v>
      </c>
      <c r="G985" s="32">
        <v>243.32</v>
      </c>
      <c r="H985" s="31">
        <v>1478</v>
      </c>
    </row>
    <row r="986" spans="1:8" ht="48" customHeight="1" x14ac:dyDescent="0.25">
      <c r="A986" s="33">
        <v>46131</v>
      </c>
      <c r="B986" s="31" t="s">
        <v>216</v>
      </c>
      <c r="C986" s="31" t="s">
        <v>217</v>
      </c>
      <c r="D986" s="31" t="s">
        <v>901</v>
      </c>
      <c r="E986" s="31">
        <v>2473</v>
      </c>
      <c r="F986" s="31">
        <v>646620</v>
      </c>
      <c r="G986" s="32">
        <v>261.47000000000003</v>
      </c>
      <c r="H986" s="31">
        <v>2624</v>
      </c>
    </row>
    <row r="987" spans="1:8" ht="48" customHeight="1" x14ac:dyDescent="0.25">
      <c r="A987" s="33">
        <v>46131</v>
      </c>
      <c r="B987" s="31" t="s">
        <v>220</v>
      </c>
      <c r="C987" s="31" t="s">
        <v>221</v>
      </c>
      <c r="D987" s="31" t="s">
        <v>900</v>
      </c>
      <c r="E987" s="31">
        <v>3596</v>
      </c>
      <c r="F987" s="31">
        <v>778277</v>
      </c>
      <c r="G987" s="32">
        <v>216.43</v>
      </c>
      <c r="H987" s="31">
        <v>3492</v>
      </c>
    </row>
    <row r="988" spans="1:8" ht="48" customHeight="1" x14ac:dyDescent="0.25">
      <c r="A988" s="33">
        <v>46131</v>
      </c>
      <c r="B988" s="31" t="s">
        <v>223</v>
      </c>
      <c r="C988" s="31" t="s">
        <v>224</v>
      </c>
      <c r="D988" s="31" t="s">
        <v>905</v>
      </c>
      <c r="E988" s="31">
        <v>0</v>
      </c>
      <c r="F988" s="31">
        <v>0</v>
      </c>
      <c r="G988" s="31">
        <v>0</v>
      </c>
      <c r="H988" s="31">
        <v>0</v>
      </c>
    </row>
    <row r="989" spans="1:8" ht="48" customHeight="1" x14ac:dyDescent="0.25">
      <c r="A989" s="33">
        <v>46131</v>
      </c>
      <c r="B989" s="31" t="s">
        <v>225</v>
      </c>
      <c r="C989" s="31" t="s">
        <v>226</v>
      </c>
      <c r="D989" s="31" t="s">
        <v>906</v>
      </c>
      <c r="E989" s="31">
        <v>0</v>
      </c>
      <c r="F989" s="31">
        <v>0</v>
      </c>
      <c r="G989" s="31">
        <v>0</v>
      </c>
      <c r="H989" s="31">
        <v>0</v>
      </c>
    </row>
    <row r="990" spans="1:8" ht="48" customHeight="1" x14ac:dyDescent="0.25">
      <c r="A990" s="33">
        <v>46131</v>
      </c>
      <c r="B990" s="31" t="s">
        <v>227</v>
      </c>
      <c r="C990" s="31" t="s">
        <v>228</v>
      </c>
      <c r="D990" s="31" t="s">
        <v>899</v>
      </c>
      <c r="E990" s="31">
        <v>4387</v>
      </c>
      <c r="F990" s="31">
        <v>1145047</v>
      </c>
      <c r="G990" s="32">
        <v>261.01</v>
      </c>
      <c r="H990" s="31">
        <v>4419</v>
      </c>
    </row>
    <row r="991" spans="1:8" ht="48" customHeight="1" x14ac:dyDescent="0.25">
      <c r="A991" s="33">
        <v>46131</v>
      </c>
      <c r="B991" s="31" t="s">
        <v>230</v>
      </c>
      <c r="C991" s="31" t="s">
        <v>231</v>
      </c>
      <c r="D991" s="31" t="s">
        <v>901</v>
      </c>
      <c r="E991" s="31">
        <v>4619</v>
      </c>
      <c r="F991" s="31">
        <v>1461879</v>
      </c>
      <c r="G991" s="32">
        <v>316.49</v>
      </c>
      <c r="H991" s="31">
        <v>4710</v>
      </c>
    </row>
    <row r="992" spans="1:8" ht="48" customHeight="1" x14ac:dyDescent="0.25">
      <c r="A992" s="33">
        <v>46131</v>
      </c>
      <c r="B992" s="31" t="s">
        <v>233</v>
      </c>
      <c r="C992" s="31" t="s">
        <v>234</v>
      </c>
      <c r="D992" s="31" t="s">
        <v>899</v>
      </c>
      <c r="E992" s="31">
        <v>2440</v>
      </c>
      <c r="F992" s="31">
        <v>615581</v>
      </c>
      <c r="G992" s="32">
        <v>252.29</v>
      </c>
      <c r="H992" s="31">
        <v>2521</v>
      </c>
    </row>
    <row r="993" spans="1:8" ht="36" customHeight="1" x14ac:dyDescent="0.25">
      <c r="A993" s="33">
        <v>46131</v>
      </c>
      <c r="B993" s="31" t="s">
        <v>236</v>
      </c>
      <c r="C993" s="31" t="s">
        <v>237</v>
      </c>
      <c r="D993" s="31" t="s">
        <v>899</v>
      </c>
      <c r="E993" s="31">
        <v>4094</v>
      </c>
      <c r="F993" s="31">
        <v>1558953</v>
      </c>
      <c r="G993" s="32">
        <v>380.79</v>
      </c>
      <c r="H993" s="31">
        <v>4167</v>
      </c>
    </row>
    <row r="994" spans="1:8" ht="24" customHeight="1" x14ac:dyDescent="0.25">
      <c r="A994" s="33">
        <v>46131</v>
      </c>
      <c r="B994" s="31" t="s">
        <v>239</v>
      </c>
      <c r="C994" s="31" t="s">
        <v>240</v>
      </c>
      <c r="D994" s="31" t="s">
        <v>900</v>
      </c>
      <c r="E994" s="31">
        <v>2723</v>
      </c>
      <c r="F994" s="31">
        <v>1216751</v>
      </c>
      <c r="G994" s="32">
        <v>446.84</v>
      </c>
      <c r="H994" s="31">
        <v>2856</v>
      </c>
    </row>
    <row r="995" spans="1:8" ht="36" customHeight="1" x14ac:dyDescent="0.25">
      <c r="A995" s="33">
        <v>46131</v>
      </c>
      <c r="B995" s="31" t="s">
        <v>242</v>
      </c>
      <c r="C995" s="31" t="s">
        <v>243</v>
      </c>
      <c r="D995" s="31" t="s">
        <v>900</v>
      </c>
      <c r="E995" s="31">
        <v>3817</v>
      </c>
      <c r="F995" s="31">
        <v>1103703</v>
      </c>
      <c r="G995" s="32">
        <v>289.14999999999998</v>
      </c>
      <c r="H995" s="31">
        <v>3660</v>
      </c>
    </row>
    <row r="996" spans="1:8" ht="24" customHeight="1" x14ac:dyDescent="0.25">
      <c r="A996" s="33">
        <v>46131</v>
      </c>
      <c r="B996" s="31" t="s">
        <v>245</v>
      </c>
      <c r="C996" s="31" t="s">
        <v>246</v>
      </c>
      <c r="D996" s="31" t="s">
        <v>900</v>
      </c>
      <c r="E996" s="31">
        <v>2478</v>
      </c>
      <c r="F996" s="31">
        <v>818197</v>
      </c>
      <c r="G996" s="32">
        <v>330.18</v>
      </c>
      <c r="H996" s="31">
        <v>2634</v>
      </c>
    </row>
    <row r="997" spans="1:8" ht="36" customHeight="1" x14ac:dyDescent="0.25">
      <c r="A997" s="33">
        <v>46131</v>
      </c>
      <c r="B997" s="31" t="s">
        <v>248</v>
      </c>
      <c r="C997" s="31" t="s">
        <v>249</v>
      </c>
      <c r="D997" s="31" t="s">
        <v>900</v>
      </c>
      <c r="E997" s="31">
        <v>4499</v>
      </c>
      <c r="F997" s="31">
        <v>2234478</v>
      </c>
      <c r="G997" s="32">
        <v>496.66</v>
      </c>
      <c r="H997" s="31">
        <v>4730</v>
      </c>
    </row>
    <row r="998" spans="1:8" ht="24" customHeight="1" x14ac:dyDescent="0.25">
      <c r="A998" s="33">
        <v>46131</v>
      </c>
      <c r="B998" s="31" t="s">
        <v>251</v>
      </c>
      <c r="C998" s="31" t="s">
        <v>252</v>
      </c>
      <c r="D998" s="31" t="s">
        <v>900</v>
      </c>
      <c r="E998" s="31">
        <v>6248</v>
      </c>
      <c r="F998" s="31">
        <v>2238254</v>
      </c>
      <c r="G998" s="32">
        <v>358.24</v>
      </c>
      <c r="H998" s="31">
        <v>5961</v>
      </c>
    </row>
    <row r="999" spans="1:8" ht="36" customHeight="1" x14ac:dyDescent="0.25">
      <c r="A999" s="33">
        <v>46131</v>
      </c>
      <c r="B999" s="31" t="s">
        <v>254</v>
      </c>
      <c r="C999" s="31" t="s">
        <v>255</v>
      </c>
      <c r="D999" s="31" t="s">
        <v>899</v>
      </c>
      <c r="E999" s="31">
        <v>1892</v>
      </c>
      <c r="F999" s="31">
        <v>789199</v>
      </c>
      <c r="G999" s="32">
        <v>417.12</v>
      </c>
      <c r="H999" s="31">
        <v>2037</v>
      </c>
    </row>
    <row r="1000" spans="1:8" ht="36" customHeight="1" x14ac:dyDescent="0.25">
      <c r="A1000" s="33">
        <v>46131</v>
      </c>
      <c r="B1000" s="31" t="s">
        <v>257</v>
      </c>
      <c r="C1000" s="31" t="s">
        <v>258</v>
      </c>
      <c r="D1000" s="31" t="s">
        <v>901</v>
      </c>
      <c r="E1000" s="31">
        <v>951</v>
      </c>
      <c r="F1000" s="31">
        <v>214444</v>
      </c>
      <c r="G1000" s="32">
        <v>225.49</v>
      </c>
      <c r="H1000" s="31">
        <v>980</v>
      </c>
    </row>
    <row r="1001" spans="1:8" ht="36" customHeight="1" x14ac:dyDescent="0.25">
      <c r="A1001" s="33">
        <v>46131</v>
      </c>
      <c r="B1001" s="31" t="s">
        <v>260</v>
      </c>
      <c r="C1001" s="31" t="s">
        <v>261</v>
      </c>
      <c r="D1001" s="31" t="s">
        <v>907</v>
      </c>
      <c r="E1001" s="31">
        <v>0</v>
      </c>
      <c r="F1001" s="31">
        <v>0</v>
      </c>
      <c r="G1001" s="31">
        <v>0</v>
      </c>
      <c r="H1001" s="31">
        <v>0</v>
      </c>
    </row>
    <row r="1002" spans="1:8" ht="48" customHeight="1" x14ac:dyDescent="0.25">
      <c r="A1002" s="33">
        <v>46131</v>
      </c>
      <c r="B1002" s="31" t="s">
        <v>262</v>
      </c>
      <c r="C1002" s="31" t="s">
        <v>263</v>
      </c>
      <c r="D1002" s="31" t="s">
        <v>901</v>
      </c>
      <c r="E1002" s="31">
        <v>4255</v>
      </c>
      <c r="F1002" s="31">
        <v>997109</v>
      </c>
      <c r="G1002" s="32">
        <v>234.34</v>
      </c>
      <c r="H1002" s="31">
        <v>4283</v>
      </c>
    </row>
    <row r="1003" spans="1:8" ht="36" customHeight="1" x14ac:dyDescent="0.25">
      <c r="A1003" s="33">
        <v>46131</v>
      </c>
      <c r="B1003" s="31" t="s">
        <v>265</v>
      </c>
      <c r="C1003" s="31" t="s">
        <v>266</v>
      </c>
      <c r="D1003" s="31" t="s">
        <v>908</v>
      </c>
      <c r="E1003" s="31">
        <v>0</v>
      </c>
      <c r="F1003" s="31">
        <v>0</v>
      </c>
      <c r="G1003" s="31">
        <v>0</v>
      </c>
      <c r="H1003" s="31">
        <v>0</v>
      </c>
    </row>
    <row r="1004" spans="1:8" ht="41.25" customHeight="1" x14ac:dyDescent="0.25">
      <c r="A1004" s="33">
        <v>46131</v>
      </c>
      <c r="B1004" s="31" t="s">
        <v>267</v>
      </c>
      <c r="C1004" s="31" t="s">
        <v>268</v>
      </c>
      <c r="D1004" s="31" t="s">
        <v>901</v>
      </c>
      <c r="E1004" s="31">
        <v>3594</v>
      </c>
      <c r="F1004" s="31">
        <v>698710</v>
      </c>
      <c r="G1004" s="32">
        <v>194.41</v>
      </c>
      <c r="H1004" s="31">
        <v>3857</v>
      </c>
    </row>
    <row r="1005" spans="1:8" ht="24" customHeight="1" x14ac:dyDescent="0.25">
      <c r="A1005" s="33">
        <v>46131</v>
      </c>
      <c r="B1005" s="31" t="s">
        <v>270</v>
      </c>
      <c r="C1005" s="31" t="s">
        <v>271</v>
      </c>
      <c r="D1005" s="31" t="s">
        <v>900</v>
      </c>
      <c r="E1005" s="31">
        <v>955</v>
      </c>
      <c r="F1005" s="31">
        <v>280230</v>
      </c>
      <c r="G1005" s="32">
        <v>293.43</v>
      </c>
      <c r="H1005" s="31">
        <v>949</v>
      </c>
    </row>
    <row r="1006" spans="1:8" ht="36" customHeight="1" x14ac:dyDescent="0.25">
      <c r="A1006" s="33">
        <v>46131</v>
      </c>
      <c r="B1006" s="31" t="s">
        <v>273</v>
      </c>
      <c r="C1006" s="31" t="s">
        <v>274</v>
      </c>
      <c r="D1006" s="31" t="s">
        <v>899</v>
      </c>
      <c r="E1006" s="31">
        <v>4734</v>
      </c>
      <c r="F1006" s="31">
        <v>2266564</v>
      </c>
      <c r="G1006" s="32">
        <v>478.78</v>
      </c>
      <c r="H1006" s="31">
        <v>4743</v>
      </c>
    </row>
    <row r="1007" spans="1:8" ht="24" customHeight="1" x14ac:dyDescent="0.25">
      <c r="A1007" s="33">
        <v>46131</v>
      </c>
      <c r="B1007" s="31" t="s">
        <v>276</v>
      </c>
      <c r="C1007" s="31" t="s">
        <v>277</v>
      </c>
      <c r="D1007" s="31" t="s">
        <v>899</v>
      </c>
      <c r="E1007" s="31">
        <v>1147</v>
      </c>
      <c r="F1007" s="31">
        <v>560759</v>
      </c>
      <c r="G1007" s="32">
        <v>488.89</v>
      </c>
      <c r="H1007" s="31">
        <v>1057</v>
      </c>
    </row>
    <row r="1008" spans="1:8" ht="24" customHeight="1" x14ac:dyDescent="0.25">
      <c r="A1008" s="33">
        <v>46131</v>
      </c>
      <c r="B1008" s="31" t="s">
        <v>279</v>
      </c>
      <c r="C1008" s="31" t="s">
        <v>280</v>
      </c>
      <c r="D1008" s="31" t="s">
        <v>901</v>
      </c>
      <c r="E1008" s="31">
        <v>2566</v>
      </c>
      <c r="F1008" s="31">
        <v>1226868</v>
      </c>
      <c r="G1008" s="32">
        <v>478.12</v>
      </c>
      <c r="H1008" s="31">
        <v>2548</v>
      </c>
    </row>
    <row r="1009" spans="1:8" ht="48" customHeight="1" x14ac:dyDescent="0.25">
      <c r="A1009" s="33">
        <v>46131</v>
      </c>
      <c r="B1009" s="31" t="s">
        <v>283</v>
      </c>
      <c r="C1009" s="31" t="s">
        <v>284</v>
      </c>
      <c r="D1009" s="31" t="s">
        <v>899</v>
      </c>
      <c r="E1009" s="31">
        <v>0</v>
      </c>
      <c r="F1009" s="31">
        <v>0</v>
      </c>
      <c r="G1009" s="31">
        <v>0</v>
      </c>
      <c r="H1009" s="31">
        <v>0</v>
      </c>
    </row>
    <row r="1010" spans="1:8" ht="48" customHeight="1" x14ac:dyDescent="0.25">
      <c r="A1010" s="33">
        <v>46132</v>
      </c>
      <c r="B1010" s="31" t="s">
        <v>128</v>
      </c>
      <c r="C1010" s="31" t="s">
        <v>129</v>
      </c>
      <c r="D1010" s="31" t="s">
        <v>899</v>
      </c>
      <c r="E1010" s="31">
        <v>1004</v>
      </c>
      <c r="F1010" s="31">
        <v>350099</v>
      </c>
      <c r="G1010" s="32">
        <v>348.7</v>
      </c>
      <c r="H1010" s="31">
        <v>996</v>
      </c>
    </row>
    <row r="1011" spans="1:8" ht="48" customHeight="1" x14ac:dyDescent="0.25">
      <c r="A1011" s="33">
        <v>46132</v>
      </c>
      <c r="B1011" s="31" t="s">
        <v>132</v>
      </c>
      <c r="C1011" s="31" t="s">
        <v>133</v>
      </c>
      <c r="D1011" s="31" t="s">
        <v>900</v>
      </c>
      <c r="E1011" s="31">
        <v>2594</v>
      </c>
      <c r="F1011" s="31">
        <v>963339</v>
      </c>
      <c r="G1011" s="32">
        <v>371.37</v>
      </c>
      <c r="H1011" s="31">
        <v>2592</v>
      </c>
    </row>
    <row r="1012" spans="1:8" ht="48" customHeight="1" x14ac:dyDescent="0.25">
      <c r="A1012" s="33">
        <v>46132</v>
      </c>
      <c r="B1012" s="31" t="s">
        <v>135</v>
      </c>
      <c r="C1012" s="31" t="s">
        <v>136</v>
      </c>
      <c r="D1012" s="31" t="s">
        <v>900</v>
      </c>
      <c r="E1012" s="31">
        <v>1179</v>
      </c>
      <c r="F1012" s="31">
        <v>463446</v>
      </c>
      <c r="G1012" s="32">
        <v>393.08</v>
      </c>
      <c r="H1012" s="31">
        <v>1270</v>
      </c>
    </row>
    <row r="1013" spans="1:8" ht="48" customHeight="1" x14ac:dyDescent="0.25">
      <c r="A1013" s="33">
        <v>46132</v>
      </c>
      <c r="B1013" s="31" t="s">
        <v>138</v>
      </c>
      <c r="C1013" s="31" t="s">
        <v>139</v>
      </c>
      <c r="D1013" s="31" t="s">
        <v>900</v>
      </c>
      <c r="E1013" s="31">
        <v>988</v>
      </c>
      <c r="F1013" s="31">
        <v>388621</v>
      </c>
      <c r="G1013" s="32">
        <v>393.34</v>
      </c>
      <c r="H1013" s="31">
        <v>1026</v>
      </c>
    </row>
    <row r="1014" spans="1:8" ht="24" customHeight="1" x14ac:dyDescent="0.25">
      <c r="A1014" s="33">
        <v>46132</v>
      </c>
      <c r="B1014" s="31" t="s">
        <v>141</v>
      </c>
      <c r="C1014" s="31" t="s">
        <v>142</v>
      </c>
      <c r="D1014" s="31" t="s">
        <v>900</v>
      </c>
      <c r="E1014" s="31">
        <v>1324</v>
      </c>
      <c r="F1014" s="31">
        <v>615980</v>
      </c>
      <c r="G1014" s="32">
        <v>465.24</v>
      </c>
      <c r="H1014" s="31">
        <v>1386</v>
      </c>
    </row>
    <row r="1015" spans="1:8" ht="36" customHeight="1" x14ac:dyDescent="0.25">
      <c r="A1015" s="33">
        <v>46132</v>
      </c>
      <c r="B1015" s="31" t="s">
        <v>144</v>
      </c>
      <c r="C1015" s="31" t="s">
        <v>145</v>
      </c>
      <c r="D1015" s="31" t="s">
        <v>900</v>
      </c>
      <c r="E1015" s="31">
        <v>1589</v>
      </c>
      <c r="F1015" s="31">
        <v>407499</v>
      </c>
      <c r="G1015" s="32">
        <v>256.45</v>
      </c>
      <c r="H1015" s="31">
        <v>1433</v>
      </c>
    </row>
    <row r="1016" spans="1:8" ht="24" customHeight="1" x14ac:dyDescent="0.25">
      <c r="A1016" s="33">
        <v>46132</v>
      </c>
      <c r="B1016" s="31" t="s">
        <v>147</v>
      </c>
      <c r="C1016" s="31" t="s">
        <v>148</v>
      </c>
      <c r="D1016" s="31" t="s">
        <v>900</v>
      </c>
      <c r="E1016" s="31">
        <v>4011</v>
      </c>
      <c r="F1016" s="31">
        <v>813997</v>
      </c>
      <c r="G1016" s="32">
        <v>202.94</v>
      </c>
      <c r="H1016" s="31">
        <v>4166</v>
      </c>
    </row>
    <row r="1017" spans="1:8" ht="36" customHeight="1" x14ac:dyDescent="0.25">
      <c r="A1017" s="33">
        <v>46132</v>
      </c>
      <c r="B1017" s="31" t="s">
        <v>150</v>
      </c>
      <c r="C1017" s="31" t="s">
        <v>151</v>
      </c>
      <c r="D1017" s="31" t="s">
        <v>900</v>
      </c>
      <c r="E1017" s="31">
        <v>3131</v>
      </c>
      <c r="F1017" s="31">
        <v>854927</v>
      </c>
      <c r="G1017" s="32">
        <v>273.05</v>
      </c>
      <c r="H1017" s="31">
        <v>3009</v>
      </c>
    </row>
    <row r="1018" spans="1:8" ht="24" customHeight="1" x14ac:dyDescent="0.25">
      <c r="A1018" s="33">
        <v>46132</v>
      </c>
      <c r="B1018" s="31" t="s">
        <v>153</v>
      </c>
      <c r="C1018" s="31" t="s">
        <v>154</v>
      </c>
      <c r="D1018" s="31" t="s">
        <v>899</v>
      </c>
      <c r="E1018" s="31">
        <v>2917</v>
      </c>
      <c r="F1018" s="31">
        <v>598112</v>
      </c>
      <c r="G1018" s="32">
        <v>205.04</v>
      </c>
      <c r="H1018" s="31">
        <v>2834</v>
      </c>
    </row>
    <row r="1019" spans="1:8" ht="36" customHeight="1" x14ac:dyDescent="0.25">
      <c r="A1019" s="33">
        <v>46132</v>
      </c>
      <c r="B1019" s="31" t="s">
        <v>156</v>
      </c>
      <c r="C1019" s="31" t="s">
        <v>157</v>
      </c>
      <c r="D1019" s="31" t="s">
        <v>901</v>
      </c>
      <c r="E1019" s="31">
        <v>2597</v>
      </c>
      <c r="F1019" s="31">
        <v>796956</v>
      </c>
      <c r="G1019" s="32">
        <v>306.88</v>
      </c>
      <c r="H1019" s="31">
        <v>2359</v>
      </c>
    </row>
    <row r="1020" spans="1:8" ht="48" customHeight="1" x14ac:dyDescent="0.25">
      <c r="A1020" s="33">
        <v>46132</v>
      </c>
      <c r="B1020" s="31" t="s">
        <v>159</v>
      </c>
      <c r="C1020" s="31" t="s">
        <v>160</v>
      </c>
      <c r="D1020" s="31" t="s">
        <v>899</v>
      </c>
      <c r="E1020" s="31">
        <v>2538</v>
      </c>
      <c r="F1020" s="31">
        <v>936546</v>
      </c>
      <c r="G1020" s="32">
        <v>369.01</v>
      </c>
      <c r="H1020" s="31">
        <v>2362</v>
      </c>
    </row>
    <row r="1021" spans="1:8" ht="24" customHeight="1" x14ac:dyDescent="0.25">
      <c r="A1021" s="33">
        <v>46132</v>
      </c>
      <c r="B1021" s="31" t="s">
        <v>162</v>
      </c>
      <c r="C1021" s="31" t="s">
        <v>163</v>
      </c>
      <c r="D1021" s="31" t="s">
        <v>901</v>
      </c>
      <c r="E1021" s="31">
        <v>1162</v>
      </c>
      <c r="F1021" s="31">
        <v>440100</v>
      </c>
      <c r="G1021" s="32">
        <v>378.74</v>
      </c>
      <c r="H1021" s="31">
        <v>1161</v>
      </c>
    </row>
    <row r="1022" spans="1:8" ht="24" customHeight="1" x14ac:dyDescent="0.25">
      <c r="A1022" s="33">
        <v>46132</v>
      </c>
      <c r="B1022" s="31" t="s">
        <v>165</v>
      </c>
      <c r="C1022" s="31" t="s">
        <v>166</v>
      </c>
      <c r="D1022" s="31" t="s">
        <v>901</v>
      </c>
      <c r="E1022" s="31">
        <v>2879</v>
      </c>
      <c r="F1022" s="31">
        <v>1322509</v>
      </c>
      <c r="G1022" s="32">
        <v>459.36</v>
      </c>
      <c r="H1022" s="31">
        <v>2948</v>
      </c>
    </row>
    <row r="1023" spans="1:8" ht="36" customHeight="1" x14ac:dyDescent="0.25">
      <c r="A1023" s="33">
        <v>46132</v>
      </c>
      <c r="B1023" s="31" t="s">
        <v>168</v>
      </c>
      <c r="C1023" s="31" t="s">
        <v>169</v>
      </c>
      <c r="D1023" s="31" t="s">
        <v>899</v>
      </c>
      <c r="E1023" s="31">
        <v>2213</v>
      </c>
      <c r="F1023" s="31">
        <v>992444</v>
      </c>
      <c r="G1023" s="32">
        <v>448.46</v>
      </c>
      <c r="H1023" s="31">
        <v>2350</v>
      </c>
    </row>
    <row r="1024" spans="1:8" ht="36" customHeight="1" x14ac:dyDescent="0.25">
      <c r="A1024" s="33">
        <v>46132</v>
      </c>
      <c r="B1024" s="31" t="s">
        <v>171</v>
      </c>
      <c r="C1024" s="31" t="s">
        <v>172</v>
      </c>
      <c r="D1024" s="31" t="s">
        <v>903</v>
      </c>
      <c r="E1024" s="31">
        <v>2197</v>
      </c>
      <c r="F1024" s="31">
        <v>832744</v>
      </c>
      <c r="G1024" s="32">
        <v>379.04</v>
      </c>
      <c r="H1024" s="31">
        <v>2210</v>
      </c>
    </row>
    <row r="1025" spans="1:8" ht="24" customHeight="1" x14ac:dyDescent="0.25">
      <c r="A1025" s="33">
        <v>46132</v>
      </c>
      <c r="B1025" s="31" t="s">
        <v>174</v>
      </c>
      <c r="C1025" s="31" t="s">
        <v>175</v>
      </c>
      <c r="D1025" s="31" t="s">
        <v>903</v>
      </c>
      <c r="E1025" s="31">
        <v>3447</v>
      </c>
      <c r="F1025" s="31">
        <v>1304717</v>
      </c>
      <c r="G1025" s="32">
        <v>378.51</v>
      </c>
      <c r="H1025" s="31">
        <v>3589</v>
      </c>
    </row>
    <row r="1026" spans="1:8" ht="24" customHeight="1" x14ac:dyDescent="0.25">
      <c r="A1026" s="33">
        <v>46132</v>
      </c>
      <c r="B1026" s="31" t="s">
        <v>177</v>
      </c>
      <c r="C1026" s="31" t="s">
        <v>178</v>
      </c>
      <c r="D1026" s="31" t="s">
        <v>903</v>
      </c>
      <c r="E1026" s="31">
        <v>2354</v>
      </c>
      <c r="F1026" s="31">
        <v>639316</v>
      </c>
      <c r="G1026" s="32">
        <v>271.58999999999997</v>
      </c>
      <c r="H1026" s="31">
        <v>2308</v>
      </c>
    </row>
    <row r="1027" spans="1:8" ht="24" customHeight="1" x14ac:dyDescent="0.25">
      <c r="A1027" s="33">
        <v>46132</v>
      </c>
      <c r="B1027" s="31" t="s">
        <v>180</v>
      </c>
      <c r="C1027" s="31" t="s">
        <v>181</v>
      </c>
      <c r="D1027" s="31" t="s">
        <v>903</v>
      </c>
      <c r="E1027" s="31">
        <v>1632</v>
      </c>
      <c r="F1027" s="31">
        <v>617093</v>
      </c>
      <c r="G1027" s="32">
        <v>378.12</v>
      </c>
      <c r="H1027" s="31">
        <v>1528</v>
      </c>
    </row>
    <row r="1028" spans="1:8" ht="27.75" customHeight="1" x14ac:dyDescent="0.25">
      <c r="A1028" s="33">
        <v>46132</v>
      </c>
      <c r="B1028" s="31" t="s">
        <v>183</v>
      </c>
      <c r="C1028" s="31" t="s">
        <v>184</v>
      </c>
      <c r="D1028" s="31" t="s">
        <v>903</v>
      </c>
      <c r="E1028" s="31">
        <v>1747</v>
      </c>
      <c r="F1028" s="31">
        <v>422176</v>
      </c>
      <c r="G1028" s="32">
        <v>241.66</v>
      </c>
      <c r="H1028" s="31">
        <v>1736</v>
      </c>
    </row>
    <row r="1029" spans="1:8" ht="24" customHeight="1" x14ac:dyDescent="0.25">
      <c r="A1029" s="33">
        <v>46132</v>
      </c>
      <c r="B1029" s="31" t="s">
        <v>186</v>
      </c>
      <c r="C1029" s="31" t="s">
        <v>187</v>
      </c>
      <c r="D1029" s="31" t="s">
        <v>903</v>
      </c>
      <c r="E1029" s="31">
        <v>573</v>
      </c>
      <c r="F1029" s="31">
        <v>225322</v>
      </c>
      <c r="G1029" s="32">
        <v>393.23</v>
      </c>
      <c r="H1029" s="31">
        <v>603</v>
      </c>
    </row>
    <row r="1030" spans="1:8" ht="48" customHeight="1" x14ac:dyDescent="0.25">
      <c r="A1030" s="33">
        <v>46132</v>
      </c>
      <c r="B1030" s="31" t="s">
        <v>189</v>
      </c>
      <c r="C1030" s="31" t="s">
        <v>190</v>
      </c>
      <c r="D1030" s="31" t="s">
        <v>903</v>
      </c>
      <c r="E1030" s="31">
        <v>4297</v>
      </c>
      <c r="F1030" s="31">
        <v>1212358</v>
      </c>
      <c r="G1030" s="32">
        <v>282.14</v>
      </c>
      <c r="H1030" s="31">
        <v>4564</v>
      </c>
    </row>
    <row r="1031" spans="1:8" ht="48" customHeight="1" x14ac:dyDescent="0.25">
      <c r="A1031" s="33">
        <v>46132</v>
      </c>
      <c r="B1031" s="31" t="s">
        <v>192</v>
      </c>
      <c r="C1031" s="31" t="s">
        <v>193</v>
      </c>
      <c r="D1031" s="31" t="s">
        <v>901</v>
      </c>
      <c r="E1031" s="31">
        <v>1374</v>
      </c>
      <c r="F1031" s="31">
        <v>483090</v>
      </c>
      <c r="G1031" s="32">
        <v>351.59</v>
      </c>
      <c r="H1031" s="31">
        <v>1390</v>
      </c>
    </row>
    <row r="1032" spans="1:8" ht="48" customHeight="1" x14ac:dyDescent="0.25">
      <c r="A1032" s="33">
        <v>46132</v>
      </c>
      <c r="B1032" s="31" t="s">
        <v>195</v>
      </c>
      <c r="C1032" s="31" t="s">
        <v>196</v>
      </c>
      <c r="D1032" s="31" t="s">
        <v>899</v>
      </c>
      <c r="E1032" s="31">
        <v>3799</v>
      </c>
      <c r="F1032" s="31">
        <v>1372820</v>
      </c>
      <c r="G1032" s="32">
        <v>361.36</v>
      </c>
      <c r="H1032" s="31">
        <v>3944</v>
      </c>
    </row>
    <row r="1033" spans="1:8" ht="48" customHeight="1" x14ac:dyDescent="0.25">
      <c r="A1033" s="33">
        <v>46132</v>
      </c>
      <c r="B1033" s="31" t="s">
        <v>198</v>
      </c>
      <c r="C1033" s="31" t="s">
        <v>199</v>
      </c>
      <c r="D1033" s="31" t="s">
        <v>901</v>
      </c>
      <c r="E1033" s="31">
        <v>3477</v>
      </c>
      <c r="F1033" s="31">
        <v>1493653</v>
      </c>
      <c r="G1033" s="32">
        <v>429.58</v>
      </c>
      <c r="H1033" s="31">
        <v>3388</v>
      </c>
    </row>
    <row r="1034" spans="1:8" ht="48" customHeight="1" x14ac:dyDescent="0.25">
      <c r="A1034" s="33">
        <v>46132</v>
      </c>
      <c r="B1034" s="31" t="s">
        <v>201</v>
      </c>
      <c r="C1034" s="31" t="s">
        <v>202</v>
      </c>
      <c r="D1034" s="31" t="s">
        <v>904</v>
      </c>
      <c r="E1034" s="31">
        <v>0</v>
      </c>
      <c r="F1034" s="31">
        <v>0</v>
      </c>
      <c r="G1034" s="31">
        <v>0</v>
      </c>
      <c r="H1034" s="31">
        <v>0</v>
      </c>
    </row>
    <row r="1035" spans="1:8" ht="48" customHeight="1" x14ac:dyDescent="0.25">
      <c r="A1035" s="33">
        <v>46132</v>
      </c>
      <c r="B1035" s="31" t="s">
        <v>204</v>
      </c>
      <c r="C1035" s="31" t="s">
        <v>205</v>
      </c>
      <c r="D1035" s="31" t="s">
        <v>901</v>
      </c>
      <c r="E1035" s="31">
        <v>2717</v>
      </c>
      <c r="F1035" s="31">
        <v>1150522</v>
      </c>
      <c r="G1035" s="32">
        <v>423.45</v>
      </c>
      <c r="H1035" s="31">
        <v>2717</v>
      </c>
    </row>
    <row r="1036" spans="1:8" ht="48" customHeight="1" x14ac:dyDescent="0.25">
      <c r="A1036" s="33">
        <v>46132</v>
      </c>
      <c r="B1036" s="31" t="s">
        <v>207</v>
      </c>
      <c r="C1036" s="31" t="s">
        <v>208</v>
      </c>
      <c r="D1036" s="31" t="s">
        <v>899</v>
      </c>
      <c r="E1036" s="31">
        <v>4002</v>
      </c>
      <c r="F1036" s="31">
        <v>1383904</v>
      </c>
      <c r="G1036" s="32">
        <v>345.8</v>
      </c>
      <c r="H1036" s="31">
        <v>3615</v>
      </c>
    </row>
    <row r="1037" spans="1:8" ht="24" customHeight="1" x14ac:dyDescent="0.25">
      <c r="A1037" s="33">
        <v>46132</v>
      </c>
      <c r="B1037" s="31" t="s">
        <v>210</v>
      </c>
      <c r="C1037" s="31" t="s">
        <v>211</v>
      </c>
      <c r="D1037" s="31" t="s">
        <v>901</v>
      </c>
      <c r="E1037" s="31">
        <v>3282</v>
      </c>
      <c r="F1037" s="31">
        <v>1200873</v>
      </c>
      <c r="G1037" s="32">
        <v>365.9</v>
      </c>
      <c r="H1037" s="31">
        <v>3073</v>
      </c>
    </row>
    <row r="1038" spans="1:8" ht="36" customHeight="1" x14ac:dyDescent="0.25">
      <c r="A1038" s="33">
        <v>46132</v>
      </c>
      <c r="B1038" s="31" t="s">
        <v>213</v>
      </c>
      <c r="C1038" s="31" t="s">
        <v>214</v>
      </c>
      <c r="D1038" s="31" t="s">
        <v>901</v>
      </c>
      <c r="E1038" s="31">
        <v>1080</v>
      </c>
      <c r="F1038" s="31">
        <v>289347</v>
      </c>
      <c r="G1038" s="32">
        <v>267.91000000000003</v>
      </c>
      <c r="H1038" s="31">
        <v>1062</v>
      </c>
    </row>
    <row r="1039" spans="1:8" ht="24" customHeight="1" x14ac:dyDescent="0.25">
      <c r="A1039" s="33">
        <v>46132</v>
      </c>
      <c r="B1039" s="31" t="s">
        <v>216</v>
      </c>
      <c r="C1039" s="31" t="s">
        <v>217</v>
      </c>
      <c r="D1039" s="31" t="s">
        <v>901</v>
      </c>
      <c r="E1039" s="31">
        <v>2063</v>
      </c>
      <c r="F1039" s="31">
        <v>559533</v>
      </c>
      <c r="G1039" s="32">
        <v>271.22000000000003</v>
      </c>
      <c r="H1039" s="31">
        <v>2191</v>
      </c>
    </row>
    <row r="1040" spans="1:8" ht="36" customHeight="1" x14ac:dyDescent="0.25">
      <c r="A1040" s="33">
        <v>46132</v>
      </c>
      <c r="B1040" s="31" t="s">
        <v>220</v>
      </c>
      <c r="C1040" s="31" t="s">
        <v>221</v>
      </c>
      <c r="D1040" s="31" t="s">
        <v>900</v>
      </c>
      <c r="E1040" s="31">
        <v>2871</v>
      </c>
      <c r="F1040" s="31">
        <v>667662</v>
      </c>
      <c r="G1040" s="32">
        <v>232.55</v>
      </c>
      <c r="H1040" s="31">
        <v>2698</v>
      </c>
    </row>
    <row r="1041" spans="1:8" ht="36" customHeight="1" x14ac:dyDescent="0.25">
      <c r="A1041" s="33">
        <v>46132</v>
      </c>
      <c r="B1041" s="31" t="s">
        <v>223</v>
      </c>
      <c r="C1041" s="31" t="s">
        <v>224</v>
      </c>
      <c r="D1041" s="31" t="s">
        <v>905</v>
      </c>
      <c r="E1041" s="31">
        <v>0</v>
      </c>
      <c r="F1041" s="31">
        <v>0</v>
      </c>
      <c r="G1041" s="31">
        <v>0</v>
      </c>
      <c r="H1041" s="31">
        <v>0</v>
      </c>
    </row>
    <row r="1042" spans="1:8" ht="24" customHeight="1" x14ac:dyDescent="0.25">
      <c r="A1042" s="33">
        <v>46132</v>
      </c>
      <c r="B1042" s="31" t="s">
        <v>225</v>
      </c>
      <c r="C1042" s="31" t="s">
        <v>226</v>
      </c>
      <c r="D1042" s="31" t="s">
        <v>906</v>
      </c>
      <c r="E1042" s="31">
        <v>0</v>
      </c>
      <c r="F1042" s="31">
        <v>0</v>
      </c>
      <c r="G1042" s="31">
        <v>0</v>
      </c>
      <c r="H1042" s="31">
        <v>0</v>
      </c>
    </row>
    <row r="1043" spans="1:8" ht="48" customHeight="1" x14ac:dyDescent="0.25">
      <c r="A1043" s="33">
        <v>46132</v>
      </c>
      <c r="B1043" s="31" t="s">
        <v>227</v>
      </c>
      <c r="C1043" s="31" t="s">
        <v>228</v>
      </c>
      <c r="D1043" s="31" t="s">
        <v>899</v>
      </c>
      <c r="E1043" s="31">
        <v>4008</v>
      </c>
      <c r="F1043" s="31">
        <v>848067</v>
      </c>
      <c r="G1043" s="32">
        <v>211.59</v>
      </c>
      <c r="H1043" s="31">
        <v>3790</v>
      </c>
    </row>
    <row r="1044" spans="1:8" ht="48" customHeight="1" x14ac:dyDescent="0.25">
      <c r="A1044" s="33">
        <v>46132</v>
      </c>
      <c r="B1044" s="31" t="s">
        <v>230</v>
      </c>
      <c r="C1044" s="31" t="s">
        <v>231</v>
      </c>
      <c r="D1044" s="31" t="s">
        <v>901</v>
      </c>
      <c r="E1044" s="31">
        <v>4295</v>
      </c>
      <c r="F1044" s="31">
        <v>1558588</v>
      </c>
      <c r="G1044" s="32">
        <v>362.88</v>
      </c>
      <c r="H1044" s="31">
        <v>4384</v>
      </c>
    </row>
    <row r="1045" spans="1:8" ht="48" customHeight="1" x14ac:dyDescent="0.25">
      <c r="A1045" s="33">
        <v>46132</v>
      </c>
      <c r="B1045" s="31" t="s">
        <v>233</v>
      </c>
      <c r="C1045" s="31" t="s">
        <v>234</v>
      </c>
      <c r="D1045" s="31" t="s">
        <v>899</v>
      </c>
      <c r="E1045" s="31">
        <v>1337</v>
      </c>
      <c r="F1045" s="31">
        <v>276855</v>
      </c>
      <c r="G1045" s="32">
        <v>207.07</v>
      </c>
      <c r="H1045" s="31">
        <v>1278</v>
      </c>
    </row>
    <row r="1046" spans="1:8" ht="48" customHeight="1" x14ac:dyDescent="0.25">
      <c r="A1046" s="33">
        <v>46132</v>
      </c>
      <c r="B1046" s="31" t="s">
        <v>236</v>
      </c>
      <c r="C1046" s="31" t="s">
        <v>237</v>
      </c>
      <c r="D1046" s="31" t="s">
        <v>899</v>
      </c>
      <c r="E1046" s="31">
        <v>3376</v>
      </c>
      <c r="F1046" s="31">
        <v>1516687</v>
      </c>
      <c r="G1046" s="32">
        <v>449.26</v>
      </c>
      <c r="H1046" s="31">
        <v>3178</v>
      </c>
    </row>
    <row r="1047" spans="1:8" ht="48" customHeight="1" x14ac:dyDescent="0.25">
      <c r="A1047" s="33">
        <v>46132</v>
      </c>
      <c r="B1047" s="31" t="s">
        <v>239</v>
      </c>
      <c r="C1047" s="31" t="s">
        <v>240</v>
      </c>
      <c r="D1047" s="31" t="s">
        <v>900</v>
      </c>
      <c r="E1047" s="31">
        <v>2211</v>
      </c>
      <c r="F1047" s="31">
        <v>1044992</v>
      </c>
      <c r="G1047" s="32">
        <v>472.63</v>
      </c>
      <c r="H1047" s="31">
        <v>2276</v>
      </c>
    </row>
    <row r="1048" spans="1:8" ht="48" customHeight="1" x14ac:dyDescent="0.25">
      <c r="A1048" s="33">
        <v>46132</v>
      </c>
      <c r="B1048" s="31" t="s">
        <v>242</v>
      </c>
      <c r="C1048" s="31" t="s">
        <v>243</v>
      </c>
      <c r="D1048" s="31" t="s">
        <v>900</v>
      </c>
      <c r="E1048" s="31">
        <v>3648</v>
      </c>
      <c r="F1048" s="31">
        <v>1200277</v>
      </c>
      <c r="G1048" s="32">
        <v>329.02</v>
      </c>
      <c r="H1048" s="31">
        <v>3900</v>
      </c>
    </row>
    <row r="1049" spans="1:8" ht="48" customHeight="1" x14ac:dyDescent="0.25">
      <c r="A1049" s="33">
        <v>46132</v>
      </c>
      <c r="B1049" s="31" t="s">
        <v>245</v>
      </c>
      <c r="C1049" s="31" t="s">
        <v>246</v>
      </c>
      <c r="D1049" s="31" t="s">
        <v>900</v>
      </c>
      <c r="E1049" s="31">
        <v>2045</v>
      </c>
      <c r="F1049" s="31">
        <v>637149</v>
      </c>
      <c r="G1049" s="32">
        <v>311.56</v>
      </c>
      <c r="H1049" s="31">
        <v>2154</v>
      </c>
    </row>
    <row r="1050" spans="1:8" ht="36" customHeight="1" x14ac:dyDescent="0.25">
      <c r="A1050" s="33">
        <v>46132</v>
      </c>
      <c r="B1050" s="31" t="s">
        <v>248</v>
      </c>
      <c r="C1050" s="31" t="s">
        <v>249</v>
      </c>
      <c r="D1050" s="31" t="s">
        <v>900</v>
      </c>
      <c r="E1050" s="31">
        <v>3827</v>
      </c>
      <c r="F1050" s="31">
        <v>1668317</v>
      </c>
      <c r="G1050" s="32">
        <v>435.93</v>
      </c>
      <c r="H1050" s="31">
        <v>3977</v>
      </c>
    </row>
    <row r="1051" spans="1:8" ht="24" customHeight="1" x14ac:dyDescent="0.25">
      <c r="A1051" s="33">
        <v>46132</v>
      </c>
      <c r="B1051" s="31" t="s">
        <v>251</v>
      </c>
      <c r="C1051" s="31" t="s">
        <v>252</v>
      </c>
      <c r="D1051" s="31" t="s">
        <v>900</v>
      </c>
      <c r="E1051" s="31">
        <v>3767</v>
      </c>
      <c r="F1051" s="31">
        <v>1454091</v>
      </c>
      <c r="G1051" s="32">
        <v>386.01</v>
      </c>
      <c r="H1051" s="31">
        <v>3671</v>
      </c>
    </row>
    <row r="1052" spans="1:8" ht="36" customHeight="1" x14ac:dyDescent="0.25">
      <c r="A1052" s="33">
        <v>46132</v>
      </c>
      <c r="B1052" s="31" t="s">
        <v>254</v>
      </c>
      <c r="C1052" s="31" t="s">
        <v>255</v>
      </c>
      <c r="D1052" s="31" t="s">
        <v>899</v>
      </c>
      <c r="E1052" s="31">
        <v>1518</v>
      </c>
      <c r="F1052" s="31">
        <v>611639</v>
      </c>
      <c r="G1052" s="32">
        <v>402.92</v>
      </c>
      <c r="H1052" s="31">
        <v>1608</v>
      </c>
    </row>
    <row r="1053" spans="1:8" ht="24" customHeight="1" x14ac:dyDescent="0.25">
      <c r="A1053" s="33">
        <v>46132</v>
      </c>
      <c r="B1053" s="31" t="s">
        <v>257</v>
      </c>
      <c r="C1053" s="31" t="s">
        <v>258</v>
      </c>
      <c r="D1053" s="31" t="s">
        <v>901</v>
      </c>
      <c r="E1053" s="31">
        <v>613</v>
      </c>
      <c r="F1053" s="31">
        <v>127896</v>
      </c>
      <c r="G1053" s="32">
        <v>208.64</v>
      </c>
      <c r="H1053" s="31">
        <v>607</v>
      </c>
    </row>
    <row r="1054" spans="1:8" ht="36" customHeight="1" x14ac:dyDescent="0.25">
      <c r="A1054" s="33">
        <v>46132</v>
      </c>
      <c r="B1054" s="31" t="s">
        <v>260</v>
      </c>
      <c r="C1054" s="31" t="s">
        <v>261</v>
      </c>
      <c r="D1054" s="31" t="s">
        <v>907</v>
      </c>
      <c r="E1054" s="31">
        <v>0</v>
      </c>
      <c r="F1054" s="31">
        <v>0</v>
      </c>
      <c r="G1054" s="31">
        <v>0</v>
      </c>
      <c r="H1054" s="31">
        <v>0</v>
      </c>
    </row>
    <row r="1055" spans="1:8" ht="24" customHeight="1" x14ac:dyDescent="0.25">
      <c r="A1055" s="33">
        <v>46132</v>
      </c>
      <c r="B1055" s="31" t="s">
        <v>262</v>
      </c>
      <c r="C1055" s="31" t="s">
        <v>263</v>
      </c>
      <c r="D1055" s="31" t="s">
        <v>901</v>
      </c>
      <c r="E1055" s="31">
        <v>2900</v>
      </c>
      <c r="F1055" s="31">
        <v>563585</v>
      </c>
      <c r="G1055" s="32">
        <v>194.34</v>
      </c>
      <c r="H1055" s="31">
        <v>3103</v>
      </c>
    </row>
    <row r="1056" spans="1:8" ht="36" customHeight="1" x14ac:dyDescent="0.25">
      <c r="A1056" s="33">
        <v>46132</v>
      </c>
      <c r="B1056" s="31" t="s">
        <v>265</v>
      </c>
      <c r="C1056" s="31" t="s">
        <v>266</v>
      </c>
      <c r="D1056" s="31" t="s">
        <v>908</v>
      </c>
      <c r="E1056" s="31">
        <v>0</v>
      </c>
      <c r="F1056" s="31">
        <v>0</v>
      </c>
      <c r="G1056" s="31">
        <v>0</v>
      </c>
      <c r="H1056" s="31">
        <v>0</v>
      </c>
    </row>
    <row r="1057" spans="1:8" ht="36" customHeight="1" x14ac:dyDescent="0.25">
      <c r="A1057" s="33">
        <v>46132</v>
      </c>
      <c r="B1057" s="31" t="s">
        <v>267</v>
      </c>
      <c r="C1057" s="31" t="s">
        <v>268</v>
      </c>
      <c r="D1057" s="31" t="s">
        <v>901</v>
      </c>
      <c r="E1057" s="31">
        <v>3226</v>
      </c>
      <c r="F1057" s="31">
        <v>617477</v>
      </c>
      <c r="G1057" s="32">
        <v>191.41</v>
      </c>
      <c r="H1057" s="31">
        <v>3438</v>
      </c>
    </row>
    <row r="1058" spans="1:8" ht="36" customHeight="1" x14ac:dyDescent="0.25">
      <c r="A1058" s="33">
        <v>46132</v>
      </c>
      <c r="B1058" s="31" t="s">
        <v>270</v>
      </c>
      <c r="C1058" s="31" t="s">
        <v>271</v>
      </c>
      <c r="D1058" s="31" t="s">
        <v>900</v>
      </c>
      <c r="E1058" s="31">
        <v>1022</v>
      </c>
      <c r="F1058" s="31">
        <v>357042</v>
      </c>
      <c r="G1058" s="32">
        <v>349.36</v>
      </c>
      <c r="H1058" s="31">
        <v>985</v>
      </c>
    </row>
    <row r="1059" spans="1:8" ht="48" customHeight="1" x14ac:dyDescent="0.25">
      <c r="A1059" s="33">
        <v>46132</v>
      </c>
      <c r="B1059" s="31" t="s">
        <v>273</v>
      </c>
      <c r="C1059" s="31" t="s">
        <v>274</v>
      </c>
      <c r="D1059" s="31" t="s">
        <v>899</v>
      </c>
      <c r="E1059" s="31">
        <v>3671</v>
      </c>
      <c r="F1059" s="31">
        <v>2006978</v>
      </c>
      <c r="G1059" s="32">
        <v>546.71</v>
      </c>
      <c r="H1059" s="31">
        <v>3304</v>
      </c>
    </row>
    <row r="1060" spans="1:8" ht="36" customHeight="1" x14ac:dyDescent="0.25">
      <c r="A1060" s="33">
        <v>46132</v>
      </c>
      <c r="B1060" s="31" t="s">
        <v>276</v>
      </c>
      <c r="C1060" s="31" t="s">
        <v>277</v>
      </c>
      <c r="D1060" s="31" t="s">
        <v>899</v>
      </c>
      <c r="E1060" s="31">
        <v>904</v>
      </c>
      <c r="F1060" s="31">
        <v>492030</v>
      </c>
      <c r="G1060" s="32">
        <v>544.28</v>
      </c>
      <c r="H1060" s="31">
        <v>902</v>
      </c>
    </row>
    <row r="1061" spans="1:8" ht="41.25" customHeight="1" x14ac:dyDescent="0.25">
      <c r="A1061" s="33">
        <v>46132</v>
      </c>
      <c r="B1061" s="31" t="s">
        <v>279</v>
      </c>
      <c r="C1061" s="31" t="s">
        <v>280</v>
      </c>
      <c r="D1061" s="31" t="s">
        <v>901</v>
      </c>
      <c r="E1061" s="31">
        <v>1845</v>
      </c>
      <c r="F1061" s="31">
        <v>806920</v>
      </c>
      <c r="G1061" s="32">
        <v>437.36</v>
      </c>
      <c r="H1061" s="31">
        <v>1758</v>
      </c>
    </row>
    <row r="1062" spans="1:8" ht="24" customHeight="1" x14ac:dyDescent="0.25">
      <c r="A1062" s="33">
        <v>46132</v>
      </c>
      <c r="B1062" s="31" t="s">
        <v>283</v>
      </c>
      <c r="C1062" s="31" t="s">
        <v>284</v>
      </c>
      <c r="D1062" s="31" t="s">
        <v>899</v>
      </c>
      <c r="E1062" s="31">
        <v>0</v>
      </c>
      <c r="F1062" s="31">
        <v>0</v>
      </c>
      <c r="G1062" s="31">
        <v>0</v>
      </c>
      <c r="H1062" s="31">
        <v>0</v>
      </c>
    </row>
    <row r="1063" spans="1:8" ht="36" customHeight="1" x14ac:dyDescent="0.25">
      <c r="A1063" s="33">
        <v>46133</v>
      </c>
      <c r="B1063" s="31" t="s">
        <v>128</v>
      </c>
      <c r="C1063" s="31" t="s">
        <v>129</v>
      </c>
      <c r="D1063" s="31" t="s">
        <v>899</v>
      </c>
      <c r="E1063" s="31">
        <v>1104</v>
      </c>
      <c r="F1063" s="31">
        <v>436642</v>
      </c>
      <c r="G1063" s="32">
        <v>395.51</v>
      </c>
      <c r="H1063" s="31">
        <v>1159</v>
      </c>
    </row>
    <row r="1064" spans="1:8" ht="24" customHeight="1" x14ac:dyDescent="0.25">
      <c r="A1064" s="33">
        <v>46133</v>
      </c>
      <c r="B1064" s="31" t="s">
        <v>132</v>
      </c>
      <c r="C1064" s="31" t="s">
        <v>133</v>
      </c>
      <c r="D1064" s="31" t="s">
        <v>900</v>
      </c>
      <c r="E1064" s="31">
        <v>2250</v>
      </c>
      <c r="F1064" s="31">
        <v>837150</v>
      </c>
      <c r="G1064" s="32">
        <v>372.07</v>
      </c>
      <c r="H1064" s="31">
        <v>2425</v>
      </c>
    </row>
    <row r="1065" spans="1:8" ht="24" customHeight="1" x14ac:dyDescent="0.25">
      <c r="A1065" s="33">
        <v>46133</v>
      </c>
      <c r="B1065" s="31" t="s">
        <v>135</v>
      </c>
      <c r="C1065" s="31" t="s">
        <v>136</v>
      </c>
      <c r="D1065" s="31" t="s">
        <v>900</v>
      </c>
      <c r="E1065" s="31">
        <v>1463</v>
      </c>
      <c r="F1065" s="31">
        <v>579834</v>
      </c>
      <c r="G1065" s="32">
        <v>396.33</v>
      </c>
      <c r="H1065" s="31">
        <v>1392</v>
      </c>
    </row>
    <row r="1066" spans="1:8" ht="48" customHeight="1" x14ac:dyDescent="0.25">
      <c r="A1066" s="33">
        <v>46133</v>
      </c>
      <c r="B1066" s="31" t="s">
        <v>138</v>
      </c>
      <c r="C1066" s="31" t="s">
        <v>139</v>
      </c>
      <c r="D1066" s="31" t="s">
        <v>900</v>
      </c>
      <c r="E1066" s="31">
        <v>1154</v>
      </c>
      <c r="F1066" s="31">
        <v>470717</v>
      </c>
      <c r="G1066" s="32">
        <v>407.9</v>
      </c>
      <c r="H1066" s="31">
        <v>1080</v>
      </c>
    </row>
    <row r="1067" spans="1:8" ht="48" customHeight="1" x14ac:dyDescent="0.25">
      <c r="A1067" s="33">
        <v>46133</v>
      </c>
      <c r="B1067" s="31" t="s">
        <v>141</v>
      </c>
      <c r="C1067" s="31" t="s">
        <v>142</v>
      </c>
      <c r="D1067" s="31" t="s">
        <v>900</v>
      </c>
      <c r="E1067" s="31">
        <v>1491</v>
      </c>
      <c r="F1067" s="31">
        <v>765010</v>
      </c>
      <c r="G1067" s="32">
        <v>513.09</v>
      </c>
      <c r="H1067" s="31">
        <v>1383</v>
      </c>
    </row>
    <row r="1068" spans="1:8" ht="48" customHeight="1" x14ac:dyDescent="0.25">
      <c r="A1068" s="33">
        <v>46133</v>
      </c>
      <c r="B1068" s="31" t="s">
        <v>144</v>
      </c>
      <c r="C1068" s="31" t="s">
        <v>145</v>
      </c>
      <c r="D1068" s="31" t="s">
        <v>900</v>
      </c>
      <c r="E1068" s="31">
        <v>1801</v>
      </c>
      <c r="F1068" s="31">
        <v>470776</v>
      </c>
      <c r="G1068" s="32">
        <v>261.39999999999998</v>
      </c>
      <c r="H1068" s="31">
        <v>1878</v>
      </c>
    </row>
    <row r="1069" spans="1:8" ht="48" customHeight="1" x14ac:dyDescent="0.25">
      <c r="A1069" s="33">
        <v>46133</v>
      </c>
      <c r="B1069" s="31" t="s">
        <v>147</v>
      </c>
      <c r="C1069" s="31" t="s">
        <v>148</v>
      </c>
      <c r="D1069" s="31" t="s">
        <v>900</v>
      </c>
      <c r="E1069" s="31">
        <v>2753</v>
      </c>
      <c r="F1069" s="31">
        <v>619162</v>
      </c>
      <c r="G1069" s="32">
        <v>224.9</v>
      </c>
      <c r="H1069" s="31">
        <v>2616</v>
      </c>
    </row>
    <row r="1070" spans="1:8" ht="48" customHeight="1" x14ac:dyDescent="0.25">
      <c r="A1070" s="33">
        <v>46133</v>
      </c>
      <c r="B1070" s="31" t="s">
        <v>150</v>
      </c>
      <c r="C1070" s="31" t="s">
        <v>151</v>
      </c>
      <c r="D1070" s="31" t="s">
        <v>900</v>
      </c>
      <c r="E1070" s="31">
        <v>3070</v>
      </c>
      <c r="F1070" s="31">
        <v>728745</v>
      </c>
      <c r="G1070" s="32">
        <v>237.38</v>
      </c>
      <c r="H1070" s="31">
        <v>2976</v>
      </c>
    </row>
    <row r="1071" spans="1:8" ht="24" customHeight="1" x14ac:dyDescent="0.25">
      <c r="A1071" s="33">
        <v>46133</v>
      </c>
      <c r="B1071" s="31" t="s">
        <v>153</v>
      </c>
      <c r="C1071" s="31" t="s">
        <v>154</v>
      </c>
      <c r="D1071" s="31" t="s">
        <v>899</v>
      </c>
      <c r="E1071" s="31">
        <v>2456</v>
      </c>
      <c r="F1071" s="31">
        <v>510665</v>
      </c>
      <c r="G1071" s="32">
        <v>207.93</v>
      </c>
      <c r="H1071" s="31">
        <v>2315</v>
      </c>
    </row>
    <row r="1072" spans="1:8" ht="36" customHeight="1" x14ac:dyDescent="0.25">
      <c r="A1072" s="33">
        <v>46133</v>
      </c>
      <c r="B1072" s="31" t="s">
        <v>156</v>
      </c>
      <c r="C1072" s="31" t="s">
        <v>157</v>
      </c>
      <c r="D1072" s="31" t="s">
        <v>901</v>
      </c>
      <c r="E1072" s="31">
        <v>2590</v>
      </c>
      <c r="F1072" s="31">
        <v>743170</v>
      </c>
      <c r="G1072" s="32">
        <v>286.94</v>
      </c>
      <c r="H1072" s="31">
        <v>2508</v>
      </c>
    </row>
    <row r="1073" spans="1:8" ht="24" customHeight="1" x14ac:dyDescent="0.25">
      <c r="A1073" s="33">
        <v>46133</v>
      </c>
      <c r="B1073" s="31" t="s">
        <v>159</v>
      </c>
      <c r="C1073" s="31" t="s">
        <v>160</v>
      </c>
      <c r="D1073" s="31" t="s">
        <v>899</v>
      </c>
      <c r="E1073" s="31">
        <v>2535</v>
      </c>
      <c r="F1073" s="31">
        <v>1149836</v>
      </c>
      <c r="G1073" s="32">
        <v>453.58</v>
      </c>
      <c r="H1073" s="31">
        <v>2521</v>
      </c>
    </row>
    <row r="1074" spans="1:8" ht="36" customHeight="1" x14ac:dyDescent="0.25">
      <c r="A1074" s="33">
        <v>46133</v>
      </c>
      <c r="B1074" s="31" t="s">
        <v>162</v>
      </c>
      <c r="C1074" s="31" t="s">
        <v>163</v>
      </c>
      <c r="D1074" s="31" t="s">
        <v>901</v>
      </c>
      <c r="E1074" s="31">
        <v>1304</v>
      </c>
      <c r="F1074" s="31">
        <v>531265</v>
      </c>
      <c r="G1074" s="32">
        <v>407.41</v>
      </c>
      <c r="H1074" s="31">
        <v>1334</v>
      </c>
    </row>
    <row r="1075" spans="1:8" ht="24" customHeight="1" x14ac:dyDescent="0.25">
      <c r="A1075" s="33">
        <v>46133</v>
      </c>
      <c r="B1075" s="31" t="s">
        <v>165</v>
      </c>
      <c r="C1075" s="31" t="s">
        <v>166</v>
      </c>
      <c r="D1075" s="31" t="s">
        <v>901</v>
      </c>
      <c r="E1075" s="31">
        <v>2358</v>
      </c>
      <c r="F1075" s="31">
        <v>962989</v>
      </c>
      <c r="G1075" s="32">
        <v>408.39</v>
      </c>
      <c r="H1075" s="31">
        <v>2443</v>
      </c>
    </row>
    <row r="1076" spans="1:8" ht="36" customHeight="1" x14ac:dyDescent="0.25">
      <c r="A1076" s="33">
        <v>46133</v>
      </c>
      <c r="B1076" s="31" t="s">
        <v>168</v>
      </c>
      <c r="C1076" s="31" t="s">
        <v>169</v>
      </c>
      <c r="D1076" s="31" t="s">
        <v>899</v>
      </c>
      <c r="E1076" s="31">
        <v>2038</v>
      </c>
      <c r="F1076" s="31">
        <v>985227</v>
      </c>
      <c r="G1076" s="32">
        <v>483.43</v>
      </c>
      <c r="H1076" s="31">
        <v>1873</v>
      </c>
    </row>
    <row r="1077" spans="1:8" ht="48" customHeight="1" x14ac:dyDescent="0.25">
      <c r="A1077" s="33">
        <v>46133</v>
      </c>
      <c r="B1077" s="31" t="s">
        <v>171</v>
      </c>
      <c r="C1077" s="31" t="s">
        <v>172</v>
      </c>
      <c r="D1077" s="31" t="s">
        <v>903</v>
      </c>
      <c r="E1077" s="31">
        <v>2326</v>
      </c>
      <c r="F1077" s="31">
        <v>875779</v>
      </c>
      <c r="G1077" s="32">
        <v>376.52</v>
      </c>
      <c r="H1077" s="31">
        <v>2308</v>
      </c>
    </row>
    <row r="1078" spans="1:8" ht="24" customHeight="1" x14ac:dyDescent="0.25">
      <c r="A1078" s="33">
        <v>46133</v>
      </c>
      <c r="B1078" s="31" t="s">
        <v>174</v>
      </c>
      <c r="C1078" s="31" t="s">
        <v>175</v>
      </c>
      <c r="D1078" s="31" t="s">
        <v>903</v>
      </c>
      <c r="E1078" s="31">
        <v>2286</v>
      </c>
      <c r="F1078" s="31">
        <v>808744</v>
      </c>
      <c r="G1078" s="32">
        <v>353.78</v>
      </c>
      <c r="H1078" s="31">
        <v>2239</v>
      </c>
    </row>
    <row r="1079" spans="1:8" ht="24" customHeight="1" x14ac:dyDescent="0.25">
      <c r="A1079" s="33">
        <v>46133</v>
      </c>
      <c r="B1079" s="31" t="s">
        <v>177</v>
      </c>
      <c r="C1079" s="31" t="s">
        <v>178</v>
      </c>
      <c r="D1079" s="31" t="s">
        <v>903</v>
      </c>
      <c r="E1079" s="31">
        <v>2301</v>
      </c>
      <c r="F1079" s="31">
        <v>703578</v>
      </c>
      <c r="G1079" s="32">
        <v>305.77</v>
      </c>
      <c r="H1079" s="31">
        <v>2272</v>
      </c>
    </row>
    <row r="1080" spans="1:8" ht="36" customHeight="1" x14ac:dyDescent="0.25">
      <c r="A1080" s="33">
        <v>46133</v>
      </c>
      <c r="B1080" s="31" t="s">
        <v>180</v>
      </c>
      <c r="C1080" s="31" t="s">
        <v>181</v>
      </c>
      <c r="D1080" s="31" t="s">
        <v>903</v>
      </c>
      <c r="E1080" s="31">
        <v>2304</v>
      </c>
      <c r="F1080" s="31">
        <v>929617</v>
      </c>
      <c r="G1080" s="32">
        <v>403.48</v>
      </c>
      <c r="H1080" s="31">
        <v>2158</v>
      </c>
    </row>
    <row r="1081" spans="1:8" ht="36" customHeight="1" x14ac:dyDescent="0.25">
      <c r="A1081" s="33">
        <v>46133</v>
      </c>
      <c r="B1081" s="31" t="s">
        <v>183</v>
      </c>
      <c r="C1081" s="31" t="s">
        <v>184</v>
      </c>
      <c r="D1081" s="31" t="s">
        <v>903</v>
      </c>
      <c r="E1081" s="31">
        <v>1747</v>
      </c>
      <c r="F1081" s="31">
        <v>398210</v>
      </c>
      <c r="G1081" s="32">
        <v>227.94</v>
      </c>
      <c r="H1081" s="31">
        <v>1753</v>
      </c>
    </row>
    <row r="1082" spans="1:8" ht="24" customHeight="1" x14ac:dyDescent="0.25">
      <c r="A1082" s="33">
        <v>46133</v>
      </c>
      <c r="B1082" s="31" t="s">
        <v>186</v>
      </c>
      <c r="C1082" s="31" t="s">
        <v>187</v>
      </c>
      <c r="D1082" s="31" t="s">
        <v>903</v>
      </c>
      <c r="E1082" s="31">
        <v>784</v>
      </c>
      <c r="F1082" s="31">
        <v>354101</v>
      </c>
      <c r="G1082" s="32">
        <v>451.66</v>
      </c>
      <c r="H1082" s="31">
        <v>831</v>
      </c>
    </row>
    <row r="1083" spans="1:8" ht="24" customHeight="1" x14ac:dyDescent="0.25">
      <c r="A1083" s="33">
        <v>46133</v>
      </c>
      <c r="B1083" s="31" t="s">
        <v>189</v>
      </c>
      <c r="C1083" s="31" t="s">
        <v>190</v>
      </c>
      <c r="D1083" s="31" t="s">
        <v>903</v>
      </c>
      <c r="E1083" s="31">
        <v>3105</v>
      </c>
      <c r="F1083" s="31">
        <v>843689</v>
      </c>
      <c r="G1083" s="32">
        <v>271.72000000000003</v>
      </c>
      <c r="H1083" s="31">
        <v>3271</v>
      </c>
    </row>
    <row r="1084" spans="1:8" ht="24" customHeight="1" x14ac:dyDescent="0.25">
      <c r="A1084" s="33">
        <v>46133</v>
      </c>
      <c r="B1084" s="31" t="s">
        <v>192</v>
      </c>
      <c r="C1084" s="31" t="s">
        <v>193</v>
      </c>
      <c r="D1084" s="31" t="s">
        <v>901</v>
      </c>
      <c r="E1084" s="31">
        <v>1188</v>
      </c>
      <c r="F1084" s="31">
        <v>402352</v>
      </c>
      <c r="G1084" s="32">
        <v>338.68</v>
      </c>
      <c r="H1084" s="31">
        <v>1149</v>
      </c>
    </row>
    <row r="1085" spans="1:8" ht="27.75" customHeight="1" x14ac:dyDescent="0.25">
      <c r="A1085" s="33">
        <v>46133</v>
      </c>
      <c r="B1085" s="31" t="s">
        <v>195</v>
      </c>
      <c r="C1085" s="31" t="s">
        <v>196</v>
      </c>
      <c r="D1085" s="31" t="s">
        <v>899</v>
      </c>
      <c r="E1085" s="31">
        <v>2991</v>
      </c>
      <c r="F1085" s="31">
        <v>1050581</v>
      </c>
      <c r="G1085" s="32">
        <v>351.25</v>
      </c>
      <c r="H1085" s="31">
        <v>2812</v>
      </c>
    </row>
    <row r="1086" spans="1:8" ht="24" customHeight="1" x14ac:dyDescent="0.25">
      <c r="A1086" s="33">
        <v>46133</v>
      </c>
      <c r="B1086" s="31" t="s">
        <v>198</v>
      </c>
      <c r="C1086" s="31" t="s">
        <v>199</v>
      </c>
      <c r="D1086" s="31" t="s">
        <v>901</v>
      </c>
      <c r="E1086" s="31">
        <v>4031</v>
      </c>
      <c r="F1086" s="31">
        <v>1921826</v>
      </c>
      <c r="G1086" s="32">
        <v>476.76</v>
      </c>
      <c r="H1086" s="31">
        <v>4267</v>
      </c>
    </row>
    <row r="1087" spans="1:8" ht="48" customHeight="1" x14ac:dyDescent="0.25">
      <c r="A1087" s="33">
        <v>46133</v>
      </c>
      <c r="B1087" s="31" t="s">
        <v>201</v>
      </c>
      <c r="C1087" s="31" t="s">
        <v>202</v>
      </c>
      <c r="D1087" s="31" t="s">
        <v>904</v>
      </c>
      <c r="E1087" s="31">
        <v>0</v>
      </c>
      <c r="F1087" s="31">
        <v>0</v>
      </c>
      <c r="G1087" s="31">
        <v>0</v>
      </c>
      <c r="H1087" s="31">
        <v>0</v>
      </c>
    </row>
    <row r="1088" spans="1:8" ht="48" customHeight="1" x14ac:dyDescent="0.25">
      <c r="A1088" s="33">
        <v>46133</v>
      </c>
      <c r="B1088" s="31" t="s">
        <v>204</v>
      </c>
      <c r="C1088" s="31" t="s">
        <v>205</v>
      </c>
      <c r="D1088" s="31" t="s">
        <v>901</v>
      </c>
      <c r="E1088" s="31">
        <v>2629</v>
      </c>
      <c r="F1088" s="31">
        <v>1189584</v>
      </c>
      <c r="G1088" s="32">
        <v>452.49</v>
      </c>
      <c r="H1088" s="31">
        <v>2379</v>
      </c>
    </row>
    <row r="1089" spans="1:8" ht="48" customHeight="1" x14ac:dyDescent="0.25">
      <c r="A1089" s="33">
        <v>46133</v>
      </c>
      <c r="B1089" s="31" t="s">
        <v>207</v>
      </c>
      <c r="C1089" s="31" t="s">
        <v>208</v>
      </c>
      <c r="D1089" s="31" t="s">
        <v>899</v>
      </c>
      <c r="E1089" s="31">
        <v>3590</v>
      </c>
      <c r="F1089" s="31">
        <v>1137954</v>
      </c>
      <c r="G1089" s="32">
        <v>316.98</v>
      </c>
      <c r="H1089" s="31">
        <v>3835</v>
      </c>
    </row>
    <row r="1090" spans="1:8" ht="48" customHeight="1" x14ac:dyDescent="0.25">
      <c r="A1090" s="33">
        <v>46133</v>
      </c>
      <c r="B1090" s="31" t="s">
        <v>210</v>
      </c>
      <c r="C1090" s="31" t="s">
        <v>211</v>
      </c>
      <c r="D1090" s="31" t="s">
        <v>901</v>
      </c>
      <c r="E1090" s="31">
        <v>3534</v>
      </c>
      <c r="F1090" s="31">
        <v>1432764</v>
      </c>
      <c r="G1090" s="32">
        <v>405.42</v>
      </c>
      <c r="H1090" s="31">
        <v>3808</v>
      </c>
    </row>
    <row r="1091" spans="1:8" ht="48" customHeight="1" x14ac:dyDescent="0.25">
      <c r="A1091" s="33">
        <v>46133</v>
      </c>
      <c r="B1091" s="31" t="s">
        <v>213</v>
      </c>
      <c r="C1091" s="31" t="s">
        <v>214</v>
      </c>
      <c r="D1091" s="31" t="s">
        <v>901</v>
      </c>
      <c r="E1091" s="31">
        <v>940</v>
      </c>
      <c r="F1091" s="31">
        <v>236378</v>
      </c>
      <c r="G1091" s="32">
        <v>251.47</v>
      </c>
      <c r="H1091" s="31">
        <v>1014</v>
      </c>
    </row>
    <row r="1092" spans="1:8" ht="48" customHeight="1" x14ac:dyDescent="0.25">
      <c r="A1092" s="33">
        <v>46133</v>
      </c>
      <c r="B1092" s="31" t="s">
        <v>216</v>
      </c>
      <c r="C1092" s="31" t="s">
        <v>217</v>
      </c>
      <c r="D1092" s="31" t="s">
        <v>901</v>
      </c>
      <c r="E1092" s="31">
        <v>1404</v>
      </c>
      <c r="F1092" s="31">
        <v>402721</v>
      </c>
      <c r="G1092" s="32">
        <v>286.83999999999997</v>
      </c>
      <c r="H1092" s="31">
        <v>1484</v>
      </c>
    </row>
    <row r="1093" spans="1:8" ht="48" customHeight="1" x14ac:dyDescent="0.25">
      <c r="A1093" s="33">
        <v>46133</v>
      </c>
      <c r="B1093" s="31" t="s">
        <v>220</v>
      </c>
      <c r="C1093" s="31" t="s">
        <v>221</v>
      </c>
      <c r="D1093" s="31" t="s">
        <v>900</v>
      </c>
      <c r="E1093" s="31">
        <v>3751</v>
      </c>
      <c r="F1093" s="31">
        <v>811198</v>
      </c>
      <c r="G1093" s="32">
        <v>216.26</v>
      </c>
      <c r="H1093" s="31">
        <v>3931</v>
      </c>
    </row>
    <row r="1094" spans="1:8" ht="24" customHeight="1" x14ac:dyDescent="0.25">
      <c r="A1094" s="33">
        <v>46133</v>
      </c>
      <c r="B1094" s="31" t="s">
        <v>223</v>
      </c>
      <c r="C1094" s="31" t="s">
        <v>224</v>
      </c>
      <c r="D1094" s="31" t="s">
        <v>905</v>
      </c>
      <c r="E1094" s="31">
        <v>0</v>
      </c>
      <c r="F1094" s="31">
        <v>0</v>
      </c>
      <c r="G1094" s="31">
        <v>0</v>
      </c>
      <c r="H1094" s="31">
        <v>0</v>
      </c>
    </row>
    <row r="1095" spans="1:8" ht="36" customHeight="1" x14ac:dyDescent="0.25">
      <c r="A1095" s="33">
        <v>46133</v>
      </c>
      <c r="B1095" s="31" t="s">
        <v>225</v>
      </c>
      <c r="C1095" s="31" t="s">
        <v>226</v>
      </c>
      <c r="D1095" s="31" t="s">
        <v>906</v>
      </c>
      <c r="E1095" s="31">
        <v>0</v>
      </c>
      <c r="F1095" s="31">
        <v>0</v>
      </c>
      <c r="G1095" s="31">
        <v>0</v>
      </c>
      <c r="H1095" s="31">
        <v>0</v>
      </c>
    </row>
    <row r="1096" spans="1:8" ht="24" customHeight="1" x14ac:dyDescent="0.25">
      <c r="A1096" s="33">
        <v>46133</v>
      </c>
      <c r="B1096" s="31" t="s">
        <v>227</v>
      </c>
      <c r="C1096" s="31" t="s">
        <v>228</v>
      </c>
      <c r="D1096" s="31" t="s">
        <v>899</v>
      </c>
      <c r="E1096" s="31">
        <v>2913</v>
      </c>
      <c r="F1096" s="31">
        <v>643277</v>
      </c>
      <c r="G1096" s="32">
        <v>220.83</v>
      </c>
      <c r="H1096" s="31">
        <v>3016</v>
      </c>
    </row>
    <row r="1097" spans="1:8" ht="36" customHeight="1" x14ac:dyDescent="0.25">
      <c r="A1097" s="33">
        <v>46133</v>
      </c>
      <c r="B1097" s="31" t="s">
        <v>230</v>
      </c>
      <c r="C1097" s="31" t="s">
        <v>231</v>
      </c>
      <c r="D1097" s="31" t="s">
        <v>901</v>
      </c>
      <c r="E1097" s="31">
        <v>4119</v>
      </c>
      <c r="F1097" s="31">
        <v>1484954</v>
      </c>
      <c r="G1097" s="32">
        <v>360.51</v>
      </c>
      <c r="H1097" s="31">
        <v>4001</v>
      </c>
    </row>
    <row r="1098" spans="1:8" ht="36" customHeight="1" x14ac:dyDescent="0.25">
      <c r="A1098" s="33">
        <v>46133</v>
      </c>
      <c r="B1098" s="31" t="s">
        <v>233</v>
      </c>
      <c r="C1098" s="31" t="s">
        <v>234</v>
      </c>
      <c r="D1098" s="31" t="s">
        <v>899</v>
      </c>
      <c r="E1098" s="31">
        <v>1633</v>
      </c>
      <c r="F1098" s="31">
        <v>387788</v>
      </c>
      <c r="G1098" s="32">
        <v>237.47</v>
      </c>
      <c r="H1098" s="31">
        <v>1558</v>
      </c>
    </row>
    <row r="1099" spans="1:8" ht="24" customHeight="1" x14ac:dyDescent="0.25">
      <c r="A1099" s="33">
        <v>46133</v>
      </c>
      <c r="B1099" s="31" t="s">
        <v>236</v>
      </c>
      <c r="C1099" s="31" t="s">
        <v>237</v>
      </c>
      <c r="D1099" s="31" t="s">
        <v>899</v>
      </c>
      <c r="E1099" s="31">
        <v>3297</v>
      </c>
      <c r="F1099" s="31">
        <v>1202140</v>
      </c>
      <c r="G1099" s="32">
        <v>364.62</v>
      </c>
      <c r="H1099" s="31">
        <v>3418</v>
      </c>
    </row>
    <row r="1100" spans="1:8" ht="48" customHeight="1" x14ac:dyDescent="0.25">
      <c r="A1100" s="33">
        <v>46133</v>
      </c>
      <c r="B1100" s="31" t="s">
        <v>239</v>
      </c>
      <c r="C1100" s="31" t="s">
        <v>240</v>
      </c>
      <c r="D1100" s="31" t="s">
        <v>900</v>
      </c>
      <c r="E1100" s="31">
        <v>2482</v>
      </c>
      <c r="F1100" s="31">
        <v>1186916</v>
      </c>
      <c r="G1100" s="32">
        <v>478.21</v>
      </c>
      <c r="H1100" s="31">
        <v>2389</v>
      </c>
    </row>
    <row r="1101" spans="1:8" ht="48" customHeight="1" x14ac:dyDescent="0.25">
      <c r="A1101" s="33">
        <v>46133</v>
      </c>
      <c r="B1101" s="31" t="s">
        <v>242</v>
      </c>
      <c r="C1101" s="31" t="s">
        <v>243</v>
      </c>
      <c r="D1101" s="31" t="s">
        <v>900</v>
      </c>
      <c r="E1101" s="31">
        <v>3026</v>
      </c>
      <c r="F1101" s="31">
        <v>971446</v>
      </c>
      <c r="G1101" s="32">
        <v>321.02999999999997</v>
      </c>
      <c r="H1101" s="31">
        <v>2866</v>
      </c>
    </row>
    <row r="1102" spans="1:8" ht="48" customHeight="1" x14ac:dyDescent="0.25">
      <c r="A1102" s="33">
        <v>46133</v>
      </c>
      <c r="B1102" s="31" t="s">
        <v>245</v>
      </c>
      <c r="C1102" s="31" t="s">
        <v>246</v>
      </c>
      <c r="D1102" s="31" t="s">
        <v>900</v>
      </c>
      <c r="E1102" s="31">
        <v>2848</v>
      </c>
      <c r="F1102" s="31">
        <v>760398</v>
      </c>
      <c r="G1102" s="32">
        <v>266.99</v>
      </c>
      <c r="H1102" s="31">
        <v>2977</v>
      </c>
    </row>
    <row r="1103" spans="1:8" ht="48" customHeight="1" x14ac:dyDescent="0.25">
      <c r="A1103" s="33">
        <v>46133</v>
      </c>
      <c r="B1103" s="31" t="s">
        <v>248</v>
      </c>
      <c r="C1103" s="31" t="s">
        <v>249</v>
      </c>
      <c r="D1103" s="31" t="s">
        <v>900</v>
      </c>
      <c r="E1103" s="31">
        <v>3121</v>
      </c>
      <c r="F1103" s="31">
        <v>1729306</v>
      </c>
      <c r="G1103" s="32">
        <v>554.09</v>
      </c>
      <c r="H1103" s="31">
        <v>3357</v>
      </c>
    </row>
    <row r="1104" spans="1:8" ht="48" customHeight="1" x14ac:dyDescent="0.25">
      <c r="A1104" s="33">
        <v>46133</v>
      </c>
      <c r="B1104" s="31" t="s">
        <v>251</v>
      </c>
      <c r="C1104" s="31" t="s">
        <v>252</v>
      </c>
      <c r="D1104" s="31" t="s">
        <v>900</v>
      </c>
      <c r="E1104" s="31">
        <v>4853</v>
      </c>
      <c r="F1104" s="31">
        <v>1577338</v>
      </c>
      <c r="G1104" s="32">
        <v>325.02</v>
      </c>
      <c r="H1104" s="31">
        <v>5140</v>
      </c>
    </row>
    <row r="1105" spans="1:8" ht="48" customHeight="1" x14ac:dyDescent="0.25">
      <c r="A1105" s="33">
        <v>46133</v>
      </c>
      <c r="B1105" s="31" t="s">
        <v>254</v>
      </c>
      <c r="C1105" s="31" t="s">
        <v>255</v>
      </c>
      <c r="D1105" s="31" t="s">
        <v>899</v>
      </c>
      <c r="E1105" s="31">
        <v>1670</v>
      </c>
      <c r="F1105" s="31">
        <v>689704</v>
      </c>
      <c r="G1105" s="32">
        <v>413</v>
      </c>
      <c r="H1105" s="31">
        <v>1554</v>
      </c>
    </row>
    <row r="1106" spans="1:8" ht="48" customHeight="1" x14ac:dyDescent="0.25">
      <c r="A1106" s="33">
        <v>46133</v>
      </c>
      <c r="B1106" s="31" t="s">
        <v>257</v>
      </c>
      <c r="C1106" s="31" t="s">
        <v>258</v>
      </c>
      <c r="D1106" s="31" t="s">
        <v>901</v>
      </c>
      <c r="E1106" s="31">
        <v>766</v>
      </c>
      <c r="F1106" s="31">
        <v>156592</v>
      </c>
      <c r="G1106" s="32">
        <v>204.43</v>
      </c>
      <c r="H1106" s="31">
        <v>707</v>
      </c>
    </row>
    <row r="1107" spans="1:8" ht="36" customHeight="1" x14ac:dyDescent="0.25">
      <c r="A1107" s="33">
        <v>46133</v>
      </c>
      <c r="B1107" s="31" t="s">
        <v>260</v>
      </c>
      <c r="C1107" s="31" t="s">
        <v>261</v>
      </c>
      <c r="D1107" s="31" t="s">
        <v>907</v>
      </c>
      <c r="E1107" s="31">
        <v>0</v>
      </c>
      <c r="F1107" s="31">
        <v>0</v>
      </c>
      <c r="G1107" s="31">
        <v>0</v>
      </c>
      <c r="H1107" s="31">
        <v>0</v>
      </c>
    </row>
    <row r="1108" spans="1:8" ht="24" customHeight="1" x14ac:dyDescent="0.25">
      <c r="A1108" s="33">
        <v>46133</v>
      </c>
      <c r="B1108" s="31" t="s">
        <v>262</v>
      </c>
      <c r="C1108" s="31" t="s">
        <v>263</v>
      </c>
      <c r="D1108" s="31" t="s">
        <v>901</v>
      </c>
      <c r="E1108" s="31">
        <v>2361</v>
      </c>
      <c r="F1108" s="31">
        <v>485918</v>
      </c>
      <c r="G1108" s="32">
        <v>205.81</v>
      </c>
      <c r="H1108" s="31">
        <v>2268</v>
      </c>
    </row>
    <row r="1109" spans="1:8" ht="36" customHeight="1" x14ac:dyDescent="0.25">
      <c r="A1109" s="33">
        <v>46133</v>
      </c>
      <c r="B1109" s="31" t="s">
        <v>265</v>
      </c>
      <c r="C1109" s="31" t="s">
        <v>266</v>
      </c>
      <c r="D1109" s="31" t="s">
        <v>908</v>
      </c>
      <c r="E1109" s="31">
        <v>0</v>
      </c>
      <c r="F1109" s="31">
        <v>0</v>
      </c>
      <c r="G1109" s="31">
        <v>0</v>
      </c>
      <c r="H1109" s="31">
        <v>0</v>
      </c>
    </row>
    <row r="1110" spans="1:8" ht="24" customHeight="1" x14ac:dyDescent="0.25">
      <c r="A1110" s="33">
        <v>46133</v>
      </c>
      <c r="B1110" s="31" t="s">
        <v>267</v>
      </c>
      <c r="C1110" s="31" t="s">
        <v>268</v>
      </c>
      <c r="D1110" s="31" t="s">
        <v>901</v>
      </c>
      <c r="E1110" s="31">
        <v>2349</v>
      </c>
      <c r="F1110" s="31">
        <v>458518</v>
      </c>
      <c r="G1110" s="32">
        <v>195.2</v>
      </c>
      <c r="H1110" s="31">
        <v>2117</v>
      </c>
    </row>
    <row r="1111" spans="1:8" ht="36" customHeight="1" x14ac:dyDescent="0.25">
      <c r="A1111" s="33">
        <v>46133</v>
      </c>
      <c r="B1111" s="31" t="s">
        <v>270</v>
      </c>
      <c r="C1111" s="31" t="s">
        <v>271</v>
      </c>
      <c r="D1111" s="31" t="s">
        <v>900</v>
      </c>
      <c r="E1111" s="31">
        <v>1025</v>
      </c>
      <c r="F1111" s="31">
        <v>347589</v>
      </c>
      <c r="G1111" s="32">
        <v>339.11</v>
      </c>
      <c r="H1111" s="31">
        <v>923</v>
      </c>
    </row>
    <row r="1112" spans="1:8" ht="24" customHeight="1" x14ac:dyDescent="0.25">
      <c r="A1112" s="33">
        <v>46133</v>
      </c>
      <c r="B1112" s="31" t="s">
        <v>273</v>
      </c>
      <c r="C1112" s="31" t="s">
        <v>274</v>
      </c>
      <c r="D1112" s="31" t="s">
        <v>899</v>
      </c>
      <c r="E1112" s="31">
        <v>3739</v>
      </c>
      <c r="F1112" s="31">
        <v>1752644</v>
      </c>
      <c r="G1112" s="32">
        <v>468.75</v>
      </c>
      <c r="H1112" s="31">
        <v>4020</v>
      </c>
    </row>
    <row r="1113" spans="1:8" ht="36" customHeight="1" x14ac:dyDescent="0.25">
      <c r="A1113" s="33">
        <v>46133</v>
      </c>
      <c r="B1113" s="31" t="s">
        <v>276</v>
      </c>
      <c r="C1113" s="31" t="s">
        <v>277</v>
      </c>
      <c r="D1113" s="31" t="s">
        <v>899</v>
      </c>
      <c r="E1113" s="31">
        <v>1157</v>
      </c>
      <c r="F1113" s="31">
        <v>665031</v>
      </c>
      <c r="G1113" s="32">
        <v>574.79</v>
      </c>
      <c r="H1113" s="31">
        <v>1042</v>
      </c>
    </row>
    <row r="1114" spans="1:8" ht="36" customHeight="1" x14ac:dyDescent="0.25">
      <c r="A1114" s="33">
        <v>46133</v>
      </c>
      <c r="B1114" s="31" t="s">
        <v>279</v>
      </c>
      <c r="C1114" s="31" t="s">
        <v>280</v>
      </c>
      <c r="D1114" s="31" t="s">
        <v>901</v>
      </c>
      <c r="E1114" s="31">
        <v>2098</v>
      </c>
      <c r="F1114" s="31">
        <v>1037607</v>
      </c>
      <c r="G1114" s="32">
        <v>494.57</v>
      </c>
      <c r="H1114" s="31">
        <v>1987</v>
      </c>
    </row>
    <row r="1115" spans="1:8" ht="36" customHeight="1" x14ac:dyDescent="0.25">
      <c r="A1115" s="33">
        <v>46133</v>
      </c>
      <c r="B1115" s="31" t="s">
        <v>283</v>
      </c>
      <c r="C1115" s="31" t="s">
        <v>284</v>
      </c>
      <c r="D1115" s="31" t="s">
        <v>899</v>
      </c>
      <c r="E1115" s="31">
        <v>0</v>
      </c>
      <c r="F1115" s="31">
        <v>0</v>
      </c>
      <c r="G1115" s="31">
        <v>0</v>
      </c>
      <c r="H1115" s="31">
        <v>0</v>
      </c>
    </row>
    <row r="1116" spans="1:8" ht="48" customHeight="1" x14ac:dyDescent="0.25">
      <c r="A1116" s="33">
        <v>46134</v>
      </c>
      <c r="B1116" s="31" t="s">
        <v>128</v>
      </c>
      <c r="C1116" s="31" t="s">
        <v>129</v>
      </c>
      <c r="D1116" s="31" t="s">
        <v>899</v>
      </c>
      <c r="E1116" s="31">
        <v>1473</v>
      </c>
      <c r="F1116" s="31">
        <v>581342</v>
      </c>
      <c r="G1116" s="32">
        <v>394.67</v>
      </c>
      <c r="H1116" s="31">
        <v>1328</v>
      </c>
    </row>
    <row r="1117" spans="1:8" ht="36" customHeight="1" x14ac:dyDescent="0.25">
      <c r="A1117" s="33">
        <v>46134</v>
      </c>
      <c r="B1117" s="31" t="s">
        <v>132</v>
      </c>
      <c r="C1117" s="31" t="s">
        <v>133</v>
      </c>
      <c r="D1117" s="31" t="s">
        <v>900</v>
      </c>
      <c r="E1117" s="31">
        <v>2383</v>
      </c>
      <c r="F1117" s="31">
        <v>890327</v>
      </c>
      <c r="G1117" s="32">
        <v>373.62</v>
      </c>
      <c r="H1117" s="31">
        <v>2429</v>
      </c>
    </row>
    <row r="1118" spans="1:8" ht="54.75" customHeight="1" x14ac:dyDescent="0.25">
      <c r="A1118" s="33">
        <v>46134</v>
      </c>
      <c r="B1118" s="31" t="s">
        <v>135</v>
      </c>
      <c r="C1118" s="31" t="s">
        <v>136</v>
      </c>
      <c r="D1118" s="31" t="s">
        <v>900</v>
      </c>
      <c r="E1118" s="31">
        <v>1281</v>
      </c>
      <c r="F1118" s="31">
        <v>550755</v>
      </c>
      <c r="G1118" s="32">
        <v>429.94</v>
      </c>
      <c r="H1118" s="31">
        <v>1240</v>
      </c>
    </row>
    <row r="1119" spans="1:8" ht="24" customHeight="1" x14ac:dyDescent="0.25">
      <c r="A1119" s="33">
        <v>46134</v>
      </c>
      <c r="B1119" s="31" t="s">
        <v>138</v>
      </c>
      <c r="C1119" s="31" t="s">
        <v>139</v>
      </c>
      <c r="D1119" s="31" t="s">
        <v>900</v>
      </c>
      <c r="E1119" s="31">
        <v>1013</v>
      </c>
      <c r="F1119" s="31">
        <v>364525</v>
      </c>
      <c r="G1119" s="32">
        <v>359.85</v>
      </c>
      <c r="H1119" s="31">
        <v>1028</v>
      </c>
    </row>
    <row r="1120" spans="1:8" ht="36" customHeight="1" x14ac:dyDescent="0.25">
      <c r="A1120" s="33">
        <v>46134</v>
      </c>
      <c r="B1120" s="31" t="s">
        <v>141</v>
      </c>
      <c r="C1120" s="31" t="s">
        <v>142</v>
      </c>
      <c r="D1120" s="31" t="s">
        <v>900</v>
      </c>
      <c r="E1120" s="31">
        <v>1646</v>
      </c>
      <c r="F1120" s="31">
        <v>787041</v>
      </c>
      <c r="G1120" s="32">
        <v>478.15</v>
      </c>
      <c r="H1120" s="31">
        <v>1597</v>
      </c>
    </row>
    <row r="1121" spans="1:8" ht="24" customHeight="1" x14ac:dyDescent="0.25">
      <c r="A1121" s="33">
        <v>46134</v>
      </c>
      <c r="B1121" s="31" t="s">
        <v>144</v>
      </c>
      <c r="C1121" s="31" t="s">
        <v>145</v>
      </c>
      <c r="D1121" s="31" t="s">
        <v>900</v>
      </c>
      <c r="E1121" s="31">
        <v>1456</v>
      </c>
      <c r="F1121" s="31">
        <v>366413</v>
      </c>
      <c r="G1121" s="32">
        <v>251.66</v>
      </c>
      <c r="H1121" s="31">
        <v>1351</v>
      </c>
    </row>
    <row r="1122" spans="1:8" ht="24" customHeight="1" x14ac:dyDescent="0.25">
      <c r="A1122" s="33">
        <v>46134</v>
      </c>
      <c r="B1122" s="31" t="s">
        <v>147</v>
      </c>
      <c r="C1122" s="31" t="s">
        <v>148</v>
      </c>
      <c r="D1122" s="31" t="s">
        <v>900</v>
      </c>
      <c r="E1122" s="31">
        <v>3375</v>
      </c>
      <c r="F1122" s="31">
        <v>818932</v>
      </c>
      <c r="G1122" s="32">
        <v>242.65</v>
      </c>
      <c r="H1122" s="31">
        <v>3444</v>
      </c>
    </row>
    <row r="1123" spans="1:8" ht="48" customHeight="1" x14ac:dyDescent="0.25">
      <c r="A1123" s="33">
        <v>46134</v>
      </c>
      <c r="B1123" s="31" t="s">
        <v>150</v>
      </c>
      <c r="C1123" s="31" t="s">
        <v>151</v>
      </c>
      <c r="D1123" s="31" t="s">
        <v>900</v>
      </c>
      <c r="E1123" s="31">
        <v>2711</v>
      </c>
      <c r="F1123" s="31">
        <v>741419</v>
      </c>
      <c r="G1123" s="32">
        <v>273.49</v>
      </c>
      <c r="H1123" s="31">
        <v>2524</v>
      </c>
    </row>
    <row r="1124" spans="1:8" ht="48" customHeight="1" x14ac:dyDescent="0.25">
      <c r="A1124" s="33">
        <v>46134</v>
      </c>
      <c r="B1124" s="31" t="s">
        <v>153</v>
      </c>
      <c r="C1124" s="31" t="s">
        <v>154</v>
      </c>
      <c r="D1124" s="31" t="s">
        <v>899</v>
      </c>
      <c r="E1124" s="31">
        <v>2391</v>
      </c>
      <c r="F1124" s="31">
        <v>447305</v>
      </c>
      <c r="G1124" s="32">
        <v>187.08</v>
      </c>
      <c r="H1124" s="31">
        <v>2321</v>
      </c>
    </row>
    <row r="1125" spans="1:8" ht="48" customHeight="1" x14ac:dyDescent="0.25">
      <c r="A1125" s="33">
        <v>46134</v>
      </c>
      <c r="B1125" s="31" t="s">
        <v>156</v>
      </c>
      <c r="C1125" s="31" t="s">
        <v>157</v>
      </c>
      <c r="D1125" s="31" t="s">
        <v>901</v>
      </c>
      <c r="E1125" s="31">
        <v>3718</v>
      </c>
      <c r="F1125" s="31">
        <v>1002351</v>
      </c>
      <c r="G1125" s="32">
        <v>269.58999999999997</v>
      </c>
      <c r="H1125" s="31">
        <v>3877</v>
      </c>
    </row>
    <row r="1126" spans="1:8" ht="48" customHeight="1" x14ac:dyDescent="0.25">
      <c r="A1126" s="33">
        <v>46134</v>
      </c>
      <c r="B1126" s="31" t="s">
        <v>159</v>
      </c>
      <c r="C1126" s="31" t="s">
        <v>160</v>
      </c>
      <c r="D1126" s="31" t="s">
        <v>899</v>
      </c>
      <c r="E1126" s="31">
        <v>2092</v>
      </c>
      <c r="F1126" s="31">
        <v>946229</v>
      </c>
      <c r="G1126" s="32">
        <v>452.31</v>
      </c>
      <c r="H1126" s="31">
        <v>2201</v>
      </c>
    </row>
    <row r="1127" spans="1:8" ht="48" customHeight="1" x14ac:dyDescent="0.25">
      <c r="A1127" s="33">
        <v>46134</v>
      </c>
      <c r="B1127" s="31" t="s">
        <v>162</v>
      </c>
      <c r="C1127" s="31" t="s">
        <v>163</v>
      </c>
      <c r="D1127" s="31" t="s">
        <v>901</v>
      </c>
      <c r="E1127" s="31">
        <v>1125</v>
      </c>
      <c r="F1127" s="31">
        <v>519093</v>
      </c>
      <c r="G1127" s="32">
        <v>461.42</v>
      </c>
      <c r="H1127" s="31">
        <v>1206</v>
      </c>
    </row>
    <row r="1128" spans="1:8" ht="24" customHeight="1" x14ac:dyDescent="0.25">
      <c r="A1128" s="33">
        <v>46134</v>
      </c>
      <c r="B1128" s="31" t="s">
        <v>165</v>
      </c>
      <c r="C1128" s="31" t="s">
        <v>166</v>
      </c>
      <c r="D1128" s="31" t="s">
        <v>901</v>
      </c>
      <c r="E1128" s="31">
        <v>3144</v>
      </c>
      <c r="F1128" s="31">
        <v>1213179</v>
      </c>
      <c r="G1128" s="32">
        <v>385.87</v>
      </c>
      <c r="H1128" s="31">
        <v>3269</v>
      </c>
    </row>
    <row r="1129" spans="1:8" ht="36" customHeight="1" x14ac:dyDescent="0.25">
      <c r="A1129" s="33">
        <v>46134</v>
      </c>
      <c r="B1129" s="31" t="s">
        <v>168</v>
      </c>
      <c r="C1129" s="31" t="s">
        <v>169</v>
      </c>
      <c r="D1129" s="31" t="s">
        <v>899</v>
      </c>
      <c r="E1129" s="31">
        <v>1887</v>
      </c>
      <c r="F1129" s="31">
        <v>835777</v>
      </c>
      <c r="G1129" s="32">
        <v>442.91</v>
      </c>
      <c r="H1129" s="31">
        <v>1783</v>
      </c>
    </row>
    <row r="1130" spans="1:8" ht="24" customHeight="1" x14ac:dyDescent="0.25">
      <c r="A1130" s="33">
        <v>46134</v>
      </c>
      <c r="B1130" s="31" t="s">
        <v>171</v>
      </c>
      <c r="C1130" s="31" t="s">
        <v>172</v>
      </c>
      <c r="D1130" s="31" t="s">
        <v>903</v>
      </c>
      <c r="E1130" s="31">
        <v>1588</v>
      </c>
      <c r="F1130" s="31">
        <v>636544</v>
      </c>
      <c r="G1130" s="32">
        <v>400.85</v>
      </c>
      <c r="H1130" s="31">
        <v>1515</v>
      </c>
    </row>
    <row r="1131" spans="1:8" ht="36" customHeight="1" x14ac:dyDescent="0.25">
      <c r="A1131" s="33">
        <v>46134</v>
      </c>
      <c r="B1131" s="31" t="s">
        <v>174</v>
      </c>
      <c r="C1131" s="31" t="s">
        <v>175</v>
      </c>
      <c r="D1131" s="31" t="s">
        <v>903</v>
      </c>
      <c r="E1131" s="31">
        <v>2187</v>
      </c>
      <c r="F1131" s="31">
        <v>813374</v>
      </c>
      <c r="G1131" s="32">
        <v>371.91</v>
      </c>
      <c r="H1131" s="31">
        <v>2166</v>
      </c>
    </row>
    <row r="1132" spans="1:8" ht="24" customHeight="1" x14ac:dyDescent="0.25">
      <c r="A1132" s="33">
        <v>46134</v>
      </c>
      <c r="B1132" s="31" t="s">
        <v>177</v>
      </c>
      <c r="C1132" s="31" t="s">
        <v>178</v>
      </c>
      <c r="D1132" s="31" t="s">
        <v>903</v>
      </c>
      <c r="E1132" s="31">
        <v>1836</v>
      </c>
      <c r="F1132" s="31">
        <v>567433</v>
      </c>
      <c r="G1132" s="32">
        <v>309.06</v>
      </c>
      <c r="H1132" s="31">
        <v>1892</v>
      </c>
    </row>
    <row r="1133" spans="1:8" ht="36" customHeight="1" x14ac:dyDescent="0.25">
      <c r="A1133" s="33">
        <v>46134</v>
      </c>
      <c r="B1133" s="31" t="s">
        <v>180</v>
      </c>
      <c r="C1133" s="31" t="s">
        <v>181</v>
      </c>
      <c r="D1133" s="31" t="s">
        <v>903</v>
      </c>
      <c r="E1133" s="31">
        <v>2088</v>
      </c>
      <c r="F1133" s="31">
        <v>764618</v>
      </c>
      <c r="G1133" s="32">
        <v>366.2</v>
      </c>
      <c r="H1133" s="31">
        <v>2236</v>
      </c>
    </row>
    <row r="1134" spans="1:8" ht="48" customHeight="1" x14ac:dyDescent="0.25">
      <c r="A1134" s="33">
        <v>46134</v>
      </c>
      <c r="B1134" s="31" t="s">
        <v>183</v>
      </c>
      <c r="C1134" s="31" t="s">
        <v>184</v>
      </c>
      <c r="D1134" s="31" t="s">
        <v>903</v>
      </c>
      <c r="E1134" s="31">
        <v>1936</v>
      </c>
      <c r="F1134" s="31">
        <v>474966</v>
      </c>
      <c r="G1134" s="32">
        <v>245.33</v>
      </c>
      <c r="H1134" s="31">
        <v>1787</v>
      </c>
    </row>
    <row r="1135" spans="1:8" ht="24" customHeight="1" x14ac:dyDescent="0.25">
      <c r="A1135" s="33">
        <v>46134</v>
      </c>
      <c r="B1135" s="31" t="s">
        <v>186</v>
      </c>
      <c r="C1135" s="31" t="s">
        <v>187</v>
      </c>
      <c r="D1135" s="31" t="s">
        <v>903</v>
      </c>
      <c r="E1135" s="31">
        <v>569</v>
      </c>
      <c r="F1135" s="31">
        <v>240551</v>
      </c>
      <c r="G1135" s="32">
        <v>422.76</v>
      </c>
      <c r="H1135" s="31">
        <v>531</v>
      </c>
    </row>
    <row r="1136" spans="1:8" ht="24" customHeight="1" x14ac:dyDescent="0.25">
      <c r="A1136" s="33">
        <v>46134</v>
      </c>
      <c r="B1136" s="31" t="s">
        <v>189</v>
      </c>
      <c r="C1136" s="31" t="s">
        <v>190</v>
      </c>
      <c r="D1136" s="31" t="s">
        <v>903</v>
      </c>
      <c r="E1136" s="31">
        <v>3647</v>
      </c>
      <c r="F1136" s="31">
        <v>1114054</v>
      </c>
      <c r="G1136" s="32">
        <v>305.47000000000003</v>
      </c>
      <c r="H1136" s="31">
        <v>3460</v>
      </c>
    </row>
    <row r="1137" spans="1:8" ht="36" customHeight="1" x14ac:dyDescent="0.25">
      <c r="A1137" s="33">
        <v>46134</v>
      </c>
      <c r="B1137" s="31" t="s">
        <v>192</v>
      </c>
      <c r="C1137" s="31" t="s">
        <v>193</v>
      </c>
      <c r="D1137" s="31" t="s">
        <v>901</v>
      </c>
      <c r="E1137" s="31">
        <v>1254</v>
      </c>
      <c r="F1137" s="31">
        <v>464782</v>
      </c>
      <c r="G1137" s="32">
        <v>370.64</v>
      </c>
      <c r="H1137" s="31">
        <v>1197</v>
      </c>
    </row>
    <row r="1138" spans="1:8" ht="36" customHeight="1" x14ac:dyDescent="0.25">
      <c r="A1138" s="33">
        <v>46134</v>
      </c>
      <c r="B1138" s="31" t="s">
        <v>195</v>
      </c>
      <c r="C1138" s="31" t="s">
        <v>196</v>
      </c>
      <c r="D1138" s="31" t="s">
        <v>899</v>
      </c>
      <c r="E1138" s="31">
        <v>3236</v>
      </c>
      <c r="F1138" s="31">
        <v>986794</v>
      </c>
      <c r="G1138" s="32">
        <v>304.94</v>
      </c>
      <c r="H1138" s="31">
        <v>3375</v>
      </c>
    </row>
    <row r="1139" spans="1:8" ht="24" customHeight="1" x14ac:dyDescent="0.25">
      <c r="A1139" s="33">
        <v>46134</v>
      </c>
      <c r="B1139" s="31" t="s">
        <v>198</v>
      </c>
      <c r="C1139" s="31" t="s">
        <v>199</v>
      </c>
      <c r="D1139" s="31" t="s">
        <v>901</v>
      </c>
      <c r="E1139" s="31">
        <v>4203</v>
      </c>
      <c r="F1139" s="31">
        <v>1923425</v>
      </c>
      <c r="G1139" s="32">
        <v>457.63</v>
      </c>
      <c r="H1139" s="31">
        <v>4465</v>
      </c>
    </row>
    <row r="1140" spans="1:8" ht="24" customHeight="1" x14ac:dyDescent="0.25">
      <c r="A1140" s="33">
        <v>46134</v>
      </c>
      <c r="B1140" s="31" t="s">
        <v>201</v>
      </c>
      <c r="C1140" s="31" t="s">
        <v>202</v>
      </c>
      <c r="D1140" s="31" t="s">
        <v>904</v>
      </c>
      <c r="E1140" s="31">
        <v>0</v>
      </c>
      <c r="F1140" s="31">
        <v>0</v>
      </c>
      <c r="G1140" s="31">
        <v>0</v>
      </c>
      <c r="H1140" s="31">
        <v>0</v>
      </c>
    </row>
    <row r="1141" spans="1:8" ht="24" customHeight="1" x14ac:dyDescent="0.25">
      <c r="A1141" s="33">
        <v>46134</v>
      </c>
      <c r="B1141" s="31" t="s">
        <v>204</v>
      </c>
      <c r="C1141" s="31" t="s">
        <v>205</v>
      </c>
      <c r="D1141" s="31" t="s">
        <v>901</v>
      </c>
      <c r="E1141" s="31">
        <v>2784</v>
      </c>
      <c r="F1141" s="31">
        <v>1084009</v>
      </c>
      <c r="G1141" s="32">
        <v>389.37</v>
      </c>
      <c r="H1141" s="31">
        <v>2905</v>
      </c>
    </row>
    <row r="1142" spans="1:8" ht="27.75" customHeight="1" x14ac:dyDescent="0.25">
      <c r="A1142" s="33">
        <v>46134</v>
      </c>
      <c r="B1142" s="31" t="s">
        <v>207</v>
      </c>
      <c r="C1142" s="31" t="s">
        <v>208</v>
      </c>
      <c r="D1142" s="31" t="s">
        <v>899</v>
      </c>
      <c r="E1142" s="31">
        <v>4557</v>
      </c>
      <c r="F1142" s="31">
        <v>1720221</v>
      </c>
      <c r="G1142" s="32">
        <v>377.49</v>
      </c>
      <c r="H1142" s="31">
        <v>4432</v>
      </c>
    </row>
    <row r="1143" spans="1:8" ht="24" customHeight="1" x14ac:dyDescent="0.25">
      <c r="A1143" s="33">
        <v>46134</v>
      </c>
      <c r="B1143" s="31" t="s">
        <v>210</v>
      </c>
      <c r="C1143" s="31" t="s">
        <v>211</v>
      </c>
      <c r="D1143" s="31" t="s">
        <v>901</v>
      </c>
      <c r="E1143" s="31">
        <v>3383</v>
      </c>
      <c r="F1143" s="31">
        <v>1326320</v>
      </c>
      <c r="G1143" s="32">
        <v>392.05</v>
      </c>
      <c r="H1143" s="31">
        <v>3385</v>
      </c>
    </row>
    <row r="1144" spans="1:8" ht="48" customHeight="1" x14ac:dyDescent="0.25">
      <c r="A1144" s="33">
        <v>46134</v>
      </c>
      <c r="B1144" s="31" t="s">
        <v>213</v>
      </c>
      <c r="C1144" s="31" t="s">
        <v>214</v>
      </c>
      <c r="D1144" s="31" t="s">
        <v>901</v>
      </c>
      <c r="E1144" s="31">
        <v>861</v>
      </c>
      <c r="F1144" s="31">
        <v>210334</v>
      </c>
      <c r="G1144" s="32">
        <v>244.29</v>
      </c>
      <c r="H1144" s="31">
        <v>796</v>
      </c>
    </row>
    <row r="1145" spans="1:8" ht="48" customHeight="1" x14ac:dyDescent="0.25">
      <c r="A1145" s="33">
        <v>46134</v>
      </c>
      <c r="B1145" s="31" t="s">
        <v>216</v>
      </c>
      <c r="C1145" s="31" t="s">
        <v>217</v>
      </c>
      <c r="D1145" s="31" t="s">
        <v>901</v>
      </c>
      <c r="E1145" s="31">
        <v>1631</v>
      </c>
      <c r="F1145" s="31">
        <v>405318</v>
      </c>
      <c r="G1145" s="32">
        <v>248.51</v>
      </c>
      <c r="H1145" s="31">
        <v>1758</v>
      </c>
    </row>
    <row r="1146" spans="1:8" ht="48" customHeight="1" x14ac:dyDescent="0.25">
      <c r="A1146" s="33">
        <v>46134</v>
      </c>
      <c r="B1146" s="31" t="s">
        <v>220</v>
      </c>
      <c r="C1146" s="31" t="s">
        <v>221</v>
      </c>
      <c r="D1146" s="31" t="s">
        <v>900</v>
      </c>
      <c r="E1146" s="31">
        <v>3043</v>
      </c>
      <c r="F1146" s="31">
        <v>783283</v>
      </c>
      <c r="G1146" s="32">
        <v>257.39999999999998</v>
      </c>
      <c r="H1146" s="31">
        <v>2817</v>
      </c>
    </row>
    <row r="1147" spans="1:8" ht="48" customHeight="1" x14ac:dyDescent="0.25">
      <c r="A1147" s="33">
        <v>46134</v>
      </c>
      <c r="B1147" s="31" t="s">
        <v>223</v>
      </c>
      <c r="C1147" s="31" t="s">
        <v>224</v>
      </c>
      <c r="D1147" s="31" t="s">
        <v>905</v>
      </c>
      <c r="E1147" s="31">
        <v>0</v>
      </c>
      <c r="F1147" s="31">
        <v>0</v>
      </c>
      <c r="G1147" s="31">
        <v>0</v>
      </c>
      <c r="H1147" s="31">
        <v>0</v>
      </c>
    </row>
    <row r="1148" spans="1:8" ht="48" customHeight="1" x14ac:dyDescent="0.25">
      <c r="A1148" s="33">
        <v>46134</v>
      </c>
      <c r="B1148" s="31" t="s">
        <v>225</v>
      </c>
      <c r="C1148" s="31" t="s">
        <v>226</v>
      </c>
      <c r="D1148" s="31" t="s">
        <v>906</v>
      </c>
      <c r="E1148" s="31">
        <v>0</v>
      </c>
      <c r="F1148" s="31">
        <v>0</v>
      </c>
      <c r="G1148" s="31">
        <v>0</v>
      </c>
      <c r="H1148" s="31">
        <v>0</v>
      </c>
    </row>
    <row r="1149" spans="1:8" ht="48" customHeight="1" x14ac:dyDescent="0.25">
      <c r="A1149" s="33">
        <v>46134</v>
      </c>
      <c r="B1149" s="31" t="s">
        <v>227</v>
      </c>
      <c r="C1149" s="31" t="s">
        <v>228</v>
      </c>
      <c r="D1149" s="31" t="s">
        <v>899</v>
      </c>
      <c r="E1149" s="31">
        <v>3353</v>
      </c>
      <c r="F1149" s="31">
        <v>863042</v>
      </c>
      <c r="G1149" s="32">
        <v>257.39</v>
      </c>
      <c r="H1149" s="31">
        <v>3397</v>
      </c>
    </row>
    <row r="1150" spans="1:8" ht="48" customHeight="1" x14ac:dyDescent="0.25">
      <c r="A1150" s="33">
        <v>46134</v>
      </c>
      <c r="B1150" s="31" t="s">
        <v>230</v>
      </c>
      <c r="C1150" s="31" t="s">
        <v>231</v>
      </c>
      <c r="D1150" s="31" t="s">
        <v>901</v>
      </c>
      <c r="E1150" s="31">
        <v>3068</v>
      </c>
      <c r="F1150" s="31">
        <v>1122931</v>
      </c>
      <c r="G1150" s="32">
        <v>366.01</v>
      </c>
      <c r="H1150" s="31">
        <v>3166</v>
      </c>
    </row>
    <row r="1151" spans="1:8" ht="24" customHeight="1" x14ac:dyDescent="0.25">
      <c r="A1151" s="33">
        <v>46134</v>
      </c>
      <c r="B1151" s="31" t="s">
        <v>233</v>
      </c>
      <c r="C1151" s="31" t="s">
        <v>234</v>
      </c>
      <c r="D1151" s="31" t="s">
        <v>899</v>
      </c>
      <c r="E1151" s="31">
        <v>1853</v>
      </c>
      <c r="F1151" s="31">
        <v>478919</v>
      </c>
      <c r="G1151" s="32">
        <v>258.45999999999998</v>
      </c>
      <c r="H1151" s="31">
        <v>1856</v>
      </c>
    </row>
    <row r="1152" spans="1:8" ht="36" customHeight="1" x14ac:dyDescent="0.25">
      <c r="A1152" s="33">
        <v>46134</v>
      </c>
      <c r="B1152" s="31" t="s">
        <v>236</v>
      </c>
      <c r="C1152" s="31" t="s">
        <v>237</v>
      </c>
      <c r="D1152" s="31" t="s">
        <v>899</v>
      </c>
      <c r="E1152" s="31">
        <v>4388</v>
      </c>
      <c r="F1152" s="31">
        <v>1986365</v>
      </c>
      <c r="G1152" s="32">
        <v>452.68</v>
      </c>
      <c r="H1152" s="31">
        <v>4018</v>
      </c>
    </row>
    <row r="1153" spans="1:8" ht="24" customHeight="1" x14ac:dyDescent="0.25">
      <c r="A1153" s="33">
        <v>46134</v>
      </c>
      <c r="B1153" s="31" t="s">
        <v>239</v>
      </c>
      <c r="C1153" s="31" t="s">
        <v>240</v>
      </c>
      <c r="D1153" s="31" t="s">
        <v>900</v>
      </c>
      <c r="E1153" s="31">
        <v>2577</v>
      </c>
      <c r="F1153" s="31">
        <v>1171511</v>
      </c>
      <c r="G1153" s="32">
        <v>454.6</v>
      </c>
      <c r="H1153" s="31">
        <v>2529</v>
      </c>
    </row>
    <row r="1154" spans="1:8" ht="36" customHeight="1" x14ac:dyDescent="0.25">
      <c r="A1154" s="33">
        <v>46134</v>
      </c>
      <c r="B1154" s="31" t="s">
        <v>242</v>
      </c>
      <c r="C1154" s="31" t="s">
        <v>243</v>
      </c>
      <c r="D1154" s="31" t="s">
        <v>900</v>
      </c>
      <c r="E1154" s="31">
        <v>3723</v>
      </c>
      <c r="F1154" s="31">
        <v>1354835</v>
      </c>
      <c r="G1154" s="32">
        <v>363.91</v>
      </c>
      <c r="H1154" s="31">
        <v>3443</v>
      </c>
    </row>
    <row r="1155" spans="1:8" ht="36" customHeight="1" x14ac:dyDescent="0.25">
      <c r="A1155" s="33">
        <v>46134</v>
      </c>
      <c r="B1155" s="31" t="s">
        <v>245</v>
      </c>
      <c r="C1155" s="31" t="s">
        <v>246</v>
      </c>
      <c r="D1155" s="31" t="s">
        <v>900</v>
      </c>
      <c r="E1155" s="31">
        <v>2504</v>
      </c>
      <c r="F1155" s="31">
        <v>714068</v>
      </c>
      <c r="G1155" s="32">
        <v>285.17</v>
      </c>
      <c r="H1155" s="31">
        <v>2269</v>
      </c>
    </row>
    <row r="1156" spans="1:8" ht="24" customHeight="1" x14ac:dyDescent="0.25">
      <c r="A1156" s="33">
        <v>46134</v>
      </c>
      <c r="B1156" s="31" t="s">
        <v>248</v>
      </c>
      <c r="C1156" s="31" t="s">
        <v>249</v>
      </c>
      <c r="D1156" s="31" t="s">
        <v>900</v>
      </c>
      <c r="E1156" s="31">
        <v>3901</v>
      </c>
      <c r="F1156" s="31">
        <v>1911058</v>
      </c>
      <c r="G1156" s="32">
        <v>489.89</v>
      </c>
      <c r="H1156" s="31">
        <v>3686</v>
      </c>
    </row>
    <row r="1157" spans="1:8" ht="48" customHeight="1" x14ac:dyDescent="0.25">
      <c r="A1157" s="33">
        <v>46134</v>
      </c>
      <c r="B1157" s="31" t="s">
        <v>251</v>
      </c>
      <c r="C1157" s="31" t="s">
        <v>252</v>
      </c>
      <c r="D1157" s="31" t="s">
        <v>900</v>
      </c>
      <c r="E1157" s="31">
        <v>4626</v>
      </c>
      <c r="F1157" s="31">
        <v>1452428</v>
      </c>
      <c r="G1157" s="32">
        <v>313.97000000000003</v>
      </c>
      <c r="H1157" s="31">
        <v>4787</v>
      </c>
    </row>
    <row r="1158" spans="1:8" ht="48" customHeight="1" x14ac:dyDescent="0.25">
      <c r="A1158" s="33">
        <v>46134</v>
      </c>
      <c r="B1158" s="31" t="s">
        <v>254</v>
      </c>
      <c r="C1158" s="31" t="s">
        <v>255</v>
      </c>
      <c r="D1158" s="31" t="s">
        <v>899</v>
      </c>
      <c r="E1158" s="31">
        <v>1677</v>
      </c>
      <c r="F1158" s="31">
        <v>817088</v>
      </c>
      <c r="G1158" s="32">
        <v>487.23</v>
      </c>
      <c r="H1158" s="31">
        <v>1571</v>
      </c>
    </row>
    <row r="1159" spans="1:8" ht="48" customHeight="1" x14ac:dyDescent="0.25">
      <c r="A1159" s="33">
        <v>46134</v>
      </c>
      <c r="B1159" s="31" t="s">
        <v>257</v>
      </c>
      <c r="C1159" s="31" t="s">
        <v>258</v>
      </c>
      <c r="D1159" s="31" t="s">
        <v>901</v>
      </c>
      <c r="E1159" s="31">
        <v>723</v>
      </c>
      <c r="F1159" s="31">
        <v>170002</v>
      </c>
      <c r="G1159" s="32">
        <v>235.13</v>
      </c>
      <c r="H1159" s="31">
        <v>657</v>
      </c>
    </row>
    <row r="1160" spans="1:8" ht="48" customHeight="1" x14ac:dyDescent="0.25">
      <c r="A1160" s="33">
        <v>46134</v>
      </c>
      <c r="B1160" s="31" t="s">
        <v>260</v>
      </c>
      <c r="C1160" s="31" t="s">
        <v>261</v>
      </c>
      <c r="D1160" s="31" t="s">
        <v>907</v>
      </c>
      <c r="E1160" s="31">
        <v>0</v>
      </c>
      <c r="F1160" s="31">
        <v>0</v>
      </c>
      <c r="G1160" s="31">
        <v>0</v>
      </c>
      <c r="H1160" s="31">
        <v>0</v>
      </c>
    </row>
    <row r="1161" spans="1:8" ht="48" customHeight="1" x14ac:dyDescent="0.25">
      <c r="A1161" s="33">
        <v>46134</v>
      </c>
      <c r="B1161" s="31" t="s">
        <v>262</v>
      </c>
      <c r="C1161" s="31" t="s">
        <v>263</v>
      </c>
      <c r="D1161" s="31" t="s">
        <v>901</v>
      </c>
      <c r="E1161" s="31">
        <v>2895</v>
      </c>
      <c r="F1161" s="31">
        <v>595262</v>
      </c>
      <c r="G1161" s="32">
        <v>205.62</v>
      </c>
      <c r="H1161" s="31">
        <v>2912</v>
      </c>
    </row>
    <row r="1162" spans="1:8" ht="48" customHeight="1" x14ac:dyDescent="0.25">
      <c r="A1162" s="33">
        <v>46134</v>
      </c>
      <c r="B1162" s="31" t="s">
        <v>265</v>
      </c>
      <c r="C1162" s="31" t="s">
        <v>266</v>
      </c>
      <c r="D1162" s="31" t="s">
        <v>908</v>
      </c>
      <c r="E1162" s="31">
        <v>0</v>
      </c>
      <c r="F1162" s="31">
        <v>0</v>
      </c>
      <c r="G1162" s="31">
        <v>0</v>
      </c>
      <c r="H1162" s="31">
        <v>0</v>
      </c>
    </row>
    <row r="1163" spans="1:8" ht="48" customHeight="1" x14ac:dyDescent="0.25">
      <c r="A1163" s="33">
        <v>46134</v>
      </c>
      <c r="B1163" s="31" t="s">
        <v>267</v>
      </c>
      <c r="C1163" s="31" t="s">
        <v>268</v>
      </c>
      <c r="D1163" s="31" t="s">
        <v>901</v>
      </c>
      <c r="E1163" s="31">
        <v>3036</v>
      </c>
      <c r="F1163" s="31">
        <v>558176</v>
      </c>
      <c r="G1163" s="32">
        <v>183.85</v>
      </c>
      <c r="H1163" s="31">
        <v>2913</v>
      </c>
    </row>
    <row r="1164" spans="1:8" ht="36" customHeight="1" x14ac:dyDescent="0.25">
      <c r="A1164" s="33">
        <v>46134</v>
      </c>
      <c r="B1164" s="31" t="s">
        <v>270</v>
      </c>
      <c r="C1164" s="31" t="s">
        <v>271</v>
      </c>
      <c r="D1164" s="31" t="s">
        <v>900</v>
      </c>
      <c r="E1164" s="31">
        <v>1054</v>
      </c>
      <c r="F1164" s="31">
        <v>315500</v>
      </c>
      <c r="G1164" s="32">
        <v>299.33999999999997</v>
      </c>
      <c r="H1164" s="31">
        <v>1041</v>
      </c>
    </row>
    <row r="1165" spans="1:8" ht="24" customHeight="1" x14ac:dyDescent="0.25">
      <c r="A1165" s="33">
        <v>46134</v>
      </c>
      <c r="B1165" s="31" t="s">
        <v>273</v>
      </c>
      <c r="C1165" s="31" t="s">
        <v>274</v>
      </c>
      <c r="D1165" s="31" t="s">
        <v>899</v>
      </c>
      <c r="E1165" s="31">
        <v>3840</v>
      </c>
      <c r="F1165" s="31">
        <v>2208994</v>
      </c>
      <c r="G1165" s="32">
        <v>575.26</v>
      </c>
      <c r="H1165" s="31">
        <v>4021</v>
      </c>
    </row>
    <row r="1166" spans="1:8" ht="36" customHeight="1" x14ac:dyDescent="0.25">
      <c r="A1166" s="33">
        <v>46134</v>
      </c>
      <c r="B1166" s="31" t="s">
        <v>276</v>
      </c>
      <c r="C1166" s="31" t="s">
        <v>277</v>
      </c>
      <c r="D1166" s="31" t="s">
        <v>899</v>
      </c>
      <c r="E1166" s="31">
        <v>785</v>
      </c>
      <c r="F1166" s="31">
        <v>431611</v>
      </c>
      <c r="G1166" s="32">
        <v>549.82000000000005</v>
      </c>
      <c r="H1166" s="31">
        <v>804</v>
      </c>
    </row>
    <row r="1167" spans="1:8" ht="24" customHeight="1" x14ac:dyDescent="0.25">
      <c r="A1167" s="33">
        <v>46134</v>
      </c>
      <c r="B1167" s="31" t="s">
        <v>279</v>
      </c>
      <c r="C1167" s="31" t="s">
        <v>280</v>
      </c>
      <c r="D1167" s="31" t="s">
        <v>901</v>
      </c>
      <c r="E1167" s="31">
        <v>1996</v>
      </c>
      <c r="F1167" s="31">
        <v>1019191</v>
      </c>
      <c r="G1167" s="32">
        <v>510.62</v>
      </c>
      <c r="H1167" s="31">
        <v>2104</v>
      </c>
    </row>
    <row r="1168" spans="1:8" ht="36" customHeight="1" x14ac:dyDescent="0.25">
      <c r="A1168" s="33">
        <v>46134</v>
      </c>
      <c r="B1168" s="31" t="s">
        <v>283</v>
      </c>
      <c r="C1168" s="31" t="s">
        <v>284</v>
      </c>
      <c r="D1168" s="31" t="s">
        <v>899</v>
      </c>
      <c r="E1168" s="31">
        <v>0</v>
      </c>
      <c r="F1168" s="31">
        <v>0</v>
      </c>
      <c r="G1168" s="31">
        <v>0</v>
      </c>
      <c r="H1168" s="31">
        <v>0</v>
      </c>
    </row>
    <row r="1169" spans="1:8" ht="24" customHeight="1" x14ac:dyDescent="0.25">
      <c r="A1169" s="33">
        <v>46135</v>
      </c>
      <c r="B1169" s="31" t="s">
        <v>128</v>
      </c>
      <c r="C1169" s="31" t="s">
        <v>129</v>
      </c>
      <c r="D1169" s="31" t="s">
        <v>899</v>
      </c>
      <c r="E1169" s="31">
        <v>1354</v>
      </c>
      <c r="F1169" s="31">
        <v>507373</v>
      </c>
      <c r="G1169" s="32">
        <v>374.72</v>
      </c>
      <c r="H1169" s="31">
        <v>1269</v>
      </c>
    </row>
    <row r="1170" spans="1:8" ht="36" customHeight="1" x14ac:dyDescent="0.25">
      <c r="A1170" s="33">
        <v>46135</v>
      </c>
      <c r="B1170" s="31" t="s">
        <v>132</v>
      </c>
      <c r="C1170" s="31" t="s">
        <v>133</v>
      </c>
      <c r="D1170" s="31" t="s">
        <v>900</v>
      </c>
      <c r="E1170" s="31">
        <v>2453</v>
      </c>
      <c r="F1170" s="31">
        <v>870720</v>
      </c>
      <c r="G1170" s="32">
        <v>354.96</v>
      </c>
      <c r="H1170" s="31">
        <v>2537</v>
      </c>
    </row>
    <row r="1171" spans="1:8" ht="36" customHeight="1" x14ac:dyDescent="0.25">
      <c r="A1171" s="33">
        <v>46135</v>
      </c>
      <c r="B1171" s="31" t="s">
        <v>135</v>
      </c>
      <c r="C1171" s="31" t="s">
        <v>136</v>
      </c>
      <c r="D1171" s="31" t="s">
        <v>900</v>
      </c>
      <c r="E1171" s="31">
        <v>1698</v>
      </c>
      <c r="F1171" s="31">
        <v>764575</v>
      </c>
      <c r="G1171" s="32">
        <v>450.28</v>
      </c>
      <c r="H1171" s="31">
        <v>1679</v>
      </c>
    </row>
    <row r="1172" spans="1:8" ht="36" customHeight="1" x14ac:dyDescent="0.25">
      <c r="A1172" s="33">
        <v>46135</v>
      </c>
      <c r="B1172" s="31" t="s">
        <v>138</v>
      </c>
      <c r="C1172" s="31" t="s">
        <v>139</v>
      </c>
      <c r="D1172" s="31" t="s">
        <v>900</v>
      </c>
      <c r="E1172" s="31">
        <v>1320</v>
      </c>
      <c r="F1172" s="31">
        <v>503037</v>
      </c>
      <c r="G1172" s="32">
        <v>381.09</v>
      </c>
      <c r="H1172" s="31">
        <v>1355</v>
      </c>
    </row>
    <row r="1173" spans="1:8" ht="48" customHeight="1" x14ac:dyDescent="0.25">
      <c r="A1173" s="33">
        <v>46135</v>
      </c>
      <c r="B1173" s="31" t="s">
        <v>141</v>
      </c>
      <c r="C1173" s="31" t="s">
        <v>142</v>
      </c>
      <c r="D1173" s="31" t="s">
        <v>900</v>
      </c>
      <c r="E1173" s="31">
        <v>1771</v>
      </c>
      <c r="F1173" s="31">
        <v>855244</v>
      </c>
      <c r="G1173" s="32">
        <v>482.92</v>
      </c>
      <c r="H1173" s="31">
        <v>1731</v>
      </c>
    </row>
    <row r="1174" spans="1:8" ht="36" customHeight="1" x14ac:dyDescent="0.25">
      <c r="A1174" s="33">
        <v>46135</v>
      </c>
      <c r="B1174" s="31" t="s">
        <v>144</v>
      </c>
      <c r="C1174" s="31" t="s">
        <v>145</v>
      </c>
      <c r="D1174" s="31" t="s">
        <v>900</v>
      </c>
      <c r="E1174" s="31">
        <v>1295</v>
      </c>
      <c r="F1174" s="31">
        <v>367617</v>
      </c>
      <c r="G1174" s="32">
        <v>283.87</v>
      </c>
      <c r="H1174" s="31">
        <v>1371</v>
      </c>
    </row>
    <row r="1175" spans="1:8" ht="54.75" customHeight="1" x14ac:dyDescent="0.25">
      <c r="A1175" s="33">
        <v>46135</v>
      </c>
      <c r="B1175" s="31" t="s">
        <v>147</v>
      </c>
      <c r="C1175" s="31" t="s">
        <v>148</v>
      </c>
      <c r="D1175" s="31" t="s">
        <v>900</v>
      </c>
      <c r="E1175" s="31">
        <v>4047</v>
      </c>
      <c r="F1175" s="31">
        <v>1007573</v>
      </c>
      <c r="G1175" s="32">
        <v>248.97</v>
      </c>
      <c r="H1175" s="31">
        <v>3643</v>
      </c>
    </row>
    <row r="1176" spans="1:8" ht="24" customHeight="1" x14ac:dyDescent="0.25">
      <c r="A1176" s="33">
        <v>46135</v>
      </c>
      <c r="B1176" s="31" t="s">
        <v>150</v>
      </c>
      <c r="C1176" s="31" t="s">
        <v>151</v>
      </c>
      <c r="D1176" s="31" t="s">
        <v>900</v>
      </c>
      <c r="E1176" s="31">
        <v>2654</v>
      </c>
      <c r="F1176" s="31">
        <v>656712</v>
      </c>
      <c r="G1176" s="32">
        <v>247.44</v>
      </c>
      <c r="H1176" s="31">
        <v>2675</v>
      </c>
    </row>
    <row r="1177" spans="1:8" ht="36" customHeight="1" x14ac:dyDescent="0.25">
      <c r="A1177" s="33">
        <v>46135</v>
      </c>
      <c r="B1177" s="31" t="s">
        <v>153</v>
      </c>
      <c r="C1177" s="31" t="s">
        <v>154</v>
      </c>
      <c r="D1177" s="31" t="s">
        <v>899</v>
      </c>
      <c r="E1177" s="31">
        <v>3162</v>
      </c>
      <c r="F1177" s="31">
        <v>561653</v>
      </c>
      <c r="G1177" s="32">
        <v>177.63</v>
      </c>
      <c r="H1177" s="31">
        <v>3321</v>
      </c>
    </row>
    <row r="1178" spans="1:8" ht="24" customHeight="1" x14ac:dyDescent="0.25">
      <c r="A1178" s="33">
        <v>46135</v>
      </c>
      <c r="B1178" s="31" t="s">
        <v>156</v>
      </c>
      <c r="C1178" s="31" t="s">
        <v>157</v>
      </c>
      <c r="D1178" s="31" t="s">
        <v>901</v>
      </c>
      <c r="E1178" s="31">
        <v>3920</v>
      </c>
      <c r="F1178" s="31">
        <v>1044003</v>
      </c>
      <c r="G1178" s="32">
        <v>266.33</v>
      </c>
      <c r="H1178" s="31">
        <v>3545</v>
      </c>
    </row>
    <row r="1179" spans="1:8" ht="24" customHeight="1" x14ac:dyDescent="0.25">
      <c r="A1179" s="33">
        <v>46135</v>
      </c>
      <c r="B1179" s="31" t="s">
        <v>159</v>
      </c>
      <c r="C1179" s="31" t="s">
        <v>160</v>
      </c>
      <c r="D1179" s="31" t="s">
        <v>899</v>
      </c>
      <c r="E1179" s="31">
        <v>1962</v>
      </c>
      <c r="F1179" s="31">
        <v>725998</v>
      </c>
      <c r="G1179" s="32">
        <v>370.03</v>
      </c>
      <c r="H1179" s="31">
        <v>1943</v>
      </c>
    </row>
    <row r="1180" spans="1:8" ht="48" customHeight="1" x14ac:dyDescent="0.25">
      <c r="A1180" s="33">
        <v>46135</v>
      </c>
      <c r="B1180" s="31" t="s">
        <v>162</v>
      </c>
      <c r="C1180" s="31" t="s">
        <v>163</v>
      </c>
      <c r="D1180" s="31" t="s">
        <v>901</v>
      </c>
      <c r="E1180" s="31">
        <v>1012</v>
      </c>
      <c r="F1180" s="31">
        <v>456686</v>
      </c>
      <c r="G1180" s="32">
        <v>451.27</v>
      </c>
      <c r="H1180" s="31">
        <v>1022</v>
      </c>
    </row>
    <row r="1181" spans="1:8" ht="48" customHeight="1" x14ac:dyDescent="0.25">
      <c r="A1181" s="33">
        <v>46135</v>
      </c>
      <c r="B1181" s="31" t="s">
        <v>165</v>
      </c>
      <c r="C1181" s="31" t="s">
        <v>166</v>
      </c>
      <c r="D1181" s="31" t="s">
        <v>901</v>
      </c>
      <c r="E1181" s="31">
        <v>2580</v>
      </c>
      <c r="F1181" s="31">
        <v>1139220</v>
      </c>
      <c r="G1181" s="32">
        <v>441.56</v>
      </c>
      <c r="H1181" s="31">
        <v>2455</v>
      </c>
    </row>
    <row r="1182" spans="1:8" ht="48" customHeight="1" x14ac:dyDescent="0.25">
      <c r="A1182" s="33">
        <v>46135</v>
      </c>
      <c r="B1182" s="31" t="s">
        <v>168</v>
      </c>
      <c r="C1182" s="31" t="s">
        <v>169</v>
      </c>
      <c r="D1182" s="31" t="s">
        <v>899</v>
      </c>
      <c r="E1182" s="31">
        <v>2548</v>
      </c>
      <c r="F1182" s="31">
        <v>1137250</v>
      </c>
      <c r="G1182" s="32">
        <v>446.33</v>
      </c>
      <c r="H1182" s="31">
        <v>2458</v>
      </c>
    </row>
    <row r="1183" spans="1:8" ht="48" customHeight="1" x14ac:dyDescent="0.25">
      <c r="A1183" s="33">
        <v>46135</v>
      </c>
      <c r="B1183" s="31" t="s">
        <v>171</v>
      </c>
      <c r="C1183" s="31" t="s">
        <v>172</v>
      </c>
      <c r="D1183" s="31" t="s">
        <v>903</v>
      </c>
      <c r="E1183" s="31">
        <v>2169</v>
      </c>
      <c r="F1183" s="31">
        <v>801768</v>
      </c>
      <c r="G1183" s="32">
        <v>369.65</v>
      </c>
      <c r="H1183" s="31">
        <v>2187</v>
      </c>
    </row>
    <row r="1184" spans="1:8" ht="48" customHeight="1" x14ac:dyDescent="0.25">
      <c r="A1184" s="33">
        <v>46135</v>
      </c>
      <c r="B1184" s="31" t="s">
        <v>174</v>
      </c>
      <c r="C1184" s="31" t="s">
        <v>175</v>
      </c>
      <c r="D1184" s="31" t="s">
        <v>903</v>
      </c>
      <c r="E1184" s="31">
        <v>3068</v>
      </c>
      <c r="F1184" s="31">
        <v>931560</v>
      </c>
      <c r="G1184" s="32">
        <v>303.64</v>
      </c>
      <c r="H1184" s="31">
        <v>2946</v>
      </c>
    </row>
    <row r="1185" spans="1:8" ht="24" customHeight="1" x14ac:dyDescent="0.25">
      <c r="A1185" s="33">
        <v>46135</v>
      </c>
      <c r="B1185" s="31" t="s">
        <v>177</v>
      </c>
      <c r="C1185" s="31" t="s">
        <v>178</v>
      </c>
      <c r="D1185" s="31" t="s">
        <v>903</v>
      </c>
      <c r="E1185" s="31">
        <v>1728</v>
      </c>
      <c r="F1185" s="31">
        <v>556283</v>
      </c>
      <c r="G1185" s="32">
        <v>321.92</v>
      </c>
      <c r="H1185" s="31">
        <v>1703</v>
      </c>
    </row>
    <row r="1186" spans="1:8" ht="36" customHeight="1" x14ac:dyDescent="0.25">
      <c r="A1186" s="33">
        <v>46135</v>
      </c>
      <c r="B1186" s="31" t="s">
        <v>180</v>
      </c>
      <c r="C1186" s="31" t="s">
        <v>181</v>
      </c>
      <c r="D1186" s="31" t="s">
        <v>903</v>
      </c>
      <c r="E1186" s="31">
        <v>1828</v>
      </c>
      <c r="F1186" s="31">
        <v>791030</v>
      </c>
      <c r="G1186" s="32">
        <v>432.73</v>
      </c>
      <c r="H1186" s="31">
        <v>1651</v>
      </c>
    </row>
    <row r="1187" spans="1:8" ht="24" customHeight="1" x14ac:dyDescent="0.25">
      <c r="A1187" s="33">
        <v>46135</v>
      </c>
      <c r="B1187" s="31" t="s">
        <v>183</v>
      </c>
      <c r="C1187" s="31" t="s">
        <v>184</v>
      </c>
      <c r="D1187" s="31" t="s">
        <v>903</v>
      </c>
      <c r="E1187" s="31">
        <v>2078</v>
      </c>
      <c r="F1187" s="31">
        <v>449857</v>
      </c>
      <c r="G1187" s="32">
        <v>216.49</v>
      </c>
      <c r="H1187" s="31">
        <v>2007</v>
      </c>
    </row>
    <row r="1188" spans="1:8" ht="36" customHeight="1" x14ac:dyDescent="0.25">
      <c r="A1188" s="33">
        <v>46135</v>
      </c>
      <c r="B1188" s="31" t="s">
        <v>186</v>
      </c>
      <c r="C1188" s="31" t="s">
        <v>187</v>
      </c>
      <c r="D1188" s="31" t="s">
        <v>903</v>
      </c>
      <c r="E1188" s="31">
        <v>673</v>
      </c>
      <c r="F1188" s="31">
        <v>312823</v>
      </c>
      <c r="G1188" s="32">
        <v>464.82</v>
      </c>
      <c r="H1188" s="31">
        <v>714</v>
      </c>
    </row>
    <row r="1189" spans="1:8" ht="24" customHeight="1" x14ac:dyDescent="0.25">
      <c r="A1189" s="33">
        <v>46135</v>
      </c>
      <c r="B1189" s="31" t="s">
        <v>189</v>
      </c>
      <c r="C1189" s="31" t="s">
        <v>190</v>
      </c>
      <c r="D1189" s="31" t="s">
        <v>903</v>
      </c>
      <c r="E1189" s="31">
        <v>2850</v>
      </c>
      <c r="F1189" s="31">
        <v>745365</v>
      </c>
      <c r="G1189" s="32">
        <v>261.52999999999997</v>
      </c>
      <c r="H1189" s="31">
        <v>2582</v>
      </c>
    </row>
    <row r="1190" spans="1:8" ht="36" customHeight="1" x14ac:dyDescent="0.25">
      <c r="A1190" s="33">
        <v>46135</v>
      </c>
      <c r="B1190" s="31" t="s">
        <v>192</v>
      </c>
      <c r="C1190" s="31" t="s">
        <v>193</v>
      </c>
      <c r="D1190" s="31" t="s">
        <v>901</v>
      </c>
      <c r="E1190" s="31">
        <v>1277</v>
      </c>
      <c r="F1190" s="31">
        <v>472107</v>
      </c>
      <c r="G1190" s="32">
        <v>369.7</v>
      </c>
      <c r="H1190" s="31">
        <v>1160</v>
      </c>
    </row>
    <row r="1191" spans="1:8" ht="48" customHeight="1" x14ac:dyDescent="0.25">
      <c r="A1191" s="33">
        <v>46135</v>
      </c>
      <c r="B1191" s="31" t="s">
        <v>195</v>
      </c>
      <c r="C1191" s="31" t="s">
        <v>196</v>
      </c>
      <c r="D1191" s="31" t="s">
        <v>899</v>
      </c>
      <c r="E1191" s="31">
        <v>3201</v>
      </c>
      <c r="F1191" s="31">
        <v>1118801</v>
      </c>
      <c r="G1191" s="32">
        <v>349.52</v>
      </c>
      <c r="H1191" s="31">
        <v>2937</v>
      </c>
    </row>
    <row r="1192" spans="1:8" ht="24" customHeight="1" x14ac:dyDescent="0.25">
      <c r="A1192" s="33">
        <v>46135</v>
      </c>
      <c r="B1192" s="31" t="s">
        <v>198</v>
      </c>
      <c r="C1192" s="31" t="s">
        <v>199</v>
      </c>
      <c r="D1192" s="31" t="s">
        <v>901</v>
      </c>
      <c r="E1192" s="31">
        <v>3650</v>
      </c>
      <c r="F1192" s="31">
        <v>1631487</v>
      </c>
      <c r="G1192" s="32">
        <v>446.98</v>
      </c>
      <c r="H1192" s="31">
        <v>3340</v>
      </c>
    </row>
    <row r="1193" spans="1:8" ht="24" customHeight="1" x14ac:dyDescent="0.25">
      <c r="A1193" s="33">
        <v>46135</v>
      </c>
      <c r="B1193" s="31" t="s">
        <v>201</v>
      </c>
      <c r="C1193" s="31" t="s">
        <v>202</v>
      </c>
      <c r="D1193" s="31" t="s">
        <v>904</v>
      </c>
      <c r="E1193" s="31">
        <v>0</v>
      </c>
      <c r="F1193" s="31">
        <v>0</v>
      </c>
      <c r="G1193" s="31">
        <v>0</v>
      </c>
      <c r="H1193" s="31">
        <v>0</v>
      </c>
    </row>
    <row r="1194" spans="1:8" ht="36" customHeight="1" x14ac:dyDescent="0.25">
      <c r="A1194" s="33">
        <v>46135</v>
      </c>
      <c r="B1194" s="31" t="s">
        <v>204</v>
      </c>
      <c r="C1194" s="31" t="s">
        <v>205</v>
      </c>
      <c r="D1194" s="31" t="s">
        <v>901</v>
      </c>
      <c r="E1194" s="31">
        <v>3158</v>
      </c>
      <c r="F1194" s="31">
        <v>1317100</v>
      </c>
      <c r="G1194" s="32">
        <v>417.07</v>
      </c>
      <c r="H1194" s="31">
        <v>3130</v>
      </c>
    </row>
    <row r="1195" spans="1:8" ht="36" customHeight="1" x14ac:dyDescent="0.25">
      <c r="A1195" s="33">
        <v>46135</v>
      </c>
      <c r="B1195" s="31" t="s">
        <v>207</v>
      </c>
      <c r="C1195" s="31" t="s">
        <v>208</v>
      </c>
      <c r="D1195" s="31" t="s">
        <v>899</v>
      </c>
      <c r="E1195" s="31">
        <v>5102</v>
      </c>
      <c r="F1195" s="31">
        <v>1614791</v>
      </c>
      <c r="G1195" s="32">
        <v>316.5</v>
      </c>
      <c r="H1195" s="31">
        <v>5188</v>
      </c>
    </row>
    <row r="1196" spans="1:8" ht="24" customHeight="1" x14ac:dyDescent="0.25">
      <c r="A1196" s="33">
        <v>46135</v>
      </c>
      <c r="B1196" s="31" t="s">
        <v>210</v>
      </c>
      <c r="C1196" s="31" t="s">
        <v>211</v>
      </c>
      <c r="D1196" s="31" t="s">
        <v>901</v>
      </c>
      <c r="E1196" s="31">
        <v>3722</v>
      </c>
      <c r="F1196" s="31">
        <v>1655183</v>
      </c>
      <c r="G1196" s="32">
        <v>444.7</v>
      </c>
      <c r="H1196" s="31">
        <v>3602</v>
      </c>
    </row>
    <row r="1197" spans="1:8" ht="24" customHeight="1" x14ac:dyDescent="0.25">
      <c r="A1197" s="33">
        <v>46135</v>
      </c>
      <c r="B1197" s="31" t="s">
        <v>213</v>
      </c>
      <c r="C1197" s="31" t="s">
        <v>214</v>
      </c>
      <c r="D1197" s="31" t="s">
        <v>901</v>
      </c>
      <c r="E1197" s="31">
        <v>1031</v>
      </c>
      <c r="F1197" s="31">
        <v>255385</v>
      </c>
      <c r="G1197" s="32">
        <v>247.71</v>
      </c>
      <c r="H1197" s="31">
        <v>1041</v>
      </c>
    </row>
    <row r="1198" spans="1:8" ht="24" customHeight="1" x14ac:dyDescent="0.25">
      <c r="A1198" s="33">
        <v>46135</v>
      </c>
      <c r="B1198" s="31" t="s">
        <v>216</v>
      </c>
      <c r="C1198" s="31" t="s">
        <v>217</v>
      </c>
      <c r="D1198" s="31" t="s">
        <v>901</v>
      </c>
      <c r="E1198" s="31">
        <v>1465</v>
      </c>
      <c r="F1198" s="31">
        <v>425834</v>
      </c>
      <c r="G1198" s="32">
        <v>290.67</v>
      </c>
      <c r="H1198" s="31">
        <v>1532</v>
      </c>
    </row>
    <row r="1199" spans="1:8" ht="54.75" customHeight="1" x14ac:dyDescent="0.25">
      <c r="A1199" s="33">
        <v>46135</v>
      </c>
      <c r="B1199" s="31" t="s">
        <v>220</v>
      </c>
      <c r="C1199" s="31" t="s">
        <v>221</v>
      </c>
      <c r="D1199" s="31" t="s">
        <v>900</v>
      </c>
      <c r="E1199" s="31">
        <v>3547</v>
      </c>
      <c r="F1199" s="31">
        <v>817614</v>
      </c>
      <c r="G1199" s="32">
        <v>230.51</v>
      </c>
      <c r="H1199" s="31">
        <v>3675</v>
      </c>
    </row>
    <row r="1200" spans="1:8" ht="24" customHeight="1" x14ac:dyDescent="0.25">
      <c r="A1200" s="33">
        <v>46135</v>
      </c>
      <c r="B1200" s="31" t="s">
        <v>223</v>
      </c>
      <c r="C1200" s="31" t="s">
        <v>224</v>
      </c>
      <c r="D1200" s="31" t="s">
        <v>905</v>
      </c>
      <c r="E1200" s="31">
        <v>0</v>
      </c>
      <c r="F1200" s="31">
        <v>0</v>
      </c>
      <c r="G1200" s="31">
        <v>0</v>
      </c>
      <c r="H1200" s="31">
        <v>0</v>
      </c>
    </row>
    <row r="1201" spans="1:8" ht="48" customHeight="1" x14ac:dyDescent="0.25">
      <c r="A1201" s="33">
        <v>46135</v>
      </c>
      <c r="B1201" s="31" t="s">
        <v>225</v>
      </c>
      <c r="C1201" s="31" t="s">
        <v>226</v>
      </c>
      <c r="D1201" s="31" t="s">
        <v>906</v>
      </c>
      <c r="E1201" s="31">
        <v>0</v>
      </c>
      <c r="F1201" s="31">
        <v>0</v>
      </c>
      <c r="G1201" s="31">
        <v>0</v>
      </c>
      <c r="H1201" s="31">
        <v>0</v>
      </c>
    </row>
    <row r="1202" spans="1:8" ht="48" customHeight="1" x14ac:dyDescent="0.25">
      <c r="A1202" s="33">
        <v>46135</v>
      </c>
      <c r="B1202" s="31" t="s">
        <v>227</v>
      </c>
      <c r="C1202" s="31" t="s">
        <v>228</v>
      </c>
      <c r="D1202" s="31" t="s">
        <v>899</v>
      </c>
      <c r="E1202" s="31">
        <v>2913</v>
      </c>
      <c r="F1202" s="31">
        <v>608446</v>
      </c>
      <c r="G1202" s="32">
        <v>208.87</v>
      </c>
      <c r="H1202" s="31">
        <v>2636</v>
      </c>
    </row>
    <row r="1203" spans="1:8" ht="48" customHeight="1" x14ac:dyDescent="0.25">
      <c r="A1203" s="33">
        <v>46135</v>
      </c>
      <c r="B1203" s="31" t="s">
        <v>230</v>
      </c>
      <c r="C1203" s="31" t="s">
        <v>231</v>
      </c>
      <c r="D1203" s="31" t="s">
        <v>901</v>
      </c>
      <c r="E1203" s="31">
        <v>3318</v>
      </c>
      <c r="F1203" s="31">
        <v>1041513</v>
      </c>
      <c r="G1203" s="32">
        <v>313.89999999999998</v>
      </c>
      <c r="H1203" s="31">
        <v>2999</v>
      </c>
    </row>
    <row r="1204" spans="1:8" ht="48" customHeight="1" x14ac:dyDescent="0.25">
      <c r="A1204" s="33">
        <v>46135</v>
      </c>
      <c r="B1204" s="31" t="s">
        <v>233</v>
      </c>
      <c r="C1204" s="31" t="s">
        <v>234</v>
      </c>
      <c r="D1204" s="31" t="s">
        <v>899</v>
      </c>
      <c r="E1204" s="31">
        <v>1611</v>
      </c>
      <c r="F1204" s="31">
        <v>330875</v>
      </c>
      <c r="G1204" s="32">
        <v>205.38</v>
      </c>
      <c r="H1204" s="31">
        <v>1591</v>
      </c>
    </row>
    <row r="1205" spans="1:8" ht="48" customHeight="1" x14ac:dyDescent="0.25">
      <c r="A1205" s="33">
        <v>46135</v>
      </c>
      <c r="B1205" s="31" t="s">
        <v>236</v>
      </c>
      <c r="C1205" s="31" t="s">
        <v>237</v>
      </c>
      <c r="D1205" s="31" t="s">
        <v>899</v>
      </c>
      <c r="E1205" s="31">
        <v>3968</v>
      </c>
      <c r="F1205" s="31">
        <v>1559914</v>
      </c>
      <c r="G1205" s="32">
        <v>393.12</v>
      </c>
      <c r="H1205" s="31">
        <v>4192</v>
      </c>
    </row>
    <row r="1206" spans="1:8" ht="48" customHeight="1" x14ac:dyDescent="0.25">
      <c r="A1206" s="33">
        <v>46135</v>
      </c>
      <c r="B1206" s="31" t="s">
        <v>239</v>
      </c>
      <c r="C1206" s="31" t="s">
        <v>240</v>
      </c>
      <c r="D1206" s="31" t="s">
        <v>900</v>
      </c>
      <c r="E1206" s="31">
        <v>1697</v>
      </c>
      <c r="F1206" s="31">
        <v>927679</v>
      </c>
      <c r="G1206" s="32">
        <v>546.66</v>
      </c>
      <c r="H1206" s="31">
        <v>1672</v>
      </c>
    </row>
    <row r="1207" spans="1:8" ht="48" customHeight="1" x14ac:dyDescent="0.25">
      <c r="A1207" s="33">
        <v>46135</v>
      </c>
      <c r="B1207" s="31" t="s">
        <v>242</v>
      </c>
      <c r="C1207" s="31" t="s">
        <v>243</v>
      </c>
      <c r="D1207" s="31" t="s">
        <v>900</v>
      </c>
      <c r="E1207" s="31">
        <v>3390</v>
      </c>
      <c r="F1207" s="31">
        <v>1005833</v>
      </c>
      <c r="G1207" s="32">
        <v>296.70999999999998</v>
      </c>
      <c r="H1207" s="31">
        <v>3405</v>
      </c>
    </row>
    <row r="1208" spans="1:8" ht="24" customHeight="1" x14ac:dyDescent="0.25">
      <c r="A1208" s="33">
        <v>46135</v>
      </c>
      <c r="B1208" s="31" t="s">
        <v>245</v>
      </c>
      <c r="C1208" s="31" t="s">
        <v>246</v>
      </c>
      <c r="D1208" s="31" t="s">
        <v>900</v>
      </c>
      <c r="E1208" s="31">
        <v>2738</v>
      </c>
      <c r="F1208" s="31">
        <v>855363</v>
      </c>
      <c r="G1208" s="32">
        <v>312.39999999999998</v>
      </c>
      <c r="H1208" s="31">
        <v>2482</v>
      </c>
    </row>
    <row r="1209" spans="1:8" ht="36" customHeight="1" x14ac:dyDescent="0.25">
      <c r="A1209" s="33">
        <v>46135</v>
      </c>
      <c r="B1209" s="31" t="s">
        <v>248</v>
      </c>
      <c r="C1209" s="31" t="s">
        <v>249</v>
      </c>
      <c r="D1209" s="31" t="s">
        <v>900</v>
      </c>
      <c r="E1209" s="31">
        <v>2750</v>
      </c>
      <c r="F1209" s="31">
        <v>1521084</v>
      </c>
      <c r="G1209" s="32">
        <v>553.12</v>
      </c>
      <c r="H1209" s="31">
        <v>2875</v>
      </c>
    </row>
    <row r="1210" spans="1:8" ht="24" customHeight="1" x14ac:dyDescent="0.25">
      <c r="A1210" s="33">
        <v>46135</v>
      </c>
      <c r="B1210" s="31" t="s">
        <v>251</v>
      </c>
      <c r="C1210" s="31" t="s">
        <v>252</v>
      </c>
      <c r="D1210" s="31" t="s">
        <v>900</v>
      </c>
      <c r="E1210" s="31">
        <v>3443</v>
      </c>
      <c r="F1210" s="31">
        <v>1305506</v>
      </c>
      <c r="G1210" s="32">
        <v>379.18</v>
      </c>
      <c r="H1210" s="31">
        <v>3174</v>
      </c>
    </row>
    <row r="1211" spans="1:8" ht="36" customHeight="1" x14ac:dyDescent="0.25">
      <c r="A1211" s="33">
        <v>46135</v>
      </c>
      <c r="B1211" s="31" t="s">
        <v>254</v>
      </c>
      <c r="C1211" s="31" t="s">
        <v>255</v>
      </c>
      <c r="D1211" s="31" t="s">
        <v>899</v>
      </c>
      <c r="E1211" s="31">
        <v>1728</v>
      </c>
      <c r="F1211" s="31">
        <v>801654</v>
      </c>
      <c r="G1211" s="32">
        <v>463.92</v>
      </c>
      <c r="H1211" s="31">
        <v>1762</v>
      </c>
    </row>
    <row r="1212" spans="1:8" ht="36" customHeight="1" x14ac:dyDescent="0.25">
      <c r="A1212" s="33">
        <v>46135</v>
      </c>
      <c r="B1212" s="31" t="s">
        <v>257</v>
      </c>
      <c r="C1212" s="31" t="s">
        <v>258</v>
      </c>
      <c r="D1212" s="31" t="s">
        <v>901</v>
      </c>
      <c r="E1212" s="31">
        <v>746</v>
      </c>
      <c r="F1212" s="31">
        <v>154760</v>
      </c>
      <c r="G1212" s="32">
        <v>207.45</v>
      </c>
      <c r="H1212" s="31">
        <v>735</v>
      </c>
    </row>
    <row r="1213" spans="1:8" ht="24" customHeight="1" x14ac:dyDescent="0.25">
      <c r="A1213" s="33">
        <v>46135</v>
      </c>
      <c r="B1213" s="31" t="s">
        <v>260</v>
      </c>
      <c r="C1213" s="31" t="s">
        <v>261</v>
      </c>
      <c r="D1213" s="31" t="s">
        <v>907</v>
      </c>
      <c r="E1213" s="31">
        <v>0</v>
      </c>
      <c r="F1213" s="31">
        <v>0</v>
      </c>
      <c r="G1213" s="31">
        <v>0</v>
      </c>
      <c r="H1213" s="31">
        <v>0</v>
      </c>
    </row>
    <row r="1214" spans="1:8" ht="48" customHeight="1" x14ac:dyDescent="0.25">
      <c r="A1214" s="33">
        <v>46135</v>
      </c>
      <c r="B1214" s="31" t="s">
        <v>262</v>
      </c>
      <c r="C1214" s="31" t="s">
        <v>263</v>
      </c>
      <c r="D1214" s="31" t="s">
        <v>901</v>
      </c>
      <c r="E1214" s="31">
        <v>2747</v>
      </c>
      <c r="F1214" s="31">
        <v>556961</v>
      </c>
      <c r="G1214" s="32">
        <v>202.75</v>
      </c>
      <c r="H1214" s="31">
        <v>2932</v>
      </c>
    </row>
    <row r="1215" spans="1:8" ht="48" customHeight="1" x14ac:dyDescent="0.25">
      <c r="A1215" s="33">
        <v>46135</v>
      </c>
      <c r="B1215" s="31" t="s">
        <v>265</v>
      </c>
      <c r="C1215" s="31" t="s">
        <v>266</v>
      </c>
      <c r="D1215" s="31" t="s">
        <v>908</v>
      </c>
      <c r="E1215" s="31">
        <v>0</v>
      </c>
      <c r="F1215" s="31">
        <v>0</v>
      </c>
      <c r="G1215" s="31">
        <v>0</v>
      </c>
      <c r="H1215" s="31">
        <v>0</v>
      </c>
    </row>
    <row r="1216" spans="1:8" ht="48" customHeight="1" x14ac:dyDescent="0.25">
      <c r="A1216" s="33">
        <v>46135</v>
      </c>
      <c r="B1216" s="31" t="s">
        <v>267</v>
      </c>
      <c r="C1216" s="31" t="s">
        <v>268</v>
      </c>
      <c r="D1216" s="31" t="s">
        <v>901</v>
      </c>
      <c r="E1216" s="31">
        <v>2982</v>
      </c>
      <c r="F1216" s="31">
        <v>611471</v>
      </c>
      <c r="G1216" s="32">
        <v>205.05</v>
      </c>
      <c r="H1216" s="31">
        <v>2937</v>
      </c>
    </row>
    <row r="1217" spans="1:8" ht="48" customHeight="1" x14ac:dyDescent="0.25">
      <c r="A1217" s="33">
        <v>46135</v>
      </c>
      <c r="B1217" s="31" t="s">
        <v>270</v>
      </c>
      <c r="C1217" s="31" t="s">
        <v>271</v>
      </c>
      <c r="D1217" s="31" t="s">
        <v>900</v>
      </c>
      <c r="E1217" s="31">
        <v>1097</v>
      </c>
      <c r="F1217" s="31">
        <v>311212</v>
      </c>
      <c r="G1217" s="32">
        <v>283.69</v>
      </c>
      <c r="H1217" s="31">
        <v>1123</v>
      </c>
    </row>
    <row r="1218" spans="1:8" ht="48" customHeight="1" x14ac:dyDescent="0.25">
      <c r="A1218" s="33">
        <v>46135</v>
      </c>
      <c r="B1218" s="31" t="s">
        <v>273</v>
      </c>
      <c r="C1218" s="31" t="s">
        <v>274</v>
      </c>
      <c r="D1218" s="31" t="s">
        <v>899</v>
      </c>
      <c r="E1218" s="31">
        <v>4853</v>
      </c>
      <c r="F1218" s="31">
        <v>2695817</v>
      </c>
      <c r="G1218" s="32">
        <v>555.49</v>
      </c>
      <c r="H1218" s="31">
        <v>4430</v>
      </c>
    </row>
    <row r="1219" spans="1:8" ht="48" customHeight="1" x14ac:dyDescent="0.25">
      <c r="A1219" s="33">
        <v>46135</v>
      </c>
      <c r="B1219" s="31" t="s">
        <v>276</v>
      </c>
      <c r="C1219" s="31" t="s">
        <v>277</v>
      </c>
      <c r="D1219" s="31" t="s">
        <v>899</v>
      </c>
      <c r="E1219" s="31">
        <v>842</v>
      </c>
      <c r="F1219" s="31">
        <v>449734</v>
      </c>
      <c r="G1219" s="32">
        <v>534.13</v>
      </c>
      <c r="H1219" s="31">
        <v>807</v>
      </c>
    </row>
    <row r="1220" spans="1:8" ht="48" customHeight="1" x14ac:dyDescent="0.25">
      <c r="A1220" s="33">
        <v>46135</v>
      </c>
      <c r="B1220" s="31" t="s">
        <v>279</v>
      </c>
      <c r="C1220" s="31" t="s">
        <v>280</v>
      </c>
      <c r="D1220" s="31" t="s">
        <v>901</v>
      </c>
      <c r="E1220" s="31">
        <v>2409</v>
      </c>
      <c r="F1220" s="31">
        <v>1241847</v>
      </c>
      <c r="G1220" s="32">
        <v>515.5</v>
      </c>
      <c r="H1220" s="31">
        <v>2360</v>
      </c>
    </row>
    <row r="1221" spans="1:8" ht="36" customHeight="1" x14ac:dyDescent="0.25">
      <c r="A1221" s="33">
        <v>46135</v>
      </c>
      <c r="B1221" s="31" t="s">
        <v>283</v>
      </c>
      <c r="C1221" s="31" t="s">
        <v>284</v>
      </c>
      <c r="D1221" s="31" t="s">
        <v>899</v>
      </c>
      <c r="E1221" s="31">
        <v>0</v>
      </c>
      <c r="F1221" s="31">
        <v>0</v>
      </c>
      <c r="G1221" s="31">
        <v>0</v>
      </c>
      <c r="H1221" s="31">
        <v>0</v>
      </c>
    </row>
    <row r="1222" spans="1:8" ht="24" customHeight="1" x14ac:dyDescent="0.25">
      <c r="A1222" s="33">
        <v>46136</v>
      </c>
      <c r="B1222" s="31" t="s">
        <v>128</v>
      </c>
      <c r="C1222" s="31" t="s">
        <v>129</v>
      </c>
      <c r="D1222" s="31" t="s">
        <v>899</v>
      </c>
      <c r="E1222" s="31">
        <v>1267</v>
      </c>
      <c r="F1222" s="31">
        <v>441731</v>
      </c>
      <c r="G1222" s="32">
        <v>348.64</v>
      </c>
      <c r="H1222" s="31">
        <v>1144</v>
      </c>
    </row>
    <row r="1223" spans="1:8" ht="36" customHeight="1" x14ac:dyDescent="0.25">
      <c r="A1223" s="33">
        <v>46136</v>
      </c>
      <c r="B1223" s="31" t="s">
        <v>132</v>
      </c>
      <c r="C1223" s="31" t="s">
        <v>133</v>
      </c>
      <c r="D1223" s="31" t="s">
        <v>900</v>
      </c>
      <c r="E1223" s="31">
        <v>2777</v>
      </c>
      <c r="F1223" s="31">
        <v>979822</v>
      </c>
      <c r="G1223" s="32">
        <v>352.83</v>
      </c>
      <c r="H1223" s="31">
        <v>2989</v>
      </c>
    </row>
    <row r="1224" spans="1:8" ht="24" customHeight="1" x14ac:dyDescent="0.25">
      <c r="A1224" s="33">
        <v>46136</v>
      </c>
      <c r="B1224" s="31" t="s">
        <v>135</v>
      </c>
      <c r="C1224" s="31" t="s">
        <v>136</v>
      </c>
      <c r="D1224" s="31" t="s">
        <v>900</v>
      </c>
      <c r="E1224" s="31">
        <v>1470</v>
      </c>
      <c r="F1224" s="31">
        <v>599092</v>
      </c>
      <c r="G1224" s="32">
        <v>407.55</v>
      </c>
      <c r="H1224" s="31">
        <v>1394</v>
      </c>
    </row>
    <row r="1225" spans="1:8" ht="36" customHeight="1" x14ac:dyDescent="0.25">
      <c r="A1225" s="33">
        <v>46136</v>
      </c>
      <c r="B1225" s="31" t="s">
        <v>138</v>
      </c>
      <c r="C1225" s="31" t="s">
        <v>139</v>
      </c>
      <c r="D1225" s="31" t="s">
        <v>900</v>
      </c>
      <c r="E1225" s="31">
        <v>878</v>
      </c>
      <c r="F1225" s="31">
        <v>363130</v>
      </c>
      <c r="G1225" s="32">
        <v>413.59</v>
      </c>
      <c r="H1225" s="31">
        <v>939</v>
      </c>
    </row>
    <row r="1226" spans="1:8" ht="24" customHeight="1" x14ac:dyDescent="0.25">
      <c r="A1226" s="33">
        <v>46136</v>
      </c>
      <c r="B1226" s="31" t="s">
        <v>141</v>
      </c>
      <c r="C1226" s="31" t="s">
        <v>142</v>
      </c>
      <c r="D1226" s="31" t="s">
        <v>900</v>
      </c>
      <c r="E1226" s="31">
        <v>1177</v>
      </c>
      <c r="F1226" s="31">
        <v>635340</v>
      </c>
      <c r="G1226" s="32">
        <v>539.79999999999995</v>
      </c>
      <c r="H1226" s="31">
        <v>1212</v>
      </c>
    </row>
    <row r="1227" spans="1:8" ht="36" customHeight="1" x14ac:dyDescent="0.25">
      <c r="A1227" s="33">
        <v>46136</v>
      </c>
      <c r="B1227" s="31" t="s">
        <v>144</v>
      </c>
      <c r="C1227" s="31" t="s">
        <v>145</v>
      </c>
      <c r="D1227" s="31" t="s">
        <v>900</v>
      </c>
      <c r="E1227" s="31">
        <v>1205</v>
      </c>
      <c r="F1227" s="31">
        <v>308261</v>
      </c>
      <c r="G1227" s="32">
        <v>255.82</v>
      </c>
      <c r="H1227" s="31">
        <v>1250</v>
      </c>
    </row>
    <row r="1228" spans="1:8" ht="36" customHeight="1" x14ac:dyDescent="0.25">
      <c r="A1228" s="33">
        <v>46136</v>
      </c>
      <c r="B1228" s="31" t="s">
        <v>147</v>
      </c>
      <c r="C1228" s="31" t="s">
        <v>148</v>
      </c>
      <c r="D1228" s="31" t="s">
        <v>900</v>
      </c>
      <c r="E1228" s="31">
        <v>4115</v>
      </c>
      <c r="F1228" s="31">
        <v>833889</v>
      </c>
      <c r="G1228" s="32">
        <v>202.65</v>
      </c>
      <c r="H1228" s="31">
        <v>4231</v>
      </c>
    </row>
    <row r="1229" spans="1:8" ht="36" customHeight="1" x14ac:dyDescent="0.25">
      <c r="A1229" s="33">
        <v>46136</v>
      </c>
      <c r="B1229" s="31" t="s">
        <v>150</v>
      </c>
      <c r="C1229" s="31" t="s">
        <v>151</v>
      </c>
      <c r="D1229" s="31" t="s">
        <v>900</v>
      </c>
      <c r="E1229" s="31">
        <v>3733</v>
      </c>
      <c r="F1229" s="31">
        <v>1020554</v>
      </c>
      <c r="G1229" s="32">
        <v>273.39</v>
      </c>
      <c r="H1229" s="31">
        <v>3860</v>
      </c>
    </row>
    <row r="1230" spans="1:8" ht="48" customHeight="1" x14ac:dyDescent="0.25">
      <c r="A1230" s="33">
        <v>46136</v>
      </c>
      <c r="B1230" s="31" t="s">
        <v>153</v>
      </c>
      <c r="C1230" s="31" t="s">
        <v>154</v>
      </c>
      <c r="D1230" s="31" t="s">
        <v>899</v>
      </c>
      <c r="E1230" s="31">
        <v>3005</v>
      </c>
      <c r="F1230" s="31">
        <v>622865</v>
      </c>
      <c r="G1230" s="32">
        <v>207.28</v>
      </c>
      <c r="H1230" s="31">
        <v>2872</v>
      </c>
    </row>
    <row r="1231" spans="1:8" ht="36" customHeight="1" x14ac:dyDescent="0.25">
      <c r="A1231" s="33">
        <v>46136</v>
      </c>
      <c r="B1231" s="31" t="s">
        <v>156</v>
      </c>
      <c r="C1231" s="31" t="s">
        <v>157</v>
      </c>
      <c r="D1231" s="31" t="s">
        <v>901</v>
      </c>
      <c r="E1231" s="31">
        <v>3786</v>
      </c>
      <c r="F1231" s="31">
        <v>922530</v>
      </c>
      <c r="G1231" s="32">
        <v>243.67</v>
      </c>
      <c r="H1231" s="31">
        <v>3802</v>
      </c>
    </row>
    <row r="1232" spans="1:8" ht="27.75" customHeight="1" x14ac:dyDescent="0.25">
      <c r="A1232" s="33">
        <v>46136</v>
      </c>
      <c r="B1232" s="31" t="s">
        <v>159</v>
      </c>
      <c r="C1232" s="31" t="s">
        <v>160</v>
      </c>
      <c r="D1232" s="31" t="s">
        <v>899</v>
      </c>
      <c r="E1232" s="31">
        <v>1826</v>
      </c>
      <c r="F1232" s="31">
        <v>698755</v>
      </c>
      <c r="G1232" s="32">
        <v>382.67</v>
      </c>
      <c r="H1232" s="31">
        <v>1721</v>
      </c>
    </row>
    <row r="1233" spans="1:8" ht="24" customHeight="1" x14ac:dyDescent="0.25">
      <c r="A1233" s="33">
        <v>46136</v>
      </c>
      <c r="B1233" s="31" t="s">
        <v>162</v>
      </c>
      <c r="C1233" s="31" t="s">
        <v>163</v>
      </c>
      <c r="D1233" s="31" t="s">
        <v>901</v>
      </c>
      <c r="E1233" s="31">
        <v>951</v>
      </c>
      <c r="F1233" s="31">
        <v>354497</v>
      </c>
      <c r="G1233" s="32">
        <v>372.76</v>
      </c>
      <c r="H1233" s="31">
        <v>916</v>
      </c>
    </row>
    <row r="1234" spans="1:8" ht="36" customHeight="1" x14ac:dyDescent="0.25">
      <c r="A1234" s="33">
        <v>46136</v>
      </c>
      <c r="B1234" s="31" t="s">
        <v>165</v>
      </c>
      <c r="C1234" s="31" t="s">
        <v>166</v>
      </c>
      <c r="D1234" s="31" t="s">
        <v>901</v>
      </c>
      <c r="E1234" s="31">
        <v>2513</v>
      </c>
      <c r="F1234" s="31">
        <v>1190111</v>
      </c>
      <c r="G1234" s="32">
        <v>473.58</v>
      </c>
      <c r="H1234" s="31">
        <v>2591</v>
      </c>
    </row>
    <row r="1235" spans="1:8" ht="24" customHeight="1" x14ac:dyDescent="0.25">
      <c r="A1235" s="33">
        <v>46136</v>
      </c>
      <c r="B1235" s="31" t="s">
        <v>168</v>
      </c>
      <c r="C1235" s="31" t="s">
        <v>169</v>
      </c>
      <c r="D1235" s="31" t="s">
        <v>899</v>
      </c>
      <c r="E1235" s="31">
        <v>1761</v>
      </c>
      <c r="F1235" s="31">
        <v>720594</v>
      </c>
      <c r="G1235" s="32">
        <v>409.2</v>
      </c>
      <c r="H1235" s="31">
        <v>1784</v>
      </c>
    </row>
    <row r="1236" spans="1:8" ht="24" customHeight="1" x14ac:dyDescent="0.25">
      <c r="A1236" s="33">
        <v>46136</v>
      </c>
      <c r="B1236" s="31" t="s">
        <v>171</v>
      </c>
      <c r="C1236" s="31" t="s">
        <v>172</v>
      </c>
      <c r="D1236" s="31" t="s">
        <v>903</v>
      </c>
      <c r="E1236" s="31">
        <v>2001</v>
      </c>
      <c r="F1236" s="31">
        <v>726362</v>
      </c>
      <c r="G1236" s="32">
        <v>363</v>
      </c>
      <c r="H1236" s="31">
        <v>1903</v>
      </c>
    </row>
    <row r="1237" spans="1:8" ht="48" customHeight="1" x14ac:dyDescent="0.25">
      <c r="A1237" s="33">
        <v>46136</v>
      </c>
      <c r="B1237" s="31" t="s">
        <v>174</v>
      </c>
      <c r="C1237" s="31" t="s">
        <v>175</v>
      </c>
      <c r="D1237" s="31" t="s">
        <v>903</v>
      </c>
      <c r="E1237" s="31">
        <v>2969</v>
      </c>
      <c r="F1237" s="31">
        <v>1088363</v>
      </c>
      <c r="G1237" s="32">
        <v>366.58</v>
      </c>
      <c r="H1237" s="31">
        <v>2769</v>
      </c>
    </row>
    <row r="1238" spans="1:8" ht="48" customHeight="1" x14ac:dyDescent="0.25">
      <c r="A1238" s="33">
        <v>46136</v>
      </c>
      <c r="B1238" s="31" t="s">
        <v>177</v>
      </c>
      <c r="C1238" s="31" t="s">
        <v>178</v>
      </c>
      <c r="D1238" s="31" t="s">
        <v>903</v>
      </c>
      <c r="E1238" s="31">
        <v>2202</v>
      </c>
      <c r="F1238" s="31">
        <v>700289</v>
      </c>
      <c r="G1238" s="32">
        <v>318.02</v>
      </c>
      <c r="H1238" s="31">
        <v>2178</v>
      </c>
    </row>
    <row r="1239" spans="1:8" ht="48" customHeight="1" x14ac:dyDescent="0.25">
      <c r="A1239" s="33">
        <v>46136</v>
      </c>
      <c r="B1239" s="31" t="s">
        <v>180</v>
      </c>
      <c r="C1239" s="31" t="s">
        <v>181</v>
      </c>
      <c r="D1239" s="31" t="s">
        <v>903</v>
      </c>
      <c r="E1239" s="31">
        <v>1626</v>
      </c>
      <c r="F1239" s="31">
        <v>662478</v>
      </c>
      <c r="G1239" s="32">
        <v>407.43</v>
      </c>
      <c r="H1239" s="31">
        <v>1585</v>
      </c>
    </row>
    <row r="1240" spans="1:8" ht="48" customHeight="1" x14ac:dyDescent="0.25">
      <c r="A1240" s="33">
        <v>46136</v>
      </c>
      <c r="B1240" s="31" t="s">
        <v>183</v>
      </c>
      <c r="C1240" s="31" t="s">
        <v>184</v>
      </c>
      <c r="D1240" s="31" t="s">
        <v>903</v>
      </c>
      <c r="E1240" s="31">
        <v>1717</v>
      </c>
      <c r="F1240" s="31">
        <v>440920</v>
      </c>
      <c r="G1240" s="32">
        <v>256.8</v>
      </c>
      <c r="H1240" s="31">
        <v>1823</v>
      </c>
    </row>
    <row r="1241" spans="1:8" ht="48" customHeight="1" x14ac:dyDescent="0.25">
      <c r="A1241" s="33">
        <v>46136</v>
      </c>
      <c r="B1241" s="31" t="s">
        <v>186</v>
      </c>
      <c r="C1241" s="31" t="s">
        <v>187</v>
      </c>
      <c r="D1241" s="31" t="s">
        <v>903</v>
      </c>
      <c r="E1241" s="31">
        <v>727</v>
      </c>
      <c r="F1241" s="31">
        <v>315721</v>
      </c>
      <c r="G1241" s="32">
        <v>434.28</v>
      </c>
      <c r="H1241" s="31">
        <v>727</v>
      </c>
    </row>
    <row r="1242" spans="1:8" ht="24" customHeight="1" x14ac:dyDescent="0.25">
      <c r="A1242" s="33">
        <v>46136</v>
      </c>
      <c r="B1242" s="31" t="s">
        <v>189</v>
      </c>
      <c r="C1242" s="31" t="s">
        <v>190</v>
      </c>
      <c r="D1242" s="31" t="s">
        <v>903</v>
      </c>
      <c r="E1242" s="31">
        <v>3085</v>
      </c>
      <c r="F1242" s="31">
        <v>820803</v>
      </c>
      <c r="G1242" s="32">
        <v>266.06</v>
      </c>
      <c r="H1242" s="31">
        <v>2790</v>
      </c>
    </row>
    <row r="1243" spans="1:8" ht="36" customHeight="1" x14ac:dyDescent="0.25">
      <c r="A1243" s="33">
        <v>46136</v>
      </c>
      <c r="B1243" s="31" t="s">
        <v>192</v>
      </c>
      <c r="C1243" s="31" t="s">
        <v>193</v>
      </c>
      <c r="D1243" s="31" t="s">
        <v>901</v>
      </c>
      <c r="E1243" s="31">
        <v>1117</v>
      </c>
      <c r="F1243" s="31">
        <v>372807</v>
      </c>
      <c r="G1243" s="32">
        <v>333.76</v>
      </c>
      <c r="H1243" s="31">
        <v>1163</v>
      </c>
    </row>
    <row r="1244" spans="1:8" ht="24" customHeight="1" x14ac:dyDescent="0.25">
      <c r="A1244" s="33">
        <v>46136</v>
      </c>
      <c r="B1244" s="31" t="s">
        <v>195</v>
      </c>
      <c r="C1244" s="31" t="s">
        <v>196</v>
      </c>
      <c r="D1244" s="31" t="s">
        <v>899</v>
      </c>
      <c r="E1244" s="31">
        <v>3829</v>
      </c>
      <c r="F1244" s="31">
        <v>1183399</v>
      </c>
      <c r="G1244" s="32">
        <v>309.06</v>
      </c>
      <c r="H1244" s="31">
        <v>3730</v>
      </c>
    </row>
    <row r="1245" spans="1:8" ht="36" customHeight="1" x14ac:dyDescent="0.25">
      <c r="A1245" s="33">
        <v>46136</v>
      </c>
      <c r="B1245" s="31" t="s">
        <v>198</v>
      </c>
      <c r="C1245" s="31" t="s">
        <v>199</v>
      </c>
      <c r="D1245" s="31" t="s">
        <v>901</v>
      </c>
      <c r="E1245" s="31">
        <v>3995</v>
      </c>
      <c r="F1245" s="31">
        <v>1686764</v>
      </c>
      <c r="G1245" s="32">
        <v>422.22</v>
      </c>
      <c r="H1245" s="31">
        <v>3739</v>
      </c>
    </row>
    <row r="1246" spans="1:8" ht="24" customHeight="1" x14ac:dyDescent="0.25">
      <c r="A1246" s="33">
        <v>46136</v>
      </c>
      <c r="B1246" s="31" t="s">
        <v>201</v>
      </c>
      <c r="C1246" s="31" t="s">
        <v>202</v>
      </c>
      <c r="D1246" s="31" t="s">
        <v>904</v>
      </c>
      <c r="E1246" s="31">
        <v>0</v>
      </c>
      <c r="F1246" s="31">
        <v>0</v>
      </c>
      <c r="G1246" s="31">
        <v>0</v>
      </c>
      <c r="H1246" s="31">
        <v>0</v>
      </c>
    </row>
    <row r="1247" spans="1:8" ht="36" customHeight="1" x14ac:dyDescent="0.25">
      <c r="A1247" s="33">
        <v>46136</v>
      </c>
      <c r="B1247" s="31" t="s">
        <v>204</v>
      </c>
      <c r="C1247" s="31" t="s">
        <v>205</v>
      </c>
      <c r="D1247" s="31" t="s">
        <v>901</v>
      </c>
      <c r="E1247" s="31">
        <v>3234</v>
      </c>
      <c r="F1247" s="31">
        <v>1233463</v>
      </c>
      <c r="G1247" s="32">
        <v>381.4</v>
      </c>
      <c r="H1247" s="31">
        <v>3268</v>
      </c>
    </row>
    <row r="1248" spans="1:8" ht="48" customHeight="1" x14ac:dyDescent="0.25">
      <c r="A1248" s="33">
        <v>46136</v>
      </c>
      <c r="B1248" s="31" t="s">
        <v>207</v>
      </c>
      <c r="C1248" s="31" t="s">
        <v>208</v>
      </c>
      <c r="D1248" s="31" t="s">
        <v>899</v>
      </c>
      <c r="E1248" s="31">
        <v>3740</v>
      </c>
      <c r="F1248" s="31">
        <v>1258022</v>
      </c>
      <c r="G1248" s="32">
        <v>336.37</v>
      </c>
      <c r="H1248" s="31">
        <v>3716</v>
      </c>
    </row>
    <row r="1249" spans="1:8" ht="24" customHeight="1" x14ac:dyDescent="0.25">
      <c r="A1249" s="33">
        <v>46136</v>
      </c>
      <c r="B1249" s="31" t="s">
        <v>210</v>
      </c>
      <c r="C1249" s="31" t="s">
        <v>211</v>
      </c>
      <c r="D1249" s="31" t="s">
        <v>901</v>
      </c>
      <c r="E1249" s="31">
        <v>4011</v>
      </c>
      <c r="F1249" s="31">
        <v>1615347</v>
      </c>
      <c r="G1249" s="32">
        <v>402.73</v>
      </c>
      <c r="H1249" s="31">
        <v>3661</v>
      </c>
    </row>
    <row r="1250" spans="1:8" ht="24" customHeight="1" x14ac:dyDescent="0.25">
      <c r="A1250" s="33">
        <v>46136</v>
      </c>
      <c r="B1250" s="31" t="s">
        <v>213</v>
      </c>
      <c r="C1250" s="31" t="s">
        <v>214</v>
      </c>
      <c r="D1250" s="31" t="s">
        <v>901</v>
      </c>
      <c r="E1250" s="31">
        <v>1155</v>
      </c>
      <c r="F1250" s="31">
        <v>320962</v>
      </c>
      <c r="G1250" s="32">
        <v>277.89</v>
      </c>
      <c r="H1250" s="31">
        <v>1132</v>
      </c>
    </row>
    <row r="1251" spans="1:8" ht="36" customHeight="1" x14ac:dyDescent="0.25">
      <c r="A1251" s="33">
        <v>46136</v>
      </c>
      <c r="B1251" s="31" t="s">
        <v>216</v>
      </c>
      <c r="C1251" s="31" t="s">
        <v>217</v>
      </c>
      <c r="D1251" s="31" t="s">
        <v>901</v>
      </c>
      <c r="E1251" s="31">
        <v>2112</v>
      </c>
      <c r="F1251" s="31">
        <v>545516</v>
      </c>
      <c r="G1251" s="32">
        <v>258.29000000000002</v>
      </c>
      <c r="H1251" s="31">
        <v>1911</v>
      </c>
    </row>
    <row r="1252" spans="1:8" ht="36" customHeight="1" x14ac:dyDescent="0.25">
      <c r="A1252" s="33">
        <v>46136</v>
      </c>
      <c r="B1252" s="31" t="s">
        <v>220</v>
      </c>
      <c r="C1252" s="31" t="s">
        <v>221</v>
      </c>
      <c r="D1252" s="31" t="s">
        <v>900</v>
      </c>
      <c r="E1252" s="31">
        <v>4114</v>
      </c>
      <c r="F1252" s="31">
        <v>903619</v>
      </c>
      <c r="G1252" s="32">
        <v>219.64</v>
      </c>
      <c r="H1252" s="31">
        <v>4096</v>
      </c>
    </row>
    <row r="1253" spans="1:8" ht="24" customHeight="1" x14ac:dyDescent="0.25">
      <c r="A1253" s="33">
        <v>46136</v>
      </c>
      <c r="B1253" s="31" t="s">
        <v>223</v>
      </c>
      <c r="C1253" s="31" t="s">
        <v>224</v>
      </c>
      <c r="D1253" s="31" t="s">
        <v>905</v>
      </c>
      <c r="E1253" s="31">
        <v>0</v>
      </c>
      <c r="F1253" s="31">
        <v>0</v>
      </c>
      <c r="G1253" s="31">
        <v>0</v>
      </c>
      <c r="H1253" s="31">
        <v>0</v>
      </c>
    </row>
    <row r="1254" spans="1:8" ht="24" customHeight="1" x14ac:dyDescent="0.25">
      <c r="A1254" s="33">
        <v>46136</v>
      </c>
      <c r="B1254" s="31" t="s">
        <v>225</v>
      </c>
      <c r="C1254" s="31" t="s">
        <v>226</v>
      </c>
      <c r="D1254" s="31" t="s">
        <v>906</v>
      </c>
      <c r="E1254" s="31">
        <v>0</v>
      </c>
      <c r="F1254" s="31">
        <v>0</v>
      </c>
      <c r="G1254" s="31">
        <v>0</v>
      </c>
      <c r="H1254" s="31">
        <v>0</v>
      </c>
    </row>
    <row r="1255" spans="1:8" ht="24" customHeight="1" x14ac:dyDescent="0.25">
      <c r="A1255" s="33">
        <v>46136</v>
      </c>
      <c r="B1255" s="31" t="s">
        <v>227</v>
      </c>
      <c r="C1255" s="31" t="s">
        <v>228</v>
      </c>
      <c r="D1255" s="31" t="s">
        <v>899</v>
      </c>
      <c r="E1255" s="31">
        <v>4307</v>
      </c>
      <c r="F1255" s="31">
        <v>1109229</v>
      </c>
      <c r="G1255" s="32">
        <v>257.54000000000002</v>
      </c>
      <c r="H1255" s="31">
        <v>4305</v>
      </c>
    </row>
    <row r="1256" spans="1:8" ht="41.25" customHeight="1" x14ac:dyDescent="0.25">
      <c r="A1256" s="33">
        <v>46136</v>
      </c>
      <c r="B1256" s="31" t="s">
        <v>230</v>
      </c>
      <c r="C1256" s="31" t="s">
        <v>231</v>
      </c>
      <c r="D1256" s="31" t="s">
        <v>901</v>
      </c>
      <c r="E1256" s="31">
        <v>3821</v>
      </c>
      <c r="F1256" s="31">
        <v>1139740</v>
      </c>
      <c r="G1256" s="32">
        <v>298.27999999999997</v>
      </c>
      <c r="H1256" s="31">
        <v>3503</v>
      </c>
    </row>
    <row r="1257" spans="1:8" ht="24" customHeight="1" x14ac:dyDescent="0.25">
      <c r="A1257" s="33">
        <v>46136</v>
      </c>
      <c r="B1257" s="31" t="s">
        <v>233</v>
      </c>
      <c r="C1257" s="31" t="s">
        <v>234</v>
      </c>
      <c r="D1257" s="31" t="s">
        <v>899</v>
      </c>
      <c r="E1257" s="31">
        <v>1572</v>
      </c>
      <c r="F1257" s="31">
        <v>353310</v>
      </c>
      <c r="G1257" s="32">
        <v>224.75</v>
      </c>
      <c r="H1257" s="31">
        <v>1501</v>
      </c>
    </row>
    <row r="1258" spans="1:8" ht="48" customHeight="1" x14ac:dyDescent="0.25">
      <c r="A1258" s="33">
        <v>46136</v>
      </c>
      <c r="B1258" s="31" t="s">
        <v>236</v>
      </c>
      <c r="C1258" s="31" t="s">
        <v>237</v>
      </c>
      <c r="D1258" s="31" t="s">
        <v>899</v>
      </c>
      <c r="E1258" s="31">
        <v>3557</v>
      </c>
      <c r="F1258" s="31">
        <v>1529221</v>
      </c>
      <c r="G1258" s="32">
        <v>429.92</v>
      </c>
      <c r="H1258" s="31">
        <v>3211</v>
      </c>
    </row>
    <row r="1259" spans="1:8" ht="48" customHeight="1" x14ac:dyDescent="0.25">
      <c r="A1259" s="33">
        <v>46136</v>
      </c>
      <c r="B1259" s="31" t="s">
        <v>239</v>
      </c>
      <c r="C1259" s="31" t="s">
        <v>240</v>
      </c>
      <c r="D1259" s="31" t="s">
        <v>900</v>
      </c>
      <c r="E1259" s="31">
        <v>2564</v>
      </c>
      <c r="F1259" s="31">
        <v>1194968</v>
      </c>
      <c r="G1259" s="32">
        <v>466.06</v>
      </c>
      <c r="H1259" s="31">
        <v>2464</v>
      </c>
    </row>
    <row r="1260" spans="1:8" ht="48" customHeight="1" x14ac:dyDescent="0.25">
      <c r="A1260" s="33">
        <v>46136</v>
      </c>
      <c r="B1260" s="31" t="s">
        <v>242</v>
      </c>
      <c r="C1260" s="31" t="s">
        <v>243</v>
      </c>
      <c r="D1260" s="31" t="s">
        <v>900</v>
      </c>
      <c r="E1260" s="31">
        <v>4016</v>
      </c>
      <c r="F1260" s="31">
        <v>1475083</v>
      </c>
      <c r="G1260" s="32">
        <v>367.3</v>
      </c>
      <c r="H1260" s="31">
        <v>3975</v>
      </c>
    </row>
    <row r="1261" spans="1:8" ht="48" customHeight="1" x14ac:dyDescent="0.25">
      <c r="A1261" s="33">
        <v>46136</v>
      </c>
      <c r="B1261" s="31" t="s">
        <v>245</v>
      </c>
      <c r="C1261" s="31" t="s">
        <v>246</v>
      </c>
      <c r="D1261" s="31" t="s">
        <v>900</v>
      </c>
      <c r="E1261" s="31">
        <v>2844</v>
      </c>
      <c r="F1261" s="31">
        <v>940355</v>
      </c>
      <c r="G1261" s="32">
        <v>330.65</v>
      </c>
      <c r="H1261" s="31">
        <v>3064</v>
      </c>
    </row>
    <row r="1262" spans="1:8" ht="48" customHeight="1" x14ac:dyDescent="0.25">
      <c r="A1262" s="33">
        <v>46136</v>
      </c>
      <c r="B1262" s="31" t="s">
        <v>248</v>
      </c>
      <c r="C1262" s="31" t="s">
        <v>249</v>
      </c>
      <c r="D1262" s="31" t="s">
        <v>900</v>
      </c>
      <c r="E1262" s="31">
        <v>4113</v>
      </c>
      <c r="F1262" s="31">
        <v>2162314</v>
      </c>
      <c r="G1262" s="32">
        <v>525.73</v>
      </c>
      <c r="H1262" s="31">
        <v>4273</v>
      </c>
    </row>
    <row r="1263" spans="1:8" ht="48" customHeight="1" x14ac:dyDescent="0.25">
      <c r="A1263" s="33">
        <v>46136</v>
      </c>
      <c r="B1263" s="31" t="s">
        <v>251</v>
      </c>
      <c r="C1263" s="31" t="s">
        <v>252</v>
      </c>
      <c r="D1263" s="31" t="s">
        <v>900</v>
      </c>
      <c r="E1263" s="31">
        <v>3552</v>
      </c>
      <c r="F1263" s="31">
        <v>1094566</v>
      </c>
      <c r="G1263" s="32">
        <v>308.14999999999998</v>
      </c>
      <c r="H1263" s="31">
        <v>3596</v>
      </c>
    </row>
    <row r="1264" spans="1:8" ht="48" customHeight="1" x14ac:dyDescent="0.25">
      <c r="A1264" s="33">
        <v>46136</v>
      </c>
      <c r="B1264" s="31" t="s">
        <v>254</v>
      </c>
      <c r="C1264" s="31" t="s">
        <v>255</v>
      </c>
      <c r="D1264" s="31" t="s">
        <v>899</v>
      </c>
      <c r="E1264" s="31">
        <v>1464</v>
      </c>
      <c r="F1264" s="31">
        <v>619940</v>
      </c>
      <c r="G1264" s="32">
        <v>423.46</v>
      </c>
      <c r="H1264" s="31">
        <v>1513</v>
      </c>
    </row>
    <row r="1265" spans="1:8" ht="24" customHeight="1" x14ac:dyDescent="0.25">
      <c r="A1265" s="33">
        <v>46136</v>
      </c>
      <c r="B1265" s="31" t="s">
        <v>257</v>
      </c>
      <c r="C1265" s="31" t="s">
        <v>258</v>
      </c>
      <c r="D1265" s="31" t="s">
        <v>901</v>
      </c>
      <c r="E1265" s="31">
        <v>723</v>
      </c>
      <c r="F1265" s="31">
        <v>139825</v>
      </c>
      <c r="G1265" s="32">
        <v>193.4</v>
      </c>
      <c r="H1265" s="31">
        <v>729</v>
      </c>
    </row>
    <row r="1266" spans="1:8" ht="36" customHeight="1" x14ac:dyDescent="0.25">
      <c r="A1266" s="33">
        <v>46136</v>
      </c>
      <c r="B1266" s="31" t="s">
        <v>260</v>
      </c>
      <c r="C1266" s="31" t="s">
        <v>261</v>
      </c>
      <c r="D1266" s="31" t="s">
        <v>907</v>
      </c>
      <c r="E1266" s="31">
        <v>0</v>
      </c>
      <c r="F1266" s="31">
        <v>0</v>
      </c>
      <c r="G1266" s="31">
        <v>0</v>
      </c>
      <c r="H1266" s="31">
        <v>0</v>
      </c>
    </row>
    <row r="1267" spans="1:8" ht="24" customHeight="1" x14ac:dyDescent="0.25">
      <c r="A1267" s="33">
        <v>46136</v>
      </c>
      <c r="B1267" s="31" t="s">
        <v>262</v>
      </c>
      <c r="C1267" s="31" t="s">
        <v>263</v>
      </c>
      <c r="D1267" s="31" t="s">
        <v>901</v>
      </c>
      <c r="E1267" s="31">
        <v>3308</v>
      </c>
      <c r="F1267" s="31">
        <v>731671</v>
      </c>
      <c r="G1267" s="32">
        <v>221.18</v>
      </c>
      <c r="H1267" s="31">
        <v>3381</v>
      </c>
    </row>
    <row r="1268" spans="1:8" ht="36" customHeight="1" x14ac:dyDescent="0.25">
      <c r="A1268" s="33">
        <v>46136</v>
      </c>
      <c r="B1268" s="31" t="s">
        <v>265</v>
      </c>
      <c r="C1268" s="31" t="s">
        <v>266</v>
      </c>
      <c r="D1268" s="31" t="s">
        <v>908</v>
      </c>
      <c r="E1268" s="31">
        <v>0</v>
      </c>
      <c r="F1268" s="31">
        <v>0</v>
      </c>
      <c r="G1268" s="31">
        <v>0</v>
      </c>
      <c r="H1268" s="31">
        <v>0</v>
      </c>
    </row>
    <row r="1269" spans="1:8" ht="36" customHeight="1" x14ac:dyDescent="0.25">
      <c r="A1269" s="33">
        <v>46136</v>
      </c>
      <c r="B1269" s="31" t="s">
        <v>267</v>
      </c>
      <c r="C1269" s="31" t="s">
        <v>268</v>
      </c>
      <c r="D1269" s="31" t="s">
        <v>901</v>
      </c>
      <c r="E1269" s="31">
        <v>2652</v>
      </c>
      <c r="F1269" s="31">
        <v>474966</v>
      </c>
      <c r="G1269" s="32">
        <v>179.1</v>
      </c>
      <c r="H1269" s="31">
        <v>2577</v>
      </c>
    </row>
    <row r="1270" spans="1:8" ht="24" customHeight="1" x14ac:dyDescent="0.25">
      <c r="A1270" s="33">
        <v>46136</v>
      </c>
      <c r="B1270" s="31" t="s">
        <v>270</v>
      </c>
      <c r="C1270" s="31" t="s">
        <v>271</v>
      </c>
      <c r="D1270" s="31" t="s">
        <v>900</v>
      </c>
      <c r="E1270" s="31">
        <v>790</v>
      </c>
      <c r="F1270" s="31">
        <v>260740</v>
      </c>
      <c r="G1270" s="32">
        <v>330.05</v>
      </c>
      <c r="H1270" s="31">
        <v>803</v>
      </c>
    </row>
    <row r="1271" spans="1:8" ht="48" customHeight="1" x14ac:dyDescent="0.25">
      <c r="A1271" s="33">
        <v>46136</v>
      </c>
      <c r="B1271" s="31" t="s">
        <v>273</v>
      </c>
      <c r="C1271" s="31" t="s">
        <v>274</v>
      </c>
      <c r="D1271" s="31" t="s">
        <v>899</v>
      </c>
      <c r="E1271" s="31">
        <v>4189</v>
      </c>
      <c r="F1271" s="31">
        <v>1954706</v>
      </c>
      <c r="G1271" s="32">
        <v>466.63</v>
      </c>
      <c r="H1271" s="31">
        <v>3998</v>
      </c>
    </row>
    <row r="1272" spans="1:8" ht="48" customHeight="1" x14ac:dyDescent="0.25">
      <c r="A1272" s="33">
        <v>46136</v>
      </c>
      <c r="B1272" s="31" t="s">
        <v>276</v>
      </c>
      <c r="C1272" s="31" t="s">
        <v>277</v>
      </c>
      <c r="D1272" s="31" t="s">
        <v>899</v>
      </c>
      <c r="E1272" s="31">
        <v>1091</v>
      </c>
      <c r="F1272" s="31">
        <v>571042</v>
      </c>
      <c r="G1272" s="32">
        <v>523.41</v>
      </c>
      <c r="H1272" s="31">
        <v>1149</v>
      </c>
    </row>
    <row r="1273" spans="1:8" ht="48" customHeight="1" x14ac:dyDescent="0.25">
      <c r="A1273" s="33">
        <v>46136</v>
      </c>
      <c r="B1273" s="31" t="s">
        <v>279</v>
      </c>
      <c r="C1273" s="31" t="s">
        <v>280</v>
      </c>
      <c r="D1273" s="31" t="s">
        <v>901</v>
      </c>
      <c r="E1273" s="31">
        <v>1997</v>
      </c>
      <c r="F1273" s="31">
        <v>802767</v>
      </c>
      <c r="G1273" s="32">
        <v>401.99</v>
      </c>
      <c r="H1273" s="31">
        <v>1838</v>
      </c>
    </row>
    <row r="1274" spans="1:8" ht="48" customHeight="1" x14ac:dyDescent="0.25">
      <c r="A1274" s="33">
        <v>46136</v>
      </c>
      <c r="B1274" s="31" t="s">
        <v>283</v>
      </c>
      <c r="C1274" s="31" t="s">
        <v>284</v>
      </c>
      <c r="D1274" s="31" t="s">
        <v>899</v>
      </c>
      <c r="E1274" s="31">
        <v>0</v>
      </c>
      <c r="F1274" s="31">
        <v>0</v>
      </c>
      <c r="G1274" s="31">
        <v>0</v>
      </c>
      <c r="H1274" s="31">
        <v>0</v>
      </c>
    </row>
    <row r="1275" spans="1:8" ht="48" customHeight="1" x14ac:dyDescent="0.25">
      <c r="A1275" s="33">
        <v>46137</v>
      </c>
      <c r="B1275" s="31" t="s">
        <v>128</v>
      </c>
      <c r="C1275" s="31" t="s">
        <v>129</v>
      </c>
      <c r="D1275" s="31" t="s">
        <v>899</v>
      </c>
      <c r="E1275" s="31">
        <v>1634</v>
      </c>
      <c r="F1275" s="31">
        <v>539029</v>
      </c>
      <c r="G1275" s="32">
        <v>329.88</v>
      </c>
      <c r="H1275" s="31">
        <v>1630</v>
      </c>
    </row>
    <row r="1276" spans="1:8" ht="48" customHeight="1" x14ac:dyDescent="0.25">
      <c r="A1276" s="33">
        <v>46137</v>
      </c>
      <c r="B1276" s="31" t="s">
        <v>132</v>
      </c>
      <c r="C1276" s="31" t="s">
        <v>133</v>
      </c>
      <c r="D1276" s="31" t="s">
        <v>900</v>
      </c>
      <c r="E1276" s="31">
        <v>2466</v>
      </c>
      <c r="F1276" s="31">
        <v>737451</v>
      </c>
      <c r="G1276" s="32">
        <v>299.05</v>
      </c>
      <c r="H1276" s="31">
        <v>2403</v>
      </c>
    </row>
    <row r="1277" spans="1:8" ht="48" customHeight="1" x14ac:dyDescent="0.25">
      <c r="A1277" s="33">
        <v>46137</v>
      </c>
      <c r="B1277" s="31" t="s">
        <v>135</v>
      </c>
      <c r="C1277" s="31" t="s">
        <v>136</v>
      </c>
      <c r="D1277" s="31" t="s">
        <v>900</v>
      </c>
      <c r="E1277" s="31">
        <v>2160</v>
      </c>
      <c r="F1277" s="31">
        <v>868892</v>
      </c>
      <c r="G1277" s="32">
        <v>402.26</v>
      </c>
      <c r="H1277" s="31">
        <v>2302</v>
      </c>
    </row>
    <row r="1278" spans="1:8" ht="36" customHeight="1" x14ac:dyDescent="0.25">
      <c r="A1278" s="33">
        <v>46137</v>
      </c>
      <c r="B1278" s="31" t="s">
        <v>138</v>
      </c>
      <c r="C1278" s="31" t="s">
        <v>139</v>
      </c>
      <c r="D1278" s="31" t="s">
        <v>900</v>
      </c>
      <c r="E1278" s="31">
        <v>1241</v>
      </c>
      <c r="F1278" s="31">
        <v>418344</v>
      </c>
      <c r="G1278" s="32">
        <v>337.1</v>
      </c>
      <c r="H1278" s="31">
        <v>1174</v>
      </c>
    </row>
    <row r="1279" spans="1:8" ht="24" customHeight="1" x14ac:dyDescent="0.25">
      <c r="A1279" s="33">
        <v>46137</v>
      </c>
      <c r="B1279" s="31" t="s">
        <v>141</v>
      </c>
      <c r="C1279" s="31" t="s">
        <v>142</v>
      </c>
      <c r="D1279" s="31" t="s">
        <v>900</v>
      </c>
      <c r="E1279" s="31">
        <v>2058</v>
      </c>
      <c r="F1279" s="31">
        <v>1132449</v>
      </c>
      <c r="G1279" s="32">
        <v>550.27</v>
      </c>
      <c r="H1279" s="31">
        <v>2057</v>
      </c>
    </row>
    <row r="1280" spans="1:8" ht="36" customHeight="1" x14ac:dyDescent="0.25">
      <c r="A1280" s="33">
        <v>46137</v>
      </c>
      <c r="B1280" s="31" t="s">
        <v>144</v>
      </c>
      <c r="C1280" s="31" t="s">
        <v>145</v>
      </c>
      <c r="D1280" s="31" t="s">
        <v>900</v>
      </c>
      <c r="E1280" s="31">
        <v>1879</v>
      </c>
      <c r="F1280" s="31">
        <v>460390</v>
      </c>
      <c r="G1280" s="32">
        <v>245.02</v>
      </c>
      <c r="H1280" s="31">
        <v>1963</v>
      </c>
    </row>
    <row r="1281" spans="1:8" ht="24" customHeight="1" x14ac:dyDescent="0.25">
      <c r="A1281" s="33">
        <v>46137</v>
      </c>
      <c r="B1281" s="31" t="s">
        <v>147</v>
      </c>
      <c r="C1281" s="31" t="s">
        <v>148</v>
      </c>
      <c r="D1281" s="31" t="s">
        <v>900</v>
      </c>
      <c r="E1281" s="31">
        <v>3430</v>
      </c>
      <c r="F1281" s="31">
        <v>857007</v>
      </c>
      <c r="G1281" s="32">
        <v>249.86</v>
      </c>
      <c r="H1281" s="31">
        <v>3399</v>
      </c>
    </row>
    <row r="1282" spans="1:8" ht="36" customHeight="1" x14ac:dyDescent="0.25">
      <c r="A1282" s="33">
        <v>46137</v>
      </c>
      <c r="B1282" s="31" t="s">
        <v>150</v>
      </c>
      <c r="C1282" s="31" t="s">
        <v>151</v>
      </c>
      <c r="D1282" s="31" t="s">
        <v>900</v>
      </c>
      <c r="E1282" s="31">
        <v>3225</v>
      </c>
      <c r="F1282" s="31">
        <v>820091</v>
      </c>
      <c r="G1282" s="32">
        <v>254.29</v>
      </c>
      <c r="H1282" s="31">
        <v>3103</v>
      </c>
    </row>
    <row r="1283" spans="1:8" ht="24" customHeight="1" x14ac:dyDescent="0.25">
      <c r="A1283" s="33">
        <v>46137</v>
      </c>
      <c r="B1283" s="31" t="s">
        <v>153</v>
      </c>
      <c r="C1283" s="31" t="s">
        <v>154</v>
      </c>
      <c r="D1283" s="31" t="s">
        <v>899</v>
      </c>
      <c r="E1283" s="31">
        <v>4344</v>
      </c>
      <c r="F1283" s="31">
        <v>950405</v>
      </c>
      <c r="G1283" s="32">
        <v>218.79</v>
      </c>
      <c r="H1283" s="31">
        <v>4391</v>
      </c>
    </row>
    <row r="1284" spans="1:8" ht="36" customHeight="1" x14ac:dyDescent="0.25">
      <c r="A1284" s="33">
        <v>46137</v>
      </c>
      <c r="B1284" s="31" t="s">
        <v>156</v>
      </c>
      <c r="C1284" s="31" t="s">
        <v>157</v>
      </c>
      <c r="D1284" s="31" t="s">
        <v>901</v>
      </c>
      <c r="E1284" s="31">
        <v>3458</v>
      </c>
      <c r="F1284" s="31">
        <v>1061547</v>
      </c>
      <c r="G1284" s="32">
        <v>306.98</v>
      </c>
      <c r="H1284" s="31">
        <v>3284</v>
      </c>
    </row>
    <row r="1285" spans="1:8" ht="36" customHeight="1" x14ac:dyDescent="0.25">
      <c r="A1285" s="33">
        <v>46137</v>
      </c>
      <c r="B1285" s="31" t="s">
        <v>159</v>
      </c>
      <c r="C1285" s="31" t="s">
        <v>160</v>
      </c>
      <c r="D1285" s="31" t="s">
        <v>899</v>
      </c>
      <c r="E1285" s="31">
        <v>2547</v>
      </c>
      <c r="F1285" s="31">
        <v>1054986</v>
      </c>
      <c r="G1285" s="32">
        <v>414.21</v>
      </c>
      <c r="H1285" s="31">
        <v>2748</v>
      </c>
    </row>
    <row r="1286" spans="1:8" ht="36" customHeight="1" x14ac:dyDescent="0.25">
      <c r="A1286" s="33">
        <v>46137</v>
      </c>
      <c r="B1286" s="31" t="s">
        <v>162</v>
      </c>
      <c r="C1286" s="31" t="s">
        <v>163</v>
      </c>
      <c r="D1286" s="31" t="s">
        <v>901</v>
      </c>
      <c r="E1286" s="31">
        <v>1531</v>
      </c>
      <c r="F1286" s="31">
        <v>603625</v>
      </c>
      <c r="G1286" s="32">
        <v>394.27</v>
      </c>
      <c r="H1286" s="31">
        <v>1481</v>
      </c>
    </row>
    <row r="1287" spans="1:8" ht="48" customHeight="1" x14ac:dyDescent="0.25">
      <c r="A1287" s="33">
        <v>46137</v>
      </c>
      <c r="B1287" s="31" t="s">
        <v>165</v>
      </c>
      <c r="C1287" s="31" t="s">
        <v>166</v>
      </c>
      <c r="D1287" s="31" t="s">
        <v>901</v>
      </c>
      <c r="E1287" s="31">
        <v>2804</v>
      </c>
      <c r="F1287" s="31">
        <v>1082238</v>
      </c>
      <c r="G1287" s="32">
        <v>385.96</v>
      </c>
      <c r="H1287" s="31">
        <v>2824</v>
      </c>
    </row>
    <row r="1288" spans="1:8" ht="36" customHeight="1" x14ac:dyDescent="0.25">
      <c r="A1288" s="33">
        <v>46137</v>
      </c>
      <c r="B1288" s="31" t="s">
        <v>168</v>
      </c>
      <c r="C1288" s="31" t="s">
        <v>169</v>
      </c>
      <c r="D1288" s="31" t="s">
        <v>899</v>
      </c>
      <c r="E1288" s="31">
        <v>2475</v>
      </c>
      <c r="F1288" s="31">
        <v>1124317</v>
      </c>
      <c r="G1288" s="32">
        <v>454.27</v>
      </c>
      <c r="H1288" s="31">
        <v>2328</v>
      </c>
    </row>
    <row r="1289" spans="1:8" ht="27.75" customHeight="1" x14ac:dyDescent="0.25">
      <c r="A1289" s="33">
        <v>46137</v>
      </c>
      <c r="B1289" s="31" t="s">
        <v>171</v>
      </c>
      <c r="C1289" s="31" t="s">
        <v>172</v>
      </c>
      <c r="D1289" s="31" t="s">
        <v>903</v>
      </c>
      <c r="E1289" s="31">
        <v>1985</v>
      </c>
      <c r="F1289" s="31">
        <v>741457</v>
      </c>
      <c r="G1289" s="32">
        <v>373.53</v>
      </c>
      <c r="H1289" s="31">
        <v>2099</v>
      </c>
    </row>
    <row r="1290" spans="1:8" ht="24" customHeight="1" x14ac:dyDescent="0.25">
      <c r="A1290" s="33">
        <v>46137</v>
      </c>
      <c r="B1290" s="31" t="s">
        <v>174</v>
      </c>
      <c r="C1290" s="31" t="s">
        <v>175</v>
      </c>
      <c r="D1290" s="31" t="s">
        <v>903</v>
      </c>
      <c r="E1290" s="31">
        <v>3540</v>
      </c>
      <c r="F1290" s="31">
        <v>1338812</v>
      </c>
      <c r="G1290" s="32">
        <v>378.2</v>
      </c>
      <c r="H1290" s="31">
        <v>3768</v>
      </c>
    </row>
    <row r="1291" spans="1:8" ht="36" customHeight="1" x14ac:dyDescent="0.25">
      <c r="A1291" s="33">
        <v>46137</v>
      </c>
      <c r="B1291" s="31" t="s">
        <v>177</v>
      </c>
      <c r="C1291" s="31" t="s">
        <v>178</v>
      </c>
      <c r="D1291" s="31" t="s">
        <v>903</v>
      </c>
      <c r="E1291" s="31">
        <v>2213</v>
      </c>
      <c r="F1291" s="31">
        <v>639407</v>
      </c>
      <c r="G1291" s="32">
        <v>288.93</v>
      </c>
      <c r="H1291" s="31">
        <v>2324</v>
      </c>
    </row>
    <row r="1292" spans="1:8" ht="24" customHeight="1" x14ac:dyDescent="0.25">
      <c r="A1292" s="33">
        <v>46137</v>
      </c>
      <c r="B1292" s="31" t="s">
        <v>180</v>
      </c>
      <c r="C1292" s="31" t="s">
        <v>181</v>
      </c>
      <c r="D1292" s="31" t="s">
        <v>903</v>
      </c>
      <c r="E1292" s="31">
        <v>2530</v>
      </c>
      <c r="F1292" s="31">
        <v>891290</v>
      </c>
      <c r="G1292" s="32">
        <v>352.29</v>
      </c>
      <c r="H1292" s="31">
        <v>2550</v>
      </c>
    </row>
    <row r="1293" spans="1:8" ht="24" customHeight="1" x14ac:dyDescent="0.25">
      <c r="A1293" s="33">
        <v>46137</v>
      </c>
      <c r="B1293" s="31" t="s">
        <v>183</v>
      </c>
      <c r="C1293" s="31" t="s">
        <v>184</v>
      </c>
      <c r="D1293" s="31" t="s">
        <v>903</v>
      </c>
      <c r="E1293" s="31">
        <v>2377</v>
      </c>
      <c r="F1293" s="31">
        <v>583643</v>
      </c>
      <c r="G1293" s="32">
        <v>245.54</v>
      </c>
      <c r="H1293" s="31">
        <v>2286</v>
      </c>
    </row>
    <row r="1294" spans="1:8" ht="48" customHeight="1" x14ac:dyDescent="0.25">
      <c r="A1294" s="33">
        <v>46137</v>
      </c>
      <c r="B1294" s="31" t="s">
        <v>186</v>
      </c>
      <c r="C1294" s="31" t="s">
        <v>187</v>
      </c>
      <c r="D1294" s="31" t="s">
        <v>903</v>
      </c>
      <c r="E1294" s="31">
        <v>991</v>
      </c>
      <c r="F1294" s="31">
        <v>370405</v>
      </c>
      <c r="G1294" s="32">
        <v>373.77</v>
      </c>
      <c r="H1294" s="31">
        <v>1061</v>
      </c>
    </row>
    <row r="1295" spans="1:8" ht="48" customHeight="1" x14ac:dyDescent="0.25">
      <c r="A1295" s="33">
        <v>46137</v>
      </c>
      <c r="B1295" s="31" t="s">
        <v>189</v>
      </c>
      <c r="C1295" s="31" t="s">
        <v>190</v>
      </c>
      <c r="D1295" s="31" t="s">
        <v>903</v>
      </c>
      <c r="E1295" s="31">
        <v>3518</v>
      </c>
      <c r="F1295" s="31">
        <v>950652</v>
      </c>
      <c r="G1295" s="32">
        <v>270.23</v>
      </c>
      <c r="H1295" s="31">
        <v>3739</v>
      </c>
    </row>
    <row r="1296" spans="1:8" ht="48" customHeight="1" x14ac:dyDescent="0.25">
      <c r="A1296" s="33">
        <v>46137</v>
      </c>
      <c r="B1296" s="31" t="s">
        <v>192</v>
      </c>
      <c r="C1296" s="31" t="s">
        <v>193</v>
      </c>
      <c r="D1296" s="31" t="s">
        <v>901</v>
      </c>
      <c r="E1296" s="31">
        <v>1580</v>
      </c>
      <c r="F1296" s="31">
        <v>633246</v>
      </c>
      <c r="G1296" s="32">
        <v>400.79</v>
      </c>
      <c r="H1296" s="31">
        <v>1558</v>
      </c>
    </row>
    <row r="1297" spans="1:8" ht="48" customHeight="1" x14ac:dyDescent="0.25">
      <c r="A1297" s="33">
        <v>46137</v>
      </c>
      <c r="B1297" s="31" t="s">
        <v>195</v>
      </c>
      <c r="C1297" s="31" t="s">
        <v>196</v>
      </c>
      <c r="D1297" s="31" t="s">
        <v>899</v>
      </c>
      <c r="E1297" s="31">
        <v>4182</v>
      </c>
      <c r="F1297" s="31">
        <v>1449183</v>
      </c>
      <c r="G1297" s="32">
        <v>346.53</v>
      </c>
      <c r="H1297" s="31">
        <v>3836</v>
      </c>
    </row>
    <row r="1298" spans="1:8" ht="48" customHeight="1" x14ac:dyDescent="0.25">
      <c r="A1298" s="33">
        <v>46137</v>
      </c>
      <c r="B1298" s="31" t="s">
        <v>198</v>
      </c>
      <c r="C1298" s="31" t="s">
        <v>199</v>
      </c>
      <c r="D1298" s="31" t="s">
        <v>901</v>
      </c>
      <c r="E1298" s="31">
        <v>4073</v>
      </c>
      <c r="F1298" s="31">
        <v>1821720</v>
      </c>
      <c r="G1298" s="32">
        <v>447.27</v>
      </c>
      <c r="H1298" s="31">
        <v>4149</v>
      </c>
    </row>
    <row r="1299" spans="1:8" ht="24" customHeight="1" x14ac:dyDescent="0.25">
      <c r="A1299" s="33">
        <v>46137</v>
      </c>
      <c r="B1299" s="31" t="s">
        <v>201</v>
      </c>
      <c r="C1299" s="31" t="s">
        <v>202</v>
      </c>
      <c r="D1299" s="31" t="s">
        <v>904</v>
      </c>
      <c r="E1299" s="31">
        <v>0</v>
      </c>
      <c r="F1299" s="31">
        <v>0</v>
      </c>
      <c r="G1299" s="31">
        <v>0</v>
      </c>
      <c r="H1299" s="31">
        <v>0</v>
      </c>
    </row>
    <row r="1300" spans="1:8" ht="36" customHeight="1" x14ac:dyDescent="0.25">
      <c r="A1300" s="33">
        <v>46137</v>
      </c>
      <c r="B1300" s="31" t="s">
        <v>204</v>
      </c>
      <c r="C1300" s="31" t="s">
        <v>205</v>
      </c>
      <c r="D1300" s="31" t="s">
        <v>901</v>
      </c>
      <c r="E1300" s="31">
        <v>4274</v>
      </c>
      <c r="F1300" s="31">
        <v>1524983</v>
      </c>
      <c r="G1300" s="32">
        <v>356.8</v>
      </c>
      <c r="H1300" s="31">
        <v>3900</v>
      </c>
    </row>
    <row r="1301" spans="1:8" ht="24" customHeight="1" x14ac:dyDescent="0.25">
      <c r="A1301" s="33">
        <v>46137</v>
      </c>
      <c r="B1301" s="31" t="s">
        <v>207</v>
      </c>
      <c r="C1301" s="31" t="s">
        <v>208</v>
      </c>
      <c r="D1301" s="31" t="s">
        <v>899</v>
      </c>
      <c r="E1301" s="31">
        <v>4435</v>
      </c>
      <c r="F1301" s="31">
        <v>1383386</v>
      </c>
      <c r="G1301" s="32">
        <v>311.92</v>
      </c>
      <c r="H1301" s="31">
        <v>4439</v>
      </c>
    </row>
    <row r="1302" spans="1:8" ht="36" customHeight="1" x14ac:dyDescent="0.25">
      <c r="A1302" s="33">
        <v>46137</v>
      </c>
      <c r="B1302" s="31" t="s">
        <v>210</v>
      </c>
      <c r="C1302" s="31" t="s">
        <v>211</v>
      </c>
      <c r="D1302" s="31" t="s">
        <v>901</v>
      </c>
      <c r="E1302" s="31">
        <v>4847</v>
      </c>
      <c r="F1302" s="31">
        <v>1683702</v>
      </c>
      <c r="G1302" s="32">
        <v>347.37</v>
      </c>
      <c r="H1302" s="31">
        <v>4785</v>
      </c>
    </row>
    <row r="1303" spans="1:8" ht="24" customHeight="1" x14ac:dyDescent="0.25">
      <c r="A1303" s="33">
        <v>46137</v>
      </c>
      <c r="B1303" s="31" t="s">
        <v>213</v>
      </c>
      <c r="C1303" s="31" t="s">
        <v>214</v>
      </c>
      <c r="D1303" s="31" t="s">
        <v>901</v>
      </c>
      <c r="E1303" s="31">
        <v>1542</v>
      </c>
      <c r="F1303" s="31">
        <v>376961</v>
      </c>
      <c r="G1303" s="32">
        <v>244.46</v>
      </c>
      <c r="H1303" s="31">
        <v>1433</v>
      </c>
    </row>
    <row r="1304" spans="1:8" ht="36" customHeight="1" x14ac:dyDescent="0.25">
      <c r="A1304" s="33">
        <v>46137</v>
      </c>
      <c r="B1304" s="31" t="s">
        <v>216</v>
      </c>
      <c r="C1304" s="31" t="s">
        <v>217</v>
      </c>
      <c r="D1304" s="31" t="s">
        <v>901</v>
      </c>
      <c r="E1304" s="31">
        <v>2250</v>
      </c>
      <c r="F1304" s="31">
        <v>644721</v>
      </c>
      <c r="G1304" s="32">
        <v>286.54000000000002</v>
      </c>
      <c r="H1304" s="31">
        <v>2334</v>
      </c>
    </row>
    <row r="1305" spans="1:8" ht="48" customHeight="1" x14ac:dyDescent="0.25">
      <c r="A1305" s="33">
        <v>46137</v>
      </c>
      <c r="B1305" s="31" t="s">
        <v>220</v>
      </c>
      <c r="C1305" s="31" t="s">
        <v>221</v>
      </c>
      <c r="D1305" s="31" t="s">
        <v>900</v>
      </c>
      <c r="E1305" s="31">
        <v>4292</v>
      </c>
      <c r="F1305" s="31">
        <v>1108213</v>
      </c>
      <c r="G1305" s="32">
        <v>258.2</v>
      </c>
      <c r="H1305" s="31">
        <v>3947</v>
      </c>
    </row>
    <row r="1306" spans="1:8" ht="24" customHeight="1" x14ac:dyDescent="0.25">
      <c r="A1306" s="33">
        <v>46137</v>
      </c>
      <c r="B1306" s="31" t="s">
        <v>223</v>
      </c>
      <c r="C1306" s="31" t="s">
        <v>224</v>
      </c>
      <c r="D1306" s="31" t="s">
        <v>905</v>
      </c>
      <c r="E1306" s="31">
        <v>0</v>
      </c>
      <c r="F1306" s="31">
        <v>0</v>
      </c>
      <c r="G1306" s="31">
        <v>0</v>
      </c>
      <c r="H1306" s="31">
        <v>0</v>
      </c>
    </row>
    <row r="1307" spans="1:8" ht="24" customHeight="1" x14ac:dyDescent="0.25">
      <c r="A1307" s="33">
        <v>46137</v>
      </c>
      <c r="B1307" s="31" t="s">
        <v>225</v>
      </c>
      <c r="C1307" s="31" t="s">
        <v>226</v>
      </c>
      <c r="D1307" s="31" t="s">
        <v>906</v>
      </c>
      <c r="E1307" s="31">
        <v>0</v>
      </c>
      <c r="F1307" s="31">
        <v>0</v>
      </c>
      <c r="G1307" s="31">
        <v>0</v>
      </c>
      <c r="H1307" s="31">
        <v>0</v>
      </c>
    </row>
    <row r="1308" spans="1:8" ht="36" customHeight="1" x14ac:dyDescent="0.25">
      <c r="A1308" s="33">
        <v>46137</v>
      </c>
      <c r="B1308" s="31" t="s">
        <v>227</v>
      </c>
      <c r="C1308" s="31" t="s">
        <v>228</v>
      </c>
      <c r="D1308" s="31" t="s">
        <v>899</v>
      </c>
      <c r="E1308" s="31">
        <v>4224</v>
      </c>
      <c r="F1308" s="31">
        <v>917738</v>
      </c>
      <c r="G1308" s="32">
        <v>217.27</v>
      </c>
      <c r="H1308" s="31">
        <v>4309</v>
      </c>
    </row>
    <row r="1309" spans="1:8" ht="36" customHeight="1" x14ac:dyDescent="0.25">
      <c r="A1309" s="33">
        <v>46137</v>
      </c>
      <c r="B1309" s="31" t="s">
        <v>230</v>
      </c>
      <c r="C1309" s="31" t="s">
        <v>231</v>
      </c>
      <c r="D1309" s="31" t="s">
        <v>901</v>
      </c>
      <c r="E1309" s="31">
        <v>5396</v>
      </c>
      <c r="F1309" s="31">
        <v>1628498</v>
      </c>
      <c r="G1309" s="32">
        <v>301.8</v>
      </c>
      <c r="H1309" s="31">
        <v>5786</v>
      </c>
    </row>
    <row r="1310" spans="1:8" ht="24" customHeight="1" x14ac:dyDescent="0.25">
      <c r="A1310" s="33">
        <v>46137</v>
      </c>
      <c r="B1310" s="31" t="s">
        <v>233</v>
      </c>
      <c r="C1310" s="31" t="s">
        <v>234</v>
      </c>
      <c r="D1310" s="31" t="s">
        <v>899</v>
      </c>
      <c r="E1310" s="31">
        <v>2435</v>
      </c>
      <c r="F1310" s="31">
        <v>562821</v>
      </c>
      <c r="G1310" s="32">
        <v>231.14</v>
      </c>
      <c r="H1310" s="31">
        <v>2200</v>
      </c>
    </row>
    <row r="1311" spans="1:8" ht="24" customHeight="1" x14ac:dyDescent="0.25">
      <c r="A1311" s="33">
        <v>46137</v>
      </c>
      <c r="B1311" s="31" t="s">
        <v>236</v>
      </c>
      <c r="C1311" s="31" t="s">
        <v>237</v>
      </c>
      <c r="D1311" s="31" t="s">
        <v>899</v>
      </c>
      <c r="E1311" s="31">
        <v>3981</v>
      </c>
      <c r="F1311" s="31">
        <v>1438179</v>
      </c>
      <c r="G1311" s="32">
        <v>361.26</v>
      </c>
      <c r="H1311" s="31">
        <v>4290</v>
      </c>
    </row>
    <row r="1312" spans="1:8" ht="24" customHeight="1" x14ac:dyDescent="0.25">
      <c r="A1312" s="33">
        <v>46137</v>
      </c>
      <c r="B1312" s="31" t="s">
        <v>239</v>
      </c>
      <c r="C1312" s="31" t="s">
        <v>240</v>
      </c>
      <c r="D1312" s="31" t="s">
        <v>900</v>
      </c>
      <c r="E1312" s="31">
        <v>2953</v>
      </c>
      <c r="F1312" s="31">
        <v>1545066</v>
      </c>
      <c r="G1312" s="32">
        <v>523.22</v>
      </c>
      <c r="H1312" s="31">
        <v>3109</v>
      </c>
    </row>
    <row r="1313" spans="1:8" ht="54.75" customHeight="1" x14ac:dyDescent="0.25">
      <c r="A1313" s="33">
        <v>46137</v>
      </c>
      <c r="B1313" s="31" t="s">
        <v>242</v>
      </c>
      <c r="C1313" s="31" t="s">
        <v>243</v>
      </c>
      <c r="D1313" s="31" t="s">
        <v>900</v>
      </c>
      <c r="E1313" s="31">
        <v>3489</v>
      </c>
      <c r="F1313" s="31">
        <v>1006156</v>
      </c>
      <c r="G1313" s="32">
        <v>288.38</v>
      </c>
      <c r="H1313" s="31">
        <v>3747</v>
      </c>
    </row>
    <row r="1314" spans="1:8" ht="24" customHeight="1" x14ac:dyDescent="0.25">
      <c r="A1314" s="33">
        <v>46137</v>
      </c>
      <c r="B1314" s="31" t="s">
        <v>245</v>
      </c>
      <c r="C1314" s="31" t="s">
        <v>246</v>
      </c>
      <c r="D1314" s="31" t="s">
        <v>900</v>
      </c>
      <c r="E1314" s="31">
        <v>2456</v>
      </c>
      <c r="F1314" s="31">
        <v>659389</v>
      </c>
      <c r="G1314" s="32">
        <v>268.48</v>
      </c>
      <c r="H1314" s="31">
        <v>2595</v>
      </c>
    </row>
    <row r="1315" spans="1:8" ht="48" customHeight="1" x14ac:dyDescent="0.25">
      <c r="A1315" s="33">
        <v>46137</v>
      </c>
      <c r="B1315" s="31" t="s">
        <v>248</v>
      </c>
      <c r="C1315" s="31" t="s">
        <v>249</v>
      </c>
      <c r="D1315" s="31" t="s">
        <v>900</v>
      </c>
      <c r="E1315" s="31">
        <v>4394</v>
      </c>
      <c r="F1315" s="31">
        <v>2153184</v>
      </c>
      <c r="G1315" s="32">
        <v>490.03</v>
      </c>
      <c r="H1315" s="31">
        <v>4056</v>
      </c>
    </row>
    <row r="1316" spans="1:8" ht="48" customHeight="1" x14ac:dyDescent="0.25">
      <c r="A1316" s="33">
        <v>46137</v>
      </c>
      <c r="B1316" s="31" t="s">
        <v>251</v>
      </c>
      <c r="C1316" s="31" t="s">
        <v>252</v>
      </c>
      <c r="D1316" s="31" t="s">
        <v>900</v>
      </c>
      <c r="E1316" s="31">
        <v>5636</v>
      </c>
      <c r="F1316" s="31">
        <v>1918132</v>
      </c>
      <c r="G1316" s="32">
        <v>340.34</v>
      </c>
      <c r="H1316" s="31">
        <v>5356</v>
      </c>
    </row>
    <row r="1317" spans="1:8" ht="48" customHeight="1" x14ac:dyDescent="0.25">
      <c r="A1317" s="33">
        <v>46137</v>
      </c>
      <c r="B1317" s="31" t="s">
        <v>254</v>
      </c>
      <c r="C1317" s="31" t="s">
        <v>255</v>
      </c>
      <c r="D1317" s="31" t="s">
        <v>899</v>
      </c>
      <c r="E1317" s="31">
        <v>1606</v>
      </c>
      <c r="F1317" s="31">
        <v>767013</v>
      </c>
      <c r="G1317" s="32">
        <v>477.59</v>
      </c>
      <c r="H1317" s="31">
        <v>1659</v>
      </c>
    </row>
    <row r="1318" spans="1:8" ht="48" customHeight="1" x14ac:dyDescent="0.25">
      <c r="A1318" s="33">
        <v>46137</v>
      </c>
      <c r="B1318" s="31" t="s">
        <v>257</v>
      </c>
      <c r="C1318" s="31" t="s">
        <v>258</v>
      </c>
      <c r="D1318" s="31" t="s">
        <v>901</v>
      </c>
      <c r="E1318" s="31">
        <v>967</v>
      </c>
      <c r="F1318" s="31">
        <v>211606</v>
      </c>
      <c r="G1318" s="32">
        <v>218.83</v>
      </c>
      <c r="H1318" s="31">
        <v>910</v>
      </c>
    </row>
    <row r="1319" spans="1:8" ht="48" customHeight="1" x14ac:dyDescent="0.25">
      <c r="A1319" s="33">
        <v>46137</v>
      </c>
      <c r="B1319" s="31" t="s">
        <v>260</v>
      </c>
      <c r="C1319" s="31" t="s">
        <v>261</v>
      </c>
      <c r="D1319" s="31" t="s">
        <v>907</v>
      </c>
      <c r="E1319" s="31">
        <v>0</v>
      </c>
      <c r="F1319" s="31">
        <v>0</v>
      </c>
      <c r="G1319" s="31">
        <v>0</v>
      </c>
      <c r="H1319" s="31">
        <v>0</v>
      </c>
    </row>
    <row r="1320" spans="1:8" ht="48" customHeight="1" x14ac:dyDescent="0.25">
      <c r="A1320" s="33">
        <v>46137</v>
      </c>
      <c r="B1320" s="31" t="s">
        <v>262</v>
      </c>
      <c r="C1320" s="31" t="s">
        <v>263</v>
      </c>
      <c r="D1320" s="31" t="s">
        <v>901</v>
      </c>
      <c r="E1320" s="31">
        <v>3979</v>
      </c>
      <c r="F1320" s="31">
        <v>919064</v>
      </c>
      <c r="G1320" s="32">
        <v>230.98</v>
      </c>
      <c r="H1320" s="31">
        <v>3793</v>
      </c>
    </row>
    <row r="1321" spans="1:8" ht="48" customHeight="1" x14ac:dyDescent="0.25">
      <c r="A1321" s="33">
        <v>46137</v>
      </c>
      <c r="B1321" s="31" t="s">
        <v>265</v>
      </c>
      <c r="C1321" s="31" t="s">
        <v>266</v>
      </c>
      <c r="D1321" s="31" t="s">
        <v>908</v>
      </c>
      <c r="E1321" s="31">
        <v>0</v>
      </c>
      <c r="F1321" s="31">
        <v>0</v>
      </c>
      <c r="G1321" s="31">
        <v>0</v>
      </c>
      <c r="H1321" s="31">
        <v>0</v>
      </c>
    </row>
    <row r="1322" spans="1:8" ht="24" customHeight="1" x14ac:dyDescent="0.25">
      <c r="A1322" s="33">
        <v>46137</v>
      </c>
      <c r="B1322" s="31" t="s">
        <v>267</v>
      </c>
      <c r="C1322" s="31" t="s">
        <v>268</v>
      </c>
      <c r="D1322" s="31" t="s">
        <v>901</v>
      </c>
      <c r="E1322" s="31">
        <v>4038</v>
      </c>
      <c r="F1322" s="31">
        <v>872591</v>
      </c>
      <c r="G1322" s="32">
        <v>216.09</v>
      </c>
      <c r="H1322" s="31">
        <v>4169</v>
      </c>
    </row>
    <row r="1323" spans="1:8" ht="36" customHeight="1" x14ac:dyDescent="0.25">
      <c r="A1323" s="33">
        <v>46137</v>
      </c>
      <c r="B1323" s="31" t="s">
        <v>270</v>
      </c>
      <c r="C1323" s="31" t="s">
        <v>271</v>
      </c>
      <c r="D1323" s="31" t="s">
        <v>900</v>
      </c>
      <c r="E1323" s="31">
        <v>872</v>
      </c>
      <c r="F1323" s="31">
        <v>294745</v>
      </c>
      <c r="G1323" s="32">
        <v>338.01</v>
      </c>
      <c r="H1323" s="31">
        <v>827</v>
      </c>
    </row>
    <row r="1324" spans="1:8" ht="24" customHeight="1" x14ac:dyDescent="0.25">
      <c r="A1324" s="33">
        <v>46137</v>
      </c>
      <c r="B1324" s="31" t="s">
        <v>273</v>
      </c>
      <c r="C1324" s="31" t="s">
        <v>274</v>
      </c>
      <c r="D1324" s="31" t="s">
        <v>899</v>
      </c>
      <c r="E1324" s="31">
        <v>4392</v>
      </c>
      <c r="F1324" s="31">
        <v>2040438</v>
      </c>
      <c r="G1324" s="32">
        <v>464.58</v>
      </c>
      <c r="H1324" s="31">
        <v>4606</v>
      </c>
    </row>
    <row r="1325" spans="1:8" ht="36" customHeight="1" x14ac:dyDescent="0.25">
      <c r="A1325" s="33">
        <v>46137</v>
      </c>
      <c r="B1325" s="31" t="s">
        <v>276</v>
      </c>
      <c r="C1325" s="31" t="s">
        <v>277</v>
      </c>
      <c r="D1325" s="31" t="s">
        <v>899</v>
      </c>
      <c r="E1325" s="31">
        <v>1023</v>
      </c>
      <c r="F1325" s="31">
        <v>467790</v>
      </c>
      <c r="G1325" s="32">
        <v>457.27</v>
      </c>
      <c r="H1325" s="31">
        <v>936</v>
      </c>
    </row>
    <row r="1326" spans="1:8" ht="36" customHeight="1" x14ac:dyDescent="0.25">
      <c r="A1326" s="33">
        <v>46137</v>
      </c>
      <c r="B1326" s="31" t="s">
        <v>279</v>
      </c>
      <c r="C1326" s="31" t="s">
        <v>280</v>
      </c>
      <c r="D1326" s="31" t="s">
        <v>901</v>
      </c>
      <c r="E1326" s="31">
        <v>3004</v>
      </c>
      <c r="F1326" s="31">
        <v>1256952</v>
      </c>
      <c r="G1326" s="32">
        <v>418.43</v>
      </c>
      <c r="H1326" s="31">
        <v>2809</v>
      </c>
    </row>
    <row r="1327" spans="1:8" ht="24" customHeight="1" x14ac:dyDescent="0.25">
      <c r="A1327" s="33">
        <v>46137</v>
      </c>
      <c r="B1327" s="31" t="s">
        <v>283</v>
      </c>
      <c r="C1327" s="31" t="s">
        <v>284</v>
      </c>
      <c r="D1327" s="31" t="s">
        <v>899</v>
      </c>
      <c r="E1327" s="31">
        <v>0</v>
      </c>
      <c r="F1327" s="31">
        <v>0</v>
      </c>
      <c r="G1327" s="31">
        <v>0</v>
      </c>
      <c r="H1327" s="31">
        <v>0</v>
      </c>
    </row>
    <row r="1328" spans="1:8" ht="48" customHeight="1" x14ac:dyDescent="0.25">
      <c r="A1328" s="33">
        <v>46138</v>
      </c>
      <c r="B1328" s="31" t="s">
        <v>128</v>
      </c>
      <c r="C1328" s="31" t="s">
        <v>129</v>
      </c>
      <c r="D1328" s="31" t="s">
        <v>899</v>
      </c>
      <c r="E1328" s="31">
        <v>1832</v>
      </c>
      <c r="F1328" s="31">
        <v>697050</v>
      </c>
      <c r="G1328" s="32">
        <v>380.49</v>
      </c>
      <c r="H1328" s="31">
        <v>1707</v>
      </c>
    </row>
    <row r="1329" spans="1:8" ht="48" customHeight="1" x14ac:dyDescent="0.25">
      <c r="A1329" s="33">
        <v>46138</v>
      </c>
      <c r="B1329" s="31" t="s">
        <v>132</v>
      </c>
      <c r="C1329" s="31" t="s">
        <v>133</v>
      </c>
      <c r="D1329" s="31" t="s">
        <v>900</v>
      </c>
      <c r="E1329" s="31">
        <v>3656</v>
      </c>
      <c r="F1329" s="31">
        <v>1076365</v>
      </c>
      <c r="G1329" s="32">
        <v>294.41000000000003</v>
      </c>
      <c r="H1329" s="31">
        <v>3729</v>
      </c>
    </row>
    <row r="1330" spans="1:8" ht="48" customHeight="1" x14ac:dyDescent="0.25">
      <c r="A1330" s="33">
        <v>46138</v>
      </c>
      <c r="B1330" s="31" t="s">
        <v>135</v>
      </c>
      <c r="C1330" s="31" t="s">
        <v>136</v>
      </c>
      <c r="D1330" s="31" t="s">
        <v>900</v>
      </c>
      <c r="E1330" s="31">
        <v>1831</v>
      </c>
      <c r="F1330" s="31">
        <v>713906</v>
      </c>
      <c r="G1330" s="32">
        <v>389.9</v>
      </c>
      <c r="H1330" s="31">
        <v>1919</v>
      </c>
    </row>
    <row r="1331" spans="1:8" ht="48" customHeight="1" x14ac:dyDescent="0.25">
      <c r="A1331" s="33">
        <v>46138</v>
      </c>
      <c r="B1331" s="31" t="s">
        <v>138</v>
      </c>
      <c r="C1331" s="31" t="s">
        <v>139</v>
      </c>
      <c r="D1331" s="31" t="s">
        <v>900</v>
      </c>
      <c r="E1331" s="31">
        <v>1622</v>
      </c>
      <c r="F1331" s="31">
        <v>550934</v>
      </c>
      <c r="G1331" s="32">
        <v>339.66</v>
      </c>
      <c r="H1331" s="31">
        <v>1562</v>
      </c>
    </row>
    <row r="1332" spans="1:8" ht="48" customHeight="1" x14ac:dyDescent="0.25">
      <c r="A1332" s="33">
        <v>46138</v>
      </c>
      <c r="B1332" s="31" t="s">
        <v>141</v>
      </c>
      <c r="C1332" s="31" t="s">
        <v>142</v>
      </c>
      <c r="D1332" s="31" t="s">
        <v>900</v>
      </c>
      <c r="E1332" s="31">
        <v>1560</v>
      </c>
      <c r="F1332" s="31">
        <v>919785</v>
      </c>
      <c r="G1332" s="32">
        <v>589.61</v>
      </c>
      <c r="H1332" s="31">
        <v>1467</v>
      </c>
    </row>
    <row r="1333" spans="1:8" ht="48" customHeight="1" x14ac:dyDescent="0.25">
      <c r="A1333" s="33">
        <v>46138</v>
      </c>
      <c r="B1333" s="31" t="s">
        <v>144</v>
      </c>
      <c r="C1333" s="31" t="s">
        <v>145</v>
      </c>
      <c r="D1333" s="31" t="s">
        <v>900</v>
      </c>
      <c r="E1333" s="31">
        <v>2198</v>
      </c>
      <c r="F1333" s="31">
        <v>609091</v>
      </c>
      <c r="G1333" s="32">
        <v>277.11</v>
      </c>
      <c r="H1333" s="31">
        <v>2328</v>
      </c>
    </row>
    <row r="1334" spans="1:8" ht="48" customHeight="1" x14ac:dyDescent="0.25">
      <c r="A1334" s="33">
        <v>46138</v>
      </c>
      <c r="B1334" s="31" t="s">
        <v>147</v>
      </c>
      <c r="C1334" s="31" t="s">
        <v>148</v>
      </c>
      <c r="D1334" s="31" t="s">
        <v>900</v>
      </c>
      <c r="E1334" s="31">
        <v>3524</v>
      </c>
      <c r="F1334" s="31">
        <v>812723</v>
      </c>
      <c r="G1334" s="32">
        <v>230.63</v>
      </c>
      <c r="H1334" s="31">
        <v>3382</v>
      </c>
    </row>
    <row r="1335" spans="1:8" ht="36" customHeight="1" x14ac:dyDescent="0.25">
      <c r="A1335" s="33">
        <v>46138</v>
      </c>
      <c r="B1335" s="31" t="s">
        <v>150</v>
      </c>
      <c r="C1335" s="31" t="s">
        <v>151</v>
      </c>
      <c r="D1335" s="31" t="s">
        <v>900</v>
      </c>
      <c r="E1335" s="31">
        <v>3448</v>
      </c>
      <c r="F1335" s="31">
        <v>810734</v>
      </c>
      <c r="G1335" s="32">
        <v>235.13</v>
      </c>
      <c r="H1335" s="31">
        <v>3635</v>
      </c>
    </row>
    <row r="1336" spans="1:8" ht="24" customHeight="1" x14ac:dyDescent="0.25">
      <c r="A1336" s="33">
        <v>46138</v>
      </c>
      <c r="B1336" s="31" t="s">
        <v>153</v>
      </c>
      <c r="C1336" s="31" t="s">
        <v>154</v>
      </c>
      <c r="D1336" s="31" t="s">
        <v>899</v>
      </c>
      <c r="E1336" s="31">
        <v>2977</v>
      </c>
      <c r="F1336" s="31">
        <v>587556</v>
      </c>
      <c r="G1336" s="32">
        <v>197.37</v>
      </c>
      <c r="H1336" s="31">
        <v>2972</v>
      </c>
    </row>
    <row r="1337" spans="1:8" ht="36" customHeight="1" x14ac:dyDescent="0.25">
      <c r="A1337" s="33">
        <v>46138</v>
      </c>
      <c r="B1337" s="31" t="s">
        <v>156</v>
      </c>
      <c r="C1337" s="31" t="s">
        <v>157</v>
      </c>
      <c r="D1337" s="31" t="s">
        <v>901</v>
      </c>
      <c r="E1337" s="31">
        <v>3629</v>
      </c>
      <c r="F1337" s="31">
        <v>877632</v>
      </c>
      <c r="G1337" s="32">
        <v>241.84</v>
      </c>
      <c r="H1337" s="31">
        <v>3754</v>
      </c>
    </row>
    <row r="1338" spans="1:8" ht="24" customHeight="1" x14ac:dyDescent="0.25">
      <c r="A1338" s="33">
        <v>46138</v>
      </c>
      <c r="B1338" s="31" t="s">
        <v>159</v>
      </c>
      <c r="C1338" s="31" t="s">
        <v>160</v>
      </c>
      <c r="D1338" s="31" t="s">
        <v>899</v>
      </c>
      <c r="E1338" s="31">
        <v>2267</v>
      </c>
      <c r="F1338" s="31">
        <v>995652</v>
      </c>
      <c r="G1338" s="32">
        <v>439.19</v>
      </c>
      <c r="H1338" s="31">
        <v>2160</v>
      </c>
    </row>
    <row r="1339" spans="1:8" ht="36" customHeight="1" x14ac:dyDescent="0.25">
      <c r="A1339" s="33">
        <v>46138</v>
      </c>
      <c r="B1339" s="31" t="s">
        <v>162</v>
      </c>
      <c r="C1339" s="31" t="s">
        <v>163</v>
      </c>
      <c r="D1339" s="31" t="s">
        <v>901</v>
      </c>
      <c r="E1339" s="31">
        <v>1340</v>
      </c>
      <c r="F1339" s="31">
        <v>517459</v>
      </c>
      <c r="G1339" s="32">
        <v>386.16</v>
      </c>
      <c r="H1339" s="31">
        <v>1399</v>
      </c>
    </row>
    <row r="1340" spans="1:8" ht="24" customHeight="1" x14ac:dyDescent="0.25">
      <c r="A1340" s="33">
        <v>46138</v>
      </c>
      <c r="B1340" s="31" t="s">
        <v>165</v>
      </c>
      <c r="C1340" s="31" t="s">
        <v>166</v>
      </c>
      <c r="D1340" s="31" t="s">
        <v>901</v>
      </c>
      <c r="E1340" s="31">
        <v>4121</v>
      </c>
      <c r="F1340" s="31">
        <v>1620371</v>
      </c>
      <c r="G1340" s="32">
        <v>393.2</v>
      </c>
      <c r="H1340" s="31">
        <v>3816</v>
      </c>
    </row>
    <row r="1341" spans="1:8" ht="36" customHeight="1" x14ac:dyDescent="0.25">
      <c r="A1341" s="33">
        <v>46138</v>
      </c>
      <c r="B1341" s="31" t="s">
        <v>168</v>
      </c>
      <c r="C1341" s="31" t="s">
        <v>169</v>
      </c>
      <c r="D1341" s="31" t="s">
        <v>899</v>
      </c>
      <c r="E1341" s="31">
        <v>2867</v>
      </c>
      <c r="F1341" s="31">
        <v>1247293</v>
      </c>
      <c r="G1341" s="32">
        <v>435.05</v>
      </c>
      <c r="H1341" s="31">
        <v>3034</v>
      </c>
    </row>
    <row r="1342" spans="1:8" ht="36" customHeight="1" x14ac:dyDescent="0.25">
      <c r="A1342" s="33">
        <v>46138</v>
      </c>
      <c r="B1342" s="31" t="s">
        <v>171</v>
      </c>
      <c r="C1342" s="31" t="s">
        <v>172</v>
      </c>
      <c r="D1342" s="31" t="s">
        <v>903</v>
      </c>
      <c r="E1342" s="31">
        <v>2193</v>
      </c>
      <c r="F1342" s="31">
        <v>823129</v>
      </c>
      <c r="G1342" s="32">
        <v>375.34</v>
      </c>
      <c r="H1342" s="31">
        <v>2325</v>
      </c>
    </row>
    <row r="1343" spans="1:8" ht="36" customHeight="1" x14ac:dyDescent="0.25">
      <c r="A1343" s="33">
        <v>46138</v>
      </c>
      <c r="B1343" s="31" t="s">
        <v>174</v>
      </c>
      <c r="C1343" s="31" t="s">
        <v>175</v>
      </c>
      <c r="D1343" s="31" t="s">
        <v>903</v>
      </c>
      <c r="E1343" s="31">
        <v>3269</v>
      </c>
      <c r="F1343" s="31">
        <v>1057074</v>
      </c>
      <c r="G1343" s="32">
        <v>323.36</v>
      </c>
      <c r="H1343" s="31">
        <v>3129</v>
      </c>
    </row>
    <row r="1344" spans="1:8" ht="48" customHeight="1" x14ac:dyDescent="0.25">
      <c r="A1344" s="33">
        <v>46138</v>
      </c>
      <c r="B1344" s="31" t="s">
        <v>177</v>
      </c>
      <c r="C1344" s="31" t="s">
        <v>178</v>
      </c>
      <c r="D1344" s="31" t="s">
        <v>903</v>
      </c>
      <c r="E1344" s="31">
        <v>2021</v>
      </c>
      <c r="F1344" s="31">
        <v>618542</v>
      </c>
      <c r="G1344" s="32">
        <v>306.06</v>
      </c>
      <c r="H1344" s="31">
        <v>1968</v>
      </c>
    </row>
    <row r="1345" spans="1:8" ht="36" customHeight="1" x14ac:dyDescent="0.25">
      <c r="A1345" s="33">
        <v>46138</v>
      </c>
      <c r="B1345" s="31" t="s">
        <v>180</v>
      </c>
      <c r="C1345" s="31" t="s">
        <v>181</v>
      </c>
      <c r="D1345" s="31" t="s">
        <v>903</v>
      </c>
      <c r="E1345" s="31">
        <v>2074</v>
      </c>
      <c r="F1345" s="31">
        <v>723408</v>
      </c>
      <c r="G1345" s="32">
        <v>348.8</v>
      </c>
      <c r="H1345" s="31">
        <v>2114</v>
      </c>
    </row>
    <row r="1346" spans="1:8" ht="27.75" customHeight="1" x14ac:dyDescent="0.25">
      <c r="A1346" s="33">
        <v>46138</v>
      </c>
      <c r="B1346" s="31" t="s">
        <v>183</v>
      </c>
      <c r="C1346" s="31" t="s">
        <v>184</v>
      </c>
      <c r="D1346" s="31" t="s">
        <v>903</v>
      </c>
      <c r="E1346" s="31">
        <v>2328</v>
      </c>
      <c r="F1346" s="31">
        <v>540755</v>
      </c>
      <c r="G1346" s="32">
        <v>232.28</v>
      </c>
      <c r="H1346" s="31">
        <v>2230</v>
      </c>
    </row>
    <row r="1347" spans="1:8" ht="24" customHeight="1" x14ac:dyDescent="0.25">
      <c r="A1347" s="33">
        <v>46138</v>
      </c>
      <c r="B1347" s="31" t="s">
        <v>186</v>
      </c>
      <c r="C1347" s="31" t="s">
        <v>187</v>
      </c>
      <c r="D1347" s="31" t="s">
        <v>903</v>
      </c>
      <c r="E1347" s="31">
        <v>844</v>
      </c>
      <c r="F1347" s="31">
        <v>331345</v>
      </c>
      <c r="G1347" s="32">
        <v>392.59</v>
      </c>
      <c r="H1347" s="31">
        <v>858</v>
      </c>
    </row>
    <row r="1348" spans="1:8" ht="36" customHeight="1" x14ac:dyDescent="0.25">
      <c r="A1348" s="33">
        <v>46138</v>
      </c>
      <c r="B1348" s="31" t="s">
        <v>189</v>
      </c>
      <c r="C1348" s="31" t="s">
        <v>190</v>
      </c>
      <c r="D1348" s="31" t="s">
        <v>903</v>
      </c>
      <c r="E1348" s="31">
        <v>3496</v>
      </c>
      <c r="F1348" s="31">
        <v>1038260</v>
      </c>
      <c r="G1348" s="32">
        <v>296.99</v>
      </c>
      <c r="H1348" s="31">
        <v>3593</v>
      </c>
    </row>
    <row r="1349" spans="1:8" ht="24" customHeight="1" x14ac:dyDescent="0.25">
      <c r="A1349" s="33">
        <v>46138</v>
      </c>
      <c r="B1349" s="31" t="s">
        <v>192</v>
      </c>
      <c r="C1349" s="31" t="s">
        <v>193</v>
      </c>
      <c r="D1349" s="31" t="s">
        <v>901</v>
      </c>
      <c r="E1349" s="31">
        <v>1116</v>
      </c>
      <c r="F1349" s="31">
        <v>452299</v>
      </c>
      <c r="G1349" s="32">
        <v>405.29</v>
      </c>
      <c r="H1349" s="31">
        <v>1131</v>
      </c>
    </row>
    <row r="1350" spans="1:8" ht="24" customHeight="1" x14ac:dyDescent="0.25">
      <c r="A1350" s="33">
        <v>46138</v>
      </c>
      <c r="B1350" s="31" t="s">
        <v>195</v>
      </c>
      <c r="C1350" s="31" t="s">
        <v>196</v>
      </c>
      <c r="D1350" s="31" t="s">
        <v>899</v>
      </c>
      <c r="E1350" s="31">
        <v>4785</v>
      </c>
      <c r="F1350" s="31">
        <v>1848466</v>
      </c>
      <c r="G1350" s="32">
        <v>386.3</v>
      </c>
      <c r="H1350" s="31">
        <v>5098</v>
      </c>
    </row>
    <row r="1351" spans="1:8" ht="48" customHeight="1" x14ac:dyDescent="0.25">
      <c r="A1351" s="33">
        <v>46138</v>
      </c>
      <c r="B1351" s="31" t="s">
        <v>198</v>
      </c>
      <c r="C1351" s="31" t="s">
        <v>199</v>
      </c>
      <c r="D1351" s="31" t="s">
        <v>901</v>
      </c>
      <c r="E1351" s="31">
        <v>4550</v>
      </c>
      <c r="F1351" s="31">
        <v>2340839</v>
      </c>
      <c r="G1351" s="32">
        <v>514.47</v>
      </c>
      <c r="H1351" s="31">
        <v>4880</v>
      </c>
    </row>
    <row r="1352" spans="1:8" ht="48" customHeight="1" x14ac:dyDescent="0.25">
      <c r="A1352" s="33">
        <v>46138</v>
      </c>
      <c r="B1352" s="31" t="s">
        <v>201</v>
      </c>
      <c r="C1352" s="31" t="s">
        <v>202</v>
      </c>
      <c r="D1352" s="31" t="s">
        <v>904</v>
      </c>
      <c r="E1352" s="31">
        <v>0</v>
      </c>
      <c r="F1352" s="31">
        <v>0</v>
      </c>
      <c r="G1352" s="31">
        <v>0</v>
      </c>
      <c r="H1352" s="31">
        <v>0</v>
      </c>
    </row>
    <row r="1353" spans="1:8" ht="48" customHeight="1" x14ac:dyDescent="0.25">
      <c r="A1353" s="33">
        <v>46138</v>
      </c>
      <c r="B1353" s="31" t="s">
        <v>204</v>
      </c>
      <c r="C1353" s="31" t="s">
        <v>205</v>
      </c>
      <c r="D1353" s="31" t="s">
        <v>901</v>
      </c>
      <c r="E1353" s="31">
        <v>4291</v>
      </c>
      <c r="F1353" s="31">
        <v>1782172</v>
      </c>
      <c r="G1353" s="32">
        <v>415.33</v>
      </c>
      <c r="H1353" s="31">
        <v>4471</v>
      </c>
    </row>
    <row r="1354" spans="1:8" ht="48" customHeight="1" x14ac:dyDescent="0.25">
      <c r="A1354" s="33">
        <v>46138</v>
      </c>
      <c r="B1354" s="31" t="s">
        <v>207</v>
      </c>
      <c r="C1354" s="31" t="s">
        <v>208</v>
      </c>
      <c r="D1354" s="31" t="s">
        <v>899</v>
      </c>
      <c r="E1354" s="31">
        <v>5754</v>
      </c>
      <c r="F1354" s="31">
        <v>1928716</v>
      </c>
      <c r="G1354" s="32">
        <v>335.2</v>
      </c>
      <c r="H1354" s="31">
        <v>5836</v>
      </c>
    </row>
    <row r="1355" spans="1:8" ht="48" customHeight="1" x14ac:dyDescent="0.25">
      <c r="A1355" s="33">
        <v>46138</v>
      </c>
      <c r="B1355" s="31" t="s">
        <v>210</v>
      </c>
      <c r="C1355" s="31" t="s">
        <v>211</v>
      </c>
      <c r="D1355" s="31" t="s">
        <v>901</v>
      </c>
      <c r="E1355" s="31">
        <v>4591</v>
      </c>
      <c r="F1355" s="31">
        <v>1737520</v>
      </c>
      <c r="G1355" s="32">
        <v>378.46</v>
      </c>
      <c r="H1355" s="31">
        <v>4869</v>
      </c>
    </row>
    <row r="1356" spans="1:8" ht="24" customHeight="1" x14ac:dyDescent="0.25">
      <c r="A1356" s="33">
        <v>46138</v>
      </c>
      <c r="B1356" s="31" t="s">
        <v>213</v>
      </c>
      <c r="C1356" s="31" t="s">
        <v>214</v>
      </c>
      <c r="D1356" s="31" t="s">
        <v>901</v>
      </c>
      <c r="E1356" s="31">
        <v>1140</v>
      </c>
      <c r="F1356" s="31">
        <v>281808</v>
      </c>
      <c r="G1356" s="32">
        <v>247.2</v>
      </c>
      <c r="H1356" s="31">
        <v>1171</v>
      </c>
    </row>
    <row r="1357" spans="1:8" ht="36" customHeight="1" x14ac:dyDescent="0.25">
      <c r="A1357" s="33">
        <v>46138</v>
      </c>
      <c r="B1357" s="31" t="s">
        <v>216</v>
      </c>
      <c r="C1357" s="31" t="s">
        <v>217</v>
      </c>
      <c r="D1357" s="31" t="s">
        <v>901</v>
      </c>
      <c r="E1357" s="31">
        <v>2211</v>
      </c>
      <c r="F1357" s="31">
        <v>625958</v>
      </c>
      <c r="G1357" s="32">
        <v>283.11</v>
      </c>
      <c r="H1357" s="31">
        <v>2222</v>
      </c>
    </row>
    <row r="1358" spans="1:8" ht="24" customHeight="1" x14ac:dyDescent="0.25">
      <c r="A1358" s="33">
        <v>46138</v>
      </c>
      <c r="B1358" s="31" t="s">
        <v>220</v>
      </c>
      <c r="C1358" s="31" t="s">
        <v>221</v>
      </c>
      <c r="D1358" s="31" t="s">
        <v>900</v>
      </c>
      <c r="E1358" s="31">
        <v>4393</v>
      </c>
      <c r="F1358" s="31">
        <v>1058385</v>
      </c>
      <c r="G1358" s="32">
        <v>240.93</v>
      </c>
      <c r="H1358" s="31">
        <v>4444</v>
      </c>
    </row>
    <row r="1359" spans="1:8" ht="36" customHeight="1" x14ac:dyDescent="0.25">
      <c r="A1359" s="33">
        <v>46138</v>
      </c>
      <c r="B1359" s="31" t="s">
        <v>223</v>
      </c>
      <c r="C1359" s="31" t="s">
        <v>224</v>
      </c>
      <c r="D1359" s="31" t="s">
        <v>905</v>
      </c>
      <c r="E1359" s="31">
        <v>0</v>
      </c>
      <c r="F1359" s="31">
        <v>0</v>
      </c>
      <c r="G1359" s="31">
        <v>0</v>
      </c>
      <c r="H1359" s="31">
        <v>0</v>
      </c>
    </row>
    <row r="1360" spans="1:8" ht="24" customHeight="1" x14ac:dyDescent="0.25">
      <c r="A1360" s="33">
        <v>46138</v>
      </c>
      <c r="B1360" s="31" t="s">
        <v>225</v>
      </c>
      <c r="C1360" s="31" t="s">
        <v>226</v>
      </c>
      <c r="D1360" s="31" t="s">
        <v>906</v>
      </c>
      <c r="E1360" s="31">
        <v>0</v>
      </c>
      <c r="F1360" s="31">
        <v>0</v>
      </c>
      <c r="G1360" s="31">
        <v>0</v>
      </c>
      <c r="H1360" s="31">
        <v>0</v>
      </c>
    </row>
    <row r="1361" spans="1:8" ht="36" customHeight="1" x14ac:dyDescent="0.25">
      <c r="A1361" s="33">
        <v>46138</v>
      </c>
      <c r="B1361" s="31" t="s">
        <v>227</v>
      </c>
      <c r="C1361" s="31" t="s">
        <v>228</v>
      </c>
      <c r="D1361" s="31" t="s">
        <v>899</v>
      </c>
      <c r="E1361" s="31">
        <v>3925</v>
      </c>
      <c r="F1361" s="31">
        <v>955746</v>
      </c>
      <c r="G1361" s="32">
        <v>243.5</v>
      </c>
      <c r="H1361" s="31">
        <v>3691</v>
      </c>
    </row>
    <row r="1362" spans="1:8" ht="48" customHeight="1" x14ac:dyDescent="0.25">
      <c r="A1362" s="33">
        <v>46138</v>
      </c>
      <c r="B1362" s="31" t="s">
        <v>230</v>
      </c>
      <c r="C1362" s="31" t="s">
        <v>231</v>
      </c>
      <c r="D1362" s="31" t="s">
        <v>901</v>
      </c>
      <c r="E1362" s="31">
        <v>4674</v>
      </c>
      <c r="F1362" s="31">
        <v>1742497</v>
      </c>
      <c r="G1362" s="32">
        <v>372.81</v>
      </c>
      <c r="H1362" s="31">
        <v>4734</v>
      </c>
    </row>
    <row r="1363" spans="1:8" ht="24" customHeight="1" x14ac:dyDescent="0.25">
      <c r="A1363" s="33">
        <v>46138</v>
      </c>
      <c r="B1363" s="31" t="s">
        <v>233</v>
      </c>
      <c r="C1363" s="31" t="s">
        <v>234</v>
      </c>
      <c r="D1363" s="31" t="s">
        <v>899</v>
      </c>
      <c r="E1363" s="31">
        <v>2104</v>
      </c>
      <c r="F1363" s="31">
        <v>529575</v>
      </c>
      <c r="G1363" s="32">
        <v>251.7</v>
      </c>
      <c r="H1363" s="31">
        <v>2165</v>
      </c>
    </row>
    <row r="1364" spans="1:8" ht="24" customHeight="1" x14ac:dyDescent="0.25">
      <c r="A1364" s="33">
        <v>46138</v>
      </c>
      <c r="B1364" s="31" t="s">
        <v>236</v>
      </c>
      <c r="C1364" s="31" t="s">
        <v>237</v>
      </c>
      <c r="D1364" s="31" t="s">
        <v>899</v>
      </c>
      <c r="E1364" s="31">
        <v>4609</v>
      </c>
      <c r="F1364" s="31">
        <v>1798490</v>
      </c>
      <c r="G1364" s="32">
        <v>390.21</v>
      </c>
      <c r="H1364" s="31">
        <v>4222</v>
      </c>
    </row>
    <row r="1365" spans="1:8" ht="36" customHeight="1" x14ac:dyDescent="0.25">
      <c r="A1365" s="33">
        <v>46138</v>
      </c>
      <c r="B1365" s="31" t="s">
        <v>239</v>
      </c>
      <c r="C1365" s="31" t="s">
        <v>240</v>
      </c>
      <c r="D1365" s="31" t="s">
        <v>900</v>
      </c>
      <c r="E1365" s="31">
        <v>2785</v>
      </c>
      <c r="F1365" s="31">
        <v>1454411</v>
      </c>
      <c r="G1365" s="32">
        <v>522.23</v>
      </c>
      <c r="H1365" s="31">
        <v>2837</v>
      </c>
    </row>
    <row r="1366" spans="1:8" ht="36" customHeight="1" x14ac:dyDescent="0.25">
      <c r="A1366" s="33">
        <v>46138</v>
      </c>
      <c r="B1366" s="31" t="s">
        <v>242</v>
      </c>
      <c r="C1366" s="31" t="s">
        <v>243</v>
      </c>
      <c r="D1366" s="31" t="s">
        <v>900</v>
      </c>
      <c r="E1366" s="31">
        <v>3591</v>
      </c>
      <c r="F1366" s="31">
        <v>1248747</v>
      </c>
      <c r="G1366" s="32">
        <v>347.74</v>
      </c>
      <c r="H1366" s="31">
        <v>3626</v>
      </c>
    </row>
    <row r="1367" spans="1:8" ht="24" customHeight="1" x14ac:dyDescent="0.25">
      <c r="A1367" s="33">
        <v>46138</v>
      </c>
      <c r="B1367" s="31" t="s">
        <v>245</v>
      </c>
      <c r="C1367" s="31" t="s">
        <v>246</v>
      </c>
      <c r="D1367" s="31" t="s">
        <v>900</v>
      </c>
      <c r="E1367" s="31">
        <v>3586</v>
      </c>
      <c r="F1367" s="31">
        <v>1123116</v>
      </c>
      <c r="G1367" s="32">
        <v>313.19</v>
      </c>
      <c r="H1367" s="31">
        <v>3865</v>
      </c>
    </row>
    <row r="1368" spans="1:8" ht="24" customHeight="1" x14ac:dyDescent="0.25">
      <c r="A1368" s="33">
        <v>46138</v>
      </c>
      <c r="B1368" s="31" t="s">
        <v>248</v>
      </c>
      <c r="C1368" s="31" t="s">
        <v>249</v>
      </c>
      <c r="D1368" s="31" t="s">
        <v>900</v>
      </c>
      <c r="E1368" s="31">
        <v>3766</v>
      </c>
      <c r="F1368" s="31">
        <v>1653485</v>
      </c>
      <c r="G1368" s="32">
        <v>439.06</v>
      </c>
      <c r="H1368" s="31">
        <v>3900</v>
      </c>
    </row>
    <row r="1369" spans="1:8" ht="24" customHeight="1" x14ac:dyDescent="0.25">
      <c r="A1369" s="33">
        <v>46138</v>
      </c>
      <c r="B1369" s="31" t="s">
        <v>251</v>
      </c>
      <c r="C1369" s="31" t="s">
        <v>252</v>
      </c>
      <c r="D1369" s="31" t="s">
        <v>900</v>
      </c>
      <c r="E1369" s="31">
        <v>4987</v>
      </c>
      <c r="F1369" s="31">
        <v>1594803</v>
      </c>
      <c r="G1369" s="32">
        <v>319.79000000000002</v>
      </c>
      <c r="H1369" s="31">
        <v>4702</v>
      </c>
    </row>
    <row r="1370" spans="1:8" ht="27.75" customHeight="1" x14ac:dyDescent="0.25">
      <c r="A1370" s="33">
        <v>46138</v>
      </c>
      <c r="B1370" s="31" t="s">
        <v>254</v>
      </c>
      <c r="C1370" s="31" t="s">
        <v>255</v>
      </c>
      <c r="D1370" s="31" t="s">
        <v>899</v>
      </c>
      <c r="E1370" s="31">
        <v>2137</v>
      </c>
      <c r="F1370" s="31">
        <v>875105</v>
      </c>
      <c r="G1370" s="32">
        <v>409.5</v>
      </c>
      <c r="H1370" s="31">
        <v>1934</v>
      </c>
    </row>
    <row r="1371" spans="1:8" ht="24" customHeight="1" x14ac:dyDescent="0.25">
      <c r="A1371" s="33">
        <v>46138</v>
      </c>
      <c r="B1371" s="31" t="s">
        <v>257</v>
      </c>
      <c r="C1371" s="31" t="s">
        <v>258</v>
      </c>
      <c r="D1371" s="31" t="s">
        <v>901</v>
      </c>
      <c r="E1371" s="31">
        <v>880</v>
      </c>
      <c r="F1371" s="31">
        <v>209182</v>
      </c>
      <c r="G1371" s="32">
        <v>237.71</v>
      </c>
      <c r="H1371" s="31">
        <v>876</v>
      </c>
    </row>
    <row r="1372" spans="1:8" ht="48" customHeight="1" x14ac:dyDescent="0.25">
      <c r="A1372" s="33">
        <v>46138</v>
      </c>
      <c r="B1372" s="31" t="s">
        <v>260</v>
      </c>
      <c r="C1372" s="31" t="s">
        <v>261</v>
      </c>
      <c r="D1372" s="31" t="s">
        <v>907</v>
      </c>
      <c r="E1372" s="31">
        <v>0</v>
      </c>
      <c r="F1372" s="31">
        <v>0</v>
      </c>
      <c r="G1372" s="31">
        <v>0</v>
      </c>
      <c r="H1372" s="31">
        <v>0</v>
      </c>
    </row>
    <row r="1373" spans="1:8" ht="48" customHeight="1" x14ac:dyDescent="0.25">
      <c r="A1373" s="33">
        <v>46138</v>
      </c>
      <c r="B1373" s="31" t="s">
        <v>262</v>
      </c>
      <c r="C1373" s="31" t="s">
        <v>263</v>
      </c>
      <c r="D1373" s="31" t="s">
        <v>901</v>
      </c>
      <c r="E1373" s="31">
        <v>4503</v>
      </c>
      <c r="F1373" s="31">
        <v>1003802</v>
      </c>
      <c r="G1373" s="32">
        <v>222.92</v>
      </c>
      <c r="H1373" s="31">
        <v>4155</v>
      </c>
    </row>
    <row r="1374" spans="1:8" ht="48" customHeight="1" x14ac:dyDescent="0.25">
      <c r="A1374" s="33">
        <v>46138</v>
      </c>
      <c r="B1374" s="31" t="s">
        <v>265</v>
      </c>
      <c r="C1374" s="31" t="s">
        <v>266</v>
      </c>
      <c r="D1374" s="31" t="s">
        <v>908</v>
      </c>
      <c r="E1374" s="31">
        <v>0</v>
      </c>
      <c r="F1374" s="31">
        <v>0</v>
      </c>
      <c r="G1374" s="31">
        <v>0</v>
      </c>
      <c r="H1374" s="31">
        <v>0</v>
      </c>
    </row>
    <row r="1375" spans="1:8" ht="48" customHeight="1" x14ac:dyDescent="0.25">
      <c r="A1375" s="33">
        <v>46138</v>
      </c>
      <c r="B1375" s="31" t="s">
        <v>267</v>
      </c>
      <c r="C1375" s="31" t="s">
        <v>268</v>
      </c>
      <c r="D1375" s="31" t="s">
        <v>901</v>
      </c>
      <c r="E1375" s="31">
        <v>3889</v>
      </c>
      <c r="F1375" s="31">
        <v>736253</v>
      </c>
      <c r="G1375" s="32">
        <v>189.32</v>
      </c>
      <c r="H1375" s="31">
        <v>4145</v>
      </c>
    </row>
    <row r="1376" spans="1:8" ht="48" customHeight="1" x14ac:dyDescent="0.25">
      <c r="A1376" s="33">
        <v>46138</v>
      </c>
      <c r="B1376" s="31" t="s">
        <v>270</v>
      </c>
      <c r="C1376" s="31" t="s">
        <v>271</v>
      </c>
      <c r="D1376" s="31" t="s">
        <v>900</v>
      </c>
      <c r="E1376" s="31">
        <v>1145</v>
      </c>
      <c r="F1376" s="31">
        <v>411502</v>
      </c>
      <c r="G1376" s="32">
        <v>359.39</v>
      </c>
      <c r="H1376" s="31">
        <v>1128</v>
      </c>
    </row>
    <row r="1377" spans="1:8" ht="48" customHeight="1" x14ac:dyDescent="0.25">
      <c r="A1377" s="33">
        <v>46138</v>
      </c>
      <c r="B1377" s="31" t="s">
        <v>273</v>
      </c>
      <c r="C1377" s="31" t="s">
        <v>274</v>
      </c>
      <c r="D1377" s="31" t="s">
        <v>899</v>
      </c>
      <c r="E1377" s="31">
        <v>5386</v>
      </c>
      <c r="F1377" s="31">
        <v>2646987</v>
      </c>
      <c r="G1377" s="32">
        <v>491.46</v>
      </c>
      <c r="H1377" s="31">
        <v>5771</v>
      </c>
    </row>
    <row r="1378" spans="1:8" ht="48" customHeight="1" x14ac:dyDescent="0.25">
      <c r="A1378" s="33">
        <v>46138</v>
      </c>
      <c r="B1378" s="31" t="s">
        <v>276</v>
      </c>
      <c r="C1378" s="31" t="s">
        <v>277</v>
      </c>
      <c r="D1378" s="31" t="s">
        <v>899</v>
      </c>
      <c r="E1378" s="31">
        <v>1016</v>
      </c>
      <c r="F1378" s="31">
        <v>563323</v>
      </c>
      <c r="G1378" s="32">
        <v>554.45000000000005</v>
      </c>
      <c r="H1378" s="31">
        <v>988</v>
      </c>
    </row>
    <row r="1379" spans="1:8" ht="24" customHeight="1" x14ac:dyDescent="0.25">
      <c r="A1379" s="33">
        <v>46138</v>
      </c>
      <c r="B1379" s="31" t="s">
        <v>279</v>
      </c>
      <c r="C1379" s="31" t="s">
        <v>280</v>
      </c>
      <c r="D1379" s="31" t="s">
        <v>901</v>
      </c>
      <c r="E1379" s="31">
        <v>3019</v>
      </c>
      <c r="F1379" s="31">
        <v>1524580</v>
      </c>
      <c r="G1379" s="32">
        <v>505</v>
      </c>
      <c r="H1379" s="31">
        <v>3179</v>
      </c>
    </row>
    <row r="1380" spans="1:8" ht="36" customHeight="1" x14ac:dyDescent="0.25">
      <c r="A1380" s="33">
        <v>46138</v>
      </c>
      <c r="B1380" s="31" t="s">
        <v>283</v>
      </c>
      <c r="C1380" s="31" t="s">
        <v>284</v>
      </c>
      <c r="D1380" s="31" t="s">
        <v>899</v>
      </c>
      <c r="E1380" s="31">
        <v>0</v>
      </c>
      <c r="F1380" s="31">
        <v>0</v>
      </c>
      <c r="G1380" s="31">
        <v>0</v>
      </c>
      <c r="H1380" s="31">
        <v>0</v>
      </c>
    </row>
    <row r="1381" spans="1:8" ht="24" customHeight="1" x14ac:dyDescent="0.25">
      <c r="A1381" s="33">
        <v>46139</v>
      </c>
      <c r="B1381" s="31" t="s">
        <v>128</v>
      </c>
      <c r="C1381" s="31" t="s">
        <v>129</v>
      </c>
      <c r="D1381" s="31" t="s">
        <v>899</v>
      </c>
      <c r="E1381" s="31">
        <v>1165</v>
      </c>
      <c r="F1381" s="31">
        <v>446582</v>
      </c>
      <c r="G1381" s="32">
        <v>383.33</v>
      </c>
      <c r="H1381" s="31">
        <v>1199</v>
      </c>
    </row>
    <row r="1382" spans="1:8" ht="36" customHeight="1" x14ac:dyDescent="0.25">
      <c r="A1382" s="33">
        <v>46139</v>
      </c>
      <c r="B1382" s="31" t="s">
        <v>132</v>
      </c>
      <c r="C1382" s="31" t="s">
        <v>133</v>
      </c>
      <c r="D1382" s="31" t="s">
        <v>900</v>
      </c>
      <c r="E1382" s="31">
        <v>2200</v>
      </c>
      <c r="F1382" s="31">
        <v>802862</v>
      </c>
      <c r="G1382" s="32">
        <v>364.94</v>
      </c>
      <c r="H1382" s="31">
        <v>2354</v>
      </c>
    </row>
    <row r="1383" spans="1:8" ht="36" customHeight="1" x14ac:dyDescent="0.25">
      <c r="A1383" s="33">
        <v>46139</v>
      </c>
      <c r="B1383" s="31" t="s">
        <v>135</v>
      </c>
      <c r="C1383" s="31" t="s">
        <v>136</v>
      </c>
      <c r="D1383" s="31" t="s">
        <v>900</v>
      </c>
      <c r="E1383" s="31">
        <v>1606</v>
      </c>
      <c r="F1383" s="31">
        <v>674274</v>
      </c>
      <c r="G1383" s="32">
        <v>419.85</v>
      </c>
      <c r="H1383" s="31">
        <v>1534</v>
      </c>
    </row>
    <row r="1384" spans="1:8" ht="24" customHeight="1" x14ac:dyDescent="0.25">
      <c r="A1384" s="33">
        <v>46139</v>
      </c>
      <c r="B1384" s="31" t="s">
        <v>138</v>
      </c>
      <c r="C1384" s="31" t="s">
        <v>139</v>
      </c>
      <c r="D1384" s="31" t="s">
        <v>900</v>
      </c>
      <c r="E1384" s="31">
        <v>1314</v>
      </c>
      <c r="F1384" s="31">
        <v>443387</v>
      </c>
      <c r="G1384" s="32">
        <v>337.43</v>
      </c>
      <c r="H1384" s="31">
        <v>1383</v>
      </c>
    </row>
    <row r="1385" spans="1:8" ht="48" customHeight="1" x14ac:dyDescent="0.25">
      <c r="A1385" s="33">
        <v>46139</v>
      </c>
      <c r="B1385" s="31" t="s">
        <v>141</v>
      </c>
      <c r="C1385" s="31" t="s">
        <v>142</v>
      </c>
      <c r="D1385" s="31" t="s">
        <v>900</v>
      </c>
      <c r="E1385" s="31">
        <v>1232</v>
      </c>
      <c r="F1385" s="31">
        <v>603216</v>
      </c>
      <c r="G1385" s="32">
        <v>489.62</v>
      </c>
      <c r="H1385" s="31">
        <v>1327</v>
      </c>
    </row>
    <row r="1386" spans="1:8" ht="48" customHeight="1" x14ac:dyDescent="0.25">
      <c r="A1386" s="33">
        <v>46139</v>
      </c>
      <c r="B1386" s="31" t="s">
        <v>144</v>
      </c>
      <c r="C1386" s="31" t="s">
        <v>145</v>
      </c>
      <c r="D1386" s="31" t="s">
        <v>900</v>
      </c>
      <c r="E1386" s="31">
        <v>1731</v>
      </c>
      <c r="F1386" s="31">
        <v>453721</v>
      </c>
      <c r="G1386" s="32">
        <v>262.11</v>
      </c>
      <c r="H1386" s="31">
        <v>1626</v>
      </c>
    </row>
    <row r="1387" spans="1:8" ht="48" customHeight="1" x14ac:dyDescent="0.25">
      <c r="A1387" s="33">
        <v>46139</v>
      </c>
      <c r="B1387" s="31" t="s">
        <v>147</v>
      </c>
      <c r="C1387" s="31" t="s">
        <v>148</v>
      </c>
      <c r="D1387" s="31" t="s">
        <v>900</v>
      </c>
      <c r="E1387" s="31">
        <v>4065</v>
      </c>
      <c r="F1387" s="31">
        <v>844370</v>
      </c>
      <c r="G1387" s="32">
        <v>207.72</v>
      </c>
      <c r="H1387" s="31">
        <v>4156</v>
      </c>
    </row>
    <row r="1388" spans="1:8" ht="48" customHeight="1" x14ac:dyDescent="0.25">
      <c r="A1388" s="33">
        <v>46139</v>
      </c>
      <c r="B1388" s="31" t="s">
        <v>150</v>
      </c>
      <c r="C1388" s="31" t="s">
        <v>151</v>
      </c>
      <c r="D1388" s="31" t="s">
        <v>900</v>
      </c>
      <c r="E1388" s="31">
        <v>3787</v>
      </c>
      <c r="F1388" s="31">
        <v>878883</v>
      </c>
      <c r="G1388" s="32">
        <v>232.08</v>
      </c>
      <c r="H1388" s="31">
        <v>3590</v>
      </c>
    </row>
    <row r="1389" spans="1:8" ht="48" customHeight="1" x14ac:dyDescent="0.25">
      <c r="A1389" s="33">
        <v>46139</v>
      </c>
      <c r="B1389" s="31" t="s">
        <v>153</v>
      </c>
      <c r="C1389" s="31" t="s">
        <v>154</v>
      </c>
      <c r="D1389" s="31" t="s">
        <v>899</v>
      </c>
      <c r="E1389" s="31">
        <v>2402</v>
      </c>
      <c r="F1389" s="31">
        <v>517010</v>
      </c>
      <c r="G1389" s="32">
        <v>215.24</v>
      </c>
      <c r="H1389" s="31">
        <v>2422</v>
      </c>
    </row>
    <row r="1390" spans="1:8" ht="48" customHeight="1" x14ac:dyDescent="0.25">
      <c r="A1390" s="33">
        <v>46139</v>
      </c>
      <c r="B1390" s="31" t="s">
        <v>156</v>
      </c>
      <c r="C1390" s="31" t="s">
        <v>157</v>
      </c>
      <c r="D1390" s="31" t="s">
        <v>901</v>
      </c>
      <c r="E1390" s="31">
        <v>2788</v>
      </c>
      <c r="F1390" s="31">
        <v>756970</v>
      </c>
      <c r="G1390" s="32">
        <v>271.51</v>
      </c>
      <c r="H1390" s="31">
        <v>2715</v>
      </c>
    </row>
    <row r="1391" spans="1:8" ht="48" customHeight="1" x14ac:dyDescent="0.25">
      <c r="A1391" s="33">
        <v>46139</v>
      </c>
      <c r="B1391" s="31" t="s">
        <v>159</v>
      </c>
      <c r="C1391" s="31" t="s">
        <v>160</v>
      </c>
      <c r="D1391" s="31" t="s">
        <v>899</v>
      </c>
      <c r="E1391" s="31">
        <v>1996</v>
      </c>
      <c r="F1391" s="31">
        <v>913366</v>
      </c>
      <c r="G1391" s="32">
        <v>457.6</v>
      </c>
      <c r="H1391" s="31">
        <v>2099</v>
      </c>
    </row>
    <row r="1392" spans="1:8" ht="36" customHeight="1" x14ac:dyDescent="0.25">
      <c r="A1392" s="33">
        <v>46139</v>
      </c>
      <c r="B1392" s="31" t="s">
        <v>162</v>
      </c>
      <c r="C1392" s="31" t="s">
        <v>163</v>
      </c>
      <c r="D1392" s="31" t="s">
        <v>901</v>
      </c>
      <c r="E1392" s="31">
        <v>1238</v>
      </c>
      <c r="F1392" s="31">
        <v>475818</v>
      </c>
      <c r="G1392" s="32">
        <v>384.34</v>
      </c>
      <c r="H1392" s="31">
        <v>1194</v>
      </c>
    </row>
    <row r="1393" spans="1:8" ht="24" customHeight="1" x14ac:dyDescent="0.25">
      <c r="A1393" s="33">
        <v>46139</v>
      </c>
      <c r="B1393" s="31" t="s">
        <v>165</v>
      </c>
      <c r="C1393" s="31" t="s">
        <v>166</v>
      </c>
      <c r="D1393" s="31" t="s">
        <v>901</v>
      </c>
      <c r="E1393" s="31">
        <v>3225</v>
      </c>
      <c r="F1393" s="31">
        <v>1292187</v>
      </c>
      <c r="G1393" s="32">
        <v>400.68</v>
      </c>
      <c r="H1393" s="31">
        <v>3023</v>
      </c>
    </row>
    <row r="1394" spans="1:8" ht="36" customHeight="1" x14ac:dyDescent="0.25">
      <c r="A1394" s="33">
        <v>46139</v>
      </c>
      <c r="B1394" s="31" t="s">
        <v>168</v>
      </c>
      <c r="C1394" s="31" t="s">
        <v>169</v>
      </c>
      <c r="D1394" s="31" t="s">
        <v>899</v>
      </c>
      <c r="E1394" s="31">
        <v>2044</v>
      </c>
      <c r="F1394" s="31">
        <v>819814</v>
      </c>
      <c r="G1394" s="32">
        <v>401.08</v>
      </c>
      <c r="H1394" s="31">
        <v>1885</v>
      </c>
    </row>
    <row r="1395" spans="1:8" ht="24" customHeight="1" x14ac:dyDescent="0.25">
      <c r="A1395" s="33">
        <v>46139</v>
      </c>
      <c r="B1395" s="31" t="s">
        <v>171</v>
      </c>
      <c r="C1395" s="31" t="s">
        <v>172</v>
      </c>
      <c r="D1395" s="31" t="s">
        <v>903</v>
      </c>
      <c r="E1395" s="31">
        <v>2336</v>
      </c>
      <c r="F1395" s="31">
        <v>950895</v>
      </c>
      <c r="G1395" s="32">
        <v>407.06</v>
      </c>
      <c r="H1395" s="31">
        <v>2270</v>
      </c>
    </row>
    <row r="1396" spans="1:8" ht="36" customHeight="1" x14ac:dyDescent="0.25">
      <c r="A1396" s="33">
        <v>46139</v>
      </c>
      <c r="B1396" s="31" t="s">
        <v>174</v>
      </c>
      <c r="C1396" s="31" t="s">
        <v>175</v>
      </c>
      <c r="D1396" s="31" t="s">
        <v>903</v>
      </c>
      <c r="E1396" s="31">
        <v>2247</v>
      </c>
      <c r="F1396" s="31">
        <v>795806</v>
      </c>
      <c r="G1396" s="32">
        <v>354.16</v>
      </c>
      <c r="H1396" s="31">
        <v>2133</v>
      </c>
    </row>
    <row r="1397" spans="1:8" ht="24" customHeight="1" x14ac:dyDescent="0.25">
      <c r="A1397" s="33">
        <v>46139</v>
      </c>
      <c r="B1397" s="31" t="s">
        <v>177</v>
      </c>
      <c r="C1397" s="31" t="s">
        <v>178</v>
      </c>
      <c r="D1397" s="31" t="s">
        <v>903</v>
      </c>
      <c r="E1397" s="31">
        <v>1736</v>
      </c>
      <c r="F1397" s="31">
        <v>506196</v>
      </c>
      <c r="G1397" s="32">
        <v>291.58999999999997</v>
      </c>
      <c r="H1397" s="31">
        <v>1608</v>
      </c>
    </row>
    <row r="1398" spans="1:8" ht="36" customHeight="1" x14ac:dyDescent="0.25">
      <c r="A1398" s="33">
        <v>46139</v>
      </c>
      <c r="B1398" s="31" t="s">
        <v>180</v>
      </c>
      <c r="C1398" s="31" t="s">
        <v>181</v>
      </c>
      <c r="D1398" s="31" t="s">
        <v>903</v>
      </c>
      <c r="E1398" s="31">
        <v>2303</v>
      </c>
      <c r="F1398" s="31">
        <v>936014</v>
      </c>
      <c r="G1398" s="32">
        <v>406.43</v>
      </c>
      <c r="H1398" s="31">
        <v>2142</v>
      </c>
    </row>
    <row r="1399" spans="1:8" ht="36" customHeight="1" x14ac:dyDescent="0.25">
      <c r="A1399" s="33">
        <v>46139</v>
      </c>
      <c r="B1399" s="31" t="s">
        <v>183</v>
      </c>
      <c r="C1399" s="31" t="s">
        <v>184</v>
      </c>
      <c r="D1399" s="31" t="s">
        <v>903</v>
      </c>
      <c r="E1399" s="31">
        <v>1531</v>
      </c>
      <c r="F1399" s="31">
        <v>372120</v>
      </c>
      <c r="G1399" s="32">
        <v>243.06</v>
      </c>
      <c r="H1399" s="31">
        <v>1496</v>
      </c>
    </row>
    <row r="1400" spans="1:8" ht="36" customHeight="1" x14ac:dyDescent="0.25">
      <c r="A1400" s="33">
        <v>46139</v>
      </c>
      <c r="B1400" s="31" t="s">
        <v>186</v>
      </c>
      <c r="C1400" s="31" t="s">
        <v>187</v>
      </c>
      <c r="D1400" s="31" t="s">
        <v>903</v>
      </c>
      <c r="E1400" s="31">
        <v>835</v>
      </c>
      <c r="F1400" s="31">
        <v>303409</v>
      </c>
      <c r="G1400" s="32">
        <v>363.36</v>
      </c>
      <c r="H1400" s="31">
        <v>821</v>
      </c>
    </row>
    <row r="1401" spans="1:8" ht="48" customHeight="1" x14ac:dyDescent="0.25">
      <c r="A1401" s="33">
        <v>46139</v>
      </c>
      <c r="B1401" s="31" t="s">
        <v>189</v>
      </c>
      <c r="C1401" s="31" t="s">
        <v>190</v>
      </c>
      <c r="D1401" s="31" t="s">
        <v>903</v>
      </c>
      <c r="E1401" s="31">
        <v>2921</v>
      </c>
      <c r="F1401" s="31">
        <v>908648</v>
      </c>
      <c r="G1401" s="32">
        <v>311.07</v>
      </c>
      <c r="H1401" s="31">
        <v>3113</v>
      </c>
    </row>
    <row r="1402" spans="1:8" ht="36" customHeight="1" x14ac:dyDescent="0.25">
      <c r="A1402" s="33">
        <v>46139</v>
      </c>
      <c r="B1402" s="31" t="s">
        <v>192</v>
      </c>
      <c r="C1402" s="31" t="s">
        <v>193</v>
      </c>
      <c r="D1402" s="31" t="s">
        <v>901</v>
      </c>
      <c r="E1402" s="31">
        <v>942</v>
      </c>
      <c r="F1402" s="31">
        <v>388543</v>
      </c>
      <c r="G1402" s="32">
        <v>412.47</v>
      </c>
      <c r="H1402" s="31">
        <v>908</v>
      </c>
    </row>
    <row r="1403" spans="1:8" ht="27.75" customHeight="1" x14ac:dyDescent="0.25">
      <c r="A1403" s="33">
        <v>46139</v>
      </c>
      <c r="B1403" s="31" t="s">
        <v>195</v>
      </c>
      <c r="C1403" s="31" t="s">
        <v>196</v>
      </c>
      <c r="D1403" s="31" t="s">
        <v>899</v>
      </c>
      <c r="E1403" s="31">
        <v>3608</v>
      </c>
      <c r="F1403" s="31">
        <v>1315291</v>
      </c>
      <c r="G1403" s="32">
        <v>364.55</v>
      </c>
      <c r="H1403" s="31">
        <v>3718</v>
      </c>
    </row>
    <row r="1404" spans="1:8" ht="24" customHeight="1" x14ac:dyDescent="0.25">
      <c r="A1404" s="33">
        <v>46139</v>
      </c>
      <c r="B1404" s="31" t="s">
        <v>198</v>
      </c>
      <c r="C1404" s="31" t="s">
        <v>199</v>
      </c>
      <c r="D1404" s="31" t="s">
        <v>901</v>
      </c>
      <c r="E1404" s="31">
        <v>3814</v>
      </c>
      <c r="F1404" s="31">
        <v>1855189</v>
      </c>
      <c r="G1404" s="32">
        <v>486.42</v>
      </c>
      <c r="H1404" s="31">
        <v>3626</v>
      </c>
    </row>
    <row r="1405" spans="1:8" ht="36" customHeight="1" x14ac:dyDescent="0.25">
      <c r="A1405" s="33">
        <v>46139</v>
      </c>
      <c r="B1405" s="31" t="s">
        <v>201</v>
      </c>
      <c r="C1405" s="31" t="s">
        <v>202</v>
      </c>
      <c r="D1405" s="31" t="s">
        <v>904</v>
      </c>
      <c r="E1405" s="31">
        <v>0</v>
      </c>
      <c r="F1405" s="31">
        <v>0</v>
      </c>
      <c r="G1405" s="31">
        <v>0</v>
      </c>
      <c r="H1405" s="31">
        <v>0</v>
      </c>
    </row>
    <row r="1406" spans="1:8" ht="24" customHeight="1" x14ac:dyDescent="0.25">
      <c r="A1406" s="33">
        <v>46139</v>
      </c>
      <c r="B1406" s="31" t="s">
        <v>204</v>
      </c>
      <c r="C1406" s="31" t="s">
        <v>205</v>
      </c>
      <c r="D1406" s="31" t="s">
        <v>901</v>
      </c>
      <c r="E1406" s="31">
        <v>3224</v>
      </c>
      <c r="F1406" s="31">
        <v>1419542</v>
      </c>
      <c r="G1406" s="32">
        <v>440.3</v>
      </c>
      <c r="H1406" s="31">
        <v>3420</v>
      </c>
    </row>
    <row r="1407" spans="1:8" ht="24" customHeight="1" x14ac:dyDescent="0.25">
      <c r="A1407" s="33">
        <v>46139</v>
      </c>
      <c r="B1407" s="31" t="s">
        <v>207</v>
      </c>
      <c r="C1407" s="31" t="s">
        <v>208</v>
      </c>
      <c r="D1407" s="31" t="s">
        <v>899</v>
      </c>
      <c r="E1407" s="31">
        <v>4293</v>
      </c>
      <c r="F1407" s="31">
        <v>1610528</v>
      </c>
      <c r="G1407" s="32">
        <v>375.15</v>
      </c>
      <c r="H1407" s="31">
        <v>4045</v>
      </c>
    </row>
    <row r="1408" spans="1:8" ht="48" customHeight="1" x14ac:dyDescent="0.25">
      <c r="A1408" s="33">
        <v>46139</v>
      </c>
      <c r="B1408" s="31" t="s">
        <v>210</v>
      </c>
      <c r="C1408" s="31" t="s">
        <v>211</v>
      </c>
      <c r="D1408" s="31" t="s">
        <v>901</v>
      </c>
      <c r="E1408" s="31">
        <v>2988</v>
      </c>
      <c r="F1408" s="31">
        <v>1100197</v>
      </c>
      <c r="G1408" s="32">
        <v>368.21</v>
      </c>
      <c r="H1408" s="31">
        <v>3192</v>
      </c>
    </row>
    <row r="1409" spans="1:8" ht="48" customHeight="1" x14ac:dyDescent="0.25">
      <c r="A1409" s="33">
        <v>46139</v>
      </c>
      <c r="B1409" s="31" t="s">
        <v>213</v>
      </c>
      <c r="C1409" s="31" t="s">
        <v>214</v>
      </c>
      <c r="D1409" s="31" t="s">
        <v>901</v>
      </c>
      <c r="E1409" s="31">
        <v>1213</v>
      </c>
      <c r="F1409" s="31">
        <v>307508</v>
      </c>
      <c r="G1409" s="32">
        <v>253.51</v>
      </c>
      <c r="H1409" s="31">
        <v>1285</v>
      </c>
    </row>
    <row r="1410" spans="1:8" ht="48" customHeight="1" x14ac:dyDescent="0.25">
      <c r="A1410" s="33">
        <v>46139</v>
      </c>
      <c r="B1410" s="31" t="s">
        <v>216</v>
      </c>
      <c r="C1410" s="31" t="s">
        <v>217</v>
      </c>
      <c r="D1410" s="31" t="s">
        <v>901</v>
      </c>
      <c r="E1410" s="31">
        <v>1506</v>
      </c>
      <c r="F1410" s="31">
        <v>392790</v>
      </c>
      <c r="G1410" s="32">
        <v>260.82</v>
      </c>
      <c r="H1410" s="31">
        <v>1396</v>
      </c>
    </row>
    <row r="1411" spans="1:8" ht="48" customHeight="1" x14ac:dyDescent="0.25">
      <c r="A1411" s="33">
        <v>46139</v>
      </c>
      <c r="B1411" s="31" t="s">
        <v>220</v>
      </c>
      <c r="C1411" s="31" t="s">
        <v>221</v>
      </c>
      <c r="D1411" s="31" t="s">
        <v>900</v>
      </c>
      <c r="E1411" s="31">
        <v>3419</v>
      </c>
      <c r="F1411" s="31">
        <v>817534</v>
      </c>
      <c r="G1411" s="32">
        <v>239.11</v>
      </c>
      <c r="H1411" s="31">
        <v>3264</v>
      </c>
    </row>
    <row r="1412" spans="1:8" ht="48" customHeight="1" x14ac:dyDescent="0.25">
      <c r="A1412" s="33">
        <v>46139</v>
      </c>
      <c r="B1412" s="31" t="s">
        <v>223</v>
      </c>
      <c r="C1412" s="31" t="s">
        <v>224</v>
      </c>
      <c r="D1412" s="31" t="s">
        <v>905</v>
      </c>
      <c r="E1412" s="31">
        <v>0</v>
      </c>
      <c r="F1412" s="31">
        <v>0</v>
      </c>
      <c r="G1412" s="31">
        <v>0</v>
      </c>
      <c r="H1412" s="31">
        <v>0</v>
      </c>
    </row>
    <row r="1413" spans="1:8" ht="24" customHeight="1" x14ac:dyDescent="0.25">
      <c r="A1413" s="33">
        <v>46139</v>
      </c>
      <c r="B1413" s="31" t="s">
        <v>225</v>
      </c>
      <c r="C1413" s="31" t="s">
        <v>226</v>
      </c>
      <c r="D1413" s="31" t="s">
        <v>906</v>
      </c>
      <c r="E1413" s="31">
        <v>0</v>
      </c>
      <c r="F1413" s="31">
        <v>0</v>
      </c>
      <c r="G1413" s="31">
        <v>0</v>
      </c>
      <c r="H1413" s="31">
        <v>0</v>
      </c>
    </row>
    <row r="1414" spans="1:8" ht="36" customHeight="1" x14ac:dyDescent="0.25">
      <c r="A1414" s="33">
        <v>46139</v>
      </c>
      <c r="B1414" s="31" t="s">
        <v>227</v>
      </c>
      <c r="C1414" s="31" t="s">
        <v>228</v>
      </c>
      <c r="D1414" s="31" t="s">
        <v>899</v>
      </c>
      <c r="E1414" s="31">
        <v>4005</v>
      </c>
      <c r="F1414" s="31">
        <v>803764</v>
      </c>
      <c r="G1414" s="32">
        <v>200.69</v>
      </c>
      <c r="H1414" s="31">
        <v>4138</v>
      </c>
    </row>
    <row r="1415" spans="1:8" ht="24" customHeight="1" x14ac:dyDescent="0.25">
      <c r="A1415" s="33">
        <v>46139</v>
      </c>
      <c r="B1415" s="31" t="s">
        <v>230</v>
      </c>
      <c r="C1415" s="31" t="s">
        <v>231</v>
      </c>
      <c r="D1415" s="31" t="s">
        <v>901</v>
      </c>
      <c r="E1415" s="31">
        <v>3649</v>
      </c>
      <c r="F1415" s="31">
        <v>1232835</v>
      </c>
      <c r="G1415" s="32">
        <v>337.86</v>
      </c>
      <c r="H1415" s="31">
        <v>3665</v>
      </c>
    </row>
    <row r="1416" spans="1:8" ht="36" customHeight="1" x14ac:dyDescent="0.25">
      <c r="A1416" s="33">
        <v>46139</v>
      </c>
      <c r="B1416" s="31" t="s">
        <v>233</v>
      </c>
      <c r="C1416" s="31" t="s">
        <v>234</v>
      </c>
      <c r="D1416" s="31" t="s">
        <v>899</v>
      </c>
      <c r="E1416" s="31">
        <v>1779</v>
      </c>
      <c r="F1416" s="31">
        <v>421946</v>
      </c>
      <c r="G1416" s="32">
        <v>237.18</v>
      </c>
      <c r="H1416" s="31">
        <v>1834</v>
      </c>
    </row>
    <row r="1417" spans="1:8" ht="24" customHeight="1" x14ac:dyDescent="0.25">
      <c r="A1417" s="33">
        <v>46139</v>
      </c>
      <c r="B1417" s="31" t="s">
        <v>236</v>
      </c>
      <c r="C1417" s="31" t="s">
        <v>237</v>
      </c>
      <c r="D1417" s="31" t="s">
        <v>899</v>
      </c>
      <c r="E1417" s="31">
        <v>2901</v>
      </c>
      <c r="F1417" s="31">
        <v>1115737</v>
      </c>
      <c r="G1417" s="32">
        <v>384.6</v>
      </c>
      <c r="H1417" s="31">
        <v>3069</v>
      </c>
    </row>
    <row r="1418" spans="1:8" ht="36" customHeight="1" x14ac:dyDescent="0.25">
      <c r="A1418" s="33">
        <v>46139</v>
      </c>
      <c r="B1418" s="31" t="s">
        <v>239</v>
      </c>
      <c r="C1418" s="31" t="s">
        <v>240</v>
      </c>
      <c r="D1418" s="31" t="s">
        <v>900</v>
      </c>
      <c r="E1418" s="31">
        <v>1904</v>
      </c>
      <c r="F1418" s="31">
        <v>957461</v>
      </c>
      <c r="G1418" s="32">
        <v>502.87</v>
      </c>
      <c r="H1418" s="31">
        <v>1970</v>
      </c>
    </row>
    <row r="1419" spans="1:8" ht="48" customHeight="1" x14ac:dyDescent="0.25">
      <c r="A1419" s="33">
        <v>46139</v>
      </c>
      <c r="B1419" s="31" t="s">
        <v>242</v>
      </c>
      <c r="C1419" s="31" t="s">
        <v>243</v>
      </c>
      <c r="D1419" s="31" t="s">
        <v>900</v>
      </c>
      <c r="E1419" s="31">
        <v>3473</v>
      </c>
      <c r="F1419" s="31">
        <v>1085129</v>
      </c>
      <c r="G1419" s="32">
        <v>312.45</v>
      </c>
      <c r="H1419" s="31">
        <v>3483</v>
      </c>
    </row>
    <row r="1420" spans="1:8" ht="24" customHeight="1" x14ac:dyDescent="0.25">
      <c r="A1420" s="33">
        <v>46139</v>
      </c>
      <c r="B1420" s="31" t="s">
        <v>245</v>
      </c>
      <c r="C1420" s="31" t="s">
        <v>246</v>
      </c>
      <c r="D1420" s="31" t="s">
        <v>900</v>
      </c>
      <c r="E1420" s="31">
        <v>2408</v>
      </c>
      <c r="F1420" s="31">
        <v>655323</v>
      </c>
      <c r="G1420" s="32">
        <v>272.14</v>
      </c>
      <c r="H1420" s="31">
        <v>2590</v>
      </c>
    </row>
    <row r="1421" spans="1:8" ht="24" customHeight="1" x14ac:dyDescent="0.25">
      <c r="A1421" s="33">
        <v>46139</v>
      </c>
      <c r="B1421" s="31" t="s">
        <v>248</v>
      </c>
      <c r="C1421" s="31" t="s">
        <v>249</v>
      </c>
      <c r="D1421" s="31" t="s">
        <v>900</v>
      </c>
      <c r="E1421" s="31">
        <v>3005</v>
      </c>
      <c r="F1421" s="31">
        <v>1344394</v>
      </c>
      <c r="G1421" s="32">
        <v>447.39</v>
      </c>
      <c r="H1421" s="31">
        <v>3114</v>
      </c>
    </row>
    <row r="1422" spans="1:8" ht="36" customHeight="1" x14ac:dyDescent="0.25">
      <c r="A1422" s="33">
        <v>46139</v>
      </c>
      <c r="B1422" s="31" t="s">
        <v>251</v>
      </c>
      <c r="C1422" s="31" t="s">
        <v>252</v>
      </c>
      <c r="D1422" s="31" t="s">
        <v>900</v>
      </c>
      <c r="E1422" s="31">
        <v>4978</v>
      </c>
      <c r="F1422" s="31">
        <v>1787119</v>
      </c>
      <c r="G1422" s="32">
        <v>359</v>
      </c>
      <c r="H1422" s="31">
        <v>5307</v>
      </c>
    </row>
    <row r="1423" spans="1:8" ht="36" customHeight="1" x14ac:dyDescent="0.25">
      <c r="A1423" s="33">
        <v>46139</v>
      </c>
      <c r="B1423" s="31" t="s">
        <v>254</v>
      </c>
      <c r="C1423" s="31" t="s">
        <v>255</v>
      </c>
      <c r="D1423" s="31" t="s">
        <v>899</v>
      </c>
      <c r="E1423" s="31">
        <v>1212</v>
      </c>
      <c r="F1423" s="31">
        <v>529325</v>
      </c>
      <c r="G1423" s="32">
        <v>436.74</v>
      </c>
      <c r="H1423" s="31">
        <v>1239</v>
      </c>
    </row>
    <row r="1424" spans="1:8" ht="24" customHeight="1" x14ac:dyDescent="0.25">
      <c r="A1424" s="33">
        <v>46139</v>
      </c>
      <c r="B1424" s="31" t="s">
        <v>257</v>
      </c>
      <c r="C1424" s="31" t="s">
        <v>258</v>
      </c>
      <c r="D1424" s="31" t="s">
        <v>901</v>
      </c>
      <c r="E1424" s="31">
        <v>645</v>
      </c>
      <c r="F1424" s="31">
        <v>149634</v>
      </c>
      <c r="G1424" s="32">
        <v>231.99</v>
      </c>
      <c r="H1424" s="31">
        <v>623</v>
      </c>
    </row>
    <row r="1425" spans="1:8" ht="24" customHeight="1" x14ac:dyDescent="0.25">
      <c r="A1425" s="33">
        <v>46139</v>
      </c>
      <c r="B1425" s="31" t="s">
        <v>260</v>
      </c>
      <c r="C1425" s="31" t="s">
        <v>261</v>
      </c>
      <c r="D1425" s="31" t="s">
        <v>907</v>
      </c>
      <c r="E1425" s="31">
        <v>0</v>
      </c>
      <c r="F1425" s="31">
        <v>0</v>
      </c>
      <c r="G1425" s="31">
        <v>0</v>
      </c>
      <c r="H1425" s="31">
        <v>0</v>
      </c>
    </row>
    <row r="1426" spans="1:8" ht="24" customHeight="1" x14ac:dyDescent="0.25">
      <c r="A1426" s="33">
        <v>46139</v>
      </c>
      <c r="B1426" s="31" t="s">
        <v>262</v>
      </c>
      <c r="C1426" s="31" t="s">
        <v>263</v>
      </c>
      <c r="D1426" s="31" t="s">
        <v>901</v>
      </c>
      <c r="E1426" s="31">
        <v>2474</v>
      </c>
      <c r="F1426" s="31">
        <v>534376</v>
      </c>
      <c r="G1426" s="32">
        <v>216</v>
      </c>
      <c r="H1426" s="31">
        <v>2370</v>
      </c>
    </row>
    <row r="1427" spans="1:8" ht="27.75" customHeight="1" x14ac:dyDescent="0.25">
      <c r="A1427" s="33">
        <v>46139</v>
      </c>
      <c r="B1427" s="31" t="s">
        <v>265</v>
      </c>
      <c r="C1427" s="31" t="s">
        <v>266</v>
      </c>
      <c r="D1427" s="31" t="s">
        <v>908</v>
      </c>
      <c r="E1427" s="31">
        <v>0</v>
      </c>
      <c r="F1427" s="31">
        <v>0</v>
      </c>
      <c r="G1427" s="31">
        <v>0</v>
      </c>
      <c r="H1427" s="31">
        <v>0</v>
      </c>
    </row>
    <row r="1428" spans="1:8" ht="24" customHeight="1" x14ac:dyDescent="0.25">
      <c r="A1428" s="33">
        <v>46139</v>
      </c>
      <c r="B1428" s="31" t="s">
        <v>267</v>
      </c>
      <c r="C1428" s="31" t="s">
        <v>268</v>
      </c>
      <c r="D1428" s="31" t="s">
        <v>901</v>
      </c>
      <c r="E1428" s="31">
        <v>2523</v>
      </c>
      <c r="F1428" s="31">
        <v>544711</v>
      </c>
      <c r="G1428" s="32">
        <v>215.9</v>
      </c>
      <c r="H1428" s="31">
        <v>2574</v>
      </c>
    </row>
    <row r="1429" spans="1:8" ht="48" customHeight="1" x14ac:dyDescent="0.25">
      <c r="A1429" s="33">
        <v>46139</v>
      </c>
      <c r="B1429" s="31" t="s">
        <v>270</v>
      </c>
      <c r="C1429" s="31" t="s">
        <v>271</v>
      </c>
      <c r="D1429" s="31" t="s">
        <v>900</v>
      </c>
      <c r="E1429" s="31">
        <v>700</v>
      </c>
      <c r="F1429" s="31">
        <v>228795</v>
      </c>
      <c r="G1429" s="32">
        <v>326.85000000000002</v>
      </c>
      <c r="H1429" s="31">
        <v>725</v>
      </c>
    </row>
    <row r="1430" spans="1:8" ht="48" customHeight="1" x14ac:dyDescent="0.25">
      <c r="A1430" s="33">
        <v>46139</v>
      </c>
      <c r="B1430" s="31" t="s">
        <v>273</v>
      </c>
      <c r="C1430" s="31" t="s">
        <v>274</v>
      </c>
      <c r="D1430" s="31" t="s">
        <v>899</v>
      </c>
      <c r="E1430" s="31">
        <v>3122</v>
      </c>
      <c r="F1430" s="31">
        <v>1435627</v>
      </c>
      <c r="G1430" s="32">
        <v>459.84</v>
      </c>
      <c r="H1430" s="31">
        <v>3092</v>
      </c>
    </row>
    <row r="1431" spans="1:8" ht="48" customHeight="1" x14ac:dyDescent="0.25">
      <c r="A1431" s="33">
        <v>46139</v>
      </c>
      <c r="B1431" s="31" t="s">
        <v>276</v>
      </c>
      <c r="C1431" s="31" t="s">
        <v>277</v>
      </c>
      <c r="D1431" s="31" t="s">
        <v>899</v>
      </c>
      <c r="E1431" s="31">
        <v>997</v>
      </c>
      <c r="F1431" s="31">
        <v>443848</v>
      </c>
      <c r="G1431" s="32">
        <v>445.18</v>
      </c>
      <c r="H1431" s="31">
        <v>999</v>
      </c>
    </row>
    <row r="1432" spans="1:8" ht="48" customHeight="1" x14ac:dyDescent="0.25">
      <c r="A1432" s="33">
        <v>46139</v>
      </c>
      <c r="B1432" s="31" t="s">
        <v>279</v>
      </c>
      <c r="C1432" s="31" t="s">
        <v>280</v>
      </c>
      <c r="D1432" s="31" t="s">
        <v>901</v>
      </c>
      <c r="E1432" s="31">
        <v>1690</v>
      </c>
      <c r="F1432" s="31">
        <v>736814</v>
      </c>
      <c r="G1432" s="32">
        <v>435.98</v>
      </c>
      <c r="H1432" s="31">
        <v>1618</v>
      </c>
    </row>
    <row r="1433" spans="1:8" ht="48" customHeight="1" x14ac:dyDescent="0.25">
      <c r="A1433" s="33">
        <v>46139</v>
      </c>
      <c r="B1433" s="31" t="s">
        <v>283</v>
      </c>
      <c r="C1433" s="31" t="s">
        <v>284</v>
      </c>
      <c r="D1433" s="31" t="s">
        <v>899</v>
      </c>
      <c r="E1433" s="31">
        <v>0</v>
      </c>
      <c r="F1433" s="31">
        <v>0</v>
      </c>
      <c r="G1433" s="31">
        <v>0</v>
      </c>
      <c r="H1433" s="31">
        <v>0</v>
      </c>
    </row>
    <row r="1434" spans="1:8" ht="48" customHeight="1" x14ac:dyDescent="0.25">
      <c r="A1434" s="33">
        <v>46140</v>
      </c>
      <c r="B1434" s="31" t="s">
        <v>128</v>
      </c>
      <c r="C1434" s="31" t="s">
        <v>129</v>
      </c>
      <c r="D1434" s="31" t="s">
        <v>899</v>
      </c>
      <c r="E1434" s="31">
        <v>1315</v>
      </c>
      <c r="F1434" s="31">
        <v>413446</v>
      </c>
      <c r="G1434" s="32">
        <v>314.41000000000003</v>
      </c>
      <c r="H1434" s="31">
        <v>1397</v>
      </c>
    </row>
    <row r="1435" spans="1:8" ht="48" customHeight="1" x14ac:dyDescent="0.25">
      <c r="A1435" s="33">
        <v>46140</v>
      </c>
      <c r="B1435" s="31" t="s">
        <v>132</v>
      </c>
      <c r="C1435" s="31" t="s">
        <v>133</v>
      </c>
      <c r="D1435" s="31" t="s">
        <v>900</v>
      </c>
      <c r="E1435" s="31">
        <v>2817</v>
      </c>
      <c r="F1435" s="31">
        <v>931924</v>
      </c>
      <c r="G1435" s="32">
        <v>330.82</v>
      </c>
      <c r="H1435" s="31">
        <v>2742</v>
      </c>
    </row>
    <row r="1436" spans="1:8" ht="24" customHeight="1" x14ac:dyDescent="0.25">
      <c r="A1436" s="33">
        <v>46140</v>
      </c>
      <c r="B1436" s="31" t="s">
        <v>135</v>
      </c>
      <c r="C1436" s="31" t="s">
        <v>136</v>
      </c>
      <c r="D1436" s="31" t="s">
        <v>900</v>
      </c>
      <c r="E1436" s="31">
        <v>1759</v>
      </c>
      <c r="F1436" s="31">
        <v>732312</v>
      </c>
      <c r="G1436" s="32">
        <v>416.32</v>
      </c>
      <c r="H1436" s="31">
        <v>1837</v>
      </c>
    </row>
    <row r="1437" spans="1:8" ht="36" customHeight="1" x14ac:dyDescent="0.25">
      <c r="A1437" s="33">
        <v>46140</v>
      </c>
      <c r="B1437" s="31" t="s">
        <v>138</v>
      </c>
      <c r="C1437" s="31" t="s">
        <v>139</v>
      </c>
      <c r="D1437" s="31" t="s">
        <v>900</v>
      </c>
      <c r="E1437" s="31">
        <v>1132</v>
      </c>
      <c r="F1437" s="31">
        <v>361571</v>
      </c>
      <c r="G1437" s="32">
        <v>319.41000000000003</v>
      </c>
      <c r="H1437" s="31">
        <v>1051</v>
      </c>
    </row>
    <row r="1438" spans="1:8" ht="24" customHeight="1" x14ac:dyDescent="0.25">
      <c r="A1438" s="33">
        <v>46140</v>
      </c>
      <c r="B1438" s="31" t="s">
        <v>141</v>
      </c>
      <c r="C1438" s="31" t="s">
        <v>142</v>
      </c>
      <c r="D1438" s="31" t="s">
        <v>900</v>
      </c>
      <c r="E1438" s="31">
        <v>1629</v>
      </c>
      <c r="F1438" s="31">
        <v>920165</v>
      </c>
      <c r="G1438" s="32">
        <v>564.86</v>
      </c>
      <c r="H1438" s="31">
        <v>1618</v>
      </c>
    </row>
    <row r="1439" spans="1:8" ht="36" customHeight="1" x14ac:dyDescent="0.25">
      <c r="A1439" s="33">
        <v>46140</v>
      </c>
      <c r="B1439" s="31" t="s">
        <v>144</v>
      </c>
      <c r="C1439" s="31" t="s">
        <v>145</v>
      </c>
      <c r="D1439" s="31" t="s">
        <v>900</v>
      </c>
      <c r="E1439" s="31">
        <v>1364</v>
      </c>
      <c r="F1439" s="31">
        <v>326112</v>
      </c>
      <c r="G1439" s="32">
        <v>239.09</v>
      </c>
      <c r="H1439" s="31">
        <v>1399</v>
      </c>
    </row>
    <row r="1440" spans="1:8" ht="36" customHeight="1" x14ac:dyDescent="0.25">
      <c r="A1440" s="33">
        <v>46140</v>
      </c>
      <c r="B1440" s="31" t="s">
        <v>147</v>
      </c>
      <c r="C1440" s="31" t="s">
        <v>148</v>
      </c>
      <c r="D1440" s="31" t="s">
        <v>900</v>
      </c>
      <c r="E1440" s="31">
        <v>3684</v>
      </c>
      <c r="F1440" s="31">
        <v>913328</v>
      </c>
      <c r="G1440" s="32">
        <v>247.92</v>
      </c>
      <c r="H1440" s="31">
        <v>3475</v>
      </c>
    </row>
    <row r="1441" spans="1:8" ht="24" customHeight="1" x14ac:dyDescent="0.25">
      <c r="A1441" s="33">
        <v>46140</v>
      </c>
      <c r="B1441" s="31" t="s">
        <v>150</v>
      </c>
      <c r="C1441" s="31" t="s">
        <v>151</v>
      </c>
      <c r="D1441" s="31" t="s">
        <v>900</v>
      </c>
      <c r="E1441" s="31">
        <v>3474</v>
      </c>
      <c r="F1441" s="31">
        <v>889710</v>
      </c>
      <c r="G1441" s="32">
        <v>256.11</v>
      </c>
      <c r="H1441" s="31">
        <v>3293</v>
      </c>
    </row>
    <row r="1442" spans="1:8" ht="48" customHeight="1" x14ac:dyDescent="0.25">
      <c r="A1442" s="33">
        <v>46140</v>
      </c>
      <c r="B1442" s="31" t="s">
        <v>153</v>
      </c>
      <c r="C1442" s="31" t="s">
        <v>154</v>
      </c>
      <c r="D1442" s="31" t="s">
        <v>899</v>
      </c>
      <c r="E1442" s="31">
        <v>3451</v>
      </c>
      <c r="F1442" s="31">
        <v>751778</v>
      </c>
      <c r="G1442" s="32">
        <v>217.84</v>
      </c>
      <c r="H1442" s="31">
        <v>3661</v>
      </c>
    </row>
    <row r="1443" spans="1:8" ht="48" customHeight="1" x14ac:dyDescent="0.25">
      <c r="A1443" s="33">
        <v>46140</v>
      </c>
      <c r="B1443" s="31" t="s">
        <v>156</v>
      </c>
      <c r="C1443" s="31" t="s">
        <v>157</v>
      </c>
      <c r="D1443" s="31" t="s">
        <v>901</v>
      </c>
      <c r="E1443" s="31">
        <v>2665</v>
      </c>
      <c r="F1443" s="31">
        <v>795035</v>
      </c>
      <c r="G1443" s="32">
        <v>298.32</v>
      </c>
      <c r="H1443" s="31">
        <v>2595</v>
      </c>
    </row>
    <row r="1444" spans="1:8" ht="48" customHeight="1" x14ac:dyDescent="0.25">
      <c r="A1444" s="33">
        <v>46140</v>
      </c>
      <c r="B1444" s="31" t="s">
        <v>159</v>
      </c>
      <c r="C1444" s="31" t="s">
        <v>160</v>
      </c>
      <c r="D1444" s="31" t="s">
        <v>899</v>
      </c>
      <c r="E1444" s="31">
        <v>1702</v>
      </c>
      <c r="F1444" s="31">
        <v>639009</v>
      </c>
      <c r="G1444" s="32">
        <v>375.45</v>
      </c>
      <c r="H1444" s="31">
        <v>1832</v>
      </c>
    </row>
    <row r="1445" spans="1:8" ht="48" customHeight="1" x14ac:dyDescent="0.25">
      <c r="A1445" s="33">
        <v>46140</v>
      </c>
      <c r="B1445" s="31" t="s">
        <v>162</v>
      </c>
      <c r="C1445" s="31" t="s">
        <v>163</v>
      </c>
      <c r="D1445" s="31" t="s">
        <v>901</v>
      </c>
      <c r="E1445" s="31">
        <v>930</v>
      </c>
      <c r="F1445" s="31">
        <v>406076</v>
      </c>
      <c r="G1445" s="32">
        <v>436.64</v>
      </c>
      <c r="H1445" s="31">
        <v>998</v>
      </c>
    </row>
    <row r="1446" spans="1:8" ht="48" customHeight="1" x14ac:dyDescent="0.25">
      <c r="A1446" s="33">
        <v>46140</v>
      </c>
      <c r="B1446" s="31" t="s">
        <v>165</v>
      </c>
      <c r="C1446" s="31" t="s">
        <v>166</v>
      </c>
      <c r="D1446" s="31" t="s">
        <v>901</v>
      </c>
      <c r="E1446" s="31">
        <v>2489</v>
      </c>
      <c r="F1446" s="31">
        <v>939031</v>
      </c>
      <c r="G1446" s="32">
        <v>377.27</v>
      </c>
      <c r="H1446" s="31">
        <v>2510</v>
      </c>
    </row>
    <row r="1447" spans="1:8" ht="48" customHeight="1" x14ac:dyDescent="0.25">
      <c r="A1447" s="33">
        <v>46140</v>
      </c>
      <c r="B1447" s="31" t="s">
        <v>168</v>
      </c>
      <c r="C1447" s="31" t="s">
        <v>169</v>
      </c>
      <c r="D1447" s="31" t="s">
        <v>899</v>
      </c>
      <c r="E1447" s="31">
        <v>2681</v>
      </c>
      <c r="F1447" s="31">
        <v>1148425</v>
      </c>
      <c r="G1447" s="32">
        <v>428.36</v>
      </c>
      <c r="H1447" s="31">
        <v>2633</v>
      </c>
    </row>
    <row r="1448" spans="1:8" ht="48" customHeight="1" x14ac:dyDescent="0.25">
      <c r="A1448" s="33">
        <v>46140</v>
      </c>
      <c r="B1448" s="31" t="s">
        <v>171</v>
      </c>
      <c r="C1448" s="31" t="s">
        <v>172</v>
      </c>
      <c r="D1448" s="31" t="s">
        <v>903</v>
      </c>
      <c r="E1448" s="31">
        <v>1794</v>
      </c>
      <c r="F1448" s="31">
        <v>719067</v>
      </c>
      <c r="G1448" s="32">
        <v>400.82</v>
      </c>
      <c r="H1448" s="31">
        <v>1817</v>
      </c>
    </row>
    <row r="1449" spans="1:8" ht="36" customHeight="1" x14ac:dyDescent="0.25">
      <c r="A1449" s="33">
        <v>46140</v>
      </c>
      <c r="B1449" s="31" t="s">
        <v>174</v>
      </c>
      <c r="C1449" s="31" t="s">
        <v>175</v>
      </c>
      <c r="D1449" s="31" t="s">
        <v>903</v>
      </c>
      <c r="E1449" s="31">
        <v>2980</v>
      </c>
      <c r="F1449" s="31">
        <v>970348</v>
      </c>
      <c r="G1449" s="32">
        <v>325.62</v>
      </c>
      <c r="H1449" s="31">
        <v>3203</v>
      </c>
    </row>
    <row r="1450" spans="1:8" ht="24" customHeight="1" x14ac:dyDescent="0.25">
      <c r="A1450" s="33">
        <v>46140</v>
      </c>
      <c r="B1450" s="31" t="s">
        <v>177</v>
      </c>
      <c r="C1450" s="31" t="s">
        <v>178</v>
      </c>
      <c r="D1450" s="31" t="s">
        <v>903</v>
      </c>
      <c r="E1450" s="31">
        <v>1940</v>
      </c>
      <c r="F1450" s="31">
        <v>526499</v>
      </c>
      <c r="G1450" s="32">
        <v>271.39</v>
      </c>
      <c r="H1450" s="31">
        <v>1883</v>
      </c>
    </row>
    <row r="1451" spans="1:8" ht="36" customHeight="1" x14ac:dyDescent="0.25">
      <c r="A1451" s="33">
        <v>46140</v>
      </c>
      <c r="B1451" s="31" t="s">
        <v>180</v>
      </c>
      <c r="C1451" s="31" t="s">
        <v>181</v>
      </c>
      <c r="D1451" s="31" t="s">
        <v>903</v>
      </c>
      <c r="E1451" s="31">
        <v>1784</v>
      </c>
      <c r="F1451" s="31">
        <v>751787</v>
      </c>
      <c r="G1451" s="32">
        <v>421.41</v>
      </c>
      <c r="H1451" s="31">
        <v>1695</v>
      </c>
    </row>
    <row r="1452" spans="1:8" ht="24" customHeight="1" x14ac:dyDescent="0.25">
      <c r="A1452" s="33">
        <v>46140</v>
      </c>
      <c r="B1452" s="31" t="s">
        <v>183</v>
      </c>
      <c r="C1452" s="31" t="s">
        <v>184</v>
      </c>
      <c r="D1452" s="31" t="s">
        <v>903</v>
      </c>
      <c r="E1452" s="31">
        <v>2422</v>
      </c>
      <c r="F1452" s="31">
        <v>589072</v>
      </c>
      <c r="G1452" s="32">
        <v>243.22</v>
      </c>
      <c r="H1452" s="31">
        <v>2282</v>
      </c>
    </row>
    <row r="1453" spans="1:8" ht="36" customHeight="1" x14ac:dyDescent="0.25">
      <c r="A1453" s="33">
        <v>46140</v>
      </c>
      <c r="B1453" s="31" t="s">
        <v>186</v>
      </c>
      <c r="C1453" s="31" t="s">
        <v>187</v>
      </c>
      <c r="D1453" s="31" t="s">
        <v>903</v>
      </c>
      <c r="E1453" s="31">
        <v>708</v>
      </c>
      <c r="F1453" s="31">
        <v>294115</v>
      </c>
      <c r="G1453" s="32">
        <v>415.42</v>
      </c>
      <c r="H1453" s="31">
        <v>651</v>
      </c>
    </row>
    <row r="1454" spans="1:8" ht="24" customHeight="1" x14ac:dyDescent="0.25">
      <c r="A1454" s="33">
        <v>46140</v>
      </c>
      <c r="B1454" s="31" t="s">
        <v>189</v>
      </c>
      <c r="C1454" s="31" t="s">
        <v>190</v>
      </c>
      <c r="D1454" s="31" t="s">
        <v>903</v>
      </c>
      <c r="E1454" s="31">
        <v>4258</v>
      </c>
      <c r="F1454" s="31">
        <v>1234836</v>
      </c>
      <c r="G1454" s="32">
        <v>290</v>
      </c>
      <c r="H1454" s="31">
        <v>4410</v>
      </c>
    </row>
    <row r="1455" spans="1:8" ht="36" customHeight="1" x14ac:dyDescent="0.25">
      <c r="A1455" s="33">
        <v>46140</v>
      </c>
      <c r="B1455" s="31" t="s">
        <v>192</v>
      </c>
      <c r="C1455" s="31" t="s">
        <v>193</v>
      </c>
      <c r="D1455" s="31" t="s">
        <v>901</v>
      </c>
      <c r="E1455" s="31">
        <v>1078</v>
      </c>
      <c r="F1455" s="31">
        <v>433806</v>
      </c>
      <c r="G1455" s="32">
        <v>402.42</v>
      </c>
      <c r="H1455" s="31">
        <v>1153</v>
      </c>
    </row>
    <row r="1456" spans="1:8" ht="36" customHeight="1" x14ac:dyDescent="0.25">
      <c r="A1456" s="33">
        <v>46140</v>
      </c>
      <c r="B1456" s="31" t="s">
        <v>195</v>
      </c>
      <c r="C1456" s="31" t="s">
        <v>196</v>
      </c>
      <c r="D1456" s="31" t="s">
        <v>899</v>
      </c>
      <c r="E1456" s="31">
        <v>3408</v>
      </c>
      <c r="F1456" s="31">
        <v>1135871</v>
      </c>
      <c r="G1456" s="32">
        <v>333.3</v>
      </c>
      <c r="H1456" s="31">
        <v>3505</v>
      </c>
    </row>
    <row r="1457" spans="1:8" ht="36" customHeight="1" x14ac:dyDescent="0.25">
      <c r="A1457" s="33">
        <v>46140</v>
      </c>
      <c r="B1457" s="31" t="s">
        <v>198</v>
      </c>
      <c r="C1457" s="31" t="s">
        <v>199</v>
      </c>
      <c r="D1457" s="31" t="s">
        <v>901</v>
      </c>
      <c r="E1457" s="31">
        <v>3382</v>
      </c>
      <c r="F1457" s="31">
        <v>1777444</v>
      </c>
      <c r="G1457" s="32">
        <v>525.55999999999995</v>
      </c>
      <c r="H1457" s="31">
        <v>3332</v>
      </c>
    </row>
    <row r="1458" spans="1:8" ht="48" customHeight="1" x14ac:dyDescent="0.25">
      <c r="A1458" s="33">
        <v>46140</v>
      </c>
      <c r="B1458" s="31" t="s">
        <v>201</v>
      </c>
      <c r="C1458" s="31" t="s">
        <v>202</v>
      </c>
      <c r="D1458" s="31" t="s">
        <v>904</v>
      </c>
      <c r="E1458" s="31">
        <v>0</v>
      </c>
      <c r="F1458" s="31">
        <v>0</v>
      </c>
      <c r="G1458" s="31">
        <v>0</v>
      </c>
      <c r="H1458" s="31">
        <v>0</v>
      </c>
    </row>
    <row r="1459" spans="1:8" ht="36" customHeight="1" x14ac:dyDescent="0.25">
      <c r="A1459" s="33">
        <v>46140</v>
      </c>
      <c r="B1459" s="31" t="s">
        <v>204</v>
      </c>
      <c r="C1459" s="31" t="s">
        <v>205</v>
      </c>
      <c r="D1459" s="31" t="s">
        <v>901</v>
      </c>
      <c r="E1459" s="31">
        <v>2647</v>
      </c>
      <c r="F1459" s="31">
        <v>935020</v>
      </c>
      <c r="G1459" s="32">
        <v>353.24</v>
      </c>
      <c r="H1459" s="31">
        <v>2456</v>
      </c>
    </row>
    <row r="1460" spans="1:8" ht="27.75" customHeight="1" x14ac:dyDescent="0.25">
      <c r="A1460" s="33">
        <v>46140</v>
      </c>
      <c r="B1460" s="31" t="s">
        <v>207</v>
      </c>
      <c r="C1460" s="31" t="s">
        <v>208</v>
      </c>
      <c r="D1460" s="31" t="s">
        <v>899</v>
      </c>
      <c r="E1460" s="31">
        <v>3832</v>
      </c>
      <c r="F1460" s="31">
        <v>1167488</v>
      </c>
      <c r="G1460" s="32">
        <v>304.67</v>
      </c>
      <c r="H1460" s="31">
        <v>3915</v>
      </c>
    </row>
    <row r="1461" spans="1:8" ht="24" customHeight="1" x14ac:dyDescent="0.25">
      <c r="A1461" s="33">
        <v>46140</v>
      </c>
      <c r="B1461" s="31" t="s">
        <v>210</v>
      </c>
      <c r="C1461" s="31" t="s">
        <v>211</v>
      </c>
      <c r="D1461" s="31" t="s">
        <v>901</v>
      </c>
      <c r="E1461" s="31">
        <v>3089</v>
      </c>
      <c r="F1461" s="31">
        <v>1059315</v>
      </c>
      <c r="G1461" s="32">
        <v>342.93</v>
      </c>
      <c r="H1461" s="31">
        <v>3021</v>
      </c>
    </row>
    <row r="1462" spans="1:8" ht="36" customHeight="1" x14ac:dyDescent="0.25">
      <c r="A1462" s="33">
        <v>46140</v>
      </c>
      <c r="B1462" s="31" t="s">
        <v>213</v>
      </c>
      <c r="C1462" s="31" t="s">
        <v>214</v>
      </c>
      <c r="D1462" s="31" t="s">
        <v>901</v>
      </c>
      <c r="E1462" s="31">
        <v>1331</v>
      </c>
      <c r="F1462" s="31">
        <v>393423</v>
      </c>
      <c r="G1462" s="32">
        <v>295.58</v>
      </c>
      <c r="H1462" s="31">
        <v>1303</v>
      </c>
    </row>
    <row r="1463" spans="1:8" ht="24" customHeight="1" x14ac:dyDescent="0.25">
      <c r="A1463" s="33">
        <v>46140</v>
      </c>
      <c r="B1463" s="31" t="s">
        <v>216</v>
      </c>
      <c r="C1463" s="31" t="s">
        <v>217</v>
      </c>
      <c r="D1463" s="31" t="s">
        <v>901</v>
      </c>
      <c r="E1463" s="31">
        <v>1836</v>
      </c>
      <c r="F1463" s="31">
        <v>526828</v>
      </c>
      <c r="G1463" s="32">
        <v>286.94</v>
      </c>
      <c r="H1463" s="31">
        <v>1959</v>
      </c>
    </row>
    <row r="1464" spans="1:8" ht="24" customHeight="1" x14ac:dyDescent="0.25">
      <c r="A1464" s="33">
        <v>46140</v>
      </c>
      <c r="B1464" s="31" t="s">
        <v>220</v>
      </c>
      <c r="C1464" s="31" t="s">
        <v>221</v>
      </c>
      <c r="D1464" s="31" t="s">
        <v>900</v>
      </c>
      <c r="E1464" s="31">
        <v>4071</v>
      </c>
      <c r="F1464" s="31">
        <v>860703</v>
      </c>
      <c r="G1464" s="32">
        <v>211.42</v>
      </c>
      <c r="H1464" s="31">
        <v>4312</v>
      </c>
    </row>
    <row r="1465" spans="1:8" ht="48" customHeight="1" x14ac:dyDescent="0.25">
      <c r="A1465" s="33">
        <v>46140</v>
      </c>
      <c r="B1465" s="31" t="s">
        <v>223</v>
      </c>
      <c r="C1465" s="31" t="s">
        <v>224</v>
      </c>
      <c r="D1465" s="31" t="s">
        <v>905</v>
      </c>
      <c r="E1465" s="31">
        <v>0</v>
      </c>
      <c r="F1465" s="31">
        <v>0</v>
      </c>
      <c r="G1465" s="31">
        <v>0</v>
      </c>
      <c r="H1465" s="31">
        <v>0</v>
      </c>
    </row>
    <row r="1466" spans="1:8" ht="48" customHeight="1" x14ac:dyDescent="0.25">
      <c r="A1466" s="33">
        <v>46140</v>
      </c>
      <c r="B1466" s="31" t="s">
        <v>225</v>
      </c>
      <c r="C1466" s="31" t="s">
        <v>226</v>
      </c>
      <c r="D1466" s="31" t="s">
        <v>906</v>
      </c>
      <c r="E1466" s="31">
        <v>0</v>
      </c>
      <c r="F1466" s="31">
        <v>0</v>
      </c>
      <c r="G1466" s="31">
        <v>0</v>
      </c>
      <c r="H1466" s="31">
        <v>0</v>
      </c>
    </row>
    <row r="1467" spans="1:8" ht="48" customHeight="1" x14ac:dyDescent="0.25">
      <c r="A1467" s="33">
        <v>46140</v>
      </c>
      <c r="B1467" s="31" t="s">
        <v>227</v>
      </c>
      <c r="C1467" s="31" t="s">
        <v>228</v>
      </c>
      <c r="D1467" s="31" t="s">
        <v>899</v>
      </c>
      <c r="E1467" s="31">
        <v>3034</v>
      </c>
      <c r="F1467" s="31">
        <v>618047</v>
      </c>
      <c r="G1467" s="32">
        <v>203.71</v>
      </c>
      <c r="H1467" s="31">
        <v>2814</v>
      </c>
    </row>
    <row r="1468" spans="1:8" ht="48" customHeight="1" x14ac:dyDescent="0.25">
      <c r="A1468" s="33">
        <v>46140</v>
      </c>
      <c r="B1468" s="31" t="s">
        <v>230</v>
      </c>
      <c r="C1468" s="31" t="s">
        <v>231</v>
      </c>
      <c r="D1468" s="31" t="s">
        <v>901</v>
      </c>
      <c r="E1468" s="31">
        <v>3813</v>
      </c>
      <c r="F1468" s="31">
        <v>1309073</v>
      </c>
      <c r="G1468" s="32">
        <v>343.32</v>
      </c>
      <c r="H1468" s="31">
        <v>3629</v>
      </c>
    </row>
    <row r="1469" spans="1:8" ht="48" customHeight="1" x14ac:dyDescent="0.25">
      <c r="A1469" s="33">
        <v>46140</v>
      </c>
      <c r="B1469" s="31" t="s">
        <v>233</v>
      </c>
      <c r="C1469" s="31" t="s">
        <v>234</v>
      </c>
      <c r="D1469" s="31" t="s">
        <v>899</v>
      </c>
      <c r="E1469" s="31">
        <v>1853</v>
      </c>
      <c r="F1469" s="31">
        <v>461414</v>
      </c>
      <c r="G1469" s="32">
        <v>249.01</v>
      </c>
      <c r="H1469" s="31">
        <v>1687</v>
      </c>
    </row>
    <row r="1470" spans="1:8" ht="24" customHeight="1" x14ac:dyDescent="0.25">
      <c r="A1470" s="33">
        <v>46140</v>
      </c>
      <c r="B1470" s="31" t="s">
        <v>236</v>
      </c>
      <c r="C1470" s="31" t="s">
        <v>237</v>
      </c>
      <c r="D1470" s="31" t="s">
        <v>899</v>
      </c>
      <c r="E1470" s="31">
        <v>4466</v>
      </c>
      <c r="F1470" s="31">
        <v>1930448</v>
      </c>
      <c r="G1470" s="32">
        <v>432.25</v>
      </c>
      <c r="H1470" s="31">
        <v>4504</v>
      </c>
    </row>
    <row r="1471" spans="1:8" ht="36" customHeight="1" x14ac:dyDescent="0.25">
      <c r="A1471" s="33">
        <v>46140</v>
      </c>
      <c r="B1471" s="31" t="s">
        <v>239</v>
      </c>
      <c r="C1471" s="31" t="s">
        <v>240</v>
      </c>
      <c r="D1471" s="31" t="s">
        <v>900</v>
      </c>
      <c r="E1471" s="31">
        <v>1968</v>
      </c>
      <c r="F1471" s="31">
        <v>1093863</v>
      </c>
      <c r="G1471" s="32">
        <v>555.82000000000005</v>
      </c>
      <c r="H1471" s="31">
        <v>2098</v>
      </c>
    </row>
    <row r="1472" spans="1:8" ht="24" customHeight="1" x14ac:dyDescent="0.25">
      <c r="A1472" s="33">
        <v>46140</v>
      </c>
      <c r="B1472" s="31" t="s">
        <v>242</v>
      </c>
      <c r="C1472" s="31" t="s">
        <v>243</v>
      </c>
      <c r="D1472" s="31" t="s">
        <v>900</v>
      </c>
      <c r="E1472" s="31">
        <v>2595</v>
      </c>
      <c r="F1472" s="31">
        <v>814001</v>
      </c>
      <c r="G1472" s="32">
        <v>313.68</v>
      </c>
      <c r="H1472" s="31">
        <v>2594</v>
      </c>
    </row>
    <row r="1473" spans="1:8" ht="36" customHeight="1" x14ac:dyDescent="0.25">
      <c r="A1473" s="33">
        <v>46140</v>
      </c>
      <c r="B1473" s="31" t="s">
        <v>245</v>
      </c>
      <c r="C1473" s="31" t="s">
        <v>246</v>
      </c>
      <c r="D1473" s="31" t="s">
        <v>900</v>
      </c>
      <c r="E1473" s="31">
        <v>2504</v>
      </c>
      <c r="F1473" s="31">
        <v>761230</v>
      </c>
      <c r="G1473" s="32">
        <v>304.01</v>
      </c>
      <c r="H1473" s="31">
        <v>2334</v>
      </c>
    </row>
    <row r="1474" spans="1:8" ht="24" customHeight="1" x14ac:dyDescent="0.25">
      <c r="A1474" s="33">
        <v>46140</v>
      </c>
      <c r="B1474" s="31" t="s">
        <v>248</v>
      </c>
      <c r="C1474" s="31" t="s">
        <v>249</v>
      </c>
      <c r="D1474" s="31" t="s">
        <v>900</v>
      </c>
      <c r="E1474" s="31">
        <v>3698</v>
      </c>
      <c r="F1474" s="31">
        <v>1716209</v>
      </c>
      <c r="G1474" s="32">
        <v>464.09</v>
      </c>
      <c r="H1474" s="31">
        <v>3779</v>
      </c>
    </row>
    <row r="1475" spans="1:8" ht="36" customHeight="1" x14ac:dyDescent="0.25">
      <c r="A1475" s="33">
        <v>46140</v>
      </c>
      <c r="B1475" s="31" t="s">
        <v>251</v>
      </c>
      <c r="C1475" s="31" t="s">
        <v>252</v>
      </c>
      <c r="D1475" s="31" t="s">
        <v>900</v>
      </c>
      <c r="E1475" s="31">
        <v>3672</v>
      </c>
      <c r="F1475" s="31">
        <v>1301921</v>
      </c>
      <c r="G1475" s="32">
        <v>354.55</v>
      </c>
      <c r="H1475" s="31">
        <v>3668</v>
      </c>
    </row>
    <row r="1476" spans="1:8" ht="48" customHeight="1" x14ac:dyDescent="0.25">
      <c r="A1476" s="33">
        <v>46140</v>
      </c>
      <c r="B1476" s="31" t="s">
        <v>254</v>
      </c>
      <c r="C1476" s="31" t="s">
        <v>255</v>
      </c>
      <c r="D1476" s="31" t="s">
        <v>899</v>
      </c>
      <c r="E1476" s="31">
        <v>1861</v>
      </c>
      <c r="F1476" s="31">
        <v>733002</v>
      </c>
      <c r="G1476" s="32">
        <v>393.88</v>
      </c>
      <c r="H1476" s="31">
        <v>1733</v>
      </c>
    </row>
    <row r="1477" spans="1:8" ht="24" customHeight="1" x14ac:dyDescent="0.25">
      <c r="A1477" s="33">
        <v>46140</v>
      </c>
      <c r="B1477" s="31" t="s">
        <v>257</v>
      </c>
      <c r="C1477" s="31" t="s">
        <v>258</v>
      </c>
      <c r="D1477" s="31" t="s">
        <v>901</v>
      </c>
      <c r="E1477" s="31">
        <v>838</v>
      </c>
      <c r="F1477" s="31">
        <v>192425</v>
      </c>
      <c r="G1477" s="32">
        <v>229.62</v>
      </c>
      <c r="H1477" s="31">
        <v>764</v>
      </c>
    </row>
    <row r="1478" spans="1:8" ht="24" customHeight="1" x14ac:dyDescent="0.25">
      <c r="A1478" s="33">
        <v>46140</v>
      </c>
      <c r="B1478" s="31" t="s">
        <v>260</v>
      </c>
      <c r="C1478" s="31" t="s">
        <v>261</v>
      </c>
      <c r="D1478" s="31" t="s">
        <v>907</v>
      </c>
      <c r="E1478" s="31">
        <v>0</v>
      </c>
      <c r="F1478" s="31">
        <v>0</v>
      </c>
      <c r="G1478" s="31">
        <v>0</v>
      </c>
      <c r="H1478" s="31">
        <v>0</v>
      </c>
    </row>
    <row r="1479" spans="1:8" ht="36" customHeight="1" x14ac:dyDescent="0.25">
      <c r="A1479" s="33">
        <v>46140</v>
      </c>
      <c r="B1479" s="31" t="s">
        <v>262</v>
      </c>
      <c r="C1479" s="31" t="s">
        <v>263</v>
      </c>
      <c r="D1479" s="31" t="s">
        <v>901</v>
      </c>
      <c r="E1479" s="31">
        <v>3115</v>
      </c>
      <c r="F1479" s="31">
        <v>621759</v>
      </c>
      <c r="G1479" s="32">
        <v>199.6</v>
      </c>
      <c r="H1479" s="31">
        <v>2836</v>
      </c>
    </row>
    <row r="1480" spans="1:8" ht="36" customHeight="1" x14ac:dyDescent="0.25">
      <c r="A1480" s="33">
        <v>46140</v>
      </c>
      <c r="B1480" s="31" t="s">
        <v>265</v>
      </c>
      <c r="C1480" s="31" t="s">
        <v>266</v>
      </c>
      <c r="D1480" s="31" t="s">
        <v>908</v>
      </c>
      <c r="E1480" s="31">
        <v>0</v>
      </c>
      <c r="F1480" s="31">
        <v>0</v>
      </c>
      <c r="G1480" s="31">
        <v>0</v>
      </c>
      <c r="H1480" s="31">
        <v>0</v>
      </c>
    </row>
    <row r="1481" spans="1:8" ht="24" customHeight="1" x14ac:dyDescent="0.25">
      <c r="A1481" s="33">
        <v>46140</v>
      </c>
      <c r="B1481" s="31" t="s">
        <v>267</v>
      </c>
      <c r="C1481" s="31" t="s">
        <v>268</v>
      </c>
      <c r="D1481" s="31" t="s">
        <v>901</v>
      </c>
      <c r="E1481" s="31">
        <v>2551</v>
      </c>
      <c r="F1481" s="31">
        <v>489447</v>
      </c>
      <c r="G1481" s="32">
        <v>191.86</v>
      </c>
      <c r="H1481" s="31">
        <v>2564</v>
      </c>
    </row>
    <row r="1482" spans="1:8" ht="24" customHeight="1" x14ac:dyDescent="0.25">
      <c r="A1482" s="33">
        <v>46140</v>
      </c>
      <c r="B1482" s="31" t="s">
        <v>270</v>
      </c>
      <c r="C1482" s="31" t="s">
        <v>271</v>
      </c>
      <c r="D1482" s="31" t="s">
        <v>900</v>
      </c>
      <c r="E1482" s="31">
        <v>967</v>
      </c>
      <c r="F1482" s="31">
        <v>296325</v>
      </c>
      <c r="G1482" s="32">
        <v>306.44</v>
      </c>
      <c r="H1482" s="31">
        <v>941</v>
      </c>
    </row>
    <row r="1483" spans="1:8" ht="24" customHeight="1" x14ac:dyDescent="0.25">
      <c r="A1483" s="33">
        <v>46140</v>
      </c>
      <c r="B1483" s="31" t="s">
        <v>273</v>
      </c>
      <c r="C1483" s="31" t="s">
        <v>274</v>
      </c>
      <c r="D1483" s="31" t="s">
        <v>899</v>
      </c>
      <c r="E1483" s="31">
        <v>3220</v>
      </c>
      <c r="F1483" s="31">
        <v>1849351</v>
      </c>
      <c r="G1483" s="32">
        <v>574.33000000000004</v>
      </c>
      <c r="H1483" s="31">
        <v>3201</v>
      </c>
    </row>
    <row r="1484" spans="1:8" ht="27.75" customHeight="1" x14ac:dyDescent="0.25">
      <c r="A1484" s="33">
        <v>46140</v>
      </c>
      <c r="B1484" s="31" t="s">
        <v>276</v>
      </c>
      <c r="C1484" s="31" t="s">
        <v>277</v>
      </c>
      <c r="D1484" s="31" t="s">
        <v>899</v>
      </c>
      <c r="E1484" s="31">
        <v>781</v>
      </c>
      <c r="F1484" s="31">
        <v>381638</v>
      </c>
      <c r="G1484" s="32">
        <v>488.65</v>
      </c>
      <c r="H1484" s="31">
        <v>767</v>
      </c>
    </row>
    <row r="1485" spans="1:8" ht="24" customHeight="1" x14ac:dyDescent="0.25">
      <c r="A1485" s="33">
        <v>46140</v>
      </c>
      <c r="B1485" s="31" t="s">
        <v>279</v>
      </c>
      <c r="C1485" s="31" t="s">
        <v>280</v>
      </c>
      <c r="D1485" s="31" t="s">
        <v>901</v>
      </c>
      <c r="E1485" s="31">
        <v>2283</v>
      </c>
      <c r="F1485" s="31">
        <v>1039290</v>
      </c>
      <c r="G1485" s="32">
        <v>455.23</v>
      </c>
      <c r="H1485" s="31">
        <v>2318</v>
      </c>
    </row>
    <row r="1486" spans="1:8" ht="48" customHeight="1" x14ac:dyDescent="0.25">
      <c r="A1486" s="33">
        <v>46140</v>
      </c>
      <c r="B1486" s="31" t="s">
        <v>283</v>
      </c>
      <c r="C1486" s="31" t="s">
        <v>284</v>
      </c>
      <c r="D1486" s="31" t="s">
        <v>899</v>
      </c>
      <c r="E1486" s="31">
        <v>0</v>
      </c>
      <c r="F1486" s="31">
        <v>0</v>
      </c>
      <c r="G1486" s="31">
        <v>0</v>
      </c>
      <c r="H1486" s="31">
        <v>0</v>
      </c>
    </row>
    <row r="1487" spans="1:8" ht="48" customHeight="1" x14ac:dyDescent="0.25">
      <c r="A1487" s="33">
        <v>46141</v>
      </c>
      <c r="B1487" s="31" t="s">
        <v>128</v>
      </c>
      <c r="C1487" s="31" t="s">
        <v>129</v>
      </c>
      <c r="D1487" s="31" t="s">
        <v>899</v>
      </c>
      <c r="E1487" s="31">
        <v>1477</v>
      </c>
      <c r="F1487" s="31">
        <v>485711</v>
      </c>
      <c r="G1487" s="32">
        <v>328.85</v>
      </c>
      <c r="H1487" s="31">
        <v>1405</v>
      </c>
    </row>
    <row r="1488" spans="1:8" ht="48" customHeight="1" x14ac:dyDescent="0.25">
      <c r="A1488" s="33">
        <v>46141</v>
      </c>
      <c r="B1488" s="31" t="s">
        <v>132</v>
      </c>
      <c r="C1488" s="31" t="s">
        <v>133</v>
      </c>
      <c r="D1488" s="31" t="s">
        <v>900</v>
      </c>
      <c r="E1488" s="31">
        <v>2679</v>
      </c>
      <c r="F1488" s="31">
        <v>947611</v>
      </c>
      <c r="G1488" s="32">
        <v>353.72</v>
      </c>
      <c r="H1488" s="31">
        <v>2732</v>
      </c>
    </row>
    <row r="1489" spans="1:8" ht="48" customHeight="1" x14ac:dyDescent="0.25">
      <c r="A1489" s="33">
        <v>46141</v>
      </c>
      <c r="B1489" s="31" t="s">
        <v>135</v>
      </c>
      <c r="C1489" s="31" t="s">
        <v>136</v>
      </c>
      <c r="D1489" s="31" t="s">
        <v>900</v>
      </c>
      <c r="E1489" s="31">
        <v>1604</v>
      </c>
      <c r="F1489" s="31">
        <v>686169</v>
      </c>
      <c r="G1489" s="32">
        <v>427.79</v>
      </c>
      <c r="H1489" s="31">
        <v>1625</v>
      </c>
    </row>
    <row r="1490" spans="1:8" ht="48" customHeight="1" x14ac:dyDescent="0.25">
      <c r="A1490" s="33">
        <v>46141</v>
      </c>
      <c r="B1490" s="31" t="s">
        <v>138</v>
      </c>
      <c r="C1490" s="31" t="s">
        <v>139</v>
      </c>
      <c r="D1490" s="31" t="s">
        <v>900</v>
      </c>
      <c r="E1490" s="31">
        <v>980</v>
      </c>
      <c r="F1490" s="31">
        <v>376416</v>
      </c>
      <c r="G1490" s="32">
        <v>384.1</v>
      </c>
      <c r="H1490" s="31">
        <v>898</v>
      </c>
    </row>
    <row r="1491" spans="1:8" ht="48" customHeight="1" x14ac:dyDescent="0.25">
      <c r="A1491" s="33">
        <v>46141</v>
      </c>
      <c r="B1491" s="31" t="s">
        <v>141</v>
      </c>
      <c r="C1491" s="31" t="s">
        <v>142</v>
      </c>
      <c r="D1491" s="31" t="s">
        <v>900</v>
      </c>
      <c r="E1491" s="31">
        <v>1631</v>
      </c>
      <c r="F1491" s="31">
        <v>948850</v>
      </c>
      <c r="G1491" s="32">
        <v>581.76</v>
      </c>
      <c r="H1491" s="31">
        <v>1696</v>
      </c>
    </row>
    <row r="1492" spans="1:8" ht="48" customHeight="1" x14ac:dyDescent="0.25">
      <c r="A1492" s="33">
        <v>46141</v>
      </c>
      <c r="B1492" s="31" t="s">
        <v>144</v>
      </c>
      <c r="C1492" s="31" t="s">
        <v>145</v>
      </c>
      <c r="D1492" s="31" t="s">
        <v>900</v>
      </c>
      <c r="E1492" s="31">
        <v>1381</v>
      </c>
      <c r="F1492" s="31">
        <v>328860</v>
      </c>
      <c r="G1492" s="32">
        <v>238.13</v>
      </c>
      <c r="H1492" s="31">
        <v>1484</v>
      </c>
    </row>
    <row r="1493" spans="1:8" ht="24" customHeight="1" x14ac:dyDescent="0.25">
      <c r="A1493" s="33">
        <v>46141</v>
      </c>
      <c r="B1493" s="31" t="s">
        <v>147</v>
      </c>
      <c r="C1493" s="31" t="s">
        <v>148</v>
      </c>
      <c r="D1493" s="31" t="s">
        <v>900</v>
      </c>
      <c r="E1493" s="31">
        <v>3406</v>
      </c>
      <c r="F1493" s="31">
        <v>725050</v>
      </c>
      <c r="G1493" s="32">
        <v>212.87</v>
      </c>
      <c r="H1493" s="31">
        <v>3582</v>
      </c>
    </row>
    <row r="1494" spans="1:8" ht="36" customHeight="1" x14ac:dyDescent="0.25">
      <c r="A1494" s="33">
        <v>46141</v>
      </c>
      <c r="B1494" s="31" t="s">
        <v>150</v>
      </c>
      <c r="C1494" s="31" t="s">
        <v>151</v>
      </c>
      <c r="D1494" s="31" t="s">
        <v>900</v>
      </c>
      <c r="E1494" s="31">
        <v>2921</v>
      </c>
      <c r="F1494" s="31">
        <v>628554</v>
      </c>
      <c r="G1494" s="32">
        <v>215.18</v>
      </c>
      <c r="H1494" s="31">
        <v>3141</v>
      </c>
    </row>
    <row r="1495" spans="1:8" ht="24" customHeight="1" x14ac:dyDescent="0.25">
      <c r="A1495" s="33">
        <v>46141</v>
      </c>
      <c r="B1495" s="31" t="s">
        <v>153</v>
      </c>
      <c r="C1495" s="31" t="s">
        <v>154</v>
      </c>
      <c r="D1495" s="31" t="s">
        <v>899</v>
      </c>
      <c r="E1495" s="31">
        <v>3466</v>
      </c>
      <c r="F1495" s="31">
        <v>726401</v>
      </c>
      <c r="G1495" s="32">
        <v>209.58</v>
      </c>
      <c r="H1495" s="31">
        <v>3695</v>
      </c>
    </row>
    <row r="1496" spans="1:8" ht="36" customHeight="1" x14ac:dyDescent="0.25">
      <c r="A1496" s="33">
        <v>46141</v>
      </c>
      <c r="B1496" s="31" t="s">
        <v>156</v>
      </c>
      <c r="C1496" s="31" t="s">
        <v>157</v>
      </c>
      <c r="D1496" s="31" t="s">
        <v>901</v>
      </c>
      <c r="E1496" s="31">
        <v>3590</v>
      </c>
      <c r="F1496" s="31">
        <v>1017473</v>
      </c>
      <c r="G1496" s="32">
        <v>283.42</v>
      </c>
      <c r="H1496" s="31">
        <v>3469</v>
      </c>
    </row>
    <row r="1497" spans="1:8" ht="36" customHeight="1" x14ac:dyDescent="0.25">
      <c r="A1497" s="33">
        <v>46141</v>
      </c>
      <c r="B1497" s="31" t="s">
        <v>159</v>
      </c>
      <c r="C1497" s="31" t="s">
        <v>160</v>
      </c>
      <c r="D1497" s="31" t="s">
        <v>899</v>
      </c>
      <c r="E1497" s="31">
        <v>2261</v>
      </c>
      <c r="F1497" s="31">
        <v>951894</v>
      </c>
      <c r="G1497" s="32">
        <v>421.01</v>
      </c>
      <c r="H1497" s="31">
        <v>2228</v>
      </c>
    </row>
    <row r="1498" spans="1:8" ht="24" customHeight="1" x14ac:dyDescent="0.25">
      <c r="A1498" s="33">
        <v>46141</v>
      </c>
      <c r="B1498" s="31" t="s">
        <v>162</v>
      </c>
      <c r="C1498" s="31" t="s">
        <v>163</v>
      </c>
      <c r="D1498" s="31" t="s">
        <v>901</v>
      </c>
      <c r="E1498" s="31">
        <v>933</v>
      </c>
      <c r="F1498" s="31">
        <v>349231</v>
      </c>
      <c r="G1498" s="32">
        <v>374.31</v>
      </c>
      <c r="H1498" s="31">
        <v>852</v>
      </c>
    </row>
    <row r="1499" spans="1:8" ht="48" customHeight="1" x14ac:dyDescent="0.25">
      <c r="A1499" s="33">
        <v>46141</v>
      </c>
      <c r="B1499" s="31" t="s">
        <v>165</v>
      </c>
      <c r="C1499" s="31" t="s">
        <v>166</v>
      </c>
      <c r="D1499" s="31" t="s">
        <v>901</v>
      </c>
      <c r="E1499" s="31">
        <v>2433</v>
      </c>
      <c r="F1499" s="31">
        <v>1180828</v>
      </c>
      <c r="G1499" s="32">
        <v>485.34</v>
      </c>
      <c r="H1499" s="31">
        <v>2623</v>
      </c>
    </row>
    <row r="1500" spans="1:8" ht="48" customHeight="1" x14ac:dyDescent="0.25">
      <c r="A1500" s="33">
        <v>46141</v>
      </c>
      <c r="B1500" s="31" t="s">
        <v>168</v>
      </c>
      <c r="C1500" s="31" t="s">
        <v>169</v>
      </c>
      <c r="D1500" s="31" t="s">
        <v>899</v>
      </c>
      <c r="E1500" s="31">
        <v>2518</v>
      </c>
      <c r="F1500" s="31">
        <v>1153917</v>
      </c>
      <c r="G1500" s="32">
        <v>458.27</v>
      </c>
      <c r="H1500" s="31">
        <v>2350</v>
      </c>
    </row>
    <row r="1501" spans="1:8" ht="48" customHeight="1" x14ac:dyDescent="0.25">
      <c r="A1501" s="33">
        <v>46141</v>
      </c>
      <c r="B1501" s="31" t="s">
        <v>171</v>
      </c>
      <c r="C1501" s="31" t="s">
        <v>172</v>
      </c>
      <c r="D1501" s="31" t="s">
        <v>903</v>
      </c>
      <c r="E1501" s="31">
        <v>2185</v>
      </c>
      <c r="F1501" s="31">
        <v>822515</v>
      </c>
      <c r="G1501" s="32">
        <v>376.44</v>
      </c>
      <c r="H1501" s="31">
        <v>2115</v>
      </c>
    </row>
    <row r="1502" spans="1:8" ht="48" customHeight="1" x14ac:dyDescent="0.25">
      <c r="A1502" s="33">
        <v>46141</v>
      </c>
      <c r="B1502" s="31" t="s">
        <v>174</v>
      </c>
      <c r="C1502" s="31" t="s">
        <v>175</v>
      </c>
      <c r="D1502" s="31" t="s">
        <v>903</v>
      </c>
      <c r="E1502" s="31">
        <v>2200</v>
      </c>
      <c r="F1502" s="31">
        <v>710116</v>
      </c>
      <c r="G1502" s="32">
        <v>322.77999999999997</v>
      </c>
      <c r="H1502" s="31">
        <v>2147</v>
      </c>
    </row>
    <row r="1503" spans="1:8" ht="48" customHeight="1" x14ac:dyDescent="0.25">
      <c r="A1503" s="33">
        <v>46141</v>
      </c>
      <c r="B1503" s="31" t="s">
        <v>177</v>
      </c>
      <c r="C1503" s="31" t="s">
        <v>178</v>
      </c>
      <c r="D1503" s="31" t="s">
        <v>903</v>
      </c>
      <c r="E1503" s="31">
        <v>2202</v>
      </c>
      <c r="F1503" s="31">
        <v>699399</v>
      </c>
      <c r="G1503" s="32">
        <v>317.62</v>
      </c>
      <c r="H1503" s="31">
        <v>2173</v>
      </c>
    </row>
    <row r="1504" spans="1:8" ht="48" customHeight="1" x14ac:dyDescent="0.25">
      <c r="A1504" s="33">
        <v>46141</v>
      </c>
      <c r="B1504" s="31" t="s">
        <v>180</v>
      </c>
      <c r="C1504" s="31" t="s">
        <v>181</v>
      </c>
      <c r="D1504" s="31" t="s">
        <v>903</v>
      </c>
      <c r="E1504" s="31">
        <v>1748</v>
      </c>
      <c r="F1504" s="31">
        <v>747038</v>
      </c>
      <c r="G1504" s="32">
        <v>427.37</v>
      </c>
      <c r="H1504" s="31">
        <v>1836</v>
      </c>
    </row>
    <row r="1505" spans="1:8" ht="48" customHeight="1" x14ac:dyDescent="0.25">
      <c r="A1505" s="33">
        <v>46141</v>
      </c>
      <c r="B1505" s="31" t="s">
        <v>183</v>
      </c>
      <c r="C1505" s="31" t="s">
        <v>184</v>
      </c>
      <c r="D1505" s="31" t="s">
        <v>903</v>
      </c>
      <c r="E1505" s="31">
        <v>2377</v>
      </c>
      <c r="F1505" s="31">
        <v>586420</v>
      </c>
      <c r="G1505" s="32">
        <v>246.71</v>
      </c>
      <c r="H1505" s="31">
        <v>2431</v>
      </c>
    </row>
    <row r="1506" spans="1:8" ht="36" customHeight="1" x14ac:dyDescent="0.25">
      <c r="A1506" s="33">
        <v>46141</v>
      </c>
      <c r="B1506" s="31" t="s">
        <v>186</v>
      </c>
      <c r="C1506" s="31" t="s">
        <v>187</v>
      </c>
      <c r="D1506" s="31" t="s">
        <v>903</v>
      </c>
      <c r="E1506" s="31">
        <v>879</v>
      </c>
      <c r="F1506" s="31">
        <v>368318</v>
      </c>
      <c r="G1506" s="32">
        <v>419.02</v>
      </c>
      <c r="H1506" s="31">
        <v>938</v>
      </c>
    </row>
    <row r="1507" spans="1:8" ht="24" customHeight="1" x14ac:dyDescent="0.25">
      <c r="A1507" s="33">
        <v>46141</v>
      </c>
      <c r="B1507" s="31" t="s">
        <v>189</v>
      </c>
      <c r="C1507" s="31" t="s">
        <v>190</v>
      </c>
      <c r="D1507" s="31" t="s">
        <v>903</v>
      </c>
      <c r="E1507" s="31">
        <v>3650</v>
      </c>
      <c r="F1507" s="31">
        <v>1162638</v>
      </c>
      <c r="G1507" s="32">
        <v>318.52999999999997</v>
      </c>
      <c r="H1507" s="31">
        <v>3819</v>
      </c>
    </row>
    <row r="1508" spans="1:8" ht="36" customHeight="1" x14ac:dyDescent="0.25">
      <c r="A1508" s="33">
        <v>46141</v>
      </c>
      <c r="B1508" s="31" t="s">
        <v>192</v>
      </c>
      <c r="C1508" s="31" t="s">
        <v>193</v>
      </c>
      <c r="D1508" s="31" t="s">
        <v>901</v>
      </c>
      <c r="E1508" s="31">
        <v>918</v>
      </c>
      <c r="F1508" s="31">
        <v>307503</v>
      </c>
      <c r="G1508" s="32">
        <v>334.97</v>
      </c>
      <c r="H1508" s="31">
        <v>936</v>
      </c>
    </row>
    <row r="1509" spans="1:8" ht="24" customHeight="1" x14ac:dyDescent="0.25">
      <c r="A1509" s="33">
        <v>46141</v>
      </c>
      <c r="B1509" s="31" t="s">
        <v>195</v>
      </c>
      <c r="C1509" s="31" t="s">
        <v>196</v>
      </c>
      <c r="D1509" s="31" t="s">
        <v>899</v>
      </c>
      <c r="E1509" s="31">
        <v>2701</v>
      </c>
      <c r="F1509" s="31">
        <v>882204</v>
      </c>
      <c r="G1509" s="32">
        <v>326.62</v>
      </c>
      <c r="H1509" s="31">
        <v>2729</v>
      </c>
    </row>
    <row r="1510" spans="1:8" ht="36" customHeight="1" x14ac:dyDescent="0.25">
      <c r="A1510" s="33">
        <v>46141</v>
      </c>
      <c r="B1510" s="31" t="s">
        <v>198</v>
      </c>
      <c r="C1510" s="31" t="s">
        <v>199</v>
      </c>
      <c r="D1510" s="31" t="s">
        <v>901</v>
      </c>
      <c r="E1510" s="31">
        <v>3461</v>
      </c>
      <c r="F1510" s="31">
        <v>1627639</v>
      </c>
      <c r="G1510" s="32">
        <v>470.28</v>
      </c>
      <c r="H1510" s="31">
        <v>3365</v>
      </c>
    </row>
    <row r="1511" spans="1:8" ht="24" customHeight="1" x14ac:dyDescent="0.25">
      <c r="A1511" s="33">
        <v>46141</v>
      </c>
      <c r="B1511" s="31" t="s">
        <v>201</v>
      </c>
      <c r="C1511" s="31" t="s">
        <v>202</v>
      </c>
      <c r="D1511" s="31" t="s">
        <v>904</v>
      </c>
      <c r="E1511" s="31">
        <v>0</v>
      </c>
      <c r="F1511" s="31">
        <v>0</v>
      </c>
      <c r="G1511" s="31">
        <v>0</v>
      </c>
      <c r="H1511" s="31">
        <v>0</v>
      </c>
    </row>
    <row r="1512" spans="1:8" ht="36" customHeight="1" x14ac:dyDescent="0.25">
      <c r="A1512" s="33">
        <v>46141</v>
      </c>
      <c r="B1512" s="31" t="s">
        <v>204</v>
      </c>
      <c r="C1512" s="31" t="s">
        <v>205</v>
      </c>
      <c r="D1512" s="31" t="s">
        <v>901</v>
      </c>
      <c r="E1512" s="31">
        <v>3775</v>
      </c>
      <c r="F1512" s="31">
        <v>1398653</v>
      </c>
      <c r="G1512" s="32">
        <v>370.5</v>
      </c>
      <c r="H1512" s="31">
        <v>3764</v>
      </c>
    </row>
    <row r="1513" spans="1:8" ht="36" customHeight="1" x14ac:dyDescent="0.25">
      <c r="A1513" s="33">
        <v>46141</v>
      </c>
      <c r="B1513" s="31" t="s">
        <v>207</v>
      </c>
      <c r="C1513" s="31" t="s">
        <v>208</v>
      </c>
      <c r="D1513" s="31" t="s">
        <v>899</v>
      </c>
      <c r="E1513" s="31">
        <v>4117</v>
      </c>
      <c r="F1513" s="31">
        <v>1529321</v>
      </c>
      <c r="G1513" s="32">
        <v>371.46</v>
      </c>
      <c r="H1513" s="31">
        <v>4163</v>
      </c>
    </row>
    <row r="1514" spans="1:8" ht="36" customHeight="1" x14ac:dyDescent="0.25">
      <c r="A1514" s="33">
        <v>46141</v>
      </c>
      <c r="B1514" s="31" t="s">
        <v>210</v>
      </c>
      <c r="C1514" s="31" t="s">
        <v>211</v>
      </c>
      <c r="D1514" s="31" t="s">
        <v>901</v>
      </c>
      <c r="E1514" s="31">
        <v>2717</v>
      </c>
      <c r="F1514" s="31">
        <v>953621</v>
      </c>
      <c r="G1514" s="32">
        <v>350.98</v>
      </c>
      <c r="H1514" s="31">
        <v>2750</v>
      </c>
    </row>
    <row r="1515" spans="1:8" ht="48" customHeight="1" x14ac:dyDescent="0.25">
      <c r="A1515" s="33">
        <v>46141</v>
      </c>
      <c r="B1515" s="31" t="s">
        <v>213</v>
      </c>
      <c r="C1515" s="31" t="s">
        <v>214</v>
      </c>
      <c r="D1515" s="31" t="s">
        <v>901</v>
      </c>
      <c r="E1515" s="31">
        <v>1350</v>
      </c>
      <c r="F1515" s="31">
        <v>406154</v>
      </c>
      <c r="G1515" s="32">
        <v>300.85000000000002</v>
      </c>
      <c r="H1515" s="31">
        <v>1417</v>
      </c>
    </row>
    <row r="1516" spans="1:8" ht="36" customHeight="1" x14ac:dyDescent="0.25">
      <c r="A1516" s="33">
        <v>46141</v>
      </c>
      <c r="B1516" s="31" t="s">
        <v>216</v>
      </c>
      <c r="C1516" s="31" t="s">
        <v>217</v>
      </c>
      <c r="D1516" s="31" t="s">
        <v>901</v>
      </c>
      <c r="E1516" s="31">
        <v>1368</v>
      </c>
      <c r="F1516" s="31">
        <v>343109</v>
      </c>
      <c r="G1516" s="32">
        <v>250.81</v>
      </c>
      <c r="H1516" s="31">
        <v>1418</v>
      </c>
    </row>
    <row r="1517" spans="1:8" ht="54.75" customHeight="1" x14ac:dyDescent="0.25">
      <c r="A1517" s="33">
        <v>46141</v>
      </c>
      <c r="B1517" s="31" t="s">
        <v>220</v>
      </c>
      <c r="C1517" s="31" t="s">
        <v>221</v>
      </c>
      <c r="D1517" s="31" t="s">
        <v>900</v>
      </c>
      <c r="E1517" s="31">
        <v>4197</v>
      </c>
      <c r="F1517" s="31">
        <v>889937</v>
      </c>
      <c r="G1517" s="32">
        <v>212.04</v>
      </c>
      <c r="H1517" s="31">
        <v>3956</v>
      </c>
    </row>
    <row r="1518" spans="1:8" ht="24" customHeight="1" x14ac:dyDescent="0.25">
      <c r="A1518" s="33">
        <v>46141</v>
      </c>
      <c r="B1518" s="31" t="s">
        <v>223</v>
      </c>
      <c r="C1518" s="31" t="s">
        <v>224</v>
      </c>
      <c r="D1518" s="31" t="s">
        <v>905</v>
      </c>
      <c r="E1518" s="31">
        <v>0</v>
      </c>
      <c r="F1518" s="31">
        <v>0</v>
      </c>
      <c r="G1518" s="31">
        <v>0</v>
      </c>
      <c r="H1518" s="31">
        <v>0</v>
      </c>
    </row>
    <row r="1519" spans="1:8" ht="36" customHeight="1" x14ac:dyDescent="0.25">
      <c r="A1519" s="33">
        <v>46141</v>
      </c>
      <c r="B1519" s="31" t="s">
        <v>225</v>
      </c>
      <c r="C1519" s="31" t="s">
        <v>226</v>
      </c>
      <c r="D1519" s="31" t="s">
        <v>906</v>
      </c>
      <c r="E1519" s="31">
        <v>0</v>
      </c>
      <c r="F1519" s="31">
        <v>0</v>
      </c>
      <c r="G1519" s="31">
        <v>0</v>
      </c>
      <c r="H1519" s="31">
        <v>0</v>
      </c>
    </row>
    <row r="1520" spans="1:8" ht="24" customHeight="1" x14ac:dyDescent="0.25">
      <c r="A1520" s="33">
        <v>46141</v>
      </c>
      <c r="B1520" s="31" t="s">
        <v>227</v>
      </c>
      <c r="C1520" s="31" t="s">
        <v>228</v>
      </c>
      <c r="D1520" s="31" t="s">
        <v>899</v>
      </c>
      <c r="E1520" s="31">
        <v>2970</v>
      </c>
      <c r="F1520" s="31">
        <v>718733</v>
      </c>
      <c r="G1520" s="32">
        <v>242</v>
      </c>
      <c r="H1520" s="31">
        <v>3203</v>
      </c>
    </row>
    <row r="1521" spans="1:8" ht="24" customHeight="1" x14ac:dyDescent="0.25">
      <c r="A1521" s="33">
        <v>46141</v>
      </c>
      <c r="B1521" s="31" t="s">
        <v>230</v>
      </c>
      <c r="C1521" s="31" t="s">
        <v>231</v>
      </c>
      <c r="D1521" s="31" t="s">
        <v>901</v>
      </c>
      <c r="E1521" s="31">
        <v>4234</v>
      </c>
      <c r="F1521" s="31">
        <v>1552586</v>
      </c>
      <c r="G1521" s="32">
        <v>366.69</v>
      </c>
      <c r="H1521" s="31">
        <v>4521</v>
      </c>
    </row>
    <row r="1522" spans="1:8" ht="48" customHeight="1" x14ac:dyDescent="0.25">
      <c r="A1522" s="33">
        <v>46141</v>
      </c>
      <c r="B1522" s="31" t="s">
        <v>233</v>
      </c>
      <c r="C1522" s="31" t="s">
        <v>234</v>
      </c>
      <c r="D1522" s="31" t="s">
        <v>899</v>
      </c>
      <c r="E1522" s="31">
        <v>1939</v>
      </c>
      <c r="F1522" s="31">
        <v>478450</v>
      </c>
      <c r="G1522" s="32">
        <v>246.75</v>
      </c>
      <c r="H1522" s="31">
        <v>2011</v>
      </c>
    </row>
    <row r="1523" spans="1:8" ht="48" customHeight="1" x14ac:dyDescent="0.25">
      <c r="A1523" s="33">
        <v>46141</v>
      </c>
      <c r="B1523" s="31" t="s">
        <v>236</v>
      </c>
      <c r="C1523" s="31" t="s">
        <v>237</v>
      </c>
      <c r="D1523" s="31" t="s">
        <v>899</v>
      </c>
      <c r="E1523" s="31">
        <v>3309</v>
      </c>
      <c r="F1523" s="31">
        <v>1289439</v>
      </c>
      <c r="G1523" s="32">
        <v>389.68</v>
      </c>
      <c r="H1523" s="31">
        <v>3071</v>
      </c>
    </row>
    <row r="1524" spans="1:8" ht="48" customHeight="1" x14ac:dyDescent="0.25">
      <c r="A1524" s="33">
        <v>46141</v>
      </c>
      <c r="B1524" s="31" t="s">
        <v>239</v>
      </c>
      <c r="C1524" s="31" t="s">
        <v>240</v>
      </c>
      <c r="D1524" s="31" t="s">
        <v>900</v>
      </c>
      <c r="E1524" s="31">
        <v>1701</v>
      </c>
      <c r="F1524" s="31">
        <v>951835</v>
      </c>
      <c r="G1524" s="32">
        <v>559.57000000000005</v>
      </c>
      <c r="H1524" s="31">
        <v>1580</v>
      </c>
    </row>
    <row r="1525" spans="1:8" ht="48" customHeight="1" x14ac:dyDescent="0.25">
      <c r="A1525" s="33">
        <v>46141</v>
      </c>
      <c r="B1525" s="31" t="s">
        <v>242</v>
      </c>
      <c r="C1525" s="31" t="s">
        <v>243</v>
      </c>
      <c r="D1525" s="31" t="s">
        <v>900</v>
      </c>
      <c r="E1525" s="31">
        <v>2698</v>
      </c>
      <c r="F1525" s="31">
        <v>773743</v>
      </c>
      <c r="G1525" s="32">
        <v>286.77999999999997</v>
      </c>
      <c r="H1525" s="31">
        <v>2501</v>
      </c>
    </row>
    <row r="1526" spans="1:8" ht="48" customHeight="1" x14ac:dyDescent="0.25">
      <c r="A1526" s="33">
        <v>46141</v>
      </c>
      <c r="B1526" s="31" t="s">
        <v>245</v>
      </c>
      <c r="C1526" s="31" t="s">
        <v>246</v>
      </c>
      <c r="D1526" s="31" t="s">
        <v>900</v>
      </c>
      <c r="E1526" s="31">
        <v>2053</v>
      </c>
      <c r="F1526" s="31">
        <v>534572</v>
      </c>
      <c r="G1526" s="32">
        <v>260.39</v>
      </c>
      <c r="H1526" s="31">
        <v>2070</v>
      </c>
    </row>
    <row r="1527" spans="1:8" ht="24" customHeight="1" x14ac:dyDescent="0.25">
      <c r="A1527" s="33">
        <v>46141</v>
      </c>
      <c r="B1527" s="31" t="s">
        <v>248</v>
      </c>
      <c r="C1527" s="31" t="s">
        <v>249</v>
      </c>
      <c r="D1527" s="31" t="s">
        <v>900</v>
      </c>
      <c r="E1527" s="31">
        <v>3515</v>
      </c>
      <c r="F1527" s="31">
        <v>1901884</v>
      </c>
      <c r="G1527" s="32">
        <v>541.08000000000004</v>
      </c>
      <c r="H1527" s="31">
        <v>3432</v>
      </c>
    </row>
    <row r="1528" spans="1:8" ht="36" customHeight="1" x14ac:dyDescent="0.25">
      <c r="A1528" s="33">
        <v>46141</v>
      </c>
      <c r="B1528" s="31" t="s">
        <v>251</v>
      </c>
      <c r="C1528" s="31" t="s">
        <v>252</v>
      </c>
      <c r="D1528" s="31" t="s">
        <v>900</v>
      </c>
      <c r="E1528" s="31">
        <v>5104</v>
      </c>
      <c r="F1528" s="31">
        <v>1601622</v>
      </c>
      <c r="G1528" s="32">
        <v>313.8</v>
      </c>
      <c r="H1528" s="31">
        <v>4647</v>
      </c>
    </row>
    <row r="1529" spans="1:8" ht="24" customHeight="1" x14ac:dyDescent="0.25">
      <c r="A1529" s="33">
        <v>46141</v>
      </c>
      <c r="B1529" s="31" t="s">
        <v>254</v>
      </c>
      <c r="C1529" s="31" t="s">
        <v>255</v>
      </c>
      <c r="D1529" s="31" t="s">
        <v>899</v>
      </c>
      <c r="E1529" s="31">
        <v>1727</v>
      </c>
      <c r="F1529" s="31">
        <v>790520</v>
      </c>
      <c r="G1529" s="32">
        <v>457.74</v>
      </c>
      <c r="H1529" s="31">
        <v>1830</v>
      </c>
    </row>
    <row r="1530" spans="1:8" ht="36" customHeight="1" x14ac:dyDescent="0.25">
      <c r="A1530" s="33">
        <v>46141</v>
      </c>
      <c r="B1530" s="31" t="s">
        <v>257</v>
      </c>
      <c r="C1530" s="31" t="s">
        <v>258</v>
      </c>
      <c r="D1530" s="31" t="s">
        <v>901</v>
      </c>
      <c r="E1530" s="31">
        <v>643</v>
      </c>
      <c r="F1530" s="31">
        <v>139380</v>
      </c>
      <c r="G1530" s="32">
        <v>216.77</v>
      </c>
      <c r="H1530" s="31">
        <v>627</v>
      </c>
    </row>
    <row r="1531" spans="1:8" ht="24" customHeight="1" x14ac:dyDescent="0.25">
      <c r="A1531" s="33">
        <v>46141</v>
      </c>
      <c r="B1531" s="31" t="s">
        <v>260</v>
      </c>
      <c r="C1531" s="31" t="s">
        <v>261</v>
      </c>
      <c r="D1531" s="31" t="s">
        <v>907</v>
      </c>
      <c r="E1531" s="31">
        <v>0</v>
      </c>
      <c r="F1531" s="31">
        <v>0</v>
      </c>
      <c r="G1531" s="31">
        <v>0</v>
      </c>
      <c r="H1531" s="31">
        <v>0</v>
      </c>
    </row>
    <row r="1532" spans="1:8" ht="36" customHeight="1" x14ac:dyDescent="0.25">
      <c r="A1532" s="33">
        <v>46141</v>
      </c>
      <c r="B1532" s="31" t="s">
        <v>262</v>
      </c>
      <c r="C1532" s="31" t="s">
        <v>263</v>
      </c>
      <c r="D1532" s="31" t="s">
        <v>901</v>
      </c>
      <c r="E1532" s="31">
        <v>3527</v>
      </c>
      <c r="F1532" s="31">
        <v>817421</v>
      </c>
      <c r="G1532" s="32">
        <v>231.76</v>
      </c>
      <c r="H1532" s="31">
        <v>3776</v>
      </c>
    </row>
    <row r="1533" spans="1:8" ht="48" customHeight="1" x14ac:dyDescent="0.25">
      <c r="A1533" s="33">
        <v>46141</v>
      </c>
      <c r="B1533" s="31" t="s">
        <v>265</v>
      </c>
      <c r="C1533" s="31" t="s">
        <v>266</v>
      </c>
      <c r="D1533" s="31" t="s">
        <v>908</v>
      </c>
      <c r="E1533" s="31">
        <v>0</v>
      </c>
      <c r="F1533" s="31">
        <v>0</v>
      </c>
      <c r="G1533" s="31">
        <v>0</v>
      </c>
      <c r="H1533" s="31">
        <v>0</v>
      </c>
    </row>
    <row r="1534" spans="1:8" ht="24" customHeight="1" x14ac:dyDescent="0.25">
      <c r="A1534" s="33">
        <v>46141</v>
      </c>
      <c r="B1534" s="31" t="s">
        <v>267</v>
      </c>
      <c r="C1534" s="31" t="s">
        <v>268</v>
      </c>
      <c r="D1534" s="31" t="s">
        <v>901</v>
      </c>
      <c r="E1534" s="31">
        <v>2971</v>
      </c>
      <c r="F1534" s="31">
        <v>691300</v>
      </c>
      <c r="G1534" s="32">
        <v>232.68</v>
      </c>
      <c r="H1534" s="31">
        <v>2900</v>
      </c>
    </row>
    <row r="1535" spans="1:8" ht="24" customHeight="1" x14ac:dyDescent="0.25">
      <c r="A1535" s="33">
        <v>46141</v>
      </c>
      <c r="B1535" s="31" t="s">
        <v>270</v>
      </c>
      <c r="C1535" s="31" t="s">
        <v>271</v>
      </c>
      <c r="D1535" s="31" t="s">
        <v>900</v>
      </c>
      <c r="E1535" s="31">
        <v>1037</v>
      </c>
      <c r="F1535" s="31">
        <v>294093</v>
      </c>
      <c r="G1535" s="32">
        <v>283.60000000000002</v>
      </c>
      <c r="H1535" s="31">
        <v>969</v>
      </c>
    </row>
    <row r="1536" spans="1:8" ht="36" customHeight="1" x14ac:dyDescent="0.25">
      <c r="A1536" s="33">
        <v>46141</v>
      </c>
      <c r="B1536" s="31" t="s">
        <v>273</v>
      </c>
      <c r="C1536" s="31" t="s">
        <v>274</v>
      </c>
      <c r="D1536" s="31" t="s">
        <v>899</v>
      </c>
      <c r="E1536" s="31">
        <v>4848</v>
      </c>
      <c r="F1536" s="31">
        <v>2251112</v>
      </c>
      <c r="G1536" s="32">
        <v>464.34</v>
      </c>
      <c r="H1536" s="31">
        <v>4526</v>
      </c>
    </row>
    <row r="1537" spans="1:8" ht="36" customHeight="1" x14ac:dyDescent="0.25">
      <c r="A1537" s="33">
        <v>46141</v>
      </c>
      <c r="B1537" s="31" t="s">
        <v>276</v>
      </c>
      <c r="C1537" s="31" t="s">
        <v>277</v>
      </c>
      <c r="D1537" s="31" t="s">
        <v>899</v>
      </c>
      <c r="E1537" s="31">
        <v>1032</v>
      </c>
      <c r="F1537" s="31">
        <v>521919</v>
      </c>
      <c r="G1537" s="32">
        <v>505.74</v>
      </c>
      <c r="H1537" s="31">
        <v>961</v>
      </c>
    </row>
    <row r="1538" spans="1:8" ht="24" customHeight="1" x14ac:dyDescent="0.25">
      <c r="A1538" s="33">
        <v>46141</v>
      </c>
      <c r="B1538" s="31" t="s">
        <v>279</v>
      </c>
      <c r="C1538" s="31" t="s">
        <v>280</v>
      </c>
      <c r="D1538" s="31" t="s">
        <v>901</v>
      </c>
      <c r="E1538" s="31">
        <v>2184</v>
      </c>
      <c r="F1538" s="31">
        <v>1066461</v>
      </c>
      <c r="G1538" s="32">
        <v>488.31</v>
      </c>
      <c r="H1538" s="31">
        <v>2145</v>
      </c>
    </row>
    <row r="1539" spans="1:8" ht="24" customHeight="1" x14ac:dyDescent="0.25">
      <c r="A1539" s="33">
        <v>46141</v>
      </c>
      <c r="B1539" s="31" t="s">
        <v>283</v>
      </c>
      <c r="C1539" s="31" t="s">
        <v>284</v>
      </c>
      <c r="D1539" s="31" t="s">
        <v>899</v>
      </c>
      <c r="E1539" s="31">
        <v>0</v>
      </c>
      <c r="F1539" s="31">
        <v>0</v>
      </c>
      <c r="G1539" s="31">
        <v>0</v>
      </c>
      <c r="H1539" s="31">
        <v>0</v>
      </c>
    </row>
    <row r="1540" spans="1:8" ht="24" customHeight="1" x14ac:dyDescent="0.25">
      <c r="A1540" s="33">
        <v>46142</v>
      </c>
      <c r="B1540" s="31" t="s">
        <v>128</v>
      </c>
      <c r="C1540" s="31" t="s">
        <v>129</v>
      </c>
      <c r="D1540" s="31" t="s">
        <v>899</v>
      </c>
      <c r="E1540" s="31">
        <v>1513</v>
      </c>
      <c r="F1540" s="31">
        <v>515080</v>
      </c>
      <c r="G1540" s="32">
        <v>340.44</v>
      </c>
      <c r="H1540" s="31">
        <v>1513</v>
      </c>
    </row>
    <row r="1541" spans="1:8" ht="54.75" customHeight="1" x14ac:dyDescent="0.25">
      <c r="A1541" s="33">
        <v>46142</v>
      </c>
      <c r="B1541" s="31" t="s">
        <v>132</v>
      </c>
      <c r="C1541" s="31" t="s">
        <v>133</v>
      </c>
      <c r="D1541" s="31" t="s">
        <v>900</v>
      </c>
      <c r="E1541" s="31">
        <v>2109</v>
      </c>
      <c r="F1541" s="31">
        <v>719970</v>
      </c>
      <c r="G1541" s="32">
        <v>341.38</v>
      </c>
      <c r="H1541" s="31">
        <v>1944</v>
      </c>
    </row>
    <row r="1542" spans="1:8" ht="24" customHeight="1" x14ac:dyDescent="0.25">
      <c r="A1542" s="33">
        <v>46142</v>
      </c>
      <c r="B1542" s="31" t="s">
        <v>135</v>
      </c>
      <c r="C1542" s="31" t="s">
        <v>136</v>
      </c>
      <c r="D1542" s="31" t="s">
        <v>900</v>
      </c>
      <c r="E1542" s="31">
        <v>1669</v>
      </c>
      <c r="F1542" s="31">
        <v>658859</v>
      </c>
      <c r="G1542" s="32">
        <v>394.76</v>
      </c>
      <c r="H1542" s="31">
        <v>1519</v>
      </c>
    </row>
    <row r="1543" spans="1:8" ht="48" customHeight="1" x14ac:dyDescent="0.25">
      <c r="A1543" s="33">
        <v>46142</v>
      </c>
      <c r="B1543" s="31" t="s">
        <v>138</v>
      </c>
      <c r="C1543" s="31" t="s">
        <v>139</v>
      </c>
      <c r="D1543" s="31" t="s">
        <v>900</v>
      </c>
      <c r="E1543" s="31">
        <v>1003</v>
      </c>
      <c r="F1543" s="31">
        <v>404402</v>
      </c>
      <c r="G1543" s="32">
        <v>403.19</v>
      </c>
      <c r="H1543" s="31">
        <v>1032</v>
      </c>
    </row>
    <row r="1544" spans="1:8" ht="48" customHeight="1" x14ac:dyDescent="0.25">
      <c r="A1544" s="33">
        <v>46142</v>
      </c>
      <c r="B1544" s="31" t="s">
        <v>141</v>
      </c>
      <c r="C1544" s="31" t="s">
        <v>142</v>
      </c>
      <c r="D1544" s="31" t="s">
        <v>900</v>
      </c>
      <c r="E1544" s="31">
        <v>1715</v>
      </c>
      <c r="F1544" s="31">
        <v>966150</v>
      </c>
      <c r="G1544" s="32">
        <v>563.35</v>
      </c>
      <c r="H1544" s="31">
        <v>1773</v>
      </c>
    </row>
    <row r="1545" spans="1:8" ht="48" customHeight="1" x14ac:dyDescent="0.25">
      <c r="A1545" s="33">
        <v>46142</v>
      </c>
      <c r="B1545" s="31" t="s">
        <v>144</v>
      </c>
      <c r="C1545" s="31" t="s">
        <v>145</v>
      </c>
      <c r="D1545" s="31" t="s">
        <v>900</v>
      </c>
      <c r="E1545" s="31">
        <v>1387</v>
      </c>
      <c r="F1545" s="31">
        <v>396893</v>
      </c>
      <c r="G1545" s="32">
        <v>286.14999999999998</v>
      </c>
      <c r="H1545" s="31">
        <v>1414</v>
      </c>
    </row>
    <row r="1546" spans="1:8" ht="48" customHeight="1" x14ac:dyDescent="0.25">
      <c r="A1546" s="33">
        <v>46142</v>
      </c>
      <c r="B1546" s="31" t="s">
        <v>147</v>
      </c>
      <c r="C1546" s="31" t="s">
        <v>148</v>
      </c>
      <c r="D1546" s="31" t="s">
        <v>900</v>
      </c>
      <c r="E1546" s="31">
        <v>2938</v>
      </c>
      <c r="F1546" s="31">
        <v>692420</v>
      </c>
      <c r="G1546" s="32">
        <v>235.68</v>
      </c>
      <c r="H1546" s="31">
        <v>2931</v>
      </c>
    </row>
    <row r="1547" spans="1:8" ht="48" customHeight="1" x14ac:dyDescent="0.25">
      <c r="A1547" s="33">
        <v>46142</v>
      </c>
      <c r="B1547" s="31" t="s">
        <v>150</v>
      </c>
      <c r="C1547" s="31" t="s">
        <v>151</v>
      </c>
      <c r="D1547" s="31" t="s">
        <v>900</v>
      </c>
      <c r="E1547" s="31">
        <v>2550</v>
      </c>
      <c r="F1547" s="31">
        <v>622096</v>
      </c>
      <c r="G1547" s="32">
        <v>243.96</v>
      </c>
      <c r="H1547" s="31">
        <v>2640</v>
      </c>
    </row>
    <row r="1548" spans="1:8" ht="48" customHeight="1" x14ac:dyDescent="0.25">
      <c r="A1548" s="33">
        <v>46142</v>
      </c>
      <c r="B1548" s="31" t="s">
        <v>153</v>
      </c>
      <c r="C1548" s="31" t="s">
        <v>154</v>
      </c>
      <c r="D1548" s="31" t="s">
        <v>899</v>
      </c>
      <c r="E1548" s="31">
        <v>3311</v>
      </c>
      <c r="F1548" s="31">
        <v>648081</v>
      </c>
      <c r="G1548" s="32">
        <v>195.74</v>
      </c>
      <c r="H1548" s="31">
        <v>3391</v>
      </c>
    </row>
    <row r="1549" spans="1:8" ht="48" customHeight="1" x14ac:dyDescent="0.25">
      <c r="A1549" s="33">
        <v>46142</v>
      </c>
      <c r="B1549" s="31" t="s">
        <v>156</v>
      </c>
      <c r="C1549" s="31" t="s">
        <v>157</v>
      </c>
      <c r="D1549" s="31" t="s">
        <v>901</v>
      </c>
      <c r="E1549" s="31">
        <v>2534</v>
      </c>
      <c r="F1549" s="31">
        <v>680047</v>
      </c>
      <c r="G1549" s="32">
        <v>268.37</v>
      </c>
      <c r="H1549" s="31">
        <v>2565</v>
      </c>
    </row>
    <row r="1550" spans="1:8" ht="24" customHeight="1" x14ac:dyDescent="0.25">
      <c r="A1550" s="33">
        <v>46142</v>
      </c>
      <c r="B1550" s="31" t="s">
        <v>159</v>
      </c>
      <c r="C1550" s="31" t="s">
        <v>160</v>
      </c>
      <c r="D1550" s="31" t="s">
        <v>899</v>
      </c>
      <c r="E1550" s="31">
        <v>1903</v>
      </c>
      <c r="F1550" s="31">
        <v>693554</v>
      </c>
      <c r="G1550" s="32">
        <v>364.45</v>
      </c>
      <c r="H1550" s="31">
        <v>1773</v>
      </c>
    </row>
    <row r="1551" spans="1:8" ht="36" customHeight="1" x14ac:dyDescent="0.25">
      <c r="A1551" s="33">
        <v>46142</v>
      </c>
      <c r="B1551" s="31" t="s">
        <v>162</v>
      </c>
      <c r="C1551" s="31" t="s">
        <v>163</v>
      </c>
      <c r="D1551" s="31" t="s">
        <v>901</v>
      </c>
      <c r="E1551" s="31">
        <v>887</v>
      </c>
      <c r="F1551" s="31">
        <v>367159</v>
      </c>
      <c r="G1551" s="32">
        <v>413.93</v>
      </c>
      <c r="H1551" s="31">
        <v>846</v>
      </c>
    </row>
    <row r="1552" spans="1:8" ht="24" customHeight="1" x14ac:dyDescent="0.25">
      <c r="A1552" s="33">
        <v>46142</v>
      </c>
      <c r="B1552" s="31" t="s">
        <v>165</v>
      </c>
      <c r="C1552" s="31" t="s">
        <v>166</v>
      </c>
      <c r="D1552" s="31" t="s">
        <v>901</v>
      </c>
      <c r="E1552" s="31">
        <v>2309</v>
      </c>
      <c r="F1552" s="31">
        <v>1007997</v>
      </c>
      <c r="G1552" s="32">
        <v>436.55</v>
      </c>
      <c r="H1552" s="31">
        <v>2258</v>
      </c>
    </row>
    <row r="1553" spans="1:8" ht="36" customHeight="1" x14ac:dyDescent="0.25">
      <c r="A1553" s="33">
        <v>46142</v>
      </c>
      <c r="B1553" s="31" t="s">
        <v>168</v>
      </c>
      <c r="C1553" s="31" t="s">
        <v>169</v>
      </c>
      <c r="D1553" s="31" t="s">
        <v>899</v>
      </c>
      <c r="E1553" s="31">
        <v>1744</v>
      </c>
      <c r="F1553" s="31">
        <v>688848</v>
      </c>
      <c r="G1553" s="32">
        <v>394.98</v>
      </c>
      <c r="H1553" s="31">
        <v>1774</v>
      </c>
    </row>
    <row r="1554" spans="1:8" ht="36" customHeight="1" x14ac:dyDescent="0.25">
      <c r="A1554" s="33">
        <v>46142</v>
      </c>
      <c r="B1554" s="31" t="s">
        <v>171</v>
      </c>
      <c r="C1554" s="31" t="s">
        <v>172</v>
      </c>
      <c r="D1554" s="31" t="s">
        <v>903</v>
      </c>
      <c r="E1554" s="31">
        <v>1763</v>
      </c>
      <c r="F1554" s="31">
        <v>623826</v>
      </c>
      <c r="G1554" s="32">
        <v>353.84</v>
      </c>
      <c r="H1554" s="31">
        <v>1746</v>
      </c>
    </row>
    <row r="1555" spans="1:8" ht="24" customHeight="1" x14ac:dyDescent="0.25">
      <c r="A1555" s="33">
        <v>46142</v>
      </c>
      <c r="B1555" s="31" t="s">
        <v>174</v>
      </c>
      <c r="C1555" s="31" t="s">
        <v>175</v>
      </c>
      <c r="D1555" s="31" t="s">
        <v>903</v>
      </c>
      <c r="E1555" s="31">
        <v>3111</v>
      </c>
      <c r="F1555" s="31">
        <v>1112277</v>
      </c>
      <c r="G1555" s="32">
        <v>357.53</v>
      </c>
      <c r="H1555" s="31">
        <v>2910</v>
      </c>
    </row>
    <row r="1556" spans="1:8" ht="48" customHeight="1" x14ac:dyDescent="0.25">
      <c r="A1556" s="33">
        <v>46142</v>
      </c>
      <c r="B1556" s="31" t="s">
        <v>177</v>
      </c>
      <c r="C1556" s="31" t="s">
        <v>178</v>
      </c>
      <c r="D1556" s="31" t="s">
        <v>903</v>
      </c>
      <c r="E1556" s="31">
        <v>1928</v>
      </c>
      <c r="F1556" s="31">
        <v>597496</v>
      </c>
      <c r="G1556" s="32">
        <v>309.89999999999998</v>
      </c>
      <c r="H1556" s="31">
        <v>2027</v>
      </c>
    </row>
    <row r="1557" spans="1:8" ht="48" customHeight="1" x14ac:dyDescent="0.25">
      <c r="A1557" s="33">
        <v>46142</v>
      </c>
      <c r="B1557" s="31" t="s">
        <v>180</v>
      </c>
      <c r="C1557" s="31" t="s">
        <v>181</v>
      </c>
      <c r="D1557" s="31" t="s">
        <v>903</v>
      </c>
      <c r="E1557" s="31">
        <v>2064</v>
      </c>
      <c r="F1557" s="31">
        <v>788065</v>
      </c>
      <c r="G1557" s="32">
        <v>381.81</v>
      </c>
      <c r="H1557" s="31">
        <v>2141</v>
      </c>
    </row>
    <row r="1558" spans="1:8" ht="48" customHeight="1" x14ac:dyDescent="0.25">
      <c r="A1558" s="33">
        <v>46142</v>
      </c>
      <c r="B1558" s="31" t="s">
        <v>183</v>
      </c>
      <c r="C1558" s="31" t="s">
        <v>184</v>
      </c>
      <c r="D1558" s="31" t="s">
        <v>903</v>
      </c>
      <c r="E1558" s="31">
        <v>1802</v>
      </c>
      <c r="F1558" s="31">
        <v>434356</v>
      </c>
      <c r="G1558" s="32">
        <v>241.04</v>
      </c>
      <c r="H1558" s="31">
        <v>1830</v>
      </c>
    </row>
    <row r="1559" spans="1:8" ht="48" customHeight="1" x14ac:dyDescent="0.25">
      <c r="A1559" s="33">
        <v>46142</v>
      </c>
      <c r="B1559" s="31" t="s">
        <v>186</v>
      </c>
      <c r="C1559" s="31" t="s">
        <v>187</v>
      </c>
      <c r="D1559" s="31" t="s">
        <v>903</v>
      </c>
      <c r="E1559" s="31">
        <v>784</v>
      </c>
      <c r="F1559" s="31">
        <v>333218</v>
      </c>
      <c r="G1559" s="32">
        <v>425.02</v>
      </c>
      <c r="H1559" s="31">
        <v>725</v>
      </c>
    </row>
    <row r="1560" spans="1:8" ht="48" customHeight="1" x14ac:dyDescent="0.25">
      <c r="A1560" s="33">
        <v>46142</v>
      </c>
      <c r="B1560" s="31" t="s">
        <v>189</v>
      </c>
      <c r="C1560" s="31" t="s">
        <v>190</v>
      </c>
      <c r="D1560" s="31" t="s">
        <v>903</v>
      </c>
      <c r="E1560" s="31">
        <v>4253</v>
      </c>
      <c r="F1560" s="31">
        <v>1302272</v>
      </c>
      <c r="G1560" s="32">
        <v>306.2</v>
      </c>
      <c r="H1560" s="31">
        <v>4092</v>
      </c>
    </row>
    <row r="1561" spans="1:8" ht="48" customHeight="1" x14ac:dyDescent="0.25">
      <c r="A1561" s="33">
        <v>46142</v>
      </c>
      <c r="B1561" s="31" t="s">
        <v>192</v>
      </c>
      <c r="C1561" s="31" t="s">
        <v>193</v>
      </c>
      <c r="D1561" s="31" t="s">
        <v>901</v>
      </c>
      <c r="E1561" s="31">
        <v>1057</v>
      </c>
      <c r="F1561" s="31">
        <v>450342</v>
      </c>
      <c r="G1561" s="32">
        <v>426.06</v>
      </c>
      <c r="H1561" s="31">
        <v>1084</v>
      </c>
    </row>
    <row r="1562" spans="1:8" ht="48" customHeight="1" x14ac:dyDescent="0.25">
      <c r="A1562" s="33">
        <v>46142</v>
      </c>
      <c r="B1562" s="31" t="s">
        <v>195</v>
      </c>
      <c r="C1562" s="31" t="s">
        <v>196</v>
      </c>
      <c r="D1562" s="31" t="s">
        <v>899</v>
      </c>
      <c r="E1562" s="31">
        <v>2793</v>
      </c>
      <c r="F1562" s="31">
        <v>1090614</v>
      </c>
      <c r="G1562" s="32">
        <v>390.48</v>
      </c>
      <c r="H1562" s="31">
        <v>2686</v>
      </c>
    </row>
    <row r="1563" spans="1:8" ht="36" customHeight="1" x14ac:dyDescent="0.25">
      <c r="A1563" s="33">
        <v>46142</v>
      </c>
      <c r="B1563" s="31" t="s">
        <v>198</v>
      </c>
      <c r="C1563" s="31" t="s">
        <v>199</v>
      </c>
      <c r="D1563" s="31" t="s">
        <v>901</v>
      </c>
      <c r="E1563" s="31">
        <v>5087</v>
      </c>
      <c r="F1563" s="31">
        <v>2338465</v>
      </c>
      <c r="G1563" s="32">
        <v>459.69</v>
      </c>
      <c r="H1563" s="31">
        <v>5241</v>
      </c>
    </row>
    <row r="1564" spans="1:8" ht="24" customHeight="1" x14ac:dyDescent="0.25">
      <c r="A1564" s="33">
        <v>46142</v>
      </c>
      <c r="B1564" s="31" t="s">
        <v>201</v>
      </c>
      <c r="C1564" s="31" t="s">
        <v>202</v>
      </c>
      <c r="D1564" s="31" t="s">
        <v>904</v>
      </c>
      <c r="E1564" s="31">
        <v>0</v>
      </c>
      <c r="F1564" s="31">
        <v>0</v>
      </c>
      <c r="G1564" s="31">
        <v>0</v>
      </c>
      <c r="H1564" s="31">
        <v>0</v>
      </c>
    </row>
    <row r="1565" spans="1:8" ht="36" customHeight="1" x14ac:dyDescent="0.25">
      <c r="A1565" s="33">
        <v>46142</v>
      </c>
      <c r="B1565" s="31" t="s">
        <v>204</v>
      </c>
      <c r="C1565" s="31" t="s">
        <v>205</v>
      </c>
      <c r="D1565" s="31" t="s">
        <v>901</v>
      </c>
      <c r="E1565" s="31">
        <v>3199</v>
      </c>
      <c r="F1565" s="31">
        <v>1438329</v>
      </c>
      <c r="G1565" s="32">
        <v>449.62</v>
      </c>
      <c r="H1565" s="31">
        <v>3080</v>
      </c>
    </row>
    <row r="1566" spans="1:8" ht="24" customHeight="1" x14ac:dyDescent="0.25">
      <c r="A1566" s="33">
        <v>46142</v>
      </c>
      <c r="B1566" s="31" t="s">
        <v>207</v>
      </c>
      <c r="C1566" s="31" t="s">
        <v>208</v>
      </c>
      <c r="D1566" s="31" t="s">
        <v>899</v>
      </c>
      <c r="E1566" s="31">
        <v>3458</v>
      </c>
      <c r="F1566" s="31">
        <v>1318298</v>
      </c>
      <c r="G1566" s="32">
        <v>381.23</v>
      </c>
      <c r="H1566" s="31">
        <v>3710</v>
      </c>
    </row>
    <row r="1567" spans="1:8" ht="36" customHeight="1" x14ac:dyDescent="0.25">
      <c r="A1567" s="33">
        <v>46142</v>
      </c>
      <c r="B1567" s="31" t="s">
        <v>210</v>
      </c>
      <c r="C1567" s="31" t="s">
        <v>211</v>
      </c>
      <c r="D1567" s="31" t="s">
        <v>901</v>
      </c>
      <c r="E1567" s="31">
        <v>3502</v>
      </c>
      <c r="F1567" s="31">
        <v>1474746</v>
      </c>
      <c r="G1567" s="32">
        <v>421.12</v>
      </c>
      <c r="H1567" s="31">
        <v>3230</v>
      </c>
    </row>
    <row r="1568" spans="1:8" ht="24" customHeight="1" x14ac:dyDescent="0.25">
      <c r="A1568" s="33">
        <v>46142</v>
      </c>
      <c r="B1568" s="31" t="s">
        <v>213</v>
      </c>
      <c r="C1568" s="31" t="s">
        <v>214</v>
      </c>
      <c r="D1568" s="31" t="s">
        <v>901</v>
      </c>
      <c r="E1568" s="31">
        <v>1153</v>
      </c>
      <c r="F1568" s="31">
        <v>269348</v>
      </c>
      <c r="G1568" s="32">
        <v>233.61</v>
      </c>
      <c r="H1568" s="31">
        <v>1177</v>
      </c>
    </row>
    <row r="1569" spans="1:8" ht="36" customHeight="1" x14ac:dyDescent="0.25">
      <c r="A1569" s="33">
        <v>46142</v>
      </c>
      <c r="B1569" s="31" t="s">
        <v>216</v>
      </c>
      <c r="C1569" s="31" t="s">
        <v>217</v>
      </c>
      <c r="D1569" s="31" t="s">
        <v>901</v>
      </c>
      <c r="E1569" s="31">
        <v>1433</v>
      </c>
      <c r="F1569" s="31">
        <v>365507</v>
      </c>
      <c r="G1569" s="32">
        <v>255.06</v>
      </c>
      <c r="H1569" s="31">
        <v>1301</v>
      </c>
    </row>
    <row r="1570" spans="1:8" ht="36" customHeight="1" x14ac:dyDescent="0.25">
      <c r="A1570" s="33">
        <v>46142</v>
      </c>
      <c r="B1570" s="31" t="s">
        <v>220</v>
      </c>
      <c r="C1570" s="31" t="s">
        <v>221</v>
      </c>
      <c r="D1570" s="31" t="s">
        <v>900</v>
      </c>
      <c r="E1570" s="31">
        <v>4014</v>
      </c>
      <c r="F1570" s="31">
        <v>986188</v>
      </c>
      <c r="G1570" s="32">
        <v>245.69</v>
      </c>
      <c r="H1570" s="31">
        <v>3898</v>
      </c>
    </row>
    <row r="1571" spans="1:8" ht="36" customHeight="1" x14ac:dyDescent="0.25">
      <c r="A1571" s="33">
        <v>46142</v>
      </c>
      <c r="B1571" s="31" t="s">
        <v>223</v>
      </c>
      <c r="C1571" s="31" t="s">
        <v>224</v>
      </c>
      <c r="D1571" s="31" t="s">
        <v>905</v>
      </c>
      <c r="E1571" s="31">
        <v>0</v>
      </c>
      <c r="F1571" s="31">
        <v>0</v>
      </c>
      <c r="G1571" s="31">
        <v>0</v>
      </c>
      <c r="H1571" s="31">
        <v>0</v>
      </c>
    </row>
    <row r="1572" spans="1:8" ht="48" customHeight="1" x14ac:dyDescent="0.25">
      <c r="A1572" s="33">
        <v>46142</v>
      </c>
      <c r="B1572" s="31" t="s">
        <v>225</v>
      </c>
      <c r="C1572" s="31" t="s">
        <v>226</v>
      </c>
      <c r="D1572" s="31" t="s">
        <v>906</v>
      </c>
      <c r="E1572" s="31">
        <v>0</v>
      </c>
      <c r="F1572" s="31">
        <v>0</v>
      </c>
      <c r="G1572" s="31">
        <v>0</v>
      </c>
      <c r="H1572" s="31">
        <v>0</v>
      </c>
    </row>
    <row r="1573" spans="1:8" ht="36" customHeight="1" x14ac:dyDescent="0.25">
      <c r="A1573" s="33">
        <v>46142</v>
      </c>
      <c r="B1573" s="31" t="s">
        <v>227</v>
      </c>
      <c r="C1573" s="31" t="s">
        <v>228</v>
      </c>
      <c r="D1573" s="31" t="s">
        <v>899</v>
      </c>
      <c r="E1573" s="31">
        <v>2959</v>
      </c>
      <c r="F1573" s="31">
        <v>719278</v>
      </c>
      <c r="G1573" s="32">
        <v>243.08</v>
      </c>
      <c r="H1573" s="31">
        <v>2997</v>
      </c>
    </row>
    <row r="1574" spans="1:8" ht="41.25" customHeight="1" x14ac:dyDescent="0.25">
      <c r="A1574" s="33">
        <v>46142</v>
      </c>
      <c r="B1574" s="31" t="s">
        <v>230</v>
      </c>
      <c r="C1574" s="31" t="s">
        <v>231</v>
      </c>
      <c r="D1574" s="31" t="s">
        <v>901</v>
      </c>
      <c r="E1574" s="31">
        <v>4511</v>
      </c>
      <c r="F1574" s="31">
        <v>1659705</v>
      </c>
      <c r="G1574" s="32">
        <v>367.92</v>
      </c>
      <c r="H1574" s="31">
        <v>4843</v>
      </c>
    </row>
    <row r="1575" spans="1:8" ht="24" customHeight="1" x14ac:dyDescent="0.25">
      <c r="A1575" s="33">
        <v>46142</v>
      </c>
      <c r="B1575" s="31" t="s">
        <v>233</v>
      </c>
      <c r="C1575" s="31" t="s">
        <v>234</v>
      </c>
      <c r="D1575" s="31" t="s">
        <v>899</v>
      </c>
      <c r="E1575" s="31">
        <v>1356</v>
      </c>
      <c r="F1575" s="31">
        <v>342630</v>
      </c>
      <c r="G1575" s="32">
        <v>252.68</v>
      </c>
      <c r="H1575" s="31">
        <v>1240</v>
      </c>
    </row>
    <row r="1576" spans="1:8" ht="36" customHeight="1" x14ac:dyDescent="0.25">
      <c r="A1576" s="33">
        <v>46142</v>
      </c>
      <c r="B1576" s="31" t="s">
        <v>236</v>
      </c>
      <c r="C1576" s="31" t="s">
        <v>237</v>
      </c>
      <c r="D1576" s="31" t="s">
        <v>899</v>
      </c>
      <c r="E1576" s="31">
        <v>4336</v>
      </c>
      <c r="F1576" s="31">
        <v>1927425</v>
      </c>
      <c r="G1576" s="32">
        <v>444.52</v>
      </c>
      <c r="H1576" s="31">
        <v>4555</v>
      </c>
    </row>
    <row r="1577" spans="1:8" ht="24" customHeight="1" x14ac:dyDescent="0.25">
      <c r="A1577" s="33">
        <v>46142</v>
      </c>
      <c r="B1577" s="31" t="s">
        <v>239</v>
      </c>
      <c r="C1577" s="31" t="s">
        <v>240</v>
      </c>
      <c r="D1577" s="31" t="s">
        <v>900</v>
      </c>
      <c r="E1577" s="31">
        <v>1942</v>
      </c>
      <c r="F1577" s="31">
        <v>852275</v>
      </c>
      <c r="G1577" s="32">
        <v>438.86</v>
      </c>
      <c r="H1577" s="31">
        <v>1890</v>
      </c>
    </row>
    <row r="1578" spans="1:8" ht="24" customHeight="1" x14ac:dyDescent="0.25">
      <c r="A1578" s="33">
        <v>46142</v>
      </c>
      <c r="B1578" s="31" t="s">
        <v>242</v>
      </c>
      <c r="C1578" s="31" t="s">
        <v>243</v>
      </c>
      <c r="D1578" s="31" t="s">
        <v>900</v>
      </c>
      <c r="E1578" s="31">
        <v>2659</v>
      </c>
      <c r="F1578" s="31">
        <v>896709</v>
      </c>
      <c r="G1578" s="32">
        <v>337.24</v>
      </c>
      <c r="H1578" s="31">
        <v>2574</v>
      </c>
    </row>
    <row r="1579" spans="1:8" ht="48" customHeight="1" x14ac:dyDescent="0.25">
      <c r="A1579" s="33">
        <v>46142</v>
      </c>
      <c r="B1579" s="31" t="s">
        <v>245</v>
      </c>
      <c r="C1579" s="31" t="s">
        <v>246</v>
      </c>
      <c r="D1579" s="31" t="s">
        <v>900</v>
      </c>
      <c r="E1579" s="31">
        <v>2491</v>
      </c>
      <c r="F1579" s="31">
        <v>758517</v>
      </c>
      <c r="G1579" s="32">
        <v>304.5</v>
      </c>
      <c r="H1579" s="31">
        <v>2320</v>
      </c>
    </row>
    <row r="1580" spans="1:8" ht="48" customHeight="1" x14ac:dyDescent="0.25">
      <c r="A1580" s="33">
        <v>46142</v>
      </c>
      <c r="B1580" s="31" t="s">
        <v>248</v>
      </c>
      <c r="C1580" s="31" t="s">
        <v>249</v>
      </c>
      <c r="D1580" s="31" t="s">
        <v>900</v>
      </c>
      <c r="E1580" s="31">
        <v>3702</v>
      </c>
      <c r="F1580" s="31">
        <v>1985412</v>
      </c>
      <c r="G1580" s="32">
        <v>536.30999999999995</v>
      </c>
      <c r="H1580" s="31">
        <v>3645</v>
      </c>
    </row>
    <row r="1581" spans="1:8" ht="48" customHeight="1" x14ac:dyDescent="0.25">
      <c r="A1581" s="33">
        <v>46142</v>
      </c>
      <c r="B1581" s="31" t="s">
        <v>251</v>
      </c>
      <c r="C1581" s="31" t="s">
        <v>252</v>
      </c>
      <c r="D1581" s="31" t="s">
        <v>900</v>
      </c>
      <c r="E1581" s="31">
        <v>4478</v>
      </c>
      <c r="F1581" s="31">
        <v>1449358</v>
      </c>
      <c r="G1581" s="32">
        <v>323.66000000000003</v>
      </c>
      <c r="H1581" s="31">
        <v>4740</v>
      </c>
    </row>
    <row r="1582" spans="1:8" ht="48" customHeight="1" x14ac:dyDescent="0.25">
      <c r="A1582" s="33">
        <v>46142</v>
      </c>
      <c r="B1582" s="31" t="s">
        <v>254</v>
      </c>
      <c r="C1582" s="31" t="s">
        <v>255</v>
      </c>
      <c r="D1582" s="31" t="s">
        <v>899</v>
      </c>
      <c r="E1582" s="31">
        <v>1209</v>
      </c>
      <c r="F1582" s="31">
        <v>590528</v>
      </c>
      <c r="G1582" s="32">
        <v>488.44</v>
      </c>
      <c r="H1582" s="31">
        <v>1168</v>
      </c>
    </row>
    <row r="1583" spans="1:8" ht="48" customHeight="1" x14ac:dyDescent="0.25">
      <c r="A1583" s="33">
        <v>46142</v>
      </c>
      <c r="B1583" s="31" t="s">
        <v>257</v>
      </c>
      <c r="C1583" s="31" t="s">
        <v>258</v>
      </c>
      <c r="D1583" s="31" t="s">
        <v>901</v>
      </c>
      <c r="E1583" s="31">
        <v>797</v>
      </c>
      <c r="F1583" s="31">
        <v>168159</v>
      </c>
      <c r="G1583" s="32">
        <v>210.99</v>
      </c>
      <c r="H1583" s="31">
        <v>730</v>
      </c>
    </row>
    <row r="1584" spans="1:8" ht="24" customHeight="1" x14ac:dyDescent="0.25">
      <c r="A1584" s="33">
        <v>46142</v>
      </c>
      <c r="B1584" s="31" t="s">
        <v>260</v>
      </c>
      <c r="C1584" s="31" t="s">
        <v>261</v>
      </c>
      <c r="D1584" s="31" t="s">
        <v>907</v>
      </c>
      <c r="E1584" s="31">
        <v>0</v>
      </c>
      <c r="F1584" s="31">
        <v>0</v>
      </c>
      <c r="G1584" s="31">
        <v>0</v>
      </c>
      <c r="H1584" s="31">
        <v>0</v>
      </c>
    </row>
    <row r="1585" spans="1:8" ht="36" customHeight="1" x14ac:dyDescent="0.25">
      <c r="A1585" s="33">
        <v>46142</v>
      </c>
      <c r="B1585" s="31" t="s">
        <v>262</v>
      </c>
      <c r="C1585" s="31" t="s">
        <v>263</v>
      </c>
      <c r="D1585" s="31" t="s">
        <v>901</v>
      </c>
      <c r="E1585" s="31">
        <v>3608</v>
      </c>
      <c r="F1585" s="31">
        <v>702909</v>
      </c>
      <c r="G1585" s="32">
        <v>194.82</v>
      </c>
      <c r="H1585" s="31">
        <v>3265</v>
      </c>
    </row>
    <row r="1586" spans="1:8" ht="24" customHeight="1" x14ac:dyDescent="0.25">
      <c r="A1586" s="33">
        <v>46142</v>
      </c>
      <c r="B1586" s="31" t="s">
        <v>265</v>
      </c>
      <c r="C1586" s="31" t="s">
        <v>266</v>
      </c>
      <c r="D1586" s="31" t="s">
        <v>908</v>
      </c>
      <c r="E1586" s="31">
        <v>0</v>
      </c>
      <c r="F1586" s="31">
        <v>0</v>
      </c>
      <c r="G1586" s="31">
        <v>0</v>
      </c>
      <c r="H1586" s="31">
        <v>0</v>
      </c>
    </row>
    <row r="1587" spans="1:8" ht="36" customHeight="1" x14ac:dyDescent="0.25">
      <c r="A1587" s="33">
        <v>46142</v>
      </c>
      <c r="B1587" s="31" t="s">
        <v>267</v>
      </c>
      <c r="C1587" s="31" t="s">
        <v>268</v>
      </c>
      <c r="D1587" s="31" t="s">
        <v>901</v>
      </c>
      <c r="E1587" s="31">
        <v>2254</v>
      </c>
      <c r="F1587" s="31">
        <v>420969</v>
      </c>
      <c r="G1587" s="32">
        <v>186.77</v>
      </c>
      <c r="H1587" s="31">
        <v>2159</v>
      </c>
    </row>
    <row r="1588" spans="1:8" ht="24" customHeight="1" x14ac:dyDescent="0.25">
      <c r="A1588" s="33">
        <v>46142</v>
      </c>
      <c r="B1588" s="31" t="s">
        <v>270</v>
      </c>
      <c r="C1588" s="31" t="s">
        <v>271</v>
      </c>
      <c r="D1588" s="31" t="s">
        <v>900</v>
      </c>
      <c r="E1588" s="31">
        <v>905</v>
      </c>
      <c r="F1588" s="31">
        <v>328231</v>
      </c>
      <c r="G1588" s="32">
        <v>362.69</v>
      </c>
      <c r="H1588" s="31">
        <v>900</v>
      </c>
    </row>
    <row r="1589" spans="1:8" ht="36" customHeight="1" x14ac:dyDescent="0.25">
      <c r="A1589" s="33">
        <v>46142</v>
      </c>
      <c r="B1589" s="31" t="s">
        <v>273</v>
      </c>
      <c r="C1589" s="31" t="s">
        <v>274</v>
      </c>
      <c r="D1589" s="31" t="s">
        <v>899</v>
      </c>
      <c r="E1589" s="31">
        <v>4112</v>
      </c>
      <c r="F1589" s="31">
        <v>2236340</v>
      </c>
      <c r="G1589" s="32">
        <v>543.86</v>
      </c>
      <c r="H1589" s="31">
        <v>3950</v>
      </c>
    </row>
    <row r="1590" spans="1:8" ht="48" customHeight="1" x14ac:dyDescent="0.25">
      <c r="A1590" s="33">
        <v>46142</v>
      </c>
      <c r="B1590" s="31" t="s">
        <v>276</v>
      </c>
      <c r="C1590" s="31" t="s">
        <v>277</v>
      </c>
      <c r="D1590" s="31" t="s">
        <v>899</v>
      </c>
      <c r="E1590" s="31">
        <v>848</v>
      </c>
      <c r="F1590" s="31">
        <v>386515</v>
      </c>
      <c r="G1590" s="32">
        <v>455.8</v>
      </c>
      <c r="H1590" s="31">
        <v>805</v>
      </c>
    </row>
    <row r="1591" spans="1:8" ht="24" customHeight="1" x14ac:dyDescent="0.25">
      <c r="A1591" s="33">
        <v>46142</v>
      </c>
      <c r="B1591" s="31" t="s">
        <v>279</v>
      </c>
      <c r="C1591" s="31" t="s">
        <v>280</v>
      </c>
      <c r="D1591" s="31" t="s">
        <v>901</v>
      </c>
      <c r="E1591" s="31">
        <v>1822</v>
      </c>
      <c r="F1591" s="31">
        <v>927302</v>
      </c>
      <c r="G1591" s="32">
        <v>508.95</v>
      </c>
      <c r="H1591" s="31">
        <v>1866</v>
      </c>
    </row>
    <row r="1592" spans="1:8" ht="24" customHeight="1" x14ac:dyDescent="0.25">
      <c r="A1592" s="33">
        <v>46142</v>
      </c>
      <c r="B1592" s="31" t="s">
        <v>283</v>
      </c>
      <c r="C1592" s="31" t="s">
        <v>284</v>
      </c>
      <c r="D1592" s="31" t="s">
        <v>899</v>
      </c>
      <c r="E1592" s="31">
        <v>0</v>
      </c>
      <c r="F1592" s="31">
        <v>0</v>
      </c>
      <c r="G1592" s="31">
        <v>0</v>
      </c>
      <c r="H1592" s="31">
        <v>0</v>
      </c>
    </row>
    <row r="1593" spans="1:8" ht="36" customHeight="1" x14ac:dyDescent="0.25">
      <c r="A1593" s="33">
        <v>46143</v>
      </c>
      <c r="B1593" s="31" t="s">
        <v>128</v>
      </c>
      <c r="C1593" s="31" t="s">
        <v>129</v>
      </c>
      <c r="D1593" s="31" t="s">
        <v>899</v>
      </c>
      <c r="E1593" s="31">
        <v>1318</v>
      </c>
      <c r="F1593" s="31">
        <v>487025</v>
      </c>
      <c r="G1593" s="32">
        <v>369.52</v>
      </c>
      <c r="H1593" s="31">
        <v>1393</v>
      </c>
    </row>
    <row r="1594" spans="1:8" ht="36" customHeight="1" x14ac:dyDescent="0.25">
      <c r="A1594" s="33">
        <v>46143</v>
      </c>
      <c r="B1594" s="31" t="s">
        <v>132</v>
      </c>
      <c r="C1594" s="31" t="s">
        <v>133</v>
      </c>
      <c r="D1594" s="31" t="s">
        <v>900</v>
      </c>
      <c r="E1594" s="31">
        <v>2914</v>
      </c>
      <c r="F1594" s="31">
        <v>975120</v>
      </c>
      <c r="G1594" s="32">
        <v>334.63</v>
      </c>
      <c r="H1594" s="31">
        <v>2924</v>
      </c>
    </row>
    <row r="1595" spans="1:8" ht="24" customHeight="1" x14ac:dyDescent="0.25">
      <c r="A1595" s="33">
        <v>46143</v>
      </c>
      <c r="B1595" s="31" t="s">
        <v>135</v>
      </c>
      <c r="C1595" s="31" t="s">
        <v>136</v>
      </c>
      <c r="D1595" s="31" t="s">
        <v>900</v>
      </c>
      <c r="E1595" s="31">
        <v>1302</v>
      </c>
      <c r="F1595" s="31">
        <v>510022</v>
      </c>
      <c r="G1595" s="32">
        <v>391.72</v>
      </c>
      <c r="H1595" s="31">
        <v>1198</v>
      </c>
    </row>
    <row r="1596" spans="1:8" ht="24" customHeight="1" x14ac:dyDescent="0.25">
      <c r="A1596" s="33">
        <v>46143</v>
      </c>
      <c r="B1596" s="31" t="s">
        <v>138</v>
      </c>
      <c r="C1596" s="31" t="s">
        <v>139</v>
      </c>
      <c r="D1596" s="31" t="s">
        <v>900</v>
      </c>
      <c r="E1596" s="31">
        <v>1251</v>
      </c>
      <c r="F1596" s="31">
        <v>478409</v>
      </c>
      <c r="G1596" s="32">
        <v>382.42</v>
      </c>
      <c r="H1596" s="31">
        <v>1269</v>
      </c>
    </row>
    <row r="1597" spans="1:8" ht="24" customHeight="1" x14ac:dyDescent="0.25">
      <c r="A1597" s="33">
        <v>46143</v>
      </c>
      <c r="B1597" s="31" t="s">
        <v>141</v>
      </c>
      <c r="C1597" s="31" t="s">
        <v>142</v>
      </c>
      <c r="D1597" s="31" t="s">
        <v>900</v>
      </c>
      <c r="E1597" s="31">
        <v>1803</v>
      </c>
      <c r="F1597" s="31">
        <v>1037743</v>
      </c>
      <c r="G1597" s="32">
        <v>575.55999999999995</v>
      </c>
      <c r="H1597" s="31">
        <v>1820</v>
      </c>
    </row>
    <row r="1598" spans="1:8" ht="54.75" customHeight="1" x14ac:dyDescent="0.25">
      <c r="A1598" s="33">
        <v>46143</v>
      </c>
      <c r="B1598" s="31" t="s">
        <v>144</v>
      </c>
      <c r="C1598" s="31" t="s">
        <v>145</v>
      </c>
      <c r="D1598" s="31" t="s">
        <v>900</v>
      </c>
      <c r="E1598" s="31">
        <v>1722</v>
      </c>
      <c r="F1598" s="31">
        <v>501540</v>
      </c>
      <c r="G1598" s="32">
        <v>291.25</v>
      </c>
      <c r="H1598" s="31">
        <v>1764</v>
      </c>
    </row>
    <row r="1599" spans="1:8" ht="24" customHeight="1" x14ac:dyDescent="0.25">
      <c r="A1599" s="33">
        <v>46143</v>
      </c>
      <c r="B1599" s="31" t="s">
        <v>147</v>
      </c>
      <c r="C1599" s="31" t="s">
        <v>148</v>
      </c>
      <c r="D1599" s="31" t="s">
        <v>900</v>
      </c>
      <c r="E1599" s="31">
        <v>4261</v>
      </c>
      <c r="F1599" s="31">
        <v>850627</v>
      </c>
      <c r="G1599" s="32">
        <v>199.63</v>
      </c>
      <c r="H1599" s="31">
        <v>3928</v>
      </c>
    </row>
    <row r="1600" spans="1:8" ht="48" customHeight="1" x14ac:dyDescent="0.25">
      <c r="A1600" s="33">
        <v>46143</v>
      </c>
      <c r="B1600" s="31" t="s">
        <v>150</v>
      </c>
      <c r="C1600" s="31" t="s">
        <v>151</v>
      </c>
      <c r="D1600" s="31" t="s">
        <v>900</v>
      </c>
      <c r="E1600" s="31">
        <v>3420</v>
      </c>
      <c r="F1600" s="31">
        <v>862651</v>
      </c>
      <c r="G1600" s="32">
        <v>252.24</v>
      </c>
      <c r="H1600" s="31">
        <v>3517</v>
      </c>
    </row>
    <row r="1601" spans="1:8" ht="48" customHeight="1" x14ac:dyDescent="0.25">
      <c r="A1601" s="33">
        <v>46143</v>
      </c>
      <c r="B1601" s="31" t="s">
        <v>153</v>
      </c>
      <c r="C1601" s="31" t="s">
        <v>154</v>
      </c>
      <c r="D1601" s="31" t="s">
        <v>899</v>
      </c>
      <c r="E1601" s="31">
        <v>2577</v>
      </c>
      <c r="F1601" s="31">
        <v>450243</v>
      </c>
      <c r="G1601" s="32">
        <v>174.72</v>
      </c>
      <c r="H1601" s="31">
        <v>2511</v>
      </c>
    </row>
    <row r="1602" spans="1:8" ht="48" customHeight="1" x14ac:dyDescent="0.25">
      <c r="A1602" s="33">
        <v>46143</v>
      </c>
      <c r="B1602" s="31" t="s">
        <v>156</v>
      </c>
      <c r="C1602" s="31" t="s">
        <v>157</v>
      </c>
      <c r="D1602" s="31" t="s">
        <v>901</v>
      </c>
      <c r="E1602" s="31">
        <v>3024</v>
      </c>
      <c r="F1602" s="31">
        <v>757865</v>
      </c>
      <c r="G1602" s="32">
        <v>250.62</v>
      </c>
      <c r="H1602" s="31">
        <v>2813</v>
      </c>
    </row>
    <row r="1603" spans="1:8" ht="48" customHeight="1" x14ac:dyDescent="0.25">
      <c r="A1603" s="33">
        <v>46143</v>
      </c>
      <c r="B1603" s="31" t="s">
        <v>159</v>
      </c>
      <c r="C1603" s="31" t="s">
        <v>160</v>
      </c>
      <c r="D1603" s="31" t="s">
        <v>899</v>
      </c>
      <c r="E1603" s="31">
        <v>1838</v>
      </c>
      <c r="F1603" s="31">
        <v>844096</v>
      </c>
      <c r="G1603" s="32">
        <v>459.25</v>
      </c>
      <c r="H1603" s="31">
        <v>1928</v>
      </c>
    </row>
    <row r="1604" spans="1:8" ht="48" customHeight="1" x14ac:dyDescent="0.25">
      <c r="A1604" s="33">
        <v>46143</v>
      </c>
      <c r="B1604" s="31" t="s">
        <v>162</v>
      </c>
      <c r="C1604" s="31" t="s">
        <v>163</v>
      </c>
      <c r="D1604" s="31" t="s">
        <v>901</v>
      </c>
      <c r="E1604" s="31">
        <v>935</v>
      </c>
      <c r="F1604" s="31">
        <v>362613</v>
      </c>
      <c r="G1604" s="32">
        <v>387.82</v>
      </c>
      <c r="H1604" s="31">
        <v>982</v>
      </c>
    </row>
    <row r="1605" spans="1:8" ht="48" customHeight="1" x14ac:dyDescent="0.25">
      <c r="A1605" s="33">
        <v>46143</v>
      </c>
      <c r="B1605" s="31" t="s">
        <v>165</v>
      </c>
      <c r="C1605" s="31" t="s">
        <v>166</v>
      </c>
      <c r="D1605" s="31" t="s">
        <v>901</v>
      </c>
      <c r="E1605" s="31">
        <v>2385</v>
      </c>
      <c r="F1605" s="31">
        <v>1062793</v>
      </c>
      <c r="G1605" s="32">
        <v>445.62</v>
      </c>
      <c r="H1605" s="31">
        <v>2250</v>
      </c>
    </row>
    <row r="1606" spans="1:8" ht="48" customHeight="1" x14ac:dyDescent="0.25">
      <c r="A1606" s="33">
        <v>46143</v>
      </c>
      <c r="B1606" s="31" t="s">
        <v>168</v>
      </c>
      <c r="C1606" s="31" t="s">
        <v>169</v>
      </c>
      <c r="D1606" s="31" t="s">
        <v>899</v>
      </c>
      <c r="E1606" s="31">
        <v>1829</v>
      </c>
      <c r="F1606" s="31">
        <v>740930</v>
      </c>
      <c r="G1606" s="32">
        <v>405.1</v>
      </c>
      <c r="H1606" s="31">
        <v>1945</v>
      </c>
    </row>
    <row r="1607" spans="1:8" ht="24" customHeight="1" x14ac:dyDescent="0.25">
      <c r="A1607" s="33">
        <v>46143</v>
      </c>
      <c r="B1607" s="31" t="s">
        <v>171</v>
      </c>
      <c r="C1607" s="31" t="s">
        <v>172</v>
      </c>
      <c r="D1607" s="31" t="s">
        <v>903</v>
      </c>
      <c r="E1607" s="31">
        <v>1766</v>
      </c>
      <c r="F1607" s="31">
        <v>679376</v>
      </c>
      <c r="G1607" s="32">
        <v>384.7</v>
      </c>
      <c r="H1607" s="31">
        <v>1715</v>
      </c>
    </row>
    <row r="1608" spans="1:8" ht="36" customHeight="1" x14ac:dyDescent="0.25">
      <c r="A1608" s="33">
        <v>46143</v>
      </c>
      <c r="B1608" s="31" t="s">
        <v>174</v>
      </c>
      <c r="C1608" s="31" t="s">
        <v>175</v>
      </c>
      <c r="D1608" s="31" t="s">
        <v>903</v>
      </c>
      <c r="E1608" s="31">
        <v>3259</v>
      </c>
      <c r="F1608" s="31">
        <v>1246356</v>
      </c>
      <c r="G1608" s="32">
        <v>382.44</v>
      </c>
      <c r="H1608" s="31">
        <v>3251</v>
      </c>
    </row>
    <row r="1609" spans="1:8" ht="24" customHeight="1" x14ac:dyDescent="0.25">
      <c r="A1609" s="33">
        <v>46143</v>
      </c>
      <c r="B1609" s="31" t="s">
        <v>177</v>
      </c>
      <c r="C1609" s="31" t="s">
        <v>178</v>
      </c>
      <c r="D1609" s="31" t="s">
        <v>903</v>
      </c>
      <c r="E1609" s="31">
        <v>1993</v>
      </c>
      <c r="F1609" s="31">
        <v>615423</v>
      </c>
      <c r="G1609" s="32">
        <v>308.79000000000002</v>
      </c>
      <c r="H1609" s="31">
        <v>2134</v>
      </c>
    </row>
    <row r="1610" spans="1:8" ht="36" customHeight="1" x14ac:dyDescent="0.25">
      <c r="A1610" s="33">
        <v>46143</v>
      </c>
      <c r="B1610" s="31" t="s">
        <v>180</v>
      </c>
      <c r="C1610" s="31" t="s">
        <v>181</v>
      </c>
      <c r="D1610" s="31" t="s">
        <v>903</v>
      </c>
      <c r="E1610" s="31">
        <v>2311</v>
      </c>
      <c r="F1610" s="31">
        <v>867618</v>
      </c>
      <c r="G1610" s="32">
        <v>375.43</v>
      </c>
      <c r="H1610" s="31">
        <v>2187</v>
      </c>
    </row>
    <row r="1611" spans="1:8" ht="36" customHeight="1" x14ac:dyDescent="0.25">
      <c r="A1611" s="33">
        <v>46143</v>
      </c>
      <c r="B1611" s="31" t="s">
        <v>183</v>
      </c>
      <c r="C1611" s="31" t="s">
        <v>184</v>
      </c>
      <c r="D1611" s="31" t="s">
        <v>903</v>
      </c>
      <c r="E1611" s="31">
        <v>2123</v>
      </c>
      <c r="F1611" s="31">
        <v>463284</v>
      </c>
      <c r="G1611" s="32">
        <v>218.22</v>
      </c>
      <c r="H1611" s="31">
        <v>2074</v>
      </c>
    </row>
    <row r="1612" spans="1:8" ht="24" customHeight="1" x14ac:dyDescent="0.25">
      <c r="A1612" s="33">
        <v>46143</v>
      </c>
      <c r="B1612" s="31" t="s">
        <v>186</v>
      </c>
      <c r="C1612" s="31" t="s">
        <v>187</v>
      </c>
      <c r="D1612" s="31" t="s">
        <v>903</v>
      </c>
      <c r="E1612" s="31">
        <v>562</v>
      </c>
      <c r="F1612" s="31">
        <v>247742</v>
      </c>
      <c r="G1612" s="32">
        <v>440.82</v>
      </c>
      <c r="H1612" s="31">
        <v>548</v>
      </c>
    </row>
    <row r="1613" spans="1:8" ht="48" customHeight="1" x14ac:dyDescent="0.25">
      <c r="A1613" s="33">
        <v>46143</v>
      </c>
      <c r="B1613" s="31" t="s">
        <v>189</v>
      </c>
      <c r="C1613" s="31" t="s">
        <v>190</v>
      </c>
      <c r="D1613" s="31" t="s">
        <v>903</v>
      </c>
      <c r="E1613" s="31">
        <v>3400</v>
      </c>
      <c r="F1613" s="31">
        <v>905112</v>
      </c>
      <c r="G1613" s="32">
        <v>266.20999999999998</v>
      </c>
      <c r="H1613" s="31">
        <v>3632</v>
      </c>
    </row>
    <row r="1614" spans="1:8" ht="48" customHeight="1" x14ac:dyDescent="0.25">
      <c r="A1614" s="33">
        <v>46143</v>
      </c>
      <c r="B1614" s="31" t="s">
        <v>192</v>
      </c>
      <c r="C1614" s="31" t="s">
        <v>193</v>
      </c>
      <c r="D1614" s="31" t="s">
        <v>901</v>
      </c>
      <c r="E1614" s="31">
        <v>1098</v>
      </c>
      <c r="F1614" s="31">
        <v>403236</v>
      </c>
      <c r="G1614" s="32">
        <v>367.25</v>
      </c>
      <c r="H1614" s="31">
        <v>1027</v>
      </c>
    </row>
    <row r="1615" spans="1:8" ht="48" customHeight="1" x14ac:dyDescent="0.25">
      <c r="A1615" s="33">
        <v>46143</v>
      </c>
      <c r="B1615" s="31" t="s">
        <v>195</v>
      </c>
      <c r="C1615" s="31" t="s">
        <v>196</v>
      </c>
      <c r="D1615" s="31" t="s">
        <v>899</v>
      </c>
      <c r="E1615" s="31">
        <v>3589</v>
      </c>
      <c r="F1615" s="31">
        <v>1118140</v>
      </c>
      <c r="G1615" s="32">
        <v>311.55</v>
      </c>
      <c r="H1615" s="31">
        <v>3288</v>
      </c>
    </row>
    <row r="1616" spans="1:8" ht="48" customHeight="1" x14ac:dyDescent="0.25">
      <c r="A1616" s="33">
        <v>46143</v>
      </c>
      <c r="B1616" s="31" t="s">
        <v>198</v>
      </c>
      <c r="C1616" s="31" t="s">
        <v>199</v>
      </c>
      <c r="D1616" s="31" t="s">
        <v>901</v>
      </c>
      <c r="E1616" s="31">
        <v>4868</v>
      </c>
      <c r="F1616" s="31">
        <v>2512206</v>
      </c>
      <c r="G1616" s="32">
        <v>516.07000000000005</v>
      </c>
      <c r="H1616" s="31">
        <v>5175</v>
      </c>
    </row>
    <row r="1617" spans="1:8" ht="48" customHeight="1" x14ac:dyDescent="0.25">
      <c r="A1617" s="33">
        <v>46143</v>
      </c>
      <c r="B1617" s="31" t="s">
        <v>201</v>
      </c>
      <c r="C1617" s="31" t="s">
        <v>202</v>
      </c>
      <c r="D1617" s="31" t="s">
        <v>904</v>
      </c>
      <c r="E1617" s="31">
        <v>0</v>
      </c>
      <c r="F1617" s="31">
        <v>0</v>
      </c>
      <c r="G1617" s="31">
        <v>0</v>
      </c>
      <c r="H1617" s="31">
        <v>0</v>
      </c>
    </row>
    <row r="1618" spans="1:8" ht="48" customHeight="1" x14ac:dyDescent="0.25">
      <c r="A1618" s="33">
        <v>46143</v>
      </c>
      <c r="B1618" s="31" t="s">
        <v>204</v>
      </c>
      <c r="C1618" s="31" t="s">
        <v>205</v>
      </c>
      <c r="D1618" s="31" t="s">
        <v>901</v>
      </c>
      <c r="E1618" s="31">
        <v>3103</v>
      </c>
      <c r="F1618" s="31">
        <v>1160647</v>
      </c>
      <c r="G1618" s="32">
        <v>374.04</v>
      </c>
      <c r="H1618" s="31">
        <v>3027</v>
      </c>
    </row>
    <row r="1619" spans="1:8" ht="48" customHeight="1" x14ac:dyDescent="0.25">
      <c r="A1619" s="33">
        <v>46143</v>
      </c>
      <c r="B1619" s="31" t="s">
        <v>207</v>
      </c>
      <c r="C1619" s="31" t="s">
        <v>208</v>
      </c>
      <c r="D1619" s="31" t="s">
        <v>899</v>
      </c>
      <c r="E1619" s="31">
        <v>4164</v>
      </c>
      <c r="F1619" s="31">
        <v>1347907</v>
      </c>
      <c r="G1619" s="32">
        <v>323.7</v>
      </c>
      <c r="H1619" s="31">
        <v>3877</v>
      </c>
    </row>
    <row r="1620" spans="1:8" ht="36" customHeight="1" x14ac:dyDescent="0.25">
      <c r="A1620" s="33">
        <v>46143</v>
      </c>
      <c r="B1620" s="31" t="s">
        <v>210</v>
      </c>
      <c r="C1620" s="31" t="s">
        <v>211</v>
      </c>
      <c r="D1620" s="31" t="s">
        <v>901</v>
      </c>
      <c r="E1620" s="31">
        <v>3401</v>
      </c>
      <c r="F1620" s="31">
        <v>1343932</v>
      </c>
      <c r="G1620" s="32">
        <v>395.16</v>
      </c>
      <c r="H1620" s="31">
        <v>3379</v>
      </c>
    </row>
    <row r="1621" spans="1:8" ht="24" customHeight="1" x14ac:dyDescent="0.25">
      <c r="A1621" s="33">
        <v>46143</v>
      </c>
      <c r="B1621" s="31" t="s">
        <v>213</v>
      </c>
      <c r="C1621" s="31" t="s">
        <v>214</v>
      </c>
      <c r="D1621" s="31" t="s">
        <v>901</v>
      </c>
      <c r="E1621" s="31">
        <v>1213</v>
      </c>
      <c r="F1621" s="31">
        <v>283710</v>
      </c>
      <c r="G1621" s="32">
        <v>233.89</v>
      </c>
      <c r="H1621" s="31">
        <v>1299</v>
      </c>
    </row>
    <row r="1622" spans="1:8" ht="36" customHeight="1" x14ac:dyDescent="0.25">
      <c r="A1622" s="33">
        <v>46143</v>
      </c>
      <c r="B1622" s="31" t="s">
        <v>216</v>
      </c>
      <c r="C1622" s="31" t="s">
        <v>217</v>
      </c>
      <c r="D1622" s="31" t="s">
        <v>901</v>
      </c>
      <c r="E1622" s="31">
        <v>1907</v>
      </c>
      <c r="F1622" s="31">
        <v>555257</v>
      </c>
      <c r="G1622" s="32">
        <v>291.17</v>
      </c>
      <c r="H1622" s="31">
        <v>2029</v>
      </c>
    </row>
    <row r="1623" spans="1:8" ht="24" customHeight="1" x14ac:dyDescent="0.25">
      <c r="A1623" s="33">
        <v>46143</v>
      </c>
      <c r="B1623" s="31" t="s">
        <v>220</v>
      </c>
      <c r="C1623" s="31" t="s">
        <v>221</v>
      </c>
      <c r="D1623" s="31" t="s">
        <v>900</v>
      </c>
      <c r="E1623" s="31">
        <v>3302</v>
      </c>
      <c r="F1623" s="31">
        <v>776968</v>
      </c>
      <c r="G1623" s="32">
        <v>235.3</v>
      </c>
      <c r="H1623" s="31">
        <v>3316</v>
      </c>
    </row>
    <row r="1624" spans="1:8" ht="36" customHeight="1" x14ac:dyDescent="0.25">
      <c r="A1624" s="33">
        <v>46143</v>
      </c>
      <c r="B1624" s="31" t="s">
        <v>223</v>
      </c>
      <c r="C1624" s="31" t="s">
        <v>224</v>
      </c>
      <c r="D1624" s="31" t="s">
        <v>905</v>
      </c>
      <c r="E1624" s="31">
        <v>0</v>
      </c>
      <c r="F1624" s="31">
        <v>0</v>
      </c>
      <c r="G1624" s="31">
        <v>0</v>
      </c>
      <c r="H1624" s="31">
        <v>0</v>
      </c>
    </row>
    <row r="1625" spans="1:8" ht="24" customHeight="1" x14ac:dyDescent="0.25">
      <c r="A1625" s="33">
        <v>46143</v>
      </c>
      <c r="B1625" s="31" t="s">
        <v>225</v>
      </c>
      <c r="C1625" s="31" t="s">
        <v>226</v>
      </c>
      <c r="D1625" s="31" t="s">
        <v>906</v>
      </c>
      <c r="E1625" s="31">
        <v>0</v>
      </c>
      <c r="F1625" s="31">
        <v>0</v>
      </c>
      <c r="G1625" s="31">
        <v>0</v>
      </c>
      <c r="H1625" s="31">
        <v>0</v>
      </c>
    </row>
    <row r="1626" spans="1:8" ht="36" customHeight="1" x14ac:dyDescent="0.25">
      <c r="A1626" s="33">
        <v>46143</v>
      </c>
      <c r="B1626" s="31" t="s">
        <v>227</v>
      </c>
      <c r="C1626" s="31" t="s">
        <v>228</v>
      </c>
      <c r="D1626" s="31" t="s">
        <v>899</v>
      </c>
      <c r="E1626" s="31">
        <v>4015</v>
      </c>
      <c r="F1626" s="31">
        <v>901194</v>
      </c>
      <c r="G1626" s="32">
        <v>224.46</v>
      </c>
      <c r="H1626" s="31">
        <v>4104</v>
      </c>
    </row>
    <row r="1627" spans="1:8" ht="36" customHeight="1" x14ac:dyDescent="0.25">
      <c r="A1627" s="33">
        <v>46143</v>
      </c>
      <c r="B1627" s="31" t="s">
        <v>230</v>
      </c>
      <c r="C1627" s="31" t="s">
        <v>231</v>
      </c>
      <c r="D1627" s="31" t="s">
        <v>901</v>
      </c>
      <c r="E1627" s="31">
        <v>3899</v>
      </c>
      <c r="F1627" s="31">
        <v>1353847</v>
      </c>
      <c r="G1627" s="32">
        <v>347.23</v>
      </c>
      <c r="H1627" s="31">
        <v>3997</v>
      </c>
    </row>
    <row r="1628" spans="1:8" ht="36" customHeight="1" x14ac:dyDescent="0.25">
      <c r="A1628" s="33">
        <v>46143</v>
      </c>
      <c r="B1628" s="31" t="s">
        <v>233</v>
      </c>
      <c r="C1628" s="31" t="s">
        <v>234</v>
      </c>
      <c r="D1628" s="31" t="s">
        <v>899</v>
      </c>
      <c r="E1628" s="31">
        <v>1854</v>
      </c>
      <c r="F1628" s="31">
        <v>444393</v>
      </c>
      <c r="G1628" s="32">
        <v>239.69</v>
      </c>
      <c r="H1628" s="31">
        <v>1789</v>
      </c>
    </row>
    <row r="1629" spans="1:8" ht="48" customHeight="1" x14ac:dyDescent="0.25">
      <c r="A1629" s="33">
        <v>46143</v>
      </c>
      <c r="B1629" s="31" t="s">
        <v>236</v>
      </c>
      <c r="C1629" s="31" t="s">
        <v>237</v>
      </c>
      <c r="D1629" s="31" t="s">
        <v>899</v>
      </c>
      <c r="E1629" s="31">
        <v>4451</v>
      </c>
      <c r="F1629" s="31">
        <v>1803864</v>
      </c>
      <c r="G1629" s="32">
        <v>405.27</v>
      </c>
      <c r="H1629" s="31">
        <v>4121</v>
      </c>
    </row>
    <row r="1630" spans="1:8" ht="36" customHeight="1" x14ac:dyDescent="0.25">
      <c r="A1630" s="33">
        <v>46143</v>
      </c>
      <c r="B1630" s="31" t="s">
        <v>239</v>
      </c>
      <c r="C1630" s="31" t="s">
        <v>240</v>
      </c>
      <c r="D1630" s="31" t="s">
        <v>900</v>
      </c>
      <c r="E1630" s="31">
        <v>2330</v>
      </c>
      <c r="F1630" s="31">
        <v>1328728</v>
      </c>
      <c r="G1630" s="32">
        <v>570.27</v>
      </c>
      <c r="H1630" s="31">
        <v>2270</v>
      </c>
    </row>
    <row r="1631" spans="1:8" ht="54.75" customHeight="1" x14ac:dyDescent="0.25">
      <c r="A1631" s="33">
        <v>46143</v>
      </c>
      <c r="B1631" s="31" t="s">
        <v>242</v>
      </c>
      <c r="C1631" s="31" t="s">
        <v>243</v>
      </c>
      <c r="D1631" s="31" t="s">
        <v>900</v>
      </c>
      <c r="E1631" s="31">
        <v>3547</v>
      </c>
      <c r="F1631" s="31">
        <v>1142227</v>
      </c>
      <c r="G1631" s="32">
        <v>322.02999999999997</v>
      </c>
      <c r="H1631" s="31">
        <v>3403</v>
      </c>
    </row>
    <row r="1632" spans="1:8" ht="24" customHeight="1" x14ac:dyDescent="0.25">
      <c r="A1632" s="33">
        <v>46143</v>
      </c>
      <c r="B1632" s="31" t="s">
        <v>245</v>
      </c>
      <c r="C1632" s="31" t="s">
        <v>246</v>
      </c>
      <c r="D1632" s="31" t="s">
        <v>900</v>
      </c>
      <c r="E1632" s="31">
        <v>2660</v>
      </c>
      <c r="F1632" s="31">
        <v>883048</v>
      </c>
      <c r="G1632" s="32">
        <v>331.97</v>
      </c>
      <c r="H1632" s="31">
        <v>2864</v>
      </c>
    </row>
    <row r="1633" spans="1:8" ht="36" customHeight="1" x14ac:dyDescent="0.25">
      <c r="A1633" s="33">
        <v>46143</v>
      </c>
      <c r="B1633" s="31" t="s">
        <v>248</v>
      </c>
      <c r="C1633" s="31" t="s">
        <v>249</v>
      </c>
      <c r="D1633" s="31" t="s">
        <v>900</v>
      </c>
      <c r="E1633" s="31">
        <v>3203</v>
      </c>
      <c r="F1633" s="31">
        <v>1603579</v>
      </c>
      <c r="G1633" s="32">
        <v>500.65</v>
      </c>
      <c r="H1633" s="31">
        <v>3325</v>
      </c>
    </row>
    <row r="1634" spans="1:8" ht="24" customHeight="1" x14ac:dyDescent="0.25">
      <c r="A1634" s="33">
        <v>46143</v>
      </c>
      <c r="B1634" s="31" t="s">
        <v>251</v>
      </c>
      <c r="C1634" s="31" t="s">
        <v>252</v>
      </c>
      <c r="D1634" s="31" t="s">
        <v>900</v>
      </c>
      <c r="E1634" s="31">
        <v>4226</v>
      </c>
      <c r="F1634" s="31">
        <v>1330866</v>
      </c>
      <c r="G1634" s="32">
        <v>314.92</v>
      </c>
      <c r="H1634" s="31">
        <v>4111</v>
      </c>
    </row>
    <row r="1635" spans="1:8" ht="24" customHeight="1" x14ac:dyDescent="0.25">
      <c r="A1635" s="33">
        <v>46143</v>
      </c>
      <c r="B1635" s="31" t="s">
        <v>254</v>
      </c>
      <c r="C1635" s="31" t="s">
        <v>255</v>
      </c>
      <c r="D1635" s="31" t="s">
        <v>899</v>
      </c>
      <c r="E1635" s="31">
        <v>1684</v>
      </c>
      <c r="F1635" s="31">
        <v>783320</v>
      </c>
      <c r="G1635" s="32">
        <v>465.15</v>
      </c>
      <c r="H1635" s="31">
        <v>1700</v>
      </c>
    </row>
    <row r="1636" spans="1:8" ht="48" customHeight="1" x14ac:dyDescent="0.25">
      <c r="A1636" s="33">
        <v>46143</v>
      </c>
      <c r="B1636" s="31" t="s">
        <v>257</v>
      </c>
      <c r="C1636" s="31" t="s">
        <v>258</v>
      </c>
      <c r="D1636" s="31" t="s">
        <v>901</v>
      </c>
      <c r="E1636" s="31">
        <v>799</v>
      </c>
      <c r="F1636" s="31">
        <v>175806</v>
      </c>
      <c r="G1636" s="32">
        <v>220.03</v>
      </c>
      <c r="H1636" s="31">
        <v>840</v>
      </c>
    </row>
    <row r="1637" spans="1:8" ht="48" customHeight="1" x14ac:dyDescent="0.25">
      <c r="A1637" s="33">
        <v>46143</v>
      </c>
      <c r="B1637" s="31" t="s">
        <v>260</v>
      </c>
      <c r="C1637" s="31" t="s">
        <v>261</v>
      </c>
      <c r="D1637" s="31" t="s">
        <v>907</v>
      </c>
      <c r="E1637" s="31">
        <v>0</v>
      </c>
      <c r="F1637" s="31">
        <v>0</v>
      </c>
      <c r="G1637" s="31">
        <v>0</v>
      </c>
      <c r="H1637" s="31">
        <v>0</v>
      </c>
    </row>
    <row r="1638" spans="1:8" ht="48" customHeight="1" x14ac:dyDescent="0.25">
      <c r="A1638" s="33">
        <v>46143</v>
      </c>
      <c r="B1638" s="31" t="s">
        <v>262</v>
      </c>
      <c r="C1638" s="31" t="s">
        <v>263</v>
      </c>
      <c r="D1638" s="31" t="s">
        <v>901</v>
      </c>
      <c r="E1638" s="31">
        <v>2300</v>
      </c>
      <c r="F1638" s="31">
        <v>435068</v>
      </c>
      <c r="G1638" s="32">
        <v>189.16</v>
      </c>
      <c r="H1638" s="31">
        <v>2211</v>
      </c>
    </row>
    <row r="1639" spans="1:8" ht="48" customHeight="1" x14ac:dyDescent="0.25">
      <c r="A1639" s="33">
        <v>46143</v>
      </c>
      <c r="B1639" s="31" t="s">
        <v>265</v>
      </c>
      <c r="C1639" s="31" t="s">
        <v>266</v>
      </c>
      <c r="D1639" s="31" t="s">
        <v>908</v>
      </c>
      <c r="E1639" s="31">
        <v>0</v>
      </c>
      <c r="F1639" s="31">
        <v>0</v>
      </c>
      <c r="G1639" s="31">
        <v>0</v>
      </c>
      <c r="H1639" s="31">
        <v>0</v>
      </c>
    </row>
    <row r="1640" spans="1:8" ht="48" customHeight="1" x14ac:dyDescent="0.25">
      <c r="A1640" s="33">
        <v>46143</v>
      </c>
      <c r="B1640" s="31" t="s">
        <v>267</v>
      </c>
      <c r="C1640" s="31" t="s">
        <v>268</v>
      </c>
      <c r="D1640" s="31" t="s">
        <v>901</v>
      </c>
      <c r="E1640" s="31">
        <v>2395</v>
      </c>
      <c r="F1640" s="31">
        <v>472214</v>
      </c>
      <c r="G1640" s="32">
        <v>197.17</v>
      </c>
      <c r="H1640" s="31">
        <v>2464</v>
      </c>
    </row>
    <row r="1641" spans="1:8" ht="24" customHeight="1" x14ac:dyDescent="0.25">
      <c r="A1641" s="33">
        <v>46143</v>
      </c>
      <c r="B1641" s="31" t="s">
        <v>270</v>
      </c>
      <c r="C1641" s="31" t="s">
        <v>271</v>
      </c>
      <c r="D1641" s="31" t="s">
        <v>900</v>
      </c>
      <c r="E1641" s="31">
        <v>1072</v>
      </c>
      <c r="F1641" s="31">
        <v>334266</v>
      </c>
      <c r="G1641" s="32">
        <v>311.82</v>
      </c>
      <c r="H1641" s="31">
        <v>1007</v>
      </c>
    </row>
    <row r="1642" spans="1:8" ht="36" customHeight="1" x14ac:dyDescent="0.25">
      <c r="A1642" s="33">
        <v>46143</v>
      </c>
      <c r="B1642" s="31" t="s">
        <v>273</v>
      </c>
      <c r="C1642" s="31" t="s">
        <v>274</v>
      </c>
      <c r="D1642" s="31" t="s">
        <v>899</v>
      </c>
      <c r="E1642" s="31">
        <v>4832</v>
      </c>
      <c r="F1642" s="31">
        <v>2351103</v>
      </c>
      <c r="G1642" s="32">
        <v>486.57</v>
      </c>
      <c r="H1642" s="31">
        <v>4793</v>
      </c>
    </row>
    <row r="1643" spans="1:8" ht="24" customHeight="1" x14ac:dyDescent="0.25">
      <c r="A1643" s="33">
        <v>46143</v>
      </c>
      <c r="B1643" s="31" t="s">
        <v>276</v>
      </c>
      <c r="C1643" s="31" t="s">
        <v>277</v>
      </c>
      <c r="D1643" s="31" t="s">
        <v>899</v>
      </c>
      <c r="E1643" s="31">
        <v>896</v>
      </c>
      <c r="F1643" s="31">
        <v>421050</v>
      </c>
      <c r="G1643" s="32">
        <v>469.92</v>
      </c>
      <c r="H1643" s="31">
        <v>827</v>
      </c>
    </row>
    <row r="1644" spans="1:8" ht="36" customHeight="1" x14ac:dyDescent="0.25">
      <c r="A1644" s="33">
        <v>46143</v>
      </c>
      <c r="B1644" s="31" t="s">
        <v>279</v>
      </c>
      <c r="C1644" s="31" t="s">
        <v>280</v>
      </c>
      <c r="D1644" s="31" t="s">
        <v>901</v>
      </c>
      <c r="E1644" s="31">
        <v>2397</v>
      </c>
      <c r="F1644" s="31">
        <v>1160357</v>
      </c>
      <c r="G1644" s="32">
        <v>484.09</v>
      </c>
      <c r="H1644" s="31">
        <v>2254</v>
      </c>
    </row>
    <row r="1645" spans="1:8" ht="24" customHeight="1" x14ac:dyDescent="0.25">
      <c r="A1645" s="33">
        <v>46143</v>
      </c>
      <c r="B1645" s="31" t="s">
        <v>283</v>
      </c>
      <c r="C1645" s="31" t="s">
        <v>284</v>
      </c>
      <c r="D1645" s="31" t="s">
        <v>899</v>
      </c>
      <c r="E1645" s="31">
        <v>0</v>
      </c>
      <c r="F1645" s="31">
        <v>0</v>
      </c>
      <c r="G1645" s="31">
        <v>0</v>
      </c>
      <c r="H1645" s="31">
        <v>0</v>
      </c>
    </row>
    <row r="1646" spans="1:8" ht="36" customHeight="1" x14ac:dyDescent="0.25">
      <c r="A1646" s="33">
        <v>46144</v>
      </c>
      <c r="B1646" s="31" t="s">
        <v>128</v>
      </c>
      <c r="C1646" s="31" t="s">
        <v>129</v>
      </c>
      <c r="D1646" s="31" t="s">
        <v>899</v>
      </c>
      <c r="E1646" s="31">
        <v>1214</v>
      </c>
      <c r="F1646" s="31">
        <v>391545</v>
      </c>
      <c r="G1646" s="32">
        <v>322.52</v>
      </c>
      <c r="H1646" s="31">
        <v>1153</v>
      </c>
    </row>
    <row r="1647" spans="1:8" ht="48" customHeight="1" x14ac:dyDescent="0.25">
      <c r="A1647" s="33">
        <v>46144</v>
      </c>
      <c r="B1647" s="31" t="s">
        <v>132</v>
      </c>
      <c r="C1647" s="31" t="s">
        <v>133</v>
      </c>
      <c r="D1647" s="31" t="s">
        <v>900</v>
      </c>
      <c r="E1647" s="31">
        <v>3038</v>
      </c>
      <c r="F1647" s="31">
        <v>1029202</v>
      </c>
      <c r="G1647" s="32">
        <v>338.78</v>
      </c>
      <c r="H1647" s="31">
        <v>3248</v>
      </c>
    </row>
    <row r="1648" spans="1:8" ht="24" customHeight="1" x14ac:dyDescent="0.25">
      <c r="A1648" s="33">
        <v>46144</v>
      </c>
      <c r="B1648" s="31" t="s">
        <v>135</v>
      </c>
      <c r="C1648" s="31" t="s">
        <v>136</v>
      </c>
      <c r="D1648" s="31" t="s">
        <v>900</v>
      </c>
      <c r="E1648" s="31">
        <v>1629</v>
      </c>
      <c r="F1648" s="31">
        <v>606672</v>
      </c>
      <c r="G1648" s="32">
        <v>372.42</v>
      </c>
      <c r="H1648" s="31">
        <v>1663</v>
      </c>
    </row>
    <row r="1649" spans="1:8" ht="24" customHeight="1" x14ac:dyDescent="0.25">
      <c r="A1649" s="33">
        <v>46144</v>
      </c>
      <c r="B1649" s="31" t="s">
        <v>138</v>
      </c>
      <c r="C1649" s="31" t="s">
        <v>139</v>
      </c>
      <c r="D1649" s="31" t="s">
        <v>900</v>
      </c>
      <c r="E1649" s="31">
        <v>1188</v>
      </c>
      <c r="F1649" s="31">
        <v>403655</v>
      </c>
      <c r="G1649" s="32">
        <v>339.78</v>
      </c>
      <c r="H1649" s="31">
        <v>1215</v>
      </c>
    </row>
    <row r="1650" spans="1:8" ht="36" customHeight="1" x14ac:dyDescent="0.25">
      <c r="A1650" s="33">
        <v>46144</v>
      </c>
      <c r="B1650" s="31" t="s">
        <v>141</v>
      </c>
      <c r="C1650" s="31" t="s">
        <v>142</v>
      </c>
      <c r="D1650" s="31" t="s">
        <v>900</v>
      </c>
      <c r="E1650" s="31">
        <v>1669</v>
      </c>
      <c r="F1650" s="31">
        <v>866947</v>
      </c>
      <c r="G1650" s="32">
        <v>519.44000000000005</v>
      </c>
      <c r="H1650" s="31">
        <v>1731</v>
      </c>
    </row>
    <row r="1651" spans="1:8" ht="36" customHeight="1" x14ac:dyDescent="0.25">
      <c r="A1651" s="33">
        <v>46144</v>
      </c>
      <c r="B1651" s="31" t="s">
        <v>144</v>
      </c>
      <c r="C1651" s="31" t="s">
        <v>145</v>
      </c>
      <c r="D1651" s="31" t="s">
        <v>900</v>
      </c>
      <c r="E1651" s="31">
        <v>1740</v>
      </c>
      <c r="F1651" s="31">
        <v>393244</v>
      </c>
      <c r="G1651" s="32">
        <v>226</v>
      </c>
      <c r="H1651" s="31">
        <v>1583</v>
      </c>
    </row>
    <row r="1652" spans="1:8" ht="24" customHeight="1" x14ac:dyDescent="0.25">
      <c r="A1652" s="33">
        <v>46144</v>
      </c>
      <c r="B1652" s="31" t="s">
        <v>147</v>
      </c>
      <c r="C1652" s="31" t="s">
        <v>148</v>
      </c>
      <c r="D1652" s="31" t="s">
        <v>900</v>
      </c>
      <c r="E1652" s="31">
        <v>3812</v>
      </c>
      <c r="F1652" s="31">
        <v>777496</v>
      </c>
      <c r="G1652" s="32">
        <v>203.96</v>
      </c>
      <c r="H1652" s="31">
        <v>3709</v>
      </c>
    </row>
    <row r="1653" spans="1:8" ht="24" customHeight="1" x14ac:dyDescent="0.25">
      <c r="A1653" s="33">
        <v>46144</v>
      </c>
      <c r="B1653" s="31" t="s">
        <v>150</v>
      </c>
      <c r="C1653" s="31" t="s">
        <v>151</v>
      </c>
      <c r="D1653" s="31" t="s">
        <v>900</v>
      </c>
      <c r="E1653" s="31">
        <v>3734</v>
      </c>
      <c r="F1653" s="31">
        <v>827896</v>
      </c>
      <c r="G1653" s="32">
        <v>221.72</v>
      </c>
      <c r="H1653" s="31">
        <v>3784</v>
      </c>
    </row>
    <row r="1654" spans="1:8" ht="24" customHeight="1" x14ac:dyDescent="0.25">
      <c r="A1654" s="33">
        <v>46144</v>
      </c>
      <c r="B1654" s="31" t="s">
        <v>153</v>
      </c>
      <c r="C1654" s="31" t="s">
        <v>154</v>
      </c>
      <c r="D1654" s="31" t="s">
        <v>899</v>
      </c>
      <c r="E1654" s="31">
        <v>3144</v>
      </c>
      <c r="F1654" s="31">
        <v>640280</v>
      </c>
      <c r="G1654" s="32">
        <v>203.65</v>
      </c>
      <c r="H1654" s="31">
        <v>3127</v>
      </c>
    </row>
    <row r="1655" spans="1:8" ht="41.25" customHeight="1" x14ac:dyDescent="0.25">
      <c r="A1655" s="33">
        <v>46144</v>
      </c>
      <c r="B1655" s="31" t="s">
        <v>156</v>
      </c>
      <c r="C1655" s="31" t="s">
        <v>157</v>
      </c>
      <c r="D1655" s="31" t="s">
        <v>901</v>
      </c>
      <c r="E1655" s="31">
        <v>4051</v>
      </c>
      <c r="F1655" s="31">
        <v>1212317</v>
      </c>
      <c r="G1655" s="32">
        <v>299.26</v>
      </c>
      <c r="H1655" s="31">
        <v>3819</v>
      </c>
    </row>
    <row r="1656" spans="1:8" ht="24" customHeight="1" x14ac:dyDescent="0.25">
      <c r="A1656" s="33">
        <v>46144</v>
      </c>
      <c r="B1656" s="31" t="s">
        <v>159</v>
      </c>
      <c r="C1656" s="31" t="s">
        <v>160</v>
      </c>
      <c r="D1656" s="31" t="s">
        <v>899</v>
      </c>
      <c r="E1656" s="31">
        <v>2212</v>
      </c>
      <c r="F1656" s="31">
        <v>1028080</v>
      </c>
      <c r="G1656" s="32">
        <v>464.77</v>
      </c>
      <c r="H1656" s="31">
        <v>2272</v>
      </c>
    </row>
    <row r="1657" spans="1:8" ht="48" customHeight="1" x14ac:dyDescent="0.25">
      <c r="A1657" s="33">
        <v>46144</v>
      </c>
      <c r="B1657" s="31" t="s">
        <v>162</v>
      </c>
      <c r="C1657" s="31" t="s">
        <v>163</v>
      </c>
      <c r="D1657" s="31" t="s">
        <v>901</v>
      </c>
      <c r="E1657" s="31">
        <v>1205</v>
      </c>
      <c r="F1657" s="31">
        <v>527936</v>
      </c>
      <c r="G1657" s="32">
        <v>438.12</v>
      </c>
      <c r="H1657" s="31">
        <v>1172</v>
      </c>
    </row>
    <row r="1658" spans="1:8" ht="48" customHeight="1" x14ac:dyDescent="0.25">
      <c r="A1658" s="33">
        <v>46144</v>
      </c>
      <c r="B1658" s="31" t="s">
        <v>165</v>
      </c>
      <c r="C1658" s="31" t="s">
        <v>166</v>
      </c>
      <c r="D1658" s="31" t="s">
        <v>901</v>
      </c>
      <c r="E1658" s="31">
        <v>3116</v>
      </c>
      <c r="F1658" s="31">
        <v>1481726</v>
      </c>
      <c r="G1658" s="32">
        <v>475.52</v>
      </c>
      <c r="H1658" s="31">
        <v>3057</v>
      </c>
    </row>
    <row r="1659" spans="1:8" ht="48" customHeight="1" x14ac:dyDescent="0.25">
      <c r="A1659" s="33">
        <v>46144</v>
      </c>
      <c r="B1659" s="31" t="s">
        <v>168</v>
      </c>
      <c r="C1659" s="31" t="s">
        <v>169</v>
      </c>
      <c r="D1659" s="31" t="s">
        <v>899</v>
      </c>
      <c r="E1659" s="31">
        <v>2499</v>
      </c>
      <c r="F1659" s="31">
        <v>1113139</v>
      </c>
      <c r="G1659" s="32">
        <v>445.43</v>
      </c>
      <c r="H1659" s="31">
        <v>2687</v>
      </c>
    </row>
    <row r="1660" spans="1:8" ht="48" customHeight="1" x14ac:dyDescent="0.25">
      <c r="A1660" s="33">
        <v>46144</v>
      </c>
      <c r="B1660" s="31" t="s">
        <v>171</v>
      </c>
      <c r="C1660" s="31" t="s">
        <v>172</v>
      </c>
      <c r="D1660" s="31" t="s">
        <v>903</v>
      </c>
      <c r="E1660" s="31">
        <v>2598</v>
      </c>
      <c r="F1660" s="31">
        <v>1123362</v>
      </c>
      <c r="G1660" s="32">
        <v>432.39</v>
      </c>
      <c r="H1660" s="31">
        <v>2637</v>
      </c>
    </row>
    <row r="1661" spans="1:8" ht="48" customHeight="1" x14ac:dyDescent="0.25">
      <c r="A1661" s="33">
        <v>46144</v>
      </c>
      <c r="B1661" s="31" t="s">
        <v>174</v>
      </c>
      <c r="C1661" s="31" t="s">
        <v>175</v>
      </c>
      <c r="D1661" s="31" t="s">
        <v>903</v>
      </c>
      <c r="E1661" s="31">
        <v>3730</v>
      </c>
      <c r="F1661" s="31">
        <v>1173909</v>
      </c>
      <c r="G1661" s="32">
        <v>314.72000000000003</v>
      </c>
      <c r="H1661" s="31">
        <v>3903</v>
      </c>
    </row>
    <row r="1662" spans="1:8" ht="48" customHeight="1" x14ac:dyDescent="0.25">
      <c r="A1662" s="33">
        <v>46144</v>
      </c>
      <c r="B1662" s="31" t="s">
        <v>177</v>
      </c>
      <c r="C1662" s="31" t="s">
        <v>178</v>
      </c>
      <c r="D1662" s="31" t="s">
        <v>903</v>
      </c>
      <c r="E1662" s="31">
        <v>2235</v>
      </c>
      <c r="F1662" s="31">
        <v>718554</v>
      </c>
      <c r="G1662" s="32">
        <v>321.5</v>
      </c>
      <c r="H1662" s="31">
        <v>2076</v>
      </c>
    </row>
    <row r="1663" spans="1:8" ht="48" customHeight="1" x14ac:dyDescent="0.25">
      <c r="A1663" s="33">
        <v>46144</v>
      </c>
      <c r="B1663" s="31" t="s">
        <v>180</v>
      </c>
      <c r="C1663" s="31" t="s">
        <v>181</v>
      </c>
      <c r="D1663" s="31" t="s">
        <v>903</v>
      </c>
      <c r="E1663" s="31">
        <v>2827</v>
      </c>
      <c r="F1663" s="31">
        <v>1138797</v>
      </c>
      <c r="G1663" s="32">
        <v>402.83</v>
      </c>
      <c r="H1663" s="31">
        <v>2927</v>
      </c>
    </row>
    <row r="1664" spans="1:8" ht="24" customHeight="1" x14ac:dyDescent="0.25">
      <c r="A1664" s="33">
        <v>46144</v>
      </c>
      <c r="B1664" s="31" t="s">
        <v>183</v>
      </c>
      <c r="C1664" s="31" t="s">
        <v>184</v>
      </c>
      <c r="D1664" s="31" t="s">
        <v>903</v>
      </c>
      <c r="E1664" s="31">
        <v>2517</v>
      </c>
      <c r="F1664" s="31">
        <v>591048</v>
      </c>
      <c r="G1664" s="32">
        <v>234.82</v>
      </c>
      <c r="H1664" s="31">
        <v>2705</v>
      </c>
    </row>
    <row r="1665" spans="1:8" ht="36" customHeight="1" x14ac:dyDescent="0.25">
      <c r="A1665" s="33">
        <v>46144</v>
      </c>
      <c r="B1665" s="31" t="s">
        <v>186</v>
      </c>
      <c r="C1665" s="31" t="s">
        <v>187</v>
      </c>
      <c r="D1665" s="31" t="s">
        <v>903</v>
      </c>
      <c r="E1665" s="31">
        <v>1008</v>
      </c>
      <c r="F1665" s="31">
        <v>374223</v>
      </c>
      <c r="G1665" s="32">
        <v>371.25</v>
      </c>
      <c r="H1665" s="31">
        <v>1033</v>
      </c>
    </row>
    <row r="1666" spans="1:8" ht="24" customHeight="1" x14ac:dyDescent="0.25">
      <c r="A1666" s="33">
        <v>46144</v>
      </c>
      <c r="B1666" s="31" t="s">
        <v>189</v>
      </c>
      <c r="C1666" s="31" t="s">
        <v>190</v>
      </c>
      <c r="D1666" s="31" t="s">
        <v>903</v>
      </c>
      <c r="E1666" s="31">
        <v>3731</v>
      </c>
      <c r="F1666" s="31">
        <v>1187459</v>
      </c>
      <c r="G1666" s="32">
        <v>318.27</v>
      </c>
      <c r="H1666" s="31">
        <v>3631</v>
      </c>
    </row>
    <row r="1667" spans="1:8" ht="36" customHeight="1" x14ac:dyDescent="0.25">
      <c r="A1667" s="33">
        <v>46144</v>
      </c>
      <c r="B1667" s="31" t="s">
        <v>192</v>
      </c>
      <c r="C1667" s="31" t="s">
        <v>193</v>
      </c>
      <c r="D1667" s="31" t="s">
        <v>901</v>
      </c>
      <c r="E1667" s="31">
        <v>1387</v>
      </c>
      <c r="F1667" s="31">
        <v>461831</v>
      </c>
      <c r="G1667" s="32">
        <v>332.97</v>
      </c>
      <c r="H1667" s="31">
        <v>1310</v>
      </c>
    </row>
    <row r="1668" spans="1:8" ht="36" customHeight="1" x14ac:dyDescent="0.25">
      <c r="A1668" s="33">
        <v>46144</v>
      </c>
      <c r="B1668" s="31" t="s">
        <v>195</v>
      </c>
      <c r="C1668" s="31" t="s">
        <v>196</v>
      </c>
      <c r="D1668" s="31" t="s">
        <v>899</v>
      </c>
      <c r="E1668" s="31">
        <v>3643</v>
      </c>
      <c r="F1668" s="31">
        <v>1161727</v>
      </c>
      <c r="G1668" s="32">
        <v>318.89</v>
      </c>
      <c r="H1668" s="31">
        <v>3483</v>
      </c>
    </row>
    <row r="1669" spans="1:8" ht="24" customHeight="1" x14ac:dyDescent="0.25">
      <c r="A1669" s="33">
        <v>46144</v>
      </c>
      <c r="B1669" s="31" t="s">
        <v>198</v>
      </c>
      <c r="C1669" s="31" t="s">
        <v>199</v>
      </c>
      <c r="D1669" s="31" t="s">
        <v>901</v>
      </c>
      <c r="E1669" s="31">
        <v>5729</v>
      </c>
      <c r="F1669" s="31">
        <v>2843029</v>
      </c>
      <c r="G1669" s="32">
        <v>496.25</v>
      </c>
      <c r="H1669" s="31">
        <v>5435</v>
      </c>
    </row>
    <row r="1670" spans="1:8" ht="48" customHeight="1" x14ac:dyDescent="0.25">
      <c r="A1670" s="33">
        <v>46144</v>
      </c>
      <c r="B1670" s="31" t="s">
        <v>201</v>
      </c>
      <c r="C1670" s="31" t="s">
        <v>202</v>
      </c>
      <c r="D1670" s="31" t="s">
        <v>904</v>
      </c>
      <c r="E1670" s="31">
        <v>0</v>
      </c>
      <c r="F1670" s="31">
        <v>0</v>
      </c>
      <c r="G1670" s="31">
        <v>0</v>
      </c>
      <c r="H1670" s="31">
        <v>0</v>
      </c>
    </row>
    <row r="1671" spans="1:8" ht="48" customHeight="1" x14ac:dyDescent="0.25">
      <c r="A1671" s="33">
        <v>46144</v>
      </c>
      <c r="B1671" s="31" t="s">
        <v>204</v>
      </c>
      <c r="C1671" s="31" t="s">
        <v>205</v>
      </c>
      <c r="D1671" s="31" t="s">
        <v>901</v>
      </c>
      <c r="E1671" s="31">
        <v>4507</v>
      </c>
      <c r="F1671" s="31">
        <v>1955686</v>
      </c>
      <c r="G1671" s="32">
        <v>433.92</v>
      </c>
      <c r="H1671" s="31">
        <v>4398</v>
      </c>
    </row>
    <row r="1672" spans="1:8" ht="48" customHeight="1" x14ac:dyDescent="0.25">
      <c r="A1672" s="33">
        <v>46144</v>
      </c>
      <c r="B1672" s="31" t="s">
        <v>207</v>
      </c>
      <c r="C1672" s="31" t="s">
        <v>208</v>
      </c>
      <c r="D1672" s="31" t="s">
        <v>899</v>
      </c>
      <c r="E1672" s="31">
        <v>5026</v>
      </c>
      <c r="F1672" s="31">
        <v>1514498</v>
      </c>
      <c r="G1672" s="32">
        <v>301.33</v>
      </c>
      <c r="H1672" s="31">
        <v>5116</v>
      </c>
    </row>
    <row r="1673" spans="1:8" ht="48" customHeight="1" x14ac:dyDescent="0.25">
      <c r="A1673" s="33">
        <v>46144</v>
      </c>
      <c r="B1673" s="31" t="s">
        <v>210</v>
      </c>
      <c r="C1673" s="31" t="s">
        <v>211</v>
      </c>
      <c r="D1673" s="31" t="s">
        <v>901</v>
      </c>
      <c r="E1673" s="31">
        <v>4595</v>
      </c>
      <c r="F1673" s="31">
        <v>1947158</v>
      </c>
      <c r="G1673" s="32">
        <v>423.76</v>
      </c>
      <c r="H1673" s="31">
        <v>4595</v>
      </c>
    </row>
    <row r="1674" spans="1:8" ht="48" customHeight="1" x14ac:dyDescent="0.25">
      <c r="A1674" s="33">
        <v>46144</v>
      </c>
      <c r="B1674" s="31" t="s">
        <v>213</v>
      </c>
      <c r="C1674" s="31" t="s">
        <v>214</v>
      </c>
      <c r="D1674" s="31" t="s">
        <v>901</v>
      </c>
      <c r="E1674" s="31">
        <v>1597</v>
      </c>
      <c r="F1674" s="31">
        <v>461489</v>
      </c>
      <c r="G1674" s="32">
        <v>288.97000000000003</v>
      </c>
      <c r="H1674" s="31">
        <v>1653</v>
      </c>
    </row>
    <row r="1675" spans="1:8" ht="48" customHeight="1" x14ac:dyDescent="0.25">
      <c r="A1675" s="33">
        <v>46144</v>
      </c>
      <c r="B1675" s="31" t="s">
        <v>216</v>
      </c>
      <c r="C1675" s="31" t="s">
        <v>217</v>
      </c>
      <c r="D1675" s="31" t="s">
        <v>901</v>
      </c>
      <c r="E1675" s="31">
        <v>2498</v>
      </c>
      <c r="F1675" s="31">
        <v>606841</v>
      </c>
      <c r="G1675" s="32">
        <v>242.93</v>
      </c>
      <c r="H1675" s="31">
        <v>2264</v>
      </c>
    </row>
    <row r="1676" spans="1:8" ht="48" customHeight="1" x14ac:dyDescent="0.25">
      <c r="A1676" s="33">
        <v>46144</v>
      </c>
      <c r="B1676" s="31" t="s">
        <v>220</v>
      </c>
      <c r="C1676" s="31" t="s">
        <v>221</v>
      </c>
      <c r="D1676" s="31" t="s">
        <v>900</v>
      </c>
      <c r="E1676" s="31">
        <v>4446</v>
      </c>
      <c r="F1676" s="31">
        <v>1151664</v>
      </c>
      <c r="G1676" s="32">
        <v>259.02999999999997</v>
      </c>
      <c r="H1676" s="31">
        <v>4294</v>
      </c>
    </row>
    <row r="1677" spans="1:8" ht="36" customHeight="1" x14ac:dyDescent="0.25">
      <c r="A1677" s="33">
        <v>46144</v>
      </c>
      <c r="B1677" s="31" t="s">
        <v>223</v>
      </c>
      <c r="C1677" s="31" t="s">
        <v>224</v>
      </c>
      <c r="D1677" s="31" t="s">
        <v>905</v>
      </c>
      <c r="E1677" s="31">
        <v>0</v>
      </c>
      <c r="F1677" s="31">
        <v>0</v>
      </c>
      <c r="G1677" s="31">
        <v>0</v>
      </c>
      <c r="H1677" s="31">
        <v>0</v>
      </c>
    </row>
    <row r="1678" spans="1:8" ht="24" customHeight="1" x14ac:dyDescent="0.25">
      <c r="A1678" s="33">
        <v>46144</v>
      </c>
      <c r="B1678" s="31" t="s">
        <v>225</v>
      </c>
      <c r="C1678" s="31" t="s">
        <v>226</v>
      </c>
      <c r="D1678" s="31" t="s">
        <v>906</v>
      </c>
      <c r="E1678" s="31">
        <v>0</v>
      </c>
      <c r="F1678" s="31">
        <v>0</v>
      </c>
      <c r="G1678" s="31">
        <v>0</v>
      </c>
      <c r="H1678" s="31">
        <v>0</v>
      </c>
    </row>
    <row r="1679" spans="1:8" ht="36" customHeight="1" x14ac:dyDescent="0.25">
      <c r="A1679" s="33">
        <v>46144</v>
      </c>
      <c r="B1679" s="31" t="s">
        <v>227</v>
      </c>
      <c r="C1679" s="31" t="s">
        <v>228</v>
      </c>
      <c r="D1679" s="31" t="s">
        <v>899</v>
      </c>
      <c r="E1679" s="31">
        <v>4580</v>
      </c>
      <c r="F1679" s="31">
        <v>1118195</v>
      </c>
      <c r="G1679" s="32">
        <v>244.15</v>
      </c>
      <c r="H1679" s="31">
        <v>4202</v>
      </c>
    </row>
    <row r="1680" spans="1:8" ht="24" customHeight="1" x14ac:dyDescent="0.25">
      <c r="A1680" s="33">
        <v>46144</v>
      </c>
      <c r="B1680" s="31" t="s">
        <v>230</v>
      </c>
      <c r="C1680" s="31" t="s">
        <v>231</v>
      </c>
      <c r="D1680" s="31" t="s">
        <v>901</v>
      </c>
      <c r="E1680" s="31">
        <v>4241</v>
      </c>
      <c r="F1680" s="31">
        <v>1238093</v>
      </c>
      <c r="G1680" s="32">
        <v>291.93</v>
      </c>
      <c r="H1680" s="31">
        <v>4322</v>
      </c>
    </row>
    <row r="1681" spans="1:8" ht="36" customHeight="1" x14ac:dyDescent="0.25">
      <c r="A1681" s="33">
        <v>46144</v>
      </c>
      <c r="B1681" s="31" t="s">
        <v>233</v>
      </c>
      <c r="C1681" s="31" t="s">
        <v>234</v>
      </c>
      <c r="D1681" s="31" t="s">
        <v>899</v>
      </c>
      <c r="E1681" s="31">
        <v>2026</v>
      </c>
      <c r="F1681" s="31">
        <v>462083</v>
      </c>
      <c r="G1681" s="32">
        <v>228.08</v>
      </c>
      <c r="H1681" s="31">
        <v>2012</v>
      </c>
    </row>
    <row r="1682" spans="1:8" ht="24" customHeight="1" x14ac:dyDescent="0.25">
      <c r="A1682" s="33">
        <v>46144</v>
      </c>
      <c r="B1682" s="31" t="s">
        <v>236</v>
      </c>
      <c r="C1682" s="31" t="s">
        <v>237</v>
      </c>
      <c r="D1682" s="31" t="s">
        <v>899</v>
      </c>
      <c r="E1682" s="31">
        <v>4287</v>
      </c>
      <c r="F1682" s="31">
        <v>1720383</v>
      </c>
      <c r="G1682" s="32">
        <v>401.3</v>
      </c>
      <c r="H1682" s="31">
        <v>4410</v>
      </c>
    </row>
    <row r="1683" spans="1:8" ht="36" customHeight="1" x14ac:dyDescent="0.25">
      <c r="A1683" s="33">
        <v>46144</v>
      </c>
      <c r="B1683" s="31" t="s">
        <v>239</v>
      </c>
      <c r="C1683" s="31" t="s">
        <v>240</v>
      </c>
      <c r="D1683" s="31" t="s">
        <v>900</v>
      </c>
      <c r="E1683" s="31">
        <v>2241</v>
      </c>
      <c r="F1683" s="31">
        <v>981915</v>
      </c>
      <c r="G1683" s="32">
        <v>438.16</v>
      </c>
      <c r="H1683" s="31">
        <v>2019</v>
      </c>
    </row>
    <row r="1684" spans="1:8" ht="36" customHeight="1" x14ac:dyDescent="0.25">
      <c r="A1684" s="33">
        <v>46144</v>
      </c>
      <c r="B1684" s="31" t="s">
        <v>242</v>
      </c>
      <c r="C1684" s="31" t="s">
        <v>243</v>
      </c>
      <c r="D1684" s="31" t="s">
        <v>900</v>
      </c>
      <c r="E1684" s="31">
        <v>4342</v>
      </c>
      <c r="F1684" s="31">
        <v>1594375</v>
      </c>
      <c r="G1684" s="32">
        <v>367.2</v>
      </c>
      <c r="H1684" s="31">
        <v>4525</v>
      </c>
    </row>
    <row r="1685" spans="1:8" ht="36" customHeight="1" x14ac:dyDescent="0.25">
      <c r="A1685" s="33">
        <v>46144</v>
      </c>
      <c r="B1685" s="31" t="s">
        <v>245</v>
      </c>
      <c r="C1685" s="31" t="s">
        <v>246</v>
      </c>
      <c r="D1685" s="31" t="s">
        <v>900</v>
      </c>
      <c r="E1685" s="31">
        <v>2832</v>
      </c>
      <c r="F1685" s="31">
        <v>799235</v>
      </c>
      <c r="G1685" s="32">
        <v>282.22000000000003</v>
      </c>
      <c r="H1685" s="31">
        <v>3015</v>
      </c>
    </row>
    <row r="1686" spans="1:8" ht="48" customHeight="1" x14ac:dyDescent="0.25">
      <c r="A1686" s="33">
        <v>46144</v>
      </c>
      <c r="B1686" s="31" t="s">
        <v>248</v>
      </c>
      <c r="C1686" s="31" t="s">
        <v>249</v>
      </c>
      <c r="D1686" s="31" t="s">
        <v>900</v>
      </c>
      <c r="E1686" s="31">
        <v>3943</v>
      </c>
      <c r="F1686" s="31">
        <v>2221378</v>
      </c>
      <c r="G1686" s="32">
        <v>563.37</v>
      </c>
      <c r="H1686" s="31">
        <v>3876</v>
      </c>
    </row>
    <row r="1687" spans="1:8" ht="36" customHeight="1" x14ac:dyDescent="0.25">
      <c r="A1687" s="33">
        <v>46144</v>
      </c>
      <c r="B1687" s="31" t="s">
        <v>251</v>
      </c>
      <c r="C1687" s="31" t="s">
        <v>252</v>
      </c>
      <c r="D1687" s="31" t="s">
        <v>900</v>
      </c>
      <c r="E1687" s="31">
        <v>4493</v>
      </c>
      <c r="F1687" s="31">
        <v>1708815</v>
      </c>
      <c r="G1687" s="32">
        <v>380.33</v>
      </c>
      <c r="H1687" s="31">
        <v>4076</v>
      </c>
    </row>
    <row r="1688" spans="1:8" ht="27.75" customHeight="1" x14ac:dyDescent="0.25">
      <c r="A1688" s="33">
        <v>46144</v>
      </c>
      <c r="B1688" s="31" t="s">
        <v>254</v>
      </c>
      <c r="C1688" s="31" t="s">
        <v>255</v>
      </c>
      <c r="D1688" s="31" t="s">
        <v>899</v>
      </c>
      <c r="E1688" s="31">
        <v>1537</v>
      </c>
      <c r="F1688" s="31">
        <v>722157</v>
      </c>
      <c r="G1688" s="32">
        <v>469.85</v>
      </c>
      <c r="H1688" s="31">
        <v>1463</v>
      </c>
    </row>
    <row r="1689" spans="1:8" ht="24" customHeight="1" x14ac:dyDescent="0.25">
      <c r="A1689" s="33">
        <v>46144</v>
      </c>
      <c r="B1689" s="31" t="s">
        <v>257</v>
      </c>
      <c r="C1689" s="31" t="s">
        <v>258</v>
      </c>
      <c r="D1689" s="31" t="s">
        <v>901</v>
      </c>
      <c r="E1689" s="31">
        <v>865</v>
      </c>
      <c r="F1689" s="31">
        <v>191053</v>
      </c>
      <c r="G1689" s="32">
        <v>220.87</v>
      </c>
      <c r="H1689" s="31">
        <v>912</v>
      </c>
    </row>
    <row r="1690" spans="1:8" ht="36" customHeight="1" x14ac:dyDescent="0.25">
      <c r="A1690" s="33">
        <v>46144</v>
      </c>
      <c r="B1690" s="31" t="s">
        <v>260</v>
      </c>
      <c r="C1690" s="31" t="s">
        <v>261</v>
      </c>
      <c r="D1690" s="31" t="s">
        <v>907</v>
      </c>
      <c r="E1690" s="31">
        <v>0</v>
      </c>
      <c r="F1690" s="31">
        <v>0</v>
      </c>
      <c r="G1690" s="31">
        <v>0</v>
      </c>
      <c r="H1690" s="31">
        <v>0</v>
      </c>
    </row>
    <row r="1691" spans="1:8" ht="24" customHeight="1" x14ac:dyDescent="0.25">
      <c r="A1691" s="33">
        <v>46144</v>
      </c>
      <c r="B1691" s="31" t="s">
        <v>262</v>
      </c>
      <c r="C1691" s="31" t="s">
        <v>263</v>
      </c>
      <c r="D1691" s="31" t="s">
        <v>901</v>
      </c>
      <c r="E1691" s="31">
        <v>3065</v>
      </c>
      <c r="F1691" s="31">
        <v>704742</v>
      </c>
      <c r="G1691" s="32">
        <v>229.93</v>
      </c>
      <c r="H1691" s="31">
        <v>2924</v>
      </c>
    </row>
    <row r="1692" spans="1:8" ht="24" customHeight="1" x14ac:dyDescent="0.25">
      <c r="A1692" s="33">
        <v>46144</v>
      </c>
      <c r="B1692" s="31" t="s">
        <v>265</v>
      </c>
      <c r="C1692" s="31" t="s">
        <v>266</v>
      </c>
      <c r="D1692" s="31" t="s">
        <v>908</v>
      </c>
      <c r="E1692" s="31">
        <v>0</v>
      </c>
      <c r="F1692" s="31">
        <v>0</v>
      </c>
      <c r="G1692" s="31">
        <v>0</v>
      </c>
      <c r="H1692" s="31">
        <v>0</v>
      </c>
    </row>
    <row r="1693" spans="1:8" ht="48" customHeight="1" x14ac:dyDescent="0.25">
      <c r="A1693" s="33">
        <v>46144</v>
      </c>
      <c r="B1693" s="31" t="s">
        <v>267</v>
      </c>
      <c r="C1693" s="31" t="s">
        <v>268</v>
      </c>
      <c r="D1693" s="31" t="s">
        <v>901</v>
      </c>
      <c r="E1693" s="31">
        <v>3734</v>
      </c>
      <c r="F1693" s="31">
        <v>667522</v>
      </c>
      <c r="G1693" s="32">
        <v>178.77</v>
      </c>
      <c r="H1693" s="31">
        <v>3511</v>
      </c>
    </row>
    <row r="1694" spans="1:8" ht="48" customHeight="1" x14ac:dyDescent="0.25">
      <c r="A1694" s="33">
        <v>46144</v>
      </c>
      <c r="B1694" s="31" t="s">
        <v>270</v>
      </c>
      <c r="C1694" s="31" t="s">
        <v>271</v>
      </c>
      <c r="D1694" s="31" t="s">
        <v>900</v>
      </c>
      <c r="E1694" s="31">
        <v>1268</v>
      </c>
      <c r="F1694" s="31">
        <v>364479</v>
      </c>
      <c r="G1694" s="32">
        <v>287.44</v>
      </c>
      <c r="H1694" s="31">
        <v>1346</v>
      </c>
    </row>
    <row r="1695" spans="1:8" ht="48" customHeight="1" x14ac:dyDescent="0.25">
      <c r="A1695" s="33">
        <v>46144</v>
      </c>
      <c r="B1695" s="31" t="s">
        <v>273</v>
      </c>
      <c r="C1695" s="31" t="s">
        <v>274</v>
      </c>
      <c r="D1695" s="31" t="s">
        <v>899</v>
      </c>
      <c r="E1695" s="31">
        <v>4777</v>
      </c>
      <c r="F1695" s="31">
        <v>2381091</v>
      </c>
      <c r="G1695" s="32">
        <v>498.45</v>
      </c>
      <c r="H1695" s="31">
        <v>4401</v>
      </c>
    </row>
    <row r="1696" spans="1:8" ht="48" customHeight="1" x14ac:dyDescent="0.25">
      <c r="A1696" s="33">
        <v>46144</v>
      </c>
      <c r="B1696" s="31" t="s">
        <v>276</v>
      </c>
      <c r="C1696" s="31" t="s">
        <v>277</v>
      </c>
      <c r="D1696" s="31" t="s">
        <v>899</v>
      </c>
      <c r="E1696" s="31">
        <v>1386</v>
      </c>
      <c r="F1696" s="31">
        <v>697040</v>
      </c>
      <c r="G1696" s="32">
        <v>502.91</v>
      </c>
      <c r="H1696" s="31">
        <v>1362</v>
      </c>
    </row>
    <row r="1697" spans="1:8" ht="48" customHeight="1" x14ac:dyDescent="0.25">
      <c r="A1697" s="33">
        <v>46144</v>
      </c>
      <c r="B1697" s="31" t="s">
        <v>279</v>
      </c>
      <c r="C1697" s="31" t="s">
        <v>280</v>
      </c>
      <c r="D1697" s="31" t="s">
        <v>901</v>
      </c>
      <c r="E1697" s="31">
        <v>2524</v>
      </c>
      <c r="F1697" s="31">
        <v>1012599</v>
      </c>
      <c r="G1697" s="32">
        <v>401.19</v>
      </c>
      <c r="H1697" s="31">
        <v>2359</v>
      </c>
    </row>
    <row r="1698" spans="1:8" ht="24" customHeight="1" x14ac:dyDescent="0.25">
      <c r="A1698" s="33">
        <v>46144</v>
      </c>
      <c r="B1698" s="31" t="s">
        <v>283</v>
      </c>
      <c r="C1698" s="31" t="s">
        <v>284</v>
      </c>
      <c r="D1698" s="31" t="s">
        <v>899</v>
      </c>
      <c r="E1698" s="31">
        <v>0</v>
      </c>
      <c r="F1698" s="31">
        <v>0</v>
      </c>
      <c r="G1698" s="31">
        <v>0</v>
      </c>
      <c r="H1698" s="31">
        <v>0</v>
      </c>
    </row>
    <row r="1699" spans="1:8" ht="36" customHeight="1" x14ac:dyDescent="0.25">
      <c r="A1699" s="33">
        <v>46145</v>
      </c>
      <c r="B1699" s="31" t="s">
        <v>128</v>
      </c>
      <c r="C1699" s="31" t="s">
        <v>129</v>
      </c>
      <c r="D1699" s="31" t="s">
        <v>899</v>
      </c>
      <c r="E1699" s="31">
        <v>1380</v>
      </c>
      <c r="F1699" s="31">
        <v>510829</v>
      </c>
      <c r="G1699" s="32">
        <v>370.17</v>
      </c>
      <c r="H1699" s="31">
        <v>1379</v>
      </c>
    </row>
    <row r="1700" spans="1:8" ht="24" customHeight="1" x14ac:dyDescent="0.25">
      <c r="A1700" s="33">
        <v>46145</v>
      </c>
      <c r="B1700" s="31" t="s">
        <v>132</v>
      </c>
      <c r="C1700" s="31" t="s">
        <v>133</v>
      </c>
      <c r="D1700" s="31" t="s">
        <v>900</v>
      </c>
      <c r="E1700" s="31">
        <v>3652</v>
      </c>
      <c r="F1700" s="31">
        <v>1228065</v>
      </c>
      <c r="G1700" s="32">
        <v>336.27</v>
      </c>
      <c r="H1700" s="31">
        <v>3357</v>
      </c>
    </row>
    <row r="1701" spans="1:8" ht="36" customHeight="1" x14ac:dyDescent="0.25">
      <c r="A1701" s="33">
        <v>46145</v>
      </c>
      <c r="B1701" s="31" t="s">
        <v>135</v>
      </c>
      <c r="C1701" s="31" t="s">
        <v>136</v>
      </c>
      <c r="D1701" s="31" t="s">
        <v>900</v>
      </c>
      <c r="E1701" s="31">
        <v>2218</v>
      </c>
      <c r="F1701" s="31">
        <v>830483</v>
      </c>
      <c r="G1701" s="32">
        <v>374.43</v>
      </c>
      <c r="H1701" s="31">
        <v>2026</v>
      </c>
    </row>
    <row r="1702" spans="1:8" ht="24" customHeight="1" x14ac:dyDescent="0.25">
      <c r="A1702" s="33">
        <v>46145</v>
      </c>
      <c r="B1702" s="31" t="s">
        <v>138</v>
      </c>
      <c r="C1702" s="31" t="s">
        <v>139</v>
      </c>
      <c r="D1702" s="31" t="s">
        <v>900</v>
      </c>
      <c r="E1702" s="31">
        <v>1437</v>
      </c>
      <c r="F1702" s="31">
        <v>579975</v>
      </c>
      <c r="G1702" s="32">
        <v>403.6</v>
      </c>
      <c r="H1702" s="31">
        <v>1348</v>
      </c>
    </row>
    <row r="1703" spans="1:8" ht="36" customHeight="1" x14ac:dyDescent="0.25">
      <c r="A1703" s="33">
        <v>46145</v>
      </c>
      <c r="B1703" s="31" t="s">
        <v>141</v>
      </c>
      <c r="C1703" s="31" t="s">
        <v>142</v>
      </c>
      <c r="D1703" s="31" t="s">
        <v>900</v>
      </c>
      <c r="E1703" s="31">
        <v>2314</v>
      </c>
      <c r="F1703" s="31">
        <v>1234240</v>
      </c>
      <c r="G1703" s="32">
        <v>533.38</v>
      </c>
      <c r="H1703" s="31">
        <v>2174</v>
      </c>
    </row>
    <row r="1704" spans="1:8" ht="48" customHeight="1" x14ac:dyDescent="0.25">
      <c r="A1704" s="33">
        <v>46145</v>
      </c>
      <c r="B1704" s="31" t="s">
        <v>144</v>
      </c>
      <c r="C1704" s="31" t="s">
        <v>145</v>
      </c>
      <c r="D1704" s="31" t="s">
        <v>900</v>
      </c>
      <c r="E1704" s="31">
        <v>1522</v>
      </c>
      <c r="F1704" s="31">
        <v>445523</v>
      </c>
      <c r="G1704" s="32">
        <v>292.72000000000003</v>
      </c>
      <c r="H1704" s="31">
        <v>1599</v>
      </c>
    </row>
    <row r="1705" spans="1:8" ht="24" customHeight="1" x14ac:dyDescent="0.25">
      <c r="A1705" s="33">
        <v>46145</v>
      </c>
      <c r="B1705" s="31" t="s">
        <v>147</v>
      </c>
      <c r="C1705" s="31" t="s">
        <v>148</v>
      </c>
      <c r="D1705" s="31" t="s">
        <v>900</v>
      </c>
      <c r="E1705" s="31">
        <v>4125</v>
      </c>
      <c r="F1705" s="31">
        <v>993590</v>
      </c>
      <c r="G1705" s="32">
        <v>240.87</v>
      </c>
      <c r="H1705" s="31">
        <v>4050</v>
      </c>
    </row>
    <row r="1706" spans="1:8" ht="24" customHeight="1" x14ac:dyDescent="0.25">
      <c r="A1706" s="33">
        <v>46145</v>
      </c>
      <c r="B1706" s="31" t="s">
        <v>150</v>
      </c>
      <c r="C1706" s="31" t="s">
        <v>151</v>
      </c>
      <c r="D1706" s="31" t="s">
        <v>900</v>
      </c>
      <c r="E1706" s="31">
        <v>3157</v>
      </c>
      <c r="F1706" s="31">
        <v>732352</v>
      </c>
      <c r="G1706" s="32">
        <v>231.98</v>
      </c>
      <c r="H1706" s="31">
        <v>3244</v>
      </c>
    </row>
    <row r="1707" spans="1:8" ht="36" customHeight="1" x14ac:dyDescent="0.25">
      <c r="A1707" s="33">
        <v>46145</v>
      </c>
      <c r="B1707" s="31" t="s">
        <v>153</v>
      </c>
      <c r="C1707" s="31" t="s">
        <v>154</v>
      </c>
      <c r="D1707" s="31" t="s">
        <v>899</v>
      </c>
      <c r="E1707" s="31">
        <v>3023</v>
      </c>
      <c r="F1707" s="31">
        <v>602654</v>
      </c>
      <c r="G1707" s="32">
        <v>199.36</v>
      </c>
      <c r="H1707" s="31">
        <v>2743</v>
      </c>
    </row>
    <row r="1708" spans="1:8" ht="36" customHeight="1" x14ac:dyDescent="0.25">
      <c r="A1708" s="33">
        <v>46145</v>
      </c>
      <c r="B1708" s="31" t="s">
        <v>156</v>
      </c>
      <c r="C1708" s="31" t="s">
        <v>157</v>
      </c>
      <c r="D1708" s="31" t="s">
        <v>901</v>
      </c>
      <c r="E1708" s="31">
        <v>3138</v>
      </c>
      <c r="F1708" s="31">
        <v>774050</v>
      </c>
      <c r="G1708" s="32">
        <v>246.67</v>
      </c>
      <c r="H1708" s="31">
        <v>3254</v>
      </c>
    </row>
    <row r="1709" spans="1:8" ht="24" customHeight="1" x14ac:dyDescent="0.25">
      <c r="A1709" s="33">
        <v>46145</v>
      </c>
      <c r="B1709" s="31" t="s">
        <v>159</v>
      </c>
      <c r="C1709" s="31" t="s">
        <v>160</v>
      </c>
      <c r="D1709" s="31" t="s">
        <v>899</v>
      </c>
      <c r="E1709" s="31">
        <v>2148</v>
      </c>
      <c r="F1709" s="31">
        <v>806015</v>
      </c>
      <c r="G1709" s="32">
        <v>375.24</v>
      </c>
      <c r="H1709" s="31">
        <v>2220</v>
      </c>
    </row>
    <row r="1710" spans="1:8" ht="24" customHeight="1" x14ac:dyDescent="0.25">
      <c r="A1710" s="33">
        <v>46145</v>
      </c>
      <c r="B1710" s="31" t="s">
        <v>162</v>
      </c>
      <c r="C1710" s="31" t="s">
        <v>163</v>
      </c>
      <c r="D1710" s="31" t="s">
        <v>901</v>
      </c>
      <c r="E1710" s="31">
        <v>1288</v>
      </c>
      <c r="F1710" s="31">
        <v>528083</v>
      </c>
      <c r="G1710" s="32">
        <v>410</v>
      </c>
      <c r="H1710" s="31">
        <v>1366</v>
      </c>
    </row>
    <row r="1711" spans="1:8" ht="24" customHeight="1" x14ac:dyDescent="0.25">
      <c r="A1711" s="33">
        <v>46145</v>
      </c>
      <c r="B1711" s="31" t="s">
        <v>165</v>
      </c>
      <c r="C1711" s="31" t="s">
        <v>166</v>
      </c>
      <c r="D1711" s="31" t="s">
        <v>901</v>
      </c>
      <c r="E1711" s="31">
        <v>3736</v>
      </c>
      <c r="F1711" s="31">
        <v>1677007</v>
      </c>
      <c r="G1711" s="32">
        <v>448.88</v>
      </c>
      <c r="H1711" s="31">
        <v>3724</v>
      </c>
    </row>
    <row r="1712" spans="1:8" ht="27.75" customHeight="1" x14ac:dyDescent="0.25">
      <c r="A1712" s="33">
        <v>46145</v>
      </c>
      <c r="B1712" s="31" t="s">
        <v>168</v>
      </c>
      <c r="C1712" s="31" t="s">
        <v>169</v>
      </c>
      <c r="D1712" s="31" t="s">
        <v>899</v>
      </c>
      <c r="E1712" s="31">
        <v>3212</v>
      </c>
      <c r="F1712" s="31">
        <v>1262653</v>
      </c>
      <c r="G1712" s="32">
        <v>393.1</v>
      </c>
      <c r="H1712" s="31">
        <v>3385</v>
      </c>
    </row>
    <row r="1713" spans="1:8" ht="24" customHeight="1" x14ac:dyDescent="0.25">
      <c r="A1713" s="33">
        <v>46145</v>
      </c>
      <c r="B1713" s="31" t="s">
        <v>171</v>
      </c>
      <c r="C1713" s="31" t="s">
        <v>172</v>
      </c>
      <c r="D1713" s="31" t="s">
        <v>903</v>
      </c>
      <c r="E1713" s="31">
        <v>2518</v>
      </c>
      <c r="F1713" s="31">
        <v>1088063</v>
      </c>
      <c r="G1713" s="32">
        <v>432.11</v>
      </c>
      <c r="H1713" s="31">
        <v>2713</v>
      </c>
    </row>
    <row r="1714" spans="1:8" ht="48" customHeight="1" x14ac:dyDescent="0.25">
      <c r="A1714" s="33">
        <v>46145</v>
      </c>
      <c r="B1714" s="31" t="s">
        <v>174</v>
      </c>
      <c r="C1714" s="31" t="s">
        <v>175</v>
      </c>
      <c r="D1714" s="31" t="s">
        <v>903</v>
      </c>
      <c r="E1714" s="31">
        <v>3650</v>
      </c>
      <c r="F1714" s="31">
        <v>1129217</v>
      </c>
      <c r="G1714" s="32">
        <v>309.37</v>
      </c>
      <c r="H1714" s="31">
        <v>3479</v>
      </c>
    </row>
    <row r="1715" spans="1:8" ht="48" customHeight="1" x14ac:dyDescent="0.25">
      <c r="A1715" s="33">
        <v>46145</v>
      </c>
      <c r="B1715" s="31" t="s">
        <v>177</v>
      </c>
      <c r="C1715" s="31" t="s">
        <v>178</v>
      </c>
      <c r="D1715" s="31" t="s">
        <v>903</v>
      </c>
      <c r="E1715" s="31">
        <v>2928</v>
      </c>
      <c r="F1715" s="31">
        <v>922125</v>
      </c>
      <c r="G1715" s="32">
        <v>314.93</v>
      </c>
      <c r="H1715" s="31">
        <v>2710</v>
      </c>
    </row>
    <row r="1716" spans="1:8" ht="48" customHeight="1" x14ac:dyDescent="0.25">
      <c r="A1716" s="33">
        <v>46145</v>
      </c>
      <c r="B1716" s="31" t="s">
        <v>180</v>
      </c>
      <c r="C1716" s="31" t="s">
        <v>181</v>
      </c>
      <c r="D1716" s="31" t="s">
        <v>903</v>
      </c>
      <c r="E1716" s="31">
        <v>2501</v>
      </c>
      <c r="F1716" s="31">
        <v>1107034</v>
      </c>
      <c r="G1716" s="32">
        <v>442.64</v>
      </c>
      <c r="H1716" s="31">
        <v>2577</v>
      </c>
    </row>
    <row r="1717" spans="1:8" ht="48" customHeight="1" x14ac:dyDescent="0.25">
      <c r="A1717" s="33">
        <v>46145</v>
      </c>
      <c r="B1717" s="31" t="s">
        <v>183</v>
      </c>
      <c r="C1717" s="31" t="s">
        <v>184</v>
      </c>
      <c r="D1717" s="31" t="s">
        <v>903</v>
      </c>
      <c r="E1717" s="31">
        <v>2677</v>
      </c>
      <c r="F1717" s="31">
        <v>600265</v>
      </c>
      <c r="G1717" s="32">
        <v>224.23</v>
      </c>
      <c r="H1717" s="31">
        <v>2503</v>
      </c>
    </row>
    <row r="1718" spans="1:8" ht="48" customHeight="1" x14ac:dyDescent="0.25">
      <c r="A1718" s="33">
        <v>46145</v>
      </c>
      <c r="B1718" s="31" t="s">
        <v>186</v>
      </c>
      <c r="C1718" s="31" t="s">
        <v>187</v>
      </c>
      <c r="D1718" s="31" t="s">
        <v>903</v>
      </c>
      <c r="E1718" s="31">
        <v>985</v>
      </c>
      <c r="F1718" s="31">
        <v>357947</v>
      </c>
      <c r="G1718" s="32">
        <v>363.4</v>
      </c>
      <c r="H1718" s="31">
        <v>929</v>
      </c>
    </row>
    <row r="1719" spans="1:8" ht="48" customHeight="1" x14ac:dyDescent="0.25">
      <c r="A1719" s="33">
        <v>46145</v>
      </c>
      <c r="B1719" s="31" t="s">
        <v>189</v>
      </c>
      <c r="C1719" s="31" t="s">
        <v>190</v>
      </c>
      <c r="D1719" s="31" t="s">
        <v>903</v>
      </c>
      <c r="E1719" s="31">
        <v>5373</v>
      </c>
      <c r="F1719" s="31">
        <v>1405001</v>
      </c>
      <c r="G1719" s="32">
        <v>261.49</v>
      </c>
      <c r="H1719" s="31">
        <v>5133</v>
      </c>
    </row>
    <row r="1720" spans="1:8" ht="48" customHeight="1" x14ac:dyDescent="0.25">
      <c r="A1720" s="33">
        <v>46145</v>
      </c>
      <c r="B1720" s="31" t="s">
        <v>192</v>
      </c>
      <c r="C1720" s="31" t="s">
        <v>193</v>
      </c>
      <c r="D1720" s="31" t="s">
        <v>901</v>
      </c>
      <c r="E1720" s="31">
        <v>1695</v>
      </c>
      <c r="F1720" s="31">
        <v>691524</v>
      </c>
      <c r="G1720" s="32">
        <v>407.98</v>
      </c>
      <c r="H1720" s="31">
        <v>1793</v>
      </c>
    </row>
    <row r="1721" spans="1:8" ht="24" customHeight="1" x14ac:dyDescent="0.25">
      <c r="A1721" s="33">
        <v>46145</v>
      </c>
      <c r="B1721" s="31" t="s">
        <v>195</v>
      </c>
      <c r="C1721" s="31" t="s">
        <v>196</v>
      </c>
      <c r="D1721" s="31" t="s">
        <v>899</v>
      </c>
      <c r="E1721" s="31">
        <v>4197</v>
      </c>
      <c r="F1721" s="31">
        <v>1639973</v>
      </c>
      <c r="G1721" s="32">
        <v>390.75</v>
      </c>
      <c r="H1721" s="31">
        <v>4117</v>
      </c>
    </row>
    <row r="1722" spans="1:8" ht="36" customHeight="1" x14ac:dyDescent="0.25">
      <c r="A1722" s="33">
        <v>46145</v>
      </c>
      <c r="B1722" s="31" t="s">
        <v>198</v>
      </c>
      <c r="C1722" s="31" t="s">
        <v>199</v>
      </c>
      <c r="D1722" s="31" t="s">
        <v>901</v>
      </c>
      <c r="E1722" s="31">
        <v>6107</v>
      </c>
      <c r="F1722" s="31">
        <v>2782470</v>
      </c>
      <c r="G1722" s="32">
        <v>455.62</v>
      </c>
      <c r="H1722" s="31">
        <v>6217</v>
      </c>
    </row>
    <row r="1723" spans="1:8" ht="24" customHeight="1" x14ac:dyDescent="0.25">
      <c r="A1723" s="33">
        <v>46145</v>
      </c>
      <c r="B1723" s="31" t="s">
        <v>201</v>
      </c>
      <c r="C1723" s="31" t="s">
        <v>202</v>
      </c>
      <c r="D1723" s="31" t="s">
        <v>904</v>
      </c>
      <c r="E1723" s="31">
        <v>0</v>
      </c>
      <c r="F1723" s="31">
        <v>0</v>
      </c>
      <c r="G1723" s="31">
        <v>0</v>
      </c>
      <c r="H1723" s="31">
        <v>0</v>
      </c>
    </row>
    <row r="1724" spans="1:8" ht="36" customHeight="1" x14ac:dyDescent="0.25">
      <c r="A1724" s="33">
        <v>46145</v>
      </c>
      <c r="B1724" s="31" t="s">
        <v>204</v>
      </c>
      <c r="C1724" s="31" t="s">
        <v>205</v>
      </c>
      <c r="D1724" s="31" t="s">
        <v>901</v>
      </c>
      <c r="E1724" s="31">
        <v>4695</v>
      </c>
      <c r="F1724" s="31">
        <v>1859283</v>
      </c>
      <c r="G1724" s="32">
        <v>396.01</v>
      </c>
      <c r="H1724" s="31">
        <v>4578</v>
      </c>
    </row>
    <row r="1725" spans="1:8" ht="36" customHeight="1" x14ac:dyDescent="0.25">
      <c r="A1725" s="33">
        <v>46145</v>
      </c>
      <c r="B1725" s="31" t="s">
        <v>207</v>
      </c>
      <c r="C1725" s="31" t="s">
        <v>208</v>
      </c>
      <c r="D1725" s="31" t="s">
        <v>899</v>
      </c>
      <c r="E1725" s="31">
        <v>5591</v>
      </c>
      <c r="F1725" s="31">
        <v>1652169</v>
      </c>
      <c r="G1725" s="32">
        <v>295.51</v>
      </c>
      <c r="H1725" s="31">
        <v>5090</v>
      </c>
    </row>
    <row r="1726" spans="1:8" ht="24" customHeight="1" x14ac:dyDescent="0.25">
      <c r="A1726" s="33">
        <v>46145</v>
      </c>
      <c r="B1726" s="31" t="s">
        <v>210</v>
      </c>
      <c r="C1726" s="31" t="s">
        <v>211</v>
      </c>
      <c r="D1726" s="31" t="s">
        <v>901</v>
      </c>
      <c r="E1726" s="31">
        <v>4916</v>
      </c>
      <c r="F1726" s="31">
        <v>1938193</v>
      </c>
      <c r="G1726" s="32">
        <v>394.26</v>
      </c>
      <c r="H1726" s="31">
        <v>5195</v>
      </c>
    </row>
    <row r="1727" spans="1:8" ht="48" customHeight="1" x14ac:dyDescent="0.25">
      <c r="A1727" s="33">
        <v>46145</v>
      </c>
      <c r="B1727" s="31" t="s">
        <v>213</v>
      </c>
      <c r="C1727" s="31" t="s">
        <v>214</v>
      </c>
      <c r="D1727" s="31" t="s">
        <v>901</v>
      </c>
      <c r="E1727" s="31">
        <v>1617</v>
      </c>
      <c r="F1727" s="31">
        <v>386808</v>
      </c>
      <c r="G1727" s="32">
        <v>239.21</v>
      </c>
      <c r="H1727" s="31">
        <v>1501</v>
      </c>
    </row>
    <row r="1728" spans="1:8" ht="48" customHeight="1" x14ac:dyDescent="0.25">
      <c r="A1728" s="33">
        <v>46145</v>
      </c>
      <c r="B1728" s="31" t="s">
        <v>216</v>
      </c>
      <c r="C1728" s="31" t="s">
        <v>217</v>
      </c>
      <c r="D1728" s="31" t="s">
        <v>901</v>
      </c>
      <c r="E1728" s="31">
        <v>2075</v>
      </c>
      <c r="F1728" s="31">
        <v>487969</v>
      </c>
      <c r="G1728" s="32">
        <v>235.17</v>
      </c>
      <c r="H1728" s="31">
        <v>1963</v>
      </c>
    </row>
    <row r="1729" spans="1:8" ht="48" customHeight="1" x14ac:dyDescent="0.25">
      <c r="A1729" s="33">
        <v>46145</v>
      </c>
      <c r="B1729" s="31" t="s">
        <v>220</v>
      </c>
      <c r="C1729" s="31" t="s">
        <v>221</v>
      </c>
      <c r="D1729" s="31" t="s">
        <v>900</v>
      </c>
      <c r="E1729" s="31">
        <v>3586</v>
      </c>
      <c r="F1729" s="31">
        <v>732658</v>
      </c>
      <c r="G1729" s="32">
        <v>204.31</v>
      </c>
      <c r="H1729" s="31">
        <v>3248</v>
      </c>
    </row>
    <row r="1730" spans="1:8" ht="48" customHeight="1" x14ac:dyDescent="0.25">
      <c r="A1730" s="33">
        <v>46145</v>
      </c>
      <c r="B1730" s="31" t="s">
        <v>223</v>
      </c>
      <c r="C1730" s="31" t="s">
        <v>224</v>
      </c>
      <c r="D1730" s="31" t="s">
        <v>905</v>
      </c>
      <c r="E1730" s="31">
        <v>0</v>
      </c>
      <c r="F1730" s="31">
        <v>0</v>
      </c>
      <c r="G1730" s="31">
        <v>0</v>
      </c>
      <c r="H1730" s="31">
        <v>0</v>
      </c>
    </row>
    <row r="1731" spans="1:8" ht="48" customHeight="1" x14ac:dyDescent="0.25">
      <c r="A1731" s="33">
        <v>46145</v>
      </c>
      <c r="B1731" s="31" t="s">
        <v>225</v>
      </c>
      <c r="C1731" s="31" t="s">
        <v>226</v>
      </c>
      <c r="D1731" s="31" t="s">
        <v>906</v>
      </c>
      <c r="E1731" s="31">
        <v>0</v>
      </c>
      <c r="F1731" s="31">
        <v>0</v>
      </c>
      <c r="G1731" s="31">
        <v>0</v>
      </c>
      <c r="H1731" s="31">
        <v>0</v>
      </c>
    </row>
    <row r="1732" spans="1:8" ht="48" customHeight="1" x14ac:dyDescent="0.25">
      <c r="A1732" s="33">
        <v>46145</v>
      </c>
      <c r="B1732" s="31" t="s">
        <v>227</v>
      </c>
      <c r="C1732" s="31" t="s">
        <v>228</v>
      </c>
      <c r="D1732" s="31" t="s">
        <v>899</v>
      </c>
      <c r="E1732" s="31">
        <v>5262</v>
      </c>
      <c r="F1732" s="31">
        <v>1188904</v>
      </c>
      <c r="G1732" s="32">
        <v>225.94</v>
      </c>
      <c r="H1732" s="31">
        <v>5275</v>
      </c>
    </row>
    <row r="1733" spans="1:8" ht="48" customHeight="1" x14ac:dyDescent="0.25">
      <c r="A1733" s="33">
        <v>46145</v>
      </c>
      <c r="B1733" s="31" t="s">
        <v>230</v>
      </c>
      <c r="C1733" s="31" t="s">
        <v>231</v>
      </c>
      <c r="D1733" s="31" t="s">
        <v>901</v>
      </c>
      <c r="E1733" s="31">
        <v>4858</v>
      </c>
      <c r="F1733" s="31">
        <v>1690910</v>
      </c>
      <c r="G1733" s="32">
        <v>348.07</v>
      </c>
      <c r="H1733" s="31">
        <v>4778</v>
      </c>
    </row>
    <row r="1734" spans="1:8" ht="36" customHeight="1" x14ac:dyDescent="0.25">
      <c r="A1734" s="33">
        <v>46145</v>
      </c>
      <c r="B1734" s="31" t="s">
        <v>233</v>
      </c>
      <c r="C1734" s="31" t="s">
        <v>234</v>
      </c>
      <c r="D1734" s="31" t="s">
        <v>899</v>
      </c>
      <c r="E1734" s="31">
        <v>2255</v>
      </c>
      <c r="F1734" s="31">
        <v>552807</v>
      </c>
      <c r="G1734" s="32">
        <v>245.15</v>
      </c>
      <c r="H1734" s="31">
        <v>2242</v>
      </c>
    </row>
    <row r="1735" spans="1:8" ht="24" customHeight="1" x14ac:dyDescent="0.25">
      <c r="A1735" s="33">
        <v>46145</v>
      </c>
      <c r="B1735" s="31" t="s">
        <v>236</v>
      </c>
      <c r="C1735" s="31" t="s">
        <v>237</v>
      </c>
      <c r="D1735" s="31" t="s">
        <v>899</v>
      </c>
      <c r="E1735" s="31">
        <v>4436</v>
      </c>
      <c r="F1735" s="31">
        <v>1971224</v>
      </c>
      <c r="G1735" s="32">
        <v>444.37</v>
      </c>
      <c r="H1735" s="31">
        <v>4065</v>
      </c>
    </row>
    <row r="1736" spans="1:8" ht="36" customHeight="1" x14ac:dyDescent="0.25">
      <c r="A1736" s="33">
        <v>46145</v>
      </c>
      <c r="B1736" s="31" t="s">
        <v>239</v>
      </c>
      <c r="C1736" s="31" t="s">
        <v>240</v>
      </c>
      <c r="D1736" s="31" t="s">
        <v>900</v>
      </c>
      <c r="E1736" s="31">
        <v>2780</v>
      </c>
      <c r="F1736" s="31">
        <v>1385004</v>
      </c>
      <c r="G1736" s="32">
        <v>498.2</v>
      </c>
      <c r="H1736" s="31">
        <v>2810</v>
      </c>
    </row>
    <row r="1737" spans="1:8" ht="24" customHeight="1" x14ac:dyDescent="0.25">
      <c r="A1737" s="33">
        <v>46145</v>
      </c>
      <c r="B1737" s="31" t="s">
        <v>242</v>
      </c>
      <c r="C1737" s="31" t="s">
        <v>243</v>
      </c>
      <c r="D1737" s="31" t="s">
        <v>900</v>
      </c>
      <c r="E1737" s="31">
        <v>4034</v>
      </c>
      <c r="F1737" s="31">
        <v>1462269</v>
      </c>
      <c r="G1737" s="32">
        <v>362.49</v>
      </c>
      <c r="H1737" s="31">
        <v>3761</v>
      </c>
    </row>
    <row r="1738" spans="1:8" ht="36" customHeight="1" x14ac:dyDescent="0.25">
      <c r="A1738" s="33">
        <v>46145</v>
      </c>
      <c r="B1738" s="31" t="s">
        <v>245</v>
      </c>
      <c r="C1738" s="31" t="s">
        <v>246</v>
      </c>
      <c r="D1738" s="31" t="s">
        <v>900</v>
      </c>
      <c r="E1738" s="31">
        <v>2782</v>
      </c>
      <c r="F1738" s="31">
        <v>738799</v>
      </c>
      <c r="G1738" s="32">
        <v>265.56</v>
      </c>
      <c r="H1738" s="31">
        <v>2567</v>
      </c>
    </row>
    <row r="1739" spans="1:8" ht="24" customHeight="1" x14ac:dyDescent="0.25">
      <c r="A1739" s="33">
        <v>46145</v>
      </c>
      <c r="B1739" s="31" t="s">
        <v>248</v>
      </c>
      <c r="C1739" s="31" t="s">
        <v>249</v>
      </c>
      <c r="D1739" s="31" t="s">
        <v>900</v>
      </c>
      <c r="E1739" s="31">
        <v>3495</v>
      </c>
      <c r="F1739" s="31">
        <v>1710169</v>
      </c>
      <c r="G1739" s="32">
        <v>489.32</v>
      </c>
      <c r="H1739" s="31">
        <v>3672</v>
      </c>
    </row>
    <row r="1740" spans="1:8" ht="36" customHeight="1" x14ac:dyDescent="0.25">
      <c r="A1740" s="33">
        <v>46145</v>
      </c>
      <c r="B1740" s="31" t="s">
        <v>251</v>
      </c>
      <c r="C1740" s="31" t="s">
        <v>252</v>
      </c>
      <c r="D1740" s="31" t="s">
        <v>900</v>
      </c>
      <c r="E1740" s="31">
        <v>4725</v>
      </c>
      <c r="F1740" s="31">
        <v>1439442</v>
      </c>
      <c r="G1740" s="32">
        <v>304.64</v>
      </c>
      <c r="H1740" s="31">
        <v>4730</v>
      </c>
    </row>
    <row r="1741" spans="1:8" ht="36" customHeight="1" x14ac:dyDescent="0.25">
      <c r="A1741" s="33">
        <v>46145</v>
      </c>
      <c r="B1741" s="31" t="s">
        <v>254</v>
      </c>
      <c r="C1741" s="31" t="s">
        <v>255</v>
      </c>
      <c r="D1741" s="31" t="s">
        <v>899</v>
      </c>
      <c r="E1741" s="31">
        <v>1956</v>
      </c>
      <c r="F1741" s="31">
        <v>842462</v>
      </c>
      <c r="G1741" s="32">
        <v>430.71</v>
      </c>
      <c r="H1741" s="31">
        <v>2064</v>
      </c>
    </row>
    <row r="1742" spans="1:8" ht="36" customHeight="1" x14ac:dyDescent="0.25">
      <c r="A1742" s="33">
        <v>46145</v>
      </c>
      <c r="B1742" s="31" t="s">
        <v>257</v>
      </c>
      <c r="C1742" s="31" t="s">
        <v>258</v>
      </c>
      <c r="D1742" s="31" t="s">
        <v>901</v>
      </c>
      <c r="E1742" s="31">
        <v>733</v>
      </c>
      <c r="F1742" s="31">
        <v>173331</v>
      </c>
      <c r="G1742" s="32">
        <v>236.47</v>
      </c>
      <c r="H1742" s="31">
        <v>704</v>
      </c>
    </row>
    <row r="1743" spans="1:8" ht="48" customHeight="1" x14ac:dyDescent="0.25">
      <c r="A1743" s="33">
        <v>46145</v>
      </c>
      <c r="B1743" s="31" t="s">
        <v>260</v>
      </c>
      <c r="C1743" s="31" t="s">
        <v>261</v>
      </c>
      <c r="D1743" s="31" t="s">
        <v>907</v>
      </c>
      <c r="E1743" s="31">
        <v>0</v>
      </c>
      <c r="F1743" s="31">
        <v>0</v>
      </c>
      <c r="G1743" s="31">
        <v>0</v>
      </c>
      <c r="H1743" s="31">
        <v>0</v>
      </c>
    </row>
    <row r="1744" spans="1:8" ht="36" customHeight="1" x14ac:dyDescent="0.25">
      <c r="A1744" s="33">
        <v>46145</v>
      </c>
      <c r="B1744" s="31" t="s">
        <v>262</v>
      </c>
      <c r="C1744" s="31" t="s">
        <v>263</v>
      </c>
      <c r="D1744" s="31" t="s">
        <v>901</v>
      </c>
      <c r="E1744" s="31">
        <v>3845</v>
      </c>
      <c r="F1744" s="31">
        <v>841369</v>
      </c>
      <c r="G1744" s="32">
        <v>218.82</v>
      </c>
      <c r="H1744" s="31">
        <v>3510</v>
      </c>
    </row>
    <row r="1745" spans="1:8" ht="27.75" customHeight="1" x14ac:dyDescent="0.25">
      <c r="A1745" s="33">
        <v>46145</v>
      </c>
      <c r="B1745" s="31" t="s">
        <v>265</v>
      </c>
      <c r="C1745" s="31" t="s">
        <v>266</v>
      </c>
      <c r="D1745" s="31" t="s">
        <v>908</v>
      </c>
      <c r="E1745" s="31">
        <v>0</v>
      </c>
      <c r="F1745" s="31">
        <v>0</v>
      </c>
      <c r="G1745" s="31">
        <v>0</v>
      </c>
      <c r="H1745" s="31">
        <v>0</v>
      </c>
    </row>
    <row r="1746" spans="1:8" ht="24" customHeight="1" x14ac:dyDescent="0.25">
      <c r="A1746" s="33">
        <v>46145</v>
      </c>
      <c r="B1746" s="31" t="s">
        <v>267</v>
      </c>
      <c r="C1746" s="31" t="s">
        <v>268</v>
      </c>
      <c r="D1746" s="31" t="s">
        <v>901</v>
      </c>
      <c r="E1746" s="31">
        <v>2635</v>
      </c>
      <c r="F1746" s="31">
        <v>507924</v>
      </c>
      <c r="G1746" s="32">
        <v>192.76</v>
      </c>
      <c r="H1746" s="31">
        <v>2406</v>
      </c>
    </row>
    <row r="1747" spans="1:8" ht="36" customHeight="1" x14ac:dyDescent="0.25">
      <c r="A1747" s="33">
        <v>46145</v>
      </c>
      <c r="B1747" s="31" t="s">
        <v>270</v>
      </c>
      <c r="C1747" s="31" t="s">
        <v>271</v>
      </c>
      <c r="D1747" s="31" t="s">
        <v>900</v>
      </c>
      <c r="E1747" s="31">
        <v>915</v>
      </c>
      <c r="F1747" s="31">
        <v>273400</v>
      </c>
      <c r="G1747" s="32">
        <v>298.8</v>
      </c>
      <c r="H1747" s="31">
        <v>856</v>
      </c>
    </row>
    <row r="1748" spans="1:8" ht="24" customHeight="1" x14ac:dyDescent="0.25">
      <c r="A1748" s="33">
        <v>46145</v>
      </c>
      <c r="B1748" s="31" t="s">
        <v>273</v>
      </c>
      <c r="C1748" s="31" t="s">
        <v>274</v>
      </c>
      <c r="D1748" s="31" t="s">
        <v>899</v>
      </c>
      <c r="E1748" s="31">
        <v>5254</v>
      </c>
      <c r="F1748" s="31">
        <v>2543263</v>
      </c>
      <c r="G1748" s="32">
        <v>484.06</v>
      </c>
      <c r="H1748" s="31">
        <v>5513</v>
      </c>
    </row>
    <row r="1749" spans="1:8" ht="24" customHeight="1" x14ac:dyDescent="0.25">
      <c r="A1749" s="33">
        <v>46145</v>
      </c>
      <c r="B1749" s="31" t="s">
        <v>276</v>
      </c>
      <c r="C1749" s="31" t="s">
        <v>277</v>
      </c>
      <c r="D1749" s="31" t="s">
        <v>899</v>
      </c>
      <c r="E1749" s="31">
        <v>990</v>
      </c>
      <c r="F1749" s="31">
        <v>545735</v>
      </c>
      <c r="G1749" s="32">
        <v>551.25</v>
      </c>
      <c r="H1749" s="31">
        <v>1001</v>
      </c>
    </row>
    <row r="1750" spans="1:8" ht="48" customHeight="1" x14ac:dyDescent="0.25">
      <c r="A1750" s="33">
        <v>46145</v>
      </c>
      <c r="B1750" s="31" t="s">
        <v>279</v>
      </c>
      <c r="C1750" s="31" t="s">
        <v>280</v>
      </c>
      <c r="D1750" s="31" t="s">
        <v>901</v>
      </c>
      <c r="E1750" s="31">
        <v>3086</v>
      </c>
      <c r="F1750" s="31">
        <v>1312140</v>
      </c>
      <c r="G1750" s="32">
        <v>425.19</v>
      </c>
      <c r="H1750" s="31">
        <v>2876</v>
      </c>
    </row>
    <row r="1751" spans="1:8" ht="48" customHeight="1" x14ac:dyDescent="0.25">
      <c r="A1751" s="33">
        <v>46145</v>
      </c>
      <c r="B1751" s="31" t="s">
        <v>283</v>
      </c>
      <c r="C1751" s="31" t="s">
        <v>284</v>
      </c>
      <c r="D1751" s="31" t="s">
        <v>899</v>
      </c>
      <c r="E1751" s="31">
        <v>0</v>
      </c>
      <c r="F1751" s="31">
        <v>0</v>
      </c>
      <c r="G1751" s="31">
        <v>0</v>
      </c>
      <c r="H1751" s="31">
        <v>0</v>
      </c>
    </row>
    <row r="1752" spans="1:8" ht="48" customHeight="1" x14ac:dyDescent="0.25">
      <c r="A1752" s="33">
        <v>46146</v>
      </c>
      <c r="B1752" s="31" t="s">
        <v>128</v>
      </c>
      <c r="C1752" s="31" t="s">
        <v>129</v>
      </c>
      <c r="D1752" s="31" t="s">
        <v>899</v>
      </c>
      <c r="E1752" s="31">
        <v>971</v>
      </c>
      <c r="F1752" s="31">
        <v>334175</v>
      </c>
      <c r="G1752" s="32">
        <v>344.16</v>
      </c>
      <c r="H1752" s="31">
        <v>1018</v>
      </c>
    </row>
    <row r="1753" spans="1:8" ht="48" customHeight="1" x14ac:dyDescent="0.25">
      <c r="A1753" s="33">
        <v>46146</v>
      </c>
      <c r="B1753" s="31" t="s">
        <v>132</v>
      </c>
      <c r="C1753" s="31" t="s">
        <v>133</v>
      </c>
      <c r="D1753" s="31" t="s">
        <v>900</v>
      </c>
      <c r="E1753" s="31">
        <v>2707</v>
      </c>
      <c r="F1753" s="31">
        <v>864165</v>
      </c>
      <c r="G1753" s="32">
        <v>319.23</v>
      </c>
      <c r="H1753" s="31">
        <v>2726</v>
      </c>
    </row>
    <row r="1754" spans="1:8" ht="48" customHeight="1" x14ac:dyDescent="0.25">
      <c r="A1754" s="33">
        <v>46146</v>
      </c>
      <c r="B1754" s="31" t="s">
        <v>135</v>
      </c>
      <c r="C1754" s="31" t="s">
        <v>136</v>
      </c>
      <c r="D1754" s="31" t="s">
        <v>900</v>
      </c>
      <c r="E1754" s="31">
        <v>1130</v>
      </c>
      <c r="F1754" s="31">
        <v>461285</v>
      </c>
      <c r="G1754" s="32">
        <v>408.22</v>
      </c>
      <c r="H1754" s="31">
        <v>1071</v>
      </c>
    </row>
    <row r="1755" spans="1:8" ht="24" customHeight="1" x14ac:dyDescent="0.25">
      <c r="A1755" s="33">
        <v>46146</v>
      </c>
      <c r="B1755" s="31" t="s">
        <v>138</v>
      </c>
      <c r="C1755" s="31" t="s">
        <v>139</v>
      </c>
      <c r="D1755" s="31" t="s">
        <v>900</v>
      </c>
      <c r="E1755" s="31">
        <v>1316</v>
      </c>
      <c r="F1755" s="31">
        <v>503256</v>
      </c>
      <c r="G1755" s="32">
        <v>382.41</v>
      </c>
      <c r="H1755" s="31">
        <v>1385</v>
      </c>
    </row>
    <row r="1756" spans="1:8" ht="36" customHeight="1" x14ac:dyDescent="0.25">
      <c r="A1756" s="33">
        <v>46146</v>
      </c>
      <c r="B1756" s="31" t="s">
        <v>141</v>
      </c>
      <c r="C1756" s="31" t="s">
        <v>142</v>
      </c>
      <c r="D1756" s="31" t="s">
        <v>900</v>
      </c>
      <c r="E1756" s="31">
        <v>1249</v>
      </c>
      <c r="F1756" s="31">
        <v>731083</v>
      </c>
      <c r="G1756" s="32">
        <v>585.33000000000004</v>
      </c>
      <c r="H1756" s="31">
        <v>1313</v>
      </c>
    </row>
    <row r="1757" spans="1:8" ht="24" customHeight="1" x14ac:dyDescent="0.25">
      <c r="A1757" s="33">
        <v>46146</v>
      </c>
      <c r="B1757" s="31" t="s">
        <v>144</v>
      </c>
      <c r="C1757" s="31" t="s">
        <v>145</v>
      </c>
      <c r="D1757" s="31" t="s">
        <v>900</v>
      </c>
      <c r="E1757" s="31">
        <v>1197</v>
      </c>
      <c r="F1757" s="31">
        <v>271873</v>
      </c>
      <c r="G1757" s="32">
        <v>227.13</v>
      </c>
      <c r="H1757" s="31">
        <v>1240</v>
      </c>
    </row>
    <row r="1758" spans="1:8" ht="36" customHeight="1" x14ac:dyDescent="0.25">
      <c r="A1758" s="33">
        <v>46146</v>
      </c>
      <c r="B1758" s="31" t="s">
        <v>147</v>
      </c>
      <c r="C1758" s="31" t="s">
        <v>148</v>
      </c>
      <c r="D1758" s="31" t="s">
        <v>900</v>
      </c>
      <c r="E1758" s="31">
        <v>3736</v>
      </c>
      <c r="F1758" s="31">
        <v>773026</v>
      </c>
      <c r="G1758" s="32">
        <v>206.91</v>
      </c>
      <c r="H1758" s="31">
        <v>3598</v>
      </c>
    </row>
    <row r="1759" spans="1:8" ht="24" customHeight="1" x14ac:dyDescent="0.25">
      <c r="A1759" s="33">
        <v>46146</v>
      </c>
      <c r="B1759" s="31" t="s">
        <v>150</v>
      </c>
      <c r="C1759" s="31" t="s">
        <v>151</v>
      </c>
      <c r="D1759" s="31" t="s">
        <v>900</v>
      </c>
      <c r="E1759" s="31">
        <v>3368</v>
      </c>
      <c r="F1759" s="31">
        <v>857827</v>
      </c>
      <c r="G1759" s="32">
        <v>254.7</v>
      </c>
      <c r="H1759" s="31">
        <v>3302</v>
      </c>
    </row>
    <row r="1760" spans="1:8" ht="36" customHeight="1" x14ac:dyDescent="0.25">
      <c r="A1760" s="33">
        <v>46146</v>
      </c>
      <c r="B1760" s="31" t="s">
        <v>153</v>
      </c>
      <c r="C1760" s="31" t="s">
        <v>154</v>
      </c>
      <c r="D1760" s="31" t="s">
        <v>899</v>
      </c>
      <c r="E1760" s="31">
        <v>3432</v>
      </c>
      <c r="F1760" s="31">
        <v>649058</v>
      </c>
      <c r="G1760" s="32">
        <v>189.12</v>
      </c>
      <c r="H1760" s="31">
        <v>3159</v>
      </c>
    </row>
    <row r="1761" spans="1:8" ht="48" customHeight="1" x14ac:dyDescent="0.25">
      <c r="A1761" s="33">
        <v>46146</v>
      </c>
      <c r="B1761" s="31" t="s">
        <v>156</v>
      </c>
      <c r="C1761" s="31" t="s">
        <v>157</v>
      </c>
      <c r="D1761" s="31" t="s">
        <v>901</v>
      </c>
      <c r="E1761" s="31">
        <v>3791</v>
      </c>
      <c r="F1761" s="31">
        <v>979550</v>
      </c>
      <c r="G1761" s="32">
        <v>258.39</v>
      </c>
      <c r="H1761" s="31">
        <v>4024</v>
      </c>
    </row>
    <row r="1762" spans="1:8" ht="24" customHeight="1" x14ac:dyDescent="0.25">
      <c r="A1762" s="33">
        <v>46146</v>
      </c>
      <c r="B1762" s="31" t="s">
        <v>159</v>
      </c>
      <c r="C1762" s="31" t="s">
        <v>160</v>
      </c>
      <c r="D1762" s="31" t="s">
        <v>899</v>
      </c>
      <c r="E1762" s="31">
        <v>1703</v>
      </c>
      <c r="F1762" s="31">
        <v>776168</v>
      </c>
      <c r="G1762" s="32">
        <v>455.77</v>
      </c>
      <c r="H1762" s="31">
        <v>1732</v>
      </c>
    </row>
    <row r="1763" spans="1:8" ht="24" customHeight="1" x14ac:dyDescent="0.25">
      <c r="A1763" s="33">
        <v>46146</v>
      </c>
      <c r="B1763" s="31" t="s">
        <v>162</v>
      </c>
      <c r="C1763" s="31" t="s">
        <v>163</v>
      </c>
      <c r="D1763" s="31" t="s">
        <v>901</v>
      </c>
      <c r="E1763" s="31">
        <v>1206</v>
      </c>
      <c r="F1763" s="31">
        <v>577197</v>
      </c>
      <c r="G1763" s="32">
        <v>478.6</v>
      </c>
      <c r="H1763" s="31">
        <v>1271</v>
      </c>
    </row>
    <row r="1764" spans="1:8" ht="36" customHeight="1" x14ac:dyDescent="0.25">
      <c r="A1764" s="33">
        <v>46146</v>
      </c>
      <c r="B1764" s="31" t="s">
        <v>165</v>
      </c>
      <c r="C1764" s="31" t="s">
        <v>166</v>
      </c>
      <c r="D1764" s="31" t="s">
        <v>901</v>
      </c>
      <c r="E1764" s="31">
        <v>2873</v>
      </c>
      <c r="F1764" s="31">
        <v>1105372</v>
      </c>
      <c r="G1764" s="32">
        <v>384.74</v>
      </c>
      <c r="H1764" s="31">
        <v>2860</v>
      </c>
    </row>
    <row r="1765" spans="1:8" ht="36" customHeight="1" x14ac:dyDescent="0.25">
      <c r="A1765" s="33">
        <v>46146</v>
      </c>
      <c r="B1765" s="31" t="s">
        <v>168</v>
      </c>
      <c r="C1765" s="31" t="s">
        <v>169</v>
      </c>
      <c r="D1765" s="31" t="s">
        <v>899</v>
      </c>
      <c r="E1765" s="31">
        <v>2611</v>
      </c>
      <c r="F1765" s="31">
        <v>1066211</v>
      </c>
      <c r="G1765" s="32">
        <v>408.35</v>
      </c>
      <c r="H1765" s="31">
        <v>2786</v>
      </c>
    </row>
    <row r="1766" spans="1:8" ht="24" customHeight="1" x14ac:dyDescent="0.25">
      <c r="A1766" s="33">
        <v>46146</v>
      </c>
      <c r="B1766" s="31" t="s">
        <v>171</v>
      </c>
      <c r="C1766" s="31" t="s">
        <v>172</v>
      </c>
      <c r="D1766" s="31" t="s">
        <v>903</v>
      </c>
      <c r="E1766" s="31">
        <v>1564</v>
      </c>
      <c r="F1766" s="31">
        <v>679338</v>
      </c>
      <c r="G1766" s="32">
        <v>434.36</v>
      </c>
      <c r="H1766" s="31">
        <v>1493</v>
      </c>
    </row>
    <row r="1767" spans="1:8" ht="24" customHeight="1" x14ac:dyDescent="0.25">
      <c r="A1767" s="33">
        <v>46146</v>
      </c>
      <c r="B1767" s="31" t="s">
        <v>174</v>
      </c>
      <c r="C1767" s="31" t="s">
        <v>175</v>
      </c>
      <c r="D1767" s="31" t="s">
        <v>903</v>
      </c>
      <c r="E1767" s="31">
        <v>3023</v>
      </c>
      <c r="F1767" s="31">
        <v>1096246</v>
      </c>
      <c r="G1767" s="32">
        <v>362.64</v>
      </c>
      <c r="H1767" s="31">
        <v>3009</v>
      </c>
    </row>
    <row r="1768" spans="1:8" ht="24" customHeight="1" x14ac:dyDescent="0.25">
      <c r="A1768" s="33">
        <v>46146</v>
      </c>
      <c r="B1768" s="31" t="s">
        <v>177</v>
      </c>
      <c r="C1768" s="31" t="s">
        <v>178</v>
      </c>
      <c r="D1768" s="31" t="s">
        <v>903</v>
      </c>
      <c r="E1768" s="31">
        <v>1760</v>
      </c>
      <c r="F1768" s="31">
        <v>448371</v>
      </c>
      <c r="G1768" s="32">
        <v>254.76</v>
      </c>
      <c r="H1768" s="31">
        <v>1596</v>
      </c>
    </row>
    <row r="1769" spans="1:8" ht="27.75" customHeight="1" x14ac:dyDescent="0.25">
      <c r="A1769" s="33">
        <v>46146</v>
      </c>
      <c r="B1769" s="31" t="s">
        <v>180</v>
      </c>
      <c r="C1769" s="31" t="s">
        <v>181</v>
      </c>
      <c r="D1769" s="31" t="s">
        <v>903</v>
      </c>
      <c r="E1769" s="31">
        <v>1760</v>
      </c>
      <c r="F1769" s="31">
        <v>712771</v>
      </c>
      <c r="G1769" s="32">
        <v>404.98</v>
      </c>
      <c r="H1769" s="31">
        <v>1823</v>
      </c>
    </row>
    <row r="1770" spans="1:8" ht="24" customHeight="1" x14ac:dyDescent="0.25">
      <c r="A1770" s="33">
        <v>46146</v>
      </c>
      <c r="B1770" s="31" t="s">
        <v>183</v>
      </c>
      <c r="C1770" s="31" t="s">
        <v>184</v>
      </c>
      <c r="D1770" s="31" t="s">
        <v>903</v>
      </c>
      <c r="E1770" s="31">
        <v>2257</v>
      </c>
      <c r="F1770" s="31">
        <v>562566</v>
      </c>
      <c r="G1770" s="32">
        <v>249.25</v>
      </c>
      <c r="H1770" s="31">
        <v>2077</v>
      </c>
    </row>
    <row r="1771" spans="1:8" ht="48" customHeight="1" x14ac:dyDescent="0.25">
      <c r="A1771" s="33">
        <v>46146</v>
      </c>
      <c r="B1771" s="31" t="s">
        <v>186</v>
      </c>
      <c r="C1771" s="31" t="s">
        <v>187</v>
      </c>
      <c r="D1771" s="31" t="s">
        <v>903</v>
      </c>
      <c r="E1771" s="31">
        <v>881</v>
      </c>
      <c r="F1771" s="31">
        <v>369250</v>
      </c>
      <c r="G1771" s="32">
        <v>419.13</v>
      </c>
      <c r="H1771" s="31">
        <v>820</v>
      </c>
    </row>
    <row r="1772" spans="1:8" ht="48" customHeight="1" x14ac:dyDescent="0.25">
      <c r="A1772" s="33">
        <v>46146</v>
      </c>
      <c r="B1772" s="31" t="s">
        <v>189</v>
      </c>
      <c r="C1772" s="31" t="s">
        <v>190</v>
      </c>
      <c r="D1772" s="31" t="s">
        <v>903</v>
      </c>
      <c r="E1772" s="31">
        <v>2979</v>
      </c>
      <c r="F1772" s="31">
        <v>970858</v>
      </c>
      <c r="G1772" s="32">
        <v>325.89999999999998</v>
      </c>
      <c r="H1772" s="31">
        <v>2815</v>
      </c>
    </row>
    <row r="1773" spans="1:8" ht="48" customHeight="1" x14ac:dyDescent="0.25">
      <c r="A1773" s="33">
        <v>46146</v>
      </c>
      <c r="B1773" s="31" t="s">
        <v>192</v>
      </c>
      <c r="C1773" s="31" t="s">
        <v>193</v>
      </c>
      <c r="D1773" s="31" t="s">
        <v>901</v>
      </c>
      <c r="E1773" s="31">
        <v>1171</v>
      </c>
      <c r="F1773" s="31">
        <v>405184</v>
      </c>
      <c r="G1773" s="32">
        <v>346.02</v>
      </c>
      <c r="H1773" s="31">
        <v>1213</v>
      </c>
    </row>
    <row r="1774" spans="1:8" ht="48" customHeight="1" x14ac:dyDescent="0.25">
      <c r="A1774" s="33">
        <v>46146</v>
      </c>
      <c r="B1774" s="31" t="s">
        <v>195</v>
      </c>
      <c r="C1774" s="31" t="s">
        <v>196</v>
      </c>
      <c r="D1774" s="31" t="s">
        <v>899</v>
      </c>
      <c r="E1774" s="31">
        <v>3490</v>
      </c>
      <c r="F1774" s="31">
        <v>1266263</v>
      </c>
      <c r="G1774" s="32">
        <v>362.83</v>
      </c>
      <c r="H1774" s="31">
        <v>3414</v>
      </c>
    </row>
    <row r="1775" spans="1:8" ht="48" customHeight="1" x14ac:dyDescent="0.25">
      <c r="A1775" s="33">
        <v>46146</v>
      </c>
      <c r="B1775" s="31" t="s">
        <v>198</v>
      </c>
      <c r="C1775" s="31" t="s">
        <v>199</v>
      </c>
      <c r="D1775" s="31" t="s">
        <v>901</v>
      </c>
      <c r="E1775" s="31">
        <v>5098</v>
      </c>
      <c r="F1775" s="31">
        <v>2464908</v>
      </c>
      <c r="G1775" s="32">
        <v>483.5</v>
      </c>
      <c r="H1775" s="31">
        <v>5261</v>
      </c>
    </row>
    <row r="1776" spans="1:8" ht="48" customHeight="1" x14ac:dyDescent="0.25">
      <c r="A1776" s="33">
        <v>46146</v>
      </c>
      <c r="B1776" s="31" t="s">
        <v>201</v>
      </c>
      <c r="C1776" s="31" t="s">
        <v>202</v>
      </c>
      <c r="D1776" s="31" t="s">
        <v>904</v>
      </c>
      <c r="E1776" s="31">
        <v>0</v>
      </c>
      <c r="F1776" s="31">
        <v>0</v>
      </c>
      <c r="G1776" s="31">
        <v>0</v>
      </c>
      <c r="H1776" s="31">
        <v>0</v>
      </c>
    </row>
    <row r="1777" spans="1:8" ht="48" customHeight="1" x14ac:dyDescent="0.25">
      <c r="A1777" s="33">
        <v>46146</v>
      </c>
      <c r="B1777" s="31" t="s">
        <v>204</v>
      </c>
      <c r="C1777" s="31" t="s">
        <v>205</v>
      </c>
      <c r="D1777" s="31" t="s">
        <v>901</v>
      </c>
      <c r="E1777" s="31">
        <v>2588</v>
      </c>
      <c r="F1777" s="31">
        <v>1109486</v>
      </c>
      <c r="G1777" s="32">
        <v>428.7</v>
      </c>
      <c r="H1777" s="31">
        <v>2637</v>
      </c>
    </row>
    <row r="1778" spans="1:8" ht="24" customHeight="1" x14ac:dyDescent="0.25">
      <c r="A1778" s="33">
        <v>46146</v>
      </c>
      <c r="B1778" s="31" t="s">
        <v>207</v>
      </c>
      <c r="C1778" s="31" t="s">
        <v>208</v>
      </c>
      <c r="D1778" s="31" t="s">
        <v>899</v>
      </c>
      <c r="E1778" s="31">
        <v>4418</v>
      </c>
      <c r="F1778" s="31">
        <v>1533171</v>
      </c>
      <c r="G1778" s="32">
        <v>347.03</v>
      </c>
      <c r="H1778" s="31">
        <v>4147</v>
      </c>
    </row>
    <row r="1779" spans="1:8" ht="36" customHeight="1" x14ac:dyDescent="0.25">
      <c r="A1779" s="33">
        <v>46146</v>
      </c>
      <c r="B1779" s="31" t="s">
        <v>210</v>
      </c>
      <c r="C1779" s="31" t="s">
        <v>211</v>
      </c>
      <c r="D1779" s="31" t="s">
        <v>901</v>
      </c>
      <c r="E1779" s="31">
        <v>2887</v>
      </c>
      <c r="F1779" s="31">
        <v>1123686</v>
      </c>
      <c r="G1779" s="32">
        <v>389.22</v>
      </c>
      <c r="H1779" s="31">
        <v>2992</v>
      </c>
    </row>
    <row r="1780" spans="1:8" ht="24" customHeight="1" x14ac:dyDescent="0.25">
      <c r="A1780" s="33">
        <v>46146</v>
      </c>
      <c r="B1780" s="31" t="s">
        <v>213</v>
      </c>
      <c r="C1780" s="31" t="s">
        <v>214</v>
      </c>
      <c r="D1780" s="31" t="s">
        <v>901</v>
      </c>
      <c r="E1780" s="31">
        <v>1177</v>
      </c>
      <c r="F1780" s="31">
        <v>317782</v>
      </c>
      <c r="G1780" s="32">
        <v>269.99</v>
      </c>
      <c r="H1780" s="31">
        <v>1075</v>
      </c>
    </row>
    <row r="1781" spans="1:8" ht="36" customHeight="1" x14ac:dyDescent="0.25">
      <c r="A1781" s="33">
        <v>46146</v>
      </c>
      <c r="B1781" s="31" t="s">
        <v>216</v>
      </c>
      <c r="C1781" s="31" t="s">
        <v>217</v>
      </c>
      <c r="D1781" s="31" t="s">
        <v>901</v>
      </c>
      <c r="E1781" s="31">
        <v>1499</v>
      </c>
      <c r="F1781" s="31">
        <v>397254</v>
      </c>
      <c r="G1781" s="32">
        <v>265.01</v>
      </c>
      <c r="H1781" s="31">
        <v>1516</v>
      </c>
    </row>
    <row r="1782" spans="1:8" ht="36" customHeight="1" x14ac:dyDescent="0.25">
      <c r="A1782" s="33">
        <v>46146</v>
      </c>
      <c r="B1782" s="31" t="s">
        <v>220</v>
      </c>
      <c r="C1782" s="31" t="s">
        <v>221</v>
      </c>
      <c r="D1782" s="31" t="s">
        <v>900</v>
      </c>
      <c r="E1782" s="31">
        <v>3025</v>
      </c>
      <c r="F1782" s="31">
        <v>661201</v>
      </c>
      <c r="G1782" s="32">
        <v>218.58</v>
      </c>
      <c r="H1782" s="31">
        <v>2798</v>
      </c>
    </row>
    <row r="1783" spans="1:8" ht="24" customHeight="1" x14ac:dyDescent="0.25">
      <c r="A1783" s="33">
        <v>46146</v>
      </c>
      <c r="B1783" s="31" t="s">
        <v>223</v>
      </c>
      <c r="C1783" s="31" t="s">
        <v>224</v>
      </c>
      <c r="D1783" s="31" t="s">
        <v>905</v>
      </c>
      <c r="E1783" s="31">
        <v>0</v>
      </c>
      <c r="F1783" s="31">
        <v>0</v>
      </c>
      <c r="G1783" s="31">
        <v>0</v>
      </c>
      <c r="H1783" s="31">
        <v>0</v>
      </c>
    </row>
    <row r="1784" spans="1:8" ht="48" customHeight="1" x14ac:dyDescent="0.25">
      <c r="A1784" s="33">
        <v>46146</v>
      </c>
      <c r="B1784" s="31" t="s">
        <v>225</v>
      </c>
      <c r="C1784" s="31" t="s">
        <v>226</v>
      </c>
      <c r="D1784" s="31" t="s">
        <v>906</v>
      </c>
      <c r="E1784" s="31">
        <v>0</v>
      </c>
      <c r="F1784" s="31">
        <v>0</v>
      </c>
      <c r="G1784" s="31">
        <v>0</v>
      </c>
      <c r="H1784" s="31">
        <v>0</v>
      </c>
    </row>
    <row r="1785" spans="1:8" ht="48" customHeight="1" x14ac:dyDescent="0.25">
      <c r="A1785" s="33">
        <v>46146</v>
      </c>
      <c r="B1785" s="31" t="s">
        <v>227</v>
      </c>
      <c r="C1785" s="31" t="s">
        <v>228</v>
      </c>
      <c r="D1785" s="31" t="s">
        <v>899</v>
      </c>
      <c r="E1785" s="31">
        <v>2822</v>
      </c>
      <c r="F1785" s="31">
        <v>710618</v>
      </c>
      <c r="G1785" s="32">
        <v>251.81</v>
      </c>
      <c r="H1785" s="31">
        <v>2883</v>
      </c>
    </row>
    <row r="1786" spans="1:8" ht="48" customHeight="1" x14ac:dyDescent="0.25">
      <c r="A1786" s="33">
        <v>46146</v>
      </c>
      <c r="B1786" s="31" t="s">
        <v>230</v>
      </c>
      <c r="C1786" s="31" t="s">
        <v>231</v>
      </c>
      <c r="D1786" s="31" t="s">
        <v>901</v>
      </c>
      <c r="E1786" s="31">
        <v>3705</v>
      </c>
      <c r="F1786" s="31">
        <v>1155434</v>
      </c>
      <c r="G1786" s="32">
        <v>311.86</v>
      </c>
      <c r="H1786" s="31">
        <v>3663</v>
      </c>
    </row>
    <row r="1787" spans="1:8" ht="48" customHeight="1" x14ac:dyDescent="0.25">
      <c r="A1787" s="33">
        <v>46146</v>
      </c>
      <c r="B1787" s="31" t="s">
        <v>233</v>
      </c>
      <c r="C1787" s="31" t="s">
        <v>234</v>
      </c>
      <c r="D1787" s="31" t="s">
        <v>899</v>
      </c>
      <c r="E1787" s="31">
        <v>1520</v>
      </c>
      <c r="F1787" s="31">
        <v>335336</v>
      </c>
      <c r="G1787" s="32">
        <v>220.62</v>
      </c>
      <c r="H1787" s="31">
        <v>1597</v>
      </c>
    </row>
    <row r="1788" spans="1:8" ht="48" customHeight="1" x14ac:dyDescent="0.25">
      <c r="A1788" s="33">
        <v>46146</v>
      </c>
      <c r="B1788" s="31" t="s">
        <v>236</v>
      </c>
      <c r="C1788" s="31" t="s">
        <v>237</v>
      </c>
      <c r="D1788" s="31" t="s">
        <v>899</v>
      </c>
      <c r="E1788" s="31">
        <v>4378</v>
      </c>
      <c r="F1788" s="31">
        <v>1909782</v>
      </c>
      <c r="G1788" s="32">
        <v>436.22</v>
      </c>
      <c r="H1788" s="31">
        <v>4256</v>
      </c>
    </row>
    <row r="1789" spans="1:8" ht="48" customHeight="1" x14ac:dyDescent="0.25">
      <c r="A1789" s="33">
        <v>46146</v>
      </c>
      <c r="B1789" s="31" t="s">
        <v>239</v>
      </c>
      <c r="C1789" s="31" t="s">
        <v>240</v>
      </c>
      <c r="D1789" s="31" t="s">
        <v>900</v>
      </c>
      <c r="E1789" s="31">
        <v>2421</v>
      </c>
      <c r="F1789" s="31">
        <v>1323890</v>
      </c>
      <c r="G1789" s="32">
        <v>546.84</v>
      </c>
      <c r="H1789" s="31">
        <v>2331</v>
      </c>
    </row>
    <row r="1790" spans="1:8" ht="48" customHeight="1" x14ac:dyDescent="0.25">
      <c r="A1790" s="33">
        <v>46146</v>
      </c>
      <c r="B1790" s="31" t="s">
        <v>242</v>
      </c>
      <c r="C1790" s="31" t="s">
        <v>243</v>
      </c>
      <c r="D1790" s="31" t="s">
        <v>900</v>
      </c>
      <c r="E1790" s="31">
        <v>3869</v>
      </c>
      <c r="F1790" s="31">
        <v>1119721</v>
      </c>
      <c r="G1790" s="32">
        <v>289.41000000000003</v>
      </c>
      <c r="H1790" s="31">
        <v>3938</v>
      </c>
    </row>
    <row r="1791" spans="1:8" ht="36" customHeight="1" x14ac:dyDescent="0.25">
      <c r="A1791" s="33">
        <v>46146</v>
      </c>
      <c r="B1791" s="31" t="s">
        <v>245</v>
      </c>
      <c r="C1791" s="31" t="s">
        <v>246</v>
      </c>
      <c r="D1791" s="31" t="s">
        <v>900</v>
      </c>
      <c r="E1791" s="31">
        <v>2173</v>
      </c>
      <c r="F1791" s="31">
        <v>707168</v>
      </c>
      <c r="G1791" s="32">
        <v>325.43</v>
      </c>
      <c r="H1791" s="31">
        <v>1979</v>
      </c>
    </row>
    <row r="1792" spans="1:8" ht="24" customHeight="1" x14ac:dyDescent="0.25">
      <c r="A1792" s="33">
        <v>46146</v>
      </c>
      <c r="B1792" s="31" t="s">
        <v>248</v>
      </c>
      <c r="C1792" s="31" t="s">
        <v>249</v>
      </c>
      <c r="D1792" s="31" t="s">
        <v>900</v>
      </c>
      <c r="E1792" s="31">
        <v>3885</v>
      </c>
      <c r="F1792" s="31">
        <v>1863754</v>
      </c>
      <c r="G1792" s="32">
        <v>479.73</v>
      </c>
      <c r="H1792" s="31">
        <v>4127</v>
      </c>
    </row>
    <row r="1793" spans="1:8" ht="36" customHeight="1" x14ac:dyDescent="0.25">
      <c r="A1793" s="33">
        <v>46146</v>
      </c>
      <c r="B1793" s="31" t="s">
        <v>251</v>
      </c>
      <c r="C1793" s="31" t="s">
        <v>252</v>
      </c>
      <c r="D1793" s="31" t="s">
        <v>900</v>
      </c>
      <c r="E1793" s="31">
        <v>4141</v>
      </c>
      <c r="F1793" s="31">
        <v>1515532</v>
      </c>
      <c r="G1793" s="32">
        <v>365.98</v>
      </c>
      <c r="H1793" s="31">
        <v>4185</v>
      </c>
    </row>
    <row r="1794" spans="1:8" ht="24" customHeight="1" x14ac:dyDescent="0.25">
      <c r="A1794" s="33">
        <v>46146</v>
      </c>
      <c r="B1794" s="31" t="s">
        <v>254</v>
      </c>
      <c r="C1794" s="31" t="s">
        <v>255</v>
      </c>
      <c r="D1794" s="31" t="s">
        <v>899</v>
      </c>
      <c r="E1794" s="31">
        <v>1391</v>
      </c>
      <c r="F1794" s="31">
        <v>621686</v>
      </c>
      <c r="G1794" s="32">
        <v>446.93</v>
      </c>
      <c r="H1794" s="31">
        <v>1331</v>
      </c>
    </row>
    <row r="1795" spans="1:8" ht="36" customHeight="1" x14ac:dyDescent="0.25">
      <c r="A1795" s="33">
        <v>46146</v>
      </c>
      <c r="B1795" s="31" t="s">
        <v>257</v>
      </c>
      <c r="C1795" s="31" t="s">
        <v>258</v>
      </c>
      <c r="D1795" s="31" t="s">
        <v>901</v>
      </c>
      <c r="E1795" s="31">
        <v>610</v>
      </c>
      <c r="F1795" s="31">
        <v>142728</v>
      </c>
      <c r="G1795" s="32">
        <v>233.98</v>
      </c>
      <c r="H1795" s="31">
        <v>639</v>
      </c>
    </row>
    <row r="1796" spans="1:8" ht="24" customHeight="1" x14ac:dyDescent="0.25">
      <c r="A1796" s="33">
        <v>46146</v>
      </c>
      <c r="B1796" s="31" t="s">
        <v>260</v>
      </c>
      <c r="C1796" s="31" t="s">
        <v>261</v>
      </c>
      <c r="D1796" s="31" t="s">
        <v>907</v>
      </c>
      <c r="E1796" s="31">
        <v>0</v>
      </c>
      <c r="F1796" s="31">
        <v>0</v>
      </c>
      <c r="G1796" s="31">
        <v>0</v>
      </c>
      <c r="H1796" s="31">
        <v>0</v>
      </c>
    </row>
    <row r="1797" spans="1:8" ht="36" customHeight="1" x14ac:dyDescent="0.25">
      <c r="A1797" s="33">
        <v>46146</v>
      </c>
      <c r="B1797" s="31" t="s">
        <v>262</v>
      </c>
      <c r="C1797" s="31" t="s">
        <v>263</v>
      </c>
      <c r="D1797" s="31" t="s">
        <v>901</v>
      </c>
      <c r="E1797" s="31">
        <v>3019</v>
      </c>
      <c r="F1797" s="31">
        <v>705900</v>
      </c>
      <c r="G1797" s="32">
        <v>233.82</v>
      </c>
      <c r="H1797" s="31">
        <v>2928</v>
      </c>
    </row>
    <row r="1798" spans="1:8" ht="36" customHeight="1" x14ac:dyDescent="0.25">
      <c r="A1798" s="33">
        <v>46146</v>
      </c>
      <c r="B1798" s="31" t="s">
        <v>265</v>
      </c>
      <c r="C1798" s="31" t="s">
        <v>266</v>
      </c>
      <c r="D1798" s="31" t="s">
        <v>908</v>
      </c>
      <c r="E1798" s="31">
        <v>0</v>
      </c>
      <c r="F1798" s="31">
        <v>0</v>
      </c>
      <c r="G1798" s="31">
        <v>0</v>
      </c>
      <c r="H1798" s="31">
        <v>0</v>
      </c>
    </row>
    <row r="1799" spans="1:8" ht="36" customHeight="1" x14ac:dyDescent="0.25">
      <c r="A1799" s="33">
        <v>46146</v>
      </c>
      <c r="B1799" s="31" t="s">
        <v>267</v>
      </c>
      <c r="C1799" s="31" t="s">
        <v>268</v>
      </c>
      <c r="D1799" s="31" t="s">
        <v>901</v>
      </c>
      <c r="E1799" s="31">
        <v>2870</v>
      </c>
      <c r="F1799" s="31">
        <v>627028</v>
      </c>
      <c r="G1799" s="32">
        <v>218.48</v>
      </c>
      <c r="H1799" s="31">
        <v>2693</v>
      </c>
    </row>
    <row r="1800" spans="1:8" ht="48" customHeight="1" x14ac:dyDescent="0.25">
      <c r="A1800" s="33">
        <v>46146</v>
      </c>
      <c r="B1800" s="31" t="s">
        <v>270</v>
      </c>
      <c r="C1800" s="31" t="s">
        <v>271</v>
      </c>
      <c r="D1800" s="31" t="s">
        <v>900</v>
      </c>
      <c r="E1800" s="31">
        <v>824</v>
      </c>
      <c r="F1800" s="31">
        <v>260036</v>
      </c>
      <c r="G1800" s="32">
        <v>315.58</v>
      </c>
      <c r="H1800" s="31">
        <v>767</v>
      </c>
    </row>
    <row r="1801" spans="1:8" ht="36" customHeight="1" x14ac:dyDescent="0.25">
      <c r="A1801" s="33">
        <v>46146</v>
      </c>
      <c r="B1801" s="31" t="s">
        <v>273</v>
      </c>
      <c r="C1801" s="31" t="s">
        <v>274</v>
      </c>
      <c r="D1801" s="31" t="s">
        <v>899</v>
      </c>
      <c r="E1801" s="31">
        <v>4061</v>
      </c>
      <c r="F1801" s="31">
        <v>2319018</v>
      </c>
      <c r="G1801" s="32">
        <v>571.04999999999995</v>
      </c>
      <c r="H1801" s="31">
        <v>3662</v>
      </c>
    </row>
    <row r="1802" spans="1:8" ht="27.75" customHeight="1" x14ac:dyDescent="0.25">
      <c r="A1802" s="33">
        <v>46146</v>
      </c>
      <c r="B1802" s="31" t="s">
        <v>276</v>
      </c>
      <c r="C1802" s="31" t="s">
        <v>277</v>
      </c>
      <c r="D1802" s="31" t="s">
        <v>899</v>
      </c>
      <c r="E1802" s="31">
        <v>1154</v>
      </c>
      <c r="F1802" s="31">
        <v>527183</v>
      </c>
      <c r="G1802" s="32">
        <v>456.83</v>
      </c>
      <c r="H1802" s="31">
        <v>1108</v>
      </c>
    </row>
    <row r="1803" spans="1:8" ht="24" customHeight="1" x14ac:dyDescent="0.25">
      <c r="A1803" s="33">
        <v>46146</v>
      </c>
      <c r="B1803" s="31" t="s">
        <v>279</v>
      </c>
      <c r="C1803" s="31" t="s">
        <v>280</v>
      </c>
      <c r="D1803" s="31" t="s">
        <v>901</v>
      </c>
      <c r="E1803" s="31">
        <v>2206</v>
      </c>
      <c r="F1803" s="31">
        <v>1058443</v>
      </c>
      <c r="G1803" s="32">
        <v>479.8</v>
      </c>
      <c r="H1803" s="31">
        <v>2356</v>
      </c>
    </row>
    <row r="1804" spans="1:8" ht="36" customHeight="1" x14ac:dyDescent="0.25">
      <c r="A1804" s="33">
        <v>46146</v>
      </c>
      <c r="B1804" s="31" t="s">
        <v>283</v>
      </c>
      <c r="C1804" s="31" t="s">
        <v>284</v>
      </c>
      <c r="D1804" s="31" t="s">
        <v>899</v>
      </c>
      <c r="E1804" s="31">
        <v>0</v>
      </c>
      <c r="F1804" s="31">
        <v>0</v>
      </c>
      <c r="G1804" s="31">
        <v>0</v>
      </c>
      <c r="H1804" s="31">
        <v>0</v>
      </c>
    </row>
    <row r="1805" spans="1:8" ht="24" customHeight="1" x14ac:dyDescent="0.25">
      <c r="A1805" s="33">
        <v>46147</v>
      </c>
      <c r="B1805" s="31" t="s">
        <v>128</v>
      </c>
      <c r="C1805" s="31" t="s">
        <v>129</v>
      </c>
      <c r="D1805" s="31" t="s">
        <v>899</v>
      </c>
      <c r="E1805" s="31">
        <v>1297</v>
      </c>
      <c r="F1805" s="31">
        <v>460012</v>
      </c>
      <c r="G1805" s="32">
        <v>354.67</v>
      </c>
      <c r="H1805" s="31">
        <v>1307</v>
      </c>
    </row>
    <row r="1806" spans="1:8" ht="24" customHeight="1" x14ac:dyDescent="0.25">
      <c r="A1806" s="33">
        <v>46147</v>
      </c>
      <c r="B1806" s="31" t="s">
        <v>132</v>
      </c>
      <c r="C1806" s="31" t="s">
        <v>133</v>
      </c>
      <c r="D1806" s="31" t="s">
        <v>900</v>
      </c>
      <c r="E1806" s="31">
        <v>2497</v>
      </c>
      <c r="F1806" s="31">
        <v>850897</v>
      </c>
      <c r="G1806" s="32">
        <v>340.77</v>
      </c>
      <c r="H1806" s="31">
        <v>2694</v>
      </c>
    </row>
    <row r="1807" spans="1:8" ht="48" customHeight="1" x14ac:dyDescent="0.25">
      <c r="A1807" s="33">
        <v>46147</v>
      </c>
      <c r="B1807" s="31" t="s">
        <v>135</v>
      </c>
      <c r="C1807" s="31" t="s">
        <v>136</v>
      </c>
      <c r="D1807" s="31" t="s">
        <v>900</v>
      </c>
      <c r="E1807" s="31">
        <v>1373</v>
      </c>
      <c r="F1807" s="31">
        <v>550180</v>
      </c>
      <c r="G1807" s="32">
        <v>400.71</v>
      </c>
      <c r="H1807" s="31">
        <v>1397</v>
      </c>
    </row>
    <row r="1808" spans="1:8" ht="48" customHeight="1" x14ac:dyDescent="0.25">
      <c r="A1808" s="33">
        <v>46147</v>
      </c>
      <c r="B1808" s="31" t="s">
        <v>138</v>
      </c>
      <c r="C1808" s="31" t="s">
        <v>139</v>
      </c>
      <c r="D1808" s="31" t="s">
        <v>900</v>
      </c>
      <c r="E1808" s="31">
        <v>1253</v>
      </c>
      <c r="F1808" s="31">
        <v>418996</v>
      </c>
      <c r="G1808" s="32">
        <v>334.39</v>
      </c>
      <c r="H1808" s="31">
        <v>1238</v>
      </c>
    </row>
    <row r="1809" spans="1:8" ht="48" customHeight="1" x14ac:dyDescent="0.25">
      <c r="A1809" s="33">
        <v>46147</v>
      </c>
      <c r="B1809" s="31" t="s">
        <v>141</v>
      </c>
      <c r="C1809" s="31" t="s">
        <v>142</v>
      </c>
      <c r="D1809" s="31" t="s">
        <v>900</v>
      </c>
      <c r="E1809" s="31">
        <v>1476</v>
      </c>
      <c r="F1809" s="31">
        <v>739505</v>
      </c>
      <c r="G1809" s="32">
        <v>501.02</v>
      </c>
      <c r="H1809" s="31">
        <v>1555</v>
      </c>
    </row>
    <row r="1810" spans="1:8" ht="48" customHeight="1" x14ac:dyDescent="0.25">
      <c r="A1810" s="33">
        <v>46147</v>
      </c>
      <c r="B1810" s="31" t="s">
        <v>144</v>
      </c>
      <c r="C1810" s="31" t="s">
        <v>145</v>
      </c>
      <c r="D1810" s="31" t="s">
        <v>900</v>
      </c>
      <c r="E1810" s="31">
        <v>1376</v>
      </c>
      <c r="F1810" s="31">
        <v>353360</v>
      </c>
      <c r="G1810" s="32">
        <v>256.8</v>
      </c>
      <c r="H1810" s="31">
        <v>1313</v>
      </c>
    </row>
    <row r="1811" spans="1:8" ht="48" customHeight="1" x14ac:dyDescent="0.25">
      <c r="A1811" s="33">
        <v>46147</v>
      </c>
      <c r="B1811" s="31" t="s">
        <v>147</v>
      </c>
      <c r="C1811" s="31" t="s">
        <v>148</v>
      </c>
      <c r="D1811" s="31" t="s">
        <v>900</v>
      </c>
      <c r="E1811" s="31">
        <v>3077</v>
      </c>
      <c r="F1811" s="31">
        <v>703999</v>
      </c>
      <c r="G1811" s="32">
        <v>228.79</v>
      </c>
      <c r="H1811" s="31">
        <v>3264</v>
      </c>
    </row>
    <row r="1812" spans="1:8" ht="24" customHeight="1" x14ac:dyDescent="0.25">
      <c r="A1812" s="33">
        <v>46147</v>
      </c>
      <c r="B1812" s="31" t="s">
        <v>150</v>
      </c>
      <c r="C1812" s="31" t="s">
        <v>151</v>
      </c>
      <c r="D1812" s="31" t="s">
        <v>900</v>
      </c>
      <c r="E1812" s="31">
        <v>2545</v>
      </c>
      <c r="F1812" s="31">
        <v>572694</v>
      </c>
      <c r="G1812" s="32">
        <v>225.03</v>
      </c>
      <c r="H1812" s="31">
        <v>2604</v>
      </c>
    </row>
    <row r="1813" spans="1:8" ht="36" customHeight="1" x14ac:dyDescent="0.25">
      <c r="A1813" s="33">
        <v>46147</v>
      </c>
      <c r="B1813" s="31" t="s">
        <v>153</v>
      </c>
      <c r="C1813" s="31" t="s">
        <v>154</v>
      </c>
      <c r="D1813" s="31" t="s">
        <v>899</v>
      </c>
      <c r="E1813" s="31">
        <v>2392</v>
      </c>
      <c r="F1813" s="31">
        <v>474186</v>
      </c>
      <c r="G1813" s="32">
        <v>198.24</v>
      </c>
      <c r="H1813" s="31">
        <v>2446</v>
      </c>
    </row>
    <row r="1814" spans="1:8" ht="24" customHeight="1" x14ac:dyDescent="0.25">
      <c r="A1814" s="33">
        <v>46147</v>
      </c>
      <c r="B1814" s="31" t="s">
        <v>156</v>
      </c>
      <c r="C1814" s="31" t="s">
        <v>157</v>
      </c>
      <c r="D1814" s="31" t="s">
        <v>901</v>
      </c>
      <c r="E1814" s="31">
        <v>3614</v>
      </c>
      <c r="F1814" s="31">
        <v>859619</v>
      </c>
      <c r="G1814" s="32">
        <v>237.86</v>
      </c>
      <c r="H1814" s="31">
        <v>3865</v>
      </c>
    </row>
    <row r="1815" spans="1:8" ht="36" customHeight="1" x14ac:dyDescent="0.25">
      <c r="A1815" s="33">
        <v>46147</v>
      </c>
      <c r="B1815" s="31" t="s">
        <v>159</v>
      </c>
      <c r="C1815" s="31" t="s">
        <v>160</v>
      </c>
      <c r="D1815" s="31" t="s">
        <v>899</v>
      </c>
      <c r="E1815" s="31">
        <v>2586</v>
      </c>
      <c r="F1815" s="31">
        <v>1094443</v>
      </c>
      <c r="G1815" s="32">
        <v>423.22</v>
      </c>
      <c r="H1815" s="31">
        <v>2603</v>
      </c>
    </row>
    <row r="1816" spans="1:8" ht="24" customHeight="1" x14ac:dyDescent="0.25">
      <c r="A1816" s="33">
        <v>46147</v>
      </c>
      <c r="B1816" s="31" t="s">
        <v>162</v>
      </c>
      <c r="C1816" s="31" t="s">
        <v>163</v>
      </c>
      <c r="D1816" s="31" t="s">
        <v>901</v>
      </c>
      <c r="E1816" s="31">
        <v>1026</v>
      </c>
      <c r="F1816" s="31">
        <v>383383</v>
      </c>
      <c r="G1816" s="32">
        <v>373.67</v>
      </c>
      <c r="H1816" s="31">
        <v>1091</v>
      </c>
    </row>
    <row r="1817" spans="1:8" ht="36" customHeight="1" x14ac:dyDescent="0.25">
      <c r="A1817" s="33">
        <v>46147</v>
      </c>
      <c r="B1817" s="31" t="s">
        <v>165</v>
      </c>
      <c r="C1817" s="31" t="s">
        <v>166</v>
      </c>
      <c r="D1817" s="31" t="s">
        <v>901</v>
      </c>
      <c r="E1817" s="31">
        <v>2545</v>
      </c>
      <c r="F1817" s="31">
        <v>1010546</v>
      </c>
      <c r="G1817" s="32">
        <v>397.07</v>
      </c>
      <c r="H1817" s="31">
        <v>2416</v>
      </c>
    </row>
    <row r="1818" spans="1:8" ht="48" customHeight="1" x14ac:dyDescent="0.25">
      <c r="A1818" s="33">
        <v>46147</v>
      </c>
      <c r="B1818" s="31" t="s">
        <v>168</v>
      </c>
      <c r="C1818" s="31" t="s">
        <v>169</v>
      </c>
      <c r="D1818" s="31" t="s">
        <v>899</v>
      </c>
      <c r="E1818" s="31">
        <v>1821</v>
      </c>
      <c r="F1818" s="31">
        <v>736521</v>
      </c>
      <c r="G1818" s="32">
        <v>404.46</v>
      </c>
      <c r="H1818" s="31">
        <v>1796</v>
      </c>
    </row>
    <row r="1819" spans="1:8" ht="24" customHeight="1" x14ac:dyDescent="0.25">
      <c r="A1819" s="33">
        <v>46147</v>
      </c>
      <c r="B1819" s="31" t="s">
        <v>171</v>
      </c>
      <c r="C1819" s="31" t="s">
        <v>172</v>
      </c>
      <c r="D1819" s="31" t="s">
        <v>903</v>
      </c>
      <c r="E1819" s="31">
        <v>2013</v>
      </c>
      <c r="F1819" s="31">
        <v>872861</v>
      </c>
      <c r="G1819" s="32">
        <v>433.61</v>
      </c>
      <c r="H1819" s="31">
        <v>2147</v>
      </c>
    </row>
    <row r="1820" spans="1:8" ht="24" customHeight="1" x14ac:dyDescent="0.25">
      <c r="A1820" s="33">
        <v>46147</v>
      </c>
      <c r="B1820" s="31" t="s">
        <v>174</v>
      </c>
      <c r="C1820" s="31" t="s">
        <v>175</v>
      </c>
      <c r="D1820" s="31" t="s">
        <v>903</v>
      </c>
      <c r="E1820" s="31">
        <v>2897</v>
      </c>
      <c r="F1820" s="31">
        <v>974535</v>
      </c>
      <c r="G1820" s="32">
        <v>336.39</v>
      </c>
      <c r="H1820" s="31">
        <v>2781</v>
      </c>
    </row>
    <row r="1821" spans="1:8" ht="36" customHeight="1" x14ac:dyDescent="0.25">
      <c r="A1821" s="33">
        <v>46147</v>
      </c>
      <c r="B1821" s="31" t="s">
        <v>177</v>
      </c>
      <c r="C1821" s="31" t="s">
        <v>178</v>
      </c>
      <c r="D1821" s="31" t="s">
        <v>903</v>
      </c>
      <c r="E1821" s="31">
        <v>1642</v>
      </c>
      <c r="F1821" s="31">
        <v>534522</v>
      </c>
      <c r="G1821" s="32">
        <v>325.52999999999997</v>
      </c>
      <c r="H1821" s="31">
        <v>1639</v>
      </c>
    </row>
    <row r="1822" spans="1:8" ht="36" customHeight="1" x14ac:dyDescent="0.25">
      <c r="A1822" s="33">
        <v>46147</v>
      </c>
      <c r="B1822" s="31" t="s">
        <v>180</v>
      </c>
      <c r="C1822" s="31" t="s">
        <v>181</v>
      </c>
      <c r="D1822" s="31" t="s">
        <v>903</v>
      </c>
      <c r="E1822" s="31">
        <v>2270</v>
      </c>
      <c r="F1822" s="31">
        <v>810401</v>
      </c>
      <c r="G1822" s="32">
        <v>357</v>
      </c>
      <c r="H1822" s="31">
        <v>2138</v>
      </c>
    </row>
    <row r="1823" spans="1:8" ht="24" customHeight="1" x14ac:dyDescent="0.25">
      <c r="A1823" s="33">
        <v>46147</v>
      </c>
      <c r="B1823" s="31" t="s">
        <v>183</v>
      </c>
      <c r="C1823" s="31" t="s">
        <v>184</v>
      </c>
      <c r="D1823" s="31" t="s">
        <v>903</v>
      </c>
      <c r="E1823" s="31">
        <v>1671</v>
      </c>
      <c r="F1823" s="31">
        <v>407665</v>
      </c>
      <c r="G1823" s="32">
        <v>243.96</v>
      </c>
      <c r="H1823" s="31">
        <v>1681</v>
      </c>
    </row>
    <row r="1824" spans="1:8" ht="24" customHeight="1" x14ac:dyDescent="0.25">
      <c r="A1824" s="33">
        <v>46147</v>
      </c>
      <c r="B1824" s="31" t="s">
        <v>186</v>
      </c>
      <c r="C1824" s="31" t="s">
        <v>187</v>
      </c>
      <c r="D1824" s="31" t="s">
        <v>903</v>
      </c>
      <c r="E1824" s="31">
        <v>637</v>
      </c>
      <c r="F1824" s="31">
        <v>266372</v>
      </c>
      <c r="G1824" s="32">
        <v>418.17</v>
      </c>
      <c r="H1824" s="31">
        <v>591</v>
      </c>
    </row>
    <row r="1825" spans="1:8" ht="24" customHeight="1" x14ac:dyDescent="0.25">
      <c r="A1825" s="33">
        <v>46147</v>
      </c>
      <c r="B1825" s="31" t="s">
        <v>189</v>
      </c>
      <c r="C1825" s="31" t="s">
        <v>190</v>
      </c>
      <c r="D1825" s="31" t="s">
        <v>903</v>
      </c>
      <c r="E1825" s="31">
        <v>3998</v>
      </c>
      <c r="F1825" s="31">
        <v>1058846</v>
      </c>
      <c r="G1825" s="32">
        <v>264.83999999999997</v>
      </c>
      <c r="H1825" s="31">
        <v>3673</v>
      </c>
    </row>
    <row r="1826" spans="1:8" ht="41.25" customHeight="1" x14ac:dyDescent="0.25">
      <c r="A1826" s="33">
        <v>46147</v>
      </c>
      <c r="B1826" s="31" t="s">
        <v>192</v>
      </c>
      <c r="C1826" s="31" t="s">
        <v>193</v>
      </c>
      <c r="D1826" s="31" t="s">
        <v>901</v>
      </c>
      <c r="E1826" s="31">
        <v>1054</v>
      </c>
      <c r="F1826" s="31">
        <v>368085</v>
      </c>
      <c r="G1826" s="32">
        <v>349.23</v>
      </c>
      <c r="H1826" s="31">
        <v>984</v>
      </c>
    </row>
    <row r="1827" spans="1:8" ht="24" customHeight="1" x14ac:dyDescent="0.25">
      <c r="A1827" s="33">
        <v>46147</v>
      </c>
      <c r="B1827" s="31" t="s">
        <v>195</v>
      </c>
      <c r="C1827" s="31" t="s">
        <v>196</v>
      </c>
      <c r="D1827" s="31" t="s">
        <v>899</v>
      </c>
      <c r="E1827" s="31">
        <v>2728</v>
      </c>
      <c r="F1827" s="31">
        <v>953591</v>
      </c>
      <c r="G1827" s="32">
        <v>349.56</v>
      </c>
      <c r="H1827" s="31">
        <v>2657</v>
      </c>
    </row>
    <row r="1828" spans="1:8" ht="48" customHeight="1" x14ac:dyDescent="0.25">
      <c r="A1828" s="33">
        <v>46147</v>
      </c>
      <c r="B1828" s="31" t="s">
        <v>198</v>
      </c>
      <c r="C1828" s="31" t="s">
        <v>199</v>
      </c>
      <c r="D1828" s="31" t="s">
        <v>901</v>
      </c>
      <c r="E1828" s="31">
        <v>3413</v>
      </c>
      <c r="F1828" s="31">
        <v>1576476</v>
      </c>
      <c r="G1828" s="32">
        <v>461.9</v>
      </c>
      <c r="H1828" s="31">
        <v>3528</v>
      </c>
    </row>
    <row r="1829" spans="1:8" ht="48" customHeight="1" x14ac:dyDescent="0.25">
      <c r="A1829" s="33">
        <v>46147</v>
      </c>
      <c r="B1829" s="31" t="s">
        <v>201</v>
      </c>
      <c r="C1829" s="31" t="s">
        <v>202</v>
      </c>
      <c r="D1829" s="31" t="s">
        <v>904</v>
      </c>
      <c r="E1829" s="31">
        <v>0</v>
      </c>
      <c r="F1829" s="31">
        <v>0</v>
      </c>
      <c r="G1829" s="31">
        <v>0</v>
      </c>
      <c r="H1829" s="31">
        <v>0</v>
      </c>
    </row>
    <row r="1830" spans="1:8" ht="48" customHeight="1" x14ac:dyDescent="0.25">
      <c r="A1830" s="33">
        <v>46147</v>
      </c>
      <c r="B1830" s="31" t="s">
        <v>204</v>
      </c>
      <c r="C1830" s="31" t="s">
        <v>205</v>
      </c>
      <c r="D1830" s="31" t="s">
        <v>901</v>
      </c>
      <c r="E1830" s="31">
        <v>2643</v>
      </c>
      <c r="F1830" s="31">
        <v>973318</v>
      </c>
      <c r="G1830" s="32">
        <v>368.26</v>
      </c>
      <c r="H1830" s="31">
        <v>2602</v>
      </c>
    </row>
    <row r="1831" spans="1:8" ht="48" customHeight="1" x14ac:dyDescent="0.25">
      <c r="A1831" s="33">
        <v>46147</v>
      </c>
      <c r="B1831" s="31" t="s">
        <v>207</v>
      </c>
      <c r="C1831" s="31" t="s">
        <v>208</v>
      </c>
      <c r="D1831" s="31" t="s">
        <v>899</v>
      </c>
      <c r="E1831" s="31">
        <v>4798</v>
      </c>
      <c r="F1831" s="31">
        <v>1741947</v>
      </c>
      <c r="G1831" s="32">
        <v>363.06</v>
      </c>
      <c r="H1831" s="31">
        <v>4374</v>
      </c>
    </row>
    <row r="1832" spans="1:8" ht="48" customHeight="1" x14ac:dyDescent="0.25">
      <c r="A1832" s="33">
        <v>46147</v>
      </c>
      <c r="B1832" s="31" t="s">
        <v>210</v>
      </c>
      <c r="C1832" s="31" t="s">
        <v>211</v>
      </c>
      <c r="D1832" s="31" t="s">
        <v>901</v>
      </c>
      <c r="E1832" s="31">
        <v>3603</v>
      </c>
      <c r="F1832" s="31">
        <v>1296497</v>
      </c>
      <c r="G1832" s="32">
        <v>359.84</v>
      </c>
      <c r="H1832" s="31">
        <v>3536</v>
      </c>
    </row>
    <row r="1833" spans="1:8" ht="48" customHeight="1" x14ac:dyDescent="0.25">
      <c r="A1833" s="33">
        <v>46147</v>
      </c>
      <c r="B1833" s="31" t="s">
        <v>213</v>
      </c>
      <c r="C1833" s="31" t="s">
        <v>214</v>
      </c>
      <c r="D1833" s="31" t="s">
        <v>901</v>
      </c>
      <c r="E1833" s="31">
        <v>885</v>
      </c>
      <c r="F1833" s="31">
        <v>240762</v>
      </c>
      <c r="G1833" s="32">
        <v>272.05</v>
      </c>
      <c r="H1833" s="31">
        <v>930</v>
      </c>
    </row>
    <row r="1834" spans="1:8" ht="48" customHeight="1" x14ac:dyDescent="0.25">
      <c r="A1834" s="33">
        <v>46147</v>
      </c>
      <c r="B1834" s="31" t="s">
        <v>216</v>
      </c>
      <c r="C1834" s="31" t="s">
        <v>217</v>
      </c>
      <c r="D1834" s="31" t="s">
        <v>901</v>
      </c>
      <c r="E1834" s="31">
        <v>2019</v>
      </c>
      <c r="F1834" s="31">
        <v>524152</v>
      </c>
      <c r="G1834" s="32">
        <v>259.61</v>
      </c>
      <c r="H1834" s="31">
        <v>2169</v>
      </c>
    </row>
    <row r="1835" spans="1:8" ht="24" customHeight="1" x14ac:dyDescent="0.25">
      <c r="A1835" s="33">
        <v>46147</v>
      </c>
      <c r="B1835" s="31" t="s">
        <v>220</v>
      </c>
      <c r="C1835" s="31" t="s">
        <v>221</v>
      </c>
      <c r="D1835" s="31" t="s">
        <v>900</v>
      </c>
      <c r="E1835" s="31">
        <v>4362</v>
      </c>
      <c r="F1835" s="31">
        <v>985300</v>
      </c>
      <c r="G1835" s="32">
        <v>225.88</v>
      </c>
      <c r="H1835" s="31">
        <v>4646</v>
      </c>
    </row>
    <row r="1836" spans="1:8" ht="36" customHeight="1" x14ac:dyDescent="0.25">
      <c r="A1836" s="33">
        <v>46147</v>
      </c>
      <c r="B1836" s="31" t="s">
        <v>223</v>
      </c>
      <c r="C1836" s="31" t="s">
        <v>224</v>
      </c>
      <c r="D1836" s="31" t="s">
        <v>905</v>
      </c>
      <c r="E1836" s="31">
        <v>0</v>
      </c>
      <c r="F1836" s="31">
        <v>0</v>
      </c>
      <c r="G1836" s="31">
        <v>0</v>
      </c>
      <c r="H1836" s="31">
        <v>0</v>
      </c>
    </row>
    <row r="1837" spans="1:8" ht="24" customHeight="1" x14ac:dyDescent="0.25">
      <c r="A1837" s="33">
        <v>46147</v>
      </c>
      <c r="B1837" s="31" t="s">
        <v>225</v>
      </c>
      <c r="C1837" s="31" t="s">
        <v>226</v>
      </c>
      <c r="D1837" s="31" t="s">
        <v>906</v>
      </c>
      <c r="E1837" s="31">
        <v>0</v>
      </c>
      <c r="F1837" s="31">
        <v>0</v>
      </c>
      <c r="G1837" s="31">
        <v>0</v>
      </c>
      <c r="H1837" s="31">
        <v>0</v>
      </c>
    </row>
    <row r="1838" spans="1:8" ht="36" customHeight="1" x14ac:dyDescent="0.25">
      <c r="A1838" s="33">
        <v>46147</v>
      </c>
      <c r="B1838" s="31" t="s">
        <v>227</v>
      </c>
      <c r="C1838" s="31" t="s">
        <v>228</v>
      </c>
      <c r="D1838" s="31" t="s">
        <v>899</v>
      </c>
      <c r="E1838" s="31">
        <v>3514</v>
      </c>
      <c r="F1838" s="31">
        <v>828333</v>
      </c>
      <c r="G1838" s="32">
        <v>235.72</v>
      </c>
      <c r="H1838" s="31">
        <v>3556</v>
      </c>
    </row>
    <row r="1839" spans="1:8" ht="36" customHeight="1" x14ac:dyDescent="0.25">
      <c r="A1839" s="33">
        <v>46147</v>
      </c>
      <c r="B1839" s="31" t="s">
        <v>230</v>
      </c>
      <c r="C1839" s="31" t="s">
        <v>231</v>
      </c>
      <c r="D1839" s="31" t="s">
        <v>901</v>
      </c>
      <c r="E1839" s="31">
        <v>4315</v>
      </c>
      <c r="F1839" s="31">
        <v>1296054</v>
      </c>
      <c r="G1839" s="32">
        <v>300.36</v>
      </c>
      <c r="H1839" s="31">
        <v>4212</v>
      </c>
    </row>
    <row r="1840" spans="1:8" ht="24" customHeight="1" x14ac:dyDescent="0.25">
      <c r="A1840" s="33">
        <v>46147</v>
      </c>
      <c r="B1840" s="31" t="s">
        <v>233</v>
      </c>
      <c r="C1840" s="31" t="s">
        <v>234</v>
      </c>
      <c r="D1840" s="31" t="s">
        <v>899</v>
      </c>
      <c r="E1840" s="31">
        <v>1758</v>
      </c>
      <c r="F1840" s="31">
        <v>378261</v>
      </c>
      <c r="G1840" s="32">
        <v>215.17</v>
      </c>
      <c r="H1840" s="31">
        <v>1630</v>
      </c>
    </row>
    <row r="1841" spans="1:8" ht="48" customHeight="1" x14ac:dyDescent="0.25">
      <c r="A1841" s="33">
        <v>46147</v>
      </c>
      <c r="B1841" s="31" t="s">
        <v>236</v>
      </c>
      <c r="C1841" s="31" t="s">
        <v>237</v>
      </c>
      <c r="D1841" s="31" t="s">
        <v>899</v>
      </c>
      <c r="E1841" s="31">
        <v>4280</v>
      </c>
      <c r="F1841" s="31">
        <v>1627157</v>
      </c>
      <c r="G1841" s="32">
        <v>380.18</v>
      </c>
      <c r="H1841" s="31">
        <v>4608</v>
      </c>
    </row>
    <row r="1842" spans="1:8" ht="48" customHeight="1" x14ac:dyDescent="0.25">
      <c r="A1842" s="33">
        <v>46147</v>
      </c>
      <c r="B1842" s="31" t="s">
        <v>239</v>
      </c>
      <c r="C1842" s="31" t="s">
        <v>240</v>
      </c>
      <c r="D1842" s="31" t="s">
        <v>900</v>
      </c>
      <c r="E1842" s="31">
        <v>2162</v>
      </c>
      <c r="F1842" s="31">
        <v>1050589</v>
      </c>
      <c r="G1842" s="32">
        <v>485.93</v>
      </c>
      <c r="H1842" s="31">
        <v>2012</v>
      </c>
    </row>
    <row r="1843" spans="1:8" ht="48" customHeight="1" x14ac:dyDescent="0.25">
      <c r="A1843" s="33">
        <v>46147</v>
      </c>
      <c r="B1843" s="31" t="s">
        <v>242</v>
      </c>
      <c r="C1843" s="31" t="s">
        <v>243</v>
      </c>
      <c r="D1843" s="31" t="s">
        <v>900</v>
      </c>
      <c r="E1843" s="31">
        <v>3939</v>
      </c>
      <c r="F1843" s="31">
        <v>1213493</v>
      </c>
      <c r="G1843" s="32">
        <v>308.07</v>
      </c>
      <c r="H1843" s="31">
        <v>3756</v>
      </c>
    </row>
    <row r="1844" spans="1:8" ht="48" customHeight="1" x14ac:dyDescent="0.25">
      <c r="A1844" s="33">
        <v>46147</v>
      </c>
      <c r="B1844" s="31" t="s">
        <v>245</v>
      </c>
      <c r="C1844" s="31" t="s">
        <v>246</v>
      </c>
      <c r="D1844" s="31" t="s">
        <v>900</v>
      </c>
      <c r="E1844" s="31">
        <v>1990</v>
      </c>
      <c r="F1844" s="31">
        <v>596165</v>
      </c>
      <c r="G1844" s="32">
        <v>299.58</v>
      </c>
      <c r="H1844" s="31">
        <v>1862</v>
      </c>
    </row>
    <row r="1845" spans="1:8" ht="48" customHeight="1" x14ac:dyDescent="0.25">
      <c r="A1845" s="33">
        <v>46147</v>
      </c>
      <c r="B1845" s="31" t="s">
        <v>248</v>
      </c>
      <c r="C1845" s="31" t="s">
        <v>249</v>
      </c>
      <c r="D1845" s="31" t="s">
        <v>900</v>
      </c>
      <c r="E1845" s="31">
        <v>3683</v>
      </c>
      <c r="F1845" s="31">
        <v>1858641</v>
      </c>
      <c r="G1845" s="32">
        <v>504.65</v>
      </c>
      <c r="H1845" s="31">
        <v>3748</v>
      </c>
    </row>
    <row r="1846" spans="1:8" ht="48" customHeight="1" x14ac:dyDescent="0.25">
      <c r="A1846" s="33">
        <v>46147</v>
      </c>
      <c r="B1846" s="31" t="s">
        <v>251</v>
      </c>
      <c r="C1846" s="31" t="s">
        <v>252</v>
      </c>
      <c r="D1846" s="31" t="s">
        <v>900</v>
      </c>
      <c r="E1846" s="31">
        <v>4167</v>
      </c>
      <c r="F1846" s="31">
        <v>1364451</v>
      </c>
      <c r="G1846" s="32">
        <v>327.44</v>
      </c>
      <c r="H1846" s="31">
        <v>4097</v>
      </c>
    </row>
    <row r="1847" spans="1:8" ht="48" customHeight="1" x14ac:dyDescent="0.25">
      <c r="A1847" s="33">
        <v>46147</v>
      </c>
      <c r="B1847" s="31" t="s">
        <v>254</v>
      </c>
      <c r="C1847" s="31" t="s">
        <v>255</v>
      </c>
      <c r="D1847" s="31" t="s">
        <v>899</v>
      </c>
      <c r="E1847" s="31">
        <v>1740</v>
      </c>
      <c r="F1847" s="31">
        <v>786089</v>
      </c>
      <c r="G1847" s="32">
        <v>451.78</v>
      </c>
      <c r="H1847" s="31">
        <v>1828</v>
      </c>
    </row>
    <row r="1848" spans="1:8" ht="36" customHeight="1" x14ac:dyDescent="0.25">
      <c r="A1848" s="33">
        <v>46147</v>
      </c>
      <c r="B1848" s="31" t="s">
        <v>257</v>
      </c>
      <c r="C1848" s="31" t="s">
        <v>258</v>
      </c>
      <c r="D1848" s="31" t="s">
        <v>901</v>
      </c>
      <c r="E1848" s="31">
        <v>631</v>
      </c>
      <c r="F1848" s="31">
        <v>149846</v>
      </c>
      <c r="G1848" s="32">
        <v>237.47</v>
      </c>
      <c r="H1848" s="31">
        <v>642</v>
      </c>
    </row>
    <row r="1849" spans="1:8" ht="24" customHeight="1" x14ac:dyDescent="0.25">
      <c r="A1849" s="33">
        <v>46147</v>
      </c>
      <c r="B1849" s="31" t="s">
        <v>260</v>
      </c>
      <c r="C1849" s="31" t="s">
        <v>261</v>
      </c>
      <c r="D1849" s="31" t="s">
        <v>907</v>
      </c>
      <c r="E1849" s="31">
        <v>0</v>
      </c>
      <c r="F1849" s="31">
        <v>0</v>
      </c>
      <c r="G1849" s="31">
        <v>0</v>
      </c>
      <c r="H1849" s="31">
        <v>0</v>
      </c>
    </row>
    <row r="1850" spans="1:8" ht="36" customHeight="1" x14ac:dyDescent="0.25">
      <c r="A1850" s="33">
        <v>46147</v>
      </c>
      <c r="B1850" s="31" t="s">
        <v>262</v>
      </c>
      <c r="C1850" s="31" t="s">
        <v>263</v>
      </c>
      <c r="D1850" s="31" t="s">
        <v>901</v>
      </c>
      <c r="E1850" s="31">
        <v>2704</v>
      </c>
      <c r="F1850" s="31">
        <v>599483</v>
      </c>
      <c r="G1850" s="32">
        <v>221.7</v>
      </c>
      <c r="H1850" s="31">
        <v>2608</v>
      </c>
    </row>
    <row r="1851" spans="1:8" ht="24" customHeight="1" x14ac:dyDescent="0.25">
      <c r="A1851" s="33">
        <v>46147</v>
      </c>
      <c r="B1851" s="31" t="s">
        <v>265</v>
      </c>
      <c r="C1851" s="31" t="s">
        <v>266</v>
      </c>
      <c r="D1851" s="31" t="s">
        <v>908</v>
      </c>
      <c r="E1851" s="31">
        <v>0</v>
      </c>
      <c r="F1851" s="31">
        <v>0</v>
      </c>
      <c r="G1851" s="31">
        <v>0</v>
      </c>
      <c r="H1851" s="31">
        <v>0</v>
      </c>
    </row>
    <row r="1852" spans="1:8" ht="36" customHeight="1" x14ac:dyDescent="0.25">
      <c r="A1852" s="33">
        <v>46147</v>
      </c>
      <c r="B1852" s="31" t="s">
        <v>267</v>
      </c>
      <c r="C1852" s="31" t="s">
        <v>268</v>
      </c>
      <c r="D1852" s="31" t="s">
        <v>901</v>
      </c>
      <c r="E1852" s="31">
        <v>2483</v>
      </c>
      <c r="F1852" s="31">
        <v>524015</v>
      </c>
      <c r="G1852" s="32">
        <v>211.04</v>
      </c>
      <c r="H1852" s="31">
        <v>2454</v>
      </c>
    </row>
    <row r="1853" spans="1:8" ht="24" customHeight="1" x14ac:dyDescent="0.25">
      <c r="A1853" s="33">
        <v>46147</v>
      </c>
      <c r="B1853" s="31" t="s">
        <v>270</v>
      </c>
      <c r="C1853" s="31" t="s">
        <v>271</v>
      </c>
      <c r="D1853" s="31" t="s">
        <v>900</v>
      </c>
      <c r="E1853" s="31">
        <v>802</v>
      </c>
      <c r="F1853" s="31">
        <v>271249</v>
      </c>
      <c r="G1853" s="32">
        <v>338.22</v>
      </c>
      <c r="H1853" s="31">
        <v>861</v>
      </c>
    </row>
    <row r="1854" spans="1:8" ht="36" customHeight="1" x14ac:dyDescent="0.25">
      <c r="A1854" s="33">
        <v>46147</v>
      </c>
      <c r="B1854" s="31" t="s">
        <v>273</v>
      </c>
      <c r="C1854" s="31" t="s">
        <v>274</v>
      </c>
      <c r="D1854" s="31" t="s">
        <v>899</v>
      </c>
      <c r="E1854" s="31">
        <v>4985</v>
      </c>
      <c r="F1854" s="31">
        <v>2508949</v>
      </c>
      <c r="G1854" s="32">
        <v>503.3</v>
      </c>
      <c r="H1854" s="31">
        <v>5247</v>
      </c>
    </row>
    <row r="1855" spans="1:8" ht="36" customHeight="1" x14ac:dyDescent="0.25">
      <c r="A1855" s="33">
        <v>46147</v>
      </c>
      <c r="B1855" s="31" t="s">
        <v>276</v>
      </c>
      <c r="C1855" s="31" t="s">
        <v>277</v>
      </c>
      <c r="D1855" s="31" t="s">
        <v>899</v>
      </c>
      <c r="E1855" s="31">
        <v>1139</v>
      </c>
      <c r="F1855" s="31">
        <v>560518</v>
      </c>
      <c r="G1855" s="32">
        <v>492.11</v>
      </c>
      <c r="H1855" s="31">
        <v>1208</v>
      </c>
    </row>
    <row r="1856" spans="1:8" ht="36" customHeight="1" x14ac:dyDescent="0.25">
      <c r="A1856" s="33">
        <v>46147</v>
      </c>
      <c r="B1856" s="31" t="s">
        <v>279</v>
      </c>
      <c r="C1856" s="31" t="s">
        <v>280</v>
      </c>
      <c r="D1856" s="31" t="s">
        <v>901</v>
      </c>
      <c r="E1856" s="31">
        <v>2267</v>
      </c>
      <c r="F1856" s="31">
        <v>1100832</v>
      </c>
      <c r="G1856" s="32">
        <v>485.59</v>
      </c>
      <c r="H1856" s="31">
        <v>2081</v>
      </c>
    </row>
    <row r="1857" spans="1:8" ht="48" customHeight="1" x14ac:dyDescent="0.25">
      <c r="A1857" s="33">
        <v>46147</v>
      </c>
      <c r="B1857" s="31" t="s">
        <v>283</v>
      </c>
      <c r="C1857" s="31" t="s">
        <v>284</v>
      </c>
      <c r="D1857" s="31" t="s">
        <v>899</v>
      </c>
      <c r="E1857" s="31">
        <v>0</v>
      </c>
      <c r="F1857" s="31">
        <v>0</v>
      </c>
      <c r="G1857" s="31">
        <v>0</v>
      </c>
      <c r="H1857" s="31">
        <v>0</v>
      </c>
    </row>
    <row r="1858" spans="1:8" ht="36" customHeight="1" x14ac:dyDescent="0.25">
      <c r="A1858" s="33">
        <v>46148</v>
      </c>
      <c r="B1858" s="31" t="s">
        <v>128</v>
      </c>
      <c r="C1858" s="31" t="s">
        <v>129</v>
      </c>
      <c r="D1858" s="31" t="s">
        <v>899</v>
      </c>
      <c r="E1858" s="31">
        <v>1218</v>
      </c>
      <c r="F1858" s="31">
        <v>467463</v>
      </c>
      <c r="G1858" s="32">
        <v>383.8</v>
      </c>
      <c r="H1858" s="31">
        <v>1284</v>
      </c>
    </row>
    <row r="1859" spans="1:8" ht="54.75" customHeight="1" x14ac:dyDescent="0.25">
      <c r="A1859" s="33">
        <v>46148</v>
      </c>
      <c r="B1859" s="31" t="s">
        <v>132</v>
      </c>
      <c r="C1859" s="31" t="s">
        <v>133</v>
      </c>
      <c r="D1859" s="31" t="s">
        <v>900</v>
      </c>
      <c r="E1859" s="31">
        <v>2861</v>
      </c>
      <c r="F1859" s="31">
        <v>903483</v>
      </c>
      <c r="G1859" s="32">
        <v>315.79000000000002</v>
      </c>
      <c r="H1859" s="31">
        <v>2776</v>
      </c>
    </row>
    <row r="1860" spans="1:8" ht="24" customHeight="1" x14ac:dyDescent="0.25">
      <c r="A1860" s="33">
        <v>46148</v>
      </c>
      <c r="B1860" s="31" t="s">
        <v>135</v>
      </c>
      <c r="C1860" s="31" t="s">
        <v>136</v>
      </c>
      <c r="D1860" s="31" t="s">
        <v>900</v>
      </c>
      <c r="E1860" s="31">
        <v>1392</v>
      </c>
      <c r="F1860" s="31">
        <v>604430</v>
      </c>
      <c r="G1860" s="32">
        <v>434.22</v>
      </c>
      <c r="H1860" s="31">
        <v>1441</v>
      </c>
    </row>
    <row r="1861" spans="1:8" ht="36" customHeight="1" x14ac:dyDescent="0.25">
      <c r="A1861" s="33">
        <v>46148</v>
      </c>
      <c r="B1861" s="31" t="s">
        <v>138</v>
      </c>
      <c r="C1861" s="31" t="s">
        <v>139</v>
      </c>
      <c r="D1861" s="31" t="s">
        <v>900</v>
      </c>
      <c r="E1861" s="31">
        <v>967</v>
      </c>
      <c r="F1861" s="31">
        <v>354209</v>
      </c>
      <c r="G1861" s="32">
        <v>366.3</v>
      </c>
      <c r="H1861" s="31">
        <v>1028</v>
      </c>
    </row>
    <row r="1862" spans="1:8" ht="24" customHeight="1" x14ac:dyDescent="0.25">
      <c r="A1862" s="33">
        <v>46148</v>
      </c>
      <c r="B1862" s="31" t="s">
        <v>141</v>
      </c>
      <c r="C1862" s="31" t="s">
        <v>142</v>
      </c>
      <c r="D1862" s="31" t="s">
        <v>900</v>
      </c>
      <c r="E1862" s="31">
        <v>1318</v>
      </c>
      <c r="F1862" s="31">
        <v>722680</v>
      </c>
      <c r="G1862" s="32">
        <v>548.32000000000005</v>
      </c>
      <c r="H1862" s="31">
        <v>1365</v>
      </c>
    </row>
    <row r="1863" spans="1:8" ht="24" customHeight="1" x14ac:dyDescent="0.25">
      <c r="A1863" s="33">
        <v>46148</v>
      </c>
      <c r="B1863" s="31" t="s">
        <v>144</v>
      </c>
      <c r="C1863" s="31" t="s">
        <v>145</v>
      </c>
      <c r="D1863" s="31" t="s">
        <v>900</v>
      </c>
      <c r="E1863" s="31">
        <v>1757</v>
      </c>
      <c r="F1863" s="31">
        <v>504444</v>
      </c>
      <c r="G1863" s="32">
        <v>287.11</v>
      </c>
      <c r="H1863" s="31">
        <v>1649</v>
      </c>
    </row>
    <row r="1864" spans="1:8" ht="48" customHeight="1" x14ac:dyDescent="0.25">
      <c r="A1864" s="33">
        <v>46148</v>
      </c>
      <c r="B1864" s="31" t="s">
        <v>147</v>
      </c>
      <c r="C1864" s="31" t="s">
        <v>148</v>
      </c>
      <c r="D1864" s="31" t="s">
        <v>900</v>
      </c>
      <c r="E1864" s="31">
        <v>3756</v>
      </c>
      <c r="F1864" s="31">
        <v>886715</v>
      </c>
      <c r="G1864" s="32">
        <v>236.08</v>
      </c>
      <c r="H1864" s="31">
        <v>3412</v>
      </c>
    </row>
    <row r="1865" spans="1:8" ht="48" customHeight="1" x14ac:dyDescent="0.25">
      <c r="A1865" s="33">
        <v>46148</v>
      </c>
      <c r="B1865" s="31" t="s">
        <v>150</v>
      </c>
      <c r="C1865" s="31" t="s">
        <v>151</v>
      </c>
      <c r="D1865" s="31" t="s">
        <v>900</v>
      </c>
      <c r="E1865" s="31">
        <v>3571</v>
      </c>
      <c r="F1865" s="31">
        <v>960887</v>
      </c>
      <c r="G1865" s="32">
        <v>269.08</v>
      </c>
      <c r="H1865" s="31">
        <v>3613</v>
      </c>
    </row>
    <row r="1866" spans="1:8" ht="48" customHeight="1" x14ac:dyDescent="0.25">
      <c r="A1866" s="33">
        <v>46148</v>
      </c>
      <c r="B1866" s="31" t="s">
        <v>153</v>
      </c>
      <c r="C1866" s="31" t="s">
        <v>154</v>
      </c>
      <c r="D1866" s="31" t="s">
        <v>899</v>
      </c>
      <c r="E1866" s="31">
        <v>3511</v>
      </c>
      <c r="F1866" s="31">
        <v>692622</v>
      </c>
      <c r="G1866" s="32">
        <v>197.27</v>
      </c>
      <c r="H1866" s="31">
        <v>3653</v>
      </c>
    </row>
    <row r="1867" spans="1:8" ht="48" customHeight="1" x14ac:dyDescent="0.25">
      <c r="A1867" s="33">
        <v>46148</v>
      </c>
      <c r="B1867" s="31" t="s">
        <v>156</v>
      </c>
      <c r="C1867" s="31" t="s">
        <v>157</v>
      </c>
      <c r="D1867" s="31" t="s">
        <v>901</v>
      </c>
      <c r="E1867" s="31">
        <v>2876</v>
      </c>
      <c r="F1867" s="31">
        <v>683330</v>
      </c>
      <c r="G1867" s="32">
        <v>237.6</v>
      </c>
      <c r="H1867" s="31">
        <v>2772</v>
      </c>
    </row>
    <row r="1868" spans="1:8" ht="48" customHeight="1" x14ac:dyDescent="0.25">
      <c r="A1868" s="33">
        <v>46148</v>
      </c>
      <c r="B1868" s="31" t="s">
        <v>159</v>
      </c>
      <c r="C1868" s="31" t="s">
        <v>160</v>
      </c>
      <c r="D1868" s="31" t="s">
        <v>899</v>
      </c>
      <c r="E1868" s="31">
        <v>2491</v>
      </c>
      <c r="F1868" s="31">
        <v>1104433</v>
      </c>
      <c r="G1868" s="32">
        <v>443.37</v>
      </c>
      <c r="H1868" s="31">
        <v>2272</v>
      </c>
    </row>
    <row r="1869" spans="1:8" ht="24" customHeight="1" x14ac:dyDescent="0.25">
      <c r="A1869" s="33">
        <v>46148</v>
      </c>
      <c r="B1869" s="31" t="s">
        <v>162</v>
      </c>
      <c r="C1869" s="31" t="s">
        <v>163</v>
      </c>
      <c r="D1869" s="31" t="s">
        <v>901</v>
      </c>
      <c r="E1869" s="31">
        <v>1286</v>
      </c>
      <c r="F1869" s="31">
        <v>526716</v>
      </c>
      <c r="G1869" s="32">
        <v>409.58</v>
      </c>
      <c r="H1869" s="31">
        <v>1323</v>
      </c>
    </row>
    <row r="1870" spans="1:8" ht="36" customHeight="1" x14ac:dyDescent="0.25">
      <c r="A1870" s="33">
        <v>46148</v>
      </c>
      <c r="B1870" s="31" t="s">
        <v>165</v>
      </c>
      <c r="C1870" s="31" t="s">
        <v>166</v>
      </c>
      <c r="D1870" s="31" t="s">
        <v>901</v>
      </c>
      <c r="E1870" s="31">
        <v>2945</v>
      </c>
      <c r="F1870" s="31">
        <v>1429470</v>
      </c>
      <c r="G1870" s="32">
        <v>485.39</v>
      </c>
      <c r="H1870" s="31">
        <v>2924</v>
      </c>
    </row>
    <row r="1871" spans="1:8" ht="24" customHeight="1" x14ac:dyDescent="0.25">
      <c r="A1871" s="33">
        <v>46148</v>
      </c>
      <c r="B1871" s="31" t="s">
        <v>168</v>
      </c>
      <c r="C1871" s="31" t="s">
        <v>169</v>
      </c>
      <c r="D1871" s="31" t="s">
        <v>899</v>
      </c>
      <c r="E1871" s="31">
        <v>2497</v>
      </c>
      <c r="F1871" s="31">
        <v>1057297</v>
      </c>
      <c r="G1871" s="32">
        <v>423.43</v>
      </c>
      <c r="H1871" s="31">
        <v>2336</v>
      </c>
    </row>
    <row r="1872" spans="1:8" ht="36" customHeight="1" x14ac:dyDescent="0.25">
      <c r="A1872" s="33">
        <v>46148</v>
      </c>
      <c r="B1872" s="31" t="s">
        <v>171</v>
      </c>
      <c r="C1872" s="31" t="s">
        <v>172</v>
      </c>
      <c r="D1872" s="31" t="s">
        <v>903</v>
      </c>
      <c r="E1872" s="31">
        <v>1939</v>
      </c>
      <c r="F1872" s="31">
        <v>708990</v>
      </c>
      <c r="G1872" s="32">
        <v>365.65</v>
      </c>
      <c r="H1872" s="31">
        <v>2017</v>
      </c>
    </row>
    <row r="1873" spans="1:8" ht="24" customHeight="1" x14ac:dyDescent="0.25">
      <c r="A1873" s="33">
        <v>46148</v>
      </c>
      <c r="B1873" s="31" t="s">
        <v>174</v>
      </c>
      <c r="C1873" s="31" t="s">
        <v>175</v>
      </c>
      <c r="D1873" s="31" t="s">
        <v>903</v>
      </c>
      <c r="E1873" s="31">
        <v>2380</v>
      </c>
      <c r="F1873" s="31">
        <v>828016</v>
      </c>
      <c r="G1873" s="32">
        <v>347.91</v>
      </c>
      <c r="H1873" s="31">
        <v>2206</v>
      </c>
    </row>
    <row r="1874" spans="1:8" ht="36" customHeight="1" x14ac:dyDescent="0.25">
      <c r="A1874" s="33">
        <v>46148</v>
      </c>
      <c r="B1874" s="31" t="s">
        <v>177</v>
      </c>
      <c r="C1874" s="31" t="s">
        <v>178</v>
      </c>
      <c r="D1874" s="31" t="s">
        <v>903</v>
      </c>
      <c r="E1874" s="31">
        <v>2349</v>
      </c>
      <c r="F1874" s="31">
        <v>678507</v>
      </c>
      <c r="G1874" s="32">
        <v>288.85000000000002</v>
      </c>
      <c r="H1874" s="31">
        <v>2166</v>
      </c>
    </row>
    <row r="1875" spans="1:8" ht="48" customHeight="1" x14ac:dyDescent="0.25">
      <c r="A1875" s="33">
        <v>46148</v>
      </c>
      <c r="B1875" s="31" t="s">
        <v>180</v>
      </c>
      <c r="C1875" s="31" t="s">
        <v>181</v>
      </c>
      <c r="D1875" s="31" t="s">
        <v>903</v>
      </c>
      <c r="E1875" s="31">
        <v>2289</v>
      </c>
      <c r="F1875" s="31">
        <v>1034424</v>
      </c>
      <c r="G1875" s="32">
        <v>451.91</v>
      </c>
      <c r="H1875" s="31">
        <v>2441</v>
      </c>
    </row>
    <row r="1876" spans="1:8" ht="24" customHeight="1" x14ac:dyDescent="0.25">
      <c r="A1876" s="33">
        <v>46148</v>
      </c>
      <c r="B1876" s="31" t="s">
        <v>183</v>
      </c>
      <c r="C1876" s="31" t="s">
        <v>184</v>
      </c>
      <c r="D1876" s="31" t="s">
        <v>903</v>
      </c>
      <c r="E1876" s="31">
        <v>1873</v>
      </c>
      <c r="F1876" s="31">
        <v>435317</v>
      </c>
      <c r="G1876" s="32">
        <v>232.42</v>
      </c>
      <c r="H1876" s="31">
        <v>1826</v>
      </c>
    </row>
    <row r="1877" spans="1:8" ht="24" customHeight="1" x14ac:dyDescent="0.25">
      <c r="A1877" s="33">
        <v>46148</v>
      </c>
      <c r="B1877" s="31" t="s">
        <v>186</v>
      </c>
      <c r="C1877" s="31" t="s">
        <v>187</v>
      </c>
      <c r="D1877" s="31" t="s">
        <v>903</v>
      </c>
      <c r="E1877" s="31">
        <v>610</v>
      </c>
      <c r="F1877" s="31">
        <v>240793</v>
      </c>
      <c r="G1877" s="32">
        <v>394.74</v>
      </c>
      <c r="H1877" s="31">
        <v>612</v>
      </c>
    </row>
    <row r="1878" spans="1:8" ht="36" customHeight="1" x14ac:dyDescent="0.25">
      <c r="A1878" s="33">
        <v>46148</v>
      </c>
      <c r="B1878" s="31" t="s">
        <v>189</v>
      </c>
      <c r="C1878" s="31" t="s">
        <v>190</v>
      </c>
      <c r="D1878" s="31" t="s">
        <v>903</v>
      </c>
      <c r="E1878" s="31">
        <v>2876</v>
      </c>
      <c r="F1878" s="31">
        <v>906677</v>
      </c>
      <c r="G1878" s="32">
        <v>315.26</v>
      </c>
      <c r="H1878" s="31">
        <v>2852</v>
      </c>
    </row>
    <row r="1879" spans="1:8" ht="36" customHeight="1" x14ac:dyDescent="0.25">
      <c r="A1879" s="33">
        <v>46148</v>
      </c>
      <c r="B1879" s="31" t="s">
        <v>192</v>
      </c>
      <c r="C1879" s="31" t="s">
        <v>193</v>
      </c>
      <c r="D1879" s="31" t="s">
        <v>901</v>
      </c>
      <c r="E1879" s="31">
        <v>960</v>
      </c>
      <c r="F1879" s="31">
        <v>370617</v>
      </c>
      <c r="G1879" s="32">
        <v>386.06</v>
      </c>
      <c r="H1879" s="31">
        <v>955</v>
      </c>
    </row>
    <row r="1880" spans="1:8" ht="24" customHeight="1" x14ac:dyDescent="0.25">
      <c r="A1880" s="33">
        <v>46148</v>
      </c>
      <c r="B1880" s="31" t="s">
        <v>195</v>
      </c>
      <c r="C1880" s="31" t="s">
        <v>196</v>
      </c>
      <c r="D1880" s="31" t="s">
        <v>899</v>
      </c>
      <c r="E1880" s="31">
        <v>3495</v>
      </c>
      <c r="F1880" s="31">
        <v>1096491</v>
      </c>
      <c r="G1880" s="32">
        <v>313.73</v>
      </c>
      <c r="H1880" s="31">
        <v>3303</v>
      </c>
    </row>
    <row r="1881" spans="1:8" ht="24" customHeight="1" x14ac:dyDescent="0.25">
      <c r="A1881" s="33">
        <v>46148</v>
      </c>
      <c r="B1881" s="31" t="s">
        <v>198</v>
      </c>
      <c r="C1881" s="31" t="s">
        <v>199</v>
      </c>
      <c r="D1881" s="31" t="s">
        <v>901</v>
      </c>
      <c r="E1881" s="31">
        <v>3587</v>
      </c>
      <c r="F1881" s="31">
        <v>1701859</v>
      </c>
      <c r="G1881" s="32">
        <v>474.45</v>
      </c>
      <c r="H1881" s="31">
        <v>3674</v>
      </c>
    </row>
    <row r="1882" spans="1:8" ht="24" customHeight="1" x14ac:dyDescent="0.25">
      <c r="A1882" s="33">
        <v>46148</v>
      </c>
      <c r="B1882" s="31" t="s">
        <v>201</v>
      </c>
      <c r="C1882" s="31" t="s">
        <v>202</v>
      </c>
      <c r="D1882" s="31" t="s">
        <v>904</v>
      </c>
      <c r="E1882" s="31">
        <v>0</v>
      </c>
      <c r="F1882" s="31">
        <v>0</v>
      </c>
      <c r="G1882" s="31">
        <v>0</v>
      </c>
      <c r="H1882" s="31">
        <v>0</v>
      </c>
    </row>
    <row r="1883" spans="1:8" ht="41.25" customHeight="1" x14ac:dyDescent="0.25">
      <c r="A1883" s="33">
        <v>46148</v>
      </c>
      <c r="B1883" s="31" t="s">
        <v>204</v>
      </c>
      <c r="C1883" s="31" t="s">
        <v>205</v>
      </c>
      <c r="D1883" s="31" t="s">
        <v>901</v>
      </c>
      <c r="E1883" s="31">
        <v>3125</v>
      </c>
      <c r="F1883" s="31">
        <v>1394415</v>
      </c>
      <c r="G1883" s="32">
        <v>446.21</v>
      </c>
      <c r="H1883" s="31">
        <v>3362</v>
      </c>
    </row>
    <row r="1884" spans="1:8" ht="24" customHeight="1" x14ac:dyDescent="0.25">
      <c r="A1884" s="33">
        <v>46148</v>
      </c>
      <c r="B1884" s="31" t="s">
        <v>207</v>
      </c>
      <c r="C1884" s="31" t="s">
        <v>208</v>
      </c>
      <c r="D1884" s="31" t="s">
        <v>899</v>
      </c>
      <c r="E1884" s="31">
        <v>3523</v>
      </c>
      <c r="F1884" s="31">
        <v>1218155</v>
      </c>
      <c r="G1884" s="32">
        <v>345.77</v>
      </c>
      <c r="H1884" s="31">
        <v>3546</v>
      </c>
    </row>
    <row r="1885" spans="1:8" ht="48" customHeight="1" x14ac:dyDescent="0.25">
      <c r="A1885" s="33">
        <v>46148</v>
      </c>
      <c r="B1885" s="31" t="s">
        <v>210</v>
      </c>
      <c r="C1885" s="31" t="s">
        <v>211</v>
      </c>
      <c r="D1885" s="31" t="s">
        <v>901</v>
      </c>
      <c r="E1885" s="31">
        <v>3669</v>
      </c>
      <c r="F1885" s="31">
        <v>1272734</v>
      </c>
      <c r="G1885" s="32">
        <v>346.89</v>
      </c>
      <c r="H1885" s="31">
        <v>3948</v>
      </c>
    </row>
    <row r="1886" spans="1:8" ht="48" customHeight="1" x14ac:dyDescent="0.25">
      <c r="A1886" s="33">
        <v>46148</v>
      </c>
      <c r="B1886" s="31" t="s">
        <v>213</v>
      </c>
      <c r="C1886" s="31" t="s">
        <v>214</v>
      </c>
      <c r="D1886" s="31" t="s">
        <v>901</v>
      </c>
      <c r="E1886" s="31">
        <v>878</v>
      </c>
      <c r="F1886" s="31">
        <v>224756</v>
      </c>
      <c r="G1886" s="32">
        <v>255.99</v>
      </c>
      <c r="H1886" s="31">
        <v>925</v>
      </c>
    </row>
    <row r="1887" spans="1:8" ht="48" customHeight="1" x14ac:dyDescent="0.25">
      <c r="A1887" s="33">
        <v>46148</v>
      </c>
      <c r="B1887" s="31" t="s">
        <v>216</v>
      </c>
      <c r="C1887" s="31" t="s">
        <v>217</v>
      </c>
      <c r="D1887" s="31" t="s">
        <v>901</v>
      </c>
      <c r="E1887" s="31">
        <v>1974</v>
      </c>
      <c r="F1887" s="31">
        <v>455385</v>
      </c>
      <c r="G1887" s="32">
        <v>230.69</v>
      </c>
      <c r="H1887" s="31">
        <v>1778</v>
      </c>
    </row>
    <row r="1888" spans="1:8" ht="48" customHeight="1" x14ac:dyDescent="0.25">
      <c r="A1888" s="33">
        <v>46148</v>
      </c>
      <c r="B1888" s="31" t="s">
        <v>220</v>
      </c>
      <c r="C1888" s="31" t="s">
        <v>221</v>
      </c>
      <c r="D1888" s="31" t="s">
        <v>900</v>
      </c>
      <c r="E1888" s="31">
        <v>3558</v>
      </c>
      <c r="F1888" s="31">
        <v>758032</v>
      </c>
      <c r="G1888" s="32">
        <v>213.05</v>
      </c>
      <c r="H1888" s="31">
        <v>3577</v>
      </c>
    </row>
    <row r="1889" spans="1:8" ht="48" customHeight="1" x14ac:dyDescent="0.25">
      <c r="A1889" s="33">
        <v>46148</v>
      </c>
      <c r="B1889" s="31" t="s">
        <v>223</v>
      </c>
      <c r="C1889" s="31" t="s">
        <v>224</v>
      </c>
      <c r="D1889" s="31" t="s">
        <v>905</v>
      </c>
      <c r="E1889" s="31">
        <v>0</v>
      </c>
      <c r="F1889" s="31">
        <v>0</v>
      </c>
      <c r="G1889" s="31">
        <v>0</v>
      </c>
      <c r="H1889" s="31">
        <v>0</v>
      </c>
    </row>
    <row r="1890" spans="1:8" ht="48" customHeight="1" x14ac:dyDescent="0.25">
      <c r="A1890" s="33">
        <v>46148</v>
      </c>
      <c r="B1890" s="31" t="s">
        <v>225</v>
      </c>
      <c r="C1890" s="31" t="s">
        <v>226</v>
      </c>
      <c r="D1890" s="31" t="s">
        <v>906</v>
      </c>
      <c r="E1890" s="31">
        <v>0</v>
      </c>
      <c r="F1890" s="31">
        <v>0</v>
      </c>
      <c r="G1890" s="31">
        <v>0</v>
      </c>
      <c r="H1890" s="31">
        <v>0</v>
      </c>
    </row>
    <row r="1891" spans="1:8" ht="48" customHeight="1" x14ac:dyDescent="0.25">
      <c r="A1891" s="33">
        <v>46148</v>
      </c>
      <c r="B1891" s="31" t="s">
        <v>227</v>
      </c>
      <c r="C1891" s="31" t="s">
        <v>228</v>
      </c>
      <c r="D1891" s="31" t="s">
        <v>899</v>
      </c>
      <c r="E1891" s="31">
        <v>3878</v>
      </c>
      <c r="F1891" s="31">
        <v>832854</v>
      </c>
      <c r="G1891" s="32">
        <v>214.76</v>
      </c>
      <c r="H1891" s="31">
        <v>3637</v>
      </c>
    </row>
    <row r="1892" spans="1:8" ht="24" customHeight="1" x14ac:dyDescent="0.25">
      <c r="A1892" s="33">
        <v>46148</v>
      </c>
      <c r="B1892" s="31" t="s">
        <v>230</v>
      </c>
      <c r="C1892" s="31" t="s">
        <v>231</v>
      </c>
      <c r="D1892" s="31" t="s">
        <v>901</v>
      </c>
      <c r="E1892" s="31">
        <v>4122</v>
      </c>
      <c r="F1892" s="31">
        <v>1359605</v>
      </c>
      <c r="G1892" s="32">
        <v>329.84</v>
      </c>
      <c r="H1892" s="31">
        <v>3722</v>
      </c>
    </row>
    <row r="1893" spans="1:8" ht="36" customHeight="1" x14ac:dyDescent="0.25">
      <c r="A1893" s="33">
        <v>46148</v>
      </c>
      <c r="B1893" s="31" t="s">
        <v>233</v>
      </c>
      <c r="C1893" s="31" t="s">
        <v>234</v>
      </c>
      <c r="D1893" s="31" t="s">
        <v>899</v>
      </c>
      <c r="E1893" s="31">
        <v>1639</v>
      </c>
      <c r="F1893" s="31">
        <v>347221</v>
      </c>
      <c r="G1893" s="32">
        <v>211.85</v>
      </c>
      <c r="H1893" s="31">
        <v>1711</v>
      </c>
    </row>
    <row r="1894" spans="1:8" ht="24" customHeight="1" x14ac:dyDescent="0.25">
      <c r="A1894" s="33">
        <v>46148</v>
      </c>
      <c r="B1894" s="31" t="s">
        <v>236</v>
      </c>
      <c r="C1894" s="31" t="s">
        <v>237</v>
      </c>
      <c r="D1894" s="31" t="s">
        <v>899</v>
      </c>
      <c r="E1894" s="31">
        <v>3134</v>
      </c>
      <c r="F1894" s="31">
        <v>1121817</v>
      </c>
      <c r="G1894" s="32">
        <v>357.95</v>
      </c>
      <c r="H1894" s="31">
        <v>2822</v>
      </c>
    </row>
    <row r="1895" spans="1:8" ht="36" customHeight="1" x14ac:dyDescent="0.25">
      <c r="A1895" s="33">
        <v>46148</v>
      </c>
      <c r="B1895" s="31" t="s">
        <v>239</v>
      </c>
      <c r="C1895" s="31" t="s">
        <v>240</v>
      </c>
      <c r="D1895" s="31" t="s">
        <v>900</v>
      </c>
      <c r="E1895" s="31">
        <v>1661</v>
      </c>
      <c r="F1895" s="31">
        <v>802443</v>
      </c>
      <c r="G1895" s="32">
        <v>483.11</v>
      </c>
      <c r="H1895" s="31">
        <v>1596</v>
      </c>
    </row>
    <row r="1896" spans="1:8" ht="36" customHeight="1" x14ac:dyDescent="0.25">
      <c r="A1896" s="33">
        <v>46148</v>
      </c>
      <c r="B1896" s="31" t="s">
        <v>242</v>
      </c>
      <c r="C1896" s="31" t="s">
        <v>243</v>
      </c>
      <c r="D1896" s="31" t="s">
        <v>900</v>
      </c>
      <c r="E1896" s="31">
        <v>2916</v>
      </c>
      <c r="F1896" s="31">
        <v>921278</v>
      </c>
      <c r="G1896" s="32">
        <v>315.94</v>
      </c>
      <c r="H1896" s="31">
        <v>2701</v>
      </c>
    </row>
    <row r="1897" spans="1:8" ht="24" customHeight="1" x14ac:dyDescent="0.25">
      <c r="A1897" s="33">
        <v>46148</v>
      </c>
      <c r="B1897" s="31" t="s">
        <v>245</v>
      </c>
      <c r="C1897" s="31" t="s">
        <v>246</v>
      </c>
      <c r="D1897" s="31" t="s">
        <v>900</v>
      </c>
      <c r="E1897" s="31">
        <v>2189</v>
      </c>
      <c r="F1897" s="31">
        <v>729644</v>
      </c>
      <c r="G1897" s="32">
        <v>333.32</v>
      </c>
      <c r="H1897" s="31">
        <v>2094</v>
      </c>
    </row>
    <row r="1898" spans="1:8" ht="48" customHeight="1" x14ac:dyDescent="0.25">
      <c r="A1898" s="33">
        <v>46148</v>
      </c>
      <c r="B1898" s="31" t="s">
        <v>248</v>
      </c>
      <c r="C1898" s="31" t="s">
        <v>249</v>
      </c>
      <c r="D1898" s="31" t="s">
        <v>900</v>
      </c>
      <c r="E1898" s="31">
        <v>2784</v>
      </c>
      <c r="F1898" s="31">
        <v>1220523</v>
      </c>
      <c r="G1898" s="32">
        <v>438.41</v>
      </c>
      <c r="H1898" s="31">
        <v>2552</v>
      </c>
    </row>
    <row r="1899" spans="1:8" ht="48" customHeight="1" x14ac:dyDescent="0.25">
      <c r="A1899" s="33">
        <v>46148</v>
      </c>
      <c r="B1899" s="31" t="s">
        <v>251</v>
      </c>
      <c r="C1899" s="31" t="s">
        <v>252</v>
      </c>
      <c r="D1899" s="31" t="s">
        <v>900</v>
      </c>
      <c r="E1899" s="31">
        <v>3815</v>
      </c>
      <c r="F1899" s="31">
        <v>1422337</v>
      </c>
      <c r="G1899" s="32">
        <v>372.83</v>
      </c>
      <c r="H1899" s="31">
        <v>4034</v>
      </c>
    </row>
    <row r="1900" spans="1:8" ht="48" customHeight="1" x14ac:dyDescent="0.25">
      <c r="A1900" s="33">
        <v>46148</v>
      </c>
      <c r="B1900" s="31" t="s">
        <v>254</v>
      </c>
      <c r="C1900" s="31" t="s">
        <v>255</v>
      </c>
      <c r="D1900" s="31" t="s">
        <v>899</v>
      </c>
      <c r="E1900" s="31">
        <v>1412</v>
      </c>
      <c r="F1900" s="31">
        <v>635945</v>
      </c>
      <c r="G1900" s="32">
        <v>450.39</v>
      </c>
      <c r="H1900" s="31">
        <v>1437</v>
      </c>
    </row>
    <row r="1901" spans="1:8" ht="48" customHeight="1" x14ac:dyDescent="0.25">
      <c r="A1901" s="33">
        <v>46148</v>
      </c>
      <c r="B1901" s="31" t="s">
        <v>257</v>
      </c>
      <c r="C1901" s="31" t="s">
        <v>258</v>
      </c>
      <c r="D1901" s="31" t="s">
        <v>901</v>
      </c>
      <c r="E1901" s="31">
        <v>579</v>
      </c>
      <c r="F1901" s="31">
        <v>112917</v>
      </c>
      <c r="G1901" s="32">
        <v>195.02</v>
      </c>
      <c r="H1901" s="31">
        <v>541</v>
      </c>
    </row>
    <row r="1902" spans="1:8" ht="48" customHeight="1" x14ac:dyDescent="0.25">
      <c r="A1902" s="33">
        <v>46148</v>
      </c>
      <c r="B1902" s="31" t="s">
        <v>260</v>
      </c>
      <c r="C1902" s="31" t="s">
        <v>261</v>
      </c>
      <c r="D1902" s="31" t="s">
        <v>907</v>
      </c>
      <c r="E1902" s="31">
        <v>0</v>
      </c>
      <c r="F1902" s="31">
        <v>0</v>
      </c>
      <c r="G1902" s="31">
        <v>0</v>
      </c>
      <c r="H1902" s="31">
        <v>0</v>
      </c>
    </row>
    <row r="1903" spans="1:8" ht="48" customHeight="1" x14ac:dyDescent="0.25">
      <c r="A1903" s="33">
        <v>46148</v>
      </c>
      <c r="B1903" s="31" t="s">
        <v>262</v>
      </c>
      <c r="C1903" s="31" t="s">
        <v>263</v>
      </c>
      <c r="D1903" s="31" t="s">
        <v>901</v>
      </c>
      <c r="E1903" s="31">
        <v>2379</v>
      </c>
      <c r="F1903" s="31">
        <v>532092</v>
      </c>
      <c r="G1903" s="32">
        <v>223.66</v>
      </c>
      <c r="H1903" s="31">
        <v>2564</v>
      </c>
    </row>
    <row r="1904" spans="1:8" ht="48" customHeight="1" x14ac:dyDescent="0.25">
      <c r="A1904" s="33">
        <v>46148</v>
      </c>
      <c r="B1904" s="31" t="s">
        <v>265</v>
      </c>
      <c r="C1904" s="31" t="s">
        <v>266</v>
      </c>
      <c r="D1904" s="31" t="s">
        <v>908</v>
      </c>
      <c r="E1904" s="31">
        <v>0</v>
      </c>
      <c r="F1904" s="31">
        <v>0</v>
      </c>
      <c r="G1904" s="31">
        <v>0</v>
      </c>
      <c r="H1904" s="31">
        <v>0</v>
      </c>
    </row>
    <row r="1905" spans="1:8" ht="36" customHeight="1" x14ac:dyDescent="0.25">
      <c r="A1905" s="33">
        <v>46148</v>
      </c>
      <c r="B1905" s="31" t="s">
        <v>267</v>
      </c>
      <c r="C1905" s="31" t="s">
        <v>268</v>
      </c>
      <c r="D1905" s="31" t="s">
        <v>901</v>
      </c>
      <c r="E1905" s="31">
        <v>2139</v>
      </c>
      <c r="F1905" s="31">
        <v>391703</v>
      </c>
      <c r="G1905" s="32">
        <v>183.12</v>
      </c>
      <c r="H1905" s="31">
        <v>1968</v>
      </c>
    </row>
    <row r="1906" spans="1:8" ht="24" customHeight="1" x14ac:dyDescent="0.25">
      <c r="A1906" s="33">
        <v>46148</v>
      </c>
      <c r="B1906" s="31" t="s">
        <v>270</v>
      </c>
      <c r="C1906" s="31" t="s">
        <v>271</v>
      </c>
      <c r="D1906" s="31" t="s">
        <v>900</v>
      </c>
      <c r="E1906" s="31">
        <v>876</v>
      </c>
      <c r="F1906" s="31">
        <v>279877</v>
      </c>
      <c r="G1906" s="32">
        <v>319.49</v>
      </c>
      <c r="H1906" s="31">
        <v>889</v>
      </c>
    </row>
    <row r="1907" spans="1:8" ht="36" customHeight="1" x14ac:dyDescent="0.25">
      <c r="A1907" s="33">
        <v>46148</v>
      </c>
      <c r="B1907" s="31" t="s">
        <v>273</v>
      </c>
      <c r="C1907" s="31" t="s">
        <v>274</v>
      </c>
      <c r="D1907" s="31" t="s">
        <v>899</v>
      </c>
      <c r="E1907" s="31">
        <v>4188</v>
      </c>
      <c r="F1907" s="31">
        <v>2090437</v>
      </c>
      <c r="G1907" s="32">
        <v>499.15</v>
      </c>
      <c r="H1907" s="31">
        <v>4085</v>
      </c>
    </row>
    <row r="1908" spans="1:8" ht="24" customHeight="1" x14ac:dyDescent="0.25">
      <c r="A1908" s="33">
        <v>46148</v>
      </c>
      <c r="B1908" s="31" t="s">
        <v>276</v>
      </c>
      <c r="C1908" s="31" t="s">
        <v>277</v>
      </c>
      <c r="D1908" s="31" t="s">
        <v>899</v>
      </c>
      <c r="E1908" s="31">
        <v>1149</v>
      </c>
      <c r="F1908" s="31">
        <v>631973</v>
      </c>
      <c r="G1908" s="32">
        <v>550.02</v>
      </c>
      <c r="H1908" s="31">
        <v>1163</v>
      </c>
    </row>
    <row r="1909" spans="1:8" ht="36" customHeight="1" x14ac:dyDescent="0.25">
      <c r="A1909" s="33">
        <v>46148</v>
      </c>
      <c r="B1909" s="31" t="s">
        <v>279</v>
      </c>
      <c r="C1909" s="31" t="s">
        <v>280</v>
      </c>
      <c r="D1909" s="31" t="s">
        <v>901</v>
      </c>
      <c r="E1909" s="31">
        <v>1662</v>
      </c>
      <c r="F1909" s="31">
        <v>850928</v>
      </c>
      <c r="G1909" s="32">
        <v>511.99</v>
      </c>
      <c r="H1909" s="31">
        <v>1760</v>
      </c>
    </row>
    <row r="1910" spans="1:8" ht="24" customHeight="1" x14ac:dyDescent="0.25">
      <c r="A1910" s="33">
        <v>46148</v>
      </c>
      <c r="B1910" s="31" t="s">
        <v>283</v>
      </c>
      <c r="C1910" s="31" t="s">
        <v>284</v>
      </c>
      <c r="D1910" s="31" t="s">
        <v>899</v>
      </c>
      <c r="E1910" s="31">
        <v>0</v>
      </c>
      <c r="F1910" s="31">
        <v>0</v>
      </c>
      <c r="G1910" s="31">
        <v>0</v>
      </c>
      <c r="H1910" s="31">
        <v>0</v>
      </c>
    </row>
    <row r="1911" spans="1:8" ht="36" customHeight="1" x14ac:dyDescent="0.25">
      <c r="A1911" s="33">
        <v>46149</v>
      </c>
      <c r="B1911" s="31" t="s">
        <v>128</v>
      </c>
      <c r="C1911" s="31" t="s">
        <v>129</v>
      </c>
      <c r="D1911" s="31" t="s">
        <v>899</v>
      </c>
      <c r="E1911" s="31">
        <v>1457</v>
      </c>
      <c r="F1911" s="31">
        <v>455665</v>
      </c>
      <c r="G1911" s="32">
        <v>312.74</v>
      </c>
      <c r="H1911" s="31">
        <v>1405</v>
      </c>
    </row>
    <row r="1912" spans="1:8" ht="36" customHeight="1" x14ac:dyDescent="0.25">
      <c r="A1912" s="33">
        <v>46149</v>
      </c>
      <c r="B1912" s="31" t="s">
        <v>132</v>
      </c>
      <c r="C1912" s="31" t="s">
        <v>133</v>
      </c>
      <c r="D1912" s="31" t="s">
        <v>900</v>
      </c>
      <c r="E1912" s="31">
        <v>2090</v>
      </c>
      <c r="F1912" s="31">
        <v>684513</v>
      </c>
      <c r="G1912" s="32">
        <v>327.52</v>
      </c>
      <c r="H1912" s="31">
        <v>2140</v>
      </c>
    </row>
    <row r="1913" spans="1:8" ht="36" customHeight="1" x14ac:dyDescent="0.25">
      <c r="A1913" s="33">
        <v>46149</v>
      </c>
      <c r="B1913" s="31" t="s">
        <v>135</v>
      </c>
      <c r="C1913" s="31" t="s">
        <v>136</v>
      </c>
      <c r="D1913" s="31" t="s">
        <v>900</v>
      </c>
      <c r="E1913" s="31">
        <v>1496</v>
      </c>
      <c r="F1913" s="31">
        <v>686386</v>
      </c>
      <c r="G1913" s="32">
        <v>458.81</v>
      </c>
      <c r="H1913" s="31">
        <v>1538</v>
      </c>
    </row>
    <row r="1914" spans="1:8" ht="48" customHeight="1" x14ac:dyDescent="0.25">
      <c r="A1914" s="33">
        <v>46149</v>
      </c>
      <c r="B1914" s="31" t="s">
        <v>138</v>
      </c>
      <c r="C1914" s="31" t="s">
        <v>139</v>
      </c>
      <c r="D1914" s="31" t="s">
        <v>900</v>
      </c>
      <c r="E1914" s="31">
        <v>1272</v>
      </c>
      <c r="F1914" s="31">
        <v>482875</v>
      </c>
      <c r="G1914" s="32">
        <v>379.62</v>
      </c>
      <c r="H1914" s="31">
        <v>1214</v>
      </c>
    </row>
    <row r="1915" spans="1:8" ht="36" customHeight="1" x14ac:dyDescent="0.25">
      <c r="A1915" s="33">
        <v>46149</v>
      </c>
      <c r="B1915" s="31" t="s">
        <v>141</v>
      </c>
      <c r="C1915" s="31" t="s">
        <v>142</v>
      </c>
      <c r="D1915" s="31" t="s">
        <v>900</v>
      </c>
      <c r="E1915" s="31">
        <v>1220</v>
      </c>
      <c r="F1915" s="31">
        <v>681529</v>
      </c>
      <c r="G1915" s="32">
        <v>558.63</v>
      </c>
      <c r="H1915" s="31">
        <v>1158</v>
      </c>
    </row>
    <row r="1916" spans="1:8" ht="54.75" customHeight="1" x14ac:dyDescent="0.25">
      <c r="A1916" s="33">
        <v>46149</v>
      </c>
      <c r="B1916" s="31" t="s">
        <v>144</v>
      </c>
      <c r="C1916" s="31" t="s">
        <v>145</v>
      </c>
      <c r="D1916" s="31" t="s">
        <v>900</v>
      </c>
      <c r="E1916" s="31">
        <v>1431</v>
      </c>
      <c r="F1916" s="31">
        <v>371907</v>
      </c>
      <c r="G1916" s="32">
        <v>259.89</v>
      </c>
      <c r="H1916" s="31">
        <v>1352</v>
      </c>
    </row>
    <row r="1917" spans="1:8" ht="24" customHeight="1" x14ac:dyDescent="0.25">
      <c r="A1917" s="33">
        <v>46149</v>
      </c>
      <c r="B1917" s="31" t="s">
        <v>147</v>
      </c>
      <c r="C1917" s="31" t="s">
        <v>148</v>
      </c>
      <c r="D1917" s="31" t="s">
        <v>900</v>
      </c>
      <c r="E1917" s="31">
        <v>2826</v>
      </c>
      <c r="F1917" s="31">
        <v>618914</v>
      </c>
      <c r="G1917" s="32">
        <v>219.01</v>
      </c>
      <c r="H1917" s="31">
        <v>2790</v>
      </c>
    </row>
    <row r="1918" spans="1:8" ht="36" customHeight="1" x14ac:dyDescent="0.25">
      <c r="A1918" s="33">
        <v>46149</v>
      </c>
      <c r="B1918" s="31" t="s">
        <v>150</v>
      </c>
      <c r="C1918" s="31" t="s">
        <v>151</v>
      </c>
      <c r="D1918" s="31" t="s">
        <v>900</v>
      </c>
      <c r="E1918" s="31">
        <v>3542</v>
      </c>
      <c r="F1918" s="31">
        <v>888999</v>
      </c>
      <c r="G1918" s="32">
        <v>250.99</v>
      </c>
      <c r="H1918" s="31">
        <v>3607</v>
      </c>
    </row>
    <row r="1919" spans="1:8" ht="24" customHeight="1" x14ac:dyDescent="0.25">
      <c r="A1919" s="33">
        <v>46149</v>
      </c>
      <c r="B1919" s="31" t="s">
        <v>153</v>
      </c>
      <c r="C1919" s="31" t="s">
        <v>154</v>
      </c>
      <c r="D1919" s="31" t="s">
        <v>899</v>
      </c>
      <c r="E1919" s="31">
        <v>2577</v>
      </c>
      <c r="F1919" s="31">
        <v>447451</v>
      </c>
      <c r="G1919" s="32">
        <v>173.63</v>
      </c>
      <c r="H1919" s="31">
        <v>2605</v>
      </c>
    </row>
    <row r="1920" spans="1:8" ht="24" customHeight="1" x14ac:dyDescent="0.25">
      <c r="A1920" s="33">
        <v>46149</v>
      </c>
      <c r="B1920" s="31" t="s">
        <v>156</v>
      </c>
      <c r="C1920" s="31" t="s">
        <v>157</v>
      </c>
      <c r="D1920" s="31" t="s">
        <v>901</v>
      </c>
      <c r="E1920" s="31">
        <v>3280</v>
      </c>
      <c r="F1920" s="31">
        <v>900144</v>
      </c>
      <c r="G1920" s="32">
        <v>274.43</v>
      </c>
      <c r="H1920" s="31">
        <v>3030</v>
      </c>
    </row>
    <row r="1921" spans="1:8" ht="48" customHeight="1" x14ac:dyDescent="0.25">
      <c r="A1921" s="33">
        <v>46149</v>
      </c>
      <c r="B1921" s="31" t="s">
        <v>159</v>
      </c>
      <c r="C1921" s="31" t="s">
        <v>160</v>
      </c>
      <c r="D1921" s="31" t="s">
        <v>899</v>
      </c>
      <c r="E1921" s="31">
        <v>2432</v>
      </c>
      <c r="F1921" s="31">
        <v>1128320</v>
      </c>
      <c r="G1921" s="32">
        <v>463.95</v>
      </c>
      <c r="H1921" s="31">
        <v>2604</v>
      </c>
    </row>
    <row r="1922" spans="1:8" ht="48" customHeight="1" x14ac:dyDescent="0.25">
      <c r="A1922" s="33">
        <v>46149</v>
      </c>
      <c r="B1922" s="31" t="s">
        <v>162</v>
      </c>
      <c r="C1922" s="31" t="s">
        <v>163</v>
      </c>
      <c r="D1922" s="31" t="s">
        <v>901</v>
      </c>
      <c r="E1922" s="31">
        <v>1222</v>
      </c>
      <c r="F1922" s="31">
        <v>588048</v>
      </c>
      <c r="G1922" s="32">
        <v>481.22</v>
      </c>
      <c r="H1922" s="31">
        <v>1272</v>
      </c>
    </row>
    <row r="1923" spans="1:8" ht="48" customHeight="1" x14ac:dyDescent="0.25">
      <c r="A1923" s="33">
        <v>46149</v>
      </c>
      <c r="B1923" s="31" t="s">
        <v>165</v>
      </c>
      <c r="C1923" s="31" t="s">
        <v>166</v>
      </c>
      <c r="D1923" s="31" t="s">
        <v>901</v>
      </c>
      <c r="E1923" s="31">
        <v>2129</v>
      </c>
      <c r="F1923" s="31">
        <v>800996</v>
      </c>
      <c r="G1923" s="32">
        <v>376.23</v>
      </c>
      <c r="H1923" s="31">
        <v>2034</v>
      </c>
    </row>
    <row r="1924" spans="1:8" ht="48" customHeight="1" x14ac:dyDescent="0.25">
      <c r="A1924" s="33">
        <v>46149</v>
      </c>
      <c r="B1924" s="31" t="s">
        <v>168</v>
      </c>
      <c r="C1924" s="31" t="s">
        <v>169</v>
      </c>
      <c r="D1924" s="31" t="s">
        <v>899</v>
      </c>
      <c r="E1924" s="31">
        <v>2290</v>
      </c>
      <c r="F1924" s="31">
        <v>887093</v>
      </c>
      <c r="G1924" s="32">
        <v>387.38</v>
      </c>
      <c r="H1924" s="31">
        <v>2110</v>
      </c>
    </row>
    <row r="1925" spans="1:8" ht="48" customHeight="1" x14ac:dyDescent="0.25">
      <c r="A1925" s="33">
        <v>46149</v>
      </c>
      <c r="B1925" s="31" t="s">
        <v>171</v>
      </c>
      <c r="C1925" s="31" t="s">
        <v>172</v>
      </c>
      <c r="D1925" s="31" t="s">
        <v>903</v>
      </c>
      <c r="E1925" s="31">
        <v>1869</v>
      </c>
      <c r="F1925" s="31">
        <v>751199</v>
      </c>
      <c r="G1925" s="32">
        <v>401.93</v>
      </c>
      <c r="H1925" s="31">
        <v>1785</v>
      </c>
    </row>
    <row r="1926" spans="1:8" ht="24" customHeight="1" x14ac:dyDescent="0.25">
      <c r="A1926" s="33">
        <v>46149</v>
      </c>
      <c r="B1926" s="31" t="s">
        <v>174</v>
      </c>
      <c r="C1926" s="31" t="s">
        <v>175</v>
      </c>
      <c r="D1926" s="31" t="s">
        <v>903</v>
      </c>
      <c r="E1926" s="31">
        <v>3388</v>
      </c>
      <c r="F1926" s="31">
        <v>1132701</v>
      </c>
      <c r="G1926" s="32">
        <v>334.33</v>
      </c>
      <c r="H1926" s="31">
        <v>3590</v>
      </c>
    </row>
    <row r="1927" spans="1:8" ht="36" customHeight="1" x14ac:dyDescent="0.25">
      <c r="A1927" s="33">
        <v>46149</v>
      </c>
      <c r="B1927" s="31" t="s">
        <v>177</v>
      </c>
      <c r="C1927" s="31" t="s">
        <v>178</v>
      </c>
      <c r="D1927" s="31" t="s">
        <v>903</v>
      </c>
      <c r="E1927" s="31">
        <v>2000</v>
      </c>
      <c r="F1927" s="31">
        <v>530184</v>
      </c>
      <c r="G1927" s="32">
        <v>265.08999999999997</v>
      </c>
      <c r="H1927" s="31">
        <v>2032</v>
      </c>
    </row>
    <row r="1928" spans="1:8" ht="24" customHeight="1" x14ac:dyDescent="0.25">
      <c r="A1928" s="33">
        <v>46149</v>
      </c>
      <c r="B1928" s="31" t="s">
        <v>180</v>
      </c>
      <c r="C1928" s="31" t="s">
        <v>181</v>
      </c>
      <c r="D1928" s="31" t="s">
        <v>903</v>
      </c>
      <c r="E1928" s="31">
        <v>2463</v>
      </c>
      <c r="F1928" s="31">
        <v>1055107</v>
      </c>
      <c r="G1928" s="32">
        <v>428.38</v>
      </c>
      <c r="H1928" s="31">
        <v>2575</v>
      </c>
    </row>
    <row r="1929" spans="1:8" ht="36" customHeight="1" x14ac:dyDescent="0.25">
      <c r="A1929" s="33">
        <v>46149</v>
      </c>
      <c r="B1929" s="31" t="s">
        <v>183</v>
      </c>
      <c r="C1929" s="31" t="s">
        <v>184</v>
      </c>
      <c r="D1929" s="31" t="s">
        <v>903</v>
      </c>
      <c r="E1929" s="31">
        <v>2167</v>
      </c>
      <c r="F1929" s="31">
        <v>546203</v>
      </c>
      <c r="G1929" s="32">
        <v>252.05</v>
      </c>
      <c r="H1929" s="31">
        <v>2121</v>
      </c>
    </row>
    <row r="1930" spans="1:8" ht="24" customHeight="1" x14ac:dyDescent="0.25">
      <c r="A1930" s="33">
        <v>46149</v>
      </c>
      <c r="B1930" s="31" t="s">
        <v>186</v>
      </c>
      <c r="C1930" s="31" t="s">
        <v>187</v>
      </c>
      <c r="D1930" s="31" t="s">
        <v>903</v>
      </c>
      <c r="E1930" s="31">
        <v>800</v>
      </c>
      <c r="F1930" s="31">
        <v>320232</v>
      </c>
      <c r="G1930" s="32">
        <v>400.29</v>
      </c>
      <c r="H1930" s="31">
        <v>774</v>
      </c>
    </row>
    <row r="1931" spans="1:8" ht="36" customHeight="1" x14ac:dyDescent="0.25">
      <c r="A1931" s="33">
        <v>46149</v>
      </c>
      <c r="B1931" s="31" t="s">
        <v>189</v>
      </c>
      <c r="C1931" s="31" t="s">
        <v>190</v>
      </c>
      <c r="D1931" s="31" t="s">
        <v>903</v>
      </c>
      <c r="E1931" s="31">
        <v>3885</v>
      </c>
      <c r="F1931" s="31">
        <v>1155365</v>
      </c>
      <c r="G1931" s="32">
        <v>297.39</v>
      </c>
      <c r="H1931" s="31">
        <v>4084</v>
      </c>
    </row>
    <row r="1932" spans="1:8" ht="48" customHeight="1" x14ac:dyDescent="0.25">
      <c r="A1932" s="33">
        <v>46149</v>
      </c>
      <c r="B1932" s="31" t="s">
        <v>192</v>
      </c>
      <c r="C1932" s="31" t="s">
        <v>193</v>
      </c>
      <c r="D1932" s="31" t="s">
        <v>901</v>
      </c>
      <c r="E1932" s="31">
        <v>1249</v>
      </c>
      <c r="F1932" s="31">
        <v>438581</v>
      </c>
      <c r="G1932" s="32">
        <v>351.15</v>
      </c>
      <c r="H1932" s="31">
        <v>1277</v>
      </c>
    </row>
    <row r="1933" spans="1:8" ht="24" customHeight="1" x14ac:dyDescent="0.25">
      <c r="A1933" s="33">
        <v>46149</v>
      </c>
      <c r="B1933" s="31" t="s">
        <v>195</v>
      </c>
      <c r="C1933" s="31" t="s">
        <v>196</v>
      </c>
      <c r="D1933" s="31" t="s">
        <v>899</v>
      </c>
      <c r="E1933" s="31">
        <v>2782</v>
      </c>
      <c r="F1933" s="31">
        <v>1033069</v>
      </c>
      <c r="G1933" s="32">
        <v>371.34</v>
      </c>
      <c r="H1933" s="31">
        <v>2760</v>
      </c>
    </row>
    <row r="1934" spans="1:8" ht="24" customHeight="1" x14ac:dyDescent="0.25">
      <c r="A1934" s="33">
        <v>46149</v>
      </c>
      <c r="B1934" s="31" t="s">
        <v>198</v>
      </c>
      <c r="C1934" s="31" t="s">
        <v>199</v>
      </c>
      <c r="D1934" s="31" t="s">
        <v>901</v>
      </c>
      <c r="E1934" s="31">
        <v>3616</v>
      </c>
      <c r="F1934" s="31">
        <v>1507537</v>
      </c>
      <c r="G1934" s="32">
        <v>416.91</v>
      </c>
      <c r="H1934" s="31">
        <v>3719</v>
      </c>
    </row>
    <row r="1935" spans="1:8" ht="36" customHeight="1" x14ac:dyDescent="0.25">
      <c r="A1935" s="33">
        <v>46149</v>
      </c>
      <c r="B1935" s="31" t="s">
        <v>201</v>
      </c>
      <c r="C1935" s="31" t="s">
        <v>202</v>
      </c>
      <c r="D1935" s="31" t="s">
        <v>904</v>
      </c>
      <c r="E1935" s="31">
        <v>0</v>
      </c>
      <c r="F1935" s="31">
        <v>0</v>
      </c>
      <c r="G1935" s="31">
        <v>0</v>
      </c>
      <c r="H1935" s="31">
        <v>0</v>
      </c>
    </row>
    <row r="1936" spans="1:8" ht="36" customHeight="1" x14ac:dyDescent="0.25">
      <c r="A1936" s="33">
        <v>46149</v>
      </c>
      <c r="B1936" s="31" t="s">
        <v>204</v>
      </c>
      <c r="C1936" s="31" t="s">
        <v>205</v>
      </c>
      <c r="D1936" s="31" t="s">
        <v>901</v>
      </c>
      <c r="E1936" s="31">
        <v>2718</v>
      </c>
      <c r="F1936" s="31">
        <v>1189159</v>
      </c>
      <c r="G1936" s="32">
        <v>437.51</v>
      </c>
      <c r="H1936" s="31">
        <v>2887</v>
      </c>
    </row>
    <row r="1937" spans="1:8" ht="24" customHeight="1" x14ac:dyDescent="0.25">
      <c r="A1937" s="33">
        <v>46149</v>
      </c>
      <c r="B1937" s="31" t="s">
        <v>207</v>
      </c>
      <c r="C1937" s="31" t="s">
        <v>208</v>
      </c>
      <c r="D1937" s="31" t="s">
        <v>899</v>
      </c>
      <c r="E1937" s="31">
        <v>4657</v>
      </c>
      <c r="F1937" s="31">
        <v>1704513</v>
      </c>
      <c r="G1937" s="32">
        <v>366.01</v>
      </c>
      <c r="H1937" s="31">
        <v>4311</v>
      </c>
    </row>
    <row r="1938" spans="1:8" ht="24" customHeight="1" x14ac:dyDescent="0.25">
      <c r="A1938" s="33">
        <v>46149</v>
      </c>
      <c r="B1938" s="31" t="s">
        <v>210</v>
      </c>
      <c r="C1938" s="31" t="s">
        <v>211</v>
      </c>
      <c r="D1938" s="31" t="s">
        <v>901</v>
      </c>
      <c r="E1938" s="31">
        <v>3870</v>
      </c>
      <c r="F1938" s="31">
        <v>1501465</v>
      </c>
      <c r="G1938" s="32">
        <v>387.98</v>
      </c>
      <c r="H1938" s="31">
        <v>3972</v>
      </c>
    </row>
    <row r="1939" spans="1:8" ht="24" customHeight="1" x14ac:dyDescent="0.25">
      <c r="A1939" s="33">
        <v>46149</v>
      </c>
      <c r="B1939" s="31" t="s">
        <v>213</v>
      </c>
      <c r="C1939" s="31" t="s">
        <v>214</v>
      </c>
      <c r="D1939" s="31" t="s">
        <v>901</v>
      </c>
      <c r="E1939" s="31">
        <v>1162</v>
      </c>
      <c r="F1939" s="31">
        <v>351753</v>
      </c>
      <c r="G1939" s="32">
        <v>302.70999999999998</v>
      </c>
      <c r="H1939" s="31">
        <v>1083</v>
      </c>
    </row>
    <row r="1940" spans="1:8" ht="41.25" customHeight="1" x14ac:dyDescent="0.25">
      <c r="A1940" s="33">
        <v>46149</v>
      </c>
      <c r="B1940" s="31" t="s">
        <v>216</v>
      </c>
      <c r="C1940" s="31" t="s">
        <v>217</v>
      </c>
      <c r="D1940" s="31" t="s">
        <v>901</v>
      </c>
      <c r="E1940" s="31">
        <v>1638</v>
      </c>
      <c r="F1940" s="31">
        <v>485639</v>
      </c>
      <c r="G1940" s="32">
        <v>296.48</v>
      </c>
      <c r="H1940" s="31">
        <v>1568</v>
      </c>
    </row>
    <row r="1941" spans="1:8" ht="24" customHeight="1" x14ac:dyDescent="0.25">
      <c r="A1941" s="33">
        <v>46149</v>
      </c>
      <c r="B1941" s="31" t="s">
        <v>220</v>
      </c>
      <c r="C1941" s="31" t="s">
        <v>221</v>
      </c>
      <c r="D1941" s="31" t="s">
        <v>900</v>
      </c>
      <c r="E1941" s="31">
        <v>3713</v>
      </c>
      <c r="F1941" s="31">
        <v>849081</v>
      </c>
      <c r="G1941" s="32">
        <v>228.68</v>
      </c>
      <c r="H1941" s="31">
        <v>3717</v>
      </c>
    </row>
    <row r="1942" spans="1:8" ht="48" customHeight="1" x14ac:dyDescent="0.25">
      <c r="A1942" s="33">
        <v>46149</v>
      </c>
      <c r="B1942" s="31" t="s">
        <v>223</v>
      </c>
      <c r="C1942" s="31" t="s">
        <v>224</v>
      </c>
      <c r="D1942" s="31" t="s">
        <v>905</v>
      </c>
      <c r="E1942" s="31">
        <v>0</v>
      </c>
      <c r="F1942" s="31">
        <v>0</v>
      </c>
      <c r="G1942" s="31">
        <v>0</v>
      </c>
      <c r="H1942" s="31">
        <v>0</v>
      </c>
    </row>
    <row r="1943" spans="1:8" ht="48" customHeight="1" x14ac:dyDescent="0.25">
      <c r="A1943" s="33">
        <v>46149</v>
      </c>
      <c r="B1943" s="31" t="s">
        <v>225</v>
      </c>
      <c r="C1943" s="31" t="s">
        <v>226</v>
      </c>
      <c r="D1943" s="31" t="s">
        <v>906</v>
      </c>
      <c r="E1943" s="31">
        <v>0</v>
      </c>
      <c r="F1943" s="31">
        <v>0</v>
      </c>
      <c r="G1943" s="31">
        <v>0</v>
      </c>
      <c r="H1943" s="31">
        <v>0</v>
      </c>
    </row>
    <row r="1944" spans="1:8" ht="48" customHeight="1" x14ac:dyDescent="0.25">
      <c r="A1944" s="33">
        <v>46149</v>
      </c>
      <c r="B1944" s="31" t="s">
        <v>227</v>
      </c>
      <c r="C1944" s="31" t="s">
        <v>228</v>
      </c>
      <c r="D1944" s="31" t="s">
        <v>899</v>
      </c>
      <c r="E1944" s="31">
        <v>4132</v>
      </c>
      <c r="F1944" s="31">
        <v>1049503</v>
      </c>
      <c r="G1944" s="32">
        <v>253.99</v>
      </c>
      <c r="H1944" s="31">
        <v>4400</v>
      </c>
    </row>
    <row r="1945" spans="1:8" ht="48" customHeight="1" x14ac:dyDescent="0.25">
      <c r="A1945" s="33">
        <v>46149</v>
      </c>
      <c r="B1945" s="31" t="s">
        <v>230</v>
      </c>
      <c r="C1945" s="31" t="s">
        <v>231</v>
      </c>
      <c r="D1945" s="31" t="s">
        <v>901</v>
      </c>
      <c r="E1945" s="31">
        <v>3921</v>
      </c>
      <c r="F1945" s="31">
        <v>1254088</v>
      </c>
      <c r="G1945" s="32">
        <v>319.83999999999997</v>
      </c>
      <c r="H1945" s="31">
        <v>3984</v>
      </c>
    </row>
    <row r="1946" spans="1:8" ht="48" customHeight="1" x14ac:dyDescent="0.25">
      <c r="A1946" s="33">
        <v>46149</v>
      </c>
      <c r="B1946" s="31" t="s">
        <v>233</v>
      </c>
      <c r="C1946" s="31" t="s">
        <v>234</v>
      </c>
      <c r="D1946" s="31" t="s">
        <v>899</v>
      </c>
      <c r="E1946" s="31">
        <v>1469</v>
      </c>
      <c r="F1946" s="31">
        <v>334650</v>
      </c>
      <c r="G1946" s="32">
        <v>227.81</v>
      </c>
      <c r="H1946" s="31">
        <v>1362</v>
      </c>
    </row>
    <row r="1947" spans="1:8" ht="48" customHeight="1" x14ac:dyDescent="0.25">
      <c r="A1947" s="33">
        <v>46149</v>
      </c>
      <c r="B1947" s="31" t="s">
        <v>236</v>
      </c>
      <c r="C1947" s="31" t="s">
        <v>237</v>
      </c>
      <c r="D1947" s="31" t="s">
        <v>899</v>
      </c>
      <c r="E1947" s="31">
        <v>3591</v>
      </c>
      <c r="F1947" s="31">
        <v>1315281</v>
      </c>
      <c r="G1947" s="32">
        <v>366.27</v>
      </c>
      <c r="H1947" s="31">
        <v>3823</v>
      </c>
    </row>
    <row r="1948" spans="1:8" ht="48" customHeight="1" x14ac:dyDescent="0.25">
      <c r="A1948" s="33">
        <v>46149</v>
      </c>
      <c r="B1948" s="31" t="s">
        <v>239</v>
      </c>
      <c r="C1948" s="31" t="s">
        <v>240</v>
      </c>
      <c r="D1948" s="31" t="s">
        <v>900</v>
      </c>
      <c r="E1948" s="31">
        <v>2591</v>
      </c>
      <c r="F1948" s="31">
        <v>1422885</v>
      </c>
      <c r="G1948" s="32">
        <v>549.16</v>
      </c>
      <c r="H1948" s="31">
        <v>2386</v>
      </c>
    </row>
    <row r="1949" spans="1:8" ht="24" customHeight="1" x14ac:dyDescent="0.25">
      <c r="A1949" s="33">
        <v>46149</v>
      </c>
      <c r="B1949" s="31" t="s">
        <v>242</v>
      </c>
      <c r="C1949" s="31" t="s">
        <v>243</v>
      </c>
      <c r="D1949" s="31" t="s">
        <v>900</v>
      </c>
      <c r="E1949" s="31">
        <v>3824</v>
      </c>
      <c r="F1949" s="31">
        <v>1152675</v>
      </c>
      <c r="G1949" s="32">
        <v>301.43</v>
      </c>
      <c r="H1949" s="31">
        <v>3670</v>
      </c>
    </row>
    <row r="1950" spans="1:8" ht="36" customHeight="1" x14ac:dyDescent="0.25">
      <c r="A1950" s="33">
        <v>46149</v>
      </c>
      <c r="B1950" s="31" t="s">
        <v>245</v>
      </c>
      <c r="C1950" s="31" t="s">
        <v>246</v>
      </c>
      <c r="D1950" s="31" t="s">
        <v>900</v>
      </c>
      <c r="E1950" s="31">
        <v>2013</v>
      </c>
      <c r="F1950" s="31">
        <v>653122</v>
      </c>
      <c r="G1950" s="32">
        <v>324.45</v>
      </c>
      <c r="H1950" s="31">
        <v>2021</v>
      </c>
    </row>
    <row r="1951" spans="1:8" ht="24" customHeight="1" x14ac:dyDescent="0.25">
      <c r="A1951" s="33">
        <v>46149</v>
      </c>
      <c r="B1951" s="31" t="s">
        <v>248</v>
      </c>
      <c r="C1951" s="31" t="s">
        <v>249</v>
      </c>
      <c r="D1951" s="31" t="s">
        <v>900</v>
      </c>
      <c r="E1951" s="31">
        <v>4347</v>
      </c>
      <c r="F1951" s="31">
        <v>2073005</v>
      </c>
      <c r="G1951" s="32">
        <v>476.88</v>
      </c>
      <c r="H1951" s="31">
        <v>4027</v>
      </c>
    </row>
    <row r="1952" spans="1:8" ht="36" customHeight="1" x14ac:dyDescent="0.25">
      <c r="A1952" s="33">
        <v>46149</v>
      </c>
      <c r="B1952" s="31" t="s">
        <v>251</v>
      </c>
      <c r="C1952" s="31" t="s">
        <v>252</v>
      </c>
      <c r="D1952" s="31" t="s">
        <v>900</v>
      </c>
      <c r="E1952" s="31">
        <v>4363</v>
      </c>
      <c r="F1952" s="31">
        <v>1513416</v>
      </c>
      <c r="G1952" s="32">
        <v>346.88</v>
      </c>
      <c r="H1952" s="31">
        <v>4415</v>
      </c>
    </row>
    <row r="1953" spans="1:8" ht="36" customHeight="1" x14ac:dyDescent="0.25">
      <c r="A1953" s="33">
        <v>46149</v>
      </c>
      <c r="B1953" s="31" t="s">
        <v>254</v>
      </c>
      <c r="C1953" s="31" t="s">
        <v>255</v>
      </c>
      <c r="D1953" s="31" t="s">
        <v>899</v>
      </c>
      <c r="E1953" s="31">
        <v>1578</v>
      </c>
      <c r="F1953" s="31">
        <v>668877</v>
      </c>
      <c r="G1953" s="32">
        <v>423.88</v>
      </c>
      <c r="H1953" s="31">
        <v>1628</v>
      </c>
    </row>
    <row r="1954" spans="1:8" ht="24" customHeight="1" x14ac:dyDescent="0.25">
      <c r="A1954" s="33">
        <v>46149</v>
      </c>
      <c r="B1954" s="31" t="s">
        <v>257</v>
      </c>
      <c r="C1954" s="31" t="s">
        <v>258</v>
      </c>
      <c r="D1954" s="31" t="s">
        <v>901</v>
      </c>
      <c r="E1954" s="31">
        <v>759</v>
      </c>
      <c r="F1954" s="31">
        <v>169790</v>
      </c>
      <c r="G1954" s="32">
        <v>223.7</v>
      </c>
      <c r="H1954" s="31">
        <v>702</v>
      </c>
    </row>
    <row r="1955" spans="1:8" ht="48" customHeight="1" x14ac:dyDescent="0.25">
      <c r="A1955" s="33">
        <v>46149</v>
      </c>
      <c r="B1955" s="31" t="s">
        <v>260</v>
      </c>
      <c r="C1955" s="31" t="s">
        <v>261</v>
      </c>
      <c r="D1955" s="31" t="s">
        <v>907</v>
      </c>
      <c r="E1955" s="31">
        <v>0</v>
      </c>
      <c r="F1955" s="31">
        <v>0</v>
      </c>
      <c r="G1955" s="31">
        <v>0</v>
      </c>
      <c r="H1955" s="31">
        <v>0</v>
      </c>
    </row>
    <row r="1956" spans="1:8" ht="48" customHeight="1" x14ac:dyDescent="0.25">
      <c r="A1956" s="33">
        <v>46149</v>
      </c>
      <c r="B1956" s="31" t="s">
        <v>262</v>
      </c>
      <c r="C1956" s="31" t="s">
        <v>263</v>
      </c>
      <c r="D1956" s="31" t="s">
        <v>901</v>
      </c>
      <c r="E1956" s="31">
        <v>3110</v>
      </c>
      <c r="F1956" s="31">
        <v>655638</v>
      </c>
      <c r="G1956" s="32">
        <v>210.82</v>
      </c>
      <c r="H1956" s="31">
        <v>3343</v>
      </c>
    </row>
    <row r="1957" spans="1:8" ht="48" customHeight="1" x14ac:dyDescent="0.25">
      <c r="A1957" s="33">
        <v>46149</v>
      </c>
      <c r="B1957" s="31" t="s">
        <v>265</v>
      </c>
      <c r="C1957" s="31" t="s">
        <v>266</v>
      </c>
      <c r="D1957" s="31" t="s">
        <v>908</v>
      </c>
      <c r="E1957" s="31">
        <v>0</v>
      </c>
      <c r="F1957" s="31">
        <v>0</v>
      </c>
      <c r="G1957" s="31">
        <v>0</v>
      </c>
      <c r="H1957" s="31">
        <v>0</v>
      </c>
    </row>
    <row r="1958" spans="1:8" ht="48" customHeight="1" x14ac:dyDescent="0.25">
      <c r="A1958" s="33">
        <v>46149</v>
      </c>
      <c r="B1958" s="31" t="s">
        <v>267</v>
      </c>
      <c r="C1958" s="31" t="s">
        <v>268</v>
      </c>
      <c r="D1958" s="31" t="s">
        <v>901</v>
      </c>
      <c r="E1958" s="31">
        <v>3269</v>
      </c>
      <c r="F1958" s="31">
        <v>659229</v>
      </c>
      <c r="G1958" s="32">
        <v>201.66</v>
      </c>
      <c r="H1958" s="31">
        <v>3248</v>
      </c>
    </row>
    <row r="1959" spans="1:8" ht="48" customHeight="1" x14ac:dyDescent="0.25">
      <c r="A1959" s="33">
        <v>46149</v>
      </c>
      <c r="B1959" s="31" t="s">
        <v>270</v>
      </c>
      <c r="C1959" s="31" t="s">
        <v>271</v>
      </c>
      <c r="D1959" s="31" t="s">
        <v>900</v>
      </c>
      <c r="E1959" s="31">
        <v>970</v>
      </c>
      <c r="F1959" s="31">
        <v>281963</v>
      </c>
      <c r="G1959" s="32">
        <v>290.68</v>
      </c>
      <c r="H1959" s="31">
        <v>893</v>
      </c>
    </row>
    <row r="1960" spans="1:8" ht="48" customHeight="1" x14ac:dyDescent="0.25">
      <c r="A1960" s="33">
        <v>46149</v>
      </c>
      <c r="B1960" s="31" t="s">
        <v>273</v>
      </c>
      <c r="C1960" s="31" t="s">
        <v>274</v>
      </c>
      <c r="D1960" s="31" t="s">
        <v>899</v>
      </c>
      <c r="E1960" s="31">
        <v>4566</v>
      </c>
      <c r="F1960" s="31">
        <v>2307170</v>
      </c>
      <c r="G1960" s="32">
        <v>505.29</v>
      </c>
      <c r="H1960" s="31">
        <v>4465</v>
      </c>
    </row>
    <row r="1961" spans="1:8" ht="48" customHeight="1" x14ac:dyDescent="0.25">
      <c r="A1961" s="33">
        <v>46149</v>
      </c>
      <c r="B1961" s="31" t="s">
        <v>276</v>
      </c>
      <c r="C1961" s="31" t="s">
        <v>277</v>
      </c>
      <c r="D1961" s="31" t="s">
        <v>899</v>
      </c>
      <c r="E1961" s="31">
        <v>901</v>
      </c>
      <c r="F1961" s="31">
        <v>399482</v>
      </c>
      <c r="G1961" s="32">
        <v>443.38</v>
      </c>
      <c r="H1961" s="31">
        <v>969</v>
      </c>
    </row>
    <row r="1962" spans="1:8" ht="36" customHeight="1" x14ac:dyDescent="0.25">
      <c r="A1962" s="33">
        <v>46149</v>
      </c>
      <c r="B1962" s="31" t="s">
        <v>279</v>
      </c>
      <c r="C1962" s="31" t="s">
        <v>280</v>
      </c>
      <c r="D1962" s="31" t="s">
        <v>901</v>
      </c>
      <c r="E1962" s="31">
        <v>2095</v>
      </c>
      <c r="F1962" s="31">
        <v>920459</v>
      </c>
      <c r="G1962" s="32">
        <v>439.36</v>
      </c>
      <c r="H1962" s="31">
        <v>1994</v>
      </c>
    </row>
    <row r="1963" spans="1:8" ht="24" customHeight="1" x14ac:dyDescent="0.25">
      <c r="A1963" s="33">
        <v>46149</v>
      </c>
      <c r="B1963" s="31" t="s">
        <v>283</v>
      </c>
      <c r="C1963" s="31" t="s">
        <v>284</v>
      </c>
      <c r="D1963" s="31" t="s">
        <v>899</v>
      </c>
      <c r="E1963" s="31">
        <v>0</v>
      </c>
      <c r="F1963" s="31">
        <v>0</v>
      </c>
      <c r="G1963" s="31">
        <v>0</v>
      </c>
      <c r="H1963" s="31">
        <v>0</v>
      </c>
    </row>
    <row r="1964" spans="1:8" ht="36" customHeight="1" x14ac:dyDescent="0.25">
      <c r="A1964" s="33">
        <v>46150</v>
      </c>
      <c r="B1964" s="31" t="s">
        <v>128</v>
      </c>
      <c r="C1964" s="31" t="s">
        <v>129</v>
      </c>
      <c r="D1964" s="31" t="s">
        <v>899</v>
      </c>
      <c r="E1964" s="31">
        <v>1148</v>
      </c>
      <c r="F1964" s="31">
        <v>379196</v>
      </c>
      <c r="G1964" s="32">
        <v>330.31</v>
      </c>
      <c r="H1964" s="31">
        <v>1212</v>
      </c>
    </row>
    <row r="1965" spans="1:8" ht="24" customHeight="1" x14ac:dyDescent="0.25">
      <c r="A1965" s="33">
        <v>46150</v>
      </c>
      <c r="B1965" s="31" t="s">
        <v>132</v>
      </c>
      <c r="C1965" s="31" t="s">
        <v>133</v>
      </c>
      <c r="D1965" s="31" t="s">
        <v>900</v>
      </c>
      <c r="E1965" s="31">
        <v>2226</v>
      </c>
      <c r="F1965" s="31">
        <v>700215</v>
      </c>
      <c r="G1965" s="32">
        <v>314.56</v>
      </c>
      <c r="H1965" s="31">
        <v>2366</v>
      </c>
    </row>
    <row r="1966" spans="1:8" ht="36" customHeight="1" x14ac:dyDescent="0.25">
      <c r="A1966" s="33">
        <v>46150</v>
      </c>
      <c r="B1966" s="31" t="s">
        <v>135</v>
      </c>
      <c r="C1966" s="31" t="s">
        <v>136</v>
      </c>
      <c r="D1966" s="31" t="s">
        <v>900</v>
      </c>
      <c r="E1966" s="31">
        <v>1290</v>
      </c>
      <c r="F1966" s="31">
        <v>579354</v>
      </c>
      <c r="G1966" s="32">
        <v>449.11</v>
      </c>
      <c r="H1966" s="31">
        <v>1379</v>
      </c>
    </row>
    <row r="1967" spans="1:8" ht="24" customHeight="1" x14ac:dyDescent="0.25">
      <c r="A1967" s="33">
        <v>46150</v>
      </c>
      <c r="B1967" s="31" t="s">
        <v>138</v>
      </c>
      <c r="C1967" s="31" t="s">
        <v>139</v>
      </c>
      <c r="D1967" s="31" t="s">
        <v>900</v>
      </c>
      <c r="E1967" s="31">
        <v>1327</v>
      </c>
      <c r="F1967" s="31">
        <v>500449</v>
      </c>
      <c r="G1967" s="32">
        <v>377.13</v>
      </c>
      <c r="H1967" s="31">
        <v>1261</v>
      </c>
    </row>
    <row r="1968" spans="1:8" ht="36" customHeight="1" x14ac:dyDescent="0.25">
      <c r="A1968" s="33">
        <v>46150</v>
      </c>
      <c r="B1968" s="31" t="s">
        <v>141</v>
      </c>
      <c r="C1968" s="31" t="s">
        <v>142</v>
      </c>
      <c r="D1968" s="31" t="s">
        <v>900</v>
      </c>
      <c r="E1968" s="31">
        <v>1461</v>
      </c>
      <c r="F1968" s="31">
        <v>823626</v>
      </c>
      <c r="G1968" s="32">
        <v>563.74</v>
      </c>
      <c r="H1968" s="31">
        <v>1498</v>
      </c>
    </row>
    <row r="1969" spans="1:8" ht="36" customHeight="1" x14ac:dyDescent="0.25">
      <c r="A1969" s="33">
        <v>46150</v>
      </c>
      <c r="B1969" s="31" t="s">
        <v>144</v>
      </c>
      <c r="C1969" s="31" t="s">
        <v>145</v>
      </c>
      <c r="D1969" s="31" t="s">
        <v>900</v>
      </c>
      <c r="E1969" s="31">
        <v>1550</v>
      </c>
      <c r="F1969" s="31">
        <v>399372</v>
      </c>
      <c r="G1969" s="32">
        <v>257.66000000000003</v>
      </c>
      <c r="H1969" s="31">
        <v>1503</v>
      </c>
    </row>
    <row r="1970" spans="1:8" ht="36" customHeight="1" x14ac:dyDescent="0.25">
      <c r="A1970" s="33">
        <v>46150</v>
      </c>
      <c r="B1970" s="31" t="s">
        <v>147</v>
      </c>
      <c r="C1970" s="31" t="s">
        <v>148</v>
      </c>
      <c r="D1970" s="31" t="s">
        <v>900</v>
      </c>
      <c r="E1970" s="31">
        <v>2966</v>
      </c>
      <c r="F1970" s="31">
        <v>646747</v>
      </c>
      <c r="G1970" s="32">
        <v>218.05</v>
      </c>
      <c r="H1970" s="31">
        <v>2975</v>
      </c>
    </row>
    <row r="1971" spans="1:8" ht="48" customHeight="1" x14ac:dyDescent="0.25">
      <c r="A1971" s="33">
        <v>46150</v>
      </c>
      <c r="B1971" s="31" t="s">
        <v>150</v>
      </c>
      <c r="C1971" s="31" t="s">
        <v>151</v>
      </c>
      <c r="D1971" s="31" t="s">
        <v>900</v>
      </c>
      <c r="E1971" s="31">
        <v>3285</v>
      </c>
      <c r="F1971" s="31">
        <v>749703</v>
      </c>
      <c r="G1971" s="32">
        <v>228.22</v>
      </c>
      <c r="H1971" s="31">
        <v>3421</v>
      </c>
    </row>
    <row r="1972" spans="1:8" ht="36" customHeight="1" x14ac:dyDescent="0.25">
      <c r="A1972" s="33">
        <v>46150</v>
      </c>
      <c r="B1972" s="31" t="s">
        <v>153</v>
      </c>
      <c r="C1972" s="31" t="s">
        <v>154</v>
      </c>
      <c r="D1972" s="31" t="s">
        <v>899</v>
      </c>
      <c r="E1972" s="31">
        <v>3246</v>
      </c>
      <c r="F1972" s="31">
        <v>583750</v>
      </c>
      <c r="G1972" s="32">
        <v>179.84</v>
      </c>
      <c r="H1972" s="31">
        <v>3333</v>
      </c>
    </row>
    <row r="1973" spans="1:8" ht="41.25" customHeight="1" x14ac:dyDescent="0.25">
      <c r="A1973" s="33">
        <v>46150</v>
      </c>
      <c r="B1973" s="31" t="s">
        <v>156</v>
      </c>
      <c r="C1973" s="31" t="s">
        <v>157</v>
      </c>
      <c r="D1973" s="31" t="s">
        <v>901</v>
      </c>
      <c r="E1973" s="31">
        <v>3987</v>
      </c>
      <c r="F1973" s="31">
        <v>1149773</v>
      </c>
      <c r="G1973" s="32">
        <v>288.38</v>
      </c>
      <c r="H1973" s="31">
        <v>3918</v>
      </c>
    </row>
    <row r="1974" spans="1:8" ht="24" customHeight="1" x14ac:dyDescent="0.25">
      <c r="A1974" s="33">
        <v>46150</v>
      </c>
      <c r="B1974" s="31" t="s">
        <v>159</v>
      </c>
      <c r="C1974" s="31" t="s">
        <v>160</v>
      </c>
      <c r="D1974" s="31" t="s">
        <v>899</v>
      </c>
      <c r="E1974" s="31">
        <v>2161</v>
      </c>
      <c r="F1974" s="31">
        <v>902896</v>
      </c>
      <c r="G1974" s="32">
        <v>417.81</v>
      </c>
      <c r="H1974" s="31">
        <v>2206</v>
      </c>
    </row>
    <row r="1975" spans="1:8" ht="36" customHeight="1" x14ac:dyDescent="0.25">
      <c r="A1975" s="33">
        <v>46150</v>
      </c>
      <c r="B1975" s="31" t="s">
        <v>162</v>
      </c>
      <c r="C1975" s="31" t="s">
        <v>163</v>
      </c>
      <c r="D1975" s="31" t="s">
        <v>901</v>
      </c>
      <c r="E1975" s="31">
        <v>1312</v>
      </c>
      <c r="F1975" s="31">
        <v>578959</v>
      </c>
      <c r="G1975" s="32">
        <v>441.28</v>
      </c>
      <c r="H1975" s="31">
        <v>1230</v>
      </c>
    </row>
    <row r="1976" spans="1:8" ht="24" customHeight="1" x14ac:dyDescent="0.25">
      <c r="A1976" s="33">
        <v>46150</v>
      </c>
      <c r="B1976" s="31" t="s">
        <v>165</v>
      </c>
      <c r="C1976" s="31" t="s">
        <v>166</v>
      </c>
      <c r="D1976" s="31" t="s">
        <v>901</v>
      </c>
      <c r="E1976" s="31">
        <v>2431</v>
      </c>
      <c r="F1976" s="31">
        <v>1119150</v>
      </c>
      <c r="G1976" s="32">
        <v>460.37</v>
      </c>
      <c r="H1976" s="31">
        <v>2352</v>
      </c>
    </row>
    <row r="1977" spans="1:8" ht="24" customHeight="1" x14ac:dyDescent="0.25">
      <c r="A1977" s="33">
        <v>46150</v>
      </c>
      <c r="B1977" s="31" t="s">
        <v>168</v>
      </c>
      <c r="C1977" s="31" t="s">
        <v>169</v>
      </c>
      <c r="D1977" s="31" t="s">
        <v>899</v>
      </c>
      <c r="E1977" s="31">
        <v>2429</v>
      </c>
      <c r="F1977" s="31">
        <v>992316</v>
      </c>
      <c r="G1977" s="32">
        <v>408.53</v>
      </c>
      <c r="H1977" s="31">
        <v>2379</v>
      </c>
    </row>
    <row r="1978" spans="1:8" ht="48" customHeight="1" x14ac:dyDescent="0.25">
      <c r="A1978" s="33">
        <v>46150</v>
      </c>
      <c r="B1978" s="31" t="s">
        <v>171</v>
      </c>
      <c r="C1978" s="31" t="s">
        <v>172</v>
      </c>
      <c r="D1978" s="31" t="s">
        <v>903</v>
      </c>
      <c r="E1978" s="31">
        <v>1995</v>
      </c>
      <c r="F1978" s="31">
        <v>811431</v>
      </c>
      <c r="G1978" s="32">
        <v>406.73</v>
      </c>
      <c r="H1978" s="31">
        <v>1893</v>
      </c>
    </row>
    <row r="1979" spans="1:8" ht="48" customHeight="1" x14ac:dyDescent="0.25">
      <c r="A1979" s="33">
        <v>46150</v>
      </c>
      <c r="B1979" s="31" t="s">
        <v>174</v>
      </c>
      <c r="C1979" s="31" t="s">
        <v>175</v>
      </c>
      <c r="D1979" s="31" t="s">
        <v>903</v>
      </c>
      <c r="E1979" s="31">
        <v>2283</v>
      </c>
      <c r="F1979" s="31">
        <v>853244</v>
      </c>
      <c r="G1979" s="32">
        <v>373.74</v>
      </c>
      <c r="H1979" s="31">
        <v>2299</v>
      </c>
    </row>
    <row r="1980" spans="1:8" ht="48" customHeight="1" x14ac:dyDescent="0.25">
      <c r="A1980" s="33">
        <v>46150</v>
      </c>
      <c r="B1980" s="31" t="s">
        <v>177</v>
      </c>
      <c r="C1980" s="31" t="s">
        <v>178</v>
      </c>
      <c r="D1980" s="31" t="s">
        <v>903</v>
      </c>
      <c r="E1980" s="31">
        <v>2255</v>
      </c>
      <c r="F1980" s="31">
        <v>617510</v>
      </c>
      <c r="G1980" s="32">
        <v>273.83999999999997</v>
      </c>
      <c r="H1980" s="31">
        <v>2275</v>
      </c>
    </row>
    <row r="1981" spans="1:8" ht="48" customHeight="1" x14ac:dyDescent="0.25">
      <c r="A1981" s="33">
        <v>46150</v>
      </c>
      <c r="B1981" s="31" t="s">
        <v>180</v>
      </c>
      <c r="C1981" s="31" t="s">
        <v>181</v>
      </c>
      <c r="D1981" s="31" t="s">
        <v>903</v>
      </c>
      <c r="E1981" s="31">
        <v>2017</v>
      </c>
      <c r="F1981" s="31">
        <v>798021</v>
      </c>
      <c r="G1981" s="32">
        <v>395.65</v>
      </c>
      <c r="H1981" s="31">
        <v>1939</v>
      </c>
    </row>
    <row r="1982" spans="1:8" ht="48" customHeight="1" x14ac:dyDescent="0.25">
      <c r="A1982" s="33">
        <v>46150</v>
      </c>
      <c r="B1982" s="31" t="s">
        <v>183</v>
      </c>
      <c r="C1982" s="31" t="s">
        <v>184</v>
      </c>
      <c r="D1982" s="31" t="s">
        <v>903</v>
      </c>
      <c r="E1982" s="31">
        <v>2063</v>
      </c>
      <c r="F1982" s="31">
        <v>529620</v>
      </c>
      <c r="G1982" s="32">
        <v>256.72000000000003</v>
      </c>
      <c r="H1982" s="31">
        <v>2202</v>
      </c>
    </row>
    <row r="1983" spans="1:8" ht="24" customHeight="1" x14ac:dyDescent="0.25">
      <c r="A1983" s="33">
        <v>46150</v>
      </c>
      <c r="B1983" s="31" t="s">
        <v>186</v>
      </c>
      <c r="C1983" s="31" t="s">
        <v>187</v>
      </c>
      <c r="D1983" s="31" t="s">
        <v>903</v>
      </c>
      <c r="E1983" s="31">
        <v>656</v>
      </c>
      <c r="F1983" s="31">
        <v>292216</v>
      </c>
      <c r="G1983" s="32">
        <v>445.45</v>
      </c>
      <c r="H1983" s="31">
        <v>669</v>
      </c>
    </row>
    <row r="1984" spans="1:8" ht="36" customHeight="1" x14ac:dyDescent="0.25">
      <c r="A1984" s="33">
        <v>46150</v>
      </c>
      <c r="B1984" s="31" t="s">
        <v>189</v>
      </c>
      <c r="C1984" s="31" t="s">
        <v>190</v>
      </c>
      <c r="D1984" s="31" t="s">
        <v>903</v>
      </c>
      <c r="E1984" s="31">
        <v>3437</v>
      </c>
      <c r="F1984" s="31">
        <v>1030695</v>
      </c>
      <c r="G1984" s="32">
        <v>299.88</v>
      </c>
      <c r="H1984" s="31">
        <v>3172</v>
      </c>
    </row>
    <row r="1985" spans="1:8" ht="24" customHeight="1" x14ac:dyDescent="0.25">
      <c r="A1985" s="33">
        <v>46150</v>
      </c>
      <c r="B1985" s="31" t="s">
        <v>192</v>
      </c>
      <c r="C1985" s="31" t="s">
        <v>193</v>
      </c>
      <c r="D1985" s="31" t="s">
        <v>901</v>
      </c>
      <c r="E1985" s="31">
        <v>1330</v>
      </c>
      <c r="F1985" s="31">
        <v>570697</v>
      </c>
      <c r="G1985" s="32">
        <v>429.1</v>
      </c>
      <c r="H1985" s="31">
        <v>1403</v>
      </c>
    </row>
    <row r="1986" spans="1:8" ht="36" customHeight="1" x14ac:dyDescent="0.25">
      <c r="A1986" s="33">
        <v>46150</v>
      </c>
      <c r="B1986" s="31" t="s">
        <v>195</v>
      </c>
      <c r="C1986" s="31" t="s">
        <v>196</v>
      </c>
      <c r="D1986" s="31" t="s">
        <v>899</v>
      </c>
      <c r="E1986" s="31">
        <v>3454</v>
      </c>
      <c r="F1986" s="31">
        <v>1289725</v>
      </c>
      <c r="G1986" s="32">
        <v>373.4</v>
      </c>
      <c r="H1986" s="31">
        <v>3509</v>
      </c>
    </row>
    <row r="1987" spans="1:8" ht="24" customHeight="1" x14ac:dyDescent="0.25">
      <c r="A1987" s="33">
        <v>46150</v>
      </c>
      <c r="B1987" s="31" t="s">
        <v>198</v>
      </c>
      <c r="C1987" s="31" t="s">
        <v>199</v>
      </c>
      <c r="D1987" s="31" t="s">
        <v>901</v>
      </c>
      <c r="E1987" s="31">
        <v>4341</v>
      </c>
      <c r="F1987" s="31">
        <v>1986232</v>
      </c>
      <c r="G1987" s="32">
        <v>457.55</v>
      </c>
      <c r="H1987" s="31">
        <v>4277</v>
      </c>
    </row>
    <row r="1988" spans="1:8" ht="36" customHeight="1" x14ac:dyDescent="0.25">
      <c r="A1988" s="33">
        <v>46150</v>
      </c>
      <c r="B1988" s="31" t="s">
        <v>201</v>
      </c>
      <c r="C1988" s="31" t="s">
        <v>202</v>
      </c>
      <c r="D1988" s="31" t="s">
        <v>904</v>
      </c>
      <c r="E1988" s="31">
        <v>0</v>
      </c>
      <c r="F1988" s="31">
        <v>0</v>
      </c>
      <c r="G1988" s="31">
        <v>0</v>
      </c>
      <c r="H1988" s="31">
        <v>0</v>
      </c>
    </row>
    <row r="1989" spans="1:8" ht="48" customHeight="1" x14ac:dyDescent="0.25">
      <c r="A1989" s="33">
        <v>46150</v>
      </c>
      <c r="B1989" s="31" t="s">
        <v>204</v>
      </c>
      <c r="C1989" s="31" t="s">
        <v>205</v>
      </c>
      <c r="D1989" s="31" t="s">
        <v>901</v>
      </c>
      <c r="E1989" s="31">
        <v>2618</v>
      </c>
      <c r="F1989" s="31">
        <v>1031690</v>
      </c>
      <c r="G1989" s="32">
        <v>394.08</v>
      </c>
      <c r="H1989" s="31">
        <v>2671</v>
      </c>
    </row>
    <row r="1990" spans="1:8" ht="24" customHeight="1" x14ac:dyDescent="0.25">
      <c r="A1990" s="33">
        <v>46150</v>
      </c>
      <c r="B1990" s="31" t="s">
        <v>207</v>
      </c>
      <c r="C1990" s="31" t="s">
        <v>208</v>
      </c>
      <c r="D1990" s="31" t="s">
        <v>899</v>
      </c>
      <c r="E1990" s="31">
        <v>3346</v>
      </c>
      <c r="F1990" s="31">
        <v>1254447</v>
      </c>
      <c r="G1990" s="32">
        <v>374.91</v>
      </c>
      <c r="H1990" s="31">
        <v>3057</v>
      </c>
    </row>
    <row r="1991" spans="1:8" ht="24" customHeight="1" x14ac:dyDescent="0.25">
      <c r="A1991" s="33">
        <v>46150</v>
      </c>
      <c r="B1991" s="31" t="s">
        <v>210</v>
      </c>
      <c r="C1991" s="31" t="s">
        <v>211</v>
      </c>
      <c r="D1991" s="31" t="s">
        <v>901</v>
      </c>
      <c r="E1991" s="31">
        <v>3899</v>
      </c>
      <c r="F1991" s="31">
        <v>1546521</v>
      </c>
      <c r="G1991" s="32">
        <v>396.65</v>
      </c>
      <c r="H1991" s="31">
        <v>3963</v>
      </c>
    </row>
    <row r="1992" spans="1:8" ht="36" customHeight="1" x14ac:dyDescent="0.25">
      <c r="A1992" s="33">
        <v>46150</v>
      </c>
      <c r="B1992" s="31" t="s">
        <v>213</v>
      </c>
      <c r="C1992" s="31" t="s">
        <v>214</v>
      </c>
      <c r="D1992" s="31" t="s">
        <v>901</v>
      </c>
      <c r="E1992" s="31">
        <v>955</v>
      </c>
      <c r="F1992" s="31">
        <v>286417</v>
      </c>
      <c r="G1992" s="32">
        <v>299.91000000000003</v>
      </c>
      <c r="H1992" s="31">
        <v>1022</v>
      </c>
    </row>
    <row r="1993" spans="1:8" ht="36" customHeight="1" x14ac:dyDescent="0.25">
      <c r="A1993" s="33">
        <v>46150</v>
      </c>
      <c r="B1993" s="31" t="s">
        <v>216</v>
      </c>
      <c r="C1993" s="31" t="s">
        <v>217</v>
      </c>
      <c r="D1993" s="31" t="s">
        <v>901</v>
      </c>
      <c r="E1993" s="31">
        <v>1709</v>
      </c>
      <c r="F1993" s="31">
        <v>448355</v>
      </c>
      <c r="G1993" s="32">
        <v>262.35000000000002</v>
      </c>
      <c r="H1993" s="31">
        <v>1555</v>
      </c>
    </row>
    <row r="1994" spans="1:8" ht="24" customHeight="1" x14ac:dyDescent="0.25">
      <c r="A1994" s="33">
        <v>46150</v>
      </c>
      <c r="B1994" s="31" t="s">
        <v>220</v>
      </c>
      <c r="C1994" s="31" t="s">
        <v>221</v>
      </c>
      <c r="D1994" s="31" t="s">
        <v>900</v>
      </c>
      <c r="E1994" s="31">
        <v>3138</v>
      </c>
      <c r="F1994" s="31">
        <v>754175</v>
      </c>
      <c r="G1994" s="32">
        <v>240.34</v>
      </c>
      <c r="H1994" s="31">
        <v>3221</v>
      </c>
    </row>
    <row r="1995" spans="1:8" ht="24" customHeight="1" x14ac:dyDescent="0.25">
      <c r="A1995" s="33">
        <v>46150</v>
      </c>
      <c r="B1995" s="31" t="s">
        <v>223</v>
      </c>
      <c r="C1995" s="31" t="s">
        <v>224</v>
      </c>
      <c r="D1995" s="31" t="s">
        <v>905</v>
      </c>
      <c r="E1995" s="31">
        <v>0</v>
      </c>
      <c r="F1995" s="31">
        <v>0</v>
      </c>
      <c r="G1995" s="31">
        <v>0</v>
      </c>
      <c r="H1995" s="31">
        <v>0</v>
      </c>
    </row>
    <row r="1996" spans="1:8" ht="24" customHeight="1" x14ac:dyDescent="0.25">
      <c r="A1996" s="33">
        <v>46150</v>
      </c>
      <c r="B1996" s="31" t="s">
        <v>225</v>
      </c>
      <c r="C1996" s="31" t="s">
        <v>226</v>
      </c>
      <c r="D1996" s="31" t="s">
        <v>906</v>
      </c>
      <c r="E1996" s="31">
        <v>0</v>
      </c>
      <c r="F1996" s="31">
        <v>0</v>
      </c>
      <c r="G1996" s="31">
        <v>0</v>
      </c>
      <c r="H1996" s="31">
        <v>0</v>
      </c>
    </row>
    <row r="1997" spans="1:8" ht="27.75" customHeight="1" x14ac:dyDescent="0.25">
      <c r="A1997" s="33">
        <v>46150</v>
      </c>
      <c r="B1997" s="31" t="s">
        <v>227</v>
      </c>
      <c r="C1997" s="31" t="s">
        <v>228</v>
      </c>
      <c r="D1997" s="31" t="s">
        <v>899</v>
      </c>
      <c r="E1997" s="31">
        <v>3054</v>
      </c>
      <c r="F1997" s="31">
        <v>654155</v>
      </c>
      <c r="G1997" s="32">
        <v>214.2</v>
      </c>
      <c r="H1997" s="31">
        <v>3277</v>
      </c>
    </row>
    <row r="1998" spans="1:8" ht="24" customHeight="1" x14ac:dyDescent="0.25">
      <c r="A1998" s="33">
        <v>46150</v>
      </c>
      <c r="B1998" s="31" t="s">
        <v>230</v>
      </c>
      <c r="C1998" s="31" t="s">
        <v>231</v>
      </c>
      <c r="D1998" s="31" t="s">
        <v>901</v>
      </c>
      <c r="E1998" s="31">
        <v>3289</v>
      </c>
      <c r="F1998" s="31">
        <v>1085415</v>
      </c>
      <c r="G1998" s="32">
        <v>330.01</v>
      </c>
      <c r="H1998" s="31">
        <v>3052</v>
      </c>
    </row>
    <row r="1999" spans="1:8" ht="48" customHeight="1" x14ac:dyDescent="0.25">
      <c r="A1999" s="33">
        <v>46150</v>
      </c>
      <c r="B1999" s="31" t="s">
        <v>233</v>
      </c>
      <c r="C1999" s="31" t="s">
        <v>234</v>
      </c>
      <c r="D1999" s="31" t="s">
        <v>899</v>
      </c>
      <c r="E1999" s="31">
        <v>1618</v>
      </c>
      <c r="F1999" s="31">
        <v>352082</v>
      </c>
      <c r="G1999" s="32">
        <v>217.6</v>
      </c>
      <c r="H1999" s="31">
        <v>1721</v>
      </c>
    </row>
    <row r="2000" spans="1:8" ht="48" customHeight="1" x14ac:dyDescent="0.25">
      <c r="A2000" s="33">
        <v>46150</v>
      </c>
      <c r="B2000" s="31" t="s">
        <v>236</v>
      </c>
      <c r="C2000" s="31" t="s">
        <v>237</v>
      </c>
      <c r="D2000" s="31" t="s">
        <v>899</v>
      </c>
      <c r="E2000" s="31">
        <v>4431</v>
      </c>
      <c r="F2000" s="31">
        <v>1695314</v>
      </c>
      <c r="G2000" s="32">
        <v>382.6</v>
      </c>
      <c r="H2000" s="31">
        <v>4335</v>
      </c>
    </row>
    <row r="2001" spans="1:8" ht="48" customHeight="1" x14ac:dyDescent="0.25">
      <c r="A2001" s="33">
        <v>46150</v>
      </c>
      <c r="B2001" s="31" t="s">
        <v>239</v>
      </c>
      <c r="C2001" s="31" t="s">
        <v>240</v>
      </c>
      <c r="D2001" s="31" t="s">
        <v>900</v>
      </c>
      <c r="E2001" s="31">
        <v>2073</v>
      </c>
      <c r="F2001" s="31">
        <v>1088619</v>
      </c>
      <c r="G2001" s="32">
        <v>525.14</v>
      </c>
      <c r="H2001" s="31">
        <v>1993</v>
      </c>
    </row>
    <row r="2002" spans="1:8" ht="48" customHeight="1" x14ac:dyDescent="0.25">
      <c r="A2002" s="33">
        <v>46150</v>
      </c>
      <c r="B2002" s="31" t="s">
        <v>242</v>
      </c>
      <c r="C2002" s="31" t="s">
        <v>243</v>
      </c>
      <c r="D2002" s="31" t="s">
        <v>900</v>
      </c>
      <c r="E2002" s="31">
        <v>3556</v>
      </c>
      <c r="F2002" s="31">
        <v>1308634</v>
      </c>
      <c r="G2002" s="32">
        <v>368.01</v>
      </c>
      <c r="H2002" s="31">
        <v>3570</v>
      </c>
    </row>
    <row r="2003" spans="1:8" ht="48" customHeight="1" x14ac:dyDescent="0.25">
      <c r="A2003" s="33">
        <v>46150</v>
      </c>
      <c r="B2003" s="31" t="s">
        <v>245</v>
      </c>
      <c r="C2003" s="31" t="s">
        <v>246</v>
      </c>
      <c r="D2003" s="31" t="s">
        <v>900</v>
      </c>
      <c r="E2003" s="31">
        <v>2609</v>
      </c>
      <c r="F2003" s="31">
        <v>730613</v>
      </c>
      <c r="G2003" s="32">
        <v>280.04000000000002</v>
      </c>
      <c r="H2003" s="31">
        <v>2589</v>
      </c>
    </row>
    <row r="2004" spans="1:8" ht="48" customHeight="1" x14ac:dyDescent="0.25">
      <c r="A2004" s="33">
        <v>46150</v>
      </c>
      <c r="B2004" s="31" t="s">
        <v>248</v>
      </c>
      <c r="C2004" s="31" t="s">
        <v>249</v>
      </c>
      <c r="D2004" s="31" t="s">
        <v>900</v>
      </c>
      <c r="E2004" s="31">
        <v>4197</v>
      </c>
      <c r="F2004" s="31">
        <v>2102540</v>
      </c>
      <c r="G2004" s="32">
        <v>500.96</v>
      </c>
      <c r="H2004" s="31">
        <v>3848</v>
      </c>
    </row>
    <row r="2005" spans="1:8" ht="48" customHeight="1" x14ac:dyDescent="0.25">
      <c r="A2005" s="33">
        <v>46150</v>
      </c>
      <c r="B2005" s="31" t="s">
        <v>251</v>
      </c>
      <c r="C2005" s="31" t="s">
        <v>252</v>
      </c>
      <c r="D2005" s="31" t="s">
        <v>900</v>
      </c>
      <c r="E2005" s="31">
        <v>4122</v>
      </c>
      <c r="F2005" s="31">
        <v>1408970</v>
      </c>
      <c r="G2005" s="32">
        <v>341.82</v>
      </c>
      <c r="H2005" s="31">
        <v>3867</v>
      </c>
    </row>
    <row r="2006" spans="1:8" ht="24" customHeight="1" x14ac:dyDescent="0.25">
      <c r="A2006" s="33">
        <v>46150</v>
      </c>
      <c r="B2006" s="31" t="s">
        <v>254</v>
      </c>
      <c r="C2006" s="31" t="s">
        <v>255</v>
      </c>
      <c r="D2006" s="31" t="s">
        <v>899</v>
      </c>
      <c r="E2006" s="31">
        <v>1499</v>
      </c>
      <c r="F2006" s="31">
        <v>629439</v>
      </c>
      <c r="G2006" s="32">
        <v>419.91</v>
      </c>
      <c r="H2006" s="31">
        <v>1363</v>
      </c>
    </row>
    <row r="2007" spans="1:8" ht="36" customHeight="1" x14ac:dyDescent="0.25">
      <c r="A2007" s="33">
        <v>46150</v>
      </c>
      <c r="B2007" s="31" t="s">
        <v>257</v>
      </c>
      <c r="C2007" s="31" t="s">
        <v>258</v>
      </c>
      <c r="D2007" s="31" t="s">
        <v>901</v>
      </c>
      <c r="E2007" s="31">
        <v>652</v>
      </c>
      <c r="F2007" s="31">
        <v>152707</v>
      </c>
      <c r="G2007" s="32">
        <v>234.21</v>
      </c>
      <c r="H2007" s="31">
        <v>611</v>
      </c>
    </row>
    <row r="2008" spans="1:8" ht="24" customHeight="1" x14ac:dyDescent="0.25">
      <c r="A2008" s="33">
        <v>46150</v>
      </c>
      <c r="B2008" s="31" t="s">
        <v>260</v>
      </c>
      <c r="C2008" s="31" t="s">
        <v>261</v>
      </c>
      <c r="D2008" s="31" t="s">
        <v>907</v>
      </c>
      <c r="E2008" s="31">
        <v>0</v>
      </c>
      <c r="F2008" s="31">
        <v>0</v>
      </c>
      <c r="G2008" s="31">
        <v>0</v>
      </c>
      <c r="H2008" s="31">
        <v>0</v>
      </c>
    </row>
    <row r="2009" spans="1:8" ht="36" customHeight="1" x14ac:dyDescent="0.25">
      <c r="A2009" s="33">
        <v>46150</v>
      </c>
      <c r="B2009" s="31" t="s">
        <v>262</v>
      </c>
      <c r="C2009" s="31" t="s">
        <v>263</v>
      </c>
      <c r="D2009" s="31" t="s">
        <v>901</v>
      </c>
      <c r="E2009" s="31">
        <v>2564</v>
      </c>
      <c r="F2009" s="31">
        <v>489813</v>
      </c>
      <c r="G2009" s="32">
        <v>191.03</v>
      </c>
      <c r="H2009" s="31">
        <v>2478</v>
      </c>
    </row>
    <row r="2010" spans="1:8" ht="36" customHeight="1" x14ac:dyDescent="0.25">
      <c r="A2010" s="33">
        <v>46150</v>
      </c>
      <c r="B2010" s="31" t="s">
        <v>265</v>
      </c>
      <c r="C2010" s="31" t="s">
        <v>266</v>
      </c>
      <c r="D2010" s="31" t="s">
        <v>908</v>
      </c>
      <c r="E2010" s="31">
        <v>0</v>
      </c>
      <c r="F2010" s="31">
        <v>0</v>
      </c>
      <c r="G2010" s="31">
        <v>0</v>
      </c>
      <c r="H2010" s="31">
        <v>0</v>
      </c>
    </row>
    <row r="2011" spans="1:8" ht="24" customHeight="1" x14ac:dyDescent="0.25">
      <c r="A2011" s="33">
        <v>46150</v>
      </c>
      <c r="B2011" s="31" t="s">
        <v>267</v>
      </c>
      <c r="C2011" s="31" t="s">
        <v>268</v>
      </c>
      <c r="D2011" s="31" t="s">
        <v>901</v>
      </c>
      <c r="E2011" s="31">
        <v>3095</v>
      </c>
      <c r="F2011" s="31">
        <v>686285</v>
      </c>
      <c r="G2011" s="32">
        <v>221.74</v>
      </c>
      <c r="H2011" s="31">
        <v>3332</v>
      </c>
    </row>
    <row r="2012" spans="1:8" ht="48" customHeight="1" x14ac:dyDescent="0.25">
      <c r="A2012" s="33">
        <v>46150</v>
      </c>
      <c r="B2012" s="31" t="s">
        <v>270</v>
      </c>
      <c r="C2012" s="31" t="s">
        <v>271</v>
      </c>
      <c r="D2012" s="31" t="s">
        <v>900</v>
      </c>
      <c r="E2012" s="31">
        <v>725</v>
      </c>
      <c r="F2012" s="31">
        <v>237297</v>
      </c>
      <c r="G2012" s="32">
        <v>327.31</v>
      </c>
      <c r="H2012" s="31">
        <v>774</v>
      </c>
    </row>
    <row r="2013" spans="1:8" ht="48" customHeight="1" x14ac:dyDescent="0.25">
      <c r="A2013" s="33">
        <v>46150</v>
      </c>
      <c r="B2013" s="31" t="s">
        <v>273</v>
      </c>
      <c r="C2013" s="31" t="s">
        <v>274</v>
      </c>
      <c r="D2013" s="31" t="s">
        <v>899</v>
      </c>
      <c r="E2013" s="31">
        <v>4437</v>
      </c>
      <c r="F2013" s="31">
        <v>2437662</v>
      </c>
      <c r="G2013" s="32">
        <v>549.39</v>
      </c>
      <c r="H2013" s="31">
        <v>4647</v>
      </c>
    </row>
    <row r="2014" spans="1:8" ht="48" customHeight="1" x14ac:dyDescent="0.25">
      <c r="A2014" s="33">
        <v>46150</v>
      </c>
      <c r="B2014" s="31" t="s">
        <v>276</v>
      </c>
      <c r="C2014" s="31" t="s">
        <v>277</v>
      </c>
      <c r="D2014" s="31" t="s">
        <v>899</v>
      </c>
      <c r="E2014" s="31">
        <v>880</v>
      </c>
      <c r="F2014" s="31">
        <v>424079</v>
      </c>
      <c r="G2014" s="32">
        <v>481.91</v>
      </c>
      <c r="H2014" s="31">
        <v>925</v>
      </c>
    </row>
    <row r="2015" spans="1:8" ht="48" customHeight="1" x14ac:dyDescent="0.25">
      <c r="A2015" s="33">
        <v>46150</v>
      </c>
      <c r="B2015" s="31" t="s">
        <v>279</v>
      </c>
      <c r="C2015" s="31" t="s">
        <v>280</v>
      </c>
      <c r="D2015" s="31" t="s">
        <v>901</v>
      </c>
      <c r="E2015" s="31">
        <v>1571</v>
      </c>
      <c r="F2015" s="31">
        <v>808244</v>
      </c>
      <c r="G2015" s="32">
        <v>514.48</v>
      </c>
      <c r="H2015" s="31">
        <v>1418</v>
      </c>
    </row>
    <row r="2016" spans="1:8" ht="48" customHeight="1" x14ac:dyDescent="0.25">
      <c r="A2016" s="33">
        <v>46150</v>
      </c>
      <c r="B2016" s="31" t="s">
        <v>283</v>
      </c>
      <c r="C2016" s="31" t="s">
        <v>284</v>
      </c>
      <c r="D2016" s="31" t="s">
        <v>899</v>
      </c>
      <c r="E2016" s="31">
        <v>0</v>
      </c>
      <c r="F2016" s="31">
        <v>0</v>
      </c>
      <c r="G2016" s="31">
        <v>0</v>
      </c>
      <c r="H2016" s="31">
        <v>0</v>
      </c>
    </row>
    <row r="2017" spans="1:8" ht="48" customHeight="1" x14ac:dyDescent="0.25">
      <c r="A2017" s="33">
        <v>46151</v>
      </c>
      <c r="B2017" s="31" t="s">
        <v>128</v>
      </c>
      <c r="C2017" s="31" t="s">
        <v>129</v>
      </c>
      <c r="D2017" s="31" t="s">
        <v>899</v>
      </c>
      <c r="E2017" s="31">
        <v>1540</v>
      </c>
      <c r="F2017" s="31">
        <v>527739</v>
      </c>
      <c r="G2017" s="32">
        <v>342.69</v>
      </c>
      <c r="H2017" s="31">
        <v>1404</v>
      </c>
    </row>
    <row r="2018" spans="1:8" ht="48" customHeight="1" x14ac:dyDescent="0.25">
      <c r="A2018" s="33">
        <v>46151</v>
      </c>
      <c r="B2018" s="31" t="s">
        <v>132</v>
      </c>
      <c r="C2018" s="31" t="s">
        <v>133</v>
      </c>
      <c r="D2018" s="31" t="s">
        <v>900</v>
      </c>
      <c r="E2018" s="31">
        <v>3578</v>
      </c>
      <c r="F2018" s="31">
        <v>1067630</v>
      </c>
      <c r="G2018" s="32">
        <v>298.39</v>
      </c>
      <c r="H2018" s="31">
        <v>3855</v>
      </c>
    </row>
    <row r="2019" spans="1:8" ht="36" customHeight="1" x14ac:dyDescent="0.25">
      <c r="A2019" s="33">
        <v>46151</v>
      </c>
      <c r="B2019" s="31" t="s">
        <v>135</v>
      </c>
      <c r="C2019" s="31" t="s">
        <v>136</v>
      </c>
      <c r="D2019" s="31" t="s">
        <v>900</v>
      </c>
      <c r="E2019" s="31">
        <v>1934</v>
      </c>
      <c r="F2019" s="31">
        <v>735494</v>
      </c>
      <c r="G2019" s="32">
        <v>380.3</v>
      </c>
      <c r="H2019" s="31">
        <v>2032</v>
      </c>
    </row>
    <row r="2020" spans="1:8" ht="24" customHeight="1" x14ac:dyDescent="0.25">
      <c r="A2020" s="33">
        <v>46151</v>
      </c>
      <c r="B2020" s="31" t="s">
        <v>138</v>
      </c>
      <c r="C2020" s="31" t="s">
        <v>139</v>
      </c>
      <c r="D2020" s="31" t="s">
        <v>900</v>
      </c>
      <c r="E2020" s="31">
        <v>1454</v>
      </c>
      <c r="F2020" s="31">
        <v>541571</v>
      </c>
      <c r="G2020" s="32">
        <v>372.47</v>
      </c>
      <c r="H2020" s="31">
        <v>1365</v>
      </c>
    </row>
    <row r="2021" spans="1:8" ht="36" customHeight="1" x14ac:dyDescent="0.25">
      <c r="A2021" s="33">
        <v>46151</v>
      </c>
      <c r="B2021" s="31" t="s">
        <v>141</v>
      </c>
      <c r="C2021" s="31" t="s">
        <v>142</v>
      </c>
      <c r="D2021" s="31" t="s">
        <v>900</v>
      </c>
      <c r="E2021" s="31">
        <v>2058</v>
      </c>
      <c r="F2021" s="31">
        <v>1002723</v>
      </c>
      <c r="G2021" s="32">
        <v>487.23</v>
      </c>
      <c r="H2021" s="31">
        <v>2028</v>
      </c>
    </row>
    <row r="2022" spans="1:8" ht="24" customHeight="1" x14ac:dyDescent="0.25">
      <c r="A2022" s="33">
        <v>46151</v>
      </c>
      <c r="B2022" s="31" t="s">
        <v>144</v>
      </c>
      <c r="C2022" s="31" t="s">
        <v>145</v>
      </c>
      <c r="D2022" s="31" t="s">
        <v>900</v>
      </c>
      <c r="E2022" s="31">
        <v>1860</v>
      </c>
      <c r="F2022" s="31">
        <v>469678</v>
      </c>
      <c r="G2022" s="32">
        <v>252.52</v>
      </c>
      <c r="H2022" s="31">
        <v>1846</v>
      </c>
    </row>
    <row r="2023" spans="1:8" ht="36" customHeight="1" x14ac:dyDescent="0.25">
      <c r="A2023" s="33">
        <v>46151</v>
      </c>
      <c r="B2023" s="31" t="s">
        <v>147</v>
      </c>
      <c r="C2023" s="31" t="s">
        <v>148</v>
      </c>
      <c r="D2023" s="31" t="s">
        <v>900</v>
      </c>
      <c r="E2023" s="31">
        <v>3440</v>
      </c>
      <c r="F2023" s="31">
        <v>726303</v>
      </c>
      <c r="G2023" s="32">
        <v>211.13</v>
      </c>
      <c r="H2023" s="31">
        <v>3162</v>
      </c>
    </row>
    <row r="2024" spans="1:8" ht="24" customHeight="1" x14ac:dyDescent="0.25">
      <c r="A2024" s="33">
        <v>46151</v>
      </c>
      <c r="B2024" s="31" t="s">
        <v>150</v>
      </c>
      <c r="C2024" s="31" t="s">
        <v>151</v>
      </c>
      <c r="D2024" s="31" t="s">
        <v>900</v>
      </c>
      <c r="E2024" s="31">
        <v>4001</v>
      </c>
      <c r="F2024" s="31">
        <v>859024</v>
      </c>
      <c r="G2024" s="32">
        <v>214.7</v>
      </c>
      <c r="H2024" s="31">
        <v>3872</v>
      </c>
    </row>
    <row r="2025" spans="1:8" ht="36" customHeight="1" x14ac:dyDescent="0.25">
      <c r="A2025" s="33">
        <v>46151</v>
      </c>
      <c r="B2025" s="31" t="s">
        <v>153</v>
      </c>
      <c r="C2025" s="31" t="s">
        <v>154</v>
      </c>
      <c r="D2025" s="31" t="s">
        <v>899</v>
      </c>
      <c r="E2025" s="31">
        <v>3145</v>
      </c>
      <c r="F2025" s="31">
        <v>650744</v>
      </c>
      <c r="G2025" s="32">
        <v>206.91</v>
      </c>
      <c r="H2025" s="31">
        <v>3296</v>
      </c>
    </row>
    <row r="2026" spans="1:8" ht="36" customHeight="1" x14ac:dyDescent="0.25">
      <c r="A2026" s="33">
        <v>46151</v>
      </c>
      <c r="B2026" s="31" t="s">
        <v>156</v>
      </c>
      <c r="C2026" s="31" t="s">
        <v>157</v>
      </c>
      <c r="D2026" s="31" t="s">
        <v>901</v>
      </c>
      <c r="E2026" s="31">
        <v>4706</v>
      </c>
      <c r="F2026" s="31">
        <v>1451672</v>
      </c>
      <c r="G2026" s="32">
        <v>308.47000000000003</v>
      </c>
      <c r="H2026" s="31">
        <v>4367</v>
      </c>
    </row>
    <row r="2027" spans="1:8" ht="36" customHeight="1" x14ac:dyDescent="0.25">
      <c r="A2027" s="33">
        <v>46151</v>
      </c>
      <c r="B2027" s="31" t="s">
        <v>159</v>
      </c>
      <c r="C2027" s="31" t="s">
        <v>160</v>
      </c>
      <c r="D2027" s="31" t="s">
        <v>899</v>
      </c>
      <c r="E2027" s="31">
        <v>2767</v>
      </c>
      <c r="F2027" s="31">
        <v>1059862</v>
      </c>
      <c r="G2027" s="32">
        <v>383.04</v>
      </c>
      <c r="H2027" s="31">
        <v>2882</v>
      </c>
    </row>
    <row r="2028" spans="1:8" ht="48" customHeight="1" x14ac:dyDescent="0.25">
      <c r="A2028" s="33">
        <v>46151</v>
      </c>
      <c r="B2028" s="31" t="s">
        <v>162</v>
      </c>
      <c r="C2028" s="31" t="s">
        <v>163</v>
      </c>
      <c r="D2028" s="31" t="s">
        <v>901</v>
      </c>
      <c r="E2028" s="31">
        <v>1326</v>
      </c>
      <c r="F2028" s="31">
        <v>531725</v>
      </c>
      <c r="G2028" s="32">
        <v>401</v>
      </c>
      <c r="H2028" s="31">
        <v>1277</v>
      </c>
    </row>
    <row r="2029" spans="1:8" ht="36" customHeight="1" x14ac:dyDescent="0.25">
      <c r="A2029" s="33">
        <v>46151</v>
      </c>
      <c r="B2029" s="31" t="s">
        <v>165</v>
      </c>
      <c r="C2029" s="31" t="s">
        <v>166</v>
      </c>
      <c r="D2029" s="31" t="s">
        <v>901</v>
      </c>
      <c r="E2029" s="31">
        <v>3973</v>
      </c>
      <c r="F2029" s="31">
        <v>1686047</v>
      </c>
      <c r="G2029" s="32">
        <v>424.38</v>
      </c>
      <c r="H2029" s="31">
        <v>4262</v>
      </c>
    </row>
    <row r="2030" spans="1:8" ht="27.75" customHeight="1" x14ac:dyDescent="0.25">
      <c r="A2030" s="33">
        <v>46151</v>
      </c>
      <c r="B2030" s="31" t="s">
        <v>168</v>
      </c>
      <c r="C2030" s="31" t="s">
        <v>169</v>
      </c>
      <c r="D2030" s="31" t="s">
        <v>899</v>
      </c>
      <c r="E2030" s="31">
        <v>3228</v>
      </c>
      <c r="F2030" s="31">
        <v>1438212</v>
      </c>
      <c r="G2030" s="32">
        <v>445.54</v>
      </c>
      <c r="H2030" s="31">
        <v>3413</v>
      </c>
    </row>
    <row r="2031" spans="1:8" ht="24" customHeight="1" x14ac:dyDescent="0.25">
      <c r="A2031" s="33">
        <v>46151</v>
      </c>
      <c r="B2031" s="31" t="s">
        <v>171</v>
      </c>
      <c r="C2031" s="31" t="s">
        <v>172</v>
      </c>
      <c r="D2031" s="31" t="s">
        <v>903</v>
      </c>
      <c r="E2031" s="31">
        <v>2454</v>
      </c>
      <c r="F2031" s="31">
        <v>859591</v>
      </c>
      <c r="G2031" s="32">
        <v>350.28</v>
      </c>
      <c r="H2031" s="31">
        <v>2335</v>
      </c>
    </row>
    <row r="2032" spans="1:8" ht="36" customHeight="1" x14ac:dyDescent="0.25">
      <c r="A2032" s="33">
        <v>46151</v>
      </c>
      <c r="B2032" s="31" t="s">
        <v>174</v>
      </c>
      <c r="C2032" s="31" t="s">
        <v>175</v>
      </c>
      <c r="D2032" s="31" t="s">
        <v>903</v>
      </c>
      <c r="E2032" s="31">
        <v>3923</v>
      </c>
      <c r="F2032" s="31">
        <v>1476903</v>
      </c>
      <c r="G2032" s="32">
        <v>376.47</v>
      </c>
      <c r="H2032" s="31">
        <v>4079</v>
      </c>
    </row>
    <row r="2033" spans="1:8" ht="24" customHeight="1" x14ac:dyDescent="0.25">
      <c r="A2033" s="33">
        <v>46151</v>
      </c>
      <c r="B2033" s="31" t="s">
        <v>177</v>
      </c>
      <c r="C2033" s="31" t="s">
        <v>178</v>
      </c>
      <c r="D2033" s="31" t="s">
        <v>903</v>
      </c>
      <c r="E2033" s="31">
        <v>2097</v>
      </c>
      <c r="F2033" s="31">
        <v>585839</v>
      </c>
      <c r="G2033" s="32">
        <v>279.37</v>
      </c>
      <c r="H2033" s="31">
        <v>2166</v>
      </c>
    </row>
    <row r="2034" spans="1:8" ht="24" customHeight="1" x14ac:dyDescent="0.25">
      <c r="A2034" s="33">
        <v>46151</v>
      </c>
      <c r="B2034" s="31" t="s">
        <v>180</v>
      </c>
      <c r="C2034" s="31" t="s">
        <v>181</v>
      </c>
      <c r="D2034" s="31" t="s">
        <v>903</v>
      </c>
      <c r="E2034" s="31">
        <v>2266</v>
      </c>
      <c r="F2034" s="31">
        <v>995354</v>
      </c>
      <c r="G2034" s="32">
        <v>439.26</v>
      </c>
      <c r="H2034" s="31">
        <v>2096</v>
      </c>
    </row>
    <row r="2035" spans="1:8" ht="48" customHeight="1" x14ac:dyDescent="0.25">
      <c r="A2035" s="33">
        <v>46151</v>
      </c>
      <c r="B2035" s="31" t="s">
        <v>183</v>
      </c>
      <c r="C2035" s="31" t="s">
        <v>184</v>
      </c>
      <c r="D2035" s="31" t="s">
        <v>903</v>
      </c>
      <c r="E2035" s="31">
        <v>2910</v>
      </c>
      <c r="F2035" s="31">
        <v>685108</v>
      </c>
      <c r="G2035" s="32">
        <v>235.43</v>
      </c>
      <c r="H2035" s="31">
        <v>3123</v>
      </c>
    </row>
    <row r="2036" spans="1:8" ht="48" customHeight="1" x14ac:dyDescent="0.25">
      <c r="A2036" s="33">
        <v>46151</v>
      </c>
      <c r="B2036" s="31" t="s">
        <v>186</v>
      </c>
      <c r="C2036" s="31" t="s">
        <v>187</v>
      </c>
      <c r="D2036" s="31" t="s">
        <v>903</v>
      </c>
      <c r="E2036" s="31">
        <v>914</v>
      </c>
      <c r="F2036" s="31">
        <v>387611</v>
      </c>
      <c r="G2036" s="32">
        <v>424.08</v>
      </c>
      <c r="H2036" s="31">
        <v>978</v>
      </c>
    </row>
    <row r="2037" spans="1:8" ht="48" customHeight="1" x14ac:dyDescent="0.25">
      <c r="A2037" s="33">
        <v>46151</v>
      </c>
      <c r="B2037" s="31" t="s">
        <v>189</v>
      </c>
      <c r="C2037" s="31" t="s">
        <v>190</v>
      </c>
      <c r="D2037" s="31" t="s">
        <v>903</v>
      </c>
      <c r="E2037" s="31">
        <v>3796</v>
      </c>
      <c r="F2037" s="31">
        <v>1171992</v>
      </c>
      <c r="G2037" s="32">
        <v>308.74</v>
      </c>
      <c r="H2037" s="31">
        <v>3589</v>
      </c>
    </row>
    <row r="2038" spans="1:8" ht="48" customHeight="1" x14ac:dyDescent="0.25">
      <c r="A2038" s="33">
        <v>46151</v>
      </c>
      <c r="B2038" s="31" t="s">
        <v>192</v>
      </c>
      <c r="C2038" s="31" t="s">
        <v>193</v>
      </c>
      <c r="D2038" s="31" t="s">
        <v>901</v>
      </c>
      <c r="E2038" s="31">
        <v>1375</v>
      </c>
      <c r="F2038" s="31">
        <v>514563</v>
      </c>
      <c r="G2038" s="32">
        <v>374.23</v>
      </c>
      <c r="H2038" s="31">
        <v>1265</v>
      </c>
    </row>
    <row r="2039" spans="1:8" ht="48" customHeight="1" x14ac:dyDescent="0.25">
      <c r="A2039" s="33">
        <v>46151</v>
      </c>
      <c r="B2039" s="31" t="s">
        <v>195</v>
      </c>
      <c r="C2039" s="31" t="s">
        <v>196</v>
      </c>
      <c r="D2039" s="31" t="s">
        <v>899</v>
      </c>
      <c r="E2039" s="31">
        <v>3679</v>
      </c>
      <c r="F2039" s="31">
        <v>1227350</v>
      </c>
      <c r="G2039" s="32">
        <v>333.61</v>
      </c>
      <c r="H2039" s="31">
        <v>3649</v>
      </c>
    </row>
    <row r="2040" spans="1:8" ht="24" customHeight="1" x14ac:dyDescent="0.25">
      <c r="A2040" s="33">
        <v>46151</v>
      </c>
      <c r="B2040" s="31" t="s">
        <v>198</v>
      </c>
      <c r="C2040" s="31" t="s">
        <v>199</v>
      </c>
      <c r="D2040" s="31" t="s">
        <v>901</v>
      </c>
      <c r="E2040" s="31">
        <v>5365</v>
      </c>
      <c r="F2040" s="31">
        <v>2395660</v>
      </c>
      <c r="G2040" s="32">
        <v>446.53</v>
      </c>
      <c r="H2040" s="31">
        <v>5200</v>
      </c>
    </row>
    <row r="2041" spans="1:8" ht="36" customHeight="1" x14ac:dyDescent="0.25">
      <c r="A2041" s="33">
        <v>46151</v>
      </c>
      <c r="B2041" s="31" t="s">
        <v>201</v>
      </c>
      <c r="C2041" s="31" t="s">
        <v>202</v>
      </c>
      <c r="D2041" s="31" t="s">
        <v>904</v>
      </c>
      <c r="E2041" s="31">
        <v>0</v>
      </c>
      <c r="F2041" s="31">
        <v>0</v>
      </c>
      <c r="G2041" s="31">
        <v>0</v>
      </c>
      <c r="H2041" s="31">
        <v>0</v>
      </c>
    </row>
    <row r="2042" spans="1:8" ht="24" customHeight="1" x14ac:dyDescent="0.25">
      <c r="A2042" s="33">
        <v>46151</v>
      </c>
      <c r="B2042" s="31" t="s">
        <v>204</v>
      </c>
      <c r="C2042" s="31" t="s">
        <v>205</v>
      </c>
      <c r="D2042" s="31" t="s">
        <v>901</v>
      </c>
      <c r="E2042" s="31">
        <v>4604</v>
      </c>
      <c r="F2042" s="31">
        <v>1954507</v>
      </c>
      <c r="G2042" s="32">
        <v>424.52</v>
      </c>
      <c r="H2042" s="31">
        <v>4556</v>
      </c>
    </row>
    <row r="2043" spans="1:8" ht="36" customHeight="1" x14ac:dyDescent="0.25">
      <c r="A2043" s="33">
        <v>46151</v>
      </c>
      <c r="B2043" s="31" t="s">
        <v>207</v>
      </c>
      <c r="C2043" s="31" t="s">
        <v>208</v>
      </c>
      <c r="D2043" s="31" t="s">
        <v>899</v>
      </c>
      <c r="E2043" s="31">
        <v>5792</v>
      </c>
      <c r="F2043" s="31">
        <v>2204355</v>
      </c>
      <c r="G2043" s="32">
        <v>380.59</v>
      </c>
      <c r="H2043" s="31">
        <v>5527</v>
      </c>
    </row>
    <row r="2044" spans="1:8" ht="24" customHeight="1" x14ac:dyDescent="0.25">
      <c r="A2044" s="33">
        <v>46151</v>
      </c>
      <c r="B2044" s="31" t="s">
        <v>210</v>
      </c>
      <c r="C2044" s="31" t="s">
        <v>211</v>
      </c>
      <c r="D2044" s="31" t="s">
        <v>901</v>
      </c>
      <c r="E2044" s="31">
        <v>4366</v>
      </c>
      <c r="F2044" s="31">
        <v>1933156</v>
      </c>
      <c r="G2044" s="32">
        <v>442.78</v>
      </c>
      <c r="H2044" s="31">
        <v>4654</v>
      </c>
    </row>
    <row r="2045" spans="1:8" ht="36" customHeight="1" x14ac:dyDescent="0.25">
      <c r="A2045" s="33">
        <v>46151</v>
      </c>
      <c r="B2045" s="31" t="s">
        <v>213</v>
      </c>
      <c r="C2045" s="31" t="s">
        <v>214</v>
      </c>
      <c r="D2045" s="31" t="s">
        <v>901</v>
      </c>
      <c r="E2045" s="31">
        <v>1445</v>
      </c>
      <c r="F2045" s="31">
        <v>413444</v>
      </c>
      <c r="G2045" s="32">
        <v>286.12</v>
      </c>
      <c r="H2045" s="31">
        <v>1307</v>
      </c>
    </row>
    <row r="2046" spans="1:8" ht="48" customHeight="1" x14ac:dyDescent="0.25">
      <c r="A2046" s="33">
        <v>46151</v>
      </c>
      <c r="B2046" s="31" t="s">
        <v>216</v>
      </c>
      <c r="C2046" s="31" t="s">
        <v>217</v>
      </c>
      <c r="D2046" s="31" t="s">
        <v>901</v>
      </c>
      <c r="E2046" s="31">
        <v>1972</v>
      </c>
      <c r="F2046" s="31">
        <v>557289</v>
      </c>
      <c r="G2046" s="32">
        <v>282.60000000000002</v>
      </c>
      <c r="H2046" s="31">
        <v>1907</v>
      </c>
    </row>
    <row r="2047" spans="1:8" ht="24" customHeight="1" x14ac:dyDescent="0.25">
      <c r="A2047" s="33">
        <v>46151</v>
      </c>
      <c r="B2047" s="31" t="s">
        <v>220</v>
      </c>
      <c r="C2047" s="31" t="s">
        <v>221</v>
      </c>
      <c r="D2047" s="31" t="s">
        <v>900</v>
      </c>
      <c r="E2047" s="31">
        <v>3746</v>
      </c>
      <c r="F2047" s="31">
        <v>885066</v>
      </c>
      <c r="G2047" s="32">
        <v>236.27</v>
      </c>
      <c r="H2047" s="31">
        <v>3538</v>
      </c>
    </row>
    <row r="2048" spans="1:8" ht="24" customHeight="1" x14ac:dyDescent="0.25">
      <c r="A2048" s="33">
        <v>46151</v>
      </c>
      <c r="B2048" s="31" t="s">
        <v>223</v>
      </c>
      <c r="C2048" s="31" t="s">
        <v>224</v>
      </c>
      <c r="D2048" s="31" t="s">
        <v>905</v>
      </c>
      <c r="E2048" s="31">
        <v>0</v>
      </c>
      <c r="F2048" s="31">
        <v>0</v>
      </c>
      <c r="G2048" s="31">
        <v>0</v>
      </c>
      <c r="H2048" s="31">
        <v>0</v>
      </c>
    </row>
    <row r="2049" spans="1:8" ht="36" customHeight="1" x14ac:dyDescent="0.25">
      <c r="A2049" s="33">
        <v>46151</v>
      </c>
      <c r="B2049" s="31" t="s">
        <v>225</v>
      </c>
      <c r="C2049" s="31" t="s">
        <v>226</v>
      </c>
      <c r="D2049" s="31" t="s">
        <v>906</v>
      </c>
      <c r="E2049" s="31">
        <v>0</v>
      </c>
      <c r="F2049" s="31">
        <v>0</v>
      </c>
      <c r="G2049" s="31">
        <v>0</v>
      </c>
      <c r="H2049" s="31">
        <v>0</v>
      </c>
    </row>
    <row r="2050" spans="1:8" ht="36" customHeight="1" x14ac:dyDescent="0.25">
      <c r="A2050" s="33">
        <v>46151</v>
      </c>
      <c r="B2050" s="31" t="s">
        <v>227</v>
      </c>
      <c r="C2050" s="31" t="s">
        <v>228</v>
      </c>
      <c r="D2050" s="31" t="s">
        <v>899</v>
      </c>
      <c r="E2050" s="31">
        <v>5151</v>
      </c>
      <c r="F2050" s="31">
        <v>1199337</v>
      </c>
      <c r="G2050" s="32">
        <v>232.84</v>
      </c>
      <c r="H2050" s="31">
        <v>5140</v>
      </c>
    </row>
    <row r="2051" spans="1:8" ht="24" customHeight="1" x14ac:dyDescent="0.25">
      <c r="A2051" s="33">
        <v>46151</v>
      </c>
      <c r="B2051" s="31" t="s">
        <v>230</v>
      </c>
      <c r="C2051" s="31" t="s">
        <v>231</v>
      </c>
      <c r="D2051" s="31" t="s">
        <v>901</v>
      </c>
      <c r="E2051" s="31">
        <v>4112</v>
      </c>
      <c r="F2051" s="31">
        <v>1421537</v>
      </c>
      <c r="G2051" s="32">
        <v>345.7</v>
      </c>
      <c r="H2051" s="31">
        <v>4391</v>
      </c>
    </row>
    <row r="2052" spans="1:8" ht="24" customHeight="1" x14ac:dyDescent="0.25">
      <c r="A2052" s="33">
        <v>46151</v>
      </c>
      <c r="B2052" s="31" t="s">
        <v>233</v>
      </c>
      <c r="C2052" s="31" t="s">
        <v>234</v>
      </c>
      <c r="D2052" s="31" t="s">
        <v>899</v>
      </c>
      <c r="E2052" s="31">
        <v>1738</v>
      </c>
      <c r="F2052" s="31">
        <v>353871</v>
      </c>
      <c r="G2052" s="32">
        <v>203.61</v>
      </c>
      <c r="H2052" s="31">
        <v>1811</v>
      </c>
    </row>
    <row r="2053" spans="1:8" ht="24" customHeight="1" x14ac:dyDescent="0.25">
      <c r="A2053" s="33">
        <v>46151</v>
      </c>
      <c r="B2053" s="31" t="s">
        <v>236</v>
      </c>
      <c r="C2053" s="31" t="s">
        <v>237</v>
      </c>
      <c r="D2053" s="31" t="s">
        <v>899</v>
      </c>
      <c r="E2053" s="31">
        <v>4169</v>
      </c>
      <c r="F2053" s="31">
        <v>1579749</v>
      </c>
      <c r="G2053" s="32">
        <v>378.93</v>
      </c>
      <c r="H2053" s="31">
        <v>4245</v>
      </c>
    </row>
    <row r="2054" spans="1:8" ht="54.75" customHeight="1" x14ac:dyDescent="0.25">
      <c r="A2054" s="33">
        <v>46151</v>
      </c>
      <c r="B2054" s="31" t="s">
        <v>239</v>
      </c>
      <c r="C2054" s="31" t="s">
        <v>240</v>
      </c>
      <c r="D2054" s="31" t="s">
        <v>900</v>
      </c>
      <c r="E2054" s="31">
        <v>2461</v>
      </c>
      <c r="F2054" s="31">
        <v>1157016</v>
      </c>
      <c r="G2054" s="32">
        <v>470.14</v>
      </c>
      <c r="H2054" s="31">
        <v>2298</v>
      </c>
    </row>
    <row r="2055" spans="1:8" ht="24" customHeight="1" x14ac:dyDescent="0.25">
      <c r="A2055" s="33">
        <v>46151</v>
      </c>
      <c r="B2055" s="31" t="s">
        <v>242</v>
      </c>
      <c r="C2055" s="31" t="s">
        <v>243</v>
      </c>
      <c r="D2055" s="31" t="s">
        <v>900</v>
      </c>
      <c r="E2055" s="31">
        <v>4908</v>
      </c>
      <c r="F2055" s="31">
        <v>1395338</v>
      </c>
      <c r="G2055" s="32">
        <v>284.3</v>
      </c>
      <c r="H2055" s="31">
        <v>4524</v>
      </c>
    </row>
    <row r="2056" spans="1:8" ht="48" customHeight="1" x14ac:dyDescent="0.25">
      <c r="A2056" s="33">
        <v>46151</v>
      </c>
      <c r="B2056" s="31" t="s">
        <v>245</v>
      </c>
      <c r="C2056" s="31" t="s">
        <v>246</v>
      </c>
      <c r="D2056" s="31" t="s">
        <v>900</v>
      </c>
      <c r="E2056" s="31">
        <v>3499</v>
      </c>
      <c r="F2056" s="31">
        <v>1114167</v>
      </c>
      <c r="G2056" s="32">
        <v>318.42</v>
      </c>
      <c r="H2056" s="31">
        <v>3238</v>
      </c>
    </row>
    <row r="2057" spans="1:8" ht="48" customHeight="1" x14ac:dyDescent="0.25">
      <c r="A2057" s="33">
        <v>46151</v>
      </c>
      <c r="B2057" s="31" t="s">
        <v>248</v>
      </c>
      <c r="C2057" s="31" t="s">
        <v>249</v>
      </c>
      <c r="D2057" s="31" t="s">
        <v>900</v>
      </c>
      <c r="E2057" s="31">
        <v>5125</v>
      </c>
      <c r="F2057" s="31">
        <v>2515328</v>
      </c>
      <c r="G2057" s="32">
        <v>490.8</v>
      </c>
      <c r="H2057" s="31">
        <v>5401</v>
      </c>
    </row>
    <row r="2058" spans="1:8" ht="48" customHeight="1" x14ac:dyDescent="0.25">
      <c r="A2058" s="33">
        <v>46151</v>
      </c>
      <c r="B2058" s="31" t="s">
        <v>251</v>
      </c>
      <c r="C2058" s="31" t="s">
        <v>252</v>
      </c>
      <c r="D2058" s="31" t="s">
        <v>900</v>
      </c>
      <c r="E2058" s="31">
        <v>4505</v>
      </c>
      <c r="F2058" s="31">
        <v>1334620</v>
      </c>
      <c r="G2058" s="32">
        <v>296.25</v>
      </c>
      <c r="H2058" s="31">
        <v>4458</v>
      </c>
    </row>
    <row r="2059" spans="1:8" ht="48" customHeight="1" x14ac:dyDescent="0.25">
      <c r="A2059" s="33">
        <v>46151</v>
      </c>
      <c r="B2059" s="31" t="s">
        <v>254</v>
      </c>
      <c r="C2059" s="31" t="s">
        <v>255</v>
      </c>
      <c r="D2059" s="31" t="s">
        <v>899</v>
      </c>
      <c r="E2059" s="31">
        <v>1848</v>
      </c>
      <c r="F2059" s="31">
        <v>701777</v>
      </c>
      <c r="G2059" s="32">
        <v>379.75</v>
      </c>
      <c r="H2059" s="31">
        <v>1858</v>
      </c>
    </row>
    <row r="2060" spans="1:8" ht="48" customHeight="1" x14ac:dyDescent="0.25">
      <c r="A2060" s="33">
        <v>46151</v>
      </c>
      <c r="B2060" s="31" t="s">
        <v>257</v>
      </c>
      <c r="C2060" s="31" t="s">
        <v>258</v>
      </c>
      <c r="D2060" s="31" t="s">
        <v>901</v>
      </c>
      <c r="E2060" s="31">
        <v>906</v>
      </c>
      <c r="F2060" s="31">
        <v>188070</v>
      </c>
      <c r="G2060" s="32">
        <v>207.58</v>
      </c>
      <c r="H2060" s="31">
        <v>837</v>
      </c>
    </row>
    <row r="2061" spans="1:8" ht="48" customHeight="1" x14ac:dyDescent="0.25">
      <c r="A2061" s="33">
        <v>46151</v>
      </c>
      <c r="B2061" s="31" t="s">
        <v>260</v>
      </c>
      <c r="C2061" s="31" t="s">
        <v>261</v>
      </c>
      <c r="D2061" s="31" t="s">
        <v>907</v>
      </c>
      <c r="E2061" s="31">
        <v>0</v>
      </c>
      <c r="F2061" s="31">
        <v>0</v>
      </c>
      <c r="G2061" s="31">
        <v>0</v>
      </c>
      <c r="H2061" s="31">
        <v>0</v>
      </c>
    </row>
    <row r="2062" spans="1:8" ht="48" customHeight="1" x14ac:dyDescent="0.25">
      <c r="A2062" s="33">
        <v>46151</v>
      </c>
      <c r="B2062" s="31" t="s">
        <v>262</v>
      </c>
      <c r="C2062" s="31" t="s">
        <v>263</v>
      </c>
      <c r="D2062" s="31" t="s">
        <v>901</v>
      </c>
      <c r="E2062" s="31">
        <v>2850</v>
      </c>
      <c r="F2062" s="31">
        <v>563439</v>
      </c>
      <c r="G2062" s="32">
        <v>197.7</v>
      </c>
      <c r="H2062" s="31">
        <v>2904</v>
      </c>
    </row>
    <row r="2063" spans="1:8" ht="24" customHeight="1" x14ac:dyDescent="0.25">
      <c r="A2063" s="33">
        <v>46151</v>
      </c>
      <c r="B2063" s="31" t="s">
        <v>265</v>
      </c>
      <c r="C2063" s="31" t="s">
        <v>266</v>
      </c>
      <c r="D2063" s="31" t="s">
        <v>908</v>
      </c>
      <c r="E2063" s="31">
        <v>0</v>
      </c>
      <c r="F2063" s="31">
        <v>0</v>
      </c>
      <c r="G2063" s="31">
        <v>0</v>
      </c>
      <c r="H2063" s="31">
        <v>0</v>
      </c>
    </row>
    <row r="2064" spans="1:8" ht="36" customHeight="1" x14ac:dyDescent="0.25">
      <c r="A2064" s="33">
        <v>46151</v>
      </c>
      <c r="B2064" s="31" t="s">
        <v>267</v>
      </c>
      <c r="C2064" s="31" t="s">
        <v>268</v>
      </c>
      <c r="D2064" s="31" t="s">
        <v>901</v>
      </c>
      <c r="E2064" s="31">
        <v>3502</v>
      </c>
      <c r="F2064" s="31">
        <v>781905</v>
      </c>
      <c r="G2064" s="32">
        <v>223.27</v>
      </c>
      <c r="H2064" s="31">
        <v>3376</v>
      </c>
    </row>
    <row r="2065" spans="1:8" ht="24" customHeight="1" x14ac:dyDescent="0.25">
      <c r="A2065" s="33">
        <v>46151</v>
      </c>
      <c r="B2065" s="31" t="s">
        <v>270</v>
      </c>
      <c r="C2065" s="31" t="s">
        <v>271</v>
      </c>
      <c r="D2065" s="31" t="s">
        <v>900</v>
      </c>
      <c r="E2065" s="31">
        <v>1184</v>
      </c>
      <c r="F2065" s="31">
        <v>357119</v>
      </c>
      <c r="G2065" s="32">
        <v>301.62</v>
      </c>
      <c r="H2065" s="31">
        <v>1266</v>
      </c>
    </row>
    <row r="2066" spans="1:8" ht="36" customHeight="1" x14ac:dyDescent="0.25">
      <c r="A2066" s="33">
        <v>46151</v>
      </c>
      <c r="B2066" s="31" t="s">
        <v>273</v>
      </c>
      <c r="C2066" s="31" t="s">
        <v>274</v>
      </c>
      <c r="D2066" s="31" t="s">
        <v>899</v>
      </c>
      <c r="E2066" s="31">
        <v>4836</v>
      </c>
      <c r="F2066" s="31">
        <v>2269942</v>
      </c>
      <c r="G2066" s="32">
        <v>469.38</v>
      </c>
      <c r="H2066" s="31">
        <v>5038</v>
      </c>
    </row>
    <row r="2067" spans="1:8" ht="36" customHeight="1" x14ac:dyDescent="0.25">
      <c r="A2067" s="33">
        <v>46151</v>
      </c>
      <c r="B2067" s="31" t="s">
        <v>276</v>
      </c>
      <c r="C2067" s="31" t="s">
        <v>277</v>
      </c>
      <c r="D2067" s="31" t="s">
        <v>899</v>
      </c>
      <c r="E2067" s="31">
        <v>1008</v>
      </c>
      <c r="F2067" s="31">
        <v>542728</v>
      </c>
      <c r="G2067" s="32">
        <v>538.41999999999996</v>
      </c>
      <c r="H2067" s="31">
        <v>910</v>
      </c>
    </row>
    <row r="2068" spans="1:8" ht="24" customHeight="1" x14ac:dyDescent="0.25">
      <c r="A2068" s="33">
        <v>46151</v>
      </c>
      <c r="B2068" s="31" t="s">
        <v>279</v>
      </c>
      <c r="C2068" s="31" t="s">
        <v>280</v>
      </c>
      <c r="D2068" s="31" t="s">
        <v>901</v>
      </c>
      <c r="E2068" s="31">
        <v>3067</v>
      </c>
      <c r="F2068" s="31">
        <v>1413528</v>
      </c>
      <c r="G2068" s="32">
        <v>460.88</v>
      </c>
      <c r="H2068" s="31">
        <v>3187</v>
      </c>
    </row>
    <row r="2069" spans="1:8" ht="48" customHeight="1" x14ac:dyDescent="0.25">
      <c r="A2069" s="33">
        <v>46151</v>
      </c>
      <c r="B2069" s="31" t="s">
        <v>283</v>
      </c>
      <c r="C2069" s="31" t="s">
        <v>284</v>
      </c>
      <c r="D2069" s="31" t="s">
        <v>899</v>
      </c>
      <c r="E2069" s="31">
        <v>0</v>
      </c>
      <c r="F2069" s="31">
        <v>0</v>
      </c>
      <c r="G2069" s="31">
        <v>0</v>
      </c>
      <c r="H2069" s="31">
        <v>0</v>
      </c>
    </row>
    <row r="2070" spans="1:8" ht="48" customHeight="1" x14ac:dyDescent="0.25">
      <c r="A2070" s="33">
        <v>46152</v>
      </c>
      <c r="B2070" s="31" t="s">
        <v>128</v>
      </c>
      <c r="C2070" s="31" t="s">
        <v>129</v>
      </c>
      <c r="D2070" s="31" t="s">
        <v>899</v>
      </c>
      <c r="E2070" s="31">
        <v>1439</v>
      </c>
      <c r="F2070" s="31">
        <v>543627</v>
      </c>
      <c r="G2070" s="32">
        <v>377.78</v>
      </c>
      <c r="H2070" s="31">
        <v>1349</v>
      </c>
    </row>
    <row r="2071" spans="1:8" ht="48" customHeight="1" x14ac:dyDescent="0.25">
      <c r="A2071" s="33">
        <v>46152</v>
      </c>
      <c r="B2071" s="31" t="s">
        <v>132</v>
      </c>
      <c r="C2071" s="31" t="s">
        <v>133</v>
      </c>
      <c r="D2071" s="31" t="s">
        <v>900</v>
      </c>
      <c r="E2071" s="31">
        <v>2878</v>
      </c>
      <c r="F2071" s="31">
        <v>964549</v>
      </c>
      <c r="G2071" s="32">
        <v>335.15</v>
      </c>
      <c r="H2071" s="31">
        <v>2602</v>
      </c>
    </row>
    <row r="2072" spans="1:8" ht="48" customHeight="1" x14ac:dyDescent="0.25">
      <c r="A2072" s="33">
        <v>46152</v>
      </c>
      <c r="B2072" s="31" t="s">
        <v>135</v>
      </c>
      <c r="C2072" s="31" t="s">
        <v>136</v>
      </c>
      <c r="D2072" s="31" t="s">
        <v>900</v>
      </c>
      <c r="E2072" s="31">
        <v>1636</v>
      </c>
      <c r="F2072" s="31">
        <v>620195</v>
      </c>
      <c r="G2072" s="32">
        <v>379.09</v>
      </c>
      <c r="H2072" s="31">
        <v>1752</v>
      </c>
    </row>
    <row r="2073" spans="1:8" ht="48" customHeight="1" x14ac:dyDescent="0.25">
      <c r="A2073" s="33">
        <v>46152</v>
      </c>
      <c r="B2073" s="31" t="s">
        <v>138</v>
      </c>
      <c r="C2073" s="31" t="s">
        <v>139</v>
      </c>
      <c r="D2073" s="31" t="s">
        <v>900</v>
      </c>
      <c r="E2073" s="31">
        <v>1450</v>
      </c>
      <c r="F2073" s="31">
        <v>463914</v>
      </c>
      <c r="G2073" s="32">
        <v>319.94</v>
      </c>
      <c r="H2073" s="31">
        <v>1493</v>
      </c>
    </row>
    <row r="2074" spans="1:8" ht="48" customHeight="1" x14ac:dyDescent="0.25">
      <c r="A2074" s="33">
        <v>46152</v>
      </c>
      <c r="B2074" s="31" t="s">
        <v>141</v>
      </c>
      <c r="C2074" s="31" t="s">
        <v>142</v>
      </c>
      <c r="D2074" s="31" t="s">
        <v>900</v>
      </c>
      <c r="E2074" s="31">
        <v>1917</v>
      </c>
      <c r="F2074" s="31">
        <v>965446</v>
      </c>
      <c r="G2074" s="32">
        <v>503.62</v>
      </c>
      <c r="H2074" s="31">
        <v>1915</v>
      </c>
    </row>
    <row r="2075" spans="1:8" ht="48" customHeight="1" x14ac:dyDescent="0.25">
      <c r="A2075" s="33">
        <v>46152</v>
      </c>
      <c r="B2075" s="31" t="s">
        <v>144</v>
      </c>
      <c r="C2075" s="31" t="s">
        <v>145</v>
      </c>
      <c r="D2075" s="31" t="s">
        <v>900</v>
      </c>
      <c r="E2075" s="31">
        <v>1798</v>
      </c>
      <c r="F2075" s="31">
        <v>459697</v>
      </c>
      <c r="G2075" s="32">
        <v>255.67</v>
      </c>
      <c r="H2075" s="31">
        <v>1775</v>
      </c>
    </row>
    <row r="2076" spans="1:8" ht="36" customHeight="1" x14ac:dyDescent="0.25">
      <c r="A2076" s="33">
        <v>46152</v>
      </c>
      <c r="B2076" s="31" t="s">
        <v>147</v>
      </c>
      <c r="C2076" s="31" t="s">
        <v>148</v>
      </c>
      <c r="D2076" s="31" t="s">
        <v>900</v>
      </c>
      <c r="E2076" s="31">
        <v>5106</v>
      </c>
      <c r="F2076" s="31">
        <v>1272520</v>
      </c>
      <c r="G2076" s="32">
        <v>249.22</v>
      </c>
      <c r="H2076" s="31">
        <v>5510</v>
      </c>
    </row>
    <row r="2077" spans="1:8" ht="24" customHeight="1" x14ac:dyDescent="0.25">
      <c r="A2077" s="33">
        <v>46152</v>
      </c>
      <c r="B2077" s="31" t="s">
        <v>150</v>
      </c>
      <c r="C2077" s="31" t="s">
        <v>151</v>
      </c>
      <c r="D2077" s="31" t="s">
        <v>900</v>
      </c>
      <c r="E2077" s="31">
        <v>3262</v>
      </c>
      <c r="F2077" s="31">
        <v>747778</v>
      </c>
      <c r="G2077" s="32">
        <v>229.24</v>
      </c>
      <c r="H2077" s="31">
        <v>3395</v>
      </c>
    </row>
    <row r="2078" spans="1:8" ht="36" customHeight="1" x14ac:dyDescent="0.25">
      <c r="A2078" s="33">
        <v>46152</v>
      </c>
      <c r="B2078" s="31" t="s">
        <v>153</v>
      </c>
      <c r="C2078" s="31" t="s">
        <v>154</v>
      </c>
      <c r="D2078" s="31" t="s">
        <v>899</v>
      </c>
      <c r="E2078" s="31">
        <v>4063</v>
      </c>
      <c r="F2078" s="31">
        <v>851400</v>
      </c>
      <c r="G2078" s="32">
        <v>209.55</v>
      </c>
      <c r="H2078" s="31">
        <v>3977</v>
      </c>
    </row>
    <row r="2079" spans="1:8" ht="24" customHeight="1" x14ac:dyDescent="0.25">
      <c r="A2079" s="33">
        <v>46152</v>
      </c>
      <c r="B2079" s="31" t="s">
        <v>156</v>
      </c>
      <c r="C2079" s="31" t="s">
        <v>157</v>
      </c>
      <c r="D2079" s="31" t="s">
        <v>901</v>
      </c>
      <c r="E2079" s="31">
        <v>3379</v>
      </c>
      <c r="F2079" s="31">
        <v>963406</v>
      </c>
      <c r="G2079" s="32">
        <v>285.12</v>
      </c>
      <c r="H2079" s="31">
        <v>3339</v>
      </c>
    </row>
    <row r="2080" spans="1:8" ht="36" customHeight="1" x14ac:dyDescent="0.25">
      <c r="A2080" s="33">
        <v>46152</v>
      </c>
      <c r="B2080" s="31" t="s">
        <v>159</v>
      </c>
      <c r="C2080" s="31" t="s">
        <v>160</v>
      </c>
      <c r="D2080" s="31" t="s">
        <v>899</v>
      </c>
      <c r="E2080" s="31">
        <v>2768</v>
      </c>
      <c r="F2080" s="31">
        <v>1165379</v>
      </c>
      <c r="G2080" s="32">
        <v>421.02</v>
      </c>
      <c r="H2080" s="31">
        <v>2720</v>
      </c>
    </row>
    <row r="2081" spans="1:8" ht="24" customHeight="1" x14ac:dyDescent="0.25">
      <c r="A2081" s="33">
        <v>46152</v>
      </c>
      <c r="B2081" s="31" t="s">
        <v>162</v>
      </c>
      <c r="C2081" s="31" t="s">
        <v>163</v>
      </c>
      <c r="D2081" s="31" t="s">
        <v>901</v>
      </c>
      <c r="E2081" s="31">
        <v>1104</v>
      </c>
      <c r="F2081" s="31">
        <v>491956</v>
      </c>
      <c r="G2081" s="32">
        <v>445.61</v>
      </c>
      <c r="H2081" s="31">
        <v>1187</v>
      </c>
    </row>
    <row r="2082" spans="1:8" ht="36" customHeight="1" x14ac:dyDescent="0.25">
      <c r="A2082" s="33">
        <v>46152</v>
      </c>
      <c r="B2082" s="31" t="s">
        <v>165</v>
      </c>
      <c r="C2082" s="31" t="s">
        <v>166</v>
      </c>
      <c r="D2082" s="31" t="s">
        <v>901</v>
      </c>
      <c r="E2082" s="31">
        <v>3955</v>
      </c>
      <c r="F2082" s="31">
        <v>1824611</v>
      </c>
      <c r="G2082" s="32">
        <v>461.34</v>
      </c>
      <c r="H2082" s="31">
        <v>4027</v>
      </c>
    </row>
    <row r="2083" spans="1:8" ht="36" customHeight="1" x14ac:dyDescent="0.25">
      <c r="A2083" s="33">
        <v>46152</v>
      </c>
      <c r="B2083" s="31" t="s">
        <v>168</v>
      </c>
      <c r="C2083" s="31" t="s">
        <v>169</v>
      </c>
      <c r="D2083" s="31" t="s">
        <v>899</v>
      </c>
      <c r="E2083" s="31">
        <v>2849</v>
      </c>
      <c r="F2083" s="31">
        <v>1145372</v>
      </c>
      <c r="G2083" s="32">
        <v>402.03</v>
      </c>
      <c r="H2083" s="31">
        <v>3056</v>
      </c>
    </row>
    <row r="2084" spans="1:8" ht="36" customHeight="1" x14ac:dyDescent="0.25">
      <c r="A2084" s="33">
        <v>46152</v>
      </c>
      <c r="B2084" s="31" t="s">
        <v>171</v>
      </c>
      <c r="C2084" s="31" t="s">
        <v>172</v>
      </c>
      <c r="D2084" s="31" t="s">
        <v>903</v>
      </c>
      <c r="E2084" s="31">
        <v>2168</v>
      </c>
      <c r="F2084" s="31">
        <v>900844</v>
      </c>
      <c r="G2084" s="32">
        <v>415.52</v>
      </c>
      <c r="H2084" s="31">
        <v>1982</v>
      </c>
    </row>
    <row r="2085" spans="1:8" ht="48" customHeight="1" x14ac:dyDescent="0.25">
      <c r="A2085" s="33">
        <v>46152</v>
      </c>
      <c r="B2085" s="31" t="s">
        <v>174</v>
      </c>
      <c r="C2085" s="31" t="s">
        <v>175</v>
      </c>
      <c r="D2085" s="31" t="s">
        <v>903</v>
      </c>
      <c r="E2085" s="31">
        <v>2714</v>
      </c>
      <c r="F2085" s="31">
        <v>920126</v>
      </c>
      <c r="G2085" s="32">
        <v>339.03</v>
      </c>
      <c r="H2085" s="31">
        <v>2686</v>
      </c>
    </row>
    <row r="2086" spans="1:8" ht="36" customHeight="1" x14ac:dyDescent="0.25">
      <c r="A2086" s="33">
        <v>46152</v>
      </c>
      <c r="B2086" s="31" t="s">
        <v>177</v>
      </c>
      <c r="C2086" s="31" t="s">
        <v>178</v>
      </c>
      <c r="D2086" s="31" t="s">
        <v>903</v>
      </c>
      <c r="E2086" s="31">
        <v>2541</v>
      </c>
      <c r="F2086" s="31">
        <v>762005</v>
      </c>
      <c r="G2086" s="32">
        <v>299.88</v>
      </c>
      <c r="H2086" s="31">
        <v>2331</v>
      </c>
    </row>
    <row r="2087" spans="1:8" ht="27.75" customHeight="1" x14ac:dyDescent="0.25">
      <c r="A2087" s="33">
        <v>46152</v>
      </c>
      <c r="B2087" s="31" t="s">
        <v>180</v>
      </c>
      <c r="C2087" s="31" t="s">
        <v>181</v>
      </c>
      <c r="D2087" s="31" t="s">
        <v>903</v>
      </c>
      <c r="E2087" s="31">
        <v>2935</v>
      </c>
      <c r="F2087" s="31">
        <v>1168047</v>
      </c>
      <c r="G2087" s="32">
        <v>397.97</v>
      </c>
      <c r="H2087" s="31">
        <v>3121</v>
      </c>
    </row>
    <row r="2088" spans="1:8" ht="24" customHeight="1" x14ac:dyDescent="0.25">
      <c r="A2088" s="33">
        <v>46152</v>
      </c>
      <c r="B2088" s="31" t="s">
        <v>183</v>
      </c>
      <c r="C2088" s="31" t="s">
        <v>184</v>
      </c>
      <c r="D2088" s="31" t="s">
        <v>903</v>
      </c>
      <c r="E2088" s="31">
        <v>1911</v>
      </c>
      <c r="F2088" s="31">
        <v>415011</v>
      </c>
      <c r="G2088" s="32">
        <v>217.17</v>
      </c>
      <c r="H2088" s="31">
        <v>1941</v>
      </c>
    </row>
    <row r="2089" spans="1:8" ht="36" customHeight="1" x14ac:dyDescent="0.25">
      <c r="A2089" s="33">
        <v>46152</v>
      </c>
      <c r="B2089" s="31" t="s">
        <v>186</v>
      </c>
      <c r="C2089" s="31" t="s">
        <v>187</v>
      </c>
      <c r="D2089" s="31" t="s">
        <v>903</v>
      </c>
      <c r="E2089" s="31">
        <v>711</v>
      </c>
      <c r="F2089" s="31">
        <v>288642</v>
      </c>
      <c r="G2089" s="32">
        <v>405.97</v>
      </c>
      <c r="H2089" s="31">
        <v>673</v>
      </c>
    </row>
    <row r="2090" spans="1:8" ht="24" customHeight="1" x14ac:dyDescent="0.25">
      <c r="A2090" s="33">
        <v>46152</v>
      </c>
      <c r="B2090" s="31" t="s">
        <v>189</v>
      </c>
      <c r="C2090" s="31" t="s">
        <v>190</v>
      </c>
      <c r="D2090" s="31" t="s">
        <v>903</v>
      </c>
      <c r="E2090" s="31">
        <v>4400</v>
      </c>
      <c r="F2090" s="31">
        <v>1303423</v>
      </c>
      <c r="G2090" s="32">
        <v>296.23</v>
      </c>
      <c r="H2090" s="31">
        <v>4509</v>
      </c>
    </row>
    <row r="2091" spans="1:8" ht="24" customHeight="1" x14ac:dyDescent="0.25">
      <c r="A2091" s="33">
        <v>46152</v>
      </c>
      <c r="B2091" s="31" t="s">
        <v>192</v>
      </c>
      <c r="C2091" s="31" t="s">
        <v>193</v>
      </c>
      <c r="D2091" s="31" t="s">
        <v>901</v>
      </c>
      <c r="E2091" s="31">
        <v>1581</v>
      </c>
      <c r="F2091" s="31">
        <v>643447</v>
      </c>
      <c r="G2091" s="32">
        <v>406.99</v>
      </c>
      <c r="H2091" s="31">
        <v>1505</v>
      </c>
    </row>
    <row r="2092" spans="1:8" ht="48" customHeight="1" x14ac:dyDescent="0.25">
      <c r="A2092" s="33">
        <v>46152</v>
      </c>
      <c r="B2092" s="31" t="s">
        <v>195</v>
      </c>
      <c r="C2092" s="31" t="s">
        <v>196</v>
      </c>
      <c r="D2092" s="31" t="s">
        <v>899</v>
      </c>
      <c r="E2092" s="31">
        <v>3287</v>
      </c>
      <c r="F2092" s="31">
        <v>1127326</v>
      </c>
      <c r="G2092" s="32">
        <v>342.97</v>
      </c>
      <c r="H2092" s="31">
        <v>3109</v>
      </c>
    </row>
    <row r="2093" spans="1:8" ht="48" customHeight="1" x14ac:dyDescent="0.25">
      <c r="A2093" s="33">
        <v>46152</v>
      </c>
      <c r="B2093" s="31" t="s">
        <v>198</v>
      </c>
      <c r="C2093" s="31" t="s">
        <v>199</v>
      </c>
      <c r="D2093" s="31" t="s">
        <v>901</v>
      </c>
      <c r="E2093" s="31">
        <v>6322</v>
      </c>
      <c r="F2093" s="31">
        <v>2671858</v>
      </c>
      <c r="G2093" s="32">
        <v>422.63</v>
      </c>
      <c r="H2093" s="31">
        <v>6203</v>
      </c>
    </row>
    <row r="2094" spans="1:8" ht="48" customHeight="1" x14ac:dyDescent="0.25">
      <c r="A2094" s="33">
        <v>46152</v>
      </c>
      <c r="B2094" s="31" t="s">
        <v>201</v>
      </c>
      <c r="C2094" s="31" t="s">
        <v>202</v>
      </c>
      <c r="D2094" s="31" t="s">
        <v>904</v>
      </c>
      <c r="E2094" s="31">
        <v>0</v>
      </c>
      <c r="F2094" s="31">
        <v>0</v>
      </c>
      <c r="G2094" s="31">
        <v>0</v>
      </c>
      <c r="H2094" s="31">
        <v>0</v>
      </c>
    </row>
    <row r="2095" spans="1:8" ht="48" customHeight="1" x14ac:dyDescent="0.25">
      <c r="A2095" s="33">
        <v>46152</v>
      </c>
      <c r="B2095" s="31" t="s">
        <v>204</v>
      </c>
      <c r="C2095" s="31" t="s">
        <v>205</v>
      </c>
      <c r="D2095" s="31" t="s">
        <v>901</v>
      </c>
      <c r="E2095" s="31">
        <v>4271</v>
      </c>
      <c r="F2095" s="31">
        <v>1500724</v>
      </c>
      <c r="G2095" s="32">
        <v>351.38</v>
      </c>
      <c r="H2095" s="31">
        <v>4030</v>
      </c>
    </row>
    <row r="2096" spans="1:8" ht="48" customHeight="1" x14ac:dyDescent="0.25">
      <c r="A2096" s="33">
        <v>46152</v>
      </c>
      <c r="B2096" s="31" t="s">
        <v>207</v>
      </c>
      <c r="C2096" s="31" t="s">
        <v>208</v>
      </c>
      <c r="D2096" s="31" t="s">
        <v>899</v>
      </c>
      <c r="E2096" s="31">
        <v>4572</v>
      </c>
      <c r="F2096" s="31">
        <v>1467313</v>
      </c>
      <c r="G2096" s="32">
        <v>320.93</v>
      </c>
      <c r="H2096" s="31">
        <v>4445</v>
      </c>
    </row>
    <row r="2097" spans="1:8" ht="24" customHeight="1" x14ac:dyDescent="0.25">
      <c r="A2097" s="33">
        <v>46152</v>
      </c>
      <c r="B2097" s="31" t="s">
        <v>210</v>
      </c>
      <c r="C2097" s="31" t="s">
        <v>211</v>
      </c>
      <c r="D2097" s="31" t="s">
        <v>901</v>
      </c>
      <c r="E2097" s="31">
        <v>5022</v>
      </c>
      <c r="F2097" s="31">
        <v>1801641</v>
      </c>
      <c r="G2097" s="32">
        <v>358.75</v>
      </c>
      <c r="H2097" s="31">
        <v>4532</v>
      </c>
    </row>
    <row r="2098" spans="1:8" ht="36" customHeight="1" x14ac:dyDescent="0.25">
      <c r="A2098" s="33">
        <v>46152</v>
      </c>
      <c r="B2098" s="31" t="s">
        <v>213</v>
      </c>
      <c r="C2098" s="31" t="s">
        <v>214</v>
      </c>
      <c r="D2098" s="31" t="s">
        <v>901</v>
      </c>
      <c r="E2098" s="31">
        <v>1197</v>
      </c>
      <c r="F2098" s="31">
        <v>285422</v>
      </c>
      <c r="G2098" s="32">
        <v>238.45</v>
      </c>
      <c r="H2098" s="31">
        <v>1120</v>
      </c>
    </row>
    <row r="2099" spans="1:8" ht="24" customHeight="1" x14ac:dyDescent="0.25">
      <c r="A2099" s="33">
        <v>46152</v>
      </c>
      <c r="B2099" s="31" t="s">
        <v>216</v>
      </c>
      <c r="C2099" s="31" t="s">
        <v>217</v>
      </c>
      <c r="D2099" s="31" t="s">
        <v>901</v>
      </c>
      <c r="E2099" s="31">
        <v>2637</v>
      </c>
      <c r="F2099" s="31">
        <v>619993</v>
      </c>
      <c r="G2099" s="32">
        <v>235.11</v>
      </c>
      <c r="H2099" s="31">
        <v>2747</v>
      </c>
    </row>
    <row r="2100" spans="1:8" ht="36" customHeight="1" x14ac:dyDescent="0.25">
      <c r="A2100" s="33">
        <v>46152</v>
      </c>
      <c r="B2100" s="31" t="s">
        <v>220</v>
      </c>
      <c r="C2100" s="31" t="s">
        <v>221</v>
      </c>
      <c r="D2100" s="31" t="s">
        <v>900</v>
      </c>
      <c r="E2100" s="31">
        <v>5179</v>
      </c>
      <c r="F2100" s="31">
        <v>1114077</v>
      </c>
      <c r="G2100" s="32">
        <v>215.11</v>
      </c>
      <c r="H2100" s="31">
        <v>4677</v>
      </c>
    </row>
    <row r="2101" spans="1:8" ht="24" customHeight="1" x14ac:dyDescent="0.25">
      <c r="A2101" s="33">
        <v>46152</v>
      </c>
      <c r="B2101" s="31" t="s">
        <v>223</v>
      </c>
      <c r="C2101" s="31" t="s">
        <v>224</v>
      </c>
      <c r="D2101" s="31" t="s">
        <v>905</v>
      </c>
      <c r="E2101" s="31">
        <v>0</v>
      </c>
      <c r="F2101" s="31">
        <v>0</v>
      </c>
      <c r="G2101" s="31">
        <v>0</v>
      </c>
      <c r="H2101" s="31">
        <v>0</v>
      </c>
    </row>
    <row r="2102" spans="1:8" ht="36" customHeight="1" x14ac:dyDescent="0.25">
      <c r="A2102" s="33">
        <v>46152</v>
      </c>
      <c r="B2102" s="31" t="s">
        <v>225</v>
      </c>
      <c r="C2102" s="31" t="s">
        <v>226</v>
      </c>
      <c r="D2102" s="31" t="s">
        <v>906</v>
      </c>
      <c r="E2102" s="31">
        <v>0</v>
      </c>
      <c r="F2102" s="31">
        <v>0</v>
      </c>
      <c r="G2102" s="31">
        <v>0</v>
      </c>
      <c r="H2102" s="31">
        <v>0</v>
      </c>
    </row>
    <row r="2103" spans="1:8" ht="48" customHeight="1" x14ac:dyDescent="0.25">
      <c r="A2103" s="33">
        <v>46152</v>
      </c>
      <c r="B2103" s="31" t="s">
        <v>227</v>
      </c>
      <c r="C2103" s="31" t="s">
        <v>228</v>
      </c>
      <c r="D2103" s="31" t="s">
        <v>899</v>
      </c>
      <c r="E2103" s="31">
        <v>4222</v>
      </c>
      <c r="F2103" s="31">
        <v>1066193</v>
      </c>
      <c r="G2103" s="32">
        <v>252.53</v>
      </c>
      <c r="H2103" s="31">
        <v>4413</v>
      </c>
    </row>
    <row r="2104" spans="1:8" ht="24" customHeight="1" x14ac:dyDescent="0.25">
      <c r="A2104" s="33">
        <v>46152</v>
      </c>
      <c r="B2104" s="31" t="s">
        <v>230</v>
      </c>
      <c r="C2104" s="31" t="s">
        <v>231</v>
      </c>
      <c r="D2104" s="31" t="s">
        <v>901</v>
      </c>
      <c r="E2104" s="31">
        <v>3771</v>
      </c>
      <c r="F2104" s="31">
        <v>1277664</v>
      </c>
      <c r="G2104" s="32">
        <v>338.81</v>
      </c>
      <c r="H2104" s="31">
        <v>3590</v>
      </c>
    </row>
    <row r="2105" spans="1:8" ht="24" customHeight="1" x14ac:dyDescent="0.25">
      <c r="A2105" s="33">
        <v>46152</v>
      </c>
      <c r="B2105" s="31" t="s">
        <v>233</v>
      </c>
      <c r="C2105" s="31" t="s">
        <v>234</v>
      </c>
      <c r="D2105" s="31" t="s">
        <v>899</v>
      </c>
      <c r="E2105" s="31">
        <v>1972</v>
      </c>
      <c r="F2105" s="31">
        <v>442925</v>
      </c>
      <c r="G2105" s="32">
        <v>224.61</v>
      </c>
      <c r="H2105" s="31">
        <v>1926</v>
      </c>
    </row>
    <row r="2106" spans="1:8" ht="36" customHeight="1" x14ac:dyDescent="0.25">
      <c r="A2106" s="33">
        <v>46152</v>
      </c>
      <c r="B2106" s="31" t="s">
        <v>236</v>
      </c>
      <c r="C2106" s="31" t="s">
        <v>237</v>
      </c>
      <c r="D2106" s="31" t="s">
        <v>899</v>
      </c>
      <c r="E2106" s="31">
        <v>5627</v>
      </c>
      <c r="F2106" s="31">
        <v>2362457</v>
      </c>
      <c r="G2106" s="32">
        <v>419.84</v>
      </c>
      <c r="H2106" s="31">
        <v>5327</v>
      </c>
    </row>
    <row r="2107" spans="1:8" ht="36" customHeight="1" x14ac:dyDescent="0.25">
      <c r="A2107" s="33">
        <v>46152</v>
      </c>
      <c r="B2107" s="31" t="s">
        <v>239</v>
      </c>
      <c r="C2107" s="31" t="s">
        <v>240</v>
      </c>
      <c r="D2107" s="31" t="s">
        <v>900</v>
      </c>
      <c r="E2107" s="31">
        <v>2188</v>
      </c>
      <c r="F2107" s="31">
        <v>1192903</v>
      </c>
      <c r="G2107" s="32">
        <v>545.20000000000005</v>
      </c>
      <c r="H2107" s="31">
        <v>2202</v>
      </c>
    </row>
    <row r="2108" spans="1:8" ht="24" customHeight="1" x14ac:dyDescent="0.25">
      <c r="A2108" s="33">
        <v>46152</v>
      </c>
      <c r="B2108" s="31" t="s">
        <v>242</v>
      </c>
      <c r="C2108" s="31" t="s">
        <v>243</v>
      </c>
      <c r="D2108" s="31" t="s">
        <v>900</v>
      </c>
      <c r="E2108" s="31">
        <v>4220</v>
      </c>
      <c r="F2108" s="31">
        <v>1535551</v>
      </c>
      <c r="G2108" s="32">
        <v>363.87</v>
      </c>
      <c r="H2108" s="31">
        <v>4105</v>
      </c>
    </row>
    <row r="2109" spans="1:8" ht="24" customHeight="1" x14ac:dyDescent="0.25">
      <c r="A2109" s="33">
        <v>46152</v>
      </c>
      <c r="B2109" s="31" t="s">
        <v>245</v>
      </c>
      <c r="C2109" s="31" t="s">
        <v>246</v>
      </c>
      <c r="D2109" s="31" t="s">
        <v>900</v>
      </c>
      <c r="E2109" s="31">
        <v>3226</v>
      </c>
      <c r="F2109" s="31">
        <v>952418</v>
      </c>
      <c r="G2109" s="32">
        <v>295.23</v>
      </c>
      <c r="H2109" s="31">
        <v>3174</v>
      </c>
    </row>
    <row r="2110" spans="1:8" ht="24" customHeight="1" x14ac:dyDescent="0.25">
      <c r="A2110" s="33">
        <v>46152</v>
      </c>
      <c r="B2110" s="31" t="s">
        <v>248</v>
      </c>
      <c r="C2110" s="31" t="s">
        <v>249</v>
      </c>
      <c r="D2110" s="31" t="s">
        <v>900</v>
      </c>
      <c r="E2110" s="31">
        <v>4694</v>
      </c>
      <c r="F2110" s="31">
        <v>2507399</v>
      </c>
      <c r="G2110" s="32">
        <v>534.16999999999996</v>
      </c>
      <c r="H2110" s="31">
        <v>4744</v>
      </c>
    </row>
    <row r="2111" spans="1:8" ht="54.75" customHeight="1" x14ac:dyDescent="0.25">
      <c r="A2111" s="33">
        <v>46152</v>
      </c>
      <c r="B2111" s="31" t="s">
        <v>251</v>
      </c>
      <c r="C2111" s="31" t="s">
        <v>252</v>
      </c>
      <c r="D2111" s="31" t="s">
        <v>900</v>
      </c>
      <c r="E2111" s="31">
        <v>5266</v>
      </c>
      <c r="F2111" s="31">
        <v>1566148</v>
      </c>
      <c r="G2111" s="32">
        <v>297.41000000000003</v>
      </c>
      <c r="H2111" s="31">
        <v>5326</v>
      </c>
    </row>
    <row r="2112" spans="1:8" ht="24" customHeight="1" x14ac:dyDescent="0.25">
      <c r="A2112" s="33">
        <v>46152</v>
      </c>
      <c r="B2112" s="31" t="s">
        <v>254</v>
      </c>
      <c r="C2112" s="31" t="s">
        <v>255</v>
      </c>
      <c r="D2112" s="31" t="s">
        <v>899</v>
      </c>
      <c r="E2112" s="31">
        <v>1994</v>
      </c>
      <c r="F2112" s="31">
        <v>920447</v>
      </c>
      <c r="G2112" s="32">
        <v>461.61</v>
      </c>
      <c r="H2112" s="31">
        <v>1920</v>
      </c>
    </row>
    <row r="2113" spans="1:8" ht="48" customHeight="1" x14ac:dyDescent="0.25">
      <c r="A2113" s="33">
        <v>46152</v>
      </c>
      <c r="B2113" s="31" t="s">
        <v>257</v>
      </c>
      <c r="C2113" s="31" t="s">
        <v>258</v>
      </c>
      <c r="D2113" s="31" t="s">
        <v>901</v>
      </c>
      <c r="E2113" s="31">
        <v>915</v>
      </c>
      <c r="F2113" s="31">
        <v>174933</v>
      </c>
      <c r="G2113" s="32">
        <v>191.18</v>
      </c>
      <c r="H2113" s="31">
        <v>847</v>
      </c>
    </row>
    <row r="2114" spans="1:8" ht="48" customHeight="1" x14ac:dyDescent="0.25">
      <c r="A2114" s="33">
        <v>46152</v>
      </c>
      <c r="B2114" s="31" t="s">
        <v>260</v>
      </c>
      <c r="C2114" s="31" t="s">
        <v>261</v>
      </c>
      <c r="D2114" s="31" t="s">
        <v>907</v>
      </c>
      <c r="E2114" s="31">
        <v>0</v>
      </c>
      <c r="F2114" s="31">
        <v>0</v>
      </c>
      <c r="G2114" s="31">
        <v>0</v>
      </c>
      <c r="H2114" s="31">
        <v>0</v>
      </c>
    </row>
    <row r="2115" spans="1:8" ht="48" customHeight="1" x14ac:dyDescent="0.25">
      <c r="A2115" s="33">
        <v>46152</v>
      </c>
      <c r="B2115" s="31" t="s">
        <v>262</v>
      </c>
      <c r="C2115" s="31" t="s">
        <v>263</v>
      </c>
      <c r="D2115" s="31" t="s">
        <v>901</v>
      </c>
      <c r="E2115" s="31">
        <v>4387</v>
      </c>
      <c r="F2115" s="31">
        <v>1015274</v>
      </c>
      <c r="G2115" s="32">
        <v>231.43</v>
      </c>
      <c r="H2115" s="31">
        <v>4635</v>
      </c>
    </row>
    <row r="2116" spans="1:8" ht="48" customHeight="1" x14ac:dyDescent="0.25">
      <c r="A2116" s="33">
        <v>46152</v>
      </c>
      <c r="B2116" s="31" t="s">
        <v>265</v>
      </c>
      <c r="C2116" s="31" t="s">
        <v>266</v>
      </c>
      <c r="D2116" s="31" t="s">
        <v>908</v>
      </c>
      <c r="E2116" s="31">
        <v>0</v>
      </c>
      <c r="F2116" s="31">
        <v>0</v>
      </c>
      <c r="G2116" s="31">
        <v>0</v>
      </c>
      <c r="H2116" s="31">
        <v>0</v>
      </c>
    </row>
    <row r="2117" spans="1:8" ht="48" customHeight="1" x14ac:dyDescent="0.25">
      <c r="A2117" s="33">
        <v>46152</v>
      </c>
      <c r="B2117" s="31" t="s">
        <v>267</v>
      </c>
      <c r="C2117" s="31" t="s">
        <v>268</v>
      </c>
      <c r="D2117" s="31" t="s">
        <v>901</v>
      </c>
      <c r="E2117" s="31">
        <v>2628</v>
      </c>
      <c r="F2117" s="31">
        <v>583253</v>
      </c>
      <c r="G2117" s="32">
        <v>221.94</v>
      </c>
      <c r="H2117" s="31">
        <v>2448</v>
      </c>
    </row>
    <row r="2118" spans="1:8" ht="48" customHeight="1" x14ac:dyDescent="0.25">
      <c r="A2118" s="33">
        <v>46152</v>
      </c>
      <c r="B2118" s="31" t="s">
        <v>270</v>
      </c>
      <c r="C2118" s="31" t="s">
        <v>271</v>
      </c>
      <c r="D2118" s="31" t="s">
        <v>900</v>
      </c>
      <c r="E2118" s="31">
        <v>1293</v>
      </c>
      <c r="F2118" s="31">
        <v>413054</v>
      </c>
      <c r="G2118" s="32">
        <v>319.45</v>
      </c>
      <c r="H2118" s="31">
        <v>1304</v>
      </c>
    </row>
    <row r="2119" spans="1:8" ht="48" customHeight="1" x14ac:dyDescent="0.25">
      <c r="A2119" s="33">
        <v>46152</v>
      </c>
      <c r="B2119" s="31" t="s">
        <v>273</v>
      </c>
      <c r="C2119" s="31" t="s">
        <v>274</v>
      </c>
      <c r="D2119" s="31" t="s">
        <v>899</v>
      </c>
      <c r="E2119" s="31">
        <v>5562</v>
      </c>
      <c r="F2119" s="31">
        <v>2745910</v>
      </c>
      <c r="G2119" s="32">
        <v>493.69</v>
      </c>
      <c r="H2119" s="31">
        <v>5325</v>
      </c>
    </row>
    <row r="2120" spans="1:8" ht="24" customHeight="1" x14ac:dyDescent="0.25">
      <c r="A2120" s="33">
        <v>46152</v>
      </c>
      <c r="B2120" s="31" t="s">
        <v>276</v>
      </c>
      <c r="C2120" s="31" t="s">
        <v>277</v>
      </c>
      <c r="D2120" s="31" t="s">
        <v>899</v>
      </c>
      <c r="E2120" s="31">
        <v>1085</v>
      </c>
      <c r="F2120" s="31">
        <v>531737</v>
      </c>
      <c r="G2120" s="32">
        <v>490.08</v>
      </c>
      <c r="H2120" s="31">
        <v>1047</v>
      </c>
    </row>
    <row r="2121" spans="1:8" ht="36" customHeight="1" x14ac:dyDescent="0.25">
      <c r="A2121" s="33">
        <v>46152</v>
      </c>
      <c r="B2121" s="31" t="s">
        <v>279</v>
      </c>
      <c r="C2121" s="31" t="s">
        <v>280</v>
      </c>
      <c r="D2121" s="31" t="s">
        <v>901</v>
      </c>
      <c r="E2121" s="31">
        <v>2420</v>
      </c>
      <c r="F2121" s="31">
        <v>1007899</v>
      </c>
      <c r="G2121" s="32">
        <v>416.49</v>
      </c>
      <c r="H2121" s="31">
        <v>2183</v>
      </c>
    </row>
    <row r="2122" spans="1:8" ht="24" customHeight="1" x14ac:dyDescent="0.25">
      <c r="A2122" s="33">
        <v>46152</v>
      </c>
      <c r="B2122" s="31" t="s">
        <v>283</v>
      </c>
      <c r="C2122" s="31" t="s">
        <v>284</v>
      </c>
      <c r="D2122" s="31" t="s">
        <v>899</v>
      </c>
      <c r="E2122" s="31">
        <v>0</v>
      </c>
      <c r="F2122" s="31">
        <v>0</v>
      </c>
      <c r="G2122" s="31">
        <v>0</v>
      </c>
      <c r="H2122" s="31">
        <v>0</v>
      </c>
    </row>
    <row r="2123" spans="1:8" ht="36" customHeight="1" x14ac:dyDescent="0.25">
      <c r="A2123" s="33">
        <v>46153</v>
      </c>
      <c r="B2123" s="31" t="s">
        <v>128</v>
      </c>
      <c r="C2123" s="31" t="s">
        <v>129</v>
      </c>
      <c r="D2123" s="31" t="s">
        <v>899</v>
      </c>
      <c r="E2123" s="31">
        <v>1491</v>
      </c>
      <c r="F2123" s="31">
        <v>590881</v>
      </c>
      <c r="G2123" s="32">
        <v>396.3</v>
      </c>
      <c r="H2123" s="31">
        <v>1414</v>
      </c>
    </row>
    <row r="2124" spans="1:8" ht="36" customHeight="1" x14ac:dyDescent="0.25">
      <c r="A2124" s="33">
        <v>46153</v>
      </c>
      <c r="B2124" s="31" t="s">
        <v>132</v>
      </c>
      <c r="C2124" s="31" t="s">
        <v>133</v>
      </c>
      <c r="D2124" s="31" t="s">
        <v>900</v>
      </c>
      <c r="E2124" s="31">
        <v>2583</v>
      </c>
      <c r="F2124" s="31">
        <v>782069</v>
      </c>
      <c r="G2124" s="32">
        <v>302.77999999999997</v>
      </c>
      <c r="H2124" s="31">
        <v>2482</v>
      </c>
    </row>
    <row r="2125" spans="1:8" ht="24" customHeight="1" x14ac:dyDescent="0.25">
      <c r="A2125" s="33">
        <v>46153</v>
      </c>
      <c r="B2125" s="31" t="s">
        <v>135</v>
      </c>
      <c r="C2125" s="31" t="s">
        <v>136</v>
      </c>
      <c r="D2125" s="31" t="s">
        <v>900</v>
      </c>
      <c r="E2125" s="31">
        <v>1688</v>
      </c>
      <c r="F2125" s="31">
        <v>702811</v>
      </c>
      <c r="G2125" s="32">
        <v>416.36</v>
      </c>
      <c r="H2125" s="31">
        <v>1798</v>
      </c>
    </row>
    <row r="2126" spans="1:8" ht="48" customHeight="1" x14ac:dyDescent="0.25">
      <c r="A2126" s="33">
        <v>46153</v>
      </c>
      <c r="B2126" s="31" t="s">
        <v>138</v>
      </c>
      <c r="C2126" s="31" t="s">
        <v>139</v>
      </c>
      <c r="D2126" s="31" t="s">
        <v>900</v>
      </c>
      <c r="E2126" s="31">
        <v>1056</v>
      </c>
      <c r="F2126" s="31">
        <v>396260</v>
      </c>
      <c r="G2126" s="32">
        <v>375.25</v>
      </c>
      <c r="H2126" s="31">
        <v>1082</v>
      </c>
    </row>
    <row r="2127" spans="1:8" ht="48" customHeight="1" x14ac:dyDescent="0.25">
      <c r="A2127" s="33">
        <v>46153</v>
      </c>
      <c r="B2127" s="31" t="s">
        <v>141</v>
      </c>
      <c r="C2127" s="31" t="s">
        <v>142</v>
      </c>
      <c r="D2127" s="31" t="s">
        <v>900</v>
      </c>
      <c r="E2127" s="31">
        <v>1852</v>
      </c>
      <c r="F2127" s="31">
        <v>903607</v>
      </c>
      <c r="G2127" s="32">
        <v>487.91</v>
      </c>
      <c r="H2127" s="31">
        <v>1820</v>
      </c>
    </row>
    <row r="2128" spans="1:8" ht="48" customHeight="1" x14ac:dyDescent="0.25">
      <c r="A2128" s="33">
        <v>46153</v>
      </c>
      <c r="B2128" s="31" t="s">
        <v>144</v>
      </c>
      <c r="C2128" s="31" t="s">
        <v>145</v>
      </c>
      <c r="D2128" s="31" t="s">
        <v>900</v>
      </c>
      <c r="E2128" s="31">
        <v>1336</v>
      </c>
      <c r="F2128" s="31">
        <v>339189</v>
      </c>
      <c r="G2128" s="32">
        <v>253.88</v>
      </c>
      <c r="H2128" s="31">
        <v>1371</v>
      </c>
    </row>
    <row r="2129" spans="1:8" ht="48" customHeight="1" x14ac:dyDescent="0.25">
      <c r="A2129" s="33">
        <v>46153</v>
      </c>
      <c r="B2129" s="31" t="s">
        <v>147</v>
      </c>
      <c r="C2129" s="31" t="s">
        <v>148</v>
      </c>
      <c r="D2129" s="31" t="s">
        <v>900</v>
      </c>
      <c r="E2129" s="31">
        <v>4047</v>
      </c>
      <c r="F2129" s="31">
        <v>931478</v>
      </c>
      <c r="G2129" s="32">
        <v>230.17</v>
      </c>
      <c r="H2129" s="31">
        <v>3890</v>
      </c>
    </row>
    <row r="2130" spans="1:8" ht="48" customHeight="1" x14ac:dyDescent="0.25">
      <c r="A2130" s="33">
        <v>46153</v>
      </c>
      <c r="B2130" s="31" t="s">
        <v>150</v>
      </c>
      <c r="C2130" s="31" t="s">
        <v>151</v>
      </c>
      <c r="D2130" s="31" t="s">
        <v>900</v>
      </c>
      <c r="E2130" s="31">
        <v>3556</v>
      </c>
      <c r="F2130" s="31">
        <v>843038</v>
      </c>
      <c r="G2130" s="32">
        <v>237.07</v>
      </c>
      <c r="H2130" s="31">
        <v>3555</v>
      </c>
    </row>
    <row r="2131" spans="1:8" ht="48" customHeight="1" x14ac:dyDescent="0.25">
      <c r="A2131" s="33">
        <v>46153</v>
      </c>
      <c r="B2131" s="31" t="s">
        <v>153</v>
      </c>
      <c r="C2131" s="31" t="s">
        <v>154</v>
      </c>
      <c r="D2131" s="31" t="s">
        <v>899</v>
      </c>
      <c r="E2131" s="31">
        <v>2590</v>
      </c>
      <c r="F2131" s="31">
        <v>547826</v>
      </c>
      <c r="G2131" s="32">
        <v>211.52</v>
      </c>
      <c r="H2131" s="31">
        <v>2626</v>
      </c>
    </row>
    <row r="2132" spans="1:8" ht="48" customHeight="1" x14ac:dyDescent="0.25">
      <c r="A2132" s="33">
        <v>46153</v>
      </c>
      <c r="B2132" s="31" t="s">
        <v>156</v>
      </c>
      <c r="C2132" s="31" t="s">
        <v>157</v>
      </c>
      <c r="D2132" s="31" t="s">
        <v>901</v>
      </c>
      <c r="E2132" s="31">
        <v>3344</v>
      </c>
      <c r="F2132" s="31">
        <v>1002526</v>
      </c>
      <c r="G2132" s="32">
        <v>299.8</v>
      </c>
      <c r="H2132" s="31">
        <v>3467</v>
      </c>
    </row>
    <row r="2133" spans="1:8" ht="36" customHeight="1" x14ac:dyDescent="0.25">
      <c r="A2133" s="33">
        <v>46153</v>
      </c>
      <c r="B2133" s="31" t="s">
        <v>159</v>
      </c>
      <c r="C2133" s="31" t="s">
        <v>160</v>
      </c>
      <c r="D2133" s="31" t="s">
        <v>899</v>
      </c>
      <c r="E2133" s="31">
        <v>1953</v>
      </c>
      <c r="F2133" s="31">
        <v>858362</v>
      </c>
      <c r="G2133" s="32">
        <v>439.51</v>
      </c>
      <c r="H2133" s="31">
        <v>1765</v>
      </c>
    </row>
    <row r="2134" spans="1:8" ht="24" customHeight="1" x14ac:dyDescent="0.25">
      <c r="A2134" s="33">
        <v>46153</v>
      </c>
      <c r="B2134" s="31" t="s">
        <v>162</v>
      </c>
      <c r="C2134" s="31" t="s">
        <v>163</v>
      </c>
      <c r="D2134" s="31" t="s">
        <v>901</v>
      </c>
      <c r="E2134" s="31">
        <v>947</v>
      </c>
      <c r="F2134" s="31">
        <v>454018</v>
      </c>
      <c r="G2134" s="32">
        <v>479.43</v>
      </c>
      <c r="H2134" s="31">
        <v>1018</v>
      </c>
    </row>
    <row r="2135" spans="1:8" ht="36" customHeight="1" x14ac:dyDescent="0.25">
      <c r="A2135" s="33">
        <v>46153</v>
      </c>
      <c r="B2135" s="31" t="s">
        <v>165</v>
      </c>
      <c r="C2135" s="31" t="s">
        <v>166</v>
      </c>
      <c r="D2135" s="31" t="s">
        <v>901</v>
      </c>
      <c r="E2135" s="31">
        <v>2506</v>
      </c>
      <c r="F2135" s="31">
        <v>1009081</v>
      </c>
      <c r="G2135" s="32">
        <v>402.67</v>
      </c>
      <c r="H2135" s="31">
        <v>2700</v>
      </c>
    </row>
    <row r="2136" spans="1:8" ht="24" customHeight="1" x14ac:dyDescent="0.25">
      <c r="A2136" s="33">
        <v>46153</v>
      </c>
      <c r="B2136" s="31" t="s">
        <v>168</v>
      </c>
      <c r="C2136" s="31" t="s">
        <v>169</v>
      </c>
      <c r="D2136" s="31" t="s">
        <v>899</v>
      </c>
      <c r="E2136" s="31">
        <v>2568</v>
      </c>
      <c r="F2136" s="31">
        <v>1061004</v>
      </c>
      <c r="G2136" s="32">
        <v>413.16</v>
      </c>
      <c r="H2136" s="31">
        <v>2475</v>
      </c>
    </row>
    <row r="2137" spans="1:8" ht="36" customHeight="1" x14ac:dyDescent="0.25">
      <c r="A2137" s="33">
        <v>46153</v>
      </c>
      <c r="B2137" s="31" t="s">
        <v>171</v>
      </c>
      <c r="C2137" s="31" t="s">
        <v>172</v>
      </c>
      <c r="D2137" s="31" t="s">
        <v>903</v>
      </c>
      <c r="E2137" s="31">
        <v>2344</v>
      </c>
      <c r="F2137" s="31">
        <v>1039502</v>
      </c>
      <c r="G2137" s="32">
        <v>443.47</v>
      </c>
      <c r="H2137" s="31">
        <v>2146</v>
      </c>
    </row>
    <row r="2138" spans="1:8" ht="24" customHeight="1" x14ac:dyDescent="0.25">
      <c r="A2138" s="33">
        <v>46153</v>
      </c>
      <c r="B2138" s="31" t="s">
        <v>174</v>
      </c>
      <c r="C2138" s="31" t="s">
        <v>175</v>
      </c>
      <c r="D2138" s="31" t="s">
        <v>903</v>
      </c>
      <c r="E2138" s="31">
        <v>3375</v>
      </c>
      <c r="F2138" s="31">
        <v>1220398</v>
      </c>
      <c r="G2138" s="32">
        <v>361.6</v>
      </c>
      <c r="H2138" s="31">
        <v>3477</v>
      </c>
    </row>
    <row r="2139" spans="1:8" ht="36" customHeight="1" x14ac:dyDescent="0.25">
      <c r="A2139" s="33">
        <v>46153</v>
      </c>
      <c r="B2139" s="31" t="s">
        <v>177</v>
      </c>
      <c r="C2139" s="31" t="s">
        <v>178</v>
      </c>
      <c r="D2139" s="31" t="s">
        <v>903</v>
      </c>
      <c r="E2139" s="31">
        <v>2153</v>
      </c>
      <c r="F2139" s="31">
        <v>694638</v>
      </c>
      <c r="G2139" s="32">
        <v>322.64</v>
      </c>
      <c r="H2139" s="31">
        <v>2216</v>
      </c>
    </row>
    <row r="2140" spans="1:8" ht="36" customHeight="1" x14ac:dyDescent="0.25">
      <c r="A2140" s="33">
        <v>46153</v>
      </c>
      <c r="B2140" s="31" t="s">
        <v>180</v>
      </c>
      <c r="C2140" s="31" t="s">
        <v>181</v>
      </c>
      <c r="D2140" s="31" t="s">
        <v>903</v>
      </c>
      <c r="E2140" s="31">
        <v>2370</v>
      </c>
      <c r="F2140" s="31">
        <v>987363</v>
      </c>
      <c r="G2140" s="32">
        <v>416.61</v>
      </c>
      <c r="H2140" s="31">
        <v>2384</v>
      </c>
    </row>
    <row r="2141" spans="1:8" ht="36" customHeight="1" x14ac:dyDescent="0.25">
      <c r="A2141" s="33">
        <v>46153</v>
      </c>
      <c r="B2141" s="31" t="s">
        <v>183</v>
      </c>
      <c r="C2141" s="31" t="s">
        <v>184</v>
      </c>
      <c r="D2141" s="31" t="s">
        <v>903</v>
      </c>
      <c r="E2141" s="31">
        <v>1770</v>
      </c>
      <c r="F2141" s="31">
        <v>408856</v>
      </c>
      <c r="G2141" s="32">
        <v>230.99</v>
      </c>
      <c r="H2141" s="31">
        <v>1656</v>
      </c>
    </row>
    <row r="2142" spans="1:8" ht="48" customHeight="1" x14ac:dyDescent="0.25">
      <c r="A2142" s="33">
        <v>46153</v>
      </c>
      <c r="B2142" s="31" t="s">
        <v>186</v>
      </c>
      <c r="C2142" s="31" t="s">
        <v>187</v>
      </c>
      <c r="D2142" s="31" t="s">
        <v>903</v>
      </c>
      <c r="E2142" s="31">
        <v>812</v>
      </c>
      <c r="F2142" s="31">
        <v>307633</v>
      </c>
      <c r="G2142" s="32">
        <v>378.86</v>
      </c>
      <c r="H2142" s="31">
        <v>789</v>
      </c>
    </row>
    <row r="2143" spans="1:8" ht="36" customHeight="1" x14ac:dyDescent="0.25">
      <c r="A2143" s="33">
        <v>46153</v>
      </c>
      <c r="B2143" s="31" t="s">
        <v>189</v>
      </c>
      <c r="C2143" s="31" t="s">
        <v>190</v>
      </c>
      <c r="D2143" s="31" t="s">
        <v>903</v>
      </c>
      <c r="E2143" s="31">
        <v>3017</v>
      </c>
      <c r="F2143" s="31">
        <v>923653</v>
      </c>
      <c r="G2143" s="32">
        <v>306.14999999999998</v>
      </c>
      <c r="H2143" s="31">
        <v>2778</v>
      </c>
    </row>
    <row r="2144" spans="1:8" ht="41.25" customHeight="1" x14ac:dyDescent="0.25">
      <c r="A2144" s="33">
        <v>46153</v>
      </c>
      <c r="B2144" s="31" t="s">
        <v>192</v>
      </c>
      <c r="C2144" s="31" t="s">
        <v>193</v>
      </c>
      <c r="D2144" s="31" t="s">
        <v>901</v>
      </c>
      <c r="E2144" s="31">
        <v>1060</v>
      </c>
      <c r="F2144" s="31">
        <v>409265</v>
      </c>
      <c r="G2144" s="32">
        <v>386.1</v>
      </c>
      <c r="H2144" s="31">
        <v>1029</v>
      </c>
    </row>
    <row r="2145" spans="1:8" ht="24" customHeight="1" x14ac:dyDescent="0.25">
      <c r="A2145" s="33">
        <v>46153</v>
      </c>
      <c r="B2145" s="31" t="s">
        <v>195</v>
      </c>
      <c r="C2145" s="31" t="s">
        <v>196</v>
      </c>
      <c r="D2145" s="31" t="s">
        <v>899</v>
      </c>
      <c r="E2145" s="31">
        <v>2542</v>
      </c>
      <c r="F2145" s="31">
        <v>856945</v>
      </c>
      <c r="G2145" s="32">
        <v>337.11</v>
      </c>
      <c r="H2145" s="31">
        <v>2566</v>
      </c>
    </row>
    <row r="2146" spans="1:8" ht="36" customHeight="1" x14ac:dyDescent="0.25">
      <c r="A2146" s="33">
        <v>46153</v>
      </c>
      <c r="B2146" s="31" t="s">
        <v>198</v>
      </c>
      <c r="C2146" s="31" t="s">
        <v>199</v>
      </c>
      <c r="D2146" s="31" t="s">
        <v>901</v>
      </c>
      <c r="E2146" s="31">
        <v>3518</v>
      </c>
      <c r="F2146" s="31">
        <v>1496200</v>
      </c>
      <c r="G2146" s="32">
        <v>425.3</v>
      </c>
      <c r="H2146" s="31">
        <v>3514</v>
      </c>
    </row>
    <row r="2147" spans="1:8" ht="24" customHeight="1" x14ac:dyDescent="0.25">
      <c r="A2147" s="33">
        <v>46153</v>
      </c>
      <c r="B2147" s="31" t="s">
        <v>201</v>
      </c>
      <c r="C2147" s="31" t="s">
        <v>202</v>
      </c>
      <c r="D2147" s="31" t="s">
        <v>904</v>
      </c>
      <c r="E2147" s="31">
        <v>0</v>
      </c>
      <c r="F2147" s="31">
        <v>0</v>
      </c>
      <c r="G2147" s="31">
        <v>0</v>
      </c>
      <c r="H2147" s="31">
        <v>0</v>
      </c>
    </row>
    <row r="2148" spans="1:8" ht="24" customHeight="1" x14ac:dyDescent="0.25">
      <c r="A2148" s="33">
        <v>46153</v>
      </c>
      <c r="B2148" s="31" t="s">
        <v>204</v>
      </c>
      <c r="C2148" s="31" t="s">
        <v>205</v>
      </c>
      <c r="D2148" s="31" t="s">
        <v>901</v>
      </c>
      <c r="E2148" s="31">
        <v>3743</v>
      </c>
      <c r="F2148" s="31">
        <v>1556605</v>
      </c>
      <c r="G2148" s="32">
        <v>415.87</v>
      </c>
      <c r="H2148" s="31">
        <v>3982</v>
      </c>
    </row>
    <row r="2149" spans="1:8" ht="48" customHeight="1" x14ac:dyDescent="0.25">
      <c r="A2149" s="33">
        <v>46153</v>
      </c>
      <c r="B2149" s="31" t="s">
        <v>207</v>
      </c>
      <c r="C2149" s="31" t="s">
        <v>208</v>
      </c>
      <c r="D2149" s="31" t="s">
        <v>899</v>
      </c>
      <c r="E2149" s="31">
        <v>3223</v>
      </c>
      <c r="F2149" s="31">
        <v>961166</v>
      </c>
      <c r="G2149" s="32">
        <v>298.22000000000003</v>
      </c>
      <c r="H2149" s="31">
        <v>3454</v>
      </c>
    </row>
    <row r="2150" spans="1:8" ht="48" customHeight="1" x14ac:dyDescent="0.25">
      <c r="A2150" s="33">
        <v>46153</v>
      </c>
      <c r="B2150" s="31" t="s">
        <v>210</v>
      </c>
      <c r="C2150" s="31" t="s">
        <v>211</v>
      </c>
      <c r="D2150" s="31" t="s">
        <v>901</v>
      </c>
      <c r="E2150" s="31">
        <v>3075</v>
      </c>
      <c r="F2150" s="31">
        <v>1055735</v>
      </c>
      <c r="G2150" s="32">
        <v>343.33</v>
      </c>
      <c r="H2150" s="31">
        <v>3197</v>
      </c>
    </row>
    <row r="2151" spans="1:8" ht="48" customHeight="1" x14ac:dyDescent="0.25">
      <c r="A2151" s="33">
        <v>46153</v>
      </c>
      <c r="B2151" s="31" t="s">
        <v>213</v>
      </c>
      <c r="C2151" s="31" t="s">
        <v>214</v>
      </c>
      <c r="D2151" s="31" t="s">
        <v>901</v>
      </c>
      <c r="E2151" s="31">
        <v>929</v>
      </c>
      <c r="F2151" s="31">
        <v>258461</v>
      </c>
      <c r="G2151" s="32">
        <v>278.20999999999998</v>
      </c>
      <c r="H2151" s="31">
        <v>938</v>
      </c>
    </row>
    <row r="2152" spans="1:8" ht="48" customHeight="1" x14ac:dyDescent="0.25">
      <c r="A2152" s="33">
        <v>46153</v>
      </c>
      <c r="B2152" s="31" t="s">
        <v>216</v>
      </c>
      <c r="C2152" s="31" t="s">
        <v>217</v>
      </c>
      <c r="D2152" s="31" t="s">
        <v>901</v>
      </c>
      <c r="E2152" s="31">
        <v>1480</v>
      </c>
      <c r="F2152" s="31">
        <v>435880</v>
      </c>
      <c r="G2152" s="32">
        <v>294.51</v>
      </c>
      <c r="H2152" s="31">
        <v>1426</v>
      </c>
    </row>
    <row r="2153" spans="1:8" ht="48" customHeight="1" x14ac:dyDescent="0.25">
      <c r="A2153" s="33">
        <v>46153</v>
      </c>
      <c r="B2153" s="31" t="s">
        <v>220</v>
      </c>
      <c r="C2153" s="31" t="s">
        <v>221</v>
      </c>
      <c r="D2153" s="31" t="s">
        <v>900</v>
      </c>
      <c r="E2153" s="31">
        <v>2940</v>
      </c>
      <c r="F2153" s="31">
        <v>729513</v>
      </c>
      <c r="G2153" s="32">
        <v>248.13</v>
      </c>
      <c r="H2153" s="31">
        <v>2768</v>
      </c>
    </row>
    <row r="2154" spans="1:8" ht="24" customHeight="1" x14ac:dyDescent="0.25">
      <c r="A2154" s="33">
        <v>46153</v>
      </c>
      <c r="B2154" s="31" t="s">
        <v>223</v>
      </c>
      <c r="C2154" s="31" t="s">
        <v>224</v>
      </c>
      <c r="D2154" s="31" t="s">
        <v>905</v>
      </c>
      <c r="E2154" s="31">
        <v>0</v>
      </c>
      <c r="F2154" s="31">
        <v>0</v>
      </c>
      <c r="G2154" s="31">
        <v>0</v>
      </c>
      <c r="H2154" s="31">
        <v>0</v>
      </c>
    </row>
    <row r="2155" spans="1:8" ht="36" customHeight="1" x14ac:dyDescent="0.25">
      <c r="A2155" s="33">
        <v>46153</v>
      </c>
      <c r="B2155" s="31" t="s">
        <v>225</v>
      </c>
      <c r="C2155" s="31" t="s">
        <v>226</v>
      </c>
      <c r="D2155" s="31" t="s">
        <v>906</v>
      </c>
      <c r="E2155" s="31">
        <v>0</v>
      </c>
      <c r="F2155" s="31">
        <v>0</v>
      </c>
      <c r="G2155" s="31">
        <v>0</v>
      </c>
      <c r="H2155" s="31">
        <v>0</v>
      </c>
    </row>
    <row r="2156" spans="1:8" ht="24" customHeight="1" x14ac:dyDescent="0.25">
      <c r="A2156" s="33">
        <v>46153</v>
      </c>
      <c r="B2156" s="31" t="s">
        <v>227</v>
      </c>
      <c r="C2156" s="31" t="s">
        <v>228</v>
      </c>
      <c r="D2156" s="31" t="s">
        <v>899</v>
      </c>
      <c r="E2156" s="31">
        <v>3661</v>
      </c>
      <c r="F2156" s="31">
        <v>943540</v>
      </c>
      <c r="G2156" s="32">
        <v>257.73</v>
      </c>
      <c r="H2156" s="31">
        <v>3394</v>
      </c>
    </row>
    <row r="2157" spans="1:8" ht="36" customHeight="1" x14ac:dyDescent="0.25">
      <c r="A2157" s="33">
        <v>46153</v>
      </c>
      <c r="B2157" s="31" t="s">
        <v>230</v>
      </c>
      <c r="C2157" s="31" t="s">
        <v>231</v>
      </c>
      <c r="D2157" s="31" t="s">
        <v>901</v>
      </c>
      <c r="E2157" s="31">
        <v>3611</v>
      </c>
      <c r="F2157" s="31">
        <v>1333923</v>
      </c>
      <c r="G2157" s="32">
        <v>369.41</v>
      </c>
      <c r="H2157" s="31">
        <v>3835</v>
      </c>
    </row>
    <row r="2158" spans="1:8" ht="24" customHeight="1" x14ac:dyDescent="0.25">
      <c r="A2158" s="33">
        <v>46153</v>
      </c>
      <c r="B2158" s="31" t="s">
        <v>233</v>
      </c>
      <c r="C2158" s="31" t="s">
        <v>234</v>
      </c>
      <c r="D2158" s="31" t="s">
        <v>899</v>
      </c>
      <c r="E2158" s="31">
        <v>2067</v>
      </c>
      <c r="F2158" s="31">
        <v>518561</v>
      </c>
      <c r="G2158" s="32">
        <v>250.88</v>
      </c>
      <c r="H2158" s="31">
        <v>2059</v>
      </c>
    </row>
    <row r="2159" spans="1:8" ht="36" customHeight="1" x14ac:dyDescent="0.25">
      <c r="A2159" s="33">
        <v>46153</v>
      </c>
      <c r="B2159" s="31" t="s">
        <v>236</v>
      </c>
      <c r="C2159" s="31" t="s">
        <v>237</v>
      </c>
      <c r="D2159" s="31" t="s">
        <v>899</v>
      </c>
      <c r="E2159" s="31">
        <v>3494</v>
      </c>
      <c r="F2159" s="31">
        <v>1450199</v>
      </c>
      <c r="G2159" s="32">
        <v>415.05</v>
      </c>
      <c r="H2159" s="31">
        <v>3627</v>
      </c>
    </row>
    <row r="2160" spans="1:8" ht="48" customHeight="1" x14ac:dyDescent="0.25">
      <c r="A2160" s="33">
        <v>46153</v>
      </c>
      <c r="B2160" s="31" t="s">
        <v>239</v>
      </c>
      <c r="C2160" s="31" t="s">
        <v>240</v>
      </c>
      <c r="D2160" s="31" t="s">
        <v>900</v>
      </c>
      <c r="E2160" s="31">
        <v>2489</v>
      </c>
      <c r="F2160" s="31">
        <v>1416198</v>
      </c>
      <c r="G2160" s="32">
        <v>568.98</v>
      </c>
      <c r="H2160" s="31">
        <v>2452</v>
      </c>
    </row>
    <row r="2161" spans="1:8" ht="24" customHeight="1" x14ac:dyDescent="0.25">
      <c r="A2161" s="33">
        <v>46153</v>
      </c>
      <c r="B2161" s="31" t="s">
        <v>242</v>
      </c>
      <c r="C2161" s="31" t="s">
        <v>243</v>
      </c>
      <c r="D2161" s="31" t="s">
        <v>900</v>
      </c>
      <c r="E2161" s="31">
        <v>3399</v>
      </c>
      <c r="F2161" s="31">
        <v>1037046</v>
      </c>
      <c r="G2161" s="32">
        <v>305.10000000000002</v>
      </c>
      <c r="H2161" s="31">
        <v>3602</v>
      </c>
    </row>
    <row r="2162" spans="1:8" ht="24" customHeight="1" x14ac:dyDescent="0.25">
      <c r="A2162" s="33">
        <v>46153</v>
      </c>
      <c r="B2162" s="31" t="s">
        <v>245</v>
      </c>
      <c r="C2162" s="31" t="s">
        <v>246</v>
      </c>
      <c r="D2162" s="31" t="s">
        <v>900</v>
      </c>
      <c r="E2162" s="31">
        <v>2627</v>
      </c>
      <c r="F2162" s="31">
        <v>861784</v>
      </c>
      <c r="G2162" s="32">
        <v>328.05</v>
      </c>
      <c r="H2162" s="31">
        <v>2556</v>
      </c>
    </row>
    <row r="2163" spans="1:8" ht="36" customHeight="1" x14ac:dyDescent="0.25">
      <c r="A2163" s="33">
        <v>46153</v>
      </c>
      <c r="B2163" s="31" t="s">
        <v>248</v>
      </c>
      <c r="C2163" s="31" t="s">
        <v>249</v>
      </c>
      <c r="D2163" s="31" t="s">
        <v>900</v>
      </c>
      <c r="E2163" s="31">
        <v>4187</v>
      </c>
      <c r="F2163" s="31">
        <v>2309274</v>
      </c>
      <c r="G2163" s="32">
        <v>551.53</v>
      </c>
      <c r="H2163" s="31">
        <v>3920</v>
      </c>
    </row>
    <row r="2164" spans="1:8" ht="36" customHeight="1" x14ac:dyDescent="0.25">
      <c r="A2164" s="33">
        <v>46153</v>
      </c>
      <c r="B2164" s="31" t="s">
        <v>251</v>
      </c>
      <c r="C2164" s="31" t="s">
        <v>252</v>
      </c>
      <c r="D2164" s="31" t="s">
        <v>900</v>
      </c>
      <c r="E2164" s="31">
        <v>3678</v>
      </c>
      <c r="F2164" s="31">
        <v>1247114</v>
      </c>
      <c r="G2164" s="32">
        <v>339.07</v>
      </c>
      <c r="H2164" s="31">
        <v>3884</v>
      </c>
    </row>
    <row r="2165" spans="1:8" ht="24" customHeight="1" x14ac:dyDescent="0.25">
      <c r="A2165" s="33">
        <v>46153</v>
      </c>
      <c r="B2165" s="31" t="s">
        <v>254</v>
      </c>
      <c r="C2165" s="31" t="s">
        <v>255</v>
      </c>
      <c r="D2165" s="31" t="s">
        <v>899</v>
      </c>
      <c r="E2165" s="31">
        <v>1465</v>
      </c>
      <c r="F2165" s="31">
        <v>603288</v>
      </c>
      <c r="G2165" s="32">
        <v>411.8</v>
      </c>
      <c r="H2165" s="31">
        <v>1349</v>
      </c>
    </row>
    <row r="2166" spans="1:8" ht="24" customHeight="1" x14ac:dyDescent="0.25">
      <c r="A2166" s="33">
        <v>46153</v>
      </c>
      <c r="B2166" s="31" t="s">
        <v>257</v>
      </c>
      <c r="C2166" s="31" t="s">
        <v>258</v>
      </c>
      <c r="D2166" s="31" t="s">
        <v>901</v>
      </c>
      <c r="E2166" s="31">
        <v>601</v>
      </c>
      <c r="F2166" s="31">
        <v>114640</v>
      </c>
      <c r="G2166" s="32">
        <v>190.75</v>
      </c>
      <c r="H2166" s="31">
        <v>580</v>
      </c>
    </row>
    <row r="2167" spans="1:8" ht="24" customHeight="1" x14ac:dyDescent="0.25">
      <c r="A2167" s="33">
        <v>46153</v>
      </c>
      <c r="B2167" s="31" t="s">
        <v>260</v>
      </c>
      <c r="C2167" s="31" t="s">
        <v>261</v>
      </c>
      <c r="D2167" s="31" t="s">
        <v>907</v>
      </c>
      <c r="E2167" s="31">
        <v>0</v>
      </c>
      <c r="F2167" s="31">
        <v>0</v>
      </c>
      <c r="G2167" s="31">
        <v>0</v>
      </c>
      <c r="H2167" s="31">
        <v>0</v>
      </c>
    </row>
    <row r="2168" spans="1:8" ht="41.25" customHeight="1" x14ac:dyDescent="0.25">
      <c r="A2168" s="33">
        <v>46153</v>
      </c>
      <c r="B2168" s="31" t="s">
        <v>262</v>
      </c>
      <c r="C2168" s="31" t="s">
        <v>263</v>
      </c>
      <c r="D2168" s="31" t="s">
        <v>901</v>
      </c>
      <c r="E2168" s="31">
        <v>2270</v>
      </c>
      <c r="F2168" s="31">
        <v>431111</v>
      </c>
      <c r="G2168" s="32">
        <v>189.92</v>
      </c>
      <c r="H2168" s="31">
        <v>2219</v>
      </c>
    </row>
    <row r="2169" spans="1:8" ht="24" customHeight="1" x14ac:dyDescent="0.25">
      <c r="A2169" s="33">
        <v>46153</v>
      </c>
      <c r="B2169" s="31" t="s">
        <v>265</v>
      </c>
      <c r="C2169" s="31" t="s">
        <v>266</v>
      </c>
      <c r="D2169" s="31" t="s">
        <v>908</v>
      </c>
      <c r="E2169" s="31">
        <v>0</v>
      </c>
      <c r="F2169" s="31">
        <v>0</v>
      </c>
      <c r="G2169" s="31">
        <v>0</v>
      </c>
      <c r="H2169" s="31">
        <v>0</v>
      </c>
    </row>
    <row r="2170" spans="1:8" ht="48" customHeight="1" x14ac:dyDescent="0.25">
      <c r="A2170" s="33">
        <v>46153</v>
      </c>
      <c r="B2170" s="31" t="s">
        <v>267</v>
      </c>
      <c r="C2170" s="31" t="s">
        <v>268</v>
      </c>
      <c r="D2170" s="31" t="s">
        <v>901</v>
      </c>
      <c r="E2170" s="31">
        <v>3172</v>
      </c>
      <c r="F2170" s="31">
        <v>626222</v>
      </c>
      <c r="G2170" s="32">
        <v>197.42</v>
      </c>
      <c r="H2170" s="31">
        <v>2977</v>
      </c>
    </row>
    <row r="2171" spans="1:8" ht="48" customHeight="1" x14ac:dyDescent="0.25">
      <c r="A2171" s="33">
        <v>46153</v>
      </c>
      <c r="B2171" s="31" t="s">
        <v>270</v>
      </c>
      <c r="C2171" s="31" t="s">
        <v>271</v>
      </c>
      <c r="D2171" s="31" t="s">
        <v>900</v>
      </c>
      <c r="E2171" s="31">
        <v>898</v>
      </c>
      <c r="F2171" s="31">
        <v>314639</v>
      </c>
      <c r="G2171" s="32">
        <v>350.38</v>
      </c>
      <c r="H2171" s="31">
        <v>913</v>
      </c>
    </row>
    <row r="2172" spans="1:8" ht="48" customHeight="1" x14ac:dyDescent="0.25">
      <c r="A2172" s="33">
        <v>46153</v>
      </c>
      <c r="B2172" s="31" t="s">
        <v>273</v>
      </c>
      <c r="C2172" s="31" t="s">
        <v>274</v>
      </c>
      <c r="D2172" s="31" t="s">
        <v>899</v>
      </c>
      <c r="E2172" s="31">
        <v>4213</v>
      </c>
      <c r="F2172" s="31">
        <v>2157053</v>
      </c>
      <c r="G2172" s="32">
        <v>512</v>
      </c>
      <c r="H2172" s="31">
        <v>4232</v>
      </c>
    </row>
    <row r="2173" spans="1:8" ht="48" customHeight="1" x14ac:dyDescent="0.25">
      <c r="A2173" s="33">
        <v>46153</v>
      </c>
      <c r="B2173" s="31" t="s">
        <v>276</v>
      </c>
      <c r="C2173" s="31" t="s">
        <v>277</v>
      </c>
      <c r="D2173" s="31" t="s">
        <v>899</v>
      </c>
      <c r="E2173" s="31">
        <v>1123</v>
      </c>
      <c r="F2173" s="31">
        <v>644906</v>
      </c>
      <c r="G2173" s="32">
        <v>574.27</v>
      </c>
      <c r="H2173" s="31">
        <v>1076</v>
      </c>
    </row>
    <row r="2174" spans="1:8" ht="48" customHeight="1" x14ac:dyDescent="0.25">
      <c r="A2174" s="33">
        <v>46153</v>
      </c>
      <c r="B2174" s="31" t="s">
        <v>279</v>
      </c>
      <c r="C2174" s="31" t="s">
        <v>280</v>
      </c>
      <c r="D2174" s="31" t="s">
        <v>901</v>
      </c>
      <c r="E2174" s="31">
        <v>1887</v>
      </c>
      <c r="F2174" s="31">
        <v>951237</v>
      </c>
      <c r="G2174" s="32">
        <v>504.1</v>
      </c>
      <c r="H2174" s="31">
        <v>1897</v>
      </c>
    </row>
    <row r="2175" spans="1:8" ht="48" customHeight="1" x14ac:dyDescent="0.25">
      <c r="A2175" s="33">
        <v>46153</v>
      </c>
      <c r="B2175" s="31" t="s">
        <v>283</v>
      </c>
      <c r="C2175" s="31" t="s">
        <v>284</v>
      </c>
      <c r="D2175" s="31" t="s">
        <v>899</v>
      </c>
      <c r="E2175" s="31">
        <v>0</v>
      </c>
      <c r="F2175" s="31">
        <v>0</v>
      </c>
      <c r="G2175" s="31">
        <v>0</v>
      </c>
      <c r="H2175" s="31">
        <v>0</v>
      </c>
    </row>
    <row r="2176" spans="1:8" ht="48" customHeight="1" x14ac:dyDescent="0.25">
      <c r="A2176" s="33">
        <v>46154</v>
      </c>
      <c r="B2176" s="31" t="s">
        <v>128</v>
      </c>
      <c r="C2176" s="31" t="s">
        <v>129</v>
      </c>
      <c r="D2176" s="31" t="s">
        <v>899</v>
      </c>
      <c r="E2176" s="31">
        <v>1165</v>
      </c>
      <c r="F2176" s="31">
        <v>404702</v>
      </c>
      <c r="G2176" s="32">
        <v>347.38</v>
      </c>
      <c r="H2176" s="31">
        <v>1087</v>
      </c>
    </row>
    <row r="2177" spans="1:8" ht="24" customHeight="1" x14ac:dyDescent="0.25">
      <c r="A2177" s="33">
        <v>46154</v>
      </c>
      <c r="B2177" s="31" t="s">
        <v>132</v>
      </c>
      <c r="C2177" s="31" t="s">
        <v>133</v>
      </c>
      <c r="D2177" s="31" t="s">
        <v>900</v>
      </c>
      <c r="E2177" s="31">
        <v>2882</v>
      </c>
      <c r="F2177" s="31">
        <v>830543</v>
      </c>
      <c r="G2177" s="32">
        <v>288.18</v>
      </c>
      <c r="H2177" s="31">
        <v>2684</v>
      </c>
    </row>
    <row r="2178" spans="1:8" ht="36" customHeight="1" x14ac:dyDescent="0.25">
      <c r="A2178" s="33">
        <v>46154</v>
      </c>
      <c r="B2178" s="31" t="s">
        <v>135</v>
      </c>
      <c r="C2178" s="31" t="s">
        <v>136</v>
      </c>
      <c r="D2178" s="31" t="s">
        <v>900</v>
      </c>
      <c r="E2178" s="31">
        <v>1660</v>
      </c>
      <c r="F2178" s="31">
        <v>726580</v>
      </c>
      <c r="G2178" s="32">
        <v>437.7</v>
      </c>
      <c r="H2178" s="31">
        <v>1538</v>
      </c>
    </row>
    <row r="2179" spans="1:8" ht="24" customHeight="1" x14ac:dyDescent="0.25">
      <c r="A2179" s="33">
        <v>46154</v>
      </c>
      <c r="B2179" s="31" t="s">
        <v>138</v>
      </c>
      <c r="C2179" s="31" t="s">
        <v>139</v>
      </c>
      <c r="D2179" s="31" t="s">
        <v>900</v>
      </c>
      <c r="E2179" s="31">
        <v>1064</v>
      </c>
      <c r="F2179" s="31">
        <v>339082</v>
      </c>
      <c r="G2179" s="32">
        <v>318.69</v>
      </c>
      <c r="H2179" s="31">
        <v>1106</v>
      </c>
    </row>
    <row r="2180" spans="1:8" ht="36" customHeight="1" x14ac:dyDescent="0.25">
      <c r="A2180" s="33">
        <v>46154</v>
      </c>
      <c r="B2180" s="31" t="s">
        <v>141</v>
      </c>
      <c r="C2180" s="31" t="s">
        <v>142</v>
      </c>
      <c r="D2180" s="31" t="s">
        <v>900</v>
      </c>
      <c r="E2180" s="31">
        <v>1554</v>
      </c>
      <c r="F2180" s="31">
        <v>729432</v>
      </c>
      <c r="G2180" s="32">
        <v>469.39</v>
      </c>
      <c r="H2180" s="31">
        <v>1417</v>
      </c>
    </row>
    <row r="2181" spans="1:8" ht="36" customHeight="1" x14ac:dyDescent="0.25">
      <c r="A2181" s="33">
        <v>46154</v>
      </c>
      <c r="B2181" s="31" t="s">
        <v>144</v>
      </c>
      <c r="C2181" s="31" t="s">
        <v>145</v>
      </c>
      <c r="D2181" s="31" t="s">
        <v>900</v>
      </c>
      <c r="E2181" s="31">
        <v>1474</v>
      </c>
      <c r="F2181" s="31">
        <v>424643</v>
      </c>
      <c r="G2181" s="32">
        <v>288.08999999999997</v>
      </c>
      <c r="H2181" s="31">
        <v>1416</v>
      </c>
    </row>
    <row r="2182" spans="1:8" ht="24" customHeight="1" x14ac:dyDescent="0.25">
      <c r="A2182" s="33">
        <v>46154</v>
      </c>
      <c r="B2182" s="31" t="s">
        <v>147</v>
      </c>
      <c r="C2182" s="31" t="s">
        <v>148</v>
      </c>
      <c r="D2182" s="31" t="s">
        <v>900</v>
      </c>
      <c r="E2182" s="31">
        <v>3300</v>
      </c>
      <c r="F2182" s="31">
        <v>807382</v>
      </c>
      <c r="G2182" s="32">
        <v>244.66</v>
      </c>
      <c r="H2182" s="31">
        <v>3232</v>
      </c>
    </row>
    <row r="2183" spans="1:8" ht="48" customHeight="1" x14ac:dyDescent="0.25">
      <c r="A2183" s="33">
        <v>46154</v>
      </c>
      <c r="B2183" s="31" t="s">
        <v>150</v>
      </c>
      <c r="C2183" s="31" t="s">
        <v>151</v>
      </c>
      <c r="D2183" s="31" t="s">
        <v>900</v>
      </c>
      <c r="E2183" s="31">
        <v>3554</v>
      </c>
      <c r="F2183" s="31">
        <v>899061</v>
      </c>
      <c r="G2183" s="32">
        <v>252.97</v>
      </c>
      <c r="H2183" s="31">
        <v>3447</v>
      </c>
    </row>
    <row r="2184" spans="1:8" ht="48" customHeight="1" x14ac:dyDescent="0.25">
      <c r="A2184" s="33">
        <v>46154</v>
      </c>
      <c r="B2184" s="31" t="s">
        <v>153</v>
      </c>
      <c r="C2184" s="31" t="s">
        <v>154</v>
      </c>
      <c r="D2184" s="31" t="s">
        <v>899</v>
      </c>
      <c r="E2184" s="31">
        <v>2870</v>
      </c>
      <c r="F2184" s="31">
        <v>555469</v>
      </c>
      <c r="G2184" s="32">
        <v>193.54</v>
      </c>
      <c r="H2184" s="31">
        <v>2828</v>
      </c>
    </row>
    <row r="2185" spans="1:8" ht="48" customHeight="1" x14ac:dyDescent="0.25">
      <c r="A2185" s="33">
        <v>46154</v>
      </c>
      <c r="B2185" s="31" t="s">
        <v>156</v>
      </c>
      <c r="C2185" s="31" t="s">
        <v>157</v>
      </c>
      <c r="D2185" s="31" t="s">
        <v>901</v>
      </c>
      <c r="E2185" s="31">
        <v>3208</v>
      </c>
      <c r="F2185" s="31">
        <v>899661</v>
      </c>
      <c r="G2185" s="32">
        <v>280.44</v>
      </c>
      <c r="H2185" s="31">
        <v>3357</v>
      </c>
    </row>
    <row r="2186" spans="1:8" ht="48" customHeight="1" x14ac:dyDescent="0.25">
      <c r="A2186" s="33">
        <v>46154</v>
      </c>
      <c r="B2186" s="31" t="s">
        <v>159</v>
      </c>
      <c r="C2186" s="31" t="s">
        <v>160</v>
      </c>
      <c r="D2186" s="31" t="s">
        <v>899</v>
      </c>
      <c r="E2186" s="31">
        <v>2283</v>
      </c>
      <c r="F2186" s="31">
        <v>840820</v>
      </c>
      <c r="G2186" s="32">
        <v>368.3</v>
      </c>
      <c r="H2186" s="31">
        <v>2175</v>
      </c>
    </row>
    <row r="2187" spans="1:8" ht="48" customHeight="1" x14ac:dyDescent="0.25">
      <c r="A2187" s="33">
        <v>46154</v>
      </c>
      <c r="B2187" s="31" t="s">
        <v>162</v>
      </c>
      <c r="C2187" s="31" t="s">
        <v>163</v>
      </c>
      <c r="D2187" s="31" t="s">
        <v>901</v>
      </c>
      <c r="E2187" s="31">
        <v>1100</v>
      </c>
      <c r="F2187" s="31">
        <v>476277</v>
      </c>
      <c r="G2187" s="32">
        <v>432.98</v>
      </c>
      <c r="H2187" s="31">
        <v>1117</v>
      </c>
    </row>
    <row r="2188" spans="1:8" ht="48" customHeight="1" x14ac:dyDescent="0.25">
      <c r="A2188" s="33">
        <v>46154</v>
      </c>
      <c r="B2188" s="31" t="s">
        <v>165</v>
      </c>
      <c r="C2188" s="31" t="s">
        <v>166</v>
      </c>
      <c r="D2188" s="31" t="s">
        <v>901</v>
      </c>
      <c r="E2188" s="31">
        <v>2596</v>
      </c>
      <c r="F2188" s="31">
        <v>1141962</v>
      </c>
      <c r="G2188" s="32">
        <v>439.89</v>
      </c>
      <c r="H2188" s="31">
        <v>2447</v>
      </c>
    </row>
    <row r="2189" spans="1:8" ht="48" customHeight="1" x14ac:dyDescent="0.25">
      <c r="A2189" s="33">
        <v>46154</v>
      </c>
      <c r="B2189" s="31" t="s">
        <v>168</v>
      </c>
      <c r="C2189" s="31" t="s">
        <v>169</v>
      </c>
      <c r="D2189" s="31" t="s">
        <v>899</v>
      </c>
      <c r="E2189" s="31">
        <v>2199</v>
      </c>
      <c r="F2189" s="31">
        <v>989984</v>
      </c>
      <c r="G2189" s="32">
        <v>450.2</v>
      </c>
      <c r="H2189" s="31">
        <v>2102</v>
      </c>
    </row>
    <row r="2190" spans="1:8" ht="36" customHeight="1" x14ac:dyDescent="0.25">
      <c r="A2190" s="33">
        <v>46154</v>
      </c>
      <c r="B2190" s="31" t="s">
        <v>171</v>
      </c>
      <c r="C2190" s="31" t="s">
        <v>172</v>
      </c>
      <c r="D2190" s="31" t="s">
        <v>903</v>
      </c>
      <c r="E2190" s="31">
        <v>2313</v>
      </c>
      <c r="F2190" s="31">
        <v>967304</v>
      </c>
      <c r="G2190" s="32">
        <v>418.2</v>
      </c>
      <c r="H2190" s="31">
        <v>2482</v>
      </c>
    </row>
    <row r="2191" spans="1:8" ht="24" customHeight="1" x14ac:dyDescent="0.25">
      <c r="A2191" s="33">
        <v>46154</v>
      </c>
      <c r="B2191" s="31" t="s">
        <v>174</v>
      </c>
      <c r="C2191" s="31" t="s">
        <v>175</v>
      </c>
      <c r="D2191" s="31" t="s">
        <v>903</v>
      </c>
      <c r="E2191" s="31">
        <v>2255</v>
      </c>
      <c r="F2191" s="31">
        <v>791959</v>
      </c>
      <c r="G2191" s="32">
        <v>351.2</v>
      </c>
      <c r="H2191" s="31">
        <v>2189</v>
      </c>
    </row>
    <row r="2192" spans="1:8" ht="36" customHeight="1" x14ac:dyDescent="0.25">
      <c r="A2192" s="33">
        <v>46154</v>
      </c>
      <c r="B2192" s="31" t="s">
        <v>177</v>
      </c>
      <c r="C2192" s="31" t="s">
        <v>178</v>
      </c>
      <c r="D2192" s="31" t="s">
        <v>903</v>
      </c>
      <c r="E2192" s="31">
        <v>2341</v>
      </c>
      <c r="F2192" s="31">
        <v>695812</v>
      </c>
      <c r="G2192" s="32">
        <v>297.23</v>
      </c>
      <c r="H2192" s="31">
        <v>2130</v>
      </c>
    </row>
    <row r="2193" spans="1:8" ht="24" customHeight="1" x14ac:dyDescent="0.25">
      <c r="A2193" s="33">
        <v>46154</v>
      </c>
      <c r="B2193" s="31" t="s">
        <v>180</v>
      </c>
      <c r="C2193" s="31" t="s">
        <v>181</v>
      </c>
      <c r="D2193" s="31" t="s">
        <v>903</v>
      </c>
      <c r="E2193" s="31">
        <v>2077</v>
      </c>
      <c r="F2193" s="31">
        <v>806096</v>
      </c>
      <c r="G2193" s="32">
        <v>388.11</v>
      </c>
      <c r="H2193" s="31">
        <v>1919</v>
      </c>
    </row>
    <row r="2194" spans="1:8" ht="36" customHeight="1" x14ac:dyDescent="0.25">
      <c r="A2194" s="33">
        <v>46154</v>
      </c>
      <c r="B2194" s="31" t="s">
        <v>183</v>
      </c>
      <c r="C2194" s="31" t="s">
        <v>184</v>
      </c>
      <c r="D2194" s="31" t="s">
        <v>903</v>
      </c>
      <c r="E2194" s="31">
        <v>1989</v>
      </c>
      <c r="F2194" s="31">
        <v>410162</v>
      </c>
      <c r="G2194" s="32">
        <v>206.22</v>
      </c>
      <c r="H2194" s="31">
        <v>2147</v>
      </c>
    </row>
    <row r="2195" spans="1:8" ht="24" customHeight="1" x14ac:dyDescent="0.25">
      <c r="A2195" s="33">
        <v>46154</v>
      </c>
      <c r="B2195" s="31" t="s">
        <v>186</v>
      </c>
      <c r="C2195" s="31" t="s">
        <v>187</v>
      </c>
      <c r="D2195" s="31" t="s">
        <v>903</v>
      </c>
      <c r="E2195" s="31">
        <v>585</v>
      </c>
      <c r="F2195" s="31">
        <v>259351</v>
      </c>
      <c r="G2195" s="32">
        <v>443.34</v>
      </c>
      <c r="H2195" s="31">
        <v>584</v>
      </c>
    </row>
    <row r="2196" spans="1:8" ht="36" customHeight="1" x14ac:dyDescent="0.25">
      <c r="A2196" s="33">
        <v>46154</v>
      </c>
      <c r="B2196" s="31" t="s">
        <v>189</v>
      </c>
      <c r="C2196" s="31" t="s">
        <v>190</v>
      </c>
      <c r="D2196" s="31" t="s">
        <v>903</v>
      </c>
      <c r="E2196" s="31">
        <v>3844</v>
      </c>
      <c r="F2196" s="31">
        <v>1151535</v>
      </c>
      <c r="G2196" s="32">
        <v>299.57</v>
      </c>
      <c r="H2196" s="31">
        <v>3766</v>
      </c>
    </row>
    <row r="2197" spans="1:8" ht="36" customHeight="1" x14ac:dyDescent="0.25">
      <c r="A2197" s="33">
        <v>46154</v>
      </c>
      <c r="B2197" s="31" t="s">
        <v>192</v>
      </c>
      <c r="C2197" s="31" t="s">
        <v>193</v>
      </c>
      <c r="D2197" s="31" t="s">
        <v>901</v>
      </c>
      <c r="E2197" s="31">
        <v>1083</v>
      </c>
      <c r="F2197" s="31">
        <v>442971</v>
      </c>
      <c r="G2197" s="32">
        <v>409.02</v>
      </c>
      <c r="H2197" s="31">
        <v>1086</v>
      </c>
    </row>
    <row r="2198" spans="1:8" ht="36" customHeight="1" x14ac:dyDescent="0.25">
      <c r="A2198" s="33">
        <v>46154</v>
      </c>
      <c r="B2198" s="31" t="s">
        <v>195</v>
      </c>
      <c r="C2198" s="31" t="s">
        <v>196</v>
      </c>
      <c r="D2198" s="31" t="s">
        <v>899</v>
      </c>
      <c r="E2198" s="31">
        <v>3389</v>
      </c>
      <c r="F2198" s="31">
        <v>1089327</v>
      </c>
      <c r="G2198" s="32">
        <v>321.43</v>
      </c>
      <c r="H2198" s="31">
        <v>3494</v>
      </c>
    </row>
    <row r="2199" spans="1:8" ht="48" customHeight="1" x14ac:dyDescent="0.25">
      <c r="A2199" s="33">
        <v>46154</v>
      </c>
      <c r="B2199" s="31" t="s">
        <v>198</v>
      </c>
      <c r="C2199" s="31" t="s">
        <v>199</v>
      </c>
      <c r="D2199" s="31" t="s">
        <v>901</v>
      </c>
      <c r="E2199" s="31">
        <v>4523</v>
      </c>
      <c r="F2199" s="31">
        <v>2318042</v>
      </c>
      <c r="G2199" s="32">
        <v>512.5</v>
      </c>
      <c r="H2199" s="31">
        <v>4225</v>
      </c>
    </row>
    <row r="2200" spans="1:8" ht="36" customHeight="1" x14ac:dyDescent="0.25">
      <c r="A2200" s="33">
        <v>46154</v>
      </c>
      <c r="B2200" s="31" t="s">
        <v>201</v>
      </c>
      <c r="C2200" s="31" t="s">
        <v>202</v>
      </c>
      <c r="D2200" s="31" t="s">
        <v>904</v>
      </c>
      <c r="E2200" s="31">
        <v>0</v>
      </c>
      <c r="F2200" s="31">
        <v>0</v>
      </c>
      <c r="G2200" s="31">
        <v>0</v>
      </c>
      <c r="H2200" s="31">
        <v>0</v>
      </c>
    </row>
    <row r="2201" spans="1:8" ht="41.25" customHeight="1" x14ac:dyDescent="0.25">
      <c r="A2201" s="33">
        <v>46154</v>
      </c>
      <c r="B2201" s="31" t="s">
        <v>204</v>
      </c>
      <c r="C2201" s="31" t="s">
        <v>205</v>
      </c>
      <c r="D2201" s="31" t="s">
        <v>901</v>
      </c>
      <c r="E2201" s="31">
        <v>3097</v>
      </c>
      <c r="F2201" s="31">
        <v>1320367</v>
      </c>
      <c r="G2201" s="32">
        <v>426.34</v>
      </c>
      <c r="H2201" s="31">
        <v>2888</v>
      </c>
    </row>
    <row r="2202" spans="1:8" ht="24" customHeight="1" x14ac:dyDescent="0.25">
      <c r="A2202" s="33">
        <v>46154</v>
      </c>
      <c r="B2202" s="31" t="s">
        <v>207</v>
      </c>
      <c r="C2202" s="31" t="s">
        <v>208</v>
      </c>
      <c r="D2202" s="31" t="s">
        <v>899</v>
      </c>
      <c r="E2202" s="31">
        <v>4251</v>
      </c>
      <c r="F2202" s="31">
        <v>1363228</v>
      </c>
      <c r="G2202" s="32">
        <v>320.68</v>
      </c>
      <c r="H2202" s="31">
        <v>4536</v>
      </c>
    </row>
    <row r="2203" spans="1:8" ht="36" customHeight="1" x14ac:dyDescent="0.25">
      <c r="A2203" s="33">
        <v>46154</v>
      </c>
      <c r="B2203" s="31" t="s">
        <v>210</v>
      </c>
      <c r="C2203" s="31" t="s">
        <v>211</v>
      </c>
      <c r="D2203" s="31" t="s">
        <v>901</v>
      </c>
      <c r="E2203" s="31">
        <v>2804</v>
      </c>
      <c r="F2203" s="31">
        <v>969526</v>
      </c>
      <c r="G2203" s="32">
        <v>345.77</v>
      </c>
      <c r="H2203" s="31">
        <v>2715</v>
      </c>
    </row>
    <row r="2204" spans="1:8" ht="24" customHeight="1" x14ac:dyDescent="0.25">
      <c r="A2204" s="33">
        <v>46154</v>
      </c>
      <c r="B2204" s="31" t="s">
        <v>213</v>
      </c>
      <c r="C2204" s="31" t="s">
        <v>214</v>
      </c>
      <c r="D2204" s="31" t="s">
        <v>901</v>
      </c>
      <c r="E2204" s="31">
        <v>958</v>
      </c>
      <c r="F2204" s="31">
        <v>263441</v>
      </c>
      <c r="G2204" s="32">
        <v>274.99</v>
      </c>
      <c r="H2204" s="31">
        <v>963</v>
      </c>
    </row>
    <row r="2205" spans="1:8" ht="24" customHeight="1" x14ac:dyDescent="0.25">
      <c r="A2205" s="33">
        <v>46154</v>
      </c>
      <c r="B2205" s="31" t="s">
        <v>216</v>
      </c>
      <c r="C2205" s="31" t="s">
        <v>217</v>
      </c>
      <c r="D2205" s="31" t="s">
        <v>901</v>
      </c>
      <c r="E2205" s="31">
        <v>1356</v>
      </c>
      <c r="F2205" s="31">
        <v>345707</v>
      </c>
      <c r="G2205" s="32">
        <v>254.95</v>
      </c>
      <c r="H2205" s="31">
        <v>1381</v>
      </c>
    </row>
    <row r="2206" spans="1:8" ht="48" customHeight="1" x14ac:dyDescent="0.25">
      <c r="A2206" s="33">
        <v>46154</v>
      </c>
      <c r="B2206" s="31" t="s">
        <v>220</v>
      </c>
      <c r="C2206" s="31" t="s">
        <v>221</v>
      </c>
      <c r="D2206" s="31" t="s">
        <v>900</v>
      </c>
      <c r="E2206" s="31">
        <v>3950</v>
      </c>
      <c r="F2206" s="31">
        <v>865552</v>
      </c>
      <c r="G2206" s="32">
        <v>219.13</v>
      </c>
      <c r="H2206" s="31">
        <v>3755</v>
      </c>
    </row>
    <row r="2207" spans="1:8" ht="48" customHeight="1" x14ac:dyDescent="0.25">
      <c r="A2207" s="33">
        <v>46154</v>
      </c>
      <c r="B2207" s="31" t="s">
        <v>223</v>
      </c>
      <c r="C2207" s="31" t="s">
        <v>224</v>
      </c>
      <c r="D2207" s="31" t="s">
        <v>905</v>
      </c>
      <c r="E2207" s="31">
        <v>0</v>
      </c>
      <c r="F2207" s="31">
        <v>0</v>
      </c>
      <c r="G2207" s="31">
        <v>0</v>
      </c>
      <c r="H2207" s="31">
        <v>0</v>
      </c>
    </row>
    <row r="2208" spans="1:8" ht="48" customHeight="1" x14ac:dyDescent="0.25">
      <c r="A2208" s="33">
        <v>46154</v>
      </c>
      <c r="B2208" s="31" t="s">
        <v>225</v>
      </c>
      <c r="C2208" s="31" t="s">
        <v>226</v>
      </c>
      <c r="D2208" s="31" t="s">
        <v>906</v>
      </c>
      <c r="E2208" s="31">
        <v>0</v>
      </c>
      <c r="F2208" s="31">
        <v>0</v>
      </c>
      <c r="G2208" s="31">
        <v>0</v>
      </c>
      <c r="H2208" s="31">
        <v>0</v>
      </c>
    </row>
    <row r="2209" spans="1:8" ht="48" customHeight="1" x14ac:dyDescent="0.25">
      <c r="A2209" s="33">
        <v>46154</v>
      </c>
      <c r="B2209" s="31" t="s">
        <v>227</v>
      </c>
      <c r="C2209" s="31" t="s">
        <v>228</v>
      </c>
      <c r="D2209" s="31" t="s">
        <v>899</v>
      </c>
      <c r="E2209" s="31">
        <v>4021</v>
      </c>
      <c r="F2209" s="31">
        <v>911436</v>
      </c>
      <c r="G2209" s="32">
        <v>226.67</v>
      </c>
      <c r="H2209" s="31">
        <v>4273</v>
      </c>
    </row>
    <row r="2210" spans="1:8" ht="48" customHeight="1" x14ac:dyDescent="0.25">
      <c r="A2210" s="33">
        <v>46154</v>
      </c>
      <c r="B2210" s="31" t="s">
        <v>230</v>
      </c>
      <c r="C2210" s="31" t="s">
        <v>231</v>
      </c>
      <c r="D2210" s="31" t="s">
        <v>901</v>
      </c>
      <c r="E2210" s="31">
        <v>4332</v>
      </c>
      <c r="F2210" s="31">
        <v>1565030</v>
      </c>
      <c r="G2210" s="32">
        <v>361.27</v>
      </c>
      <c r="H2210" s="31">
        <v>4378</v>
      </c>
    </row>
    <row r="2211" spans="1:8" ht="24" customHeight="1" x14ac:dyDescent="0.25">
      <c r="A2211" s="33">
        <v>46154</v>
      </c>
      <c r="B2211" s="31" t="s">
        <v>233</v>
      </c>
      <c r="C2211" s="31" t="s">
        <v>234</v>
      </c>
      <c r="D2211" s="31" t="s">
        <v>899</v>
      </c>
      <c r="E2211" s="31">
        <v>1369</v>
      </c>
      <c r="F2211" s="31">
        <v>274999</v>
      </c>
      <c r="G2211" s="32">
        <v>200.88</v>
      </c>
      <c r="H2211" s="31">
        <v>1385</v>
      </c>
    </row>
    <row r="2212" spans="1:8" ht="36" customHeight="1" x14ac:dyDescent="0.25">
      <c r="A2212" s="33">
        <v>46154</v>
      </c>
      <c r="B2212" s="31" t="s">
        <v>236</v>
      </c>
      <c r="C2212" s="31" t="s">
        <v>237</v>
      </c>
      <c r="D2212" s="31" t="s">
        <v>899</v>
      </c>
      <c r="E2212" s="31">
        <v>2943</v>
      </c>
      <c r="F2212" s="31">
        <v>1304261</v>
      </c>
      <c r="G2212" s="32">
        <v>443.17</v>
      </c>
      <c r="H2212" s="31">
        <v>2849</v>
      </c>
    </row>
    <row r="2213" spans="1:8" ht="24" customHeight="1" x14ac:dyDescent="0.25">
      <c r="A2213" s="33">
        <v>46154</v>
      </c>
      <c r="B2213" s="31" t="s">
        <v>239</v>
      </c>
      <c r="C2213" s="31" t="s">
        <v>240</v>
      </c>
      <c r="D2213" s="31" t="s">
        <v>900</v>
      </c>
      <c r="E2213" s="31">
        <v>2112</v>
      </c>
      <c r="F2213" s="31">
        <v>1060824</v>
      </c>
      <c r="G2213" s="32">
        <v>502.28</v>
      </c>
      <c r="H2213" s="31">
        <v>2067</v>
      </c>
    </row>
    <row r="2214" spans="1:8" ht="36" customHeight="1" x14ac:dyDescent="0.25">
      <c r="A2214" s="33">
        <v>46154</v>
      </c>
      <c r="B2214" s="31" t="s">
        <v>242</v>
      </c>
      <c r="C2214" s="31" t="s">
        <v>243</v>
      </c>
      <c r="D2214" s="31" t="s">
        <v>900</v>
      </c>
      <c r="E2214" s="31">
        <v>3710</v>
      </c>
      <c r="F2214" s="31">
        <v>1165865</v>
      </c>
      <c r="G2214" s="32">
        <v>314.25</v>
      </c>
      <c r="H2214" s="31">
        <v>3360</v>
      </c>
    </row>
    <row r="2215" spans="1:8" ht="24" customHeight="1" x14ac:dyDescent="0.25">
      <c r="A2215" s="33">
        <v>46154</v>
      </c>
      <c r="B2215" s="31" t="s">
        <v>245</v>
      </c>
      <c r="C2215" s="31" t="s">
        <v>246</v>
      </c>
      <c r="D2215" s="31" t="s">
        <v>900</v>
      </c>
      <c r="E2215" s="31">
        <v>2842</v>
      </c>
      <c r="F2215" s="31">
        <v>919002</v>
      </c>
      <c r="G2215" s="32">
        <v>323.36</v>
      </c>
      <c r="H2215" s="31">
        <v>2648</v>
      </c>
    </row>
    <row r="2216" spans="1:8" ht="36" customHeight="1" x14ac:dyDescent="0.25">
      <c r="A2216" s="33">
        <v>46154</v>
      </c>
      <c r="B2216" s="31" t="s">
        <v>248</v>
      </c>
      <c r="C2216" s="31" t="s">
        <v>249</v>
      </c>
      <c r="D2216" s="31" t="s">
        <v>900</v>
      </c>
      <c r="E2216" s="31">
        <v>3244</v>
      </c>
      <c r="F2216" s="31">
        <v>1569097</v>
      </c>
      <c r="G2216" s="32">
        <v>483.69</v>
      </c>
      <c r="H2216" s="31">
        <v>2942</v>
      </c>
    </row>
    <row r="2217" spans="1:8" ht="48" customHeight="1" x14ac:dyDescent="0.25">
      <c r="A2217" s="33">
        <v>46154</v>
      </c>
      <c r="B2217" s="31" t="s">
        <v>251</v>
      </c>
      <c r="C2217" s="31" t="s">
        <v>252</v>
      </c>
      <c r="D2217" s="31" t="s">
        <v>900</v>
      </c>
      <c r="E2217" s="31">
        <v>4559</v>
      </c>
      <c r="F2217" s="31">
        <v>1739060</v>
      </c>
      <c r="G2217" s="32">
        <v>381.46</v>
      </c>
      <c r="H2217" s="31">
        <v>4301</v>
      </c>
    </row>
    <row r="2218" spans="1:8" ht="24" customHeight="1" x14ac:dyDescent="0.25">
      <c r="A2218" s="33">
        <v>46154</v>
      </c>
      <c r="B2218" s="31" t="s">
        <v>254</v>
      </c>
      <c r="C2218" s="31" t="s">
        <v>255</v>
      </c>
      <c r="D2218" s="31" t="s">
        <v>899</v>
      </c>
      <c r="E2218" s="31">
        <v>1715</v>
      </c>
      <c r="F2218" s="31">
        <v>834331</v>
      </c>
      <c r="G2218" s="32">
        <v>486.49</v>
      </c>
      <c r="H2218" s="31">
        <v>1817</v>
      </c>
    </row>
    <row r="2219" spans="1:8" ht="24" customHeight="1" x14ac:dyDescent="0.25">
      <c r="A2219" s="33">
        <v>46154</v>
      </c>
      <c r="B2219" s="31" t="s">
        <v>257</v>
      </c>
      <c r="C2219" s="31" t="s">
        <v>258</v>
      </c>
      <c r="D2219" s="31" t="s">
        <v>901</v>
      </c>
      <c r="E2219" s="31">
        <v>616</v>
      </c>
      <c r="F2219" s="31">
        <v>113399</v>
      </c>
      <c r="G2219" s="32">
        <v>184.09</v>
      </c>
      <c r="H2219" s="31">
        <v>599</v>
      </c>
    </row>
    <row r="2220" spans="1:8" ht="36" customHeight="1" x14ac:dyDescent="0.25">
      <c r="A2220" s="33">
        <v>46154</v>
      </c>
      <c r="B2220" s="31" t="s">
        <v>260</v>
      </c>
      <c r="C2220" s="31" t="s">
        <v>261</v>
      </c>
      <c r="D2220" s="31" t="s">
        <v>907</v>
      </c>
      <c r="E2220" s="31">
        <v>0</v>
      </c>
      <c r="F2220" s="31">
        <v>0</v>
      </c>
      <c r="G2220" s="31">
        <v>0</v>
      </c>
      <c r="H2220" s="31">
        <v>0</v>
      </c>
    </row>
    <row r="2221" spans="1:8" ht="36" customHeight="1" x14ac:dyDescent="0.25">
      <c r="A2221" s="33">
        <v>46154</v>
      </c>
      <c r="B2221" s="31" t="s">
        <v>262</v>
      </c>
      <c r="C2221" s="31" t="s">
        <v>263</v>
      </c>
      <c r="D2221" s="31" t="s">
        <v>901</v>
      </c>
      <c r="E2221" s="31">
        <v>2958</v>
      </c>
      <c r="F2221" s="31">
        <v>532869</v>
      </c>
      <c r="G2221" s="32">
        <v>180.15</v>
      </c>
      <c r="H2221" s="31">
        <v>3145</v>
      </c>
    </row>
    <row r="2222" spans="1:8" ht="24" customHeight="1" x14ac:dyDescent="0.25">
      <c r="A2222" s="33">
        <v>46154</v>
      </c>
      <c r="B2222" s="31" t="s">
        <v>265</v>
      </c>
      <c r="C2222" s="31" t="s">
        <v>266</v>
      </c>
      <c r="D2222" s="31" t="s">
        <v>908</v>
      </c>
      <c r="E2222" s="31">
        <v>0</v>
      </c>
      <c r="F2222" s="31">
        <v>0</v>
      </c>
      <c r="G2222" s="31">
        <v>0</v>
      </c>
      <c r="H2222" s="31">
        <v>0</v>
      </c>
    </row>
    <row r="2223" spans="1:8" ht="24" customHeight="1" x14ac:dyDescent="0.25">
      <c r="A2223" s="33">
        <v>46154</v>
      </c>
      <c r="B2223" s="31" t="s">
        <v>267</v>
      </c>
      <c r="C2223" s="31" t="s">
        <v>268</v>
      </c>
      <c r="D2223" s="31" t="s">
        <v>901</v>
      </c>
      <c r="E2223" s="31">
        <v>2456</v>
      </c>
      <c r="F2223" s="31">
        <v>503231</v>
      </c>
      <c r="G2223" s="32">
        <v>204.9</v>
      </c>
      <c r="H2223" s="31">
        <v>2254</v>
      </c>
    </row>
    <row r="2224" spans="1:8" ht="24" customHeight="1" x14ac:dyDescent="0.25">
      <c r="A2224" s="33">
        <v>46154</v>
      </c>
      <c r="B2224" s="31" t="s">
        <v>270</v>
      </c>
      <c r="C2224" s="31" t="s">
        <v>271</v>
      </c>
      <c r="D2224" s="31" t="s">
        <v>900</v>
      </c>
      <c r="E2224" s="31">
        <v>997</v>
      </c>
      <c r="F2224" s="31">
        <v>355667</v>
      </c>
      <c r="G2224" s="32">
        <v>356.74</v>
      </c>
      <c r="H2224" s="31">
        <v>913</v>
      </c>
    </row>
    <row r="2225" spans="1:8" ht="27.75" customHeight="1" x14ac:dyDescent="0.25">
      <c r="A2225" s="33">
        <v>46154</v>
      </c>
      <c r="B2225" s="31" t="s">
        <v>273</v>
      </c>
      <c r="C2225" s="31" t="s">
        <v>274</v>
      </c>
      <c r="D2225" s="31" t="s">
        <v>899</v>
      </c>
      <c r="E2225" s="31">
        <v>3785</v>
      </c>
      <c r="F2225" s="31">
        <v>1999439</v>
      </c>
      <c r="G2225" s="32">
        <v>528.25</v>
      </c>
      <c r="H2225" s="31">
        <v>3988</v>
      </c>
    </row>
    <row r="2226" spans="1:8" ht="24" customHeight="1" x14ac:dyDescent="0.25">
      <c r="A2226" s="33">
        <v>46154</v>
      </c>
      <c r="B2226" s="31" t="s">
        <v>276</v>
      </c>
      <c r="C2226" s="31" t="s">
        <v>277</v>
      </c>
      <c r="D2226" s="31" t="s">
        <v>899</v>
      </c>
      <c r="E2226" s="31">
        <v>827</v>
      </c>
      <c r="F2226" s="31">
        <v>475995</v>
      </c>
      <c r="G2226" s="32">
        <v>575.57000000000005</v>
      </c>
      <c r="H2226" s="31">
        <v>839</v>
      </c>
    </row>
    <row r="2227" spans="1:8" ht="48" customHeight="1" x14ac:dyDescent="0.25">
      <c r="A2227" s="33">
        <v>46154</v>
      </c>
      <c r="B2227" s="31" t="s">
        <v>279</v>
      </c>
      <c r="C2227" s="31" t="s">
        <v>280</v>
      </c>
      <c r="D2227" s="31" t="s">
        <v>901</v>
      </c>
      <c r="E2227" s="31">
        <v>2464</v>
      </c>
      <c r="F2227" s="31">
        <v>1207701</v>
      </c>
      <c r="G2227" s="32">
        <v>490.14</v>
      </c>
      <c r="H2227" s="31">
        <v>2357</v>
      </c>
    </row>
    <row r="2228" spans="1:8" ht="48" customHeight="1" x14ac:dyDescent="0.25">
      <c r="A2228" s="33">
        <v>46154</v>
      </c>
      <c r="B2228" s="31" t="s">
        <v>283</v>
      </c>
      <c r="C2228" s="31" t="s">
        <v>284</v>
      </c>
      <c r="D2228" s="31" t="s">
        <v>899</v>
      </c>
      <c r="E2228" s="31">
        <v>0</v>
      </c>
      <c r="F2228" s="31">
        <v>0</v>
      </c>
      <c r="G2228" s="31">
        <v>0</v>
      </c>
      <c r="H2228" s="31">
        <v>0</v>
      </c>
    </row>
    <row r="2229" spans="1:8" ht="48" customHeight="1" x14ac:dyDescent="0.25">
      <c r="A2229" s="33">
        <v>46155</v>
      </c>
      <c r="B2229" s="31" t="s">
        <v>128</v>
      </c>
      <c r="C2229" s="31" t="s">
        <v>129</v>
      </c>
      <c r="D2229" s="31" t="s">
        <v>899</v>
      </c>
      <c r="E2229" s="31">
        <v>1216</v>
      </c>
      <c r="F2229" s="31">
        <v>440940</v>
      </c>
      <c r="G2229" s="32">
        <v>362.62</v>
      </c>
      <c r="H2229" s="31">
        <v>1300</v>
      </c>
    </row>
    <row r="2230" spans="1:8" ht="48" customHeight="1" x14ac:dyDescent="0.25">
      <c r="A2230" s="33">
        <v>46155</v>
      </c>
      <c r="B2230" s="31" t="s">
        <v>132</v>
      </c>
      <c r="C2230" s="31" t="s">
        <v>133</v>
      </c>
      <c r="D2230" s="31" t="s">
        <v>900</v>
      </c>
      <c r="E2230" s="31">
        <v>2934</v>
      </c>
      <c r="F2230" s="31">
        <v>927496</v>
      </c>
      <c r="G2230" s="32">
        <v>316.12</v>
      </c>
      <c r="H2230" s="31">
        <v>2895</v>
      </c>
    </row>
    <row r="2231" spans="1:8" ht="48" customHeight="1" x14ac:dyDescent="0.25">
      <c r="A2231" s="33">
        <v>46155</v>
      </c>
      <c r="B2231" s="31" t="s">
        <v>135</v>
      </c>
      <c r="C2231" s="31" t="s">
        <v>136</v>
      </c>
      <c r="D2231" s="31" t="s">
        <v>900</v>
      </c>
      <c r="E2231" s="31">
        <v>1352</v>
      </c>
      <c r="F2231" s="31">
        <v>526419</v>
      </c>
      <c r="G2231" s="32">
        <v>389.36</v>
      </c>
      <c r="H2231" s="31">
        <v>1267</v>
      </c>
    </row>
    <row r="2232" spans="1:8" ht="48" customHeight="1" x14ac:dyDescent="0.25">
      <c r="A2232" s="33">
        <v>46155</v>
      </c>
      <c r="B2232" s="31" t="s">
        <v>138</v>
      </c>
      <c r="C2232" s="31" t="s">
        <v>139</v>
      </c>
      <c r="D2232" s="31" t="s">
        <v>900</v>
      </c>
      <c r="E2232" s="31">
        <v>877</v>
      </c>
      <c r="F2232" s="31">
        <v>287754</v>
      </c>
      <c r="G2232" s="32">
        <v>328.11</v>
      </c>
      <c r="H2232" s="31">
        <v>796</v>
      </c>
    </row>
    <row r="2233" spans="1:8" ht="48" customHeight="1" x14ac:dyDescent="0.25">
      <c r="A2233" s="33">
        <v>46155</v>
      </c>
      <c r="B2233" s="31" t="s">
        <v>141</v>
      </c>
      <c r="C2233" s="31" t="s">
        <v>142</v>
      </c>
      <c r="D2233" s="31" t="s">
        <v>900</v>
      </c>
      <c r="E2233" s="31">
        <v>1303</v>
      </c>
      <c r="F2233" s="31">
        <v>688615</v>
      </c>
      <c r="G2233" s="32">
        <v>528.48</v>
      </c>
      <c r="H2233" s="31">
        <v>1216</v>
      </c>
    </row>
    <row r="2234" spans="1:8" ht="24" customHeight="1" x14ac:dyDescent="0.25">
      <c r="A2234" s="33">
        <v>46155</v>
      </c>
      <c r="B2234" s="31" t="s">
        <v>144</v>
      </c>
      <c r="C2234" s="31" t="s">
        <v>145</v>
      </c>
      <c r="D2234" s="31" t="s">
        <v>900</v>
      </c>
      <c r="E2234" s="31">
        <v>1242</v>
      </c>
      <c r="F2234" s="31">
        <v>321503</v>
      </c>
      <c r="G2234" s="32">
        <v>258.86</v>
      </c>
      <c r="H2234" s="31">
        <v>1328</v>
      </c>
    </row>
    <row r="2235" spans="1:8" ht="36" customHeight="1" x14ac:dyDescent="0.25">
      <c r="A2235" s="33">
        <v>46155</v>
      </c>
      <c r="B2235" s="31" t="s">
        <v>147</v>
      </c>
      <c r="C2235" s="31" t="s">
        <v>148</v>
      </c>
      <c r="D2235" s="31" t="s">
        <v>900</v>
      </c>
      <c r="E2235" s="31">
        <v>3828</v>
      </c>
      <c r="F2235" s="31">
        <v>868814</v>
      </c>
      <c r="G2235" s="32">
        <v>226.96</v>
      </c>
      <c r="H2235" s="31">
        <v>4076</v>
      </c>
    </row>
    <row r="2236" spans="1:8" ht="24" customHeight="1" x14ac:dyDescent="0.25">
      <c r="A2236" s="33">
        <v>46155</v>
      </c>
      <c r="B2236" s="31" t="s">
        <v>150</v>
      </c>
      <c r="C2236" s="31" t="s">
        <v>151</v>
      </c>
      <c r="D2236" s="31" t="s">
        <v>900</v>
      </c>
      <c r="E2236" s="31">
        <v>3689</v>
      </c>
      <c r="F2236" s="31">
        <v>872555</v>
      </c>
      <c r="G2236" s="32">
        <v>236.53</v>
      </c>
      <c r="H2236" s="31">
        <v>3685</v>
      </c>
    </row>
    <row r="2237" spans="1:8" ht="36" customHeight="1" x14ac:dyDescent="0.25">
      <c r="A2237" s="33">
        <v>46155</v>
      </c>
      <c r="B2237" s="31" t="s">
        <v>153</v>
      </c>
      <c r="C2237" s="31" t="s">
        <v>154</v>
      </c>
      <c r="D2237" s="31" t="s">
        <v>899</v>
      </c>
      <c r="E2237" s="31">
        <v>2618</v>
      </c>
      <c r="F2237" s="31">
        <v>483128</v>
      </c>
      <c r="G2237" s="32">
        <v>184.54</v>
      </c>
      <c r="H2237" s="31">
        <v>2407</v>
      </c>
    </row>
    <row r="2238" spans="1:8" ht="36" customHeight="1" x14ac:dyDescent="0.25">
      <c r="A2238" s="33">
        <v>46155</v>
      </c>
      <c r="B2238" s="31" t="s">
        <v>156</v>
      </c>
      <c r="C2238" s="31" t="s">
        <v>157</v>
      </c>
      <c r="D2238" s="31" t="s">
        <v>901</v>
      </c>
      <c r="E2238" s="31">
        <v>2680</v>
      </c>
      <c r="F2238" s="31">
        <v>796851</v>
      </c>
      <c r="G2238" s="32">
        <v>297.33</v>
      </c>
      <c r="H2238" s="31">
        <v>2736</v>
      </c>
    </row>
    <row r="2239" spans="1:8" ht="24" customHeight="1" x14ac:dyDescent="0.25">
      <c r="A2239" s="33">
        <v>46155</v>
      </c>
      <c r="B2239" s="31" t="s">
        <v>159</v>
      </c>
      <c r="C2239" s="31" t="s">
        <v>160</v>
      </c>
      <c r="D2239" s="31" t="s">
        <v>899</v>
      </c>
      <c r="E2239" s="31">
        <v>2329</v>
      </c>
      <c r="F2239" s="31">
        <v>1053932</v>
      </c>
      <c r="G2239" s="32">
        <v>452.53</v>
      </c>
      <c r="H2239" s="31">
        <v>2412</v>
      </c>
    </row>
    <row r="2240" spans="1:8" ht="48" customHeight="1" x14ac:dyDescent="0.25">
      <c r="A2240" s="33">
        <v>46155</v>
      </c>
      <c r="B2240" s="31" t="s">
        <v>162</v>
      </c>
      <c r="C2240" s="31" t="s">
        <v>163</v>
      </c>
      <c r="D2240" s="31" t="s">
        <v>901</v>
      </c>
      <c r="E2240" s="31">
        <v>836</v>
      </c>
      <c r="F2240" s="31">
        <v>392192</v>
      </c>
      <c r="G2240" s="32">
        <v>469.13</v>
      </c>
      <c r="H2240" s="31">
        <v>886</v>
      </c>
    </row>
    <row r="2241" spans="1:8" ht="48" customHeight="1" x14ac:dyDescent="0.25">
      <c r="A2241" s="33">
        <v>46155</v>
      </c>
      <c r="B2241" s="31" t="s">
        <v>165</v>
      </c>
      <c r="C2241" s="31" t="s">
        <v>166</v>
      </c>
      <c r="D2241" s="31" t="s">
        <v>901</v>
      </c>
      <c r="E2241" s="31">
        <v>2507</v>
      </c>
      <c r="F2241" s="31">
        <v>1131132</v>
      </c>
      <c r="G2241" s="32">
        <v>451.19</v>
      </c>
      <c r="H2241" s="31">
        <v>2697</v>
      </c>
    </row>
    <row r="2242" spans="1:8" ht="48" customHeight="1" x14ac:dyDescent="0.25">
      <c r="A2242" s="33">
        <v>46155</v>
      </c>
      <c r="B2242" s="31" t="s">
        <v>168</v>
      </c>
      <c r="C2242" s="31" t="s">
        <v>169</v>
      </c>
      <c r="D2242" s="31" t="s">
        <v>899</v>
      </c>
      <c r="E2242" s="31">
        <v>2182</v>
      </c>
      <c r="F2242" s="31">
        <v>1041527</v>
      </c>
      <c r="G2242" s="32">
        <v>477.33</v>
      </c>
      <c r="H2242" s="31">
        <v>2241</v>
      </c>
    </row>
    <row r="2243" spans="1:8" ht="48" customHeight="1" x14ac:dyDescent="0.25">
      <c r="A2243" s="33">
        <v>46155</v>
      </c>
      <c r="B2243" s="31" t="s">
        <v>171</v>
      </c>
      <c r="C2243" s="31" t="s">
        <v>172</v>
      </c>
      <c r="D2243" s="31" t="s">
        <v>903</v>
      </c>
      <c r="E2243" s="31">
        <v>1938</v>
      </c>
      <c r="F2243" s="31">
        <v>830317</v>
      </c>
      <c r="G2243" s="32">
        <v>428.44</v>
      </c>
      <c r="H2243" s="31">
        <v>2042</v>
      </c>
    </row>
    <row r="2244" spans="1:8" ht="48" customHeight="1" x14ac:dyDescent="0.25">
      <c r="A2244" s="33">
        <v>46155</v>
      </c>
      <c r="B2244" s="31" t="s">
        <v>174</v>
      </c>
      <c r="C2244" s="31" t="s">
        <v>175</v>
      </c>
      <c r="D2244" s="31" t="s">
        <v>903</v>
      </c>
      <c r="E2244" s="31">
        <v>2715</v>
      </c>
      <c r="F2244" s="31">
        <v>865211</v>
      </c>
      <c r="G2244" s="32">
        <v>318.68</v>
      </c>
      <c r="H2244" s="31">
        <v>2529</v>
      </c>
    </row>
    <row r="2245" spans="1:8" ht="48" customHeight="1" x14ac:dyDescent="0.25">
      <c r="A2245" s="33">
        <v>46155</v>
      </c>
      <c r="B2245" s="31" t="s">
        <v>177</v>
      </c>
      <c r="C2245" s="31" t="s">
        <v>178</v>
      </c>
      <c r="D2245" s="31" t="s">
        <v>903</v>
      </c>
      <c r="E2245" s="31">
        <v>2161</v>
      </c>
      <c r="F2245" s="31">
        <v>621550</v>
      </c>
      <c r="G2245" s="32">
        <v>287.62</v>
      </c>
      <c r="H2245" s="31">
        <v>2007</v>
      </c>
    </row>
    <row r="2246" spans="1:8" ht="48" customHeight="1" x14ac:dyDescent="0.25">
      <c r="A2246" s="33">
        <v>46155</v>
      </c>
      <c r="B2246" s="31" t="s">
        <v>180</v>
      </c>
      <c r="C2246" s="31" t="s">
        <v>181</v>
      </c>
      <c r="D2246" s="31" t="s">
        <v>903</v>
      </c>
      <c r="E2246" s="31">
        <v>1811</v>
      </c>
      <c r="F2246" s="31">
        <v>678909</v>
      </c>
      <c r="G2246" s="32">
        <v>374.88</v>
      </c>
      <c r="H2246" s="31">
        <v>1811</v>
      </c>
    </row>
    <row r="2247" spans="1:8" ht="36" customHeight="1" x14ac:dyDescent="0.25">
      <c r="A2247" s="33">
        <v>46155</v>
      </c>
      <c r="B2247" s="31" t="s">
        <v>183</v>
      </c>
      <c r="C2247" s="31" t="s">
        <v>184</v>
      </c>
      <c r="D2247" s="31" t="s">
        <v>903</v>
      </c>
      <c r="E2247" s="31">
        <v>2187</v>
      </c>
      <c r="F2247" s="31">
        <v>556738</v>
      </c>
      <c r="G2247" s="32">
        <v>254.57</v>
      </c>
      <c r="H2247" s="31">
        <v>2140</v>
      </c>
    </row>
    <row r="2248" spans="1:8" ht="24" customHeight="1" x14ac:dyDescent="0.25">
      <c r="A2248" s="33">
        <v>46155</v>
      </c>
      <c r="B2248" s="31" t="s">
        <v>186</v>
      </c>
      <c r="C2248" s="31" t="s">
        <v>187</v>
      </c>
      <c r="D2248" s="31" t="s">
        <v>903</v>
      </c>
      <c r="E2248" s="31">
        <v>760</v>
      </c>
      <c r="F2248" s="31">
        <v>352848</v>
      </c>
      <c r="G2248" s="32">
        <v>464.27</v>
      </c>
      <c r="H2248" s="31">
        <v>782</v>
      </c>
    </row>
    <row r="2249" spans="1:8" ht="36" customHeight="1" x14ac:dyDescent="0.25">
      <c r="A2249" s="33">
        <v>46155</v>
      </c>
      <c r="B2249" s="31" t="s">
        <v>189</v>
      </c>
      <c r="C2249" s="31" t="s">
        <v>190</v>
      </c>
      <c r="D2249" s="31" t="s">
        <v>903</v>
      </c>
      <c r="E2249" s="31">
        <v>3153</v>
      </c>
      <c r="F2249" s="31">
        <v>821301</v>
      </c>
      <c r="G2249" s="32">
        <v>260.48</v>
      </c>
      <c r="H2249" s="31">
        <v>3189</v>
      </c>
    </row>
    <row r="2250" spans="1:8" ht="24" customHeight="1" x14ac:dyDescent="0.25">
      <c r="A2250" s="33">
        <v>46155</v>
      </c>
      <c r="B2250" s="31" t="s">
        <v>192</v>
      </c>
      <c r="C2250" s="31" t="s">
        <v>193</v>
      </c>
      <c r="D2250" s="31" t="s">
        <v>901</v>
      </c>
      <c r="E2250" s="31">
        <v>1169</v>
      </c>
      <c r="F2250" s="31">
        <v>398507</v>
      </c>
      <c r="G2250" s="32">
        <v>340.9</v>
      </c>
      <c r="H2250" s="31">
        <v>1235</v>
      </c>
    </row>
    <row r="2251" spans="1:8" ht="36" customHeight="1" x14ac:dyDescent="0.25">
      <c r="A2251" s="33">
        <v>46155</v>
      </c>
      <c r="B2251" s="31" t="s">
        <v>195</v>
      </c>
      <c r="C2251" s="31" t="s">
        <v>196</v>
      </c>
      <c r="D2251" s="31" t="s">
        <v>899</v>
      </c>
      <c r="E2251" s="31">
        <v>3014</v>
      </c>
      <c r="F2251" s="31">
        <v>973851</v>
      </c>
      <c r="G2251" s="32">
        <v>323.11</v>
      </c>
      <c r="H2251" s="31">
        <v>3073</v>
      </c>
    </row>
    <row r="2252" spans="1:8" ht="24" customHeight="1" x14ac:dyDescent="0.25">
      <c r="A2252" s="33">
        <v>46155</v>
      </c>
      <c r="B2252" s="31" t="s">
        <v>198</v>
      </c>
      <c r="C2252" s="31" t="s">
        <v>199</v>
      </c>
      <c r="D2252" s="31" t="s">
        <v>901</v>
      </c>
      <c r="E2252" s="31">
        <v>4019</v>
      </c>
      <c r="F2252" s="31">
        <v>1994419</v>
      </c>
      <c r="G2252" s="32">
        <v>496.25</v>
      </c>
      <c r="H2252" s="31">
        <v>4319</v>
      </c>
    </row>
    <row r="2253" spans="1:8" ht="36" customHeight="1" x14ac:dyDescent="0.25">
      <c r="A2253" s="33">
        <v>46155</v>
      </c>
      <c r="B2253" s="31" t="s">
        <v>201</v>
      </c>
      <c r="C2253" s="31" t="s">
        <v>202</v>
      </c>
      <c r="D2253" s="31" t="s">
        <v>904</v>
      </c>
      <c r="E2253" s="31">
        <v>0</v>
      </c>
      <c r="F2253" s="31">
        <v>0</v>
      </c>
      <c r="G2253" s="31">
        <v>0</v>
      </c>
      <c r="H2253" s="31">
        <v>0</v>
      </c>
    </row>
    <row r="2254" spans="1:8" ht="36" customHeight="1" x14ac:dyDescent="0.25">
      <c r="A2254" s="33">
        <v>46155</v>
      </c>
      <c r="B2254" s="31" t="s">
        <v>204</v>
      </c>
      <c r="C2254" s="31" t="s">
        <v>205</v>
      </c>
      <c r="D2254" s="31" t="s">
        <v>901</v>
      </c>
      <c r="E2254" s="31">
        <v>3153</v>
      </c>
      <c r="F2254" s="31">
        <v>1430662</v>
      </c>
      <c r="G2254" s="32">
        <v>453.75</v>
      </c>
      <c r="H2254" s="31">
        <v>3101</v>
      </c>
    </row>
    <row r="2255" spans="1:8" ht="36" customHeight="1" x14ac:dyDescent="0.25">
      <c r="A2255" s="33">
        <v>46155</v>
      </c>
      <c r="B2255" s="31" t="s">
        <v>207</v>
      </c>
      <c r="C2255" s="31" t="s">
        <v>208</v>
      </c>
      <c r="D2255" s="31" t="s">
        <v>899</v>
      </c>
      <c r="E2255" s="31">
        <v>4753</v>
      </c>
      <c r="F2255" s="31">
        <v>1726642</v>
      </c>
      <c r="G2255" s="32">
        <v>363.27</v>
      </c>
      <c r="H2255" s="31">
        <v>4904</v>
      </c>
    </row>
    <row r="2256" spans="1:8" ht="48" customHeight="1" x14ac:dyDescent="0.25">
      <c r="A2256" s="33">
        <v>46155</v>
      </c>
      <c r="B2256" s="31" t="s">
        <v>210</v>
      </c>
      <c r="C2256" s="31" t="s">
        <v>211</v>
      </c>
      <c r="D2256" s="31" t="s">
        <v>901</v>
      </c>
      <c r="E2256" s="31">
        <v>2583</v>
      </c>
      <c r="F2256" s="31">
        <v>1075967</v>
      </c>
      <c r="G2256" s="32">
        <v>416.56</v>
      </c>
      <c r="H2256" s="31">
        <v>2447</v>
      </c>
    </row>
    <row r="2257" spans="1:8" ht="36" customHeight="1" x14ac:dyDescent="0.25">
      <c r="A2257" s="33">
        <v>46155</v>
      </c>
      <c r="B2257" s="31" t="s">
        <v>213</v>
      </c>
      <c r="C2257" s="31" t="s">
        <v>214</v>
      </c>
      <c r="D2257" s="31" t="s">
        <v>901</v>
      </c>
      <c r="E2257" s="31">
        <v>1068</v>
      </c>
      <c r="F2257" s="31">
        <v>274795</v>
      </c>
      <c r="G2257" s="32">
        <v>257.3</v>
      </c>
      <c r="H2257" s="31">
        <v>1117</v>
      </c>
    </row>
    <row r="2258" spans="1:8" ht="41.25" customHeight="1" x14ac:dyDescent="0.25">
      <c r="A2258" s="33">
        <v>46155</v>
      </c>
      <c r="B2258" s="31" t="s">
        <v>216</v>
      </c>
      <c r="C2258" s="31" t="s">
        <v>217</v>
      </c>
      <c r="D2258" s="31" t="s">
        <v>901</v>
      </c>
      <c r="E2258" s="31">
        <v>1966</v>
      </c>
      <c r="F2258" s="31">
        <v>498487</v>
      </c>
      <c r="G2258" s="32">
        <v>253.55</v>
      </c>
      <c r="H2258" s="31">
        <v>2110</v>
      </c>
    </row>
    <row r="2259" spans="1:8" ht="24" customHeight="1" x14ac:dyDescent="0.25">
      <c r="A2259" s="33">
        <v>46155</v>
      </c>
      <c r="B2259" s="31" t="s">
        <v>220</v>
      </c>
      <c r="C2259" s="31" t="s">
        <v>221</v>
      </c>
      <c r="D2259" s="31" t="s">
        <v>900</v>
      </c>
      <c r="E2259" s="31">
        <v>4309</v>
      </c>
      <c r="F2259" s="31">
        <v>902637</v>
      </c>
      <c r="G2259" s="32">
        <v>209.48</v>
      </c>
      <c r="H2259" s="31">
        <v>4321</v>
      </c>
    </row>
    <row r="2260" spans="1:8" ht="36" customHeight="1" x14ac:dyDescent="0.25">
      <c r="A2260" s="33">
        <v>46155</v>
      </c>
      <c r="B2260" s="31" t="s">
        <v>223</v>
      </c>
      <c r="C2260" s="31" t="s">
        <v>224</v>
      </c>
      <c r="D2260" s="31" t="s">
        <v>905</v>
      </c>
      <c r="E2260" s="31">
        <v>0</v>
      </c>
      <c r="F2260" s="31">
        <v>0</v>
      </c>
      <c r="G2260" s="31">
        <v>0</v>
      </c>
      <c r="H2260" s="31">
        <v>0</v>
      </c>
    </row>
    <row r="2261" spans="1:8" ht="24" customHeight="1" x14ac:dyDescent="0.25">
      <c r="A2261" s="33">
        <v>46155</v>
      </c>
      <c r="B2261" s="31" t="s">
        <v>225</v>
      </c>
      <c r="C2261" s="31" t="s">
        <v>226</v>
      </c>
      <c r="D2261" s="31" t="s">
        <v>906</v>
      </c>
      <c r="E2261" s="31">
        <v>0</v>
      </c>
      <c r="F2261" s="31">
        <v>0</v>
      </c>
      <c r="G2261" s="31">
        <v>0</v>
      </c>
      <c r="H2261" s="31">
        <v>0</v>
      </c>
    </row>
    <row r="2262" spans="1:8" ht="24" customHeight="1" x14ac:dyDescent="0.25">
      <c r="A2262" s="33">
        <v>46155</v>
      </c>
      <c r="B2262" s="31" t="s">
        <v>227</v>
      </c>
      <c r="C2262" s="31" t="s">
        <v>228</v>
      </c>
      <c r="D2262" s="31" t="s">
        <v>899</v>
      </c>
      <c r="E2262" s="31">
        <v>3475</v>
      </c>
      <c r="F2262" s="31">
        <v>902496</v>
      </c>
      <c r="G2262" s="32">
        <v>259.70999999999998</v>
      </c>
      <c r="H2262" s="31">
        <v>3456</v>
      </c>
    </row>
    <row r="2263" spans="1:8" ht="48" customHeight="1" x14ac:dyDescent="0.25">
      <c r="A2263" s="33">
        <v>46155</v>
      </c>
      <c r="B2263" s="31" t="s">
        <v>230</v>
      </c>
      <c r="C2263" s="31" t="s">
        <v>231</v>
      </c>
      <c r="D2263" s="31" t="s">
        <v>901</v>
      </c>
      <c r="E2263" s="31">
        <v>4120</v>
      </c>
      <c r="F2263" s="31">
        <v>1518663</v>
      </c>
      <c r="G2263" s="32">
        <v>368.61</v>
      </c>
      <c r="H2263" s="31">
        <v>4237</v>
      </c>
    </row>
    <row r="2264" spans="1:8" ht="48" customHeight="1" x14ac:dyDescent="0.25">
      <c r="A2264" s="33">
        <v>46155</v>
      </c>
      <c r="B2264" s="31" t="s">
        <v>233</v>
      </c>
      <c r="C2264" s="31" t="s">
        <v>234</v>
      </c>
      <c r="D2264" s="31" t="s">
        <v>899</v>
      </c>
      <c r="E2264" s="31">
        <v>1728</v>
      </c>
      <c r="F2264" s="31">
        <v>344568</v>
      </c>
      <c r="G2264" s="32">
        <v>199.4</v>
      </c>
      <c r="H2264" s="31">
        <v>1847</v>
      </c>
    </row>
    <row r="2265" spans="1:8" ht="48" customHeight="1" x14ac:dyDescent="0.25">
      <c r="A2265" s="33">
        <v>46155</v>
      </c>
      <c r="B2265" s="31" t="s">
        <v>236</v>
      </c>
      <c r="C2265" s="31" t="s">
        <v>237</v>
      </c>
      <c r="D2265" s="31" t="s">
        <v>899</v>
      </c>
      <c r="E2265" s="31">
        <v>3339</v>
      </c>
      <c r="F2265" s="31">
        <v>1528366</v>
      </c>
      <c r="G2265" s="32">
        <v>457.73</v>
      </c>
      <c r="H2265" s="31">
        <v>3120</v>
      </c>
    </row>
    <row r="2266" spans="1:8" ht="48" customHeight="1" x14ac:dyDescent="0.25">
      <c r="A2266" s="33">
        <v>46155</v>
      </c>
      <c r="B2266" s="31" t="s">
        <v>239</v>
      </c>
      <c r="C2266" s="31" t="s">
        <v>240</v>
      </c>
      <c r="D2266" s="31" t="s">
        <v>900</v>
      </c>
      <c r="E2266" s="31">
        <v>1776</v>
      </c>
      <c r="F2266" s="31">
        <v>878606</v>
      </c>
      <c r="G2266" s="32">
        <v>494.71</v>
      </c>
      <c r="H2266" s="31">
        <v>1871</v>
      </c>
    </row>
    <row r="2267" spans="1:8" ht="48" customHeight="1" x14ac:dyDescent="0.25">
      <c r="A2267" s="33">
        <v>46155</v>
      </c>
      <c r="B2267" s="31" t="s">
        <v>242</v>
      </c>
      <c r="C2267" s="31" t="s">
        <v>243</v>
      </c>
      <c r="D2267" s="31" t="s">
        <v>900</v>
      </c>
      <c r="E2267" s="31">
        <v>2730</v>
      </c>
      <c r="F2267" s="31">
        <v>984519</v>
      </c>
      <c r="G2267" s="32">
        <v>360.63</v>
      </c>
      <c r="H2267" s="31">
        <v>2595</v>
      </c>
    </row>
    <row r="2268" spans="1:8" ht="24" customHeight="1" x14ac:dyDescent="0.25">
      <c r="A2268" s="33">
        <v>46155</v>
      </c>
      <c r="B2268" s="31" t="s">
        <v>245</v>
      </c>
      <c r="C2268" s="31" t="s">
        <v>246</v>
      </c>
      <c r="D2268" s="31" t="s">
        <v>900</v>
      </c>
      <c r="E2268" s="31">
        <v>2614</v>
      </c>
      <c r="F2268" s="31">
        <v>824634</v>
      </c>
      <c r="G2268" s="32">
        <v>315.47000000000003</v>
      </c>
      <c r="H2268" s="31">
        <v>2576</v>
      </c>
    </row>
    <row r="2269" spans="1:8" ht="36" customHeight="1" x14ac:dyDescent="0.25">
      <c r="A2269" s="33">
        <v>46155</v>
      </c>
      <c r="B2269" s="31" t="s">
        <v>248</v>
      </c>
      <c r="C2269" s="31" t="s">
        <v>249</v>
      </c>
      <c r="D2269" s="31" t="s">
        <v>900</v>
      </c>
      <c r="E2269" s="31">
        <v>2743</v>
      </c>
      <c r="F2269" s="31">
        <v>1351098</v>
      </c>
      <c r="G2269" s="32">
        <v>492.56</v>
      </c>
      <c r="H2269" s="31">
        <v>2880</v>
      </c>
    </row>
    <row r="2270" spans="1:8" ht="24" customHeight="1" x14ac:dyDescent="0.25">
      <c r="A2270" s="33">
        <v>46155</v>
      </c>
      <c r="B2270" s="31" t="s">
        <v>251</v>
      </c>
      <c r="C2270" s="31" t="s">
        <v>252</v>
      </c>
      <c r="D2270" s="31" t="s">
        <v>900</v>
      </c>
      <c r="E2270" s="31">
        <v>3885</v>
      </c>
      <c r="F2270" s="31">
        <v>1218918</v>
      </c>
      <c r="G2270" s="32">
        <v>313.75</v>
      </c>
      <c r="H2270" s="31">
        <v>4157</v>
      </c>
    </row>
    <row r="2271" spans="1:8" ht="36" customHeight="1" x14ac:dyDescent="0.25">
      <c r="A2271" s="33">
        <v>46155</v>
      </c>
      <c r="B2271" s="31" t="s">
        <v>254</v>
      </c>
      <c r="C2271" s="31" t="s">
        <v>255</v>
      </c>
      <c r="D2271" s="31" t="s">
        <v>899</v>
      </c>
      <c r="E2271" s="31">
        <v>1587</v>
      </c>
      <c r="F2271" s="31">
        <v>751814</v>
      </c>
      <c r="G2271" s="32">
        <v>473.73</v>
      </c>
      <c r="H2271" s="31">
        <v>1433</v>
      </c>
    </row>
    <row r="2272" spans="1:8" ht="24" customHeight="1" x14ac:dyDescent="0.25">
      <c r="A2272" s="33">
        <v>46155</v>
      </c>
      <c r="B2272" s="31" t="s">
        <v>257</v>
      </c>
      <c r="C2272" s="31" t="s">
        <v>258</v>
      </c>
      <c r="D2272" s="31" t="s">
        <v>901</v>
      </c>
      <c r="E2272" s="31">
        <v>617</v>
      </c>
      <c r="F2272" s="31">
        <v>132774</v>
      </c>
      <c r="G2272" s="32">
        <v>215.19</v>
      </c>
      <c r="H2272" s="31">
        <v>616</v>
      </c>
    </row>
    <row r="2273" spans="1:8" ht="36" customHeight="1" x14ac:dyDescent="0.25">
      <c r="A2273" s="33">
        <v>46155</v>
      </c>
      <c r="B2273" s="31" t="s">
        <v>260</v>
      </c>
      <c r="C2273" s="31" t="s">
        <v>261</v>
      </c>
      <c r="D2273" s="31" t="s">
        <v>907</v>
      </c>
      <c r="E2273" s="31">
        <v>0</v>
      </c>
      <c r="F2273" s="31">
        <v>0</v>
      </c>
      <c r="G2273" s="31">
        <v>0</v>
      </c>
      <c r="H2273" s="31">
        <v>0</v>
      </c>
    </row>
    <row r="2274" spans="1:8" ht="48" customHeight="1" x14ac:dyDescent="0.25">
      <c r="A2274" s="33">
        <v>46155</v>
      </c>
      <c r="B2274" s="31" t="s">
        <v>262</v>
      </c>
      <c r="C2274" s="31" t="s">
        <v>263</v>
      </c>
      <c r="D2274" s="31" t="s">
        <v>901</v>
      </c>
      <c r="E2274" s="31">
        <v>2884</v>
      </c>
      <c r="F2274" s="31">
        <v>634714</v>
      </c>
      <c r="G2274" s="32">
        <v>220.08</v>
      </c>
      <c r="H2274" s="31">
        <v>2891</v>
      </c>
    </row>
    <row r="2275" spans="1:8" ht="24" customHeight="1" x14ac:dyDescent="0.25">
      <c r="A2275" s="33">
        <v>46155</v>
      </c>
      <c r="B2275" s="31" t="s">
        <v>265</v>
      </c>
      <c r="C2275" s="31" t="s">
        <v>266</v>
      </c>
      <c r="D2275" s="31" t="s">
        <v>908</v>
      </c>
      <c r="E2275" s="31">
        <v>0</v>
      </c>
      <c r="F2275" s="31">
        <v>0</v>
      </c>
      <c r="G2275" s="31">
        <v>0</v>
      </c>
      <c r="H2275" s="31">
        <v>0</v>
      </c>
    </row>
    <row r="2276" spans="1:8" ht="24" customHeight="1" x14ac:dyDescent="0.25">
      <c r="A2276" s="33">
        <v>46155</v>
      </c>
      <c r="B2276" s="31" t="s">
        <v>267</v>
      </c>
      <c r="C2276" s="31" t="s">
        <v>268</v>
      </c>
      <c r="D2276" s="31" t="s">
        <v>901</v>
      </c>
      <c r="E2276" s="31">
        <v>2079</v>
      </c>
      <c r="F2276" s="31">
        <v>455428</v>
      </c>
      <c r="G2276" s="32">
        <v>219.06</v>
      </c>
      <c r="H2276" s="31">
        <v>1928</v>
      </c>
    </row>
    <row r="2277" spans="1:8" ht="36" customHeight="1" x14ac:dyDescent="0.25">
      <c r="A2277" s="33">
        <v>46155</v>
      </c>
      <c r="B2277" s="31" t="s">
        <v>270</v>
      </c>
      <c r="C2277" s="31" t="s">
        <v>271</v>
      </c>
      <c r="D2277" s="31" t="s">
        <v>900</v>
      </c>
      <c r="E2277" s="31">
        <v>831</v>
      </c>
      <c r="F2277" s="31">
        <v>304079</v>
      </c>
      <c r="G2277" s="32">
        <v>365.92</v>
      </c>
      <c r="H2277" s="31">
        <v>861</v>
      </c>
    </row>
    <row r="2278" spans="1:8" ht="36" customHeight="1" x14ac:dyDescent="0.25">
      <c r="A2278" s="33">
        <v>46155</v>
      </c>
      <c r="B2278" s="31" t="s">
        <v>273</v>
      </c>
      <c r="C2278" s="31" t="s">
        <v>274</v>
      </c>
      <c r="D2278" s="31" t="s">
        <v>899</v>
      </c>
      <c r="E2278" s="31">
        <v>3201</v>
      </c>
      <c r="F2278" s="31">
        <v>1716845</v>
      </c>
      <c r="G2278" s="32">
        <v>536.35</v>
      </c>
      <c r="H2278" s="31">
        <v>3398</v>
      </c>
    </row>
    <row r="2279" spans="1:8" ht="24" customHeight="1" x14ac:dyDescent="0.25">
      <c r="A2279" s="33">
        <v>46155</v>
      </c>
      <c r="B2279" s="31" t="s">
        <v>276</v>
      </c>
      <c r="C2279" s="31" t="s">
        <v>277</v>
      </c>
      <c r="D2279" s="31" t="s">
        <v>899</v>
      </c>
      <c r="E2279" s="31">
        <v>1179</v>
      </c>
      <c r="F2279" s="31">
        <v>645393</v>
      </c>
      <c r="G2279" s="32">
        <v>547.41</v>
      </c>
      <c r="H2279" s="31">
        <v>1219</v>
      </c>
    </row>
    <row r="2280" spans="1:8" ht="24" customHeight="1" x14ac:dyDescent="0.25">
      <c r="A2280" s="33">
        <v>46155</v>
      </c>
      <c r="B2280" s="31" t="s">
        <v>279</v>
      </c>
      <c r="C2280" s="31" t="s">
        <v>280</v>
      </c>
      <c r="D2280" s="31" t="s">
        <v>901</v>
      </c>
      <c r="E2280" s="31">
        <v>1884</v>
      </c>
      <c r="F2280" s="31">
        <v>934325</v>
      </c>
      <c r="G2280" s="32">
        <v>495.93</v>
      </c>
      <c r="H2280" s="31">
        <v>1928</v>
      </c>
    </row>
    <row r="2281" spans="1:8" ht="24" customHeight="1" x14ac:dyDescent="0.25">
      <c r="A2281" s="33">
        <v>46155</v>
      </c>
      <c r="B2281" s="31" t="s">
        <v>283</v>
      </c>
      <c r="C2281" s="31" t="s">
        <v>284</v>
      </c>
      <c r="D2281" s="31" t="s">
        <v>899</v>
      </c>
      <c r="E2281" s="31">
        <v>0</v>
      </c>
      <c r="F2281" s="31">
        <v>0</v>
      </c>
      <c r="G2281" s="31">
        <v>0</v>
      </c>
      <c r="H2281" s="31">
        <v>0</v>
      </c>
    </row>
    <row r="2282" spans="1:8" ht="27.75" customHeight="1" x14ac:dyDescent="0.25">
      <c r="A2282" s="33">
        <v>46156</v>
      </c>
      <c r="B2282" s="31" t="s">
        <v>128</v>
      </c>
      <c r="C2282" s="31" t="s">
        <v>129</v>
      </c>
      <c r="D2282" s="31" t="s">
        <v>899</v>
      </c>
      <c r="E2282" s="31">
        <v>1022</v>
      </c>
      <c r="F2282" s="31">
        <v>329122</v>
      </c>
      <c r="G2282" s="32">
        <v>322.04000000000002</v>
      </c>
      <c r="H2282" s="31">
        <v>1023</v>
      </c>
    </row>
    <row r="2283" spans="1:8" ht="24" customHeight="1" x14ac:dyDescent="0.25">
      <c r="A2283" s="33">
        <v>46156</v>
      </c>
      <c r="B2283" s="31" t="s">
        <v>132</v>
      </c>
      <c r="C2283" s="31" t="s">
        <v>133</v>
      </c>
      <c r="D2283" s="31" t="s">
        <v>900</v>
      </c>
      <c r="E2283" s="31">
        <v>2086</v>
      </c>
      <c r="F2283" s="31">
        <v>674592</v>
      </c>
      <c r="G2283" s="32">
        <v>323.39</v>
      </c>
      <c r="H2283" s="31">
        <v>2232</v>
      </c>
    </row>
    <row r="2284" spans="1:8" ht="48" customHeight="1" x14ac:dyDescent="0.25">
      <c r="A2284" s="33">
        <v>46156</v>
      </c>
      <c r="B2284" s="31" t="s">
        <v>135</v>
      </c>
      <c r="C2284" s="31" t="s">
        <v>136</v>
      </c>
      <c r="D2284" s="31" t="s">
        <v>900</v>
      </c>
      <c r="E2284" s="31">
        <v>1750</v>
      </c>
      <c r="F2284" s="31">
        <v>640287</v>
      </c>
      <c r="G2284" s="32">
        <v>365.88</v>
      </c>
      <c r="H2284" s="31">
        <v>1700</v>
      </c>
    </row>
    <row r="2285" spans="1:8" ht="48" customHeight="1" x14ac:dyDescent="0.25">
      <c r="A2285" s="33">
        <v>46156</v>
      </c>
      <c r="B2285" s="31" t="s">
        <v>138</v>
      </c>
      <c r="C2285" s="31" t="s">
        <v>139</v>
      </c>
      <c r="D2285" s="31" t="s">
        <v>900</v>
      </c>
      <c r="E2285" s="31">
        <v>1141</v>
      </c>
      <c r="F2285" s="31">
        <v>464309</v>
      </c>
      <c r="G2285" s="32">
        <v>406.93</v>
      </c>
      <c r="H2285" s="31">
        <v>1111</v>
      </c>
    </row>
    <row r="2286" spans="1:8" ht="48" customHeight="1" x14ac:dyDescent="0.25">
      <c r="A2286" s="33">
        <v>46156</v>
      </c>
      <c r="B2286" s="31" t="s">
        <v>141</v>
      </c>
      <c r="C2286" s="31" t="s">
        <v>142</v>
      </c>
      <c r="D2286" s="31" t="s">
        <v>900</v>
      </c>
      <c r="E2286" s="31">
        <v>1334</v>
      </c>
      <c r="F2286" s="31">
        <v>739952</v>
      </c>
      <c r="G2286" s="32">
        <v>554.69000000000005</v>
      </c>
      <c r="H2286" s="31">
        <v>1330</v>
      </c>
    </row>
    <row r="2287" spans="1:8" ht="48" customHeight="1" x14ac:dyDescent="0.25">
      <c r="A2287" s="33">
        <v>46156</v>
      </c>
      <c r="B2287" s="31" t="s">
        <v>144</v>
      </c>
      <c r="C2287" s="31" t="s">
        <v>145</v>
      </c>
      <c r="D2287" s="31" t="s">
        <v>900</v>
      </c>
      <c r="E2287" s="31">
        <v>1536</v>
      </c>
      <c r="F2287" s="31">
        <v>415150</v>
      </c>
      <c r="G2287" s="32">
        <v>270.27999999999997</v>
      </c>
      <c r="H2287" s="31">
        <v>1573</v>
      </c>
    </row>
    <row r="2288" spans="1:8" ht="48" customHeight="1" x14ac:dyDescent="0.25">
      <c r="A2288" s="33">
        <v>46156</v>
      </c>
      <c r="B2288" s="31" t="s">
        <v>147</v>
      </c>
      <c r="C2288" s="31" t="s">
        <v>148</v>
      </c>
      <c r="D2288" s="31" t="s">
        <v>900</v>
      </c>
      <c r="E2288" s="31">
        <v>4113</v>
      </c>
      <c r="F2288" s="31">
        <v>961174</v>
      </c>
      <c r="G2288" s="32">
        <v>233.69</v>
      </c>
      <c r="H2288" s="31">
        <v>3829</v>
      </c>
    </row>
    <row r="2289" spans="1:8" ht="48" customHeight="1" x14ac:dyDescent="0.25">
      <c r="A2289" s="33">
        <v>46156</v>
      </c>
      <c r="B2289" s="31" t="s">
        <v>150</v>
      </c>
      <c r="C2289" s="31" t="s">
        <v>151</v>
      </c>
      <c r="D2289" s="31" t="s">
        <v>900</v>
      </c>
      <c r="E2289" s="31">
        <v>3647</v>
      </c>
      <c r="F2289" s="31">
        <v>918529</v>
      </c>
      <c r="G2289" s="32">
        <v>251.86</v>
      </c>
      <c r="H2289" s="31">
        <v>3579</v>
      </c>
    </row>
    <row r="2290" spans="1:8" ht="48" customHeight="1" x14ac:dyDescent="0.25">
      <c r="A2290" s="33">
        <v>46156</v>
      </c>
      <c r="B2290" s="31" t="s">
        <v>153</v>
      </c>
      <c r="C2290" s="31" t="s">
        <v>154</v>
      </c>
      <c r="D2290" s="31" t="s">
        <v>899</v>
      </c>
      <c r="E2290" s="31">
        <v>2374</v>
      </c>
      <c r="F2290" s="31">
        <v>420733</v>
      </c>
      <c r="G2290" s="32">
        <v>177.23</v>
      </c>
      <c r="H2290" s="31">
        <v>2278</v>
      </c>
    </row>
    <row r="2291" spans="1:8" ht="24" customHeight="1" x14ac:dyDescent="0.25">
      <c r="A2291" s="33">
        <v>46156</v>
      </c>
      <c r="B2291" s="31" t="s">
        <v>156</v>
      </c>
      <c r="C2291" s="31" t="s">
        <v>157</v>
      </c>
      <c r="D2291" s="31" t="s">
        <v>901</v>
      </c>
      <c r="E2291" s="31">
        <v>3480</v>
      </c>
      <c r="F2291" s="31">
        <v>845426</v>
      </c>
      <c r="G2291" s="32">
        <v>242.94</v>
      </c>
      <c r="H2291" s="31">
        <v>3496</v>
      </c>
    </row>
    <row r="2292" spans="1:8" ht="36" customHeight="1" x14ac:dyDescent="0.25">
      <c r="A2292" s="33">
        <v>46156</v>
      </c>
      <c r="B2292" s="31" t="s">
        <v>159</v>
      </c>
      <c r="C2292" s="31" t="s">
        <v>160</v>
      </c>
      <c r="D2292" s="31" t="s">
        <v>899</v>
      </c>
      <c r="E2292" s="31">
        <v>1770</v>
      </c>
      <c r="F2292" s="31">
        <v>721030</v>
      </c>
      <c r="G2292" s="32">
        <v>407.36</v>
      </c>
      <c r="H2292" s="31">
        <v>1606</v>
      </c>
    </row>
    <row r="2293" spans="1:8" ht="24" customHeight="1" x14ac:dyDescent="0.25">
      <c r="A2293" s="33">
        <v>46156</v>
      </c>
      <c r="B2293" s="31" t="s">
        <v>162</v>
      </c>
      <c r="C2293" s="31" t="s">
        <v>163</v>
      </c>
      <c r="D2293" s="31" t="s">
        <v>901</v>
      </c>
      <c r="E2293" s="31">
        <v>1313</v>
      </c>
      <c r="F2293" s="31">
        <v>584213</v>
      </c>
      <c r="G2293" s="32">
        <v>444.95</v>
      </c>
      <c r="H2293" s="31">
        <v>1316</v>
      </c>
    </row>
    <row r="2294" spans="1:8" ht="36" customHeight="1" x14ac:dyDescent="0.25">
      <c r="A2294" s="33">
        <v>46156</v>
      </c>
      <c r="B2294" s="31" t="s">
        <v>165</v>
      </c>
      <c r="C2294" s="31" t="s">
        <v>166</v>
      </c>
      <c r="D2294" s="31" t="s">
        <v>901</v>
      </c>
      <c r="E2294" s="31">
        <v>2481</v>
      </c>
      <c r="F2294" s="31">
        <v>1138624</v>
      </c>
      <c r="G2294" s="32">
        <v>458.94</v>
      </c>
      <c r="H2294" s="31">
        <v>2344</v>
      </c>
    </row>
    <row r="2295" spans="1:8" ht="36" customHeight="1" x14ac:dyDescent="0.25">
      <c r="A2295" s="33">
        <v>46156</v>
      </c>
      <c r="B2295" s="31" t="s">
        <v>168</v>
      </c>
      <c r="C2295" s="31" t="s">
        <v>169</v>
      </c>
      <c r="D2295" s="31" t="s">
        <v>899</v>
      </c>
      <c r="E2295" s="31">
        <v>2263</v>
      </c>
      <c r="F2295" s="31">
        <v>998790</v>
      </c>
      <c r="G2295" s="32">
        <v>441.36</v>
      </c>
      <c r="H2295" s="31">
        <v>2333</v>
      </c>
    </row>
    <row r="2296" spans="1:8" ht="24" customHeight="1" x14ac:dyDescent="0.25">
      <c r="A2296" s="33">
        <v>46156</v>
      </c>
      <c r="B2296" s="31" t="s">
        <v>171</v>
      </c>
      <c r="C2296" s="31" t="s">
        <v>172</v>
      </c>
      <c r="D2296" s="31" t="s">
        <v>903</v>
      </c>
      <c r="E2296" s="31">
        <v>2291</v>
      </c>
      <c r="F2296" s="31">
        <v>875440</v>
      </c>
      <c r="G2296" s="32">
        <v>382.12</v>
      </c>
      <c r="H2296" s="31">
        <v>2113</v>
      </c>
    </row>
    <row r="2297" spans="1:8" ht="48" customHeight="1" x14ac:dyDescent="0.25">
      <c r="A2297" s="33">
        <v>46156</v>
      </c>
      <c r="B2297" s="31" t="s">
        <v>174</v>
      </c>
      <c r="C2297" s="31" t="s">
        <v>175</v>
      </c>
      <c r="D2297" s="31" t="s">
        <v>903</v>
      </c>
      <c r="E2297" s="31">
        <v>2251</v>
      </c>
      <c r="F2297" s="31">
        <v>771753</v>
      </c>
      <c r="G2297" s="32">
        <v>342.85</v>
      </c>
      <c r="H2297" s="31">
        <v>2230</v>
      </c>
    </row>
    <row r="2298" spans="1:8" ht="48" customHeight="1" x14ac:dyDescent="0.25">
      <c r="A2298" s="33">
        <v>46156</v>
      </c>
      <c r="B2298" s="31" t="s">
        <v>177</v>
      </c>
      <c r="C2298" s="31" t="s">
        <v>178</v>
      </c>
      <c r="D2298" s="31" t="s">
        <v>903</v>
      </c>
      <c r="E2298" s="31">
        <v>2360</v>
      </c>
      <c r="F2298" s="31">
        <v>666731</v>
      </c>
      <c r="G2298" s="32">
        <v>282.51</v>
      </c>
      <c r="H2298" s="31">
        <v>2310</v>
      </c>
    </row>
    <row r="2299" spans="1:8" ht="48" customHeight="1" x14ac:dyDescent="0.25">
      <c r="A2299" s="33">
        <v>46156</v>
      </c>
      <c r="B2299" s="31" t="s">
        <v>180</v>
      </c>
      <c r="C2299" s="31" t="s">
        <v>181</v>
      </c>
      <c r="D2299" s="31" t="s">
        <v>903</v>
      </c>
      <c r="E2299" s="31">
        <v>2270</v>
      </c>
      <c r="F2299" s="31">
        <v>966491</v>
      </c>
      <c r="G2299" s="32">
        <v>425.77</v>
      </c>
      <c r="H2299" s="31">
        <v>2067</v>
      </c>
    </row>
    <row r="2300" spans="1:8" ht="48" customHeight="1" x14ac:dyDescent="0.25">
      <c r="A2300" s="33">
        <v>46156</v>
      </c>
      <c r="B2300" s="31" t="s">
        <v>183</v>
      </c>
      <c r="C2300" s="31" t="s">
        <v>184</v>
      </c>
      <c r="D2300" s="31" t="s">
        <v>903</v>
      </c>
      <c r="E2300" s="31">
        <v>1906</v>
      </c>
      <c r="F2300" s="31">
        <v>466898</v>
      </c>
      <c r="G2300" s="32">
        <v>244.96</v>
      </c>
      <c r="H2300" s="31">
        <v>1847</v>
      </c>
    </row>
    <row r="2301" spans="1:8" ht="48" customHeight="1" x14ac:dyDescent="0.25">
      <c r="A2301" s="33">
        <v>46156</v>
      </c>
      <c r="B2301" s="31" t="s">
        <v>186</v>
      </c>
      <c r="C2301" s="31" t="s">
        <v>187</v>
      </c>
      <c r="D2301" s="31" t="s">
        <v>903</v>
      </c>
      <c r="E2301" s="31">
        <v>587</v>
      </c>
      <c r="F2301" s="31">
        <v>254201</v>
      </c>
      <c r="G2301" s="32">
        <v>433.05</v>
      </c>
      <c r="H2301" s="31">
        <v>627</v>
      </c>
    </row>
    <row r="2302" spans="1:8" ht="48" customHeight="1" x14ac:dyDescent="0.25">
      <c r="A2302" s="33">
        <v>46156</v>
      </c>
      <c r="B2302" s="31" t="s">
        <v>189</v>
      </c>
      <c r="C2302" s="31" t="s">
        <v>190</v>
      </c>
      <c r="D2302" s="31" t="s">
        <v>903</v>
      </c>
      <c r="E2302" s="31">
        <v>3963</v>
      </c>
      <c r="F2302" s="31">
        <v>1276245</v>
      </c>
      <c r="G2302" s="32">
        <v>322.04000000000002</v>
      </c>
      <c r="H2302" s="31">
        <v>4273</v>
      </c>
    </row>
    <row r="2303" spans="1:8" ht="48" customHeight="1" x14ac:dyDescent="0.25">
      <c r="A2303" s="33">
        <v>46156</v>
      </c>
      <c r="B2303" s="31" t="s">
        <v>192</v>
      </c>
      <c r="C2303" s="31" t="s">
        <v>193</v>
      </c>
      <c r="D2303" s="31" t="s">
        <v>901</v>
      </c>
      <c r="E2303" s="31">
        <v>1168</v>
      </c>
      <c r="F2303" s="31">
        <v>423189</v>
      </c>
      <c r="G2303" s="32">
        <v>362.32</v>
      </c>
      <c r="H2303" s="31">
        <v>1130</v>
      </c>
    </row>
    <row r="2304" spans="1:8" ht="36" customHeight="1" x14ac:dyDescent="0.25">
      <c r="A2304" s="33">
        <v>46156</v>
      </c>
      <c r="B2304" s="31" t="s">
        <v>195</v>
      </c>
      <c r="C2304" s="31" t="s">
        <v>196</v>
      </c>
      <c r="D2304" s="31" t="s">
        <v>899</v>
      </c>
      <c r="E2304" s="31">
        <v>2667</v>
      </c>
      <c r="F2304" s="31">
        <v>886661</v>
      </c>
      <c r="G2304" s="32">
        <v>332.46</v>
      </c>
      <c r="H2304" s="31">
        <v>2550</v>
      </c>
    </row>
    <row r="2305" spans="1:8" ht="24" customHeight="1" x14ac:dyDescent="0.25">
      <c r="A2305" s="33">
        <v>46156</v>
      </c>
      <c r="B2305" s="31" t="s">
        <v>198</v>
      </c>
      <c r="C2305" s="31" t="s">
        <v>199</v>
      </c>
      <c r="D2305" s="31" t="s">
        <v>901</v>
      </c>
      <c r="E2305" s="31">
        <v>4166</v>
      </c>
      <c r="F2305" s="31">
        <v>1974854</v>
      </c>
      <c r="G2305" s="32">
        <v>474.04</v>
      </c>
      <c r="H2305" s="31">
        <v>3969</v>
      </c>
    </row>
    <row r="2306" spans="1:8" ht="36" customHeight="1" x14ac:dyDescent="0.25">
      <c r="A2306" s="33">
        <v>46156</v>
      </c>
      <c r="B2306" s="31" t="s">
        <v>201</v>
      </c>
      <c r="C2306" s="31" t="s">
        <v>202</v>
      </c>
      <c r="D2306" s="31" t="s">
        <v>904</v>
      </c>
      <c r="E2306" s="31">
        <v>0</v>
      </c>
      <c r="F2306" s="31">
        <v>0</v>
      </c>
      <c r="G2306" s="31">
        <v>0</v>
      </c>
      <c r="H2306" s="31">
        <v>0</v>
      </c>
    </row>
    <row r="2307" spans="1:8" ht="24" customHeight="1" x14ac:dyDescent="0.25">
      <c r="A2307" s="33">
        <v>46156</v>
      </c>
      <c r="B2307" s="31" t="s">
        <v>204</v>
      </c>
      <c r="C2307" s="31" t="s">
        <v>205</v>
      </c>
      <c r="D2307" s="31" t="s">
        <v>901</v>
      </c>
      <c r="E2307" s="31">
        <v>2998</v>
      </c>
      <c r="F2307" s="31">
        <v>1323742</v>
      </c>
      <c r="G2307" s="32">
        <v>441.54</v>
      </c>
      <c r="H2307" s="31">
        <v>2824</v>
      </c>
    </row>
    <row r="2308" spans="1:8" ht="36" customHeight="1" x14ac:dyDescent="0.25">
      <c r="A2308" s="33">
        <v>46156</v>
      </c>
      <c r="B2308" s="31" t="s">
        <v>207</v>
      </c>
      <c r="C2308" s="31" t="s">
        <v>208</v>
      </c>
      <c r="D2308" s="31" t="s">
        <v>899</v>
      </c>
      <c r="E2308" s="31">
        <v>4298</v>
      </c>
      <c r="F2308" s="31">
        <v>1447046</v>
      </c>
      <c r="G2308" s="32">
        <v>336.68</v>
      </c>
      <c r="H2308" s="31">
        <v>4133</v>
      </c>
    </row>
    <row r="2309" spans="1:8" ht="24" customHeight="1" x14ac:dyDescent="0.25">
      <c r="A2309" s="33">
        <v>46156</v>
      </c>
      <c r="B2309" s="31" t="s">
        <v>210</v>
      </c>
      <c r="C2309" s="31" t="s">
        <v>211</v>
      </c>
      <c r="D2309" s="31" t="s">
        <v>901</v>
      </c>
      <c r="E2309" s="31">
        <v>3811</v>
      </c>
      <c r="F2309" s="31">
        <v>1323504</v>
      </c>
      <c r="G2309" s="32">
        <v>347.29</v>
      </c>
      <c r="H2309" s="31">
        <v>3639</v>
      </c>
    </row>
    <row r="2310" spans="1:8" ht="36" customHeight="1" x14ac:dyDescent="0.25">
      <c r="A2310" s="33">
        <v>46156</v>
      </c>
      <c r="B2310" s="31" t="s">
        <v>213</v>
      </c>
      <c r="C2310" s="31" t="s">
        <v>214</v>
      </c>
      <c r="D2310" s="31" t="s">
        <v>901</v>
      </c>
      <c r="E2310" s="31">
        <v>1045</v>
      </c>
      <c r="F2310" s="31">
        <v>245221</v>
      </c>
      <c r="G2310" s="32">
        <v>234.66</v>
      </c>
      <c r="H2310" s="31">
        <v>949</v>
      </c>
    </row>
    <row r="2311" spans="1:8" ht="36" customHeight="1" x14ac:dyDescent="0.25">
      <c r="A2311" s="33">
        <v>46156</v>
      </c>
      <c r="B2311" s="31" t="s">
        <v>216</v>
      </c>
      <c r="C2311" s="31" t="s">
        <v>217</v>
      </c>
      <c r="D2311" s="31" t="s">
        <v>901</v>
      </c>
      <c r="E2311" s="31">
        <v>1976</v>
      </c>
      <c r="F2311" s="31">
        <v>561458</v>
      </c>
      <c r="G2311" s="32">
        <v>284.14</v>
      </c>
      <c r="H2311" s="31">
        <v>2078</v>
      </c>
    </row>
    <row r="2312" spans="1:8" ht="36" customHeight="1" x14ac:dyDescent="0.25">
      <c r="A2312" s="33">
        <v>46156</v>
      </c>
      <c r="B2312" s="31" t="s">
        <v>220</v>
      </c>
      <c r="C2312" s="31" t="s">
        <v>221</v>
      </c>
      <c r="D2312" s="31" t="s">
        <v>900</v>
      </c>
      <c r="E2312" s="31">
        <v>2846</v>
      </c>
      <c r="F2312" s="31">
        <v>701907</v>
      </c>
      <c r="G2312" s="32">
        <v>246.63</v>
      </c>
      <c r="H2312" s="31">
        <v>2921</v>
      </c>
    </row>
    <row r="2313" spans="1:8" ht="48" customHeight="1" x14ac:dyDescent="0.25">
      <c r="A2313" s="33">
        <v>46156</v>
      </c>
      <c r="B2313" s="31" t="s">
        <v>223</v>
      </c>
      <c r="C2313" s="31" t="s">
        <v>224</v>
      </c>
      <c r="D2313" s="31" t="s">
        <v>905</v>
      </c>
      <c r="E2313" s="31">
        <v>0</v>
      </c>
      <c r="F2313" s="31">
        <v>0</v>
      </c>
      <c r="G2313" s="31">
        <v>0</v>
      </c>
      <c r="H2313" s="31">
        <v>0</v>
      </c>
    </row>
    <row r="2314" spans="1:8" ht="36" customHeight="1" x14ac:dyDescent="0.25">
      <c r="A2314" s="33">
        <v>46156</v>
      </c>
      <c r="B2314" s="31" t="s">
        <v>225</v>
      </c>
      <c r="C2314" s="31" t="s">
        <v>226</v>
      </c>
      <c r="D2314" s="31" t="s">
        <v>906</v>
      </c>
      <c r="E2314" s="31">
        <v>0</v>
      </c>
      <c r="F2314" s="31">
        <v>0</v>
      </c>
      <c r="G2314" s="31">
        <v>0</v>
      </c>
      <c r="H2314" s="31">
        <v>0</v>
      </c>
    </row>
    <row r="2315" spans="1:8" ht="27.75" customHeight="1" x14ac:dyDescent="0.25">
      <c r="A2315" s="33">
        <v>46156</v>
      </c>
      <c r="B2315" s="31" t="s">
        <v>227</v>
      </c>
      <c r="C2315" s="31" t="s">
        <v>228</v>
      </c>
      <c r="D2315" s="31" t="s">
        <v>899</v>
      </c>
      <c r="E2315" s="31">
        <v>4054</v>
      </c>
      <c r="F2315" s="31">
        <v>811729</v>
      </c>
      <c r="G2315" s="32">
        <v>200.23</v>
      </c>
      <c r="H2315" s="31">
        <v>3708</v>
      </c>
    </row>
    <row r="2316" spans="1:8" ht="24" customHeight="1" x14ac:dyDescent="0.25">
      <c r="A2316" s="33">
        <v>46156</v>
      </c>
      <c r="B2316" s="31" t="s">
        <v>230</v>
      </c>
      <c r="C2316" s="31" t="s">
        <v>231</v>
      </c>
      <c r="D2316" s="31" t="s">
        <v>901</v>
      </c>
      <c r="E2316" s="31">
        <v>3208</v>
      </c>
      <c r="F2316" s="31">
        <v>997201</v>
      </c>
      <c r="G2316" s="32">
        <v>310.85000000000002</v>
      </c>
      <c r="H2316" s="31">
        <v>3348</v>
      </c>
    </row>
    <row r="2317" spans="1:8" ht="36" customHeight="1" x14ac:dyDescent="0.25">
      <c r="A2317" s="33">
        <v>46156</v>
      </c>
      <c r="B2317" s="31" t="s">
        <v>233</v>
      </c>
      <c r="C2317" s="31" t="s">
        <v>234</v>
      </c>
      <c r="D2317" s="31" t="s">
        <v>899</v>
      </c>
      <c r="E2317" s="31">
        <v>1843</v>
      </c>
      <c r="F2317" s="31">
        <v>453433</v>
      </c>
      <c r="G2317" s="32">
        <v>246.03</v>
      </c>
      <c r="H2317" s="31">
        <v>1909</v>
      </c>
    </row>
    <row r="2318" spans="1:8" ht="24" customHeight="1" x14ac:dyDescent="0.25">
      <c r="A2318" s="33">
        <v>46156</v>
      </c>
      <c r="B2318" s="31" t="s">
        <v>236</v>
      </c>
      <c r="C2318" s="31" t="s">
        <v>237</v>
      </c>
      <c r="D2318" s="31" t="s">
        <v>899</v>
      </c>
      <c r="E2318" s="31">
        <v>3380</v>
      </c>
      <c r="F2318" s="31">
        <v>1360154</v>
      </c>
      <c r="G2318" s="32">
        <v>402.41</v>
      </c>
      <c r="H2318" s="31">
        <v>3556</v>
      </c>
    </row>
    <row r="2319" spans="1:8" ht="24" customHeight="1" x14ac:dyDescent="0.25">
      <c r="A2319" s="33">
        <v>46156</v>
      </c>
      <c r="B2319" s="31" t="s">
        <v>239</v>
      </c>
      <c r="C2319" s="31" t="s">
        <v>240</v>
      </c>
      <c r="D2319" s="31" t="s">
        <v>900</v>
      </c>
      <c r="E2319" s="31">
        <v>2000</v>
      </c>
      <c r="F2319" s="31">
        <v>952324</v>
      </c>
      <c r="G2319" s="32">
        <v>476.16</v>
      </c>
      <c r="H2319" s="31">
        <v>2103</v>
      </c>
    </row>
    <row r="2320" spans="1:8" ht="48" customHeight="1" x14ac:dyDescent="0.25">
      <c r="A2320" s="33">
        <v>46156</v>
      </c>
      <c r="B2320" s="31" t="s">
        <v>242</v>
      </c>
      <c r="C2320" s="31" t="s">
        <v>243</v>
      </c>
      <c r="D2320" s="31" t="s">
        <v>900</v>
      </c>
      <c r="E2320" s="31">
        <v>2753</v>
      </c>
      <c r="F2320" s="31">
        <v>907435</v>
      </c>
      <c r="G2320" s="32">
        <v>329.62</v>
      </c>
      <c r="H2320" s="31">
        <v>2754</v>
      </c>
    </row>
    <row r="2321" spans="1:8" ht="48" customHeight="1" x14ac:dyDescent="0.25">
      <c r="A2321" s="33">
        <v>46156</v>
      </c>
      <c r="B2321" s="31" t="s">
        <v>245</v>
      </c>
      <c r="C2321" s="31" t="s">
        <v>246</v>
      </c>
      <c r="D2321" s="31" t="s">
        <v>900</v>
      </c>
      <c r="E2321" s="31">
        <v>2139</v>
      </c>
      <c r="F2321" s="31">
        <v>619081</v>
      </c>
      <c r="G2321" s="32">
        <v>289.43</v>
      </c>
      <c r="H2321" s="31">
        <v>2221</v>
      </c>
    </row>
    <row r="2322" spans="1:8" ht="48" customHeight="1" x14ac:dyDescent="0.25">
      <c r="A2322" s="33">
        <v>46156</v>
      </c>
      <c r="B2322" s="31" t="s">
        <v>248</v>
      </c>
      <c r="C2322" s="31" t="s">
        <v>249</v>
      </c>
      <c r="D2322" s="31" t="s">
        <v>900</v>
      </c>
      <c r="E2322" s="31">
        <v>2976</v>
      </c>
      <c r="F2322" s="31">
        <v>1515382</v>
      </c>
      <c r="G2322" s="32">
        <v>509.2</v>
      </c>
      <c r="H2322" s="31">
        <v>2809</v>
      </c>
    </row>
    <row r="2323" spans="1:8" ht="48" customHeight="1" x14ac:dyDescent="0.25">
      <c r="A2323" s="33">
        <v>46156</v>
      </c>
      <c r="B2323" s="31" t="s">
        <v>251</v>
      </c>
      <c r="C2323" s="31" t="s">
        <v>252</v>
      </c>
      <c r="D2323" s="31" t="s">
        <v>900</v>
      </c>
      <c r="E2323" s="31">
        <v>4889</v>
      </c>
      <c r="F2323" s="31">
        <v>1814667</v>
      </c>
      <c r="G2323" s="32">
        <v>371.17</v>
      </c>
      <c r="H2323" s="31">
        <v>4400</v>
      </c>
    </row>
    <row r="2324" spans="1:8" ht="48" customHeight="1" x14ac:dyDescent="0.25">
      <c r="A2324" s="33">
        <v>46156</v>
      </c>
      <c r="B2324" s="31" t="s">
        <v>254</v>
      </c>
      <c r="C2324" s="31" t="s">
        <v>255</v>
      </c>
      <c r="D2324" s="31" t="s">
        <v>899</v>
      </c>
      <c r="E2324" s="31">
        <v>1857</v>
      </c>
      <c r="F2324" s="31">
        <v>738577</v>
      </c>
      <c r="G2324" s="32">
        <v>397.73</v>
      </c>
      <c r="H2324" s="31">
        <v>1761</v>
      </c>
    </row>
    <row r="2325" spans="1:8" ht="24" customHeight="1" x14ac:dyDescent="0.25">
      <c r="A2325" s="33">
        <v>46156</v>
      </c>
      <c r="B2325" s="31" t="s">
        <v>257</v>
      </c>
      <c r="C2325" s="31" t="s">
        <v>258</v>
      </c>
      <c r="D2325" s="31" t="s">
        <v>901</v>
      </c>
      <c r="E2325" s="31">
        <v>744</v>
      </c>
      <c r="F2325" s="31">
        <v>169046</v>
      </c>
      <c r="G2325" s="32">
        <v>227.21</v>
      </c>
      <c r="H2325" s="31">
        <v>714</v>
      </c>
    </row>
    <row r="2326" spans="1:8" ht="36" customHeight="1" x14ac:dyDescent="0.25">
      <c r="A2326" s="33">
        <v>46156</v>
      </c>
      <c r="B2326" s="31" t="s">
        <v>260</v>
      </c>
      <c r="C2326" s="31" t="s">
        <v>261</v>
      </c>
      <c r="D2326" s="31" t="s">
        <v>907</v>
      </c>
      <c r="E2326" s="31">
        <v>0</v>
      </c>
      <c r="F2326" s="31">
        <v>0</v>
      </c>
      <c r="G2326" s="31">
        <v>0</v>
      </c>
      <c r="H2326" s="31">
        <v>0</v>
      </c>
    </row>
    <row r="2327" spans="1:8" ht="24" customHeight="1" x14ac:dyDescent="0.25">
      <c r="A2327" s="33">
        <v>46156</v>
      </c>
      <c r="B2327" s="31" t="s">
        <v>262</v>
      </c>
      <c r="C2327" s="31" t="s">
        <v>263</v>
      </c>
      <c r="D2327" s="31" t="s">
        <v>901</v>
      </c>
      <c r="E2327" s="31">
        <v>2919</v>
      </c>
      <c r="F2327" s="31">
        <v>554786</v>
      </c>
      <c r="G2327" s="32">
        <v>190.06</v>
      </c>
      <c r="H2327" s="31">
        <v>2858</v>
      </c>
    </row>
    <row r="2328" spans="1:8" ht="36" customHeight="1" x14ac:dyDescent="0.25">
      <c r="A2328" s="33">
        <v>46156</v>
      </c>
      <c r="B2328" s="31" t="s">
        <v>265</v>
      </c>
      <c r="C2328" s="31" t="s">
        <v>266</v>
      </c>
      <c r="D2328" s="31" t="s">
        <v>908</v>
      </c>
      <c r="E2328" s="31">
        <v>0</v>
      </c>
      <c r="F2328" s="31">
        <v>0</v>
      </c>
      <c r="G2328" s="31">
        <v>0</v>
      </c>
      <c r="H2328" s="31">
        <v>0</v>
      </c>
    </row>
    <row r="2329" spans="1:8" ht="24" customHeight="1" x14ac:dyDescent="0.25">
      <c r="A2329" s="33">
        <v>46156</v>
      </c>
      <c r="B2329" s="31" t="s">
        <v>267</v>
      </c>
      <c r="C2329" s="31" t="s">
        <v>268</v>
      </c>
      <c r="D2329" s="31" t="s">
        <v>901</v>
      </c>
      <c r="E2329" s="31">
        <v>2899</v>
      </c>
      <c r="F2329" s="31">
        <v>671594</v>
      </c>
      <c r="G2329" s="32">
        <v>231.66</v>
      </c>
      <c r="H2329" s="31">
        <v>2807</v>
      </c>
    </row>
    <row r="2330" spans="1:8" ht="36" customHeight="1" x14ac:dyDescent="0.25">
      <c r="A2330" s="33">
        <v>46156</v>
      </c>
      <c r="B2330" s="31" t="s">
        <v>270</v>
      </c>
      <c r="C2330" s="31" t="s">
        <v>271</v>
      </c>
      <c r="D2330" s="31" t="s">
        <v>900</v>
      </c>
      <c r="E2330" s="31">
        <v>1069</v>
      </c>
      <c r="F2330" s="31">
        <v>376765</v>
      </c>
      <c r="G2330" s="32">
        <v>352.45</v>
      </c>
      <c r="H2330" s="31">
        <v>1060</v>
      </c>
    </row>
    <row r="2331" spans="1:8" ht="48" customHeight="1" x14ac:dyDescent="0.25">
      <c r="A2331" s="33">
        <v>46156</v>
      </c>
      <c r="B2331" s="31" t="s">
        <v>273</v>
      </c>
      <c r="C2331" s="31" t="s">
        <v>274</v>
      </c>
      <c r="D2331" s="31" t="s">
        <v>899</v>
      </c>
      <c r="E2331" s="31">
        <v>4381</v>
      </c>
      <c r="F2331" s="31">
        <v>2244206</v>
      </c>
      <c r="G2331" s="32">
        <v>512.26</v>
      </c>
      <c r="H2331" s="31">
        <v>4249</v>
      </c>
    </row>
    <row r="2332" spans="1:8" ht="24" customHeight="1" x14ac:dyDescent="0.25">
      <c r="A2332" s="33">
        <v>46156</v>
      </c>
      <c r="B2332" s="31" t="s">
        <v>276</v>
      </c>
      <c r="C2332" s="31" t="s">
        <v>277</v>
      </c>
      <c r="D2332" s="31" t="s">
        <v>899</v>
      </c>
      <c r="E2332" s="31">
        <v>1094</v>
      </c>
      <c r="F2332" s="31">
        <v>542558</v>
      </c>
      <c r="G2332" s="32">
        <v>495.94</v>
      </c>
      <c r="H2332" s="31">
        <v>1151</v>
      </c>
    </row>
    <row r="2333" spans="1:8" ht="24" customHeight="1" x14ac:dyDescent="0.25">
      <c r="A2333" s="33">
        <v>46156</v>
      </c>
      <c r="B2333" s="31" t="s">
        <v>279</v>
      </c>
      <c r="C2333" s="31" t="s">
        <v>280</v>
      </c>
      <c r="D2333" s="31" t="s">
        <v>901</v>
      </c>
      <c r="E2333" s="31">
        <v>1970</v>
      </c>
      <c r="F2333" s="31">
        <v>958043</v>
      </c>
      <c r="G2333" s="32">
        <v>486.32</v>
      </c>
      <c r="H2333" s="31">
        <v>1932</v>
      </c>
    </row>
    <row r="2334" spans="1:8" ht="36" customHeight="1" x14ac:dyDescent="0.25">
      <c r="A2334" s="33">
        <v>46156</v>
      </c>
      <c r="B2334" s="31" t="s">
        <v>283</v>
      </c>
      <c r="C2334" s="31" t="s">
        <v>284</v>
      </c>
      <c r="D2334" s="31" t="s">
        <v>899</v>
      </c>
      <c r="E2334" s="31">
        <v>0</v>
      </c>
      <c r="F2334" s="31">
        <v>0</v>
      </c>
      <c r="G2334" s="31">
        <v>0</v>
      </c>
      <c r="H2334" s="31">
        <v>0</v>
      </c>
    </row>
    <row r="2335" spans="1:8" ht="36" customHeight="1" x14ac:dyDescent="0.25">
      <c r="A2335" s="33">
        <v>46157</v>
      </c>
      <c r="B2335" s="31" t="s">
        <v>128</v>
      </c>
      <c r="C2335" s="31" t="s">
        <v>129</v>
      </c>
      <c r="D2335" s="31" t="s">
        <v>899</v>
      </c>
      <c r="E2335" s="31">
        <v>1502</v>
      </c>
      <c r="F2335" s="31">
        <v>499074</v>
      </c>
      <c r="G2335" s="32">
        <v>332.27</v>
      </c>
      <c r="H2335" s="31">
        <v>1551</v>
      </c>
    </row>
    <row r="2336" spans="1:8" ht="24" customHeight="1" x14ac:dyDescent="0.25">
      <c r="A2336" s="33">
        <v>46157</v>
      </c>
      <c r="B2336" s="31" t="s">
        <v>132</v>
      </c>
      <c r="C2336" s="31" t="s">
        <v>133</v>
      </c>
      <c r="D2336" s="31" t="s">
        <v>900</v>
      </c>
      <c r="E2336" s="31">
        <v>2327</v>
      </c>
      <c r="F2336" s="31">
        <v>669362</v>
      </c>
      <c r="G2336" s="32">
        <v>287.64999999999998</v>
      </c>
      <c r="H2336" s="31">
        <v>2439</v>
      </c>
    </row>
    <row r="2337" spans="1:8" ht="24" customHeight="1" x14ac:dyDescent="0.25">
      <c r="A2337" s="33">
        <v>46157</v>
      </c>
      <c r="B2337" s="31" t="s">
        <v>135</v>
      </c>
      <c r="C2337" s="31" t="s">
        <v>136</v>
      </c>
      <c r="D2337" s="31" t="s">
        <v>900</v>
      </c>
      <c r="E2337" s="31">
        <v>1721</v>
      </c>
      <c r="F2337" s="31">
        <v>727638</v>
      </c>
      <c r="G2337" s="32">
        <v>422.8</v>
      </c>
      <c r="H2337" s="31">
        <v>1585</v>
      </c>
    </row>
    <row r="2338" spans="1:8" ht="24" customHeight="1" x14ac:dyDescent="0.25">
      <c r="A2338" s="33">
        <v>46157</v>
      </c>
      <c r="B2338" s="31" t="s">
        <v>138</v>
      </c>
      <c r="C2338" s="31" t="s">
        <v>139</v>
      </c>
      <c r="D2338" s="31" t="s">
        <v>900</v>
      </c>
      <c r="E2338" s="31">
        <v>1190</v>
      </c>
      <c r="F2338" s="31">
        <v>409262</v>
      </c>
      <c r="G2338" s="32">
        <v>343.92</v>
      </c>
      <c r="H2338" s="31">
        <v>1201</v>
      </c>
    </row>
    <row r="2339" spans="1:8" ht="54.75" customHeight="1" x14ac:dyDescent="0.25">
      <c r="A2339" s="33">
        <v>46157</v>
      </c>
      <c r="B2339" s="31" t="s">
        <v>141</v>
      </c>
      <c r="C2339" s="31" t="s">
        <v>142</v>
      </c>
      <c r="D2339" s="31" t="s">
        <v>900</v>
      </c>
      <c r="E2339" s="31">
        <v>1223</v>
      </c>
      <c r="F2339" s="31">
        <v>693610</v>
      </c>
      <c r="G2339" s="32">
        <v>567.14</v>
      </c>
      <c r="H2339" s="31">
        <v>1155</v>
      </c>
    </row>
    <row r="2340" spans="1:8" ht="24" customHeight="1" x14ac:dyDescent="0.25">
      <c r="A2340" s="33">
        <v>46157</v>
      </c>
      <c r="B2340" s="31" t="s">
        <v>144</v>
      </c>
      <c r="C2340" s="31" t="s">
        <v>145</v>
      </c>
      <c r="D2340" s="31" t="s">
        <v>900</v>
      </c>
      <c r="E2340" s="31">
        <v>1268</v>
      </c>
      <c r="F2340" s="31">
        <v>368439</v>
      </c>
      <c r="G2340" s="32">
        <v>290.57</v>
      </c>
      <c r="H2340" s="31">
        <v>1331</v>
      </c>
    </row>
    <row r="2341" spans="1:8" ht="48" customHeight="1" x14ac:dyDescent="0.25">
      <c r="A2341" s="33">
        <v>46157</v>
      </c>
      <c r="B2341" s="31" t="s">
        <v>147</v>
      </c>
      <c r="C2341" s="31" t="s">
        <v>148</v>
      </c>
      <c r="D2341" s="31" t="s">
        <v>900</v>
      </c>
      <c r="E2341" s="31">
        <v>3202</v>
      </c>
      <c r="F2341" s="31">
        <v>680080</v>
      </c>
      <c r="G2341" s="32">
        <v>212.39</v>
      </c>
      <c r="H2341" s="31">
        <v>3426</v>
      </c>
    </row>
    <row r="2342" spans="1:8" ht="48" customHeight="1" x14ac:dyDescent="0.25">
      <c r="A2342" s="33">
        <v>46157</v>
      </c>
      <c r="B2342" s="31" t="s">
        <v>150</v>
      </c>
      <c r="C2342" s="31" t="s">
        <v>151</v>
      </c>
      <c r="D2342" s="31" t="s">
        <v>900</v>
      </c>
      <c r="E2342" s="31">
        <v>3523</v>
      </c>
      <c r="F2342" s="31">
        <v>961503</v>
      </c>
      <c r="G2342" s="32">
        <v>272.92</v>
      </c>
      <c r="H2342" s="31">
        <v>3461</v>
      </c>
    </row>
    <row r="2343" spans="1:8" ht="48" customHeight="1" x14ac:dyDescent="0.25">
      <c r="A2343" s="33">
        <v>46157</v>
      </c>
      <c r="B2343" s="31" t="s">
        <v>153</v>
      </c>
      <c r="C2343" s="31" t="s">
        <v>154</v>
      </c>
      <c r="D2343" s="31" t="s">
        <v>899</v>
      </c>
      <c r="E2343" s="31">
        <v>2714</v>
      </c>
      <c r="F2343" s="31">
        <v>464637</v>
      </c>
      <c r="G2343" s="32">
        <v>171.2</v>
      </c>
      <c r="H2343" s="31">
        <v>2817</v>
      </c>
    </row>
    <row r="2344" spans="1:8" ht="48" customHeight="1" x14ac:dyDescent="0.25">
      <c r="A2344" s="33">
        <v>46157</v>
      </c>
      <c r="B2344" s="31" t="s">
        <v>156</v>
      </c>
      <c r="C2344" s="31" t="s">
        <v>157</v>
      </c>
      <c r="D2344" s="31" t="s">
        <v>901</v>
      </c>
      <c r="E2344" s="31">
        <v>3993</v>
      </c>
      <c r="F2344" s="31">
        <v>1195440</v>
      </c>
      <c r="G2344" s="32">
        <v>299.38</v>
      </c>
      <c r="H2344" s="31">
        <v>3633</v>
      </c>
    </row>
    <row r="2345" spans="1:8" ht="48" customHeight="1" x14ac:dyDescent="0.25">
      <c r="A2345" s="33">
        <v>46157</v>
      </c>
      <c r="B2345" s="31" t="s">
        <v>159</v>
      </c>
      <c r="C2345" s="31" t="s">
        <v>160</v>
      </c>
      <c r="D2345" s="31" t="s">
        <v>899</v>
      </c>
      <c r="E2345" s="31">
        <v>2262</v>
      </c>
      <c r="F2345" s="31">
        <v>948912</v>
      </c>
      <c r="G2345" s="32">
        <v>419.5</v>
      </c>
      <c r="H2345" s="31">
        <v>2340</v>
      </c>
    </row>
    <row r="2346" spans="1:8" ht="48" customHeight="1" x14ac:dyDescent="0.25">
      <c r="A2346" s="33">
        <v>46157</v>
      </c>
      <c r="B2346" s="31" t="s">
        <v>162</v>
      </c>
      <c r="C2346" s="31" t="s">
        <v>163</v>
      </c>
      <c r="D2346" s="31" t="s">
        <v>901</v>
      </c>
      <c r="E2346" s="31">
        <v>1009</v>
      </c>
      <c r="F2346" s="31">
        <v>446224</v>
      </c>
      <c r="G2346" s="32">
        <v>442.24</v>
      </c>
      <c r="H2346" s="31">
        <v>1031</v>
      </c>
    </row>
    <row r="2347" spans="1:8" ht="48" customHeight="1" x14ac:dyDescent="0.25">
      <c r="A2347" s="33">
        <v>46157</v>
      </c>
      <c r="B2347" s="31" t="s">
        <v>165</v>
      </c>
      <c r="C2347" s="31" t="s">
        <v>166</v>
      </c>
      <c r="D2347" s="31" t="s">
        <v>901</v>
      </c>
      <c r="E2347" s="31">
        <v>2935</v>
      </c>
      <c r="F2347" s="31">
        <v>1306368</v>
      </c>
      <c r="G2347" s="32">
        <v>445.1</v>
      </c>
      <c r="H2347" s="31">
        <v>2948</v>
      </c>
    </row>
    <row r="2348" spans="1:8" ht="24" customHeight="1" x14ac:dyDescent="0.25">
      <c r="A2348" s="33">
        <v>46157</v>
      </c>
      <c r="B2348" s="31" t="s">
        <v>168</v>
      </c>
      <c r="C2348" s="31" t="s">
        <v>169</v>
      </c>
      <c r="D2348" s="31" t="s">
        <v>899</v>
      </c>
      <c r="E2348" s="31">
        <v>2729</v>
      </c>
      <c r="F2348" s="31">
        <v>1281672</v>
      </c>
      <c r="G2348" s="32">
        <v>469.65</v>
      </c>
      <c r="H2348" s="31">
        <v>2506</v>
      </c>
    </row>
    <row r="2349" spans="1:8" ht="36" customHeight="1" x14ac:dyDescent="0.25">
      <c r="A2349" s="33">
        <v>46157</v>
      </c>
      <c r="B2349" s="31" t="s">
        <v>171</v>
      </c>
      <c r="C2349" s="31" t="s">
        <v>172</v>
      </c>
      <c r="D2349" s="31" t="s">
        <v>903</v>
      </c>
      <c r="E2349" s="31">
        <v>2307</v>
      </c>
      <c r="F2349" s="31">
        <v>899750</v>
      </c>
      <c r="G2349" s="32">
        <v>390.01</v>
      </c>
      <c r="H2349" s="31">
        <v>2468</v>
      </c>
    </row>
    <row r="2350" spans="1:8" ht="24" customHeight="1" x14ac:dyDescent="0.25">
      <c r="A2350" s="33">
        <v>46157</v>
      </c>
      <c r="B2350" s="31" t="s">
        <v>174</v>
      </c>
      <c r="C2350" s="31" t="s">
        <v>175</v>
      </c>
      <c r="D2350" s="31" t="s">
        <v>903</v>
      </c>
      <c r="E2350" s="31">
        <v>2712</v>
      </c>
      <c r="F2350" s="31">
        <v>896875</v>
      </c>
      <c r="G2350" s="32">
        <v>330.71</v>
      </c>
      <c r="H2350" s="31">
        <v>2709</v>
      </c>
    </row>
    <row r="2351" spans="1:8" ht="36" customHeight="1" x14ac:dyDescent="0.25">
      <c r="A2351" s="33">
        <v>46157</v>
      </c>
      <c r="B2351" s="31" t="s">
        <v>177</v>
      </c>
      <c r="C2351" s="31" t="s">
        <v>178</v>
      </c>
      <c r="D2351" s="31" t="s">
        <v>903</v>
      </c>
      <c r="E2351" s="31">
        <v>2075</v>
      </c>
      <c r="F2351" s="31">
        <v>683209</v>
      </c>
      <c r="G2351" s="32">
        <v>329.26</v>
      </c>
      <c r="H2351" s="31">
        <v>2035</v>
      </c>
    </row>
    <row r="2352" spans="1:8" ht="36" customHeight="1" x14ac:dyDescent="0.25">
      <c r="A2352" s="33">
        <v>46157</v>
      </c>
      <c r="B2352" s="31" t="s">
        <v>180</v>
      </c>
      <c r="C2352" s="31" t="s">
        <v>181</v>
      </c>
      <c r="D2352" s="31" t="s">
        <v>903</v>
      </c>
      <c r="E2352" s="31">
        <v>1713</v>
      </c>
      <c r="F2352" s="31">
        <v>643573</v>
      </c>
      <c r="G2352" s="32">
        <v>375.7</v>
      </c>
      <c r="H2352" s="31">
        <v>1758</v>
      </c>
    </row>
    <row r="2353" spans="1:8" ht="24" customHeight="1" x14ac:dyDescent="0.25">
      <c r="A2353" s="33">
        <v>46157</v>
      </c>
      <c r="B2353" s="31" t="s">
        <v>183</v>
      </c>
      <c r="C2353" s="31" t="s">
        <v>184</v>
      </c>
      <c r="D2353" s="31" t="s">
        <v>903</v>
      </c>
      <c r="E2353" s="31">
        <v>2263</v>
      </c>
      <c r="F2353" s="31">
        <v>554159</v>
      </c>
      <c r="G2353" s="32">
        <v>244.88</v>
      </c>
      <c r="H2353" s="31">
        <v>2374</v>
      </c>
    </row>
    <row r="2354" spans="1:8" ht="48" customHeight="1" x14ac:dyDescent="0.25">
      <c r="A2354" s="33">
        <v>46157</v>
      </c>
      <c r="B2354" s="31" t="s">
        <v>186</v>
      </c>
      <c r="C2354" s="31" t="s">
        <v>187</v>
      </c>
      <c r="D2354" s="31" t="s">
        <v>903</v>
      </c>
      <c r="E2354" s="31">
        <v>658</v>
      </c>
      <c r="F2354" s="31">
        <v>281712</v>
      </c>
      <c r="G2354" s="32">
        <v>428.13</v>
      </c>
      <c r="H2354" s="31">
        <v>652</v>
      </c>
    </row>
    <row r="2355" spans="1:8" ht="48" customHeight="1" x14ac:dyDescent="0.25">
      <c r="A2355" s="33">
        <v>46157</v>
      </c>
      <c r="B2355" s="31" t="s">
        <v>189</v>
      </c>
      <c r="C2355" s="31" t="s">
        <v>190</v>
      </c>
      <c r="D2355" s="31" t="s">
        <v>903</v>
      </c>
      <c r="E2355" s="31">
        <v>4322</v>
      </c>
      <c r="F2355" s="31">
        <v>1367651</v>
      </c>
      <c r="G2355" s="32">
        <v>316.44</v>
      </c>
      <c r="H2355" s="31">
        <v>4052</v>
      </c>
    </row>
    <row r="2356" spans="1:8" ht="48" customHeight="1" x14ac:dyDescent="0.25">
      <c r="A2356" s="33">
        <v>46157</v>
      </c>
      <c r="B2356" s="31" t="s">
        <v>192</v>
      </c>
      <c r="C2356" s="31" t="s">
        <v>193</v>
      </c>
      <c r="D2356" s="31" t="s">
        <v>901</v>
      </c>
      <c r="E2356" s="31">
        <v>1376</v>
      </c>
      <c r="F2356" s="31">
        <v>580445</v>
      </c>
      <c r="G2356" s="32">
        <v>421.84</v>
      </c>
      <c r="H2356" s="31">
        <v>1408</v>
      </c>
    </row>
    <row r="2357" spans="1:8" ht="48" customHeight="1" x14ac:dyDescent="0.25">
      <c r="A2357" s="33">
        <v>46157</v>
      </c>
      <c r="B2357" s="31" t="s">
        <v>195</v>
      </c>
      <c r="C2357" s="31" t="s">
        <v>196</v>
      </c>
      <c r="D2357" s="31" t="s">
        <v>899</v>
      </c>
      <c r="E2357" s="31">
        <v>2717</v>
      </c>
      <c r="F2357" s="31">
        <v>1057343</v>
      </c>
      <c r="G2357" s="32">
        <v>389.16</v>
      </c>
      <c r="H2357" s="31">
        <v>2628</v>
      </c>
    </row>
    <row r="2358" spans="1:8" ht="48" customHeight="1" x14ac:dyDescent="0.25">
      <c r="A2358" s="33">
        <v>46157</v>
      </c>
      <c r="B2358" s="31" t="s">
        <v>198</v>
      </c>
      <c r="C2358" s="31" t="s">
        <v>199</v>
      </c>
      <c r="D2358" s="31" t="s">
        <v>901</v>
      </c>
      <c r="E2358" s="31">
        <v>5119</v>
      </c>
      <c r="F2358" s="31">
        <v>2663526</v>
      </c>
      <c r="G2358" s="32">
        <v>520.32000000000005</v>
      </c>
      <c r="H2358" s="31">
        <v>4929</v>
      </c>
    </row>
    <row r="2359" spans="1:8" ht="48" customHeight="1" x14ac:dyDescent="0.25">
      <c r="A2359" s="33">
        <v>46157</v>
      </c>
      <c r="B2359" s="31" t="s">
        <v>201</v>
      </c>
      <c r="C2359" s="31" t="s">
        <v>202</v>
      </c>
      <c r="D2359" s="31" t="s">
        <v>904</v>
      </c>
      <c r="E2359" s="31">
        <v>0</v>
      </c>
      <c r="F2359" s="31">
        <v>0</v>
      </c>
      <c r="G2359" s="31">
        <v>0</v>
      </c>
      <c r="H2359" s="31">
        <v>0</v>
      </c>
    </row>
    <row r="2360" spans="1:8" ht="48" customHeight="1" x14ac:dyDescent="0.25">
      <c r="A2360" s="33">
        <v>46157</v>
      </c>
      <c r="B2360" s="31" t="s">
        <v>204</v>
      </c>
      <c r="C2360" s="31" t="s">
        <v>205</v>
      </c>
      <c r="D2360" s="31" t="s">
        <v>901</v>
      </c>
      <c r="E2360" s="31">
        <v>2586</v>
      </c>
      <c r="F2360" s="31">
        <v>945006</v>
      </c>
      <c r="G2360" s="32">
        <v>365.43</v>
      </c>
      <c r="H2360" s="31">
        <v>2637</v>
      </c>
    </row>
    <row r="2361" spans="1:8" ht="36" customHeight="1" x14ac:dyDescent="0.25">
      <c r="A2361" s="33">
        <v>46157</v>
      </c>
      <c r="B2361" s="31" t="s">
        <v>207</v>
      </c>
      <c r="C2361" s="31" t="s">
        <v>208</v>
      </c>
      <c r="D2361" s="31" t="s">
        <v>899</v>
      </c>
      <c r="E2361" s="31">
        <v>4753</v>
      </c>
      <c r="F2361" s="31">
        <v>1546990</v>
      </c>
      <c r="G2361" s="32">
        <v>325.48</v>
      </c>
      <c r="H2361" s="31">
        <v>5047</v>
      </c>
    </row>
    <row r="2362" spans="1:8" ht="24" customHeight="1" x14ac:dyDescent="0.25">
      <c r="A2362" s="33">
        <v>46157</v>
      </c>
      <c r="B2362" s="31" t="s">
        <v>210</v>
      </c>
      <c r="C2362" s="31" t="s">
        <v>211</v>
      </c>
      <c r="D2362" s="31" t="s">
        <v>901</v>
      </c>
      <c r="E2362" s="31">
        <v>3617</v>
      </c>
      <c r="F2362" s="31">
        <v>1432790</v>
      </c>
      <c r="G2362" s="32">
        <v>396.13</v>
      </c>
      <c r="H2362" s="31">
        <v>3265</v>
      </c>
    </row>
    <row r="2363" spans="1:8" ht="36" customHeight="1" x14ac:dyDescent="0.25">
      <c r="A2363" s="33">
        <v>46157</v>
      </c>
      <c r="B2363" s="31" t="s">
        <v>213</v>
      </c>
      <c r="C2363" s="31" t="s">
        <v>214</v>
      </c>
      <c r="D2363" s="31" t="s">
        <v>901</v>
      </c>
      <c r="E2363" s="31">
        <v>1293</v>
      </c>
      <c r="F2363" s="31">
        <v>348975</v>
      </c>
      <c r="G2363" s="32">
        <v>269.89999999999998</v>
      </c>
      <c r="H2363" s="31">
        <v>1314</v>
      </c>
    </row>
    <row r="2364" spans="1:8" ht="24" customHeight="1" x14ac:dyDescent="0.25">
      <c r="A2364" s="33">
        <v>46157</v>
      </c>
      <c r="B2364" s="31" t="s">
        <v>216</v>
      </c>
      <c r="C2364" s="31" t="s">
        <v>217</v>
      </c>
      <c r="D2364" s="31" t="s">
        <v>901</v>
      </c>
      <c r="E2364" s="31">
        <v>1459</v>
      </c>
      <c r="F2364" s="31">
        <v>392448</v>
      </c>
      <c r="G2364" s="32">
        <v>268.98</v>
      </c>
      <c r="H2364" s="31">
        <v>1400</v>
      </c>
    </row>
    <row r="2365" spans="1:8" ht="36" customHeight="1" x14ac:dyDescent="0.25">
      <c r="A2365" s="33">
        <v>46157</v>
      </c>
      <c r="B2365" s="31" t="s">
        <v>220</v>
      </c>
      <c r="C2365" s="31" t="s">
        <v>221</v>
      </c>
      <c r="D2365" s="31" t="s">
        <v>900</v>
      </c>
      <c r="E2365" s="31">
        <v>3763</v>
      </c>
      <c r="F2365" s="31">
        <v>867444</v>
      </c>
      <c r="G2365" s="32">
        <v>230.52</v>
      </c>
      <c r="H2365" s="31">
        <v>3512</v>
      </c>
    </row>
    <row r="2366" spans="1:8" ht="24" customHeight="1" x14ac:dyDescent="0.25">
      <c r="A2366" s="33">
        <v>46157</v>
      </c>
      <c r="B2366" s="31" t="s">
        <v>223</v>
      </c>
      <c r="C2366" s="31" t="s">
        <v>224</v>
      </c>
      <c r="D2366" s="31" t="s">
        <v>905</v>
      </c>
      <c r="E2366" s="31">
        <v>0</v>
      </c>
      <c r="F2366" s="31">
        <v>0</v>
      </c>
      <c r="G2366" s="31">
        <v>0</v>
      </c>
      <c r="H2366" s="31">
        <v>0</v>
      </c>
    </row>
    <row r="2367" spans="1:8" ht="36" customHeight="1" x14ac:dyDescent="0.25">
      <c r="A2367" s="33">
        <v>46157</v>
      </c>
      <c r="B2367" s="31" t="s">
        <v>225</v>
      </c>
      <c r="C2367" s="31" t="s">
        <v>226</v>
      </c>
      <c r="D2367" s="31" t="s">
        <v>906</v>
      </c>
      <c r="E2367" s="31">
        <v>0</v>
      </c>
      <c r="F2367" s="31">
        <v>0</v>
      </c>
      <c r="G2367" s="31">
        <v>0</v>
      </c>
      <c r="H2367" s="31">
        <v>0</v>
      </c>
    </row>
    <row r="2368" spans="1:8" ht="36" customHeight="1" x14ac:dyDescent="0.25">
      <c r="A2368" s="33">
        <v>46157</v>
      </c>
      <c r="B2368" s="31" t="s">
        <v>227</v>
      </c>
      <c r="C2368" s="31" t="s">
        <v>228</v>
      </c>
      <c r="D2368" s="31" t="s">
        <v>899</v>
      </c>
      <c r="E2368" s="31">
        <v>2785</v>
      </c>
      <c r="F2368" s="31">
        <v>711698</v>
      </c>
      <c r="G2368" s="32">
        <v>255.55</v>
      </c>
      <c r="H2368" s="31">
        <v>2515</v>
      </c>
    </row>
    <row r="2369" spans="1:8" ht="36" customHeight="1" x14ac:dyDescent="0.25">
      <c r="A2369" s="33">
        <v>46157</v>
      </c>
      <c r="B2369" s="31" t="s">
        <v>230</v>
      </c>
      <c r="C2369" s="31" t="s">
        <v>231</v>
      </c>
      <c r="D2369" s="31" t="s">
        <v>901</v>
      </c>
      <c r="E2369" s="31">
        <v>4391</v>
      </c>
      <c r="F2369" s="31">
        <v>1482227</v>
      </c>
      <c r="G2369" s="32">
        <v>337.56</v>
      </c>
      <c r="H2369" s="31">
        <v>4314</v>
      </c>
    </row>
    <row r="2370" spans="1:8" ht="48" customHeight="1" x14ac:dyDescent="0.25">
      <c r="A2370" s="33">
        <v>46157</v>
      </c>
      <c r="B2370" s="31" t="s">
        <v>233</v>
      </c>
      <c r="C2370" s="31" t="s">
        <v>234</v>
      </c>
      <c r="D2370" s="31" t="s">
        <v>899</v>
      </c>
      <c r="E2370" s="31">
        <v>1645</v>
      </c>
      <c r="F2370" s="31">
        <v>348064</v>
      </c>
      <c r="G2370" s="32">
        <v>211.59</v>
      </c>
      <c r="H2370" s="31">
        <v>1666</v>
      </c>
    </row>
    <row r="2371" spans="1:8" ht="36" customHeight="1" x14ac:dyDescent="0.25">
      <c r="A2371" s="33">
        <v>46157</v>
      </c>
      <c r="B2371" s="31" t="s">
        <v>236</v>
      </c>
      <c r="C2371" s="31" t="s">
        <v>237</v>
      </c>
      <c r="D2371" s="31" t="s">
        <v>899</v>
      </c>
      <c r="E2371" s="31">
        <v>3299</v>
      </c>
      <c r="F2371" s="31">
        <v>1241778</v>
      </c>
      <c r="G2371" s="32">
        <v>376.41</v>
      </c>
      <c r="H2371" s="31">
        <v>3525</v>
      </c>
    </row>
    <row r="2372" spans="1:8" ht="54.75" customHeight="1" x14ac:dyDescent="0.25">
      <c r="A2372" s="33">
        <v>46157</v>
      </c>
      <c r="B2372" s="31" t="s">
        <v>239</v>
      </c>
      <c r="C2372" s="31" t="s">
        <v>240</v>
      </c>
      <c r="D2372" s="31" t="s">
        <v>900</v>
      </c>
      <c r="E2372" s="31">
        <v>2277</v>
      </c>
      <c r="F2372" s="31">
        <v>1276576</v>
      </c>
      <c r="G2372" s="32">
        <v>560.64</v>
      </c>
      <c r="H2372" s="31">
        <v>2162</v>
      </c>
    </row>
    <row r="2373" spans="1:8" ht="24" customHeight="1" x14ac:dyDescent="0.25">
      <c r="A2373" s="33">
        <v>46157</v>
      </c>
      <c r="B2373" s="31" t="s">
        <v>242</v>
      </c>
      <c r="C2373" s="31" t="s">
        <v>243</v>
      </c>
      <c r="D2373" s="31" t="s">
        <v>900</v>
      </c>
      <c r="E2373" s="31">
        <v>3490</v>
      </c>
      <c r="F2373" s="31">
        <v>992597</v>
      </c>
      <c r="G2373" s="32">
        <v>284.41000000000003</v>
      </c>
      <c r="H2373" s="31">
        <v>3483</v>
      </c>
    </row>
    <row r="2374" spans="1:8" ht="36" customHeight="1" x14ac:dyDescent="0.25">
      <c r="A2374" s="33">
        <v>46157</v>
      </c>
      <c r="B2374" s="31" t="s">
        <v>245</v>
      </c>
      <c r="C2374" s="31" t="s">
        <v>246</v>
      </c>
      <c r="D2374" s="31" t="s">
        <v>900</v>
      </c>
      <c r="E2374" s="31">
        <v>2170</v>
      </c>
      <c r="F2374" s="31">
        <v>696541</v>
      </c>
      <c r="G2374" s="32">
        <v>320.99</v>
      </c>
      <c r="H2374" s="31">
        <v>2256</v>
      </c>
    </row>
    <row r="2375" spans="1:8" ht="24" customHeight="1" x14ac:dyDescent="0.25">
      <c r="A2375" s="33">
        <v>46157</v>
      </c>
      <c r="B2375" s="31" t="s">
        <v>248</v>
      </c>
      <c r="C2375" s="31" t="s">
        <v>249</v>
      </c>
      <c r="D2375" s="31" t="s">
        <v>900</v>
      </c>
      <c r="E2375" s="31">
        <v>4000</v>
      </c>
      <c r="F2375" s="31">
        <v>1924631</v>
      </c>
      <c r="G2375" s="32">
        <v>481.16</v>
      </c>
      <c r="H2375" s="31">
        <v>4279</v>
      </c>
    </row>
    <row r="2376" spans="1:8" ht="24" customHeight="1" x14ac:dyDescent="0.25">
      <c r="A2376" s="33">
        <v>46157</v>
      </c>
      <c r="B2376" s="31" t="s">
        <v>251</v>
      </c>
      <c r="C2376" s="31" t="s">
        <v>252</v>
      </c>
      <c r="D2376" s="31" t="s">
        <v>900</v>
      </c>
      <c r="E2376" s="31">
        <v>4715</v>
      </c>
      <c r="F2376" s="31">
        <v>1428485</v>
      </c>
      <c r="G2376" s="32">
        <v>302.97000000000003</v>
      </c>
      <c r="H2376" s="31">
        <v>4711</v>
      </c>
    </row>
    <row r="2377" spans="1:8" ht="48" customHeight="1" x14ac:dyDescent="0.25">
      <c r="A2377" s="33">
        <v>46157</v>
      </c>
      <c r="B2377" s="31" t="s">
        <v>254</v>
      </c>
      <c r="C2377" s="31" t="s">
        <v>255</v>
      </c>
      <c r="D2377" s="31" t="s">
        <v>899</v>
      </c>
      <c r="E2377" s="31">
        <v>1689</v>
      </c>
      <c r="F2377" s="31">
        <v>760429</v>
      </c>
      <c r="G2377" s="32">
        <v>450.22</v>
      </c>
      <c r="H2377" s="31">
        <v>1698</v>
      </c>
    </row>
    <row r="2378" spans="1:8" ht="48" customHeight="1" x14ac:dyDescent="0.25">
      <c r="A2378" s="33">
        <v>46157</v>
      </c>
      <c r="B2378" s="31" t="s">
        <v>257</v>
      </c>
      <c r="C2378" s="31" t="s">
        <v>258</v>
      </c>
      <c r="D2378" s="31" t="s">
        <v>901</v>
      </c>
      <c r="E2378" s="31">
        <v>555</v>
      </c>
      <c r="F2378" s="31">
        <v>118502</v>
      </c>
      <c r="G2378" s="32">
        <v>213.52</v>
      </c>
      <c r="H2378" s="31">
        <v>529</v>
      </c>
    </row>
    <row r="2379" spans="1:8" ht="48" customHeight="1" x14ac:dyDescent="0.25">
      <c r="A2379" s="33">
        <v>46157</v>
      </c>
      <c r="B2379" s="31" t="s">
        <v>260</v>
      </c>
      <c r="C2379" s="31" t="s">
        <v>261</v>
      </c>
      <c r="D2379" s="31" t="s">
        <v>907</v>
      </c>
      <c r="E2379" s="31">
        <v>0</v>
      </c>
      <c r="F2379" s="31">
        <v>0</v>
      </c>
      <c r="G2379" s="31">
        <v>0</v>
      </c>
      <c r="H2379" s="31">
        <v>0</v>
      </c>
    </row>
    <row r="2380" spans="1:8" ht="48" customHeight="1" x14ac:dyDescent="0.25">
      <c r="A2380" s="33">
        <v>46157</v>
      </c>
      <c r="B2380" s="31" t="s">
        <v>262</v>
      </c>
      <c r="C2380" s="31" t="s">
        <v>263</v>
      </c>
      <c r="D2380" s="31" t="s">
        <v>901</v>
      </c>
      <c r="E2380" s="31">
        <v>2627</v>
      </c>
      <c r="F2380" s="31">
        <v>522117</v>
      </c>
      <c r="G2380" s="32">
        <v>198.75</v>
      </c>
      <c r="H2380" s="31">
        <v>2751</v>
      </c>
    </row>
    <row r="2381" spans="1:8" ht="48" customHeight="1" x14ac:dyDescent="0.25">
      <c r="A2381" s="33">
        <v>46157</v>
      </c>
      <c r="B2381" s="31" t="s">
        <v>265</v>
      </c>
      <c r="C2381" s="31" t="s">
        <v>266</v>
      </c>
      <c r="D2381" s="31" t="s">
        <v>908</v>
      </c>
      <c r="E2381" s="31">
        <v>0</v>
      </c>
      <c r="F2381" s="31">
        <v>0</v>
      </c>
      <c r="G2381" s="31">
        <v>0</v>
      </c>
      <c r="H2381" s="31">
        <v>0</v>
      </c>
    </row>
    <row r="2382" spans="1:8" ht="24" customHeight="1" x14ac:dyDescent="0.25">
      <c r="A2382" s="33">
        <v>46157</v>
      </c>
      <c r="B2382" s="31" t="s">
        <v>267</v>
      </c>
      <c r="C2382" s="31" t="s">
        <v>268</v>
      </c>
      <c r="D2382" s="31" t="s">
        <v>901</v>
      </c>
      <c r="E2382" s="31">
        <v>2562</v>
      </c>
      <c r="F2382" s="31">
        <v>457688</v>
      </c>
      <c r="G2382" s="32">
        <v>178.64</v>
      </c>
      <c r="H2382" s="31">
        <v>2583</v>
      </c>
    </row>
    <row r="2383" spans="1:8" ht="36" customHeight="1" x14ac:dyDescent="0.25">
      <c r="A2383" s="33">
        <v>46157</v>
      </c>
      <c r="B2383" s="31" t="s">
        <v>270</v>
      </c>
      <c r="C2383" s="31" t="s">
        <v>271</v>
      </c>
      <c r="D2383" s="31" t="s">
        <v>900</v>
      </c>
      <c r="E2383" s="31">
        <v>817</v>
      </c>
      <c r="F2383" s="31">
        <v>267113</v>
      </c>
      <c r="G2383" s="32">
        <v>326.94</v>
      </c>
      <c r="H2383" s="31">
        <v>851</v>
      </c>
    </row>
    <row r="2384" spans="1:8" ht="24" customHeight="1" x14ac:dyDescent="0.25">
      <c r="A2384" s="33">
        <v>46157</v>
      </c>
      <c r="B2384" s="31" t="s">
        <v>273</v>
      </c>
      <c r="C2384" s="31" t="s">
        <v>274</v>
      </c>
      <c r="D2384" s="31" t="s">
        <v>899</v>
      </c>
      <c r="E2384" s="31">
        <v>4602</v>
      </c>
      <c r="F2384" s="31">
        <v>2421378</v>
      </c>
      <c r="G2384" s="32">
        <v>526.16</v>
      </c>
      <c r="H2384" s="31">
        <v>4507</v>
      </c>
    </row>
    <row r="2385" spans="1:8" ht="36" customHeight="1" x14ac:dyDescent="0.25">
      <c r="A2385" s="33">
        <v>46157</v>
      </c>
      <c r="B2385" s="31" t="s">
        <v>276</v>
      </c>
      <c r="C2385" s="31" t="s">
        <v>277</v>
      </c>
      <c r="D2385" s="31" t="s">
        <v>899</v>
      </c>
      <c r="E2385" s="31">
        <v>769</v>
      </c>
      <c r="F2385" s="31">
        <v>387363</v>
      </c>
      <c r="G2385" s="32">
        <v>503.72</v>
      </c>
      <c r="H2385" s="31">
        <v>790</v>
      </c>
    </row>
    <row r="2386" spans="1:8" ht="24" customHeight="1" x14ac:dyDescent="0.25">
      <c r="A2386" s="33">
        <v>46157</v>
      </c>
      <c r="B2386" s="31" t="s">
        <v>279</v>
      </c>
      <c r="C2386" s="31" t="s">
        <v>280</v>
      </c>
      <c r="D2386" s="31" t="s">
        <v>901</v>
      </c>
      <c r="E2386" s="31">
        <v>2432</v>
      </c>
      <c r="F2386" s="31">
        <v>990436</v>
      </c>
      <c r="G2386" s="32">
        <v>407.25</v>
      </c>
      <c r="H2386" s="31">
        <v>2368</v>
      </c>
    </row>
    <row r="2387" spans="1:8" ht="36" customHeight="1" x14ac:dyDescent="0.25">
      <c r="A2387" s="33">
        <v>46157</v>
      </c>
      <c r="B2387" s="31" t="s">
        <v>283</v>
      </c>
      <c r="C2387" s="31" t="s">
        <v>284</v>
      </c>
      <c r="D2387" s="31" t="s">
        <v>899</v>
      </c>
      <c r="E2387" s="31">
        <v>0</v>
      </c>
      <c r="F2387" s="31">
        <v>0</v>
      </c>
      <c r="G2387" s="31">
        <v>0</v>
      </c>
      <c r="H2387" s="31">
        <v>0</v>
      </c>
    </row>
    <row r="2388" spans="1:8" ht="48" customHeight="1" x14ac:dyDescent="0.25">
      <c r="A2388" s="33">
        <v>46158</v>
      </c>
      <c r="B2388" s="31" t="s">
        <v>128</v>
      </c>
      <c r="C2388" s="31" t="s">
        <v>129</v>
      </c>
      <c r="D2388" s="31" t="s">
        <v>899</v>
      </c>
      <c r="E2388" s="31">
        <v>1756</v>
      </c>
      <c r="F2388" s="31">
        <v>620163</v>
      </c>
      <c r="G2388" s="32">
        <v>353.17</v>
      </c>
      <c r="H2388" s="31">
        <v>1781</v>
      </c>
    </row>
    <row r="2389" spans="1:8" ht="24" customHeight="1" x14ac:dyDescent="0.25">
      <c r="A2389" s="33">
        <v>46158</v>
      </c>
      <c r="B2389" s="31" t="s">
        <v>132</v>
      </c>
      <c r="C2389" s="31" t="s">
        <v>133</v>
      </c>
      <c r="D2389" s="31" t="s">
        <v>900</v>
      </c>
      <c r="E2389" s="31">
        <v>3169</v>
      </c>
      <c r="F2389" s="31">
        <v>1165256</v>
      </c>
      <c r="G2389" s="32">
        <v>367.7</v>
      </c>
      <c r="H2389" s="31">
        <v>3420</v>
      </c>
    </row>
    <row r="2390" spans="1:8" ht="24" customHeight="1" x14ac:dyDescent="0.25">
      <c r="A2390" s="33">
        <v>46158</v>
      </c>
      <c r="B2390" s="31" t="s">
        <v>135</v>
      </c>
      <c r="C2390" s="31" t="s">
        <v>136</v>
      </c>
      <c r="D2390" s="31" t="s">
        <v>900</v>
      </c>
      <c r="E2390" s="31">
        <v>1833</v>
      </c>
      <c r="F2390" s="31">
        <v>780558</v>
      </c>
      <c r="G2390" s="32">
        <v>425.84</v>
      </c>
      <c r="H2390" s="31">
        <v>1733</v>
      </c>
    </row>
    <row r="2391" spans="1:8" ht="36" customHeight="1" x14ac:dyDescent="0.25">
      <c r="A2391" s="33">
        <v>46158</v>
      </c>
      <c r="B2391" s="31" t="s">
        <v>138</v>
      </c>
      <c r="C2391" s="31" t="s">
        <v>139</v>
      </c>
      <c r="D2391" s="31" t="s">
        <v>900</v>
      </c>
      <c r="E2391" s="31">
        <v>1202</v>
      </c>
      <c r="F2391" s="31">
        <v>400045</v>
      </c>
      <c r="G2391" s="32">
        <v>332.82</v>
      </c>
      <c r="H2391" s="31">
        <v>1262</v>
      </c>
    </row>
    <row r="2392" spans="1:8" ht="36" customHeight="1" x14ac:dyDescent="0.25">
      <c r="A2392" s="33">
        <v>46158</v>
      </c>
      <c r="B2392" s="31" t="s">
        <v>141</v>
      </c>
      <c r="C2392" s="31" t="s">
        <v>142</v>
      </c>
      <c r="D2392" s="31" t="s">
        <v>900</v>
      </c>
      <c r="E2392" s="31">
        <v>1599</v>
      </c>
      <c r="F2392" s="31">
        <v>847534</v>
      </c>
      <c r="G2392" s="32">
        <v>530.04</v>
      </c>
      <c r="H2392" s="31">
        <v>1458</v>
      </c>
    </row>
    <row r="2393" spans="1:8" ht="24" customHeight="1" x14ac:dyDescent="0.25">
      <c r="A2393" s="33">
        <v>46158</v>
      </c>
      <c r="B2393" s="31" t="s">
        <v>144</v>
      </c>
      <c r="C2393" s="31" t="s">
        <v>145</v>
      </c>
      <c r="D2393" s="31" t="s">
        <v>900</v>
      </c>
      <c r="E2393" s="31">
        <v>1631</v>
      </c>
      <c r="F2393" s="31">
        <v>446085</v>
      </c>
      <c r="G2393" s="32">
        <v>273.5</v>
      </c>
      <c r="H2393" s="31">
        <v>1526</v>
      </c>
    </row>
    <row r="2394" spans="1:8" ht="24" customHeight="1" x14ac:dyDescent="0.25">
      <c r="A2394" s="33">
        <v>46158</v>
      </c>
      <c r="B2394" s="31" t="s">
        <v>147</v>
      </c>
      <c r="C2394" s="31" t="s">
        <v>148</v>
      </c>
      <c r="D2394" s="31" t="s">
        <v>900</v>
      </c>
      <c r="E2394" s="31">
        <v>4794</v>
      </c>
      <c r="F2394" s="31">
        <v>996701</v>
      </c>
      <c r="G2394" s="32">
        <v>207.91</v>
      </c>
      <c r="H2394" s="31">
        <v>4434</v>
      </c>
    </row>
    <row r="2395" spans="1:8" ht="24" customHeight="1" x14ac:dyDescent="0.25">
      <c r="A2395" s="33">
        <v>46158</v>
      </c>
      <c r="B2395" s="31" t="s">
        <v>150</v>
      </c>
      <c r="C2395" s="31" t="s">
        <v>151</v>
      </c>
      <c r="D2395" s="31" t="s">
        <v>900</v>
      </c>
      <c r="E2395" s="31">
        <v>4583</v>
      </c>
      <c r="F2395" s="31">
        <v>1047130</v>
      </c>
      <c r="G2395" s="32">
        <v>228.48</v>
      </c>
      <c r="H2395" s="31">
        <v>4182</v>
      </c>
    </row>
    <row r="2396" spans="1:8" ht="27.75" customHeight="1" x14ac:dyDescent="0.25">
      <c r="A2396" s="33">
        <v>46158</v>
      </c>
      <c r="B2396" s="31" t="s">
        <v>153</v>
      </c>
      <c r="C2396" s="31" t="s">
        <v>154</v>
      </c>
      <c r="D2396" s="31" t="s">
        <v>899</v>
      </c>
      <c r="E2396" s="31">
        <v>3968</v>
      </c>
      <c r="F2396" s="31">
        <v>759883</v>
      </c>
      <c r="G2396" s="32">
        <v>191.5</v>
      </c>
      <c r="H2396" s="31">
        <v>3897</v>
      </c>
    </row>
    <row r="2397" spans="1:8" ht="24" customHeight="1" x14ac:dyDescent="0.25">
      <c r="A2397" s="33">
        <v>46158</v>
      </c>
      <c r="B2397" s="31" t="s">
        <v>156</v>
      </c>
      <c r="C2397" s="31" t="s">
        <v>157</v>
      </c>
      <c r="D2397" s="31" t="s">
        <v>901</v>
      </c>
      <c r="E2397" s="31">
        <v>4572</v>
      </c>
      <c r="F2397" s="31">
        <v>1407415</v>
      </c>
      <c r="G2397" s="32">
        <v>307.83</v>
      </c>
      <c r="H2397" s="31">
        <v>4915</v>
      </c>
    </row>
    <row r="2398" spans="1:8" ht="48" customHeight="1" x14ac:dyDescent="0.25">
      <c r="A2398" s="33">
        <v>46158</v>
      </c>
      <c r="B2398" s="31" t="s">
        <v>159</v>
      </c>
      <c r="C2398" s="31" t="s">
        <v>160</v>
      </c>
      <c r="D2398" s="31" t="s">
        <v>899</v>
      </c>
      <c r="E2398" s="31">
        <v>2735</v>
      </c>
      <c r="F2398" s="31">
        <v>1198843</v>
      </c>
      <c r="G2398" s="32">
        <v>438.33</v>
      </c>
      <c r="H2398" s="31">
        <v>2672</v>
      </c>
    </row>
    <row r="2399" spans="1:8" ht="48" customHeight="1" x14ac:dyDescent="0.25">
      <c r="A2399" s="33">
        <v>46158</v>
      </c>
      <c r="B2399" s="31" t="s">
        <v>162</v>
      </c>
      <c r="C2399" s="31" t="s">
        <v>163</v>
      </c>
      <c r="D2399" s="31" t="s">
        <v>901</v>
      </c>
      <c r="E2399" s="31">
        <v>1138</v>
      </c>
      <c r="F2399" s="31">
        <v>481533</v>
      </c>
      <c r="G2399" s="32">
        <v>423.14</v>
      </c>
      <c r="H2399" s="31">
        <v>1166</v>
      </c>
    </row>
    <row r="2400" spans="1:8" ht="48" customHeight="1" x14ac:dyDescent="0.25">
      <c r="A2400" s="33">
        <v>46158</v>
      </c>
      <c r="B2400" s="31" t="s">
        <v>165</v>
      </c>
      <c r="C2400" s="31" t="s">
        <v>166</v>
      </c>
      <c r="D2400" s="31" t="s">
        <v>901</v>
      </c>
      <c r="E2400" s="31">
        <v>3843</v>
      </c>
      <c r="F2400" s="31">
        <v>1525966</v>
      </c>
      <c r="G2400" s="32">
        <v>397.08</v>
      </c>
      <c r="H2400" s="31">
        <v>3740</v>
      </c>
    </row>
    <row r="2401" spans="1:8" ht="48" customHeight="1" x14ac:dyDescent="0.25">
      <c r="A2401" s="33">
        <v>46158</v>
      </c>
      <c r="B2401" s="31" t="s">
        <v>168</v>
      </c>
      <c r="C2401" s="31" t="s">
        <v>169</v>
      </c>
      <c r="D2401" s="31" t="s">
        <v>899</v>
      </c>
      <c r="E2401" s="31">
        <v>3052</v>
      </c>
      <c r="F2401" s="31">
        <v>1389704</v>
      </c>
      <c r="G2401" s="32">
        <v>455.34</v>
      </c>
      <c r="H2401" s="31">
        <v>3019</v>
      </c>
    </row>
    <row r="2402" spans="1:8" ht="48" customHeight="1" x14ac:dyDescent="0.25">
      <c r="A2402" s="33">
        <v>46158</v>
      </c>
      <c r="B2402" s="31" t="s">
        <v>171</v>
      </c>
      <c r="C2402" s="31" t="s">
        <v>172</v>
      </c>
      <c r="D2402" s="31" t="s">
        <v>903</v>
      </c>
      <c r="E2402" s="31">
        <v>2462</v>
      </c>
      <c r="F2402" s="31">
        <v>1086174</v>
      </c>
      <c r="G2402" s="32">
        <v>441.18</v>
      </c>
      <c r="H2402" s="31">
        <v>2595</v>
      </c>
    </row>
    <row r="2403" spans="1:8" ht="48" customHeight="1" x14ac:dyDescent="0.25">
      <c r="A2403" s="33">
        <v>46158</v>
      </c>
      <c r="B2403" s="31" t="s">
        <v>174</v>
      </c>
      <c r="C2403" s="31" t="s">
        <v>175</v>
      </c>
      <c r="D2403" s="31" t="s">
        <v>903</v>
      </c>
      <c r="E2403" s="31">
        <v>4233</v>
      </c>
      <c r="F2403" s="31">
        <v>1321705</v>
      </c>
      <c r="G2403" s="32">
        <v>312.24</v>
      </c>
      <c r="H2403" s="31">
        <v>4289</v>
      </c>
    </row>
    <row r="2404" spans="1:8" ht="48" customHeight="1" x14ac:dyDescent="0.25">
      <c r="A2404" s="33">
        <v>46158</v>
      </c>
      <c r="B2404" s="31" t="s">
        <v>177</v>
      </c>
      <c r="C2404" s="31" t="s">
        <v>178</v>
      </c>
      <c r="D2404" s="31" t="s">
        <v>903</v>
      </c>
      <c r="E2404" s="31">
        <v>2917</v>
      </c>
      <c r="F2404" s="31">
        <v>745896</v>
      </c>
      <c r="G2404" s="32">
        <v>255.71</v>
      </c>
      <c r="H2404" s="31">
        <v>2853</v>
      </c>
    </row>
    <row r="2405" spans="1:8" ht="24" customHeight="1" x14ac:dyDescent="0.25">
      <c r="A2405" s="33">
        <v>46158</v>
      </c>
      <c r="B2405" s="31" t="s">
        <v>180</v>
      </c>
      <c r="C2405" s="31" t="s">
        <v>181</v>
      </c>
      <c r="D2405" s="31" t="s">
        <v>903</v>
      </c>
      <c r="E2405" s="31">
        <v>2257</v>
      </c>
      <c r="F2405" s="31">
        <v>1026851</v>
      </c>
      <c r="G2405" s="32">
        <v>454.96</v>
      </c>
      <c r="H2405" s="31">
        <v>2092</v>
      </c>
    </row>
    <row r="2406" spans="1:8" ht="36" customHeight="1" x14ac:dyDescent="0.25">
      <c r="A2406" s="33">
        <v>46158</v>
      </c>
      <c r="B2406" s="31" t="s">
        <v>183</v>
      </c>
      <c r="C2406" s="31" t="s">
        <v>184</v>
      </c>
      <c r="D2406" s="31" t="s">
        <v>903</v>
      </c>
      <c r="E2406" s="31">
        <v>2598</v>
      </c>
      <c r="F2406" s="31">
        <v>681466</v>
      </c>
      <c r="G2406" s="32">
        <v>262.3</v>
      </c>
      <c r="H2406" s="31">
        <v>2676</v>
      </c>
    </row>
    <row r="2407" spans="1:8" ht="24" customHeight="1" x14ac:dyDescent="0.25">
      <c r="A2407" s="33">
        <v>46158</v>
      </c>
      <c r="B2407" s="31" t="s">
        <v>186</v>
      </c>
      <c r="C2407" s="31" t="s">
        <v>187</v>
      </c>
      <c r="D2407" s="31" t="s">
        <v>903</v>
      </c>
      <c r="E2407" s="31">
        <v>810</v>
      </c>
      <c r="F2407" s="31">
        <v>381465</v>
      </c>
      <c r="G2407" s="32">
        <v>470.94</v>
      </c>
      <c r="H2407" s="31">
        <v>858</v>
      </c>
    </row>
    <row r="2408" spans="1:8" ht="36" customHeight="1" x14ac:dyDescent="0.25">
      <c r="A2408" s="33">
        <v>46158</v>
      </c>
      <c r="B2408" s="31" t="s">
        <v>189</v>
      </c>
      <c r="C2408" s="31" t="s">
        <v>190</v>
      </c>
      <c r="D2408" s="31" t="s">
        <v>903</v>
      </c>
      <c r="E2408" s="31">
        <v>5496</v>
      </c>
      <c r="F2408" s="31">
        <v>1725119</v>
      </c>
      <c r="G2408" s="32">
        <v>313.89</v>
      </c>
      <c r="H2408" s="31">
        <v>5034</v>
      </c>
    </row>
    <row r="2409" spans="1:8" ht="36" customHeight="1" x14ac:dyDescent="0.25">
      <c r="A2409" s="33">
        <v>46158</v>
      </c>
      <c r="B2409" s="31" t="s">
        <v>192</v>
      </c>
      <c r="C2409" s="31" t="s">
        <v>193</v>
      </c>
      <c r="D2409" s="31" t="s">
        <v>901</v>
      </c>
      <c r="E2409" s="31">
        <v>1347</v>
      </c>
      <c r="F2409" s="31">
        <v>510524</v>
      </c>
      <c r="G2409" s="32">
        <v>379.01</v>
      </c>
      <c r="H2409" s="31">
        <v>1296</v>
      </c>
    </row>
    <row r="2410" spans="1:8" ht="24" customHeight="1" x14ac:dyDescent="0.25">
      <c r="A2410" s="33">
        <v>46158</v>
      </c>
      <c r="B2410" s="31" t="s">
        <v>195</v>
      </c>
      <c r="C2410" s="31" t="s">
        <v>196</v>
      </c>
      <c r="D2410" s="31" t="s">
        <v>899</v>
      </c>
      <c r="E2410" s="31">
        <v>4537</v>
      </c>
      <c r="F2410" s="31">
        <v>1458508</v>
      </c>
      <c r="G2410" s="32">
        <v>321.47000000000003</v>
      </c>
      <c r="H2410" s="31">
        <v>4711</v>
      </c>
    </row>
    <row r="2411" spans="1:8" ht="48" customHeight="1" x14ac:dyDescent="0.25">
      <c r="A2411" s="33">
        <v>46158</v>
      </c>
      <c r="B2411" s="31" t="s">
        <v>198</v>
      </c>
      <c r="C2411" s="31" t="s">
        <v>199</v>
      </c>
      <c r="D2411" s="31" t="s">
        <v>901</v>
      </c>
      <c r="E2411" s="31">
        <v>4591</v>
      </c>
      <c r="F2411" s="31">
        <v>2309599</v>
      </c>
      <c r="G2411" s="32">
        <v>503.07</v>
      </c>
      <c r="H2411" s="31">
        <v>4630</v>
      </c>
    </row>
    <row r="2412" spans="1:8" ht="48" customHeight="1" x14ac:dyDescent="0.25">
      <c r="A2412" s="33">
        <v>46158</v>
      </c>
      <c r="B2412" s="31" t="s">
        <v>201</v>
      </c>
      <c r="C2412" s="31" t="s">
        <v>202</v>
      </c>
      <c r="D2412" s="31" t="s">
        <v>904</v>
      </c>
      <c r="E2412" s="31">
        <v>0</v>
      </c>
      <c r="F2412" s="31">
        <v>0</v>
      </c>
      <c r="G2412" s="31">
        <v>0</v>
      </c>
      <c r="H2412" s="31">
        <v>0</v>
      </c>
    </row>
    <row r="2413" spans="1:8" ht="48" customHeight="1" x14ac:dyDescent="0.25">
      <c r="A2413" s="33">
        <v>46158</v>
      </c>
      <c r="B2413" s="31" t="s">
        <v>204</v>
      </c>
      <c r="C2413" s="31" t="s">
        <v>205</v>
      </c>
      <c r="D2413" s="31" t="s">
        <v>901</v>
      </c>
      <c r="E2413" s="31">
        <v>4712</v>
      </c>
      <c r="F2413" s="31">
        <v>2049865</v>
      </c>
      <c r="G2413" s="32">
        <v>435.03</v>
      </c>
      <c r="H2413" s="31">
        <v>5013</v>
      </c>
    </row>
    <row r="2414" spans="1:8" ht="48" customHeight="1" x14ac:dyDescent="0.25">
      <c r="A2414" s="33">
        <v>46158</v>
      </c>
      <c r="B2414" s="31" t="s">
        <v>207</v>
      </c>
      <c r="C2414" s="31" t="s">
        <v>208</v>
      </c>
      <c r="D2414" s="31" t="s">
        <v>899</v>
      </c>
      <c r="E2414" s="31">
        <v>5236</v>
      </c>
      <c r="F2414" s="31">
        <v>1974284</v>
      </c>
      <c r="G2414" s="32">
        <v>377.06</v>
      </c>
      <c r="H2414" s="31">
        <v>4860</v>
      </c>
    </row>
    <row r="2415" spans="1:8" ht="48" customHeight="1" x14ac:dyDescent="0.25">
      <c r="A2415" s="33">
        <v>46158</v>
      </c>
      <c r="B2415" s="31" t="s">
        <v>210</v>
      </c>
      <c r="C2415" s="31" t="s">
        <v>211</v>
      </c>
      <c r="D2415" s="31" t="s">
        <v>901</v>
      </c>
      <c r="E2415" s="31">
        <v>3982</v>
      </c>
      <c r="F2415" s="31">
        <v>1712769</v>
      </c>
      <c r="G2415" s="32">
        <v>430.13</v>
      </c>
      <c r="H2415" s="31">
        <v>4153</v>
      </c>
    </row>
    <row r="2416" spans="1:8" ht="48" customHeight="1" x14ac:dyDescent="0.25">
      <c r="A2416" s="33">
        <v>46158</v>
      </c>
      <c r="B2416" s="31" t="s">
        <v>213</v>
      </c>
      <c r="C2416" s="31" t="s">
        <v>214</v>
      </c>
      <c r="D2416" s="31" t="s">
        <v>901</v>
      </c>
      <c r="E2416" s="31">
        <v>1097</v>
      </c>
      <c r="F2416" s="31">
        <v>281954</v>
      </c>
      <c r="G2416" s="32">
        <v>257.02</v>
      </c>
      <c r="H2416" s="31">
        <v>1158</v>
      </c>
    </row>
    <row r="2417" spans="1:8" ht="48" customHeight="1" x14ac:dyDescent="0.25">
      <c r="A2417" s="33">
        <v>46158</v>
      </c>
      <c r="B2417" s="31" t="s">
        <v>216</v>
      </c>
      <c r="C2417" s="31" t="s">
        <v>217</v>
      </c>
      <c r="D2417" s="31" t="s">
        <v>901</v>
      </c>
      <c r="E2417" s="31">
        <v>2202</v>
      </c>
      <c r="F2417" s="31">
        <v>640585</v>
      </c>
      <c r="G2417" s="32">
        <v>290.91000000000003</v>
      </c>
      <c r="H2417" s="31">
        <v>2218</v>
      </c>
    </row>
    <row r="2418" spans="1:8" ht="36" customHeight="1" x14ac:dyDescent="0.25">
      <c r="A2418" s="33">
        <v>46158</v>
      </c>
      <c r="B2418" s="31" t="s">
        <v>220</v>
      </c>
      <c r="C2418" s="31" t="s">
        <v>221</v>
      </c>
      <c r="D2418" s="31" t="s">
        <v>900</v>
      </c>
      <c r="E2418" s="31">
        <v>3832</v>
      </c>
      <c r="F2418" s="31">
        <v>933828</v>
      </c>
      <c r="G2418" s="32">
        <v>243.69</v>
      </c>
      <c r="H2418" s="31">
        <v>4117</v>
      </c>
    </row>
    <row r="2419" spans="1:8" ht="24" customHeight="1" x14ac:dyDescent="0.25">
      <c r="A2419" s="33">
        <v>46158</v>
      </c>
      <c r="B2419" s="31" t="s">
        <v>223</v>
      </c>
      <c r="C2419" s="31" t="s">
        <v>224</v>
      </c>
      <c r="D2419" s="31" t="s">
        <v>905</v>
      </c>
      <c r="E2419" s="31">
        <v>0</v>
      </c>
      <c r="F2419" s="31">
        <v>0</v>
      </c>
      <c r="G2419" s="31">
        <v>0</v>
      </c>
      <c r="H2419" s="31">
        <v>0</v>
      </c>
    </row>
    <row r="2420" spans="1:8" ht="36" customHeight="1" x14ac:dyDescent="0.25">
      <c r="A2420" s="33">
        <v>46158</v>
      </c>
      <c r="B2420" s="31" t="s">
        <v>225</v>
      </c>
      <c r="C2420" s="31" t="s">
        <v>226</v>
      </c>
      <c r="D2420" s="31" t="s">
        <v>906</v>
      </c>
      <c r="E2420" s="31">
        <v>0</v>
      </c>
      <c r="F2420" s="31">
        <v>0</v>
      </c>
      <c r="G2420" s="31">
        <v>0</v>
      </c>
      <c r="H2420" s="31">
        <v>0</v>
      </c>
    </row>
    <row r="2421" spans="1:8" ht="24" customHeight="1" x14ac:dyDescent="0.25">
      <c r="A2421" s="33">
        <v>46158</v>
      </c>
      <c r="B2421" s="31" t="s">
        <v>227</v>
      </c>
      <c r="C2421" s="31" t="s">
        <v>228</v>
      </c>
      <c r="D2421" s="31" t="s">
        <v>899</v>
      </c>
      <c r="E2421" s="31">
        <v>4241</v>
      </c>
      <c r="F2421" s="31">
        <v>991780</v>
      </c>
      <c r="G2421" s="32">
        <v>233.86</v>
      </c>
      <c r="H2421" s="31">
        <v>4322</v>
      </c>
    </row>
    <row r="2422" spans="1:8" ht="36" customHeight="1" x14ac:dyDescent="0.25">
      <c r="A2422" s="33">
        <v>46158</v>
      </c>
      <c r="B2422" s="31" t="s">
        <v>230</v>
      </c>
      <c r="C2422" s="31" t="s">
        <v>231</v>
      </c>
      <c r="D2422" s="31" t="s">
        <v>901</v>
      </c>
      <c r="E2422" s="31">
        <v>4911</v>
      </c>
      <c r="F2422" s="31">
        <v>1824699</v>
      </c>
      <c r="G2422" s="32">
        <v>371.55</v>
      </c>
      <c r="H2422" s="31">
        <v>4907</v>
      </c>
    </row>
    <row r="2423" spans="1:8" ht="24" customHeight="1" x14ac:dyDescent="0.25">
      <c r="A2423" s="33">
        <v>46158</v>
      </c>
      <c r="B2423" s="31" t="s">
        <v>233</v>
      </c>
      <c r="C2423" s="31" t="s">
        <v>234</v>
      </c>
      <c r="D2423" s="31" t="s">
        <v>899</v>
      </c>
      <c r="E2423" s="31">
        <v>1808</v>
      </c>
      <c r="F2423" s="31">
        <v>404570</v>
      </c>
      <c r="G2423" s="32">
        <v>223.77</v>
      </c>
      <c r="H2423" s="31">
        <v>1657</v>
      </c>
    </row>
    <row r="2424" spans="1:8" ht="36" customHeight="1" x14ac:dyDescent="0.25">
      <c r="A2424" s="33">
        <v>46158</v>
      </c>
      <c r="B2424" s="31" t="s">
        <v>236</v>
      </c>
      <c r="C2424" s="31" t="s">
        <v>237</v>
      </c>
      <c r="D2424" s="31" t="s">
        <v>899</v>
      </c>
      <c r="E2424" s="31">
        <v>3944</v>
      </c>
      <c r="F2424" s="31">
        <v>1407600</v>
      </c>
      <c r="G2424" s="32">
        <v>356.9</v>
      </c>
      <c r="H2424" s="31">
        <v>3665</v>
      </c>
    </row>
    <row r="2425" spans="1:8" ht="36" customHeight="1" x14ac:dyDescent="0.25">
      <c r="A2425" s="33">
        <v>46158</v>
      </c>
      <c r="B2425" s="31" t="s">
        <v>239</v>
      </c>
      <c r="C2425" s="31" t="s">
        <v>240</v>
      </c>
      <c r="D2425" s="31" t="s">
        <v>900</v>
      </c>
      <c r="E2425" s="31">
        <v>2796</v>
      </c>
      <c r="F2425" s="31">
        <v>1279352</v>
      </c>
      <c r="G2425" s="32">
        <v>457.57</v>
      </c>
      <c r="H2425" s="31">
        <v>2978</v>
      </c>
    </row>
    <row r="2426" spans="1:8" ht="36" customHeight="1" x14ac:dyDescent="0.25">
      <c r="A2426" s="33">
        <v>46158</v>
      </c>
      <c r="B2426" s="31" t="s">
        <v>242</v>
      </c>
      <c r="C2426" s="31" t="s">
        <v>243</v>
      </c>
      <c r="D2426" s="31" t="s">
        <v>900</v>
      </c>
      <c r="E2426" s="31">
        <v>4946</v>
      </c>
      <c r="F2426" s="31">
        <v>1770644</v>
      </c>
      <c r="G2426" s="32">
        <v>358</v>
      </c>
      <c r="H2426" s="31">
        <v>4985</v>
      </c>
    </row>
    <row r="2427" spans="1:8" ht="48" customHeight="1" x14ac:dyDescent="0.25">
      <c r="A2427" s="33">
        <v>46158</v>
      </c>
      <c r="B2427" s="31" t="s">
        <v>245</v>
      </c>
      <c r="C2427" s="31" t="s">
        <v>246</v>
      </c>
      <c r="D2427" s="31" t="s">
        <v>900</v>
      </c>
      <c r="E2427" s="31">
        <v>2650</v>
      </c>
      <c r="F2427" s="31">
        <v>815141</v>
      </c>
      <c r="G2427" s="32">
        <v>307.60000000000002</v>
      </c>
      <c r="H2427" s="31">
        <v>2418</v>
      </c>
    </row>
    <row r="2428" spans="1:8" ht="36" customHeight="1" x14ac:dyDescent="0.25">
      <c r="A2428" s="33">
        <v>46158</v>
      </c>
      <c r="B2428" s="31" t="s">
        <v>248</v>
      </c>
      <c r="C2428" s="31" t="s">
        <v>249</v>
      </c>
      <c r="D2428" s="31" t="s">
        <v>900</v>
      </c>
      <c r="E2428" s="31">
        <v>4315</v>
      </c>
      <c r="F2428" s="31">
        <v>2264135</v>
      </c>
      <c r="G2428" s="32">
        <v>524.71</v>
      </c>
      <c r="H2428" s="31">
        <v>4048</v>
      </c>
    </row>
    <row r="2429" spans="1:8" ht="54.75" customHeight="1" x14ac:dyDescent="0.25">
      <c r="A2429" s="33">
        <v>46158</v>
      </c>
      <c r="B2429" s="31" t="s">
        <v>251</v>
      </c>
      <c r="C2429" s="31" t="s">
        <v>252</v>
      </c>
      <c r="D2429" s="31" t="s">
        <v>900</v>
      </c>
      <c r="E2429" s="31">
        <v>5798</v>
      </c>
      <c r="F2429" s="31">
        <v>2227687</v>
      </c>
      <c r="G2429" s="32">
        <v>384.22</v>
      </c>
      <c r="H2429" s="31">
        <v>5403</v>
      </c>
    </row>
    <row r="2430" spans="1:8" ht="24" customHeight="1" x14ac:dyDescent="0.25">
      <c r="A2430" s="33">
        <v>46158</v>
      </c>
      <c r="B2430" s="31" t="s">
        <v>254</v>
      </c>
      <c r="C2430" s="31" t="s">
        <v>255</v>
      </c>
      <c r="D2430" s="31" t="s">
        <v>899</v>
      </c>
      <c r="E2430" s="31">
        <v>2149</v>
      </c>
      <c r="F2430" s="31">
        <v>1000918</v>
      </c>
      <c r="G2430" s="32">
        <v>465.76</v>
      </c>
      <c r="H2430" s="31">
        <v>2314</v>
      </c>
    </row>
    <row r="2431" spans="1:8" ht="36" customHeight="1" x14ac:dyDescent="0.25">
      <c r="A2431" s="33">
        <v>46158</v>
      </c>
      <c r="B2431" s="31" t="s">
        <v>257</v>
      </c>
      <c r="C2431" s="31" t="s">
        <v>258</v>
      </c>
      <c r="D2431" s="31" t="s">
        <v>901</v>
      </c>
      <c r="E2431" s="31">
        <v>1019</v>
      </c>
      <c r="F2431" s="31">
        <v>225888</v>
      </c>
      <c r="G2431" s="32">
        <v>221.68</v>
      </c>
      <c r="H2431" s="31">
        <v>998</v>
      </c>
    </row>
    <row r="2432" spans="1:8" ht="24" customHeight="1" x14ac:dyDescent="0.25">
      <c r="A2432" s="33">
        <v>46158</v>
      </c>
      <c r="B2432" s="31" t="s">
        <v>260</v>
      </c>
      <c r="C2432" s="31" t="s">
        <v>261</v>
      </c>
      <c r="D2432" s="31" t="s">
        <v>907</v>
      </c>
      <c r="E2432" s="31">
        <v>0</v>
      </c>
      <c r="F2432" s="31">
        <v>0</v>
      </c>
      <c r="G2432" s="31">
        <v>0</v>
      </c>
      <c r="H2432" s="31">
        <v>0</v>
      </c>
    </row>
    <row r="2433" spans="1:8" ht="24" customHeight="1" x14ac:dyDescent="0.25">
      <c r="A2433" s="33">
        <v>46158</v>
      </c>
      <c r="B2433" s="31" t="s">
        <v>262</v>
      </c>
      <c r="C2433" s="31" t="s">
        <v>263</v>
      </c>
      <c r="D2433" s="31" t="s">
        <v>901</v>
      </c>
      <c r="E2433" s="31">
        <v>3106</v>
      </c>
      <c r="F2433" s="31">
        <v>699473</v>
      </c>
      <c r="G2433" s="32">
        <v>225.2</v>
      </c>
      <c r="H2433" s="31">
        <v>3029</v>
      </c>
    </row>
    <row r="2434" spans="1:8" ht="48" customHeight="1" x14ac:dyDescent="0.25">
      <c r="A2434" s="33">
        <v>46158</v>
      </c>
      <c r="B2434" s="31" t="s">
        <v>265</v>
      </c>
      <c r="C2434" s="31" t="s">
        <v>266</v>
      </c>
      <c r="D2434" s="31" t="s">
        <v>908</v>
      </c>
      <c r="E2434" s="31">
        <v>0</v>
      </c>
      <c r="F2434" s="31">
        <v>0</v>
      </c>
      <c r="G2434" s="31">
        <v>0</v>
      </c>
      <c r="H2434" s="31">
        <v>0</v>
      </c>
    </row>
    <row r="2435" spans="1:8" ht="48" customHeight="1" x14ac:dyDescent="0.25">
      <c r="A2435" s="33">
        <v>46158</v>
      </c>
      <c r="B2435" s="31" t="s">
        <v>267</v>
      </c>
      <c r="C2435" s="31" t="s">
        <v>268</v>
      </c>
      <c r="D2435" s="31" t="s">
        <v>901</v>
      </c>
      <c r="E2435" s="31">
        <v>4017</v>
      </c>
      <c r="F2435" s="31">
        <v>918911</v>
      </c>
      <c r="G2435" s="32">
        <v>228.76</v>
      </c>
      <c r="H2435" s="31">
        <v>4141</v>
      </c>
    </row>
    <row r="2436" spans="1:8" ht="48" customHeight="1" x14ac:dyDescent="0.25">
      <c r="A2436" s="33">
        <v>46158</v>
      </c>
      <c r="B2436" s="31" t="s">
        <v>270</v>
      </c>
      <c r="C2436" s="31" t="s">
        <v>271</v>
      </c>
      <c r="D2436" s="31" t="s">
        <v>900</v>
      </c>
      <c r="E2436" s="31">
        <v>1024</v>
      </c>
      <c r="F2436" s="31">
        <v>328835</v>
      </c>
      <c r="G2436" s="32">
        <v>321.13</v>
      </c>
      <c r="H2436" s="31">
        <v>925</v>
      </c>
    </row>
    <row r="2437" spans="1:8" ht="48" customHeight="1" x14ac:dyDescent="0.25">
      <c r="A2437" s="33">
        <v>46158</v>
      </c>
      <c r="B2437" s="31" t="s">
        <v>273</v>
      </c>
      <c r="C2437" s="31" t="s">
        <v>274</v>
      </c>
      <c r="D2437" s="31" t="s">
        <v>899</v>
      </c>
      <c r="E2437" s="31">
        <v>5855</v>
      </c>
      <c r="F2437" s="31">
        <v>2862554</v>
      </c>
      <c r="G2437" s="32">
        <v>488.91</v>
      </c>
      <c r="H2437" s="31">
        <v>5437</v>
      </c>
    </row>
    <row r="2438" spans="1:8" ht="48" customHeight="1" x14ac:dyDescent="0.25">
      <c r="A2438" s="33">
        <v>46158</v>
      </c>
      <c r="B2438" s="31" t="s">
        <v>276</v>
      </c>
      <c r="C2438" s="31" t="s">
        <v>277</v>
      </c>
      <c r="D2438" s="31" t="s">
        <v>899</v>
      </c>
      <c r="E2438" s="31">
        <v>1077</v>
      </c>
      <c r="F2438" s="31">
        <v>489778</v>
      </c>
      <c r="G2438" s="32">
        <v>454.76</v>
      </c>
      <c r="H2438" s="31">
        <v>1107</v>
      </c>
    </row>
    <row r="2439" spans="1:8" ht="24" customHeight="1" x14ac:dyDescent="0.25">
      <c r="A2439" s="33">
        <v>46158</v>
      </c>
      <c r="B2439" s="31" t="s">
        <v>279</v>
      </c>
      <c r="C2439" s="31" t="s">
        <v>280</v>
      </c>
      <c r="D2439" s="31" t="s">
        <v>901</v>
      </c>
      <c r="E2439" s="31">
        <v>2768</v>
      </c>
      <c r="F2439" s="31">
        <v>1132523</v>
      </c>
      <c r="G2439" s="32">
        <v>409.15</v>
      </c>
      <c r="H2439" s="31">
        <v>2683</v>
      </c>
    </row>
    <row r="2440" spans="1:8" ht="36" customHeight="1" x14ac:dyDescent="0.25">
      <c r="A2440" s="33">
        <v>46158</v>
      </c>
      <c r="B2440" s="31" t="s">
        <v>283</v>
      </c>
      <c r="C2440" s="31" t="s">
        <v>284</v>
      </c>
      <c r="D2440" s="31" t="s">
        <v>899</v>
      </c>
      <c r="E2440" s="31">
        <v>0</v>
      </c>
      <c r="F2440" s="31">
        <v>0</v>
      </c>
      <c r="G2440" s="31">
        <v>0</v>
      </c>
      <c r="H2440" s="31">
        <v>0</v>
      </c>
    </row>
    <row r="2441" spans="1:8" ht="24" customHeight="1" x14ac:dyDescent="0.25">
      <c r="A2441" s="33">
        <v>46159</v>
      </c>
      <c r="B2441" s="31" t="s">
        <v>128</v>
      </c>
      <c r="C2441" s="31" t="s">
        <v>129</v>
      </c>
      <c r="D2441" s="31" t="s">
        <v>899</v>
      </c>
      <c r="E2441" s="31">
        <v>1892</v>
      </c>
      <c r="F2441" s="31">
        <v>689865</v>
      </c>
      <c r="G2441" s="32">
        <v>364.62</v>
      </c>
      <c r="H2441" s="31">
        <v>1733</v>
      </c>
    </row>
    <row r="2442" spans="1:8" ht="36" customHeight="1" x14ac:dyDescent="0.25">
      <c r="A2442" s="33">
        <v>46159</v>
      </c>
      <c r="B2442" s="31" t="s">
        <v>132</v>
      </c>
      <c r="C2442" s="31" t="s">
        <v>133</v>
      </c>
      <c r="D2442" s="31" t="s">
        <v>900</v>
      </c>
      <c r="E2442" s="31">
        <v>3007</v>
      </c>
      <c r="F2442" s="31">
        <v>975136</v>
      </c>
      <c r="G2442" s="32">
        <v>324.29000000000002</v>
      </c>
      <c r="H2442" s="31">
        <v>2950</v>
      </c>
    </row>
    <row r="2443" spans="1:8" ht="24" customHeight="1" x14ac:dyDescent="0.25">
      <c r="A2443" s="33">
        <v>46159</v>
      </c>
      <c r="B2443" s="31" t="s">
        <v>135</v>
      </c>
      <c r="C2443" s="31" t="s">
        <v>136</v>
      </c>
      <c r="D2443" s="31" t="s">
        <v>900</v>
      </c>
      <c r="E2443" s="31">
        <v>2088</v>
      </c>
      <c r="F2443" s="31">
        <v>773883</v>
      </c>
      <c r="G2443" s="32">
        <v>370.63</v>
      </c>
      <c r="H2443" s="31">
        <v>1998</v>
      </c>
    </row>
    <row r="2444" spans="1:8" ht="36" customHeight="1" x14ac:dyDescent="0.25">
      <c r="A2444" s="33">
        <v>46159</v>
      </c>
      <c r="B2444" s="31" t="s">
        <v>138</v>
      </c>
      <c r="C2444" s="31" t="s">
        <v>139</v>
      </c>
      <c r="D2444" s="31" t="s">
        <v>900</v>
      </c>
      <c r="E2444" s="31">
        <v>1251</v>
      </c>
      <c r="F2444" s="31">
        <v>465146</v>
      </c>
      <c r="G2444" s="32">
        <v>371.82</v>
      </c>
      <c r="H2444" s="31">
        <v>1255</v>
      </c>
    </row>
    <row r="2445" spans="1:8" ht="48" customHeight="1" x14ac:dyDescent="0.25">
      <c r="A2445" s="33">
        <v>46159</v>
      </c>
      <c r="B2445" s="31" t="s">
        <v>141</v>
      </c>
      <c r="C2445" s="31" t="s">
        <v>142</v>
      </c>
      <c r="D2445" s="31" t="s">
        <v>900</v>
      </c>
      <c r="E2445" s="31">
        <v>2128</v>
      </c>
      <c r="F2445" s="31">
        <v>1002489</v>
      </c>
      <c r="G2445" s="32">
        <v>471.09</v>
      </c>
      <c r="H2445" s="31">
        <v>2008</v>
      </c>
    </row>
    <row r="2446" spans="1:8" ht="24" customHeight="1" x14ac:dyDescent="0.25">
      <c r="A2446" s="33">
        <v>46159</v>
      </c>
      <c r="B2446" s="31" t="s">
        <v>144</v>
      </c>
      <c r="C2446" s="31" t="s">
        <v>145</v>
      </c>
      <c r="D2446" s="31" t="s">
        <v>900</v>
      </c>
      <c r="E2446" s="31">
        <v>1752</v>
      </c>
      <c r="F2446" s="31">
        <v>431450</v>
      </c>
      <c r="G2446" s="32">
        <v>246.26</v>
      </c>
      <c r="H2446" s="31">
        <v>1865</v>
      </c>
    </row>
    <row r="2447" spans="1:8" ht="24" customHeight="1" x14ac:dyDescent="0.25">
      <c r="A2447" s="33">
        <v>46159</v>
      </c>
      <c r="B2447" s="31" t="s">
        <v>147</v>
      </c>
      <c r="C2447" s="31" t="s">
        <v>148</v>
      </c>
      <c r="D2447" s="31" t="s">
        <v>900</v>
      </c>
      <c r="E2447" s="31">
        <v>3798</v>
      </c>
      <c r="F2447" s="31">
        <v>844228</v>
      </c>
      <c r="G2447" s="32">
        <v>222.28</v>
      </c>
      <c r="H2447" s="31">
        <v>3827</v>
      </c>
    </row>
    <row r="2448" spans="1:8" ht="36" customHeight="1" x14ac:dyDescent="0.25">
      <c r="A2448" s="33">
        <v>46159</v>
      </c>
      <c r="B2448" s="31" t="s">
        <v>150</v>
      </c>
      <c r="C2448" s="31" t="s">
        <v>151</v>
      </c>
      <c r="D2448" s="31" t="s">
        <v>900</v>
      </c>
      <c r="E2448" s="31">
        <v>4279</v>
      </c>
      <c r="F2448" s="31">
        <v>1145106</v>
      </c>
      <c r="G2448" s="32">
        <v>267.61</v>
      </c>
      <c r="H2448" s="31">
        <v>4551</v>
      </c>
    </row>
    <row r="2449" spans="1:8" ht="36" customHeight="1" x14ac:dyDescent="0.25">
      <c r="A2449" s="33">
        <v>46159</v>
      </c>
      <c r="B2449" s="31" t="s">
        <v>153</v>
      </c>
      <c r="C2449" s="31" t="s">
        <v>154</v>
      </c>
      <c r="D2449" s="31" t="s">
        <v>899</v>
      </c>
      <c r="E2449" s="31">
        <v>3077</v>
      </c>
      <c r="F2449" s="31">
        <v>576524</v>
      </c>
      <c r="G2449" s="32">
        <v>187.37</v>
      </c>
      <c r="H2449" s="31">
        <v>2907</v>
      </c>
    </row>
    <row r="2450" spans="1:8" ht="24" customHeight="1" x14ac:dyDescent="0.25">
      <c r="A2450" s="33">
        <v>46159</v>
      </c>
      <c r="B2450" s="31" t="s">
        <v>156</v>
      </c>
      <c r="C2450" s="31" t="s">
        <v>157</v>
      </c>
      <c r="D2450" s="31" t="s">
        <v>901</v>
      </c>
      <c r="E2450" s="31">
        <v>3888</v>
      </c>
      <c r="F2450" s="31">
        <v>1179326</v>
      </c>
      <c r="G2450" s="32">
        <v>303.32</v>
      </c>
      <c r="H2450" s="31">
        <v>4126</v>
      </c>
    </row>
    <row r="2451" spans="1:8" ht="24" customHeight="1" x14ac:dyDescent="0.25">
      <c r="A2451" s="33">
        <v>46159</v>
      </c>
      <c r="B2451" s="31" t="s">
        <v>159</v>
      </c>
      <c r="C2451" s="31" t="s">
        <v>160</v>
      </c>
      <c r="D2451" s="31" t="s">
        <v>899</v>
      </c>
      <c r="E2451" s="31">
        <v>2785</v>
      </c>
      <c r="F2451" s="31">
        <v>1121600</v>
      </c>
      <c r="G2451" s="32">
        <v>402.73</v>
      </c>
      <c r="H2451" s="31">
        <v>2766</v>
      </c>
    </row>
    <row r="2452" spans="1:8" ht="24" customHeight="1" x14ac:dyDescent="0.25">
      <c r="A2452" s="33">
        <v>46159</v>
      </c>
      <c r="B2452" s="31" t="s">
        <v>162</v>
      </c>
      <c r="C2452" s="31" t="s">
        <v>163</v>
      </c>
      <c r="D2452" s="31" t="s">
        <v>901</v>
      </c>
      <c r="E2452" s="31">
        <v>1500</v>
      </c>
      <c r="F2452" s="31">
        <v>631826</v>
      </c>
      <c r="G2452" s="32">
        <v>421.22</v>
      </c>
      <c r="H2452" s="31">
        <v>1499</v>
      </c>
    </row>
    <row r="2453" spans="1:8" ht="41.25" customHeight="1" x14ac:dyDescent="0.25">
      <c r="A2453" s="33">
        <v>46159</v>
      </c>
      <c r="B2453" s="31" t="s">
        <v>165</v>
      </c>
      <c r="C2453" s="31" t="s">
        <v>166</v>
      </c>
      <c r="D2453" s="31" t="s">
        <v>901</v>
      </c>
      <c r="E2453" s="31">
        <v>4092</v>
      </c>
      <c r="F2453" s="31">
        <v>1692958</v>
      </c>
      <c r="G2453" s="32">
        <v>413.72</v>
      </c>
      <c r="H2453" s="31">
        <v>3835</v>
      </c>
    </row>
    <row r="2454" spans="1:8" ht="24" customHeight="1" x14ac:dyDescent="0.25">
      <c r="A2454" s="33">
        <v>46159</v>
      </c>
      <c r="B2454" s="31" t="s">
        <v>168</v>
      </c>
      <c r="C2454" s="31" t="s">
        <v>169</v>
      </c>
      <c r="D2454" s="31" t="s">
        <v>899</v>
      </c>
      <c r="E2454" s="31">
        <v>2665</v>
      </c>
      <c r="F2454" s="31">
        <v>1091935</v>
      </c>
      <c r="G2454" s="32">
        <v>409.73</v>
      </c>
      <c r="H2454" s="31">
        <v>2691</v>
      </c>
    </row>
    <row r="2455" spans="1:8" ht="48" customHeight="1" x14ac:dyDescent="0.25">
      <c r="A2455" s="33">
        <v>46159</v>
      </c>
      <c r="B2455" s="31" t="s">
        <v>171</v>
      </c>
      <c r="C2455" s="31" t="s">
        <v>172</v>
      </c>
      <c r="D2455" s="31" t="s">
        <v>903</v>
      </c>
      <c r="E2455" s="31">
        <v>2474</v>
      </c>
      <c r="F2455" s="31">
        <v>987360</v>
      </c>
      <c r="G2455" s="32">
        <v>399.09</v>
      </c>
      <c r="H2455" s="31">
        <v>2525</v>
      </c>
    </row>
    <row r="2456" spans="1:8" ht="48" customHeight="1" x14ac:dyDescent="0.25">
      <c r="A2456" s="33">
        <v>46159</v>
      </c>
      <c r="B2456" s="31" t="s">
        <v>174</v>
      </c>
      <c r="C2456" s="31" t="s">
        <v>175</v>
      </c>
      <c r="D2456" s="31" t="s">
        <v>903</v>
      </c>
      <c r="E2456" s="31">
        <v>2841</v>
      </c>
      <c r="F2456" s="31">
        <v>959018</v>
      </c>
      <c r="G2456" s="32">
        <v>337.56</v>
      </c>
      <c r="H2456" s="31">
        <v>2848</v>
      </c>
    </row>
    <row r="2457" spans="1:8" ht="48" customHeight="1" x14ac:dyDescent="0.25">
      <c r="A2457" s="33">
        <v>46159</v>
      </c>
      <c r="B2457" s="31" t="s">
        <v>177</v>
      </c>
      <c r="C2457" s="31" t="s">
        <v>178</v>
      </c>
      <c r="D2457" s="31" t="s">
        <v>903</v>
      </c>
      <c r="E2457" s="31">
        <v>2778</v>
      </c>
      <c r="F2457" s="31">
        <v>730232</v>
      </c>
      <c r="G2457" s="32">
        <v>262.86</v>
      </c>
      <c r="H2457" s="31">
        <v>2541</v>
      </c>
    </row>
    <row r="2458" spans="1:8" ht="48" customHeight="1" x14ac:dyDescent="0.25">
      <c r="A2458" s="33">
        <v>46159</v>
      </c>
      <c r="B2458" s="31" t="s">
        <v>180</v>
      </c>
      <c r="C2458" s="31" t="s">
        <v>181</v>
      </c>
      <c r="D2458" s="31" t="s">
        <v>903</v>
      </c>
      <c r="E2458" s="31">
        <v>2275</v>
      </c>
      <c r="F2458" s="31">
        <v>922947</v>
      </c>
      <c r="G2458" s="32">
        <v>405.69</v>
      </c>
      <c r="H2458" s="31">
        <v>2250</v>
      </c>
    </row>
    <row r="2459" spans="1:8" ht="48" customHeight="1" x14ac:dyDescent="0.25">
      <c r="A2459" s="33">
        <v>46159</v>
      </c>
      <c r="B2459" s="31" t="s">
        <v>183</v>
      </c>
      <c r="C2459" s="31" t="s">
        <v>184</v>
      </c>
      <c r="D2459" s="31" t="s">
        <v>903</v>
      </c>
      <c r="E2459" s="31">
        <v>3036</v>
      </c>
      <c r="F2459" s="31">
        <v>669438</v>
      </c>
      <c r="G2459" s="32">
        <v>220.5</v>
      </c>
      <c r="H2459" s="31">
        <v>3136</v>
      </c>
    </row>
    <row r="2460" spans="1:8" ht="48" customHeight="1" x14ac:dyDescent="0.25">
      <c r="A2460" s="33">
        <v>46159</v>
      </c>
      <c r="B2460" s="31" t="s">
        <v>186</v>
      </c>
      <c r="C2460" s="31" t="s">
        <v>187</v>
      </c>
      <c r="D2460" s="31" t="s">
        <v>903</v>
      </c>
      <c r="E2460" s="31">
        <v>818</v>
      </c>
      <c r="F2460" s="31">
        <v>382813</v>
      </c>
      <c r="G2460" s="32">
        <v>467.99</v>
      </c>
      <c r="H2460" s="31">
        <v>826</v>
      </c>
    </row>
    <row r="2461" spans="1:8" ht="48" customHeight="1" x14ac:dyDescent="0.25">
      <c r="A2461" s="33">
        <v>46159</v>
      </c>
      <c r="B2461" s="31" t="s">
        <v>189</v>
      </c>
      <c r="C2461" s="31" t="s">
        <v>190</v>
      </c>
      <c r="D2461" s="31" t="s">
        <v>903</v>
      </c>
      <c r="E2461" s="31">
        <v>5132</v>
      </c>
      <c r="F2461" s="31">
        <v>1563436</v>
      </c>
      <c r="G2461" s="32">
        <v>304.64</v>
      </c>
      <c r="H2461" s="31">
        <v>4939</v>
      </c>
    </row>
    <row r="2462" spans="1:8" ht="24" customHeight="1" x14ac:dyDescent="0.25">
      <c r="A2462" s="33">
        <v>46159</v>
      </c>
      <c r="B2462" s="31" t="s">
        <v>192</v>
      </c>
      <c r="C2462" s="31" t="s">
        <v>193</v>
      </c>
      <c r="D2462" s="31" t="s">
        <v>901</v>
      </c>
      <c r="E2462" s="31">
        <v>1350</v>
      </c>
      <c r="F2462" s="31">
        <v>547279</v>
      </c>
      <c r="G2462" s="32">
        <v>405.39</v>
      </c>
      <c r="H2462" s="31">
        <v>1335</v>
      </c>
    </row>
    <row r="2463" spans="1:8" ht="36" customHeight="1" x14ac:dyDescent="0.25">
      <c r="A2463" s="33">
        <v>46159</v>
      </c>
      <c r="B2463" s="31" t="s">
        <v>195</v>
      </c>
      <c r="C2463" s="31" t="s">
        <v>196</v>
      </c>
      <c r="D2463" s="31" t="s">
        <v>899</v>
      </c>
      <c r="E2463" s="31">
        <v>4545</v>
      </c>
      <c r="F2463" s="31">
        <v>1533824</v>
      </c>
      <c r="G2463" s="32">
        <v>337.48</v>
      </c>
      <c r="H2463" s="31">
        <v>4840</v>
      </c>
    </row>
    <row r="2464" spans="1:8" ht="24" customHeight="1" x14ac:dyDescent="0.25">
      <c r="A2464" s="33">
        <v>46159</v>
      </c>
      <c r="B2464" s="31" t="s">
        <v>198</v>
      </c>
      <c r="C2464" s="31" t="s">
        <v>199</v>
      </c>
      <c r="D2464" s="31" t="s">
        <v>901</v>
      </c>
      <c r="E2464" s="31">
        <v>5542</v>
      </c>
      <c r="F2464" s="31">
        <v>2424541</v>
      </c>
      <c r="G2464" s="32">
        <v>437.48</v>
      </c>
      <c r="H2464" s="31">
        <v>5055</v>
      </c>
    </row>
    <row r="2465" spans="1:8" ht="36" customHeight="1" x14ac:dyDescent="0.25">
      <c r="A2465" s="33">
        <v>46159</v>
      </c>
      <c r="B2465" s="31" t="s">
        <v>201</v>
      </c>
      <c r="C2465" s="31" t="s">
        <v>202</v>
      </c>
      <c r="D2465" s="31" t="s">
        <v>904</v>
      </c>
      <c r="E2465" s="31">
        <v>0</v>
      </c>
      <c r="F2465" s="31">
        <v>0</v>
      </c>
      <c r="G2465" s="31">
        <v>0</v>
      </c>
      <c r="H2465" s="31">
        <v>0</v>
      </c>
    </row>
    <row r="2466" spans="1:8" ht="36" customHeight="1" x14ac:dyDescent="0.25">
      <c r="A2466" s="33">
        <v>46159</v>
      </c>
      <c r="B2466" s="31" t="s">
        <v>204</v>
      </c>
      <c r="C2466" s="31" t="s">
        <v>205</v>
      </c>
      <c r="D2466" s="31" t="s">
        <v>901</v>
      </c>
      <c r="E2466" s="31">
        <v>3636</v>
      </c>
      <c r="F2466" s="31">
        <v>1416687</v>
      </c>
      <c r="G2466" s="32">
        <v>389.63</v>
      </c>
      <c r="H2466" s="31">
        <v>3682</v>
      </c>
    </row>
    <row r="2467" spans="1:8" ht="24" customHeight="1" x14ac:dyDescent="0.25">
      <c r="A2467" s="33">
        <v>46159</v>
      </c>
      <c r="B2467" s="31" t="s">
        <v>207</v>
      </c>
      <c r="C2467" s="31" t="s">
        <v>208</v>
      </c>
      <c r="D2467" s="31" t="s">
        <v>899</v>
      </c>
      <c r="E2467" s="31">
        <v>6280</v>
      </c>
      <c r="F2467" s="31">
        <v>2404419</v>
      </c>
      <c r="G2467" s="32">
        <v>382.87</v>
      </c>
      <c r="H2467" s="31">
        <v>5866</v>
      </c>
    </row>
    <row r="2468" spans="1:8" ht="48" customHeight="1" x14ac:dyDescent="0.25">
      <c r="A2468" s="33">
        <v>46159</v>
      </c>
      <c r="B2468" s="31" t="s">
        <v>210</v>
      </c>
      <c r="C2468" s="31" t="s">
        <v>211</v>
      </c>
      <c r="D2468" s="31" t="s">
        <v>901</v>
      </c>
      <c r="E2468" s="31">
        <v>4993</v>
      </c>
      <c r="F2468" s="31">
        <v>1802089</v>
      </c>
      <c r="G2468" s="32">
        <v>360.92</v>
      </c>
      <c r="H2468" s="31">
        <v>5082</v>
      </c>
    </row>
    <row r="2469" spans="1:8" ht="48" customHeight="1" x14ac:dyDescent="0.25">
      <c r="A2469" s="33">
        <v>46159</v>
      </c>
      <c r="B2469" s="31" t="s">
        <v>213</v>
      </c>
      <c r="C2469" s="31" t="s">
        <v>214</v>
      </c>
      <c r="D2469" s="31" t="s">
        <v>901</v>
      </c>
      <c r="E2469" s="31">
        <v>1194</v>
      </c>
      <c r="F2469" s="31">
        <v>294432</v>
      </c>
      <c r="G2469" s="32">
        <v>246.59</v>
      </c>
      <c r="H2469" s="31">
        <v>1102</v>
      </c>
    </row>
    <row r="2470" spans="1:8" ht="48" customHeight="1" x14ac:dyDescent="0.25">
      <c r="A2470" s="33">
        <v>46159</v>
      </c>
      <c r="B2470" s="31" t="s">
        <v>216</v>
      </c>
      <c r="C2470" s="31" t="s">
        <v>217</v>
      </c>
      <c r="D2470" s="31" t="s">
        <v>901</v>
      </c>
      <c r="E2470" s="31">
        <v>2254</v>
      </c>
      <c r="F2470" s="31">
        <v>593490</v>
      </c>
      <c r="G2470" s="32">
        <v>263.31</v>
      </c>
      <c r="H2470" s="31">
        <v>2227</v>
      </c>
    </row>
    <row r="2471" spans="1:8" ht="48" customHeight="1" x14ac:dyDescent="0.25">
      <c r="A2471" s="33">
        <v>46159</v>
      </c>
      <c r="B2471" s="31" t="s">
        <v>220</v>
      </c>
      <c r="C2471" s="31" t="s">
        <v>221</v>
      </c>
      <c r="D2471" s="31" t="s">
        <v>900</v>
      </c>
      <c r="E2471" s="31">
        <v>3909</v>
      </c>
      <c r="F2471" s="31">
        <v>818611</v>
      </c>
      <c r="G2471" s="32">
        <v>209.42</v>
      </c>
      <c r="H2471" s="31">
        <v>3917</v>
      </c>
    </row>
    <row r="2472" spans="1:8" ht="48" customHeight="1" x14ac:dyDescent="0.25">
      <c r="A2472" s="33">
        <v>46159</v>
      </c>
      <c r="B2472" s="31" t="s">
        <v>223</v>
      </c>
      <c r="C2472" s="31" t="s">
        <v>224</v>
      </c>
      <c r="D2472" s="31" t="s">
        <v>905</v>
      </c>
      <c r="E2472" s="31">
        <v>0</v>
      </c>
      <c r="F2472" s="31">
        <v>0</v>
      </c>
      <c r="G2472" s="31">
        <v>0</v>
      </c>
      <c r="H2472" s="31">
        <v>0</v>
      </c>
    </row>
    <row r="2473" spans="1:8" ht="48" customHeight="1" x14ac:dyDescent="0.25">
      <c r="A2473" s="33">
        <v>46159</v>
      </c>
      <c r="B2473" s="31" t="s">
        <v>225</v>
      </c>
      <c r="C2473" s="31" t="s">
        <v>226</v>
      </c>
      <c r="D2473" s="31" t="s">
        <v>906</v>
      </c>
      <c r="E2473" s="31">
        <v>0</v>
      </c>
      <c r="F2473" s="31">
        <v>0</v>
      </c>
      <c r="G2473" s="31">
        <v>0</v>
      </c>
      <c r="H2473" s="31">
        <v>0</v>
      </c>
    </row>
    <row r="2474" spans="1:8" ht="48" customHeight="1" x14ac:dyDescent="0.25">
      <c r="A2474" s="33">
        <v>46159</v>
      </c>
      <c r="B2474" s="31" t="s">
        <v>227</v>
      </c>
      <c r="C2474" s="31" t="s">
        <v>228</v>
      </c>
      <c r="D2474" s="31" t="s">
        <v>899</v>
      </c>
      <c r="E2474" s="31">
        <v>4100</v>
      </c>
      <c r="F2474" s="31">
        <v>958007</v>
      </c>
      <c r="G2474" s="32">
        <v>233.66</v>
      </c>
      <c r="H2474" s="31">
        <v>4352</v>
      </c>
    </row>
    <row r="2475" spans="1:8" ht="36" customHeight="1" x14ac:dyDescent="0.25">
      <c r="A2475" s="33">
        <v>46159</v>
      </c>
      <c r="B2475" s="31" t="s">
        <v>230</v>
      </c>
      <c r="C2475" s="31" t="s">
        <v>231</v>
      </c>
      <c r="D2475" s="31" t="s">
        <v>901</v>
      </c>
      <c r="E2475" s="31">
        <v>5155</v>
      </c>
      <c r="F2475" s="31">
        <v>1724317</v>
      </c>
      <c r="G2475" s="32">
        <v>334.49</v>
      </c>
      <c r="H2475" s="31">
        <v>5555</v>
      </c>
    </row>
    <row r="2476" spans="1:8" ht="24" customHeight="1" x14ac:dyDescent="0.25">
      <c r="A2476" s="33">
        <v>46159</v>
      </c>
      <c r="B2476" s="31" t="s">
        <v>233</v>
      </c>
      <c r="C2476" s="31" t="s">
        <v>234</v>
      </c>
      <c r="D2476" s="31" t="s">
        <v>899</v>
      </c>
      <c r="E2476" s="31">
        <v>2222</v>
      </c>
      <c r="F2476" s="31">
        <v>503960</v>
      </c>
      <c r="G2476" s="32">
        <v>226.8</v>
      </c>
      <c r="H2476" s="31">
        <v>2357</v>
      </c>
    </row>
    <row r="2477" spans="1:8" ht="36" customHeight="1" x14ac:dyDescent="0.25">
      <c r="A2477" s="33">
        <v>46159</v>
      </c>
      <c r="B2477" s="31" t="s">
        <v>236</v>
      </c>
      <c r="C2477" s="31" t="s">
        <v>237</v>
      </c>
      <c r="D2477" s="31" t="s">
        <v>899</v>
      </c>
      <c r="E2477" s="31">
        <v>4735</v>
      </c>
      <c r="F2477" s="31">
        <v>1734568</v>
      </c>
      <c r="G2477" s="32">
        <v>366.33</v>
      </c>
      <c r="H2477" s="31">
        <v>4840</v>
      </c>
    </row>
    <row r="2478" spans="1:8" ht="24" customHeight="1" x14ac:dyDescent="0.25">
      <c r="A2478" s="33">
        <v>46159</v>
      </c>
      <c r="B2478" s="31" t="s">
        <v>239</v>
      </c>
      <c r="C2478" s="31" t="s">
        <v>240</v>
      </c>
      <c r="D2478" s="31" t="s">
        <v>900</v>
      </c>
      <c r="E2478" s="31">
        <v>2238</v>
      </c>
      <c r="F2478" s="31">
        <v>1156020</v>
      </c>
      <c r="G2478" s="32">
        <v>516.54</v>
      </c>
      <c r="H2478" s="31">
        <v>2121</v>
      </c>
    </row>
    <row r="2479" spans="1:8" ht="36" customHeight="1" x14ac:dyDescent="0.25">
      <c r="A2479" s="33">
        <v>46159</v>
      </c>
      <c r="B2479" s="31" t="s">
        <v>242</v>
      </c>
      <c r="C2479" s="31" t="s">
        <v>243</v>
      </c>
      <c r="D2479" s="31" t="s">
        <v>900</v>
      </c>
      <c r="E2479" s="31">
        <v>3476</v>
      </c>
      <c r="F2479" s="31">
        <v>1266310</v>
      </c>
      <c r="G2479" s="32">
        <v>364.3</v>
      </c>
      <c r="H2479" s="31">
        <v>3372</v>
      </c>
    </row>
    <row r="2480" spans="1:8" ht="24" customHeight="1" x14ac:dyDescent="0.25">
      <c r="A2480" s="33">
        <v>46159</v>
      </c>
      <c r="B2480" s="31" t="s">
        <v>245</v>
      </c>
      <c r="C2480" s="31" t="s">
        <v>246</v>
      </c>
      <c r="D2480" s="31" t="s">
        <v>900</v>
      </c>
      <c r="E2480" s="31">
        <v>2731</v>
      </c>
      <c r="F2480" s="31">
        <v>904354</v>
      </c>
      <c r="G2480" s="32">
        <v>331.14</v>
      </c>
      <c r="H2480" s="31">
        <v>2811</v>
      </c>
    </row>
    <row r="2481" spans="1:8" ht="36" customHeight="1" x14ac:dyDescent="0.25">
      <c r="A2481" s="33">
        <v>46159</v>
      </c>
      <c r="B2481" s="31" t="s">
        <v>248</v>
      </c>
      <c r="C2481" s="31" t="s">
        <v>249</v>
      </c>
      <c r="D2481" s="31" t="s">
        <v>900</v>
      </c>
      <c r="E2481" s="31">
        <v>4169</v>
      </c>
      <c r="F2481" s="31">
        <v>1830403</v>
      </c>
      <c r="G2481" s="32">
        <v>439.05</v>
      </c>
      <c r="H2481" s="31">
        <v>4294</v>
      </c>
    </row>
    <row r="2482" spans="1:8" ht="36" customHeight="1" x14ac:dyDescent="0.25">
      <c r="A2482" s="33">
        <v>46159</v>
      </c>
      <c r="B2482" s="31" t="s">
        <v>251</v>
      </c>
      <c r="C2482" s="31" t="s">
        <v>252</v>
      </c>
      <c r="D2482" s="31" t="s">
        <v>900</v>
      </c>
      <c r="E2482" s="31">
        <v>4935</v>
      </c>
      <c r="F2482" s="31">
        <v>1519460</v>
      </c>
      <c r="G2482" s="32">
        <v>307.89</v>
      </c>
      <c r="H2482" s="31">
        <v>5104</v>
      </c>
    </row>
    <row r="2483" spans="1:8" ht="36" customHeight="1" x14ac:dyDescent="0.25">
      <c r="A2483" s="33">
        <v>46159</v>
      </c>
      <c r="B2483" s="31" t="s">
        <v>254</v>
      </c>
      <c r="C2483" s="31" t="s">
        <v>255</v>
      </c>
      <c r="D2483" s="31" t="s">
        <v>899</v>
      </c>
      <c r="E2483" s="31">
        <v>2248</v>
      </c>
      <c r="F2483" s="31">
        <v>1070754</v>
      </c>
      <c r="G2483" s="32">
        <v>476.31</v>
      </c>
      <c r="H2483" s="31">
        <v>2116</v>
      </c>
    </row>
    <row r="2484" spans="1:8" ht="48" customHeight="1" x14ac:dyDescent="0.25">
      <c r="A2484" s="33">
        <v>46159</v>
      </c>
      <c r="B2484" s="31" t="s">
        <v>257</v>
      </c>
      <c r="C2484" s="31" t="s">
        <v>258</v>
      </c>
      <c r="D2484" s="31" t="s">
        <v>901</v>
      </c>
      <c r="E2484" s="31">
        <v>834</v>
      </c>
      <c r="F2484" s="31">
        <v>198249</v>
      </c>
      <c r="G2484" s="32">
        <v>237.71</v>
      </c>
      <c r="H2484" s="31">
        <v>840</v>
      </c>
    </row>
    <row r="2485" spans="1:8" ht="36" customHeight="1" x14ac:dyDescent="0.25">
      <c r="A2485" s="33">
        <v>46159</v>
      </c>
      <c r="B2485" s="31" t="s">
        <v>260</v>
      </c>
      <c r="C2485" s="31" t="s">
        <v>261</v>
      </c>
      <c r="D2485" s="31" t="s">
        <v>907</v>
      </c>
      <c r="E2485" s="31">
        <v>0</v>
      </c>
      <c r="F2485" s="31">
        <v>0</v>
      </c>
      <c r="G2485" s="31">
        <v>0</v>
      </c>
      <c r="H2485" s="31">
        <v>0</v>
      </c>
    </row>
    <row r="2486" spans="1:8" ht="41.25" customHeight="1" x14ac:dyDescent="0.25">
      <c r="A2486" s="33">
        <v>46159</v>
      </c>
      <c r="B2486" s="31" t="s">
        <v>262</v>
      </c>
      <c r="C2486" s="31" t="s">
        <v>263</v>
      </c>
      <c r="D2486" s="31" t="s">
        <v>901</v>
      </c>
      <c r="E2486" s="31">
        <v>3126</v>
      </c>
      <c r="F2486" s="31">
        <v>648845</v>
      </c>
      <c r="G2486" s="32">
        <v>207.56</v>
      </c>
      <c r="H2486" s="31">
        <v>3014</v>
      </c>
    </row>
    <row r="2487" spans="1:8" ht="24" customHeight="1" x14ac:dyDescent="0.25">
      <c r="A2487" s="33">
        <v>46159</v>
      </c>
      <c r="B2487" s="31" t="s">
        <v>265</v>
      </c>
      <c r="C2487" s="31" t="s">
        <v>266</v>
      </c>
      <c r="D2487" s="31" t="s">
        <v>908</v>
      </c>
      <c r="E2487" s="31">
        <v>0</v>
      </c>
      <c r="F2487" s="31">
        <v>0</v>
      </c>
      <c r="G2487" s="31">
        <v>0</v>
      </c>
      <c r="H2487" s="31">
        <v>0</v>
      </c>
    </row>
    <row r="2488" spans="1:8" ht="36" customHeight="1" x14ac:dyDescent="0.25">
      <c r="A2488" s="33">
        <v>46159</v>
      </c>
      <c r="B2488" s="31" t="s">
        <v>267</v>
      </c>
      <c r="C2488" s="31" t="s">
        <v>268</v>
      </c>
      <c r="D2488" s="31" t="s">
        <v>901</v>
      </c>
      <c r="E2488" s="31">
        <v>3592</v>
      </c>
      <c r="F2488" s="31">
        <v>674908</v>
      </c>
      <c r="G2488" s="32">
        <v>187.89</v>
      </c>
      <c r="H2488" s="31">
        <v>3419</v>
      </c>
    </row>
    <row r="2489" spans="1:8" ht="24" customHeight="1" x14ac:dyDescent="0.25">
      <c r="A2489" s="33">
        <v>46159</v>
      </c>
      <c r="B2489" s="31" t="s">
        <v>270</v>
      </c>
      <c r="C2489" s="31" t="s">
        <v>271</v>
      </c>
      <c r="D2489" s="31" t="s">
        <v>900</v>
      </c>
      <c r="E2489" s="31">
        <v>1018</v>
      </c>
      <c r="F2489" s="31">
        <v>326355</v>
      </c>
      <c r="G2489" s="32">
        <v>320.58</v>
      </c>
      <c r="H2489" s="31">
        <v>929</v>
      </c>
    </row>
    <row r="2490" spans="1:8" ht="24" customHeight="1" x14ac:dyDescent="0.25">
      <c r="A2490" s="33">
        <v>46159</v>
      </c>
      <c r="B2490" s="31" t="s">
        <v>273</v>
      </c>
      <c r="C2490" s="31" t="s">
        <v>274</v>
      </c>
      <c r="D2490" s="31" t="s">
        <v>899</v>
      </c>
      <c r="E2490" s="31">
        <v>6008</v>
      </c>
      <c r="F2490" s="31">
        <v>2902293</v>
      </c>
      <c r="G2490" s="32">
        <v>483.07</v>
      </c>
      <c r="H2490" s="31">
        <v>6102</v>
      </c>
    </row>
    <row r="2491" spans="1:8" ht="48" customHeight="1" x14ac:dyDescent="0.25">
      <c r="A2491" s="33">
        <v>46159</v>
      </c>
      <c r="B2491" s="31" t="s">
        <v>276</v>
      </c>
      <c r="C2491" s="31" t="s">
        <v>277</v>
      </c>
      <c r="D2491" s="31" t="s">
        <v>899</v>
      </c>
      <c r="E2491" s="31">
        <v>1137</v>
      </c>
      <c r="F2491" s="31">
        <v>510741</v>
      </c>
      <c r="G2491" s="32">
        <v>449.2</v>
      </c>
      <c r="H2491" s="31">
        <v>1188</v>
      </c>
    </row>
    <row r="2492" spans="1:8" ht="48" customHeight="1" x14ac:dyDescent="0.25">
      <c r="A2492" s="33">
        <v>46159</v>
      </c>
      <c r="B2492" s="31" t="s">
        <v>279</v>
      </c>
      <c r="C2492" s="31" t="s">
        <v>280</v>
      </c>
      <c r="D2492" s="31" t="s">
        <v>901</v>
      </c>
      <c r="E2492" s="31">
        <v>2362</v>
      </c>
      <c r="F2492" s="31">
        <v>996991</v>
      </c>
      <c r="G2492" s="32">
        <v>422.1</v>
      </c>
      <c r="H2492" s="31">
        <v>2376</v>
      </c>
    </row>
    <row r="2493" spans="1:8" ht="48" customHeight="1" x14ac:dyDescent="0.25">
      <c r="A2493" s="33">
        <v>46159</v>
      </c>
      <c r="B2493" s="31" t="s">
        <v>283</v>
      </c>
      <c r="C2493" s="31" t="s">
        <v>284</v>
      </c>
      <c r="D2493" s="31" t="s">
        <v>899</v>
      </c>
      <c r="E2493" s="31">
        <v>0</v>
      </c>
      <c r="F2493" s="31">
        <v>0</v>
      </c>
      <c r="G2493" s="31">
        <v>0</v>
      </c>
      <c r="H2493" s="31">
        <v>0</v>
      </c>
    </row>
    <row r="2494" spans="1:8" ht="48" customHeight="1" x14ac:dyDescent="0.25">
      <c r="A2494" s="33">
        <v>46160</v>
      </c>
      <c r="B2494" s="31" t="s">
        <v>128</v>
      </c>
      <c r="C2494" s="31" t="s">
        <v>129</v>
      </c>
      <c r="D2494" s="31" t="s">
        <v>899</v>
      </c>
      <c r="E2494" s="31">
        <v>1309</v>
      </c>
      <c r="F2494" s="31">
        <v>436085</v>
      </c>
      <c r="G2494" s="32">
        <v>333.14</v>
      </c>
      <c r="H2494" s="31">
        <v>1346</v>
      </c>
    </row>
    <row r="2495" spans="1:8" ht="48" customHeight="1" x14ac:dyDescent="0.25">
      <c r="A2495" s="33">
        <v>46160</v>
      </c>
      <c r="B2495" s="31" t="s">
        <v>132</v>
      </c>
      <c r="C2495" s="31" t="s">
        <v>133</v>
      </c>
      <c r="D2495" s="31" t="s">
        <v>900</v>
      </c>
      <c r="E2495" s="31">
        <v>1966</v>
      </c>
      <c r="F2495" s="31">
        <v>656648</v>
      </c>
      <c r="G2495" s="32">
        <v>334</v>
      </c>
      <c r="H2495" s="31">
        <v>2108</v>
      </c>
    </row>
    <row r="2496" spans="1:8" ht="24" customHeight="1" x14ac:dyDescent="0.25">
      <c r="A2496" s="33">
        <v>46160</v>
      </c>
      <c r="B2496" s="31" t="s">
        <v>135</v>
      </c>
      <c r="C2496" s="31" t="s">
        <v>136</v>
      </c>
      <c r="D2496" s="31" t="s">
        <v>900</v>
      </c>
      <c r="E2496" s="31">
        <v>1765</v>
      </c>
      <c r="F2496" s="31">
        <v>672829</v>
      </c>
      <c r="G2496" s="32">
        <v>381.21</v>
      </c>
      <c r="H2496" s="31">
        <v>1623</v>
      </c>
    </row>
    <row r="2497" spans="1:8" ht="36" customHeight="1" x14ac:dyDescent="0.25">
      <c r="A2497" s="33">
        <v>46160</v>
      </c>
      <c r="B2497" s="31" t="s">
        <v>138</v>
      </c>
      <c r="C2497" s="31" t="s">
        <v>139</v>
      </c>
      <c r="D2497" s="31" t="s">
        <v>900</v>
      </c>
      <c r="E2497" s="31">
        <v>1161</v>
      </c>
      <c r="F2497" s="31">
        <v>458935</v>
      </c>
      <c r="G2497" s="32">
        <v>395.29</v>
      </c>
      <c r="H2497" s="31">
        <v>1115</v>
      </c>
    </row>
    <row r="2498" spans="1:8" ht="24" customHeight="1" x14ac:dyDescent="0.25">
      <c r="A2498" s="33">
        <v>46160</v>
      </c>
      <c r="B2498" s="31" t="s">
        <v>141</v>
      </c>
      <c r="C2498" s="31" t="s">
        <v>142</v>
      </c>
      <c r="D2498" s="31" t="s">
        <v>900</v>
      </c>
      <c r="E2498" s="31">
        <v>1600</v>
      </c>
      <c r="F2498" s="31">
        <v>907911</v>
      </c>
      <c r="G2498" s="32">
        <v>567.44000000000005</v>
      </c>
      <c r="H2498" s="31">
        <v>1441</v>
      </c>
    </row>
    <row r="2499" spans="1:8" ht="36" customHeight="1" x14ac:dyDescent="0.25">
      <c r="A2499" s="33">
        <v>46160</v>
      </c>
      <c r="B2499" s="31" t="s">
        <v>144</v>
      </c>
      <c r="C2499" s="31" t="s">
        <v>145</v>
      </c>
      <c r="D2499" s="31" t="s">
        <v>900</v>
      </c>
      <c r="E2499" s="31">
        <v>1152</v>
      </c>
      <c r="F2499" s="31">
        <v>260086</v>
      </c>
      <c r="G2499" s="32">
        <v>225.77</v>
      </c>
      <c r="H2499" s="31">
        <v>1151</v>
      </c>
    </row>
    <row r="2500" spans="1:8" ht="24" customHeight="1" x14ac:dyDescent="0.25">
      <c r="A2500" s="33">
        <v>46160</v>
      </c>
      <c r="B2500" s="31" t="s">
        <v>147</v>
      </c>
      <c r="C2500" s="31" t="s">
        <v>148</v>
      </c>
      <c r="D2500" s="31" t="s">
        <v>900</v>
      </c>
      <c r="E2500" s="31">
        <v>3976</v>
      </c>
      <c r="F2500" s="31">
        <v>819461</v>
      </c>
      <c r="G2500" s="32">
        <v>206.1</v>
      </c>
      <c r="H2500" s="31">
        <v>3949</v>
      </c>
    </row>
    <row r="2501" spans="1:8" ht="36" customHeight="1" x14ac:dyDescent="0.25">
      <c r="A2501" s="33">
        <v>46160</v>
      </c>
      <c r="B2501" s="31" t="s">
        <v>150</v>
      </c>
      <c r="C2501" s="31" t="s">
        <v>151</v>
      </c>
      <c r="D2501" s="31" t="s">
        <v>900</v>
      </c>
      <c r="E2501" s="31">
        <v>3109</v>
      </c>
      <c r="F2501" s="31">
        <v>669467</v>
      </c>
      <c r="G2501" s="32">
        <v>215.33</v>
      </c>
      <c r="H2501" s="31">
        <v>3048</v>
      </c>
    </row>
    <row r="2502" spans="1:8" ht="48" customHeight="1" x14ac:dyDescent="0.25">
      <c r="A2502" s="33">
        <v>46160</v>
      </c>
      <c r="B2502" s="31" t="s">
        <v>153</v>
      </c>
      <c r="C2502" s="31" t="s">
        <v>154</v>
      </c>
      <c r="D2502" s="31" t="s">
        <v>899</v>
      </c>
      <c r="E2502" s="31">
        <v>2504</v>
      </c>
      <c r="F2502" s="31">
        <v>508901</v>
      </c>
      <c r="G2502" s="32">
        <v>203.24</v>
      </c>
      <c r="H2502" s="31">
        <v>2671</v>
      </c>
    </row>
    <row r="2503" spans="1:8" ht="24" customHeight="1" x14ac:dyDescent="0.25">
      <c r="A2503" s="33">
        <v>46160</v>
      </c>
      <c r="B2503" s="31" t="s">
        <v>156</v>
      </c>
      <c r="C2503" s="31" t="s">
        <v>157</v>
      </c>
      <c r="D2503" s="31" t="s">
        <v>901</v>
      </c>
      <c r="E2503" s="31">
        <v>3761</v>
      </c>
      <c r="F2503" s="31">
        <v>1078170</v>
      </c>
      <c r="G2503" s="32">
        <v>286.67</v>
      </c>
      <c r="H2503" s="31">
        <v>3727</v>
      </c>
    </row>
    <row r="2504" spans="1:8" ht="24" customHeight="1" x14ac:dyDescent="0.25">
      <c r="A2504" s="33">
        <v>46160</v>
      </c>
      <c r="B2504" s="31" t="s">
        <v>159</v>
      </c>
      <c r="C2504" s="31" t="s">
        <v>160</v>
      </c>
      <c r="D2504" s="31" t="s">
        <v>899</v>
      </c>
      <c r="E2504" s="31">
        <v>1734</v>
      </c>
      <c r="F2504" s="31">
        <v>788503</v>
      </c>
      <c r="G2504" s="32">
        <v>454.73</v>
      </c>
      <c r="H2504" s="31">
        <v>1708</v>
      </c>
    </row>
    <row r="2505" spans="1:8" ht="36" customHeight="1" x14ac:dyDescent="0.25">
      <c r="A2505" s="33">
        <v>46160</v>
      </c>
      <c r="B2505" s="31" t="s">
        <v>162</v>
      </c>
      <c r="C2505" s="31" t="s">
        <v>163</v>
      </c>
      <c r="D2505" s="31" t="s">
        <v>901</v>
      </c>
      <c r="E2505" s="31">
        <v>1137</v>
      </c>
      <c r="F2505" s="31">
        <v>464560</v>
      </c>
      <c r="G2505" s="32">
        <v>408.58</v>
      </c>
      <c r="H2505" s="31">
        <v>1113</v>
      </c>
    </row>
    <row r="2506" spans="1:8" ht="36" customHeight="1" x14ac:dyDescent="0.25">
      <c r="A2506" s="33">
        <v>46160</v>
      </c>
      <c r="B2506" s="31" t="s">
        <v>165</v>
      </c>
      <c r="C2506" s="31" t="s">
        <v>166</v>
      </c>
      <c r="D2506" s="31" t="s">
        <v>901</v>
      </c>
      <c r="E2506" s="31">
        <v>2700</v>
      </c>
      <c r="F2506" s="31">
        <v>1072588</v>
      </c>
      <c r="G2506" s="32">
        <v>397.25</v>
      </c>
      <c r="H2506" s="31">
        <v>2577</v>
      </c>
    </row>
    <row r="2507" spans="1:8" ht="24" customHeight="1" x14ac:dyDescent="0.25">
      <c r="A2507" s="33">
        <v>46160</v>
      </c>
      <c r="B2507" s="31" t="s">
        <v>168</v>
      </c>
      <c r="C2507" s="31" t="s">
        <v>169</v>
      </c>
      <c r="D2507" s="31" t="s">
        <v>899</v>
      </c>
      <c r="E2507" s="31">
        <v>2225</v>
      </c>
      <c r="F2507" s="31">
        <v>1078211</v>
      </c>
      <c r="G2507" s="32">
        <v>484.59</v>
      </c>
      <c r="H2507" s="31">
        <v>2251</v>
      </c>
    </row>
    <row r="2508" spans="1:8" ht="24" customHeight="1" x14ac:dyDescent="0.25">
      <c r="A2508" s="33">
        <v>46160</v>
      </c>
      <c r="B2508" s="31" t="s">
        <v>171</v>
      </c>
      <c r="C2508" s="31" t="s">
        <v>172</v>
      </c>
      <c r="D2508" s="31" t="s">
        <v>903</v>
      </c>
      <c r="E2508" s="31">
        <v>2044</v>
      </c>
      <c r="F2508" s="31">
        <v>872523</v>
      </c>
      <c r="G2508" s="32">
        <v>426.87</v>
      </c>
      <c r="H2508" s="31">
        <v>2033</v>
      </c>
    </row>
    <row r="2509" spans="1:8" ht="24" customHeight="1" x14ac:dyDescent="0.25">
      <c r="A2509" s="33">
        <v>46160</v>
      </c>
      <c r="B2509" s="31" t="s">
        <v>174</v>
      </c>
      <c r="C2509" s="31" t="s">
        <v>175</v>
      </c>
      <c r="D2509" s="31" t="s">
        <v>903</v>
      </c>
      <c r="E2509" s="31">
        <v>2917</v>
      </c>
      <c r="F2509" s="31">
        <v>1024037</v>
      </c>
      <c r="G2509" s="32">
        <v>351.06</v>
      </c>
      <c r="H2509" s="31">
        <v>3085</v>
      </c>
    </row>
    <row r="2510" spans="1:8" ht="27.75" customHeight="1" x14ac:dyDescent="0.25">
      <c r="A2510" s="33">
        <v>46160</v>
      </c>
      <c r="B2510" s="31" t="s">
        <v>177</v>
      </c>
      <c r="C2510" s="31" t="s">
        <v>178</v>
      </c>
      <c r="D2510" s="31" t="s">
        <v>903</v>
      </c>
      <c r="E2510" s="31">
        <v>1977</v>
      </c>
      <c r="F2510" s="31">
        <v>578656</v>
      </c>
      <c r="G2510" s="32">
        <v>292.69</v>
      </c>
      <c r="H2510" s="31">
        <v>1918</v>
      </c>
    </row>
    <row r="2511" spans="1:8" ht="24" customHeight="1" x14ac:dyDescent="0.25">
      <c r="A2511" s="33">
        <v>46160</v>
      </c>
      <c r="B2511" s="31" t="s">
        <v>180</v>
      </c>
      <c r="C2511" s="31" t="s">
        <v>181</v>
      </c>
      <c r="D2511" s="31" t="s">
        <v>903</v>
      </c>
      <c r="E2511" s="31">
        <v>2547</v>
      </c>
      <c r="F2511" s="31">
        <v>1029693</v>
      </c>
      <c r="G2511" s="32">
        <v>404.28</v>
      </c>
      <c r="H2511" s="31">
        <v>2674</v>
      </c>
    </row>
    <row r="2512" spans="1:8" ht="48" customHeight="1" x14ac:dyDescent="0.25">
      <c r="A2512" s="33">
        <v>46160</v>
      </c>
      <c r="B2512" s="31" t="s">
        <v>183</v>
      </c>
      <c r="C2512" s="31" t="s">
        <v>184</v>
      </c>
      <c r="D2512" s="31" t="s">
        <v>903</v>
      </c>
      <c r="E2512" s="31">
        <v>2194</v>
      </c>
      <c r="F2512" s="31">
        <v>499402</v>
      </c>
      <c r="G2512" s="32">
        <v>227.62</v>
      </c>
      <c r="H2512" s="31">
        <v>2303</v>
      </c>
    </row>
    <row r="2513" spans="1:8" ht="48" customHeight="1" x14ac:dyDescent="0.25">
      <c r="A2513" s="33">
        <v>46160</v>
      </c>
      <c r="B2513" s="31" t="s">
        <v>186</v>
      </c>
      <c r="C2513" s="31" t="s">
        <v>187</v>
      </c>
      <c r="D2513" s="31" t="s">
        <v>903</v>
      </c>
      <c r="E2513" s="31">
        <v>575</v>
      </c>
      <c r="F2513" s="31">
        <v>236210</v>
      </c>
      <c r="G2513" s="32">
        <v>410.8</v>
      </c>
      <c r="H2513" s="31">
        <v>529</v>
      </c>
    </row>
    <row r="2514" spans="1:8" ht="48" customHeight="1" x14ac:dyDescent="0.25">
      <c r="A2514" s="33">
        <v>46160</v>
      </c>
      <c r="B2514" s="31" t="s">
        <v>189</v>
      </c>
      <c r="C2514" s="31" t="s">
        <v>190</v>
      </c>
      <c r="D2514" s="31" t="s">
        <v>903</v>
      </c>
      <c r="E2514" s="31">
        <v>2819</v>
      </c>
      <c r="F2514" s="31">
        <v>737004</v>
      </c>
      <c r="G2514" s="32">
        <v>261.44</v>
      </c>
      <c r="H2514" s="31">
        <v>3011</v>
      </c>
    </row>
    <row r="2515" spans="1:8" ht="48" customHeight="1" x14ac:dyDescent="0.25">
      <c r="A2515" s="33">
        <v>46160</v>
      </c>
      <c r="B2515" s="31" t="s">
        <v>192</v>
      </c>
      <c r="C2515" s="31" t="s">
        <v>193</v>
      </c>
      <c r="D2515" s="31" t="s">
        <v>901</v>
      </c>
      <c r="E2515" s="31">
        <v>889</v>
      </c>
      <c r="F2515" s="31">
        <v>315877</v>
      </c>
      <c r="G2515" s="32">
        <v>355.32</v>
      </c>
      <c r="H2515" s="31">
        <v>903</v>
      </c>
    </row>
    <row r="2516" spans="1:8" ht="48" customHeight="1" x14ac:dyDescent="0.25">
      <c r="A2516" s="33">
        <v>46160</v>
      </c>
      <c r="B2516" s="31" t="s">
        <v>195</v>
      </c>
      <c r="C2516" s="31" t="s">
        <v>196</v>
      </c>
      <c r="D2516" s="31" t="s">
        <v>899</v>
      </c>
      <c r="E2516" s="31">
        <v>2768</v>
      </c>
      <c r="F2516" s="31">
        <v>886802</v>
      </c>
      <c r="G2516" s="32">
        <v>320.38</v>
      </c>
      <c r="H2516" s="31">
        <v>2952</v>
      </c>
    </row>
    <row r="2517" spans="1:8" ht="48" customHeight="1" x14ac:dyDescent="0.25">
      <c r="A2517" s="33">
        <v>46160</v>
      </c>
      <c r="B2517" s="31" t="s">
        <v>198</v>
      </c>
      <c r="C2517" s="31" t="s">
        <v>199</v>
      </c>
      <c r="D2517" s="31" t="s">
        <v>901</v>
      </c>
      <c r="E2517" s="31">
        <v>3239</v>
      </c>
      <c r="F2517" s="31">
        <v>1434846</v>
      </c>
      <c r="G2517" s="32">
        <v>442.99</v>
      </c>
      <c r="H2517" s="31">
        <v>3475</v>
      </c>
    </row>
    <row r="2518" spans="1:8" ht="48" customHeight="1" x14ac:dyDescent="0.25">
      <c r="A2518" s="33">
        <v>46160</v>
      </c>
      <c r="B2518" s="31" t="s">
        <v>201</v>
      </c>
      <c r="C2518" s="31" t="s">
        <v>202</v>
      </c>
      <c r="D2518" s="31" t="s">
        <v>904</v>
      </c>
      <c r="E2518" s="31">
        <v>0</v>
      </c>
      <c r="F2518" s="31">
        <v>0</v>
      </c>
      <c r="G2518" s="31">
        <v>0</v>
      </c>
      <c r="H2518" s="31">
        <v>0</v>
      </c>
    </row>
    <row r="2519" spans="1:8" ht="24" customHeight="1" x14ac:dyDescent="0.25">
      <c r="A2519" s="33">
        <v>46160</v>
      </c>
      <c r="B2519" s="31" t="s">
        <v>204</v>
      </c>
      <c r="C2519" s="31" t="s">
        <v>205</v>
      </c>
      <c r="D2519" s="31" t="s">
        <v>901</v>
      </c>
      <c r="E2519" s="31">
        <v>3489</v>
      </c>
      <c r="F2519" s="31">
        <v>1543228</v>
      </c>
      <c r="G2519" s="32">
        <v>442.31</v>
      </c>
      <c r="H2519" s="31">
        <v>3718</v>
      </c>
    </row>
    <row r="2520" spans="1:8" ht="36" customHeight="1" x14ac:dyDescent="0.25">
      <c r="A2520" s="33">
        <v>46160</v>
      </c>
      <c r="B2520" s="31" t="s">
        <v>207</v>
      </c>
      <c r="C2520" s="31" t="s">
        <v>208</v>
      </c>
      <c r="D2520" s="31" t="s">
        <v>899</v>
      </c>
      <c r="E2520" s="31">
        <v>5047</v>
      </c>
      <c r="F2520" s="31">
        <v>1579065</v>
      </c>
      <c r="G2520" s="32">
        <v>312.87</v>
      </c>
      <c r="H2520" s="31">
        <v>5029</v>
      </c>
    </row>
    <row r="2521" spans="1:8" ht="24" customHeight="1" x14ac:dyDescent="0.25">
      <c r="A2521" s="33">
        <v>46160</v>
      </c>
      <c r="B2521" s="31" t="s">
        <v>210</v>
      </c>
      <c r="C2521" s="31" t="s">
        <v>211</v>
      </c>
      <c r="D2521" s="31" t="s">
        <v>901</v>
      </c>
      <c r="E2521" s="31">
        <v>3076</v>
      </c>
      <c r="F2521" s="31">
        <v>1136207</v>
      </c>
      <c r="G2521" s="32">
        <v>369.38</v>
      </c>
      <c r="H2521" s="31">
        <v>2945</v>
      </c>
    </row>
    <row r="2522" spans="1:8" ht="36" customHeight="1" x14ac:dyDescent="0.25">
      <c r="A2522" s="33">
        <v>46160</v>
      </c>
      <c r="B2522" s="31" t="s">
        <v>213</v>
      </c>
      <c r="C2522" s="31" t="s">
        <v>214</v>
      </c>
      <c r="D2522" s="31" t="s">
        <v>901</v>
      </c>
      <c r="E2522" s="31">
        <v>860</v>
      </c>
      <c r="F2522" s="31">
        <v>211991</v>
      </c>
      <c r="G2522" s="32">
        <v>246.5</v>
      </c>
      <c r="H2522" s="31">
        <v>851</v>
      </c>
    </row>
    <row r="2523" spans="1:8" ht="36" customHeight="1" x14ac:dyDescent="0.25">
      <c r="A2523" s="33">
        <v>46160</v>
      </c>
      <c r="B2523" s="31" t="s">
        <v>216</v>
      </c>
      <c r="C2523" s="31" t="s">
        <v>217</v>
      </c>
      <c r="D2523" s="31" t="s">
        <v>901</v>
      </c>
      <c r="E2523" s="31">
        <v>1613</v>
      </c>
      <c r="F2523" s="31">
        <v>477250</v>
      </c>
      <c r="G2523" s="32">
        <v>295.88</v>
      </c>
      <c r="H2523" s="31">
        <v>1560</v>
      </c>
    </row>
    <row r="2524" spans="1:8" ht="24" customHeight="1" x14ac:dyDescent="0.25">
      <c r="A2524" s="33">
        <v>46160</v>
      </c>
      <c r="B2524" s="31" t="s">
        <v>220</v>
      </c>
      <c r="C2524" s="31" t="s">
        <v>221</v>
      </c>
      <c r="D2524" s="31" t="s">
        <v>900</v>
      </c>
      <c r="E2524" s="31">
        <v>3996</v>
      </c>
      <c r="F2524" s="31">
        <v>872698</v>
      </c>
      <c r="G2524" s="32">
        <v>218.39</v>
      </c>
      <c r="H2524" s="31">
        <v>4251</v>
      </c>
    </row>
    <row r="2525" spans="1:8" ht="48" customHeight="1" x14ac:dyDescent="0.25">
      <c r="A2525" s="33">
        <v>46160</v>
      </c>
      <c r="B2525" s="31" t="s">
        <v>223</v>
      </c>
      <c r="C2525" s="31" t="s">
        <v>224</v>
      </c>
      <c r="D2525" s="31" t="s">
        <v>905</v>
      </c>
      <c r="E2525" s="31">
        <v>0</v>
      </c>
      <c r="F2525" s="31">
        <v>0</v>
      </c>
      <c r="G2525" s="31">
        <v>0</v>
      </c>
      <c r="H2525" s="31">
        <v>0</v>
      </c>
    </row>
    <row r="2526" spans="1:8" ht="48" customHeight="1" x14ac:dyDescent="0.25">
      <c r="A2526" s="33">
        <v>46160</v>
      </c>
      <c r="B2526" s="31" t="s">
        <v>225</v>
      </c>
      <c r="C2526" s="31" t="s">
        <v>226</v>
      </c>
      <c r="D2526" s="31" t="s">
        <v>906</v>
      </c>
      <c r="E2526" s="31">
        <v>0</v>
      </c>
      <c r="F2526" s="31">
        <v>0</v>
      </c>
      <c r="G2526" s="31">
        <v>0</v>
      </c>
      <c r="H2526" s="31">
        <v>0</v>
      </c>
    </row>
    <row r="2527" spans="1:8" ht="48" customHeight="1" x14ac:dyDescent="0.25">
      <c r="A2527" s="33">
        <v>46160</v>
      </c>
      <c r="B2527" s="31" t="s">
        <v>227</v>
      </c>
      <c r="C2527" s="31" t="s">
        <v>228</v>
      </c>
      <c r="D2527" s="31" t="s">
        <v>899</v>
      </c>
      <c r="E2527" s="31">
        <v>3926</v>
      </c>
      <c r="F2527" s="31">
        <v>825627</v>
      </c>
      <c r="G2527" s="32">
        <v>210.3</v>
      </c>
      <c r="H2527" s="31">
        <v>4209</v>
      </c>
    </row>
    <row r="2528" spans="1:8" ht="48" customHeight="1" x14ac:dyDescent="0.25">
      <c r="A2528" s="33">
        <v>46160</v>
      </c>
      <c r="B2528" s="31" t="s">
        <v>230</v>
      </c>
      <c r="C2528" s="31" t="s">
        <v>231</v>
      </c>
      <c r="D2528" s="31" t="s">
        <v>901</v>
      </c>
      <c r="E2528" s="31">
        <v>3334</v>
      </c>
      <c r="F2528" s="31">
        <v>1125037</v>
      </c>
      <c r="G2528" s="32">
        <v>337.44</v>
      </c>
      <c r="H2528" s="31">
        <v>3102</v>
      </c>
    </row>
    <row r="2529" spans="1:8" ht="48" customHeight="1" x14ac:dyDescent="0.25">
      <c r="A2529" s="33">
        <v>46160</v>
      </c>
      <c r="B2529" s="31" t="s">
        <v>233</v>
      </c>
      <c r="C2529" s="31" t="s">
        <v>234</v>
      </c>
      <c r="D2529" s="31" t="s">
        <v>899</v>
      </c>
      <c r="E2529" s="31">
        <v>1497</v>
      </c>
      <c r="F2529" s="31">
        <v>365662</v>
      </c>
      <c r="G2529" s="32">
        <v>244.26</v>
      </c>
      <c r="H2529" s="31">
        <v>1478</v>
      </c>
    </row>
    <row r="2530" spans="1:8" ht="48" customHeight="1" x14ac:dyDescent="0.25">
      <c r="A2530" s="33">
        <v>46160</v>
      </c>
      <c r="B2530" s="31" t="s">
        <v>236</v>
      </c>
      <c r="C2530" s="31" t="s">
        <v>237</v>
      </c>
      <c r="D2530" s="31" t="s">
        <v>899</v>
      </c>
      <c r="E2530" s="31">
        <v>3261</v>
      </c>
      <c r="F2530" s="31">
        <v>1187739</v>
      </c>
      <c r="G2530" s="32">
        <v>364.23</v>
      </c>
      <c r="H2530" s="31">
        <v>3355</v>
      </c>
    </row>
    <row r="2531" spans="1:8" ht="48" customHeight="1" x14ac:dyDescent="0.25">
      <c r="A2531" s="33">
        <v>46160</v>
      </c>
      <c r="B2531" s="31" t="s">
        <v>239</v>
      </c>
      <c r="C2531" s="31" t="s">
        <v>240</v>
      </c>
      <c r="D2531" s="31" t="s">
        <v>900</v>
      </c>
      <c r="E2531" s="31">
        <v>1845</v>
      </c>
      <c r="F2531" s="31">
        <v>850577</v>
      </c>
      <c r="G2531" s="32">
        <v>461.02</v>
      </c>
      <c r="H2531" s="31">
        <v>1920</v>
      </c>
    </row>
    <row r="2532" spans="1:8" ht="36" customHeight="1" x14ac:dyDescent="0.25">
      <c r="A2532" s="33">
        <v>46160</v>
      </c>
      <c r="B2532" s="31" t="s">
        <v>242</v>
      </c>
      <c r="C2532" s="31" t="s">
        <v>243</v>
      </c>
      <c r="D2532" s="31" t="s">
        <v>900</v>
      </c>
      <c r="E2532" s="31">
        <v>3684</v>
      </c>
      <c r="F2532" s="31">
        <v>1061022</v>
      </c>
      <c r="G2532" s="32">
        <v>288.01</v>
      </c>
      <c r="H2532" s="31">
        <v>3851</v>
      </c>
    </row>
    <row r="2533" spans="1:8" ht="24" customHeight="1" x14ac:dyDescent="0.25">
      <c r="A2533" s="33">
        <v>46160</v>
      </c>
      <c r="B2533" s="31" t="s">
        <v>245</v>
      </c>
      <c r="C2533" s="31" t="s">
        <v>246</v>
      </c>
      <c r="D2533" s="31" t="s">
        <v>900</v>
      </c>
      <c r="E2533" s="31">
        <v>2231</v>
      </c>
      <c r="F2533" s="31">
        <v>730911</v>
      </c>
      <c r="G2533" s="32">
        <v>327.62</v>
      </c>
      <c r="H2533" s="31">
        <v>2122</v>
      </c>
    </row>
    <row r="2534" spans="1:8" ht="36" customHeight="1" x14ac:dyDescent="0.25">
      <c r="A2534" s="33">
        <v>46160</v>
      </c>
      <c r="B2534" s="31" t="s">
        <v>248</v>
      </c>
      <c r="C2534" s="31" t="s">
        <v>249</v>
      </c>
      <c r="D2534" s="31" t="s">
        <v>900</v>
      </c>
      <c r="E2534" s="31">
        <v>4184</v>
      </c>
      <c r="F2534" s="31">
        <v>2324298</v>
      </c>
      <c r="G2534" s="32">
        <v>555.52</v>
      </c>
      <c r="H2534" s="31">
        <v>4079</v>
      </c>
    </row>
    <row r="2535" spans="1:8" ht="24" customHeight="1" x14ac:dyDescent="0.25">
      <c r="A2535" s="33">
        <v>46160</v>
      </c>
      <c r="B2535" s="31" t="s">
        <v>251</v>
      </c>
      <c r="C2535" s="31" t="s">
        <v>252</v>
      </c>
      <c r="D2535" s="31" t="s">
        <v>900</v>
      </c>
      <c r="E2535" s="31">
        <v>4819</v>
      </c>
      <c r="F2535" s="31">
        <v>1782791</v>
      </c>
      <c r="G2535" s="32">
        <v>369.95</v>
      </c>
      <c r="H2535" s="31">
        <v>5185</v>
      </c>
    </row>
    <row r="2536" spans="1:8" ht="36" customHeight="1" x14ac:dyDescent="0.25">
      <c r="A2536" s="33">
        <v>46160</v>
      </c>
      <c r="B2536" s="31" t="s">
        <v>254</v>
      </c>
      <c r="C2536" s="31" t="s">
        <v>255</v>
      </c>
      <c r="D2536" s="31" t="s">
        <v>899</v>
      </c>
      <c r="E2536" s="31">
        <v>1352</v>
      </c>
      <c r="F2536" s="31">
        <v>550813</v>
      </c>
      <c r="G2536" s="32">
        <v>407.41</v>
      </c>
      <c r="H2536" s="31">
        <v>1320</v>
      </c>
    </row>
    <row r="2537" spans="1:8" ht="24" customHeight="1" x14ac:dyDescent="0.25">
      <c r="A2537" s="33">
        <v>46160</v>
      </c>
      <c r="B2537" s="31" t="s">
        <v>257</v>
      </c>
      <c r="C2537" s="31" t="s">
        <v>258</v>
      </c>
      <c r="D2537" s="31" t="s">
        <v>901</v>
      </c>
      <c r="E2537" s="31">
        <v>779</v>
      </c>
      <c r="F2537" s="31">
        <v>146980</v>
      </c>
      <c r="G2537" s="32">
        <v>188.68</v>
      </c>
      <c r="H2537" s="31">
        <v>813</v>
      </c>
    </row>
    <row r="2538" spans="1:8" ht="36" customHeight="1" x14ac:dyDescent="0.25">
      <c r="A2538" s="33">
        <v>46160</v>
      </c>
      <c r="B2538" s="31" t="s">
        <v>260</v>
      </c>
      <c r="C2538" s="31" t="s">
        <v>261</v>
      </c>
      <c r="D2538" s="31" t="s">
        <v>907</v>
      </c>
      <c r="E2538" s="31">
        <v>0</v>
      </c>
      <c r="F2538" s="31">
        <v>0</v>
      </c>
      <c r="G2538" s="31">
        <v>0</v>
      </c>
      <c r="H2538" s="31">
        <v>0</v>
      </c>
    </row>
    <row r="2539" spans="1:8" ht="36" customHeight="1" x14ac:dyDescent="0.25">
      <c r="A2539" s="33">
        <v>46160</v>
      </c>
      <c r="B2539" s="31" t="s">
        <v>262</v>
      </c>
      <c r="C2539" s="31" t="s">
        <v>263</v>
      </c>
      <c r="D2539" s="31" t="s">
        <v>901</v>
      </c>
      <c r="E2539" s="31">
        <v>3014</v>
      </c>
      <c r="F2539" s="31">
        <v>673839</v>
      </c>
      <c r="G2539" s="32">
        <v>223.57</v>
      </c>
      <c r="H2539" s="31">
        <v>3099</v>
      </c>
    </row>
    <row r="2540" spans="1:8" ht="36" customHeight="1" x14ac:dyDescent="0.25">
      <c r="A2540" s="33">
        <v>46160</v>
      </c>
      <c r="B2540" s="31" t="s">
        <v>265</v>
      </c>
      <c r="C2540" s="31" t="s">
        <v>266</v>
      </c>
      <c r="D2540" s="31" t="s">
        <v>908</v>
      </c>
      <c r="E2540" s="31">
        <v>0</v>
      </c>
      <c r="F2540" s="31">
        <v>0</v>
      </c>
      <c r="G2540" s="31">
        <v>0</v>
      </c>
      <c r="H2540" s="31">
        <v>0</v>
      </c>
    </row>
    <row r="2541" spans="1:8" ht="48" customHeight="1" x14ac:dyDescent="0.25">
      <c r="A2541" s="33">
        <v>46160</v>
      </c>
      <c r="B2541" s="31" t="s">
        <v>267</v>
      </c>
      <c r="C2541" s="31" t="s">
        <v>268</v>
      </c>
      <c r="D2541" s="31" t="s">
        <v>901</v>
      </c>
      <c r="E2541" s="31">
        <v>2125</v>
      </c>
      <c r="F2541" s="31">
        <v>431202</v>
      </c>
      <c r="G2541" s="32">
        <v>202.92</v>
      </c>
      <c r="H2541" s="31">
        <v>1943</v>
      </c>
    </row>
    <row r="2542" spans="1:8" ht="36" customHeight="1" x14ac:dyDescent="0.25">
      <c r="A2542" s="33">
        <v>46160</v>
      </c>
      <c r="B2542" s="31" t="s">
        <v>270</v>
      </c>
      <c r="C2542" s="31" t="s">
        <v>271</v>
      </c>
      <c r="D2542" s="31" t="s">
        <v>900</v>
      </c>
      <c r="E2542" s="31">
        <v>986</v>
      </c>
      <c r="F2542" s="31">
        <v>301436</v>
      </c>
      <c r="G2542" s="32">
        <v>305.72000000000003</v>
      </c>
      <c r="H2542" s="31">
        <v>941</v>
      </c>
    </row>
    <row r="2543" spans="1:8" ht="27.75" customHeight="1" x14ac:dyDescent="0.25">
      <c r="A2543" s="33">
        <v>46160</v>
      </c>
      <c r="B2543" s="31" t="s">
        <v>273</v>
      </c>
      <c r="C2543" s="31" t="s">
        <v>274</v>
      </c>
      <c r="D2543" s="31" t="s">
        <v>899</v>
      </c>
      <c r="E2543" s="31">
        <v>4680</v>
      </c>
      <c r="F2543" s="31">
        <v>2281033</v>
      </c>
      <c r="G2543" s="32">
        <v>487.4</v>
      </c>
      <c r="H2543" s="31">
        <v>4905</v>
      </c>
    </row>
    <row r="2544" spans="1:8" ht="24" customHeight="1" x14ac:dyDescent="0.25">
      <c r="A2544" s="33">
        <v>46160</v>
      </c>
      <c r="B2544" s="31" t="s">
        <v>276</v>
      </c>
      <c r="C2544" s="31" t="s">
        <v>277</v>
      </c>
      <c r="D2544" s="31" t="s">
        <v>899</v>
      </c>
      <c r="E2544" s="31">
        <v>749</v>
      </c>
      <c r="F2544" s="31">
        <v>423612</v>
      </c>
      <c r="G2544" s="32">
        <v>565.57000000000005</v>
      </c>
      <c r="H2544" s="31">
        <v>759</v>
      </c>
    </row>
    <row r="2545" spans="1:8" ht="36" customHeight="1" x14ac:dyDescent="0.25">
      <c r="A2545" s="33">
        <v>46160</v>
      </c>
      <c r="B2545" s="31" t="s">
        <v>279</v>
      </c>
      <c r="C2545" s="31" t="s">
        <v>280</v>
      </c>
      <c r="D2545" s="31" t="s">
        <v>901</v>
      </c>
      <c r="E2545" s="31">
        <v>1815</v>
      </c>
      <c r="F2545" s="31">
        <v>944440</v>
      </c>
      <c r="G2545" s="32">
        <v>520.35</v>
      </c>
      <c r="H2545" s="31">
        <v>1916</v>
      </c>
    </row>
    <row r="2546" spans="1:8" ht="24" customHeight="1" x14ac:dyDescent="0.25">
      <c r="A2546" s="33">
        <v>46160</v>
      </c>
      <c r="B2546" s="31" t="s">
        <v>283</v>
      </c>
      <c r="C2546" s="31" t="s">
        <v>284</v>
      </c>
      <c r="D2546" s="31" t="s">
        <v>899</v>
      </c>
      <c r="E2546" s="31">
        <v>0</v>
      </c>
      <c r="F2546" s="31">
        <v>0</v>
      </c>
      <c r="G2546" s="31">
        <v>0</v>
      </c>
      <c r="H2546" s="31">
        <v>0</v>
      </c>
    </row>
    <row r="2547" spans="1:8" ht="24" customHeight="1" x14ac:dyDescent="0.25">
      <c r="A2547" s="33">
        <v>46161</v>
      </c>
      <c r="B2547" s="31" t="s">
        <v>128</v>
      </c>
      <c r="C2547" s="31" t="s">
        <v>129</v>
      </c>
      <c r="D2547" s="31" t="s">
        <v>899</v>
      </c>
      <c r="E2547" s="31">
        <v>1362</v>
      </c>
      <c r="F2547" s="31">
        <v>438822</v>
      </c>
      <c r="G2547" s="32">
        <v>322.19</v>
      </c>
      <c r="H2547" s="31">
        <v>1305</v>
      </c>
    </row>
    <row r="2548" spans="1:8" ht="48" customHeight="1" x14ac:dyDescent="0.25">
      <c r="A2548" s="33">
        <v>46161</v>
      </c>
      <c r="B2548" s="31" t="s">
        <v>132</v>
      </c>
      <c r="C2548" s="31" t="s">
        <v>133</v>
      </c>
      <c r="D2548" s="31" t="s">
        <v>900</v>
      </c>
      <c r="E2548" s="31">
        <v>2982</v>
      </c>
      <c r="F2548" s="31">
        <v>1026316</v>
      </c>
      <c r="G2548" s="32">
        <v>344.17</v>
      </c>
      <c r="H2548" s="31">
        <v>3057</v>
      </c>
    </row>
    <row r="2549" spans="1:8" ht="48" customHeight="1" x14ac:dyDescent="0.25">
      <c r="A2549" s="33">
        <v>46161</v>
      </c>
      <c r="B2549" s="31" t="s">
        <v>135</v>
      </c>
      <c r="C2549" s="31" t="s">
        <v>136</v>
      </c>
      <c r="D2549" s="31" t="s">
        <v>900</v>
      </c>
      <c r="E2549" s="31">
        <v>1755</v>
      </c>
      <c r="F2549" s="31">
        <v>661074</v>
      </c>
      <c r="G2549" s="32">
        <v>376.68</v>
      </c>
      <c r="H2549" s="31">
        <v>1868</v>
      </c>
    </row>
    <row r="2550" spans="1:8" ht="48" customHeight="1" x14ac:dyDescent="0.25">
      <c r="A2550" s="33">
        <v>46161</v>
      </c>
      <c r="B2550" s="31" t="s">
        <v>138</v>
      </c>
      <c r="C2550" s="31" t="s">
        <v>139</v>
      </c>
      <c r="D2550" s="31" t="s">
        <v>900</v>
      </c>
      <c r="E2550" s="31">
        <v>1161</v>
      </c>
      <c r="F2550" s="31">
        <v>402778</v>
      </c>
      <c r="G2550" s="32">
        <v>346.92</v>
      </c>
      <c r="H2550" s="31">
        <v>1240</v>
      </c>
    </row>
    <row r="2551" spans="1:8" ht="48" customHeight="1" x14ac:dyDescent="0.25">
      <c r="A2551" s="33">
        <v>46161</v>
      </c>
      <c r="B2551" s="31" t="s">
        <v>141</v>
      </c>
      <c r="C2551" s="31" t="s">
        <v>142</v>
      </c>
      <c r="D2551" s="31" t="s">
        <v>900</v>
      </c>
      <c r="E2551" s="31">
        <v>1367</v>
      </c>
      <c r="F2551" s="31">
        <v>656305</v>
      </c>
      <c r="G2551" s="32">
        <v>480.11</v>
      </c>
      <c r="H2551" s="31">
        <v>1230</v>
      </c>
    </row>
    <row r="2552" spans="1:8" ht="48" customHeight="1" x14ac:dyDescent="0.25">
      <c r="A2552" s="33">
        <v>46161</v>
      </c>
      <c r="B2552" s="31" t="s">
        <v>144</v>
      </c>
      <c r="C2552" s="31" t="s">
        <v>145</v>
      </c>
      <c r="D2552" s="31" t="s">
        <v>900</v>
      </c>
      <c r="E2552" s="31">
        <v>1511</v>
      </c>
      <c r="F2552" s="31">
        <v>343444</v>
      </c>
      <c r="G2552" s="32">
        <v>227.3</v>
      </c>
      <c r="H2552" s="31">
        <v>1555</v>
      </c>
    </row>
    <row r="2553" spans="1:8" ht="24" customHeight="1" x14ac:dyDescent="0.25">
      <c r="A2553" s="33">
        <v>46161</v>
      </c>
      <c r="B2553" s="31" t="s">
        <v>147</v>
      </c>
      <c r="C2553" s="31" t="s">
        <v>148</v>
      </c>
      <c r="D2553" s="31" t="s">
        <v>900</v>
      </c>
      <c r="E2553" s="31">
        <v>2706</v>
      </c>
      <c r="F2553" s="31">
        <v>593733</v>
      </c>
      <c r="G2553" s="32">
        <v>219.41</v>
      </c>
      <c r="H2553" s="31">
        <v>2486</v>
      </c>
    </row>
    <row r="2554" spans="1:8" ht="36" customHeight="1" x14ac:dyDescent="0.25">
      <c r="A2554" s="33">
        <v>46161</v>
      </c>
      <c r="B2554" s="31" t="s">
        <v>150</v>
      </c>
      <c r="C2554" s="31" t="s">
        <v>151</v>
      </c>
      <c r="D2554" s="31" t="s">
        <v>900</v>
      </c>
      <c r="E2554" s="31">
        <v>2489</v>
      </c>
      <c r="F2554" s="31">
        <v>625454</v>
      </c>
      <c r="G2554" s="32">
        <v>251.29</v>
      </c>
      <c r="H2554" s="31">
        <v>2271</v>
      </c>
    </row>
    <row r="2555" spans="1:8" ht="24" customHeight="1" x14ac:dyDescent="0.25">
      <c r="A2555" s="33">
        <v>46161</v>
      </c>
      <c r="B2555" s="31" t="s">
        <v>153</v>
      </c>
      <c r="C2555" s="31" t="s">
        <v>154</v>
      </c>
      <c r="D2555" s="31" t="s">
        <v>899</v>
      </c>
      <c r="E2555" s="31">
        <v>2487</v>
      </c>
      <c r="F2555" s="31">
        <v>551117</v>
      </c>
      <c r="G2555" s="32">
        <v>221.6</v>
      </c>
      <c r="H2555" s="31">
        <v>2658</v>
      </c>
    </row>
    <row r="2556" spans="1:8" ht="36" customHeight="1" x14ac:dyDescent="0.25">
      <c r="A2556" s="33">
        <v>46161</v>
      </c>
      <c r="B2556" s="31" t="s">
        <v>156</v>
      </c>
      <c r="C2556" s="31" t="s">
        <v>157</v>
      </c>
      <c r="D2556" s="31" t="s">
        <v>901</v>
      </c>
      <c r="E2556" s="31">
        <v>2897</v>
      </c>
      <c r="F2556" s="31">
        <v>709412</v>
      </c>
      <c r="G2556" s="32">
        <v>244.88</v>
      </c>
      <c r="H2556" s="31">
        <v>2752</v>
      </c>
    </row>
    <row r="2557" spans="1:8" ht="24" customHeight="1" x14ac:dyDescent="0.25">
      <c r="A2557" s="33">
        <v>46161</v>
      </c>
      <c r="B2557" s="31" t="s">
        <v>159</v>
      </c>
      <c r="C2557" s="31" t="s">
        <v>160</v>
      </c>
      <c r="D2557" s="31" t="s">
        <v>899</v>
      </c>
      <c r="E2557" s="31">
        <v>2023</v>
      </c>
      <c r="F2557" s="31">
        <v>887306</v>
      </c>
      <c r="G2557" s="32">
        <v>438.61</v>
      </c>
      <c r="H2557" s="31">
        <v>2151</v>
      </c>
    </row>
    <row r="2558" spans="1:8" ht="36" customHeight="1" x14ac:dyDescent="0.25">
      <c r="A2558" s="33">
        <v>46161</v>
      </c>
      <c r="B2558" s="31" t="s">
        <v>162</v>
      </c>
      <c r="C2558" s="31" t="s">
        <v>163</v>
      </c>
      <c r="D2558" s="31" t="s">
        <v>901</v>
      </c>
      <c r="E2558" s="31">
        <v>1149</v>
      </c>
      <c r="F2558" s="31">
        <v>549924</v>
      </c>
      <c r="G2558" s="32">
        <v>478.61</v>
      </c>
      <c r="H2558" s="31">
        <v>1109</v>
      </c>
    </row>
    <row r="2559" spans="1:8" ht="48" customHeight="1" x14ac:dyDescent="0.25">
      <c r="A2559" s="33">
        <v>46161</v>
      </c>
      <c r="B2559" s="31" t="s">
        <v>165</v>
      </c>
      <c r="C2559" s="31" t="s">
        <v>166</v>
      </c>
      <c r="D2559" s="31" t="s">
        <v>901</v>
      </c>
      <c r="E2559" s="31">
        <v>3006</v>
      </c>
      <c r="F2559" s="31">
        <v>1364090</v>
      </c>
      <c r="G2559" s="32">
        <v>453.79</v>
      </c>
      <c r="H2559" s="31">
        <v>2952</v>
      </c>
    </row>
    <row r="2560" spans="1:8" ht="24" customHeight="1" x14ac:dyDescent="0.25">
      <c r="A2560" s="33">
        <v>46161</v>
      </c>
      <c r="B2560" s="31" t="s">
        <v>168</v>
      </c>
      <c r="C2560" s="31" t="s">
        <v>169</v>
      </c>
      <c r="D2560" s="31" t="s">
        <v>899</v>
      </c>
      <c r="E2560" s="31">
        <v>2193</v>
      </c>
      <c r="F2560" s="31">
        <v>1028900</v>
      </c>
      <c r="G2560" s="32">
        <v>469.17</v>
      </c>
      <c r="H2560" s="31">
        <v>2275</v>
      </c>
    </row>
    <row r="2561" spans="1:8" ht="24" customHeight="1" x14ac:dyDescent="0.25">
      <c r="A2561" s="33">
        <v>46161</v>
      </c>
      <c r="B2561" s="31" t="s">
        <v>171</v>
      </c>
      <c r="C2561" s="31" t="s">
        <v>172</v>
      </c>
      <c r="D2561" s="31" t="s">
        <v>903</v>
      </c>
      <c r="E2561" s="31">
        <v>1778</v>
      </c>
      <c r="F2561" s="31">
        <v>701704</v>
      </c>
      <c r="G2561" s="32">
        <v>394.66</v>
      </c>
      <c r="H2561" s="31">
        <v>1780</v>
      </c>
    </row>
    <row r="2562" spans="1:8" ht="36" customHeight="1" x14ac:dyDescent="0.25">
      <c r="A2562" s="33">
        <v>46161</v>
      </c>
      <c r="B2562" s="31" t="s">
        <v>174</v>
      </c>
      <c r="C2562" s="31" t="s">
        <v>175</v>
      </c>
      <c r="D2562" s="31" t="s">
        <v>903</v>
      </c>
      <c r="E2562" s="31">
        <v>3173</v>
      </c>
      <c r="F2562" s="31">
        <v>970872</v>
      </c>
      <c r="G2562" s="32">
        <v>305.98</v>
      </c>
      <c r="H2562" s="31">
        <v>3218</v>
      </c>
    </row>
    <row r="2563" spans="1:8" ht="36" customHeight="1" x14ac:dyDescent="0.25">
      <c r="A2563" s="33">
        <v>46161</v>
      </c>
      <c r="B2563" s="31" t="s">
        <v>177</v>
      </c>
      <c r="C2563" s="31" t="s">
        <v>178</v>
      </c>
      <c r="D2563" s="31" t="s">
        <v>903</v>
      </c>
      <c r="E2563" s="31">
        <v>2119</v>
      </c>
      <c r="F2563" s="31">
        <v>622556</v>
      </c>
      <c r="G2563" s="32">
        <v>293.8</v>
      </c>
      <c r="H2563" s="31">
        <v>2000</v>
      </c>
    </row>
    <row r="2564" spans="1:8" ht="24" customHeight="1" x14ac:dyDescent="0.25">
      <c r="A2564" s="33">
        <v>46161</v>
      </c>
      <c r="B2564" s="31" t="s">
        <v>180</v>
      </c>
      <c r="C2564" s="31" t="s">
        <v>181</v>
      </c>
      <c r="D2564" s="31" t="s">
        <v>903</v>
      </c>
      <c r="E2564" s="31">
        <v>2190</v>
      </c>
      <c r="F2564" s="31">
        <v>785191</v>
      </c>
      <c r="G2564" s="32">
        <v>358.53</v>
      </c>
      <c r="H2564" s="31">
        <v>2062</v>
      </c>
    </row>
    <row r="2565" spans="1:8" ht="24" customHeight="1" x14ac:dyDescent="0.25">
      <c r="A2565" s="33">
        <v>46161</v>
      </c>
      <c r="B2565" s="31" t="s">
        <v>183</v>
      </c>
      <c r="C2565" s="31" t="s">
        <v>184</v>
      </c>
      <c r="D2565" s="31" t="s">
        <v>903</v>
      </c>
      <c r="E2565" s="31">
        <v>1615</v>
      </c>
      <c r="F2565" s="31">
        <v>358778</v>
      </c>
      <c r="G2565" s="32">
        <v>222.15</v>
      </c>
      <c r="H2565" s="31">
        <v>1458</v>
      </c>
    </row>
    <row r="2566" spans="1:8" ht="24" customHeight="1" x14ac:dyDescent="0.25">
      <c r="A2566" s="33">
        <v>46161</v>
      </c>
      <c r="B2566" s="31" t="s">
        <v>186</v>
      </c>
      <c r="C2566" s="31" t="s">
        <v>187</v>
      </c>
      <c r="D2566" s="31" t="s">
        <v>903</v>
      </c>
      <c r="E2566" s="31">
        <v>635</v>
      </c>
      <c r="F2566" s="31">
        <v>279504</v>
      </c>
      <c r="G2566" s="32">
        <v>440.16</v>
      </c>
      <c r="H2566" s="31">
        <v>592</v>
      </c>
    </row>
    <row r="2567" spans="1:8" ht="27.75" customHeight="1" x14ac:dyDescent="0.25">
      <c r="A2567" s="33">
        <v>46161</v>
      </c>
      <c r="B2567" s="31" t="s">
        <v>189</v>
      </c>
      <c r="C2567" s="31" t="s">
        <v>190</v>
      </c>
      <c r="D2567" s="31" t="s">
        <v>903</v>
      </c>
      <c r="E2567" s="31">
        <v>4032</v>
      </c>
      <c r="F2567" s="31">
        <v>1033773</v>
      </c>
      <c r="G2567" s="32">
        <v>256.39</v>
      </c>
      <c r="H2567" s="31">
        <v>4103</v>
      </c>
    </row>
    <row r="2568" spans="1:8" ht="24" customHeight="1" x14ac:dyDescent="0.25">
      <c r="A2568" s="33">
        <v>46161</v>
      </c>
      <c r="B2568" s="31" t="s">
        <v>192</v>
      </c>
      <c r="C2568" s="31" t="s">
        <v>193</v>
      </c>
      <c r="D2568" s="31" t="s">
        <v>901</v>
      </c>
      <c r="E2568" s="31">
        <v>1364</v>
      </c>
      <c r="F2568" s="31">
        <v>513998</v>
      </c>
      <c r="G2568" s="32">
        <v>376.83</v>
      </c>
      <c r="H2568" s="31">
        <v>1240</v>
      </c>
    </row>
    <row r="2569" spans="1:8" ht="48" customHeight="1" x14ac:dyDescent="0.25">
      <c r="A2569" s="33">
        <v>46161</v>
      </c>
      <c r="B2569" s="31" t="s">
        <v>195</v>
      </c>
      <c r="C2569" s="31" t="s">
        <v>196</v>
      </c>
      <c r="D2569" s="31" t="s">
        <v>899</v>
      </c>
      <c r="E2569" s="31">
        <v>2922</v>
      </c>
      <c r="F2569" s="31">
        <v>980093</v>
      </c>
      <c r="G2569" s="32">
        <v>335.42</v>
      </c>
      <c r="H2569" s="31">
        <v>2640</v>
      </c>
    </row>
    <row r="2570" spans="1:8" ht="48" customHeight="1" x14ac:dyDescent="0.25">
      <c r="A2570" s="33">
        <v>46161</v>
      </c>
      <c r="B2570" s="31" t="s">
        <v>198</v>
      </c>
      <c r="C2570" s="31" t="s">
        <v>199</v>
      </c>
      <c r="D2570" s="31" t="s">
        <v>901</v>
      </c>
      <c r="E2570" s="31">
        <v>4062</v>
      </c>
      <c r="F2570" s="31">
        <v>2147580</v>
      </c>
      <c r="G2570" s="32">
        <v>528.70000000000005</v>
      </c>
      <c r="H2570" s="31">
        <v>4263</v>
      </c>
    </row>
    <row r="2571" spans="1:8" ht="48" customHeight="1" x14ac:dyDescent="0.25">
      <c r="A2571" s="33">
        <v>46161</v>
      </c>
      <c r="B2571" s="31" t="s">
        <v>201</v>
      </c>
      <c r="C2571" s="31" t="s">
        <v>202</v>
      </c>
      <c r="D2571" s="31" t="s">
        <v>904</v>
      </c>
      <c r="E2571" s="31">
        <v>0</v>
      </c>
      <c r="F2571" s="31">
        <v>0</v>
      </c>
      <c r="G2571" s="31">
        <v>0</v>
      </c>
      <c r="H2571" s="31">
        <v>0</v>
      </c>
    </row>
    <row r="2572" spans="1:8" ht="48" customHeight="1" x14ac:dyDescent="0.25">
      <c r="A2572" s="33">
        <v>46161</v>
      </c>
      <c r="B2572" s="31" t="s">
        <v>204</v>
      </c>
      <c r="C2572" s="31" t="s">
        <v>205</v>
      </c>
      <c r="D2572" s="31" t="s">
        <v>901</v>
      </c>
      <c r="E2572" s="31">
        <v>3926</v>
      </c>
      <c r="F2572" s="31">
        <v>1593291</v>
      </c>
      <c r="G2572" s="32">
        <v>405.83</v>
      </c>
      <c r="H2572" s="31">
        <v>4144</v>
      </c>
    </row>
    <row r="2573" spans="1:8" ht="48" customHeight="1" x14ac:dyDescent="0.25">
      <c r="A2573" s="33">
        <v>46161</v>
      </c>
      <c r="B2573" s="31" t="s">
        <v>207</v>
      </c>
      <c r="C2573" s="31" t="s">
        <v>208</v>
      </c>
      <c r="D2573" s="31" t="s">
        <v>899</v>
      </c>
      <c r="E2573" s="31">
        <v>3589</v>
      </c>
      <c r="F2573" s="31">
        <v>1362159</v>
      </c>
      <c r="G2573" s="32">
        <v>379.54</v>
      </c>
      <c r="H2573" s="31">
        <v>3435</v>
      </c>
    </row>
    <row r="2574" spans="1:8" ht="48" customHeight="1" x14ac:dyDescent="0.25">
      <c r="A2574" s="33">
        <v>46161</v>
      </c>
      <c r="B2574" s="31" t="s">
        <v>210</v>
      </c>
      <c r="C2574" s="31" t="s">
        <v>211</v>
      </c>
      <c r="D2574" s="31" t="s">
        <v>901</v>
      </c>
      <c r="E2574" s="31">
        <v>2642</v>
      </c>
      <c r="F2574" s="31">
        <v>970971</v>
      </c>
      <c r="G2574" s="32">
        <v>367.51</v>
      </c>
      <c r="H2574" s="31">
        <v>2728</v>
      </c>
    </row>
    <row r="2575" spans="1:8" ht="48" customHeight="1" x14ac:dyDescent="0.25">
      <c r="A2575" s="33">
        <v>46161</v>
      </c>
      <c r="B2575" s="31" t="s">
        <v>213</v>
      </c>
      <c r="C2575" s="31" t="s">
        <v>214</v>
      </c>
      <c r="D2575" s="31" t="s">
        <v>901</v>
      </c>
      <c r="E2575" s="31">
        <v>1318</v>
      </c>
      <c r="F2575" s="31">
        <v>317608</v>
      </c>
      <c r="G2575" s="32">
        <v>240.98</v>
      </c>
      <c r="H2575" s="31">
        <v>1382</v>
      </c>
    </row>
    <row r="2576" spans="1:8" ht="24" customHeight="1" x14ac:dyDescent="0.25">
      <c r="A2576" s="33">
        <v>46161</v>
      </c>
      <c r="B2576" s="31" t="s">
        <v>216</v>
      </c>
      <c r="C2576" s="31" t="s">
        <v>217</v>
      </c>
      <c r="D2576" s="31" t="s">
        <v>901</v>
      </c>
      <c r="E2576" s="31">
        <v>1579</v>
      </c>
      <c r="F2576" s="31">
        <v>458415</v>
      </c>
      <c r="G2576" s="32">
        <v>290.32</v>
      </c>
      <c r="H2576" s="31">
        <v>1493</v>
      </c>
    </row>
    <row r="2577" spans="1:8" ht="36" customHeight="1" x14ac:dyDescent="0.25">
      <c r="A2577" s="33">
        <v>46161</v>
      </c>
      <c r="B2577" s="31" t="s">
        <v>220</v>
      </c>
      <c r="C2577" s="31" t="s">
        <v>221</v>
      </c>
      <c r="D2577" s="31" t="s">
        <v>900</v>
      </c>
      <c r="E2577" s="31">
        <v>4138</v>
      </c>
      <c r="F2577" s="31">
        <v>1037360</v>
      </c>
      <c r="G2577" s="32">
        <v>250.69</v>
      </c>
      <c r="H2577" s="31">
        <v>4378</v>
      </c>
    </row>
    <row r="2578" spans="1:8" ht="24" customHeight="1" x14ac:dyDescent="0.25">
      <c r="A2578" s="33">
        <v>46161</v>
      </c>
      <c r="B2578" s="31" t="s">
        <v>223</v>
      </c>
      <c r="C2578" s="31" t="s">
        <v>224</v>
      </c>
      <c r="D2578" s="31" t="s">
        <v>905</v>
      </c>
      <c r="E2578" s="31">
        <v>0</v>
      </c>
      <c r="F2578" s="31">
        <v>0</v>
      </c>
      <c r="G2578" s="31">
        <v>0</v>
      </c>
      <c r="H2578" s="31">
        <v>0</v>
      </c>
    </row>
    <row r="2579" spans="1:8" ht="36" customHeight="1" x14ac:dyDescent="0.25">
      <c r="A2579" s="33">
        <v>46161</v>
      </c>
      <c r="B2579" s="31" t="s">
        <v>225</v>
      </c>
      <c r="C2579" s="31" t="s">
        <v>226</v>
      </c>
      <c r="D2579" s="31" t="s">
        <v>906</v>
      </c>
      <c r="E2579" s="31">
        <v>0</v>
      </c>
      <c r="F2579" s="31">
        <v>0</v>
      </c>
      <c r="G2579" s="31">
        <v>0</v>
      </c>
      <c r="H2579" s="31">
        <v>0</v>
      </c>
    </row>
    <row r="2580" spans="1:8" ht="36" customHeight="1" x14ac:dyDescent="0.25">
      <c r="A2580" s="33">
        <v>46161</v>
      </c>
      <c r="B2580" s="31" t="s">
        <v>227</v>
      </c>
      <c r="C2580" s="31" t="s">
        <v>228</v>
      </c>
      <c r="D2580" s="31" t="s">
        <v>899</v>
      </c>
      <c r="E2580" s="31">
        <v>3877</v>
      </c>
      <c r="F2580" s="31">
        <v>821791</v>
      </c>
      <c r="G2580" s="32">
        <v>211.97</v>
      </c>
      <c r="H2580" s="31">
        <v>3625</v>
      </c>
    </row>
    <row r="2581" spans="1:8" ht="24" customHeight="1" x14ac:dyDescent="0.25">
      <c r="A2581" s="33">
        <v>46161</v>
      </c>
      <c r="B2581" s="31" t="s">
        <v>230</v>
      </c>
      <c r="C2581" s="31" t="s">
        <v>231</v>
      </c>
      <c r="D2581" s="31" t="s">
        <v>901</v>
      </c>
      <c r="E2581" s="31">
        <v>3894</v>
      </c>
      <c r="F2581" s="31">
        <v>1240880</v>
      </c>
      <c r="G2581" s="32">
        <v>318.66000000000003</v>
      </c>
      <c r="H2581" s="31">
        <v>3595</v>
      </c>
    </row>
    <row r="2582" spans="1:8" ht="48" customHeight="1" x14ac:dyDescent="0.25">
      <c r="A2582" s="33">
        <v>46161</v>
      </c>
      <c r="B2582" s="31" t="s">
        <v>233</v>
      </c>
      <c r="C2582" s="31" t="s">
        <v>234</v>
      </c>
      <c r="D2582" s="31" t="s">
        <v>899</v>
      </c>
      <c r="E2582" s="31">
        <v>1984</v>
      </c>
      <c r="F2582" s="31">
        <v>457926</v>
      </c>
      <c r="G2582" s="32">
        <v>230.81</v>
      </c>
      <c r="H2582" s="31">
        <v>1892</v>
      </c>
    </row>
    <row r="2583" spans="1:8" ht="48" customHeight="1" x14ac:dyDescent="0.25">
      <c r="A2583" s="33">
        <v>46161</v>
      </c>
      <c r="B2583" s="31" t="s">
        <v>236</v>
      </c>
      <c r="C2583" s="31" t="s">
        <v>237</v>
      </c>
      <c r="D2583" s="31" t="s">
        <v>899</v>
      </c>
      <c r="E2583" s="31">
        <v>3624</v>
      </c>
      <c r="F2583" s="31">
        <v>1520950</v>
      </c>
      <c r="G2583" s="32">
        <v>419.69</v>
      </c>
      <c r="H2583" s="31">
        <v>3358</v>
      </c>
    </row>
    <row r="2584" spans="1:8" ht="48" customHeight="1" x14ac:dyDescent="0.25">
      <c r="A2584" s="33">
        <v>46161</v>
      </c>
      <c r="B2584" s="31" t="s">
        <v>239</v>
      </c>
      <c r="C2584" s="31" t="s">
        <v>240</v>
      </c>
      <c r="D2584" s="31" t="s">
        <v>900</v>
      </c>
      <c r="E2584" s="31">
        <v>1678</v>
      </c>
      <c r="F2584" s="31">
        <v>958563</v>
      </c>
      <c r="G2584" s="32">
        <v>571.25</v>
      </c>
      <c r="H2584" s="31">
        <v>1674</v>
      </c>
    </row>
    <row r="2585" spans="1:8" ht="48" customHeight="1" x14ac:dyDescent="0.25">
      <c r="A2585" s="33">
        <v>46161</v>
      </c>
      <c r="B2585" s="31" t="s">
        <v>242</v>
      </c>
      <c r="C2585" s="31" t="s">
        <v>243</v>
      </c>
      <c r="D2585" s="31" t="s">
        <v>900</v>
      </c>
      <c r="E2585" s="31">
        <v>3939</v>
      </c>
      <c r="F2585" s="31">
        <v>1393761</v>
      </c>
      <c r="G2585" s="32">
        <v>353.84</v>
      </c>
      <c r="H2585" s="31">
        <v>3881</v>
      </c>
    </row>
    <row r="2586" spans="1:8" ht="48" customHeight="1" x14ac:dyDescent="0.25">
      <c r="A2586" s="33">
        <v>46161</v>
      </c>
      <c r="B2586" s="31" t="s">
        <v>245</v>
      </c>
      <c r="C2586" s="31" t="s">
        <v>246</v>
      </c>
      <c r="D2586" s="31" t="s">
        <v>900</v>
      </c>
      <c r="E2586" s="31">
        <v>1868</v>
      </c>
      <c r="F2586" s="31">
        <v>577401</v>
      </c>
      <c r="G2586" s="32">
        <v>309.10000000000002</v>
      </c>
      <c r="H2586" s="31">
        <v>1970</v>
      </c>
    </row>
    <row r="2587" spans="1:8" ht="48" customHeight="1" x14ac:dyDescent="0.25">
      <c r="A2587" s="33">
        <v>46161</v>
      </c>
      <c r="B2587" s="31" t="s">
        <v>248</v>
      </c>
      <c r="C2587" s="31" t="s">
        <v>249</v>
      </c>
      <c r="D2587" s="31" t="s">
        <v>900</v>
      </c>
      <c r="E2587" s="31">
        <v>4094</v>
      </c>
      <c r="F2587" s="31">
        <v>1833149</v>
      </c>
      <c r="G2587" s="32">
        <v>447.76</v>
      </c>
      <c r="H2587" s="31">
        <v>4331</v>
      </c>
    </row>
    <row r="2588" spans="1:8" ht="48" customHeight="1" x14ac:dyDescent="0.25">
      <c r="A2588" s="33">
        <v>46161</v>
      </c>
      <c r="B2588" s="31" t="s">
        <v>251</v>
      </c>
      <c r="C2588" s="31" t="s">
        <v>252</v>
      </c>
      <c r="D2588" s="31" t="s">
        <v>900</v>
      </c>
      <c r="E2588" s="31">
        <v>4657</v>
      </c>
      <c r="F2588" s="31">
        <v>1790390</v>
      </c>
      <c r="G2588" s="32">
        <v>384.45</v>
      </c>
      <c r="H2588" s="31">
        <v>4967</v>
      </c>
    </row>
    <row r="2589" spans="1:8" ht="36" customHeight="1" x14ac:dyDescent="0.25">
      <c r="A2589" s="33">
        <v>46161</v>
      </c>
      <c r="B2589" s="31" t="s">
        <v>254</v>
      </c>
      <c r="C2589" s="31" t="s">
        <v>255</v>
      </c>
      <c r="D2589" s="31" t="s">
        <v>899</v>
      </c>
      <c r="E2589" s="31">
        <v>1459</v>
      </c>
      <c r="F2589" s="31">
        <v>611070</v>
      </c>
      <c r="G2589" s="32">
        <v>418.83</v>
      </c>
      <c r="H2589" s="31">
        <v>1360</v>
      </c>
    </row>
    <row r="2590" spans="1:8" ht="24" customHeight="1" x14ac:dyDescent="0.25">
      <c r="A2590" s="33">
        <v>46161</v>
      </c>
      <c r="B2590" s="31" t="s">
        <v>257</v>
      </c>
      <c r="C2590" s="31" t="s">
        <v>258</v>
      </c>
      <c r="D2590" s="31" t="s">
        <v>901</v>
      </c>
      <c r="E2590" s="31">
        <v>815</v>
      </c>
      <c r="F2590" s="31">
        <v>184689</v>
      </c>
      <c r="G2590" s="32">
        <v>226.61</v>
      </c>
      <c r="H2590" s="31">
        <v>737</v>
      </c>
    </row>
    <row r="2591" spans="1:8" ht="36" customHeight="1" x14ac:dyDescent="0.25">
      <c r="A2591" s="33">
        <v>46161</v>
      </c>
      <c r="B2591" s="31" t="s">
        <v>260</v>
      </c>
      <c r="C2591" s="31" t="s">
        <v>261</v>
      </c>
      <c r="D2591" s="31" t="s">
        <v>907</v>
      </c>
      <c r="E2591" s="31">
        <v>0</v>
      </c>
      <c r="F2591" s="31">
        <v>0</v>
      </c>
      <c r="G2591" s="31">
        <v>0</v>
      </c>
      <c r="H2591" s="31">
        <v>0</v>
      </c>
    </row>
    <row r="2592" spans="1:8" ht="24" customHeight="1" x14ac:dyDescent="0.25">
      <c r="A2592" s="33">
        <v>46161</v>
      </c>
      <c r="B2592" s="31" t="s">
        <v>262</v>
      </c>
      <c r="C2592" s="31" t="s">
        <v>263</v>
      </c>
      <c r="D2592" s="31" t="s">
        <v>901</v>
      </c>
      <c r="E2592" s="31">
        <v>3013</v>
      </c>
      <c r="F2592" s="31">
        <v>629015</v>
      </c>
      <c r="G2592" s="32">
        <v>208.77</v>
      </c>
      <c r="H2592" s="31">
        <v>3236</v>
      </c>
    </row>
    <row r="2593" spans="1:8" ht="36" customHeight="1" x14ac:dyDescent="0.25">
      <c r="A2593" s="33">
        <v>46161</v>
      </c>
      <c r="B2593" s="31" t="s">
        <v>265</v>
      </c>
      <c r="C2593" s="31" t="s">
        <v>266</v>
      </c>
      <c r="D2593" s="31" t="s">
        <v>908</v>
      </c>
      <c r="E2593" s="31">
        <v>0</v>
      </c>
      <c r="F2593" s="31">
        <v>0</v>
      </c>
      <c r="G2593" s="31">
        <v>0</v>
      </c>
      <c r="H2593" s="31">
        <v>0</v>
      </c>
    </row>
    <row r="2594" spans="1:8" ht="24" customHeight="1" x14ac:dyDescent="0.25">
      <c r="A2594" s="33">
        <v>46161</v>
      </c>
      <c r="B2594" s="31" t="s">
        <v>267</v>
      </c>
      <c r="C2594" s="31" t="s">
        <v>268</v>
      </c>
      <c r="D2594" s="31" t="s">
        <v>901</v>
      </c>
      <c r="E2594" s="31">
        <v>2922</v>
      </c>
      <c r="F2594" s="31">
        <v>643011</v>
      </c>
      <c r="G2594" s="32">
        <v>220.06</v>
      </c>
      <c r="H2594" s="31">
        <v>2890</v>
      </c>
    </row>
    <row r="2595" spans="1:8" ht="36" customHeight="1" x14ac:dyDescent="0.25">
      <c r="A2595" s="33">
        <v>46161</v>
      </c>
      <c r="B2595" s="31" t="s">
        <v>270</v>
      </c>
      <c r="C2595" s="31" t="s">
        <v>271</v>
      </c>
      <c r="D2595" s="31" t="s">
        <v>900</v>
      </c>
      <c r="E2595" s="31">
        <v>1092</v>
      </c>
      <c r="F2595" s="31">
        <v>397820</v>
      </c>
      <c r="G2595" s="32">
        <v>364.3</v>
      </c>
      <c r="H2595" s="31">
        <v>1067</v>
      </c>
    </row>
    <row r="2596" spans="1:8" ht="36" customHeight="1" x14ac:dyDescent="0.25">
      <c r="A2596" s="33">
        <v>46161</v>
      </c>
      <c r="B2596" s="31" t="s">
        <v>273</v>
      </c>
      <c r="C2596" s="31" t="s">
        <v>274</v>
      </c>
      <c r="D2596" s="31" t="s">
        <v>899</v>
      </c>
      <c r="E2596" s="31">
        <v>3314</v>
      </c>
      <c r="F2596" s="31">
        <v>1868112</v>
      </c>
      <c r="G2596" s="32">
        <v>563.70000000000005</v>
      </c>
      <c r="H2596" s="31">
        <v>3540</v>
      </c>
    </row>
    <row r="2597" spans="1:8" ht="36" customHeight="1" x14ac:dyDescent="0.25">
      <c r="A2597" s="33">
        <v>46161</v>
      </c>
      <c r="B2597" s="31" t="s">
        <v>276</v>
      </c>
      <c r="C2597" s="31" t="s">
        <v>277</v>
      </c>
      <c r="D2597" s="31" t="s">
        <v>899</v>
      </c>
      <c r="E2597" s="31">
        <v>763</v>
      </c>
      <c r="F2597" s="31">
        <v>337072</v>
      </c>
      <c r="G2597" s="32">
        <v>441.77</v>
      </c>
      <c r="H2597" s="31">
        <v>780</v>
      </c>
    </row>
    <row r="2598" spans="1:8" ht="48" customHeight="1" x14ac:dyDescent="0.25">
      <c r="A2598" s="33">
        <v>46161</v>
      </c>
      <c r="B2598" s="31" t="s">
        <v>279</v>
      </c>
      <c r="C2598" s="31" t="s">
        <v>280</v>
      </c>
      <c r="D2598" s="31" t="s">
        <v>901</v>
      </c>
      <c r="E2598" s="31">
        <v>1794</v>
      </c>
      <c r="F2598" s="31">
        <v>861172</v>
      </c>
      <c r="G2598" s="32">
        <v>480.03</v>
      </c>
      <c r="H2598" s="31">
        <v>1733</v>
      </c>
    </row>
    <row r="2599" spans="1:8" ht="36" customHeight="1" x14ac:dyDescent="0.25">
      <c r="A2599" s="33">
        <v>46161</v>
      </c>
      <c r="B2599" s="31" t="s">
        <v>283</v>
      </c>
      <c r="C2599" s="31" t="s">
        <v>284</v>
      </c>
      <c r="D2599" s="31" t="s">
        <v>899</v>
      </c>
      <c r="E2599" s="31">
        <v>0</v>
      </c>
      <c r="F2599" s="31">
        <v>0</v>
      </c>
      <c r="G2599" s="31">
        <v>0</v>
      </c>
      <c r="H2599" s="31">
        <v>0</v>
      </c>
    </row>
    <row r="2600" spans="1:8" ht="27.75" customHeight="1" x14ac:dyDescent="0.25">
      <c r="A2600" s="33">
        <v>46162</v>
      </c>
      <c r="B2600" s="31" t="s">
        <v>128</v>
      </c>
      <c r="C2600" s="31" t="s">
        <v>129</v>
      </c>
      <c r="D2600" s="31" t="s">
        <v>899</v>
      </c>
      <c r="E2600" s="31">
        <v>1417</v>
      </c>
      <c r="F2600" s="31">
        <v>488226</v>
      </c>
      <c r="G2600" s="32">
        <v>344.55</v>
      </c>
      <c r="H2600" s="31">
        <v>1357</v>
      </c>
    </row>
    <row r="2601" spans="1:8" ht="24" customHeight="1" x14ac:dyDescent="0.25">
      <c r="A2601" s="33">
        <v>46162</v>
      </c>
      <c r="B2601" s="31" t="s">
        <v>132</v>
      </c>
      <c r="C2601" s="31" t="s">
        <v>133</v>
      </c>
      <c r="D2601" s="31" t="s">
        <v>900</v>
      </c>
      <c r="E2601" s="31">
        <v>2018</v>
      </c>
      <c r="F2601" s="31">
        <v>702115</v>
      </c>
      <c r="G2601" s="32">
        <v>347.93</v>
      </c>
      <c r="H2601" s="31">
        <v>1982</v>
      </c>
    </row>
    <row r="2602" spans="1:8" ht="36" customHeight="1" x14ac:dyDescent="0.25">
      <c r="A2602" s="33">
        <v>46162</v>
      </c>
      <c r="B2602" s="31" t="s">
        <v>135</v>
      </c>
      <c r="C2602" s="31" t="s">
        <v>136</v>
      </c>
      <c r="D2602" s="31" t="s">
        <v>900</v>
      </c>
      <c r="E2602" s="31">
        <v>1413</v>
      </c>
      <c r="F2602" s="31">
        <v>603881</v>
      </c>
      <c r="G2602" s="32">
        <v>427.38</v>
      </c>
      <c r="H2602" s="31">
        <v>1355</v>
      </c>
    </row>
    <row r="2603" spans="1:8" ht="24" customHeight="1" x14ac:dyDescent="0.25">
      <c r="A2603" s="33">
        <v>46162</v>
      </c>
      <c r="B2603" s="31" t="s">
        <v>138</v>
      </c>
      <c r="C2603" s="31" t="s">
        <v>139</v>
      </c>
      <c r="D2603" s="31" t="s">
        <v>900</v>
      </c>
      <c r="E2603" s="31">
        <v>1182</v>
      </c>
      <c r="F2603" s="31">
        <v>465386</v>
      </c>
      <c r="G2603" s="32">
        <v>393.73</v>
      </c>
      <c r="H2603" s="31">
        <v>1170</v>
      </c>
    </row>
    <row r="2604" spans="1:8" ht="24" customHeight="1" x14ac:dyDescent="0.25">
      <c r="A2604" s="33">
        <v>46162</v>
      </c>
      <c r="B2604" s="31" t="s">
        <v>141</v>
      </c>
      <c r="C2604" s="31" t="s">
        <v>142</v>
      </c>
      <c r="D2604" s="31" t="s">
        <v>900</v>
      </c>
      <c r="E2604" s="31">
        <v>1232</v>
      </c>
      <c r="F2604" s="31">
        <v>632345</v>
      </c>
      <c r="G2604" s="32">
        <v>513.27</v>
      </c>
      <c r="H2604" s="31">
        <v>1276</v>
      </c>
    </row>
    <row r="2605" spans="1:8" ht="48" customHeight="1" x14ac:dyDescent="0.25">
      <c r="A2605" s="33">
        <v>46162</v>
      </c>
      <c r="B2605" s="31" t="s">
        <v>144</v>
      </c>
      <c r="C2605" s="31" t="s">
        <v>145</v>
      </c>
      <c r="D2605" s="31" t="s">
        <v>900</v>
      </c>
      <c r="E2605" s="31">
        <v>1766</v>
      </c>
      <c r="F2605" s="31">
        <v>469037</v>
      </c>
      <c r="G2605" s="32">
        <v>265.58999999999997</v>
      </c>
      <c r="H2605" s="31">
        <v>1787</v>
      </c>
    </row>
    <row r="2606" spans="1:8" ht="48" customHeight="1" x14ac:dyDescent="0.25">
      <c r="A2606" s="33">
        <v>46162</v>
      </c>
      <c r="B2606" s="31" t="s">
        <v>147</v>
      </c>
      <c r="C2606" s="31" t="s">
        <v>148</v>
      </c>
      <c r="D2606" s="31" t="s">
        <v>900</v>
      </c>
      <c r="E2606" s="31">
        <v>3145</v>
      </c>
      <c r="F2606" s="31">
        <v>639518</v>
      </c>
      <c r="G2606" s="32">
        <v>203.34</v>
      </c>
      <c r="H2606" s="31">
        <v>3170</v>
      </c>
    </row>
    <row r="2607" spans="1:8" ht="48" customHeight="1" x14ac:dyDescent="0.25">
      <c r="A2607" s="33">
        <v>46162</v>
      </c>
      <c r="B2607" s="31" t="s">
        <v>150</v>
      </c>
      <c r="C2607" s="31" t="s">
        <v>151</v>
      </c>
      <c r="D2607" s="31" t="s">
        <v>900</v>
      </c>
      <c r="E2607" s="31">
        <v>3590</v>
      </c>
      <c r="F2607" s="31">
        <v>818678</v>
      </c>
      <c r="G2607" s="32">
        <v>228.04</v>
      </c>
      <c r="H2607" s="31">
        <v>3316</v>
      </c>
    </row>
    <row r="2608" spans="1:8" ht="48" customHeight="1" x14ac:dyDescent="0.25">
      <c r="A2608" s="33">
        <v>46162</v>
      </c>
      <c r="B2608" s="31" t="s">
        <v>153</v>
      </c>
      <c r="C2608" s="31" t="s">
        <v>154</v>
      </c>
      <c r="D2608" s="31" t="s">
        <v>899</v>
      </c>
      <c r="E2608" s="31">
        <v>2365</v>
      </c>
      <c r="F2608" s="31">
        <v>410266</v>
      </c>
      <c r="G2608" s="32">
        <v>173.47</v>
      </c>
      <c r="H2608" s="31">
        <v>2434</v>
      </c>
    </row>
    <row r="2609" spans="1:8" ht="48" customHeight="1" x14ac:dyDescent="0.25">
      <c r="A2609" s="33">
        <v>46162</v>
      </c>
      <c r="B2609" s="31" t="s">
        <v>156</v>
      </c>
      <c r="C2609" s="31" t="s">
        <v>157</v>
      </c>
      <c r="D2609" s="31" t="s">
        <v>901</v>
      </c>
      <c r="E2609" s="31">
        <v>3876</v>
      </c>
      <c r="F2609" s="31">
        <v>1080009</v>
      </c>
      <c r="G2609" s="32">
        <v>278.64</v>
      </c>
      <c r="H2609" s="31">
        <v>3690</v>
      </c>
    </row>
    <row r="2610" spans="1:8" ht="24" customHeight="1" x14ac:dyDescent="0.25">
      <c r="A2610" s="33">
        <v>46162</v>
      </c>
      <c r="B2610" s="31" t="s">
        <v>159</v>
      </c>
      <c r="C2610" s="31" t="s">
        <v>160</v>
      </c>
      <c r="D2610" s="31" t="s">
        <v>899</v>
      </c>
      <c r="E2610" s="31">
        <v>1739</v>
      </c>
      <c r="F2610" s="31">
        <v>801586</v>
      </c>
      <c r="G2610" s="32">
        <v>460.95</v>
      </c>
      <c r="H2610" s="31">
        <v>1846</v>
      </c>
    </row>
    <row r="2611" spans="1:8" ht="36" customHeight="1" x14ac:dyDescent="0.25">
      <c r="A2611" s="33">
        <v>46162</v>
      </c>
      <c r="B2611" s="31" t="s">
        <v>162</v>
      </c>
      <c r="C2611" s="31" t="s">
        <v>163</v>
      </c>
      <c r="D2611" s="31" t="s">
        <v>901</v>
      </c>
      <c r="E2611" s="31">
        <v>1137</v>
      </c>
      <c r="F2611" s="31">
        <v>504511</v>
      </c>
      <c r="G2611" s="32">
        <v>443.72</v>
      </c>
      <c r="H2611" s="31">
        <v>1102</v>
      </c>
    </row>
    <row r="2612" spans="1:8" ht="24" customHeight="1" x14ac:dyDescent="0.25">
      <c r="A2612" s="33">
        <v>46162</v>
      </c>
      <c r="B2612" s="31" t="s">
        <v>165</v>
      </c>
      <c r="C2612" s="31" t="s">
        <v>166</v>
      </c>
      <c r="D2612" s="31" t="s">
        <v>901</v>
      </c>
      <c r="E2612" s="31">
        <v>2198</v>
      </c>
      <c r="F2612" s="31">
        <v>1025899</v>
      </c>
      <c r="G2612" s="32">
        <v>466.74</v>
      </c>
      <c r="H2612" s="31">
        <v>2321</v>
      </c>
    </row>
    <row r="2613" spans="1:8" ht="36" customHeight="1" x14ac:dyDescent="0.25">
      <c r="A2613" s="33">
        <v>46162</v>
      </c>
      <c r="B2613" s="31" t="s">
        <v>168</v>
      </c>
      <c r="C2613" s="31" t="s">
        <v>169</v>
      </c>
      <c r="D2613" s="31" t="s">
        <v>899</v>
      </c>
      <c r="E2613" s="31">
        <v>2712</v>
      </c>
      <c r="F2613" s="31">
        <v>1240177</v>
      </c>
      <c r="G2613" s="32">
        <v>457.29</v>
      </c>
      <c r="H2613" s="31">
        <v>2666</v>
      </c>
    </row>
    <row r="2614" spans="1:8" ht="24" customHeight="1" x14ac:dyDescent="0.25">
      <c r="A2614" s="33">
        <v>46162</v>
      </c>
      <c r="B2614" s="31" t="s">
        <v>171</v>
      </c>
      <c r="C2614" s="31" t="s">
        <v>172</v>
      </c>
      <c r="D2614" s="31" t="s">
        <v>903</v>
      </c>
      <c r="E2614" s="31">
        <v>2294</v>
      </c>
      <c r="F2614" s="31">
        <v>816836</v>
      </c>
      <c r="G2614" s="32">
        <v>356.07</v>
      </c>
      <c r="H2614" s="31">
        <v>2128</v>
      </c>
    </row>
    <row r="2615" spans="1:8" ht="36" customHeight="1" x14ac:dyDescent="0.25">
      <c r="A2615" s="33">
        <v>46162</v>
      </c>
      <c r="B2615" s="31" t="s">
        <v>174</v>
      </c>
      <c r="C2615" s="31" t="s">
        <v>175</v>
      </c>
      <c r="D2615" s="31" t="s">
        <v>903</v>
      </c>
      <c r="E2615" s="31">
        <v>3123</v>
      </c>
      <c r="F2615" s="31">
        <v>1188290</v>
      </c>
      <c r="G2615" s="32">
        <v>380.5</v>
      </c>
      <c r="H2615" s="31">
        <v>3068</v>
      </c>
    </row>
    <row r="2616" spans="1:8" ht="48" customHeight="1" x14ac:dyDescent="0.25">
      <c r="A2616" s="33">
        <v>46162</v>
      </c>
      <c r="B2616" s="31" t="s">
        <v>177</v>
      </c>
      <c r="C2616" s="31" t="s">
        <v>178</v>
      </c>
      <c r="D2616" s="31" t="s">
        <v>903</v>
      </c>
      <c r="E2616" s="31">
        <v>2357</v>
      </c>
      <c r="F2616" s="31">
        <v>721725</v>
      </c>
      <c r="G2616" s="32">
        <v>306.2</v>
      </c>
      <c r="H2616" s="31">
        <v>2354</v>
      </c>
    </row>
    <row r="2617" spans="1:8" ht="24" customHeight="1" x14ac:dyDescent="0.25">
      <c r="A2617" s="33">
        <v>46162</v>
      </c>
      <c r="B2617" s="31" t="s">
        <v>180</v>
      </c>
      <c r="C2617" s="31" t="s">
        <v>181</v>
      </c>
      <c r="D2617" s="31" t="s">
        <v>903</v>
      </c>
      <c r="E2617" s="31">
        <v>1743</v>
      </c>
      <c r="F2617" s="31">
        <v>773911</v>
      </c>
      <c r="G2617" s="32">
        <v>444.01</v>
      </c>
      <c r="H2617" s="31">
        <v>1800</v>
      </c>
    </row>
    <row r="2618" spans="1:8" ht="24" customHeight="1" x14ac:dyDescent="0.25">
      <c r="A2618" s="33">
        <v>46162</v>
      </c>
      <c r="B2618" s="31" t="s">
        <v>183</v>
      </c>
      <c r="C2618" s="31" t="s">
        <v>184</v>
      </c>
      <c r="D2618" s="31" t="s">
        <v>903</v>
      </c>
      <c r="E2618" s="31">
        <v>1669</v>
      </c>
      <c r="F2618" s="31">
        <v>351761</v>
      </c>
      <c r="G2618" s="32">
        <v>210.76</v>
      </c>
      <c r="H2618" s="31">
        <v>1624</v>
      </c>
    </row>
    <row r="2619" spans="1:8" ht="36" customHeight="1" x14ac:dyDescent="0.25">
      <c r="A2619" s="33">
        <v>46162</v>
      </c>
      <c r="B2619" s="31" t="s">
        <v>186</v>
      </c>
      <c r="C2619" s="31" t="s">
        <v>187</v>
      </c>
      <c r="D2619" s="31" t="s">
        <v>903</v>
      </c>
      <c r="E2619" s="31">
        <v>847</v>
      </c>
      <c r="F2619" s="31">
        <v>369765</v>
      </c>
      <c r="G2619" s="32">
        <v>436.56</v>
      </c>
      <c r="H2619" s="31">
        <v>850</v>
      </c>
    </row>
    <row r="2620" spans="1:8" ht="36" customHeight="1" x14ac:dyDescent="0.25">
      <c r="A2620" s="33">
        <v>46162</v>
      </c>
      <c r="B2620" s="31" t="s">
        <v>189</v>
      </c>
      <c r="C2620" s="31" t="s">
        <v>190</v>
      </c>
      <c r="D2620" s="31" t="s">
        <v>903</v>
      </c>
      <c r="E2620" s="31">
        <v>2970</v>
      </c>
      <c r="F2620" s="31">
        <v>856620</v>
      </c>
      <c r="G2620" s="32">
        <v>288.42</v>
      </c>
      <c r="H2620" s="31">
        <v>2810</v>
      </c>
    </row>
    <row r="2621" spans="1:8" ht="24" customHeight="1" x14ac:dyDescent="0.25">
      <c r="A2621" s="33">
        <v>46162</v>
      </c>
      <c r="B2621" s="31" t="s">
        <v>192</v>
      </c>
      <c r="C2621" s="31" t="s">
        <v>193</v>
      </c>
      <c r="D2621" s="31" t="s">
        <v>901</v>
      </c>
      <c r="E2621" s="31">
        <v>1188</v>
      </c>
      <c r="F2621" s="31">
        <v>457981</v>
      </c>
      <c r="G2621" s="32">
        <v>385.51</v>
      </c>
      <c r="H2621" s="31">
        <v>1265</v>
      </c>
    </row>
    <row r="2622" spans="1:8" ht="24" customHeight="1" x14ac:dyDescent="0.25">
      <c r="A2622" s="33">
        <v>46162</v>
      </c>
      <c r="B2622" s="31" t="s">
        <v>195</v>
      </c>
      <c r="C2622" s="31" t="s">
        <v>196</v>
      </c>
      <c r="D2622" s="31" t="s">
        <v>899</v>
      </c>
      <c r="E2622" s="31">
        <v>2919</v>
      </c>
      <c r="F2622" s="31">
        <v>935811</v>
      </c>
      <c r="G2622" s="32">
        <v>320.58999999999997</v>
      </c>
      <c r="H2622" s="31">
        <v>3083</v>
      </c>
    </row>
    <row r="2623" spans="1:8" ht="24" customHeight="1" x14ac:dyDescent="0.25">
      <c r="A2623" s="33">
        <v>46162</v>
      </c>
      <c r="B2623" s="31" t="s">
        <v>198</v>
      </c>
      <c r="C2623" s="31" t="s">
        <v>199</v>
      </c>
      <c r="D2623" s="31" t="s">
        <v>901</v>
      </c>
      <c r="E2623" s="31">
        <v>3347</v>
      </c>
      <c r="F2623" s="31">
        <v>1626132</v>
      </c>
      <c r="G2623" s="32">
        <v>485.85</v>
      </c>
      <c r="H2623" s="31">
        <v>3167</v>
      </c>
    </row>
    <row r="2624" spans="1:8" ht="27.75" customHeight="1" x14ac:dyDescent="0.25">
      <c r="A2624" s="33">
        <v>46162</v>
      </c>
      <c r="B2624" s="31" t="s">
        <v>201</v>
      </c>
      <c r="C2624" s="31" t="s">
        <v>202</v>
      </c>
      <c r="D2624" s="31" t="s">
        <v>904</v>
      </c>
      <c r="E2624" s="31">
        <v>0</v>
      </c>
      <c r="F2624" s="31">
        <v>0</v>
      </c>
      <c r="G2624" s="31">
        <v>0</v>
      </c>
      <c r="H2624" s="31">
        <v>0</v>
      </c>
    </row>
    <row r="2625" spans="1:8" ht="24" customHeight="1" x14ac:dyDescent="0.25">
      <c r="A2625" s="33">
        <v>46162</v>
      </c>
      <c r="B2625" s="31" t="s">
        <v>204</v>
      </c>
      <c r="C2625" s="31" t="s">
        <v>205</v>
      </c>
      <c r="D2625" s="31" t="s">
        <v>901</v>
      </c>
      <c r="E2625" s="31">
        <v>3579</v>
      </c>
      <c r="F2625" s="31">
        <v>1577826</v>
      </c>
      <c r="G2625" s="32">
        <v>440.86</v>
      </c>
      <c r="H2625" s="31">
        <v>3509</v>
      </c>
    </row>
    <row r="2626" spans="1:8" ht="48" customHeight="1" x14ac:dyDescent="0.25">
      <c r="A2626" s="33">
        <v>46162</v>
      </c>
      <c r="B2626" s="31" t="s">
        <v>207</v>
      </c>
      <c r="C2626" s="31" t="s">
        <v>208</v>
      </c>
      <c r="D2626" s="31" t="s">
        <v>899</v>
      </c>
      <c r="E2626" s="31">
        <v>3436</v>
      </c>
      <c r="F2626" s="31">
        <v>1219800</v>
      </c>
      <c r="G2626" s="32">
        <v>355.01</v>
      </c>
      <c r="H2626" s="31">
        <v>3147</v>
      </c>
    </row>
    <row r="2627" spans="1:8" ht="48" customHeight="1" x14ac:dyDescent="0.25">
      <c r="A2627" s="33">
        <v>46162</v>
      </c>
      <c r="B2627" s="31" t="s">
        <v>210</v>
      </c>
      <c r="C2627" s="31" t="s">
        <v>211</v>
      </c>
      <c r="D2627" s="31" t="s">
        <v>901</v>
      </c>
      <c r="E2627" s="31">
        <v>3934</v>
      </c>
      <c r="F2627" s="31">
        <v>1688340</v>
      </c>
      <c r="G2627" s="32">
        <v>429.17</v>
      </c>
      <c r="H2627" s="31">
        <v>4103</v>
      </c>
    </row>
    <row r="2628" spans="1:8" ht="48" customHeight="1" x14ac:dyDescent="0.25">
      <c r="A2628" s="33">
        <v>46162</v>
      </c>
      <c r="B2628" s="31" t="s">
        <v>213</v>
      </c>
      <c r="C2628" s="31" t="s">
        <v>214</v>
      </c>
      <c r="D2628" s="31" t="s">
        <v>901</v>
      </c>
      <c r="E2628" s="31">
        <v>997</v>
      </c>
      <c r="F2628" s="31">
        <v>268506</v>
      </c>
      <c r="G2628" s="32">
        <v>269.31</v>
      </c>
      <c r="H2628" s="31">
        <v>1018</v>
      </c>
    </row>
    <row r="2629" spans="1:8" ht="48" customHeight="1" x14ac:dyDescent="0.25">
      <c r="A2629" s="33">
        <v>46162</v>
      </c>
      <c r="B2629" s="31" t="s">
        <v>216</v>
      </c>
      <c r="C2629" s="31" t="s">
        <v>217</v>
      </c>
      <c r="D2629" s="31" t="s">
        <v>901</v>
      </c>
      <c r="E2629" s="31">
        <v>1376</v>
      </c>
      <c r="F2629" s="31">
        <v>385481</v>
      </c>
      <c r="G2629" s="32">
        <v>280.14999999999998</v>
      </c>
      <c r="H2629" s="31">
        <v>1481</v>
      </c>
    </row>
    <row r="2630" spans="1:8" ht="48" customHeight="1" x14ac:dyDescent="0.25">
      <c r="A2630" s="33">
        <v>46162</v>
      </c>
      <c r="B2630" s="31" t="s">
        <v>220</v>
      </c>
      <c r="C2630" s="31" t="s">
        <v>221</v>
      </c>
      <c r="D2630" s="31" t="s">
        <v>900</v>
      </c>
      <c r="E2630" s="31">
        <v>3515</v>
      </c>
      <c r="F2630" s="31">
        <v>871485</v>
      </c>
      <c r="G2630" s="32">
        <v>247.93</v>
      </c>
      <c r="H2630" s="31">
        <v>3507</v>
      </c>
    </row>
    <row r="2631" spans="1:8" ht="48" customHeight="1" x14ac:dyDescent="0.25">
      <c r="A2631" s="33">
        <v>46162</v>
      </c>
      <c r="B2631" s="31" t="s">
        <v>223</v>
      </c>
      <c r="C2631" s="31" t="s">
        <v>224</v>
      </c>
      <c r="D2631" s="31" t="s">
        <v>905</v>
      </c>
      <c r="E2631" s="31">
        <v>0</v>
      </c>
      <c r="F2631" s="31">
        <v>0</v>
      </c>
      <c r="G2631" s="31">
        <v>0</v>
      </c>
      <c r="H2631" s="31">
        <v>0</v>
      </c>
    </row>
    <row r="2632" spans="1:8" ht="48" customHeight="1" x14ac:dyDescent="0.25">
      <c r="A2632" s="33">
        <v>46162</v>
      </c>
      <c r="B2632" s="31" t="s">
        <v>225</v>
      </c>
      <c r="C2632" s="31" t="s">
        <v>226</v>
      </c>
      <c r="D2632" s="31" t="s">
        <v>906</v>
      </c>
      <c r="E2632" s="31">
        <v>0</v>
      </c>
      <c r="F2632" s="31">
        <v>0</v>
      </c>
      <c r="G2632" s="31">
        <v>0</v>
      </c>
      <c r="H2632" s="31">
        <v>0</v>
      </c>
    </row>
    <row r="2633" spans="1:8" ht="24" customHeight="1" x14ac:dyDescent="0.25">
      <c r="A2633" s="33">
        <v>46162</v>
      </c>
      <c r="B2633" s="31" t="s">
        <v>227</v>
      </c>
      <c r="C2633" s="31" t="s">
        <v>228</v>
      </c>
      <c r="D2633" s="31" t="s">
        <v>899</v>
      </c>
      <c r="E2633" s="31">
        <v>3599</v>
      </c>
      <c r="F2633" s="31">
        <v>884885</v>
      </c>
      <c r="G2633" s="32">
        <v>245.87</v>
      </c>
      <c r="H2633" s="31">
        <v>3509</v>
      </c>
    </row>
    <row r="2634" spans="1:8" ht="36" customHeight="1" x14ac:dyDescent="0.25">
      <c r="A2634" s="33">
        <v>46162</v>
      </c>
      <c r="B2634" s="31" t="s">
        <v>230</v>
      </c>
      <c r="C2634" s="31" t="s">
        <v>231</v>
      </c>
      <c r="D2634" s="31" t="s">
        <v>901</v>
      </c>
      <c r="E2634" s="31">
        <v>4039</v>
      </c>
      <c r="F2634" s="31">
        <v>1429351</v>
      </c>
      <c r="G2634" s="32">
        <v>353.89</v>
      </c>
      <c r="H2634" s="31">
        <v>4106</v>
      </c>
    </row>
    <row r="2635" spans="1:8" ht="24" customHeight="1" x14ac:dyDescent="0.25">
      <c r="A2635" s="33">
        <v>46162</v>
      </c>
      <c r="B2635" s="31" t="s">
        <v>233</v>
      </c>
      <c r="C2635" s="31" t="s">
        <v>234</v>
      </c>
      <c r="D2635" s="31" t="s">
        <v>899</v>
      </c>
      <c r="E2635" s="31">
        <v>2041</v>
      </c>
      <c r="F2635" s="31">
        <v>503454</v>
      </c>
      <c r="G2635" s="32">
        <v>246.67</v>
      </c>
      <c r="H2635" s="31">
        <v>2052</v>
      </c>
    </row>
    <row r="2636" spans="1:8" ht="36" customHeight="1" x14ac:dyDescent="0.25">
      <c r="A2636" s="33">
        <v>46162</v>
      </c>
      <c r="B2636" s="31" t="s">
        <v>236</v>
      </c>
      <c r="C2636" s="31" t="s">
        <v>237</v>
      </c>
      <c r="D2636" s="31" t="s">
        <v>899</v>
      </c>
      <c r="E2636" s="31">
        <v>3813</v>
      </c>
      <c r="F2636" s="31">
        <v>1420151</v>
      </c>
      <c r="G2636" s="32">
        <v>372.45</v>
      </c>
      <c r="H2636" s="31">
        <v>3876</v>
      </c>
    </row>
    <row r="2637" spans="1:8" ht="36" customHeight="1" x14ac:dyDescent="0.25">
      <c r="A2637" s="33">
        <v>46162</v>
      </c>
      <c r="B2637" s="31" t="s">
        <v>239</v>
      </c>
      <c r="C2637" s="31" t="s">
        <v>240</v>
      </c>
      <c r="D2637" s="31" t="s">
        <v>900</v>
      </c>
      <c r="E2637" s="31">
        <v>2366</v>
      </c>
      <c r="F2637" s="31">
        <v>1043432</v>
      </c>
      <c r="G2637" s="32">
        <v>441.01</v>
      </c>
      <c r="H2637" s="31">
        <v>2358</v>
      </c>
    </row>
    <row r="2638" spans="1:8" ht="24" customHeight="1" x14ac:dyDescent="0.25">
      <c r="A2638" s="33">
        <v>46162</v>
      </c>
      <c r="B2638" s="31" t="s">
        <v>242</v>
      </c>
      <c r="C2638" s="31" t="s">
        <v>243</v>
      </c>
      <c r="D2638" s="31" t="s">
        <v>900</v>
      </c>
      <c r="E2638" s="31">
        <v>2842</v>
      </c>
      <c r="F2638" s="31">
        <v>809654</v>
      </c>
      <c r="G2638" s="32">
        <v>284.89</v>
      </c>
      <c r="H2638" s="31">
        <v>3006</v>
      </c>
    </row>
    <row r="2639" spans="1:8" ht="48" customHeight="1" x14ac:dyDescent="0.25">
      <c r="A2639" s="33">
        <v>46162</v>
      </c>
      <c r="B2639" s="31" t="s">
        <v>245</v>
      </c>
      <c r="C2639" s="31" t="s">
        <v>246</v>
      </c>
      <c r="D2639" s="31" t="s">
        <v>900</v>
      </c>
      <c r="E2639" s="31">
        <v>2433</v>
      </c>
      <c r="F2639" s="31">
        <v>731522</v>
      </c>
      <c r="G2639" s="32">
        <v>300.67</v>
      </c>
      <c r="H2639" s="31">
        <v>2476</v>
      </c>
    </row>
    <row r="2640" spans="1:8" ht="48" customHeight="1" x14ac:dyDescent="0.25">
      <c r="A2640" s="33">
        <v>46162</v>
      </c>
      <c r="B2640" s="31" t="s">
        <v>248</v>
      </c>
      <c r="C2640" s="31" t="s">
        <v>249</v>
      </c>
      <c r="D2640" s="31" t="s">
        <v>900</v>
      </c>
      <c r="E2640" s="31">
        <v>3398</v>
      </c>
      <c r="F2640" s="31">
        <v>1504126</v>
      </c>
      <c r="G2640" s="32">
        <v>442.65</v>
      </c>
      <c r="H2640" s="31">
        <v>3090</v>
      </c>
    </row>
    <row r="2641" spans="1:8" ht="48" customHeight="1" x14ac:dyDescent="0.25">
      <c r="A2641" s="33">
        <v>46162</v>
      </c>
      <c r="B2641" s="31" t="s">
        <v>251</v>
      </c>
      <c r="C2641" s="31" t="s">
        <v>252</v>
      </c>
      <c r="D2641" s="31" t="s">
        <v>900</v>
      </c>
      <c r="E2641" s="31">
        <v>3780</v>
      </c>
      <c r="F2641" s="31">
        <v>1247166</v>
      </c>
      <c r="G2641" s="32">
        <v>329.94</v>
      </c>
      <c r="H2641" s="31">
        <v>3626</v>
      </c>
    </row>
    <row r="2642" spans="1:8" ht="48" customHeight="1" x14ac:dyDescent="0.25">
      <c r="A2642" s="33">
        <v>46162</v>
      </c>
      <c r="B2642" s="31" t="s">
        <v>254</v>
      </c>
      <c r="C2642" s="31" t="s">
        <v>255</v>
      </c>
      <c r="D2642" s="31" t="s">
        <v>899</v>
      </c>
      <c r="E2642" s="31">
        <v>1537</v>
      </c>
      <c r="F2642" s="31">
        <v>649141</v>
      </c>
      <c r="G2642" s="32">
        <v>422.34</v>
      </c>
      <c r="H2642" s="31">
        <v>1566</v>
      </c>
    </row>
    <row r="2643" spans="1:8" ht="48" customHeight="1" x14ac:dyDescent="0.25">
      <c r="A2643" s="33">
        <v>46162</v>
      </c>
      <c r="B2643" s="31" t="s">
        <v>257</v>
      </c>
      <c r="C2643" s="31" t="s">
        <v>258</v>
      </c>
      <c r="D2643" s="31" t="s">
        <v>901</v>
      </c>
      <c r="E2643" s="31">
        <v>544</v>
      </c>
      <c r="F2643" s="31">
        <v>128629</v>
      </c>
      <c r="G2643" s="32">
        <v>236.45</v>
      </c>
      <c r="H2643" s="31">
        <v>514</v>
      </c>
    </row>
    <row r="2644" spans="1:8" ht="48" customHeight="1" x14ac:dyDescent="0.25">
      <c r="A2644" s="33">
        <v>46162</v>
      </c>
      <c r="B2644" s="31" t="s">
        <v>260</v>
      </c>
      <c r="C2644" s="31" t="s">
        <v>261</v>
      </c>
      <c r="D2644" s="31" t="s">
        <v>907</v>
      </c>
      <c r="E2644" s="31">
        <v>0</v>
      </c>
      <c r="F2644" s="31">
        <v>0</v>
      </c>
      <c r="G2644" s="31">
        <v>0</v>
      </c>
      <c r="H2644" s="31">
        <v>0</v>
      </c>
    </row>
    <row r="2645" spans="1:8" ht="48" customHeight="1" x14ac:dyDescent="0.25">
      <c r="A2645" s="33">
        <v>46162</v>
      </c>
      <c r="B2645" s="31" t="s">
        <v>262</v>
      </c>
      <c r="C2645" s="31" t="s">
        <v>263</v>
      </c>
      <c r="D2645" s="31" t="s">
        <v>901</v>
      </c>
      <c r="E2645" s="31">
        <v>3300</v>
      </c>
      <c r="F2645" s="31">
        <v>695651</v>
      </c>
      <c r="G2645" s="32">
        <v>210.8</v>
      </c>
      <c r="H2645" s="31">
        <v>3423</v>
      </c>
    </row>
    <row r="2646" spans="1:8" ht="36" customHeight="1" x14ac:dyDescent="0.25">
      <c r="A2646" s="33">
        <v>46162</v>
      </c>
      <c r="B2646" s="31" t="s">
        <v>265</v>
      </c>
      <c r="C2646" s="31" t="s">
        <v>266</v>
      </c>
      <c r="D2646" s="31" t="s">
        <v>908</v>
      </c>
      <c r="E2646" s="31">
        <v>0</v>
      </c>
      <c r="F2646" s="31">
        <v>0</v>
      </c>
      <c r="G2646" s="31">
        <v>0</v>
      </c>
      <c r="H2646" s="31">
        <v>0</v>
      </c>
    </row>
    <row r="2647" spans="1:8" ht="24" customHeight="1" x14ac:dyDescent="0.25">
      <c r="A2647" s="33">
        <v>46162</v>
      </c>
      <c r="B2647" s="31" t="s">
        <v>267</v>
      </c>
      <c r="C2647" s="31" t="s">
        <v>268</v>
      </c>
      <c r="D2647" s="31" t="s">
        <v>901</v>
      </c>
      <c r="E2647" s="31">
        <v>3242</v>
      </c>
      <c r="F2647" s="31">
        <v>626670</v>
      </c>
      <c r="G2647" s="32">
        <v>193.3</v>
      </c>
      <c r="H2647" s="31">
        <v>3373</v>
      </c>
    </row>
    <row r="2648" spans="1:8" ht="36" customHeight="1" x14ac:dyDescent="0.25">
      <c r="A2648" s="33">
        <v>46162</v>
      </c>
      <c r="B2648" s="31" t="s">
        <v>270</v>
      </c>
      <c r="C2648" s="31" t="s">
        <v>271</v>
      </c>
      <c r="D2648" s="31" t="s">
        <v>900</v>
      </c>
      <c r="E2648" s="31">
        <v>1087</v>
      </c>
      <c r="F2648" s="31">
        <v>338097</v>
      </c>
      <c r="G2648" s="32">
        <v>311.04000000000002</v>
      </c>
      <c r="H2648" s="31">
        <v>1009</v>
      </c>
    </row>
    <row r="2649" spans="1:8" ht="24" customHeight="1" x14ac:dyDescent="0.25">
      <c r="A2649" s="33">
        <v>46162</v>
      </c>
      <c r="B2649" s="31" t="s">
        <v>273</v>
      </c>
      <c r="C2649" s="31" t="s">
        <v>274</v>
      </c>
      <c r="D2649" s="31" t="s">
        <v>899</v>
      </c>
      <c r="E2649" s="31">
        <v>3798</v>
      </c>
      <c r="F2649" s="31">
        <v>1832741</v>
      </c>
      <c r="G2649" s="32">
        <v>482.55</v>
      </c>
      <c r="H2649" s="31">
        <v>3890</v>
      </c>
    </row>
    <row r="2650" spans="1:8" ht="36" customHeight="1" x14ac:dyDescent="0.25">
      <c r="A2650" s="33">
        <v>46162</v>
      </c>
      <c r="B2650" s="31" t="s">
        <v>276</v>
      </c>
      <c r="C2650" s="31" t="s">
        <v>277</v>
      </c>
      <c r="D2650" s="31" t="s">
        <v>899</v>
      </c>
      <c r="E2650" s="31">
        <v>1110</v>
      </c>
      <c r="F2650" s="31">
        <v>513300</v>
      </c>
      <c r="G2650" s="32">
        <v>462.43</v>
      </c>
      <c r="H2650" s="31">
        <v>1066</v>
      </c>
    </row>
    <row r="2651" spans="1:8" ht="24" customHeight="1" x14ac:dyDescent="0.25">
      <c r="A2651" s="33">
        <v>46162</v>
      </c>
      <c r="B2651" s="31" t="s">
        <v>279</v>
      </c>
      <c r="C2651" s="31" t="s">
        <v>280</v>
      </c>
      <c r="D2651" s="31" t="s">
        <v>901</v>
      </c>
      <c r="E2651" s="31">
        <v>1885</v>
      </c>
      <c r="F2651" s="31">
        <v>877153</v>
      </c>
      <c r="G2651" s="32">
        <v>465.33</v>
      </c>
      <c r="H2651" s="31">
        <v>1816</v>
      </c>
    </row>
    <row r="2652" spans="1:8" ht="36" customHeight="1" x14ac:dyDescent="0.25">
      <c r="A2652" s="33">
        <v>46162</v>
      </c>
      <c r="B2652" s="31" t="s">
        <v>283</v>
      </c>
      <c r="C2652" s="31" t="s">
        <v>284</v>
      </c>
      <c r="D2652" s="31" t="s">
        <v>899</v>
      </c>
      <c r="E2652" s="31">
        <v>0</v>
      </c>
      <c r="F2652" s="31">
        <v>0</v>
      </c>
      <c r="G2652" s="31">
        <v>0</v>
      </c>
      <c r="H2652" s="31">
        <v>0</v>
      </c>
    </row>
    <row r="2653" spans="1:8" ht="36" customHeight="1" x14ac:dyDescent="0.25">
      <c r="A2653" s="33">
        <v>46163</v>
      </c>
      <c r="B2653" s="31" t="s">
        <v>128</v>
      </c>
      <c r="C2653" s="31" t="s">
        <v>129</v>
      </c>
      <c r="D2653" s="31" t="s">
        <v>899</v>
      </c>
      <c r="E2653" s="31">
        <v>1094</v>
      </c>
      <c r="F2653" s="31">
        <v>356673</v>
      </c>
      <c r="G2653" s="32">
        <v>326.02999999999997</v>
      </c>
      <c r="H2653" s="31">
        <v>1095</v>
      </c>
    </row>
    <row r="2654" spans="1:8" ht="36" customHeight="1" x14ac:dyDescent="0.25">
      <c r="A2654" s="33">
        <v>46163</v>
      </c>
      <c r="B2654" s="31" t="s">
        <v>132</v>
      </c>
      <c r="C2654" s="31" t="s">
        <v>133</v>
      </c>
      <c r="D2654" s="31" t="s">
        <v>900</v>
      </c>
      <c r="E2654" s="31">
        <v>2672</v>
      </c>
      <c r="F2654" s="31">
        <v>835701</v>
      </c>
      <c r="G2654" s="32">
        <v>312.76</v>
      </c>
      <c r="H2654" s="31">
        <v>2738</v>
      </c>
    </row>
    <row r="2655" spans="1:8" ht="48" customHeight="1" x14ac:dyDescent="0.25">
      <c r="A2655" s="33">
        <v>46163</v>
      </c>
      <c r="B2655" s="31" t="s">
        <v>135</v>
      </c>
      <c r="C2655" s="31" t="s">
        <v>136</v>
      </c>
      <c r="D2655" s="31" t="s">
        <v>900</v>
      </c>
      <c r="E2655" s="31">
        <v>1176</v>
      </c>
      <c r="F2655" s="31">
        <v>509831</v>
      </c>
      <c r="G2655" s="32">
        <v>433.53</v>
      </c>
      <c r="H2655" s="31">
        <v>1063</v>
      </c>
    </row>
    <row r="2656" spans="1:8" ht="36" customHeight="1" x14ac:dyDescent="0.25">
      <c r="A2656" s="33">
        <v>46163</v>
      </c>
      <c r="B2656" s="31" t="s">
        <v>138</v>
      </c>
      <c r="C2656" s="31" t="s">
        <v>139</v>
      </c>
      <c r="D2656" s="31" t="s">
        <v>900</v>
      </c>
      <c r="E2656" s="31">
        <v>1031</v>
      </c>
      <c r="F2656" s="31">
        <v>376953</v>
      </c>
      <c r="G2656" s="32">
        <v>365.62</v>
      </c>
      <c r="H2656" s="31">
        <v>956</v>
      </c>
    </row>
    <row r="2657" spans="1:8" ht="54.75" customHeight="1" x14ac:dyDescent="0.25">
      <c r="A2657" s="33">
        <v>46163</v>
      </c>
      <c r="B2657" s="31" t="s">
        <v>141</v>
      </c>
      <c r="C2657" s="31" t="s">
        <v>142</v>
      </c>
      <c r="D2657" s="31" t="s">
        <v>900</v>
      </c>
      <c r="E2657" s="31">
        <v>1383</v>
      </c>
      <c r="F2657" s="31">
        <v>696273</v>
      </c>
      <c r="G2657" s="32">
        <v>503.45</v>
      </c>
      <c r="H2657" s="31">
        <v>1468</v>
      </c>
    </row>
    <row r="2658" spans="1:8" ht="24" customHeight="1" x14ac:dyDescent="0.25">
      <c r="A2658" s="33">
        <v>46163</v>
      </c>
      <c r="B2658" s="31" t="s">
        <v>144</v>
      </c>
      <c r="C2658" s="31" t="s">
        <v>145</v>
      </c>
      <c r="D2658" s="31" t="s">
        <v>900</v>
      </c>
      <c r="E2658" s="31">
        <v>1689</v>
      </c>
      <c r="F2658" s="31">
        <v>409644</v>
      </c>
      <c r="G2658" s="32">
        <v>242.54</v>
      </c>
      <c r="H2658" s="31">
        <v>1550</v>
      </c>
    </row>
    <row r="2659" spans="1:8" ht="36" customHeight="1" x14ac:dyDescent="0.25">
      <c r="A2659" s="33">
        <v>46163</v>
      </c>
      <c r="B2659" s="31" t="s">
        <v>147</v>
      </c>
      <c r="C2659" s="31" t="s">
        <v>148</v>
      </c>
      <c r="D2659" s="31" t="s">
        <v>900</v>
      </c>
      <c r="E2659" s="31">
        <v>2876</v>
      </c>
      <c r="F2659" s="31">
        <v>602020</v>
      </c>
      <c r="G2659" s="32">
        <v>209.33</v>
      </c>
      <c r="H2659" s="31">
        <v>3021</v>
      </c>
    </row>
    <row r="2660" spans="1:8" ht="24" customHeight="1" x14ac:dyDescent="0.25">
      <c r="A2660" s="33">
        <v>46163</v>
      </c>
      <c r="B2660" s="31" t="s">
        <v>150</v>
      </c>
      <c r="C2660" s="31" t="s">
        <v>151</v>
      </c>
      <c r="D2660" s="31" t="s">
        <v>900</v>
      </c>
      <c r="E2660" s="31">
        <v>2417</v>
      </c>
      <c r="F2660" s="31">
        <v>514598</v>
      </c>
      <c r="G2660" s="32">
        <v>212.91</v>
      </c>
      <c r="H2660" s="31">
        <v>2404</v>
      </c>
    </row>
    <row r="2661" spans="1:8" ht="24" customHeight="1" x14ac:dyDescent="0.25">
      <c r="A2661" s="33">
        <v>46163</v>
      </c>
      <c r="B2661" s="31" t="s">
        <v>153</v>
      </c>
      <c r="C2661" s="31" t="s">
        <v>154</v>
      </c>
      <c r="D2661" s="31" t="s">
        <v>899</v>
      </c>
      <c r="E2661" s="31">
        <v>2771</v>
      </c>
      <c r="F2661" s="31">
        <v>559330</v>
      </c>
      <c r="G2661" s="32">
        <v>201.85</v>
      </c>
      <c r="H2661" s="31">
        <v>2742</v>
      </c>
    </row>
    <row r="2662" spans="1:8" ht="48" customHeight="1" x14ac:dyDescent="0.25">
      <c r="A2662" s="33">
        <v>46163</v>
      </c>
      <c r="B2662" s="31" t="s">
        <v>156</v>
      </c>
      <c r="C2662" s="31" t="s">
        <v>157</v>
      </c>
      <c r="D2662" s="31" t="s">
        <v>901</v>
      </c>
      <c r="E2662" s="31">
        <v>3037</v>
      </c>
      <c r="F2662" s="31">
        <v>867375</v>
      </c>
      <c r="G2662" s="32">
        <v>285.60000000000002</v>
      </c>
      <c r="H2662" s="31">
        <v>2786</v>
      </c>
    </row>
    <row r="2663" spans="1:8" ht="48" customHeight="1" x14ac:dyDescent="0.25">
      <c r="A2663" s="33">
        <v>46163</v>
      </c>
      <c r="B2663" s="31" t="s">
        <v>159</v>
      </c>
      <c r="C2663" s="31" t="s">
        <v>160</v>
      </c>
      <c r="D2663" s="31" t="s">
        <v>899</v>
      </c>
      <c r="E2663" s="31">
        <v>2077</v>
      </c>
      <c r="F2663" s="31">
        <v>842220</v>
      </c>
      <c r="G2663" s="32">
        <v>405.5</v>
      </c>
      <c r="H2663" s="31">
        <v>2110</v>
      </c>
    </row>
    <row r="2664" spans="1:8" ht="48" customHeight="1" x14ac:dyDescent="0.25">
      <c r="A2664" s="33">
        <v>46163</v>
      </c>
      <c r="B2664" s="31" t="s">
        <v>162</v>
      </c>
      <c r="C2664" s="31" t="s">
        <v>163</v>
      </c>
      <c r="D2664" s="31" t="s">
        <v>901</v>
      </c>
      <c r="E2664" s="31">
        <v>838</v>
      </c>
      <c r="F2664" s="31">
        <v>386868</v>
      </c>
      <c r="G2664" s="32">
        <v>461.66</v>
      </c>
      <c r="H2664" s="31">
        <v>828</v>
      </c>
    </row>
    <row r="2665" spans="1:8" ht="48" customHeight="1" x14ac:dyDescent="0.25">
      <c r="A2665" s="33">
        <v>46163</v>
      </c>
      <c r="B2665" s="31" t="s">
        <v>165</v>
      </c>
      <c r="C2665" s="31" t="s">
        <v>166</v>
      </c>
      <c r="D2665" s="31" t="s">
        <v>901</v>
      </c>
      <c r="E2665" s="31">
        <v>2660</v>
      </c>
      <c r="F2665" s="31">
        <v>1132279</v>
      </c>
      <c r="G2665" s="32">
        <v>425.67</v>
      </c>
      <c r="H2665" s="31">
        <v>2724</v>
      </c>
    </row>
    <row r="2666" spans="1:8" ht="48" customHeight="1" x14ac:dyDescent="0.25">
      <c r="A2666" s="33">
        <v>46163</v>
      </c>
      <c r="B2666" s="31" t="s">
        <v>168</v>
      </c>
      <c r="C2666" s="31" t="s">
        <v>169</v>
      </c>
      <c r="D2666" s="31" t="s">
        <v>899</v>
      </c>
      <c r="E2666" s="31">
        <v>2497</v>
      </c>
      <c r="F2666" s="31">
        <v>1213693</v>
      </c>
      <c r="G2666" s="32">
        <v>486.06</v>
      </c>
      <c r="H2666" s="31">
        <v>2327</v>
      </c>
    </row>
    <row r="2667" spans="1:8" ht="24" customHeight="1" x14ac:dyDescent="0.25">
      <c r="A2667" s="33">
        <v>46163</v>
      </c>
      <c r="B2667" s="31" t="s">
        <v>171</v>
      </c>
      <c r="C2667" s="31" t="s">
        <v>172</v>
      </c>
      <c r="D2667" s="31" t="s">
        <v>903</v>
      </c>
      <c r="E2667" s="31">
        <v>1784</v>
      </c>
      <c r="F2667" s="31">
        <v>661703</v>
      </c>
      <c r="G2667" s="32">
        <v>370.91</v>
      </c>
      <c r="H2667" s="31">
        <v>1649</v>
      </c>
    </row>
    <row r="2668" spans="1:8" ht="36" customHeight="1" x14ac:dyDescent="0.25">
      <c r="A2668" s="33">
        <v>46163</v>
      </c>
      <c r="B2668" s="31" t="s">
        <v>174</v>
      </c>
      <c r="C2668" s="31" t="s">
        <v>175</v>
      </c>
      <c r="D2668" s="31" t="s">
        <v>903</v>
      </c>
      <c r="E2668" s="31">
        <v>3282</v>
      </c>
      <c r="F2668" s="31">
        <v>1105384</v>
      </c>
      <c r="G2668" s="32">
        <v>336.8</v>
      </c>
      <c r="H2668" s="31">
        <v>3220</v>
      </c>
    </row>
    <row r="2669" spans="1:8" ht="24" customHeight="1" x14ac:dyDescent="0.25">
      <c r="A2669" s="33">
        <v>46163</v>
      </c>
      <c r="B2669" s="31" t="s">
        <v>177</v>
      </c>
      <c r="C2669" s="31" t="s">
        <v>178</v>
      </c>
      <c r="D2669" s="31" t="s">
        <v>903</v>
      </c>
      <c r="E2669" s="31">
        <v>2172</v>
      </c>
      <c r="F2669" s="31">
        <v>660587</v>
      </c>
      <c r="G2669" s="32">
        <v>304.14</v>
      </c>
      <c r="H2669" s="31">
        <v>1965</v>
      </c>
    </row>
    <row r="2670" spans="1:8" ht="36" customHeight="1" x14ac:dyDescent="0.25">
      <c r="A2670" s="33">
        <v>46163</v>
      </c>
      <c r="B2670" s="31" t="s">
        <v>180</v>
      </c>
      <c r="C2670" s="31" t="s">
        <v>181</v>
      </c>
      <c r="D2670" s="31" t="s">
        <v>903</v>
      </c>
      <c r="E2670" s="31">
        <v>1934</v>
      </c>
      <c r="F2670" s="31">
        <v>739218</v>
      </c>
      <c r="G2670" s="32">
        <v>382.22</v>
      </c>
      <c r="H2670" s="31">
        <v>1951</v>
      </c>
    </row>
    <row r="2671" spans="1:8" ht="24" customHeight="1" x14ac:dyDescent="0.25">
      <c r="A2671" s="33">
        <v>46163</v>
      </c>
      <c r="B2671" s="31" t="s">
        <v>183</v>
      </c>
      <c r="C2671" s="31" t="s">
        <v>184</v>
      </c>
      <c r="D2671" s="31" t="s">
        <v>903</v>
      </c>
      <c r="E2671" s="31">
        <v>1556</v>
      </c>
      <c r="F2671" s="31">
        <v>382405</v>
      </c>
      <c r="G2671" s="32">
        <v>245.76</v>
      </c>
      <c r="H2671" s="31">
        <v>1525</v>
      </c>
    </row>
    <row r="2672" spans="1:8" ht="36" customHeight="1" x14ac:dyDescent="0.25">
      <c r="A2672" s="33">
        <v>46163</v>
      </c>
      <c r="B2672" s="31" t="s">
        <v>186</v>
      </c>
      <c r="C2672" s="31" t="s">
        <v>187</v>
      </c>
      <c r="D2672" s="31" t="s">
        <v>903</v>
      </c>
      <c r="E2672" s="31">
        <v>680</v>
      </c>
      <c r="F2672" s="31">
        <v>249408</v>
      </c>
      <c r="G2672" s="32">
        <v>366.78</v>
      </c>
      <c r="H2672" s="31">
        <v>626</v>
      </c>
    </row>
    <row r="2673" spans="1:8" ht="48" customHeight="1" x14ac:dyDescent="0.25">
      <c r="A2673" s="33">
        <v>46163</v>
      </c>
      <c r="B2673" s="31" t="s">
        <v>189</v>
      </c>
      <c r="C2673" s="31" t="s">
        <v>190</v>
      </c>
      <c r="D2673" s="31" t="s">
        <v>903</v>
      </c>
      <c r="E2673" s="31">
        <v>2833</v>
      </c>
      <c r="F2673" s="31">
        <v>731148</v>
      </c>
      <c r="G2673" s="32">
        <v>258.08</v>
      </c>
      <c r="H2673" s="31">
        <v>2829</v>
      </c>
    </row>
    <row r="2674" spans="1:8" ht="24" customHeight="1" x14ac:dyDescent="0.25">
      <c r="A2674" s="33">
        <v>46163</v>
      </c>
      <c r="B2674" s="31" t="s">
        <v>192</v>
      </c>
      <c r="C2674" s="31" t="s">
        <v>193</v>
      </c>
      <c r="D2674" s="31" t="s">
        <v>901</v>
      </c>
      <c r="E2674" s="31">
        <v>1259</v>
      </c>
      <c r="F2674" s="31">
        <v>455485</v>
      </c>
      <c r="G2674" s="32">
        <v>361.78</v>
      </c>
      <c r="H2674" s="31">
        <v>1246</v>
      </c>
    </row>
    <row r="2675" spans="1:8" ht="24" customHeight="1" x14ac:dyDescent="0.25">
      <c r="A2675" s="33">
        <v>46163</v>
      </c>
      <c r="B2675" s="31" t="s">
        <v>195</v>
      </c>
      <c r="C2675" s="31" t="s">
        <v>196</v>
      </c>
      <c r="D2675" s="31" t="s">
        <v>899</v>
      </c>
      <c r="E2675" s="31">
        <v>3638</v>
      </c>
      <c r="F2675" s="31">
        <v>1254799</v>
      </c>
      <c r="G2675" s="32">
        <v>344.91</v>
      </c>
      <c r="H2675" s="31">
        <v>3506</v>
      </c>
    </row>
    <row r="2676" spans="1:8" ht="36" customHeight="1" x14ac:dyDescent="0.25">
      <c r="A2676" s="33">
        <v>46163</v>
      </c>
      <c r="B2676" s="31" t="s">
        <v>198</v>
      </c>
      <c r="C2676" s="31" t="s">
        <v>199</v>
      </c>
      <c r="D2676" s="31" t="s">
        <v>901</v>
      </c>
      <c r="E2676" s="31">
        <v>4028</v>
      </c>
      <c r="F2676" s="31">
        <v>1719462</v>
      </c>
      <c r="G2676" s="32">
        <v>426.88</v>
      </c>
      <c r="H2676" s="31">
        <v>4037</v>
      </c>
    </row>
    <row r="2677" spans="1:8" ht="36" customHeight="1" x14ac:dyDescent="0.25">
      <c r="A2677" s="33">
        <v>46163</v>
      </c>
      <c r="B2677" s="31" t="s">
        <v>201</v>
      </c>
      <c r="C2677" s="31" t="s">
        <v>202</v>
      </c>
      <c r="D2677" s="31" t="s">
        <v>904</v>
      </c>
      <c r="E2677" s="31">
        <v>0</v>
      </c>
      <c r="F2677" s="31">
        <v>0</v>
      </c>
      <c r="G2677" s="31">
        <v>0</v>
      </c>
      <c r="H2677" s="31">
        <v>0</v>
      </c>
    </row>
    <row r="2678" spans="1:8" ht="24" customHeight="1" x14ac:dyDescent="0.25">
      <c r="A2678" s="33">
        <v>46163</v>
      </c>
      <c r="B2678" s="31" t="s">
        <v>204</v>
      </c>
      <c r="C2678" s="31" t="s">
        <v>205</v>
      </c>
      <c r="D2678" s="31" t="s">
        <v>901</v>
      </c>
      <c r="E2678" s="31">
        <v>3077</v>
      </c>
      <c r="F2678" s="31">
        <v>1191019</v>
      </c>
      <c r="G2678" s="32">
        <v>387.07</v>
      </c>
      <c r="H2678" s="31">
        <v>2890</v>
      </c>
    </row>
    <row r="2679" spans="1:8" ht="24" customHeight="1" x14ac:dyDescent="0.25">
      <c r="A2679" s="33">
        <v>46163</v>
      </c>
      <c r="B2679" s="31" t="s">
        <v>207</v>
      </c>
      <c r="C2679" s="31" t="s">
        <v>208</v>
      </c>
      <c r="D2679" s="31" t="s">
        <v>899</v>
      </c>
      <c r="E2679" s="31">
        <v>3663</v>
      </c>
      <c r="F2679" s="31">
        <v>1083914</v>
      </c>
      <c r="G2679" s="32">
        <v>295.91000000000003</v>
      </c>
      <c r="H2679" s="31">
        <v>3318</v>
      </c>
    </row>
    <row r="2680" spans="1:8" ht="24" customHeight="1" x14ac:dyDescent="0.25">
      <c r="A2680" s="33">
        <v>46163</v>
      </c>
      <c r="B2680" s="31" t="s">
        <v>210</v>
      </c>
      <c r="C2680" s="31" t="s">
        <v>211</v>
      </c>
      <c r="D2680" s="31" t="s">
        <v>901</v>
      </c>
      <c r="E2680" s="31">
        <v>3111</v>
      </c>
      <c r="F2680" s="31">
        <v>1232996</v>
      </c>
      <c r="G2680" s="32">
        <v>396.33</v>
      </c>
      <c r="H2680" s="31">
        <v>3344</v>
      </c>
    </row>
    <row r="2681" spans="1:8" ht="41.25" customHeight="1" x14ac:dyDescent="0.25">
      <c r="A2681" s="33">
        <v>46163</v>
      </c>
      <c r="B2681" s="31" t="s">
        <v>213</v>
      </c>
      <c r="C2681" s="31" t="s">
        <v>214</v>
      </c>
      <c r="D2681" s="31" t="s">
        <v>901</v>
      </c>
      <c r="E2681" s="31">
        <v>928</v>
      </c>
      <c r="F2681" s="31">
        <v>258186</v>
      </c>
      <c r="G2681" s="32">
        <v>278.22000000000003</v>
      </c>
      <c r="H2681" s="31">
        <v>942</v>
      </c>
    </row>
    <row r="2682" spans="1:8" ht="24" customHeight="1" x14ac:dyDescent="0.25">
      <c r="A2682" s="33">
        <v>46163</v>
      </c>
      <c r="B2682" s="31" t="s">
        <v>216</v>
      </c>
      <c r="C2682" s="31" t="s">
        <v>217</v>
      </c>
      <c r="D2682" s="31" t="s">
        <v>901</v>
      </c>
      <c r="E2682" s="31">
        <v>1972</v>
      </c>
      <c r="F2682" s="31">
        <v>561934</v>
      </c>
      <c r="G2682" s="32">
        <v>284.95999999999998</v>
      </c>
      <c r="H2682" s="31">
        <v>2072</v>
      </c>
    </row>
    <row r="2683" spans="1:8" ht="48" customHeight="1" x14ac:dyDescent="0.25">
      <c r="A2683" s="33">
        <v>46163</v>
      </c>
      <c r="B2683" s="31" t="s">
        <v>220</v>
      </c>
      <c r="C2683" s="31" t="s">
        <v>221</v>
      </c>
      <c r="D2683" s="31" t="s">
        <v>900</v>
      </c>
      <c r="E2683" s="31">
        <v>4124</v>
      </c>
      <c r="F2683" s="31">
        <v>1024003</v>
      </c>
      <c r="G2683" s="32">
        <v>248.3</v>
      </c>
      <c r="H2683" s="31">
        <v>3787</v>
      </c>
    </row>
    <row r="2684" spans="1:8" ht="48" customHeight="1" x14ac:dyDescent="0.25">
      <c r="A2684" s="33">
        <v>46163</v>
      </c>
      <c r="B2684" s="31" t="s">
        <v>223</v>
      </c>
      <c r="C2684" s="31" t="s">
        <v>224</v>
      </c>
      <c r="D2684" s="31" t="s">
        <v>905</v>
      </c>
      <c r="E2684" s="31">
        <v>0</v>
      </c>
      <c r="F2684" s="31">
        <v>0</v>
      </c>
      <c r="G2684" s="31">
        <v>0</v>
      </c>
      <c r="H2684" s="31">
        <v>0</v>
      </c>
    </row>
    <row r="2685" spans="1:8" ht="48" customHeight="1" x14ac:dyDescent="0.25">
      <c r="A2685" s="33">
        <v>46163</v>
      </c>
      <c r="B2685" s="31" t="s">
        <v>225</v>
      </c>
      <c r="C2685" s="31" t="s">
        <v>226</v>
      </c>
      <c r="D2685" s="31" t="s">
        <v>906</v>
      </c>
      <c r="E2685" s="31">
        <v>0</v>
      </c>
      <c r="F2685" s="31">
        <v>0</v>
      </c>
      <c r="G2685" s="31">
        <v>0</v>
      </c>
      <c r="H2685" s="31">
        <v>0</v>
      </c>
    </row>
    <row r="2686" spans="1:8" ht="48" customHeight="1" x14ac:dyDescent="0.25">
      <c r="A2686" s="33">
        <v>46163</v>
      </c>
      <c r="B2686" s="31" t="s">
        <v>227</v>
      </c>
      <c r="C2686" s="31" t="s">
        <v>228</v>
      </c>
      <c r="D2686" s="31" t="s">
        <v>899</v>
      </c>
      <c r="E2686" s="31">
        <v>3476</v>
      </c>
      <c r="F2686" s="31">
        <v>742824</v>
      </c>
      <c r="G2686" s="32">
        <v>213.7</v>
      </c>
      <c r="H2686" s="31">
        <v>3691</v>
      </c>
    </row>
    <row r="2687" spans="1:8" ht="48" customHeight="1" x14ac:dyDescent="0.25">
      <c r="A2687" s="33">
        <v>46163</v>
      </c>
      <c r="B2687" s="31" t="s">
        <v>230</v>
      </c>
      <c r="C2687" s="31" t="s">
        <v>231</v>
      </c>
      <c r="D2687" s="31" t="s">
        <v>901</v>
      </c>
      <c r="E2687" s="31">
        <v>3860</v>
      </c>
      <c r="F2687" s="31">
        <v>1248842</v>
      </c>
      <c r="G2687" s="32">
        <v>323.52999999999997</v>
      </c>
      <c r="H2687" s="31">
        <v>3694</v>
      </c>
    </row>
    <row r="2688" spans="1:8" ht="48" customHeight="1" x14ac:dyDescent="0.25">
      <c r="A2688" s="33">
        <v>46163</v>
      </c>
      <c r="B2688" s="31" t="s">
        <v>233</v>
      </c>
      <c r="C2688" s="31" t="s">
        <v>234</v>
      </c>
      <c r="D2688" s="31" t="s">
        <v>899</v>
      </c>
      <c r="E2688" s="31">
        <v>1674</v>
      </c>
      <c r="F2688" s="31">
        <v>373190</v>
      </c>
      <c r="G2688" s="32">
        <v>222.93</v>
      </c>
      <c r="H2688" s="31">
        <v>1548</v>
      </c>
    </row>
    <row r="2689" spans="1:8" ht="48" customHeight="1" x14ac:dyDescent="0.25">
      <c r="A2689" s="33">
        <v>46163</v>
      </c>
      <c r="B2689" s="31" t="s">
        <v>236</v>
      </c>
      <c r="C2689" s="31" t="s">
        <v>237</v>
      </c>
      <c r="D2689" s="31" t="s">
        <v>899</v>
      </c>
      <c r="E2689" s="31">
        <v>4419</v>
      </c>
      <c r="F2689" s="31">
        <v>2027565</v>
      </c>
      <c r="G2689" s="32">
        <v>458.83</v>
      </c>
      <c r="H2689" s="31">
        <v>4392</v>
      </c>
    </row>
    <row r="2690" spans="1:8" ht="24" customHeight="1" x14ac:dyDescent="0.25">
      <c r="A2690" s="33">
        <v>46163</v>
      </c>
      <c r="B2690" s="31" t="s">
        <v>239</v>
      </c>
      <c r="C2690" s="31" t="s">
        <v>240</v>
      </c>
      <c r="D2690" s="31" t="s">
        <v>900</v>
      </c>
      <c r="E2690" s="31">
        <v>2385</v>
      </c>
      <c r="F2690" s="31">
        <v>1270212</v>
      </c>
      <c r="G2690" s="32">
        <v>532.58000000000004</v>
      </c>
      <c r="H2690" s="31">
        <v>2514</v>
      </c>
    </row>
    <row r="2691" spans="1:8" ht="36" customHeight="1" x14ac:dyDescent="0.25">
      <c r="A2691" s="33">
        <v>46163</v>
      </c>
      <c r="B2691" s="31" t="s">
        <v>242</v>
      </c>
      <c r="C2691" s="31" t="s">
        <v>243</v>
      </c>
      <c r="D2691" s="31" t="s">
        <v>900</v>
      </c>
      <c r="E2691" s="31">
        <v>3323</v>
      </c>
      <c r="F2691" s="31">
        <v>1056743</v>
      </c>
      <c r="G2691" s="32">
        <v>318.01</v>
      </c>
      <c r="H2691" s="31">
        <v>3161</v>
      </c>
    </row>
    <row r="2692" spans="1:8" ht="24" customHeight="1" x14ac:dyDescent="0.25">
      <c r="A2692" s="33">
        <v>46163</v>
      </c>
      <c r="B2692" s="31" t="s">
        <v>245</v>
      </c>
      <c r="C2692" s="31" t="s">
        <v>246</v>
      </c>
      <c r="D2692" s="31" t="s">
        <v>900</v>
      </c>
      <c r="E2692" s="31">
        <v>2514</v>
      </c>
      <c r="F2692" s="31">
        <v>784900</v>
      </c>
      <c r="G2692" s="32">
        <v>312.20999999999998</v>
      </c>
      <c r="H2692" s="31">
        <v>2543</v>
      </c>
    </row>
    <row r="2693" spans="1:8" ht="36" customHeight="1" x14ac:dyDescent="0.25">
      <c r="A2693" s="33">
        <v>46163</v>
      </c>
      <c r="B2693" s="31" t="s">
        <v>248</v>
      </c>
      <c r="C2693" s="31" t="s">
        <v>249</v>
      </c>
      <c r="D2693" s="31" t="s">
        <v>900</v>
      </c>
      <c r="E2693" s="31">
        <v>4124</v>
      </c>
      <c r="F2693" s="31">
        <v>2163656</v>
      </c>
      <c r="G2693" s="32">
        <v>524.65</v>
      </c>
      <c r="H2693" s="31">
        <v>4370</v>
      </c>
    </row>
    <row r="2694" spans="1:8" ht="36" customHeight="1" x14ac:dyDescent="0.25">
      <c r="A2694" s="33">
        <v>46163</v>
      </c>
      <c r="B2694" s="31" t="s">
        <v>251</v>
      </c>
      <c r="C2694" s="31" t="s">
        <v>252</v>
      </c>
      <c r="D2694" s="31" t="s">
        <v>900</v>
      </c>
      <c r="E2694" s="31">
        <v>5120</v>
      </c>
      <c r="F2694" s="31">
        <v>1756102</v>
      </c>
      <c r="G2694" s="32">
        <v>342.99</v>
      </c>
      <c r="H2694" s="31">
        <v>4643</v>
      </c>
    </row>
    <row r="2695" spans="1:8" ht="24" customHeight="1" x14ac:dyDescent="0.25">
      <c r="A2695" s="33">
        <v>46163</v>
      </c>
      <c r="B2695" s="31" t="s">
        <v>254</v>
      </c>
      <c r="C2695" s="31" t="s">
        <v>255</v>
      </c>
      <c r="D2695" s="31" t="s">
        <v>899</v>
      </c>
      <c r="E2695" s="31">
        <v>1868</v>
      </c>
      <c r="F2695" s="31">
        <v>766057</v>
      </c>
      <c r="G2695" s="32">
        <v>410.09</v>
      </c>
      <c r="H2695" s="31">
        <v>1832</v>
      </c>
    </row>
    <row r="2696" spans="1:8" ht="48" customHeight="1" x14ac:dyDescent="0.25">
      <c r="A2696" s="33">
        <v>46163</v>
      </c>
      <c r="B2696" s="31" t="s">
        <v>257</v>
      </c>
      <c r="C2696" s="31" t="s">
        <v>258</v>
      </c>
      <c r="D2696" s="31" t="s">
        <v>901</v>
      </c>
      <c r="E2696" s="31">
        <v>557</v>
      </c>
      <c r="F2696" s="31">
        <v>125538</v>
      </c>
      <c r="G2696" s="32">
        <v>225.38</v>
      </c>
      <c r="H2696" s="31">
        <v>549</v>
      </c>
    </row>
    <row r="2697" spans="1:8" ht="48" customHeight="1" x14ac:dyDescent="0.25">
      <c r="A2697" s="33">
        <v>46163</v>
      </c>
      <c r="B2697" s="31" t="s">
        <v>260</v>
      </c>
      <c r="C2697" s="31" t="s">
        <v>261</v>
      </c>
      <c r="D2697" s="31" t="s">
        <v>907</v>
      </c>
      <c r="E2697" s="31">
        <v>0</v>
      </c>
      <c r="F2697" s="31">
        <v>0</v>
      </c>
      <c r="G2697" s="31">
        <v>0</v>
      </c>
      <c r="H2697" s="31">
        <v>0</v>
      </c>
    </row>
    <row r="2698" spans="1:8" ht="48" customHeight="1" x14ac:dyDescent="0.25">
      <c r="A2698" s="33">
        <v>46163</v>
      </c>
      <c r="B2698" s="31" t="s">
        <v>262</v>
      </c>
      <c r="C2698" s="31" t="s">
        <v>263</v>
      </c>
      <c r="D2698" s="31" t="s">
        <v>901</v>
      </c>
      <c r="E2698" s="31">
        <v>3486</v>
      </c>
      <c r="F2698" s="31">
        <v>694223</v>
      </c>
      <c r="G2698" s="32">
        <v>199.15</v>
      </c>
      <c r="H2698" s="31">
        <v>3498</v>
      </c>
    </row>
    <row r="2699" spans="1:8" ht="48" customHeight="1" x14ac:dyDescent="0.25">
      <c r="A2699" s="33">
        <v>46163</v>
      </c>
      <c r="B2699" s="31" t="s">
        <v>265</v>
      </c>
      <c r="C2699" s="31" t="s">
        <v>266</v>
      </c>
      <c r="D2699" s="31" t="s">
        <v>908</v>
      </c>
      <c r="E2699" s="31">
        <v>0</v>
      </c>
      <c r="F2699" s="31">
        <v>0</v>
      </c>
      <c r="G2699" s="31">
        <v>0</v>
      </c>
      <c r="H2699" s="31">
        <v>0</v>
      </c>
    </row>
    <row r="2700" spans="1:8" ht="48" customHeight="1" x14ac:dyDescent="0.25">
      <c r="A2700" s="33">
        <v>46163</v>
      </c>
      <c r="B2700" s="31" t="s">
        <v>267</v>
      </c>
      <c r="C2700" s="31" t="s">
        <v>268</v>
      </c>
      <c r="D2700" s="31" t="s">
        <v>901</v>
      </c>
      <c r="E2700" s="31">
        <v>2958</v>
      </c>
      <c r="F2700" s="31">
        <v>584207</v>
      </c>
      <c r="G2700" s="32">
        <v>197.5</v>
      </c>
      <c r="H2700" s="31">
        <v>3145</v>
      </c>
    </row>
    <row r="2701" spans="1:8" ht="48" customHeight="1" x14ac:dyDescent="0.25">
      <c r="A2701" s="33">
        <v>46163</v>
      </c>
      <c r="B2701" s="31" t="s">
        <v>270</v>
      </c>
      <c r="C2701" s="31" t="s">
        <v>271</v>
      </c>
      <c r="D2701" s="31" t="s">
        <v>900</v>
      </c>
      <c r="E2701" s="31">
        <v>706</v>
      </c>
      <c r="F2701" s="31">
        <v>249171</v>
      </c>
      <c r="G2701" s="32">
        <v>352.93</v>
      </c>
      <c r="H2701" s="31">
        <v>728</v>
      </c>
    </row>
    <row r="2702" spans="1:8" ht="48" customHeight="1" x14ac:dyDescent="0.25">
      <c r="A2702" s="33">
        <v>46163</v>
      </c>
      <c r="B2702" s="31" t="s">
        <v>273</v>
      </c>
      <c r="C2702" s="31" t="s">
        <v>274</v>
      </c>
      <c r="D2702" s="31" t="s">
        <v>899</v>
      </c>
      <c r="E2702" s="31">
        <v>4957</v>
      </c>
      <c r="F2702" s="31">
        <v>2398456</v>
      </c>
      <c r="G2702" s="32">
        <v>483.85</v>
      </c>
      <c r="H2702" s="31">
        <v>4932</v>
      </c>
    </row>
    <row r="2703" spans="1:8" ht="36" customHeight="1" x14ac:dyDescent="0.25">
      <c r="A2703" s="33">
        <v>46163</v>
      </c>
      <c r="B2703" s="31" t="s">
        <v>276</v>
      </c>
      <c r="C2703" s="31" t="s">
        <v>277</v>
      </c>
      <c r="D2703" s="31" t="s">
        <v>899</v>
      </c>
      <c r="E2703" s="31">
        <v>1142</v>
      </c>
      <c r="F2703" s="31">
        <v>579592</v>
      </c>
      <c r="G2703" s="32">
        <v>507.52</v>
      </c>
      <c r="H2703" s="31">
        <v>1112</v>
      </c>
    </row>
    <row r="2704" spans="1:8" ht="24" customHeight="1" x14ac:dyDescent="0.25">
      <c r="A2704" s="33">
        <v>46163</v>
      </c>
      <c r="B2704" s="31" t="s">
        <v>279</v>
      </c>
      <c r="C2704" s="31" t="s">
        <v>280</v>
      </c>
      <c r="D2704" s="31" t="s">
        <v>901</v>
      </c>
      <c r="E2704" s="31">
        <v>1855</v>
      </c>
      <c r="F2704" s="31">
        <v>748679</v>
      </c>
      <c r="G2704" s="32">
        <v>403.6</v>
      </c>
      <c r="H2704" s="31">
        <v>1689</v>
      </c>
    </row>
    <row r="2705" spans="1:8" ht="36" customHeight="1" x14ac:dyDescent="0.25">
      <c r="A2705" s="33">
        <v>46163</v>
      </c>
      <c r="B2705" s="31" t="s">
        <v>283</v>
      </c>
      <c r="C2705" s="31" t="s">
        <v>284</v>
      </c>
      <c r="D2705" s="31" t="s">
        <v>899</v>
      </c>
      <c r="E2705" s="31">
        <v>0</v>
      </c>
      <c r="F2705" s="31">
        <v>0</v>
      </c>
      <c r="G2705" s="31">
        <v>0</v>
      </c>
      <c r="H2705" s="31">
        <v>0</v>
      </c>
    </row>
    <row r="2706" spans="1:8" ht="24" customHeight="1" x14ac:dyDescent="0.25">
      <c r="A2706" s="33">
        <v>46164</v>
      </c>
      <c r="B2706" s="31" t="s">
        <v>128</v>
      </c>
      <c r="C2706" s="31" t="s">
        <v>129</v>
      </c>
      <c r="D2706" s="31" t="s">
        <v>899</v>
      </c>
      <c r="E2706" s="31">
        <v>1305</v>
      </c>
      <c r="F2706" s="31">
        <v>400869</v>
      </c>
      <c r="G2706" s="32">
        <v>307.18</v>
      </c>
      <c r="H2706" s="31">
        <v>1194</v>
      </c>
    </row>
    <row r="2707" spans="1:8" ht="36" customHeight="1" x14ac:dyDescent="0.25">
      <c r="A2707" s="33">
        <v>46164</v>
      </c>
      <c r="B2707" s="31" t="s">
        <v>132</v>
      </c>
      <c r="C2707" s="31" t="s">
        <v>133</v>
      </c>
      <c r="D2707" s="31" t="s">
        <v>900</v>
      </c>
      <c r="E2707" s="31">
        <v>2967</v>
      </c>
      <c r="F2707" s="31">
        <v>1069795</v>
      </c>
      <c r="G2707" s="32">
        <v>360.56</v>
      </c>
      <c r="H2707" s="31">
        <v>2738</v>
      </c>
    </row>
    <row r="2708" spans="1:8" ht="24" customHeight="1" x14ac:dyDescent="0.25">
      <c r="A2708" s="33">
        <v>46164</v>
      </c>
      <c r="B2708" s="31" t="s">
        <v>135</v>
      </c>
      <c r="C2708" s="31" t="s">
        <v>136</v>
      </c>
      <c r="D2708" s="31" t="s">
        <v>900</v>
      </c>
      <c r="E2708" s="31">
        <v>1553</v>
      </c>
      <c r="F2708" s="31">
        <v>633170</v>
      </c>
      <c r="G2708" s="32">
        <v>407.71</v>
      </c>
      <c r="H2708" s="31">
        <v>1664</v>
      </c>
    </row>
    <row r="2709" spans="1:8" ht="36" customHeight="1" x14ac:dyDescent="0.25">
      <c r="A2709" s="33">
        <v>46164</v>
      </c>
      <c r="B2709" s="31" t="s">
        <v>138</v>
      </c>
      <c r="C2709" s="31" t="s">
        <v>139</v>
      </c>
      <c r="D2709" s="31" t="s">
        <v>900</v>
      </c>
      <c r="E2709" s="31">
        <v>1160</v>
      </c>
      <c r="F2709" s="31">
        <v>380801</v>
      </c>
      <c r="G2709" s="32">
        <v>328.28</v>
      </c>
      <c r="H2709" s="31">
        <v>1212</v>
      </c>
    </row>
    <row r="2710" spans="1:8" ht="36" customHeight="1" x14ac:dyDescent="0.25">
      <c r="A2710" s="33">
        <v>46164</v>
      </c>
      <c r="B2710" s="31" t="s">
        <v>141</v>
      </c>
      <c r="C2710" s="31" t="s">
        <v>142</v>
      </c>
      <c r="D2710" s="31" t="s">
        <v>900</v>
      </c>
      <c r="E2710" s="31">
        <v>1702</v>
      </c>
      <c r="F2710" s="31">
        <v>946856</v>
      </c>
      <c r="G2710" s="32">
        <v>556.32000000000005</v>
      </c>
      <c r="H2710" s="31">
        <v>1787</v>
      </c>
    </row>
    <row r="2711" spans="1:8" ht="36" customHeight="1" x14ac:dyDescent="0.25">
      <c r="A2711" s="33">
        <v>46164</v>
      </c>
      <c r="B2711" s="31" t="s">
        <v>144</v>
      </c>
      <c r="C2711" s="31" t="s">
        <v>145</v>
      </c>
      <c r="D2711" s="31" t="s">
        <v>900</v>
      </c>
      <c r="E2711" s="31">
        <v>1526</v>
      </c>
      <c r="F2711" s="31">
        <v>346550</v>
      </c>
      <c r="G2711" s="32">
        <v>227.1</v>
      </c>
      <c r="H2711" s="31">
        <v>1622</v>
      </c>
    </row>
    <row r="2712" spans="1:8" ht="48" customHeight="1" x14ac:dyDescent="0.25">
      <c r="A2712" s="33">
        <v>46164</v>
      </c>
      <c r="B2712" s="31" t="s">
        <v>147</v>
      </c>
      <c r="C2712" s="31" t="s">
        <v>148</v>
      </c>
      <c r="D2712" s="31" t="s">
        <v>900</v>
      </c>
      <c r="E2712" s="31">
        <v>4160</v>
      </c>
      <c r="F2712" s="31">
        <v>901527</v>
      </c>
      <c r="G2712" s="32">
        <v>216.71</v>
      </c>
      <c r="H2712" s="31">
        <v>4076</v>
      </c>
    </row>
    <row r="2713" spans="1:8" ht="36" customHeight="1" x14ac:dyDescent="0.25">
      <c r="A2713" s="33">
        <v>46164</v>
      </c>
      <c r="B2713" s="31" t="s">
        <v>150</v>
      </c>
      <c r="C2713" s="31" t="s">
        <v>151</v>
      </c>
      <c r="D2713" s="31" t="s">
        <v>900</v>
      </c>
      <c r="E2713" s="31">
        <v>3101</v>
      </c>
      <c r="F2713" s="31">
        <v>702398</v>
      </c>
      <c r="G2713" s="32">
        <v>226.51</v>
      </c>
      <c r="H2713" s="31">
        <v>3019</v>
      </c>
    </row>
    <row r="2714" spans="1:8" ht="27.75" customHeight="1" x14ac:dyDescent="0.25">
      <c r="A2714" s="33">
        <v>46164</v>
      </c>
      <c r="B2714" s="31" t="s">
        <v>153</v>
      </c>
      <c r="C2714" s="31" t="s">
        <v>154</v>
      </c>
      <c r="D2714" s="31" t="s">
        <v>899</v>
      </c>
      <c r="E2714" s="31">
        <v>2776</v>
      </c>
      <c r="F2714" s="31">
        <v>539978</v>
      </c>
      <c r="G2714" s="32">
        <v>194.52</v>
      </c>
      <c r="H2714" s="31">
        <v>2623</v>
      </c>
    </row>
    <row r="2715" spans="1:8" ht="24" customHeight="1" x14ac:dyDescent="0.25">
      <c r="A2715" s="33">
        <v>46164</v>
      </c>
      <c r="B2715" s="31" t="s">
        <v>156</v>
      </c>
      <c r="C2715" s="31" t="s">
        <v>157</v>
      </c>
      <c r="D2715" s="31" t="s">
        <v>901</v>
      </c>
      <c r="E2715" s="31">
        <v>2697</v>
      </c>
      <c r="F2715" s="31">
        <v>717194</v>
      </c>
      <c r="G2715" s="32">
        <v>265.92</v>
      </c>
      <c r="H2715" s="31">
        <v>2862</v>
      </c>
    </row>
    <row r="2716" spans="1:8" ht="36" customHeight="1" x14ac:dyDescent="0.25">
      <c r="A2716" s="33">
        <v>46164</v>
      </c>
      <c r="B2716" s="31" t="s">
        <v>159</v>
      </c>
      <c r="C2716" s="31" t="s">
        <v>160</v>
      </c>
      <c r="D2716" s="31" t="s">
        <v>899</v>
      </c>
      <c r="E2716" s="31">
        <v>2151</v>
      </c>
      <c r="F2716" s="31">
        <v>777752</v>
      </c>
      <c r="G2716" s="32">
        <v>361.58</v>
      </c>
      <c r="H2716" s="31">
        <v>2155</v>
      </c>
    </row>
    <row r="2717" spans="1:8" ht="24" customHeight="1" x14ac:dyDescent="0.25">
      <c r="A2717" s="33">
        <v>46164</v>
      </c>
      <c r="B2717" s="31" t="s">
        <v>162</v>
      </c>
      <c r="C2717" s="31" t="s">
        <v>163</v>
      </c>
      <c r="D2717" s="31" t="s">
        <v>901</v>
      </c>
      <c r="E2717" s="31">
        <v>974</v>
      </c>
      <c r="F2717" s="31">
        <v>414899</v>
      </c>
      <c r="G2717" s="32">
        <v>425.97</v>
      </c>
      <c r="H2717" s="31">
        <v>921</v>
      </c>
    </row>
    <row r="2718" spans="1:8" ht="24" customHeight="1" x14ac:dyDescent="0.25">
      <c r="A2718" s="33">
        <v>46164</v>
      </c>
      <c r="B2718" s="31" t="s">
        <v>165</v>
      </c>
      <c r="C2718" s="31" t="s">
        <v>166</v>
      </c>
      <c r="D2718" s="31" t="s">
        <v>901</v>
      </c>
      <c r="E2718" s="31">
        <v>2825</v>
      </c>
      <c r="F2718" s="31">
        <v>1316853</v>
      </c>
      <c r="G2718" s="32">
        <v>466.14</v>
      </c>
      <c r="H2718" s="31">
        <v>2679</v>
      </c>
    </row>
    <row r="2719" spans="1:8" ht="48" customHeight="1" x14ac:dyDescent="0.25">
      <c r="A2719" s="33">
        <v>46164</v>
      </c>
      <c r="B2719" s="31" t="s">
        <v>168</v>
      </c>
      <c r="C2719" s="31" t="s">
        <v>169</v>
      </c>
      <c r="D2719" s="31" t="s">
        <v>899</v>
      </c>
      <c r="E2719" s="31">
        <v>2458</v>
      </c>
      <c r="F2719" s="31">
        <v>1140861</v>
      </c>
      <c r="G2719" s="32">
        <v>464.14</v>
      </c>
      <c r="H2719" s="31">
        <v>2276</v>
      </c>
    </row>
    <row r="2720" spans="1:8" ht="48" customHeight="1" x14ac:dyDescent="0.25">
      <c r="A2720" s="33">
        <v>46164</v>
      </c>
      <c r="B2720" s="31" t="s">
        <v>171</v>
      </c>
      <c r="C2720" s="31" t="s">
        <v>172</v>
      </c>
      <c r="D2720" s="31" t="s">
        <v>903</v>
      </c>
      <c r="E2720" s="31">
        <v>1568</v>
      </c>
      <c r="F2720" s="31">
        <v>671091</v>
      </c>
      <c r="G2720" s="32">
        <v>427.99</v>
      </c>
      <c r="H2720" s="31">
        <v>1528</v>
      </c>
    </row>
    <row r="2721" spans="1:8" ht="48" customHeight="1" x14ac:dyDescent="0.25">
      <c r="A2721" s="33">
        <v>46164</v>
      </c>
      <c r="B2721" s="31" t="s">
        <v>174</v>
      </c>
      <c r="C2721" s="31" t="s">
        <v>175</v>
      </c>
      <c r="D2721" s="31" t="s">
        <v>903</v>
      </c>
      <c r="E2721" s="31">
        <v>2755</v>
      </c>
      <c r="F2721" s="31">
        <v>1034463</v>
      </c>
      <c r="G2721" s="32">
        <v>375.49</v>
      </c>
      <c r="H2721" s="31">
        <v>2831</v>
      </c>
    </row>
    <row r="2722" spans="1:8" ht="48" customHeight="1" x14ac:dyDescent="0.25">
      <c r="A2722" s="33">
        <v>46164</v>
      </c>
      <c r="B2722" s="31" t="s">
        <v>177</v>
      </c>
      <c r="C2722" s="31" t="s">
        <v>178</v>
      </c>
      <c r="D2722" s="31" t="s">
        <v>903</v>
      </c>
      <c r="E2722" s="31">
        <v>1624</v>
      </c>
      <c r="F2722" s="31">
        <v>479900</v>
      </c>
      <c r="G2722" s="32">
        <v>295.5</v>
      </c>
      <c r="H2722" s="31">
        <v>1739</v>
      </c>
    </row>
    <row r="2723" spans="1:8" ht="48" customHeight="1" x14ac:dyDescent="0.25">
      <c r="A2723" s="33">
        <v>46164</v>
      </c>
      <c r="B2723" s="31" t="s">
        <v>180</v>
      </c>
      <c r="C2723" s="31" t="s">
        <v>181</v>
      </c>
      <c r="D2723" s="31" t="s">
        <v>903</v>
      </c>
      <c r="E2723" s="31">
        <v>2344</v>
      </c>
      <c r="F2723" s="31">
        <v>938627</v>
      </c>
      <c r="G2723" s="32">
        <v>400.44</v>
      </c>
      <c r="H2723" s="31">
        <v>2448</v>
      </c>
    </row>
    <row r="2724" spans="1:8" ht="24" customHeight="1" x14ac:dyDescent="0.25">
      <c r="A2724" s="33">
        <v>46164</v>
      </c>
      <c r="B2724" s="31" t="s">
        <v>183</v>
      </c>
      <c r="C2724" s="31" t="s">
        <v>184</v>
      </c>
      <c r="D2724" s="31" t="s">
        <v>903</v>
      </c>
      <c r="E2724" s="31">
        <v>2329</v>
      </c>
      <c r="F2724" s="31">
        <v>569986</v>
      </c>
      <c r="G2724" s="32">
        <v>244.73</v>
      </c>
      <c r="H2724" s="31">
        <v>2352</v>
      </c>
    </row>
    <row r="2725" spans="1:8" ht="36" customHeight="1" x14ac:dyDescent="0.25">
      <c r="A2725" s="33">
        <v>46164</v>
      </c>
      <c r="B2725" s="31" t="s">
        <v>186</v>
      </c>
      <c r="C2725" s="31" t="s">
        <v>187</v>
      </c>
      <c r="D2725" s="31" t="s">
        <v>903</v>
      </c>
      <c r="E2725" s="31">
        <v>589</v>
      </c>
      <c r="F2725" s="31">
        <v>222002</v>
      </c>
      <c r="G2725" s="32">
        <v>376.91</v>
      </c>
      <c r="H2725" s="31">
        <v>580</v>
      </c>
    </row>
    <row r="2726" spans="1:8" ht="24" customHeight="1" x14ac:dyDescent="0.25">
      <c r="A2726" s="33">
        <v>46164</v>
      </c>
      <c r="B2726" s="31" t="s">
        <v>189</v>
      </c>
      <c r="C2726" s="31" t="s">
        <v>190</v>
      </c>
      <c r="D2726" s="31" t="s">
        <v>903</v>
      </c>
      <c r="E2726" s="31">
        <v>3569</v>
      </c>
      <c r="F2726" s="31">
        <v>1131264</v>
      </c>
      <c r="G2726" s="32">
        <v>316.97000000000003</v>
      </c>
      <c r="H2726" s="31">
        <v>3720</v>
      </c>
    </row>
    <row r="2727" spans="1:8" ht="36" customHeight="1" x14ac:dyDescent="0.25">
      <c r="A2727" s="33">
        <v>46164</v>
      </c>
      <c r="B2727" s="31" t="s">
        <v>192</v>
      </c>
      <c r="C2727" s="31" t="s">
        <v>193</v>
      </c>
      <c r="D2727" s="31" t="s">
        <v>901</v>
      </c>
      <c r="E2727" s="31">
        <v>909</v>
      </c>
      <c r="F2727" s="31">
        <v>377439</v>
      </c>
      <c r="G2727" s="32">
        <v>415.22</v>
      </c>
      <c r="H2727" s="31">
        <v>841</v>
      </c>
    </row>
    <row r="2728" spans="1:8" ht="24" customHeight="1" x14ac:dyDescent="0.25">
      <c r="A2728" s="33">
        <v>46164</v>
      </c>
      <c r="B2728" s="31" t="s">
        <v>195</v>
      </c>
      <c r="C2728" s="31" t="s">
        <v>196</v>
      </c>
      <c r="D2728" s="31" t="s">
        <v>899</v>
      </c>
      <c r="E2728" s="31">
        <v>3619</v>
      </c>
      <c r="F2728" s="31">
        <v>1296372</v>
      </c>
      <c r="G2728" s="32">
        <v>358.21</v>
      </c>
      <c r="H2728" s="31">
        <v>3870</v>
      </c>
    </row>
    <row r="2729" spans="1:8" ht="36" customHeight="1" x14ac:dyDescent="0.25">
      <c r="A2729" s="33">
        <v>46164</v>
      </c>
      <c r="B2729" s="31" t="s">
        <v>198</v>
      </c>
      <c r="C2729" s="31" t="s">
        <v>199</v>
      </c>
      <c r="D2729" s="31" t="s">
        <v>901</v>
      </c>
      <c r="E2729" s="31">
        <v>3475</v>
      </c>
      <c r="F2729" s="31">
        <v>1882288</v>
      </c>
      <c r="G2729" s="32">
        <v>541.66999999999996</v>
      </c>
      <c r="H2729" s="31">
        <v>3652</v>
      </c>
    </row>
    <row r="2730" spans="1:8" ht="48" customHeight="1" x14ac:dyDescent="0.25">
      <c r="A2730" s="33">
        <v>46164</v>
      </c>
      <c r="B2730" s="31" t="s">
        <v>201</v>
      </c>
      <c r="C2730" s="31" t="s">
        <v>202</v>
      </c>
      <c r="D2730" s="31" t="s">
        <v>904</v>
      </c>
      <c r="E2730" s="31">
        <v>0</v>
      </c>
      <c r="F2730" s="31">
        <v>0</v>
      </c>
      <c r="G2730" s="31">
        <v>0</v>
      </c>
      <c r="H2730" s="31">
        <v>0</v>
      </c>
    </row>
    <row r="2731" spans="1:8" ht="24" customHeight="1" x14ac:dyDescent="0.25">
      <c r="A2731" s="33">
        <v>46164</v>
      </c>
      <c r="B2731" s="31" t="s">
        <v>204</v>
      </c>
      <c r="C2731" s="31" t="s">
        <v>205</v>
      </c>
      <c r="D2731" s="31" t="s">
        <v>901</v>
      </c>
      <c r="E2731" s="31">
        <v>2881</v>
      </c>
      <c r="F2731" s="31">
        <v>1012494</v>
      </c>
      <c r="G2731" s="32">
        <v>351.44</v>
      </c>
      <c r="H2731" s="31">
        <v>2670</v>
      </c>
    </row>
    <row r="2732" spans="1:8" ht="24" customHeight="1" x14ac:dyDescent="0.25">
      <c r="A2732" s="33">
        <v>46164</v>
      </c>
      <c r="B2732" s="31" t="s">
        <v>207</v>
      </c>
      <c r="C2732" s="31" t="s">
        <v>208</v>
      </c>
      <c r="D2732" s="31" t="s">
        <v>899</v>
      </c>
      <c r="E2732" s="31">
        <v>3223</v>
      </c>
      <c r="F2732" s="31">
        <v>1148432</v>
      </c>
      <c r="G2732" s="32">
        <v>356.32</v>
      </c>
      <c r="H2732" s="31">
        <v>3472</v>
      </c>
    </row>
    <row r="2733" spans="1:8" ht="36" customHeight="1" x14ac:dyDescent="0.25">
      <c r="A2733" s="33">
        <v>46164</v>
      </c>
      <c r="B2733" s="31" t="s">
        <v>210</v>
      </c>
      <c r="C2733" s="31" t="s">
        <v>211</v>
      </c>
      <c r="D2733" s="31" t="s">
        <v>901</v>
      </c>
      <c r="E2733" s="31">
        <v>3334</v>
      </c>
      <c r="F2733" s="31">
        <v>1242056</v>
      </c>
      <c r="G2733" s="32">
        <v>372.54</v>
      </c>
      <c r="H2733" s="31">
        <v>3355</v>
      </c>
    </row>
    <row r="2734" spans="1:8" ht="36" customHeight="1" x14ac:dyDescent="0.25">
      <c r="A2734" s="33">
        <v>46164</v>
      </c>
      <c r="B2734" s="31" t="s">
        <v>213</v>
      </c>
      <c r="C2734" s="31" t="s">
        <v>214</v>
      </c>
      <c r="D2734" s="31" t="s">
        <v>901</v>
      </c>
      <c r="E2734" s="31">
        <v>876</v>
      </c>
      <c r="F2734" s="31">
        <v>252410</v>
      </c>
      <c r="G2734" s="32">
        <v>288.14</v>
      </c>
      <c r="H2734" s="31">
        <v>933</v>
      </c>
    </row>
    <row r="2735" spans="1:8" ht="24" customHeight="1" x14ac:dyDescent="0.25">
      <c r="A2735" s="33">
        <v>46164</v>
      </c>
      <c r="B2735" s="31" t="s">
        <v>216</v>
      </c>
      <c r="C2735" s="31" t="s">
        <v>217</v>
      </c>
      <c r="D2735" s="31" t="s">
        <v>901</v>
      </c>
      <c r="E2735" s="31">
        <v>1881</v>
      </c>
      <c r="F2735" s="31">
        <v>441831</v>
      </c>
      <c r="G2735" s="32">
        <v>234.89</v>
      </c>
      <c r="H2735" s="31">
        <v>1707</v>
      </c>
    </row>
    <row r="2736" spans="1:8" ht="24" customHeight="1" x14ac:dyDescent="0.25">
      <c r="A2736" s="33">
        <v>46164</v>
      </c>
      <c r="B2736" s="31" t="s">
        <v>220</v>
      </c>
      <c r="C2736" s="31" t="s">
        <v>221</v>
      </c>
      <c r="D2736" s="31" t="s">
        <v>900</v>
      </c>
      <c r="E2736" s="31">
        <v>3882</v>
      </c>
      <c r="F2736" s="31">
        <v>947261</v>
      </c>
      <c r="G2736" s="32">
        <v>244.01</v>
      </c>
      <c r="H2736" s="31">
        <v>3845</v>
      </c>
    </row>
    <row r="2737" spans="1:8" ht="24" customHeight="1" x14ac:dyDescent="0.25">
      <c r="A2737" s="33">
        <v>46164</v>
      </c>
      <c r="B2737" s="31" t="s">
        <v>223</v>
      </c>
      <c r="C2737" s="31" t="s">
        <v>224</v>
      </c>
      <c r="D2737" s="31" t="s">
        <v>905</v>
      </c>
      <c r="E2737" s="31">
        <v>0</v>
      </c>
      <c r="F2737" s="31">
        <v>0</v>
      </c>
      <c r="G2737" s="31">
        <v>0</v>
      </c>
      <c r="H2737" s="31">
        <v>0</v>
      </c>
    </row>
    <row r="2738" spans="1:8" ht="27.75" customHeight="1" x14ac:dyDescent="0.25">
      <c r="A2738" s="33">
        <v>46164</v>
      </c>
      <c r="B2738" s="31" t="s">
        <v>225</v>
      </c>
      <c r="C2738" s="31" t="s">
        <v>226</v>
      </c>
      <c r="D2738" s="31" t="s">
        <v>906</v>
      </c>
      <c r="E2738" s="31">
        <v>0</v>
      </c>
      <c r="F2738" s="31">
        <v>0</v>
      </c>
      <c r="G2738" s="31">
        <v>0</v>
      </c>
      <c r="H2738" s="31">
        <v>0</v>
      </c>
    </row>
    <row r="2739" spans="1:8" ht="24" customHeight="1" x14ac:dyDescent="0.25">
      <c r="A2739" s="33">
        <v>46164</v>
      </c>
      <c r="B2739" s="31" t="s">
        <v>227</v>
      </c>
      <c r="C2739" s="31" t="s">
        <v>228</v>
      </c>
      <c r="D2739" s="31" t="s">
        <v>899</v>
      </c>
      <c r="E2739" s="31">
        <v>4368</v>
      </c>
      <c r="F2739" s="31">
        <v>962322</v>
      </c>
      <c r="G2739" s="32">
        <v>220.31</v>
      </c>
      <c r="H2739" s="31">
        <v>4284</v>
      </c>
    </row>
    <row r="2740" spans="1:8" ht="48" customHeight="1" x14ac:dyDescent="0.25">
      <c r="A2740" s="33">
        <v>46164</v>
      </c>
      <c r="B2740" s="31" t="s">
        <v>230</v>
      </c>
      <c r="C2740" s="31" t="s">
        <v>231</v>
      </c>
      <c r="D2740" s="31" t="s">
        <v>901</v>
      </c>
      <c r="E2740" s="31">
        <v>4635</v>
      </c>
      <c r="F2740" s="31">
        <v>1541354</v>
      </c>
      <c r="G2740" s="32">
        <v>332.55</v>
      </c>
      <c r="H2740" s="31">
        <v>4449</v>
      </c>
    </row>
    <row r="2741" spans="1:8" ht="48" customHeight="1" x14ac:dyDescent="0.25">
      <c r="A2741" s="33">
        <v>46164</v>
      </c>
      <c r="B2741" s="31" t="s">
        <v>233</v>
      </c>
      <c r="C2741" s="31" t="s">
        <v>234</v>
      </c>
      <c r="D2741" s="31" t="s">
        <v>899</v>
      </c>
      <c r="E2741" s="31">
        <v>1912</v>
      </c>
      <c r="F2741" s="31">
        <v>415823</v>
      </c>
      <c r="G2741" s="32">
        <v>217.48</v>
      </c>
      <c r="H2741" s="31">
        <v>2002</v>
      </c>
    </row>
    <row r="2742" spans="1:8" ht="48" customHeight="1" x14ac:dyDescent="0.25">
      <c r="A2742" s="33">
        <v>46164</v>
      </c>
      <c r="B2742" s="31" t="s">
        <v>236</v>
      </c>
      <c r="C2742" s="31" t="s">
        <v>237</v>
      </c>
      <c r="D2742" s="31" t="s">
        <v>899</v>
      </c>
      <c r="E2742" s="31">
        <v>3116</v>
      </c>
      <c r="F2742" s="31">
        <v>1241804</v>
      </c>
      <c r="G2742" s="32">
        <v>398.53</v>
      </c>
      <c r="H2742" s="31">
        <v>3016</v>
      </c>
    </row>
    <row r="2743" spans="1:8" ht="48" customHeight="1" x14ac:dyDescent="0.25">
      <c r="A2743" s="33">
        <v>46164</v>
      </c>
      <c r="B2743" s="31" t="s">
        <v>239</v>
      </c>
      <c r="C2743" s="31" t="s">
        <v>240</v>
      </c>
      <c r="D2743" s="31" t="s">
        <v>900</v>
      </c>
      <c r="E2743" s="31">
        <v>1966</v>
      </c>
      <c r="F2743" s="31">
        <v>968877</v>
      </c>
      <c r="G2743" s="32">
        <v>492.82</v>
      </c>
      <c r="H2743" s="31">
        <v>2040</v>
      </c>
    </row>
    <row r="2744" spans="1:8" ht="48" customHeight="1" x14ac:dyDescent="0.25">
      <c r="A2744" s="33">
        <v>46164</v>
      </c>
      <c r="B2744" s="31" t="s">
        <v>242</v>
      </c>
      <c r="C2744" s="31" t="s">
        <v>243</v>
      </c>
      <c r="D2744" s="31" t="s">
        <v>900</v>
      </c>
      <c r="E2744" s="31">
        <v>3207</v>
      </c>
      <c r="F2744" s="31">
        <v>1072710</v>
      </c>
      <c r="G2744" s="32">
        <v>334.49</v>
      </c>
      <c r="H2744" s="31">
        <v>2888</v>
      </c>
    </row>
    <row r="2745" spans="1:8" ht="48" customHeight="1" x14ac:dyDescent="0.25">
      <c r="A2745" s="33">
        <v>46164</v>
      </c>
      <c r="B2745" s="31" t="s">
        <v>245</v>
      </c>
      <c r="C2745" s="31" t="s">
        <v>246</v>
      </c>
      <c r="D2745" s="31" t="s">
        <v>900</v>
      </c>
      <c r="E2745" s="31">
        <v>1892</v>
      </c>
      <c r="F2745" s="31">
        <v>582650</v>
      </c>
      <c r="G2745" s="32">
        <v>307.95</v>
      </c>
      <c r="H2745" s="31">
        <v>1871</v>
      </c>
    </row>
    <row r="2746" spans="1:8" ht="48" customHeight="1" x14ac:dyDescent="0.25">
      <c r="A2746" s="33">
        <v>46164</v>
      </c>
      <c r="B2746" s="31" t="s">
        <v>248</v>
      </c>
      <c r="C2746" s="31" t="s">
        <v>249</v>
      </c>
      <c r="D2746" s="31" t="s">
        <v>900</v>
      </c>
      <c r="E2746" s="31">
        <v>4010</v>
      </c>
      <c r="F2746" s="31">
        <v>1903017</v>
      </c>
      <c r="G2746" s="32">
        <v>474.57</v>
      </c>
      <c r="H2746" s="31">
        <v>3636</v>
      </c>
    </row>
    <row r="2747" spans="1:8" ht="24" customHeight="1" x14ac:dyDescent="0.25">
      <c r="A2747" s="33">
        <v>46164</v>
      </c>
      <c r="B2747" s="31" t="s">
        <v>251</v>
      </c>
      <c r="C2747" s="31" t="s">
        <v>252</v>
      </c>
      <c r="D2747" s="31" t="s">
        <v>900</v>
      </c>
      <c r="E2747" s="31">
        <v>4033</v>
      </c>
      <c r="F2747" s="31">
        <v>1488275</v>
      </c>
      <c r="G2747" s="32">
        <v>369.02</v>
      </c>
      <c r="H2747" s="31">
        <v>3983</v>
      </c>
    </row>
    <row r="2748" spans="1:8" ht="36" customHeight="1" x14ac:dyDescent="0.25">
      <c r="A2748" s="33">
        <v>46164</v>
      </c>
      <c r="B2748" s="31" t="s">
        <v>254</v>
      </c>
      <c r="C2748" s="31" t="s">
        <v>255</v>
      </c>
      <c r="D2748" s="31" t="s">
        <v>899</v>
      </c>
      <c r="E2748" s="31">
        <v>1396</v>
      </c>
      <c r="F2748" s="31">
        <v>596561</v>
      </c>
      <c r="G2748" s="32">
        <v>427.34</v>
      </c>
      <c r="H2748" s="31">
        <v>1262</v>
      </c>
    </row>
    <row r="2749" spans="1:8" ht="24" customHeight="1" x14ac:dyDescent="0.25">
      <c r="A2749" s="33">
        <v>46164</v>
      </c>
      <c r="B2749" s="31" t="s">
        <v>257</v>
      </c>
      <c r="C2749" s="31" t="s">
        <v>258</v>
      </c>
      <c r="D2749" s="31" t="s">
        <v>901</v>
      </c>
      <c r="E2749" s="31">
        <v>830</v>
      </c>
      <c r="F2749" s="31">
        <v>153810</v>
      </c>
      <c r="G2749" s="32">
        <v>185.31</v>
      </c>
      <c r="H2749" s="31">
        <v>880</v>
      </c>
    </row>
    <row r="2750" spans="1:8" ht="36" customHeight="1" x14ac:dyDescent="0.25">
      <c r="A2750" s="33">
        <v>46164</v>
      </c>
      <c r="B2750" s="31" t="s">
        <v>260</v>
      </c>
      <c r="C2750" s="31" t="s">
        <v>261</v>
      </c>
      <c r="D2750" s="31" t="s">
        <v>907</v>
      </c>
      <c r="E2750" s="31">
        <v>0</v>
      </c>
      <c r="F2750" s="31">
        <v>0</v>
      </c>
      <c r="G2750" s="31">
        <v>0</v>
      </c>
      <c r="H2750" s="31">
        <v>0</v>
      </c>
    </row>
    <row r="2751" spans="1:8" ht="36" customHeight="1" x14ac:dyDescent="0.25">
      <c r="A2751" s="33">
        <v>46164</v>
      </c>
      <c r="B2751" s="31" t="s">
        <v>262</v>
      </c>
      <c r="C2751" s="31" t="s">
        <v>263</v>
      </c>
      <c r="D2751" s="31" t="s">
        <v>901</v>
      </c>
      <c r="E2751" s="31">
        <v>3511</v>
      </c>
      <c r="F2751" s="31">
        <v>778644</v>
      </c>
      <c r="G2751" s="32">
        <v>221.77</v>
      </c>
      <c r="H2751" s="31">
        <v>3576</v>
      </c>
    </row>
    <row r="2752" spans="1:8" ht="24" customHeight="1" x14ac:dyDescent="0.25">
      <c r="A2752" s="33">
        <v>46164</v>
      </c>
      <c r="B2752" s="31" t="s">
        <v>265</v>
      </c>
      <c r="C2752" s="31" t="s">
        <v>266</v>
      </c>
      <c r="D2752" s="31" t="s">
        <v>908</v>
      </c>
      <c r="E2752" s="31">
        <v>0</v>
      </c>
      <c r="F2752" s="31">
        <v>0</v>
      </c>
      <c r="G2752" s="31">
        <v>0</v>
      </c>
      <c r="H2752" s="31">
        <v>0</v>
      </c>
    </row>
    <row r="2753" spans="1:8" ht="48" customHeight="1" x14ac:dyDescent="0.25">
      <c r="A2753" s="33">
        <v>46164</v>
      </c>
      <c r="B2753" s="31" t="s">
        <v>267</v>
      </c>
      <c r="C2753" s="31" t="s">
        <v>268</v>
      </c>
      <c r="D2753" s="31" t="s">
        <v>901</v>
      </c>
      <c r="E2753" s="31">
        <v>2200</v>
      </c>
      <c r="F2753" s="31">
        <v>407405</v>
      </c>
      <c r="G2753" s="32">
        <v>185.18</v>
      </c>
      <c r="H2753" s="31">
        <v>2233</v>
      </c>
    </row>
    <row r="2754" spans="1:8" ht="48" customHeight="1" x14ac:dyDescent="0.25">
      <c r="A2754" s="33">
        <v>46164</v>
      </c>
      <c r="B2754" s="31" t="s">
        <v>270</v>
      </c>
      <c r="C2754" s="31" t="s">
        <v>271</v>
      </c>
      <c r="D2754" s="31" t="s">
        <v>900</v>
      </c>
      <c r="E2754" s="31">
        <v>862</v>
      </c>
      <c r="F2754" s="31">
        <v>274900</v>
      </c>
      <c r="G2754" s="32">
        <v>318.91000000000003</v>
      </c>
      <c r="H2754" s="31">
        <v>848</v>
      </c>
    </row>
    <row r="2755" spans="1:8" ht="48" customHeight="1" x14ac:dyDescent="0.25">
      <c r="A2755" s="33">
        <v>46164</v>
      </c>
      <c r="B2755" s="31" t="s">
        <v>273</v>
      </c>
      <c r="C2755" s="31" t="s">
        <v>274</v>
      </c>
      <c r="D2755" s="31" t="s">
        <v>899</v>
      </c>
      <c r="E2755" s="31">
        <v>3882</v>
      </c>
      <c r="F2755" s="31">
        <v>1815378</v>
      </c>
      <c r="G2755" s="32">
        <v>467.64</v>
      </c>
      <c r="H2755" s="31">
        <v>4066</v>
      </c>
    </row>
    <row r="2756" spans="1:8" ht="48" customHeight="1" x14ac:dyDescent="0.25">
      <c r="A2756" s="33">
        <v>46164</v>
      </c>
      <c r="B2756" s="31" t="s">
        <v>276</v>
      </c>
      <c r="C2756" s="31" t="s">
        <v>277</v>
      </c>
      <c r="D2756" s="31" t="s">
        <v>899</v>
      </c>
      <c r="E2756" s="31">
        <v>1153</v>
      </c>
      <c r="F2756" s="31">
        <v>553498</v>
      </c>
      <c r="G2756" s="32">
        <v>480.05</v>
      </c>
      <c r="H2756" s="31">
        <v>1090</v>
      </c>
    </row>
    <row r="2757" spans="1:8" ht="48" customHeight="1" x14ac:dyDescent="0.25">
      <c r="A2757" s="33">
        <v>46164</v>
      </c>
      <c r="B2757" s="31" t="s">
        <v>279</v>
      </c>
      <c r="C2757" s="31" t="s">
        <v>280</v>
      </c>
      <c r="D2757" s="31" t="s">
        <v>901</v>
      </c>
      <c r="E2757" s="31">
        <v>1833</v>
      </c>
      <c r="F2757" s="31">
        <v>792870</v>
      </c>
      <c r="G2757" s="32">
        <v>432.55</v>
      </c>
      <c r="H2757" s="31">
        <v>1911</v>
      </c>
    </row>
    <row r="2758" spans="1:8" ht="48" customHeight="1" x14ac:dyDescent="0.25">
      <c r="A2758" s="33">
        <v>46164</v>
      </c>
      <c r="B2758" s="31" t="s">
        <v>283</v>
      </c>
      <c r="C2758" s="31" t="s">
        <v>284</v>
      </c>
      <c r="D2758" s="31" t="s">
        <v>899</v>
      </c>
      <c r="E2758" s="31">
        <v>0</v>
      </c>
      <c r="F2758" s="31">
        <v>0</v>
      </c>
      <c r="G2758" s="31">
        <v>0</v>
      </c>
      <c r="H2758" s="31">
        <v>0</v>
      </c>
    </row>
    <row r="2759" spans="1:8" ht="48" customHeight="1" x14ac:dyDescent="0.25">
      <c r="A2759" s="33">
        <v>46165</v>
      </c>
      <c r="B2759" s="31" t="s">
        <v>128</v>
      </c>
      <c r="C2759" s="31" t="s">
        <v>129</v>
      </c>
      <c r="D2759" s="31" t="s">
        <v>899</v>
      </c>
      <c r="E2759" s="31">
        <v>1632</v>
      </c>
      <c r="F2759" s="31">
        <v>604104</v>
      </c>
      <c r="G2759" s="32">
        <v>370.16</v>
      </c>
      <c r="H2759" s="31">
        <v>1706</v>
      </c>
    </row>
    <row r="2760" spans="1:8" ht="36" customHeight="1" x14ac:dyDescent="0.25">
      <c r="A2760" s="33">
        <v>46165</v>
      </c>
      <c r="B2760" s="31" t="s">
        <v>132</v>
      </c>
      <c r="C2760" s="31" t="s">
        <v>133</v>
      </c>
      <c r="D2760" s="31" t="s">
        <v>900</v>
      </c>
      <c r="E2760" s="31">
        <v>3282</v>
      </c>
      <c r="F2760" s="31">
        <v>1080882</v>
      </c>
      <c r="G2760" s="32">
        <v>329.34</v>
      </c>
      <c r="H2760" s="31">
        <v>2980</v>
      </c>
    </row>
    <row r="2761" spans="1:8" ht="24" customHeight="1" x14ac:dyDescent="0.25">
      <c r="A2761" s="33">
        <v>46165</v>
      </c>
      <c r="B2761" s="31" t="s">
        <v>135</v>
      </c>
      <c r="C2761" s="31" t="s">
        <v>136</v>
      </c>
      <c r="D2761" s="31" t="s">
        <v>900</v>
      </c>
      <c r="E2761" s="31">
        <v>1659</v>
      </c>
      <c r="F2761" s="31">
        <v>690220</v>
      </c>
      <c r="G2761" s="32">
        <v>416.05</v>
      </c>
      <c r="H2761" s="31">
        <v>1536</v>
      </c>
    </row>
    <row r="2762" spans="1:8" ht="36" customHeight="1" x14ac:dyDescent="0.25">
      <c r="A2762" s="33">
        <v>46165</v>
      </c>
      <c r="B2762" s="31" t="s">
        <v>138</v>
      </c>
      <c r="C2762" s="31" t="s">
        <v>139</v>
      </c>
      <c r="D2762" s="31" t="s">
        <v>900</v>
      </c>
      <c r="E2762" s="31">
        <v>1286</v>
      </c>
      <c r="F2762" s="31">
        <v>485951</v>
      </c>
      <c r="G2762" s="32">
        <v>377.88</v>
      </c>
      <c r="H2762" s="31">
        <v>1384</v>
      </c>
    </row>
    <row r="2763" spans="1:8" ht="24" customHeight="1" x14ac:dyDescent="0.25">
      <c r="A2763" s="33">
        <v>46165</v>
      </c>
      <c r="B2763" s="31" t="s">
        <v>141</v>
      </c>
      <c r="C2763" s="31" t="s">
        <v>142</v>
      </c>
      <c r="D2763" s="31" t="s">
        <v>900</v>
      </c>
      <c r="E2763" s="31">
        <v>1499</v>
      </c>
      <c r="F2763" s="31">
        <v>836353</v>
      </c>
      <c r="G2763" s="32">
        <v>557.94000000000005</v>
      </c>
      <c r="H2763" s="31">
        <v>1464</v>
      </c>
    </row>
    <row r="2764" spans="1:8" ht="36" customHeight="1" x14ac:dyDescent="0.25">
      <c r="A2764" s="33">
        <v>46165</v>
      </c>
      <c r="B2764" s="31" t="s">
        <v>144</v>
      </c>
      <c r="C2764" s="31" t="s">
        <v>145</v>
      </c>
      <c r="D2764" s="31" t="s">
        <v>900</v>
      </c>
      <c r="E2764" s="31">
        <v>1620</v>
      </c>
      <c r="F2764" s="31">
        <v>466895</v>
      </c>
      <c r="G2764" s="32">
        <v>288.20999999999998</v>
      </c>
      <c r="H2764" s="31">
        <v>1492</v>
      </c>
    </row>
    <row r="2765" spans="1:8" ht="24" customHeight="1" x14ac:dyDescent="0.25">
      <c r="A2765" s="33">
        <v>46165</v>
      </c>
      <c r="B2765" s="31" t="s">
        <v>147</v>
      </c>
      <c r="C2765" s="31" t="s">
        <v>148</v>
      </c>
      <c r="D2765" s="31" t="s">
        <v>900</v>
      </c>
      <c r="E2765" s="31">
        <v>5354</v>
      </c>
      <c r="F2765" s="31">
        <v>1051395</v>
      </c>
      <c r="G2765" s="32">
        <v>196.38</v>
      </c>
      <c r="H2765" s="31">
        <v>5027</v>
      </c>
    </row>
    <row r="2766" spans="1:8" ht="36" customHeight="1" x14ac:dyDescent="0.25">
      <c r="A2766" s="33">
        <v>46165</v>
      </c>
      <c r="B2766" s="31" t="s">
        <v>150</v>
      </c>
      <c r="C2766" s="31" t="s">
        <v>151</v>
      </c>
      <c r="D2766" s="31" t="s">
        <v>900</v>
      </c>
      <c r="E2766" s="31">
        <v>3372</v>
      </c>
      <c r="F2766" s="31">
        <v>713401</v>
      </c>
      <c r="G2766" s="32">
        <v>211.57</v>
      </c>
      <c r="H2766" s="31">
        <v>3511</v>
      </c>
    </row>
    <row r="2767" spans="1:8" ht="36" customHeight="1" x14ac:dyDescent="0.25">
      <c r="A2767" s="33">
        <v>46165</v>
      </c>
      <c r="B2767" s="31" t="s">
        <v>153</v>
      </c>
      <c r="C2767" s="31" t="s">
        <v>154</v>
      </c>
      <c r="D2767" s="31" t="s">
        <v>899</v>
      </c>
      <c r="E2767" s="31">
        <v>4431</v>
      </c>
      <c r="F2767" s="31">
        <v>764008</v>
      </c>
      <c r="G2767" s="32">
        <v>172.42</v>
      </c>
      <c r="H2767" s="31">
        <v>4290</v>
      </c>
    </row>
    <row r="2768" spans="1:8" ht="36" customHeight="1" x14ac:dyDescent="0.25">
      <c r="A2768" s="33">
        <v>46165</v>
      </c>
      <c r="B2768" s="31" t="s">
        <v>156</v>
      </c>
      <c r="C2768" s="31" t="s">
        <v>157</v>
      </c>
      <c r="D2768" s="31" t="s">
        <v>901</v>
      </c>
      <c r="E2768" s="31">
        <v>4073</v>
      </c>
      <c r="F2768" s="31">
        <v>1117913</v>
      </c>
      <c r="G2768" s="32">
        <v>274.47000000000003</v>
      </c>
      <c r="H2768" s="31">
        <v>4043</v>
      </c>
    </row>
    <row r="2769" spans="1:8" ht="48" customHeight="1" x14ac:dyDescent="0.25">
      <c r="A2769" s="33">
        <v>46165</v>
      </c>
      <c r="B2769" s="31" t="s">
        <v>159</v>
      </c>
      <c r="C2769" s="31" t="s">
        <v>160</v>
      </c>
      <c r="D2769" s="31" t="s">
        <v>899</v>
      </c>
      <c r="E2769" s="31">
        <v>2738</v>
      </c>
      <c r="F2769" s="31">
        <v>1085406</v>
      </c>
      <c r="G2769" s="32">
        <v>396.42</v>
      </c>
      <c r="H2769" s="31">
        <v>2653</v>
      </c>
    </row>
    <row r="2770" spans="1:8" ht="36" customHeight="1" x14ac:dyDescent="0.25">
      <c r="A2770" s="33">
        <v>46165</v>
      </c>
      <c r="B2770" s="31" t="s">
        <v>162</v>
      </c>
      <c r="C2770" s="31" t="s">
        <v>163</v>
      </c>
      <c r="D2770" s="31" t="s">
        <v>901</v>
      </c>
      <c r="E2770" s="31">
        <v>1170</v>
      </c>
      <c r="F2770" s="31">
        <v>467130</v>
      </c>
      <c r="G2770" s="32">
        <v>399.26</v>
      </c>
      <c r="H2770" s="31">
        <v>1255</v>
      </c>
    </row>
    <row r="2771" spans="1:8" ht="41.25" customHeight="1" x14ac:dyDescent="0.25">
      <c r="A2771" s="33">
        <v>46165</v>
      </c>
      <c r="B2771" s="31" t="s">
        <v>165</v>
      </c>
      <c r="C2771" s="31" t="s">
        <v>166</v>
      </c>
      <c r="D2771" s="31" t="s">
        <v>901</v>
      </c>
      <c r="E2771" s="31">
        <v>2779</v>
      </c>
      <c r="F2771" s="31">
        <v>1192504</v>
      </c>
      <c r="G2771" s="32">
        <v>429.11</v>
      </c>
      <c r="H2771" s="31">
        <v>2777</v>
      </c>
    </row>
    <row r="2772" spans="1:8" ht="24" customHeight="1" x14ac:dyDescent="0.25">
      <c r="A2772" s="33">
        <v>46165</v>
      </c>
      <c r="B2772" s="31" t="s">
        <v>168</v>
      </c>
      <c r="C2772" s="31" t="s">
        <v>169</v>
      </c>
      <c r="D2772" s="31" t="s">
        <v>899</v>
      </c>
      <c r="E2772" s="31">
        <v>3413</v>
      </c>
      <c r="F2772" s="31">
        <v>1592958</v>
      </c>
      <c r="G2772" s="32">
        <v>466.73</v>
      </c>
      <c r="H2772" s="31">
        <v>3349</v>
      </c>
    </row>
    <row r="2773" spans="1:8" ht="36" customHeight="1" x14ac:dyDescent="0.25">
      <c r="A2773" s="33">
        <v>46165</v>
      </c>
      <c r="B2773" s="31" t="s">
        <v>171</v>
      </c>
      <c r="C2773" s="31" t="s">
        <v>172</v>
      </c>
      <c r="D2773" s="31" t="s">
        <v>903</v>
      </c>
      <c r="E2773" s="31">
        <v>2742</v>
      </c>
      <c r="F2773" s="31">
        <v>1126995</v>
      </c>
      <c r="G2773" s="32">
        <v>411.01</v>
      </c>
      <c r="H2773" s="31">
        <v>2907</v>
      </c>
    </row>
    <row r="2774" spans="1:8" ht="24" customHeight="1" x14ac:dyDescent="0.25">
      <c r="A2774" s="33">
        <v>46165</v>
      </c>
      <c r="B2774" s="31" t="s">
        <v>174</v>
      </c>
      <c r="C2774" s="31" t="s">
        <v>175</v>
      </c>
      <c r="D2774" s="31" t="s">
        <v>903</v>
      </c>
      <c r="E2774" s="31">
        <v>2743</v>
      </c>
      <c r="F2774" s="31">
        <v>886887</v>
      </c>
      <c r="G2774" s="32">
        <v>323.33</v>
      </c>
      <c r="H2774" s="31">
        <v>2575</v>
      </c>
    </row>
    <row r="2775" spans="1:8" ht="24" customHeight="1" x14ac:dyDescent="0.25">
      <c r="A2775" s="33">
        <v>46165</v>
      </c>
      <c r="B2775" s="31" t="s">
        <v>177</v>
      </c>
      <c r="C2775" s="31" t="s">
        <v>178</v>
      </c>
      <c r="D2775" s="31" t="s">
        <v>903</v>
      </c>
      <c r="E2775" s="31">
        <v>2229</v>
      </c>
      <c r="F2775" s="31">
        <v>705327</v>
      </c>
      <c r="G2775" s="32">
        <v>316.43</v>
      </c>
      <c r="H2775" s="31">
        <v>2026</v>
      </c>
    </row>
    <row r="2776" spans="1:8" ht="48" customHeight="1" x14ac:dyDescent="0.25">
      <c r="A2776" s="33">
        <v>46165</v>
      </c>
      <c r="B2776" s="31" t="s">
        <v>180</v>
      </c>
      <c r="C2776" s="31" t="s">
        <v>181</v>
      </c>
      <c r="D2776" s="31" t="s">
        <v>903</v>
      </c>
      <c r="E2776" s="31">
        <v>2594</v>
      </c>
      <c r="F2776" s="31">
        <v>980738</v>
      </c>
      <c r="G2776" s="32">
        <v>378.08</v>
      </c>
      <c r="H2776" s="31">
        <v>2518</v>
      </c>
    </row>
    <row r="2777" spans="1:8" ht="48" customHeight="1" x14ac:dyDescent="0.25">
      <c r="A2777" s="33">
        <v>46165</v>
      </c>
      <c r="B2777" s="31" t="s">
        <v>183</v>
      </c>
      <c r="C2777" s="31" t="s">
        <v>184</v>
      </c>
      <c r="D2777" s="31" t="s">
        <v>903</v>
      </c>
      <c r="E2777" s="31">
        <v>2900</v>
      </c>
      <c r="F2777" s="31">
        <v>707352</v>
      </c>
      <c r="G2777" s="32">
        <v>243.91</v>
      </c>
      <c r="H2777" s="31">
        <v>2659</v>
      </c>
    </row>
    <row r="2778" spans="1:8" ht="48" customHeight="1" x14ac:dyDescent="0.25">
      <c r="A2778" s="33">
        <v>46165</v>
      </c>
      <c r="B2778" s="31" t="s">
        <v>186</v>
      </c>
      <c r="C2778" s="31" t="s">
        <v>187</v>
      </c>
      <c r="D2778" s="31" t="s">
        <v>903</v>
      </c>
      <c r="E2778" s="31">
        <v>1095</v>
      </c>
      <c r="F2778" s="31">
        <v>409646</v>
      </c>
      <c r="G2778" s="32">
        <v>374.11</v>
      </c>
      <c r="H2778" s="31">
        <v>1123</v>
      </c>
    </row>
    <row r="2779" spans="1:8" ht="48" customHeight="1" x14ac:dyDescent="0.25">
      <c r="A2779" s="33">
        <v>46165</v>
      </c>
      <c r="B2779" s="31" t="s">
        <v>189</v>
      </c>
      <c r="C2779" s="31" t="s">
        <v>190</v>
      </c>
      <c r="D2779" s="31" t="s">
        <v>903</v>
      </c>
      <c r="E2779" s="31">
        <v>4261</v>
      </c>
      <c r="F2779" s="31">
        <v>1182960</v>
      </c>
      <c r="G2779" s="32">
        <v>277.62</v>
      </c>
      <c r="H2779" s="31">
        <v>3999</v>
      </c>
    </row>
    <row r="2780" spans="1:8" ht="48" customHeight="1" x14ac:dyDescent="0.25">
      <c r="A2780" s="33">
        <v>46165</v>
      </c>
      <c r="B2780" s="31" t="s">
        <v>192</v>
      </c>
      <c r="C2780" s="31" t="s">
        <v>193</v>
      </c>
      <c r="D2780" s="31" t="s">
        <v>901</v>
      </c>
      <c r="E2780" s="31">
        <v>1140</v>
      </c>
      <c r="F2780" s="31">
        <v>480896</v>
      </c>
      <c r="G2780" s="32">
        <v>421.84</v>
      </c>
      <c r="H2780" s="31">
        <v>1122</v>
      </c>
    </row>
    <row r="2781" spans="1:8" ht="24" customHeight="1" x14ac:dyDescent="0.25">
      <c r="A2781" s="33">
        <v>46165</v>
      </c>
      <c r="B2781" s="31" t="s">
        <v>195</v>
      </c>
      <c r="C2781" s="31" t="s">
        <v>196</v>
      </c>
      <c r="D2781" s="31" t="s">
        <v>899</v>
      </c>
      <c r="E2781" s="31">
        <v>3777</v>
      </c>
      <c r="F2781" s="31">
        <v>1417477</v>
      </c>
      <c r="G2781" s="32">
        <v>375.29</v>
      </c>
      <c r="H2781" s="31">
        <v>3758</v>
      </c>
    </row>
    <row r="2782" spans="1:8" ht="36" customHeight="1" x14ac:dyDescent="0.25">
      <c r="A2782" s="33">
        <v>46165</v>
      </c>
      <c r="B2782" s="31" t="s">
        <v>198</v>
      </c>
      <c r="C2782" s="31" t="s">
        <v>199</v>
      </c>
      <c r="D2782" s="31" t="s">
        <v>901</v>
      </c>
      <c r="E2782" s="31">
        <v>5019</v>
      </c>
      <c r="F2782" s="31">
        <v>2332619</v>
      </c>
      <c r="G2782" s="32">
        <v>464.76</v>
      </c>
      <c r="H2782" s="31">
        <v>4565</v>
      </c>
    </row>
    <row r="2783" spans="1:8" ht="24" customHeight="1" x14ac:dyDescent="0.25">
      <c r="A2783" s="33">
        <v>46165</v>
      </c>
      <c r="B2783" s="31" t="s">
        <v>201</v>
      </c>
      <c r="C2783" s="31" t="s">
        <v>202</v>
      </c>
      <c r="D2783" s="31" t="s">
        <v>904</v>
      </c>
      <c r="E2783" s="31">
        <v>0</v>
      </c>
      <c r="F2783" s="31">
        <v>0</v>
      </c>
      <c r="G2783" s="31">
        <v>0</v>
      </c>
      <c r="H2783" s="31">
        <v>0</v>
      </c>
    </row>
    <row r="2784" spans="1:8" ht="36" customHeight="1" x14ac:dyDescent="0.25">
      <c r="A2784" s="33">
        <v>46165</v>
      </c>
      <c r="B2784" s="31" t="s">
        <v>204</v>
      </c>
      <c r="C2784" s="31" t="s">
        <v>205</v>
      </c>
      <c r="D2784" s="31" t="s">
        <v>901</v>
      </c>
      <c r="E2784" s="31">
        <v>3597</v>
      </c>
      <c r="F2784" s="31">
        <v>1585626</v>
      </c>
      <c r="G2784" s="32">
        <v>440.82</v>
      </c>
      <c r="H2784" s="31">
        <v>3716</v>
      </c>
    </row>
    <row r="2785" spans="1:8" ht="24" customHeight="1" x14ac:dyDescent="0.25">
      <c r="A2785" s="33">
        <v>46165</v>
      </c>
      <c r="B2785" s="31" t="s">
        <v>207</v>
      </c>
      <c r="C2785" s="31" t="s">
        <v>208</v>
      </c>
      <c r="D2785" s="31" t="s">
        <v>899</v>
      </c>
      <c r="E2785" s="31">
        <v>6347</v>
      </c>
      <c r="F2785" s="31">
        <v>2081733</v>
      </c>
      <c r="G2785" s="32">
        <v>327.99</v>
      </c>
      <c r="H2785" s="31">
        <v>6635</v>
      </c>
    </row>
    <row r="2786" spans="1:8" ht="36" customHeight="1" x14ac:dyDescent="0.25">
      <c r="A2786" s="33">
        <v>46165</v>
      </c>
      <c r="B2786" s="31" t="s">
        <v>210</v>
      </c>
      <c r="C2786" s="31" t="s">
        <v>211</v>
      </c>
      <c r="D2786" s="31" t="s">
        <v>901</v>
      </c>
      <c r="E2786" s="31">
        <v>4577</v>
      </c>
      <c r="F2786" s="31">
        <v>1889052</v>
      </c>
      <c r="G2786" s="32">
        <v>412.73</v>
      </c>
      <c r="H2786" s="31">
        <v>4539</v>
      </c>
    </row>
    <row r="2787" spans="1:8" ht="48" customHeight="1" x14ac:dyDescent="0.25">
      <c r="A2787" s="33">
        <v>46165</v>
      </c>
      <c r="B2787" s="31" t="s">
        <v>213</v>
      </c>
      <c r="C2787" s="31" t="s">
        <v>214</v>
      </c>
      <c r="D2787" s="31" t="s">
        <v>901</v>
      </c>
      <c r="E2787" s="31">
        <v>1367</v>
      </c>
      <c r="F2787" s="31">
        <v>345881</v>
      </c>
      <c r="G2787" s="32">
        <v>253.02</v>
      </c>
      <c r="H2787" s="31">
        <v>1393</v>
      </c>
    </row>
    <row r="2788" spans="1:8" ht="24" customHeight="1" x14ac:dyDescent="0.25">
      <c r="A2788" s="33">
        <v>46165</v>
      </c>
      <c r="B2788" s="31" t="s">
        <v>216</v>
      </c>
      <c r="C2788" s="31" t="s">
        <v>217</v>
      </c>
      <c r="D2788" s="31" t="s">
        <v>901</v>
      </c>
      <c r="E2788" s="31">
        <v>2314</v>
      </c>
      <c r="F2788" s="31">
        <v>575735</v>
      </c>
      <c r="G2788" s="32">
        <v>248.81</v>
      </c>
      <c r="H2788" s="31">
        <v>2465</v>
      </c>
    </row>
    <row r="2789" spans="1:8" ht="24" customHeight="1" x14ac:dyDescent="0.25">
      <c r="A2789" s="33">
        <v>46165</v>
      </c>
      <c r="B2789" s="31" t="s">
        <v>220</v>
      </c>
      <c r="C2789" s="31" t="s">
        <v>221</v>
      </c>
      <c r="D2789" s="31" t="s">
        <v>900</v>
      </c>
      <c r="E2789" s="31">
        <v>4524</v>
      </c>
      <c r="F2789" s="31">
        <v>1005129</v>
      </c>
      <c r="G2789" s="32">
        <v>222.18</v>
      </c>
      <c r="H2789" s="31">
        <v>4474</v>
      </c>
    </row>
    <row r="2790" spans="1:8" ht="36" customHeight="1" x14ac:dyDescent="0.25">
      <c r="A2790" s="33">
        <v>46165</v>
      </c>
      <c r="B2790" s="31" t="s">
        <v>223</v>
      </c>
      <c r="C2790" s="31" t="s">
        <v>224</v>
      </c>
      <c r="D2790" s="31" t="s">
        <v>905</v>
      </c>
      <c r="E2790" s="31">
        <v>0</v>
      </c>
      <c r="F2790" s="31">
        <v>0</v>
      </c>
      <c r="G2790" s="31">
        <v>0</v>
      </c>
      <c r="H2790" s="31">
        <v>0</v>
      </c>
    </row>
    <row r="2791" spans="1:8" ht="36" customHeight="1" x14ac:dyDescent="0.25">
      <c r="A2791" s="33">
        <v>46165</v>
      </c>
      <c r="B2791" s="31" t="s">
        <v>225</v>
      </c>
      <c r="C2791" s="31" t="s">
        <v>226</v>
      </c>
      <c r="D2791" s="31" t="s">
        <v>906</v>
      </c>
      <c r="E2791" s="31">
        <v>0</v>
      </c>
      <c r="F2791" s="31">
        <v>0</v>
      </c>
      <c r="G2791" s="31">
        <v>0</v>
      </c>
      <c r="H2791" s="31">
        <v>0</v>
      </c>
    </row>
    <row r="2792" spans="1:8" ht="24" customHeight="1" x14ac:dyDescent="0.25">
      <c r="A2792" s="33">
        <v>46165</v>
      </c>
      <c r="B2792" s="31" t="s">
        <v>227</v>
      </c>
      <c r="C2792" s="31" t="s">
        <v>228</v>
      </c>
      <c r="D2792" s="31" t="s">
        <v>899</v>
      </c>
      <c r="E2792" s="31">
        <v>4268</v>
      </c>
      <c r="F2792" s="31">
        <v>1102480</v>
      </c>
      <c r="G2792" s="32">
        <v>258.31</v>
      </c>
      <c r="H2792" s="31">
        <v>4229</v>
      </c>
    </row>
    <row r="2793" spans="1:8" ht="24" customHeight="1" x14ac:dyDescent="0.25">
      <c r="A2793" s="33">
        <v>46165</v>
      </c>
      <c r="B2793" s="31" t="s">
        <v>230</v>
      </c>
      <c r="C2793" s="31" t="s">
        <v>231</v>
      </c>
      <c r="D2793" s="31" t="s">
        <v>901</v>
      </c>
      <c r="E2793" s="31">
        <v>4180</v>
      </c>
      <c r="F2793" s="31">
        <v>1512088</v>
      </c>
      <c r="G2793" s="32">
        <v>361.74</v>
      </c>
      <c r="H2793" s="31">
        <v>4412</v>
      </c>
    </row>
    <row r="2794" spans="1:8" ht="24" customHeight="1" x14ac:dyDescent="0.25">
      <c r="A2794" s="33">
        <v>46165</v>
      </c>
      <c r="B2794" s="31" t="s">
        <v>233</v>
      </c>
      <c r="C2794" s="31" t="s">
        <v>234</v>
      </c>
      <c r="D2794" s="31" t="s">
        <v>899</v>
      </c>
      <c r="E2794" s="31">
        <v>2084</v>
      </c>
      <c r="F2794" s="31">
        <v>439911</v>
      </c>
      <c r="G2794" s="32">
        <v>211.09</v>
      </c>
      <c r="H2794" s="31">
        <v>2008</v>
      </c>
    </row>
    <row r="2795" spans="1:8" ht="27.75" customHeight="1" x14ac:dyDescent="0.25">
      <c r="A2795" s="33">
        <v>46165</v>
      </c>
      <c r="B2795" s="31" t="s">
        <v>236</v>
      </c>
      <c r="C2795" s="31" t="s">
        <v>237</v>
      </c>
      <c r="D2795" s="31" t="s">
        <v>899</v>
      </c>
      <c r="E2795" s="31">
        <v>5443</v>
      </c>
      <c r="F2795" s="31">
        <v>1992883</v>
      </c>
      <c r="G2795" s="32">
        <v>366.14</v>
      </c>
      <c r="H2795" s="31">
        <v>5411</v>
      </c>
    </row>
    <row r="2796" spans="1:8" ht="24" customHeight="1" x14ac:dyDescent="0.25">
      <c r="A2796" s="33">
        <v>46165</v>
      </c>
      <c r="B2796" s="31" t="s">
        <v>239</v>
      </c>
      <c r="C2796" s="31" t="s">
        <v>240</v>
      </c>
      <c r="D2796" s="31" t="s">
        <v>900</v>
      </c>
      <c r="E2796" s="31">
        <v>2131</v>
      </c>
      <c r="F2796" s="31">
        <v>1097401</v>
      </c>
      <c r="G2796" s="32">
        <v>514.97</v>
      </c>
      <c r="H2796" s="31">
        <v>2156</v>
      </c>
    </row>
    <row r="2797" spans="1:8" ht="48" customHeight="1" x14ac:dyDescent="0.25">
      <c r="A2797" s="33">
        <v>46165</v>
      </c>
      <c r="B2797" s="31" t="s">
        <v>242</v>
      </c>
      <c r="C2797" s="31" t="s">
        <v>243</v>
      </c>
      <c r="D2797" s="31" t="s">
        <v>900</v>
      </c>
      <c r="E2797" s="31">
        <v>4289</v>
      </c>
      <c r="F2797" s="31">
        <v>1383279</v>
      </c>
      <c r="G2797" s="32">
        <v>322.52</v>
      </c>
      <c r="H2797" s="31">
        <v>3873</v>
      </c>
    </row>
    <row r="2798" spans="1:8" ht="48" customHeight="1" x14ac:dyDescent="0.25">
      <c r="A2798" s="33">
        <v>46165</v>
      </c>
      <c r="B2798" s="31" t="s">
        <v>245</v>
      </c>
      <c r="C2798" s="31" t="s">
        <v>246</v>
      </c>
      <c r="D2798" s="31" t="s">
        <v>900</v>
      </c>
      <c r="E2798" s="31">
        <v>3558</v>
      </c>
      <c r="F2798" s="31">
        <v>1054125</v>
      </c>
      <c r="G2798" s="32">
        <v>296.27</v>
      </c>
      <c r="H2798" s="31">
        <v>3328</v>
      </c>
    </row>
    <row r="2799" spans="1:8" ht="48" customHeight="1" x14ac:dyDescent="0.25">
      <c r="A2799" s="33">
        <v>46165</v>
      </c>
      <c r="B2799" s="31" t="s">
        <v>248</v>
      </c>
      <c r="C2799" s="31" t="s">
        <v>249</v>
      </c>
      <c r="D2799" s="31" t="s">
        <v>900</v>
      </c>
      <c r="E2799" s="31">
        <v>4468</v>
      </c>
      <c r="F2799" s="31">
        <v>1960965</v>
      </c>
      <c r="G2799" s="32">
        <v>438.89</v>
      </c>
      <c r="H2799" s="31">
        <v>4173</v>
      </c>
    </row>
    <row r="2800" spans="1:8" ht="48" customHeight="1" x14ac:dyDescent="0.25">
      <c r="A2800" s="33">
        <v>46165</v>
      </c>
      <c r="B2800" s="31" t="s">
        <v>251</v>
      </c>
      <c r="C2800" s="31" t="s">
        <v>252</v>
      </c>
      <c r="D2800" s="31" t="s">
        <v>900</v>
      </c>
      <c r="E2800" s="31">
        <v>5654</v>
      </c>
      <c r="F2800" s="31">
        <v>2142586</v>
      </c>
      <c r="G2800" s="32">
        <v>378.95</v>
      </c>
      <c r="H2800" s="31">
        <v>5303</v>
      </c>
    </row>
    <row r="2801" spans="1:8" ht="48" customHeight="1" x14ac:dyDescent="0.25">
      <c r="A2801" s="33">
        <v>46165</v>
      </c>
      <c r="B2801" s="31" t="s">
        <v>254</v>
      </c>
      <c r="C2801" s="31" t="s">
        <v>255</v>
      </c>
      <c r="D2801" s="31" t="s">
        <v>899</v>
      </c>
      <c r="E2801" s="31">
        <v>2276</v>
      </c>
      <c r="F2801" s="31">
        <v>868387</v>
      </c>
      <c r="G2801" s="32">
        <v>381.54</v>
      </c>
      <c r="H2801" s="31">
        <v>2358</v>
      </c>
    </row>
    <row r="2802" spans="1:8" ht="48" customHeight="1" x14ac:dyDescent="0.25">
      <c r="A2802" s="33">
        <v>46165</v>
      </c>
      <c r="B2802" s="31" t="s">
        <v>257</v>
      </c>
      <c r="C2802" s="31" t="s">
        <v>258</v>
      </c>
      <c r="D2802" s="31" t="s">
        <v>901</v>
      </c>
      <c r="E2802" s="31">
        <v>834</v>
      </c>
      <c r="F2802" s="31">
        <v>180442</v>
      </c>
      <c r="G2802" s="32">
        <v>216.36</v>
      </c>
      <c r="H2802" s="31">
        <v>823</v>
      </c>
    </row>
    <row r="2803" spans="1:8" ht="48" customHeight="1" x14ac:dyDescent="0.25">
      <c r="A2803" s="33">
        <v>46165</v>
      </c>
      <c r="B2803" s="31" t="s">
        <v>260</v>
      </c>
      <c r="C2803" s="31" t="s">
        <v>261</v>
      </c>
      <c r="D2803" s="31" t="s">
        <v>907</v>
      </c>
      <c r="E2803" s="31">
        <v>0</v>
      </c>
      <c r="F2803" s="31">
        <v>0</v>
      </c>
      <c r="G2803" s="31">
        <v>0</v>
      </c>
      <c r="H2803" s="31">
        <v>0</v>
      </c>
    </row>
    <row r="2804" spans="1:8" ht="24" customHeight="1" x14ac:dyDescent="0.25">
      <c r="A2804" s="33">
        <v>46165</v>
      </c>
      <c r="B2804" s="31" t="s">
        <v>262</v>
      </c>
      <c r="C2804" s="31" t="s">
        <v>263</v>
      </c>
      <c r="D2804" s="31" t="s">
        <v>901</v>
      </c>
      <c r="E2804" s="31">
        <v>4152</v>
      </c>
      <c r="F2804" s="31">
        <v>871475</v>
      </c>
      <c r="G2804" s="32">
        <v>209.89</v>
      </c>
      <c r="H2804" s="31">
        <v>3775</v>
      </c>
    </row>
    <row r="2805" spans="1:8" ht="36" customHeight="1" x14ac:dyDescent="0.25">
      <c r="A2805" s="33">
        <v>46165</v>
      </c>
      <c r="B2805" s="31" t="s">
        <v>265</v>
      </c>
      <c r="C2805" s="31" t="s">
        <v>266</v>
      </c>
      <c r="D2805" s="31" t="s">
        <v>908</v>
      </c>
      <c r="E2805" s="31">
        <v>0</v>
      </c>
      <c r="F2805" s="31">
        <v>0</v>
      </c>
      <c r="G2805" s="31">
        <v>0</v>
      </c>
      <c r="H2805" s="31">
        <v>0</v>
      </c>
    </row>
    <row r="2806" spans="1:8" ht="24" customHeight="1" x14ac:dyDescent="0.25">
      <c r="A2806" s="33">
        <v>46165</v>
      </c>
      <c r="B2806" s="31" t="s">
        <v>267</v>
      </c>
      <c r="C2806" s="31" t="s">
        <v>268</v>
      </c>
      <c r="D2806" s="31" t="s">
        <v>901</v>
      </c>
      <c r="E2806" s="31">
        <v>3022</v>
      </c>
      <c r="F2806" s="31">
        <v>622739</v>
      </c>
      <c r="G2806" s="32">
        <v>206.07</v>
      </c>
      <c r="H2806" s="31">
        <v>3258</v>
      </c>
    </row>
    <row r="2807" spans="1:8" ht="36" customHeight="1" x14ac:dyDescent="0.25">
      <c r="A2807" s="33">
        <v>46165</v>
      </c>
      <c r="B2807" s="31" t="s">
        <v>270</v>
      </c>
      <c r="C2807" s="31" t="s">
        <v>271</v>
      </c>
      <c r="D2807" s="31" t="s">
        <v>900</v>
      </c>
      <c r="E2807" s="31">
        <v>886</v>
      </c>
      <c r="F2807" s="31">
        <v>297730</v>
      </c>
      <c r="G2807" s="32">
        <v>336.04</v>
      </c>
      <c r="H2807" s="31">
        <v>844</v>
      </c>
    </row>
    <row r="2808" spans="1:8" ht="36" customHeight="1" x14ac:dyDescent="0.25">
      <c r="A2808" s="33">
        <v>46165</v>
      </c>
      <c r="B2808" s="31" t="s">
        <v>273</v>
      </c>
      <c r="C2808" s="31" t="s">
        <v>274</v>
      </c>
      <c r="D2808" s="31" t="s">
        <v>899</v>
      </c>
      <c r="E2808" s="31">
        <v>4397</v>
      </c>
      <c r="F2808" s="31">
        <v>2060601</v>
      </c>
      <c r="G2808" s="32">
        <v>468.64</v>
      </c>
      <c r="H2808" s="31">
        <v>4359</v>
      </c>
    </row>
    <row r="2809" spans="1:8" ht="24" customHeight="1" x14ac:dyDescent="0.25">
      <c r="A2809" s="33">
        <v>46165</v>
      </c>
      <c r="B2809" s="31" t="s">
        <v>276</v>
      </c>
      <c r="C2809" s="31" t="s">
        <v>277</v>
      </c>
      <c r="D2809" s="31" t="s">
        <v>899</v>
      </c>
      <c r="E2809" s="31">
        <v>1351</v>
      </c>
      <c r="F2809" s="31">
        <v>691319</v>
      </c>
      <c r="G2809" s="32">
        <v>511.71</v>
      </c>
      <c r="H2809" s="31">
        <v>1289</v>
      </c>
    </row>
    <row r="2810" spans="1:8" ht="48" customHeight="1" x14ac:dyDescent="0.25">
      <c r="A2810" s="33">
        <v>46165</v>
      </c>
      <c r="B2810" s="31" t="s">
        <v>279</v>
      </c>
      <c r="C2810" s="31" t="s">
        <v>280</v>
      </c>
      <c r="D2810" s="31" t="s">
        <v>901</v>
      </c>
      <c r="E2810" s="31">
        <v>2360</v>
      </c>
      <c r="F2810" s="31">
        <v>1001430</v>
      </c>
      <c r="G2810" s="32">
        <v>424.33</v>
      </c>
      <c r="H2810" s="31">
        <v>2381</v>
      </c>
    </row>
    <row r="2811" spans="1:8" ht="48" customHeight="1" x14ac:dyDescent="0.25">
      <c r="A2811" s="33">
        <v>46165</v>
      </c>
      <c r="B2811" s="31" t="s">
        <v>283</v>
      </c>
      <c r="C2811" s="31" t="s">
        <v>284</v>
      </c>
      <c r="D2811" s="31" t="s">
        <v>899</v>
      </c>
      <c r="E2811" s="31">
        <v>0</v>
      </c>
      <c r="F2811" s="31">
        <v>0</v>
      </c>
      <c r="G2811" s="31">
        <v>0</v>
      </c>
      <c r="H2811" s="31">
        <v>0</v>
      </c>
    </row>
    <row r="2812" spans="1:8" ht="48" customHeight="1" x14ac:dyDescent="0.25">
      <c r="A2812" s="33">
        <v>46166</v>
      </c>
      <c r="B2812" s="31" t="s">
        <v>128</v>
      </c>
      <c r="C2812" s="31" t="s">
        <v>129</v>
      </c>
      <c r="D2812" s="31" t="s">
        <v>899</v>
      </c>
      <c r="E2812" s="31">
        <v>1357</v>
      </c>
      <c r="F2812" s="31">
        <v>437770</v>
      </c>
      <c r="G2812" s="32">
        <v>322.60000000000002</v>
      </c>
      <c r="H2812" s="31">
        <v>1388</v>
      </c>
    </row>
    <row r="2813" spans="1:8" ht="48" customHeight="1" x14ac:dyDescent="0.25">
      <c r="A2813" s="33">
        <v>46166</v>
      </c>
      <c r="B2813" s="31" t="s">
        <v>132</v>
      </c>
      <c r="C2813" s="31" t="s">
        <v>133</v>
      </c>
      <c r="D2813" s="31" t="s">
        <v>900</v>
      </c>
      <c r="E2813" s="31">
        <v>3351</v>
      </c>
      <c r="F2813" s="31">
        <v>1249433</v>
      </c>
      <c r="G2813" s="32">
        <v>372.85</v>
      </c>
      <c r="H2813" s="31">
        <v>3509</v>
      </c>
    </row>
    <row r="2814" spans="1:8" ht="48" customHeight="1" x14ac:dyDescent="0.25">
      <c r="A2814" s="33">
        <v>46166</v>
      </c>
      <c r="B2814" s="31" t="s">
        <v>135</v>
      </c>
      <c r="C2814" s="31" t="s">
        <v>136</v>
      </c>
      <c r="D2814" s="31" t="s">
        <v>900</v>
      </c>
      <c r="E2814" s="31">
        <v>1680</v>
      </c>
      <c r="F2814" s="31">
        <v>682892</v>
      </c>
      <c r="G2814" s="32">
        <v>406.48</v>
      </c>
      <c r="H2814" s="31">
        <v>1544</v>
      </c>
    </row>
    <row r="2815" spans="1:8" ht="48" customHeight="1" x14ac:dyDescent="0.25">
      <c r="A2815" s="33">
        <v>46166</v>
      </c>
      <c r="B2815" s="31" t="s">
        <v>138</v>
      </c>
      <c r="C2815" s="31" t="s">
        <v>139</v>
      </c>
      <c r="D2815" s="31" t="s">
        <v>900</v>
      </c>
      <c r="E2815" s="31">
        <v>1495</v>
      </c>
      <c r="F2815" s="31">
        <v>604062</v>
      </c>
      <c r="G2815" s="32">
        <v>404.05</v>
      </c>
      <c r="H2815" s="31">
        <v>1465</v>
      </c>
    </row>
    <row r="2816" spans="1:8" ht="48" customHeight="1" x14ac:dyDescent="0.25">
      <c r="A2816" s="33">
        <v>46166</v>
      </c>
      <c r="B2816" s="31" t="s">
        <v>141</v>
      </c>
      <c r="C2816" s="31" t="s">
        <v>142</v>
      </c>
      <c r="D2816" s="31" t="s">
        <v>900</v>
      </c>
      <c r="E2816" s="31">
        <v>2098</v>
      </c>
      <c r="F2816" s="31">
        <v>1030330</v>
      </c>
      <c r="G2816" s="32">
        <v>491.1</v>
      </c>
      <c r="H2816" s="31">
        <v>1895</v>
      </c>
    </row>
    <row r="2817" spans="1:8" ht="36" customHeight="1" x14ac:dyDescent="0.25">
      <c r="A2817" s="33">
        <v>46166</v>
      </c>
      <c r="B2817" s="31" t="s">
        <v>144</v>
      </c>
      <c r="C2817" s="31" t="s">
        <v>145</v>
      </c>
      <c r="D2817" s="31" t="s">
        <v>900</v>
      </c>
      <c r="E2817" s="31">
        <v>1668</v>
      </c>
      <c r="F2817" s="31">
        <v>434401</v>
      </c>
      <c r="G2817" s="32">
        <v>260.43</v>
      </c>
      <c r="H2817" s="31">
        <v>1607</v>
      </c>
    </row>
    <row r="2818" spans="1:8" ht="24" customHeight="1" x14ac:dyDescent="0.25">
      <c r="A2818" s="33">
        <v>46166</v>
      </c>
      <c r="B2818" s="31" t="s">
        <v>147</v>
      </c>
      <c r="C2818" s="31" t="s">
        <v>148</v>
      </c>
      <c r="D2818" s="31" t="s">
        <v>900</v>
      </c>
      <c r="E2818" s="31">
        <v>4795</v>
      </c>
      <c r="F2818" s="31">
        <v>1014893</v>
      </c>
      <c r="G2818" s="32">
        <v>211.66</v>
      </c>
      <c r="H2818" s="31">
        <v>4694</v>
      </c>
    </row>
    <row r="2819" spans="1:8" ht="36" customHeight="1" x14ac:dyDescent="0.25">
      <c r="A2819" s="33">
        <v>46166</v>
      </c>
      <c r="B2819" s="31" t="s">
        <v>150</v>
      </c>
      <c r="C2819" s="31" t="s">
        <v>151</v>
      </c>
      <c r="D2819" s="31" t="s">
        <v>900</v>
      </c>
      <c r="E2819" s="31">
        <v>3582</v>
      </c>
      <c r="F2819" s="31">
        <v>879753</v>
      </c>
      <c r="G2819" s="32">
        <v>245.6</v>
      </c>
      <c r="H2819" s="31">
        <v>3304</v>
      </c>
    </row>
    <row r="2820" spans="1:8" ht="24" customHeight="1" x14ac:dyDescent="0.25">
      <c r="A2820" s="33">
        <v>46166</v>
      </c>
      <c r="B2820" s="31" t="s">
        <v>153</v>
      </c>
      <c r="C2820" s="31" t="s">
        <v>154</v>
      </c>
      <c r="D2820" s="31" t="s">
        <v>899</v>
      </c>
      <c r="E2820" s="31">
        <v>3172</v>
      </c>
      <c r="F2820" s="31">
        <v>693900</v>
      </c>
      <c r="G2820" s="32">
        <v>218.76</v>
      </c>
      <c r="H2820" s="31">
        <v>2881</v>
      </c>
    </row>
    <row r="2821" spans="1:8" ht="36" customHeight="1" x14ac:dyDescent="0.25">
      <c r="A2821" s="33">
        <v>46166</v>
      </c>
      <c r="B2821" s="31" t="s">
        <v>156</v>
      </c>
      <c r="C2821" s="31" t="s">
        <v>157</v>
      </c>
      <c r="D2821" s="31" t="s">
        <v>901</v>
      </c>
      <c r="E2821" s="31">
        <v>3610</v>
      </c>
      <c r="F2821" s="31">
        <v>1064519</v>
      </c>
      <c r="G2821" s="32">
        <v>294.88</v>
      </c>
      <c r="H2821" s="31">
        <v>3751</v>
      </c>
    </row>
    <row r="2822" spans="1:8" ht="24" customHeight="1" x14ac:dyDescent="0.25">
      <c r="A2822" s="33">
        <v>46166</v>
      </c>
      <c r="B2822" s="31" t="s">
        <v>159</v>
      </c>
      <c r="C2822" s="31" t="s">
        <v>160</v>
      </c>
      <c r="D2822" s="31" t="s">
        <v>899</v>
      </c>
      <c r="E2822" s="31">
        <v>2510</v>
      </c>
      <c r="F2822" s="31">
        <v>932281</v>
      </c>
      <c r="G2822" s="32">
        <v>371.43</v>
      </c>
      <c r="H2822" s="31">
        <v>2466</v>
      </c>
    </row>
    <row r="2823" spans="1:8" ht="36" customHeight="1" x14ac:dyDescent="0.25">
      <c r="A2823" s="33">
        <v>46166</v>
      </c>
      <c r="B2823" s="31" t="s">
        <v>162</v>
      </c>
      <c r="C2823" s="31" t="s">
        <v>163</v>
      </c>
      <c r="D2823" s="31" t="s">
        <v>901</v>
      </c>
      <c r="E2823" s="31">
        <v>1171</v>
      </c>
      <c r="F2823" s="31">
        <v>546691</v>
      </c>
      <c r="G2823" s="32">
        <v>466.86</v>
      </c>
      <c r="H2823" s="31">
        <v>1098</v>
      </c>
    </row>
    <row r="2824" spans="1:8" ht="36" customHeight="1" x14ac:dyDescent="0.25">
      <c r="A2824" s="33">
        <v>46166</v>
      </c>
      <c r="B2824" s="31" t="s">
        <v>165</v>
      </c>
      <c r="C2824" s="31" t="s">
        <v>166</v>
      </c>
      <c r="D2824" s="31" t="s">
        <v>901</v>
      </c>
      <c r="E2824" s="31">
        <v>3191</v>
      </c>
      <c r="F2824" s="31">
        <v>1291264</v>
      </c>
      <c r="G2824" s="32">
        <v>404.66</v>
      </c>
      <c r="H2824" s="31">
        <v>3098</v>
      </c>
    </row>
    <row r="2825" spans="1:8" ht="36" customHeight="1" x14ac:dyDescent="0.25">
      <c r="A2825" s="33">
        <v>46166</v>
      </c>
      <c r="B2825" s="31" t="s">
        <v>168</v>
      </c>
      <c r="C2825" s="31" t="s">
        <v>169</v>
      </c>
      <c r="D2825" s="31" t="s">
        <v>899</v>
      </c>
      <c r="E2825" s="31">
        <v>2563</v>
      </c>
      <c r="F2825" s="31">
        <v>1054509</v>
      </c>
      <c r="G2825" s="32">
        <v>411.44</v>
      </c>
      <c r="H2825" s="31">
        <v>2453</v>
      </c>
    </row>
    <row r="2826" spans="1:8" ht="48" customHeight="1" x14ac:dyDescent="0.25">
      <c r="A2826" s="33">
        <v>46166</v>
      </c>
      <c r="B2826" s="31" t="s">
        <v>171</v>
      </c>
      <c r="C2826" s="31" t="s">
        <v>172</v>
      </c>
      <c r="D2826" s="31" t="s">
        <v>903</v>
      </c>
      <c r="E2826" s="31">
        <v>2548</v>
      </c>
      <c r="F2826" s="31">
        <v>1121631</v>
      </c>
      <c r="G2826" s="32">
        <v>440.2</v>
      </c>
      <c r="H2826" s="31">
        <v>2493</v>
      </c>
    </row>
    <row r="2827" spans="1:8" ht="36" customHeight="1" x14ac:dyDescent="0.25">
      <c r="A2827" s="33">
        <v>46166</v>
      </c>
      <c r="B2827" s="31" t="s">
        <v>174</v>
      </c>
      <c r="C2827" s="31" t="s">
        <v>175</v>
      </c>
      <c r="D2827" s="31" t="s">
        <v>903</v>
      </c>
      <c r="E2827" s="31">
        <v>3720</v>
      </c>
      <c r="F2827" s="31">
        <v>1209503</v>
      </c>
      <c r="G2827" s="32">
        <v>325.14</v>
      </c>
      <c r="H2827" s="31">
        <v>3349</v>
      </c>
    </row>
    <row r="2828" spans="1:8" ht="27.75" customHeight="1" x14ac:dyDescent="0.25">
      <c r="A2828" s="33">
        <v>46166</v>
      </c>
      <c r="B2828" s="31" t="s">
        <v>177</v>
      </c>
      <c r="C2828" s="31" t="s">
        <v>178</v>
      </c>
      <c r="D2828" s="31" t="s">
        <v>903</v>
      </c>
      <c r="E2828" s="31">
        <v>2411</v>
      </c>
      <c r="F2828" s="31">
        <v>752746</v>
      </c>
      <c r="G2828" s="32">
        <v>312.20999999999998</v>
      </c>
      <c r="H2828" s="31">
        <v>2282</v>
      </c>
    </row>
    <row r="2829" spans="1:8" ht="24" customHeight="1" x14ac:dyDescent="0.25">
      <c r="A2829" s="33">
        <v>46166</v>
      </c>
      <c r="B2829" s="31" t="s">
        <v>180</v>
      </c>
      <c r="C2829" s="31" t="s">
        <v>181</v>
      </c>
      <c r="D2829" s="31" t="s">
        <v>903</v>
      </c>
      <c r="E2829" s="31">
        <v>2149</v>
      </c>
      <c r="F2829" s="31">
        <v>912099</v>
      </c>
      <c r="G2829" s="32">
        <v>424.43</v>
      </c>
      <c r="H2829" s="31">
        <v>2196</v>
      </c>
    </row>
    <row r="2830" spans="1:8" ht="36" customHeight="1" x14ac:dyDescent="0.25">
      <c r="A2830" s="33">
        <v>46166</v>
      </c>
      <c r="B2830" s="31" t="s">
        <v>183</v>
      </c>
      <c r="C2830" s="31" t="s">
        <v>184</v>
      </c>
      <c r="D2830" s="31" t="s">
        <v>903</v>
      </c>
      <c r="E2830" s="31">
        <v>2768</v>
      </c>
      <c r="F2830" s="31">
        <v>588172</v>
      </c>
      <c r="G2830" s="32">
        <v>212.49</v>
      </c>
      <c r="H2830" s="31">
        <v>2973</v>
      </c>
    </row>
    <row r="2831" spans="1:8" ht="24" customHeight="1" x14ac:dyDescent="0.25">
      <c r="A2831" s="33">
        <v>46166</v>
      </c>
      <c r="B2831" s="31" t="s">
        <v>186</v>
      </c>
      <c r="C2831" s="31" t="s">
        <v>187</v>
      </c>
      <c r="D2831" s="31" t="s">
        <v>903</v>
      </c>
      <c r="E2831" s="31">
        <v>850</v>
      </c>
      <c r="F2831" s="31">
        <v>332935</v>
      </c>
      <c r="G2831" s="32">
        <v>391.69</v>
      </c>
      <c r="H2831" s="31">
        <v>885</v>
      </c>
    </row>
    <row r="2832" spans="1:8" ht="24" customHeight="1" x14ac:dyDescent="0.25">
      <c r="A2832" s="33">
        <v>46166</v>
      </c>
      <c r="B2832" s="31" t="s">
        <v>189</v>
      </c>
      <c r="C2832" s="31" t="s">
        <v>190</v>
      </c>
      <c r="D2832" s="31" t="s">
        <v>903</v>
      </c>
      <c r="E2832" s="31">
        <v>5476</v>
      </c>
      <c r="F2832" s="31">
        <v>1790903</v>
      </c>
      <c r="G2832" s="32">
        <v>327.05</v>
      </c>
      <c r="H2832" s="31">
        <v>5107</v>
      </c>
    </row>
    <row r="2833" spans="1:8" ht="48" customHeight="1" x14ac:dyDescent="0.25">
      <c r="A2833" s="33">
        <v>46166</v>
      </c>
      <c r="B2833" s="31" t="s">
        <v>192</v>
      </c>
      <c r="C2833" s="31" t="s">
        <v>193</v>
      </c>
      <c r="D2833" s="31" t="s">
        <v>901</v>
      </c>
      <c r="E2833" s="31">
        <v>1730</v>
      </c>
      <c r="F2833" s="31">
        <v>695920</v>
      </c>
      <c r="G2833" s="32">
        <v>402.27</v>
      </c>
      <c r="H2833" s="31">
        <v>1791</v>
      </c>
    </row>
    <row r="2834" spans="1:8" ht="48" customHeight="1" x14ac:dyDescent="0.25">
      <c r="A2834" s="33">
        <v>46166</v>
      </c>
      <c r="B2834" s="31" t="s">
        <v>195</v>
      </c>
      <c r="C2834" s="31" t="s">
        <v>196</v>
      </c>
      <c r="D2834" s="31" t="s">
        <v>899</v>
      </c>
      <c r="E2834" s="31">
        <v>4083</v>
      </c>
      <c r="F2834" s="31">
        <v>1312287</v>
      </c>
      <c r="G2834" s="32">
        <v>321.39999999999998</v>
      </c>
      <c r="H2834" s="31">
        <v>4090</v>
      </c>
    </row>
    <row r="2835" spans="1:8" ht="48" customHeight="1" x14ac:dyDescent="0.25">
      <c r="A2835" s="33">
        <v>46166</v>
      </c>
      <c r="B2835" s="31" t="s">
        <v>198</v>
      </c>
      <c r="C2835" s="31" t="s">
        <v>199</v>
      </c>
      <c r="D2835" s="31" t="s">
        <v>901</v>
      </c>
      <c r="E2835" s="31">
        <v>4725</v>
      </c>
      <c r="F2835" s="31">
        <v>2481162</v>
      </c>
      <c r="G2835" s="32">
        <v>525.11</v>
      </c>
      <c r="H2835" s="31">
        <v>4665</v>
      </c>
    </row>
    <row r="2836" spans="1:8" ht="48" customHeight="1" x14ac:dyDescent="0.25">
      <c r="A2836" s="33">
        <v>46166</v>
      </c>
      <c r="B2836" s="31" t="s">
        <v>201</v>
      </c>
      <c r="C2836" s="31" t="s">
        <v>202</v>
      </c>
      <c r="D2836" s="31" t="s">
        <v>904</v>
      </c>
      <c r="E2836" s="31">
        <v>0</v>
      </c>
      <c r="F2836" s="31">
        <v>0</v>
      </c>
      <c r="G2836" s="31">
        <v>0</v>
      </c>
      <c r="H2836" s="31">
        <v>0</v>
      </c>
    </row>
    <row r="2837" spans="1:8" ht="48" customHeight="1" x14ac:dyDescent="0.25">
      <c r="A2837" s="33">
        <v>46166</v>
      </c>
      <c r="B2837" s="31" t="s">
        <v>204</v>
      </c>
      <c r="C2837" s="31" t="s">
        <v>205</v>
      </c>
      <c r="D2837" s="31" t="s">
        <v>901</v>
      </c>
      <c r="E2837" s="31">
        <v>5079</v>
      </c>
      <c r="F2837" s="31">
        <v>2271088</v>
      </c>
      <c r="G2837" s="32">
        <v>447.15</v>
      </c>
      <c r="H2837" s="31">
        <v>5426</v>
      </c>
    </row>
    <row r="2838" spans="1:8" ht="24" customHeight="1" x14ac:dyDescent="0.25">
      <c r="A2838" s="33">
        <v>46166</v>
      </c>
      <c r="B2838" s="31" t="s">
        <v>207</v>
      </c>
      <c r="C2838" s="31" t="s">
        <v>208</v>
      </c>
      <c r="D2838" s="31" t="s">
        <v>899</v>
      </c>
      <c r="E2838" s="31">
        <v>4341</v>
      </c>
      <c r="F2838" s="31">
        <v>1351824</v>
      </c>
      <c r="G2838" s="32">
        <v>311.41000000000003</v>
      </c>
      <c r="H2838" s="31">
        <v>3972</v>
      </c>
    </row>
    <row r="2839" spans="1:8" ht="36" customHeight="1" x14ac:dyDescent="0.25">
      <c r="A2839" s="33">
        <v>46166</v>
      </c>
      <c r="B2839" s="31" t="s">
        <v>210</v>
      </c>
      <c r="C2839" s="31" t="s">
        <v>211</v>
      </c>
      <c r="D2839" s="31" t="s">
        <v>901</v>
      </c>
      <c r="E2839" s="31">
        <v>4303</v>
      </c>
      <c r="F2839" s="31">
        <v>1752539</v>
      </c>
      <c r="G2839" s="32">
        <v>407.28</v>
      </c>
      <c r="H2839" s="31">
        <v>4586</v>
      </c>
    </row>
    <row r="2840" spans="1:8" ht="24" customHeight="1" x14ac:dyDescent="0.25">
      <c r="A2840" s="33">
        <v>46166</v>
      </c>
      <c r="B2840" s="31" t="s">
        <v>213</v>
      </c>
      <c r="C2840" s="31" t="s">
        <v>214</v>
      </c>
      <c r="D2840" s="31" t="s">
        <v>901</v>
      </c>
      <c r="E2840" s="31">
        <v>1343</v>
      </c>
      <c r="F2840" s="31">
        <v>347469</v>
      </c>
      <c r="G2840" s="32">
        <v>258.73</v>
      </c>
      <c r="H2840" s="31">
        <v>1243</v>
      </c>
    </row>
    <row r="2841" spans="1:8" ht="36" customHeight="1" x14ac:dyDescent="0.25">
      <c r="A2841" s="33">
        <v>46166</v>
      </c>
      <c r="B2841" s="31" t="s">
        <v>216</v>
      </c>
      <c r="C2841" s="31" t="s">
        <v>217</v>
      </c>
      <c r="D2841" s="31" t="s">
        <v>901</v>
      </c>
      <c r="E2841" s="31">
        <v>2419</v>
      </c>
      <c r="F2841" s="31">
        <v>584952</v>
      </c>
      <c r="G2841" s="32">
        <v>241.82</v>
      </c>
      <c r="H2841" s="31">
        <v>2550</v>
      </c>
    </row>
    <row r="2842" spans="1:8" ht="24" customHeight="1" x14ac:dyDescent="0.25">
      <c r="A2842" s="33">
        <v>46166</v>
      </c>
      <c r="B2842" s="31" t="s">
        <v>220</v>
      </c>
      <c r="C2842" s="31" t="s">
        <v>221</v>
      </c>
      <c r="D2842" s="31" t="s">
        <v>900</v>
      </c>
      <c r="E2842" s="31">
        <v>3491</v>
      </c>
      <c r="F2842" s="31">
        <v>720106</v>
      </c>
      <c r="G2842" s="32">
        <v>206.27</v>
      </c>
      <c r="H2842" s="31">
        <v>3710</v>
      </c>
    </row>
    <row r="2843" spans="1:8" ht="36" customHeight="1" x14ac:dyDescent="0.25">
      <c r="A2843" s="33">
        <v>46166</v>
      </c>
      <c r="B2843" s="31" t="s">
        <v>223</v>
      </c>
      <c r="C2843" s="31" t="s">
        <v>224</v>
      </c>
      <c r="D2843" s="31" t="s">
        <v>905</v>
      </c>
      <c r="E2843" s="31">
        <v>0</v>
      </c>
      <c r="F2843" s="31">
        <v>0</v>
      </c>
      <c r="G2843" s="31">
        <v>0</v>
      </c>
      <c r="H2843" s="31">
        <v>0</v>
      </c>
    </row>
    <row r="2844" spans="1:8" ht="48" customHeight="1" x14ac:dyDescent="0.25">
      <c r="A2844" s="33">
        <v>46166</v>
      </c>
      <c r="B2844" s="31" t="s">
        <v>225</v>
      </c>
      <c r="C2844" s="31" t="s">
        <v>226</v>
      </c>
      <c r="D2844" s="31" t="s">
        <v>906</v>
      </c>
      <c r="E2844" s="31">
        <v>0</v>
      </c>
      <c r="F2844" s="31">
        <v>0</v>
      </c>
      <c r="G2844" s="31">
        <v>0</v>
      </c>
      <c r="H2844" s="31">
        <v>0</v>
      </c>
    </row>
    <row r="2845" spans="1:8" ht="24" customHeight="1" x14ac:dyDescent="0.25">
      <c r="A2845" s="33">
        <v>46166</v>
      </c>
      <c r="B2845" s="31" t="s">
        <v>227</v>
      </c>
      <c r="C2845" s="31" t="s">
        <v>228</v>
      </c>
      <c r="D2845" s="31" t="s">
        <v>899</v>
      </c>
      <c r="E2845" s="31">
        <v>4583</v>
      </c>
      <c r="F2845" s="31">
        <v>1009133</v>
      </c>
      <c r="G2845" s="32">
        <v>220.19</v>
      </c>
      <c r="H2845" s="31">
        <v>4351</v>
      </c>
    </row>
    <row r="2846" spans="1:8" ht="24" customHeight="1" x14ac:dyDescent="0.25">
      <c r="A2846" s="33">
        <v>46166</v>
      </c>
      <c r="B2846" s="31" t="s">
        <v>230</v>
      </c>
      <c r="C2846" s="31" t="s">
        <v>231</v>
      </c>
      <c r="D2846" s="31" t="s">
        <v>901</v>
      </c>
      <c r="E2846" s="31">
        <v>5681</v>
      </c>
      <c r="F2846" s="31">
        <v>2101158</v>
      </c>
      <c r="G2846" s="32">
        <v>369.86</v>
      </c>
      <c r="H2846" s="31">
        <v>5960</v>
      </c>
    </row>
    <row r="2847" spans="1:8" ht="36" customHeight="1" x14ac:dyDescent="0.25">
      <c r="A2847" s="33">
        <v>46166</v>
      </c>
      <c r="B2847" s="31" t="s">
        <v>233</v>
      </c>
      <c r="C2847" s="31" t="s">
        <v>234</v>
      </c>
      <c r="D2847" s="31" t="s">
        <v>899</v>
      </c>
      <c r="E2847" s="31">
        <v>2462</v>
      </c>
      <c r="F2847" s="31">
        <v>524551</v>
      </c>
      <c r="G2847" s="32">
        <v>213.06</v>
      </c>
      <c r="H2847" s="31">
        <v>2311</v>
      </c>
    </row>
    <row r="2848" spans="1:8" ht="36" customHeight="1" x14ac:dyDescent="0.25">
      <c r="A2848" s="33">
        <v>46166</v>
      </c>
      <c r="B2848" s="31" t="s">
        <v>236</v>
      </c>
      <c r="C2848" s="31" t="s">
        <v>237</v>
      </c>
      <c r="D2848" s="31" t="s">
        <v>899</v>
      </c>
      <c r="E2848" s="31">
        <v>4901</v>
      </c>
      <c r="F2848" s="31">
        <v>1944022</v>
      </c>
      <c r="G2848" s="32">
        <v>396.66</v>
      </c>
      <c r="H2848" s="31">
        <v>4497</v>
      </c>
    </row>
    <row r="2849" spans="1:8" ht="24" customHeight="1" x14ac:dyDescent="0.25">
      <c r="A2849" s="33">
        <v>46166</v>
      </c>
      <c r="B2849" s="31" t="s">
        <v>239</v>
      </c>
      <c r="C2849" s="31" t="s">
        <v>240</v>
      </c>
      <c r="D2849" s="31" t="s">
        <v>900</v>
      </c>
      <c r="E2849" s="31">
        <v>3054</v>
      </c>
      <c r="F2849" s="31">
        <v>1381618</v>
      </c>
      <c r="G2849" s="32">
        <v>452.4</v>
      </c>
      <c r="H2849" s="31">
        <v>2984</v>
      </c>
    </row>
    <row r="2850" spans="1:8" ht="24" customHeight="1" x14ac:dyDescent="0.25">
      <c r="A2850" s="33">
        <v>46166</v>
      </c>
      <c r="B2850" s="31" t="s">
        <v>242</v>
      </c>
      <c r="C2850" s="31" t="s">
        <v>243</v>
      </c>
      <c r="D2850" s="31" t="s">
        <v>900</v>
      </c>
      <c r="E2850" s="31">
        <v>4289</v>
      </c>
      <c r="F2850" s="31">
        <v>1300125</v>
      </c>
      <c r="G2850" s="32">
        <v>303.13</v>
      </c>
      <c r="H2850" s="31">
        <v>3935</v>
      </c>
    </row>
    <row r="2851" spans="1:8" ht="24" customHeight="1" x14ac:dyDescent="0.25">
      <c r="A2851" s="33">
        <v>46166</v>
      </c>
      <c r="B2851" s="31" t="s">
        <v>245</v>
      </c>
      <c r="C2851" s="31" t="s">
        <v>246</v>
      </c>
      <c r="D2851" s="31" t="s">
        <v>900</v>
      </c>
      <c r="E2851" s="31">
        <v>3538</v>
      </c>
      <c r="F2851" s="31">
        <v>1016900</v>
      </c>
      <c r="G2851" s="32">
        <v>287.42</v>
      </c>
      <c r="H2851" s="31">
        <v>3820</v>
      </c>
    </row>
    <row r="2852" spans="1:8" ht="54.75" customHeight="1" x14ac:dyDescent="0.25">
      <c r="A2852" s="33">
        <v>46166</v>
      </c>
      <c r="B2852" s="31" t="s">
        <v>248</v>
      </c>
      <c r="C2852" s="31" t="s">
        <v>249</v>
      </c>
      <c r="D2852" s="31" t="s">
        <v>900</v>
      </c>
      <c r="E2852" s="31">
        <v>3826</v>
      </c>
      <c r="F2852" s="31">
        <v>2012095</v>
      </c>
      <c r="G2852" s="32">
        <v>525.9</v>
      </c>
      <c r="H2852" s="31">
        <v>4108</v>
      </c>
    </row>
    <row r="2853" spans="1:8" ht="24" customHeight="1" x14ac:dyDescent="0.25">
      <c r="A2853" s="33">
        <v>46166</v>
      </c>
      <c r="B2853" s="31" t="s">
        <v>251</v>
      </c>
      <c r="C2853" s="31" t="s">
        <v>252</v>
      </c>
      <c r="D2853" s="31" t="s">
        <v>900</v>
      </c>
      <c r="E2853" s="31">
        <v>5401</v>
      </c>
      <c r="F2853" s="31">
        <v>1994879</v>
      </c>
      <c r="G2853" s="32">
        <v>369.35</v>
      </c>
      <c r="H2853" s="31">
        <v>5428</v>
      </c>
    </row>
    <row r="2854" spans="1:8" ht="48" customHeight="1" x14ac:dyDescent="0.25">
      <c r="A2854" s="33">
        <v>46166</v>
      </c>
      <c r="B2854" s="31" t="s">
        <v>254</v>
      </c>
      <c r="C2854" s="31" t="s">
        <v>255</v>
      </c>
      <c r="D2854" s="31" t="s">
        <v>899</v>
      </c>
      <c r="E2854" s="31">
        <v>1882</v>
      </c>
      <c r="F2854" s="31">
        <v>920184</v>
      </c>
      <c r="G2854" s="32">
        <v>488.94</v>
      </c>
      <c r="H2854" s="31">
        <v>2015</v>
      </c>
    </row>
    <row r="2855" spans="1:8" ht="48" customHeight="1" x14ac:dyDescent="0.25">
      <c r="A2855" s="33">
        <v>46166</v>
      </c>
      <c r="B2855" s="31" t="s">
        <v>257</v>
      </c>
      <c r="C2855" s="31" t="s">
        <v>258</v>
      </c>
      <c r="D2855" s="31" t="s">
        <v>901</v>
      </c>
      <c r="E2855" s="31">
        <v>963</v>
      </c>
      <c r="F2855" s="31">
        <v>187140</v>
      </c>
      <c r="G2855" s="32">
        <v>194.33</v>
      </c>
      <c r="H2855" s="31">
        <v>909</v>
      </c>
    </row>
    <row r="2856" spans="1:8" ht="48" customHeight="1" x14ac:dyDescent="0.25">
      <c r="A2856" s="33">
        <v>46166</v>
      </c>
      <c r="B2856" s="31" t="s">
        <v>260</v>
      </c>
      <c r="C2856" s="31" t="s">
        <v>261</v>
      </c>
      <c r="D2856" s="31" t="s">
        <v>907</v>
      </c>
      <c r="E2856" s="31">
        <v>0</v>
      </c>
      <c r="F2856" s="31">
        <v>0</v>
      </c>
      <c r="G2856" s="31">
        <v>0</v>
      </c>
      <c r="H2856" s="31">
        <v>0</v>
      </c>
    </row>
    <row r="2857" spans="1:8" ht="48" customHeight="1" x14ac:dyDescent="0.25">
      <c r="A2857" s="33">
        <v>46166</v>
      </c>
      <c r="B2857" s="31" t="s">
        <v>262</v>
      </c>
      <c r="C2857" s="31" t="s">
        <v>263</v>
      </c>
      <c r="D2857" s="31" t="s">
        <v>901</v>
      </c>
      <c r="E2857" s="31">
        <v>3794</v>
      </c>
      <c r="F2857" s="31">
        <v>695479</v>
      </c>
      <c r="G2857" s="32">
        <v>183.31</v>
      </c>
      <c r="H2857" s="31">
        <v>3898</v>
      </c>
    </row>
    <row r="2858" spans="1:8" ht="48" customHeight="1" x14ac:dyDescent="0.25">
      <c r="A2858" s="33">
        <v>46166</v>
      </c>
      <c r="B2858" s="31" t="s">
        <v>265</v>
      </c>
      <c r="C2858" s="31" t="s">
        <v>266</v>
      </c>
      <c r="D2858" s="31" t="s">
        <v>908</v>
      </c>
      <c r="E2858" s="31">
        <v>0</v>
      </c>
      <c r="F2858" s="31">
        <v>0</v>
      </c>
      <c r="G2858" s="31">
        <v>0</v>
      </c>
      <c r="H2858" s="31">
        <v>0</v>
      </c>
    </row>
    <row r="2859" spans="1:8" ht="48" customHeight="1" x14ac:dyDescent="0.25">
      <c r="A2859" s="33">
        <v>46166</v>
      </c>
      <c r="B2859" s="31" t="s">
        <v>267</v>
      </c>
      <c r="C2859" s="31" t="s">
        <v>268</v>
      </c>
      <c r="D2859" s="31" t="s">
        <v>901</v>
      </c>
      <c r="E2859" s="31">
        <v>3300</v>
      </c>
      <c r="F2859" s="31">
        <v>678237</v>
      </c>
      <c r="G2859" s="32">
        <v>205.53</v>
      </c>
      <c r="H2859" s="31">
        <v>3182</v>
      </c>
    </row>
    <row r="2860" spans="1:8" ht="48" customHeight="1" x14ac:dyDescent="0.25">
      <c r="A2860" s="33">
        <v>46166</v>
      </c>
      <c r="B2860" s="31" t="s">
        <v>270</v>
      </c>
      <c r="C2860" s="31" t="s">
        <v>271</v>
      </c>
      <c r="D2860" s="31" t="s">
        <v>900</v>
      </c>
      <c r="E2860" s="31">
        <v>932</v>
      </c>
      <c r="F2860" s="31">
        <v>337088</v>
      </c>
      <c r="G2860" s="32">
        <v>361.68</v>
      </c>
      <c r="H2860" s="31">
        <v>934</v>
      </c>
    </row>
    <row r="2861" spans="1:8" ht="24" customHeight="1" x14ac:dyDescent="0.25">
      <c r="A2861" s="33">
        <v>46166</v>
      </c>
      <c r="B2861" s="31" t="s">
        <v>273</v>
      </c>
      <c r="C2861" s="31" t="s">
        <v>274</v>
      </c>
      <c r="D2861" s="31" t="s">
        <v>899</v>
      </c>
      <c r="E2861" s="31">
        <v>4273</v>
      </c>
      <c r="F2861" s="31">
        <v>1982567</v>
      </c>
      <c r="G2861" s="32">
        <v>463.98</v>
      </c>
      <c r="H2861" s="31">
        <v>4459</v>
      </c>
    </row>
    <row r="2862" spans="1:8" ht="36" customHeight="1" x14ac:dyDescent="0.25">
      <c r="A2862" s="33">
        <v>46166</v>
      </c>
      <c r="B2862" s="31" t="s">
        <v>276</v>
      </c>
      <c r="C2862" s="31" t="s">
        <v>277</v>
      </c>
      <c r="D2862" s="31" t="s">
        <v>899</v>
      </c>
      <c r="E2862" s="31">
        <v>1253</v>
      </c>
      <c r="F2862" s="31">
        <v>652597</v>
      </c>
      <c r="G2862" s="32">
        <v>520.83000000000004</v>
      </c>
      <c r="H2862" s="31">
        <v>1258</v>
      </c>
    </row>
    <row r="2863" spans="1:8" ht="24" customHeight="1" x14ac:dyDescent="0.25">
      <c r="A2863" s="33">
        <v>46166</v>
      </c>
      <c r="B2863" s="31" t="s">
        <v>279</v>
      </c>
      <c r="C2863" s="31" t="s">
        <v>280</v>
      </c>
      <c r="D2863" s="31" t="s">
        <v>901</v>
      </c>
      <c r="E2863" s="31">
        <v>1956</v>
      </c>
      <c r="F2863" s="31">
        <v>900912</v>
      </c>
      <c r="G2863" s="32">
        <v>460.59</v>
      </c>
      <c r="H2863" s="31">
        <v>2096</v>
      </c>
    </row>
    <row r="2864" spans="1:8" ht="36" customHeight="1" x14ac:dyDescent="0.25">
      <c r="A2864" s="33">
        <v>46166</v>
      </c>
      <c r="B2864" s="31" t="s">
        <v>283</v>
      </c>
      <c r="C2864" s="31" t="s">
        <v>284</v>
      </c>
      <c r="D2864" s="31" t="s">
        <v>899</v>
      </c>
      <c r="E2864" s="31">
        <v>0</v>
      </c>
      <c r="F2864" s="31">
        <v>0</v>
      </c>
      <c r="G2864" s="31">
        <v>0</v>
      </c>
      <c r="H2864" s="31">
        <v>0</v>
      </c>
    </row>
    <row r="2865" spans="1:8" ht="36" customHeight="1" x14ac:dyDescent="0.25">
      <c r="A2865" s="33">
        <v>46167</v>
      </c>
      <c r="B2865" s="31" t="s">
        <v>128</v>
      </c>
      <c r="C2865" s="31" t="s">
        <v>129</v>
      </c>
      <c r="D2865" s="31" t="s">
        <v>899</v>
      </c>
      <c r="E2865" s="31">
        <v>1247</v>
      </c>
      <c r="F2865" s="31">
        <v>458728</v>
      </c>
      <c r="G2865" s="32">
        <v>367.87</v>
      </c>
      <c r="H2865" s="31">
        <v>1191</v>
      </c>
    </row>
    <row r="2866" spans="1:8" ht="24" customHeight="1" x14ac:dyDescent="0.25">
      <c r="A2866" s="33">
        <v>46167</v>
      </c>
      <c r="B2866" s="31" t="s">
        <v>132</v>
      </c>
      <c r="C2866" s="31" t="s">
        <v>133</v>
      </c>
      <c r="D2866" s="31" t="s">
        <v>900</v>
      </c>
      <c r="E2866" s="31">
        <v>2078</v>
      </c>
      <c r="F2866" s="31">
        <v>706451</v>
      </c>
      <c r="G2866" s="32">
        <v>339.97</v>
      </c>
      <c r="H2866" s="31">
        <v>1913</v>
      </c>
    </row>
    <row r="2867" spans="1:8" ht="48" customHeight="1" x14ac:dyDescent="0.25">
      <c r="A2867" s="33">
        <v>46167</v>
      </c>
      <c r="B2867" s="31" t="s">
        <v>135</v>
      </c>
      <c r="C2867" s="31" t="s">
        <v>136</v>
      </c>
      <c r="D2867" s="31" t="s">
        <v>900</v>
      </c>
      <c r="E2867" s="31">
        <v>1571</v>
      </c>
      <c r="F2867" s="31">
        <v>659038</v>
      </c>
      <c r="G2867" s="32">
        <v>419.5</v>
      </c>
      <c r="H2867" s="31">
        <v>1549</v>
      </c>
    </row>
    <row r="2868" spans="1:8" ht="48" customHeight="1" x14ac:dyDescent="0.25">
      <c r="A2868" s="33">
        <v>46167</v>
      </c>
      <c r="B2868" s="31" t="s">
        <v>138</v>
      </c>
      <c r="C2868" s="31" t="s">
        <v>139</v>
      </c>
      <c r="D2868" s="31" t="s">
        <v>900</v>
      </c>
      <c r="E2868" s="31">
        <v>1205</v>
      </c>
      <c r="F2868" s="31">
        <v>383985</v>
      </c>
      <c r="G2868" s="32">
        <v>318.66000000000003</v>
      </c>
      <c r="H2868" s="31">
        <v>1203</v>
      </c>
    </row>
    <row r="2869" spans="1:8" ht="48" customHeight="1" x14ac:dyDescent="0.25">
      <c r="A2869" s="33">
        <v>46167</v>
      </c>
      <c r="B2869" s="31" t="s">
        <v>141</v>
      </c>
      <c r="C2869" s="31" t="s">
        <v>142</v>
      </c>
      <c r="D2869" s="31" t="s">
        <v>900</v>
      </c>
      <c r="E2869" s="31">
        <v>1709</v>
      </c>
      <c r="F2869" s="31">
        <v>994624</v>
      </c>
      <c r="G2869" s="32">
        <v>581.99</v>
      </c>
      <c r="H2869" s="31">
        <v>1661</v>
      </c>
    </row>
    <row r="2870" spans="1:8" ht="48" customHeight="1" x14ac:dyDescent="0.25">
      <c r="A2870" s="33">
        <v>46167</v>
      </c>
      <c r="B2870" s="31" t="s">
        <v>144</v>
      </c>
      <c r="C2870" s="31" t="s">
        <v>145</v>
      </c>
      <c r="D2870" s="31" t="s">
        <v>900</v>
      </c>
      <c r="E2870" s="31">
        <v>1225</v>
      </c>
      <c r="F2870" s="31">
        <v>324552</v>
      </c>
      <c r="G2870" s="32">
        <v>264.94</v>
      </c>
      <c r="H2870" s="31">
        <v>1173</v>
      </c>
    </row>
    <row r="2871" spans="1:8" ht="48" customHeight="1" x14ac:dyDescent="0.25">
      <c r="A2871" s="33">
        <v>46167</v>
      </c>
      <c r="B2871" s="31" t="s">
        <v>147</v>
      </c>
      <c r="C2871" s="31" t="s">
        <v>148</v>
      </c>
      <c r="D2871" s="31" t="s">
        <v>900</v>
      </c>
      <c r="E2871" s="31">
        <v>4212</v>
      </c>
      <c r="F2871" s="31">
        <v>912223</v>
      </c>
      <c r="G2871" s="32">
        <v>216.58</v>
      </c>
      <c r="H2871" s="31">
        <v>4004</v>
      </c>
    </row>
    <row r="2872" spans="1:8" ht="48" customHeight="1" x14ac:dyDescent="0.25">
      <c r="A2872" s="33">
        <v>46167</v>
      </c>
      <c r="B2872" s="31" t="s">
        <v>150</v>
      </c>
      <c r="C2872" s="31" t="s">
        <v>151</v>
      </c>
      <c r="D2872" s="31" t="s">
        <v>900</v>
      </c>
      <c r="E2872" s="31">
        <v>2900</v>
      </c>
      <c r="F2872" s="31">
        <v>769612</v>
      </c>
      <c r="G2872" s="32">
        <v>265.38</v>
      </c>
      <c r="H2872" s="31">
        <v>2886</v>
      </c>
    </row>
    <row r="2873" spans="1:8" ht="48" customHeight="1" x14ac:dyDescent="0.25">
      <c r="A2873" s="33">
        <v>46167</v>
      </c>
      <c r="B2873" s="31" t="s">
        <v>153</v>
      </c>
      <c r="C2873" s="31" t="s">
        <v>154</v>
      </c>
      <c r="D2873" s="31" t="s">
        <v>899</v>
      </c>
      <c r="E2873" s="31">
        <v>3473</v>
      </c>
      <c r="F2873" s="31">
        <v>652120</v>
      </c>
      <c r="G2873" s="32">
        <v>187.77</v>
      </c>
      <c r="H2873" s="31">
        <v>3674</v>
      </c>
    </row>
    <row r="2874" spans="1:8" ht="36" customHeight="1" x14ac:dyDescent="0.25">
      <c r="A2874" s="33">
        <v>46167</v>
      </c>
      <c r="B2874" s="31" t="s">
        <v>156</v>
      </c>
      <c r="C2874" s="31" t="s">
        <v>157</v>
      </c>
      <c r="D2874" s="31" t="s">
        <v>901</v>
      </c>
      <c r="E2874" s="31">
        <v>3541</v>
      </c>
      <c r="F2874" s="31">
        <v>851991</v>
      </c>
      <c r="G2874" s="32">
        <v>240.61</v>
      </c>
      <c r="H2874" s="31">
        <v>3371</v>
      </c>
    </row>
    <row r="2875" spans="1:8" ht="24" customHeight="1" x14ac:dyDescent="0.25">
      <c r="A2875" s="33">
        <v>46167</v>
      </c>
      <c r="B2875" s="31" t="s">
        <v>159</v>
      </c>
      <c r="C2875" s="31" t="s">
        <v>160</v>
      </c>
      <c r="D2875" s="31" t="s">
        <v>899</v>
      </c>
      <c r="E2875" s="31">
        <v>1698</v>
      </c>
      <c r="F2875" s="31">
        <v>657544</v>
      </c>
      <c r="G2875" s="32">
        <v>387.25</v>
      </c>
      <c r="H2875" s="31">
        <v>1713</v>
      </c>
    </row>
    <row r="2876" spans="1:8" ht="36" customHeight="1" x14ac:dyDescent="0.25">
      <c r="A2876" s="33">
        <v>46167</v>
      </c>
      <c r="B2876" s="31" t="s">
        <v>162</v>
      </c>
      <c r="C2876" s="31" t="s">
        <v>163</v>
      </c>
      <c r="D2876" s="31" t="s">
        <v>901</v>
      </c>
      <c r="E2876" s="31">
        <v>1102</v>
      </c>
      <c r="F2876" s="31">
        <v>421262</v>
      </c>
      <c r="G2876" s="32">
        <v>382.27</v>
      </c>
      <c r="H2876" s="31">
        <v>994</v>
      </c>
    </row>
    <row r="2877" spans="1:8" ht="24" customHeight="1" x14ac:dyDescent="0.25">
      <c r="A2877" s="33">
        <v>46167</v>
      </c>
      <c r="B2877" s="31" t="s">
        <v>165</v>
      </c>
      <c r="C2877" s="31" t="s">
        <v>166</v>
      </c>
      <c r="D2877" s="31" t="s">
        <v>901</v>
      </c>
      <c r="E2877" s="31">
        <v>2842</v>
      </c>
      <c r="F2877" s="31">
        <v>1153358</v>
      </c>
      <c r="G2877" s="32">
        <v>405.83</v>
      </c>
      <c r="H2877" s="31">
        <v>2569</v>
      </c>
    </row>
    <row r="2878" spans="1:8" ht="36" customHeight="1" x14ac:dyDescent="0.25">
      <c r="A2878" s="33">
        <v>46167</v>
      </c>
      <c r="B2878" s="31" t="s">
        <v>168</v>
      </c>
      <c r="C2878" s="31" t="s">
        <v>169</v>
      </c>
      <c r="D2878" s="31" t="s">
        <v>899</v>
      </c>
      <c r="E2878" s="31">
        <v>2466</v>
      </c>
      <c r="F2878" s="31">
        <v>1014558</v>
      </c>
      <c r="G2878" s="32">
        <v>411.42</v>
      </c>
      <c r="H2878" s="31">
        <v>2555</v>
      </c>
    </row>
    <row r="2879" spans="1:8" ht="24" customHeight="1" x14ac:dyDescent="0.25">
      <c r="A2879" s="33">
        <v>46167</v>
      </c>
      <c r="B2879" s="31" t="s">
        <v>171</v>
      </c>
      <c r="C2879" s="31" t="s">
        <v>172</v>
      </c>
      <c r="D2879" s="31" t="s">
        <v>903</v>
      </c>
      <c r="E2879" s="31">
        <v>1735</v>
      </c>
      <c r="F2879" s="31">
        <v>713215</v>
      </c>
      <c r="G2879" s="32">
        <v>411.07</v>
      </c>
      <c r="H2879" s="31">
        <v>1811</v>
      </c>
    </row>
    <row r="2880" spans="1:8" ht="36" customHeight="1" x14ac:dyDescent="0.25">
      <c r="A2880" s="33">
        <v>46167</v>
      </c>
      <c r="B2880" s="31" t="s">
        <v>174</v>
      </c>
      <c r="C2880" s="31" t="s">
        <v>175</v>
      </c>
      <c r="D2880" s="31" t="s">
        <v>903</v>
      </c>
      <c r="E2880" s="31">
        <v>2251</v>
      </c>
      <c r="F2880" s="31">
        <v>776624</v>
      </c>
      <c r="G2880" s="32">
        <v>345.01</v>
      </c>
      <c r="H2880" s="31">
        <v>2421</v>
      </c>
    </row>
    <row r="2881" spans="1:8" ht="36" customHeight="1" x14ac:dyDescent="0.25">
      <c r="A2881" s="33">
        <v>46167</v>
      </c>
      <c r="B2881" s="31" t="s">
        <v>177</v>
      </c>
      <c r="C2881" s="31" t="s">
        <v>178</v>
      </c>
      <c r="D2881" s="31" t="s">
        <v>903</v>
      </c>
      <c r="E2881" s="31">
        <v>1961</v>
      </c>
      <c r="F2881" s="31">
        <v>553413</v>
      </c>
      <c r="G2881" s="32">
        <v>282.20999999999998</v>
      </c>
      <c r="H2881" s="31">
        <v>1816</v>
      </c>
    </row>
    <row r="2882" spans="1:8" ht="36" customHeight="1" x14ac:dyDescent="0.25">
      <c r="A2882" s="33">
        <v>46167</v>
      </c>
      <c r="B2882" s="31" t="s">
        <v>180</v>
      </c>
      <c r="C2882" s="31" t="s">
        <v>181</v>
      </c>
      <c r="D2882" s="31" t="s">
        <v>903</v>
      </c>
      <c r="E2882" s="31">
        <v>2510</v>
      </c>
      <c r="F2882" s="31">
        <v>1001633</v>
      </c>
      <c r="G2882" s="32">
        <v>399.06</v>
      </c>
      <c r="H2882" s="31">
        <v>2292</v>
      </c>
    </row>
    <row r="2883" spans="1:8" ht="48" customHeight="1" x14ac:dyDescent="0.25">
      <c r="A2883" s="33">
        <v>46167</v>
      </c>
      <c r="B2883" s="31" t="s">
        <v>183</v>
      </c>
      <c r="C2883" s="31" t="s">
        <v>184</v>
      </c>
      <c r="D2883" s="31" t="s">
        <v>903</v>
      </c>
      <c r="E2883" s="31">
        <v>2350</v>
      </c>
      <c r="F2883" s="31">
        <v>508213</v>
      </c>
      <c r="G2883" s="32">
        <v>216.26</v>
      </c>
      <c r="H2883" s="31">
        <v>2161</v>
      </c>
    </row>
    <row r="2884" spans="1:8" ht="36" customHeight="1" x14ac:dyDescent="0.25">
      <c r="A2884" s="33">
        <v>46167</v>
      </c>
      <c r="B2884" s="31" t="s">
        <v>186</v>
      </c>
      <c r="C2884" s="31" t="s">
        <v>187</v>
      </c>
      <c r="D2884" s="31" t="s">
        <v>903</v>
      </c>
      <c r="E2884" s="31">
        <v>606</v>
      </c>
      <c r="F2884" s="31">
        <v>254413</v>
      </c>
      <c r="G2884" s="32">
        <v>419.82</v>
      </c>
      <c r="H2884" s="31">
        <v>650</v>
      </c>
    </row>
    <row r="2885" spans="1:8" ht="27.75" customHeight="1" x14ac:dyDescent="0.25">
      <c r="A2885" s="33">
        <v>46167</v>
      </c>
      <c r="B2885" s="31" t="s">
        <v>189</v>
      </c>
      <c r="C2885" s="31" t="s">
        <v>190</v>
      </c>
      <c r="D2885" s="31" t="s">
        <v>903</v>
      </c>
      <c r="E2885" s="31">
        <v>2877</v>
      </c>
      <c r="F2885" s="31">
        <v>952199</v>
      </c>
      <c r="G2885" s="32">
        <v>330.97</v>
      </c>
      <c r="H2885" s="31">
        <v>2983</v>
      </c>
    </row>
    <row r="2886" spans="1:8" ht="24" customHeight="1" x14ac:dyDescent="0.25">
      <c r="A2886" s="33">
        <v>46167</v>
      </c>
      <c r="B2886" s="31" t="s">
        <v>192</v>
      </c>
      <c r="C2886" s="31" t="s">
        <v>193</v>
      </c>
      <c r="D2886" s="31" t="s">
        <v>901</v>
      </c>
      <c r="E2886" s="31">
        <v>1143</v>
      </c>
      <c r="F2886" s="31">
        <v>430324</v>
      </c>
      <c r="G2886" s="32">
        <v>376.49</v>
      </c>
      <c r="H2886" s="31">
        <v>1152</v>
      </c>
    </row>
    <row r="2887" spans="1:8" ht="36" customHeight="1" x14ac:dyDescent="0.25">
      <c r="A2887" s="33">
        <v>46167</v>
      </c>
      <c r="B2887" s="31" t="s">
        <v>195</v>
      </c>
      <c r="C2887" s="31" t="s">
        <v>196</v>
      </c>
      <c r="D2887" s="31" t="s">
        <v>899</v>
      </c>
      <c r="E2887" s="31">
        <v>3328</v>
      </c>
      <c r="F2887" s="31">
        <v>1025723</v>
      </c>
      <c r="G2887" s="32">
        <v>308.20999999999998</v>
      </c>
      <c r="H2887" s="31">
        <v>3510</v>
      </c>
    </row>
    <row r="2888" spans="1:8" ht="24" customHeight="1" x14ac:dyDescent="0.25">
      <c r="A2888" s="33">
        <v>46167</v>
      </c>
      <c r="B2888" s="31" t="s">
        <v>198</v>
      </c>
      <c r="C2888" s="31" t="s">
        <v>199</v>
      </c>
      <c r="D2888" s="31" t="s">
        <v>901</v>
      </c>
      <c r="E2888" s="31">
        <v>5040</v>
      </c>
      <c r="F2888" s="31">
        <v>2243317</v>
      </c>
      <c r="G2888" s="32">
        <v>445.1</v>
      </c>
      <c r="H2888" s="31">
        <v>5405</v>
      </c>
    </row>
    <row r="2889" spans="1:8" ht="24" customHeight="1" x14ac:dyDescent="0.25">
      <c r="A2889" s="33">
        <v>46167</v>
      </c>
      <c r="B2889" s="31" t="s">
        <v>201</v>
      </c>
      <c r="C2889" s="31" t="s">
        <v>202</v>
      </c>
      <c r="D2889" s="31" t="s">
        <v>904</v>
      </c>
      <c r="E2889" s="31">
        <v>0</v>
      </c>
      <c r="F2889" s="31">
        <v>0</v>
      </c>
      <c r="G2889" s="31">
        <v>0</v>
      </c>
      <c r="H2889" s="31">
        <v>0</v>
      </c>
    </row>
    <row r="2890" spans="1:8" ht="48" customHeight="1" x14ac:dyDescent="0.25">
      <c r="A2890" s="33">
        <v>46167</v>
      </c>
      <c r="B2890" s="31" t="s">
        <v>204</v>
      </c>
      <c r="C2890" s="31" t="s">
        <v>205</v>
      </c>
      <c r="D2890" s="31" t="s">
        <v>901</v>
      </c>
      <c r="E2890" s="31">
        <v>2721</v>
      </c>
      <c r="F2890" s="31">
        <v>969700</v>
      </c>
      <c r="G2890" s="32">
        <v>356.38</v>
      </c>
      <c r="H2890" s="31">
        <v>2614</v>
      </c>
    </row>
    <row r="2891" spans="1:8" ht="48" customHeight="1" x14ac:dyDescent="0.25">
      <c r="A2891" s="33">
        <v>46167</v>
      </c>
      <c r="B2891" s="31" t="s">
        <v>207</v>
      </c>
      <c r="C2891" s="31" t="s">
        <v>208</v>
      </c>
      <c r="D2891" s="31" t="s">
        <v>899</v>
      </c>
      <c r="E2891" s="31">
        <v>4645</v>
      </c>
      <c r="F2891" s="31">
        <v>1649260</v>
      </c>
      <c r="G2891" s="32">
        <v>355.06</v>
      </c>
      <c r="H2891" s="31">
        <v>4618</v>
      </c>
    </row>
    <row r="2892" spans="1:8" ht="48" customHeight="1" x14ac:dyDescent="0.25">
      <c r="A2892" s="33">
        <v>46167</v>
      </c>
      <c r="B2892" s="31" t="s">
        <v>210</v>
      </c>
      <c r="C2892" s="31" t="s">
        <v>211</v>
      </c>
      <c r="D2892" s="31" t="s">
        <v>901</v>
      </c>
      <c r="E2892" s="31">
        <v>2621</v>
      </c>
      <c r="F2892" s="31">
        <v>978809</v>
      </c>
      <c r="G2892" s="32">
        <v>373.45</v>
      </c>
      <c r="H2892" s="31">
        <v>2646</v>
      </c>
    </row>
    <row r="2893" spans="1:8" ht="48" customHeight="1" x14ac:dyDescent="0.25">
      <c r="A2893" s="33">
        <v>46167</v>
      </c>
      <c r="B2893" s="31" t="s">
        <v>213</v>
      </c>
      <c r="C2893" s="31" t="s">
        <v>214</v>
      </c>
      <c r="D2893" s="31" t="s">
        <v>901</v>
      </c>
      <c r="E2893" s="31">
        <v>1280</v>
      </c>
      <c r="F2893" s="31">
        <v>344895</v>
      </c>
      <c r="G2893" s="32">
        <v>269.45</v>
      </c>
      <c r="H2893" s="31">
        <v>1262</v>
      </c>
    </row>
    <row r="2894" spans="1:8" ht="48" customHeight="1" x14ac:dyDescent="0.25">
      <c r="A2894" s="33">
        <v>46167</v>
      </c>
      <c r="B2894" s="31" t="s">
        <v>216</v>
      </c>
      <c r="C2894" s="31" t="s">
        <v>217</v>
      </c>
      <c r="D2894" s="31" t="s">
        <v>901</v>
      </c>
      <c r="E2894" s="31">
        <v>2069</v>
      </c>
      <c r="F2894" s="31">
        <v>557486</v>
      </c>
      <c r="G2894" s="32">
        <v>269.45</v>
      </c>
      <c r="H2894" s="31">
        <v>1980</v>
      </c>
    </row>
    <row r="2895" spans="1:8" ht="24" customHeight="1" x14ac:dyDescent="0.25">
      <c r="A2895" s="33">
        <v>46167</v>
      </c>
      <c r="B2895" s="31" t="s">
        <v>220</v>
      </c>
      <c r="C2895" s="31" t="s">
        <v>221</v>
      </c>
      <c r="D2895" s="31" t="s">
        <v>900</v>
      </c>
      <c r="E2895" s="31">
        <v>3130</v>
      </c>
      <c r="F2895" s="31">
        <v>648533</v>
      </c>
      <c r="G2895" s="32">
        <v>207.2</v>
      </c>
      <c r="H2895" s="31">
        <v>3071</v>
      </c>
    </row>
    <row r="2896" spans="1:8" ht="36" customHeight="1" x14ac:dyDescent="0.25">
      <c r="A2896" s="33">
        <v>46167</v>
      </c>
      <c r="B2896" s="31" t="s">
        <v>223</v>
      </c>
      <c r="C2896" s="31" t="s">
        <v>224</v>
      </c>
      <c r="D2896" s="31" t="s">
        <v>905</v>
      </c>
      <c r="E2896" s="31">
        <v>0</v>
      </c>
      <c r="F2896" s="31">
        <v>0</v>
      </c>
      <c r="G2896" s="31">
        <v>0</v>
      </c>
      <c r="H2896" s="31">
        <v>0</v>
      </c>
    </row>
    <row r="2897" spans="1:8" ht="24" customHeight="1" x14ac:dyDescent="0.25">
      <c r="A2897" s="33">
        <v>46167</v>
      </c>
      <c r="B2897" s="31" t="s">
        <v>225</v>
      </c>
      <c r="C2897" s="31" t="s">
        <v>226</v>
      </c>
      <c r="D2897" s="31" t="s">
        <v>906</v>
      </c>
      <c r="E2897" s="31">
        <v>0</v>
      </c>
      <c r="F2897" s="31">
        <v>0</v>
      </c>
      <c r="G2897" s="31">
        <v>0</v>
      </c>
      <c r="H2897" s="31">
        <v>0</v>
      </c>
    </row>
    <row r="2898" spans="1:8" ht="36" customHeight="1" x14ac:dyDescent="0.25">
      <c r="A2898" s="33">
        <v>46167</v>
      </c>
      <c r="B2898" s="31" t="s">
        <v>227</v>
      </c>
      <c r="C2898" s="31" t="s">
        <v>228</v>
      </c>
      <c r="D2898" s="31" t="s">
        <v>899</v>
      </c>
      <c r="E2898" s="31">
        <v>4323</v>
      </c>
      <c r="F2898" s="31">
        <v>890912</v>
      </c>
      <c r="G2898" s="32">
        <v>206.09</v>
      </c>
      <c r="H2898" s="31">
        <v>4541</v>
      </c>
    </row>
    <row r="2899" spans="1:8" ht="24" customHeight="1" x14ac:dyDescent="0.25">
      <c r="A2899" s="33">
        <v>46167</v>
      </c>
      <c r="B2899" s="31" t="s">
        <v>230</v>
      </c>
      <c r="C2899" s="31" t="s">
        <v>231</v>
      </c>
      <c r="D2899" s="31" t="s">
        <v>901</v>
      </c>
      <c r="E2899" s="31">
        <v>3071</v>
      </c>
      <c r="F2899" s="31">
        <v>959584</v>
      </c>
      <c r="G2899" s="32">
        <v>312.47000000000003</v>
      </c>
      <c r="H2899" s="31">
        <v>3230</v>
      </c>
    </row>
    <row r="2900" spans="1:8" ht="36" customHeight="1" x14ac:dyDescent="0.25">
      <c r="A2900" s="33">
        <v>46167</v>
      </c>
      <c r="B2900" s="31" t="s">
        <v>233</v>
      </c>
      <c r="C2900" s="31" t="s">
        <v>234</v>
      </c>
      <c r="D2900" s="31" t="s">
        <v>899</v>
      </c>
      <c r="E2900" s="31">
        <v>1722</v>
      </c>
      <c r="F2900" s="31">
        <v>395095</v>
      </c>
      <c r="G2900" s="32">
        <v>229.44</v>
      </c>
      <c r="H2900" s="31">
        <v>1652</v>
      </c>
    </row>
    <row r="2901" spans="1:8" ht="48" customHeight="1" x14ac:dyDescent="0.25">
      <c r="A2901" s="33">
        <v>46167</v>
      </c>
      <c r="B2901" s="31" t="s">
        <v>236</v>
      </c>
      <c r="C2901" s="31" t="s">
        <v>237</v>
      </c>
      <c r="D2901" s="31" t="s">
        <v>899</v>
      </c>
      <c r="E2901" s="31">
        <v>4312</v>
      </c>
      <c r="F2901" s="31">
        <v>1584044</v>
      </c>
      <c r="G2901" s="32">
        <v>367.36</v>
      </c>
      <c r="H2901" s="31">
        <v>4185</v>
      </c>
    </row>
    <row r="2902" spans="1:8" ht="24" customHeight="1" x14ac:dyDescent="0.25">
      <c r="A2902" s="33">
        <v>46167</v>
      </c>
      <c r="B2902" s="31" t="s">
        <v>239</v>
      </c>
      <c r="C2902" s="31" t="s">
        <v>240</v>
      </c>
      <c r="D2902" s="31" t="s">
        <v>900</v>
      </c>
      <c r="E2902" s="31">
        <v>2396</v>
      </c>
      <c r="F2902" s="31">
        <v>1183743</v>
      </c>
      <c r="G2902" s="32">
        <v>494.05</v>
      </c>
      <c r="H2902" s="31">
        <v>2549</v>
      </c>
    </row>
    <row r="2903" spans="1:8" ht="24" customHeight="1" x14ac:dyDescent="0.25">
      <c r="A2903" s="33">
        <v>46167</v>
      </c>
      <c r="B2903" s="31" t="s">
        <v>242</v>
      </c>
      <c r="C2903" s="31" t="s">
        <v>243</v>
      </c>
      <c r="D2903" s="31" t="s">
        <v>900</v>
      </c>
      <c r="E2903" s="31">
        <v>3513</v>
      </c>
      <c r="F2903" s="31">
        <v>1123539</v>
      </c>
      <c r="G2903" s="32">
        <v>319.82</v>
      </c>
      <c r="H2903" s="31">
        <v>3401</v>
      </c>
    </row>
    <row r="2904" spans="1:8" ht="36" customHeight="1" x14ac:dyDescent="0.25">
      <c r="A2904" s="33">
        <v>46167</v>
      </c>
      <c r="B2904" s="31" t="s">
        <v>245</v>
      </c>
      <c r="C2904" s="31" t="s">
        <v>246</v>
      </c>
      <c r="D2904" s="31" t="s">
        <v>900</v>
      </c>
      <c r="E2904" s="31">
        <v>2812</v>
      </c>
      <c r="F2904" s="31">
        <v>896969</v>
      </c>
      <c r="G2904" s="32">
        <v>318.98</v>
      </c>
      <c r="H2904" s="31">
        <v>2725</v>
      </c>
    </row>
    <row r="2905" spans="1:8" ht="36" customHeight="1" x14ac:dyDescent="0.25">
      <c r="A2905" s="33">
        <v>46167</v>
      </c>
      <c r="B2905" s="31" t="s">
        <v>248</v>
      </c>
      <c r="C2905" s="31" t="s">
        <v>249</v>
      </c>
      <c r="D2905" s="31" t="s">
        <v>900</v>
      </c>
      <c r="E2905" s="31">
        <v>3069</v>
      </c>
      <c r="F2905" s="31">
        <v>1669269</v>
      </c>
      <c r="G2905" s="32">
        <v>543.91</v>
      </c>
      <c r="H2905" s="31">
        <v>2771</v>
      </c>
    </row>
    <row r="2906" spans="1:8" ht="24" customHeight="1" x14ac:dyDescent="0.25">
      <c r="A2906" s="33">
        <v>46167</v>
      </c>
      <c r="B2906" s="31" t="s">
        <v>251</v>
      </c>
      <c r="C2906" s="31" t="s">
        <v>252</v>
      </c>
      <c r="D2906" s="31" t="s">
        <v>900</v>
      </c>
      <c r="E2906" s="31">
        <v>3447</v>
      </c>
      <c r="F2906" s="31">
        <v>1302907</v>
      </c>
      <c r="G2906" s="32">
        <v>377.98</v>
      </c>
      <c r="H2906" s="31">
        <v>3177</v>
      </c>
    </row>
    <row r="2907" spans="1:8" ht="24" customHeight="1" x14ac:dyDescent="0.25">
      <c r="A2907" s="33">
        <v>46167</v>
      </c>
      <c r="B2907" s="31" t="s">
        <v>254</v>
      </c>
      <c r="C2907" s="31" t="s">
        <v>255</v>
      </c>
      <c r="D2907" s="31" t="s">
        <v>899</v>
      </c>
      <c r="E2907" s="31">
        <v>1340</v>
      </c>
      <c r="F2907" s="31">
        <v>567528</v>
      </c>
      <c r="G2907" s="32">
        <v>423.53</v>
      </c>
      <c r="H2907" s="31">
        <v>1313</v>
      </c>
    </row>
    <row r="2908" spans="1:8" ht="24" customHeight="1" x14ac:dyDescent="0.25">
      <c r="A2908" s="33">
        <v>46167</v>
      </c>
      <c r="B2908" s="31" t="s">
        <v>257</v>
      </c>
      <c r="C2908" s="31" t="s">
        <v>258</v>
      </c>
      <c r="D2908" s="31" t="s">
        <v>901</v>
      </c>
      <c r="E2908" s="31">
        <v>752</v>
      </c>
      <c r="F2908" s="31">
        <v>173625</v>
      </c>
      <c r="G2908" s="32">
        <v>230.88</v>
      </c>
      <c r="H2908" s="31">
        <v>749</v>
      </c>
    </row>
    <row r="2909" spans="1:8" ht="27.75" customHeight="1" x14ac:dyDescent="0.25">
      <c r="A2909" s="33">
        <v>46167</v>
      </c>
      <c r="B2909" s="31" t="s">
        <v>260</v>
      </c>
      <c r="C2909" s="31" t="s">
        <v>261</v>
      </c>
      <c r="D2909" s="31" t="s">
        <v>907</v>
      </c>
      <c r="E2909" s="31">
        <v>0</v>
      </c>
      <c r="F2909" s="31">
        <v>0</v>
      </c>
      <c r="G2909" s="31">
        <v>0</v>
      </c>
      <c r="H2909" s="31">
        <v>0</v>
      </c>
    </row>
    <row r="2910" spans="1:8" ht="24" customHeight="1" x14ac:dyDescent="0.25">
      <c r="A2910" s="33">
        <v>46167</v>
      </c>
      <c r="B2910" s="31" t="s">
        <v>262</v>
      </c>
      <c r="C2910" s="31" t="s">
        <v>263</v>
      </c>
      <c r="D2910" s="31" t="s">
        <v>901</v>
      </c>
      <c r="E2910" s="31">
        <v>2757</v>
      </c>
      <c r="F2910" s="31">
        <v>522008</v>
      </c>
      <c r="G2910" s="32">
        <v>189.34</v>
      </c>
      <c r="H2910" s="31">
        <v>2797</v>
      </c>
    </row>
    <row r="2911" spans="1:8" ht="48" customHeight="1" x14ac:dyDescent="0.25">
      <c r="A2911" s="33">
        <v>46167</v>
      </c>
      <c r="B2911" s="31" t="s">
        <v>265</v>
      </c>
      <c r="C2911" s="31" t="s">
        <v>266</v>
      </c>
      <c r="D2911" s="31" t="s">
        <v>908</v>
      </c>
      <c r="E2911" s="31">
        <v>0</v>
      </c>
      <c r="F2911" s="31">
        <v>0</v>
      </c>
      <c r="G2911" s="31">
        <v>0</v>
      </c>
      <c r="H2911" s="31">
        <v>0</v>
      </c>
    </row>
    <row r="2912" spans="1:8" ht="48" customHeight="1" x14ac:dyDescent="0.25">
      <c r="A2912" s="33">
        <v>46167</v>
      </c>
      <c r="B2912" s="31" t="s">
        <v>267</v>
      </c>
      <c r="C2912" s="31" t="s">
        <v>268</v>
      </c>
      <c r="D2912" s="31" t="s">
        <v>901</v>
      </c>
      <c r="E2912" s="31">
        <v>2188</v>
      </c>
      <c r="F2912" s="31">
        <v>474190</v>
      </c>
      <c r="G2912" s="32">
        <v>216.72</v>
      </c>
      <c r="H2912" s="31">
        <v>2286</v>
      </c>
    </row>
    <row r="2913" spans="1:8" ht="48" customHeight="1" x14ac:dyDescent="0.25">
      <c r="A2913" s="33">
        <v>46167</v>
      </c>
      <c r="B2913" s="31" t="s">
        <v>270</v>
      </c>
      <c r="C2913" s="31" t="s">
        <v>271</v>
      </c>
      <c r="D2913" s="31" t="s">
        <v>900</v>
      </c>
      <c r="E2913" s="31">
        <v>1033</v>
      </c>
      <c r="F2913" s="31">
        <v>374644</v>
      </c>
      <c r="G2913" s="32">
        <v>362.68</v>
      </c>
      <c r="H2913" s="31">
        <v>1025</v>
      </c>
    </row>
    <row r="2914" spans="1:8" ht="48" customHeight="1" x14ac:dyDescent="0.25">
      <c r="A2914" s="33">
        <v>46167</v>
      </c>
      <c r="B2914" s="31" t="s">
        <v>273</v>
      </c>
      <c r="C2914" s="31" t="s">
        <v>274</v>
      </c>
      <c r="D2914" s="31" t="s">
        <v>899</v>
      </c>
      <c r="E2914" s="31">
        <v>4483</v>
      </c>
      <c r="F2914" s="31">
        <v>2532036</v>
      </c>
      <c r="G2914" s="32">
        <v>564.80999999999995</v>
      </c>
      <c r="H2914" s="31">
        <v>4367</v>
      </c>
    </row>
    <row r="2915" spans="1:8" ht="48" customHeight="1" x14ac:dyDescent="0.25">
      <c r="A2915" s="33">
        <v>46167</v>
      </c>
      <c r="B2915" s="31" t="s">
        <v>276</v>
      </c>
      <c r="C2915" s="31" t="s">
        <v>277</v>
      </c>
      <c r="D2915" s="31" t="s">
        <v>899</v>
      </c>
      <c r="E2915" s="31">
        <v>964</v>
      </c>
      <c r="F2915" s="31">
        <v>513878</v>
      </c>
      <c r="G2915" s="32">
        <v>533.07000000000005</v>
      </c>
      <c r="H2915" s="31">
        <v>992</v>
      </c>
    </row>
    <row r="2916" spans="1:8" ht="48" customHeight="1" x14ac:dyDescent="0.25">
      <c r="A2916" s="33">
        <v>46167</v>
      </c>
      <c r="B2916" s="31" t="s">
        <v>279</v>
      </c>
      <c r="C2916" s="31" t="s">
        <v>280</v>
      </c>
      <c r="D2916" s="31" t="s">
        <v>901</v>
      </c>
      <c r="E2916" s="31">
        <v>2370</v>
      </c>
      <c r="F2916" s="31">
        <v>1166199</v>
      </c>
      <c r="G2916" s="32">
        <v>492.07</v>
      </c>
      <c r="H2916" s="31">
        <v>2381</v>
      </c>
    </row>
    <row r="2917" spans="1:8" ht="48" customHeight="1" x14ac:dyDescent="0.25">
      <c r="A2917" s="33">
        <v>46167</v>
      </c>
      <c r="B2917" s="31" t="s">
        <v>283</v>
      </c>
      <c r="C2917" s="31" t="s">
        <v>284</v>
      </c>
      <c r="D2917" s="31" t="s">
        <v>899</v>
      </c>
      <c r="E2917" s="31">
        <v>0</v>
      </c>
      <c r="F2917" s="31">
        <v>0</v>
      </c>
      <c r="G2917" s="31">
        <v>0</v>
      </c>
      <c r="H2917" s="31">
        <v>0</v>
      </c>
    </row>
    <row r="2918" spans="1:8" ht="24" customHeight="1" x14ac:dyDescent="0.25">
      <c r="A2918" s="33">
        <v>46168</v>
      </c>
      <c r="B2918" s="31" t="s">
        <v>128</v>
      </c>
      <c r="C2918" s="31" t="s">
        <v>129</v>
      </c>
      <c r="D2918" s="31" t="s">
        <v>899</v>
      </c>
      <c r="E2918" s="31">
        <v>1272</v>
      </c>
      <c r="F2918" s="31">
        <v>464249</v>
      </c>
      <c r="G2918" s="32">
        <v>364.98</v>
      </c>
      <c r="H2918" s="31">
        <v>1302</v>
      </c>
    </row>
    <row r="2919" spans="1:8" ht="36" customHeight="1" x14ac:dyDescent="0.25">
      <c r="A2919" s="33">
        <v>46168</v>
      </c>
      <c r="B2919" s="31" t="s">
        <v>132</v>
      </c>
      <c r="C2919" s="31" t="s">
        <v>133</v>
      </c>
      <c r="D2919" s="31" t="s">
        <v>900</v>
      </c>
      <c r="E2919" s="31">
        <v>2230</v>
      </c>
      <c r="F2919" s="31">
        <v>647216</v>
      </c>
      <c r="G2919" s="32">
        <v>290.23</v>
      </c>
      <c r="H2919" s="31">
        <v>2255</v>
      </c>
    </row>
    <row r="2920" spans="1:8" ht="24" customHeight="1" x14ac:dyDescent="0.25">
      <c r="A2920" s="33">
        <v>46168</v>
      </c>
      <c r="B2920" s="31" t="s">
        <v>135</v>
      </c>
      <c r="C2920" s="31" t="s">
        <v>136</v>
      </c>
      <c r="D2920" s="31" t="s">
        <v>900</v>
      </c>
      <c r="E2920" s="31">
        <v>1163</v>
      </c>
      <c r="F2920" s="31">
        <v>523389</v>
      </c>
      <c r="G2920" s="32">
        <v>450.03</v>
      </c>
      <c r="H2920" s="31">
        <v>1122</v>
      </c>
    </row>
    <row r="2921" spans="1:8" ht="36" customHeight="1" x14ac:dyDescent="0.25">
      <c r="A2921" s="33">
        <v>46168</v>
      </c>
      <c r="B2921" s="31" t="s">
        <v>138</v>
      </c>
      <c r="C2921" s="31" t="s">
        <v>139</v>
      </c>
      <c r="D2921" s="31" t="s">
        <v>900</v>
      </c>
      <c r="E2921" s="31">
        <v>905</v>
      </c>
      <c r="F2921" s="31">
        <v>297316</v>
      </c>
      <c r="G2921" s="32">
        <v>328.53</v>
      </c>
      <c r="H2921" s="31">
        <v>823</v>
      </c>
    </row>
    <row r="2922" spans="1:8" ht="36" customHeight="1" x14ac:dyDescent="0.25">
      <c r="A2922" s="33">
        <v>46168</v>
      </c>
      <c r="B2922" s="31" t="s">
        <v>141</v>
      </c>
      <c r="C2922" s="31" t="s">
        <v>142</v>
      </c>
      <c r="D2922" s="31" t="s">
        <v>900</v>
      </c>
      <c r="E2922" s="31">
        <v>1860</v>
      </c>
      <c r="F2922" s="31">
        <v>1080539</v>
      </c>
      <c r="G2922" s="32">
        <v>580.92999999999995</v>
      </c>
      <c r="H2922" s="31">
        <v>1932</v>
      </c>
    </row>
    <row r="2923" spans="1:8" ht="24" customHeight="1" x14ac:dyDescent="0.25">
      <c r="A2923" s="33">
        <v>46168</v>
      </c>
      <c r="B2923" s="31" t="s">
        <v>144</v>
      </c>
      <c r="C2923" s="31" t="s">
        <v>145</v>
      </c>
      <c r="D2923" s="31" t="s">
        <v>900</v>
      </c>
      <c r="E2923" s="31">
        <v>1387</v>
      </c>
      <c r="F2923" s="31">
        <v>379634</v>
      </c>
      <c r="G2923" s="32">
        <v>273.70999999999998</v>
      </c>
      <c r="H2923" s="31">
        <v>1463</v>
      </c>
    </row>
    <row r="2924" spans="1:8" ht="48" customHeight="1" x14ac:dyDescent="0.25">
      <c r="A2924" s="33">
        <v>46168</v>
      </c>
      <c r="B2924" s="31" t="s">
        <v>147</v>
      </c>
      <c r="C2924" s="31" t="s">
        <v>148</v>
      </c>
      <c r="D2924" s="31" t="s">
        <v>900</v>
      </c>
      <c r="E2924" s="31">
        <v>3233</v>
      </c>
      <c r="F2924" s="31">
        <v>806963</v>
      </c>
      <c r="G2924" s="32">
        <v>249.6</v>
      </c>
      <c r="H2924" s="31">
        <v>3142</v>
      </c>
    </row>
    <row r="2925" spans="1:8" ht="48" customHeight="1" x14ac:dyDescent="0.25">
      <c r="A2925" s="33">
        <v>46168</v>
      </c>
      <c r="B2925" s="31" t="s">
        <v>150</v>
      </c>
      <c r="C2925" s="31" t="s">
        <v>151</v>
      </c>
      <c r="D2925" s="31" t="s">
        <v>900</v>
      </c>
      <c r="E2925" s="31">
        <v>3521</v>
      </c>
      <c r="F2925" s="31">
        <v>954178</v>
      </c>
      <c r="G2925" s="32">
        <v>271</v>
      </c>
      <c r="H2925" s="31">
        <v>3356</v>
      </c>
    </row>
    <row r="2926" spans="1:8" ht="48" customHeight="1" x14ac:dyDescent="0.25">
      <c r="A2926" s="33">
        <v>46168</v>
      </c>
      <c r="B2926" s="31" t="s">
        <v>153</v>
      </c>
      <c r="C2926" s="31" t="s">
        <v>154</v>
      </c>
      <c r="D2926" s="31" t="s">
        <v>899</v>
      </c>
      <c r="E2926" s="31">
        <v>3460</v>
      </c>
      <c r="F2926" s="31">
        <v>653273</v>
      </c>
      <c r="G2926" s="32">
        <v>188.81</v>
      </c>
      <c r="H2926" s="31">
        <v>3358</v>
      </c>
    </row>
    <row r="2927" spans="1:8" ht="48" customHeight="1" x14ac:dyDescent="0.25">
      <c r="A2927" s="33">
        <v>46168</v>
      </c>
      <c r="B2927" s="31" t="s">
        <v>156</v>
      </c>
      <c r="C2927" s="31" t="s">
        <v>157</v>
      </c>
      <c r="D2927" s="31" t="s">
        <v>901</v>
      </c>
      <c r="E2927" s="31">
        <v>3151</v>
      </c>
      <c r="F2927" s="31">
        <v>889742</v>
      </c>
      <c r="G2927" s="32">
        <v>282.37</v>
      </c>
      <c r="H2927" s="31">
        <v>3050</v>
      </c>
    </row>
    <row r="2928" spans="1:8" ht="48" customHeight="1" x14ac:dyDescent="0.25">
      <c r="A2928" s="33">
        <v>46168</v>
      </c>
      <c r="B2928" s="31" t="s">
        <v>159</v>
      </c>
      <c r="C2928" s="31" t="s">
        <v>160</v>
      </c>
      <c r="D2928" s="31" t="s">
        <v>899</v>
      </c>
      <c r="E2928" s="31">
        <v>2377</v>
      </c>
      <c r="F2928" s="31">
        <v>895632</v>
      </c>
      <c r="G2928" s="32">
        <v>376.79</v>
      </c>
      <c r="H2928" s="31">
        <v>2215</v>
      </c>
    </row>
    <row r="2929" spans="1:8" ht="48" customHeight="1" x14ac:dyDescent="0.25">
      <c r="A2929" s="33">
        <v>46168</v>
      </c>
      <c r="B2929" s="31" t="s">
        <v>162</v>
      </c>
      <c r="C2929" s="31" t="s">
        <v>163</v>
      </c>
      <c r="D2929" s="31" t="s">
        <v>901</v>
      </c>
      <c r="E2929" s="31">
        <v>1223</v>
      </c>
      <c r="F2929" s="31">
        <v>508851</v>
      </c>
      <c r="G2929" s="32">
        <v>416.07</v>
      </c>
      <c r="H2929" s="31">
        <v>1159</v>
      </c>
    </row>
    <row r="2930" spans="1:8" ht="48" customHeight="1" x14ac:dyDescent="0.25">
      <c r="A2930" s="33">
        <v>46168</v>
      </c>
      <c r="B2930" s="31" t="s">
        <v>165</v>
      </c>
      <c r="C2930" s="31" t="s">
        <v>166</v>
      </c>
      <c r="D2930" s="31" t="s">
        <v>901</v>
      </c>
      <c r="E2930" s="31">
        <v>2485</v>
      </c>
      <c r="F2930" s="31">
        <v>962443</v>
      </c>
      <c r="G2930" s="32">
        <v>387.3</v>
      </c>
      <c r="H2930" s="31">
        <v>2443</v>
      </c>
    </row>
    <row r="2931" spans="1:8" ht="36" customHeight="1" x14ac:dyDescent="0.25">
      <c r="A2931" s="33">
        <v>46168</v>
      </c>
      <c r="B2931" s="31" t="s">
        <v>168</v>
      </c>
      <c r="C2931" s="31" t="s">
        <v>169</v>
      </c>
      <c r="D2931" s="31" t="s">
        <v>899</v>
      </c>
      <c r="E2931" s="31">
        <v>2737</v>
      </c>
      <c r="F2931" s="31">
        <v>1165725</v>
      </c>
      <c r="G2931" s="32">
        <v>425.91</v>
      </c>
      <c r="H2931" s="31">
        <v>2519</v>
      </c>
    </row>
    <row r="2932" spans="1:8" ht="24" customHeight="1" x14ac:dyDescent="0.25">
      <c r="A2932" s="33">
        <v>46168</v>
      </c>
      <c r="B2932" s="31" t="s">
        <v>171</v>
      </c>
      <c r="C2932" s="31" t="s">
        <v>172</v>
      </c>
      <c r="D2932" s="31" t="s">
        <v>903</v>
      </c>
      <c r="E2932" s="31">
        <v>2090</v>
      </c>
      <c r="F2932" s="31">
        <v>904304</v>
      </c>
      <c r="G2932" s="32">
        <v>432.68</v>
      </c>
      <c r="H2932" s="31">
        <v>2182</v>
      </c>
    </row>
    <row r="2933" spans="1:8" ht="36" customHeight="1" x14ac:dyDescent="0.25">
      <c r="A2933" s="33">
        <v>46168</v>
      </c>
      <c r="B2933" s="31" t="s">
        <v>174</v>
      </c>
      <c r="C2933" s="31" t="s">
        <v>175</v>
      </c>
      <c r="D2933" s="31" t="s">
        <v>903</v>
      </c>
      <c r="E2933" s="31">
        <v>3252</v>
      </c>
      <c r="F2933" s="31">
        <v>1038094</v>
      </c>
      <c r="G2933" s="32">
        <v>319.22000000000003</v>
      </c>
      <c r="H2933" s="31">
        <v>3010</v>
      </c>
    </row>
    <row r="2934" spans="1:8" ht="24" customHeight="1" x14ac:dyDescent="0.25">
      <c r="A2934" s="33">
        <v>46168</v>
      </c>
      <c r="B2934" s="31" t="s">
        <v>177</v>
      </c>
      <c r="C2934" s="31" t="s">
        <v>178</v>
      </c>
      <c r="D2934" s="31" t="s">
        <v>903</v>
      </c>
      <c r="E2934" s="31">
        <v>2214</v>
      </c>
      <c r="F2934" s="31">
        <v>648686</v>
      </c>
      <c r="G2934" s="32">
        <v>292.99</v>
      </c>
      <c r="H2934" s="31">
        <v>2116</v>
      </c>
    </row>
    <row r="2935" spans="1:8" ht="36" customHeight="1" x14ac:dyDescent="0.25">
      <c r="A2935" s="33">
        <v>46168</v>
      </c>
      <c r="B2935" s="31" t="s">
        <v>180</v>
      </c>
      <c r="C2935" s="31" t="s">
        <v>181</v>
      </c>
      <c r="D2935" s="31" t="s">
        <v>903</v>
      </c>
      <c r="E2935" s="31">
        <v>2299</v>
      </c>
      <c r="F2935" s="31">
        <v>861581</v>
      </c>
      <c r="G2935" s="32">
        <v>374.76</v>
      </c>
      <c r="H2935" s="31">
        <v>2315</v>
      </c>
    </row>
    <row r="2936" spans="1:8" ht="24" customHeight="1" x14ac:dyDescent="0.25">
      <c r="A2936" s="33">
        <v>46168</v>
      </c>
      <c r="B2936" s="31" t="s">
        <v>183</v>
      </c>
      <c r="C2936" s="31" t="s">
        <v>184</v>
      </c>
      <c r="D2936" s="31" t="s">
        <v>903</v>
      </c>
      <c r="E2936" s="31">
        <v>2116</v>
      </c>
      <c r="F2936" s="31">
        <v>522699</v>
      </c>
      <c r="G2936" s="32">
        <v>247.02</v>
      </c>
      <c r="H2936" s="31">
        <v>2053</v>
      </c>
    </row>
    <row r="2937" spans="1:8" ht="36" customHeight="1" x14ac:dyDescent="0.25">
      <c r="A2937" s="33">
        <v>46168</v>
      </c>
      <c r="B2937" s="31" t="s">
        <v>186</v>
      </c>
      <c r="C2937" s="31" t="s">
        <v>187</v>
      </c>
      <c r="D2937" s="31" t="s">
        <v>903</v>
      </c>
      <c r="E2937" s="31">
        <v>580</v>
      </c>
      <c r="F2937" s="31">
        <v>222680</v>
      </c>
      <c r="G2937" s="32">
        <v>383.93</v>
      </c>
      <c r="H2937" s="31">
        <v>550</v>
      </c>
    </row>
    <row r="2938" spans="1:8" ht="36" customHeight="1" x14ac:dyDescent="0.25">
      <c r="A2938" s="33">
        <v>46168</v>
      </c>
      <c r="B2938" s="31" t="s">
        <v>189</v>
      </c>
      <c r="C2938" s="31" t="s">
        <v>190</v>
      </c>
      <c r="D2938" s="31" t="s">
        <v>903</v>
      </c>
      <c r="E2938" s="31">
        <v>4365</v>
      </c>
      <c r="F2938" s="31">
        <v>1412022</v>
      </c>
      <c r="G2938" s="32">
        <v>323.49</v>
      </c>
      <c r="H2938" s="31">
        <v>4334</v>
      </c>
    </row>
    <row r="2939" spans="1:8" ht="36" customHeight="1" x14ac:dyDescent="0.25">
      <c r="A2939" s="33">
        <v>46168</v>
      </c>
      <c r="B2939" s="31" t="s">
        <v>192</v>
      </c>
      <c r="C2939" s="31" t="s">
        <v>193</v>
      </c>
      <c r="D2939" s="31" t="s">
        <v>901</v>
      </c>
      <c r="E2939" s="31">
        <v>1309</v>
      </c>
      <c r="F2939" s="31">
        <v>538629</v>
      </c>
      <c r="G2939" s="32">
        <v>411.48</v>
      </c>
      <c r="H2939" s="31">
        <v>1330</v>
      </c>
    </row>
    <row r="2940" spans="1:8" ht="48" customHeight="1" x14ac:dyDescent="0.25">
      <c r="A2940" s="33">
        <v>46168</v>
      </c>
      <c r="B2940" s="31" t="s">
        <v>195</v>
      </c>
      <c r="C2940" s="31" t="s">
        <v>196</v>
      </c>
      <c r="D2940" s="31" t="s">
        <v>899</v>
      </c>
      <c r="E2940" s="31">
        <v>2437</v>
      </c>
      <c r="F2940" s="31">
        <v>870151</v>
      </c>
      <c r="G2940" s="32">
        <v>357.06</v>
      </c>
      <c r="H2940" s="31">
        <v>2409</v>
      </c>
    </row>
    <row r="2941" spans="1:8" ht="36" customHeight="1" x14ac:dyDescent="0.25">
      <c r="A2941" s="33">
        <v>46168</v>
      </c>
      <c r="B2941" s="31" t="s">
        <v>198</v>
      </c>
      <c r="C2941" s="31" t="s">
        <v>199</v>
      </c>
      <c r="D2941" s="31" t="s">
        <v>901</v>
      </c>
      <c r="E2941" s="31">
        <v>4862</v>
      </c>
      <c r="F2941" s="31">
        <v>2065880</v>
      </c>
      <c r="G2941" s="32">
        <v>424.9</v>
      </c>
      <c r="H2941" s="31">
        <v>4509</v>
      </c>
    </row>
    <row r="2942" spans="1:8" ht="27.75" customHeight="1" x14ac:dyDescent="0.25">
      <c r="A2942" s="33">
        <v>46168</v>
      </c>
      <c r="B2942" s="31" t="s">
        <v>201</v>
      </c>
      <c r="C2942" s="31" t="s">
        <v>202</v>
      </c>
      <c r="D2942" s="31" t="s">
        <v>904</v>
      </c>
      <c r="E2942" s="31">
        <v>0</v>
      </c>
      <c r="F2942" s="31">
        <v>0</v>
      </c>
      <c r="G2942" s="31">
        <v>0</v>
      </c>
      <c r="H2942" s="31">
        <v>0</v>
      </c>
    </row>
    <row r="2943" spans="1:8" ht="24" customHeight="1" x14ac:dyDescent="0.25">
      <c r="A2943" s="33">
        <v>46168</v>
      </c>
      <c r="B2943" s="31" t="s">
        <v>204</v>
      </c>
      <c r="C2943" s="31" t="s">
        <v>205</v>
      </c>
      <c r="D2943" s="31" t="s">
        <v>901</v>
      </c>
      <c r="E2943" s="31">
        <v>3973</v>
      </c>
      <c r="F2943" s="31">
        <v>1499226</v>
      </c>
      <c r="G2943" s="32">
        <v>377.35</v>
      </c>
      <c r="H2943" s="31">
        <v>4081</v>
      </c>
    </row>
    <row r="2944" spans="1:8" ht="36" customHeight="1" x14ac:dyDescent="0.25">
      <c r="A2944" s="33">
        <v>46168</v>
      </c>
      <c r="B2944" s="31" t="s">
        <v>207</v>
      </c>
      <c r="C2944" s="31" t="s">
        <v>208</v>
      </c>
      <c r="D2944" s="31" t="s">
        <v>899</v>
      </c>
      <c r="E2944" s="31">
        <v>4036</v>
      </c>
      <c r="F2944" s="31">
        <v>1352937</v>
      </c>
      <c r="G2944" s="32">
        <v>335.22</v>
      </c>
      <c r="H2944" s="31">
        <v>4003</v>
      </c>
    </row>
    <row r="2945" spans="1:8" ht="24" customHeight="1" x14ac:dyDescent="0.25">
      <c r="A2945" s="33">
        <v>46168</v>
      </c>
      <c r="B2945" s="31" t="s">
        <v>210</v>
      </c>
      <c r="C2945" s="31" t="s">
        <v>211</v>
      </c>
      <c r="D2945" s="31" t="s">
        <v>901</v>
      </c>
      <c r="E2945" s="31">
        <v>2925</v>
      </c>
      <c r="F2945" s="31">
        <v>1088271</v>
      </c>
      <c r="G2945" s="32">
        <v>372.06</v>
      </c>
      <c r="H2945" s="31">
        <v>3094</v>
      </c>
    </row>
    <row r="2946" spans="1:8" ht="24" customHeight="1" x14ac:dyDescent="0.25">
      <c r="A2946" s="33">
        <v>46168</v>
      </c>
      <c r="B2946" s="31" t="s">
        <v>213</v>
      </c>
      <c r="C2946" s="31" t="s">
        <v>214</v>
      </c>
      <c r="D2946" s="31" t="s">
        <v>901</v>
      </c>
      <c r="E2946" s="31">
        <v>907</v>
      </c>
      <c r="F2946" s="31">
        <v>230513</v>
      </c>
      <c r="G2946" s="32">
        <v>254.15</v>
      </c>
      <c r="H2946" s="31">
        <v>961</v>
      </c>
    </row>
    <row r="2947" spans="1:8" ht="48" customHeight="1" x14ac:dyDescent="0.25">
      <c r="A2947" s="33">
        <v>46168</v>
      </c>
      <c r="B2947" s="31" t="s">
        <v>216</v>
      </c>
      <c r="C2947" s="31" t="s">
        <v>217</v>
      </c>
      <c r="D2947" s="31" t="s">
        <v>901</v>
      </c>
      <c r="E2947" s="31">
        <v>2087</v>
      </c>
      <c r="F2947" s="31">
        <v>537183</v>
      </c>
      <c r="G2947" s="32">
        <v>257.39</v>
      </c>
      <c r="H2947" s="31">
        <v>1930</v>
      </c>
    </row>
    <row r="2948" spans="1:8" ht="48" customHeight="1" x14ac:dyDescent="0.25">
      <c r="A2948" s="33">
        <v>46168</v>
      </c>
      <c r="B2948" s="31" t="s">
        <v>220</v>
      </c>
      <c r="C2948" s="31" t="s">
        <v>221</v>
      </c>
      <c r="D2948" s="31" t="s">
        <v>900</v>
      </c>
      <c r="E2948" s="31">
        <v>4056</v>
      </c>
      <c r="F2948" s="31">
        <v>923751</v>
      </c>
      <c r="G2948" s="32">
        <v>227.75</v>
      </c>
      <c r="H2948" s="31">
        <v>3962</v>
      </c>
    </row>
    <row r="2949" spans="1:8" ht="48" customHeight="1" x14ac:dyDescent="0.25">
      <c r="A2949" s="33">
        <v>46168</v>
      </c>
      <c r="B2949" s="31" t="s">
        <v>223</v>
      </c>
      <c r="C2949" s="31" t="s">
        <v>224</v>
      </c>
      <c r="D2949" s="31" t="s">
        <v>905</v>
      </c>
      <c r="E2949" s="31">
        <v>0</v>
      </c>
      <c r="F2949" s="31">
        <v>0</v>
      </c>
      <c r="G2949" s="31">
        <v>0</v>
      </c>
      <c r="H2949" s="31">
        <v>0</v>
      </c>
    </row>
    <row r="2950" spans="1:8" ht="48" customHeight="1" x14ac:dyDescent="0.25">
      <c r="A2950" s="33">
        <v>46168</v>
      </c>
      <c r="B2950" s="31" t="s">
        <v>225</v>
      </c>
      <c r="C2950" s="31" t="s">
        <v>226</v>
      </c>
      <c r="D2950" s="31" t="s">
        <v>906</v>
      </c>
      <c r="E2950" s="31">
        <v>0</v>
      </c>
      <c r="F2950" s="31">
        <v>0</v>
      </c>
      <c r="G2950" s="31">
        <v>0</v>
      </c>
      <c r="H2950" s="31">
        <v>0</v>
      </c>
    </row>
    <row r="2951" spans="1:8" ht="48" customHeight="1" x14ac:dyDescent="0.25">
      <c r="A2951" s="33">
        <v>46168</v>
      </c>
      <c r="B2951" s="31" t="s">
        <v>227</v>
      </c>
      <c r="C2951" s="31" t="s">
        <v>228</v>
      </c>
      <c r="D2951" s="31" t="s">
        <v>899</v>
      </c>
      <c r="E2951" s="31">
        <v>3463</v>
      </c>
      <c r="F2951" s="31">
        <v>739472</v>
      </c>
      <c r="G2951" s="32">
        <v>213.54</v>
      </c>
      <c r="H2951" s="31">
        <v>3247</v>
      </c>
    </row>
    <row r="2952" spans="1:8" ht="24" customHeight="1" x14ac:dyDescent="0.25">
      <c r="A2952" s="33">
        <v>46168</v>
      </c>
      <c r="B2952" s="31" t="s">
        <v>230</v>
      </c>
      <c r="C2952" s="31" t="s">
        <v>231</v>
      </c>
      <c r="D2952" s="31" t="s">
        <v>901</v>
      </c>
      <c r="E2952" s="31">
        <v>3733</v>
      </c>
      <c r="F2952" s="31">
        <v>1348073</v>
      </c>
      <c r="G2952" s="32">
        <v>361.12</v>
      </c>
      <c r="H2952" s="31">
        <v>3411</v>
      </c>
    </row>
    <row r="2953" spans="1:8" ht="36" customHeight="1" x14ac:dyDescent="0.25">
      <c r="A2953" s="33">
        <v>46168</v>
      </c>
      <c r="B2953" s="31" t="s">
        <v>233</v>
      </c>
      <c r="C2953" s="31" t="s">
        <v>234</v>
      </c>
      <c r="D2953" s="31" t="s">
        <v>899</v>
      </c>
      <c r="E2953" s="31">
        <v>2093</v>
      </c>
      <c r="F2953" s="31">
        <v>431488</v>
      </c>
      <c r="G2953" s="32">
        <v>206.16</v>
      </c>
      <c r="H2953" s="31">
        <v>2031</v>
      </c>
    </row>
    <row r="2954" spans="1:8" ht="24" customHeight="1" x14ac:dyDescent="0.25">
      <c r="A2954" s="33">
        <v>46168</v>
      </c>
      <c r="B2954" s="31" t="s">
        <v>236</v>
      </c>
      <c r="C2954" s="31" t="s">
        <v>237</v>
      </c>
      <c r="D2954" s="31" t="s">
        <v>899</v>
      </c>
      <c r="E2954" s="31">
        <v>3365</v>
      </c>
      <c r="F2954" s="31">
        <v>1332112</v>
      </c>
      <c r="G2954" s="32">
        <v>395.87</v>
      </c>
      <c r="H2954" s="31">
        <v>3436</v>
      </c>
    </row>
    <row r="2955" spans="1:8" ht="36" customHeight="1" x14ac:dyDescent="0.25">
      <c r="A2955" s="33">
        <v>46168</v>
      </c>
      <c r="B2955" s="31" t="s">
        <v>239</v>
      </c>
      <c r="C2955" s="31" t="s">
        <v>240</v>
      </c>
      <c r="D2955" s="31" t="s">
        <v>900</v>
      </c>
      <c r="E2955" s="31">
        <v>2520</v>
      </c>
      <c r="F2955" s="31">
        <v>1165588</v>
      </c>
      <c r="G2955" s="32">
        <v>462.53</v>
      </c>
      <c r="H2955" s="31">
        <v>2443</v>
      </c>
    </row>
    <row r="2956" spans="1:8" ht="24" customHeight="1" x14ac:dyDescent="0.25">
      <c r="A2956" s="33">
        <v>46168</v>
      </c>
      <c r="B2956" s="31" t="s">
        <v>242</v>
      </c>
      <c r="C2956" s="31" t="s">
        <v>243</v>
      </c>
      <c r="D2956" s="31" t="s">
        <v>900</v>
      </c>
      <c r="E2956" s="31">
        <v>3349</v>
      </c>
      <c r="F2956" s="31">
        <v>1013198</v>
      </c>
      <c r="G2956" s="32">
        <v>302.54000000000002</v>
      </c>
      <c r="H2956" s="31">
        <v>3488</v>
      </c>
    </row>
    <row r="2957" spans="1:8" ht="36" customHeight="1" x14ac:dyDescent="0.25">
      <c r="A2957" s="33">
        <v>46168</v>
      </c>
      <c r="B2957" s="31" t="s">
        <v>245</v>
      </c>
      <c r="C2957" s="31" t="s">
        <v>246</v>
      </c>
      <c r="D2957" s="31" t="s">
        <v>900</v>
      </c>
      <c r="E2957" s="31">
        <v>2847</v>
      </c>
      <c r="F2957" s="31">
        <v>765588</v>
      </c>
      <c r="G2957" s="32">
        <v>268.91000000000003</v>
      </c>
      <c r="H2957" s="31">
        <v>2874</v>
      </c>
    </row>
    <row r="2958" spans="1:8" ht="48" customHeight="1" x14ac:dyDescent="0.25">
      <c r="A2958" s="33">
        <v>46168</v>
      </c>
      <c r="B2958" s="31" t="s">
        <v>248</v>
      </c>
      <c r="C2958" s="31" t="s">
        <v>249</v>
      </c>
      <c r="D2958" s="31" t="s">
        <v>900</v>
      </c>
      <c r="E2958" s="31">
        <v>3474</v>
      </c>
      <c r="F2958" s="31">
        <v>1929035</v>
      </c>
      <c r="G2958" s="32">
        <v>555.28</v>
      </c>
      <c r="H2958" s="31">
        <v>3609</v>
      </c>
    </row>
    <row r="2959" spans="1:8" ht="24" customHeight="1" x14ac:dyDescent="0.25">
      <c r="A2959" s="33">
        <v>46168</v>
      </c>
      <c r="B2959" s="31" t="s">
        <v>251</v>
      </c>
      <c r="C2959" s="31" t="s">
        <v>252</v>
      </c>
      <c r="D2959" s="31" t="s">
        <v>900</v>
      </c>
      <c r="E2959" s="31">
        <v>4770</v>
      </c>
      <c r="F2959" s="31">
        <v>1594469</v>
      </c>
      <c r="G2959" s="32">
        <v>334.27</v>
      </c>
      <c r="H2959" s="31">
        <v>4527</v>
      </c>
    </row>
    <row r="2960" spans="1:8" ht="24" customHeight="1" x14ac:dyDescent="0.25">
      <c r="A2960" s="33">
        <v>46168</v>
      </c>
      <c r="B2960" s="31" t="s">
        <v>254</v>
      </c>
      <c r="C2960" s="31" t="s">
        <v>255</v>
      </c>
      <c r="D2960" s="31" t="s">
        <v>899</v>
      </c>
      <c r="E2960" s="31">
        <v>1576</v>
      </c>
      <c r="F2960" s="31">
        <v>649665</v>
      </c>
      <c r="G2960" s="32">
        <v>412.22</v>
      </c>
      <c r="H2960" s="31">
        <v>1508</v>
      </c>
    </row>
    <row r="2961" spans="1:8" ht="36" customHeight="1" x14ac:dyDescent="0.25">
      <c r="A2961" s="33">
        <v>46168</v>
      </c>
      <c r="B2961" s="31" t="s">
        <v>257</v>
      </c>
      <c r="C2961" s="31" t="s">
        <v>258</v>
      </c>
      <c r="D2961" s="31" t="s">
        <v>901</v>
      </c>
      <c r="E2961" s="31">
        <v>604</v>
      </c>
      <c r="F2961" s="31">
        <v>118893</v>
      </c>
      <c r="G2961" s="32">
        <v>196.84</v>
      </c>
      <c r="H2961" s="31">
        <v>592</v>
      </c>
    </row>
    <row r="2962" spans="1:8" ht="36" customHeight="1" x14ac:dyDescent="0.25">
      <c r="A2962" s="33">
        <v>46168</v>
      </c>
      <c r="B2962" s="31" t="s">
        <v>260</v>
      </c>
      <c r="C2962" s="31" t="s">
        <v>261</v>
      </c>
      <c r="D2962" s="31" t="s">
        <v>907</v>
      </c>
      <c r="E2962" s="31">
        <v>0</v>
      </c>
      <c r="F2962" s="31">
        <v>0</v>
      </c>
      <c r="G2962" s="31">
        <v>0</v>
      </c>
      <c r="H2962" s="31">
        <v>0</v>
      </c>
    </row>
    <row r="2963" spans="1:8" ht="24" customHeight="1" x14ac:dyDescent="0.25">
      <c r="A2963" s="33">
        <v>46168</v>
      </c>
      <c r="B2963" s="31" t="s">
        <v>262</v>
      </c>
      <c r="C2963" s="31" t="s">
        <v>263</v>
      </c>
      <c r="D2963" s="31" t="s">
        <v>901</v>
      </c>
      <c r="E2963" s="31">
        <v>2662</v>
      </c>
      <c r="F2963" s="31">
        <v>494890</v>
      </c>
      <c r="G2963" s="32">
        <v>185.91</v>
      </c>
      <c r="H2963" s="31">
        <v>2610</v>
      </c>
    </row>
    <row r="2964" spans="1:8" ht="24" customHeight="1" x14ac:dyDescent="0.25">
      <c r="A2964" s="33">
        <v>46168</v>
      </c>
      <c r="B2964" s="31" t="s">
        <v>265</v>
      </c>
      <c r="C2964" s="31" t="s">
        <v>266</v>
      </c>
      <c r="D2964" s="31" t="s">
        <v>908</v>
      </c>
      <c r="E2964" s="31">
        <v>0</v>
      </c>
      <c r="F2964" s="31">
        <v>0</v>
      </c>
      <c r="G2964" s="31">
        <v>0</v>
      </c>
      <c r="H2964" s="31">
        <v>0</v>
      </c>
    </row>
    <row r="2965" spans="1:8" ht="24" customHeight="1" x14ac:dyDescent="0.25">
      <c r="A2965" s="33">
        <v>46168</v>
      </c>
      <c r="B2965" s="31" t="s">
        <v>267</v>
      </c>
      <c r="C2965" s="31" t="s">
        <v>268</v>
      </c>
      <c r="D2965" s="31" t="s">
        <v>901</v>
      </c>
      <c r="E2965" s="31">
        <v>2239</v>
      </c>
      <c r="F2965" s="31">
        <v>408857</v>
      </c>
      <c r="G2965" s="32">
        <v>182.61</v>
      </c>
      <c r="H2965" s="31">
        <v>2339</v>
      </c>
    </row>
    <row r="2966" spans="1:8" ht="54.75" customHeight="1" x14ac:dyDescent="0.25">
      <c r="A2966" s="33">
        <v>46168</v>
      </c>
      <c r="B2966" s="31" t="s">
        <v>270</v>
      </c>
      <c r="C2966" s="31" t="s">
        <v>271</v>
      </c>
      <c r="D2966" s="31" t="s">
        <v>900</v>
      </c>
      <c r="E2966" s="31">
        <v>772</v>
      </c>
      <c r="F2966" s="31">
        <v>234577</v>
      </c>
      <c r="G2966" s="32">
        <v>303.86</v>
      </c>
      <c r="H2966" s="31">
        <v>784</v>
      </c>
    </row>
    <row r="2967" spans="1:8" ht="24" customHeight="1" x14ac:dyDescent="0.25">
      <c r="A2967" s="33">
        <v>46168</v>
      </c>
      <c r="B2967" s="31" t="s">
        <v>273</v>
      </c>
      <c r="C2967" s="31" t="s">
        <v>274</v>
      </c>
      <c r="D2967" s="31" t="s">
        <v>899</v>
      </c>
      <c r="E2967" s="31">
        <v>4944</v>
      </c>
      <c r="F2967" s="31">
        <v>2445638</v>
      </c>
      <c r="G2967" s="32">
        <v>494.67</v>
      </c>
      <c r="H2967" s="31">
        <v>4915</v>
      </c>
    </row>
    <row r="2968" spans="1:8" ht="48" customHeight="1" x14ac:dyDescent="0.25">
      <c r="A2968" s="33">
        <v>46168</v>
      </c>
      <c r="B2968" s="31" t="s">
        <v>276</v>
      </c>
      <c r="C2968" s="31" t="s">
        <v>277</v>
      </c>
      <c r="D2968" s="31" t="s">
        <v>899</v>
      </c>
      <c r="E2968" s="31">
        <v>890</v>
      </c>
      <c r="F2968" s="31">
        <v>443219</v>
      </c>
      <c r="G2968" s="32">
        <v>498</v>
      </c>
      <c r="H2968" s="31">
        <v>928</v>
      </c>
    </row>
    <row r="2969" spans="1:8" ht="48" customHeight="1" x14ac:dyDescent="0.25">
      <c r="A2969" s="33">
        <v>46168</v>
      </c>
      <c r="B2969" s="31" t="s">
        <v>279</v>
      </c>
      <c r="C2969" s="31" t="s">
        <v>280</v>
      </c>
      <c r="D2969" s="31" t="s">
        <v>901</v>
      </c>
      <c r="E2969" s="31">
        <v>2292</v>
      </c>
      <c r="F2969" s="31">
        <v>970116</v>
      </c>
      <c r="G2969" s="32">
        <v>423.26</v>
      </c>
      <c r="H2969" s="31">
        <v>2283</v>
      </c>
    </row>
    <row r="2970" spans="1:8" ht="48" customHeight="1" x14ac:dyDescent="0.25">
      <c r="A2970" s="33">
        <v>46168</v>
      </c>
      <c r="B2970" s="31" t="s">
        <v>283</v>
      </c>
      <c r="C2970" s="31" t="s">
        <v>284</v>
      </c>
      <c r="D2970" s="31" t="s">
        <v>899</v>
      </c>
      <c r="E2970" s="31">
        <v>0</v>
      </c>
      <c r="F2970" s="31">
        <v>0</v>
      </c>
      <c r="G2970" s="31">
        <v>0</v>
      </c>
      <c r="H2970" s="31">
        <v>0</v>
      </c>
    </row>
    <row r="2971" spans="1:8" ht="48" customHeight="1" x14ac:dyDescent="0.25">
      <c r="A2971" s="33">
        <v>46169</v>
      </c>
      <c r="B2971" s="31" t="s">
        <v>128</v>
      </c>
      <c r="C2971" s="31" t="s">
        <v>129</v>
      </c>
      <c r="D2971" s="31" t="s">
        <v>899</v>
      </c>
      <c r="E2971" s="31">
        <v>1103</v>
      </c>
      <c r="F2971" s="31">
        <v>405042</v>
      </c>
      <c r="G2971" s="32">
        <v>367.22</v>
      </c>
      <c r="H2971" s="31">
        <v>1190</v>
      </c>
    </row>
    <row r="2972" spans="1:8" ht="48" customHeight="1" x14ac:dyDescent="0.25">
      <c r="A2972" s="33">
        <v>46169</v>
      </c>
      <c r="B2972" s="31" t="s">
        <v>132</v>
      </c>
      <c r="C2972" s="31" t="s">
        <v>133</v>
      </c>
      <c r="D2972" s="31" t="s">
        <v>900</v>
      </c>
      <c r="E2972" s="31">
        <v>2542</v>
      </c>
      <c r="F2972" s="31">
        <v>881820</v>
      </c>
      <c r="G2972" s="32">
        <v>346.9</v>
      </c>
      <c r="H2972" s="31">
        <v>2639</v>
      </c>
    </row>
    <row r="2973" spans="1:8" ht="48" customHeight="1" x14ac:dyDescent="0.25">
      <c r="A2973" s="33">
        <v>46169</v>
      </c>
      <c r="B2973" s="31" t="s">
        <v>135</v>
      </c>
      <c r="C2973" s="31" t="s">
        <v>136</v>
      </c>
      <c r="D2973" s="31" t="s">
        <v>900</v>
      </c>
      <c r="E2973" s="31">
        <v>1251</v>
      </c>
      <c r="F2973" s="31">
        <v>555555</v>
      </c>
      <c r="G2973" s="32">
        <v>444.09</v>
      </c>
      <c r="H2973" s="31">
        <v>1295</v>
      </c>
    </row>
    <row r="2974" spans="1:8" ht="48" customHeight="1" x14ac:dyDescent="0.25">
      <c r="A2974" s="33">
        <v>46169</v>
      </c>
      <c r="B2974" s="31" t="s">
        <v>138</v>
      </c>
      <c r="C2974" s="31" t="s">
        <v>139</v>
      </c>
      <c r="D2974" s="31" t="s">
        <v>900</v>
      </c>
      <c r="E2974" s="31">
        <v>1175</v>
      </c>
      <c r="F2974" s="31">
        <v>485295</v>
      </c>
      <c r="G2974" s="32">
        <v>413.02</v>
      </c>
      <c r="H2974" s="31">
        <v>1268</v>
      </c>
    </row>
    <row r="2975" spans="1:8" ht="24" customHeight="1" x14ac:dyDescent="0.25">
      <c r="A2975" s="33">
        <v>46169</v>
      </c>
      <c r="B2975" s="31" t="s">
        <v>141</v>
      </c>
      <c r="C2975" s="31" t="s">
        <v>142</v>
      </c>
      <c r="D2975" s="31" t="s">
        <v>900</v>
      </c>
      <c r="E2975" s="31">
        <v>1831</v>
      </c>
      <c r="F2975" s="31">
        <v>943273</v>
      </c>
      <c r="G2975" s="32">
        <v>515.16999999999996</v>
      </c>
      <c r="H2975" s="31">
        <v>1698</v>
      </c>
    </row>
    <row r="2976" spans="1:8" ht="36" customHeight="1" x14ac:dyDescent="0.25">
      <c r="A2976" s="33">
        <v>46169</v>
      </c>
      <c r="B2976" s="31" t="s">
        <v>144</v>
      </c>
      <c r="C2976" s="31" t="s">
        <v>145</v>
      </c>
      <c r="D2976" s="31" t="s">
        <v>900</v>
      </c>
      <c r="E2976" s="31">
        <v>1319</v>
      </c>
      <c r="F2976" s="31">
        <v>318607</v>
      </c>
      <c r="G2976" s="32">
        <v>241.55</v>
      </c>
      <c r="H2976" s="31">
        <v>1349</v>
      </c>
    </row>
    <row r="2977" spans="1:8" ht="24" customHeight="1" x14ac:dyDescent="0.25">
      <c r="A2977" s="33">
        <v>46169</v>
      </c>
      <c r="B2977" s="31" t="s">
        <v>147</v>
      </c>
      <c r="C2977" s="31" t="s">
        <v>148</v>
      </c>
      <c r="D2977" s="31" t="s">
        <v>900</v>
      </c>
      <c r="E2977" s="31">
        <v>4219</v>
      </c>
      <c r="F2977" s="31">
        <v>899248</v>
      </c>
      <c r="G2977" s="32">
        <v>213.14</v>
      </c>
      <c r="H2977" s="31">
        <v>4208</v>
      </c>
    </row>
    <row r="2978" spans="1:8" ht="36" customHeight="1" x14ac:dyDescent="0.25">
      <c r="A2978" s="33">
        <v>46169</v>
      </c>
      <c r="B2978" s="31" t="s">
        <v>150</v>
      </c>
      <c r="C2978" s="31" t="s">
        <v>151</v>
      </c>
      <c r="D2978" s="31" t="s">
        <v>900</v>
      </c>
      <c r="E2978" s="31">
        <v>3155</v>
      </c>
      <c r="F2978" s="31">
        <v>835552</v>
      </c>
      <c r="G2978" s="32">
        <v>264.83</v>
      </c>
      <c r="H2978" s="31">
        <v>3061</v>
      </c>
    </row>
    <row r="2979" spans="1:8" ht="36" customHeight="1" x14ac:dyDescent="0.25">
      <c r="A2979" s="33">
        <v>46169</v>
      </c>
      <c r="B2979" s="31" t="s">
        <v>153</v>
      </c>
      <c r="C2979" s="31" t="s">
        <v>154</v>
      </c>
      <c r="D2979" s="31" t="s">
        <v>899</v>
      </c>
      <c r="E2979" s="31">
        <v>3056</v>
      </c>
      <c r="F2979" s="31">
        <v>530119</v>
      </c>
      <c r="G2979" s="32">
        <v>173.47</v>
      </c>
      <c r="H2979" s="31">
        <v>2845</v>
      </c>
    </row>
    <row r="2980" spans="1:8" ht="24" customHeight="1" x14ac:dyDescent="0.25">
      <c r="A2980" s="33">
        <v>46169</v>
      </c>
      <c r="B2980" s="31" t="s">
        <v>156</v>
      </c>
      <c r="C2980" s="31" t="s">
        <v>157</v>
      </c>
      <c r="D2980" s="31" t="s">
        <v>901</v>
      </c>
      <c r="E2980" s="31">
        <v>2681</v>
      </c>
      <c r="F2980" s="31">
        <v>765036</v>
      </c>
      <c r="G2980" s="32">
        <v>285.35000000000002</v>
      </c>
      <c r="H2980" s="31">
        <v>2610</v>
      </c>
    </row>
    <row r="2981" spans="1:8" ht="48" customHeight="1" x14ac:dyDescent="0.25">
      <c r="A2981" s="33">
        <v>46169</v>
      </c>
      <c r="B2981" s="31" t="s">
        <v>159</v>
      </c>
      <c r="C2981" s="31" t="s">
        <v>160</v>
      </c>
      <c r="D2981" s="31" t="s">
        <v>899</v>
      </c>
      <c r="E2981" s="31">
        <v>2325</v>
      </c>
      <c r="F2981" s="31">
        <v>885194</v>
      </c>
      <c r="G2981" s="32">
        <v>380.73</v>
      </c>
      <c r="H2981" s="31">
        <v>2458</v>
      </c>
    </row>
    <row r="2982" spans="1:8" ht="48" customHeight="1" x14ac:dyDescent="0.25">
      <c r="A2982" s="33">
        <v>46169</v>
      </c>
      <c r="B2982" s="31" t="s">
        <v>162</v>
      </c>
      <c r="C2982" s="31" t="s">
        <v>163</v>
      </c>
      <c r="D2982" s="31" t="s">
        <v>901</v>
      </c>
      <c r="E2982" s="31">
        <v>1230</v>
      </c>
      <c r="F2982" s="31">
        <v>565823</v>
      </c>
      <c r="G2982" s="32">
        <v>460.02</v>
      </c>
      <c r="H2982" s="31">
        <v>1196</v>
      </c>
    </row>
    <row r="2983" spans="1:8" ht="48" customHeight="1" x14ac:dyDescent="0.25">
      <c r="A2983" s="33">
        <v>46169</v>
      </c>
      <c r="B2983" s="31" t="s">
        <v>165</v>
      </c>
      <c r="C2983" s="31" t="s">
        <v>166</v>
      </c>
      <c r="D2983" s="31" t="s">
        <v>901</v>
      </c>
      <c r="E2983" s="31">
        <v>2570</v>
      </c>
      <c r="F2983" s="31">
        <v>1252696</v>
      </c>
      <c r="G2983" s="32">
        <v>487.43</v>
      </c>
      <c r="H2983" s="31">
        <v>2744</v>
      </c>
    </row>
    <row r="2984" spans="1:8" ht="48" customHeight="1" x14ac:dyDescent="0.25">
      <c r="A2984" s="33">
        <v>46169</v>
      </c>
      <c r="B2984" s="31" t="s">
        <v>168</v>
      </c>
      <c r="C2984" s="31" t="s">
        <v>169</v>
      </c>
      <c r="D2984" s="31" t="s">
        <v>899</v>
      </c>
      <c r="E2984" s="31">
        <v>2069</v>
      </c>
      <c r="F2984" s="31">
        <v>939262</v>
      </c>
      <c r="G2984" s="32">
        <v>453.97</v>
      </c>
      <c r="H2984" s="31">
        <v>1891</v>
      </c>
    </row>
    <row r="2985" spans="1:8" ht="48" customHeight="1" x14ac:dyDescent="0.25">
      <c r="A2985" s="33">
        <v>46169</v>
      </c>
      <c r="B2985" s="31" t="s">
        <v>171</v>
      </c>
      <c r="C2985" s="31" t="s">
        <v>172</v>
      </c>
      <c r="D2985" s="31" t="s">
        <v>903</v>
      </c>
      <c r="E2985" s="31">
        <v>2371</v>
      </c>
      <c r="F2985" s="31">
        <v>1068587</v>
      </c>
      <c r="G2985" s="32">
        <v>450.69</v>
      </c>
      <c r="H2985" s="31">
        <v>2484</v>
      </c>
    </row>
    <row r="2986" spans="1:8" ht="48" customHeight="1" x14ac:dyDescent="0.25">
      <c r="A2986" s="33">
        <v>46169</v>
      </c>
      <c r="B2986" s="31" t="s">
        <v>174</v>
      </c>
      <c r="C2986" s="31" t="s">
        <v>175</v>
      </c>
      <c r="D2986" s="31" t="s">
        <v>903</v>
      </c>
      <c r="E2986" s="31">
        <v>2780</v>
      </c>
      <c r="F2986" s="31">
        <v>839352</v>
      </c>
      <c r="G2986" s="32">
        <v>301.93</v>
      </c>
      <c r="H2986" s="31">
        <v>2699</v>
      </c>
    </row>
    <row r="2987" spans="1:8" ht="48" customHeight="1" x14ac:dyDescent="0.25">
      <c r="A2987" s="33">
        <v>46169</v>
      </c>
      <c r="B2987" s="31" t="s">
        <v>177</v>
      </c>
      <c r="C2987" s="31" t="s">
        <v>178</v>
      </c>
      <c r="D2987" s="31" t="s">
        <v>903</v>
      </c>
      <c r="E2987" s="31">
        <v>1585</v>
      </c>
      <c r="F2987" s="31">
        <v>478606</v>
      </c>
      <c r="G2987" s="32">
        <v>301.95999999999998</v>
      </c>
      <c r="H2987" s="31">
        <v>1578</v>
      </c>
    </row>
    <row r="2988" spans="1:8" ht="36" customHeight="1" x14ac:dyDescent="0.25">
      <c r="A2988" s="33">
        <v>46169</v>
      </c>
      <c r="B2988" s="31" t="s">
        <v>180</v>
      </c>
      <c r="C2988" s="31" t="s">
        <v>181</v>
      </c>
      <c r="D2988" s="31" t="s">
        <v>903</v>
      </c>
      <c r="E2988" s="31">
        <v>2352</v>
      </c>
      <c r="F2988" s="31">
        <v>897480</v>
      </c>
      <c r="G2988" s="32">
        <v>381.58</v>
      </c>
      <c r="H2988" s="31">
        <v>2119</v>
      </c>
    </row>
    <row r="2989" spans="1:8" ht="24" customHeight="1" x14ac:dyDescent="0.25">
      <c r="A2989" s="33">
        <v>46169</v>
      </c>
      <c r="B2989" s="31" t="s">
        <v>183</v>
      </c>
      <c r="C2989" s="31" t="s">
        <v>184</v>
      </c>
      <c r="D2989" s="31" t="s">
        <v>903</v>
      </c>
      <c r="E2989" s="31">
        <v>2027</v>
      </c>
      <c r="F2989" s="31">
        <v>428349</v>
      </c>
      <c r="G2989" s="32">
        <v>211.32</v>
      </c>
      <c r="H2989" s="31">
        <v>2120</v>
      </c>
    </row>
    <row r="2990" spans="1:8" ht="36" customHeight="1" x14ac:dyDescent="0.25">
      <c r="A2990" s="33">
        <v>46169</v>
      </c>
      <c r="B2990" s="31" t="s">
        <v>186</v>
      </c>
      <c r="C2990" s="31" t="s">
        <v>187</v>
      </c>
      <c r="D2990" s="31" t="s">
        <v>903</v>
      </c>
      <c r="E2990" s="31">
        <v>839</v>
      </c>
      <c r="F2990" s="31">
        <v>325005</v>
      </c>
      <c r="G2990" s="32">
        <v>387.37</v>
      </c>
      <c r="H2990" s="31">
        <v>891</v>
      </c>
    </row>
    <row r="2991" spans="1:8" ht="24" customHeight="1" x14ac:dyDescent="0.25">
      <c r="A2991" s="33">
        <v>46169</v>
      </c>
      <c r="B2991" s="31" t="s">
        <v>189</v>
      </c>
      <c r="C2991" s="31" t="s">
        <v>190</v>
      </c>
      <c r="D2991" s="31" t="s">
        <v>903</v>
      </c>
      <c r="E2991" s="31">
        <v>4255</v>
      </c>
      <c r="F2991" s="31">
        <v>1369390</v>
      </c>
      <c r="G2991" s="32">
        <v>321.83</v>
      </c>
      <c r="H2991" s="31">
        <v>4071</v>
      </c>
    </row>
    <row r="2992" spans="1:8" ht="36" customHeight="1" x14ac:dyDescent="0.25">
      <c r="A2992" s="33">
        <v>46169</v>
      </c>
      <c r="B2992" s="31" t="s">
        <v>192</v>
      </c>
      <c r="C2992" s="31" t="s">
        <v>193</v>
      </c>
      <c r="D2992" s="31" t="s">
        <v>901</v>
      </c>
      <c r="E2992" s="31">
        <v>929</v>
      </c>
      <c r="F2992" s="31">
        <v>326871</v>
      </c>
      <c r="G2992" s="32">
        <v>351.85</v>
      </c>
      <c r="H2992" s="31">
        <v>887</v>
      </c>
    </row>
    <row r="2993" spans="1:8" ht="24" customHeight="1" x14ac:dyDescent="0.25">
      <c r="A2993" s="33">
        <v>46169</v>
      </c>
      <c r="B2993" s="31" t="s">
        <v>195</v>
      </c>
      <c r="C2993" s="31" t="s">
        <v>196</v>
      </c>
      <c r="D2993" s="31" t="s">
        <v>899</v>
      </c>
      <c r="E2993" s="31">
        <v>2878</v>
      </c>
      <c r="F2993" s="31">
        <v>933806</v>
      </c>
      <c r="G2993" s="32">
        <v>324.45999999999998</v>
      </c>
      <c r="H2993" s="31">
        <v>2749</v>
      </c>
    </row>
    <row r="2994" spans="1:8" ht="36" customHeight="1" x14ac:dyDescent="0.25">
      <c r="A2994" s="33">
        <v>46169</v>
      </c>
      <c r="B2994" s="31" t="s">
        <v>198</v>
      </c>
      <c r="C2994" s="31" t="s">
        <v>199</v>
      </c>
      <c r="D2994" s="31" t="s">
        <v>901</v>
      </c>
      <c r="E2994" s="31">
        <v>3680</v>
      </c>
      <c r="F2994" s="31">
        <v>1597159</v>
      </c>
      <c r="G2994" s="32">
        <v>434.01</v>
      </c>
      <c r="H2994" s="31">
        <v>3824</v>
      </c>
    </row>
    <row r="2995" spans="1:8" ht="36" customHeight="1" x14ac:dyDescent="0.25">
      <c r="A2995" s="33">
        <v>46169</v>
      </c>
      <c r="B2995" s="31" t="s">
        <v>201</v>
      </c>
      <c r="C2995" s="31" t="s">
        <v>202</v>
      </c>
      <c r="D2995" s="31" t="s">
        <v>904</v>
      </c>
      <c r="E2995" s="31">
        <v>0</v>
      </c>
      <c r="F2995" s="31">
        <v>0</v>
      </c>
      <c r="G2995" s="31">
        <v>0</v>
      </c>
      <c r="H2995" s="31">
        <v>0</v>
      </c>
    </row>
    <row r="2996" spans="1:8" ht="36" customHeight="1" x14ac:dyDescent="0.25">
      <c r="A2996" s="33">
        <v>46169</v>
      </c>
      <c r="B2996" s="31" t="s">
        <v>204</v>
      </c>
      <c r="C2996" s="31" t="s">
        <v>205</v>
      </c>
      <c r="D2996" s="31" t="s">
        <v>901</v>
      </c>
      <c r="E2996" s="31">
        <v>3763</v>
      </c>
      <c r="F2996" s="31">
        <v>1459486</v>
      </c>
      <c r="G2996" s="32">
        <v>387.85</v>
      </c>
      <c r="H2996" s="31">
        <v>3549</v>
      </c>
    </row>
    <row r="2997" spans="1:8" ht="48" customHeight="1" x14ac:dyDescent="0.25">
      <c r="A2997" s="33">
        <v>46169</v>
      </c>
      <c r="B2997" s="31" t="s">
        <v>207</v>
      </c>
      <c r="C2997" s="31" t="s">
        <v>208</v>
      </c>
      <c r="D2997" s="31" t="s">
        <v>899</v>
      </c>
      <c r="E2997" s="31">
        <v>3682</v>
      </c>
      <c r="F2997" s="31">
        <v>1191676</v>
      </c>
      <c r="G2997" s="32">
        <v>323.64999999999998</v>
      </c>
      <c r="H2997" s="31">
        <v>3383</v>
      </c>
    </row>
    <row r="2998" spans="1:8" ht="36" customHeight="1" x14ac:dyDescent="0.25">
      <c r="A2998" s="33">
        <v>46169</v>
      </c>
      <c r="B2998" s="31" t="s">
        <v>210</v>
      </c>
      <c r="C2998" s="31" t="s">
        <v>211</v>
      </c>
      <c r="D2998" s="31" t="s">
        <v>901</v>
      </c>
      <c r="E2998" s="31">
        <v>2859</v>
      </c>
      <c r="F2998" s="31">
        <v>1112710</v>
      </c>
      <c r="G2998" s="32">
        <v>389.2</v>
      </c>
      <c r="H2998" s="31">
        <v>2928</v>
      </c>
    </row>
    <row r="2999" spans="1:8" ht="41.25" customHeight="1" x14ac:dyDescent="0.25">
      <c r="A2999" s="33">
        <v>46169</v>
      </c>
      <c r="B2999" s="31" t="s">
        <v>213</v>
      </c>
      <c r="C2999" s="31" t="s">
        <v>214</v>
      </c>
      <c r="D2999" s="31" t="s">
        <v>901</v>
      </c>
      <c r="E2999" s="31">
        <v>1009</v>
      </c>
      <c r="F2999" s="31">
        <v>239119</v>
      </c>
      <c r="G2999" s="32">
        <v>236.99</v>
      </c>
      <c r="H2999" s="31">
        <v>1050</v>
      </c>
    </row>
    <row r="3000" spans="1:8" ht="24" customHeight="1" x14ac:dyDescent="0.25">
      <c r="A3000" s="33">
        <v>46169</v>
      </c>
      <c r="B3000" s="31" t="s">
        <v>216</v>
      </c>
      <c r="C3000" s="31" t="s">
        <v>217</v>
      </c>
      <c r="D3000" s="31" t="s">
        <v>901</v>
      </c>
      <c r="E3000" s="31">
        <v>1861</v>
      </c>
      <c r="F3000" s="31">
        <v>522888</v>
      </c>
      <c r="G3000" s="32">
        <v>280.97000000000003</v>
      </c>
      <c r="H3000" s="31">
        <v>1886</v>
      </c>
    </row>
    <row r="3001" spans="1:8" ht="36" customHeight="1" x14ac:dyDescent="0.25">
      <c r="A3001" s="33">
        <v>46169</v>
      </c>
      <c r="B3001" s="31" t="s">
        <v>220</v>
      </c>
      <c r="C3001" s="31" t="s">
        <v>221</v>
      </c>
      <c r="D3001" s="31" t="s">
        <v>900</v>
      </c>
      <c r="E3001" s="31">
        <v>3847</v>
      </c>
      <c r="F3001" s="31">
        <v>914934</v>
      </c>
      <c r="G3001" s="32">
        <v>237.83</v>
      </c>
      <c r="H3001" s="31">
        <v>3744</v>
      </c>
    </row>
    <row r="3002" spans="1:8" ht="24" customHeight="1" x14ac:dyDescent="0.25">
      <c r="A3002" s="33">
        <v>46169</v>
      </c>
      <c r="B3002" s="31" t="s">
        <v>223</v>
      </c>
      <c r="C3002" s="31" t="s">
        <v>224</v>
      </c>
      <c r="D3002" s="31" t="s">
        <v>905</v>
      </c>
      <c r="E3002" s="31">
        <v>0</v>
      </c>
      <c r="F3002" s="31">
        <v>0</v>
      </c>
      <c r="G3002" s="31">
        <v>0</v>
      </c>
      <c r="H3002" s="31">
        <v>0</v>
      </c>
    </row>
    <row r="3003" spans="1:8" ht="24" customHeight="1" x14ac:dyDescent="0.25">
      <c r="A3003" s="33">
        <v>46169</v>
      </c>
      <c r="B3003" s="31" t="s">
        <v>225</v>
      </c>
      <c r="C3003" s="31" t="s">
        <v>226</v>
      </c>
      <c r="D3003" s="31" t="s">
        <v>906</v>
      </c>
      <c r="E3003" s="31">
        <v>0</v>
      </c>
      <c r="F3003" s="31">
        <v>0</v>
      </c>
      <c r="G3003" s="31">
        <v>0</v>
      </c>
      <c r="H3003" s="31">
        <v>0</v>
      </c>
    </row>
    <row r="3004" spans="1:8" ht="48" customHeight="1" x14ac:dyDescent="0.25">
      <c r="A3004" s="33">
        <v>46169</v>
      </c>
      <c r="B3004" s="31" t="s">
        <v>227</v>
      </c>
      <c r="C3004" s="31" t="s">
        <v>228</v>
      </c>
      <c r="D3004" s="31" t="s">
        <v>899</v>
      </c>
      <c r="E3004" s="31">
        <v>3406</v>
      </c>
      <c r="F3004" s="31">
        <v>765112</v>
      </c>
      <c r="G3004" s="32">
        <v>224.64</v>
      </c>
      <c r="H3004" s="31">
        <v>3125</v>
      </c>
    </row>
    <row r="3005" spans="1:8" ht="48" customHeight="1" x14ac:dyDescent="0.25">
      <c r="A3005" s="33">
        <v>46169</v>
      </c>
      <c r="B3005" s="31" t="s">
        <v>230</v>
      </c>
      <c r="C3005" s="31" t="s">
        <v>231</v>
      </c>
      <c r="D3005" s="31" t="s">
        <v>901</v>
      </c>
      <c r="E3005" s="31">
        <v>3684</v>
      </c>
      <c r="F3005" s="31">
        <v>1212010</v>
      </c>
      <c r="G3005" s="32">
        <v>328.99</v>
      </c>
      <c r="H3005" s="31">
        <v>3439</v>
      </c>
    </row>
    <row r="3006" spans="1:8" ht="48" customHeight="1" x14ac:dyDescent="0.25">
      <c r="A3006" s="33">
        <v>46169</v>
      </c>
      <c r="B3006" s="31" t="s">
        <v>233</v>
      </c>
      <c r="C3006" s="31" t="s">
        <v>234</v>
      </c>
      <c r="D3006" s="31" t="s">
        <v>899</v>
      </c>
      <c r="E3006" s="31">
        <v>1999</v>
      </c>
      <c r="F3006" s="31">
        <v>452901</v>
      </c>
      <c r="G3006" s="32">
        <v>226.56</v>
      </c>
      <c r="H3006" s="31">
        <v>1954</v>
      </c>
    </row>
    <row r="3007" spans="1:8" ht="48" customHeight="1" x14ac:dyDescent="0.25">
      <c r="A3007" s="33">
        <v>46169</v>
      </c>
      <c r="B3007" s="31" t="s">
        <v>236</v>
      </c>
      <c r="C3007" s="31" t="s">
        <v>237</v>
      </c>
      <c r="D3007" s="31" t="s">
        <v>899</v>
      </c>
      <c r="E3007" s="31">
        <v>4454</v>
      </c>
      <c r="F3007" s="31">
        <v>1637736</v>
      </c>
      <c r="G3007" s="32">
        <v>367.7</v>
      </c>
      <c r="H3007" s="31">
        <v>4734</v>
      </c>
    </row>
    <row r="3008" spans="1:8" ht="48" customHeight="1" x14ac:dyDescent="0.25">
      <c r="A3008" s="33">
        <v>46169</v>
      </c>
      <c r="B3008" s="31" t="s">
        <v>239</v>
      </c>
      <c r="C3008" s="31" t="s">
        <v>240</v>
      </c>
      <c r="D3008" s="31" t="s">
        <v>900</v>
      </c>
      <c r="E3008" s="31">
        <v>2033</v>
      </c>
      <c r="F3008" s="31">
        <v>1055159</v>
      </c>
      <c r="G3008" s="32">
        <v>519.02</v>
      </c>
      <c r="H3008" s="31">
        <v>1855</v>
      </c>
    </row>
    <row r="3009" spans="1:8" ht="24" customHeight="1" x14ac:dyDescent="0.25">
      <c r="A3009" s="33">
        <v>46169</v>
      </c>
      <c r="B3009" s="31" t="s">
        <v>242</v>
      </c>
      <c r="C3009" s="31" t="s">
        <v>243</v>
      </c>
      <c r="D3009" s="31" t="s">
        <v>900</v>
      </c>
      <c r="E3009" s="31">
        <v>3692</v>
      </c>
      <c r="F3009" s="31">
        <v>1199278</v>
      </c>
      <c r="G3009" s="32">
        <v>324.83</v>
      </c>
      <c r="H3009" s="31">
        <v>3389</v>
      </c>
    </row>
    <row r="3010" spans="1:8" ht="36" customHeight="1" x14ac:dyDescent="0.25">
      <c r="A3010" s="33">
        <v>46169</v>
      </c>
      <c r="B3010" s="31" t="s">
        <v>245</v>
      </c>
      <c r="C3010" s="31" t="s">
        <v>246</v>
      </c>
      <c r="D3010" s="31" t="s">
        <v>900</v>
      </c>
      <c r="E3010" s="31">
        <v>2281</v>
      </c>
      <c r="F3010" s="31">
        <v>661401</v>
      </c>
      <c r="G3010" s="32">
        <v>289.95999999999998</v>
      </c>
      <c r="H3010" s="31">
        <v>2365</v>
      </c>
    </row>
    <row r="3011" spans="1:8" ht="24" customHeight="1" x14ac:dyDescent="0.25">
      <c r="A3011" s="33">
        <v>46169</v>
      </c>
      <c r="B3011" s="31" t="s">
        <v>248</v>
      </c>
      <c r="C3011" s="31" t="s">
        <v>249</v>
      </c>
      <c r="D3011" s="31" t="s">
        <v>900</v>
      </c>
      <c r="E3011" s="31">
        <v>3805</v>
      </c>
      <c r="F3011" s="31">
        <v>1929333</v>
      </c>
      <c r="G3011" s="32">
        <v>507.05</v>
      </c>
      <c r="H3011" s="31">
        <v>4080</v>
      </c>
    </row>
    <row r="3012" spans="1:8" ht="36" customHeight="1" x14ac:dyDescent="0.25">
      <c r="A3012" s="33">
        <v>46169</v>
      </c>
      <c r="B3012" s="31" t="s">
        <v>251</v>
      </c>
      <c r="C3012" s="31" t="s">
        <v>252</v>
      </c>
      <c r="D3012" s="31" t="s">
        <v>900</v>
      </c>
      <c r="E3012" s="31">
        <v>4795</v>
      </c>
      <c r="F3012" s="31">
        <v>1509243</v>
      </c>
      <c r="G3012" s="32">
        <v>314.75</v>
      </c>
      <c r="H3012" s="31">
        <v>4533</v>
      </c>
    </row>
    <row r="3013" spans="1:8" ht="24" customHeight="1" x14ac:dyDescent="0.25">
      <c r="A3013" s="33">
        <v>46169</v>
      </c>
      <c r="B3013" s="31" t="s">
        <v>254</v>
      </c>
      <c r="C3013" s="31" t="s">
        <v>255</v>
      </c>
      <c r="D3013" s="31" t="s">
        <v>899</v>
      </c>
      <c r="E3013" s="31">
        <v>1343</v>
      </c>
      <c r="F3013" s="31">
        <v>645120</v>
      </c>
      <c r="G3013" s="32">
        <v>480.36</v>
      </c>
      <c r="H3013" s="31">
        <v>1433</v>
      </c>
    </row>
    <row r="3014" spans="1:8" ht="36" customHeight="1" x14ac:dyDescent="0.25">
      <c r="A3014" s="33">
        <v>46169</v>
      </c>
      <c r="B3014" s="31" t="s">
        <v>257</v>
      </c>
      <c r="C3014" s="31" t="s">
        <v>258</v>
      </c>
      <c r="D3014" s="31" t="s">
        <v>901</v>
      </c>
      <c r="E3014" s="31">
        <v>775</v>
      </c>
      <c r="F3014" s="31">
        <v>153986</v>
      </c>
      <c r="G3014" s="32">
        <v>198.69</v>
      </c>
      <c r="H3014" s="31">
        <v>802</v>
      </c>
    </row>
    <row r="3015" spans="1:8" ht="48" customHeight="1" x14ac:dyDescent="0.25">
      <c r="A3015" s="33">
        <v>46169</v>
      </c>
      <c r="B3015" s="31" t="s">
        <v>260</v>
      </c>
      <c r="C3015" s="31" t="s">
        <v>261</v>
      </c>
      <c r="D3015" s="31" t="s">
        <v>907</v>
      </c>
      <c r="E3015" s="31">
        <v>0</v>
      </c>
      <c r="F3015" s="31">
        <v>0</v>
      </c>
      <c r="G3015" s="31">
        <v>0</v>
      </c>
      <c r="H3015" s="31">
        <v>0</v>
      </c>
    </row>
    <row r="3016" spans="1:8" ht="24" customHeight="1" x14ac:dyDescent="0.25">
      <c r="A3016" s="33">
        <v>46169</v>
      </c>
      <c r="B3016" s="31" t="s">
        <v>262</v>
      </c>
      <c r="C3016" s="31" t="s">
        <v>263</v>
      </c>
      <c r="D3016" s="31" t="s">
        <v>901</v>
      </c>
      <c r="E3016" s="31">
        <v>2552</v>
      </c>
      <c r="F3016" s="31">
        <v>498868</v>
      </c>
      <c r="G3016" s="32">
        <v>195.48</v>
      </c>
      <c r="H3016" s="31">
        <v>2634</v>
      </c>
    </row>
    <row r="3017" spans="1:8" ht="24" customHeight="1" x14ac:dyDescent="0.25">
      <c r="A3017" s="33">
        <v>46169</v>
      </c>
      <c r="B3017" s="31" t="s">
        <v>265</v>
      </c>
      <c r="C3017" s="31" t="s">
        <v>266</v>
      </c>
      <c r="D3017" s="31" t="s">
        <v>908</v>
      </c>
      <c r="E3017" s="31">
        <v>0</v>
      </c>
      <c r="F3017" s="31">
        <v>0</v>
      </c>
      <c r="G3017" s="31">
        <v>0</v>
      </c>
      <c r="H3017" s="31">
        <v>0</v>
      </c>
    </row>
    <row r="3018" spans="1:8" ht="36" customHeight="1" x14ac:dyDescent="0.25">
      <c r="A3018" s="33">
        <v>46169</v>
      </c>
      <c r="B3018" s="31" t="s">
        <v>267</v>
      </c>
      <c r="C3018" s="31" t="s">
        <v>268</v>
      </c>
      <c r="D3018" s="31" t="s">
        <v>901</v>
      </c>
      <c r="E3018" s="31">
        <v>2261</v>
      </c>
      <c r="F3018" s="31">
        <v>441069</v>
      </c>
      <c r="G3018" s="32">
        <v>195.08</v>
      </c>
      <c r="H3018" s="31">
        <v>2285</v>
      </c>
    </row>
    <row r="3019" spans="1:8" ht="36" customHeight="1" x14ac:dyDescent="0.25">
      <c r="A3019" s="33">
        <v>46169</v>
      </c>
      <c r="B3019" s="31" t="s">
        <v>270</v>
      </c>
      <c r="C3019" s="31" t="s">
        <v>271</v>
      </c>
      <c r="D3019" s="31" t="s">
        <v>900</v>
      </c>
      <c r="E3019" s="31">
        <v>1090</v>
      </c>
      <c r="F3019" s="31">
        <v>367020</v>
      </c>
      <c r="G3019" s="32">
        <v>336.72</v>
      </c>
      <c r="H3019" s="31">
        <v>1004</v>
      </c>
    </row>
    <row r="3020" spans="1:8" ht="24" customHeight="1" x14ac:dyDescent="0.25">
      <c r="A3020" s="33">
        <v>46169</v>
      </c>
      <c r="B3020" s="31" t="s">
        <v>273</v>
      </c>
      <c r="C3020" s="31" t="s">
        <v>274</v>
      </c>
      <c r="D3020" s="31" t="s">
        <v>899</v>
      </c>
      <c r="E3020" s="31">
        <v>4921</v>
      </c>
      <c r="F3020" s="31">
        <v>2619728</v>
      </c>
      <c r="G3020" s="32">
        <v>532.36</v>
      </c>
      <c r="H3020" s="31">
        <v>4693</v>
      </c>
    </row>
    <row r="3021" spans="1:8" ht="24" customHeight="1" x14ac:dyDescent="0.25">
      <c r="A3021" s="33">
        <v>46169</v>
      </c>
      <c r="B3021" s="31" t="s">
        <v>276</v>
      </c>
      <c r="C3021" s="31" t="s">
        <v>277</v>
      </c>
      <c r="D3021" s="31" t="s">
        <v>899</v>
      </c>
      <c r="E3021" s="31">
        <v>911</v>
      </c>
      <c r="F3021" s="31">
        <v>514113</v>
      </c>
      <c r="G3021" s="32">
        <v>564.34</v>
      </c>
      <c r="H3021" s="31">
        <v>834</v>
      </c>
    </row>
    <row r="3022" spans="1:8" ht="24" customHeight="1" x14ac:dyDescent="0.25">
      <c r="A3022" s="33">
        <v>46169</v>
      </c>
      <c r="B3022" s="31" t="s">
        <v>279</v>
      </c>
      <c r="C3022" s="31" t="s">
        <v>280</v>
      </c>
      <c r="D3022" s="31" t="s">
        <v>901</v>
      </c>
      <c r="E3022" s="31">
        <v>1819</v>
      </c>
      <c r="F3022" s="31">
        <v>912857</v>
      </c>
      <c r="G3022" s="32">
        <v>501.85</v>
      </c>
      <c r="H3022" s="31">
        <v>1720</v>
      </c>
    </row>
    <row r="3023" spans="1:8" ht="27.75" customHeight="1" x14ac:dyDescent="0.25">
      <c r="A3023" s="33">
        <v>46169</v>
      </c>
      <c r="B3023" s="31" t="s">
        <v>283</v>
      </c>
      <c r="C3023" s="31" t="s">
        <v>284</v>
      </c>
      <c r="D3023" s="31" t="s">
        <v>899</v>
      </c>
      <c r="E3023" s="31">
        <v>0</v>
      </c>
      <c r="F3023" s="31">
        <v>0</v>
      </c>
      <c r="G3023" s="31">
        <v>0</v>
      </c>
      <c r="H3023" s="31">
        <v>0</v>
      </c>
    </row>
    <row r="3024" spans="1:8" ht="24" customHeight="1" x14ac:dyDescent="0.25">
      <c r="A3024" s="33">
        <v>46170</v>
      </c>
      <c r="B3024" s="31" t="s">
        <v>128</v>
      </c>
      <c r="C3024" s="31" t="s">
        <v>129</v>
      </c>
      <c r="D3024" s="31" t="s">
        <v>899</v>
      </c>
      <c r="E3024" s="31">
        <v>1111</v>
      </c>
      <c r="F3024" s="31">
        <v>383862</v>
      </c>
      <c r="G3024" s="32">
        <v>345.51</v>
      </c>
      <c r="H3024" s="31">
        <v>1059</v>
      </c>
    </row>
    <row r="3025" spans="1:8" ht="48" customHeight="1" x14ac:dyDescent="0.25">
      <c r="A3025" s="33">
        <v>46170</v>
      </c>
      <c r="B3025" s="31" t="s">
        <v>132</v>
      </c>
      <c r="C3025" s="31" t="s">
        <v>133</v>
      </c>
      <c r="D3025" s="31" t="s">
        <v>900</v>
      </c>
      <c r="E3025" s="31">
        <v>2276</v>
      </c>
      <c r="F3025" s="31">
        <v>705938</v>
      </c>
      <c r="G3025" s="32">
        <v>310.17</v>
      </c>
      <c r="H3025" s="31">
        <v>2407</v>
      </c>
    </row>
    <row r="3026" spans="1:8" ht="48" customHeight="1" x14ac:dyDescent="0.25">
      <c r="A3026" s="33">
        <v>46170</v>
      </c>
      <c r="B3026" s="31" t="s">
        <v>135</v>
      </c>
      <c r="C3026" s="31" t="s">
        <v>136</v>
      </c>
      <c r="D3026" s="31" t="s">
        <v>900</v>
      </c>
      <c r="E3026" s="31">
        <v>1417</v>
      </c>
      <c r="F3026" s="31">
        <v>622834</v>
      </c>
      <c r="G3026" s="32">
        <v>439.54</v>
      </c>
      <c r="H3026" s="31">
        <v>1454</v>
      </c>
    </row>
    <row r="3027" spans="1:8" ht="48" customHeight="1" x14ac:dyDescent="0.25">
      <c r="A3027" s="33">
        <v>46170</v>
      </c>
      <c r="B3027" s="31" t="s">
        <v>138</v>
      </c>
      <c r="C3027" s="31" t="s">
        <v>139</v>
      </c>
      <c r="D3027" s="31" t="s">
        <v>900</v>
      </c>
      <c r="E3027" s="31">
        <v>914</v>
      </c>
      <c r="F3027" s="31">
        <v>340633</v>
      </c>
      <c r="G3027" s="32">
        <v>372.68</v>
      </c>
      <c r="H3027" s="31">
        <v>843</v>
      </c>
    </row>
    <row r="3028" spans="1:8" ht="48" customHeight="1" x14ac:dyDescent="0.25">
      <c r="A3028" s="33">
        <v>46170</v>
      </c>
      <c r="B3028" s="31" t="s">
        <v>141</v>
      </c>
      <c r="C3028" s="31" t="s">
        <v>142</v>
      </c>
      <c r="D3028" s="31" t="s">
        <v>900</v>
      </c>
      <c r="E3028" s="31">
        <v>1843</v>
      </c>
      <c r="F3028" s="31">
        <v>932343</v>
      </c>
      <c r="G3028" s="32">
        <v>505.88</v>
      </c>
      <c r="H3028" s="31">
        <v>1806</v>
      </c>
    </row>
    <row r="3029" spans="1:8" ht="48" customHeight="1" x14ac:dyDescent="0.25">
      <c r="A3029" s="33">
        <v>46170</v>
      </c>
      <c r="B3029" s="31" t="s">
        <v>144</v>
      </c>
      <c r="C3029" s="31" t="s">
        <v>145</v>
      </c>
      <c r="D3029" s="31" t="s">
        <v>900</v>
      </c>
      <c r="E3029" s="31">
        <v>1168</v>
      </c>
      <c r="F3029" s="31">
        <v>321513</v>
      </c>
      <c r="G3029" s="32">
        <v>275.27</v>
      </c>
      <c r="H3029" s="31">
        <v>1114</v>
      </c>
    </row>
    <row r="3030" spans="1:8" ht="48" customHeight="1" x14ac:dyDescent="0.25">
      <c r="A3030" s="33">
        <v>46170</v>
      </c>
      <c r="B3030" s="31" t="s">
        <v>147</v>
      </c>
      <c r="C3030" s="31" t="s">
        <v>148</v>
      </c>
      <c r="D3030" s="31" t="s">
        <v>900</v>
      </c>
      <c r="E3030" s="31">
        <v>3038</v>
      </c>
      <c r="F3030" s="31">
        <v>651096</v>
      </c>
      <c r="G3030" s="32">
        <v>214.32</v>
      </c>
      <c r="H3030" s="31">
        <v>3268</v>
      </c>
    </row>
    <row r="3031" spans="1:8" ht="48" customHeight="1" x14ac:dyDescent="0.25">
      <c r="A3031" s="33">
        <v>46170</v>
      </c>
      <c r="B3031" s="31" t="s">
        <v>150</v>
      </c>
      <c r="C3031" s="31" t="s">
        <v>151</v>
      </c>
      <c r="D3031" s="31" t="s">
        <v>900</v>
      </c>
      <c r="E3031" s="31">
        <v>2736</v>
      </c>
      <c r="F3031" s="31">
        <v>650464</v>
      </c>
      <c r="G3031" s="32">
        <v>237.74</v>
      </c>
      <c r="H3031" s="31">
        <v>2463</v>
      </c>
    </row>
    <row r="3032" spans="1:8" ht="24" customHeight="1" x14ac:dyDescent="0.25">
      <c r="A3032" s="33">
        <v>46170</v>
      </c>
      <c r="B3032" s="31" t="s">
        <v>153</v>
      </c>
      <c r="C3032" s="31" t="s">
        <v>154</v>
      </c>
      <c r="D3032" s="31" t="s">
        <v>899</v>
      </c>
      <c r="E3032" s="31">
        <v>2524</v>
      </c>
      <c r="F3032" s="31">
        <v>462473</v>
      </c>
      <c r="G3032" s="32">
        <v>183.23</v>
      </c>
      <c r="H3032" s="31">
        <v>2426</v>
      </c>
    </row>
    <row r="3033" spans="1:8" ht="36" customHeight="1" x14ac:dyDescent="0.25">
      <c r="A3033" s="33">
        <v>46170</v>
      </c>
      <c r="B3033" s="31" t="s">
        <v>156</v>
      </c>
      <c r="C3033" s="31" t="s">
        <v>157</v>
      </c>
      <c r="D3033" s="31" t="s">
        <v>901</v>
      </c>
      <c r="E3033" s="31">
        <v>2736</v>
      </c>
      <c r="F3033" s="31">
        <v>775545</v>
      </c>
      <c r="G3033" s="32">
        <v>283.45999999999998</v>
      </c>
      <c r="H3033" s="31">
        <v>2540</v>
      </c>
    </row>
    <row r="3034" spans="1:8" ht="24" customHeight="1" x14ac:dyDescent="0.25">
      <c r="A3034" s="33">
        <v>46170</v>
      </c>
      <c r="B3034" s="31" t="s">
        <v>159</v>
      </c>
      <c r="C3034" s="31" t="s">
        <v>160</v>
      </c>
      <c r="D3034" s="31" t="s">
        <v>899</v>
      </c>
      <c r="E3034" s="31">
        <v>1695</v>
      </c>
      <c r="F3034" s="31">
        <v>715161</v>
      </c>
      <c r="G3034" s="32">
        <v>421.92</v>
      </c>
      <c r="H3034" s="31">
        <v>1764</v>
      </c>
    </row>
    <row r="3035" spans="1:8" ht="36" customHeight="1" x14ac:dyDescent="0.25">
      <c r="A3035" s="33">
        <v>46170</v>
      </c>
      <c r="B3035" s="31" t="s">
        <v>162</v>
      </c>
      <c r="C3035" s="31" t="s">
        <v>163</v>
      </c>
      <c r="D3035" s="31" t="s">
        <v>901</v>
      </c>
      <c r="E3035" s="31">
        <v>1188</v>
      </c>
      <c r="F3035" s="31">
        <v>470141</v>
      </c>
      <c r="G3035" s="32">
        <v>395.74</v>
      </c>
      <c r="H3035" s="31">
        <v>1204</v>
      </c>
    </row>
    <row r="3036" spans="1:8" ht="36" customHeight="1" x14ac:dyDescent="0.25">
      <c r="A3036" s="33">
        <v>46170</v>
      </c>
      <c r="B3036" s="31" t="s">
        <v>165</v>
      </c>
      <c r="C3036" s="31" t="s">
        <v>166</v>
      </c>
      <c r="D3036" s="31" t="s">
        <v>901</v>
      </c>
      <c r="E3036" s="31">
        <v>2564</v>
      </c>
      <c r="F3036" s="31">
        <v>1009705</v>
      </c>
      <c r="G3036" s="32">
        <v>393.8</v>
      </c>
      <c r="H3036" s="31">
        <v>2454</v>
      </c>
    </row>
    <row r="3037" spans="1:8" ht="24" customHeight="1" x14ac:dyDescent="0.25">
      <c r="A3037" s="33">
        <v>46170</v>
      </c>
      <c r="B3037" s="31" t="s">
        <v>168</v>
      </c>
      <c r="C3037" s="31" t="s">
        <v>169</v>
      </c>
      <c r="D3037" s="31" t="s">
        <v>899</v>
      </c>
      <c r="E3037" s="31">
        <v>2561</v>
      </c>
      <c r="F3037" s="31">
        <v>1032941</v>
      </c>
      <c r="G3037" s="32">
        <v>403.34</v>
      </c>
      <c r="H3037" s="31">
        <v>2620</v>
      </c>
    </row>
    <row r="3038" spans="1:8" ht="48" customHeight="1" x14ac:dyDescent="0.25">
      <c r="A3038" s="33">
        <v>46170</v>
      </c>
      <c r="B3038" s="31" t="s">
        <v>171</v>
      </c>
      <c r="C3038" s="31" t="s">
        <v>172</v>
      </c>
      <c r="D3038" s="31" t="s">
        <v>903</v>
      </c>
      <c r="E3038" s="31">
        <v>2323</v>
      </c>
      <c r="F3038" s="31">
        <v>996812</v>
      </c>
      <c r="G3038" s="32">
        <v>429.11</v>
      </c>
      <c r="H3038" s="31">
        <v>2278</v>
      </c>
    </row>
    <row r="3039" spans="1:8" ht="48" customHeight="1" x14ac:dyDescent="0.25">
      <c r="A3039" s="33">
        <v>46170</v>
      </c>
      <c r="B3039" s="31" t="s">
        <v>174</v>
      </c>
      <c r="C3039" s="31" t="s">
        <v>175</v>
      </c>
      <c r="D3039" s="31" t="s">
        <v>903</v>
      </c>
      <c r="E3039" s="31">
        <v>2708</v>
      </c>
      <c r="F3039" s="31">
        <v>958546</v>
      </c>
      <c r="G3039" s="32">
        <v>353.97</v>
      </c>
      <c r="H3039" s="31">
        <v>2588</v>
      </c>
    </row>
    <row r="3040" spans="1:8" ht="48" customHeight="1" x14ac:dyDescent="0.25">
      <c r="A3040" s="33">
        <v>46170</v>
      </c>
      <c r="B3040" s="31" t="s">
        <v>177</v>
      </c>
      <c r="C3040" s="31" t="s">
        <v>178</v>
      </c>
      <c r="D3040" s="31" t="s">
        <v>903</v>
      </c>
      <c r="E3040" s="31">
        <v>2018</v>
      </c>
      <c r="F3040" s="31">
        <v>524557</v>
      </c>
      <c r="G3040" s="32">
        <v>259.94</v>
      </c>
      <c r="H3040" s="31">
        <v>2148</v>
      </c>
    </row>
    <row r="3041" spans="1:8" ht="48" customHeight="1" x14ac:dyDescent="0.25">
      <c r="A3041" s="33">
        <v>46170</v>
      </c>
      <c r="B3041" s="31" t="s">
        <v>180</v>
      </c>
      <c r="C3041" s="31" t="s">
        <v>181</v>
      </c>
      <c r="D3041" s="31" t="s">
        <v>903</v>
      </c>
      <c r="E3041" s="31">
        <v>2544</v>
      </c>
      <c r="F3041" s="31">
        <v>895392</v>
      </c>
      <c r="G3041" s="32">
        <v>351.96</v>
      </c>
      <c r="H3041" s="31">
        <v>2611</v>
      </c>
    </row>
    <row r="3042" spans="1:8" ht="48" customHeight="1" x14ac:dyDescent="0.25">
      <c r="A3042" s="33">
        <v>46170</v>
      </c>
      <c r="B3042" s="31" t="s">
        <v>183</v>
      </c>
      <c r="C3042" s="31" t="s">
        <v>184</v>
      </c>
      <c r="D3042" s="31" t="s">
        <v>903</v>
      </c>
      <c r="E3042" s="31">
        <v>2238</v>
      </c>
      <c r="F3042" s="31">
        <v>503224</v>
      </c>
      <c r="G3042" s="32">
        <v>224.85</v>
      </c>
      <c r="H3042" s="31">
        <v>2413</v>
      </c>
    </row>
    <row r="3043" spans="1:8" ht="48" customHeight="1" x14ac:dyDescent="0.25">
      <c r="A3043" s="33">
        <v>46170</v>
      </c>
      <c r="B3043" s="31" t="s">
        <v>186</v>
      </c>
      <c r="C3043" s="31" t="s">
        <v>187</v>
      </c>
      <c r="D3043" s="31" t="s">
        <v>903</v>
      </c>
      <c r="E3043" s="31">
        <v>812</v>
      </c>
      <c r="F3043" s="31">
        <v>316575</v>
      </c>
      <c r="G3043" s="32">
        <v>389.87</v>
      </c>
      <c r="H3043" s="31">
        <v>854</v>
      </c>
    </row>
    <row r="3044" spans="1:8" ht="48" customHeight="1" x14ac:dyDescent="0.25">
      <c r="A3044" s="33">
        <v>46170</v>
      </c>
      <c r="B3044" s="31" t="s">
        <v>189</v>
      </c>
      <c r="C3044" s="31" t="s">
        <v>190</v>
      </c>
      <c r="D3044" s="31" t="s">
        <v>903</v>
      </c>
      <c r="E3044" s="31">
        <v>4080</v>
      </c>
      <c r="F3044" s="31">
        <v>1129988</v>
      </c>
      <c r="G3044" s="32">
        <v>276.95999999999998</v>
      </c>
      <c r="H3044" s="31">
        <v>3813</v>
      </c>
    </row>
    <row r="3045" spans="1:8" ht="36" customHeight="1" x14ac:dyDescent="0.25">
      <c r="A3045" s="33">
        <v>46170</v>
      </c>
      <c r="B3045" s="31" t="s">
        <v>192</v>
      </c>
      <c r="C3045" s="31" t="s">
        <v>193</v>
      </c>
      <c r="D3045" s="31" t="s">
        <v>901</v>
      </c>
      <c r="E3045" s="31">
        <v>1361</v>
      </c>
      <c r="F3045" s="31">
        <v>474266</v>
      </c>
      <c r="G3045" s="32">
        <v>348.47</v>
      </c>
      <c r="H3045" s="31">
        <v>1339</v>
      </c>
    </row>
    <row r="3046" spans="1:8" ht="24" customHeight="1" x14ac:dyDescent="0.25">
      <c r="A3046" s="33">
        <v>46170</v>
      </c>
      <c r="B3046" s="31" t="s">
        <v>195</v>
      </c>
      <c r="C3046" s="31" t="s">
        <v>196</v>
      </c>
      <c r="D3046" s="31" t="s">
        <v>899</v>
      </c>
      <c r="E3046" s="31">
        <v>3433</v>
      </c>
      <c r="F3046" s="31">
        <v>1209288</v>
      </c>
      <c r="G3046" s="32">
        <v>352.25</v>
      </c>
      <c r="H3046" s="31">
        <v>3612</v>
      </c>
    </row>
    <row r="3047" spans="1:8" ht="36" customHeight="1" x14ac:dyDescent="0.25">
      <c r="A3047" s="33">
        <v>46170</v>
      </c>
      <c r="B3047" s="31" t="s">
        <v>198</v>
      </c>
      <c r="C3047" s="31" t="s">
        <v>199</v>
      </c>
      <c r="D3047" s="31" t="s">
        <v>901</v>
      </c>
      <c r="E3047" s="31">
        <v>4570</v>
      </c>
      <c r="F3047" s="31">
        <v>2115922</v>
      </c>
      <c r="G3047" s="32">
        <v>463</v>
      </c>
      <c r="H3047" s="31">
        <v>4543</v>
      </c>
    </row>
    <row r="3048" spans="1:8" ht="24" customHeight="1" x14ac:dyDescent="0.25">
      <c r="A3048" s="33">
        <v>46170</v>
      </c>
      <c r="B3048" s="31" t="s">
        <v>201</v>
      </c>
      <c r="C3048" s="31" t="s">
        <v>202</v>
      </c>
      <c r="D3048" s="31" t="s">
        <v>904</v>
      </c>
      <c r="E3048" s="31">
        <v>0</v>
      </c>
      <c r="F3048" s="31">
        <v>0</v>
      </c>
      <c r="G3048" s="31">
        <v>0</v>
      </c>
      <c r="H3048" s="31">
        <v>0</v>
      </c>
    </row>
    <row r="3049" spans="1:8" ht="36" customHeight="1" x14ac:dyDescent="0.25">
      <c r="A3049" s="33">
        <v>46170</v>
      </c>
      <c r="B3049" s="31" t="s">
        <v>204</v>
      </c>
      <c r="C3049" s="31" t="s">
        <v>205</v>
      </c>
      <c r="D3049" s="31" t="s">
        <v>901</v>
      </c>
      <c r="E3049" s="31">
        <v>3985</v>
      </c>
      <c r="F3049" s="31">
        <v>1778807</v>
      </c>
      <c r="G3049" s="32">
        <v>446.38</v>
      </c>
      <c r="H3049" s="31">
        <v>4079</v>
      </c>
    </row>
    <row r="3050" spans="1:8" ht="24" customHeight="1" x14ac:dyDescent="0.25">
      <c r="A3050" s="33">
        <v>46170</v>
      </c>
      <c r="B3050" s="31" t="s">
        <v>207</v>
      </c>
      <c r="C3050" s="31" t="s">
        <v>208</v>
      </c>
      <c r="D3050" s="31" t="s">
        <v>899</v>
      </c>
      <c r="E3050" s="31">
        <v>4074</v>
      </c>
      <c r="F3050" s="31">
        <v>1282681</v>
      </c>
      <c r="G3050" s="32">
        <v>314.85000000000002</v>
      </c>
      <c r="H3050" s="31">
        <v>3721</v>
      </c>
    </row>
    <row r="3051" spans="1:8" ht="36" customHeight="1" x14ac:dyDescent="0.25">
      <c r="A3051" s="33">
        <v>46170</v>
      </c>
      <c r="B3051" s="31" t="s">
        <v>210</v>
      </c>
      <c r="C3051" s="31" t="s">
        <v>211</v>
      </c>
      <c r="D3051" s="31" t="s">
        <v>901</v>
      </c>
      <c r="E3051" s="31">
        <v>3445</v>
      </c>
      <c r="F3051" s="31">
        <v>1288275</v>
      </c>
      <c r="G3051" s="32">
        <v>373.96</v>
      </c>
      <c r="H3051" s="31">
        <v>3656</v>
      </c>
    </row>
    <row r="3052" spans="1:8" ht="36" customHeight="1" x14ac:dyDescent="0.25">
      <c r="A3052" s="33">
        <v>46170</v>
      </c>
      <c r="B3052" s="31" t="s">
        <v>213</v>
      </c>
      <c r="C3052" s="31" t="s">
        <v>214</v>
      </c>
      <c r="D3052" s="31" t="s">
        <v>901</v>
      </c>
      <c r="E3052" s="31">
        <v>866</v>
      </c>
      <c r="F3052" s="31">
        <v>227704</v>
      </c>
      <c r="G3052" s="32">
        <v>262.94</v>
      </c>
      <c r="H3052" s="31">
        <v>841</v>
      </c>
    </row>
    <row r="3053" spans="1:8" ht="36" customHeight="1" x14ac:dyDescent="0.25">
      <c r="A3053" s="33">
        <v>46170</v>
      </c>
      <c r="B3053" s="31" t="s">
        <v>216</v>
      </c>
      <c r="C3053" s="31" t="s">
        <v>217</v>
      </c>
      <c r="D3053" s="31" t="s">
        <v>901</v>
      </c>
      <c r="E3053" s="31">
        <v>1943</v>
      </c>
      <c r="F3053" s="31">
        <v>481364</v>
      </c>
      <c r="G3053" s="32">
        <v>247.74</v>
      </c>
      <c r="H3053" s="31">
        <v>1892</v>
      </c>
    </row>
    <row r="3054" spans="1:8" ht="48" customHeight="1" x14ac:dyDescent="0.25">
      <c r="A3054" s="33">
        <v>46170</v>
      </c>
      <c r="B3054" s="31" t="s">
        <v>220</v>
      </c>
      <c r="C3054" s="31" t="s">
        <v>221</v>
      </c>
      <c r="D3054" s="31" t="s">
        <v>900</v>
      </c>
      <c r="E3054" s="31">
        <v>2771</v>
      </c>
      <c r="F3054" s="31">
        <v>716485</v>
      </c>
      <c r="G3054" s="32">
        <v>258.57</v>
      </c>
      <c r="H3054" s="31">
        <v>2703</v>
      </c>
    </row>
    <row r="3055" spans="1:8" ht="36" customHeight="1" x14ac:dyDescent="0.25">
      <c r="A3055" s="33">
        <v>46170</v>
      </c>
      <c r="B3055" s="31" t="s">
        <v>223</v>
      </c>
      <c r="C3055" s="31" t="s">
        <v>224</v>
      </c>
      <c r="D3055" s="31" t="s">
        <v>905</v>
      </c>
      <c r="E3055" s="31">
        <v>0</v>
      </c>
      <c r="F3055" s="31">
        <v>0</v>
      </c>
      <c r="G3055" s="31">
        <v>0</v>
      </c>
      <c r="H3055" s="31">
        <v>0</v>
      </c>
    </row>
    <row r="3056" spans="1:8" ht="27.75" customHeight="1" x14ac:dyDescent="0.25">
      <c r="A3056" s="33">
        <v>46170</v>
      </c>
      <c r="B3056" s="31" t="s">
        <v>225</v>
      </c>
      <c r="C3056" s="31" t="s">
        <v>226</v>
      </c>
      <c r="D3056" s="31" t="s">
        <v>906</v>
      </c>
      <c r="E3056" s="31">
        <v>0</v>
      </c>
      <c r="F3056" s="31">
        <v>0</v>
      </c>
      <c r="G3056" s="31">
        <v>0</v>
      </c>
      <c r="H3056" s="31">
        <v>0</v>
      </c>
    </row>
    <row r="3057" spans="1:8" ht="24" customHeight="1" x14ac:dyDescent="0.25">
      <c r="A3057" s="33">
        <v>46170</v>
      </c>
      <c r="B3057" s="31" t="s">
        <v>227</v>
      </c>
      <c r="C3057" s="31" t="s">
        <v>228</v>
      </c>
      <c r="D3057" s="31" t="s">
        <v>899</v>
      </c>
      <c r="E3057" s="31">
        <v>3713</v>
      </c>
      <c r="F3057" s="31">
        <v>766945</v>
      </c>
      <c r="G3057" s="32">
        <v>206.56</v>
      </c>
      <c r="H3057" s="31">
        <v>3720</v>
      </c>
    </row>
    <row r="3058" spans="1:8" ht="36" customHeight="1" x14ac:dyDescent="0.25">
      <c r="A3058" s="33">
        <v>46170</v>
      </c>
      <c r="B3058" s="31" t="s">
        <v>230</v>
      </c>
      <c r="C3058" s="31" t="s">
        <v>231</v>
      </c>
      <c r="D3058" s="31" t="s">
        <v>901</v>
      </c>
      <c r="E3058" s="31">
        <v>3800</v>
      </c>
      <c r="F3058" s="31">
        <v>1281940</v>
      </c>
      <c r="G3058" s="32">
        <v>337.35</v>
      </c>
      <c r="H3058" s="31">
        <v>3913</v>
      </c>
    </row>
    <row r="3059" spans="1:8" ht="24" customHeight="1" x14ac:dyDescent="0.25">
      <c r="A3059" s="33">
        <v>46170</v>
      </c>
      <c r="B3059" s="31" t="s">
        <v>233</v>
      </c>
      <c r="C3059" s="31" t="s">
        <v>234</v>
      </c>
      <c r="D3059" s="31" t="s">
        <v>899</v>
      </c>
      <c r="E3059" s="31">
        <v>1928</v>
      </c>
      <c r="F3059" s="31">
        <v>460920</v>
      </c>
      <c r="G3059" s="32">
        <v>239.07</v>
      </c>
      <c r="H3059" s="31">
        <v>1955</v>
      </c>
    </row>
    <row r="3060" spans="1:8" ht="24" customHeight="1" x14ac:dyDescent="0.25">
      <c r="A3060" s="33">
        <v>46170</v>
      </c>
      <c r="B3060" s="31" t="s">
        <v>236</v>
      </c>
      <c r="C3060" s="31" t="s">
        <v>237</v>
      </c>
      <c r="D3060" s="31" t="s">
        <v>899</v>
      </c>
      <c r="E3060" s="31">
        <v>4008</v>
      </c>
      <c r="F3060" s="31">
        <v>1669028</v>
      </c>
      <c r="G3060" s="32">
        <v>416.42</v>
      </c>
      <c r="H3060" s="31">
        <v>4233</v>
      </c>
    </row>
    <row r="3061" spans="1:8" ht="48" customHeight="1" x14ac:dyDescent="0.25">
      <c r="A3061" s="33">
        <v>46170</v>
      </c>
      <c r="B3061" s="31" t="s">
        <v>239</v>
      </c>
      <c r="C3061" s="31" t="s">
        <v>240</v>
      </c>
      <c r="D3061" s="31" t="s">
        <v>900</v>
      </c>
      <c r="E3061" s="31">
        <v>2003</v>
      </c>
      <c r="F3061" s="31">
        <v>1113126</v>
      </c>
      <c r="G3061" s="32">
        <v>555.73</v>
      </c>
      <c r="H3061" s="31">
        <v>2140</v>
      </c>
    </row>
    <row r="3062" spans="1:8" ht="48" customHeight="1" x14ac:dyDescent="0.25">
      <c r="A3062" s="33">
        <v>46170</v>
      </c>
      <c r="B3062" s="31" t="s">
        <v>242</v>
      </c>
      <c r="C3062" s="31" t="s">
        <v>243</v>
      </c>
      <c r="D3062" s="31" t="s">
        <v>900</v>
      </c>
      <c r="E3062" s="31">
        <v>3017</v>
      </c>
      <c r="F3062" s="31">
        <v>940635</v>
      </c>
      <c r="G3062" s="32">
        <v>311.77999999999997</v>
      </c>
      <c r="H3062" s="31">
        <v>2853</v>
      </c>
    </row>
    <row r="3063" spans="1:8" ht="48" customHeight="1" x14ac:dyDescent="0.25">
      <c r="A3063" s="33">
        <v>46170</v>
      </c>
      <c r="B3063" s="31" t="s">
        <v>245</v>
      </c>
      <c r="C3063" s="31" t="s">
        <v>246</v>
      </c>
      <c r="D3063" s="31" t="s">
        <v>900</v>
      </c>
      <c r="E3063" s="31">
        <v>2314</v>
      </c>
      <c r="F3063" s="31">
        <v>668820</v>
      </c>
      <c r="G3063" s="32">
        <v>289.02999999999997</v>
      </c>
      <c r="H3063" s="31">
        <v>2442</v>
      </c>
    </row>
    <row r="3064" spans="1:8" ht="48" customHeight="1" x14ac:dyDescent="0.25">
      <c r="A3064" s="33">
        <v>46170</v>
      </c>
      <c r="B3064" s="31" t="s">
        <v>248</v>
      </c>
      <c r="C3064" s="31" t="s">
        <v>249</v>
      </c>
      <c r="D3064" s="31" t="s">
        <v>900</v>
      </c>
      <c r="E3064" s="31">
        <v>3801</v>
      </c>
      <c r="F3064" s="31">
        <v>1817883</v>
      </c>
      <c r="G3064" s="32">
        <v>478.26</v>
      </c>
      <c r="H3064" s="31">
        <v>3790</v>
      </c>
    </row>
    <row r="3065" spans="1:8" ht="48" customHeight="1" x14ac:dyDescent="0.25">
      <c r="A3065" s="33">
        <v>46170</v>
      </c>
      <c r="B3065" s="31" t="s">
        <v>251</v>
      </c>
      <c r="C3065" s="31" t="s">
        <v>252</v>
      </c>
      <c r="D3065" s="31" t="s">
        <v>900</v>
      </c>
      <c r="E3065" s="31">
        <v>3465</v>
      </c>
      <c r="F3065" s="31">
        <v>1181205</v>
      </c>
      <c r="G3065" s="32">
        <v>340.9</v>
      </c>
      <c r="H3065" s="31">
        <v>3698</v>
      </c>
    </row>
    <row r="3066" spans="1:8" ht="24" customHeight="1" x14ac:dyDescent="0.25">
      <c r="A3066" s="33">
        <v>46170</v>
      </c>
      <c r="B3066" s="31" t="s">
        <v>254</v>
      </c>
      <c r="C3066" s="31" t="s">
        <v>255</v>
      </c>
      <c r="D3066" s="31" t="s">
        <v>899</v>
      </c>
      <c r="E3066" s="31">
        <v>1535</v>
      </c>
      <c r="F3066" s="31">
        <v>586022</v>
      </c>
      <c r="G3066" s="32">
        <v>381.77</v>
      </c>
      <c r="H3066" s="31">
        <v>1440</v>
      </c>
    </row>
    <row r="3067" spans="1:8" ht="36" customHeight="1" x14ac:dyDescent="0.25">
      <c r="A3067" s="33">
        <v>46170</v>
      </c>
      <c r="B3067" s="31" t="s">
        <v>257</v>
      </c>
      <c r="C3067" s="31" t="s">
        <v>258</v>
      </c>
      <c r="D3067" s="31" t="s">
        <v>901</v>
      </c>
      <c r="E3067" s="31">
        <v>839</v>
      </c>
      <c r="F3067" s="31">
        <v>165300</v>
      </c>
      <c r="G3067" s="32">
        <v>197.02</v>
      </c>
      <c r="H3067" s="31">
        <v>872</v>
      </c>
    </row>
    <row r="3068" spans="1:8" ht="24" customHeight="1" x14ac:dyDescent="0.25">
      <c r="A3068" s="33">
        <v>46170</v>
      </c>
      <c r="B3068" s="31" t="s">
        <v>260</v>
      </c>
      <c r="C3068" s="31" t="s">
        <v>261</v>
      </c>
      <c r="D3068" s="31" t="s">
        <v>907</v>
      </c>
      <c r="E3068" s="31">
        <v>0</v>
      </c>
      <c r="F3068" s="31">
        <v>0</v>
      </c>
      <c r="G3068" s="31">
        <v>0</v>
      </c>
      <c r="H3068" s="31">
        <v>0</v>
      </c>
    </row>
    <row r="3069" spans="1:8" ht="36" customHeight="1" x14ac:dyDescent="0.25">
      <c r="A3069" s="33">
        <v>46170</v>
      </c>
      <c r="B3069" s="31" t="s">
        <v>262</v>
      </c>
      <c r="C3069" s="31" t="s">
        <v>263</v>
      </c>
      <c r="D3069" s="31" t="s">
        <v>901</v>
      </c>
      <c r="E3069" s="31">
        <v>2849</v>
      </c>
      <c r="F3069" s="31">
        <v>549624</v>
      </c>
      <c r="G3069" s="32">
        <v>192.92</v>
      </c>
      <c r="H3069" s="31">
        <v>3047</v>
      </c>
    </row>
    <row r="3070" spans="1:8" ht="24" customHeight="1" x14ac:dyDescent="0.25">
      <c r="A3070" s="33">
        <v>46170</v>
      </c>
      <c r="B3070" s="31" t="s">
        <v>265</v>
      </c>
      <c r="C3070" s="31" t="s">
        <v>266</v>
      </c>
      <c r="D3070" s="31" t="s">
        <v>908</v>
      </c>
      <c r="E3070" s="31">
        <v>0</v>
      </c>
      <c r="F3070" s="31">
        <v>0</v>
      </c>
      <c r="G3070" s="31">
        <v>0</v>
      </c>
      <c r="H3070" s="31">
        <v>0</v>
      </c>
    </row>
    <row r="3071" spans="1:8" ht="36" customHeight="1" x14ac:dyDescent="0.25">
      <c r="A3071" s="33">
        <v>46170</v>
      </c>
      <c r="B3071" s="31" t="s">
        <v>267</v>
      </c>
      <c r="C3071" s="31" t="s">
        <v>268</v>
      </c>
      <c r="D3071" s="31" t="s">
        <v>901</v>
      </c>
      <c r="E3071" s="31">
        <v>2118</v>
      </c>
      <c r="F3071" s="31">
        <v>470478</v>
      </c>
      <c r="G3071" s="32">
        <v>222.13</v>
      </c>
      <c r="H3071" s="31">
        <v>2225</v>
      </c>
    </row>
    <row r="3072" spans="1:8" ht="48" customHeight="1" x14ac:dyDescent="0.25">
      <c r="A3072" s="33">
        <v>46170</v>
      </c>
      <c r="B3072" s="31" t="s">
        <v>270</v>
      </c>
      <c r="C3072" s="31" t="s">
        <v>271</v>
      </c>
      <c r="D3072" s="31" t="s">
        <v>900</v>
      </c>
      <c r="E3072" s="31">
        <v>996</v>
      </c>
      <c r="F3072" s="31">
        <v>308794</v>
      </c>
      <c r="G3072" s="32">
        <v>310.02999999999997</v>
      </c>
      <c r="H3072" s="31">
        <v>1050</v>
      </c>
    </row>
    <row r="3073" spans="1:8" ht="24" customHeight="1" x14ac:dyDescent="0.25">
      <c r="A3073" s="33">
        <v>46170</v>
      </c>
      <c r="B3073" s="31" t="s">
        <v>273</v>
      </c>
      <c r="C3073" s="31" t="s">
        <v>274</v>
      </c>
      <c r="D3073" s="31" t="s">
        <v>899</v>
      </c>
      <c r="E3073" s="31">
        <v>4030</v>
      </c>
      <c r="F3073" s="31">
        <v>2107113</v>
      </c>
      <c r="G3073" s="32">
        <v>522.86</v>
      </c>
      <c r="H3073" s="31">
        <v>4007</v>
      </c>
    </row>
    <row r="3074" spans="1:8" ht="24" customHeight="1" x14ac:dyDescent="0.25">
      <c r="A3074" s="33">
        <v>46170</v>
      </c>
      <c r="B3074" s="31" t="s">
        <v>276</v>
      </c>
      <c r="C3074" s="31" t="s">
        <v>277</v>
      </c>
      <c r="D3074" s="31" t="s">
        <v>899</v>
      </c>
      <c r="E3074" s="31">
        <v>886</v>
      </c>
      <c r="F3074" s="31">
        <v>453222</v>
      </c>
      <c r="G3074" s="32">
        <v>511.54</v>
      </c>
      <c r="H3074" s="31">
        <v>918</v>
      </c>
    </row>
    <row r="3075" spans="1:8" ht="36" customHeight="1" x14ac:dyDescent="0.25">
      <c r="A3075" s="33">
        <v>46170</v>
      </c>
      <c r="B3075" s="31" t="s">
        <v>279</v>
      </c>
      <c r="C3075" s="31" t="s">
        <v>280</v>
      </c>
      <c r="D3075" s="31" t="s">
        <v>901</v>
      </c>
      <c r="E3075" s="31">
        <v>2191</v>
      </c>
      <c r="F3075" s="31">
        <v>1064133</v>
      </c>
      <c r="G3075" s="32">
        <v>485.68</v>
      </c>
      <c r="H3075" s="31">
        <v>2303</v>
      </c>
    </row>
    <row r="3076" spans="1:8" ht="36" customHeight="1" x14ac:dyDescent="0.25">
      <c r="A3076" s="33">
        <v>46170</v>
      </c>
      <c r="B3076" s="31" t="s">
        <v>283</v>
      </c>
      <c r="C3076" s="31" t="s">
        <v>284</v>
      </c>
      <c r="D3076" s="31" t="s">
        <v>899</v>
      </c>
      <c r="E3076" s="31">
        <v>0</v>
      </c>
      <c r="F3076" s="31">
        <v>0</v>
      </c>
      <c r="G3076" s="31">
        <v>0</v>
      </c>
      <c r="H3076" s="31">
        <v>0</v>
      </c>
    </row>
    <row r="3077" spans="1:8" ht="24" customHeight="1" x14ac:dyDescent="0.25">
      <c r="A3077" s="33">
        <v>46171</v>
      </c>
      <c r="B3077" s="31" t="s">
        <v>128</v>
      </c>
      <c r="C3077" s="31" t="s">
        <v>129</v>
      </c>
      <c r="D3077" s="31" t="s">
        <v>899</v>
      </c>
      <c r="E3077" s="31">
        <v>1068</v>
      </c>
      <c r="F3077" s="31">
        <v>365132</v>
      </c>
      <c r="G3077" s="32">
        <v>341.88</v>
      </c>
      <c r="H3077" s="31">
        <v>1030</v>
      </c>
    </row>
    <row r="3078" spans="1:8" ht="24" customHeight="1" x14ac:dyDescent="0.25">
      <c r="A3078" s="33">
        <v>46171</v>
      </c>
      <c r="B3078" s="31" t="s">
        <v>132</v>
      </c>
      <c r="C3078" s="31" t="s">
        <v>133</v>
      </c>
      <c r="D3078" s="31" t="s">
        <v>900</v>
      </c>
      <c r="E3078" s="31">
        <v>2299</v>
      </c>
      <c r="F3078" s="31">
        <v>856584</v>
      </c>
      <c r="G3078" s="32">
        <v>372.59</v>
      </c>
      <c r="H3078" s="31">
        <v>2268</v>
      </c>
    </row>
    <row r="3079" spans="1:8" ht="24" customHeight="1" x14ac:dyDescent="0.25">
      <c r="A3079" s="33">
        <v>46171</v>
      </c>
      <c r="B3079" s="31" t="s">
        <v>135</v>
      </c>
      <c r="C3079" s="31" t="s">
        <v>136</v>
      </c>
      <c r="D3079" s="31" t="s">
        <v>900</v>
      </c>
      <c r="E3079" s="31">
        <v>1407</v>
      </c>
      <c r="F3079" s="31">
        <v>627808</v>
      </c>
      <c r="G3079" s="32">
        <v>446.2</v>
      </c>
      <c r="H3079" s="31">
        <v>1450</v>
      </c>
    </row>
    <row r="3080" spans="1:8" ht="54.75" customHeight="1" x14ac:dyDescent="0.25">
      <c r="A3080" s="33">
        <v>46171</v>
      </c>
      <c r="B3080" s="31" t="s">
        <v>138</v>
      </c>
      <c r="C3080" s="31" t="s">
        <v>139</v>
      </c>
      <c r="D3080" s="31" t="s">
        <v>900</v>
      </c>
      <c r="E3080" s="31">
        <v>1054</v>
      </c>
      <c r="F3080" s="31">
        <v>344000</v>
      </c>
      <c r="G3080" s="32">
        <v>326.38</v>
      </c>
      <c r="H3080" s="31">
        <v>962</v>
      </c>
    </row>
    <row r="3081" spans="1:8" ht="24" customHeight="1" x14ac:dyDescent="0.25">
      <c r="A3081" s="33">
        <v>46171</v>
      </c>
      <c r="B3081" s="31" t="s">
        <v>141</v>
      </c>
      <c r="C3081" s="31" t="s">
        <v>142</v>
      </c>
      <c r="D3081" s="31" t="s">
        <v>900</v>
      </c>
      <c r="E3081" s="31">
        <v>1541</v>
      </c>
      <c r="F3081" s="31">
        <v>900057</v>
      </c>
      <c r="G3081" s="32">
        <v>584.07000000000005</v>
      </c>
      <c r="H3081" s="31">
        <v>1583</v>
      </c>
    </row>
    <row r="3082" spans="1:8" ht="48" customHeight="1" x14ac:dyDescent="0.25">
      <c r="A3082" s="33">
        <v>46171</v>
      </c>
      <c r="B3082" s="31" t="s">
        <v>144</v>
      </c>
      <c r="C3082" s="31" t="s">
        <v>145</v>
      </c>
      <c r="D3082" s="31" t="s">
        <v>900</v>
      </c>
      <c r="E3082" s="31">
        <v>1575</v>
      </c>
      <c r="F3082" s="31">
        <v>390013</v>
      </c>
      <c r="G3082" s="32">
        <v>247.63</v>
      </c>
      <c r="H3082" s="31">
        <v>1506</v>
      </c>
    </row>
    <row r="3083" spans="1:8" ht="48" customHeight="1" x14ac:dyDescent="0.25">
      <c r="A3083" s="33">
        <v>46171</v>
      </c>
      <c r="B3083" s="31" t="s">
        <v>147</v>
      </c>
      <c r="C3083" s="31" t="s">
        <v>148</v>
      </c>
      <c r="D3083" s="31" t="s">
        <v>900</v>
      </c>
      <c r="E3083" s="31">
        <v>3439</v>
      </c>
      <c r="F3083" s="31">
        <v>793625</v>
      </c>
      <c r="G3083" s="32">
        <v>230.77</v>
      </c>
      <c r="H3083" s="31">
        <v>3171</v>
      </c>
    </row>
    <row r="3084" spans="1:8" ht="48" customHeight="1" x14ac:dyDescent="0.25">
      <c r="A3084" s="33">
        <v>46171</v>
      </c>
      <c r="B3084" s="31" t="s">
        <v>150</v>
      </c>
      <c r="C3084" s="31" t="s">
        <v>151</v>
      </c>
      <c r="D3084" s="31" t="s">
        <v>900</v>
      </c>
      <c r="E3084" s="31">
        <v>3617</v>
      </c>
      <c r="F3084" s="31">
        <v>779875</v>
      </c>
      <c r="G3084" s="32">
        <v>215.61</v>
      </c>
      <c r="H3084" s="31">
        <v>3727</v>
      </c>
    </row>
    <row r="3085" spans="1:8" ht="48" customHeight="1" x14ac:dyDescent="0.25">
      <c r="A3085" s="33">
        <v>46171</v>
      </c>
      <c r="B3085" s="31" t="s">
        <v>153</v>
      </c>
      <c r="C3085" s="31" t="s">
        <v>154</v>
      </c>
      <c r="D3085" s="31" t="s">
        <v>899</v>
      </c>
      <c r="E3085" s="31">
        <v>2644</v>
      </c>
      <c r="F3085" s="31">
        <v>555030</v>
      </c>
      <c r="G3085" s="32">
        <v>209.92</v>
      </c>
      <c r="H3085" s="31">
        <v>2510</v>
      </c>
    </row>
    <row r="3086" spans="1:8" ht="48" customHeight="1" x14ac:dyDescent="0.25">
      <c r="A3086" s="33">
        <v>46171</v>
      </c>
      <c r="B3086" s="31" t="s">
        <v>156</v>
      </c>
      <c r="C3086" s="31" t="s">
        <v>157</v>
      </c>
      <c r="D3086" s="31" t="s">
        <v>901</v>
      </c>
      <c r="E3086" s="31">
        <v>2885</v>
      </c>
      <c r="F3086" s="31">
        <v>882296</v>
      </c>
      <c r="G3086" s="32">
        <v>305.82</v>
      </c>
      <c r="H3086" s="31">
        <v>2717</v>
      </c>
    </row>
    <row r="3087" spans="1:8" ht="48" customHeight="1" x14ac:dyDescent="0.25">
      <c r="A3087" s="33">
        <v>46171</v>
      </c>
      <c r="B3087" s="31" t="s">
        <v>159</v>
      </c>
      <c r="C3087" s="31" t="s">
        <v>160</v>
      </c>
      <c r="D3087" s="31" t="s">
        <v>899</v>
      </c>
      <c r="E3087" s="31">
        <v>1841</v>
      </c>
      <c r="F3087" s="31">
        <v>705678</v>
      </c>
      <c r="G3087" s="32">
        <v>383.31</v>
      </c>
      <c r="H3087" s="31">
        <v>1988</v>
      </c>
    </row>
    <row r="3088" spans="1:8" ht="48" customHeight="1" x14ac:dyDescent="0.25">
      <c r="A3088" s="33">
        <v>46171</v>
      </c>
      <c r="B3088" s="31" t="s">
        <v>162</v>
      </c>
      <c r="C3088" s="31" t="s">
        <v>163</v>
      </c>
      <c r="D3088" s="31" t="s">
        <v>901</v>
      </c>
      <c r="E3088" s="31">
        <v>1144</v>
      </c>
      <c r="F3088" s="31">
        <v>495650</v>
      </c>
      <c r="G3088" s="32">
        <v>433.26</v>
      </c>
      <c r="H3088" s="31">
        <v>1214</v>
      </c>
    </row>
    <row r="3089" spans="1:8" ht="24" customHeight="1" x14ac:dyDescent="0.25">
      <c r="A3089" s="33">
        <v>46171</v>
      </c>
      <c r="B3089" s="31" t="s">
        <v>165</v>
      </c>
      <c r="C3089" s="31" t="s">
        <v>166</v>
      </c>
      <c r="D3089" s="31" t="s">
        <v>901</v>
      </c>
      <c r="E3089" s="31">
        <v>3110</v>
      </c>
      <c r="F3089" s="31">
        <v>1389382</v>
      </c>
      <c r="G3089" s="32">
        <v>446.75</v>
      </c>
      <c r="H3089" s="31">
        <v>3059</v>
      </c>
    </row>
    <row r="3090" spans="1:8" ht="36" customHeight="1" x14ac:dyDescent="0.25">
      <c r="A3090" s="33">
        <v>46171</v>
      </c>
      <c r="B3090" s="31" t="s">
        <v>168</v>
      </c>
      <c r="C3090" s="31" t="s">
        <v>169</v>
      </c>
      <c r="D3090" s="31" t="s">
        <v>899</v>
      </c>
      <c r="E3090" s="31">
        <v>2435</v>
      </c>
      <c r="F3090" s="31">
        <v>1182403</v>
      </c>
      <c r="G3090" s="32">
        <v>485.59</v>
      </c>
      <c r="H3090" s="31">
        <v>2401</v>
      </c>
    </row>
    <row r="3091" spans="1:8" ht="24" customHeight="1" x14ac:dyDescent="0.25">
      <c r="A3091" s="33">
        <v>46171</v>
      </c>
      <c r="B3091" s="31" t="s">
        <v>171</v>
      </c>
      <c r="C3091" s="31" t="s">
        <v>172</v>
      </c>
      <c r="D3091" s="31" t="s">
        <v>903</v>
      </c>
      <c r="E3091" s="31">
        <v>2285</v>
      </c>
      <c r="F3091" s="31">
        <v>891304</v>
      </c>
      <c r="G3091" s="32">
        <v>390.07</v>
      </c>
      <c r="H3091" s="31">
        <v>2336</v>
      </c>
    </row>
    <row r="3092" spans="1:8" ht="36" customHeight="1" x14ac:dyDescent="0.25">
      <c r="A3092" s="33">
        <v>46171</v>
      </c>
      <c r="B3092" s="31" t="s">
        <v>174</v>
      </c>
      <c r="C3092" s="31" t="s">
        <v>175</v>
      </c>
      <c r="D3092" s="31" t="s">
        <v>903</v>
      </c>
      <c r="E3092" s="31">
        <v>2203</v>
      </c>
      <c r="F3092" s="31">
        <v>680860</v>
      </c>
      <c r="G3092" s="32">
        <v>309.06</v>
      </c>
      <c r="H3092" s="31">
        <v>2326</v>
      </c>
    </row>
    <row r="3093" spans="1:8" ht="36" customHeight="1" x14ac:dyDescent="0.25">
      <c r="A3093" s="33">
        <v>46171</v>
      </c>
      <c r="B3093" s="31" t="s">
        <v>177</v>
      </c>
      <c r="C3093" s="31" t="s">
        <v>178</v>
      </c>
      <c r="D3093" s="31" t="s">
        <v>903</v>
      </c>
      <c r="E3093" s="31">
        <v>1953</v>
      </c>
      <c r="F3093" s="31">
        <v>592998</v>
      </c>
      <c r="G3093" s="32">
        <v>303.63</v>
      </c>
      <c r="H3093" s="31">
        <v>2030</v>
      </c>
    </row>
    <row r="3094" spans="1:8" ht="24" customHeight="1" x14ac:dyDescent="0.25">
      <c r="A3094" s="33">
        <v>46171</v>
      </c>
      <c r="B3094" s="31" t="s">
        <v>180</v>
      </c>
      <c r="C3094" s="31" t="s">
        <v>181</v>
      </c>
      <c r="D3094" s="31" t="s">
        <v>903</v>
      </c>
      <c r="E3094" s="31">
        <v>2467</v>
      </c>
      <c r="F3094" s="31">
        <v>1113526</v>
      </c>
      <c r="G3094" s="32">
        <v>451.37</v>
      </c>
      <c r="H3094" s="31">
        <v>2557</v>
      </c>
    </row>
    <row r="3095" spans="1:8" ht="48" customHeight="1" x14ac:dyDescent="0.25">
      <c r="A3095" s="33">
        <v>46171</v>
      </c>
      <c r="B3095" s="31" t="s">
        <v>183</v>
      </c>
      <c r="C3095" s="31" t="s">
        <v>184</v>
      </c>
      <c r="D3095" s="31" t="s">
        <v>903</v>
      </c>
      <c r="E3095" s="31">
        <v>1991</v>
      </c>
      <c r="F3095" s="31">
        <v>497269</v>
      </c>
      <c r="G3095" s="32">
        <v>249.76</v>
      </c>
      <c r="H3095" s="31">
        <v>1947</v>
      </c>
    </row>
    <row r="3096" spans="1:8" ht="48" customHeight="1" x14ac:dyDescent="0.25">
      <c r="A3096" s="33">
        <v>46171</v>
      </c>
      <c r="B3096" s="31" t="s">
        <v>186</v>
      </c>
      <c r="C3096" s="31" t="s">
        <v>187</v>
      </c>
      <c r="D3096" s="31" t="s">
        <v>903</v>
      </c>
      <c r="E3096" s="31">
        <v>753</v>
      </c>
      <c r="F3096" s="31">
        <v>275309</v>
      </c>
      <c r="G3096" s="32">
        <v>365.62</v>
      </c>
      <c r="H3096" s="31">
        <v>746</v>
      </c>
    </row>
    <row r="3097" spans="1:8" ht="48" customHeight="1" x14ac:dyDescent="0.25">
      <c r="A3097" s="33">
        <v>46171</v>
      </c>
      <c r="B3097" s="31" t="s">
        <v>189</v>
      </c>
      <c r="C3097" s="31" t="s">
        <v>190</v>
      </c>
      <c r="D3097" s="31" t="s">
        <v>903</v>
      </c>
      <c r="E3097" s="31">
        <v>4383</v>
      </c>
      <c r="F3097" s="31">
        <v>1364927</v>
      </c>
      <c r="G3097" s="32">
        <v>311.41000000000003</v>
      </c>
      <c r="H3097" s="31">
        <v>4139</v>
      </c>
    </row>
    <row r="3098" spans="1:8" ht="48" customHeight="1" x14ac:dyDescent="0.25">
      <c r="A3098" s="33">
        <v>46171</v>
      </c>
      <c r="B3098" s="31" t="s">
        <v>192</v>
      </c>
      <c r="C3098" s="31" t="s">
        <v>193</v>
      </c>
      <c r="D3098" s="31" t="s">
        <v>901</v>
      </c>
      <c r="E3098" s="31">
        <v>1129</v>
      </c>
      <c r="F3098" s="31">
        <v>374667</v>
      </c>
      <c r="G3098" s="32">
        <v>331.86</v>
      </c>
      <c r="H3098" s="31">
        <v>1154</v>
      </c>
    </row>
    <row r="3099" spans="1:8" ht="48" customHeight="1" x14ac:dyDescent="0.25">
      <c r="A3099" s="33">
        <v>46171</v>
      </c>
      <c r="B3099" s="31" t="s">
        <v>195</v>
      </c>
      <c r="C3099" s="31" t="s">
        <v>196</v>
      </c>
      <c r="D3099" s="31" t="s">
        <v>899</v>
      </c>
      <c r="E3099" s="31">
        <v>2497</v>
      </c>
      <c r="F3099" s="31">
        <v>874752</v>
      </c>
      <c r="G3099" s="32">
        <v>350.32</v>
      </c>
      <c r="H3099" s="31">
        <v>2276</v>
      </c>
    </row>
    <row r="3100" spans="1:8" ht="48" customHeight="1" x14ac:dyDescent="0.25">
      <c r="A3100" s="33">
        <v>46171</v>
      </c>
      <c r="B3100" s="31" t="s">
        <v>198</v>
      </c>
      <c r="C3100" s="31" t="s">
        <v>199</v>
      </c>
      <c r="D3100" s="31" t="s">
        <v>901</v>
      </c>
      <c r="E3100" s="31">
        <v>4302</v>
      </c>
      <c r="F3100" s="31">
        <v>1913473</v>
      </c>
      <c r="G3100" s="32">
        <v>444.79</v>
      </c>
      <c r="H3100" s="31">
        <v>3960</v>
      </c>
    </row>
    <row r="3101" spans="1:8" ht="48" customHeight="1" x14ac:dyDescent="0.25">
      <c r="A3101" s="33">
        <v>46171</v>
      </c>
      <c r="B3101" s="31" t="s">
        <v>201</v>
      </c>
      <c r="C3101" s="31" t="s">
        <v>202</v>
      </c>
      <c r="D3101" s="31" t="s">
        <v>904</v>
      </c>
      <c r="E3101" s="31">
        <v>0</v>
      </c>
      <c r="F3101" s="31">
        <v>0</v>
      </c>
      <c r="G3101" s="31">
        <v>0</v>
      </c>
      <c r="H3101" s="31">
        <v>0</v>
      </c>
    </row>
    <row r="3102" spans="1:8" ht="36" customHeight="1" x14ac:dyDescent="0.25">
      <c r="A3102" s="33">
        <v>46171</v>
      </c>
      <c r="B3102" s="31" t="s">
        <v>204</v>
      </c>
      <c r="C3102" s="31" t="s">
        <v>205</v>
      </c>
      <c r="D3102" s="31" t="s">
        <v>901</v>
      </c>
      <c r="E3102" s="31">
        <v>4089</v>
      </c>
      <c r="F3102" s="31">
        <v>1644661</v>
      </c>
      <c r="G3102" s="32">
        <v>402.22</v>
      </c>
      <c r="H3102" s="31">
        <v>3847</v>
      </c>
    </row>
    <row r="3103" spans="1:8" ht="24" customHeight="1" x14ac:dyDescent="0.25">
      <c r="A3103" s="33">
        <v>46171</v>
      </c>
      <c r="B3103" s="31" t="s">
        <v>207</v>
      </c>
      <c r="C3103" s="31" t="s">
        <v>208</v>
      </c>
      <c r="D3103" s="31" t="s">
        <v>899</v>
      </c>
      <c r="E3103" s="31">
        <v>3881</v>
      </c>
      <c r="F3103" s="31">
        <v>1449014</v>
      </c>
      <c r="G3103" s="32">
        <v>373.36</v>
      </c>
      <c r="H3103" s="31">
        <v>3573</v>
      </c>
    </row>
    <row r="3104" spans="1:8" ht="36" customHeight="1" x14ac:dyDescent="0.25">
      <c r="A3104" s="33">
        <v>46171</v>
      </c>
      <c r="B3104" s="31" t="s">
        <v>210</v>
      </c>
      <c r="C3104" s="31" t="s">
        <v>211</v>
      </c>
      <c r="D3104" s="31" t="s">
        <v>901</v>
      </c>
      <c r="E3104" s="31">
        <v>3918</v>
      </c>
      <c r="F3104" s="31">
        <v>1563162</v>
      </c>
      <c r="G3104" s="32">
        <v>398.97</v>
      </c>
      <c r="H3104" s="31">
        <v>3699</v>
      </c>
    </row>
    <row r="3105" spans="1:8" ht="24" customHeight="1" x14ac:dyDescent="0.25">
      <c r="A3105" s="33">
        <v>46171</v>
      </c>
      <c r="B3105" s="31" t="s">
        <v>213</v>
      </c>
      <c r="C3105" s="31" t="s">
        <v>214</v>
      </c>
      <c r="D3105" s="31" t="s">
        <v>901</v>
      </c>
      <c r="E3105" s="31">
        <v>945</v>
      </c>
      <c r="F3105" s="31">
        <v>283689</v>
      </c>
      <c r="G3105" s="32">
        <v>300.2</v>
      </c>
      <c r="H3105" s="31">
        <v>873</v>
      </c>
    </row>
    <row r="3106" spans="1:8" ht="36" customHeight="1" x14ac:dyDescent="0.25">
      <c r="A3106" s="33">
        <v>46171</v>
      </c>
      <c r="B3106" s="31" t="s">
        <v>216</v>
      </c>
      <c r="C3106" s="31" t="s">
        <v>217</v>
      </c>
      <c r="D3106" s="31" t="s">
        <v>901</v>
      </c>
      <c r="E3106" s="31">
        <v>1914</v>
      </c>
      <c r="F3106" s="31">
        <v>502179</v>
      </c>
      <c r="G3106" s="32">
        <v>262.37</v>
      </c>
      <c r="H3106" s="31">
        <v>1939</v>
      </c>
    </row>
    <row r="3107" spans="1:8" ht="24" customHeight="1" x14ac:dyDescent="0.25">
      <c r="A3107" s="33">
        <v>46171</v>
      </c>
      <c r="B3107" s="31" t="s">
        <v>220</v>
      </c>
      <c r="C3107" s="31" t="s">
        <v>221</v>
      </c>
      <c r="D3107" s="31" t="s">
        <v>900</v>
      </c>
      <c r="E3107" s="31">
        <v>4101</v>
      </c>
      <c r="F3107" s="31">
        <v>848089</v>
      </c>
      <c r="G3107" s="32">
        <v>206.8</v>
      </c>
      <c r="H3107" s="31">
        <v>4387</v>
      </c>
    </row>
    <row r="3108" spans="1:8" ht="36" customHeight="1" x14ac:dyDescent="0.25">
      <c r="A3108" s="33">
        <v>46171</v>
      </c>
      <c r="B3108" s="31" t="s">
        <v>223</v>
      </c>
      <c r="C3108" s="31" t="s">
        <v>224</v>
      </c>
      <c r="D3108" s="31" t="s">
        <v>905</v>
      </c>
      <c r="E3108" s="31">
        <v>0</v>
      </c>
      <c r="F3108" s="31">
        <v>0</v>
      </c>
      <c r="G3108" s="31">
        <v>0</v>
      </c>
      <c r="H3108" s="31">
        <v>0</v>
      </c>
    </row>
    <row r="3109" spans="1:8" ht="36" customHeight="1" x14ac:dyDescent="0.25">
      <c r="A3109" s="33">
        <v>46171</v>
      </c>
      <c r="B3109" s="31" t="s">
        <v>225</v>
      </c>
      <c r="C3109" s="31" t="s">
        <v>226</v>
      </c>
      <c r="D3109" s="31" t="s">
        <v>906</v>
      </c>
      <c r="E3109" s="31">
        <v>0</v>
      </c>
      <c r="F3109" s="31">
        <v>0</v>
      </c>
      <c r="G3109" s="31">
        <v>0</v>
      </c>
      <c r="H3109" s="31">
        <v>0</v>
      </c>
    </row>
    <row r="3110" spans="1:8" ht="36" customHeight="1" x14ac:dyDescent="0.25">
      <c r="A3110" s="33">
        <v>46171</v>
      </c>
      <c r="B3110" s="31" t="s">
        <v>227</v>
      </c>
      <c r="C3110" s="31" t="s">
        <v>228</v>
      </c>
      <c r="D3110" s="31" t="s">
        <v>899</v>
      </c>
      <c r="E3110" s="31">
        <v>3075</v>
      </c>
      <c r="F3110" s="31">
        <v>674686</v>
      </c>
      <c r="G3110" s="32">
        <v>219.41</v>
      </c>
      <c r="H3110" s="31">
        <v>3284</v>
      </c>
    </row>
    <row r="3111" spans="1:8" ht="48" customHeight="1" x14ac:dyDescent="0.25">
      <c r="A3111" s="33">
        <v>46171</v>
      </c>
      <c r="B3111" s="31" t="s">
        <v>230</v>
      </c>
      <c r="C3111" s="31" t="s">
        <v>231</v>
      </c>
      <c r="D3111" s="31" t="s">
        <v>901</v>
      </c>
      <c r="E3111" s="31">
        <v>4210</v>
      </c>
      <c r="F3111" s="31">
        <v>1311489</v>
      </c>
      <c r="G3111" s="32">
        <v>311.52</v>
      </c>
      <c r="H3111" s="31">
        <v>3815</v>
      </c>
    </row>
    <row r="3112" spans="1:8" ht="36" customHeight="1" x14ac:dyDescent="0.25">
      <c r="A3112" s="33">
        <v>46171</v>
      </c>
      <c r="B3112" s="31" t="s">
        <v>233</v>
      </c>
      <c r="C3112" s="31" t="s">
        <v>234</v>
      </c>
      <c r="D3112" s="31" t="s">
        <v>899</v>
      </c>
      <c r="E3112" s="31">
        <v>1595</v>
      </c>
      <c r="F3112" s="31">
        <v>353959</v>
      </c>
      <c r="G3112" s="32">
        <v>221.92</v>
      </c>
      <c r="H3112" s="31">
        <v>1478</v>
      </c>
    </row>
    <row r="3113" spans="1:8" ht="27.75" customHeight="1" x14ac:dyDescent="0.25">
      <c r="A3113" s="33">
        <v>46171</v>
      </c>
      <c r="B3113" s="31" t="s">
        <v>236</v>
      </c>
      <c r="C3113" s="31" t="s">
        <v>237</v>
      </c>
      <c r="D3113" s="31" t="s">
        <v>899</v>
      </c>
      <c r="E3113" s="31">
        <v>3276</v>
      </c>
      <c r="F3113" s="31">
        <v>1201460</v>
      </c>
      <c r="G3113" s="32">
        <v>366.75</v>
      </c>
      <c r="H3113" s="31">
        <v>3280</v>
      </c>
    </row>
    <row r="3114" spans="1:8" ht="24" customHeight="1" x14ac:dyDescent="0.25">
      <c r="A3114" s="33">
        <v>46171</v>
      </c>
      <c r="B3114" s="31" t="s">
        <v>239</v>
      </c>
      <c r="C3114" s="31" t="s">
        <v>240</v>
      </c>
      <c r="D3114" s="31" t="s">
        <v>900</v>
      </c>
      <c r="E3114" s="31">
        <v>2374</v>
      </c>
      <c r="F3114" s="31">
        <v>1329910</v>
      </c>
      <c r="G3114" s="32">
        <v>560.20000000000005</v>
      </c>
      <c r="H3114" s="31">
        <v>2456</v>
      </c>
    </row>
    <row r="3115" spans="1:8" ht="36" customHeight="1" x14ac:dyDescent="0.25">
      <c r="A3115" s="33">
        <v>46171</v>
      </c>
      <c r="B3115" s="31" t="s">
        <v>242</v>
      </c>
      <c r="C3115" s="31" t="s">
        <v>243</v>
      </c>
      <c r="D3115" s="31" t="s">
        <v>900</v>
      </c>
      <c r="E3115" s="31">
        <v>2701</v>
      </c>
      <c r="F3115" s="31">
        <v>848607</v>
      </c>
      <c r="G3115" s="32">
        <v>314.18</v>
      </c>
      <c r="H3115" s="31">
        <v>2686</v>
      </c>
    </row>
    <row r="3116" spans="1:8" ht="24" customHeight="1" x14ac:dyDescent="0.25">
      <c r="A3116" s="33">
        <v>46171</v>
      </c>
      <c r="B3116" s="31" t="s">
        <v>245</v>
      </c>
      <c r="C3116" s="31" t="s">
        <v>246</v>
      </c>
      <c r="D3116" s="31" t="s">
        <v>900</v>
      </c>
      <c r="E3116" s="31">
        <v>2354</v>
      </c>
      <c r="F3116" s="31">
        <v>723282</v>
      </c>
      <c r="G3116" s="32">
        <v>307.26</v>
      </c>
      <c r="H3116" s="31">
        <v>2403</v>
      </c>
    </row>
    <row r="3117" spans="1:8" ht="24" customHeight="1" x14ac:dyDescent="0.25">
      <c r="A3117" s="33">
        <v>46171</v>
      </c>
      <c r="B3117" s="31" t="s">
        <v>248</v>
      </c>
      <c r="C3117" s="31" t="s">
        <v>249</v>
      </c>
      <c r="D3117" s="31" t="s">
        <v>900</v>
      </c>
      <c r="E3117" s="31">
        <v>3421</v>
      </c>
      <c r="F3117" s="31">
        <v>1689879</v>
      </c>
      <c r="G3117" s="32">
        <v>493.97</v>
      </c>
      <c r="H3117" s="31">
        <v>3615</v>
      </c>
    </row>
    <row r="3118" spans="1:8" ht="48" customHeight="1" x14ac:dyDescent="0.25">
      <c r="A3118" s="33">
        <v>46171</v>
      </c>
      <c r="B3118" s="31" t="s">
        <v>251</v>
      </c>
      <c r="C3118" s="31" t="s">
        <v>252</v>
      </c>
      <c r="D3118" s="31" t="s">
        <v>900</v>
      </c>
      <c r="E3118" s="31">
        <v>5184</v>
      </c>
      <c r="F3118" s="31">
        <v>1710101</v>
      </c>
      <c r="G3118" s="32">
        <v>329.88</v>
      </c>
      <c r="H3118" s="31">
        <v>5086</v>
      </c>
    </row>
    <row r="3119" spans="1:8" ht="48" customHeight="1" x14ac:dyDescent="0.25">
      <c r="A3119" s="33">
        <v>46171</v>
      </c>
      <c r="B3119" s="31" t="s">
        <v>254</v>
      </c>
      <c r="C3119" s="31" t="s">
        <v>255</v>
      </c>
      <c r="D3119" s="31" t="s">
        <v>899</v>
      </c>
      <c r="E3119" s="31">
        <v>1744</v>
      </c>
      <c r="F3119" s="31">
        <v>734575</v>
      </c>
      <c r="G3119" s="32">
        <v>421.2</v>
      </c>
      <c r="H3119" s="31">
        <v>1824</v>
      </c>
    </row>
    <row r="3120" spans="1:8" ht="48" customHeight="1" x14ac:dyDescent="0.25">
      <c r="A3120" s="33">
        <v>46171</v>
      </c>
      <c r="B3120" s="31" t="s">
        <v>257</v>
      </c>
      <c r="C3120" s="31" t="s">
        <v>258</v>
      </c>
      <c r="D3120" s="31" t="s">
        <v>901</v>
      </c>
      <c r="E3120" s="31">
        <v>555</v>
      </c>
      <c r="F3120" s="31">
        <v>122784</v>
      </c>
      <c r="G3120" s="32">
        <v>221.23</v>
      </c>
      <c r="H3120" s="31">
        <v>565</v>
      </c>
    </row>
    <row r="3121" spans="1:8" ht="48" customHeight="1" x14ac:dyDescent="0.25">
      <c r="A3121" s="33">
        <v>46171</v>
      </c>
      <c r="B3121" s="31" t="s">
        <v>260</v>
      </c>
      <c r="C3121" s="31" t="s">
        <v>261</v>
      </c>
      <c r="D3121" s="31" t="s">
        <v>907</v>
      </c>
      <c r="E3121" s="31">
        <v>0</v>
      </c>
      <c r="F3121" s="31">
        <v>0</v>
      </c>
      <c r="G3121" s="31">
        <v>0</v>
      </c>
      <c r="H3121" s="31">
        <v>0</v>
      </c>
    </row>
    <row r="3122" spans="1:8" ht="48" customHeight="1" x14ac:dyDescent="0.25">
      <c r="A3122" s="33">
        <v>46171</v>
      </c>
      <c r="B3122" s="31" t="s">
        <v>262</v>
      </c>
      <c r="C3122" s="31" t="s">
        <v>263</v>
      </c>
      <c r="D3122" s="31" t="s">
        <v>901</v>
      </c>
      <c r="E3122" s="31">
        <v>3395</v>
      </c>
      <c r="F3122" s="31">
        <v>716948</v>
      </c>
      <c r="G3122" s="32">
        <v>211.18</v>
      </c>
      <c r="H3122" s="31">
        <v>3655</v>
      </c>
    </row>
    <row r="3123" spans="1:8" ht="24" customHeight="1" x14ac:dyDescent="0.25">
      <c r="A3123" s="33">
        <v>46171</v>
      </c>
      <c r="B3123" s="31" t="s">
        <v>265</v>
      </c>
      <c r="C3123" s="31" t="s">
        <v>266</v>
      </c>
      <c r="D3123" s="31" t="s">
        <v>908</v>
      </c>
      <c r="E3123" s="31">
        <v>0</v>
      </c>
      <c r="F3123" s="31">
        <v>0</v>
      </c>
      <c r="G3123" s="31">
        <v>0</v>
      </c>
      <c r="H3123" s="31">
        <v>0</v>
      </c>
    </row>
    <row r="3124" spans="1:8" ht="36" customHeight="1" x14ac:dyDescent="0.25">
      <c r="A3124" s="33">
        <v>46171</v>
      </c>
      <c r="B3124" s="31" t="s">
        <v>267</v>
      </c>
      <c r="C3124" s="31" t="s">
        <v>268</v>
      </c>
      <c r="D3124" s="31" t="s">
        <v>901</v>
      </c>
      <c r="E3124" s="31">
        <v>2985</v>
      </c>
      <c r="F3124" s="31">
        <v>660427</v>
      </c>
      <c r="G3124" s="32">
        <v>221.25</v>
      </c>
      <c r="H3124" s="31">
        <v>3046</v>
      </c>
    </row>
    <row r="3125" spans="1:8" ht="24" customHeight="1" x14ac:dyDescent="0.25">
      <c r="A3125" s="33">
        <v>46171</v>
      </c>
      <c r="B3125" s="31" t="s">
        <v>270</v>
      </c>
      <c r="C3125" s="31" t="s">
        <v>271</v>
      </c>
      <c r="D3125" s="31" t="s">
        <v>900</v>
      </c>
      <c r="E3125" s="31">
        <v>941</v>
      </c>
      <c r="F3125" s="31">
        <v>319179</v>
      </c>
      <c r="G3125" s="32">
        <v>339.19</v>
      </c>
      <c r="H3125" s="31">
        <v>877</v>
      </c>
    </row>
    <row r="3126" spans="1:8" ht="36" customHeight="1" x14ac:dyDescent="0.25">
      <c r="A3126" s="33">
        <v>46171</v>
      </c>
      <c r="B3126" s="31" t="s">
        <v>273</v>
      </c>
      <c r="C3126" s="31" t="s">
        <v>274</v>
      </c>
      <c r="D3126" s="31" t="s">
        <v>899</v>
      </c>
      <c r="E3126" s="31">
        <v>3260</v>
      </c>
      <c r="F3126" s="31">
        <v>1661083</v>
      </c>
      <c r="G3126" s="32">
        <v>509.53</v>
      </c>
      <c r="H3126" s="31">
        <v>2984</v>
      </c>
    </row>
    <row r="3127" spans="1:8" ht="24" customHeight="1" x14ac:dyDescent="0.25">
      <c r="A3127" s="33">
        <v>46171</v>
      </c>
      <c r="B3127" s="31" t="s">
        <v>276</v>
      </c>
      <c r="C3127" s="31" t="s">
        <v>277</v>
      </c>
      <c r="D3127" s="31" t="s">
        <v>899</v>
      </c>
      <c r="E3127" s="31">
        <v>756</v>
      </c>
      <c r="F3127" s="31">
        <v>370595</v>
      </c>
      <c r="G3127" s="32">
        <v>490.21</v>
      </c>
      <c r="H3127" s="31">
        <v>787</v>
      </c>
    </row>
    <row r="3128" spans="1:8" ht="36" customHeight="1" x14ac:dyDescent="0.25">
      <c r="A3128" s="33">
        <v>46171</v>
      </c>
      <c r="B3128" s="31" t="s">
        <v>279</v>
      </c>
      <c r="C3128" s="31" t="s">
        <v>280</v>
      </c>
      <c r="D3128" s="31" t="s">
        <v>901</v>
      </c>
      <c r="E3128" s="31">
        <v>2407</v>
      </c>
      <c r="F3128" s="31">
        <v>1165131</v>
      </c>
      <c r="G3128" s="32">
        <v>484.06</v>
      </c>
      <c r="H3128" s="31">
        <v>2174</v>
      </c>
    </row>
    <row r="3129" spans="1:8" ht="48" customHeight="1" x14ac:dyDescent="0.25">
      <c r="A3129" s="33">
        <v>46171</v>
      </c>
      <c r="B3129" s="31" t="s">
        <v>283</v>
      </c>
      <c r="C3129" s="31" t="s">
        <v>284</v>
      </c>
      <c r="D3129" s="31" t="s">
        <v>899</v>
      </c>
      <c r="E3129" s="31">
        <v>0</v>
      </c>
      <c r="F3129" s="31">
        <v>0</v>
      </c>
      <c r="G3129" s="31">
        <v>0</v>
      </c>
      <c r="H3129" s="31">
        <v>0</v>
      </c>
    </row>
    <row r="3130" spans="1:8" ht="24" customHeight="1" x14ac:dyDescent="0.25">
      <c r="A3130" s="33">
        <v>46172</v>
      </c>
      <c r="B3130" s="31" t="s">
        <v>128</v>
      </c>
      <c r="C3130" s="31" t="s">
        <v>129</v>
      </c>
      <c r="D3130" s="31" t="s">
        <v>899</v>
      </c>
      <c r="E3130" s="31">
        <v>1261</v>
      </c>
      <c r="F3130" s="31">
        <v>386272</v>
      </c>
      <c r="G3130" s="32">
        <v>306.32</v>
      </c>
      <c r="H3130" s="31">
        <v>1308</v>
      </c>
    </row>
    <row r="3131" spans="1:8" ht="24" customHeight="1" x14ac:dyDescent="0.25">
      <c r="A3131" s="33">
        <v>46172</v>
      </c>
      <c r="B3131" s="31" t="s">
        <v>132</v>
      </c>
      <c r="C3131" s="31" t="s">
        <v>133</v>
      </c>
      <c r="D3131" s="31" t="s">
        <v>900</v>
      </c>
      <c r="E3131" s="31">
        <v>3261</v>
      </c>
      <c r="F3131" s="31">
        <v>956130</v>
      </c>
      <c r="G3131" s="32">
        <v>293.2</v>
      </c>
      <c r="H3131" s="31">
        <v>3450</v>
      </c>
    </row>
    <row r="3132" spans="1:8" ht="36" customHeight="1" x14ac:dyDescent="0.25">
      <c r="A3132" s="33">
        <v>46172</v>
      </c>
      <c r="B3132" s="31" t="s">
        <v>135</v>
      </c>
      <c r="C3132" s="31" t="s">
        <v>136</v>
      </c>
      <c r="D3132" s="31" t="s">
        <v>900</v>
      </c>
      <c r="E3132" s="31">
        <v>1948</v>
      </c>
      <c r="F3132" s="31">
        <v>802176</v>
      </c>
      <c r="G3132" s="32">
        <v>411.79</v>
      </c>
      <c r="H3132" s="31">
        <v>2016</v>
      </c>
    </row>
    <row r="3133" spans="1:8" ht="36" customHeight="1" x14ac:dyDescent="0.25">
      <c r="A3133" s="33">
        <v>46172</v>
      </c>
      <c r="B3133" s="31" t="s">
        <v>138</v>
      </c>
      <c r="C3133" s="31" t="s">
        <v>139</v>
      </c>
      <c r="D3133" s="31" t="s">
        <v>900</v>
      </c>
      <c r="E3133" s="31">
        <v>1097</v>
      </c>
      <c r="F3133" s="31">
        <v>407040</v>
      </c>
      <c r="G3133" s="32">
        <v>371.05</v>
      </c>
      <c r="H3133" s="31">
        <v>1004</v>
      </c>
    </row>
    <row r="3134" spans="1:8" ht="24" customHeight="1" x14ac:dyDescent="0.25">
      <c r="A3134" s="33">
        <v>46172</v>
      </c>
      <c r="B3134" s="31" t="s">
        <v>141</v>
      </c>
      <c r="C3134" s="31" t="s">
        <v>142</v>
      </c>
      <c r="D3134" s="31" t="s">
        <v>900</v>
      </c>
      <c r="E3134" s="31">
        <v>1964</v>
      </c>
      <c r="F3134" s="31">
        <v>929002</v>
      </c>
      <c r="G3134" s="32">
        <v>473.02</v>
      </c>
      <c r="H3134" s="31">
        <v>2017</v>
      </c>
    </row>
    <row r="3135" spans="1:8" ht="24" customHeight="1" x14ac:dyDescent="0.25">
      <c r="A3135" s="33">
        <v>46172</v>
      </c>
      <c r="B3135" s="31" t="s">
        <v>144</v>
      </c>
      <c r="C3135" s="31" t="s">
        <v>145</v>
      </c>
      <c r="D3135" s="31" t="s">
        <v>900</v>
      </c>
      <c r="E3135" s="31">
        <v>1612</v>
      </c>
      <c r="F3135" s="31">
        <v>400798</v>
      </c>
      <c r="G3135" s="32">
        <v>248.63</v>
      </c>
      <c r="H3135" s="31">
        <v>1482</v>
      </c>
    </row>
    <row r="3136" spans="1:8" ht="24" customHeight="1" x14ac:dyDescent="0.25">
      <c r="A3136" s="33">
        <v>46172</v>
      </c>
      <c r="B3136" s="31" t="s">
        <v>147</v>
      </c>
      <c r="C3136" s="31" t="s">
        <v>148</v>
      </c>
      <c r="D3136" s="31" t="s">
        <v>900</v>
      </c>
      <c r="E3136" s="31">
        <v>5169</v>
      </c>
      <c r="F3136" s="31">
        <v>1140342</v>
      </c>
      <c r="G3136" s="32">
        <v>220.61</v>
      </c>
      <c r="H3136" s="31">
        <v>4701</v>
      </c>
    </row>
    <row r="3137" spans="1:8" ht="54.75" customHeight="1" x14ac:dyDescent="0.25">
      <c r="A3137" s="33">
        <v>46172</v>
      </c>
      <c r="B3137" s="31" t="s">
        <v>150</v>
      </c>
      <c r="C3137" s="31" t="s">
        <v>151</v>
      </c>
      <c r="D3137" s="31" t="s">
        <v>900</v>
      </c>
      <c r="E3137" s="31">
        <v>4203</v>
      </c>
      <c r="F3137" s="31">
        <v>1100507</v>
      </c>
      <c r="G3137" s="32">
        <v>261.83999999999997</v>
      </c>
      <c r="H3137" s="31">
        <v>3938</v>
      </c>
    </row>
    <row r="3138" spans="1:8" ht="24" customHeight="1" x14ac:dyDescent="0.25">
      <c r="A3138" s="33">
        <v>46172</v>
      </c>
      <c r="B3138" s="31" t="s">
        <v>153</v>
      </c>
      <c r="C3138" s="31" t="s">
        <v>154</v>
      </c>
      <c r="D3138" s="31" t="s">
        <v>899</v>
      </c>
      <c r="E3138" s="31">
        <v>4422</v>
      </c>
      <c r="F3138" s="31">
        <v>932623</v>
      </c>
      <c r="G3138" s="32">
        <v>210.91</v>
      </c>
      <c r="H3138" s="31">
        <v>4412</v>
      </c>
    </row>
    <row r="3139" spans="1:8" ht="48" customHeight="1" x14ac:dyDescent="0.25">
      <c r="A3139" s="33">
        <v>46172</v>
      </c>
      <c r="B3139" s="31" t="s">
        <v>156</v>
      </c>
      <c r="C3139" s="31" t="s">
        <v>157</v>
      </c>
      <c r="D3139" s="31" t="s">
        <v>901</v>
      </c>
      <c r="E3139" s="31">
        <v>3762</v>
      </c>
      <c r="F3139" s="31">
        <v>1102180</v>
      </c>
      <c r="G3139" s="32">
        <v>292.98</v>
      </c>
      <c r="H3139" s="31">
        <v>3545</v>
      </c>
    </row>
    <row r="3140" spans="1:8" ht="48" customHeight="1" x14ac:dyDescent="0.25">
      <c r="A3140" s="33">
        <v>46172</v>
      </c>
      <c r="B3140" s="31" t="s">
        <v>159</v>
      </c>
      <c r="C3140" s="31" t="s">
        <v>160</v>
      </c>
      <c r="D3140" s="31" t="s">
        <v>899</v>
      </c>
      <c r="E3140" s="31">
        <v>2455</v>
      </c>
      <c r="F3140" s="31">
        <v>949712</v>
      </c>
      <c r="G3140" s="32">
        <v>386.85</v>
      </c>
      <c r="H3140" s="31">
        <v>2535</v>
      </c>
    </row>
    <row r="3141" spans="1:8" ht="48" customHeight="1" x14ac:dyDescent="0.25">
      <c r="A3141" s="33">
        <v>46172</v>
      </c>
      <c r="B3141" s="31" t="s">
        <v>162</v>
      </c>
      <c r="C3141" s="31" t="s">
        <v>163</v>
      </c>
      <c r="D3141" s="31" t="s">
        <v>901</v>
      </c>
      <c r="E3141" s="31">
        <v>1446</v>
      </c>
      <c r="F3141" s="31">
        <v>592685</v>
      </c>
      <c r="G3141" s="32">
        <v>409.88</v>
      </c>
      <c r="H3141" s="31">
        <v>1379</v>
      </c>
    </row>
    <row r="3142" spans="1:8" ht="48" customHeight="1" x14ac:dyDescent="0.25">
      <c r="A3142" s="33">
        <v>46172</v>
      </c>
      <c r="B3142" s="31" t="s">
        <v>165</v>
      </c>
      <c r="C3142" s="31" t="s">
        <v>166</v>
      </c>
      <c r="D3142" s="31" t="s">
        <v>901</v>
      </c>
      <c r="E3142" s="31">
        <v>3926</v>
      </c>
      <c r="F3142" s="31">
        <v>1480810</v>
      </c>
      <c r="G3142" s="32">
        <v>377.18</v>
      </c>
      <c r="H3142" s="31">
        <v>3605</v>
      </c>
    </row>
    <row r="3143" spans="1:8" ht="48" customHeight="1" x14ac:dyDescent="0.25">
      <c r="A3143" s="33">
        <v>46172</v>
      </c>
      <c r="B3143" s="31" t="s">
        <v>168</v>
      </c>
      <c r="C3143" s="31" t="s">
        <v>169</v>
      </c>
      <c r="D3143" s="31" t="s">
        <v>899</v>
      </c>
      <c r="E3143" s="31">
        <v>2439</v>
      </c>
      <c r="F3143" s="31">
        <v>1179893</v>
      </c>
      <c r="G3143" s="32">
        <v>483.76</v>
      </c>
      <c r="H3143" s="31">
        <v>2583</v>
      </c>
    </row>
    <row r="3144" spans="1:8" ht="48" customHeight="1" x14ac:dyDescent="0.25">
      <c r="A3144" s="33">
        <v>46172</v>
      </c>
      <c r="B3144" s="31" t="s">
        <v>171</v>
      </c>
      <c r="C3144" s="31" t="s">
        <v>172</v>
      </c>
      <c r="D3144" s="31" t="s">
        <v>903</v>
      </c>
      <c r="E3144" s="31">
        <v>2528</v>
      </c>
      <c r="F3144" s="31">
        <v>1140911</v>
      </c>
      <c r="G3144" s="32">
        <v>451.31</v>
      </c>
      <c r="H3144" s="31">
        <v>2330</v>
      </c>
    </row>
    <row r="3145" spans="1:8" ht="48" customHeight="1" x14ac:dyDescent="0.25">
      <c r="A3145" s="33">
        <v>46172</v>
      </c>
      <c r="B3145" s="31" t="s">
        <v>174</v>
      </c>
      <c r="C3145" s="31" t="s">
        <v>175</v>
      </c>
      <c r="D3145" s="31" t="s">
        <v>903</v>
      </c>
      <c r="E3145" s="31">
        <v>4081</v>
      </c>
      <c r="F3145" s="31">
        <v>1500101</v>
      </c>
      <c r="G3145" s="32">
        <v>367.58</v>
      </c>
      <c r="H3145" s="31">
        <v>3861</v>
      </c>
    </row>
    <row r="3146" spans="1:8" ht="24" customHeight="1" x14ac:dyDescent="0.25">
      <c r="A3146" s="33">
        <v>46172</v>
      </c>
      <c r="B3146" s="31" t="s">
        <v>177</v>
      </c>
      <c r="C3146" s="31" t="s">
        <v>178</v>
      </c>
      <c r="D3146" s="31" t="s">
        <v>903</v>
      </c>
      <c r="E3146" s="31">
        <v>2433</v>
      </c>
      <c r="F3146" s="31">
        <v>761407</v>
      </c>
      <c r="G3146" s="32">
        <v>312.95</v>
      </c>
      <c r="H3146" s="31">
        <v>2239</v>
      </c>
    </row>
    <row r="3147" spans="1:8" ht="36" customHeight="1" x14ac:dyDescent="0.25">
      <c r="A3147" s="33">
        <v>46172</v>
      </c>
      <c r="B3147" s="31" t="s">
        <v>180</v>
      </c>
      <c r="C3147" s="31" t="s">
        <v>181</v>
      </c>
      <c r="D3147" s="31" t="s">
        <v>903</v>
      </c>
      <c r="E3147" s="31">
        <v>3066</v>
      </c>
      <c r="F3147" s="31">
        <v>1167662</v>
      </c>
      <c r="G3147" s="32">
        <v>380.84</v>
      </c>
      <c r="H3147" s="31">
        <v>3306</v>
      </c>
    </row>
    <row r="3148" spans="1:8" ht="24" customHeight="1" x14ac:dyDescent="0.25">
      <c r="A3148" s="33">
        <v>46172</v>
      </c>
      <c r="B3148" s="31" t="s">
        <v>183</v>
      </c>
      <c r="C3148" s="31" t="s">
        <v>184</v>
      </c>
      <c r="D3148" s="31" t="s">
        <v>903</v>
      </c>
      <c r="E3148" s="31">
        <v>2752</v>
      </c>
      <c r="F3148" s="31">
        <v>585609</v>
      </c>
      <c r="G3148" s="32">
        <v>212.79</v>
      </c>
      <c r="H3148" s="31">
        <v>2512</v>
      </c>
    </row>
    <row r="3149" spans="1:8" ht="36" customHeight="1" x14ac:dyDescent="0.25">
      <c r="A3149" s="33">
        <v>46172</v>
      </c>
      <c r="B3149" s="31" t="s">
        <v>186</v>
      </c>
      <c r="C3149" s="31" t="s">
        <v>187</v>
      </c>
      <c r="D3149" s="31" t="s">
        <v>903</v>
      </c>
      <c r="E3149" s="31">
        <v>1046</v>
      </c>
      <c r="F3149" s="31">
        <v>394665</v>
      </c>
      <c r="G3149" s="32">
        <v>377.31</v>
      </c>
      <c r="H3149" s="31">
        <v>1080</v>
      </c>
    </row>
    <row r="3150" spans="1:8" ht="36" customHeight="1" x14ac:dyDescent="0.25">
      <c r="A3150" s="33">
        <v>46172</v>
      </c>
      <c r="B3150" s="31" t="s">
        <v>189</v>
      </c>
      <c r="C3150" s="31" t="s">
        <v>190</v>
      </c>
      <c r="D3150" s="31" t="s">
        <v>903</v>
      </c>
      <c r="E3150" s="31">
        <v>5238</v>
      </c>
      <c r="F3150" s="31">
        <v>1353528</v>
      </c>
      <c r="G3150" s="32">
        <v>258.41000000000003</v>
      </c>
      <c r="H3150" s="31">
        <v>4840</v>
      </c>
    </row>
    <row r="3151" spans="1:8" ht="24" customHeight="1" x14ac:dyDescent="0.25">
      <c r="A3151" s="33">
        <v>46172</v>
      </c>
      <c r="B3151" s="31" t="s">
        <v>192</v>
      </c>
      <c r="C3151" s="31" t="s">
        <v>193</v>
      </c>
      <c r="D3151" s="31" t="s">
        <v>901</v>
      </c>
      <c r="E3151" s="31">
        <v>1245</v>
      </c>
      <c r="F3151" s="31">
        <v>495862</v>
      </c>
      <c r="G3151" s="32">
        <v>398.28</v>
      </c>
      <c r="H3151" s="31">
        <v>1310</v>
      </c>
    </row>
    <row r="3152" spans="1:8" ht="48" customHeight="1" x14ac:dyDescent="0.25">
      <c r="A3152" s="33">
        <v>46172</v>
      </c>
      <c r="B3152" s="31" t="s">
        <v>195</v>
      </c>
      <c r="C3152" s="31" t="s">
        <v>196</v>
      </c>
      <c r="D3152" s="31" t="s">
        <v>899</v>
      </c>
      <c r="E3152" s="31">
        <v>3545</v>
      </c>
      <c r="F3152" s="31">
        <v>1374226</v>
      </c>
      <c r="G3152" s="32">
        <v>387.65</v>
      </c>
      <c r="H3152" s="31">
        <v>3639</v>
      </c>
    </row>
    <row r="3153" spans="1:8" ht="48" customHeight="1" x14ac:dyDescent="0.25">
      <c r="A3153" s="33">
        <v>46172</v>
      </c>
      <c r="B3153" s="31" t="s">
        <v>198</v>
      </c>
      <c r="C3153" s="31" t="s">
        <v>199</v>
      </c>
      <c r="D3153" s="31" t="s">
        <v>901</v>
      </c>
      <c r="E3153" s="31">
        <v>5642</v>
      </c>
      <c r="F3153" s="31">
        <v>2879033</v>
      </c>
      <c r="G3153" s="32">
        <v>510.29</v>
      </c>
      <c r="H3153" s="31">
        <v>6082</v>
      </c>
    </row>
    <row r="3154" spans="1:8" ht="48" customHeight="1" x14ac:dyDescent="0.25">
      <c r="A3154" s="33">
        <v>46172</v>
      </c>
      <c r="B3154" s="31" t="s">
        <v>201</v>
      </c>
      <c r="C3154" s="31" t="s">
        <v>202</v>
      </c>
      <c r="D3154" s="31" t="s">
        <v>904</v>
      </c>
      <c r="E3154" s="31">
        <v>0</v>
      </c>
      <c r="F3154" s="31">
        <v>0</v>
      </c>
      <c r="G3154" s="31">
        <v>0</v>
      </c>
      <c r="H3154" s="31">
        <v>0</v>
      </c>
    </row>
    <row r="3155" spans="1:8" ht="48" customHeight="1" x14ac:dyDescent="0.25">
      <c r="A3155" s="33">
        <v>46172</v>
      </c>
      <c r="B3155" s="31" t="s">
        <v>204</v>
      </c>
      <c r="C3155" s="31" t="s">
        <v>205</v>
      </c>
      <c r="D3155" s="31" t="s">
        <v>901</v>
      </c>
      <c r="E3155" s="31">
        <v>4065</v>
      </c>
      <c r="F3155" s="31">
        <v>1507540</v>
      </c>
      <c r="G3155" s="32">
        <v>370.86</v>
      </c>
      <c r="H3155" s="31">
        <v>3966</v>
      </c>
    </row>
    <row r="3156" spans="1:8" ht="48" customHeight="1" x14ac:dyDescent="0.25">
      <c r="A3156" s="33">
        <v>46172</v>
      </c>
      <c r="B3156" s="31" t="s">
        <v>207</v>
      </c>
      <c r="C3156" s="31" t="s">
        <v>208</v>
      </c>
      <c r="D3156" s="31" t="s">
        <v>899</v>
      </c>
      <c r="E3156" s="31">
        <v>5436</v>
      </c>
      <c r="F3156" s="31">
        <v>1861135</v>
      </c>
      <c r="G3156" s="32">
        <v>342.37</v>
      </c>
      <c r="H3156" s="31">
        <v>5198</v>
      </c>
    </row>
    <row r="3157" spans="1:8" ht="48" customHeight="1" x14ac:dyDescent="0.25">
      <c r="A3157" s="33">
        <v>46172</v>
      </c>
      <c r="B3157" s="31" t="s">
        <v>210</v>
      </c>
      <c r="C3157" s="31" t="s">
        <v>211</v>
      </c>
      <c r="D3157" s="31" t="s">
        <v>901</v>
      </c>
      <c r="E3157" s="31">
        <v>3956</v>
      </c>
      <c r="F3157" s="31">
        <v>1677652</v>
      </c>
      <c r="G3157" s="32">
        <v>424.08</v>
      </c>
      <c r="H3157" s="31">
        <v>4070</v>
      </c>
    </row>
    <row r="3158" spans="1:8" ht="48" customHeight="1" x14ac:dyDescent="0.25">
      <c r="A3158" s="33">
        <v>46172</v>
      </c>
      <c r="B3158" s="31" t="s">
        <v>213</v>
      </c>
      <c r="C3158" s="31" t="s">
        <v>214</v>
      </c>
      <c r="D3158" s="31" t="s">
        <v>901</v>
      </c>
      <c r="E3158" s="31">
        <v>1623</v>
      </c>
      <c r="F3158" s="31">
        <v>463811</v>
      </c>
      <c r="G3158" s="32">
        <v>285.77</v>
      </c>
      <c r="H3158" s="31">
        <v>1580</v>
      </c>
    </row>
    <row r="3159" spans="1:8" ht="36" customHeight="1" x14ac:dyDescent="0.25">
      <c r="A3159" s="33">
        <v>46172</v>
      </c>
      <c r="B3159" s="31" t="s">
        <v>216</v>
      </c>
      <c r="C3159" s="31" t="s">
        <v>217</v>
      </c>
      <c r="D3159" s="31" t="s">
        <v>901</v>
      </c>
      <c r="E3159" s="31">
        <v>1706</v>
      </c>
      <c r="F3159" s="31">
        <v>479782</v>
      </c>
      <c r="G3159" s="32">
        <v>281.23</v>
      </c>
      <c r="H3159" s="31">
        <v>1643</v>
      </c>
    </row>
    <row r="3160" spans="1:8" ht="24" customHeight="1" x14ac:dyDescent="0.25">
      <c r="A3160" s="33">
        <v>46172</v>
      </c>
      <c r="B3160" s="31" t="s">
        <v>220</v>
      </c>
      <c r="C3160" s="31" t="s">
        <v>221</v>
      </c>
      <c r="D3160" s="31" t="s">
        <v>900</v>
      </c>
      <c r="E3160" s="31">
        <v>5441</v>
      </c>
      <c r="F3160" s="31">
        <v>1182895</v>
      </c>
      <c r="G3160" s="32">
        <v>217.4</v>
      </c>
      <c r="H3160" s="31">
        <v>5482</v>
      </c>
    </row>
    <row r="3161" spans="1:8" ht="36" customHeight="1" x14ac:dyDescent="0.25">
      <c r="A3161" s="33">
        <v>46172</v>
      </c>
      <c r="B3161" s="31" t="s">
        <v>223</v>
      </c>
      <c r="C3161" s="31" t="s">
        <v>224</v>
      </c>
      <c r="D3161" s="31" t="s">
        <v>905</v>
      </c>
      <c r="E3161" s="31">
        <v>0</v>
      </c>
      <c r="F3161" s="31">
        <v>0</v>
      </c>
      <c r="G3161" s="31">
        <v>0</v>
      </c>
      <c r="H3161" s="31">
        <v>0</v>
      </c>
    </row>
    <row r="3162" spans="1:8" ht="24" customHeight="1" x14ac:dyDescent="0.25">
      <c r="A3162" s="33">
        <v>46172</v>
      </c>
      <c r="B3162" s="31" t="s">
        <v>225</v>
      </c>
      <c r="C3162" s="31" t="s">
        <v>226</v>
      </c>
      <c r="D3162" s="31" t="s">
        <v>906</v>
      </c>
      <c r="E3162" s="31">
        <v>0</v>
      </c>
      <c r="F3162" s="31">
        <v>0</v>
      </c>
      <c r="G3162" s="31">
        <v>0</v>
      </c>
      <c r="H3162" s="31">
        <v>0</v>
      </c>
    </row>
    <row r="3163" spans="1:8" ht="36" customHeight="1" x14ac:dyDescent="0.25">
      <c r="A3163" s="33">
        <v>46172</v>
      </c>
      <c r="B3163" s="31" t="s">
        <v>227</v>
      </c>
      <c r="C3163" s="31" t="s">
        <v>228</v>
      </c>
      <c r="D3163" s="31" t="s">
        <v>899</v>
      </c>
      <c r="E3163" s="31">
        <v>4881</v>
      </c>
      <c r="F3163" s="31">
        <v>1006549</v>
      </c>
      <c r="G3163" s="32">
        <v>206.22</v>
      </c>
      <c r="H3163" s="31">
        <v>4504</v>
      </c>
    </row>
    <row r="3164" spans="1:8" ht="24" customHeight="1" x14ac:dyDescent="0.25">
      <c r="A3164" s="33">
        <v>46172</v>
      </c>
      <c r="B3164" s="31" t="s">
        <v>230</v>
      </c>
      <c r="C3164" s="31" t="s">
        <v>231</v>
      </c>
      <c r="D3164" s="31" t="s">
        <v>901</v>
      </c>
      <c r="E3164" s="31">
        <v>5304</v>
      </c>
      <c r="F3164" s="31">
        <v>1644530</v>
      </c>
      <c r="G3164" s="32">
        <v>310.05</v>
      </c>
      <c r="H3164" s="31">
        <v>5168</v>
      </c>
    </row>
    <row r="3165" spans="1:8" ht="36" customHeight="1" x14ac:dyDescent="0.25">
      <c r="A3165" s="33">
        <v>46172</v>
      </c>
      <c r="B3165" s="31" t="s">
        <v>233</v>
      </c>
      <c r="C3165" s="31" t="s">
        <v>234</v>
      </c>
      <c r="D3165" s="31" t="s">
        <v>899</v>
      </c>
      <c r="E3165" s="31">
        <v>2593</v>
      </c>
      <c r="F3165" s="31">
        <v>662910</v>
      </c>
      <c r="G3165" s="32">
        <v>255.65</v>
      </c>
      <c r="H3165" s="31">
        <v>2490</v>
      </c>
    </row>
    <row r="3166" spans="1:8" ht="36" customHeight="1" x14ac:dyDescent="0.25">
      <c r="A3166" s="33">
        <v>46172</v>
      </c>
      <c r="B3166" s="31" t="s">
        <v>236</v>
      </c>
      <c r="C3166" s="31" t="s">
        <v>237</v>
      </c>
      <c r="D3166" s="31" t="s">
        <v>899</v>
      </c>
      <c r="E3166" s="31">
        <v>4366</v>
      </c>
      <c r="F3166" s="31">
        <v>1945387</v>
      </c>
      <c r="G3166" s="32">
        <v>445.58</v>
      </c>
      <c r="H3166" s="31">
        <v>4560</v>
      </c>
    </row>
    <row r="3167" spans="1:8" ht="36" customHeight="1" x14ac:dyDescent="0.25">
      <c r="A3167" s="33">
        <v>46172</v>
      </c>
      <c r="B3167" s="31" t="s">
        <v>239</v>
      </c>
      <c r="C3167" s="31" t="s">
        <v>240</v>
      </c>
      <c r="D3167" s="31" t="s">
        <v>900</v>
      </c>
      <c r="E3167" s="31">
        <v>3061</v>
      </c>
      <c r="F3167" s="31">
        <v>1652060</v>
      </c>
      <c r="G3167" s="32">
        <v>539.71</v>
      </c>
      <c r="H3167" s="31">
        <v>2781</v>
      </c>
    </row>
    <row r="3168" spans="1:8" ht="48" customHeight="1" x14ac:dyDescent="0.25">
      <c r="A3168" s="33">
        <v>46172</v>
      </c>
      <c r="B3168" s="31" t="s">
        <v>242</v>
      </c>
      <c r="C3168" s="31" t="s">
        <v>243</v>
      </c>
      <c r="D3168" s="31" t="s">
        <v>900</v>
      </c>
      <c r="E3168" s="31">
        <v>3436</v>
      </c>
      <c r="F3168" s="31">
        <v>994440</v>
      </c>
      <c r="G3168" s="32">
        <v>289.42</v>
      </c>
      <c r="H3168" s="31">
        <v>3677</v>
      </c>
    </row>
    <row r="3169" spans="1:8" ht="36" customHeight="1" x14ac:dyDescent="0.25">
      <c r="A3169" s="33">
        <v>46172</v>
      </c>
      <c r="B3169" s="31" t="s">
        <v>245</v>
      </c>
      <c r="C3169" s="31" t="s">
        <v>246</v>
      </c>
      <c r="D3169" s="31" t="s">
        <v>900</v>
      </c>
      <c r="E3169" s="31">
        <v>3395</v>
      </c>
      <c r="F3169" s="31">
        <v>920083</v>
      </c>
      <c r="G3169" s="32">
        <v>271.01</v>
      </c>
      <c r="H3169" s="31">
        <v>3407</v>
      </c>
    </row>
    <row r="3170" spans="1:8" ht="54.75" customHeight="1" x14ac:dyDescent="0.25">
      <c r="A3170" s="33">
        <v>46172</v>
      </c>
      <c r="B3170" s="31" t="s">
        <v>248</v>
      </c>
      <c r="C3170" s="31" t="s">
        <v>249</v>
      </c>
      <c r="D3170" s="31" t="s">
        <v>900</v>
      </c>
      <c r="E3170" s="31">
        <v>5423</v>
      </c>
      <c r="F3170" s="31">
        <v>2848802</v>
      </c>
      <c r="G3170" s="32">
        <v>525.32000000000005</v>
      </c>
      <c r="H3170" s="31">
        <v>5115</v>
      </c>
    </row>
    <row r="3171" spans="1:8" ht="24" customHeight="1" x14ac:dyDescent="0.25">
      <c r="A3171" s="33">
        <v>46172</v>
      </c>
      <c r="B3171" s="31" t="s">
        <v>251</v>
      </c>
      <c r="C3171" s="31" t="s">
        <v>252</v>
      </c>
      <c r="D3171" s="31" t="s">
        <v>900</v>
      </c>
      <c r="E3171" s="31">
        <v>5549</v>
      </c>
      <c r="F3171" s="31">
        <v>2013806</v>
      </c>
      <c r="G3171" s="32">
        <v>362.91</v>
      </c>
      <c r="H3171" s="31">
        <v>5475</v>
      </c>
    </row>
    <row r="3172" spans="1:8" ht="36" customHeight="1" x14ac:dyDescent="0.25">
      <c r="A3172" s="33">
        <v>46172</v>
      </c>
      <c r="B3172" s="31" t="s">
        <v>254</v>
      </c>
      <c r="C3172" s="31" t="s">
        <v>255</v>
      </c>
      <c r="D3172" s="31" t="s">
        <v>899</v>
      </c>
      <c r="E3172" s="31">
        <v>2109</v>
      </c>
      <c r="F3172" s="31">
        <v>963214</v>
      </c>
      <c r="G3172" s="32">
        <v>456.72</v>
      </c>
      <c r="H3172" s="31">
        <v>2001</v>
      </c>
    </row>
    <row r="3173" spans="1:8" ht="24" customHeight="1" x14ac:dyDescent="0.25">
      <c r="A3173" s="33">
        <v>46172</v>
      </c>
      <c r="B3173" s="31" t="s">
        <v>257</v>
      </c>
      <c r="C3173" s="31" t="s">
        <v>258</v>
      </c>
      <c r="D3173" s="31" t="s">
        <v>901</v>
      </c>
      <c r="E3173" s="31">
        <v>1029</v>
      </c>
      <c r="F3173" s="31">
        <v>227180</v>
      </c>
      <c r="G3173" s="32">
        <v>220.78</v>
      </c>
      <c r="H3173" s="31">
        <v>936</v>
      </c>
    </row>
    <row r="3174" spans="1:8" ht="24" customHeight="1" x14ac:dyDescent="0.25">
      <c r="A3174" s="33">
        <v>46172</v>
      </c>
      <c r="B3174" s="31" t="s">
        <v>260</v>
      </c>
      <c r="C3174" s="31" t="s">
        <v>261</v>
      </c>
      <c r="D3174" s="31" t="s">
        <v>907</v>
      </c>
      <c r="E3174" s="31">
        <v>0</v>
      </c>
      <c r="F3174" s="31">
        <v>0</v>
      </c>
      <c r="G3174" s="31">
        <v>0</v>
      </c>
      <c r="H3174" s="31">
        <v>0</v>
      </c>
    </row>
    <row r="3175" spans="1:8" ht="48" customHeight="1" x14ac:dyDescent="0.25">
      <c r="A3175" s="33">
        <v>46172</v>
      </c>
      <c r="B3175" s="31" t="s">
        <v>262</v>
      </c>
      <c r="C3175" s="31" t="s">
        <v>263</v>
      </c>
      <c r="D3175" s="31" t="s">
        <v>901</v>
      </c>
      <c r="E3175" s="31">
        <v>4337</v>
      </c>
      <c r="F3175" s="31">
        <v>836253</v>
      </c>
      <c r="G3175" s="32">
        <v>192.82</v>
      </c>
      <c r="H3175" s="31">
        <v>4032</v>
      </c>
    </row>
    <row r="3176" spans="1:8" ht="48" customHeight="1" x14ac:dyDescent="0.25">
      <c r="A3176" s="33">
        <v>46172</v>
      </c>
      <c r="B3176" s="31" t="s">
        <v>265</v>
      </c>
      <c r="C3176" s="31" t="s">
        <v>266</v>
      </c>
      <c r="D3176" s="31" t="s">
        <v>908</v>
      </c>
      <c r="E3176" s="31">
        <v>0</v>
      </c>
      <c r="F3176" s="31">
        <v>0</v>
      </c>
      <c r="G3176" s="31">
        <v>0</v>
      </c>
      <c r="H3176" s="31">
        <v>0</v>
      </c>
    </row>
    <row r="3177" spans="1:8" ht="48" customHeight="1" x14ac:dyDescent="0.25">
      <c r="A3177" s="33">
        <v>46172</v>
      </c>
      <c r="B3177" s="31" t="s">
        <v>267</v>
      </c>
      <c r="C3177" s="31" t="s">
        <v>268</v>
      </c>
      <c r="D3177" s="31" t="s">
        <v>901</v>
      </c>
      <c r="E3177" s="31">
        <v>2707</v>
      </c>
      <c r="F3177" s="31">
        <v>549506</v>
      </c>
      <c r="G3177" s="32">
        <v>202.99</v>
      </c>
      <c r="H3177" s="31">
        <v>2664</v>
      </c>
    </row>
    <row r="3178" spans="1:8" ht="48" customHeight="1" x14ac:dyDescent="0.25">
      <c r="A3178" s="33">
        <v>46172</v>
      </c>
      <c r="B3178" s="31" t="s">
        <v>270</v>
      </c>
      <c r="C3178" s="31" t="s">
        <v>271</v>
      </c>
      <c r="D3178" s="31" t="s">
        <v>900</v>
      </c>
      <c r="E3178" s="31">
        <v>906</v>
      </c>
      <c r="F3178" s="31">
        <v>259294</v>
      </c>
      <c r="G3178" s="32">
        <v>286.2</v>
      </c>
      <c r="H3178" s="31">
        <v>837</v>
      </c>
    </row>
    <row r="3179" spans="1:8" ht="48" customHeight="1" x14ac:dyDescent="0.25">
      <c r="A3179" s="33">
        <v>46172</v>
      </c>
      <c r="B3179" s="31" t="s">
        <v>273</v>
      </c>
      <c r="C3179" s="31" t="s">
        <v>274</v>
      </c>
      <c r="D3179" s="31" t="s">
        <v>899</v>
      </c>
      <c r="E3179" s="31">
        <v>5335</v>
      </c>
      <c r="F3179" s="31">
        <v>2888311</v>
      </c>
      <c r="G3179" s="32">
        <v>541.39</v>
      </c>
      <c r="H3179" s="31">
        <v>5629</v>
      </c>
    </row>
    <row r="3180" spans="1:8" ht="24" customHeight="1" x14ac:dyDescent="0.25">
      <c r="A3180" s="33">
        <v>46172</v>
      </c>
      <c r="B3180" s="31" t="s">
        <v>276</v>
      </c>
      <c r="C3180" s="31" t="s">
        <v>277</v>
      </c>
      <c r="D3180" s="31" t="s">
        <v>899</v>
      </c>
      <c r="E3180" s="31">
        <v>1465</v>
      </c>
      <c r="F3180" s="31">
        <v>728700</v>
      </c>
      <c r="G3180" s="32">
        <v>497.41</v>
      </c>
      <c r="H3180" s="31">
        <v>1502</v>
      </c>
    </row>
    <row r="3181" spans="1:8" ht="36" customHeight="1" x14ac:dyDescent="0.25">
      <c r="A3181" s="33">
        <v>46172</v>
      </c>
      <c r="B3181" s="31" t="s">
        <v>279</v>
      </c>
      <c r="C3181" s="31" t="s">
        <v>280</v>
      </c>
      <c r="D3181" s="31" t="s">
        <v>901</v>
      </c>
      <c r="E3181" s="31">
        <v>1990</v>
      </c>
      <c r="F3181" s="31">
        <v>807501</v>
      </c>
      <c r="G3181" s="32">
        <v>405.78</v>
      </c>
      <c r="H3181" s="31">
        <v>1806</v>
      </c>
    </row>
    <row r="3182" spans="1:8" ht="24" customHeight="1" x14ac:dyDescent="0.25">
      <c r="A3182" s="33">
        <v>46172</v>
      </c>
      <c r="B3182" s="31" t="s">
        <v>283</v>
      </c>
      <c r="C3182" s="31" t="s">
        <v>284</v>
      </c>
      <c r="D3182" s="31" t="s">
        <v>899</v>
      </c>
      <c r="E3182" s="31">
        <v>0</v>
      </c>
      <c r="F3182" s="31">
        <v>0</v>
      </c>
      <c r="G3182" s="31">
        <v>0</v>
      </c>
      <c r="H3182" s="31">
        <v>0</v>
      </c>
    </row>
    <row r="3183" spans="1:8" ht="36" customHeight="1" x14ac:dyDescent="0.25">
      <c r="A3183" s="33">
        <v>46173</v>
      </c>
      <c r="B3183" s="31" t="s">
        <v>128</v>
      </c>
      <c r="C3183" s="31" t="s">
        <v>129</v>
      </c>
      <c r="D3183" s="31" t="s">
        <v>899</v>
      </c>
      <c r="E3183" s="31">
        <v>1806</v>
      </c>
      <c r="F3183" s="31">
        <v>595476</v>
      </c>
      <c r="G3183" s="32">
        <v>329.72</v>
      </c>
      <c r="H3183" s="31">
        <v>1891</v>
      </c>
    </row>
    <row r="3184" spans="1:8" ht="24" customHeight="1" x14ac:dyDescent="0.25">
      <c r="A3184" s="33">
        <v>46173</v>
      </c>
      <c r="B3184" s="31" t="s">
        <v>132</v>
      </c>
      <c r="C3184" s="31" t="s">
        <v>133</v>
      </c>
      <c r="D3184" s="31" t="s">
        <v>900</v>
      </c>
      <c r="E3184" s="31">
        <v>3671</v>
      </c>
      <c r="F3184" s="31">
        <v>1222918</v>
      </c>
      <c r="G3184" s="32">
        <v>333.13</v>
      </c>
      <c r="H3184" s="31">
        <v>3806</v>
      </c>
    </row>
    <row r="3185" spans="1:8" ht="36" customHeight="1" x14ac:dyDescent="0.25">
      <c r="A3185" s="33">
        <v>46173</v>
      </c>
      <c r="B3185" s="31" t="s">
        <v>135</v>
      </c>
      <c r="C3185" s="31" t="s">
        <v>136</v>
      </c>
      <c r="D3185" s="31" t="s">
        <v>900</v>
      </c>
      <c r="E3185" s="31">
        <v>1724</v>
      </c>
      <c r="F3185" s="31">
        <v>784433</v>
      </c>
      <c r="G3185" s="32">
        <v>455.01</v>
      </c>
      <c r="H3185" s="31">
        <v>1572</v>
      </c>
    </row>
    <row r="3186" spans="1:8" ht="48" customHeight="1" x14ac:dyDescent="0.25">
      <c r="A3186" s="33">
        <v>46173</v>
      </c>
      <c r="B3186" s="31" t="s">
        <v>138</v>
      </c>
      <c r="C3186" s="31" t="s">
        <v>139</v>
      </c>
      <c r="D3186" s="31" t="s">
        <v>900</v>
      </c>
      <c r="E3186" s="31">
        <v>1432</v>
      </c>
      <c r="F3186" s="31">
        <v>475963</v>
      </c>
      <c r="G3186" s="32">
        <v>332.38</v>
      </c>
      <c r="H3186" s="31">
        <v>1361</v>
      </c>
    </row>
    <row r="3187" spans="1:8" ht="24" customHeight="1" x14ac:dyDescent="0.25">
      <c r="A3187" s="33">
        <v>46173</v>
      </c>
      <c r="B3187" s="31" t="s">
        <v>141</v>
      </c>
      <c r="C3187" s="31" t="s">
        <v>142</v>
      </c>
      <c r="D3187" s="31" t="s">
        <v>900</v>
      </c>
      <c r="E3187" s="31">
        <v>2155</v>
      </c>
      <c r="F3187" s="31">
        <v>1101914</v>
      </c>
      <c r="G3187" s="32">
        <v>511.33</v>
      </c>
      <c r="H3187" s="31">
        <v>1978</v>
      </c>
    </row>
    <row r="3188" spans="1:8" ht="24" customHeight="1" x14ac:dyDescent="0.25">
      <c r="A3188" s="33">
        <v>46173</v>
      </c>
      <c r="B3188" s="31" t="s">
        <v>144</v>
      </c>
      <c r="C3188" s="31" t="s">
        <v>145</v>
      </c>
      <c r="D3188" s="31" t="s">
        <v>900</v>
      </c>
      <c r="E3188" s="31">
        <v>2228</v>
      </c>
      <c r="F3188" s="31">
        <v>518519</v>
      </c>
      <c r="G3188" s="32">
        <v>232.73</v>
      </c>
      <c r="H3188" s="31">
        <v>2321</v>
      </c>
    </row>
    <row r="3189" spans="1:8" ht="36" customHeight="1" x14ac:dyDescent="0.25">
      <c r="A3189" s="33">
        <v>46173</v>
      </c>
      <c r="B3189" s="31" t="s">
        <v>147</v>
      </c>
      <c r="C3189" s="31" t="s">
        <v>148</v>
      </c>
      <c r="D3189" s="31" t="s">
        <v>900</v>
      </c>
      <c r="E3189" s="31">
        <v>3545</v>
      </c>
      <c r="F3189" s="31">
        <v>800704</v>
      </c>
      <c r="G3189" s="32">
        <v>225.87</v>
      </c>
      <c r="H3189" s="31">
        <v>3818</v>
      </c>
    </row>
    <row r="3190" spans="1:8" ht="36" customHeight="1" x14ac:dyDescent="0.25">
      <c r="A3190" s="33">
        <v>46173</v>
      </c>
      <c r="B3190" s="31" t="s">
        <v>150</v>
      </c>
      <c r="C3190" s="31" t="s">
        <v>151</v>
      </c>
      <c r="D3190" s="31" t="s">
        <v>900</v>
      </c>
      <c r="E3190" s="31">
        <v>3267</v>
      </c>
      <c r="F3190" s="31">
        <v>720306</v>
      </c>
      <c r="G3190" s="32">
        <v>220.48</v>
      </c>
      <c r="H3190" s="31">
        <v>3207</v>
      </c>
    </row>
    <row r="3191" spans="1:8" ht="24" customHeight="1" x14ac:dyDescent="0.25">
      <c r="A3191" s="33">
        <v>46173</v>
      </c>
      <c r="B3191" s="31" t="s">
        <v>153</v>
      </c>
      <c r="C3191" s="31" t="s">
        <v>154</v>
      </c>
      <c r="D3191" s="31" t="s">
        <v>899</v>
      </c>
      <c r="E3191" s="31">
        <v>3854</v>
      </c>
      <c r="F3191" s="31">
        <v>758040</v>
      </c>
      <c r="G3191" s="32">
        <v>196.69</v>
      </c>
      <c r="H3191" s="31">
        <v>4039</v>
      </c>
    </row>
    <row r="3192" spans="1:8" ht="24" customHeight="1" x14ac:dyDescent="0.25">
      <c r="A3192" s="33">
        <v>46173</v>
      </c>
      <c r="B3192" s="31" t="s">
        <v>156</v>
      </c>
      <c r="C3192" s="31" t="s">
        <v>157</v>
      </c>
      <c r="D3192" s="31" t="s">
        <v>901</v>
      </c>
      <c r="E3192" s="31">
        <v>4663</v>
      </c>
      <c r="F3192" s="31">
        <v>1353237</v>
      </c>
      <c r="G3192" s="32">
        <v>290.20999999999998</v>
      </c>
      <c r="H3192" s="31">
        <v>4426</v>
      </c>
    </row>
    <row r="3193" spans="1:8" ht="24" customHeight="1" x14ac:dyDescent="0.25">
      <c r="A3193" s="33">
        <v>46173</v>
      </c>
      <c r="B3193" s="31" t="s">
        <v>159</v>
      </c>
      <c r="C3193" s="31" t="s">
        <v>160</v>
      </c>
      <c r="D3193" s="31" t="s">
        <v>899</v>
      </c>
      <c r="E3193" s="31">
        <v>2933</v>
      </c>
      <c r="F3193" s="31">
        <v>1318829</v>
      </c>
      <c r="G3193" s="32">
        <v>449.65</v>
      </c>
      <c r="H3193" s="31">
        <v>3018</v>
      </c>
    </row>
    <row r="3194" spans="1:8" ht="41.25" customHeight="1" x14ac:dyDescent="0.25">
      <c r="A3194" s="33">
        <v>46173</v>
      </c>
      <c r="B3194" s="31" t="s">
        <v>162</v>
      </c>
      <c r="C3194" s="31" t="s">
        <v>163</v>
      </c>
      <c r="D3194" s="31" t="s">
        <v>901</v>
      </c>
      <c r="E3194" s="31">
        <v>1122</v>
      </c>
      <c r="F3194" s="31">
        <v>505057</v>
      </c>
      <c r="G3194" s="32">
        <v>450.14</v>
      </c>
      <c r="H3194" s="31">
        <v>1049</v>
      </c>
    </row>
    <row r="3195" spans="1:8" ht="24" customHeight="1" x14ac:dyDescent="0.25">
      <c r="A3195" s="33">
        <v>46173</v>
      </c>
      <c r="B3195" s="31" t="s">
        <v>165</v>
      </c>
      <c r="C3195" s="31" t="s">
        <v>166</v>
      </c>
      <c r="D3195" s="31" t="s">
        <v>901</v>
      </c>
      <c r="E3195" s="31">
        <v>3065</v>
      </c>
      <c r="F3195" s="31">
        <v>1323166</v>
      </c>
      <c r="G3195" s="32">
        <v>431.7</v>
      </c>
      <c r="H3195" s="31">
        <v>2960</v>
      </c>
    </row>
    <row r="3196" spans="1:8" ht="48" customHeight="1" x14ac:dyDescent="0.25">
      <c r="A3196" s="33">
        <v>46173</v>
      </c>
      <c r="B3196" s="31" t="s">
        <v>168</v>
      </c>
      <c r="C3196" s="31" t="s">
        <v>169</v>
      </c>
      <c r="D3196" s="31" t="s">
        <v>899</v>
      </c>
      <c r="E3196" s="31">
        <v>2761</v>
      </c>
      <c r="F3196" s="31">
        <v>1101550</v>
      </c>
      <c r="G3196" s="32">
        <v>398.97</v>
      </c>
      <c r="H3196" s="31">
        <v>2865</v>
      </c>
    </row>
    <row r="3197" spans="1:8" ht="48" customHeight="1" x14ac:dyDescent="0.25">
      <c r="A3197" s="33">
        <v>46173</v>
      </c>
      <c r="B3197" s="31" t="s">
        <v>171</v>
      </c>
      <c r="C3197" s="31" t="s">
        <v>172</v>
      </c>
      <c r="D3197" s="31" t="s">
        <v>903</v>
      </c>
      <c r="E3197" s="31">
        <v>2315</v>
      </c>
      <c r="F3197" s="31">
        <v>830793</v>
      </c>
      <c r="G3197" s="32">
        <v>358.87</v>
      </c>
      <c r="H3197" s="31">
        <v>2421</v>
      </c>
    </row>
    <row r="3198" spans="1:8" ht="48" customHeight="1" x14ac:dyDescent="0.25">
      <c r="A3198" s="33">
        <v>46173</v>
      </c>
      <c r="B3198" s="31" t="s">
        <v>174</v>
      </c>
      <c r="C3198" s="31" t="s">
        <v>175</v>
      </c>
      <c r="D3198" s="31" t="s">
        <v>903</v>
      </c>
      <c r="E3198" s="31">
        <v>3867</v>
      </c>
      <c r="F3198" s="31">
        <v>1420950</v>
      </c>
      <c r="G3198" s="32">
        <v>367.46</v>
      </c>
      <c r="H3198" s="31">
        <v>3690</v>
      </c>
    </row>
    <row r="3199" spans="1:8" ht="48" customHeight="1" x14ac:dyDescent="0.25">
      <c r="A3199" s="33">
        <v>46173</v>
      </c>
      <c r="B3199" s="31" t="s">
        <v>177</v>
      </c>
      <c r="C3199" s="31" t="s">
        <v>178</v>
      </c>
      <c r="D3199" s="31" t="s">
        <v>903</v>
      </c>
      <c r="E3199" s="31">
        <v>2408</v>
      </c>
      <c r="F3199" s="31">
        <v>631249</v>
      </c>
      <c r="G3199" s="32">
        <v>262.14999999999998</v>
      </c>
      <c r="H3199" s="31">
        <v>2338</v>
      </c>
    </row>
    <row r="3200" spans="1:8" ht="48" customHeight="1" x14ac:dyDescent="0.25">
      <c r="A3200" s="33">
        <v>46173</v>
      </c>
      <c r="B3200" s="31" t="s">
        <v>180</v>
      </c>
      <c r="C3200" s="31" t="s">
        <v>181</v>
      </c>
      <c r="D3200" s="31" t="s">
        <v>903</v>
      </c>
      <c r="E3200" s="31">
        <v>2556</v>
      </c>
      <c r="F3200" s="31">
        <v>893361</v>
      </c>
      <c r="G3200" s="32">
        <v>349.52</v>
      </c>
      <c r="H3200" s="31">
        <v>2655</v>
      </c>
    </row>
    <row r="3201" spans="1:8" ht="48" customHeight="1" x14ac:dyDescent="0.25">
      <c r="A3201" s="33">
        <v>46173</v>
      </c>
      <c r="B3201" s="31" t="s">
        <v>183</v>
      </c>
      <c r="C3201" s="31" t="s">
        <v>184</v>
      </c>
      <c r="D3201" s="31" t="s">
        <v>903</v>
      </c>
      <c r="E3201" s="31">
        <v>2178</v>
      </c>
      <c r="F3201" s="31">
        <v>571457</v>
      </c>
      <c r="G3201" s="32">
        <v>262.38</v>
      </c>
      <c r="H3201" s="31">
        <v>2241</v>
      </c>
    </row>
    <row r="3202" spans="1:8" ht="48" customHeight="1" x14ac:dyDescent="0.25">
      <c r="A3202" s="33">
        <v>46173</v>
      </c>
      <c r="B3202" s="31" t="s">
        <v>186</v>
      </c>
      <c r="C3202" s="31" t="s">
        <v>187</v>
      </c>
      <c r="D3202" s="31" t="s">
        <v>903</v>
      </c>
      <c r="E3202" s="31">
        <v>787</v>
      </c>
      <c r="F3202" s="31">
        <v>303528</v>
      </c>
      <c r="G3202" s="32">
        <v>385.68</v>
      </c>
      <c r="H3202" s="31">
        <v>808</v>
      </c>
    </row>
    <row r="3203" spans="1:8" ht="24" customHeight="1" x14ac:dyDescent="0.25">
      <c r="A3203" s="33">
        <v>46173</v>
      </c>
      <c r="B3203" s="31" t="s">
        <v>189</v>
      </c>
      <c r="C3203" s="31" t="s">
        <v>190</v>
      </c>
      <c r="D3203" s="31" t="s">
        <v>903</v>
      </c>
      <c r="E3203" s="31">
        <v>4203</v>
      </c>
      <c r="F3203" s="31">
        <v>1085627</v>
      </c>
      <c r="G3203" s="32">
        <v>258.3</v>
      </c>
      <c r="H3203" s="31">
        <v>4041</v>
      </c>
    </row>
    <row r="3204" spans="1:8" ht="36" customHeight="1" x14ac:dyDescent="0.25">
      <c r="A3204" s="33">
        <v>46173</v>
      </c>
      <c r="B3204" s="31" t="s">
        <v>192</v>
      </c>
      <c r="C3204" s="31" t="s">
        <v>193</v>
      </c>
      <c r="D3204" s="31" t="s">
        <v>901</v>
      </c>
      <c r="E3204" s="31">
        <v>1114</v>
      </c>
      <c r="F3204" s="31">
        <v>388421</v>
      </c>
      <c r="G3204" s="32">
        <v>348.67</v>
      </c>
      <c r="H3204" s="31">
        <v>1104</v>
      </c>
    </row>
    <row r="3205" spans="1:8" ht="24" customHeight="1" x14ac:dyDescent="0.25">
      <c r="A3205" s="33">
        <v>46173</v>
      </c>
      <c r="B3205" s="31" t="s">
        <v>195</v>
      </c>
      <c r="C3205" s="31" t="s">
        <v>196</v>
      </c>
      <c r="D3205" s="31" t="s">
        <v>899</v>
      </c>
      <c r="E3205" s="31">
        <v>3340</v>
      </c>
      <c r="F3205" s="31">
        <v>1131768</v>
      </c>
      <c r="G3205" s="32">
        <v>338.85</v>
      </c>
      <c r="H3205" s="31">
        <v>3280</v>
      </c>
    </row>
    <row r="3206" spans="1:8" ht="36" customHeight="1" x14ac:dyDescent="0.25">
      <c r="A3206" s="33">
        <v>46173</v>
      </c>
      <c r="B3206" s="31" t="s">
        <v>198</v>
      </c>
      <c r="C3206" s="31" t="s">
        <v>199</v>
      </c>
      <c r="D3206" s="31" t="s">
        <v>901</v>
      </c>
      <c r="E3206" s="31">
        <v>5992</v>
      </c>
      <c r="F3206" s="31">
        <v>2529409</v>
      </c>
      <c r="G3206" s="32">
        <v>422.13</v>
      </c>
      <c r="H3206" s="31">
        <v>5693</v>
      </c>
    </row>
    <row r="3207" spans="1:8" ht="36" customHeight="1" x14ac:dyDescent="0.25">
      <c r="A3207" s="33">
        <v>46173</v>
      </c>
      <c r="B3207" s="31" t="s">
        <v>201</v>
      </c>
      <c r="C3207" s="31" t="s">
        <v>202</v>
      </c>
      <c r="D3207" s="31" t="s">
        <v>904</v>
      </c>
      <c r="E3207" s="31">
        <v>0</v>
      </c>
      <c r="F3207" s="31">
        <v>0</v>
      </c>
      <c r="G3207" s="31">
        <v>0</v>
      </c>
      <c r="H3207" s="31">
        <v>0</v>
      </c>
    </row>
    <row r="3208" spans="1:8" ht="24" customHeight="1" x14ac:dyDescent="0.25">
      <c r="A3208" s="33">
        <v>46173</v>
      </c>
      <c r="B3208" s="31" t="s">
        <v>204</v>
      </c>
      <c r="C3208" s="31" t="s">
        <v>205</v>
      </c>
      <c r="D3208" s="31" t="s">
        <v>901</v>
      </c>
      <c r="E3208" s="31">
        <v>4283</v>
      </c>
      <c r="F3208" s="31">
        <v>1596284</v>
      </c>
      <c r="G3208" s="32">
        <v>372.7</v>
      </c>
      <c r="H3208" s="31">
        <v>4480</v>
      </c>
    </row>
    <row r="3209" spans="1:8" ht="48" customHeight="1" x14ac:dyDescent="0.25">
      <c r="A3209" s="33">
        <v>46173</v>
      </c>
      <c r="B3209" s="31" t="s">
        <v>207</v>
      </c>
      <c r="C3209" s="31" t="s">
        <v>208</v>
      </c>
      <c r="D3209" s="31" t="s">
        <v>899</v>
      </c>
      <c r="E3209" s="31">
        <v>4191</v>
      </c>
      <c r="F3209" s="31">
        <v>1319399</v>
      </c>
      <c r="G3209" s="32">
        <v>314.82</v>
      </c>
      <c r="H3209" s="31">
        <v>4429</v>
      </c>
    </row>
    <row r="3210" spans="1:8" ht="48" customHeight="1" x14ac:dyDescent="0.25">
      <c r="A3210" s="33">
        <v>46173</v>
      </c>
      <c r="B3210" s="31" t="s">
        <v>210</v>
      </c>
      <c r="C3210" s="31" t="s">
        <v>211</v>
      </c>
      <c r="D3210" s="31" t="s">
        <v>901</v>
      </c>
      <c r="E3210" s="31">
        <v>4373</v>
      </c>
      <c r="F3210" s="31">
        <v>1692722</v>
      </c>
      <c r="G3210" s="32">
        <v>387.08</v>
      </c>
      <c r="H3210" s="31">
        <v>4530</v>
      </c>
    </row>
    <row r="3211" spans="1:8" ht="48" customHeight="1" x14ac:dyDescent="0.25">
      <c r="A3211" s="33">
        <v>46173</v>
      </c>
      <c r="B3211" s="31" t="s">
        <v>213</v>
      </c>
      <c r="C3211" s="31" t="s">
        <v>214</v>
      </c>
      <c r="D3211" s="31" t="s">
        <v>901</v>
      </c>
      <c r="E3211" s="31">
        <v>1426</v>
      </c>
      <c r="F3211" s="31">
        <v>412026</v>
      </c>
      <c r="G3211" s="32">
        <v>288.94</v>
      </c>
      <c r="H3211" s="31">
        <v>1490</v>
      </c>
    </row>
    <row r="3212" spans="1:8" ht="48" customHeight="1" x14ac:dyDescent="0.25">
      <c r="A3212" s="33">
        <v>46173</v>
      </c>
      <c r="B3212" s="31" t="s">
        <v>216</v>
      </c>
      <c r="C3212" s="31" t="s">
        <v>217</v>
      </c>
      <c r="D3212" s="31" t="s">
        <v>901</v>
      </c>
      <c r="E3212" s="31">
        <v>1896</v>
      </c>
      <c r="F3212" s="31">
        <v>479014</v>
      </c>
      <c r="G3212" s="32">
        <v>252.64</v>
      </c>
      <c r="H3212" s="31">
        <v>1921</v>
      </c>
    </row>
    <row r="3213" spans="1:8" ht="48" customHeight="1" x14ac:dyDescent="0.25">
      <c r="A3213" s="33">
        <v>46173</v>
      </c>
      <c r="B3213" s="31" t="s">
        <v>220</v>
      </c>
      <c r="C3213" s="31" t="s">
        <v>221</v>
      </c>
      <c r="D3213" s="31" t="s">
        <v>900</v>
      </c>
      <c r="E3213" s="31">
        <v>3981</v>
      </c>
      <c r="F3213" s="31">
        <v>997002</v>
      </c>
      <c r="G3213" s="32">
        <v>250.44</v>
      </c>
      <c r="H3213" s="31">
        <v>3928</v>
      </c>
    </row>
    <row r="3214" spans="1:8" ht="48" customHeight="1" x14ac:dyDescent="0.25">
      <c r="A3214" s="33">
        <v>46173</v>
      </c>
      <c r="B3214" s="31" t="s">
        <v>223</v>
      </c>
      <c r="C3214" s="31" t="s">
        <v>224</v>
      </c>
      <c r="D3214" s="31" t="s">
        <v>905</v>
      </c>
      <c r="E3214" s="31">
        <v>0</v>
      </c>
      <c r="F3214" s="31">
        <v>0</v>
      </c>
      <c r="G3214" s="31">
        <v>0</v>
      </c>
      <c r="H3214" s="31">
        <v>0</v>
      </c>
    </row>
    <row r="3215" spans="1:8" ht="48" customHeight="1" x14ac:dyDescent="0.25">
      <c r="A3215" s="33">
        <v>46173</v>
      </c>
      <c r="B3215" s="31" t="s">
        <v>225</v>
      </c>
      <c r="C3215" s="31" t="s">
        <v>226</v>
      </c>
      <c r="D3215" s="31" t="s">
        <v>906</v>
      </c>
      <c r="E3215" s="31">
        <v>0</v>
      </c>
      <c r="F3215" s="31">
        <v>0</v>
      </c>
      <c r="G3215" s="31">
        <v>0</v>
      </c>
      <c r="H3215" s="31">
        <v>0</v>
      </c>
    </row>
    <row r="3216" spans="1:8" ht="36" customHeight="1" x14ac:dyDescent="0.25">
      <c r="A3216" s="33">
        <v>46173</v>
      </c>
      <c r="B3216" s="31" t="s">
        <v>227</v>
      </c>
      <c r="C3216" s="31" t="s">
        <v>228</v>
      </c>
      <c r="D3216" s="31" t="s">
        <v>899</v>
      </c>
      <c r="E3216" s="31">
        <v>4358</v>
      </c>
      <c r="F3216" s="31">
        <v>1015506</v>
      </c>
      <c r="G3216" s="32">
        <v>233.02</v>
      </c>
      <c r="H3216" s="31">
        <v>4659</v>
      </c>
    </row>
    <row r="3217" spans="1:8" ht="24" customHeight="1" x14ac:dyDescent="0.25">
      <c r="A3217" s="33">
        <v>46173</v>
      </c>
      <c r="B3217" s="31" t="s">
        <v>230</v>
      </c>
      <c r="C3217" s="31" t="s">
        <v>231</v>
      </c>
      <c r="D3217" s="31" t="s">
        <v>901</v>
      </c>
      <c r="E3217" s="31">
        <v>4913</v>
      </c>
      <c r="F3217" s="31">
        <v>1832820</v>
      </c>
      <c r="G3217" s="32">
        <v>373.06</v>
      </c>
      <c r="H3217" s="31">
        <v>5095</v>
      </c>
    </row>
    <row r="3218" spans="1:8" ht="36" customHeight="1" x14ac:dyDescent="0.25">
      <c r="A3218" s="33">
        <v>46173</v>
      </c>
      <c r="B3218" s="31" t="s">
        <v>233</v>
      </c>
      <c r="C3218" s="31" t="s">
        <v>234</v>
      </c>
      <c r="D3218" s="31" t="s">
        <v>899</v>
      </c>
      <c r="E3218" s="31">
        <v>2354</v>
      </c>
      <c r="F3218" s="31">
        <v>598787</v>
      </c>
      <c r="G3218" s="32">
        <v>254.37</v>
      </c>
      <c r="H3218" s="31">
        <v>2196</v>
      </c>
    </row>
    <row r="3219" spans="1:8" ht="24" customHeight="1" x14ac:dyDescent="0.25">
      <c r="A3219" s="33">
        <v>46173</v>
      </c>
      <c r="B3219" s="31" t="s">
        <v>236</v>
      </c>
      <c r="C3219" s="31" t="s">
        <v>237</v>
      </c>
      <c r="D3219" s="31" t="s">
        <v>899</v>
      </c>
      <c r="E3219" s="31">
        <v>4827</v>
      </c>
      <c r="F3219" s="31">
        <v>2122664</v>
      </c>
      <c r="G3219" s="32">
        <v>439.75</v>
      </c>
      <c r="H3219" s="31">
        <v>4604</v>
      </c>
    </row>
    <row r="3220" spans="1:8" ht="36" customHeight="1" x14ac:dyDescent="0.25">
      <c r="A3220" s="33">
        <v>46173</v>
      </c>
      <c r="B3220" s="31" t="s">
        <v>239</v>
      </c>
      <c r="C3220" s="31" t="s">
        <v>240</v>
      </c>
      <c r="D3220" s="31" t="s">
        <v>900</v>
      </c>
      <c r="E3220" s="31">
        <v>2736</v>
      </c>
      <c r="F3220" s="31">
        <v>1323986</v>
      </c>
      <c r="G3220" s="32">
        <v>483.91</v>
      </c>
      <c r="H3220" s="31">
        <v>2633</v>
      </c>
    </row>
    <row r="3221" spans="1:8" ht="24" customHeight="1" x14ac:dyDescent="0.25">
      <c r="A3221" s="33">
        <v>46173</v>
      </c>
      <c r="B3221" s="31" t="s">
        <v>242</v>
      </c>
      <c r="C3221" s="31" t="s">
        <v>243</v>
      </c>
      <c r="D3221" s="31" t="s">
        <v>900</v>
      </c>
      <c r="E3221" s="31">
        <v>4726</v>
      </c>
      <c r="F3221" s="31">
        <v>1563303</v>
      </c>
      <c r="G3221" s="32">
        <v>330.79</v>
      </c>
      <c r="H3221" s="31">
        <v>4892</v>
      </c>
    </row>
    <row r="3222" spans="1:8" ht="36" customHeight="1" x14ac:dyDescent="0.25">
      <c r="A3222" s="33">
        <v>46173</v>
      </c>
      <c r="B3222" s="31" t="s">
        <v>245</v>
      </c>
      <c r="C3222" s="31" t="s">
        <v>246</v>
      </c>
      <c r="D3222" s="31" t="s">
        <v>900</v>
      </c>
      <c r="E3222" s="31">
        <v>3597</v>
      </c>
      <c r="F3222" s="31">
        <v>1105129</v>
      </c>
      <c r="G3222" s="32">
        <v>307.24</v>
      </c>
      <c r="H3222" s="31">
        <v>3791</v>
      </c>
    </row>
    <row r="3223" spans="1:8" ht="36" customHeight="1" x14ac:dyDescent="0.25">
      <c r="A3223" s="33">
        <v>46173</v>
      </c>
      <c r="B3223" s="31" t="s">
        <v>248</v>
      </c>
      <c r="C3223" s="31" t="s">
        <v>249</v>
      </c>
      <c r="D3223" s="31" t="s">
        <v>900</v>
      </c>
      <c r="E3223" s="31">
        <v>3457</v>
      </c>
      <c r="F3223" s="31">
        <v>1795968</v>
      </c>
      <c r="G3223" s="32">
        <v>519.52</v>
      </c>
      <c r="H3223" s="31">
        <v>3192</v>
      </c>
    </row>
    <row r="3224" spans="1:8" ht="36" customHeight="1" x14ac:dyDescent="0.25">
      <c r="A3224" s="33">
        <v>46173</v>
      </c>
      <c r="B3224" s="31" t="s">
        <v>251</v>
      </c>
      <c r="C3224" s="31" t="s">
        <v>252</v>
      </c>
      <c r="D3224" s="31" t="s">
        <v>900</v>
      </c>
      <c r="E3224" s="31">
        <v>5627</v>
      </c>
      <c r="F3224" s="31">
        <v>1827802</v>
      </c>
      <c r="G3224" s="32">
        <v>324.83</v>
      </c>
      <c r="H3224" s="31">
        <v>5814</v>
      </c>
    </row>
    <row r="3225" spans="1:8" ht="48" customHeight="1" x14ac:dyDescent="0.25">
      <c r="A3225" s="33">
        <v>46173</v>
      </c>
      <c r="B3225" s="31" t="s">
        <v>254</v>
      </c>
      <c r="C3225" s="31" t="s">
        <v>255</v>
      </c>
      <c r="D3225" s="31" t="s">
        <v>899</v>
      </c>
      <c r="E3225" s="31">
        <v>1682</v>
      </c>
      <c r="F3225" s="31">
        <v>788223</v>
      </c>
      <c r="G3225" s="32">
        <v>468.62</v>
      </c>
      <c r="H3225" s="31">
        <v>1603</v>
      </c>
    </row>
    <row r="3226" spans="1:8" ht="36" customHeight="1" x14ac:dyDescent="0.25">
      <c r="A3226" s="33">
        <v>46173</v>
      </c>
      <c r="B3226" s="31" t="s">
        <v>257</v>
      </c>
      <c r="C3226" s="31" t="s">
        <v>258</v>
      </c>
      <c r="D3226" s="31" t="s">
        <v>901</v>
      </c>
      <c r="E3226" s="31">
        <v>992</v>
      </c>
      <c r="F3226" s="31">
        <v>198249</v>
      </c>
      <c r="G3226" s="32">
        <v>199.85</v>
      </c>
      <c r="H3226" s="31">
        <v>948</v>
      </c>
    </row>
    <row r="3227" spans="1:8" ht="27.75" customHeight="1" x14ac:dyDescent="0.25">
      <c r="A3227" s="33">
        <v>46173</v>
      </c>
      <c r="B3227" s="31" t="s">
        <v>260</v>
      </c>
      <c r="C3227" s="31" t="s">
        <v>261</v>
      </c>
      <c r="D3227" s="31" t="s">
        <v>907</v>
      </c>
      <c r="E3227" s="31">
        <v>0</v>
      </c>
      <c r="F3227" s="31">
        <v>0</v>
      </c>
      <c r="G3227" s="31">
        <v>0</v>
      </c>
      <c r="H3227" s="31">
        <v>0</v>
      </c>
    </row>
    <row r="3228" spans="1:8" ht="24" customHeight="1" x14ac:dyDescent="0.25">
      <c r="A3228" s="33">
        <v>46173</v>
      </c>
      <c r="B3228" s="31" t="s">
        <v>262</v>
      </c>
      <c r="C3228" s="31" t="s">
        <v>263</v>
      </c>
      <c r="D3228" s="31" t="s">
        <v>901</v>
      </c>
      <c r="E3228" s="31">
        <v>3759</v>
      </c>
      <c r="F3228" s="31">
        <v>808978</v>
      </c>
      <c r="G3228" s="32">
        <v>215.21</v>
      </c>
      <c r="H3228" s="31">
        <v>3720</v>
      </c>
    </row>
    <row r="3229" spans="1:8" ht="36" customHeight="1" x14ac:dyDescent="0.25">
      <c r="A3229" s="33">
        <v>46173</v>
      </c>
      <c r="B3229" s="31" t="s">
        <v>265</v>
      </c>
      <c r="C3229" s="31" t="s">
        <v>266</v>
      </c>
      <c r="D3229" s="31" t="s">
        <v>908</v>
      </c>
      <c r="E3229" s="31">
        <v>0</v>
      </c>
      <c r="F3229" s="31">
        <v>0</v>
      </c>
      <c r="G3229" s="31">
        <v>0</v>
      </c>
      <c r="H3229" s="31">
        <v>0</v>
      </c>
    </row>
    <row r="3230" spans="1:8" ht="24" customHeight="1" x14ac:dyDescent="0.25">
      <c r="A3230" s="33">
        <v>46173</v>
      </c>
      <c r="B3230" s="31" t="s">
        <v>267</v>
      </c>
      <c r="C3230" s="31" t="s">
        <v>268</v>
      </c>
      <c r="D3230" s="31" t="s">
        <v>901</v>
      </c>
      <c r="E3230" s="31">
        <v>3212</v>
      </c>
      <c r="F3230" s="31">
        <v>672729</v>
      </c>
      <c r="G3230" s="32">
        <v>209.44</v>
      </c>
      <c r="H3230" s="31">
        <v>3192</v>
      </c>
    </row>
    <row r="3231" spans="1:8" ht="24" customHeight="1" x14ac:dyDescent="0.25">
      <c r="A3231" s="33">
        <v>46173</v>
      </c>
      <c r="B3231" s="31" t="s">
        <v>270</v>
      </c>
      <c r="C3231" s="31" t="s">
        <v>271</v>
      </c>
      <c r="D3231" s="31" t="s">
        <v>900</v>
      </c>
      <c r="E3231" s="31">
        <v>1250</v>
      </c>
      <c r="F3231" s="31">
        <v>380634</v>
      </c>
      <c r="G3231" s="32">
        <v>304.51</v>
      </c>
      <c r="H3231" s="31">
        <v>1187</v>
      </c>
    </row>
    <row r="3232" spans="1:8" ht="48" customHeight="1" x14ac:dyDescent="0.25">
      <c r="A3232" s="33">
        <v>46173</v>
      </c>
      <c r="B3232" s="31" t="s">
        <v>273</v>
      </c>
      <c r="C3232" s="31" t="s">
        <v>274</v>
      </c>
      <c r="D3232" s="31" t="s">
        <v>899</v>
      </c>
      <c r="E3232" s="31">
        <v>4676</v>
      </c>
      <c r="F3232" s="31">
        <v>2689593</v>
      </c>
      <c r="G3232" s="32">
        <v>575.19000000000005</v>
      </c>
      <c r="H3232" s="31">
        <v>4791</v>
      </c>
    </row>
    <row r="3233" spans="1:8" ht="48" customHeight="1" x14ac:dyDescent="0.25">
      <c r="A3233" s="33">
        <v>46173</v>
      </c>
      <c r="B3233" s="31" t="s">
        <v>276</v>
      </c>
      <c r="C3233" s="31" t="s">
        <v>277</v>
      </c>
      <c r="D3233" s="31" t="s">
        <v>899</v>
      </c>
      <c r="E3233" s="31">
        <v>1108</v>
      </c>
      <c r="F3233" s="31">
        <v>496358</v>
      </c>
      <c r="G3233" s="32">
        <v>447.98</v>
      </c>
      <c r="H3233" s="31">
        <v>1112</v>
      </c>
    </row>
    <row r="3234" spans="1:8" ht="48" customHeight="1" x14ac:dyDescent="0.25">
      <c r="A3234" s="33">
        <v>46173</v>
      </c>
      <c r="B3234" s="31" t="s">
        <v>279</v>
      </c>
      <c r="C3234" s="31" t="s">
        <v>280</v>
      </c>
      <c r="D3234" s="31" t="s">
        <v>901</v>
      </c>
      <c r="E3234" s="31">
        <v>2524</v>
      </c>
      <c r="F3234" s="31">
        <v>1014104</v>
      </c>
      <c r="G3234" s="32">
        <v>401.78</v>
      </c>
      <c r="H3234" s="31">
        <v>2603</v>
      </c>
    </row>
    <row r="3235" spans="1:8" ht="48" customHeight="1" x14ac:dyDescent="0.25">
      <c r="A3235" s="33">
        <v>46173</v>
      </c>
      <c r="B3235" s="31" t="s">
        <v>283</v>
      </c>
      <c r="C3235" s="31" t="s">
        <v>284</v>
      </c>
      <c r="D3235" s="31" t="s">
        <v>899</v>
      </c>
      <c r="E3235" s="31">
        <v>0</v>
      </c>
      <c r="F3235" s="31">
        <v>0</v>
      </c>
      <c r="G3235" s="31">
        <v>0</v>
      </c>
      <c r="H3235" s="31">
        <v>0</v>
      </c>
    </row>
    <row r="3236" spans="1:8" ht="48" customHeight="1" x14ac:dyDescent="0.25">
      <c r="A3236" s="33">
        <v>46174</v>
      </c>
      <c r="B3236" s="31" t="s">
        <v>128</v>
      </c>
      <c r="C3236" s="31" t="s">
        <v>129</v>
      </c>
      <c r="D3236" s="31" t="s">
        <v>899</v>
      </c>
      <c r="E3236" s="31">
        <v>1105</v>
      </c>
      <c r="F3236" s="31">
        <v>358465</v>
      </c>
      <c r="G3236" s="32">
        <v>324.39999999999998</v>
      </c>
      <c r="H3236" s="31">
        <v>1156</v>
      </c>
    </row>
    <row r="3237" spans="1:8" ht="24" customHeight="1" x14ac:dyDescent="0.25">
      <c r="A3237" s="33">
        <v>46174</v>
      </c>
      <c r="B3237" s="31" t="s">
        <v>132</v>
      </c>
      <c r="C3237" s="31" t="s">
        <v>133</v>
      </c>
      <c r="D3237" s="31" t="s">
        <v>900</v>
      </c>
      <c r="E3237" s="31">
        <v>2724</v>
      </c>
      <c r="F3237" s="31">
        <v>898160</v>
      </c>
      <c r="G3237" s="32">
        <v>329.72</v>
      </c>
      <c r="H3237" s="31">
        <v>2788</v>
      </c>
    </row>
    <row r="3238" spans="1:8" ht="36" customHeight="1" x14ac:dyDescent="0.25">
      <c r="A3238" s="33">
        <v>46174</v>
      </c>
      <c r="B3238" s="31" t="s">
        <v>135</v>
      </c>
      <c r="C3238" s="31" t="s">
        <v>136</v>
      </c>
      <c r="D3238" s="31" t="s">
        <v>900</v>
      </c>
      <c r="E3238" s="31">
        <v>1169</v>
      </c>
      <c r="F3238" s="31">
        <v>464965</v>
      </c>
      <c r="G3238" s="32">
        <v>397.75</v>
      </c>
      <c r="H3238" s="31">
        <v>1259</v>
      </c>
    </row>
    <row r="3239" spans="1:8" ht="24" customHeight="1" x14ac:dyDescent="0.25">
      <c r="A3239" s="33">
        <v>46174</v>
      </c>
      <c r="B3239" s="31" t="s">
        <v>138</v>
      </c>
      <c r="C3239" s="31" t="s">
        <v>139</v>
      </c>
      <c r="D3239" s="31" t="s">
        <v>900</v>
      </c>
      <c r="E3239" s="31">
        <v>1160</v>
      </c>
      <c r="F3239" s="31">
        <v>446170</v>
      </c>
      <c r="G3239" s="32">
        <v>384.63</v>
      </c>
      <c r="H3239" s="31">
        <v>1063</v>
      </c>
    </row>
    <row r="3240" spans="1:8" ht="36" customHeight="1" x14ac:dyDescent="0.25">
      <c r="A3240" s="33">
        <v>46174</v>
      </c>
      <c r="B3240" s="31" t="s">
        <v>141</v>
      </c>
      <c r="C3240" s="31" t="s">
        <v>142</v>
      </c>
      <c r="D3240" s="31" t="s">
        <v>900</v>
      </c>
      <c r="E3240" s="31">
        <v>1444</v>
      </c>
      <c r="F3240" s="31">
        <v>686782</v>
      </c>
      <c r="G3240" s="32">
        <v>475.61</v>
      </c>
      <c r="H3240" s="31">
        <v>1416</v>
      </c>
    </row>
    <row r="3241" spans="1:8" ht="24" customHeight="1" x14ac:dyDescent="0.25">
      <c r="A3241" s="33">
        <v>46174</v>
      </c>
      <c r="B3241" s="31" t="s">
        <v>144</v>
      </c>
      <c r="C3241" s="31" t="s">
        <v>145</v>
      </c>
      <c r="D3241" s="31" t="s">
        <v>900</v>
      </c>
      <c r="E3241" s="31">
        <v>1705</v>
      </c>
      <c r="F3241" s="31">
        <v>469845</v>
      </c>
      <c r="G3241" s="32">
        <v>275.57</v>
      </c>
      <c r="H3241" s="31">
        <v>1723</v>
      </c>
    </row>
    <row r="3242" spans="1:8" ht="36" customHeight="1" x14ac:dyDescent="0.25">
      <c r="A3242" s="33">
        <v>46174</v>
      </c>
      <c r="B3242" s="31" t="s">
        <v>147</v>
      </c>
      <c r="C3242" s="31" t="s">
        <v>148</v>
      </c>
      <c r="D3242" s="31" t="s">
        <v>900</v>
      </c>
      <c r="E3242" s="31">
        <v>4003</v>
      </c>
      <c r="F3242" s="31">
        <v>989957</v>
      </c>
      <c r="G3242" s="32">
        <v>247.3</v>
      </c>
      <c r="H3242" s="31">
        <v>3676</v>
      </c>
    </row>
    <row r="3243" spans="1:8" ht="48" customHeight="1" x14ac:dyDescent="0.25">
      <c r="A3243" s="33">
        <v>46174</v>
      </c>
      <c r="B3243" s="31" t="s">
        <v>150</v>
      </c>
      <c r="C3243" s="31" t="s">
        <v>151</v>
      </c>
      <c r="D3243" s="31" t="s">
        <v>900</v>
      </c>
      <c r="E3243" s="31">
        <v>2420</v>
      </c>
      <c r="F3243" s="31">
        <v>538163</v>
      </c>
      <c r="G3243" s="32">
        <v>222.38</v>
      </c>
      <c r="H3243" s="31">
        <v>2327</v>
      </c>
    </row>
    <row r="3244" spans="1:8" ht="24" customHeight="1" x14ac:dyDescent="0.25">
      <c r="A3244" s="33">
        <v>46174</v>
      </c>
      <c r="B3244" s="31" t="s">
        <v>153</v>
      </c>
      <c r="C3244" s="31" t="s">
        <v>154</v>
      </c>
      <c r="D3244" s="31" t="s">
        <v>899</v>
      </c>
      <c r="E3244" s="31">
        <v>2244</v>
      </c>
      <c r="F3244" s="31">
        <v>436168</v>
      </c>
      <c r="G3244" s="32">
        <v>194.37</v>
      </c>
      <c r="H3244" s="31">
        <v>2044</v>
      </c>
    </row>
    <row r="3245" spans="1:8" ht="24" customHeight="1" x14ac:dyDescent="0.25">
      <c r="A3245" s="33">
        <v>46174</v>
      </c>
      <c r="B3245" s="31" t="s">
        <v>156</v>
      </c>
      <c r="C3245" s="31" t="s">
        <v>157</v>
      </c>
      <c r="D3245" s="31" t="s">
        <v>901</v>
      </c>
      <c r="E3245" s="31">
        <v>2718</v>
      </c>
      <c r="F3245" s="31">
        <v>801888</v>
      </c>
      <c r="G3245" s="32">
        <v>295.02999999999997</v>
      </c>
      <c r="H3245" s="31">
        <v>2815</v>
      </c>
    </row>
    <row r="3246" spans="1:8" ht="36" customHeight="1" x14ac:dyDescent="0.25">
      <c r="A3246" s="33">
        <v>46174</v>
      </c>
      <c r="B3246" s="31" t="s">
        <v>159</v>
      </c>
      <c r="C3246" s="31" t="s">
        <v>160</v>
      </c>
      <c r="D3246" s="31" t="s">
        <v>899</v>
      </c>
      <c r="E3246" s="31">
        <v>2483</v>
      </c>
      <c r="F3246" s="31">
        <v>894631</v>
      </c>
      <c r="G3246" s="32">
        <v>360.3</v>
      </c>
      <c r="H3246" s="31">
        <v>2431</v>
      </c>
    </row>
    <row r="3247" spans="1:8" ht="36" customHeight="1" x14ac:dyDescent="0.25">
      <c r="A3247" s="33">
        <v>46174</v>
      </c>
      <c r="B3247" s="31" t="s">
        <v>162</v>
      </c>
      <c r="C3247" s="31" t="s">
        <v>163</v>
      </c>
      <c r="D3247" s="31" t="s">
        <v>901</v>
      </c>
      <c r="E3247" s="31">
        <v>963</v>
      </c>
      <c r="F3247" s="31">
        <v>368137</v>
      </c>
      <c r="G3247" s="32">
        <v>382.28</v>
      </c>
      <c r="H3247" s="31">
        <v>906</v>
      </c>
    </row>
    <row r="3248" spans="1:8" ht="24" customHeight="1" x14ac:dyDescent="0.25">
      <c r="A3248" s="33">
        <v>46174</v>
      </c>
      <c r="B3248" s="31" t="s">
        <v>165</v>
      </c>
      <c r="C3248" s="31" t="s">
        <v>166</v>
      </c>
      <c r="D3248" s="31" t="s">
        <v>901</v>
      </c>
      <c r="E3248" s="31">
        <v>3107</v>
      </c>
      <c r="F3248" s="31">
        <v>1206536</v>
      </c>
      <c r="G3248" s="32">
        <v>388.33</v>
      </c>
      <c r="H3248" s="31">
        <v>3237</v>
      </c>
    </row>
    <row r="3249" spans="1:8" ht="24" customHeight="1" x14ac:dyDescent="0.25">
      <c r="A3249" s="33">
        <v>46174</v>
      </c>
      <c r="B3249" s="31" t="s">
        <v>168</v>
      </c>
      <c r="C3249" s="31" t="s">
        <v>169</v>
      </c>
      <c r="D3249" s="31" t="s">
        <v>899</v>
      </c>
      <c r="E3249" s="31">
        <v>2034</v>
      </c>
      <c r="F3249" s="31">
        <v>969804</v>
      </c>
      <c r="G3249" s="32">
        <v>476.8</v>
      </c>
      <c r="H3249" s="31">
        <v>2074</v>
      </c>
    </row>
    <row r="3250" spans="1:8" ht="24" customHeight="1" x14ac:dyDescent="0.25">
      <c r="A3250" s="33">
        <v>46174</v>
      </c>
      <c r="B3250" s="31" t="s">
        <v>171</v>
      </c>
      <c r="C3250" s="31" t="s">
        <v>172</v>
      </c>
      <c r="D3250" s="31" t="s">
        <v>903</v>
      </c>
      <c r="E3250" s="31">
        <v>1760</v>
      </c>
      <c r="F3250" s="31">
        <v>709036</v>
      </c>
      <c r="G3250" s="32">
        <v>402.86</v>
      </c>
      <c r="H3250" s="31">
        <v>1728</v>
      </c>
    </row>
    <row r="3251" spans="1:8" ht="27.75" customHeight="1" x14ac:dyDescent="0.25">
      <c r="A3251" s="33">
        <v>46174</v>
      </c>
      <c r="B3251" s="31" t="s">
        <v>174</v>
      </c>
      <c r="C3251" s="31" t="s">
        <v>175</v>
      </c>
      <c r="D3251" s="31" t="s">
        <v>903</v>
      </c>
      <c r="E3251" s="31">
        <v>3030</v>
      </c>
      <c r="F3251" s="31">
        <v>967332</v>
      </c>
      <c r="G3251" s="32">
        <v>319.25</v>
      </c>
      <c r="H3251" s="31">
        <v>3056</v>
      </c>
    </row>
    <row r="3252" spans="1:8" ht="24" customHeight="1" x14ac:dyDescent="0.25">
      <c r="A3252" s="33">
        <v>46174</v>
      </c>
      <c r="B3252" s="31" t="s">
        <v>177</v>
      </c>
      <c r="C3252" s="31" t="s">
        <v>178</v>
      </c>
      <c r="D3252" s="31" t="s">
        <v>903</v>
      </c>
      <c r="E3252" s="31">
        <v>1785</v>
      </c>
      <c r="F3252" s="31">
        <v>513939</v>
      </c>
      <c r="G3252" s="32">
        <v>287.92</v>
      </c>
      <c r="H3252" s="31">
        <v>1888</v>
      </c>
    </row>
    <row r="3253" spans="1:8" ht="48" customHeight="1" x14ac:dyDescent="0.25">
      <c r="A3253" s="33">
        <v>46174</v>
      </c>
      <c r="B3253" s="31" t="s">
        <v>180</v>
      </c>
      <c r="C3253" s="31" t="s">
        <v>181</v>
      </c>
      <c r="D3253" s="31" t="s">
        <v>903</v>
      </c>
      <c r="E3253" s="31">
        <v>2085</v>
      </c>
      <c r="F3253" s="31">
        <v>749835</v>
      </c>
      <c r="G3253" s="32">
        <v>359.63</v>
      </c>
      <c r="H3253" s="31">
        <v>2162</v>
      </c>
    </row>
    <row r="3254" spans="1:8" ht="48" customHeight="1" x14ac:dyDescent="0.25">
      <c r="A3254" s="33">
        <v>46174</v>
      </c>
      <c r="B3254" s="31" t="s">
        <v>183</v>
      </c>
      <c r="C3254" s="31" t="s">
        <v>184</v>
      </c>
      <c r="D3254" s="31" t="s">
        <v>903</v>
      </c>
      <c r="E3254" s="31">
        <v>2347</v>
      </c>
      <c r="F3254" s="31">
        <v>567150</v>
      </c>
      <c r="G3254" s="32">
        <v>241.65</v>
      </c>
      <c r="H3254" s="31">
        <v>2253</v>
      </c>
    </row>
    <row r="3255" spans="1:8" ht="48" customHeight="1" x14ac:dyDescent="0.25">
      <c r="A3255" s="33">
        <v>46174</v>
      </c>
      <c r="B3255" s="31" t="s">
        <v>186</v>
      </c>
      <c r="C3255" s="31" t="s">
        <v>187</v>
      </c>
      <c r="D3255" s="31" t="s">
        <v>903</v>
      </c>
      <c r="E3255" s="31">
        <v>677</v>
      </c>
      <c r="F3255" s="31">
        <v>262060</v>
      </c>
      <c r="G3255" s="32">
        <v>387.09</v>
      </c>
      <c r="H3255" s="31">
        <v>674</v>
      </c>
    </row>
    <row r="3256" spans="1:8" ht="48" customHeight="1" x14ac:dyDescent="0.25">
      <c r="A3256" s="33">
        <v>46174</v>
      </c>
      <c r="B3256" s="31" t="s">
        <v>189</v>
      </c>
      <c r="C3256" s="31" t="s">
        <v>190</v>
      </c>
      <c r="D3256" s="31" t="s">
        <v>903</v>
      </c>
      <c r="E3256" s="31">
        <v>3244</v>
      </c>
      <c r="F3256" s="31">
        <v>918866</v>
      </c>
      <c r="G3256" s="32">
        <v>283.25</v>
      </c>
      <c r="H3256" s="31">
        <v>3289</v>
      </c>
    </row>
    <row r="3257" spans="1:8" ht="48" customHeight="1" x14ac:dyDescent="0.25">
      <c r="A3257" s="33">
        <v>46174</v>
      </c>
      <c r="B3257" s="31" t="s">
        <v>192</v>
      </c>
      <c r="C3257" s="31" t="s">
        <v>193</v>
      </c>
      <c r="D3257" s="31" t="s">
        <v>901</v>
      </c>
      <c r="E3257" s="31">
        <v>927</v>
      </c>
      <c r="F3257" s="31">
        <v>363028</v>
      </c>
      <c r="G3257" s="32">
        <v>391.62</v>
      </c>
      <c r="H3257" s="31">
        <v>842</v>
      </c>
    </row>
    <row r="3258" spans="1:8" ht="48" customHeight="1" x14ac:dyDescent="0.25">
      <c r="A3258" s="33">
        <v>46174</v>
      </c>
      <c r="B3258" s="31" t="s">
        <v>195</v>
      </c>
      <c r="C3258" s="31" t="s">
        <v>196</v>
      </c>
      <c r="D3258" s="31" t="s">
        <v>899</v>
      </c>
      <c r="E3258" s="31">
        <v>2781</v>
      </c>
      <c r="F3258" s="31">
        <v>864545</v>
      </c>
      <c r="G3258" s="32">
        <v>310.88</v>
      </c>
      <c r="H3258" s="31">
        <v>2951</v>
      </c>
    </row>
    <row r="3259" spans="1:8" ht="48" customHeight="1" x14ac:dyDescent="0.25">
      <c r="A3259" s="33">
        <v>46174</v>
      </c>
      <c r="B3259" s="31" t="s">
        <v>198</v>
      </c>
      <c r="C3259" s="31" t="s">
        <v>199</v>
      </c>
      <c r="D3259" s="31" t="s">
        <v>901</v>
      </c>
      <c r="E3259" s="31">
        <v>3655</v>
      </c>
      <c r="F3259" s="31">
        <v>1920997</v>
      </c>
      <c r="G3259" s="32">
        <v>525.58000000000004</v>
      </c>
      <c r="H3259" s="31">
        <v>3510</v>
      </c>
    </row>
    <row r="3260" spans="1:8" ht="24" customHeight="1" x14ac:dyDescent="0.25">
      <c r="A3260" s="33">
        <v>46174</v>
      </c>
      <c r="B3260" s="31" t="s">
        <v>201</v>
      </c>
      <c r="C3260" s="31" t="s">
        <v>202</v>
      </c>
      <c r="D3260" s="31" t="s">
        <v>904</v>
      </c>
      <c r="E3260" s="31">
        <v>0</v>
      </c>
      <c r="F3260" s="31">
        <v>0</v>
      </c>
      <c r="G3260" s="31">
        <v>0</v>
      </c>
      <c r="H3260" s="31">
        <v>0</v>
      </c>
    </row>
    <row r="3261" spans="1:8" ht="36" customHeight="1" x14ac:dyDescent="0.25">
      <c r="A3261" s="33">
        <v>46174</v>
      </c>
      <c r="B3261" s="31" t="s">
        <v>204</v>
      </c>
      <c r="C3261" s="31" t="s">
        <v>205</v>
      </c>
      <c r="D3261" s="31" t="s">
        <v>901</v>
      </c>
      <c r="E3261" s="31">
        <v>3938</v>
      </c>
      <c r="F3261" s="31">
        <v>1592697</v>
      </c>
      <c r="G3261" s="32">
        <v>404.44</v>
      </c>
      <c r="H3261" s="31">
        <v>4132</v>
      </c>
    </row>
    <row r="3262" spans="1:8" ht="24" customHeight="1" x14ac:dyDescent="0.25">
      <c r="A3262" s="33">
        <v>46174</v>
      </c>
      <c r="B3262" s="31" t="s">
        <v>207</v>
      </c>
      <c r="C3262" s="31" t="s">
        <v>208</v>
      </c>
      <c r="D3262" s="31" t="s">
        <v>899</v>
      </c>
      <c r="E3262" s="31">
        <v>4667</v>
      </c>
      <c r="F3262" s="31">
        <v>1448814</v>
      </c>
      <c r="G3262" s="32">
        <v>310.44</v>
      </c>
      <c r="H3262" s="31">
        <v>4463</v>
      </c>
    </row>
    <row r="3263" spans="1:8" ht="36" customHeight="1" x14ac:dyDescent="0.25">
      <c r="A3263" s="33">
        <v>46174</v>
      </c>
      <c r="B3263" s="31" t="s">
        <v>210</v>
      </c>
      <c r="C3263" s="31" t="s">
        <v>211</v>
      </c>
      <c r="D3263" s="31" t="s">
        <v>901</v>
      </c>
      <c r="E3263" s="31">
        <v>3369</v>
      </c>
      <c r="F3263" s="31">
        <v>1166079</v>
      </c>
      <c r="G3263" s="32">
        <v>346.12</v>
      </c>
      <c r="H3263" s="31">
        <v>3532</v>
      </c>
    </row>
    <row r="3264" spans="1:8" ht="36" customHeight="1" x14ac:dyDescent="0.25">
      <c r="A3264" s="33">
        <v>46174</v>
      </c>
      <c r="B3264" s="31" t="s">
        <v>213</v>
      </c>
      <c r="C3264" s="31" t="s">
        <v>214</v>
      </c>
      <c r="D3264" s="31" t="s">
        <v>901</v>
      </c>
      <c r="E3264" s="31">
        <v>1362</v>
      </c>
      <c r="F3264" s="31">
        <v>386677</v>
      </c>
      <c r="G3264" s="32">
        <v>283.89999999999998</v>
      </c>
      <c r="H3264" s="31">
        <v>1299</v>
      </c>
    </row>
    <row r="3265" spans="1:8" ht="24" customHeight="1" x14ac:dyDescent="0.25">
      <c r="A3265" s="33">
        <v>46174</v>
      </c>
      <c r="B3265" s="31" t="s">
        <v>216</v>
      </c>
      <c r="C3265" s="31" t="s">
        <v>217</v>
      </c>
      <c r="D3265" s="31" t="s">
        <v>901</v>
      </c>
      <c r="E3265" s="31">
        <v>1388</v>
      </c>
      <c r="F3265" s="31">
        <v>356690</v>
      </c>
      <c r="G3265" s="32">
        <v>256.98</v>
      </c>
      <c r="H3265" s="31">
        <v>1443</v>
      </c>
    </row>
    <row r="3266" spans="1:8" ht="48" customHeight="1" x14ac:dyDescent="0.25">
      <c r="A3266" s="33">
        <v>46174</v>
      </c>
      <c r="B3266" s="31" t="s">
        <v>220</v>
      </c>
      <c r="C3266" s="31" t="s">
        <v>221</v>
      </c>
      <c r="D3266" s="31" t="s">
        <v>900</v>
      </c>
      <c r="E3266" s="31">
        <v>2962</v>
      </c>
      <c r="F3266" s="31">
        <v>728416</v>
      </c>
      <c r="G3266" s="32">
        <v>245.92</v>
      </c>
      <c r="H3266" s="31">
        <v>2888</v>
      </c>
    </row>
    <row r="3267" spans="1:8" ht="48" customHeight="1" x14ac:dyDescent="0.25">
      <c r="A3267" s="33">
        <v>46174</v>
      </c>
      <c r="B3267" s="31" t="s">
        <v>223</v>
      </c>
      <c r="C3267" s="31" t="s">
        <v>224</v>
      </c>
      <c r="D3267" s="31" t="s">
        <v>905</v>
      </c>
      <c r="E3267" s="31">
        <v>0</v>
      </c>
      <c r="F3267" s="31">
        <v>0</v>
      </c>
      <c r="G3267" s="31">
        <v>0</v>
      </c>
      <c r="H3267" s="31">
        <v>0</v>
      </c>
    </row>
    <row r="3268" spans="1:8" ht="48" customHeight="1" x14ac:dyDescent="0.25">
      <c r="A3268" s="33">
        <v>46174</v>
      </c>
      <c r="B3268" s="31" t="s">
        <v>225</v>
      </c>
      <c r="C3268" s="31" t="s">
        <v>226</v>
      </c>
      <c r="D3268" s="31" t="s">
        <v>906</v>
      </c>
      <c r="E3268" s="31">
        <v>0</v>
      </c>
      <c r="F3268" s="31">
        <v>0</v>
      </c>
      <c r="G3268" s="31">
        <v>0</v>
      </c>
      <c r="H3268" s="31">
        <v>0</v>
      </c>
    </row>
    <row r="3269" spans="1:8" ht="48" customHeight="1" x14ac:dyDescent="0.25">
      <c r="A3269" s="33">
        <v>46174</v>
      </c>
      <c r="B3269" s="31" t="s">
        <v>227</v>
      </c>
      <c r="C3269" s="31" t="s">
        <v>228</v>
      </c>
      <c r="D3269" s="31" t="s">
        <v>899</v>
      </c>
      <c r="E3269" s="31">
        <v>3086</v>
      </c>
      <c r="F3269" s="31">
        <v>766144</v>
      </c>
      <c r="G3269" s="32">
        <v>248.26</v>
      </c>
      <c r="H3269" s="31">
        <v>2786</v>
      </c>
    </row>
    <row r="3270" spans="1:8" ht="48" customHeight="1" x14ac:dyDescent="0.25">
      <c r="A3270" s="33">
        <v>46174</v>
      </c>
      <c r="B3270" s="31" t="s">
        <v>230</v>
      </c>
      <c r="C3270" s="31" t="s">
        <v>231</v>
      </c>
      <c r="D3270" s="31" t="s">
        <v>901</v>
      </c>
      <c r="E3270" s="31">
        <v>3049</v>
      </c>
      <c r="F3270" s="31">
        <v>892549</v>
      </c>
      <c r="G3270" s="32">
        <v>292.73</v>
      </c>
      <c r="H3270" s="31">
        <v>3270</v>
      </c>
    </row>
    <row r="3271" spans="1:8" ht="48" customHeight="1" x14ac:dyDescent="0.25">
      <c r="A3271" s="33">
        <v>46174</v>
      </c>
      <c r="B3271" s="31" t="s">
        <v>233</v>
      </c>
      <c r="C3271" s="31" t="s">
        <v>234</v>
      </c>
      <c r="D3271" s="31" t="s">
        <v>899</v>
      </c>
      <c r="E3271" s="31">
        <v>1498</v>
      </c>
      <c r="F3271" s="31">
        <v>383375</v>
      </c>
      <c r="G3271" s="32">
        <v>255.92</v>
      </c>
      <c r="H3271" s="31">
        <v>1601</v>
      </c>
    </row>
    <row r="3272" spans="1:8" ht="48" customHeight="1" x14ac:dyDescent="0.25">
      <c r="A3272" s="33">
        <v>46174</v>
      </c>
      <c r="B3272" s="31" t="s">
        <v>236</v>
      </c>
      <c r="C3272" s="31" t="s">
        <v>237</v>
      </c>
      <c r="D3272" s="31" t="s">
        <v>899</v>
      </c>
      <c r="E3272" s="31">
        <v>3313</v>
      </c>
      <c r="F3272" s="31">
        <v>1337869</v>
      </c>
      <c r="G3272" s="32">
        <v>403.82</v>
      </c>
      <c r="H3272" s="31">
        <v>3446</v>
      </c>
    </row>
    <row r="3273" spans="1:8" ht="36" customHeight="1" x14ac:dyDescent="0.25">
      <c r="A3273" s="33">
        <v>46174</v>
      </c>
      <c r="B3273" s="31" t="s">
        <v>239</v>
      </c>
      <c r="C3273" s="31" t="s">
        <v>240</v>
      </c>
      <c r="D3273" s="31" t="s">
        <v>900</v>
      </c>
      <c r="E3273" s="31">
        <v>2199</v>
      </c>
      <c r="F3273" s="31">
        <v>1155259</v>
      </c>
      <c r="G3273" s="32">
        <v>525.36</v>
      </c>
      <c r="H3273" s="31">
        <v>2300</v>
      </c>
    </row>
    <row r="3274" spans="1:8" ht="24" customHeight="1" x14ac:dyDescent="0.25">
      <c r="A3274" s="33">
        <v>46174</v>
      </c>
      <c r="B3274" s="31" t="s">
        <v>242</v>
      </c>
      <c r="C3274" s="31" t="s">
        <v>243</v>
      </c>
      <c r="D3274" s="31" t="s">
        <v>900</v>
      </c>
      <c r="E3274" s="31">
        <v>2638</v>
      </c>
      <c r="F3274" s="31">
        <v>785153</v>
      </c>
      <c r="G3274" s="32">
        <v>297.63</v>
      </c>
      <c r="H3274" s="31">
        <v>2632</v>
      </c>
    </row>
    <row r="3275" spans="1:8" ht="36" customHeight="1" x14ac:dyDescent="0.25">
      <c r="A3275" s="33">
        <v>46174</v>
      </c>
      <c r="B3275" s="31" t="s">
        <v>245</v>
      </c>
      <c r="C3275" s="31" t="s">
        <v>246</v>
      </c>
      <c r="D3275" s="31" t="s">
        <v>900</v>
      </c>
      <c r="E3275" s="31">
        <v>2641</v>
      </c>
      <c r="F3275" s="31">
        <v>863313</v>
      </c>
      <c r="G3275" s="32">
        <v>326.89</v>
      </c>
      <c r="H3275" s="31">
        <v>2481</v>
      </c>
    </row>
    <row r="3276" spans="1:8" ht="24" customHeight="1" x14ac:dyDescent="0.25">
      <c r="A3276" s="33">
        <v>46174</v>
      </c>
      <c r="B3276" s="31" t="s">
        <v>248</v>
      </c>
      <c r="C3276" s="31" t="s">
        <v>249</v>
      </c>
      <c r="D3276" s="31" t="s">
        <v>900</v>
      </c>
      <c r="E3276" s="31">
        <v>4168</v>
      </c>
      <c r="F3276" s="31">
        <v>2162039</v>
      </c>
      <c r="G3276" s="32">
        <v>518.72</v>
      </c>
      <c r="H3276" s="31">
        <v>4009</v>
      </c>
    </row>
    <row r="3277" spans="1:8" ht="36" customHeight="1" x14ac:dyDescent="0.25">
      <c r="A3277" s="33">
        <v>46174</v>
      </c>
      <c r="B3277" s="31" t="s">
        <v>251</v>
      </c>
      <c r="C3277" s="31" t="s">
        <v>252</v>
      </c>
      <c r="D3277" s="31" t="s">
        <v>900</v>
      </c>
      <c r="E3277" s="31">
        <v>5066</v>
      </c>
      <c r="F3277" s="31">
        <v>1642140</v>
      </c>
      <c r="G3277" s="32">
        <v>324.14999999999998</v>
      </c>
      <c r="H3277" s="31">
        <v>5077</v>
      </c>
    </row>
    <row r="3278" spans="1:8" ht="24" customHeight="1" x14ac:dyDescent="0.25">
      <c r="A3278" s="33">
        <v>46174</v>
      </c>
      <c r="B3278" s="31" t="s">
        <v>254</v>
      </c>
      <c r="C3278" s="31" t="s">
        <v>255</v>
      </c>
      <c r="D3278" s="31" t="s">
        <v>899</v>
      </c>
      <c r="E3278" s="31">
        <v>1379</v>
      </c>
      <c r="F3278" s="31">
        <v>670687</v>
      </c>
      <c r="G3278" s="32">
        <v>486.36</v>
      </c>
      <c r="H3278" s="31">
        <v>1316</v>
      </c>
    </row>
    <row r="3279" spans="1:8" ht="36" customHeight="1" x14ac:dyDescent="0.25">
      <c r="A3279" s="33">
        <v>46174</v>
      </c>
      <c r="B3279" s="31" t="s">
        <v>257</v>
      </c>
      <c r="C3279" s="31" t="s">
        <v>258</v>
      </c>
      <c r="D3279" s="31" t="s">
        <v>901</v>
      </c>
      <c r="E3279" s="31">
        <v>830</v>
      </c>
      <c r="F3279" s="31">
        <v>199030</v>
      </c>
      <c r="G3279" s="32">
        <v>239.8</v>
      </c>
      <c r="H3279" s="31">
        <v>881</v>
      </c>
    </row>
    <row r="3280" spans="1:8" ht="36" customHeight="1" x14ac:dyDescent="0.25">
      <c r="A3280" s="33">
        <v>46174</v>
      </c>
      <c r="B3280" s="31" t="s">
        <v>260</v>
      </c>
      <c r="C3280" s="31" t="s">
        <v>261</v>
      </c>
      <c r="D3280" s="31" t="s">
        <v>907</v>
      </c>
      <c r="E3280" s="31">
        <v>0</v>
      </c>
      <c r="F3280" s="31">
        <v>0</v>
      </c>
      <c r="G3280" s="31">
        <v>0</v>
      </c>
      <c r="H3280" s="31">
        <v>0</v>
      </c>
    </row>
    <row r="3281" spans="1:8" ht="36" customHeight="1" x14ac:dyDescent="0.25">
      <c r="A3281" s="33">
        <v>46174</v>
      </c>
      <c r="B3281" s="31" t="s">
        <v>262</v>
      </c>
      <c r="C3281" s="31" t="s">
        <v>263</v>
      </c>
      <c r="D3281" s="31" t="s">
        <v>901</v>
      </c>
      <c r="E3281" s="31">
        <v>3587</v>
      </c>
      <c r="F3281" s="31">
        <v>836778</v>
      </c>
      <c r="G3281" s="32">
        <v>233.28</v>
      </c>
      <c r="H3281" s="31">
        <v>3827</v>
      </c>
    </row>
    <row r="3282" spans="1:8" ht="48" customHeight="1" x14ac:dyDescent="0.25">
      <c r="A3282" s="33">
        <v>46174</v>
      </c>
      <c r="B3282" s="31" t="s">
        <v>265</v>
      </c>
      <c r="C3282" s="31" t="s">
        <v>266</v>
      </c>
      <c r="D3282" s="31" t="s">
        <v>908</v>
      </c>
      <c r="E3282" s="31">
        <v>0</v>
      </c>
      <c r="F3282" s="31">
        <v>0</v>
      </c>
      <c r="G3282" s="31">
        <v>0</v>
      </c>
      <c r="H3282" s="31">
        <v>0</v>
      </c>
    </row>
    <row r="3283" spans="1:8" ht="36" customHeight="1" x14ac:dyDescent="0.25">
      <c r="A3283" s="33">
        <v>46174</v>
      </c>
      <c r="B3283" s="31" t="s">
        <v>267</v>
      </c>
      <c r="C3283" s="31" t="s">
        <v>268</v>
      </c>
      <c r="D3283" s="31" t="s">
        <v>901</v>
      </c>
      <c r="E3283" s="31">
        <v>2627</v>
      </c>
      <c r="F3283" s="31">
        <v>559975</v>
      </c>
      <c r="G3283" s="32">
        <v>213.16</v>
      </c>
      <c r="H3283" s="31">
        <v>2680</v>
      </c>
    </row>
    <row r="3284" spans="1:8" ht="54.75" customHeight="1" x14ac:dyDescent="0.25">
      <c r="A3284" s="33">
        <v>46174</v>
      </c>
      <c r="B3284" s="31" t="s">
        <v>270</v>
      </c>
      <c r="C3284" s="31" t="s">
        <v>271</v>
      </c>
      <c r="D3284" s="31" t="s">
        <v>900</v>
      </c>
      <c r="E3284" s="31">
        <v>950</v>
      </c>
      <c r="F3284" s="31">
        <v>317734</v>
      </c>
      <c r="G3284" s="32">
        <v>334.46</v>
      </c>
      <c r="H3284" s="31">
        <v>861</v>
      </c>
    </row>
    <row r="3285" spans="1:8" ht="24" customHeight="1" x14ac:dyDescent="0.25">
      <c r="A3285" s="33">
        <v>46174</v>
      </c>
      <c r="B3285" s="31" t="s">
        <v>273</v>
      </c>
      <c r="C3285" s="31" t="s">
        <v>274</v>
      </c>
      <c r="D3285" s="31" t="s">
        <v>899</v>
      </c>
      <c r="E3285" s="31">
        <v>4669</v>
      </c>
      <c r="F3285" s="31">
        <v>2482164</v>
      </c>
      <c r="G3285" s="32">
        <v>531.63</v>
      </c>
      <c r="H3285" s="31">
        <v>4446</v>
      </c>
    </row>
    <row r="3286" spans="1:8" ht="36" customHeight="1" x14ac:dyDescent="0.25">
      <c r="A3286" s="33">
        <v>46174</v>
      </c>
      <c r="B3286" s="31" t="s">
        <v>276</v>
      </c>
      <c r="C3286" s="31" t="s">
        <v>277</v>
      </c>
      <c r="D3286" s="31" t="s">
        <v>899</v>
      </c>
      <c r="E3286" s="31">
        <v>1060</v>
      </c>
      <c r="F3286" s="31">
        <v>490866</v>
      </c>
      <c r="G3286" s="32">
        <v>463.08</v>
      </c>
      <c r="H3286" s="31">
        <v>1009</v>
      </c>
    </row>
    <row r="3287" spans="1:8" ht="24" customHeight="1" x14ac:dyDescent="0.25">
      <c r="A3287" s="33">
        <v>46174</v>
      </c>
      <c r="B3287" s="31" t="s">
        <v>279</v>
      </c>
      <c r="C3287" s="31" t="s">
        <v>280</v>
      </c>
      <c r="D3287" s="31" t="s">
        <v>901</v>
      </c>
      <c r="E3287" s="31">
        <v>2406</v>
      </c>
      <c r="F3287" s="31">
        <v>967353</v>
      </c>
      <c r="G3287" s="32">
        <v>402.06</v>
      </c>
      <c r="H3287" s="31">
        <v>2493</v>
      </c>
    </row>
    <row r="3288" spans="1:8" ht="24" customHeight="1" x14ac:dyDescent="0.25">
      <c r="A3288" s="33">
        <v>46174</v>
      </c>
      <c r="B3288" s="31" t="s">
        <v>283</v>
      </c>
      <c r="C3288" s="31" t="s">
        <v>284</v>
      </c>
      <c r="D3288" s="31" t="s">
        <v>899</v>
      </c>
      <c r="E3288" s="31">
        <v>0</v>
      </c>
      <c r="F3288" s="31">
        <v>0</v>
      </c>
      <c r="G3288" s="31">
        <v>0</v>
      </c>
      <c r="H3288" s="31">
        <v>0</v>
      </c>
    </row>
    <row r="3289" spans="1:8" ht="48" customHeight="1" x14ac:dyDescent="0.25">
      <c r="A3289" s="33">
        <v>46175</v>
      </c>
      <c r="B3289" s="31" t="s">
        <v>128</v>
      </c>
      <c r="C3289" s="31" t="s">
        <v>129</v>
      </c>
      <c r="D3289" s="31" t="s">
        <v>899</v>
      </c>
      <c r="E3289" s="31">
        <v>1303</v>
      </c>
      <c r="F3289" s="31">
        <v>449275</v>
      </c>
      <c r="G3289" s="32">
        <v>344.8</v>
      </c>
      <c r="H3289" s="31">
        <v>1291</v>
      </c>
    </row>
    <row r="3290" spans="1:8" ht="48" customHeight="1" x14ac:dyDescent="0.25">
      <c r="A3290" s="33">
        <v>46175</v>
      </c>
      <c r="B3290" s="31" t="s">
        <v>132</v>
      </c>
      <c r="C3290" s="31" t="s">
        <v>133</v>
      </c>
      <c r="D3290" s="31" t="s">
        <v>900</v>
      </c>
      <c r="E3290" s="31">
        <v>2403</v>
      </c>
      <c r="F3290" s="31">
        <v>827302</v>
      </c>
      <c r="G3290" s="32">
        <v>344.28</v>
      </c>
      <c r="H3290" s="31">
        <v>2374</v>
      </c>
    </row>
    <row r="3291" spans="1:8" ht="48" customHeight="1" x14ac:dyDescent="0.25">
      <c r="A3291" s="33">
        <v>46175</v>
      </c>
      <c r="B3291" s="31" t="s">
        <v>135</v>
      </c>
      <c r="C3291" s="31" t="s">
        <v>136</v>
      </c>
      <c r="D3291" s="31" t="s">
        <v>900</v>
      </c>
      <c r="E3291" s="31">
        <v>1274</v>
      </c>
      <c r="F3291" s="31">
        <v>588205</v>
      </c>
      <c r="G3291" s="32">
        <v>461.7</v>
      </c>
      <c r="H3291" s="31">
        <v>1342</v>
      </c>
    </row>
    <row r="3292" spans="1:8" ht="48" customHeight="1" x14ac:dyDescent="0.25">
      <c r="A3292" s="33">
        <v>46175</v>
      </c>
      <c r="B3292" s="31" t="s">
        <v>138</v>
      </c>
      <c r="C3292" s="31" t="s">
        <v>139</v>
      </c>
      <c r="D3292" s="31" t="s">
        <v>900</v>
      </c>
      <c r="E3292" s="31">
        <v>1322</v>
      </c>
      <c r="F3292" s="31">
        <v>477369</v>
      </c>
      <c r="G3292" s="32">
        <v>361.1</v>
      </c>
      <c r="H3292" s="31">
        <v>1218</v>
      </c>
    </row>
    <row r="3293" spans="1:8" ht="48" customHeight="1" x14ac:dyDescent="0.25">
      <c r="A3293" s="33">
        <v>46175</v>
      </c>
      <c r="B3293" s="31" t="s">
        <v>141</v>
      </c>
      <c r="C3293" s="31" t="s">
        <v>142</v>
      </c>
      <c r="D3293" s="31" t="s">
        <v>900</v>
      </c>
      <c r="E3293" s="31">
        <v>1488</v>
      </c>
      <c r="F3293" s="31">
        <v>735771</v>
      </c>
      <c r="G3293" s="32">
        <v>494.47</v>
      </c>
      <c r="H3293" s="31">
        <v>1570</v>
      </c>
    </row>
    <row r="3294" spans="1:8" ht="24" customHeight="1" x14ac:dyDescent="0.25">
      <c r="A3294" s="33">
        <v>46175</v>
      </c>
      <c r="B3294" s="31" t="s">
        <v>144</v>
      </c>
      <c r="C3294" s="31" t="s">
        <v>145</v>
      </c>
      <c r="D3294" s="31" t="s">
        <v>900</v>
      </c>
      <c r="E3294" s="31">
        <v>1748</v>
      </c>
      <c r="F3294" s="31">
        <v>395797</v>
      </c>
      <c r="G3294" s="32">
        <v>226.43</v>
      </c>
      <c r="H3294" s="31">
        <v>1641</v>
      </c>
    </row>
    <row r="3295" spans="1:8" ht="36" customHeight="1" x14ac:dyDescent="0.25">
      <c r="A3295" s="33">
        <v>46175</v>
      </c>
      <c r="B3295" s="31" t="s">
        <v>147</v>
      </c>
      <c r="C3295" s="31" t="s">
        <v>148</v>
      </c>
      <c r="D3295" s="31" t="s">
        <v>900</v>
      </c>
      <c r="E3295" s="31">
        <v>3859</v>
      </c>
      <c r="F3295" s="31">
        <v>773294</v>
      </c>
      <c r="G3295" s="32">
        <v>200.39</v>
      </c>
      <c r="H3295" s="31">
        <v>4166</v>
      </c>
    </row>
    <row r="3296" spans="1:8" ht="24" customHeight="1" x14ac:dyDescent="0.25">
      <c r="A3296" s="33">
        <v>46175</v>
      </c>
      <c r="B3296" s="31" t="s">
        <v>150</v>
      </c>
      <c r="C3296" s="31" t="s">
        <v>151</v>
      </c>
      <c r="D3296" s="31" t="s">
        <v>900</v>
      </c>
      <c r="E3296" s="31">
        <v>3467</v>
      </c>
      <c r="F3296" s="31">
        <v>815384</v>
      </c>
      <c r="G3296" s="32">
        <v>235.18</v>
      </c>
      <c r="H3296" s="31">
        <v>3214</v>
      </c>
    </row>
    <row r="3297" spans="1:8" ht="36" customHeight="1" x14ac:dyDescent="0.25">
      <c r="A3297" s="33">
        <v>46175</v>
      </c>
      <c r="B3297" s="31" t="s">
        <v>153</v>
      </c>
      <c r="C3297" s="31" t="s">
        <v>154</v>
      </c>
      <c r="D3297" s="31" t="s">
        <v>899</v>
      </c>
      <c r="E3297" s="31">
        <v>3112</v>
      </c>
      <c r="F3297" s="31">
        <v>615827</v>
      </c>
      <c r="G3297" s="32">
        <v>197.89</v>
      </c>
      <c r="H3297" s="31">
        <v>2857</v>
      </c>
    </row>
    <row r="3298" spans="1:8" ht="24" customHeight="1" x14ac:dyDescent="0.25">
      <c r="A3298" s="33">
        <v>46175</v>
      </c>
      <c r="B3298" s="31" t="s">
        <v>156</v>
      </c>
      <c r="C3298" s="31" t="s">
        <v>157</v>
      </c>
      <c r="D3298" s="31" t="s">
        <v>901</v>
      </c>
      <c r="E3298" s="31">
        <v>2916</v>
      </c>
      <c r="F3298" s="31">
        <v>839840</v>
      </c>
      <c r="G3298" s="32">
        <v>288.01</v>
      </c>
      <c r="H3298" s="31">
        <v>2759</v>
      </c>
    </row>
    <row r="3299" spans="1:8" ht="36" customHeight="1" x14ac:dyDescent="0.25">
      <c r="A3299" s="33">
        <v>46175</v>
      </c>
      <c r="B3299" s="31" t="s">
        <v>159</v>
      </c>
      <c r="C3299" s="31" t="s">
        <v>160</v>
      </c>
      <c r="D3299" s="31" t="s">
        <v>899</v>
      </c>
      <c r="E3299" s="31">
        <v>1913</v>
      </c>
      <c r="F3299" s="31">
        <v>873611</v>
      </c>
      <c r="G3299" s="32">
        <v>456.67</v>
      </c>
      <c r="H3299" s="31">
        <v>1889</v>
      </c>
    </row>
    <row r="3300" spans="1:8" ht="48" customHeight="1" x14ac:dyDescent="0.25">
      <c r="A3300" s="33">
        <v>46175</v>
      </c>
      <c r="B3300" s="31" t="s">
        <v>162</v>
      </c>
      <c r="C3300" s="31" t="s">
        <v>163</v>
      </c>
      <c r="D3300" s="31" t="s">
        <v>901</v>
      </c>
      <c r="E3300" s="31">
        <v>984</v>
      </c>
      <c r="F3300" s="31">
        <v>405441</v>
      </c>
      <c r="G3300" s="32">
        <v>412.03</v>
      </c>
      <c r="H3300" s="31">
        <v>967</v>
      </c>
    </row>
    <row r="3301" spans="1:8" ht="24" customHeight="1" x14ac:dyDescent="0.25">
      <c r="A3301" s="33">
        <v>46175</v>
      </c>
      <c r="B3301" s="31" t="s">
        <v>165</v>
      </c>
      <c r="C3301" s="31" t="s">
        <v>166</v>
      </c>
      <c r="D3301" s="31" t="s">
        <v>901</v>
      </c>
      <c r="E3301" s="31">
        <v>3089</v>
      </c>
      <c r="F3301" s="31">
        <v>1343491</v>
      </c>
      <c r="G3301" s="32">
        <v>434.93</v>
      </c>
      <c r="H3301" s="31">
        <v>2957</v>
      </c>
    </row>
    <row r="3302" spans="1:8" ht="24" customHeight="1" x14ac:dyDescent="0.25">
      <c r="A3302" s="33">
        <v>46175</v>
      </c>
      <c r="B3302" s="31" t="s">
        <v>168</v>
      </c>
      <c r="C3302" s="31" t="s">
        <v>169</v>
      </c>
      <c r="D3302" s="31" t="s">
        <v>899</v>
      </c>
      <c r="E3302" s="31">
        <v>1747</v>
      </c>
      <c r="F3302" s="31">
        <v>726046</v>
      </c>
      <c r="G3302" s="32">
        <v>415.6</v>
      </c>
      <c r="H3302" s="31">
        <v>1661</v>
      </c>
    </row>
    <row r="3303" spans="1:8" ht="36" customHeight="1" x14ac:dyDescent="0.25">
      <c r="A3303" s="33">
        <v>46175</v>
      </c>
      <c r="B3303" s="31" t="s">
        <v>171</v>
      </c>
      <c r="C3303" s="31" t="s">
        <v>172</v>
      </c>
      <c r="D3303" s="31" t="s">
        <v>903</v>
      </c>
      <c r="E3303" s="31">
        <v>2091</v>
      </c>
      <c r="F3303" s="31">
        <v>757066</v>
      </c>
      <c r="G3303" s="32">
        <v>362.06</v>
      </c>
      <c r="H3303" s="31">
        <v>2057</v>
      </c>
    </row>
    <row r="3304" spans="1:8" ht="36" customHeight="1" x14ac:dyDescent="0.25">
      <c r="A3304" s="33">
        <v>46175</v>
      </c>
      <c r="B3304" s="31" t="s">
        <v>174</v>
      </c>
      <c r="C3304" s="31" t="s">
        <v>175</v>
      </c>
      <c r="D3304" s="31" t="s">
        <v>903</v>
      </c>
      <c r="E3304" s="31">
        <v>3095</v>
      </c>
      <c r="F3304" s="31">
        <v>1134405</v>
      </c>
      <c r="G3304" s="32">
        <v>366.53</v>
      </c>
      <c r="H3304" s="31">
        <v>3187</v>
      </c>
    </row>
    <row r="3305" spans="1:8" ht="24" customHeight="1" x14ac:dyDescent="0.25">
      <c r="A3305" s="33">
        <v>46175</v>
      </c>
      <c r="B3305" s="31" t="s">
        <v>177</v>
      </c>
      <c r="C3305" s="31" t="s">
        <v>178</v>
      </c>
      <c r="D3305" s="31" t="s">
        <v>903</v>
      </c>
      <c r="E3305" s="31">
        <v>2156</v>
      </c>
      <c r="F3305" s="31">
        <v>644349</v>
      </c>
      <c r="G3305" s="32">
        <v>298.86</v>
      </c>
      <c r="H3305" s="31">
        <v>2026</v>
      </c>
    </row>
    <row r="3306" spans="1:8" ht="24" customHeight="1" x14ac:dyDescent="0.25">
      <c r="A3306" s="33">
        <v>46175</v>
      </c>
      <c r="B3306" s="31" t="s">
        <v>180</v>
      </c>
      <c r="C3306" s="31" t="s">
        <v>181</v>
      </c>
      <c r="D3306" s="31" t="s">
        <v>903</v>
      </c>
      <c r="E3306" s="31">
        <v>1776</v>
      </c>
      <c r="F3306" s="31">
        <v>666617</v>
      </c>
      <c r="G3306" s="32">
        <v>375.35</v>
      </c>
      <c r="H3306" s="31">
        <v>1637</v>
      </c>
    </row>
    <row r="3307" spans="1:8" ht="24" customHeight="1" x14ac:dyDescent="0.25">
      <c r="A3307" s="33">
        <v>46175</v>
      </c>
      <c r="B3307" s="31" t="s">
        <v>183</v>
      </c>
      <c r="C3307" s="31" t="s">
        <v>184</v>
      </c>
      <c r="D3307" s="31" t="s">
        <v>903</v>
      </c>
      <c r="E3307" s="31">
        <v>2326</v>
      </c>
      <c r="F3307" s="31">
        <v>481183</v>
      </c>
      <c r="G3307" s="32">
        <v>206.87</v>
      </c>
      <c r="H3307" s="31">
        <v>2203</v>
      </c>
    </row>
    <row r="3308" spans="1:8" ht="27.75" customHeight="1" x14ac:dyDescent="0.25">
      <c r="A3308" s="33">
        <v>46175</v>
      </c>
      <c r="B3308" s="31" t="s">
        <v>186</v>
      </c>
      <c r="C3308" s="31" t="s">
        <v>187</v>
      </c>
      <c r="D3308" s="31" t="s">
        <v>903</v>
      </c>
      <c r="E3308" s="31">
        <v>722</v>
      </c>
      <c r="F3308" s="31">
        <v>331132</v>
      </c>
      <c r="G3308" s="32">
        <v>458.63</v>
      </c>
      <c r="H3308" s="31">
        <v>718</v>
      </c>
    </row>
    <row r="3309" spans="1:8" ht="24" customHeight="1" x14ac:dyDescent="0.25">
      <c r="A3309" s="33">
        <v>46175</v>
      </c>
      <c r="B3309" s="31" t="s">
        <v>189</v>
      </c>
      <c r="C3309" s="31" t="s">
        <v>190</v>
      </c>
      <c r="D3309" s="31" t="s">
        <v>903</v>
      </c>
      <c r="E3309" s="31">
        <v>3880</v>
      </c>
      <c r="F3309" s="31">
        <v>1193498</v>
      </c>
      <c r="G3309" s="32">
        <v>307.60000000000002</v>
      </c>
      <c r="H3309" s="31">
        <v>3492</v>
      </c>
    </row>
    <row r="3310" spans="1:8" ht="48" customHeight="1" x14ac:dyDescent="0.25">
      <c r="A3310" s="33">
        <v>46175</v>
      </c>
      <c r="B3310" s="31" t="s">
        <v>192</v>
      </c>
      <c r="C3310" s="31" t="s">
        <v>193</v>
      </c>
      <c r="D3310" s="31" t="s">
        <v>901</v>
      </c>
      <c r="E3310" s="31">
        <v>1303</v>
      </c>
      <c r="F3310" s="31">
        <v>444793</v>
      </c>
      <c r="G3310" s="32">
        <v>341.36</v>
      </c>
      <c r="H3310" s="31">
        <v>1296</v>
      </c>
    </row>
    <row r="3311" spans="1:8" ht="48" customHeight="1" x14ac:dyDescent="0.25">
      <c r="A3311" s="33">
        <v>46175</v>
      </c>
      <c r="B3311" s="31" t="s">
        <v>195</v>
      </c>
      <c r="C3311" s="31" t="s">
        <v>196</v>
      </c>
      <c r="D3311" s="31" t="s">
        <v>899</v>
      </c>
      <c r="E3311" s="31">
        <v>3150</v>
      </c>
      <c r="F3311" s="31">
        <v>978849</v>
      </c>
      <c r="G3311" s="32">
        <v>310.75</v>
      </c>
      <c r="H3311" s="31">
        <v>2886</v>
      </c>
    </row>
    <row r="3312" spans="1:8" ht="48" customHeight="1" x14ac:dyDescent="0.25">
      <c r="A3312" s="33">
        <v>46175</v>
      </c>
      <c r="B3312" s="31" t="s">
        <v>198</v>
      </c>
      <c r="C3312" s="31" t="s">
        <v>199</v>
      </c>
      <c r="D3312" s="31" t="s">
        <v>901</v>
      </c>
      <c r="E3312" s="31">
        <v>4990</v>
      </c>
      <c r="F3312" s="31">
        <v>2292154</v>
      </c>
      <c r="G3312" s="32">
        <v>459.35</v>
      </c>
      <c r="H3312" s="31">
        <v>5368</v>
      </c>
    </row>
    <row r="3313" spans="1:8" ht="48" customHeight="1" x14ac:dyDescent="0.25">
      <c r="A3313" s="33">
        <v>46175</v>
      </c>
      <c r="B3313" s="31" t="s">
        <v>201</v>
      </c>
      <c r="C3313" s="31" t="s">
        <v>202</v>
      </c>
      <c r="D3313" s="31" t="s">
        <v>904</v>
      </c>
      <c r="E3313" s="31">
        <v>0</v>
      </c>
      <c r="F3313" s="31">
        <v>0</v>
      </c>
      <c r="G3313" s="31">
        <v>0</v>
      </c>
      <c r="H3313" s="31">
        <v>0</v>
      </c>
    </row>
    <row r="3314" spans="1:8" ht="48" customHeight="1" x14ac:dyDescent="0.25">
      <c r="A3314" s="33">
        <v>46175</v>
      </c>
      <c r="B3314" s="31" t="s">
        <v>204</v>
      </c>
      <c r="C3314" s="31" t="s">
        <v>205</v>
      </c>
      <c r="D3314" s="31" t="s">
        <v>901</v>
      </c>
      <c r="E3314" s="31">
        <v>2881</v>
      </c>
      <c r="F3314" s="31">
        <v>1093138</v>
      </c>
      <c r="G3314" s="32">
        <v>379.43</v>
      </c>
      <c r="H3314" s="31">
        <v>2696</v>
      </c>
    </row>
    <row r="3315" spans="1:8" ht="48" customHeight="1" x14ac:dyDescent="0.25">
      <c r="A3315" s="33">
        <v>46175</v>
      </c>
      <c r="B3315" s="31" t="s">
        <v>207</v>
      </c>
      <c r="C3315" s="31" t="s">
        <v>208</v>
      </c>
      <c r="D3315" s="31" t="s">
        <v>899</v>
      </c>
      <c r="E3315" s="31">
        <v>3623</v>
      </c>
      <c r="F3315" s="31">
        <v>1275751</v>
      </c>
      <c r="G3315" s="32">
        <v>352.13</v>
      </c>
      <c r="H3315" s="31">
        <v>3841</v>
      </c>
    </row>
    <row r="3316" spans="1:8" ht="48" customHeight="1" x14ac:dyDescent="0.25">
      <c r="A3316" s="33">
        <v>46175</v>
      </c>
      <c r="B3316" s="31" t="s">
        <v>210</v>
      </c>
      <c r="C3316" s="31" t="s">
        <v>211</v>
      </c>
      <c r="D3316" s="31" t="s">
        <v>901</v>
      </c>
      <c r="E3316" s="31">
        <v>2838</v>
      </c>
      <c r="F3316" s="31">
        <v>1176130</v>
      </c>
      <c r="G3316" s="32">
        <v>414.42</v>
      </c>
      <c r="H3316" s="31">
        <v>2617</v>
      </c>
    </row>
    <row r="3317" spans="1:8" ht="24" customHeight="1" x14ac:dyDescent="0.25">
      <c r="A3317" s="33">
        <v>46175</v>
      </c>
      <c r="B3317" s="31" t="s">
        <v>213</v>
      </c>
      <c r="C3317" s="31" t="s">
        <v>214</v>
      </c>
      <c r="D3317" s="31" t="s">
        <v>901</v>
      </c>
      <c r="E3317" s="31">
        <v>1278</v>
      </c>
      <c r="F3317" s="31">
        <v>298210</v>
      </c>
      <c r="G3317" s="32">
        <v>233.34</v>
      </c>
      <c r="H3317" s="31">
        <v>1295</v>
      </c>
    </row>
    <row r="3318" spans="1:8" ht="36" customHeight="1" x14ac:dyDescent="0.25">
      <c r="A3318" s="33">
        <v>46175</v>
      </c>
      <c r="B3318" s="31" t="s">
        <v>216</v>
      </c>
      <c r="C3318" s="31" t="s">
        <v>217</v>
      </c>
      <c r="D3318" s="31" t="s">
        <v>901</v>
      </c>
      <c r="E3318" s="31">
        <v>1525</v>
      </c>
      <c r="F3318" s="31">
        <v>410198</v>
      </c>
      <c r="G3318" s="32">
        <v>268.98</v>
      </c>
      <c r="H3318" s="31">
        <v>1622</v>
      </c>
    </row>
    <row r="3319" spans="1:8" ht="24" customHeight="1" x14ac:dyDescent="0.25">
      <c r="A3319" s="33">
        <v>46175</v>
      </c>
      <c r="B3319" s="31" t="s">
        <v>220</v>
      </c>
      <c r="C3319" s="31" t="s">
        <v>221</v>
      </c>
      <c r="D3319" s="31" t="s">
        <v>900</v>
      </c>
      <c r="E3319" s="31">
        <v>3681</v>
      </c>
      <c r="F3319" s="31">
        <v>840064</v>
      </c>
      <c r="G3319" s="32">
        <v>228.22</v>
      </c>
      <c r="H3319" s="31">
        <v>3502</v>
      </c>
    </row>
    <row r="3320" spans="1:8" ht="36" customHeight="1" x14ac:dyDescent="0.25">
      <c r="A3320" s="33">
        <v>46175</v>
      </c>
      <c r="B3320" s="31" t="s">
        <v>223</v>
      </c>
      <c r="C3320" s="31" t="s">
        <v>224</v>
      </c>
      <c r="D3320" s="31" t="s">
        <v>905</v>
      </c>
      <c r="E3320" s="31">
        <v>0</v>
      </c>
      <c r="F3320" s="31">
        <v>0</v>
      </c>
      <c r="G3320" s="31">
        <v>0</v>
      </c>
      <c r="H3320" s="31">
        <v>0</v>
      </c>
    </row>
    <row r="3321" spans="1:8" ht="36" customHeight="1" x14ac:dyDescent="0.25">
      <c r="A3321" s="33">
        <v>46175</v>
      </c>
      <c r="B3321" s="31" t="s">
        <v>225</v>
      </c>
      <c r="C3321" s="31" t="s">
        <v>226</v>
      </c>
      <c r="D3321" s="31" t="s">
        <v>906</v>
      </c>
      <c r="E3321" s="31">
        <v>0</v>
      </c>
      <c r="F3321" s="31">
        <v>0</v>
      </c>
      <c r="G3321" s="31">
        <v>0</v>
      </c>
      <c r="H3321" s="31">
        <v>0</v>
      </c>
    </row>
    <row r="3322" spans="1:8" ht="24" customHeight="1" x14ac:dyDescent="0.25">
      <c r="A3322" s="33">
        <v>46175</v>
      </c>
      <c r="B3322" s="31" t="s">
        <v>227</v>
      </c>
      <c r="C3322" s="31" t="s">
        <v>228</v>
      </c>
      <c r="D3322" s="31" t="s">
        <v>899</v>
      </c>
      <c r="E3322" s="31">
        <v>2749</v>
      </c>
      <c r="F3322" s="31">
        <v>696894</v>
      </c>
      <c r="G3322" s="32">
        <v>253.51</v>
      </c>
      <c r="H3322" s="31">
        <v>2882</v>
      </c>
    </row>
    <row r="3323" spans="1:8" ht="48" customHeight="1" x14ac:dyDescent="0.25">
      <c r="A3323" s="33">
        <v>46175</v>
      </c>
      <c r="B3323" s="31" t="s">
        <v>230</v>
      </c>
      <c r="C3323" s="31" t="s">
        <v>231</v>
      </c>
      <c r="D3323" s="31" t="s">
        <v>901</v>
      </c>
      <c r="E3323" s="31">
        <v>3542</v>
      </c>
      <c r="F3323" s="31">
        <v>1170559</v>
      </c>
      <c r="G3323" s="32">
        <v>330.48</v>
      </c>
      <c r="H3323" s="31">
        <v>3395</v>
      </c>
    </row>
    <row r="3324" spans="1:8" ht="48" customHeight="1" x14ac:dyDescent="0.25">
      <c r="A3324" s="33">
        <v>46175</v>
      </c>
      <c r="B3324" s="31" t="s">
        <v>233</v>
      </c>
      <c r="C3324" s="31" t="s">
        <v>234</v>
      </c>
      <c r="D3324" s="31" t="s">
        <v>899</v>
      </c>
      <c r="E3324" s="31">
        <v>1835</v>
      </c>
      <c r="F3324" s="31">
        <v>397713</v>
      </c>
      <c r="G3324" s="32">
        <v>216.74</v>
      </c>
      <c r="H3324" s="31">
        <v>1883</v>
      </c>
    </row>
    <row r="3325" spans="1:8" ht="48" customHeight="1" x14ac:dyDescent="0.25">
      <c r="A3325" s="33">
        <v>46175</v>
      </c>
      <c r="B3325" s="31" t="s">
        <v>236</v>
      </c>
      <c r="C3325" s="31" t="s">
        <v>237</v>
      </c>
      <c r="D3325" s="31" t="s">
        <v>899</v>
      </c>
      <c r="E3325" s="31">
        <v>3724</v>
      </c>
      <c r="F3325" s="31">
        <v>1664934</v>
      </c>
      <c r="G3325" s="32">
        <v>447.08</v>
      </c>
      <c r="H3325" s="31">
        <v>3767</v>
      </c>
    </row>
    <row r="3326" spans="1:8" ht="48" customHeight="1" x14ac:dyDescent="0.25">
      <c r="A3326" s="33">
        <v>46175</v>
      </c>
      <c r="B3326" s="31" t="s">
        <v>239</v>
      </c>
      <c r="C3326" s="31" t="s">
        <v>240</v>
      </c>
      <c r="D3326" s="31" t="s">
        <v>900</v>
      </c>
      <c r="E3326" s="31">
        <v>2186</v>
      </c>
      <c r="F3326" s="31">
        <v>987488</v>
      </c>
      <c r="G3326" s="32">
        <v>451.73</v>
      </c>
      <c r="H3326" s="31">
        <v>2290</v>
      </c>
    </row>
    <row r="3327" spans="1:8" ht="48" customHeight="1" x14ac:dyDescent="0.25">
      <c r="A3327" s="33">
        <v>46175</v>
      </c>
      <c r="B3327" s="31" t="s">
        <v>242</v>
      </c>
      <c r="C3327" s="31" t="s">
        <v>243</v>
      </c>
      <c r="D3327" s="31" t="s">
        <v>900</v>
      </c>
      <c r="E3327" s="31">
        <v>3611</v>
      </c>
      <c r="F3327" s="31">
        <v>1088786</v>
      </c>
      <c r="G3327" s="32">
        <v>301.52</v>
      </c>
      <c r="H3327" s="31">
        <v>3838</v>
      </c>
    </row>
    <row r="3328" spans="1:8" ht="48" customHeight="1" x14ac:dyDescent="0.25">
      <c r="A3328" s="33">
        <v>46175</v>
      </c>
      <c r="B3328" s="31" t="s">
        <v>245</v>
      </c>
      <c r="C3328" s="31" t="s">
        <v>246</v>
      </c>
      <c r="D3328" s="31" t="s">
        <v>900</v>
      </c>
      <c r="E3328" s="31">
        <v>2620</v>
      </c>
      <c r="F3328" s="31">
        <v>694208</v>
      </c>
      <c r="G3328" s="32">
        <v>264.95999999999998</v>
      </c>
      <c r="H3328" s="31">
        <v>2396</v>
      </c>
    </row>
    <row r="3329" spans="1:8" ht="48" customHeight="1" x14ac:dyDescent="0.25">
      <c r="A3329" s="33">
        <v>46175</v>
      </c>
      <c r="B3329" s="31" t="s">
        <v>248</v>
      </c>
      <c r="C3329" s="31" t="s">
        <v>249</v>
      </c>
      <c r="D3329" s="31" t="s">
        <v>900</v>
      </c>
      <c r="E3329" s="31">
        <v>4104</v>
      </c>
      <c r="F3329" s="31">
        <v>1894676</v>
      </c>
      <c r="G3329" s="32">
        <v>461.67</v>
      </c>
      <c r="H3329" s="31">
        <v>3721</v>
      </c>
    </row>
    <row r="3330" spans="1:8" ht="36" customHeight="1" x14ac:dyDescent="0.25">
      <c r="A3330" s="33">
        <v>46175</v>
      </c>
      <c r="B3330" s="31" t="s">
        <v>251</v>
      </c>
      <c r="C3330" s="31" t="s">
        <v>252</v>
      </c>
      <c r="D3330" s="31" t="s">
        <v>900</v>
      </c>
      <c r="E3330" s="31">
        <v>4116</v>
      </c>
      <c r="F3330" s="31">
        <v>1234958</v>
      </c>
      <c r="G3330" s="32">
        <v>300.04000000000002</v>
      </c>
      <c r="H3330" s="31">
        <v>4131</v>
      </c>
    </row>
    <row r="3331" spans="1:8" ht="24" customHeight="1" x14ac:dyDescent="0.25">
      <c r="A3331" s="33">
        <v>46175</v>
      </c>
      <c r="B3331" s="31" t="s">
        <v>254</v>
      </c>
      <c r="C3331" s="31" t="s">
        <v>255</v>
      </c>
      <c r="D3331" s="31" t="s">
        <v>899</v>
      </c>
      <c r="E3331" s="31">
        <v>1621</v>
      </c>
      <c r="F3331" s="31">
        <v>721692</v>
      </c>
      <c r="G3331" s="32">
        <v>445.21</v>
      </c>
      <c r="H3331" s="31">
        <v>1726</v>
      </c>
    </row>
    <row r="3332" spans="1:8" ht="36" customHeight="1" x14ac:dyDescent="0.25">
      <c r="A3332" s="33">
        <v>46175</v>
      </c>
      <c r="B3332" s="31" t="s">
        <v>257</v>
      </c>
      <c r="C3332" s="31" t="s">
        <v>258</v>
      </c>
      <c r="D3332" s="31" t="s">
        <v>901</v>
      </c>
      <c r="E3332" s="31">
        <v>829</v>
      </c>
      <c r="F3332" s="31">
        <v>174067</v>
      </c>
      <c r="G3332" s="32">
        <v>209.97</v>
      </c>
      <c r="H3332" s="31">
        <v>824</v>
      </c>
    </row>
    <row r="3333" spans="1:8" ht="24" customHeight="1" x14ac:dyDescent="0.25">
      <c r="A3333" s="33">
        <v>46175</v>
      </c>
      <c r="B3333" s="31" t="s">
        <v>260</v>
      </c>
      <c r="C3333" s="31" t="s">
        <v>261</v>
      </c>
      <c r="D3333" s="31" t="s">
        <v>907</v>
      </c>
      <c r="E3333" s="31">
        <v>0</v>
      </c>
      <c r="F3333" s="31">
        <v>0</v>
      </c>
      <c r="G3333" s="31">
        <v>0</v>
      </c>
      <c r="H3333" s="31">
        <v>0</v>
      </c>
    </row>
    <row r="3334" spans="1:8" ht="36" customHeight="1" x14ac:dyDescent="0.25">
      <c r="A3334" s="33">
        <v>46175</v>
      </c>
      <c r="B3334" s="31" t="s">
        <v>262</v>
      </c>
      <c r="C3334" s="31" t="s">
        <v>263</v>
      </c>
      <c r="D3334" s="31" t="s">
        <v>901</v>
      </c>
      <c r="E3334" s="31">
        <v>3276</v>
      </c>
      <c r="F3334" s="31">
        <v>672265</v>
      </c>
      <c r="G3334" s="32">
        <v>205.21</v>
      </c>
      <c r="H3334" s="31">
        <v>3199</v>
      </c>
    </row>
    <row r="3335" spans="1:8" ht="24" customHeight="1" x14ac:dyDescent="0.25">
      <c r="A3335" s="33">
        <v>46175</v>
      </c>
      <c r="B3335" s="31" t="s">
        <v>265</v>
      </c>
      <c r="C3335" s="31" t="s">
        <v>266</v>
      </c>
      <c r="D3335" s="31" t="s">
        <v>908</v>
      </c>
      <c r="E3335" s="31">
        <v>0</v>
      </c>
      <c r="F3335" s="31">
        <v>0</v>
      </c>
      <c r="G3335" s="31">
        <v>0</v>
      </c>
      <c r="H3335" s="31">
        <v>0</v>
      </c>
    </row>
    <row r="3336" spans="1:8" ht="36" customHeight="1" x14ac:dyDescent="0.25">
      <c r="A3336" s="33">
        <v>46175</v>
      </c>
      <c r="B3336" s="31" t="s">
        <v>267</v>
      </c>
      <c r="C3336" s="31" t="s">
        <v>268</v>
      </c>
      <c r="D3336" s="31" t="s">
        <v>901</v>
      </c>
      <c r="E3336" s="31">
        <v>2080</v>
      </c>
      <c r="F3336" s="31">
        <v>416225</v>
      </c>
      <c r="G3336" s="32">
        <v>200.11</v>
      </c>
      <c r="H3336" s="31">
        <v>2195</v>
      </c>
    </row>
    <row r="3337" spans="1:8" ht="36" customHeight="1" x14ac:dyDescent="0.25">
      <c r="A3337" s="33">
        <v>46175</v>
      </c>
      <c r="B3337" s="31" t="s">
        <v>270</v>
      </c>
      <c r="C3337" s="31" t="s">
        <v>271</v>
      </c>
      <c r="D3337" s="31" t="s">
        <v>900</v>
      </c>
      <c r="E3337" s="31">
        <v>1033</v>
      </c>
      <c r="F3337" s="31">
        <v>294861</v>
      </c>
      <c r="G3337" s="32">
        <v>285.44</v>
      </c>
      <c r="H3337" s="31">
        <v>1095</v>
      </c>
    </row>
    <row r="3338" spans="1:8" ht="36" customHeight="1" x14ac:dyDescent="0.25">
      <c r="A3338" s="33">
        <v>46175</v>
      </c>
      <c r="B3338" s="31" t="s">
        <v>273</v>
      </c>
      <c r="C3338" s="31" t="s">
        <v>274</v>
      </c>
      <c r="D3338" s="31" t="s">
        <v>899</v>
      </c>
      <c r="E3338" s="31">
        <v>3944</v>
      </c>
      <c r="F3338" s="31">
        <v>1934683</v>
      </c>
      <c r="G3338" s="32">
        <v>490.54</v>
      </c>
      <c r="H3338" s="31">
        <v>3706</v>
      </c>
    </row>
    <row r="3339" spans="1:8" ht="48" customHeight="1" x14ac:dyDescent="0.25">
      <c r="A3339" s="33">
        <v>46175</v>
      </c>
      <c r="B3339" s="31" t="s">
        <v>276</v>
      </c>
      <c r="C3339" s="31" t="s">
        <v>277</v>
      </c>
      <c r="D3339" s="31" t="s">
        <v>899</v>
      </c>
      <c r="E3339" s="31">
        <v>777</v>
      </c>
      <c r="F3339" s="31">
        <v>428560</v>
      </c>
      <c r="G3339" s="32">
        <v>551.55999999999995</v>
      </c>
      <c r="H3339" s="31">
        <v>744</v>
      </c>
    </row>
    <row r="3340" spans="1:8" ht="36" customHeight="1" x14ac:dyDescent="0.25">
      <c r="A3340" s="33">
        <v>46175</v>
      </c>
      <c r="B3340" s="31" t="s">
        <v>279</v>
      </c>
      <c r="C3340" s="31" t="s">
        <v>280</v>
      </c>
      <c r="D3340" s="31" t="s">
        <v>901</v>
      </c>
      <c r="E3340" s="31">
        <v>2367</v>
      </c>
      <c r="F3340" s="31">
        <v>1137983</v>
      </c>
      <c r="G3340" s="32">
        <v>480.77</v>
      </c>
      <c r="H3340" s="31">
        <v>2265</v>
      </c>
    </row>
    <row r="3341" spans="1:8" ht="27.75" customHeight="1" x14ac:dyDescent="0.25">
      <c r="A3341" s="33">
        <v>46175</v>
      </c>
      <c r="B3341" s="31" t="s">
        <v>283</v>
      </c>
      <c r="C3341" s="31" t="s">
        <v>284</v>
      </c>
      <c r="D3341" s="31" t="s">
        <v>899</v>
      </c>
      <c r="E3341" s="31">
        <v>0</v>
      </c>
      <c r="F3341" s="31">
        <v>0</v>
      </c>
      <c r="G3341" s="31">
        <v>0</v>
      </c>
      <c r="H3341" s="31">
        <v>0</v>
      </c>
    </row>
    <row r="3342" spans="1:8" ht="24" customHeight="1" x14ac:dyDescent="0.25">
      <c r="A3342" s="33">
        <v>46176</v>
      </c>
      <c r="B3342" s="31" t="s">
        <v>128</v>
      </c>
      <c r="C3342" s="31" t="s">
        <v>129</v>
      </c>
      <c r="D3342" s="31" t="s">
        <v>899</v>
      </c>
      <c r="E3342" s="31">
        <v>1147</v>
      </c>
      <c r="F3342" s="31">
        <v>356982</v>
      </c>
      <c r="G3342" s="32">
        <v>311.23</v>
      </c>
      <c r="H3342" s="31">
        <v>1136</v>
      </c>
    </row>
    <row r="3343" spans="1:8" ht="36" customHeight="1" x14ac:dyDescent="0.25">
      <c r="A3343" s="33">
        <v>46176</v>
      </c>
      <c r="B3343" s="31" t="s">
        <v>132</v>
      </c>
      <c r="C3343" s="31" t="s">
        <v>133</v>
      </c>
      <c r="D3343" s="31" t="s">
        <v>900</v>
      </c>
      <c r="E3343" s="31">
        <v>2354</v>
      </c>
      <c r="F3343" s="31">
        <v>878005</v>
      </c>
      <c r="G3343" s="32">
        <v>372.98</v>
      </c>
      <c r="H3343" s="31">
        <v>2135</v>
      </c>
    </row>
    <row r="3344" spans="1:8" ht="24" customHeight="1" x14ac:dyDescent="0.25">
      <c r="A3344" s="33">
        <v>46176</v>
      </c>
      <c r="B3344" s="31" t="s">
        <v>135</v>
      </c>
      <c r="C3344" s="31" t="s">
        <v>136</v>
      </c>
      <c r="D3344" s="31" t="s">
        <v>900</v>
      </c>
      <c r="E3344" s="31">
        <v>1546</v>
      </c>
      <c r="F3344" s="31">
        <v>693263</v>
      </c>
      <c r="G3344" s="32">
        <v>448.42</v>
      </c>
      <c r="H3344" s="31">
        <v>1617</v>
      </c>
    </row>
    <row r="3345" spans="1:8" ht="24" customHeight="1" x14ac:dyDescent="0.25">
      <c r="A3345" s="33">
        <v>46176</v>
      </c>
      <c r="B3345" s="31" t="s">
        <v>138</v>
      </c>
      <c r="C3345" s="31" t="s">
        <v>139</v>
      </c>
      <c r="D3345" s="31" t="s">
        <v>900</v>
      </c>
      <c r="E3345" s="31">
        <v>1125</v>
      </c>
      <c r="F3345" s="31">
        <v>405429</v>
      </c>
      <c r="G3345" s="32">
        <v>360.38</v>
      </c>
      <c r="H3345" s="31">
        <v>1158</v>
      </c>
    </row>
    <row r="3346" spans="1:8" ht="48" customHeight="1" x14ac:dyDescent="0.25">
      <c r="A3346" s="33">
        <v>46176</v>
      </c>
      <c r="B3346" s="31" t="s">
        <v>141</v>
      </c>
      <c r="C3346" s="31" t="s">
        <v>142</v>
      </c>
      <c r="D3346" s="31" t="s">
        <v>900</v>
      </c>
      <c r="E3346" s="31">
        <v>1674</v>
      </c>
      <c r="F3346" s="31">
        <v>942190</v>
      </c>
      <c r="G3346" s="32">
        <v>562.84</v>
      </c>
      <c r="H3346" s="31">
        <v>1515</v>
      </c>
    </row>
    <row r="3347" spans="1:8" ht="48" customHeight="1" x14ac:dyDescent="0.25">
      <c r="A3347" s="33">
        <v>46176</v>
      </c>
      <c r="B3347" s="31" t="s">
        <v>144</v>
      </c>
      <c r="C3347" s="31" t="s">
        <v>145</v>
      </c>
      <c r="D3347" s="31" t="s">
        <v>900</v>
      </c>
      <c r="E3347" s="31">
        <v>1523</v>
      </c>
      <c r="F3347" s="31">
        <v>412560</v>
      </c>
      <c r="G3347" s="32">
        <v>270.89</v>
      </c>
      <c r="H3347" s="31">
        <v>1509</v>
      </c>
    </row>
    <row r="3348" spans="1:8" ht="48" customHeight="1" x14ac:dyDescent="0.25">
      <c r="A3348" s="33">
        <v>46176</v>
      </c>
      <c r="B3348" s="31" t="s">
        <v>147</v>
      </c>
      <c r="C3348" s="31" t="s">
        <v>148</v>
      </c>
      <c r="D3348" s="31" t="s">
        <v>900</v>
      </c>
      <c r="E3348" s="31">
        <v>3707</v>
      </c>
      <c r="F3348" s="31">
        <v>890497</v>
      </c>
      <c r="G3348" s="32">
        <v>240.22</v>
      </c>
      <c r="H3348" s="31">
        <v>3758</v>
      </c>
    </row>
    <row r="3349" spans="1:8" ht="48" customHeight="1" x14ac:dyDescent="0.25">
      <c r="A3349" s="33">
        <v>46176</v>
      </c>
      <c r="B3349" s="31" t="s">
        <v>150</v>
      </c>
      <c r="C3349" s="31" t="s">
        <v>151</v>
      </c>
      <c r="D3349" s="31" t="s">
        <v>900</v>
      </c>
      <c r="E3349" s="31">
        <v>3453</v>
      </c>
      <c r="F3349" s="31">
        <v>946875</v>
      </c>
      <c r="G3349" s="32">
        <v>274.22000000000003</v>
      </c>
      <c r="H3349" s="31">
        <v>3719</v>
      </c>
    </row>
    <row r="3350" spans="1:8" ht="48" customHeight="1" x14ac:dyDescent="0.25">
      <c r="A3350" s="33">
        <v>46176</v>
      </c>
      <c r="B3350" s="31" t="s">
        <v>153</v>
      </c>
      <c r="C3350" s="31" t="s">
        <v>154</v>
      </c>
      <c r="D3350" s="31" t="s">
        <v>899</v>
      </c>
      <c r="E3350" s="31">
        <v>2958</v>
      </c>
      <c r="F3350" s="31">
        <v>570352</v>
      </c>
      <c r="G3350" s="32">
        <v>192.82</v>
      </c>
      <c r="H3350" s="31">
        <v>3090</v>
      </c>
    </row>
    <row r="3351" spans="1:8" ht="24" customHeight="1" x14ac:dyDescent="0.25">
      <c r="A3351" s="33">
        <v>46176</v>
      </c>
      <c r="B3351" s="31" t="s">
        <v>156</v>
      </c>
      <c r="C3351" s="31" t="s">
        <v>157</v>
      </c>
      <c r="D3351" s="31" t="s">
        <v>901</v>
      </c>
      <c r="E3351" s="31">
        <v>3787</v>
      </c>
      <c r="F3351" s="31">
        <v>949175</v>
      </c>
      <c r="G3351" s="32">
        <v>250.64</v>
      </c>
      <c r="H3351" s="31">
        <v>3737</v>
      </c>
    </row>
    <row r="3352" spans="1:8" ht="36" customHeight="1" x14ac:dyDescent="0.25">
      <c r="A3352" s="33">
        <v>46176</v>
      </c>
      <c r="B3352" s="31" t="s">
        <v>159</v>
      </c>
      <c r="C3352" s="31" t="s">
        <v>160</v>
      </c>
      <c r="D3352" s="31" t="s">
        <v>899</v>
      </c>
      <c r="E3352" s="31">
        <v>1913</v>
      </c>
      <c r="F3352" s="31">
        <v>789096</v>
      </c>
      <c r="G3352" s="32">
        <v>412.49</v>
      </c>
      <c r="H3352" s="31">
        <v>2061</v>
      </c>
    </row>
    <row r="3353" spans="1:8" ht="24" customHeight="1" x14ac:dyDescent="0.25">
      <c r="A3353" s="33">
        <v>46176</v>
      </c>
      <c r="B3353" s="31" t="s">
        <v>162</v>
      </c>
      <c r="C3353" s="31" t="s">
        <v>163</v>
      </c>
      <c r="D3353" s="31" t="s">
        <v>901</v>
      </c>
      <c r="E3353" s="31">
        <v>1250</v>
      </c>
      <c r="F3353" s="31">
        <v>533127</v>
      </c>
      <c r="G3353" s="32">
        <v>426.5</v>
      </c>
      <c r="H3353" s="31">
        <v>1181</v>
      </c>
    </row>
    <row r="3354" spans="1:8" ht="36" customHeight="1" x14ac:dyDescent="0.25">
      <c r="A3354" s="33">
        <v>46176</v>
      </c>
      <c r="B3354" s="31" t="s">
        <v>165</v>
      </c>
      <c r="C3354" s="31" t="s">
        <v>166</v>
      </c>
      <c r="D3354" s="31" t="s">
        <v>901</v>
      </c>
      <c r="E3354" s="31">
        <v>2971</v>
      </c>
      <c r="F3354" s="31">
        <v>1409069</v>
      </c>
      <c r="G3354" s="32">
        <v>474.27</v>
      </c>
      <c r="H3354" s="31">
        <v>3175</v>
      </c>
    </row>
    <row r="3355" spans="1:8" ht="24" customHeight="1" x14ac:dyDescent="0.25">
      <c r="A3355" s="33">
        <v>46176</v>
      </c>
      <c r="B3355" s="31" t="s">
        <v>168</v>
      </c>
      <c r="C3355" s="31" t="s">
        <v>169</v>
      </c>
      <c r="D3355" s="31" t="s">
        <v>899</v>
      </c>
      <c r="E3355" s="31">
        <v>2321</v>
      </c>
      <c r="F3355" s="31">
        <v>1084612</v>
      </c>
      <c r="G3355" s="32">
        <v>467.3</v>
      </c>
      <c r="H3355" s="31">
        <v>2407</v>
      </c>
    </row>
    <row r="3356" spans="1:8" ht="36" customHeight="1" x14ac:dyDescent="0.25">
      <c r="A3356" s="33">
        <v>46176</v>
      </c>
      <c r="B3356" s="31" t="s">
        <v>171</v>
      </c>
      <c r="C3356" s="31" t="s">
        <v>172</v>
      </c>
      <c r="D3356" s="31" t="s">
        <v>903</v>
      </c>
      <c r="E3356" s="31">
        <v>2463</v>
      </c>
      <c r="F3356" s="31">
        <v>1057122</v>
      </c>
      <c r="G3356" s="32">
        <v>429.2</v>
      </c>
      <c r="H3356" s="31">
        <v>2304</v>
      </c>
    </row>
    <row r="3357" spans="1:8" ht="48" customHeight="1" x14ac:dyDescent="0.25">
      <c r="A3357" s="33">
        <v>46176</v>
      </c>
      <c r="B3357" s="31" t="s">
        <v>174</v>
      </c>
      <c r="C3357" s="31" t="s">
        <v>175</v>
      </c>
      <c r="D3357" s="31" t="s">
        <v>903</v>
      </c>
      <c r="E3357" s="31">
        <v>2751</v>
      </c>
      <c r="F3357" s="31">
        <v>967623</v>
      </c>
      <c r="G3357" s="32">
        <v>351.74</v>
      </c>
      <c r="H3357" s="31">
        <v>2787</v>
      </c>
    </row>
    <row r="3358" spans="1:8" ht="24" customHeight="1" x14ac:dyDescent="0.25">
      <c r="A3358" s="33">
        <v>46176</v>
      </c>
      <c r="B3358" s="31" t="s">
        <v>177</v>
      </c>
      <c r="C3358" s="31" t="s">
        <v>178</v>
      </c>
      <c r="D3358" s="31" t="s">
        <v>903</v>
      </c>
      <c r="E3358" s="31">
        <v>1595</v>
      </c>
      <c r="F3358" s="31">
        <v>467054</v>
      </c>
      <c r="G3358" s="32">
        <v>292.82</v>
      </c>
      <c r="H3358" s="31">
        <v>1507</v>
      </c>
    </row>
    <row r="3359" spans="1:8" ht="24" customHeight="1" x14ac:dyDescent="0.25">
      <c r="A3359" s="33">
        <v>46176</v>
      </c>
      <c r="B3359" s="31" t="s">
        <v>180</v>
      </c>
      <c r="C3359" s="31" t="s">
        <v>181</v>
      </c>
      <c r="D3359" s="31" t="s">
        <v>903</v>
      </c>
      <c r="E3359" s="31">
        <v>2366</v>
      </c>
      <c r="F3359" s="31">
        <v>863349</v>
      </c>
      <c r="G3359" s="32">
        <v>364.9</v>
      </c>
      <c r="H3359" s="31">
        <v>2437</v>
      </c>
    </row>
    <row r="3360" spans="1:8" ht="36" customHeight="1" x14ac:dyDescent="0.25">
      <c r="A3360" s="33">
        <v>46176</v>
      </c>
      <c r="B3360" s="31" t="s">
        <v>183</v>
      </c>
      <c r="C3360" s="31" t="s">
        <v>184</v>
      </c>
      <c r="D3360" s="31" t="s">
        <v>903</v>
      </c>
      <c r="E3360" s="31">
        <v>2039</v>
      </c>
      <c r="F3360" s="31">
        <v>475983</v>
      </c>
      <c r="G3360" s="32">
        <v>233.44</v>
      </c>
      <c r="H3360" s="31">
        <v>1990</v>
      </c>
    </row>
    <row r="3361" spans="1:8" ht="36" customHeight="1" x14ac:dyDescent="0.25">
      <c r="A3361" s="33">
        <v>46176</v>
      </c>
      <c r="B3361" s="31" t="s">
        <v>186</v>
      </c>
      <c r="C3361" s="31" t="s">
        <v>187</v>
      </c>
      <c r="D3361" s="31" t="s">
        <v>903</v>
      </c>
      <c r="E3361" s="31">
        <v>767</v>
      </c>
      <c r="F3361" s="31">
        <v>331996</v>
      </c>
      <c r="G3361" s="32">
        <v>432.85</v>
      </c>
      <c r="H3361" s="31">
        <v>743</v>
      </c>
    </row>
    <row r="3362" spans="1:8" ht="24" customHeight="1" x14ac:dyDescent="0.25">
      <c r="A3362" s="33">
        <v>46176</v>
      </c>
      <c r="B3362" s="31" t="s">
        <v>189</v>
      </c>
      <c r="C3362" s="31" t="s">
        <v>190</v>
      </c>
      <c r="D3362" s="31" t="s">
        <v>903</v>
      </c>
      <c r="E3362" s="31">
        <v>2807</v>
      </c>
      <c r="F3362" s="31">
        <v>931484</v>
      </c>
      <c r="G3362" s="32">
        <v>331.84</v>
      </c>
      <c r="H3362" s="31">
        <v>2747</v>
      </c>
    </row>
    <row r="3363" spans="1:8" ht="24" customHeight="1" x14ac:dyDescent="0.25">
      <c r="A3363" s="33">
        <v>46176</v>
      </c>
      <c r="B3363" s="31" t="s">
        <v>192</v>
      </c>
      <c r="C3363" s="31" t="s">
        <v>193</v>
      </c>
      <c r="D3363" s="31" t="s">
        <v>901</v>
      </c>
      <c r="E3363" s="31">
        <v>1074</v>
      </c>
      <c r="F3363" s="31">
        <v>447839</v>
      </c>
      <c r="G3363" s="32">
        <v>416.98</v>
      </c>
      <c r="H3363" s="31">
        <v>1087</v>
      </c>
    </row>
    <row r="3364" spans="1:8" ht="24" customHeight="1" x14ac:dyDescent="0.25">
      <c r="A3364" s="33">
        <v>46176</v>
      </c>
      <c r="B3364" s="31" t="s">
        <v>195</v>
      </c>
      <c r="C3364" s="31" t="s">
        <v>196</v>
      </c>
      <c r="D3364" s="31" t="s">
        <v>899</v>
      </c>
      <c r="E3364" s="31">
        <v>3728</v>
      </c>
      <c r="F3364" s="31">
        <v>1389507</v>
      </c>
      <c r="G3364" s="32">
        <v>372.72</v>
      </c>
      <c r="H3364" s="31">
        <v>4021</v>
      </c>
    </row>
    <row r="3365" spans="1:8" ht="41.25" customHeight="1" x14ac:dyDescent="0.25">
      <c r="A3365" s="33">
        <v>46176</v>
      </c>
      <c r="B3365" s="31" t="s">
        <v>198</v>
      </c>
      <c r="C3365" s="31" t="s">
        <v>199</v>
      </c>
      <c r="D3365" s="31" t="s">
        <v>901</v>
      </c>
      <c r="E3365" s="31">
        <v>4392</v>
      </c>
      <c r="F3365" s="31">
        <v>1862441</v>
      </c>
      <c r="G3365" s="32">
        <v>424.05</v>
      </c>
      <c r="H3365" s="31">
        <v>4245</v>
      </c>
    </row>
    <row r="3366" spans="1:8" ht="24" customHeight="1" x14ac:dyDescent="0.25">
      <c r="A3366" s="33">
        <v>46176</v>
      </c>
      <c r="B3366" s="31" t="s">
        <v>201</v>
      </c>
      <c r="C3366" s="31" t="s">
        <v>202</v>
      </c>
      <c r="D3366" s="31" t="s">
        <v>904</v>
      </c>
      <c r="E3366" s="31">
        <v>0</v>
      </c>
      <c r="F3366" s="31">
        <v>0</v>
      </c>
      <c r="G3366" s="31">
        <v>0</v>
      </c>
      <c r="H3366" s="31">
        <v>0</v>
      </c>
    </row>
    <row r="3367" spans="1:8" ht="48" customHeight="1" x14ac:dyDescent="0.25">
      <c r="A3367" s="33">
        <v>46176</v>
      </c>
      <c r="B3367" s="31" t="s">
        <v>204</v>
      </c>
      <c r="C3367" s="31" t="s">
        <v>205</v>
      </c>
      <c r="D3367" s="31" t="s">
        <v>901</v>
      </c>
      <c r="E3367" s="31">
        <v>3755</v>
      </c>
      <c r="F3367" s="31">
        <v>1545600</v>
      </c>
      <c r="G3367" s="32">
        <v>411.61</v>
      </c>
      <c r="H3367" s="31">
        <v>3866</v>
      </c>
    </row>
    <row r="3368" spans="1:8" ht="48" customHeight="1" x14ac:dyDescent="0.25">
      <c r="A3368" s="33">
        <v>46176</v>
      </c>
      <c r="B3368" s="31" t="s">
        <v>207</v>
      </c>
      <c r="C3368" s="31" t="s">
        <v>208</v>
      </c>
      <c r="D3368" s="31" t="s">
        <v>899</v>
      </c>
      <c r="E3368" s="31">
        <v>3623</v>
      </c>
      <c r="F3368" s="31">
        <v>1316720</v>
      </c>
      <c r="G3368" s="32">
        <v>363.43</v>
      </c>
      <c r="H3368" s="31">
        <v>3702</v>
      </c>
    </row>
    <row r="3369" spans="1:8" ht="48" customHeight="1" x14ac:dyDescent="0.25">
      <c r="A3369" s="33">
        <v>46176</v>
      </c>
      <c r="B3369" s="31" t="s">
        <v>210</v>
      </c>
      <c r="C3369" s="31" t="s">
        <v>211</v>
      </c>
      <c r="D3369" s="31" t="s">
        <v>901</v>
      </c>
      <c r="E3369" s="31">
        <v>3408</v>
      </c>
      <c r="F3369" s="31">
        <v>1236287</v>
      </c>
      <c r="G3369" s="32">
        <v>362.76</v>
      </c>
      <c r="H3369" s="31">
        <v>3384</v>
      </c>
    </row>
    <row r="3370" spans="1:8" ht="48" customHeight="1" x14ac:dyDescent="0.25">
      <c r="A3370" s="33">
        <v>46176</v>
      </c>
      <c r="B3370" s="31" t="s">
        <v>213</v>
      </c>
      <c r="C3370" s="31" t="s">
        <v>214</v>
      </c>
      <c r="D3370" s="31" t="s">
        <v>901</v>
      </c>
      <c r="E3370" s="31">
        <v>1320</v>
      </c>
      <c r="F3370" s="31">
        <v>320158</v>
      </c>
      <c r="G3370" s="32">
        <v>242.54</v>
      </c>
      <c r="H3370" s="31">
        <v>1259</v>
      </c>
    </row>
    <row r="3371" spans="1:8" ht="48" customHeight="1" x14ac:dyDescent="0.25">
      <c r="A3371" s="33">
        <v>46176</v>
      </c>
      <c r="B3371" s="31" t="s">
        <v>216</v>
      </c>
      <c r="C3371" s="31" t="s">
        <v>217</v>
      </c>
      <c r="D3371" s="31" t="s">
        <v>901</v>
      </c>
      <c r="E3371" s="31">
        <v>1415</v>
      </c>
      <c r="F3371" s="31">
        <v>398031</v>
      </c>
      <c r="G3371" s="32">
        <v>281.29000000000002</v>
      </c>
      <c r="H3371" s="31">
        <v>1448</v>
      </c>
    </row>
    <row r="3372" spans="1:8" ht="48" customHeight="1" x14ac:dyDescent="0.25">
      <c r="A3372" s="33">
        <v>46176</v>
      </c>
      <c r="B3372" s="31" t="s">
        <v>220</v>
      </c>
      <c r="C3372" s="31" t="s">
        <v>221</v>
      </c>
      <c r="D3372" s="31" t="s">
        <v>900</v>
      </c>
      <c r="E3372" s="31">
        <v>3147</v>
      </c>
      <c r="F3372" s="31">
        <v>758890</v>
      </c>
      <c r="G3372" s="32">
        <v>241.15</v>
      </c>
      <c r="H3372" s="31">
        <v>3086</v>
      </c>
    </row>
    <row r="3373" spans="1:8" ht="48" customHeight="1" x14ac:dyDescent="0.25">
      <c r="A3373" s="33">
        <v>46176</v>
      </c>
      <c r="B3373" s="31" t="s">
        <v>223</v>
      </c>
      <c r="C3373" s="31" t="s">
        <v>224</v>
      </c>
      <c r="D3373" s="31" t="s">
        <v>905</v>
      </c>
      <c r="E3373" s="31">
        <v>0</v>
      </c>
      <c r="F3373" s="31">
        <v>0</v>
      </c>
      <c r="G3373" s="31">
        <v>0</v>
      </c>
      <c r="H3373" s="31">
        <v>0</v>
      </c>
    </row>
    <row r="3374" spans="1:8" ht="24" customHeight="1" x14ac:dyDescent="0.25">
      <c r="A3374" s="33">
        <v>46176</v>
      </c>
      <c r="B3374" s="31" t="s">
        <v>225</v>
      </c>
      <c r="C3374" s="31" t="s">
        <v>226</v>
      </c>
      <c r="D3374" s="31" t="s">
        <v>906</v>
      </c>
      <c r="E3374" s="31">
        <v>0</v>
      </c>
      <c r="F3374" s="31">
        <v>0</v>
      </c>
      <c r="G3374" s="31">
        <v>0</v>
      </c>
      <c r="H3374" s="31">
        <v>0</v>
      </c>
    </row>
    <row r="3375" spans="1:8" ht="36" customHeight="1" x14ac:dyDescent="0.25">
      <c r="A3375" s="33">
        <v>46176</v>
      </c>
      <c r="B3375" s="31" t="s">
        <v>227</v>
      </c>
      <c r="C3375" s="31" t="s">
        <v>228</v>
      </c>
      <c r="D3375" s="31" t="s">
        <v>899</v>
      </c>
      <c r="E3375" s="31">
        <v>3524</v>
      </c>
      <c r="F3375" s="31">
        <v>805706</v>
      </c>
      <c r="G3375" s="32">
        <v>228.63</v>
      </c>
      <c r="H3375" s="31">
        <v>3675</v>
      </c>
    </row>
    <row r="3376" spans="1:8" ht="24" customHeight="1" x14ac:dyDescent="0.25">
      <c r="A3376" s="33">
        <v>46176</v>
      </c>
      <c r="B3376" s="31" t="s">
        <v>230</v>
      </c>
      <c r="C3376" s="31" t="s">
        <v>231</v>
      </c>
      <c r="D3376" s="31" t="s">
        <v>901</v>
      </c>
      <c r="E3376" s="31">
        <v>4161</v>
      </c>
      <c r="F3376" s="31">
        <v>1457409</v>
      </c>
      <c r="G3376" s="32">
        <v>350.25</v>
      </c>
      <c r="H3376" s="31">
        <v>4259</v>
      </c>
    </row>
    <row r="3377" spans="1:8" ht="36" customHeight="1" x14ac:dyDescent="0.25">
      <c r="A3377" s="33">
        <v>46176</v>
      </c>
      <c r="B3377" s="31" t="s">
        <v>233</v>
      </c>
      <c r="C3377" s="31" t="s">
        <v>234</v>
      </c>
      <c r="D3377" s="31" t="s">
        <v>899</v>
      </c>
      <c r="E3377" s="31">
        <v>1943</v>
      </c>
      <c r="F3377" s="31">
        <v>446596</v>
      </c>
      <c r="G3377" s="32">
        <v>229.85</v>
      </c>
      <c r="H3377" s="31">
        <v>1875</v>
      </c>
    </row>
    <row r="3378" spans="1:8" ht="36" customHeight="1" x14ac:dyDescent="0.25">
      <c r="A3378" s="33">
        <v>46176</v>
      </c>
      <c r="B3378" s="31" t="s">
        <v>236</v>
      </c>
      <c r="C3378" s="31" t="s">
        <v>237</v>
      </c>
      <c r="D3378" s="31" t="s">
        <v>899</v>
      </c>
      <c r="E3378" s="31">
        <v>3798</v>
      </c>
      <c r="F3378" s="31">
        <v>1523736</v>
      </c>
      <c r="G3378" s="32">
        <v>401.19</v>
      </c>
      <c r="H3378" s="31">
        <v>3954</v>
      </c>
    </row>
    <row r="3379" spans="1:8" ht="24" customHeight="1" x14ac:dyDescent="0.25">
      <c r="A3379" s="33">
        <v>46176</v>
      </c>
      <c r="B3379" s="31" t="s">
        <v>239</v>
      </c>
      <c r="C3379" s="31" t="s">
        <v>240</v>
      </c>
      <c r="D3379" s="31" t="s">
        <v>900</v>
      </c>
      <c r="E3379" s="31">
        <v>2440</v>
      </c>
      <c r="F3379" s="31">
        <v>1085676</v>
      </c>
      <c r="G3379" s="32">
        <v>444.95</v>
      </c>
      <c r="H3379" s="31">
        <v>2335</v>
      </c>
    </row>
    <row r="3380" spans="1:8" ht="48" customHeight="1" x14ac:dyDescent="0.25">
      <c r="A3380" s="33">
        <v>46176</v>
      </c>
      <c r="B3380" s="31" t="s">
        <v>242</v>
      </c>
      <c r="C3380" s="31" t="s">
        <v>243</v>
      </c>
      <c r="D3380" s="31" t="s">
        <v>900</v>
      </c>
      <c r="E3380" s="31">
        <v>2674</v>
      </c>
      <c r="F3380" s="31">
        <v>805440</v>
      </c>
      <c r="G3380" s="32">
        <v>301.20999999999998</v>
      </c>
      <c r="H3380" s="31">
        <v>2763</v>
      </c>
    </row>
    <row r="3381" spans="1:8" ht="48" customHeight="1" x14ac:dyDescent="0.25">
      <c r="A3381" s="33">
        <v>46176</v>
      </c>
      <c r="B3381" s="31" t="s">
        <v>245</v>
      </c>
      <c r="C3381" s="31" t="s">
        <v>246</v>
      </c>
      <c r="D3381" s="31" t="s">
        <v>900</v>
      </c>
      <c r="E3381" s="31">
        <v>2231</v>
      </c>
      <c r="F3381" s="31">
        <v>596966</v>
      </c>
      <c r="G3381" s="32">
        <v>267.58</v>
      </c>
      <c r="H3381" s="31">
        <v>2388</v>
      </c>
    </row>
    <row r="3382" spans="1:8" ht="48" customHeight="1" x14ac:dyDescent="0.25">
      <c r="A3382" s="33">
        <v>46176</v>
      </c>
      <c r="B3382" s="31" t="s">
        <v>248</v>
      </c>
      <c r="C3382" s="31" t="s">
        <v>249</v>
      </c>
      <c r="D3382" s="31" t="s">
        <v>900</v>
      </c>
      <c r="E3382" s="31">
        <v>4007</v>
      </c>
      <c r="F3382" s="31">
        <v>2071185</v>
      </c>
      <c r="G3382" s="32">
        <v>516.89</v>
      </c>
      <c r="H3382" s="31">
        <v>3680</v>
      </c>
    </row>
    <row r="3383" spans="1:8" ht="48" customHeight="1" x14ac:dyDescent="0.25">
      <c r="A3383" s="33">
        <v>46176</v>
      </c>
      <c r="B3383" s="31" t="s">
        <v>251</v>
      </c>
      <c r="C3383" s="31" t="s">
        <v>252</v>
      </c>
      <c r="D3383" s="31" t="s">
        <v>900</v>
      </c>
      <c r="E3383" s="31">
        <v>4594</v>
      </c>
      <c r="F3383" s="31">
        <v>1440726</v>
      </c>
      <c r="G3383" s="32">
        <v>313.61</v>
      </c>
      <c r="H3383" s="31">
        <v>4582</v>
      </c>
    </row>
    <row r="3384" spans="1:8" ht="48" customHeight="1" x14ac:dyDescent="0.25">
      <c r="A3384" s="33">
        <v>46176</v>
      </c>
      <c r="B3384" s="31" t="s">
        <v>254</v>
      </c>
      <c r="C3384" s="31" t="s">
        <v>255</v>
      </c>
      <c r="D3384" s="31" t="s">
        <v>899</v>
      </c>
      <c r="E3384" s="31">
        <v>1753</v>
      </c>
      <c r="F3384" s="31">
        <v>733770</v>
      </c>
      <c r="G3384" s="32">
        <v>418.58</v>
      </c>
      <c r="H3384" s="31">
        <v>1773</v>
      </c>
    </row>
    <row r="3385" spans="1:8" ht="48" customHeight="1" x14ac:dyDescent="0.25">
      <c r="A3385" s="33">
        <v>46176</v>
      </c>
      <c r="B3385" s="31" t="s">
        <v>257</v>
      </c>
      <c r="C3385" s="31" t="s">
        <v>258</v>
      </c>
      <c r="D3385" s="31" t="s">
        <v>901</v>
      </c>
      <c r="E3385" s="31">
        <v>793</v>
      </c>
      <c r="F3385" s="31">
        <v>154929</v>
      </c>
      <c r="G3385" s="32">
        <v>195.37</v>
      </c>
      <c r="H3385" s="31">
        <v>775</v>
      </c>
    </row>
    <row r="3386" spans="1:8" ht="48" customHeight="1" x14ac:dyDescent="0.25">
      <c r="A3386" s="33">
        <v>46176</v>
      </c>
      <c r="B3386" s="31" t="s">
        <v>260</v>
      </c>
      <c r="C3386" s="31" t="s">
        <v>261</v>
      </c>
      <c r="D3386" s="31" t="s">
        <v>907</v>
      </c>
      <c r="E3386" s="31">
        <v>0</v>
      </c>
      <c r="F3386" s="31">
        <v>0</v>
      </c>
      <c r="G3386" s="31">
        <v>0</v>
      </c>
      <c r="H3386" s="31">
        <v>0</v>
      </c>
    </row>
    <row r="3387" spans="1:8" ht="36" customHeight="1" x14ac:dyDescent="0.25">
      <c r="A3387" s="33">
        <v>46176</v>
      </c>
      <c r="B3387" s="31" t="s">
        <v>262</v>
      </c>
      <c r="C3387" s="31" t="s">
        <v>263</v>
      </c>
      <c r="D3387" s="31" t="s">
        <v>901</v>
      </c>
      <c r="E3387" s="31">
        <v>2669</v>
      </c>
      <c r="F3387" s="31">
        <v>545486</v>
      </c>
      <c r="G3387" s="32">
        <v>204.38</v>
      </c>
      <c r="H3387" s="31">
        <v>2802</v>
      </c>
    </row>
    <row r="3388" spans="1:8" ht="24" customHeight="1" x14ac:dyDescent="0.25">
      <c r="A3388" s="33">
        <v>46176</v>
      </c>
      <c r="B3388" s="31" t="s">
        <v>265</v>
      </c>
      <c r="C3388" s="31" t="s">
        <v>266</v>
      </c>
      <c r="D3388" s="31" t="s">
        <v>908</v>
      </c>
      <c r="E3388" s="31">
        <v>0</v>
      </c>
      <c r="F3388" s="31">
        <v>0</v>
      </c>
      <c r="G3388" s="31">
        <v>0</v>
      </c>
      <c r="H3388" s="31">
        <v>0</v>
      </c>
    </row>
    <row r="3389" spans="1:8" ht="36" customHeight="1" x14ac:dyDescent="0.25">
      <c r="A3389" s="33">
        <v>46176</v>
      </c>
      <c r="B3389" s="31" t="s">
        <v>267</v>
      </c>
      <c r="C3389" s="31" t="s">
        <v>268</v>
      </c>
      <c r="D3389" s="31" t="s">
        <v>901</v>
      </c>
      <c r="E3389" s="31">
        <v>3081</v>
      </c>
      <c r="F3389" s="31">
        <v>590795</v>
      </c>
      <c r="G3389" s="32">
        <v>191.75</v>
      </c>
      <c r="H3389" s="31">
        <v>2988</v>
      </c>
    </row>
    <row r="3390" spans="1:8" ht="24" customHeight="1" x14ac:dyDescent="0.25">
      <c r="A3390" s="33">
        <v>46176</v>
      </c>
      <c r="B3390" s="31" t="s">
        <v>270</v>
      </c>
      <c r="C3390" s="31" t="s">
        <v>271</v>
      </c>
      <c r="D3390" s="31" t="s">
        <v>900</v>
      </c>
      <c r="E3390" s="31">
        <v>776</v>
      </c>
      <c r="F3390" s="31">
        <v>253398</v>
      </c>
      <c r="G3390" s="32">
        <v>326.54000000000002</v>
      </c>
      <c r="H3390" s="31">
        <v>698</v>
      </c>
    </row>
    <row r="3391" spans="1:8" ht="36" customHeight="1" x14ac:dyDescent="0.25">
      <c r="A3391" s="33">
        <v>46176</v>
      </c>
      <c r="B3391" s="31" t="s">
        <v>273</v>
      </c>
      <c r="C3391" s="31" t="s">
        <v>274</v>
      </c>
      <c r="D3391" s="31" t="s">
        <v>899</v>
      </c>
      <c r="E3391" s="31">
        <v>4855</v>
      </c>
      <c r="F3391" s="31">
        <v>2418546</v>
      </c>
      <c r="G3391" s="32">
        <v>498.16</v>
      </c>
      <c r="H3391" s="31">
        <v>5216</v>
      </c>
    </row>
    <row r="3392" spans="1:8" ht="24" customHeight="1" x14ac:dyDescent="0.25">
      <c r="A3392" s="33">
        <v>46176</v>
      </c>
      <c r="B3392" s="31" t="s">
        <v>276</v>
      </c>
      <c r="C3392" s="31" t="s">
        <v>277</v>
      </c>
      <c r="D3392" s="31" t="s">
        <v>899</v>
      </c>
      <c r="E3392" s="31">
        <v>827</v>
      </c>
      <c r="F3392" s="31">
        <v>370816</v>
      </c>
      <c r="G3392" s="32">
        <v>448.39</v>
      </c>
      <c r="H3392" s="31">
        <v>787</v>
      </c>
    </row>
    <row r="3393" spans="1:8" ht="36" customHeight="1" x14ac:dyDescent="0.25">
      <c r="A3393" s="33">
        <v>46176</v>
      </c>
      <c r="B3393" s="31" t="s">
        <v>279</v>
      </c>
      <c r="C3393" s="31" t="s">
        <v>280</v>
      </c>
      <c r="D3393" s="31" t="s">
        <v>901</v>
      </c>
      <c r="E3393" s="31">
        <v>2301</v>
      </c>
      <c r="F3393" s="31">
        <v>1176513</v>
      </c>
      <c r="G3393" s="32">
        <v>511.31</v>
      </c>
      <c r="H3393" s="31">
        <v>2087</v>
      </c>
    </row>
    <row r="3394" spans="1:8" ht="36" customHeight="1" x14ac:dyDescent="0.25">
      <c r="A3394" s="33">
        <v>46176</v>
      </c>
      <c r="B3394" s="31" t="s">
        <v>283</v>
      </c>
      <c r="C3394" s="31" t="s">
        <v>284</v>
      </c>
      <c r="D3394" s="31" t="s">
        <v>899</v>
      </c>
      <c r="E3394" s="31">
        <v>0</v>
      </c>
      <c r="F3394" s="31">
        <v>0</v>
      </c>
      <c r="G3394" s="31">
        <v>0</v>
      </c>
      <c r="H3394" s="31">
        <v>0</v>
      </c>
    </row>
    <row r="3395" spans="1:8" ht="36" customHeight="1" x14ac:dyDescent="0.25">
      <c r="A3395" s="33">
        <v>46177</v>
      </c>
      <c r="B3395" s="31" t="s">
        <v>128</v>
      </c>
      <c r="C3395" s="31" t="s">
        <v>129</v>
      </c>
      <c r="D3395" s="31" t="s">
        <v>899</v>
      </c>
      <c r="E3395" s="31">
        <v>1349</v>
      </c>
      <c r="F3395" s="31">
        <v>428161</v>
      </c>
      <c r="G3395" s="32">
        <v>317.39</v>
      </c>
      <c r="H3395" s="31">
        <v>1317</v>
      </c>
    </row>
    <row r="3396" spans="1:8" ht="48" customHeight="1" x14ac:dyDescent="0.25">
      <c r="A3396" s="33">
        <v>46177</v>
      </c>
      <c r="B3396" s="31" t="s">
        <v>132</v>
      </c>
      <c r="C3396" s="31" t="s">
        <v>133</v>
      </c>
      <c r="D3396" s="31" t="s">
        <v>900</v>
      </c>
      <c r="E3396" s="31">
        <v>2410</v>
      </c>
      <c r="F3396" s="31">
        <v>858041</v>
      </c>
      <c r="G3396" s="32">
        <v>356.03</v>
      </c>
      <c r="H3396" s="31">
        <v>2262</v>
      </c>
    </row>
    <row r="3397" spans="1:8" ht="36" customHeight="1" x14ac:dyDescent="0.25">
      <c r="A3397" s="33">
        <v>46177</v>
      </c>
      <c r="B3397" s="31" t="s">
        <v>135</v>
      </c>
      <c r="C3397" s="31" t="s">
        <v>136</v>
      </c>
      <c r="D3397" s="31" t="s">
        <v>900</v>
      </c>
      <c r="E3397" s="31">
        <v>1362</v>
      </c>
      <c r="F3397" s="31">
        <v>601595</v>
      </c>
      <c r="G3397" s="32">
        <v>441.7</v>
      </c>
      <c r="H3397" s="31">
        <v>1242</v>
      </c>
    </row>
    <row r="3398" spans="1:8" ht="54.75" customHeight="1" x14ac:dyDescent="0.25">
      <c r="A3398" s="33">
        <v>46177</v>
      </c>
      <c r="B3398" s="31" t="s">
        <v>138</v>
      </c>
      <c r="C3398" s="31" t="s">
        <v>139</v>
      </c>
      <c r="D3398" s="31" t="s">
        <v>900</v>
      </c>
      <c r="E3398" s="31">
        <v>1039</v>
      </c>
      <c r="F3398" s="31">
        <v>348041</v>
      </c>
      <c r="G3398" s="32">
        <v>334.98</v>
      </c>
      <c r="H3398" s="31">
        <v>986</v>
      </c>
    </row>
    <row r="3399" spans="1:8" ht="24" customHeight="1" x14ac:dyDescent="0.25">
      <c r="A3399" s="33">
        <v>46177</v>
      </c>
      <c r="B3399" s="31" t="s">
        <v>141</v>
      </c>
      <c r="C3399" s="31" t="s">
        <v>142</v>
      </c>
      <c r="D3399" s="31" t="s">
        <v>900</v>
      </c>
      <c r="E3399" s="31">
        <v>1799</v>
      </c>
      <c r="F3399" s="31">
        <v>903261</v>
      </c>
      <c r="G3399" s="32">
        <v>502.09</v>
      </c>
      <c r="H3399" s="31">
        <v>1826</v>
      </c>
    </row>
    <row r="3400" spans="1:8" ht="36" customHeight="1" x14ac:dyDescent="0.25">
      <c r="A3400" s="33">
        <v>46177</v>
      </c>
      <c r="B3400" s="31" t="s">
        <v>144</v>
      </c>
      <c r="C3400" s="31" t="s">
        <v>145</v>
      </c>
      <c r="D3400" s="31" t="s">
        <v>900</v>
      </c>
      <c r="E3400" s="31">
        <v>1265</v>
      </c>
      <c r="F3400" s="31">
        <v>315818</v>
      </c>
      <c r="G3400" s="32">
        <v>249.66</v>
      </c>
      <c r="H3400" s="31">
        <v>1232</v>
      </c>
    </row>
    <row r="3401" spans="1:8" ht="24" customHeight="1" x14ac:dyDescent="0.25">
      <c r="A3401" s="33">
        <v>46177</v>
      </c>
      <c r="B3401" s="31" t="s">
        <v>147</v>
      </c>
      <c r="C3401" s="31" t="s">
        <v>148</v>
      </c>
      <c r="D3401" s="31" t="s">
        <v>900</v>
      </c>
      <c r="E3401" s="31">
        <v>4036</v>
      </c>
      <c r="F3401" s="31">
        <v>788106</v>
      </c>
      <c r="G3401" s="32">
        <v>195.27</v>
      </c>
      <c r="H3401" s="31">
        <v>3842</v>
      </c>
    </row>
    <row r="3402" spans="1:8" ht="24" customHeight="1" x14ac:dyDescent="0.25">
      <c r="A3402" s="33">
        <v>46177</v>
      </c>
      <c r="B3402" s="31" t="s">
        <v>150</v>
      </c>
      <c r="C3402" s="31" t="s">
        <v>151</v>
      </c>
      <c r="D3402" s="31" t="s">
        <v>900</v>
      </c>
      <c r="E3402" s="31">
        <v>3803</v>
      </c>
      <c r="F3402" s="31">
        <v>847761</v>
      </c>
      <c r="G3402" s="32">
        <v>222.92</v>
      </c>
      <c r="H3402" s="31">
        <v>3537</v>
      </c>
    </row>
    <row r="3403" spans="1:8" ht="48" customHeight="1" x14ac:dyDescent="0.25">
      <c r="A3403" s="33">
        <v>46177</v>
      </c>
      <c r="B3403" s="31" t="s">
        <v>153</v>
      </c>
      <c r="C3403" s="31" t="s">
        <v>154</v>
      </c>
      <c r="D3403" s="31" t="s">
        <v>899</v>
      </c>
      <c r="E3403" s="31">
        <v>2680</v>
      </c>
      <c r="F3403" s="31">
        <v>555571</v>
      </c>
      <c r="G3403" s="32">
        <v>207.3</v>
      </c>
      <c r="H3403" s="31">
        <v>2432</v>
      </c>
    </row>
    <row r="3404" spans="1:8" ht="48" customHeight="1" x14ac:dyDescent="0.25">
      <c r="A3404" s="33">
        <v>46177</v>
      </c>
      <c r="B3404" s="31" t="s">
        <v>156</v>
      </c>
      <c r="C3404" s="31" t="s">
        <v>157</v>
      </c>
      <c r="D3404" s="31" t="s">
        <v>901</v>
      </c>
      <c r="E3404" s="31">
        <v>3706</v>
      </c>
      <c r="F3404" s="31">
        <v>944957</v>
      </c>
      <c r="G3404" s="32">
        <v>254.98</v>
      </c>
      <c r="H3404" s="31">
        <v>3685</v>
      </c>
    </row>
    <row r="3405" spans="1:8" ht="48" customHeight="1" x14ac:dyDescent="0.25">
      <c r="A3405" s="33">
        <v>46177</v>
      </c>
      <c r="B3405" s="31" t="s">
        <v>159</v>
      </c>
      <c r="C3405" s="31" t="s">
        <v>160</v>
      </c>
      <c r="D3405" s="31" t="s">
        <v>899</v>
      </c>
      <c r="E3405" s="31">
        <v>2525</v>
      </c>
      <c r="F3405" s="31">
        <v>1150725</v>
      </c>
      <c r="G3405" s="32">
        <v>455.73</v>
      </c>
      <c r="H3405" s="31">
        <v>2456</v>
      </c>
    </row>
    <row r="3406" spans="1:8" ht="48" customHeight="1" x14ac:dyDescent="0.25">
      <c r="A3406" s="33">
        <v>46177</v>
      </c>
      <c r="B3406" s="31" t="s">
        <v>162</v>
      </c>
      <c r="C3406" s="31" t="s">
        <v>163</v>
      </c>
      <c r="D3406" s="31" t="s">
        <v>901</v>
      </c>
      <c r="E3406" s="31">
        <v>990</v>
      </c>
      <c r="F3406" s="31">
        <v>446264</v>
      </c>
      <c r="G3406" s="32">
        <v>450.77</v>
      </c>
      <c r="H3406" s="31">
        <v>988</v>
      </c>
    </row>
    <row r="3407" spans="1:8" ht="48" customHeight="1" x14ac:dyDescent="0.25">
      <c r="A3407" s="33">
        <v>46177</v>
      </c>
      <c r="B3407" s="31" t="s">
        <v>165</v>
      </c>
      <c r="C3407" s="31" t="s">
        <v>166</v>
      </c>
      <c r="D3407" s="31" t="s">
        <v>901</v>
      </c>
      <c r="E3407" s="31">
        <v>2690</v>
      </c>
      <c r="F3407" s="31">
        <v>1029739</v>
      </c>
      <c r="G3407" s="32">
        <v>382.8</v>
      </c>
      <c r="H3407" s="31">
        <v>2611</v>
      </c>
    </row>
    <row r="3408" spans="1:8" ht="24" customHeight="1" x14ac:dyDescent="0.25">
      <c r="A3408" s="33">
        <v>46177</v>
      </c>
      <c r="B3408" s="31" t="s">
        <v>168</v>
      </c>
      <c r="C3408" s="31" t="s">
        <v>169</v>
      </c>
      <c r="D3408" s="31" t="s">
        <v>899</v>
      </c>
      <c r="E3408" s="31">
        <v>2371</v>
      </c>
      <c r="F3408" s="31">
        <v>1014519</v>
      </c>
      <c r="G3408" s="32">
        <v>427.89</v>
      </c>
      <c r="H3408" s="31">
        <v>2426</v>
      </c>
    </row>
    <row r="3409" spans="1:8" ht="36" customHeight="1" x14ac:dyDescent="0.25">
      <c r="A3409" s="33">
        <v>46177</v>
      </c>
      <c r="B3409" s="31" t="s">
        <v>171</v>
      </c>
      <c r="C3409" s="31" t="s">
        <v>172</v>
      </c>
      <c r="D3409" s="31" t="s">
        <v>903</v>
      </c>
      <c r="E3409" s="31">
        <v>1931</v>
      </c>
      <c r="F3409" s="31">
        <v>737251</v>
      </c>
      <c r="G3409" s="32">
        <v>381.8</v>
      </c>
      <c r="H3409" s="31">
        <v>1909</v>
      </c>
    </row>
    <row r="3410" spans="1:8" ht="24" customHeight="1" x14ac:dyDescent="0.25">
      <c r="A3410" s="33">
        <v>46177</v>
      </c>
      <c r="B3410" s="31" t="s">
        <v>174</v>
      </c>
      <c r="C3410" s="31" t="s">
        <v>175</v>
      </c>
      <c r="D3410" s="31" t="s">
        <v>903</v>
      </c>
      <c r="E3410" s="31">
        <v>3413</v>
      </c>
      <c r="F3410" s="31">
        <v>1321761</v>
      </c>
      <c r="G3410" s="32">
        <v>387.27</v>
      </c>
      <c r="H3410" s="31">
        <v>3190</v>
      </c>
    </row>
    <row r="3411" spans="1:8" ht="36" customHeight="1" x14ac:dyDescent="0.25">
      <c r="A3411" s="33">
        <v>46177</v>
      </c>
      <c r="B3411" s="31" t="s">
        <v>177</v>
      </c>
      <c r="C3411" s="31" t="s">
        <v>178</v>
      </c>
      <c r="D3411" s="31" t="s">
        <v>903</v>
      </c>
      <c r="E3411" s="31">
        <v>2062</v>
      </c>
      <c r="F3411" s="31">
        <v>616961</v>
      </c>
      <c r="G3411" s="32">
        <v>299.20999999999998</v>
      </c>
      <c r="H3411" s="31">
        <v>2215</v>
      </c>
    </row>
    <row r="3412" spans="1:8" ht="24" customHeight="1" x14ac:dyDescent="0.25">
      <c r="A3412" s="33">
        <v>46177</v>
      </c>
      <c r="B3412" s="31" t="s">
        <v>180</v>
      </c>
      <c r="C3412" s="31" t="s">
        <v>181</v>
      </c>
      <c r="D3412" s="31" t="s">
        <v>903</v>
      </c>
      <c r="E3412" s="31">
        <v>1785</v>
      </c>
      <c r="F3412" s="31">
        <v>778469</v>
      </c>
      <c r="G3412" s="32">
        <v>436.12</v>
      </c>
      <c r="H3412" s="31">
        <v>1791</v>
      </c>
    </row>
    <row r="3413" spans="1:8" ht="36" customHeight="1" x14ac:dyDescent="0.25">
      <c r="A3413" s="33">
        <v>46177</v>
      </c>
      <c r="B3413" s="31" t="s">
        <v>183</v>
      </c>
      <c r="C3413" s="31" t="s">
        <v>184</v>
      </c>
      <c r="D3413" s="31" t="s">
        <v>903</v>
      </c>
      <c r="E3413" s="31">
        <v>1874</v>
      </c>
      <c r="F3413" s="31">
        <v>398055</v>
      </c>
      <c r="G3413" s="32">
        <v>212.41</v>
      </c>
      <c r="H3413" s="31">
        <v>1960</v>
      </c>
    </row>
    <row r="3414" spans="1:8" ht="48" customHeight="1" x14ac:dyDescent="0.25">
      <c r="A3414" s="33">
        <v>46177</v>
      </c>
      <c r="B3414" s="31" t="s">
        <v>186</v>
      </c>
      <c r="C3414" s="31" t="s">
        <v>187</v>
      </c>
      <c r="D3414" s="31" t="s">
        <v>903</v>
      </c>
      <c r="E3414" s="31">
        <v>665</v>
      </c>
      <c r="F3414" s="31">
        <v>273208</v>
      </c>
      <c r="G3414" s="32">
        <v>410.84</v>
      </c>
      <c r="H3414" s="31">
        <v>664</v>
      </c>
    </row>
    <row r="3415" spans="1:8" ht="24" customHeight="1" x14ac:dyDescent="0.25">
      <c r="A3415" s="33">
        <v>46177</v>
      </c>
      <c r="B3415" s="31" t="s">
        <v>189</v>
      </c>
      <c r="C3415" s="31" t="s">
        <v>190</v>
      </c>
      <c r="D3415" s="31" t="s">
        <v>903</v>
      </c>
      <c r="E3415" s="31">
        <v>3606</v>
      </c>
      <c r="F3415" s="31">
        <v>929816</v>
      </c>
      <c r="G3415" s="32">
        <v>257.85000000000002</v>
      </c>
      <c r="H3415" s="31">
        <v>3771</v>
      </c>
    </row>
    <row r="3416" spans="1:8" ht="24" customHeight="1" x14ac:dyDescent="0.25">
      <c r="A3416" s="33">
        <v>46177</v>
      </c>
      <c r="B3416" s="31" t="s">
        <v>192</v>
      </c>
      <c r="C3416" s="31" t="s">
        <v>193</v>
      </c>
      <c r="D3416" s="31" t="s">
        <v>901</v>
      </c>
      <c r="E3416" s="31">
        <v>881</v>
      </c>
      <c r="F3416" s="31">
        <v>317598</v>
      </c>
      <c r="G3416" s="32">
        <v>360.5</v>
      </c>
      <c r="H3416" s="31">
        <v>865</v>
      </c>
    </row>
    <row r="3417" spans="1:8" ht="36" customHeight="1" x14ac:dyDescent="0.25">
      <c r="A3417" s="33">
        <v>46177</v>
      </c>
      <c r="B3417" s="31" t="s">
        <v>195</v>
      </c>
      <c r="C3417" s="31" t="s">
        <v>196</v>
      </c>
      <c r="D3417" s="31" t="s">
        <v>899</v>
      </c>
      <c r="E3417" s="31">
        <v>2826</v>
      </c>
      <c r="F3417" s="31">
        <v>1072072</v>
      </c>
      <c r="G3417" s="32">
        <v>379.36</v>
      </c>
      <c r="H3417" s="31">
        <v>2966</v>
      </c>
    </row>
    <row r="3418" spans="1:8" ht="36" customHeight="1" x14ac:dyDescent="0.25">
      <c r="A3418" s="33">
        <v>46177</v>
      </c>
      <c r="B3418" s="31" t="s">
        <v>198</v>
      </c>
      <c r="C3418" s="31" t="s">
        <v>199</v>
      </c>
      <c r="D3418" s="31" t="s">
        <v>901</v>
      </c>
      <c r="E3418" s="31">
        <v>4365</v>
      </c>
      <c r="F3418" s="31">
        <v>1820438</v>
      </c>
      <c r="G3418" s="32">
        <v>417.05</v>
      </c>
      <c r="H3418" s="31">
        <v>4579</v>
      </c>
    </row>
    <row r="3419" spans="1:8" ht="24" customHeight="1" x14ac:dyDescent="0.25">
      <c r="A3419" s="33">
        <v>46177</v>
      </c>
      <c r="B3419" s="31" t="s">
        <v>201</v>
      </c>
      <c r="C3419" s="31" t="s">
        <v>202</v>
      </c>
      <c r="D3419" s="31" t="s">
        <v>904</v>
      </c>
      <c r="E3419" s="31">
        <v>0</v>
      </c>
      <c r="F3419" s="31">
        <v>0</v>
      </c>
      <c r="G3419" s="31">
        <v>0</v>
      </c>
      <c r="H3419" s="31">
        <v>0</v>
      </c>
    </row>
    <row r="3420" spans="1:8" ht="24" customHeight="1" x14ac:dyDescent="0.25">
      <c r="A3420" s="33">
        <v>46177</v>
      </c>
      <c r="B3420" s="31" t="s">
        <v>204</v>
      </c>
      <c r="C3420" s="31" t="s">
        <v>205</v>
      </c>
      <c r="D3420" s="31" t="s">
        <v>901</v>
      </c>
      <c r="E3420" s="31">
        <v>3983</v>
      </c>
      <c r="F3420" s="31">
        <v>1660294</v>
      </c>
      <c r="G3420" s="32">
        <v>416.85</v>
      </c>
      <c r="H3420" s="31">
        <v>4039</v>
      </c>
    </row>
    <row r="3421" spans="1:8" ht="24" customHeight="1" x14ac:dyDescent="0.25">
      <c r="A3421" s="33">
        <v>46177</v>
      </c>
      <c r="B3421" s="31" t="s">
        <v>207</v>
      </c>
      <c r="C3421" s="31" t="s">
        <v>208</v>
      </c>
      <c r="D3421" s="31" t="s">
        <v>899</v>
      </c>
      <c r="E3421" s="31">
        <v>4793</v>
      </c>
      <c r="F3421" s="31">
        <v>1512948</v>
      </c>
      <c r="G3421" s="32">
        <v>315.66000000000003</v>
      </c>
      <c r="H3421" s="31">
        <v>4974</v>
      </c>
    </row>
    <row r="3422" spans="1:8" ht="41.25" customHeight="1" x14ac:dyDescent="0.25">
      <c r="A3422" s="33">
        <v>46177</v>
      </c>
      <c r="B3422" s="31" t="s">
        <v>210</v>
      </c>
      <c r="C3422" s="31" t="s">
        <v>211</v>
      </c>
      <c r="D3422" s="31" t="s">
        <v>901</v>
      </c>
      <c r="E3422" s="31">
        <v>2547</v>
      </c>
      <c r="F3422" s="31">
        <v>996220</v>
      </c>
      <c r="G3422" s="32">
        <v>391.13</v>
      </c>
      <c r="H3422" s="31">
        <v>2550</v>
      </c>
    </row>
    <row r="3423" spans="1:8" ht="24" customHeight="1" x14ac:dyDescent="0.25">
      <c r="A3423" s="33">
        <v>46177</v>
      </c>
      <c r="B3423" s="31" t="s">
        <v>213</v>
      </c>
      <c r="C3423" s="31" t="s">
        <v>214</v>
      </c>
      <c r="D3423" s="31" t="s">
        <v>901</v>
      </c>
      <c r="E3423" s="31">
        <v>1077</v>
      </c>
      <c r="F3423" s="31">
        <v>312386</v>
      </c>
      <c r="G3423" s="32">
        <v>290.05</v>
      </c>
      <c r="H3423" s="31">
        <v>1162</v>
      </c>
    </row>
    <row r="3424" spans="1:8" ht="48" customHeight="1" x14ac:dyDescent="0.25">
      <c r="A3424" s="33">
        <v>46177</v>
      </c>
      <c r="B3424" s="31" t="s">
        <v>216</v>
      </c>
      <c r="C3424" s="31" t="s">
        <v>217</v>
      </c>
      <c r="D3424" s="31" t="s">
        <v>901</v>
      </c>
      <c r="E3424" s="31">
        <v>1423</v>
      </c>
      <c r="F3424" s="31">
        <v>336190</v>
      </c>
      <c r="G3424" s="32">
        <v>236.25</v>
      </c>
      <c r="H3424" s="31">
        <v>1427</v>
      </c>
    </row>
    <row r="3425" spans="1:8" ht="48" customHeight="1" x14ac:dyDescent="0.25">
      <c r="A3425" s="33">
        <v>46177</v>
      </c>
      <c r="B3425" s="31" t="s">
        <v>220</v>
      </c>
      <c r="C3425" s="31" t="s">
        <v>221</v>
      </c>
      <c r="D3425" s="31" t="s">
        <v>900</v>
      </c>
      <c r="E3425" s="31">
        <v>4115</v>
      </c>
      <c r="F3425" s="31">
        <v>1057661</v>
      </c>
      <c r="G3425" s="32">
        <v>257.02999999999997</v>
      </c>
      <c r="H3425" s="31">
        <v>3804</v>
      </c>
    </row>
    <row r="3426" spans="1:8" ht="48" customHeight="1" x14ac:dyDescent="0.25">
      <c r="A3426" s="33">
        <v>46177</v>
      </c>
      <c r="B3426" s="31" t="s">
        <v>223</v>
      </c>
      <c r="C3426" s="31" t="s">
        <v>224</v>
      </c>
      <c r="D3426" s="31" t="s">
        <v>905</v>
      </c>
      <c r="E3426" s="31">
        <v>0</v>
      </c>
      <c r="F3426" s="31">
        <v>0</v>
      </c>
      <c r="G3426" s="31">
        <v>0</v>
      </c>
      <c r="H3426" s="31">
        <v>0</v>
      </c>
    </row>
    <row r="3427" spans="1:8" ht="48" customHeight="1" x14ac:dyDescent="0.25">
      <c r="A3427" s="33">
        <v>46177</v>
      </c>
      <c r="B3427" s="31" t="s">
        <v>225</v>
      </c>
      <c r="C3427" s="31" t="s">
        <v>226</v>
      </c>
      <c r="D3427" s="31" t="s">
        <v>906</v>
      </c>
      <c r="E3427" s="31">
        <v>0</v>
      </c>
      <c r="F3427" s="31">
        <v>0</v>
      </c>
      <c r="G3427" s="31">
        <v>0</v>
      </c>
      <c r="H3427" s="31">
        <v>0</v>
      </c>
    </row>
    <row r="3428" spans="1:8" ht="48" customHeight="1" x14ac:dyDescent="0.25">
      <c r="A3428" s="33">
        <v>46177</v>
      </c>
      <c r="B3428" s="31" t="s">
        <v>227</v>
      </c>
      <c r="C3428" s="31" t="s">
        <v>228</v>
      </c>
      <c r="D3428" s="31" t="s">
        <v>899</v>
      </c>
      <c r="E3428" s="31">
        <v>4356</v>
      </c>
      <c r="F3428" s="31">
        <v>884308</v>
      </c>
      <c r="G3428" s="32">
        <v>203.01</v>
      </c>
      <c r="H3428" s="31">
        <v>4290</v>
      </c>
    </row>
    <row r="3429" spans="1:8" ht="48" customHeight="1" x14ac:dyDescent="0.25">
      <c r="A3429" s="33">
        <v>46177</v>
      </c>
      <c r="B3429" s="31" t="s">
        <v>230</v>
      </c>
      <c r="C3429" s="31" t="s">
        <v>231</v>
      </c>
      <c r="D3429" s="31" t="s">
        <v>901</v>
      </c>
      <c r="E3429" s="31">
        <v>4646</v>
      </c>
      <c r="F3429" s="31">
        <v>1393369</v>
      </c>
      <c r="G3429" s="32">
        <v>299.91000000000003</v>
      </c>
      <c r="H3429" s="31">
        <v>4317</v>
      </c>
    </row>
    <row r="3430" spans="1:8" ht="48" customHeight="1" x14ac:dyDescent="0.25">
      <c r="A3430" s="33">
        <v>46177</v>
      </c>
      <c r="B3430" s="31" t="s">
        <v>233</v>
      </c>
      <c r="C3430" s="31" t="s">
        <v>234</v>
      </c>
      <c r="D3430" s="31" t="s">
        <v>899</v>
      </c>
      <c r="E3430" s="31">
        <v>1390</v>
      </c>
      <c r="F3430" s="31">
        <v>322936</v>
      </c>
      <c r="G3430" s="32">
        <v>232.33</v>
      </c>
      <c r="H3430" s="31">
        <v>1310</v>
      </c>
    </row>
    <row r="3431" spans="1:8" ht="24" customHeight="1" x14ac:dyDescent="0.25">
      <c r="A3431" s="33">
        <v>46177</v>
      </c>
      <c r="B3431" s="31" t="s">
        <v>236</v>
      </c>
      <c r="C3431" s="31" t="s">
        <v>237</v>
      </c>
      <c r="D3431" s="31" t="s">
        <v>899</v>
      </c>
      <c r="E3431" s="31">
        <v>2924</v>
      </c>
      <c r="F3431" s="31">
        <v>1080924</v>
      </c>
      <c r="G3431" s="32">
        <v>369.67</v>
      </c>
      <c r="H3431" s="31">
        <v>2733</v>
      </c>
    </row>
    <row r="3432" spans="1:8" ht="36" customHeight="1" x14ac:dyDescent="0.25">
      <c r="A3432" s="33">
        <v>46177</v>
      </c>
      <c r="B3432" s="31" t="s">
        <v>239</v>
      </c>
      <c r="C3432" s="31" t="s">
        <v>240</v>
      </c>
      <c r="D3432" s="31" t="s">
        <v>900</v>
      </c>
      <c r="E3432" s="31">
        <v>2533</v>
      </c>
      <c r="F3432" s="31">
        <v>1138759</v>
      </c>
      <c r="G3432" s="32">
        <v>449.57</v>
      </c>
      <c r="H3432" s="31">
        <v>2637</v>
      </c>
    </row>
    <row r="3433" spans="1:8" ht="24" customHeight="1" x14ac:dyDescent="0.25">
      <c r="A3433" s="33">
        <v>46177</v>
      </c>
      <c r="B3433" s="31" t="s">
        <v>242</v>
      </c>
      <c r="C3433" s="31" t="s">
        <v>243</v>
      </c>
      <c r="D3433" s="31" t="s">
        <v>900</v>
      </c>
      <c r="E3433" s="31">
        <v>3601</v>
      </c>
      <c r="F3433" s="31">
        <v>1141675</v>
      </c>
      <c r="G3433" s="32">
        <v>317.04000000000002</v>
      </c>
      <c r="H3433" s="31">
        <v>3616</v>
      </c>
    </row>
    <row r="3434" spans="1:8" ht="36" customHeight="1" x14ac:dyDescent="0.25">
      <c r="A3434" s="33">
        <v>46177</v>
      </c>
      <c r="B3434" s="31" t="s">
        <v>245</v>
      </c>
      <c r="C3434" s="31" t="s">
        <v>246</v>
      </c>
      <c r="D3434" s="31" t="s">
        <v>900</v>
      </c>
      <c r="E3434" s="31">
        <v>2323</v>
      </c>
      <c r="F3434" s="31">
        <v>725360</v>
      </c>
      <c r="G3434" s="32">
        <v>312.25</v>
      </c>
      <c r="H3434" s="31">
        <v>2163</v>
      </c>
    </row>
    <row r="3435" spans="1:8" ht="36" customHeight="1" x14ac:dyDescent="0.25">
      <c r="A3435" s="33">
        <v>46177</v>
      </c>
      <c r="B3435" s="31" t="s">
        <v>248</v>
      </c>
      <c r="C3435" s="31" t="s">
        <v>249</v>
      </c>
      <c r="D3435" s="31" t="s">
        <v>900</v>
      </c>
      <c r="E3435" s="31">
        <v>2917</v>
      </c>
      <c r="F3435" s="31">
        <v>1393872</v>
      </c>
      <c r="G3435" s="32">
        <v>477.84</v>
      </c>
      <c r="H3435" s="31">
        <v>2824</v>
      </c>
    </row>
    <row r="3436" spans="1:8" ht="24" customHeight="1" x14ac:dyDescent="0.25">
      <c r="A3436" s="33">
        <v>46177</v>
      </c>
      <c r="B3436" s="31" t="s">
        <v>251</v>
      </c>
      <c r="C3436" s="31" t="s">
        <v>252</v>
      </c>
      <c r="D3436" s="31" t="s">
        <v>900</v>
      </c>
      <c r="E3436" s="31">
        <v>4181</v>
      </c>
      <c r="F3436" s="31">
        <v>1595735</v>
      </c>
      <c r="G3436" s="32">
        <v>381.66</v>
      </c>
      <c r="H3436" s="31">
        <v>4373</v>
      </c>
    </row>
    <row r="3437" spans="1:8" ht="48" customHeight="1" x14ac:dyDescent="0.25">
      <c r="A3437" s="33">
        <v>46177</v>
      </c>
      <c r="B3437" s="31" t="s">
        <v>254</v>
      </c>
      <c r="C3437" s="31" t="s">
        <v>255</v>
      </c>
      <c r="D3437" s="31" t="s">
        <v>899</v>
      </c>
      <c r="E3437" s="31">
        <v>1762</v>
      </c>
      <c r="F3437" s="31">
        <v>760106</v>
      </c>
      <c r="G3437" s="32">
        <v>431.39</v>
      </c>
      <c r="H3437" s="31">
        <v>1777</v>
      </c>
    </row>
    <row r="3438" spans="1:8" ht="48" customHeight="1" x14ac:dyDescent="0.25">
      <c r="A3438" s="33">
        <v>46177</v>
      </c>
      <c r="B3438" s="31" t="s">
        <v>257</v>
      </c>
      <c r="C3438" s="31" t="s">
        <v>258</v>
      </c>
      <c r="D3438" s="31" t="s">
        <v>901</v>
      </c>
      <c r="E3438" s="31">
        <v>702</v>
      </c>
      <c r="F3438" s="31">
        <v>132913</v>
      </c>
      <c r="G3438" s="32">
        <v>189.33</v>
      </c>
      <c r="H3438" s="31">
        <v>750</v>
      </c>
    </row>
    <row r="3439" spans="1:8" ht="48" customHeight="1" x14ac:dyDescent="0.25">
      <c r="A3439" s="33">
        <v>46177</v>
      </c>
      <c r="B3439" s="31" t="s">
        <v>260</v>
      </c>
      <c r="C3439" s="31" t="s">
        <v>261</v>
      </c>
      <c r="D3439" s="31" t="s">
        <v>907</v>
      </c>
      <c r="E3439" s="31">
        <v>0</v>
      </c>
      <c r="F3439" s="31">
        <v>0</v>
      </c>
      <c r="G3439" s="31">
        <v>0</v>
      </c>
      <c r="H3439" s="31">
        <v>0</v>
      </c>
    </row>
    <row r="3440" spans="1:8" ht="48" customHeight="1" x14ac:dyDescent="0.25">
      <c r="A3440" s="33">
        <v>46177</v>
      </c>
      <c r="B3440" s="31" t="s">
        <v>262</v>
      </c>
      <c r="C3440" s="31" t="s">
        <v>263</v>
      </c>
      <c r="D3440" s="31" t="s">
        <v>901</v>
      </c>
      <c r="E3440" s="31">
        <v>2402</v>
      </c>
      <c r="F3440" s="31">
        <v>466563</v>
      </c>
      <c r="G3440" s="32">
        <v>194.24</v>
      </c>
      <c r="H3440" s="31">
        <v>2362</v>
      </c>
    </row>
    <row r="3441" spans="1:8" ht="48" customHeight="1" x14ac:dyDescent="0.25">
      <c r="A3441" s="33">
        <v>46177</v>
      </c>
      <c r="B3441" s="31" t="s">
        <v>265</v>
      </c>
      <c r="C3441" s="31" t="s">
        <v>266</v>
      </c>
      <c r="D3441" s="31" t="s">
        <v>908</v>
      </c>
      <c r="E3441" s="31">
        <v>0</v>
      </c>
      <c r="F3441" s="31">
        <v>0</v>
      </c>
      <c r="G3441" s="31">
        <v>0</v>
      </c>
      <c r="H3441" s="31">
        <v>0</v>
      </c>
    </row>
    <row r="3442" spans="1:8" ht="48" customHeight="1" x14ac:dyDescent="0.25">
      <c r="A3442" s="33">
        <v>46177</v>
      </c>
      <c r="B3442" s="31" t="s">
        <v>267</v>
      </c>
      <c r="C3442" s="31" t="s">
        <v>268</v>
      </c>
      <c r="D3442" s="31" t="s">
        <v>901</v>
      </c>
      <c r="E3442" s="31">
        <v>2074</v>
      </c>
      <c r="F3442" s="31">
        <v>397435</v>
      </c>
      <c r="G3442" s="32">
        <v>191.63</v>
      </c>
      <c r="H3442" s="31">
        <v>2163</v>
      </c>
    </row>
    <row r="3443" spans="1:8" ht="48" customHeight="1" x14ac:dyDescent="0.25">
      <c r="A3443" s="33">
        <v>46177</v>
      </c>
      <c r="B3443" s="31" t="s">
        <v>270</v>
      </c>
      <c r="C3443" s="31" t="s">
        <v>271</v>
      </c>
      <c r="D3443" s="31" t="s">
        <v>900</v>
      </c>
      <c r="E3443" s="31">
        <v>1018</v>
      </c>
      <c r="F3443" s="31">
        <v>368665</v>
      </c>
      <c r="G3443" s="32">
        <v>362.15</v>
      </c>
      <c r="H3443" s="31">
        <v>983</v>
      </c>
    </row>
    <row r="3444" spans="1:8" ht="36" customHeight="1" x14ac:dyDescent="0.25">
      <c r="A3444" s="33">
        <v>46177</v>
      </c>
      <c r="B3444" s="31" t="s">
        <v>273</v>
      </c>
      <c r="C3444" s="31" t="s">
        <v>274</v>
      </c>
      <c r="D3444" s="31" t="s">
        <v>899</v>
      </c>
      <c r="E3444" s="31">
        <v>4151</v>
      </c>
      <c r="F3444" s="31">
        <v>2094106</v>
      </c>
      <c r="G3444" s="32">
        <v>504.48</v>
      </c>
      <c r="H3444" s="31">
        <v>4230</v>
      </c>
    </row>
    <row r="3445" spans="1:8" ht="24" customHeight="1" x14ac:dyDescent="0.25">
      <c r="A3445" s="33">
        <v>46177</v>
      </c>
      <c r="B3445" s="31" t="s">
        <v>276</v>
      </c>
      <c r="C3445" s="31" t="s">
        <v>277</v>
      </c>
      <c r="D3445" s="31" t="s">
        <v>899</v>
      </c>
      <c r="E3445" s="31">
        <v>779</v>
      </c>
      <c r="F3445" s="31">
        <v>436675</v>
      </c>
      <c r="G3445" s="32">
        <v>560.55999999999995</v>
      </c>
      <c r="H3445" s="31">
        <v>799</v>
      </c>
    </row>
    <row r="3446" spans="1:8" ht="36" customHeight="1" x14ac:dyDescent="0.25">
      <c r="A3446" s="33">
        <v>46177</v>
      </c>
      <c r="B3446" s="31" t="s">
        <v>279</v>
      </c>
      <c r="C3446" s="31" t="s">
        <v>280</v>
      </c>
      <c r="D3446" s="31" t="s">
        <v>901</v>
      </c>
      <c r="E3446" s="31">
        <v>2303</v>
      </c>
      <c r="F3446" s="31">
        <v>1161800</v>
      </c>
      <c r="G3446" s="32">
        <v>504.47</v>
      </c>
      <c r="H3446" s="31">
        <v>2227</v>
      </c>
    </row>
    <row r="3447" spans="1:8" ht="24" customHeight="1" x14ac:dyDescent="0.25">
      <c r="A3447" s="33">
        <v>46177</v>
      </c>
      <c r="B3447" s="31" t="s">
        <v>283</v>
      </c>
      <c r="C3447" s="31" t="s">
        <v>284</v>
      </c>
      <c r="D3447" s="31" t="s">
        <v>899</v>
      </c>
      <c r="E3447" s="31">
        <v>0</v>
      </c>
      <c r="F3447" s="31">
        <v>0</v>
      </c>
      <c r="G3447" s="31">
        <v>0</v>
      </c>
      <c r="H3447" s="31">
        <v>0</v>
      </c>
    </row>
    <row r="3448" spans="1:8" ht="36" customHeight="1" x14ac:dyDescent="0.25">
      <c r="A3448" s="33">
        <v>46178</v>
      </c>
      <c r="B3448" s="31" t="s">
        <v>128</v>
      </c>
      <c r="C3448" s="31" t="s">
        <v>129</v>
      </c>
      <c r="D3448" s="31" t="s">
        <v>899</v>
      </c>
      <c r="E3448" s="31">
        <v>1285</v>
      </c>
      <c r="F3448" s="31">
        <v>404175</v>
      </c>
      <c r="G3448" s="32">
        <v>314.52999999999997</v>
      </c>
      <c r="H3448" s="31">
        <v>1232</v>
      </c>
    </row>
    <row r="3449" spans="1:8" ht="24" customHeight="1" x14ac:dyDescent="0.25">
      <c r="A3449" s="33">
        <v>46178</v>
      </c>
      <c r="B3449" s="31" t="s">
        <v>132</v>
      </c>
      <c r="C3449" s="31" t="s">
        <v>133</v>
      </c>
      <c r="D3449" s="31" t="s">
        <v>900</v>
      </c>
      <c r="E3449" s="31">
        <v>2510</v>
      </c>
      <c r="F3449" s="31">
        <v>843178</v>
      </c>
      <c r="G3449" s="32">
        <v>335.93</v>
      </c>
      <c r="H3449" s="31">
        <v>2350</v>
      </c>
    </row>
    <row r="3450" spans="1:8" ht="36" customHeight="1" x14ac:dyDescent="0.25">
      <c r="A3450" s="33">
        <v>46178</v>
      </c>
      <c r="B3450" s="31" t="s">
        <v>135</v>
      </c>
      <c r="C3450" s="31" t="s">
        <v>136</v>
      </c>
      <c r="D3450" s="31" t="s">
        <v>900</v>
      </c>
      <c r="E3450" s="31">
        <v>1733</v>
      </c>
      <c r="F3450" s="31">
        <v>614953</v>
      </c>
      <c r="G3450" s="32">
        <v>354.85</v>
      </c>
      <c r="H3450" s="31">
        <v>1827</v>
      </c>
    </row>
    <row r="3451" spans="1:8" ht="36" customHeight="1" x14ac:dyDescent="0.25">
      <c r="A3451" s="33">
        <v>46178</v>
      </c>
      <c r="B3451" s="31" t="s">
        <v>138</v>
      </c>
      <c r="C3451" s="31" t="s">
        <v>139</v>
      </c>
      <c r="D3451" s="31" t="s">
        <v>900</v>
      </c>
      <c r="E3451" s="31">
        <v>1213</v>
      </c>
      <c r="F3451" s="31">
        <v>404695</v>
      </c>
      <c r="G3451" s="32">
        <v>333.63</v>
      </c>
      <c r="H3451" s="31">
        <v>1117</v>
      </c>
    </row>
    <row r="3452" spans="1:8" ht="36" customHeight="1" x14ac:dyDescent="0.25">
      <c r="A3452" s="33">
        <v>46178</v>
      </c>
      <c r="B3452" s="31" t="s">
        <v>141</v>
      </c>
      <c r="C3452" s="31" t="s">
        <v>142</v>
      </c>
      <c r="D3452" s="31" t="s">
        <v>900</v>
      </c>
      <c r="E3452" s="31">
        <v>1347</v>
      </c>
      <c r="F3452" s="31">
        <v>621979</v>
      </c>
      <c r="G3452" s="32">
        <v>461.75</v>
      </c>
      <c r="H3452" s="31">
        <v>1365</v>
      </c>
    </row>
    <row r="3453" spans="1:8" ht="48" customHeight="1" x14ac:dyDescent="0.25">
      <c r="A3453" s="33">
        <v>46178</v>
      </c>
      <c r="B3453" s="31" t="s">
        <v>144</v>
      </c>
      <c r="C3453" s="31" t="s">
        <v>145</v>
      </c>
      <c r="D3453" s="31" t="s">
        <v>900</v>
      </c>
      <c r="E3453" s="31">
        <v>1204</v>
      </c>
      <c r="F3453" s="31">
        <v>351159</v>
      </c>
      <c r="G3453" s="32">
        <v>291.66000000000003</v>
      </c>
      <c r="H3453" s="31">
        <v>1240</v>
      </c>
    </row>
    <row r="3454" spans="1:8" ht="36" customHeight="1" x14ac:dyDescent="0.25">
      <c r="A3454" s="33">
        <v>46178</v>
      </c>
      <c r="B3454" s="31" t="s">
        <v>147</v>
      </c>
      <c r="C3454" s="31" t="s">
        <v>148</v>
      </c>
      <c r="D3454" s="31" t="s">
        <v>900</v>
      </c>
      <c r="E3454" s="31">
        <v>3166</v>
      </c>
      <c r="F3454" s="31">
        <v>791673</v>
      </c>
      <c r="G3454" s="32">
        <v>250.05</v>
      </c>
      <c r="H3454" s="31">
        <v>2873</v>
      </c>
    </row>
    <row r="3455" spans="1:8" ht="54.75" customHeight="1" x14ac:dyDescent="0.25">
      <c r="A3455" s="33">
        <v>46178</v>
      </c>
      <c r="B3455" s="31" t="s">
        <v>150</v>
      </c>
      <c r="C3455" s="31" t="s">
        <v>151</v>
      </c>
      <c r="D3455" s="31" t="s">
        <v>900</v>
      </c>
      <c r="E3455" s="31">
        <v>3640</v>
      </c>
      <c r="F3455" s="31">
        <v>970745</v>
      </c>
      <c r="G3455" s="32">
        <v>266.69</v>
      </c>
      <c r="H3455" s="31">
        <v>3287</v>
      </c>
    </row>
    <row r="3456" spans="1:8" ht="24" customHeight="1" x14ac:dyDescent="0.25">
      <c r="A3456" s="33">
        <v>46178</v>
      </c>
      <c r="B3456" s="31" t="s">
        <v>153</v>
      </c>
      <c r="C3456" s="31" t="s">
        <v>154</v>
      </c>
      <c r="D3456" s="31" t="s">
        <v>899</v>
      </c>
      <c r="E3456" s="31">
        <v>2609</v>
      </c>
      <c r="F3456" s="31">
        <v>532830</v>
      </c>
      <c r="G3456" s="32">
        <v>204.23</v>
      </c>
      <c r="H3456" s="31">
        <v>2515</v>
      </c>
    </row>
    <row r="3457" spans="1:8" ht="36" customHeight="1" x14ac:dyDescent="0.25">
      <c r="A3457" s="33">
        <v>46178</v>
      </c>
      <c r="B3457" s="31" t="s">
        <v>156</v>
      </c>
      <c r="C3457" s="31" t="s">
        <v>157</v>
      </c>
      <c r="D3457" s="31" t="s">
        <v>901</v>
      </c>
      <c r="E3457" s="31">
        <v>3633</v>
      </c>
      <c r="F3457" s="31">
        <v>1035472</v>
      </c>
      <c r="G3457" s="32">
        <v>285.02</v>
      </c>
      <c r="H3457" s="31">
        <v>3481</v>
      </c>
    </row>
    <row r="3458" spans="1:8" ht="24" customHeight="1" x14ac:dyDescent="0.25">
      <c r="A3458" s="33">
        <v>46178</v>
      </c>
      <c r="B3458" s="31" t="s">
        <v>159</v>
      </c>
      <c r="C3458" s="31" t="s">
        <v>160</v>
      </c>
      <c r="D3458" s="31" t="s">
        <v>899</v>
      </c>
      <c r="E3458" s="31">
        <v>2584</v>
      </c>
      <c r="F3458" s="31">
        <v>933477</v>
      </c>
      <c r="G3458" s="32">
        <v>361.25</v>
      </c>
      <c r="H3458" s="31">
        <v>2369</v>
      </c>
    </row>
    <row r="3459" spans="1:8" ht="24" customHeight="1" x14ac:dyDescent="0.25">
      <c r="A3459" s="33">
        <v>46178</v>
      </c>
      <c r="B3459" s="31" t="s">
        <v>162</v>
      </c>
      <c r="C3459" s="31" t="s">
        <v>163</v>
      </c>
      <c r="D3459" s="31" t="s">
        <v>901</v>
      </c>
      <c r="E3459" s="31">
        <v>1297</v>
      </c>
      <c r="F3459" s="31">
        <v>613453</v>
      </c>
      <c r="G3459" s="32">
        <v>472.98</v>
      </c>
      <c r="H3459" s="31">
        <v>1208</v>
      </c>
    </row>
    <row r="3460" spans="1:8" ht="48" customHeight="1" x14ac:dyDescent="0.25">
      <c r="A3460" s="33">
        <v>46178</v>
      </c>
      <c r="B3460" s="31" t="s">
        <v>165</v>
      </c>
      <c r="C3460" s="31" t="s">
        <v>166</v>
      </c>
      <c r="D3460" s="31" t="s">
        <v>901</v>
      </c>
      <c r="E3460" s="31">
        <v>2427</v>
      </c>
      <c r="F3460" s="31">
        <v>1132454</v>
      </c>
      <c r="G3460" s="32">
        <v>466.61</v>
      </c>
      <c r="H3460" s="31">
        <v>2590</v>
      </c>
    </row>
    <row r="3461" spans="1:8" ht="48" customHeight="1" x14ac:dyDescent="0.25">
      <c r="A3461" s="33">
        <v>46178</v>
      </c>
      <c r="B3461" s="31" t="s">
        <v>168</v>
      </c>
      <c r="C3461" s="31" t="s">
        <v>169</v>
      </c>
      <c r="D3461" s="31" t="s">
        <v>899</v>
      </c>
      <c r="E3461" s="31">
        <v>2718</v>
      </c>
      <c r="F3461" s="31">
        <v>1187159</v>
      </c>
      <c r="G3461" s="32">
        <v>436.78</v>
      </c>
      <c r="H3461" s="31">
        <v>2451</v>
      </c>
    </row>
    <row r="3462" spans="1:8" ht="48" customHeight="1" x14ac:dyDescent="0.25">
      <c r="A3462" s="33">
        <v>46178</v>
      </c>
      <c r="B3462" s="31" t="s">
        <v>171</v>
      </c>
      <c r="C3462" s="31" t="s">
        <v>172</v>
      </c>
      <c r="D3462" s="31" t="s">
        <v>903</v>
      </c>
      <c r="E3462" s="31">
        <v>1943</v>
      </c>
      <c r="F3462" s="31">
        <v>740639</v>
      </c>
      <c r="G3462" s="32">
        <v>381.18</v>
      </c>
      <c r="H3462" s="31">
        <v>1808</v>
      </c>
    </row>
    <row r="3463" spans="1:8" ht="48" customHeight="1" x14ac:dyDescent="0.25">
      <c r="A3463" s="33">
        <v>46178</v>
      </c>
      <c r="B3463" s="31" t="s">
        <v>174</v>
      </c>
      <c r="C3463" s="31" t="s">
        <v>175</v>
      </c>
      <c r="D3463" s="31" t="s">
        <v>903</v>
      </c>
      <c r="E3463" s="31">
        <v>3086</v>
      </c>
      <c r="F3463" s="31">
        <v>1104477</v>
      </c>
      <c r="G3463" s="32">
        <v>357.9</v>
      </c>
      <c r="H3463" s="31">
        <v>2902</v>
      </c>
    </row>
    <row r="3464" spans="1:8" ht="48" customHeight="1" x14ac:dyDescent="0.25">
      <c r="A3464" s="33">
        <v>46178</v>
      </c>
      <c r="B3464" s="31" t="s">
        <v>177</v>
      </c>
      <c r="C3464" s="31" t="s">
        <v>178</v>
      </c>
      <c r="D3464" s="31" t="s">
        <v>903</v>
      </c>
      <c r="E3464" s="31">
        <v>1696</v>
      </c>
      <c r="F3464" s="31">
        <v>535025</v>
      </c>
      <c r="G3464" s="32">
        <v>315.45999999999998</v>
      </c>
      <c r="H3464" s="31">
        <v>1769</v>
      </c>
    </row>
    <row r="3465" spans="1:8" ht="24" customHeight="1" x14ac:dyDescent="0.25">
      <c r="A3465" s="33">
        <v>46178</v>
      </c>
      <c r="B3465" s="31" t="s">
        <v>180</v>
      </c>
      <c r="C3465" s="31" t="s">
        <v>181</v>
      </c>
      <c r="D3465" s="31" t="s">
        <v>903</v>
      </c>
      <c r="E3465" s="31">
        <v>2506</v>
      </c>
      <c r="F3465" s="31">
        <v>1020581</v>
      </c>
      <c r="G3465" s="32">
        <v>407.25</v>
      </c>
      <c r="H3465" s="31">
        <v>2419</v>
      </c>
    </row>
    <row r="3466" spans="1:8" ht="36" customHeight="1" x14ac:dyDescent="0.25">
      <c r="A3466" s="33">
        <v>46178</v>
      </c>
      <c r="B3466" s="31" t="s">
        <v>183</v>
      </c>
      <c r="C3466" s="31" t="s">
        <v>184</v>
      </c>
      <c r="D3466" s="31" t="s">
        <v>903</v>
      </c>
      <c r="E3466" s="31">
        <v>2027</v>
      </c>
      <c r="F3466" s="31">
        <v>530445</v>
      </c>
      <c r="G3466" s="32">
        <v>261.69</v>
      </c>
      <c r="H3466" s="31">
        <v>1868</v>
      </c>
    </row>
    <row r="3467" spans="1:8" ht="24" customHeight="1" x14ac:dyDescent="0.25">
      <c r="A3467" s="33">
        <v>46178</v>
      </c>
      <c r="B3467" s="31" t="s">
        <v>186</v>
      </c>
      <c r="C3467" s="31" t="s">
        <v>187</v>
      </c>
      <c r="D3467" s="31" t="s">
        <v>903</v>
      </c>
      <c r="E3467" s="31">
        <v>754</v>
      </c>
      <c r="F3467" s="31">
        <v>298881</v>
      </c>
      <c r="G3467" s="32">
        <v>396.39</v>
      </c>
      <c r="H3467" s="31">
        <v>730</v>
      </c>
    </row>
    <row r="3468" spans="1:8" ht="36" customHeight="1" x14ac:dyDescent="0.25">
      <c r="A3468" s="33">
        <v>46178</v>
      </c>
      <c r="B3468" s="31" t="s">
        <v>189</v>
      </c>
      <c r="C3468" s="31" t="s">
        <v>190</v>
      </c>
      <c r="D3468" s="31" t="s">
        <v>903</v>
      </c>
      <c r="E3468" s="31">
        <v>3381</v>
      </c>
      <c r="F3468" s="31">
        <v>1047004</v>
      </c>
      <c r="G3468" s="32">
        <v>309.67</v>
      </c>
      <c r="H3468" s="31">
        <v>3125</v>
      </c>
    </row>
    <row r="3469" spans="1:8" ht="24" customHeight="1" x14ac:dyDescent="0.25">
      <c r="A3469" s="33">
        <v>46178</v>
      </c>
      <c r="B3469" s="31" t="s">
        <v>192</v>
      </c>
      <c r="C3469" s="31" t="s">
        <v>193</v>
      </c>
      <c r="D3469" s="31" t="s">
        <v>901</v>
      </c>
      <c r="E3469" s="31">
        <v>1388</v>
      </c>
      <c r="F3469" s="31">
        <v>592474</v>
      </c>
      <c r="G3469" s="32">
        <v>426.85</v>
      </c>
      <c r="H3469" s="31">
        <v>1429</v>
      </c>
    </row>
    <row r="3470" spans="1:8" ht="36" customHeight="1" x14ac:dyDescent="0.25">
      <c r="A3470" s="33">
        <v>46178</v>
      </c>
      <c r="B3470" s="31" t="s">
        <v>195</v>
      </c>
      <c r="C3470" s="31" t="s">
        <v>196</v>
      </c>
      <c r="D3470" s="31" t="s">
        <v>899</v>
      </c>
      <c r="E3470" s="31">
        <v>3149</v>
      </c>
      <c r="F3470" s="31">
        <v>1148714</v>
      </c>
      <c r="G3470" s="32">
        <v>364.79</v>
      </c>
      <c r="H3470" s="31">
        <v>3225</v>
      </c>
    </row>
    <row r="3471" spans="1:8" ht="48" customHeight="1" x14ac:dyDescent="0.25">
      <c r="A3471" s="33">
        <v>46178</v>
      </c>
      <c r="B3471" s="31" t="s">
        <v>198</v>
      </c>
      <c r="C3471" s="31" t="s">
        <v>199</v>
      </c>
      <c r="D3471" s="31" t="s">
        <v>901</v>
      </c>
      <c r="E3471" s="31">
        <v>5109</v>
      </c>
      <c r="F3471" s="31">
        <v>2537119</v>
      </c>
      <c r="G3471" s="32">
        <v>496.6</v>
      </c>
      <c r="H3471" s="31">
        <v>5105</v>
      </c>
    </row>
    <row r="3472" spans="1:8" ht="24" customHeight="1" x14ac:dyDescent="0.25">
      <c r="A3472" s="33">
        <v>46178</v>
      </c>
      <c r="B3472" s="31" t="s">
        <v>201</v>
      </c>
      <c r="C3472" s="31" t="s">
        <v>202</v>
      </c>
      <c r="D3472" s="31" t="s">
        <v>904</v>
      </c>
      <c r="E3472" s="31">
        <v>0</v>
      </c>
      <c r="F3472" s="31">
        <v>0</v>
      </c>
      <c r="G3472" s="31">
        <v>0</v>
      </c>
      <c r="H3472" s="31">
        <v>0</v>
      </c>
    </row>
    <row r="3473" spans="1:8" ht="24" customHeight="1" x14ac:dyDescent="0.25">
      <c r="A3473" s="33">
        <v>46178</v>
      </c>
      <c r="B3473" s="31" t="s">
        <v>204</v>
      </c>
      <c r="C3473" s="31" t="s">
        <v>205</v>
      </c>
      <c r="D3473" s="31" t="s">
        <v>901</v>
      </c>
      <c r="E3473" s="31">
        <v>3918</v>
      </c>
      <c r="F3473" s="31">
        <v>1546101</v>
      </c>
      <c r="G3473" s="32">
        <v>394.61</v>
      </c>
      <c r="H3473" s="31">
        <v>3737</v>
      </c>
    </row>
    <row r="3474" spans="1:8" ht="36" customHeight="1" x14ac:dyDescent="0.25">
      <c r="A3474" s="33">
        <v>46178</v>
      </c>
      <c r="B3474" s="31" t="s">
        <v>207</v>
      </c>
      <c r="C3474" s="31" t="s">
        <v>208</v>
      </c>
      <c r="D3474" s="31" t="s">
        <v>899</v>
      </c>
      <c r="E3474" s="31">
        <v>3807</v>
      </c>
      <c r="F3474" s="31">
        <v>1214062</v>
      </c>
      <c r="G3474" s="32">
        <v>318.89999999999998</v>
      </c>
      <c r="H3474" s="31">
        <v>3929</v>
      </c>
    </row>
    <row r="3475" spans="1:8" ht="36" customHeight="1" x14ac:dyDescent="0.25">
      <c r="A3475" s="33">
        <v>46178</v>
      </c>
      <c r="B3475" s="31" t="s">
        <v>210</v>
      </c>
      <c r="C3475" s="31" t="s">
        <v>211</v>
      </c>
      <c r="D3475" s="31" t="s">
        <v>901</v>
      </c>
      <c r="E3475" s="31">
        <v>3186</v>
      </c>
      <c r="F3475" s="31">
        <v>1238079</v>
      </c>
      <c r="G3475" s="32">
        <v>388.6</v>
      </c>
      <c r="H3475" s="31">
        <v>3424</v>
      </c>
    </row>
    <row r="3476" spans="1:8" ht="24" customHeight="1" x14ac:dyDescent="0.25">
      <c r="A3476" s="33">
        <v>46178</v>
      </c>
      <c r="B3476" s="31" t="s">
        <v>213</v>
      </c>
      <c r="C3476" s="31" t="s">
        <v>214</v>
      </c>
      <c r="D3476" s="31" t="s">
        <v>901</v>
      </c>
      <c r="E3476" s="31">
        <v>1306</v>
      </c>
      <c r="F3476" s="31">
        <v>356846</v>
      </c>
      <c r="G3476" s="32">
        <v>273.24</v>
      </c>
      <c r="H3476" s="31">
        <v>1211</v>
      </c>
    </row>
    <row r="3477" spans="1:8" ht="24" customHeight="1" x14ac:dyDescent="0.25">
      <c r="A3477" s="33">
        <v>46178</v>
      </c>
      <c r="B3477" s="31" t="s">
        <v>216</v>
      </c>
      <c r="C3477" s="31" t="s">
        <v>217</v>
      </c>
      <c r="D3477" s="31" t="s">
        <v>901</v>
      </c>
      <c r="E3477" s="31">
        <v>1386</v>
      </c>
      <c r="F3477" s="31">
        <v>362087</v>
      </c>
      <c r="G3477" s="32">
        <v>261.25</v>
      </c>
      <c r="H3477" s="31">
        <v>1275</v>
      </c>
    </row>
    <row r="3478" spans="1:8" ht="24" customHeight="1" x14ac:dyDescent="0.25">
      <c r="A3478" s="33">
        <v>46178</v>
      </c>
      <c r="B3478" s="31" t="s">
        <v>220</v>
      </c>
      <c r="C3478" s="31" t="s">
        <v>221</v>
      </c>
      <c r="D3478" s="31" t="s">
        <v>900</v>
      </c>
      <c r="E3478" s="31">
        <v>2743</v>
      </c>
      <c r="F3478" s="31">
        <v>666189</v>
      </c>
      <c r="G3478" s="32">
        <v>242.87</v>
      </c>
      <c r="H3478" s="31">
        <v>2723</v>
      </c>
    </row>
    <row r="3479" spans="1:8" ht="41.25" customHeight="1" x14ac:dyDescent="0.25">
      <c r="A3479" s="33">
        <v>46178</v>
      </c>
      <c r="B3479" s="31" t="s">
        <v>223</v>
      </c>
      <c r="C3479" s="31" t="s">
        <v>224</v>
      </c>
      <c r="D3479" s="31" t="s">
        <v>905</v>
      </c>
      <c r="E3479" s="31">
        <v>0</v>
      </c>
      <c r="F3479" s="31">
        <v>0</v>
      </c>
      <c r="G3479" s="31">
        <v>0</v>
      </c>
      <c r="H3479" s="31">
        <v>0</v>
      </c>
    </row>
    <row r="3480" spans="1:8" ht="24" customHeight="1" x14ac:dyDescent="0.25">
      <c r="A3480" s="33">
        <v>46178</v>
      </c>
      <c r="B3480" s="31" t="s">
        <v>225</v>
      </c>
      <c r="C3480" s="31" t="s">
        <v>226</v>
      </c>
      <c r="D3480" s="31" t="s">
        <v>906</v>
      </c>
      <c r="E3480" s="31">
        <v>0</v>
      </c>
      <c r="F3480" s="31">
        <v>0</v>
      </c>
      <c r="G3480" s="31">
        <v>0</v>
      </c>
      <c r="H3480" s="31">
        <v>0</v>
      </c>
    </row>
    <row r="3481" spans="1:8" ht="48" customHeight="1" x14ac:dyDescent="0.25">
      <c r="A3481" s="33">
        <v>46178</v>
      </c>
      <c r="B3481" s="31" t="s">
        <v>227</v>
      </c>
      <c r="C3481" s="31" t="s">
        <v>228</v>
      </c>
      <c r="D3481" s="31" t="s">
        <v>899</v>
      </c>
      <c r="E3481" s="31">
        <v>2861</v>
      </c>
      <c r="F3481" s="31">
        <v>742922</v>
      </c>
      <c r="G3481" s="32">
        <v>259.67</v>
      </c>
      <c r="H3481" s="31">
        <v>2751</v>
      </c>
    </row>
    <row r="3482" spans="1:8" ht="48" customHeight="1" x14ac:dyDescent="0.25">
      <c r="A3482" s="33">
        <v>46178</v>
      </c>
      <c r="B3482" s="31" t="s">
        <v>230</v>
      </c>
      <c r="C3482" s="31" t="s">
        <v>231</v>
      </c>
      <c r="D3482" s="31" t="s">
        <v>901</v>
      </c>
      <c r="E3482" s="31">
        <v>3081</v>
      </c>
      <c r="F3482" s="31">
        <v>1063534</v>
      </c>
      <c r="G3482" s="32">
        <v>345.19</v>
      </c>
      <c r="H3482" s="31">
        <v>2904</v>
      </c>
    </row>
    <row r="3483" spans="1:8" ht="48" customHeight="1" x14ac:dyDescent="0.25">
      <c r="A3483" s="33">
        <v>46178</v>
      </c>
      <c r="B3483" s="31" t="s">
        <v>233</v>
      </c>
      <c r="C3483" s="31" t="s">
        <v>234</v>
      </c>
      <c r="D3483" s="31" t="s">
        <v>899</v>
      </c>
      <c r="E3483" s="31">
        <v>1522</v>
      </c>
      <c r="F3483" s="31">
        <v>376789</v>
      </c>
      <c r="G3483" s="32">
        <v>247.56</v>
      </c>
      <c r="H3483" s="31">
        <v>1433</v>
      </c>
    </row>
    <row r="3484" spans="1:8" ht="48" customHeight="1" x14ac:dyDescent="0.25">
      <c r="A3484" s="33">
        <v>46178</v>
      </c>
      <c r="B3484" s="31" t="s">
        <v>236</v>
      </c>
      <c r="C3484" s="31" t="s">
        <v>237</v>
      </c>
      <c r="D3484" s="31" t="s">
        <v>899</v>
      </c>
      <c r="E3484" s="31">
        <v>3850</v>
      </c>
      <c r="F3484" s="31">
        <v>1775910</v>
      </c>
      <c r="G3484" s="32">
        <v>461.28</v>
      </c>
      <c r="H3484" s="31">
        <v>3820</v>
      </c>
    </row>
    <row r="3485" spans="1:8" ht="48" customHeight="1" x14ac:dyDescent="0.25">
      <c r="A3485" s="33">
        <v>46178</v>
      </c>
      <c r="B3485" s="31" t="s">
        <v>239</v>
      </c>
      <c r="C3485" s="31" t="s">
        <v>240</v>
      </c>
      <c r="D3485" s="31" t="s">
        <v>900</v>
      </c>
      <c r="E3485" s="31">
        <v>1743</v>
      </c>
      <c r="F3485" s="31">
        <v>848696</v>
      </c>
      <c r="G3485" s="32">
        <v>486.92</v>
      </c>
      <c r="H3485" s="31">
        <v>1641</v>
      </c>
    </row>
    <row r="3486" spans="1:8" ht="48" customHeight="1" x14ac:dyDescent="0.25">
      <c r="A3486" s="33">
        <v>46178</v>
      </c>
      <c r="B3486" s="31" t="s">
        <v>242</v>
      </c>
      <c r="C3486" s="31" t="s">
        <v>243</v>
      </c>
      <c r="D3486" s="31" t="s">
        <v>900</v>
      </c>
      <c r="E3486" s="31">
        <v>2554</v>
      </c>
      <c r="F3486" s="31">
        <v>782092</v>
      </c>
      <c r="G3486" s="32">
        <v>306.22000000000003</v>
      </c>
      <c r="H3486" s="31">
        <v>2469</v>
      </c>
    </row>
    <row r="3487" spans="1:8" ht="48" customHeight="1" x14ac:dyDescent="0.25">
      <c r="A3487" s="33">
        <v>46178</v>
      </c>
      <c r="B3487" s="31" t="s">
        <v>245</v>
      </c>
      <c r="C3487" s="31" t="s">
        <v>246</v>
      </c>
      <c r="D3487" s="31" t="s">
        <v>900</v>
      </c>
      <c r="E3487" s="31">
        <v>2625</v>
      </c>
      <c r="F3487" s="31">
        <v>814491</v>
      </c>
      <c r="G3487" s="32">
        <v>310.27999999999997</v>
      </c>
      <c r="H3487" s="31">
        <v>2423</v>
      </c>
    </row>
    <row r="3488" spans="1:8" ht="24" customHeight="1" x14ac:dyDescent="0.25">
      <c r="A3488" s="33">
        <v>46178</v>
      </c>
      <c r="B3488" s="31" t="s">
        <v>248</v>
      </c>
      <c r="C3488" s="31" t="s">
        <v>249</v>
      </c>
      <c r="D3488" s="31" t="s">
        <v>900</v>
      </c>
      <c r="E3488" s="31">
        <v>3411</v>
      </c>
      <c r="F3488" s="31">
        <v>1529450</v>
      </c>
      <c r="G3488" s="32">
        <v>448.39</v>
      </c>
      <c r="H3488" s="31">
        <v>3550</v>
      </c>
    </row>
    <row r="3489" spans="1:8" ht="36" customHeight="1" x14ac:dyDescent="0.25">
      <c r="A3489" s="33">
        <v>46178</v>
      </c>
      <c r="B3489" s="31" t="s">
        <v>251</v>
      </c>
      <c r="C3489" s="31" t="s">
        <v>252</v>
      </c>
      <c r="D3489" s="31" t="s">
        <v>900</v>
      </c>
      <c r="E3489" s="31">
        <v>4813</v>
      </c>
      <c r="F3489" s="31">
        <v>1755984</v>
      </c>
      <c r="G3489" s="32">
        <v>364.84</v>
      </c>
      <c r="H3489" s="31">
        <v>5122</v>
      </c>
    </row>
    <row r="3490" spans="1:8" ht="24" customHeight="1" x14ac:dyDescent="0.25">
      <c r="A3490" s="33">
        <v>46178</v>
      </c>
      <c r="B3490" s="31" t="s">
        <v>254</v>
      </c>
      <c r="C3490" s="31" t="s">
        <v>255</v>
      </c>
      <c r="D3490" s="31" t="s">
        <v>899</v>
      </c>
      <c r="E3490" s="31">
        <v>1742</v>
      </c>
      <c r="F3490" s="31">
        <v>751550</v>
      </c>
      <c r="G3490" s="32">
        <v>431.43</v>
      </c>
      <c r="H3490" s="31">
        <v>1796</v>
      </c>
    </row>
    <row r="3491" spans="1:8" ht="36" customHeight="1" x14ac:dyDescent="0.25">
      <c r="A3491" s="33">
        <v>46178</v>
      </c>
      <c r="B3491" s="31" t="s">
        <v>257</v>
      </c>
      <c r="C3491" s="31" t="s">
        <v>258</v>
      </c>
      <c r="D3491" s="31" t="s">
        <v>901</v>
      </c>
      <c r="E3491" s="31">
        <v>761</v>
      </c>
      <c r="F3491" s="31">
        <v>167602</v>
      </c>
      <c r="G3491" s="32">
        <v>220.24</v>
      </c>
      <c r="H3491" s="31">
        <v>745</v>
      </c>
    </row>
    <row r="3492" spans="1:8" ht="36" customHeight="1" x14ac:dyDescent="0.25">
      <c r="A3492" s="33">
        <v>46178</v>
      </c>
      <c r="B3492" s="31" t="s">
        <v>260</v>
      </c>
      <c r="C3492" s="31" t="s">
        <v>261</v>
      </c>
      <c r="D3492" s="31" t="s">
        <v>907</v>
      </c>
      <c r="E3492" s="31">
        <v>0</v>
      </c>
      <c r="F3492" s="31">
        <v>0</v>
      </c>
      <c r="G3492" s="31">
        <v>0</v>
      </c>
      <c r="H3492" s="31">
        <v>0</v>
      </c>
    </row>
    <row r="3493" spans="1:8" ht="24" customHeight="1" x14ac:dyDescent="0.25">
      <c r="A3493" s="33">
        <v>46178</v>
      </c>
      <c r="B3493" s="31" t="s">
        <v>262</v>
      </c>
      <c r="C3493" s="31" t="s">
        <v>263</v>
      </c>
      <c r="D3493" s="31" t="s">
        <v>901</v>
      </c>
      <c r="E3493" s="31">
        <v>3012</v>
      </c>
      <c r="F3493" s="31">
        <v>596667</v>
      </c>
      <c r="G3493" s="32">
        <v>198.1</v>
      </c>
      <c r="H3493" s="31">
        <v>2778</v>
      </c>
    </row>
    <row r="3494" spans="1:8" ht="48" customHeight="1" x14ac:dyDescent="0.25">
      <c r="A3494" s="33">
        <v>46178</v>
      </c>
      <c r="B3494" s="31" t="s">
        <v>265</v>
      </c>
      <c r="C3494" s="31" t="s">
        <v>266</v>
      </c>
      <c r="D3494" s="31" t="s">
        <v>908</v>
      </c>
      <c r="E3494" s="31">
        <v>0</v>
      </c>
      <c r="F3494" s="31">
        <v>0</v>
      </c>
      <c r="G3494" s="31">
        <v>0</v>
      </c>
      <c r="H3494" s="31">
        <v>0</v>
      </c>
    </row>
    <row r="3495" spans="1:8" ht="48" customHeight="1" x14ac:dyDescent="0.25">
      <c r="A3495" s="33">
        <v>46178</v>
      </c>
      <c r="B3495" s="31" t="s">
        <v>267</v>
      </c>
      <c r="C3495" s="31" t="s">
        <v>268</v>
      </c>
      <c r="D3495" s="31" t="s">
        <v>901</v>
      </c>
      <c r="E3495" s="31">
        <v>2146</v>
      </c>
      <c r="F3495" s="31">
        <v>494551</v>
      </c>
      <c r="G3495" s="32">
        <v>230.45</v>
      </c>
      <c r="H3495" s="31">
        <v>2146</v>
      </c>
    </row>
    <row r="3496" spans="1:8" ht="48" customHeight="1" x14ac:dyDescent="0.25">
      <c r="A3496" s="33">
        <v>46178</v>
      </c>
      <c r="B3496" s="31" t="s">
        <v>270</v>
      </c>
      <c r="C3496" s="31" t="s">
        <v>271</v>
      </c>
      <c r="D3496" s="31" t="s">
        <v>900</v>
      </c>
      <c r="E3496" s="31">
        <v>710</v>
      </c>
      <c r="F3496" s="31">
        <v>259727</v>
      </c>
      <c r="G3496" s="32">
        <v>365.81</v>
      </c>
      <c r="H3496" s="31">
        <v>664</v>
      </c>
    </row>
    <row r="3497" spans="1:8" ht="48" customHeight="1" x14ac:dyDescent="0.25">
      <c r="A3497" s="33">
        <v>46178</v>
      </c>
      <c r="B3497" s="31" t="s">
        <v>273</v>
      </c>
      <c r="C3497" s="31" t="s">
        <v>274</v>
      </c>
      <c r="D3497" s="31" t="s">
        <v>899</v>
      </c>
      <c r="E3497" s="31">
        <v>3731</v>
      </c>
      <c r="F3497" s="31">
        <v>2059539</v>
      </c>
      <c r="G3497" s="32">
        <v>552.01</v>
      </c>
      <c r="H3497" s="31">
        <v>3657</v>
      </c>
    </row>
    <row r="3498" spans="1:8" ht="48" customHeight="1" x14ac:dyDescent="0.25">
      <c r="A3498" s="33">
        <v>46178</v>
      </c>
      <c r="B3498" s="31" t="s">
        <v>276</v>
      </c>
      <c r="C3498" s="31" t="s">
        <v>277</v>
      </c>
      <c r="D3498" s="31" t="s">
        <v>899</v>
      </c>
      <c r="E3498" s="31">
        <v>1188</v>
      </c>
      <c r="F3498" s="31">
        <v>670259</v>
      </c>
      <c r="G3498" s="32">
        <v>564.19000000000005</v>
      </c>
      <c r="H3498" s="31">
        <v>1256</v>
      </c>
    </row>
    <row r="3499" spans="1:8" ht="48" customHeight="1" x14ac:dyDescent="0.25">
      <c r="A3499" s="33">
        <v>46178</v>
      </c>
      <c r="B3499" s="31" t="s">
        <v>279</v>
      </c>
      <c r="C3499" s="31" t="s">
        <v>280</v>
      </c>
      <c r="D3499" s="31" t="s">
        <v>901</v>
      </c>
      <c r="E3499" s="31">
        <v>1871</v>
      </c>
      <c r="F3499" s="31">
        <v>804682</v>
      </c>
      <c r="G3499" s="32">
        <v>430.08</v>
      </c>
      <c r="H3499" s="31">
        <v>1947</v>
      </c>
    </row>
    <row r="3500" spans="1:8" ht="48" customHeight="1" x14ac:dyDescent="0.25">
      <c r="A3500" s="33">
        <v>46178</v>
      </c>
      <c r="B3500" s="31" t="s">
        <v>283</v>
      </c>
      <c r="C3500" s="31" t="s">
        <v>284</v>
      </c>
      <c r="D3500" s="31" t="s">
        <v>899</v>
      </c>
      <c r="E3500" s="31">
        <v>0</v>
      </c>
      <c r="F3500" s="31">
        <v>0</v>
      </c>
      <c r="G3500" s="31">
        <v>0</v>
      </c>
      <c r="H3500" s="31">
        <v>0</v>
      </c>
    </row>
    <row r="3501" spans="1:8" ht="36" customHeight="1" x14ac:dyDescent="0.25">
      <c r="A3501" s="33">
        <v>46179</v>
      </c>
      <c r="B3501" s="31" t="s">
        <v>128</v>
      </c>
      <c r="C3501" s="31" t="s">
        <v>129</v>
      </c>
      <c r="D3501" s="31" t="s">
        <v>899</v>
      </c>
      <c r="E3501" s="31">
        <v>1400</v>
      </c>
      <c r="F3501" s="31">
        <v>445460</v>
      </c>
      <c r="G3501" s="32">
        <v>318.19</v>
      </c>
      <c r="H3501" s="31">
        <v>1383</v>
      </c>
    </row>
    <row r="3502" spans="1:8" ht="24" customHeight="1" x14ac:dyDescent="0.25">
      <c r="A3502" s="33">
        <v>46179</v>
      </c>
      <c r="B3502" s="31" t="s">
        <v>132</v>
      </c>
      <c r="C3502" s="31" t="s">
        <v>133</v>
      </c>
      <c r="D3502" s="31" t="s">
        <v>900</v>
      </c>
      <c r="E3502" s="31">
        <v>3201</v>
      </c>
      <c r="F3502" s="31">
        <v>948286</v>
      </c>
      <c r="G3502" s="32">
        <v>296.25</v>
      </c>
      <c r="H3502" s="31">
        <v>3018</v>
      </c>
    </row>
    <row r="3503" spans="1:8" ht="36" customHeight="1" x14ac:dyDescent="0.25">
      <c r="A3503" s="33">
        <v>46179</v>
      </c>
      <c r="B3503" s="31" t="s">
        <v>135</v>
      </c>
      <c r="C3503" s="31" t="s">
        <v>136</v>
      </c>
      <c r="D3503" s="31" t="s">
        <v>900</v>
      </c>
      <c r="E3503" s="31">
        <v>2106</v>
      </c>
      <c r="F3503" s="31">
        <v>917248</v>
      </c>
      <c r="G3503" s="32">
        <v>435.54</v>
      </c>
      <c r="H3503" s="31">
        <v>2267</v>
      </c>
    </row>
    <row r="3504" spans="1:8" ht="24" customHeight="1" x14ac:dyDescent="0.25">
      <c r="A3504" s="33">
        <v>46179</v>
      </c>
      <c r="B3504" s="31" t="s">
        <v>138</v>
      </c>
      <c r="C3504" s="31" t="s">
        <v>139</v>
      </c>
      <c r="D3504" s="31" t="s">
        <v>900</v>
      </c>
      <c r="E3504" s="31">
        <v>1164</v>
      </c>
      <c r="F3504" s="31">
        <v>424669</v>
      </c>
      <c r="G3504" s="32">
        <v>364.84</v>
      </c>
      <c r="H3504" s="31">
        <v>1170</v>
      </c>
    </row>
    <row r="3505" spans="1:8" ht="36" customHeight="1" x14ac:dyDescent="0.25">
      <c r="A3505" s="33">
        <v>46179</v>
      </c>
      <c r="B3505" s="31" t="s">
        <v>141</v>
      </c>
      <c r="C3505" s="31" t="s">
        <v>142</v>
      </c>
      <c r="D3505" s="31" t="s">
        <v>900</v>
      </c>
      <c r="E3505" s="31">
        <v>2298</v>
      </c>
      <c r="F3505" s="31">
        <v>1313667</v>
      </c>
      <c r="G3505" s="32">
        <v>571.66</v>
      </c>
      <c r="H3505" s="31">
        <v>2339</v>
      </c>
    </row>
    <row r="3506" spans="1:8" ht="24" customHeight="1" x14ac:dyDescent="0.25">
      <c r="A3506" s="33">
        <v>46179</v>
      </c>
      <c r="B3506" s="31" t="s">
        <v>144</v>
      </c>
      <c r="C3506" s="31" t="s">
        <v>145</v>
      </c>
      <c r="D3506" s="31" t="s">
        <v>900</v>
      </c>
      <c r="E3506" s="31">
        <v>1631</v>
      </c>
      <c r="F3506" s="31">
        <v>465950</v>
      </c>
      <c r="G3506" s="32">
        <v>285.68</v>
      </c>
      <c r="H3506" s="31">
        <v>1593</v>
      </c>
    </row>
    <row r="3507" spans="1:8" ht="36" customHeight="1" x14ac:dyDescent="0.25">
      <c r="A3507" s="33">
        <v>46179</v>
      </c>
      <c r="B3507" s="31" t="s">
        <v>147</v>
      </c>
      <c r="C3507" s="31" t="s">
        <v>148</v>
      </c>
      <c r="D3507" s="31" t="s">
        <v>900</v>
      </c>
      <c r="E3507" s="31">
        <v>4206</v>
      </c>
      <c r="F3507" s="31">
        <v>920594</v>
      </c>
      <c r="G3507" s="32">
        <v>218.88</v>
      </c>
      <c r="H3507" s="31">
        <v>4444</v>
      </c>
    </row>
    <row r="3508" spans="1:8" ht="36" customHeight="1" x14ac:dyDescent="0.25">
      <c r="A3508" s="33">
        <v>46179</v>
      </c>
      <c r="B3508" s="31" t="s">
        <v>150</v>
      </c>
      <c r="C3508" s="31" t="s">
        <v>151</v>
      </c>
      <c r="D3508" s="31" t="s">
        <v>900</v>
      </c>
      <c r="E3508" s="31">
        <v>3427</v>
      </c>
      <c r="F3508" s="31">
        <v>821446</v>
      </c>
      <c r="G3508" s="32">
        <v>239.7</v>
      </c>
      <c r="H3508" s="31">
        <v>3537</v>
      </c>
    </row>
    <row r="3509" spans="1:8" ht="36" customHeight="1" x14ac:dyDescent="0.25">
      <c r="A3509" s="33">
        <v>46179</v>
      </c>
      <c r="B3509" s="31" t="s">
        <v>153</v>
      </c>
      <c r="C3509" s="31" t="s">
        <v>154</v>
      </c>
      <c r="D3509" s="31" t="s">
        <v>899</v>
      </c>
      <c r="E3509" s="31">
        <v>3083</v>
      </c>
      <c r="F3509" s="31">
        <v>656850</v>
      </c>
      <c r="G3509" s="32">
        <v>213.06</v>
      </c>
      <c r="H3509" s="31">
        <v>3219</v>
      </c>
    </row>
    <row r="3510" spans="1:8" ht="48" customHeight="1" x14ac:dyDescent="0.25">
      <c r="A3510" s="33">
        <v>46179</v>
      </c>
      <c r="B3510" s="31" t="s">
        <v>156</v>
      </c>
      <c r="C3510" s="31" t="s">
        <v>157</v>
      </c>
      <c r="D3510" s="31" t="s">
        <v>901</v>
      </c>
      <c r="E3510" s="31">
        <v>4213</v>
      </c>
      <c r="F3510" s="31">
        <v>1155454</v>
      </c>
      <c r="G3510" s="32">
        <v>274.26</v>
      </c>
      <c r="H3510" s="31">
        <v>4347</v>
      </c>
    </row>
    <row r="3511" spans="1:8" ht="36" customHeight="1" x14ac:dyDescent="0.25">
      <c r="A3511" s="33">
        <v>46179</v>
      </c>
      <c r="B3511" s="31" t="s">
        <v>159</v>
      </c>
      <c r="C3511" s="31" t="s">
        <v>160</v>
      </c>
      <c r="D3511" s="31" t="s">
        <v>899</v>
      </c>
      <c r="E3511" s="31">
        <v>2562</v>
      </c>
      <c r="F3511" s="31">
        <v>1096780</v>
      </c>
      <c r="G3511" s="32">
        <v>428.1</v>
      </c>
      <c r="H3511" s="31">
        <v>2381</v>
      </c>
    </row>
    <row r="3512" spans="1:8" ht="41.25" customHeight="1" x14ac:dyDescent="0.25">
      <c r="A3512" s="33">
        <v>46179</v>
      </c>
      <c r="B3512" s="31" t="s">
        <v>162</v>
      </c>
      <c r="C3512" s="31" t="s">
        <v>163</v>
      </c>
      <c r="D3512" s="31" t="s">
        <v>901</v>
      </c>
      <c r="E3512" s="31">
        <v>1496</v>
      </c>
      <c r="F3512" s="31">
        <v>621554</v>
      </c>
      <c r="G3512" s="32">
        <v>415.48</v>
      </c>
      <c r="H3512" s="31">
        <v>1571</v>
      </c>
    </row>
    <row r="3513" spans="1:8" ht="24" customHeight="1" x14ac:dyDescent="0.25">
      <c r="A3513" s="33">
        <v>46179</v>
      </c>
      <c r="B3513" s="31" t="s">
        <v>165</v>
      </c>
      <c r="C3513" s="31" t="s">
        <v>166</v>
      </c>
      <c r="D3513" s="31" t="s">
        <v>901</v>
      </c>
      <c r="E3513" s="31">
        <v>3126</v>
      </c>
      <c r="F3513" s="31">
        <v>1363900</v>
      </c>
      <c r="G3513" s="32">
        <v>436.31</v>
      </c>
      <c r="H3513" s="31">
        <v>3005</v>
      </c>
    </row>
    <row r="3514" spans="1:8" ht="36" customHeight="1" x14ac:dyDescent="0.25">
      <c r="A3514" s="33">
        <v>46179</v>
      </c>
      <c r="B3514" s="31" t="s">
        <v>168</v>
      </c>
      <c r="C3514" s="31" t="s">
        <v>169</v>
      </c>
      <c r="D3514" s="31" t="s">
        <v>899</v>
      </c>
      <c r="E3514" s="31">
        <v>3218</v>
      </c>
      <c r="F3514" s="31">
        <v>1353930</v>
      </c>
      <c r="G3514" s="32">
        <v>420.74</v>
      </c>
      <c r="H3514" s="31">
        <v>3087</v>
      </c>
    </row>
    <row r="3515" spans="1:8" ht="24" customHeight="1" x14ac:dyDescent="0.25">
      <c r="A3515" s="33">
        <v>46179</v>
      </c>
      <c r="B3515" s="31" t="s">
        <v>171</v>
      </c>
      <c r="C3515" s="31" t="s">
        <v>172</v>
      </c>
      <c r="D3515" s="31" t="s">
        <v>903</v>
      </c>
      <c r="E3515" s="31">
        <v>2247</v>
      </c>
      <c r="F3515" s="31">
        <v>791925</v>
      </c>
      <c r="G3515" s="32">
        <v>352.44</v>
      </c>
      <c r="H3515" s="31">
        <v>2423</v>
      </c>
    </row>
    <row r="3516" spans="1:8" ht="24" customHeight="1" x14ac:dyDescent="0.25">
      <c r="A3516" s="33">
        <v>46179</v>
      </c>
      <c r="B3516" s="31" t="s">
        <v>174</v>
      </c>
      <c r="C3516" s="31" t="s">
        <v>175</v>
      </c>
      <c r="D3516" s="31" t="s">
        <v>903</v>
      </c>
      <c r="E3516" s="31">
        <v>2917</v>
      </c>
      <c r="F3516" s="31">
        <v>1020303</v>
      </c>
      <c r="G3516" s="32">
        <v>349.78</v>
      </c>
      <c r="H3516" s="31">
        <v>2698</v>
      </c>
    </row>
    <row r="3517" spans="1:8" ht="48" customHeight="1" x14ac:dyDescent="0.25">
      <c r="A3517" s="33">
        <v>46179</v>
      </c>
      <c r="B3517" s="31" t="s">
        <v>177</v>
      </c>
      <c r="C3517" s="31" t="s">
        <v>178</v>
      </c>
      <c r="D3517" s="31" t="s">
        <v>903</v>
      </c>
      <c r="E3517" s="31">
        <v>2575</v>
      </c>
      <c r="F3517" s="31">
        <v>723568</v>
      </c>
      <c r="G3517" s="32">
        <v>281</v>
      </c>
      <c r="H3517" s="31">
        <v>2579</v>
      </c>
    </row>
    <row r="3518" spans="1:8" ht="48" customHeight="1" x14ac:dyDescent="0.25">
      <c r="A3518" s="33">
        <v>46179</v>
      </c>
      <c r="B3518" s="31" t="s">
        <v>180</v>
      </c>
      <c r="C3518" s="31" t="s">
        <v>181</v>
      </c>
      <c r="D3518" s="31" t="s">
        <v>903</v>
      </c>
      <c r="E3518" s="31">
        <v>2940</v>
      </c>
      <c r="F3518" s="31">
        <v>1273463</v>
      </c>
      <c r="G3518" s="32">
        <v>433.15</v>
      </c>
      <c r="H3518" s="31">
        <v>3155</v>
      </c>
    </row>
    <row r="3519" spans="1:8" ht="48" customHeight="1" x14ac:dyDescent="0.25">
      <c r="A3519" s="33">
        <v>46179</v>
      </c>
      <c r="B3519" s="31" t="s">
        <v>183</v>
      </c>
      <c r="C3519" s="31" t="s">
        <v>184</v>
      </c>
      <c r="D3519" s="31" t="s">
        <v>903</v>
      </c>
      <c r="E3519" s="31">
        <v>2342</v>
      </c>
      <c r="F3519" s="31">
        <v>536961</v>
      </c>
      <c r="G3519" s="32">
        <v>229.27</v>
      </c>
      <c r="H3519" s="31">
        <v>2114</v>
      </c>
    </row>
    <row r="3520" spans="1:8" ht="48" customHeight="1" x14ac:dyDescent="0.25">
      <c r="A3520" s="33">
        <v>46179</v>
      </c>
      <c r="B3520" s="31" t="s">
        <v>186</v>
      </c>
      <c r="C3520" s="31" t="s">
        <v>187</v>
      </c>
      <c r="D3520" s="31" t="s">
        <v>903</v>
      </c>
      <c r="E3520" s="31">
        <v>777</v>
      </c>
      <c r="F3520" s="31">
        <v>294403</v>
      </c>
      <c r="G3520" s="32">
        <v>378.9</v>
      </c>
      <c r="H3520" s="31">
        <v>702</v>
      </c>
    </row>
    <row r="3521" spans="1:8" ht="48" customHeight="1" x14ac:dyDescent="0.25">
      <c r="A3521" s="33">
        <v>46179</v>
      </c>
      <c r="B3521" s="31" t="s">
        <v>189</v>
      </c>
      <c r="C3521" s="31" t="s">
        <v>190</v>
      </c>
      <c r="D3521" s="31" t="s">
        <v>903</v>
      </c>
      <c r="E3521" s="31">
        <v>4507</v>
      </c>
      <c r="F3521" s="31">
        <v>1231663</v>
      </c>
      <c r="G3521" s="32">
        <v>273.27999999999997</v>
      </c>
      <c r="H3521" s="31">
        <v>4436</v>
      </c>
    </row>
    <row r="3522" spans="1:8" ht="24" customHeight="1" x14ac:dyDescent="0.25">
      <c r="A3522" s="33">
        <v>46179</v>
      </c>
      <c r="B3522" s="31" t="s">
        <v>192</v>
      </c>
      <c r="C3522" s="31" t="s">
        <v>193</v>
      </c>
      <c r="D3522" s="31" t="s">
        <v>901</v>
      </c>
      <c r="E3522" s="31">
        <v>1345</v>
      </c>
      <c r="F3522" s="31">
        <v>536180</v>
      </c>
      <c r="G3522" s="32">
        <v>398.65</v>
      </c>
      <c r="H3522" s="31">
        <v>1424</v>
      </c>
    </row>
    <row r="3523" spans="1:8" ht="36" customHeight="1" x14ac:dyDescent="0.25">
      <c r="A3523" s="33">
        <v>46179</v>
      </c>
      <c r="B3523" s="31" t="s">
        <v>195</v>
      </c>
      <c r="C3523" s="31" t="s">
        <v>196</v>
      </c>
      <c r="D3523" s="31" t="s">
        <v>899</v>
      </c>
      <c r="E3523" s="31">
        <v>4761</v>
      </c>
      <c r="F3523" s="31">
        <v>1855516</v>
      </c>
      <c r="G3523" s="32">
        <v>389.73</v>
      </c>
      <c r="H3523" s="31">
        <v>4368</v>
      </c>
    </row>
    <row r="3524" spans="1:8" ht="24" customHeight="1" x14ac:dyDescent="0.25">
      <c r="A3524" s="33">
        <v>46179</v>
      </c>
      <c r="B3524" s="31" t="s">
        <v>198</v>
      </c>
      <c r="C3524" s="31" t="s">
        <v>199</v>
      </c>
      <c r="D3524" s="31" t="s">
        <v>901</v>
      </c>
      <c r="E3524" s="31">
        <v>5734</v>
      </c>
      <c r="F3524" s="31">
        <v>2619534</v>
      </c>
      <c r="G3524" s="32">
        <v>456.84</v>
      </c>
      <c r="H3524" s="31">
        <v>5186</v>
      </c>
    </row>
    <row r="3525" spans="1:8" ht="36" customHeight="1" x14ac:dyDescent="0.25">
      <c r="A3525" s="33">
        <v>46179</v>
      </c>
      <c r="B3525" s="31" t="s">
        <v>201</v>
      </c>
      <c r="C3525" s="31" t="s">
        <v>202</v>
      </c>
      <c r="D3525" s="31" t="s">
        <v>904</v>
      </c>
      <c r="E3525" s="31">
        <v>0</v>
      </c>
      <c r="F3525" s="31">
        <v>0</v>
      </c>
      <c r="G3525" s="31">
        <v>0</v>
      </c>
      <c r="H3525" s="31">
        <v>0</v>
      </c>
    </row>
    <row r="3526" spans="1:8" ht="24" customHeight="1" x14ac:dyDescent="0.25">
      <c r="A3526" s="33">
        <v>46179</v>
      </c>
      <c r="B3526" s="31" t="s">
        <v>204</v>
      </c>
      <c r="C3526" s="31" t="s">
        <v>205</v>
      </c>
      <c r="D3526" s="31" t="s">
        <v>901</v>
      </c>
      <c r="E3526" s="31">
        <v>4889</v>
      </c>
      <c r="F3526" s="31">
        <v>1963080</v>
      </c>
      <c r="G3526" s="32">
        <v>401.53</v>
      </c>
      <c r="H3526" s="31">
        <v>4878</v>
      </c>
    </row>
    <row r="3527" spans="1:8" ht="36" customHeight="1" x14ac:dyDescent="0.25">
      <c r="A3527" s="33">
        <v>46179</v>
      </c>
      <c r="B3527" s="31" t="s">
        <v>207</v>
      </c>
      <c r="C3527" s="31" t="s">
        <v>208</v>
      </c>
      <c r="D3527" s="31" t="s">
        <v>899</v>
      </c>
      <c r="E3527" s="31">
        <v>5730</v>
      </c>
      <c r="F3527" s="31">
        <v>1983336</v>
      </c>
      <c r="G3527" s="32">
        <v>346.13</v>
      </c>
      <c r="H3527" s="31">
        <v>5933</v>
      </c>
    </row>
    <row r="3528" spans="1:8" ht="48" customHeight="1" x14ac:dyDescent="0.25">
      <c r="A3528" s="33">
        <v>46179</v>
      </c>
      <c r="B3528" s="31" t="s">
        <v>210</v>
      </c>
      <c r="C3528" s="31" t="s">
        <v>211</v>
      </c>
      <c r="D3528" s="31" t="s">
        <v>901</v>
      </c>
      <c r="E3528" s="31">
        <v>4323</v>
      </c>
      <c r="F3528" s="31">
        <v>1581788</v>
      </c>
      <c r="G3528" s="32">
        <v>365.9</v>
      </c>
      <c r="H3528" s="31">
        <v>3908</v>
      </c>
    </row>
    <row r="3529" spans="1:8" ht="24" customHeight="1" x14ac:dyDescent="0.25">
      <c r="A3529" s="33">
        <v>46179</v>
      </c>
      <c r="B3529" s="31" t="s">
        <v>213</v>
      </c>
      <c r="C3529" s="31" t="s">
        <v>214</v>
      </c>
      <c r="D3529" s="31" t="s">
        <v>901</v>
      </c>
      <c r="E3529" s="31">
        <v>1697</v>
      </c>
      <c r="F3529" s="31">
        <v>399499</v>
      </c>
      <c r="G3529" s="32">
        <v>235.41</v>
      </c>
      <c r="H3529" s="31">
        <v>1550</v>
      </c>
    </row>
    <row r="3530" spans="1:8" ht="24" customHeight="1" x14ac:dyDescent="0.25">
      <c r="A3530" s="33">
        <v>46179</v>
      </c>
      <c r="B3530" s="31" t="s">
        <v>216</v>
      </c>
      <c r="C3530" s="31" t="s">
        <v>217</v>
      </c>
      <c r="D3530" s="31" t="s">
        <v>901</v>
      </c>
      <c r="E3530" s="31">
        <v>2401</v>
      </c>
      <c r="F3530" s="31">
        <v>673128</v>
      </c>
      <c r="G3530" s="32">
        <v>280.35000000000002</v>
      </c>
      <c r="H3530" s="31">
        <v>2577</v>
      </c>
    </row>
    <row r="3531" spans="1:8" ht="36" customHeight="1" x14ac:dyDescent="0.25">
      <c r="A3531" s="33">
        <v>46179</v>
      </c>
      <c r="B3531" s="31" t="s">
        <v>220</v>
      </c>
      <c r="C3531" s="31" t="s">
        <v>221</v>
      </c>
      <c r="D3531" s="31" t="s">
        <v>900</v>
      </c>
      <c r="E3531" s="31">
        <v>4028</v>
      </c>
      <c r="F3531" s="31">
        <v>1028202</v>
      </c>
      <c r="G3531" s="32">
        <v>255.26</v>
      </c>
      <c r="H3531" s="31">
        <v>3746</v>
      </c>
    </row>
    <row r="3532" spans="1:8" ht="36" customHeight="1" x14ac:dyDescent="0.25">
      <c r="A3532" s="33">
        <v>46179</v>
      </c>
      <c r="B3532" s="31" t="s">
        <v>223</v>
      </c>
      <c r="C3532" s="31" t="s">
        <v>224</v>
      </c>
      <c r="D3532" s="31" t="s">
        <v>905</v>
      </c>
      <c r="E3532" s="31">
        <v>0</v>
      </c>
      <c r="F3532" s="31">
        <v>0</v>
      </c>
      <c r="G3532" s="31">
        <v>0</v>
      </c>
      <c r="H3532" s="31">
        <v>0</v>
      </c>
    </row>
    <row r="3533" spans="1:8" ht="24" customHeight="1" x14ac:dyDescent="0.25">
      <c r="A3533" s="33">
        <v>46179</v>
      </c>
      <c r="B3533" s="31" t="s">
        <v>225</v>
      </c>
      <c r="C3533" s="31" t="s">
        <v>226</v>
      </c>
      <c r="D3533" s="31" t="s">
        <v>906</v>
      </c>
      <c r="E3533" s="31">
        <v>0</v>
      </c>
      <c r="F3533" s="31">
        <v>0</v>
      </c>
      <c r="G3533" s="31">
        <v>0</v>
      </c>
      <c r="H3533" s="31">
        <v>0</v>
      </c>
    </row>
    <row r="3534" spans="1:8" ht="24" customHeight="1" x14ac:dyDescent="0.25">
      <c r="A3534" s="33">
        <v>46179</v>
      </c>
      <c r="B3534" s="31" t="s">
        <v>227</v>
      </c>
      <c r="C3534" s="31" t="s">
        <v>228</v>
      </c>
      <c r="D3534" s="31" t="s">
        <v>899</v>
      </c>
      <c r="E3534" s="31">
        <v>4867</v>
      </c>
      <c r="F3534" s="31">
        <v>1133717</v>
      </c>
      <c r="G3534" s="32">
        <v>232.94</v>
      </c>
      <c r="H3534" s="31">
        <v>5092</v>
      </c>
    </row>
    <row r="3535" spans="1:8" ht="24" customHeight="1" x14ac:dyDescent="0.25">
      <c r="A3535" s="33">
        <v>46179</v>
      </c>
      <c r="B3535" s="31" t="s">
        <v>230</v>
      </c>
      <c r="C3535" s="31" t="s">
        <v>231</v>
      </c>
      <c r="D3535" s="31" t="s">
        <v>901</v>
      </c>
      <c r="E3535" s="31">
        <v>4152</v>
      </c>
      <c r="F3535" s="31">
        <v>1512692</v>
      </c>
      <c r="G3535" s="32">
        <v>364.33</v>
      </c>
      <c r="H3535" s="31">
        <v>4477</v>
      </c>
    </row>
    <row r="3536" spans="1:8" ht="27.75" customHeight="1" x14ac:dyDescent="0.25">
      <c r="A3536" s="33">
        <v>46179</v>
      </c>
      <c r="B3536" s="31" t="s">
        <v>233</v>
      </c>
      <c r="C3536" s="31" t="s">
        <v>234</v>
      </c>
      <c r="D3536" s="31" t="s">
        <v>899</v>
      </c>
      <c r="E3536" s="31">
        <v>2356</v>
      </c>
      <c r="F3536" s="31">
        <v>558669</v>
      </c>
      <c r="G3536" s="32">
        <v>237.13</v>
      </c>
      <c r="H3536" s="31">
        <v>2467</v>
      </c>
    </row>
    <row r="3537" spans="1:8" ht="24" customHeight="1" x14ac:dyDescent="0.25">
      <c r="A3537" s="33">
        <v>46179</v>
      </c>
      <c r="B3537" s="31" t="s">
        <v>236</v>
      </c>
      <c r="C3537" s="31" t="s">
        <v>237</v>
      </c>
      <c r="D3537" s="31" t="s">
        <v>899</v>
      </c>
      <c r="E3537" s="31">
        <v>4707</v>
      </c>
      <c r="F3537" s="31">
        <v>2113213</v>
      </c>
      <c r="G3537" s="32">
        <v>448.95</v>
      </c>
      <c r="H3537" s="31">
        <v>4793</v>
      </c>
    </row>
    <row r="3538" spans="1:8" ht="48" customHeight="1" x14ac:dyDescent="0.25">
      <c r="A3538" s="33">
        <v>46179</v>
      </c>
      <c r="B3538" s="31" t="s">
        <v>239</v>
      </c>
      <c r="C3538" s="31" t="s">
        <v>240</v>
      </c>
      <c r="D3538" s="31" t="s">
        <v>900</v>
      </c>
      <c r="E3538" s="31">
        <v>2117</v>
      </c>
      <c r="F3538" s="31">
        <v>1078959</v>
      </c>
      <c r="G3538" s="32">
        <v>509.66</v>
      </c>
      <c r="H3538" s="31">
        <v>2179</v>
      </c>
    </row>
    <row r="3539" spans="1:8" ht="48" customHeight="1" x14ac:dyDescent="0.25">
      <c r="A3539" s="33">
        <v>46179</v>
      </c>
      <c r="B3539" s="31" t="s">
        <v>242</v>
      </c>
      <c r="C3539" s="31" t="s">
        <v>243</v>
      </c>
      <c r="D3539" s="31" t="s">
        <v>900</v>
      </c>
      <c r="E3539" s="31">
        <v>4006</v>
      </c>
      <c r="F3539" s="31">
        <v>1386261</v>
      </c>
      <c r="G3539" s="32">
        <v>346.05</v>
      </c>
      <c r="H3539" s="31">
        <v>3946</v>
      </c>
    </row>
    <row r="3540" spans="1:8" ht="48" customHeight="1" x14ac:dyDescent="0.25">
      <c r="A3540" s="33">
        <v>46179</v>
      </c>
      <c r="B3540" s="31" t="s">
        <v>245</v>
      </c>
      <c r="C3540" s="31" t="s">
        <v>246</v>
      </c>
      <c r="D3540" s="31" t="s">
        <v>900</v>
      </c>
      <c r="E3540" s="31">
        <v>2338</v>
      </c>
      <c r="F3540" s="31">
        <v>725615</v>
      </c>
      <c r="G3540" s="32">
        <v>310.36</v>
      </c>
      <c r="H3540" s="31">
        <v>2451</v>
      </c>
    </row>
    <row r="3541" spans="1:8" ht="48" customHeight="1" x14ac:dyDescent="0.25">
      <c r="A3541" s="33">
        <v>46179</v>
      </c>
      <c r="B3541" s="31" t="s">
        <v>248</v>
      </c>
      <c r="C3541" s="31" t="s">
        <v>249</v>
      </c>
      <c r="D3541" s="31" t="s">
        <v>900</v>
      </c>
      <c r="E3541" s="31">
        <v>4748</v>
      </c>
      <c r="F3541" s="31">
        <v>2203920</v>
      </c>
      <c r="G3541" s="32">
        <v>464.18</v>
      </c>
      <c r="H3541" s="31">
        <v>4662</v>
      </c>
    </row>
    <row r="3542" spans="1:8" ht="48" customHeight="1" x14ac:dyDescent="0.25">
      <c r="A3542" s="33">
        <v>46179</v>
      </c>
      <c r="B3542" s="31" t="s">
        <v>251</v>
      </c>
      <c r="C3542" s="31" t="s">
        <v>252</v>
      </c>
      <c r="D3542" s="31" t="s">
        <v>900</v>
      </c>
      <c r="E3542" s="31">
        <v>4425</v>
      </c>
      <c r="F3542" s="31">
        <v>1384247</v>
      </c>
      <c r="G3542" s="32">
        <v>312.82</v>
      </c>
      <c r="H3542" s="31">
        <v>4511</v>
      </c>
    </row>
    <row r="3543" spans="1:8" ht="48" customHeight="1" x14ac:dyDescent="0.25">
      <c r="A3543" s="33">
        <v>46179</v>
      </c>
      <c r="B3543" s="31" t="s">
        <v>254</v>
      </c>
      <c r="C3543" s="31" t="s">
        <v>255</v>
      </c>
      <c r="D3543" s="31" t="s">
        <v>899</v>
      </c>
      <c r="E3543" s="31">
        <v>2269</v>
      </c>
      <c r="F3543" s="31">
        <v>1024518</v>
      </c>
      <c r="G3543" s="32">
        <v>451.53</v>
      </c>
      <c r="H3543" s="31">
        <v>2134</v>
      </c>
    </row>
    <row r="3544" spans="1:8" ht="48" customHeight="1" x14ac:dyDescent="0.25">
      <c r="A3544" s="33">
        <v>46179</v>
      </c>
      <c r="B3544" s="31" t="s">
        <v>257</v>
      </c>
      <c r="C3544" s="31" t="s">
        <v>258</v>
      </c>
      <c r="D3544" s="31" t="s">
        <v>901</v>
      </c>
      <c r="E3544" s="31">
        <v>741</v>
      </c>
      <c r="F3544" s="31">
        <v>171396</v>
      </c>
      <c r="G3544" s="32">
        <v>231.3</v>
      </c>
      <c r="H3544" s="31">
        <v>758</v>
      </c>
    </row>
    <row r="3545" spans="1:8" ht="24" customHeight="1" x14ac:dyDescent="0.25">
      <c r="A3545" s="33">
        <v>46179</v>
      </c>
      <c r="B3545" s="31" t="s">
        <v>260</v>
      </c>
      <c r="C3545" s="31" t="s">
        <v>261</v>
      </c>
      <c r="D3545" s="31" t="s">
        <v>907</v>
      </c>
      <c r="E3545" s="31">
        <v>0</v>
      </c>
      <c r="F3545" s="31">
        <v>0</v>
      </c>
      <c r="G3545" s="31">
        <v>0</v>
      </c>
      <c r="H3545" s="31">
        <v>0</v>
      </c>
    </row>
    <row r="3546" spans="1:8" ht="36" customHeight="1" x14ac:dyDescent="0.25">
      <c r="A3546" s="33">
        <v>46179</v>
      </c>
      <c r="B3546" s="31" t="s">
        <v>262</v>
      </c>
      <c r="C3546" s="31" t="s">
        <v>263</v>
      </c>
      <c r="D3546" s="31" t="s">
        <v>901</v>
      </c>
      <c r="E3546" s="31">
        <v>3843</v>
      </c>
      <c r="F3546" s="31">
        <v>793506</v>
      </c>
      <c r="G3546" s="32">
        <v>206.48</v>
      </c>
      <c r="H3546" s="31">
        <v>3580</v>
      </c>
    </row>
    <row r="3547" spans="1:8" ht="24" customHeight="1" x14ac:dyDescent="0.25">
      <c r="A3547" s="33">
        <v>46179</v>
      </c>
      <c r="B3547" s="31" t="s">
        <v>265</v>
      </c>
      <c r="C3547" s="31" t="s">
        <v>266</v>
      </c>
      <c r="D3547" s="31" t="s">
        <v>908</v>
      </c>
      <c r="E3547" s="31">
        <v>0</v>
      </c>
      <c r="F3547" s="31">
        <v>0</v>
      </c>
      <c r="G3547" s="31">
        <v>0</v>
      </c>
      <c r="H3547" s="31">
        <v>0</v>
      </c>
    </row>
    <row r="3548" spans="1:8" ht="36" customHeight="1" x14ac:dyDescent="0.25">
      <c r="A3548" s="33">
        <v>46179</v>
      </c>
      <c r="B3548" s="31" t="s">
        <v>267</v>
      </c>
      <c r="C3548" s="31" t="s">
        <v>268</v>
      </c>
      <c r="D3548" s="31" t="s">
        <v>901</v>
      </c>
      <c r="E3548" s="31">
        <v>3350</v>
      </c>
      <c r="F3548" s="31">
        <v>630634</v>
      </c>
      <c r="G3548" s="32">
        <v>188.25</v>
      </c>
      <c r="H3548" s="31">
        <v>3363</v>
      </c>
    </row>
    <row r="3549" spans="1:8" ht="36" customHeight="1" x14ac:dyDescent="0.25">
      <c r="A3549" s="33">
        <v>46179</v>
      </c>
      <c r="B3549" s="31" t="s">
        <v>270</v>
      </c>
      <c r="C3549" s="31" t="s">
        <v>271</v>
      </c>
      <c r="D3549" s="31" t="s">
        <v>900</v>
      </c>
      <c r="E3549" s="31">
        <v>1349</v>
      </c>
      <c r="F3549" s="31">
        <v>425126</v>
      </c>
      <c r="G3549" s="32">
        <v>315.14</v>
      </c>
      <c r="H3549" s="31">
        <v>1442</v>
      </c>
    </row>
    <row r="3550" spans="1:8" ht="24" customHeight="1" x14ac:dyDescent="0.25">
      <c r="A3550" s="33">
        <v>46179</v>
      </c>
      <c r="B3550" s="31" t="s">
        <v>273</v>
      </c>
      <c r="C3550" s="31" t="s">
        <v>274</v>
      </c>
      <c r="D3550" s="31" t="s">
        <v>899</v>
      </c>
      <c r="E3550" s="31">
        <v>4811</v>
      </c>
      <c r="F3550" s="31">
        <v>2355118</v>
      </c>
      <c r="G3550" s="32">
        <v>489.53</v>
      </c>
      <c r="H3550" s="31">
        <v>4770</v>
      </c>
    </row>
    <row r="3551" spans="1:8" ht="48" customHeight="1" x14ac:dyDescent="0.25">
      <c r="A3551" s="33">
        <v>46179</v>
      </c>
      <c r="B3551" s="31" t="s">
        <v>276</v>
      </c>
      <c r="C3551" s="31" t="s">
        <v>277</v>
      </c>
      <c r="D3551" s="31" t="s">
        <v>899</v>
      </c>
      <c r="E3551" s="31">
        <v>1026</v>
      </c>
      <c r="F3551" s="31">
        <v>513637</v>
      </c>
      <c r="G3551" s="32">
        <v>500.62</v>
      </c>
      <c r="H3551" s="31">
        <v>1057</v>
      </c>
    </row>
    <row r="3552" spans="1:8" ht="48" customHeight="1" x14ac:dyDescent="0.25">
      <c r="A3552" s="33">
        <v>46179</v>
      </c>
      <c r="B3552" s="31" t="s">
        <v>279</v>
      </c>
      <c r="C3552" s="31" t="s">
        <v>280</v>
      </c>
      <c r="D3552" s="31" t="s">
        <v>901</v>
      </c>
      <c r="E3552" s="31">
        <v>2021</v>
      </c>
      <c r="F3552" s="31">
        <v>876890</v>
      </c>
      <c r="G3552" s="32">
        <v>433.89</v>
      </c>
      <c r="H3552" s="31">
        <v>2031</v>
      </c>
    </row>
    <row r="3553" spans="1:8" ht="48" customHeight="1" x14ac:dyDescent="0.25">
      <c r="A3553" s="33">
        <v>46179</v>
      </c>
      <c r="B3553" s="31" t="s">
        <v>283</v>
      </c>
      <c r="C3553" s="31" t="s">
        <v>284</v>
      </c>
      <c r="D3553" s="31" t="s">
        <v>899</v>
      </c>
      <c r="E3553" s="31">
        <v>0</v>
      </c>
      <c r="F3553" s="31">
        <v>0</v>
      </c>
      <c r="G3553" s="31">
        <v>0</v>
      </c>
      <c r="H3553" s="31">
        <v>0</v>
      </c>
    </row>
    <row r="3554" spans="1:8" ht="48" customHeight="1" x14ac:dyDescent="0.25">
      <c r="A3554" s="33">
        <v>46180</v>
      </c>
      <c r="B3554" s="31" t="s">
        <v>128</v>
      </c>
      <c r="C3554" s="31" t="s">
        <v>129</v>
      </c>
      <c r="D3554" s="31" t="s">
        <v>899</v>
      </c>
      <c r="E3554" s="31">
        <v>1264</v>
      </c>
      <c r="F3554" s="31">
        <v>482964</v>
      </c>
      <c r="G3554" s="32">
        <v>382.09</v>
      </c>
      <c r="H3554" s="31">
        <v>1218</v>
      </c>
    </row>
    <row r="3555" spans="1:8" ht="48" customHeight="1" x14ac:dyDescent="0.25">
      <c r="A3555" s="33">
        <v>46180</v>
      </c>
      <c r="B3555" s="31" t="s">
        <v>132</v>
      </c>
      <c r="C3555" s="31" t="s">
        <v>133</v>
      </c>
      <c r="D3555" s="31" t="s">
        <v>900</v>
      </c>
      <c r="E3555" s="31">
        <v>3545</v>
      </c>
      <c r="F3555" s="31">
        <v>1025647</v>
      </c>
      <c r="G3555" s="32">
        <v>289.32</v>
      </c>
      <c r="H3555" s="31">
        <v>3299</v>
      </c>
    </row>
    <row r="3556" spans="1:8" ht="48" customHeight="1" x14ac:dyDescent="0.25">
      <c r="A3556" s="33">
        <v>46180</v>
      </c>
      <c r="B3556" s="31" t="s">
        <v>135</v>
      </c>
      <c r="C3556" s="31" t="s">
        <v>136</v>
      </c>
      <c r="D3556" s="31" t="s">
        <v>900</v>
      </c>
      <c r="E3556" s="31">
        <v>1868</v>
      </c>
      <c r="F3556" s="31">
        <v>688475</v>
      </c>
      <c r="G3556" s="32">
        <v>368.56</v>
      </c>
      <c r="H3556" s="31">
        <v>1898</v>
      </c>
    </row>
    <row r="3557" spans="1:8" ht="48" customHeight="1" x14ac:dyDescent="0.25">
      <c r="A3557" s="33">
        <v>46180</v>
      </c>
      <c r="B3557" s="31" t="s">
        <v>138</v>
      </c>
      <c r="C3557" s="31" t="s">
        <v>139</v>
      </c>
      <c r="D3557" s="31" t="s">
        <v>900</v>
      </c>
      <c r="E3557" s="31">
        <v>1336</v>
      </c>
      <c r="F3557" s="31">
        <v>457050</v>
      </c>
      <c r="G3557" s="32">
        <v>342.1</v>
      </c>
      <c r="H3557" s="31">
        <v>1205</v>
      </c>
    </row>
    <row r="3558" spans="1:8" ht="36" customHeight="1" x14ac:dyDescent="0.25">
      <c r="A3558" s="33">
        <v>46180</v>
      </c>
      <c r="B3558" s="31" t="s">
        <v>141</v>
      </c>
      <c r="C3558" s="31" t="s">
        <v>142</v>
      </c>
      <c r="D3558" s="31" t="s">
        <v>900</v>
      </c>
      <c r="E3558" s="31">
        <v>2244</v>
      </c>
      <c r="F3558" s="31">
        <v>1346045</v>
      </c>
      <c r="G3558" s="32">
        <v>599.84</v>
      </c>
      <c r="H3558" s="31">
        <v>2231</v>
      </c>
    </row>
    <row r="3559" spans="1:8" ht="24" customHeight="1" x14ac:dyDescent="0.25">
      <c r="A3559" s="33">
        <v>46180</v>
      </c>
      <c r="B3559" s="31" t="s">
        <v>144</v>
      </c>
      <c r="C3559" s="31" t="s">
        <v>145</v>
      </c>
      <c r="D3559" s="31" t="s">
        <v>900</v>
      </c>
      <c r="E3559" s="31">
        <v>2004</v>
      </c>
      <c r="F3559" s="31">
        <v>464286</v>
      </c>
      <c r="G3559" s="32">
        <v>231.68</v>
      </c>
      <c r="H3559" s="31">
        <v>1939</v>
      </c>
    </row>
    <row r="3560" spans="1:8" ht="36" customHeight="1" x14ac:dyDescent="0.25">
      <c r="A3560" s="33">
        <v>46180</v>
      </c>
      <c r="B3560" s="31" t="s">
        <v>147</v>
      </c>
      <c r="C3560" s="31" t="s">
        <v>148</v>
      </c>
      <c r="D3560" s="31" t="s">
        <v>900</v>
      </c>
      <c r="E3560" s="31">
        <v>3407</v>
      </c>
      <c r="F3560" s="31">
        <v>816505</v>
      </c>
      <c r="G3560" s="32">
        <v>239.66</v>
      </c>
      <c r="H3560" s="31">
        <v>3599</v>
      </c>
    </row>
    <row r="3561" spans="1:8" ht="24" customHeight="1" x14ac:dyDescent="0.25">
      <c r="A3561" s="33">
        <v>46180</v>
      </c>
      <c r="B3561" s="31" t="s">
        <v>150</v>
      </c>
      <c r="C3561" s="31" t="s">
        <v>151</v>
      </c>
      <c r="D3561" s="31" t="s">
        <v>900</v>
      </c>
      <c r="E3561" s="31">
        <v>4633</v>
      </c>
      <c r="F3561" s="31">
        <v>977254</v>
      </c>
      <c r="G3561" s="32">
        <v>210.93</v>
      </c>
      <c r="H3561" s="31">
        <v>4526</v>
      </c>
    </row>
    <row r="3562" spans="1:8" ht="36" customHeight="1" x14ac:dyDescent="0.25">
      <c r="A3562" s="33">
        <v>46180</v>
      </c>
      <c r="B3562" s="31" t="s">
        <v>153</v>
      </c>
      <c r="C3562" s="31" t="s">
        <v>154</v>
      </c>
      <c r="D3562" s="31" t="s">
        <v>899</v>
      </c>
      <c r="E3562" s="31">
        <v>3895</v>
      </c>
      <c r="F3562" s="31">
        <v>762258</v>
      </c>
      <c r="G3562" s="32">
        <v>195.7</v>
      </c>
      <c r="H3562" s="31">
        <v>3629</v>
      </c>
    </row>
    <row r="3563" spans="1:8" ht="24" customHeight="1" x14ac:dyDescent="0.25">
      <c r="A3563" s="33">
        <v>46180</v>
      </c>
      <c r="B3563" s="31" t="s">
        <v>156</v>
      </c>
      <c r="C3563" s="31" t="s">
        <v>157</v>
      </c>
      <c r="D3563" s="31" t="s">
        <v>901</v>
      </c>
      <c r="E3563" s="31">
        <v>3737</v>
      </c>
      <c r="F3563" s="31">
        <v>907647</v>
      </c>
      <c r="G3563" s="32">
        <v>242.88</v>
      </c>
      <c r="H3563" s="31">
        <v>3557</v>
      </c>
    </row>
    <row r="3564" spans="1:8" ht="36" customHeight="1" x14ac:dyDescent="0.25">
      <c r="A3564" s="33">
        <v>46180</v>
      </c>
      <c r="B3564" s="31" t="s">
        <v>159</v>
      </c>
      <c r="C3564" s="31" t="s">
        <v>160</v>
      </c>
      <c r="D3564" s="31" t="s">
        <v>899</v>
      </c>
      <c r="E3564" s="31">
        <v>2908</v>
      </c>
      <c r="F3564" s="31">
        <v>1339219</v>
      </c>
      <c r="G3564" s="32">
        <v>460.53</v>
      </c>
      <c r="H3564" s="31">
        <v>2652</v>
      </c>
    </row>
    <row r="3565" spans="1:8" ht="36" customHeight="1" x14ac:dyDescent="0.25">
      <c r="A3565" s="33">
        <v>46180</v>
      </c>
      <c r="B3565" s="31" t="s">
        <v>162</v>
      </c>
      <c r="C3565" s="31" t="s">
        <v>163</v>
      </c>
      <c r="D3565" s="31" t="s">
        <v>901</v>
      </c>
      <c r="E3565" s="31">
        <v>1433</v>
      </c>
      <c r="F3565" s="31">
        <v>608863</v>
      </c>
      <c r="G3565" s="32">
        <v>424.89</v>
      </c>
      <c r="H3565" s="31">
        <v>1297</v>
      </c>
    </row>
    <row r="3566" spans="1:8" ht="36" customHeight="1" x14ac:dyDescent="0.25">
      <c r="A3566" s="33">
        <v>46180</v>
      </c>
      <c r="B3566" s="31" t="s">
        <v>165</v>
      </c>
      <c r="C3566" s="31" t="s">
        <v>166</v>
      </c>
      <c r="D3566" s="31" t="s">
        <v>901</v>
      </c>
      <c r="E3566" s="31">
        <v>4094</v>
      </c>
      <c r="F3566" s="31">
        <v>1996591</v>
      </c>
      <c r="G3566" s="32">
        <v>487.69</v>
      </c>
      <c r="H3566" s="31">
        <v>3943</v>
      </c>
    </row>
    <row r="3567" spans="1:8" ht="48" customHeight="1" x14ac:dyDescent="0.25">
      <c r="A3567" s="33">
        <v>46180</v>
      </c>
      <c r="B3567" s="31" t="s">
        <v>168</v>
      </c>
      <c r="C3567" s="31" t="s">
        <v>169</v>
      </c>
      <c r="D3567" s="31" t="s">
        <v>899</v>
      </c>
      <c r="E3567" s="31">
        <v>3103</v>
      </c>
      <c r="F3567" s="31">
        <v>1379550</v>
      </c>
      <c r="G3567" s="32">
        <v>444.59</v>
      </c>
      <c r="H3567" s="31">
        <v>2852</v>
      </c>
    </row>
    <row r="3568" spans="1:8" ht="36" customHeight="1" x14ac:dyDescent="0.25">
      <c r="A3568" s="33">
        <v>46180</v>
      </c>
      <c r="B3568" s="31" t="s">
        <v>171</v>
      </c>
      <c r="C3568" s="31" t="s">
        <v>172</v>
      </c>
      <c r="D3568" s="31" t="s">
        <v>903</v>
      </c>
      <c r="E3568" s="31">
        <v>2867</v>
      </c>
      <c r="F3568" s="31">
        <v>1272098</v>
      </c>
      <c r="G3568" s="32">
        <v>443.7</v>
      </c>
      <c r="H3568" s="31">
        <v>2900</v>
      </c>
    </row>
    <row r="3569" spans="1:8" ht="27.75" customHeight="1" x14ac:dyDescent="0.25">
      <c r="A3569" s="33">
        <v>46180</v>
      </c>
      <c r="B3569" s="31" t="s">
        <v>174</v>
      </c>
      <c r="C3569" s="31" t="s">
        <v>175</v>
      </c>
      <c r="D3569" s="31" t="s">
        <v>903</v>
      </c>
      <c r="E3569" s="31">
        <v>3425</v>
      </c>
      <c r="F3569" s="31">
        <v>1219109</v>
      </c>
      <c r="G3569" s="32">
        <v>355.94</v>
      </c>
      <c r="H3569" s="31">
        <v>3272</v>
      </c>
    </row>
    <row r="3570" spans="1:8" ht="24" customHeight="1" x14ac:dyDescent="0.25">
      <c r="A3570" s="33">
        <v>46180</v>
      </c>
      <c r="B3570" s="31" t="s">
        <v>177</v>
      </c>
      <c r="C3570" s="31" t="s">
        <v>178</v>
      </c>
      <c r="D3570" s="31" t="s">
        <v>903</v>
      </c>
      <c r="E3570" s="31">
        <v>2184</v>
      </c>
      <c r="F3570" s="31">
        <v>578229</v>
      </c>
      <c r="G3570" s="32">
        <v>264.76</v>
      </c>
      <c r="H3570" s="31">
        <v>2148</v>
      </c>
    </row>
    <row r="3571" spans="1:8" ht="36" customHeight="1" x14ac:dyDescent="0.25">
      <c r="A3571" s="33">
        <v>46180</v>
      </c>
      <c r="B3571" s="31" t="s">
        <v>180</v>
      </c>
      <c r="C3571" s="31" t="s">
        <v>181</v>
      </c>
      <c r="D3571" s="31" t="s">
        <v>903</v>
      </c>
      <c r="E3571" s="31">
        <v>2236</v>
      </c>
      <c r="F3571" s="31">
        <v>942307</v>
      </c>
      <c r="G3571" s="32">
        <v>421.43</v>
      </c>
      <c r="H3571" s="31">
        <v>2332</v>
      </c>
    </row>
    <row r="3572" spans="1:8" ht="24" customHeight="1" x14ac:dyDescent="0.25">
      <c r="A3572" s="33">
        <v>46180</v>
      </c>
      <c r="B3572" s="31" t="s">
        <v>183</v>
      </c>
      <c r="C3572" s="31" t="s">
        <v>184</v>
      </c>
      <c r="D3572" s="31" t="s">
        <v>903</v>
      </c>
      <c r="E3572" s="31">
        <v>2034</v>
      </c>
      <c r="F3572" s="31">
        <v>455036</v>
      </c>
      <c r="G3572" s="32">
        <v>223.71</v>
      </c>
      <c r="H3572" s="31">
        <v>1950</v>
      </c>
    </row>
    <row r="3573" spans="1:8" ht="24" customHeight="1" x14ac:dyDescent="0.25">
      <c r="A3573" s="33">
        <v>46180</v>
      </c>
      <c r="B3573" s="31" t="s">
        <v>186</v>
      </c>
      <c r="C3573" s="31" t="s">
        <v>187</v>
      </c>
      <c r="D3573" s="31" t="s">
        <v>903</v>
      </c>
      <c r="E3573" s="31">
        <v>776</v>
      </c>
      <c r="F3573" s="31">
        <v>295196</v>
      </c>
      <c r="G3573" s="32">
        <v>380.41</v>
      </c>
      <c r="H3573" s="31">
        <v>734</v>
      </c>
    </row>
    <row r="3574" spans="1:8" ht="48" customHeight="1" x14ac:dyDescent="0.25">
      <c r="A3574" s="33">
        <v>46180</v>
      </c>
      <c r="B3574" s="31" t="s">
        <v>189</v>
      </c>
      <c r="C3574" s="31" t="s">
        <v>190</v>
      </c>
      <c r="D3574" s="31" t="s">
        <v>903</v>
      </c>
      <c r="E3574" s="31">
        <v>4684</v>
      </c>
      <c r="F3574" s="31">
        <v>1540194</v>
      </c>
      <c r="G3574" s="32">
        <v>328.82</v>
      </c>
      <c r="H3574" s="31">
        <v>4433</v>
      </c>
    </row>
    <row r="3575" spans="1:8" ht="48" customHeight="1" x14ac:dyDescent="0.25">
      <c r="A3575" s="33">
        <v>46180</v>
      </c>
      <c r="B3575" s="31" t="s">
        <v>192</v>
      </c>
      <c r="C3575" s="31" t="s">
        <v>193</v>
      </c>
      <c r="D3575" s="31" t="s">
        <v>901</v>
      </c>
      <c r="E3575" s="31">
        <v>1507</v>
      </c>
      <c r="F3575" s="31">
        <v>567408</v>
      </c>
      <c r="G3575" s="32">
        <v>376.51</v>
      </c>
      <c r="H3575" s="31">
        <v>1402</v>
      </c>
    </row>
    <row r="3576" spans="1:8" ht="48" customHeight="1" x14ac:dyDescent="0.25">
      <c r="A3576" s="33">
        <v>46180</v>
      </c>
      <c r="B3576" s="31" t="s">
        <v>195</v>
      </c>
      <c r="C3576" s="31" t="s">
        <v>196</v>
      </c>
      <c r="D3576" s="31" t="s">
        <v>899</v>
      </c>
      <c r="E3576" s="31">
        <v>4396</v>
      </c>
      <c r="F3576" s="31">
        <v>1663758</v>
      </c>
      <c r="G3576" s="32">
        <v>378.47</v>
      </c>
      <c r="H3576" s="31">
        <v>4055</v>
      </c>
    </row>
    <row r="3577" spans="1:8" ht="48" customHeight="1" x14ac:dyDescent="0.25">
      <c r="A3577" s="33">
        <v>46180</v>
      </c>
      <c r="B3577" s="31" t="s">
        <v>198</v>
      </c>
      <c r="C3577" s="31" t="s">
        <v>199</v>
      </c>
      <c r="D3577" s="31" t="s">
        <v>901</v>
      </c>
      <c r="E3577" s="31">
        <v>4166</v>
      </c>
      <c r="F3577" s="31">
        <v>2095734</v>
      </c>
      <c r="G3577" s="32">
        <v>503.06</v>
      </c>
      <c r="H3577" s="31">
        <v>4116</v>
      </c>
    </row>
    <row r="3578" spans="1:8" ht="48" customHeight="1" x14ac:dyDescent="0.25">
      <c r="A3578" s="33">
        <v>46180</v>
      </c>
      <c r="B3578" s="31" t="s">
        <v>201</v>
      </c>
      <c r="C3578" s="31" t="s">
        <v>202</v>
      </c>
      <c r="D3578" s="31" t="s">
        <v>904</v>
      </c>
      <c r="E3578" s="31">
        <v>0</v>
      </c>
      <c r="F3578" s="31">
        <v>0</v>
      </c>
      <c r="G3578" s="31">
        <v>0</v>
      </c>
      <c r="H3578" s="31">
        <v>0</v>
      </c>
    </row>
    <row r="3579" spans="1:8" ht="24" customHeight="1" x14ac:dyDescent="0.25">
      <c r="A3579" s="33">
        <v>46180</v>
      </c>
      <c r="B3579" s="31" t="s">
        <v>204</v>
      </c>
      <c r="C3579" s="31" t="s">
        <v>205</v>
      </c>
      <c r="D3579" s="31" t="s">
        <v>901</v>
      </c>
      <c r="E3579" s="31">
        <v>4292</v>
      </c>
      <c r="F3579" s="31">
        <v>1598727</v>
      </c>
      <c r="G3579" s="32">
        <v>372.49</v>
      </c>
      <c r="H3579" s="31">
        <v>4497</v>
      </c>
    </row>
    <row r="3580" spans="1:8" ht="36" customHeight="1" x14ac:dyDescent="0.25">
      <c r="A3580" s="33">
        <v>46180</v>
      </c>
      <c r="B3580" s="31" t="s">
        <v>207</v>
      </c>
      <c r="C3580" s="31" t="s">
        <v>208</v>
      </c>
      <c r="D3580" s="31" t="s">
        <v>899</v>
      </c>
      <c r="E3580" s="31">
        <v>5625</v>
      </c>
      <c r="F3580" s="31">
        <v>1883969</v>
      </c>
      <c r="G3580" s="32">
        <v>334.93</v>
      </c>
      <c r="H3580" s="31">
        <v>6018</v>
      </c>
    </row>
    <row r="3581" spans="1:8" ht="24" customHeight="1" x14ac:dyDescent="0.25">
      <c r="A3581" s="33">
        <v>46180</v>
      </c>
      <c r="B3581" s="31" t="s">
        <v>210</v>
      </c>
      <c r="C3581" s="31" t="s">
        <v>211</v>
      </c>
      <c r="D3581" s="31" t="s">
        <v>901</v>
      </c>
      <c r="E3581" s="31">
        <v>4679</v>
      </c>
      <c r="F3581" s="31">
        <v>1887012</v>
      </c>
      <c r="G3581" s="32">
        <v>403.29</v>
      </c>
      <c r="H3581" s="31">
        <v>4939</v>
      </c>
    </row>
    <row r="3582" spans="1:8" ht="36" customHeight="1" x14ac:dyDescent="0.25">
      <c r="A3582" s="33">
        <v>46180</v>
      </c>
      <c r="B3582" s="31" t="s">
        <v>213</v>
      </c>
      <c r="C3582" s="31" t="s">
        <v>214</v>
      </c>
      <c r="D3582" s="31" t="s">
        <v>901</v>
      </c>
      <c r="E3582" s="31">
        <v>1127</v>
      </c>
      <c r="F3582" s="31">
        <v>315892</v>
      </c>
      <c r="G3582" s="32">
        <v>280.29000000000002</v>
      </c>
      <c r="H3582" s="31">
        <v>1122</v>
      </c>
    </row>
    <row r="3583" spans="1:8" ht="24" customHeight="1" x14ac:dyDescent="0.25">
      <c r="A3583" s="33">
        <v>46180</v>
      </c>
      <c r="B3583" s="31" t="s">
        <v>216</v>
      </c>
      <c r="C3583" s="31" t="s">
        <v>217</v>
      </c>
      <c r="D3583" s="31" t="s">
        <v>901</v>
      </c>
      <c r="E3583" s="31">
        <v>2296</v>
      </c>
      <c r="F3583" s="31">
        <v>550374</v>
      </c>
      <c r="G3583" s="32">
        <v>239.71</v>
      </c>
      <c r="H3583" s="31">
        <v>2399</v>
      </c>
    </row>
    <row r="3584" spans="1:8" ht="36" customHeight="1" x14ac:dyDescent="0.25">
      <c r="A3584" s="33">
        <v>46180</v>
      </c>
      <c r="B3584" s="31" t="s">
        <v>220</v>
      </c>
      <c r="C3584" s="31" t="s">
        <v>221</v>
      </c>
      <c r="D3584" s="31" t="s">
        <v>900</v>
      </c>
      <c r="E3584" s="31">
        <v>3699</v>
      </c>
      <c r="F3584" s="31">
        <v>899556</v>
      </c>
      <c r="G3584" s="32">
        <v>243.19</v>
      </c>
      <c r="H3584" s="31">
        <v>3433</v>
      </c>
    </row>
    <row r="3585" spans="1:8" ht="48" customHeight="1" x14ac:dyDescent="0.25">
      <c r="A3585" s="33">
        <v>46180</v>
      </c>
      <c r="B3585" s="31" t="s">
        <v>223</v>
      </c>
      <c r="C3585" s="31" t="s">
        <v>224</v>
      </c>
      <c r="D3585" s="31" t="s">
        <v>905</v>
      </c>
      <c r="E3585" s="31">
        <v>0</v>
      </c>
      <c r="F3585" s="31">
        <v>0</v>
      </c>
      <c r="G3585" s="31">
        <v>0</v>
      </c>
      <c r="H3585" s="31">
        <v>0</v>
      </c>
    </row>
    <row r="3586" spans="1:8" ht="24" customHeight="1" x14ac:dyDescent="0.25">
      <c r="A3586" s="33">
        <v>46180</v>
      </c>
      <c r="B3586" s="31" t="s">
        <v>225</v>
      </c>
      <c r="C3586" s="31" t="s">
        <v>226</v>
      </c>
      <c r="D3586" s="31" t="s">
        <v>906</v>
      </c>
      <c r="E3586" s="31">
        <v>0</v>
      </c>
      <c r="F3586" s="31">
        <v>0</v>
      </c>
      <c r="G3586" s="31">
        <v>0</v>
      </c>
      <c r="H3586" s="31">
        <v>0</v>
      </c>
    </row>
    <row r="3587" spans="1:8" ht="24" customHeight="1" x14ac:dyDescent="0.25">
      <c r="A3587" s="33">
        <v>46180</v>
      </c>
      <c r="B3587" s="31" t="s">
        <v>227</v>
      </c>
      <c r="C3587" s="31" t="s">
        <v>228</v>
      </c>
      <c r="D3587" s="31" t="s">
        <v>899</v>
      </c>
      <c r="E3587" s="31">
        <v>4796</v>
      </c>
      <c r="F3587" s="31">
        <v>1143905</v>
      </c>
      <c r="G3587" s="32">
        <v>238.51</v>
      </c>
      <c r="H3587" s="31">
        <v>4341</v>
      </c>
    </row>
    <row r="3588" spans="1:8" ht="36" customHeight="1" x14ac:dyDescent="0.25">
      <c r="A3588" s="33">
        <v>46180</v>
      </c>
      <c r="B3588" s="31" t="s">
        <v>230</v>
      </c>
      <c r="C3588" s="31" t="s">
        <v>231</v>
      </c>
      <c r="D3588" s="31" t="s">
        <v>901</v>
      </c>
      <c r="E3588" s="31">
        <v>4201</v>
      </c>
      <c r="F3588" s="31">
        <v>1481342</v>
      </c>
      <c r="G3588" s="32">
        <v>352.62</v>
      </c>
      <c r="H3588" s="31">
        <v>4180</v>
      </c>
    </row>
    <row r="3589" spans="1:8" ht="36" customHeight="1" x14ac:dyDescent="0.25">
      <c r="A3589" s="33">
        <v>46180</v>
      </c>
      <c r="B3589" s="31" t="s">
        <v>233</v>
      </c>
      <c r="C3589" s="31" t="s">
        <v>234</v>
      </c>
      <c r="D3589" s="31" t="s">
        <v>899</v>
      </c>
      <c r="E3589" s="31">
        <v>1918</v>
      </c>
      <c r="F3589" s="31">
        <v>452438</v>
      </c>
      <c r="G3589" s="32">
        <v>235.89</v>
      </c>
      <c r="H3589" s="31">
        <v>1867</v>
      </c>
    </row>
    <row r="3590" spans="1:8" ht="24" customHeight="1" x14ac:dyDescent="0.25">
      <c r="A3590" s="33">
        <v>46180</v>
      </c>
      <c r="B3590" s="31" t="s">
        <v>236</v>
      </c>
      <c r="C3590" s="31" t="s">
        <v>237</v>
      </c>
      <c r="D3590" s="31" t="s">
        <v>899</v>
      </c>
      <c r="E3590" s="31">
        <v>5510</v>
      </c>
      <c r="F3590" s="31">
        <v>1996542</v>
      </c>
      <c r="G3590" s="32">
        <v>362.35</v>
      </c>
      <c r="H3590" s="31">
        <v>5042</v>
      </c>
    </row>
    <row r="3591" spans="1:8" ht="24" customHeight="1" x14ac:dyDescent="0.25">
      <c r="A3591" s="33">
        <v>46180</v>
      </c>
      <c r="B3591" s="31" t="s">
        <v>239</v>
      </c>
      <c r="C3591" s="31" t="s">
        <v>240</v>
      </c>
      <c r="D3591" s="31" t="s">
        <v>900</v>
      </c>
      <c r="E3591" s="31">
        <v>2714</v>
      </c>
      <c r="F3591" s="31">
        <v>1282780</v>
      </c>
      <c r="G3591" s="32">
        <v>472.65</v>
      </c>
      <c r="H3591" s="31">
        <v>2803</v>
      </c>
    </row>
    <row r="3592" spans="1:8" ht="24" customHeight="1" x14ac:dyDescent="0.25">
      <c r="A3592" s="33">
        <v>46180</v>
      </c>
      <c r="B3592" s="31" t="s">
        <v>242</v>
      </c>
      <c r="C3592" s="31" t="s">
        <v>243</v>
      </c>
      <c r="D3592" s="31" t="s">
        <v>900</v>
      </c>
      <c r="E3592" s="31">
        <v>3786</v>
      </c>
      <c r="F3592" s="31">
        <v>1398448</v>
      </c>
      <c r="G3592" s="32">
        <v>369.37</v>
      </c>
      <c r="H3592" s="31">
        <v>3658</v>
      </c>
    </row>
    <row r="3593" spans="1:8" ht="54.75" customHeight="1" x14ac:dyDescent="0.25">
      <c r="A3593" s="33">
        <v>46180</v>
      </c>
      <c r="B3593" s="31" t="s">
        <v>245</v>
      </c>
      <c r="C3593" s="31" t="s">
        <v>246</v>
      </c>
      <c r="D3593" s="31" t="s">
        <v>900</v>
      </c>
      <c r="E3593" s="31">
        <v>2267</v>
      </c>
      <c r="F3593" s="31">
        <v>626104</v>
      </c>
      <c r="G3593" s="32">
        <v>276.18</v>
      </c>
      <c r="H3593" s="31">
        <v>2328</v>
      </c>
    </row>
    <row r="3594" spans="1:8" ht="24" customHeight="1" x14ac:dyDescent="0.25">
      <c r="A3594" s="33">
        <v>46180</v>
      </c>
      <c r="B3594" s="31" t="s">
        <v>248</v>
      </c>
      <c r="C3594" s="31" t="s">
        <v>249</v>
      </c>
      <c r="D3594" s="31" t="s">
        <v>900</v>
      </c>
      <c r="E3594" s="31">
        <v>4032</v>
      </c>
      <c r="F3594" s="31">
        <v>2108908</v>
      </c>
      <c r="G3594" s="32">
        <v>523.04</v>
      </c>
      <c r="H3594" s="31">
        <v>3849</v>
      </c>
    </row>
    <row r="3595" spans="1:8" ht="48" customHeight="1" x14ac:dyDescent="0.25">
      <c r="A3595" s="33">
        <v>46180</v>
      </c>
      <c r="B3595" s="31" t="s">
        <v>251</v>
      </c>
      <c r="C3595" s="31" t="s">
        <v>252</v>
      </c>
      <c r="D3595" s="31" t="s">
        <v>900</v>
      </c>
      <c r="E3595" s="31">
        <v>5336</v>
      </c>
      <c r="F3595" s="31">
        <v>1801580</v>
      </c>
      <c r="G3595" s="32">
        <v>337.63</v>
      </c>
      <c r="H3595" s="31">
        <v>4809</v>
      </c>
    </row>
    <row r="3596" spans="1:8" ht="48" customHeight="1" x14ac:dyDescent="0.25">
      <c r="A3596" s="33">
        <v>46180</v>
      </c>
      <c r="B3596" s="31" t="s">
        <v>254</v>
      </c>
      <c r="C3596" s="31" t="s">
        <v>255</v>
      </c>
      <c r="D3596" s="31" t="s">
        <v>899</v>
      </c>
      <c r="E3596" s="31">
        <v>2094</v>
      </c>
      <c r="F3596" s="31">
        <v>881306</v>
      </c>
      <c r="G3596" s="32">
        <v>420.87</v>
      </c>
      <c r="H3596" s="31">
        <v>2247</v>
      </c>
    </row>
    <row r="3597" spans="1:8" ht="48" customHeight="1" x14ac:dyDescent="0.25">
      <c r="A3597" s="33">
        <v>46180</v>
      </c>
      <c r="B3597" s="31" t="s">
        <v>257</v>
      </c>
      <c r="C3597" s="31" t="s">
        <v>258</v>
      </c>
      <c r="D3597" s="31" t="s">
        <v>901</v>
      </c>
      <c r="E3597" s="31">
        <v>747</v>
      </c>
      <c r="F3597" s="31">
        <v>156660</v>
      </c>
      <c r="G3597" s="32">
        <v>209.72</v>
      </c>
      <c r="H3597" s="31">
        <v>720</v>
      </c>
    </row>
    <row r="3598" spans="1:8" ht="48" customHeight="1" x14ac:dyDescent="0.25">
      <c r="A3598" s="33">
        <v>46180</v>
      </c>
      <c r="B3598" s="31" t="s">
        <v>260</v>
      </c>
      <c r="C3598" s="31" t="s">
        <v>261</v>
      </c>
      <c r="D3598" s="31" t="s">
        <v>907</v>
      </c>
      <c r="E3598" s="31">
        <v>0</v>
      </c>
      <c r="F3598" s="31">
        <v>0</v>
      </c>
      <c r="G3598" s="31">
        <v>0</v>
      </c>
      <c r="H3598" s="31">
        <v>0</v>
      </c>
    </row>
    <row r="3599" spans="1:8" ht="48" customHeight="1" x14ac:dyDescent="0.25">
      <c r="A3599" s="33">
        <v>46180</v>
      </c>
      <c r="B3599" s="31" t="s">
        <v>262</v>
      </c>
      <c r="C3599" s="31" t="s">
        <v>263</v>
      </c>
      <c r="D3599" s="31" t="s">
        <v>901</v>
      </c>
      <c r="E3599" s="31">
        <v>4285</v>
      </c>
      <c r="F3599" s="31">
        <v>1003838</v>
      </c>
      <c r="G3599" s="32">
        <v>234.27</v>
      </c>
      <c r="H3599" s="31">
        <v>4336</v>
      </c>
    </row>
    <row r="3600" spans="1:8" ht="48" customHeight="1" x14ac:dyDescent="0.25">
      <c r="A3600" s="33">
        <v>46180</v>
      </c>
      <c r="B3600" s="31" t="s">
        <v>265</v>
      </c>
      <c r="C3600" s="31" t="s">
        <v>266</v>
      </c>
      <c r="D3600" s="31" t="s">
        <v>908</v>
      </c>
      <c r="E3600" s="31">
        <v>0</v>
      </c>
      <c r="F3600" s="31">
        <v>0</v>
      </c>
      <c r="G3600" s="31">
        <v>0</v>
      </c>
      <c r="H3600" s="31">
        <v>0</v>
      </c>
    </row>
    <row r="3601" spans="1:8" ht="48" customHeight="1" x14ac:dyDescent="0.25">
      <c r="A3601" s="33">
        <v>46180</v>
      </c>
      <c r="B3601" s="31" t="s">
        <v>267</v>
      </c>
      <c r="C3601" s="31" t="s">
        <v>268</v>
      </c>
      <c r="D3601" s="31" t="s">
        <v>901</v>
      </c>
      <c r="E3601" s="31">
        <v>2960</v>
      </c>
      <c r="F3601" s="31">
        <v>664957</v>
      </c>
      <c r="G3601" s="32">
        <v>224.65</v>
      </c>
      <c r="H3601" s="31">
        <v>2827</v>
      </c>
    </row>
    <row r="3602" spans="1:8" ht="24" customHeight="1" x14ac:dyDescent="0.25">
      <c r="A3602" s="33">
        <v>46180</v>
      </c>
      <c r="B3602" s="31" t="s">
        <v>270</v>
      </c>
      <c r="C3602" s="31" t="s">
        <v>271</v>
      </c>
      <c r="D3602" s="31" t="s">
        <v>900</v>
      </c>
      <c r="E3602" s="31">
        <v>1356</v>
      </c>
      <c r="F3602" s="31">
        <v>487518</v>
      </c>
      <c r="G3602" s="32">
        <v>359.53</v>
      </c>
      <c r="H3602" s="31">
        <v>1417</v>
      </c>
    </row>
    <row r="3603" spans="1:8" ht="36" customHeight="1" x14ac:dyDescent="0.25">
      <c r="A3603" s="33">
        <v>46180</v>
      </c>
      <c r="B3603" s="31" t="s">
        <v>273</v>
      </c>
      <c r="C3603" s="31" t="s">
        <v>274</v>
      </c>
      <c r="D3603" s="31" t="s">
        <v>899</v>
      </c>
      <c r="E3603" s="31">
        <v>5056</v>
      </c>
      <c r="F3603" s="31">
        <v>2843612</v>
      </c>
      <c r="G3603" s="32">
        <v>562.41999999999996</v>
      </c>
      <c r="H3603" s="31">
        <v>4811</v>
      </c>
    </row>
    <row r="3604" spans="1:8" ht="24" customHeight="1" x14ac:dyDescent="0.25">
      <c r="A3604" s="33">
        <v>46180</v>
      </c>
      <c r="B3604" s="31" t="s">
        <v>276</v>
      </c>
      <c r="C3604" s="31" t="s">
        <v>277</v>
      </c>
      <c r="D3604" s="31" t="s">
        <v>899</v>
      </c>
      <c r="E3604" s="31">
        <v>1431</v>
      </c>
      <c r="F3604" s="31">
        <v>663450</v>
      </c>
      <c r="G3604" s="32">
        <v>463.63</v>
      </c>
      <c r="H3604" s="31">
        <v>1517</v>
      </c>
    </row>
    <row r="3605" spans="1:8" ht="36" customHeight="1" x14ac:dyDescent="0.25">
      <c r="A3605" s="33">
        <v>46180</v>
      </c>
      <c r="B3605" s="31" t="s">
        <v>279</v>
      </c>
      <c r="C3605" s="31" t="s">
        <v>280</v>
      </c>
      <c r="D3605" s="31" t="s">
        <v>901</v>
      </c>
      <c r="E3605" s="31">
        <v>2615</v>
      </c>
      <c r="F3605" s="31">
        <v>1211104</v>
      </c>
      <c r="G3605" s="32">
        <v>463.14</v>
      </c>
      <c r="H3605" s="31">
        <v>2622</v>
      </c>
    </row>
    <row r="3606" spans="1:8" ht="36" customHeight="1" x14ac:dyDescent="0.25">
      <c r="A3606" s="33">
        <v>46180</v>
      </c>
      <c r="B3606" s="31" t="s">
        <v>283</v>
      </c>
      <c r="C3606" s="31" t="s">
        <v>284</v>
      </c>
      <c r="D3606" s="31" t="s">
        <v>899</v>
      </c>
      <c r="E3606" s="31">
        <v>0</v>
      </c>
      <c r="F3606" s="31">
        <v>0</v>
      </c>
      <c r="G3606" s="31">
        <v>0</v>
      </c>
      <c r="H3606" s="31">
        <v>0</v>
      </c>
    </row>
    <row r="3607" spans="1:8" ht="24" customHeight="1" x14ac:dyDescent="0.25">
      <c r="A3607" s="33">
        <v>46181</v>
      </c>
      <c r="B3607" s="31" t="s">
        <v>128</v>
      </c>
      <c r="C3607" s="31" t="s">
        <v>129</v>
      </c>
      <c r="D3607" s="31" t="s">
        <v>899</v>
      </c>
      <c r="E3607" s="31">
        <v>1210</v>
      </c>
      <c r="F3607" s="31">
        <v>417979</v>
      </c>
      <c r="G3607" s="32">
        <v>345.44</v>
      </c>
      <c r="H3607" s="31">
        <v>1182</v>
      </c>
    </row>
    <row r="3608" spans="1:8" ht="48" customHeight="1" x14ac:dyDescent="0.25">
      <c r="A3608" s="33">
        <v>46181</v>
      </c>
      <c r="B3608" s="31" t="s">
        <v>132</v>
      </c>
      <c r="C3608" s="31" t="s">
        <v>133</v>
      </c>
      <c r="D3608" s="31" t="s">
        <v>900</v>
      </c>
      <c r="E3608" s="31">
        <v>2803</v>
      </c>
      <c r="F3608" s="31">
        <v>982779</v>
      </c>
      <c r="G3608" s="32">
        <v>350.62</v>
      </c>
      <c r="H3608" s="31">
        <v>2607</v>
      </c>
    </row>
    <row r="3609" spans="1:8" ht="48" customHeight="1" x14ac:dyDescent="0.25">
      <c r="A3609" s="33">
        <v>46181</v>
      </c>
      <c r="B3609" s="31" t="s">
        <v>135</v>
      </c>
      <c r="C3609" s="31" t="s">
        <v>136</v>
      </c>
      <c r="D3609" s="31" t="s">
        <v>900</v>
      </c>
      <c r="E3609" s="31">
        <v>1476</v>
      </c>
      <c r="F3609" s="31">
        <v>636190</v>
      </c>
      <c r="G3609" s="32">
        <v>431.02</v>
      </c>
      <c r="H3609" s="31">
        <v>1479</v>
      </c>
    </row>
    <row r="3610" spans="1:8" ht="48" customHeight="1" x14ac:dyDescent="0.25">
      <c r="A3610" s="33">
        <v>46181</v>
      </c>
      <c r="B3610" s="31" t="s">
        <v>138</v>
      </c>
      <c r="C3610" s="31" t="s">
        <v>139</v>
      </c>
      <c r="D3610" s="31" t="s">
        <v>900</v>
      </c>
      <c r="E3610" s="31">
        <v>958</v>
      </c>
      <c r="F3610" s="31">
        <v>347977</v>
      </c>
      <c r="G3610" s="32">
        <v>363.23</v>
      </c>
      <c r="H3610" s="31">
        <v>864</v>
      </c>
    </row>
    <row r="3611" spans="1:8" ht="48" customHeight="1" x14ac:dyDescent="0.25">
      <c r="A3611" s="33">
        <v>46181</v>
      </c>
      <c r="B3611" s="31" t="s">
        <v>141</v>
      </c>
      <c r="C3611" s="31" t="s">
        <v>142</v>
      </c>
      <c r="D3611" s="31" t="s">
        <v>900</v>
      </c>
      <c r="E3611" s="31">
        <v>1860</v>
      </c>
      <c r="F3611" s="31">
        <v>964037</v>
      </c>
      <c r="G3611" s="32">
        <v>518.29999999999995</v>
      </c>
      <c r="H3611" s="31">
        <v>1774</v>
      </c>
    </row>
    <row r="3612" spans="1:8" ht="48" customHeight="1" x14ac:dyDescent="0.25">
      <c r="A3612" s="33">
        <v>46181</v>
      </c>
      <c r="B3612" s="31" t="s">
        <v>144</v>
      </c>
      <c r="C3612" s="31" t="s">
        <v>145</v>
      </c>
      <c r="D3612" s="31" t="s">
        <v>900</v>
      </c>
      <c r="E3612" s="31">
        <v>1203</v>
      </c>
      <c r="F3612" s="31">
        <v>274037</v>
      </c>
      <c r="G3612" s="32">
        <v>227.79</v>
      </c>
      <c r="H3612" s="31">
        <v>1182</v>
      </c>
    </row>
    <row r="3613" spans="1:8" ht="48" customHeight="1" x14ac:dyDescent="0.25">
      <c r="A3613" s="33">
        <v>46181</v>
      </c>
      <c r="B3613" s="31" t="s">
        <v>147</v>
      </c>
      <c r="C3613" s="31" t="s">
        <v>148</v>
      </c>
      <c r="D3613" s="31" t="s">
        <v>900</v>
      </c>
      <c r="E3613" s="31">
        <v>3932</v>
      </c>
      <c r="F3613" s="31">
        <v>763631</v>
      </c>
      <c r="G3613" s="32">
        <v>194.21</v>
      </c>
      <c r="H3613" s="31">
        <v>3851</v>
      </c>
    </row>
    <row r="3614" spans="1:8" ht="48" customHeight="1" x14ac:dyDescent="0.25">
      <c r="A3614" s="33">
        <v>46181</v>
      </c>
      <c r="B3614" s="31" t="s">
        <v>150</v>
      </c>
      <c r="C3614" s="31" t="s">
        <v>151</v>
      </c>
      <c r="D3614" s="31" t="s">
        <v>900</v>
      </c>
      <c r="E3614" s="31">
        <v>2387</v>
      </c>
      <c r="F3614" s="31">
        <v>519823</v>
      </c>
      <c r="G3614" s="32">
        <v>217.77</v>
      </c>
      <c r="H3614" s="31">
        <v>2153</v>
      </c>
    </row>
    <row r="3615" spans="1:8" ht="36" customHeight="1" x14ac:dyDescent="0.25">
      <c r="A3615" s="33">
        <v>46181</v>
      </c>
      <c r="B3615" s="31" t="s">
        <v>153</v>
      </c>
      <c r="C3615" s="31" t="s">
        <v>154</v>
      </c>
      <c r="D3615" s="31" t="s">
        <v>899</v>
      </c>
      <c r="E3615" s="31">
        <v>3383</v>
      </c>
      <c r="F3615" s="31">
        <v>598363</v>
      </c>
      <c r="G3615" s="32">
        <v>176.87</v>
      </c>
      <c r="H3615" s="31">
        <v>3509</v>
      </c>
    </row>
    <row r="3616" spans="1:8" ht="24" customHeight="1" x14ac:dyDescent="0.25">
      <c r="A3616" s="33">
        <v>46181</v>
      </c>
      <c r="B3616" s="31" t="s">
        <v>156</v>
      </c>
      <c r="C3616" s="31" t="s">
        <v>157</v>
      </c>
      <c r="D3616" s="31" t="s">
        <v>901</v>
      </c>
      <c r="E3616" s="31">
        <v>2994</v>
      </c>
      <c r="F3616" s="31">
        <v>854131</v>
      </c>
      <c r="G3616" s="32">
        <v>285.27999999999997</v>
      </c>
      <c r="H3616" s="31">
        <v>2746</v>
      </c>
    </row>
    <row r="3617" spans="1:8" ht="36" customHeight="1" x14ac:dyDescent="0.25">
      <c r="A3617" s="33">
        <v>46181</v>
      </c>
      <c r="B3617" s="31" t="s">
        <v>159</v>
      </c>
      <c r="C3617" s="31" t="s">
        <v>160</v>
      </c>
      <c r="D3617" s="31" t="s">
        <v>899</v>
      </c>
      <c r="E3617" s="31">
        <v>2516</v>
      </c>
      <c r="F3617" s="31">
        <v>1004260</v>
      </c>
      <c r="G3617" s="32">
        <v>399.15</v>
      </c>
      <c r="H3617" s="31">
        <v>2544</v>
      </c>
    </row>
    <row r="3618" spans="1:8" ht="24" customHeight="1" x14ac:dyDescent="0.25">
      <c r="A3618" s="33">
        <v>46181</v>
      </c>
      <c r="B3618" s="31" t="s">
        <v>162</v>
      </c>
      <c r="C3618" s="31" t="s">
        <v>163</v>
      </c>
      <c r="D3618" s="31" t="s">
        <v>901</v>
      </c>
      <c r="E3618" s="31">
        <v>1197</v>
      </c>
      <c r="F3618" s="31">
        <v>460812</v>
      </c>
      <c r="G3618" s="32">
        <v>384.97</v>
      </c>
      <c r="H3618" s="31">
        <v>1290</v>
      </c>
    </row>
    <row r="3619" spans="1:8" ht="36" customHeight="1" x14ac:dyDescent="0.25">
      <c r="A3619" s="33">
        <v>46181</v>
      </c>
      <c r="B3619" s="31" t="s">
        <v>165</v>
      </c>
      <c r="C3619" s="31" t="s">
        <v>166</v>
      </c>
      <c r="D3619" s="31" t="s">
        <v>901</v>
      </c>
      <c r="E3619" s="31">
        <v>3311</v>
      </c>
      <c r="F3619" s="31">
        <v>1255856</v>
      </c>
      <c r="G3619" s="32">
        <v>379.3</v>
      </c>
      <c r="H3619" s="31">
        <v>3423</v>
      </c>
    </row>
    <row r="3620" spans="1:8" ht="24" customHeight="1" x14ac:dyDescent="0.25">
      <c r="A3620" s="33">
        <v>46181</v>
      </c>
      <c r="B3620" s="31" t="s">
        <v>168</v>
      </c>
      <c r="C3620" s="31" t="s">
        <v>169</v>
      </c>
      <c r="D3620" s="31" t="s">
        <v>899</v>
      </c>
      <c r="E3620" s="31">
        <v>1804</v>
      </c>
      <c r="F3620" s="31">
        <v>821645</v>
      </c>
      <c r="G3620" s="32">
        <v>455.46</v>
      </c>
      <c r="H3620" s="31">
        <v>1673</v>
      </c>
    </row>
    <row r="3621" spans="1:8" ht="36" customHeight="1" x14ac:dyDescent="0.25">
      <c r="A3621" s="33">
        <v>46181</v>
      </c>
      <c r="B3621" s="31" t="s">
        <v>171</v>
      </c>
      <c r="C3621" s="31" t="s">
        <v>172</v>
      </c>
      <c r="D3621" s="31" t="s">
        <v>903</v>
      </c>
      <c r="E3621" s="31">
        <v>2032</v>
      </c>
      <c r="F3621" s="31">
        <v>870250</v>
      </c>
      <c r="G3621" s="32">
        <v>428.27</v>
      </c>
      <c r="H3621" s="31">
        <v>2155</v>
      </c>
    </row>
    <row r="3622" spans="1:8" ht="36" customHeight="1" x14ac:dyDescent="0.25">
      <c r="A3622" s="33">
        <v>46181</v>
      </c>
      <c r="B3622" s="31" t="s">
        <v>174</v>
      </c>
      <c r="C3622" s="31" t="s">
        <v>175</v>
      </c>
      <c r="D3622" s="31" t="s">
        <v>903</v>
      </c>
      <c r="E3622" s="31">
        <v>3331</v>
      </c>
      <c r="F3622" s="31">
        <v>1245352</v>
      </c>
      <c r="G3622" s="32">
        <v>373.87</v>
      </c>
      <c r="H3622" s="31">
        <v>3512</v>
      </c>
    </row>
    <row r="3623" spans="1:8" ht="36" customHeight="1" x14ac:dyDescent="0.25">
      <c r="A3623" s="33">
        <v>46181</v>
      </c>
      <c r="B3623" s="31" t="s">
        <v>177</v>
      </c>
      <c r="C3623" s="31" t="s">
        <v>178</v>
      </c>
      <c r="D3623" s="31" t="s">
        <v>903</v>
      </c>
      <c r="E3623" s="31">
        <v>2055</v>
      </c>
      <c r="F3623" s="31">
        <v>560017</v>
      </c>
      <c r="G3623" s="32">
        <v>272.51</v>
      </c>
      <c r="H3623" s="31">
        <v>2044</v>
      </c>
    </row>
    <row r="3624" spans="1:8" ht="48" customHeight="1" x14ac:dyDescent="0.25">
      <c r="A3624" s="33">
        <v>46181</v>
      </c>
      <c r="B3624" s="31" t="s">
        <v>180</v>
      </c>
      <c r="C3624" s="31" t="s">
        <v>181</v>
      </c>
      <c r="D3624" s="31" t="s">
        <v>903</v>
      </c>
      <c r="E3624" s="31">
        <v>2378</v>
      </c>
      <c r="F3624" s="31">
        <v>859629</v>
      </c>
      <c r="G3624" s="32">
        <v>361.49</v>
      </c>
      <c r="H3624" s="31">
        <v>2303</v>
      </c>
    </row>
    <row r="3625" spans="1:8" ht="36" customHeight="1" x14ac:dyDescent="0.25">
      <c r="A3625" s="33">
        <v>46181</v>
      </c>
      <c r="B3625" s="31" t="s">
        <v>183</v>
      </c>
      <c r="C3625" s="31" t="s">
        <v>184</v>
      </c>
      <c r="D3625" s="31" t="s">
        <v>903</v>
      </c>
      <c r="E3625" s="31">
        <v>1659</v>
      </c>
      <c r="F3625" s="31">
        <v>345905</v>
      </c>
      <c r="G3625" s="32">
        <v>208.5</v>
      </c>
      <c r="H3625" s="31">
        <v>1583</v>
      </c>
    </row>
    <row r="3626" spans="1:8" ht="27.75" customHeight="1" x14ac:dyDescent="0.25">
      <c r="A3626" s="33">
        <v>46181</v>
      </c>
      <c r="B3626" s="31" t="s">
        <v>186</v>
      </c>
      <c r="C3626" s="31" t="s">
        <v>187</v>
      </c>
      <c r="D3626" s="31" t="s">
        <v>903</v>
      </c>
      <c r="E3626" s="31">
        <v>649</v>
      </c>
      <c r="F3626" s="31">
        <v>286516</v>
      </c>
      <c r="G3626" s="32">
        <v>441.47</v>
      </c>
      <c r="H3626" s="31">
        <v>594</v>
      </c>
    </row>
    <row r="3627" spans="1:8" ht="24" customHeight="1" x14ac:dyDescent="0.25">
      <c r="A3627" s="33">
        <v>46181</v>
      </c>
      <c r="B3627" s="31" t="s">
        <v>189</v>
      </c>
      <c r="C3627" s="31" t="s">
        <v>190</v>
      </c>
      <c r="D3627" s="31" t="s">
        <v>903</v>
      </c>
      <c r="E3627" s="31">
        <v>4158</v>
      </c>
      <c r="F3627" s="31">
        <v>1100440</v>
      </c>
      <c r="G3627" s="32">
        <v>264.66000000000003</v>
      </c>
      <c r="H3627" s="31">
        <v>4021</v>
      </c>
    </row>
    <row r="3628" spans="1:8" ht="36" customHeight="1" x14ac:dyDescent="0.25">
      <c r="A3628" s="33">
        <v>46181</v>
      </c>
      <c r="B3628" s="31" t="s">
        <v>192</v>
      </c>
      <c r="C3628" s="31" t="s">
        <v>193</v>
      </c>
      <c r="D3628" s="31" t="s">
        <v>901</v>
      </c>
      <c r="E3628" s="31">
        <v>1279</v>
      </c>
      <c r="F3628" s="31">
        <v>426762</v>
      </c>
      <c r="G3628" s="32">
        <v>333.67</v>
      </c>
      <c r="H3628" s="31">
        <v>1277</v>
      </c>
    </row>
    <row r="3629" spans="1:8" ht="24" customHeight="1" x14ac:dyDescent="0.25">
      <c r="A3629" s="33">
        <v>46181</v>
      </c>
      <c r="B3629" s="31" t="s">
        <v>195</v>
      </c>
      <c r="C3629" s="31" t="s">
        <v>196</v>
      </c>
      <c r="D3629" s="31" t="s">
        <v>899</v>
      </c>
      <c r="E3629" s="31">
        <v>3832</v>
      </c>
      <c r="F3629" s="31">
        <v>1199623</v>
      </c>
      <c r="G3629" s="32">
        <v>313.05</v>
      </c>
      <c r="H3629" s="31">
        <v>3723</v>
      </c>
    </row>
    <row r="3630" spans="1:8" ht="24" customHeight="1" x14ac:dyDescent="0.25">
      <c r="A3630" s="33">
        <v>46181</v>
      </c>
      <c r="B3630" s="31" t="s">
        <v>198</v>
      </c>
      <c r="C3630" s="31" t="s">
        <v>199</v>
      </c>
      <c r="D3630" s="31" t="s">
        <v>901</v>
      </c>
      <c r="E3630" s="31">
        <v>4700</v>
      </c>
      <c r="F3630" s="31">
        <v>2338974</v>
      </c>
      <c r="G3630" s="32">
        <v>497.65</v>
      </c>
      <c r="H3630" s="31">
        <v>4724</v>
      </c>
    </row>
    <row r="3631" spans="1:8" ht="48" customHeight="1" x14ac:dyDescent="0.25">
      <c r="A3631" s="33">
        <v>46181</v>
      </c>
      <c r="B3631" s="31" t="s">
        <v>201</v>
      </c>
      <c r="C3631" s="31" t="s">
        <v>202</v>
      </c>
      <c r="D3631" s="31" t="s">
        <v>904</v>
      </c>
      <c r="E3631" s="31">
        <v>0</v>
      </c>
      <c r="F3631" s="31">
        <v>0</v>
      </c>
      <c r="G3631" s="31">
        <v>0</v>
      </c>
      <c r="H3631" s="31">
        <v>0</v>
      </c>
    </row>
    <row r="3632" spans="1:8" ht="48" customHeight="1" x14ac:dyDescent="0.25">
      <c r="A3632" s="33">
        <v>46181</v>
      </c>
      <c r="B3632" s="31" t="s">
        <v>204</v>
      </c>
      <c r="C3632" s="31" t="s">
        <v>205</v>
      </c>
      <c r="D3632" s="31" t="s">
        <v>901</v>
      </c>
      <c r="E3632" s="31">
        <v>2920</v>
      </c>
      <c r="F3632" s="31">
        <v>1115914</v>
      </c>
      <c r="G3632" s="32">
        <v>382.16</v>
      </c>
      <c r="H3632" s="31">
        <v>2847</v>
      </c>
    </row>
    <row r="3633" spans="1:8" ht="48" customHeight="1" x14ac:dyDescent="0.25">
      <c r="A3633" s="33">
        <v>46181</v>
      </c>
      <c r="B3633" s="31" t="s">
        <v>207</v>
      </c>
      <c r="C3633" s="31" t="s">
        <v>208</v>
      </c>
      <c r="D3633" s="31" t="s">
        <v>899</v>
      </c>
      <c r="E3633" s="31">
        <v>3987</v>
      </c>
      <c r="F3633" s="31">
        <v>1390582</v>
      </c>
      <c r="G3633" s="32">
        <v>348.78</v>
      </c>
      <c r="H3633" s="31">
        <v>3920</v>
      </c>
    </row>
    <row r="3634" spans="1:8" ht="48" customHeight="1" x14ac:dyDescent="0.25">
      <c r="A3634" s="33">
        <v>46181</v>
      </c>
      <c r="B3634" s="31" t="s">
        <v>210</v>
      </c>
      <c r="C3634" s="31" t="s">
        <v>211</v>
      </c>
      <c r="D3634" s="31" t="s">
        <v>901</v>
      </c>
      <c r="E3634" s="31">
        <v>3391</v>
      </c>
      <c r="F3634" s="31">
        <v>1168783</v>
      </c>
      <c r="G3634" s="32">
        <v>344.67</v>
      </c>
      <c r="H3634" s="31">
        <v>3065</v>
      </c>
    </row>
    <row r="3635" spans="1:8" ht="48" customHeight="1" x14ac:dyDescent="0.25">
      <c r="A3635" s="33">
        <v>46181</v>
      </c>
      <c r="B3635" s="31" t="s">
        <v>213</v>
      </c>
      <c r="C3635" s="31" t="s">
        <v>214</v>
      </c>
      <c r="D3635" s="31" t="s">
        <v>901</v>
      </c>
      <c r="E3635" s="31">
        <v>1135</v>
      </c>
      <c r="F3635" s="31">
        <v>322435</v>
      </c>
      <c r="G3635" s="32">
        <v>284.08</v>
      </c>
      <c r="H3635" s="31">
        <v>1084</v>
      </c>
    </row>
    <row r="3636" spans="1:8" ht="24" customHeight="1" x14ac:dyDescent="0.25">
      <c r="A3636" s="33">
        <v>46181</v>
      </c>
      <c r="B3636" s="31" t="s">
        <v>216</v>
      </c>
      <c r="C3636" s="31" t="s">
        <v>217</v>
      </c>
      <c r="D3636" s="31" t="s">
        <v>901</v>
      </c>
      <c r="E3636" s="31">
        <v>1580</v>
      </c>
      <c r="F3636" s="31">
        <v>374403</v>
      </c>
      <c r="G3636" s="32">
        <v>236.96</v>
      </c>
      <c r="H3636" s="31">
        <v>1695</v>
      </c>
    </row>
    <row r="3637" spans="1:8" ht="36" customHeight="1" x14ac:dyDescent="0.25">
      <c r="A3637" s="33">
        <v>46181</v>
      </c>
      <c r="B3637" s="31" t="s">
        <v>220</v>
      </c>
      <c r="C3637" s="31" t="s">
        <v>221</v>
      </c>
      <c r="D3637" s="31" t="s">
        <v>900</v>
      </c>
      <c r="E3637" s="31">
        <v>2843</v>
      </c>
      <c r="F3637" s="31">
        <v>585137</v>
      </c>
      <c r="G3637" s="32">
        <v>205.82</v>
      </c>
      <c r="H3637" s="31">
        <v>2892</v>
      </c>
    </row>
    <row r="3638" spans="1:8" ht="24" customHeight="1" x14ac:dyDescent="0.25">
      <c r="A3638" s="33">
        <v>46181</v>
      </c>
      <c r="B3638" s="31" t="s">
        <v>223</v>
      </c>
      <c r="C3638" s="31" t="s">
        <v>224</v>
      </c>
      <c r="D3638" s="31" t="s">
        <v>905</v>
      </c>
      <c r="E3638" s="31">
        <v>0</v>
      </c>
      <c r="F3638" s="31">
        <v>0</v>
      </c>
      <c r="G3638" s="31">
        <v>0</v>
      </c>
      <c r="H3638" s="31">
        <v>0</v>
      </c>
    </row>
    <row r="3639" spans="1:8" ht="36" customHeight="1" x14ac:dyDescent="0.25">
      <c r="A3639" s="33">
        <v>46181</v>
      </c>
      <c r="B3639" s="31" t="s">
        <v>225</v>
      </c>
      <c r="C3639" s="31" t="s">
        <v>226</v>
      </c>
      <c r="D3639" s="31" t="s">
        <v>906</v>
      </c>
      <c r="E3639" s="31">
        <v>0</v>
      </c>
      <c r="F3639" s="31">
        <v>0</v>
      </c>
      <c r="G3639" s="31">
        <v>0</v>
      </c>
      <c r="H3639" s="31">
        <v>0</v>
      </c>
    </row>
    <row r="3640" spans="1:8" ht="24" customHeight="1" x14ac:dyDescent="0.25">
      <c r="A3640" s="33">
        <v>46181</v>
      </c>
      <c r="B3640" s="31" t="s">
        <v>227</v>
      </c>
      <c r="C3640" s="31" t="s">
        <v>228</v>
      </c>
      <c r="D3640" s="31" t="s">
        <v>899</v>
      </c>
      <c r="E3640" s="31">
        <v>3763</v>
      </c>
      <c r="F3640" s="31">
        <v>882200</v>
      </c>
      <c r="G3640" s="32">
        <v>234.44</v>
      </c>
      <c r="H3640" s="31">
        <v>3697</v>
      </c>
    </row>
    <row r="3641" spans="1:8" ht="36" customHeight="1" x14ac:dyDescent="0.25">
      <c r="A3641" s="33">
        <v>46181</v>
      </c>
      <c r="B3641" s="31" t="s">
        <v>230</v>
      </c>
      <c r="C3641" s="31" t="s">
        <v>231</v>
      </c>
      <c r="D3641" s="31" t="s">
        <v>901</v>
      </c>
      <c r="E3641" s="31">
        <v>4287</v>
      </c>
      <c r="F3641" s="31">
        <v>1599922</v>
      </c>
      <c r="G3641" s="32">
        <v>373.2</v>
      </c>
      <c r="H3641" s="31">
        <v>4541</v>
      </c>
    </row>
    <row r="3642" spans="1:8" ht="48" customHeight="1" x14ac:dyDescent="0.25">
      <c r="A3642" s="33">
        <v>46181</v>
      </c>
      <c r="B3642" s="31" t="s">
        <v>233</v>
      </c>
      <c r="C3642" s="31" t="s">
        <v>234</v>
      </c>
      <c r="D3642" s="31" t="s">
        <v>899</v>
      </c>
      <c r="E3642" s="31">
        <v>1538</v>
      </c>
      <c r="F3642" s="31">
        <v>306850</v>
      </c>
      <c r="G3642" s="32">
        <v>199.51</v>
      </c>
      <c r="H3642" s="31">
        <v>1523</v>
      </c>
    </row>
    <row r="3643" spans="1:8" ht="24" customHeight="1" x14ac:dyDescent="0.25">
      <c r="A3643" s="33">
        <v>46181</v>
      </c>
      <c r="B3643" s="31" t="s">
        <v>236</v>
      </c>
      <c r="C3643" s="31" t="s">
        <v>237</v>
      </c>
      <c r="D3643" s="31" t="s">
        <v>899</v>
      </c>
      <c r="E3643" s="31">
        <v>3133</v>
      </c>
      <c r="F3643" s="31">
        <v>1301139</v>
      </c>
      <c r="G3643" s="32">
        <v>415.3</v>
      </c>
      <c r="H3643" s="31">
        <v>2832</v>
      </c>
    </row>
    <row r="3644" spans="1:8" ht="24" customHeight="1" x14ac:dyDescent="0.25">
      <c r="A3644" s="33">
        <v>46181</v>
      </c>
      <c r="B3644" s="31" t="s">
        <v>239</v>
      </c>
      <c r="C3644" s="31" t="s">
        <v>240</v>
      </c>
      <c r="D3644" s="31" t="s">
        <v>900</v>
      </c>
      <c r="E3644" s="31">
        <v>2088</v>
      </c>
      <c r="F3644" s="31">
        <v>1068700</v>
      </c>
      <c r="G3644" s="32">
        <v>511.83</v>
      </c>
      <c r="H3644" s="31">
        <v>2133</v>
      </c>
    </row>
    <row r="3645" spans="1:8" ht="36" customHeight="1" x14ac:dyDescent="0.25">
      <c r="A3645" s="33">
        <v>46181</v>
      </c>
      <c r="B3645" s="31" t="s">
        <v>242</v>
      </c>
      <c r="C3645" s="31" t="s">
        <v>243</v>
      </c>
      <c r="D3645" s="31" t="s">
        <v>900</v>
      </c>
      <c r="E3645" s="31">
        <v>3806</v>
      </c>
      <c r="F3645" s="31">
        <v>1085872</v>
      </c>
      <c r="G3645" s="32">
        <v>285.31</v>
      </c>
      <c r="H3645" s="31">
        <v>3842</v>
      </c>
    </row>
    <row r="3646" spans="1:8" ht="36" customHeight="1" x14ac:dyDescent="0.25">
      <c r="A3646" s="33">
        <v>46181</v>
      </c>
      <c r="B3646" s="31" t="s">
        <v>245</v>
      </c>
      <c r="C3646" s="31" t="s">
        <v>246</v>
      </c>
      <c r="D3646" s="31" t="s">
        <v>900</v>
      </c>
      <c r="E3646" s="31">
        <v>2627</v>
      </c>
      <c r="F3646" s="31">
        <v>870533</v>
      </c>
      <c r="G3646" s="32">
        <v>331.38</v>
      </c>
      <c r="H3646" s="31">
        <v>2473</v>
      </c>
    </row>
    <row r="3647" spans="1:8" ht="24" customHeight="1" x14ac:dyDescent="0.25">
      <c r="A3647" s="33">
        <v>46181</v>
      </c>
      <c r="B3647" s="31" t="s">
        <v>248</v>
      </c>
      <c r="C3647" s="31" t="s">
        <v>249</v>
      </c>
      <c r="D3647" s="31" t="s">
        <v>900</v>
      </c>
      <c r="E3647" s="31">
        <v>3638</v>
      </c>
      <c r="F3647" s="31">
        <v>1782704</v>
      </c>
      <c r="G3647" s="32">
        <v>490.02</v>
      </c>
      <c r="H3647" s="31">
        <v>3512</v>
      </c>
    </row>
    <row r="3648" spans="1:8" ht="24" customHeight="1" x14ac:dyDescent="0.25">
      <c r="A3648" s="33">
        <v>46181</v>
      </c>
      <c r="B3648" s="31" t="s">
        <v>251</v>
      </c>
      <c r="C3648" s="31" t="s">
        <v>252</v>
      </c>
      <c r="D3648" s="31" t="s">
        <v>900</v>
      </c>
      <c r="E3648" s="31">
        <v>3871</v>
      </c>
      <c r="F3648" s="31">
        <v>1317795</v>
      </c>
      <c r="G3648" s="32">
        <v>340.43</v>
      </c>
      <c r="H3648" s="31">
        <v>4046</v>
      </c>
    </row>
    <row r="3649" spans="1:8" ht="24" customHeight="1" x14ac:dyDescent="0.25">
      <c r="A3649" s="33">
        <v>46181</v>
      </c>
      <c r="B3649" s="31" t="s">
        <v>254</v>
      </c>
      <c r="C3649" s="31" t="s">
        <v>255</v>
      </c>
      <c r="D3649" s="31" t="s">
        <v>899</v>
      </c>
      <c r="E3649" s="31">
        <v>1333</v>
      </c>
      <c r="F3649" s="31">
        <v>577264</v>
      </c>
      <c r="G3649" s="32">
        <v>433.06</v>
      </c>
      <c r="H3649" s="31">
        <v>1346</v>
      </c>
    </row>
    <row r="3650" spans="1:8" ht="41.25" customHeight="1" x14ac:dyDescent="0.25">
      <c r="A3650" s="33">
        <v>46181</v>
      </c>
      <c r="B3650" s="31" t="s">
        <v>257</v>
      </c>
      <c r="C3650" s="31" t="s">
        <v>258</v>
      </c>
      <c r="D3650" s="31" t="s">
        <v>901</v>
      </c>
      <c r="E3650" s="31">
        <v>600</v>
      </c>
      <c r="F3650" s="31">
        <v>122567</v>
      </c>
      <c r="G3650" s="32">
        <v>204.28</v>
      </c>
      <c r="H3650" s="31">
        <v>588</v>
      </c>
    </row>
    <row r="3651" spans="1:8" ht="24" customHeight="1" x14ac:dyDescent="0.25">
      <c r="A3651" s="33">
        <v>46181</v>
      </c>
      <c r="B3651" s="31" t="s">
        <v>260</v>
      </c>
      <c r="C3651" s="31" t="s">
        <v>261</v>
      </c>
      <c r="D3651" s="31" t="s">
        <v>907</v>
      </c>
      <c r="E3651" s="31">
        <v>0</v>
      </c>
      <c r="F3651" s="31">
        <v>0</v>
      </c>
      <c r="G3651" s="31">
        <v>0</v>
      </c>
      <c r="H3651" s="31">
        <v>0</v>
      </c>
    </row>
    <row r="3652" spans="1:8" ht="48" customHeight="1" x14ac:dyDescent="0.25">
      <c r="A3652" s="33">
        <v>46181</v>
      </c>
      <c r="B3652" s="31" t="s">
        <v>262</v>
      </c>
      <c r="C3652" s="31" t="s">
        <v>263</v>
      </c>
      <c r="D3652" s="31" t="s">
        <v>901</v>
      </c>
      <c r="E3652" s="31">
        <v>2443</v>
      </c>
      <c r="F3652" s="31">
        <v>507499</v>
      </c>
      <c r="G3652" s="32">
        <v>207.74</v>
      </c>
      <c r="H3652" s="31">
        <v>2315</v>
      </c>
    </row>
    <row r="3653" spans="1:8" ht="48" customHeight="1" x14ac:dyDescent="0.25">
      <c r="A3653" s="33">
        <v>46181</v>
      </c>
      <c r="B3653" s="31" t="s">
        <v>265</v>
      </c>
      <c r="C3653" s="31" t="s">
        <v>266</v>
      </c>
      <c r="D3653" s="31" t="s">
        <v>908</v>
      </c>
      <c r="E3653" s="31">
        <v>0</v>
      </c>
      <c r="F3653" s="31">
        <v>0</v>
      </c>
      <c r="G3653" s="31">
        <v>0</v>
      </c>
      <c r="H3653" s="31">
        <v>0</v>
      </c>
    </row>
    <row r="3654" spans="1:8" ht="48" customHeight="1" x14ac:dyDescent="0.25">
      <c r="A3654" s="33">
        <v>46181</v>
      </c>
      <c r="B3654" s="31" t="s">
        <v>267</v>
      </c>
      <c r="C3654" s="31" t="s">
        <v>268</v>
      </c>
      <c r="D3654" s="31" t="s">
        <v>901</v>
      </c>
      <c r="E3654" s="31">
        <v>2533</v>
      </c>
      <c r="F3654" s="31">
        <v>492484</v>
      </c>
      <c r="G3654" s="32">
        <v>194.43</v>
      </c>
      <c r="H3654" s="31">
        <v>2673</v>
      </c>
    </row>
    <row r="3655" spans="1:8" ht="48" customHeight="1" x14ac:dyDescent="0.25">
      <c r="A3655" s="33">
        <v>46181</v>
      </c>
      <c r="B3655" s="31" t="s">
        <v>270</v>
      </c>
      <c r="C3655" s="31" t="s">
        <v>271</v>
      </c>
      <c r="D3655" s="31" t="s">
        <v>900</v>
      </c>
      <c r="E3655" s="31">
        <v>988</v>
      </c>
      <c r="F3655" s="31">
        <v>339354</v>
      </c>
      <c r="G3655" s="32">
        <v>343.48</v>
      </c>
      <c r="H3655" s="31">
        <v>899</v>
      </c>
    </row>
    <row r="3656" spans="1:8" ht="48" customHeight="1" x14ac:dyDescent="0.25">
      <c r="A3656" s="33">
        <v>46181</v>
      </c>
      <c r="B3656" s="31" t="s">
        <v>273</v>
      </c>
      <c r="C3656" s="31" t="s">
        <v>274</v>
      </c>
      <c r="D3656" s="31" t="s">
        <v>899</v>
      </c>
      <c r="E3656" s="31">
        <v>4299</v>
      </c>
      <c r="F3656" s="31">
        <v>2292575</v>
      </c>
      <c r="G3656" s="32">
        <v>533.28</v>
      </c>
      <c r="H3656" s="31">
        <v>4500</v>
      </c>
    </row>
    <row r="3657" spans="1:8" ht="48" customHeight="1" x14ac:dyDescent="0.25">
      <c r="A3657" s="33">
        <v>46181</v>
      </c>
      <c r="B3657" s="31" t="s">
        <v>276</v>
      </c>
      <c r="C3657" s="31" t="s">
        <v>277</v>
      </c>
      <c r="D3657" s="31" t="s">
        <v>899</v>
      </c>
      <c r="E3657" s="31">
        <v>827</v>
      </c>
      <c r="F3657" s="31">
        <v>393404</v>
      </c>
      <c r="G3657" s="32">
        <v>475.7</v>
      </c>
      <c r="H3657" s="31">
        <v>761</v>
      </c>
    </row>
    <row r="3658" spans="1:8" ht="48" customHeight="1" x14ac:dyDescent="0.25">
      <c r="A3658" s="33">
        <v>46181</v>
      </c>
      <c r="B3658" s="31" t="s">
        <v>279</v>
      </c>
      <c r="C3658" s="31" t="s">
        <v>280</v>
      </c>
      <c r="D3658" s="31" t="s">
        <v>901</v>
      </c>
      <c r="E3658" s="31">
        <v>2404</v>
      </c>
      <c r="F3658" s="31">
        <v>972942</v>
      </c>
      <c r="G3658" s="32">
        <v>404.72</v>
      </c>
      <c r="H3658" s="31">
        <v>2536</v>
      </c>
    </row>
    <row r="3659" spans="1:8" ht="24" customHeight="1" x14ac:dyDescent="0.25">
      <c r="A3659" s="33">
        <v>46181</v>
      </c>
      <c r="B3659" s="31" t="s">
        <v>283</v>
      </c>
      <c r="C3659" s="31" t="s">
        <v>284</v>
      </c>
      <c r="D3659" s="31" t="s">
        <v>899</v>
      </c>
      <c r="E3659" s="31">
        <v>0</v>
      </c>
      <c r="F3659" s="31">
        <v>0</v>
      </c>
      <c r="G3659" s="31">
        <v>0</v>
      </c>
      <c r="H3659" s="31">
        <v>0</v>
      </c>
    </row>
    <row r="3660" spans="1:8" ht="36" customHeight="1" x14ac:dyDescent="0.25">
      <c r="A3660" s="33">
        <v>46182</v>
      </c>
      <c r="B3660" s="31" t="s">
        <v>128</v>
      </c>
      <c r="C3660" s="31" t="s">
        <v>129</v>
      </c>
      <c r="D3660" s="31" t="s">
        <v>899</v>
      </c>
      <c r="E3660" s="31">
        <v>1427</v>
      </c>
      <c r="F3660" s="31">
        <v>439464</v>
      </c>
      <c r="G3660" s="32">
        <v>307.95999999999998</v>
      </c>
      <c r="H3660" s="31">
        <v>1376</v>
      </c>
    </row>
    <row r="3661" spans="1:8" ht="24" customHeight="1" x14ac:dyDescent="0.25">
      <c r="A3661" s="33">
        <v>46182</v>
      </c>
      <c r="B3661" s="31" t="s">
        <v>132</v>
      </c>
      <c r="C3661" s="31" t="s">
        <v>133</v>
      </c>
      <c r="D3661" s="31" t="s">
        <v>900</v>
      </c>
      <c r="E3661" s="31">
        <v>2562</v>
      </c>
      <c r="F3661" s="31">
        <v>830083</v>
      </c>
      <c r="G3661" s="32">
        <v>324</v>
      </c>
      <c r="H3661" s="31">
        <v>2544</v>
      </c>
    </row>
    <row r="3662" spans="1:8" ht="36" customHeight="1" x14ac:dyDescent="0.25">
      <c r="A3662" s="33">
        <v>46182</v>
      </c>
      <c r="B3662" s="31" t="s">
        <v>135</v>
      </c>
      <c r="C3662" s="31" t="s">
        <v>136</v>
      </c>
      <c r="D3662" s="31" t="s">
        <v>900</v>
      </c>
      <c r="E3662" s="31">
        <v>1717</v>
      </c>
      <c r="F3662" s="31">
        <v>637337</v>
      </c>
      <c r="G3662" s="32">
        <v>371.19</v>
      </c>
      <c r="H3662" s="31">
        <v>1798</v>
      </c>
    </row>
    <row r="3663" spans="1:8" ht="36" customHeight="1" x14ac:dyDescent="0.25">
      <c r="A3663" s="33">
        <v>46182</v>
      </c>
      <c r="B3663" s="31" t="s">
        <v>138</v>
      </c>
      <c r="C3663" s="31" t="s">
        <v>139</v>
      </c>
      <c r="D3663" s="31" t="s">
        <v>900</v>
      </c>
      <c r="E3663" s="31">
        <v>932</v>
      </c>
      <c r="F3663" s="31">
        <v>369421</v>
      </c>
      <c r="G3663" s="32">
        <v>396.37</v>
      </c>
      <c r="H3663" s="31">
        <v>925</v>
      </c>
    </row>
    <row r="3664" spans="1:8" ht="24" customHeight="1" x14ac:dyDescent="0.25">
      <c r="A3664" s="33">
        <v>46182</v>
      </c>
      <c r="B3664" s="31" t="s">
        <v>141</v>
      </c>
      <c r="C3664" s="31" t="s">
        <v>142</v>
      </c>
      <c r="D3664" s="31" t="s">
        <v>900</v>
      </c>
      <c r="E3664" s="31">
        <v>1275</v>
      </c>
      <c r="F3664" s="31">
        <v>604655</v>
      </c>
      <c r="G3664" s="32">
        <v>474.24</v>
      </c>
      <c r="H3664" s="31">
        <v>1344</v>
      </c>
    </row>
    <row r="3665" spans="1:8" ht="48" customHeight="1" x14ac:dyDescent="0.25">
      <c r="A3665" s="33">
        <v>46182</v>
      </c>
      <c r="B3665" s="31" t="s">
        <v>144</v>
      </c>
      <c r="C3665" s="31" t="s">
        <v>145</v>
      </c>
      <c r="D3665" s="31" t="s">
        <v>900</v>
      </c>
      <c r="E3665" s="31">
        <v>1655</v>
      </c>
      <c r="F3665" s="31">
        <v>424907</v>
      </c>
      <c r="G3665" s="32">
        <v>256.74</v>
      </c>
      <c r="H3665" s="31">
        <v>1771</v>
      </c>
    </row>
    <row r="3666" spans="1:8" ht="48" customHeight="1" x14ac:dyDescent="0.25">
      <c r="A3666" s="33">
        <v>46182</v>
      </c>
      <c r="B3666" s="31" t="s">
        <v>147</v>
      </c>
      <c r="C3666" s="31" t="s">
        <v>148</v>
      </c>
      <c r="D3666" s="31" t="s">
        <v>900</v>
      </c>
      <c r="E3666" s="31">
        <v>2859</v>
      </c>
      <c r="F3666" s="31">
        <v>662710</v>
      </c>
      <c r="G3666" s="32">
        <v>231.8</v>
      </c>
      <c r="H3666" s="31">
        <v>3054</v>
      </c>
    </row>
    <row r="3667" spans="1:8" ht="48" customHeight="1" x14ac:dyDescent="0.25">
      <c r="A3667" s="33">
        <v>46182</v>
      </c>
      <c r="B3667" s="31" t="s">
        <v>150</v>
      </c>
      <c r="C3667" s="31" t="s">
        <v>151</v>
      </c>
      <c r="D3667" s="31" t="s">
        <v>900</v>
      </c>
      <c r="E3667" s="31">
        <v>3766</v>
      </c>
      <c r="F3667" s="31">
        <v>1008985</v>
      </c>
      <c r="G3667" s="32">
        <v>267.92</v>
      </c>
      <c r="H3667" s="31">
        <v>3580</v>
      </c>
    </row>
    <row r="3668" spans="1:8" ht="48" customHeight="1" x14ac:dyDescent="0.25">
      <c r="A3668" s="33">
        <v>46182</v>
      </c>
      <c r="B3668" s="31" t="s">
        <v>153</v>
      </c>
      <c r="C3668" s="31" t="s">
        <v>154</v>
      </c>
      <c r="D3668" s="31" t="s">
        <v>899</v>
      </c>
      <c r="E3668" s="31">
        <v>3156</v>
      </c>
      <c r="F3668" s="31">
        <v>637492</v>
      </c>
      <c r="G3668" s="32">
        <v>201.99</v>
      </c>
      <c r="H3668" s="31">
        <v>3057</v>
      </c>
    </row>
    <row r="3669" spans="1:8" ht="48" customHeight="1" x14ac:dyDescent="0.25">
      <c r="A3669" s="33">
        <v>46182</v>
      </c>
      <c r="B3669" s="31" t="s">
        <v>156</v>
      </c>
      <c r="C3669" s="31" t="s">
        <v>157</v>
      </c>
      <c r="D3669" s="31" t="s">
        <v>901</v>
      </c>
      <c r="E3669" s="31">
        <v>3586</v>
      </c>
      <c r="F3669" s="31">
        <v>1087687</v>
      </c>
      <c r="G3669" s="32">
        <v>303.31</v>
      </c>
      <c r="H3669" s="31">
        <v>3567</v>
      </c>
    </row>
    <row r="3670" spans="1:8" ht="48" customHeight="1" x14ac:dyDescent="0.25">
      <c r="A3670" s="33">
        <v>46182</v>
      </c>
      <c r="B3670" s="31" t="s">
        <v>159</v>
      </c>
      <c r="C3670" s="31" t="s">
        <v>160</v>
      </c>
      <c r="D3670" s="31" t="s">
        <v>899</v>
      </c>
      <c r="E3670" s="31">
        <v>1709</v>
      </c>
      <c r="F3670" s="31">
        <v>736636</v>
      </c>
      <c r="G3670" s="32">
        <v>431.03</v>
      </c>
      <c r="H3670" s="31">
        <v>1834</v>
      </c>
    </row>
    <row r="3671" spans="1:8" ht="48" customHeight="1" x14ac:dyDescent="0.25">
      <c r="A3671" s="33">
        <v>46182</v>
      </c>
      <c r="B3671" s="31" t="s">
        <v>162</v>
      </c>
      <c r="C3671" s="31" t="s">
        <v>163</v>
      </c>
      <c r="D3671" s="31" t="s">
        <v>901</v>
      </c>
      <c r="E3671" s="31">
        <v>1272</v>
      </c>
      <c r="F3671" s="31">
        <v>612757</v>
      </c>
      <c r="G3671" s="32">
        <v>481.73</v>
      </c>
      <c r="H3671" s="31">
        <v>1194</v>
      </c>
    </row>
    <row r="3672" spans="1:8" ht="36" customHeight="1" x14ac:dyDescent="0.25">
      <c r="A3672" s="33">
        <v>46182</v>
      </c>
      <c r="B3672" s="31" t="s">
        <v>165</v>
      </c>
      <c r="C3672" s="31" t="s">
        <v>166</v>
      </c>
      <c r="D3672" s="31" t="s">
        <v>901</v>
      </c>
      <c r="E3672" s="31">
        <v>2117</v>
      </c>
      <c r="F3672" s="31">
        <v>845193</v>
      </c>
      <c r="G3672" s="32">
        <v>399.24</v>
      </c>
      <c r="H3672" s="31">
        <v>2244</v>
      </c>
    </row>
    <row r="3673" spans="1:8" ht="24" customHeight="1" x14ac:dyDescent="0.25">
      <c r="A3673" s="33">
        <v>46182</v>
      </c>
      <c r="B3673" s="31" t="s">
        <v>168</v>
      </c>
      <c r="C3673" s="31" t="s">
        <v>169</v>
      </c>
      <c r="D3673" s="31" t="s">
        <v>899</v>
      </c>
      <c r="E3673" s="31">
        <v>1792</v>
      </c>
      <c r="F3673" s="31">
        <v>763973</v>
      </c>
      <c r="G3673" s="32">
        <v>426.32</v>
      </c>
      <c r="H3673" s="31">
        <v>1909</v>
      </c>
    </row>
    <row r="3674" spans="1:8" ht="36" customHeight="1" x14ac:dyDescent="0.25">
      <c r="A3674" s="33">
        <v>46182</v>
      </c>
      <c r="B3674" s="31" t="s">
        <v>171</v>
      </c>
      <c r="C3674" s="31" t="s">
        <v>172</v>
      </c>
      <c r="D3674" s="31" t="s">
        <v>903</v>
      </c>
      <c r="E3674" s="31">
        <v>1861</v>
      </c>
      <c r="F3674" s="31">
        <v>685925</v>
      </c>
      <c r="G3674" s="32">
        <v>368.58</v>
      </c>
      <c r="H3674" s="31">
        <v>1918</v>
      </c>
    </row>
    <row r="3675" spans="1:8" ht="24" customHeight="1" x14ac:dyDescent="0.25">
      <c r="A3675" s="33">
        <v>46182</v>
      </c>
      <c r="B3675" s="31" t="s">
        <v>174</v>
      </c>
      <c r="C3675" s="31" t="s">
        <v>175</v>
      </c>
      <c r="D3675" s="31" t="s">
        <v>903</v>
      </c>
      <c r="E3675" s="31">
        <v>2410</v>
      </c>
      <c r="F3675" s="31">
        <v>886662</v>
      </c>
      <c r="G3675" s="32">
        <v>367.91</v>
      </c>
      <c r="H3675" s="31">
        <v>2201</v>
      </c>
    </row>
    <row r="3676" spans="1:8" ht="36" customHeight="1" x14ac:dyDescent="0.25">
      <c r="A3676" s="33">
        <v>46182</v>
      </c>
      <c r="B3676" s="31" t="s">
        <v>177</v>
      </c>
      <c r="C3676" s="31" t="s">
        <v>178</v>
      </c>
      <c r="D3676" s="31" t="s">
        <v>903</v>
      </c>
      <c r="E3676" s="31">
        <v>1681</v>
      </c>
      <c r="F3676" s="31">
        <v>463775</v>
      </c>
      <c r="G3676" s="32">
        <v>275.89</v>
      </c>
      <c r="H3676" s="31">
        <v>1769</v>
      </c>
    </row>
    <row r="3677" spans="1:8" ht="24" customHeight="1" x14ac:dyDescent="0.25">
      <c r="A3677" s="33">
        <v>46182</v>
      </c>
      <c r="B3677" s="31" t="s">
        <v>180</v>
      </c>
      <c r="C3677" s="31" t="s">
        <v>181</v>
      </c>
      <c r="D3677" s="31" t="s">
        <v>903</v>
      </c>
      <c r="E3677" s="31">
        <v>2479</v>
      </c>
      <c r="F3677" s="31">
        <v>1026133</v>
      </c>
      <c r="G3677" s="32">
        <v>413.93</v>
      </c>
      <c r="H3677" s="31">
        <v>2606</v>
      </c>
    </row>
    <row r="3678" spans="1:8" ht="36" customHeight="1" x14ac:dyDescent="0.25">
      <c r="A3678" s="33">
        <v>46182</v>
      </c>
      <c r="B3678" s="31" t="s">
        <v>183</v>
      </c>
      <c r="C3678" s="31" t="s">
        <v>184</v>
      </c>
      <c r="D3678" s="31" t="s">
        <v>903</v>
      </c>
      <c r="E3678" s="31">
        <v>2101</v>
      </c>
      <c r="F3678" s="31">
        <v>460588</v>
      </c>
      <c r="G3678" s="32">
        <v>219.22</v>
      </c>
      <c r="H3678" s="31">
        <v>2128</v>
      </c>
    </row>
    <row r="3679" spans="1:8" ht="36" customHeight="1" x14ac:dyDescent="0.25">
      <c r="A3679" s="33">
        <v>46182</v>
      </c>
      <c r="B3679" s="31" t="s">
        <v>186</v>
      </c>
      <c r="C3679" s="31" t="s">
        <v>187</v>
      </c>
      <c r="D3679" s="31" t="s">
        <v>903</v>
      </c>
      <c r="E3679" s="31">
        <v>634</v>
      </c>
      <c r="F3679" s="31">
        <v>273820</v>
      </c>
      <c r="G3679" s="32">
        <v>431.89</v>
      </c>
      <c r="H3679" s="31">
        <v>590</v>
      </c>
    </row>
    <row r="3680" spans="1:8" ht="36" customHeight="1" x14ac:dyDescent="0.25">
      <c r="A3680" s="33">
        <v>46182</v>
      </c>
      <c r="B3680" s="31" t="s">
        <v>189</v>
      </c>
      <c r="C3680" s="31" t="s">
        <v>190</v>
      </c>
      <c r="D3680" s="31" t="s">
        <v>903</v>
      </c>
      <c r="E3680" s="31">
        <v>2776</v>
      </c>
      <c r="F3680" s="31">
        <v>768978</v>
      </c>
      <c r="G3680" s="32">
        <v>277.01</v>
      </c>
      <c r="H3680" s="31">
        <v>2653</v>
      </c>
    </row>
    <row r="3681" spans="1:8" ht="48" customHeight="1" x14ac:dyDescent="0.25">
      <c r="A3681" s="33">
        <v>46182</v>
      </c>
      <c r="B3681" s="31" t="s">
        <v>192</v>
      </c>
      <c r="C3681" s="31" t="s">
        <v>193</v>
      </c>
      <c r="D3681" s="31" t="s">
        <v>901</v>
      </c>
      <c r="E3681" s="31">
        <v>1068</v>
      </c>
      <c r="F3681" s="31">
        <v>407062</v>
      </c>
      <c r="G3681" s="32">
        <v>381.14</v>
      </c>
      <c r="H3681" s="31">
        <v>1134</v>
      </c>
    </row>
    <row r="3682" spans="1:8" ht="36" customHeight="1" x14ac:dyDescent="0.25">
      <c r="A3682" s="33">
        <v>46182</v>
      </c>
      <c r="B3682" s="31" t="s">
        <v>195</v>
      </c>
      <c r="C3682" s="31" t="s">
        <v>196</v>
      </c>
      <c r="D3682" s="31" t="s">
        <v>899</v>
      </c>
      <c r="E3682" s="31">
        <v>3193</v>
      </c>
      <c r="F3682" s="31">
        <v>1151239</v>
      </c>
      <c r="G3682" s="32">
        <v>360.55</v>
      </c>
      <c r="H3682" s="31">
        <v>3165</v>
      </c>
    </row>
    <row r="3683" spans="1:8" ht="41.25" customHeight="1" x14ac:dyDescent="0.25">
      <c r="A3683" s="33">
        <v>46182</v>
      </c>
      <c r="B3683" s="31" t="s">
        <v>198</v>
      </c>
      <c r="C3683" s="31" t="s">
        <v>199</v>
      </c>
      <c r="D3683" s="31" t="s">
        <v>901</v>
      </c>
      <c r="E3683" s="31">
        <v>4734</v>
      </c>
      <c r="F3683" s="31">
        <v>2068494</v>
      </c>
      <c r="G3683" s="32">
        <v>436.94</v>
      </c>
      <c r="H3683" s="31">
        <v>4907</v>
      </c>
    </row>
    <row r="3684" spans="1:8" ht="24" customHeight="1" x14ac:dyDescent="0.25">
      <c r="A3684" s="33">
        <v>46182</v>
      </c>
      <c r="B3684" s="31" t="s">
        <v>201</v>
      </c>
      <c r="C3684" s="31" t="s">
        <v>202</v>
      </c>
      <c r="D3684" s="31" t="s">
        <v>904</v>
      </c>
      <c r="E3684" s="31">
        <v>0</v>
      </c>
      <c r="F3684" s="31">
        <v>0</v>
      </c>
      <c r="G3684" s="31">
        <v>0</v>
      </c>
      <c r="H3684" s="31">
        <v>0</v>
      </c>
    </row>
    <row r="3685" spans="1:8" ht="36" customHeight="1" x14ac:dyDescent="0.25">
      <c r="A3685" s="33">
        <v>46182</v>
      </c>
      <c r="B3685" s="31" t="s">
        <v>204</v>
      </c>
      <c r="C3685" s="31" t="s">
        <v>205</v>
      </c>
      <c r="D3685" s="31" t="s">
        <v>901</v>
      </c>
      <c r="E3685" s="31">
        <v>3882</v>
      </c>
      <c r="F3685" s="31">
        <v>1512962</v>
      </c>
      <c r="G3685" s="32">
        <v>389.74</v>
      </c>
      <c r="H3685" s="31">
        <v>3506</v>
      </c>
    </row>
    <row r="3686" spans="1:8" ht="24" customHeight="1" x14ac:dyDescent="0.25">
      <c r="A3686" s="33">
        <v>46182</v>
      </c>
      <c r="B3686" s="31" t="s">
        <v>207</v>
      </c>
      <c r="C3686" s="31" t="s">
        <v>208</v>
      </c>
      <c r="D3686" s="31" t="s">
        <v>899</v>
      </c>
      <c r="E3686" s="31">
        <v>4299</v>
      </c>
      <c r="F3686" s="31">
        <v>1413695</v>
      </c>
      <c r="G3686" s="32">
        <v>328.84</v>
      </c>
      <c r="H3686" s="31">
        <v>4077</v>
      </c>
    </row>
    <row r="3687" spans="1:8" ht="24" customHeight="1" x14ac:dyDescent="0.25">
      <c r="A3687" s="33">
        <v>46182</v>
      </c>
      <c r="B3687" s="31" t="s">
        <v>210</v>
      </c>
      <c r="C3687" s="31" t="s">
        <v>211</v>
      </c>
      <c r="D3687" s="31" t="s">
        <v>901</v>
      </c>
      <c r="E3687" s="31">
        <v>3167</v>
      </c>
      <c r="F3687" s="31">
        <v>1174606</v>
      </c>
      <c r="G3687" s="32">
        <v>370.89</v>
      </c>
      <c r="H3687" s="31">
        <v>3035</v>
      </c>
    </row>
    <row r="3688" spans="1:8" ht="48" customHeight="1" x14ac:dyDescent="0.25">
      <c r="A3688" s="33">
        <v>46182</v>
      </c>
      <c r="B3688" s="31" t="s">
        <v>213</v>
      </c>
      <c r="C3688" s="31" t="s">
        <v>214</v>
      </c>
      <c r="D3688" s="31" t="s">
        <v>901</v>
      </c>
      <c r="E3688" s="31">
        <v>1272</v>
      </c>
      <c r="F3688" s="31">
        <v>373386</v>
      </c>
      <c r="G3688" s="32">
        <v>293.54000000000002</v>
      </c>
      <c r="H3688" s="31">
        <v>1242</v>
      </c>
    </row>
    <row r="3689" spans="1:8" ht="48" customHeight="1" x14ac:dyDescent="0.25">
      <c r="A3689" s="33">
        <v>46182</v>
      </c>
      <c r="B3689" s="31" t="s">
        <v>216</v>
      </c>
      <c r="C3689" s="31" t="s">
        <v>217</v>
      </c>
      <c r="D3689" s="31" t="s">
        <v>901</v>
      </c>
      <c r="E3689" s="31">
        <v>1494</v>
      </c>
      <c r="F3689" s="31">
        <v>351517</v>
      </c>
      <c r="G3689" s="32">
        <v>235.29</v>
      </c>
      <c r="H3689" s="31">
        <v>1379</v>
      </c>
    </row>
    <row r="3690" spans="1:8" ht="48" customHeight="1" x14ac:dyDescent="0.25">
      <c r="A3690" s="33">
        <v>46182</v>
      </c>
      <c r="B3690" s="31" t="s">
        <v>220</v>
      </c>
      <c r="C3690" s="31" t="s">
        <v>221</v>
      </c>
      <c r="D3690" s="31" t="s">
        <v>900</v>
      </c>
      <c r="E3690" s="31">
        <v>2837</v>
      </c>
      <c r="F3690" s="31">
        <v>578524</v>
      </c>
      <c r="G3690" s="32">
        <v>203.92</v>
      </c>
      <c r="H3690" s="31">
        <v>2814</v>
      </c>
    </row>
    <row r="3691" spans="1:8" ht="48" customHeight="1" x14ac:dyDescent="0.25">
      <c r="A3691" s="33">
        <v>46182</v>
      </c>
      <c r="B3691" s="31" t="s">
        <v>223</v>
      </c>
      <c r="C3691" s="31" t="s">
        <v>224</v>
      </c>
      <c r="D3691" s="31" t="s">
        <v>905</v>
      </c>
      <c r="E3691" s="31">
        <v>0</v>
      </c>
      <c r="F3691" s="31">
        <v>0</v>
      </c>
      <c r="G3691" s="31">
        <v>0</v>
      </c>
      <c r="H3691" s="31">
        <v>0</v>
      </c>
    </row>
    <row r="3692" spans="1:8" ht="48" customHeight="1" x14ac:dyDescent="0.25">
      <c r="A3692" s="33">
        <v>46182</v>
      </c>
      <c r="B3692" s="31" t="s">
        <v>225</v>
      </c>
      <c r="C3692" s="31" t="s">
        <v>226</v>
      </c>
      <c r="D3692" s="31" t="s">
        <v>906</v>
      </c>
      <c r="E3692" s="31">
        <v>0</v>
      </c>
      <c r="F3692" s="31">
        <v>0</v>
      </c>
      <c r="G3692" s="31">
        <v>0</v>
      </c>
      <c r="H3692" s="31">
        <v>0</v>
      </c>
    </row>
    <row r="3693" spans="1:8" ht="24" customHeight="1" x14ac:dyDescent="0.25">
      <c r="A3693" s="33">
        <v>46182</v>
      </c>
      <c r="B3693" s="31" t="s">
        <v>227</v>
      </c>
      <c r="C3693" s="31" t="s">
        <v>228</v>
      </c>
      <c r="D3693" s="31" t="s">
        <v>899</v>
      </c>
      <c r="E3693" s="31">
        <v>4142</v>
      </c>
      <c r="F3693" s="31">
        <v>859052</v>
      </c>
      <c r="G3693" s="32">
        <v>207.4</v>
      </c>
      <c r="H3693" s="31">
        <v>4280</v>
      </c>
    </row>
    <row r="3694" spans="1:8" ht="36" customHeight="1" x14ac:dyDescent="0.25">
      <c r="A3694" s="33">
        <v>46182</v>
      </c>
      <c r="B3694" s="31" t="s">
        <v>230</v>
      </c>
      <c r="C3694" s="31" t="s">
        <v>231</v>
      </c>
      <c r="D3694" s="31" t="s">
        <v>901</v>
      </c>
      <c r="E3694" s="31">
        <v>3783</v>
      </c>
      <c r="F3694" s="31">
        <v>1133116</v>
      </c>
      <c r="G3694" s="32">
        <v>299.52999999999997</v>
      </c>
      <c r="H3694" s="31">
        <v>3750</v>
      </c>
    </row>
    <row r="3695" spans="1:8" ht="24" customHeight="1" x14ac:dyDescent="0.25">
      <c r="A3695" s="33">
        <v>46182</v>
      </c>
      <c r="B3695" s="31" t="s">
        <v>233</v>
      </c>
      <c r="C3695" s="31" t="s">
        <v>234</v>
      </c>
      <c r="D3695" s="31" t="s">
        <v>899</v>
      </c>
      <c r="E3695" s="31">
        <v>1541</v>
      </c>
      <c r="F3695" s="31">
        <v>395115</v>
      </c>
      <c r="G3695" s="32">
        <v>256.39999999999998</v>
      </c>
      <c r="H3695" s="31">
        <v>1443</v>
      </c>
    </row>
    <row r="3696" spans="1:8" ht="36" customHeight="1" x14ac:dyDescent="0.25">
      <c r="A3696" s="33">
        <v>46182</v>
      </c>
      <c r="B3696" s="31" t="s">
        <v>236</v>
      </c>
      <c r="C3696" s="31" t="s">
        <v>237</v>
      </c>
      <c r="D3696" s="31" t="s">
        <v>899</v>
      </c>
      <c r="E3696" s="31">
        <v>4074</v>
      </c>
      <c r="F3696" s="31">
        <v>1771707</v>
      </c>
      <c r="G3696" s="32">
        <v>434.88</v>
      </c>
      <c r="H3696" s="31">
        <v>4262</v>
      </c>
    </row>
    <row r="3697" spans="1:8" ht="24" customHeight="1" x14ac:dyDescent="0.25">
      <c r="A3697" s="33">
        <v>46182</v>
      </c>
      <c r="B3697" s="31" t="s">
        <v>239</v>
      </c>
      <c r="C3697" s="31" t="s">
        <v>240</v>
      </c>
      <c r="D3697" s="31" t="s">
        <v>900</v>
      </c>
      <c r="E3697" s="31">
        <v>2107</v>
      </c>
      <c r="F3697" s="31">
        <v>1048325</v>
      </c>
      <c r="G3697" s="32">
        <v>497.54</v>
      </c>
      <c r="H3697" s="31">
        <v>2189</v>
      </c>
    </row>
    <row r="3698" spans="1:8" ht="36" customHeight="1" x14ac:dyDescent="0.25">
      <c r="A3698" s="33">
        <v>46182</v>
      </c>
      <c r="B3698" s="31" t="s">
        <v>242</v>
      </c>
      <c r="C3698" s="31" t="s">
        <v>243</v>
      </c>
      <c r="D3698" s="31" t="s">
        <v>900</v>
      </c>
      <c r="E3698" s="31">
        <v>2965</v>
      </c>
      <c r="F3698" s="31">
        <v>872554</v>
      </c>
      <c r="G3698" s="32">
        <v>294.27999999999997</v>
      </c>
      <c r="H3698" s="31">
        <v>2924</v>
      </c>
    </row>
    <row r="3699" spans="1:8" ht="48" customHeight="1" x14ac:dyDescent="0.25">
      <c r="A3699" s="33">
        <v>46182</v>
      </c>
      <c r="B3699" s="31" t="s">
        <v>245</v>
      </c>
      <c r="C3699" s="31" t="s">
        <v>246</v>
      </c>
      <c r="D3699" s="31" t="s">
        <v>900</v>
      </c>
      <c r="E3699" s="31">
        <v>2263</v>
      </c>
      <c r="F3699" s="31">
        <v>657174</v>
      </c>
      <c r="G3699" s="32">
        <v>290.39999999999998</v>
      </c>
      <c r="H3699" s="31">
        <v>2150</v>
      </c>
    </row>
    <row r="3700" spans="1:8" ht="24" customHeight="1" x14ac:dyDescent="0.25">
      <c r="A3700" s="33">
        <v>46182</v>
      </c>
      <c r="B3700" s="31" t="s">
        <v>248</v>
      </c>
      <c r="C3700" s="31" t="s">
        <v>249</v>
      </c>
      <c r="D3700" s="31" t="s">
        <v>900</v>
      </c>
      <c r="E3700" s="31">
        <v>3562</v>
      </c>
      <c r="F3700" s="31">
        <v>1567718</v>
      </c>
      <c r="G3700" s="32">
        <v>440.12</v>
      </c>
      <c r="H3700" s="31">
        <v>3736</v>
      </c>
    </row>
    <row r="3701" spans="1:8" ht="24" customHeight="1" x14ac:dyDescent="0.25">
      <c r="A3701" s="33">
        <v>46182</v>
      </c>
      <c r="B3701" s="31" t="s">
        <v>251</v>
      </c>
      <c r="C3701" s="31" t="s">
        <v>252</v>
      </c>
      <c r="D3701" s="31" t="s">
        <v>900</v>
      </c>
      <c r="E3701" s="31">
        <v>3559</v>
      </c>
      <c r="F3701" s="31">
        <v>1373524</v>
      </c>
      <c r="G3701" s="32">
        <v>385.93</v>
      </c>
      <c r="H3701" s="31">
        <v>3630</v>
      </c>
    </row>
    <row r="3702" spans="1:8" ht="36" customHeight="1" x14ac:dyDescent="0.25">
      <c r="A3702" s="33">
        <v>46182</v>
      </c>
      <c r="B3702" s="31" t="s">
        <v>254</v>
      </c>
      <c r="C3702" s="31" t="s">
        <v>255</v>
      </c>
      <c r="D3702" s="31" t="s">
        <v>899</v>
      </c>
      <c r="E3702" s="31">
        <v>1212</v>
      </c>
      <c r="F3702" s="31">
        <v>549644</v>
      </c>
      <c r="G3702" s="32">
        <v>453.5</v>
      </c>
      <c r="H3702" s="31">
        <v>1216</v>
      </c>
    </row>
    <row r="3703" spans="1:8" ht="36" customHeight="1" x14ac:dyDescent="0.25">
      <c r="A3703" s="33">
        <v>46182</v>
      </c>
      <c r="B3703" s="31" t="s">
        <v>257</v>
      </c>
      <c r="C3703" s="31" t="s">
        <v>258</v>
      </c>
      <c r="D3703" s="31" t="s">
        <v>901</v>
      </c>
      <c r="E3703" s="31">
        <v>688</v>
      </c>
      <c r="F3703" s="31">
        <v>162813</v>
      </c>
      <c r="G3703" s="32">
        <v>236.65</v>
      </c>
      <c r="H3703" s="31">
        <v>679</v>
      </c>
    </row>
    <row r="3704" spans="1:8" ht="24" customHeight="1" x14ac:dyDescent="0.25">
      <c r="A3704" s="33">
        <v>46182</v>
      </c>
      <c r="B3704" s="31" t="s">
        <v>260</v>
      </c>
      <c r="C3704" s="31" t="s">
        <v>261</v>
      </c>
      <c r="D3704" s="31" t="s">
        <v>907</v>
      </c>
      <c r="E3704" s="31">
        <v>0</v>
      </c>
      <c r="F3704" s="31">
        <v>0</v>
      </c>
      <c r="G3704" s="31">
        <v>0</v>
      </c>
      <c r="H3704" s="31">
        <v>0</v>
      </c>
    </row>
    <row r="3705" spans="1:8" ht="24" customHeight="1" x14ac:dyDescent="0.25">
      <c r="A3705" s="33">
        <v>46182</v>
      </c>
      <c r="B3705" s="31" t="s">
        <v>262</v>
      </c>
      <c r="C3705" s="31" t="s">
        <v>263</v>
      </c>
      <c r="D3705" s="31" t="s">
        <v>901</v>
      </c>
      <c r="E3705" s="31">
        <v>3099</v>
      </c>
      <c r="F3705" s="31">
        <v>702179</v>
      </c>
      <c r="G3705" s="32">
        <v>226.58</v>
      </c>
      <c r="H3705" s="31">
        <v>3284</v>
      </c>
    </row>
    <row r="3706" spans="1:8" ht="24" customHeight="1" x14ac:dyDescent="0.25">
      <c r="A3706" s="33">
        <v>46182</v>
      </c>
      <c r="B3706" s="31" t="s">
        <v>265</v>
      </c>
      <c r="C3706" s="31" t="s">
        <v>266</v>
      </c>
      <c r="D3706" s="31" t="s">
        <v>908</v>
      </c>
      <c r="E3706" s="31">
        <v>0</v>
      </c>
      <c r="F3706" s="31">
        <v>0</v>
      </c>
      <c r="G3706" s="31">
        <v>0</v>
      </c>
      <c r="H3706" s="31">
        <v>0</v>
      </c>
    </row>
    <row r="3707" spans="1:8" ht="41.25" customHeight="1" x14ac:dyDescent="0.25">
      <c r="A3707" s="33">
        <v>46182</v>
      </c>
      <c r="B3707" s="31" t="s">
        <v>267</v>
      </c>
      <c r="C3707" s="31" t="s">
        <v>268</v>
      </c>
      <c r="D3707" s="31" t="s">
        <v>901</v>
      </c>
      <c r="E3707" s="31">
        <v>2449</v>
      </c>
      <c r="F3707" s="31">
        <v>565231</v>
      </c>
      <c r="G3707" s="32">
        <v>230.8</v>
      </c>
      <c r="H3707" s="31">
        <v>2527</v>
      </c>
    </row>
    <row r="3708" spans="1:8" ht="24" customHeight="1" x14ac:dyDescent="0.25">
      <c r="A3708" s="33">
        <v>46182</v>
      </c>
      <c r="B3708" s="31" t="s">
        <v>270</v>
      </c>
      <c r="C3708" s="31" t="s">
        <v>271</v>
      </c>
      <c r="D3708" s="31" t="s">
        <v>900</v>
      </c>
      <c r="E3708" s="31">
        <v>939</v>
      </c>
      <c r="F3708" s="31">
        <v>283090</v>
      </c>
      <c r="G3708" s="32">
        <v>301.48</v>
      </c>
      <c r="H3708" s="31">
        <v>1007</v>
      </c>
    </row>
    <row r="3709" spans="1:8" ht="48" customHeight="1" x14ac:dyDescent="0.25">
      <c r="A3709" s="33">
        <v>46182</v>
      </c>
      <c r="B3709" s="31" t="s">
        <v>273</v>
      </c>
      <c r="C3709" s="31" t="s">
        <v>274</v>
      </c>
      <c r="D3709" s="31" t="s">
        <v>899</v>
      </c>
      <c r="E3709" s="31">
        <v>4090</v>
      </c>
      <c r="F3709" s="31">
        <v>1939434</v>
      </c>
      <c r="G3709" s="32">
        <v>474.19</v>
      </c>
      <c r="H3709" s="31">
        <v>3915</v>
      </c>
    </row>
    <row r="3710" spans="1:8" ht="48" customHeight="1" x14ac:dyDescent="0.25">
      <c r="A3710" s="33">
        <v>46182</v>
      </c>
      <c r="B3710" s="31" t="s">
        <v>276</v>
      </c>
      <c r="C3710" s="31" t="s">
        <v>277</v>
      </c>
      <c r="D3710" s="31" t="s">
        <v>899</v>
      </c>
      <c r="E3710" s="31">
        <v>1184</v>
      </c>
      <c r="F3710" s="31">
        <v>585707</v>
      </c>
      <c r="G3710" s="32">
        <v>494.68</v>
      </c>
      <c r="H3710" s="31">
        <v>1096</v>
      </c>
    </row>
    <row r="3711" spans="1:8" ht="48" customHeight="1" x14ac:dyDescent="0.25">
      <c r="A3711" s="33">
        <v>46182</v>
      </c>
      <c r="B3711" s="31" t="s">
        <v>279</v>
      </c>
      <c r="C3711" s="31" t="s">
        <v>280</v>
      </c>
      <c r="D3711" s="31" t="s">
        <v>901</v>
      </c>
      <c r="E3711" s="31">
        <v>1982</v>
      </c>
      <c r="F3711" s="31">
        <v>932447</v>
      </c>
      <c r="G3711" s="32">
        <v>470.46</v>
      </c>
      <c r="H3711" s="31">
        <v>1792</v>
      </c>
    </row>
    <row r="3712" spans="1:8" ht="48" customHeight="1" x14ac:dyDescent="0.25">
      <c r="A3712" s="33">
        <v>46182</v>
      </c>
      <c r="B3712" s="31" t="s">
        <v>283</v>
      </c>
      <c r="C3712" s="31" t="s">
        <v>284</v>
      </c>
      <c r="D3712" s="31" t="s">
        <v>899</v>
      </c>
      <c r="E3712" s="31">
        <v>0</v>
      </c>
      <c r="F3712" s="31">
        <v>0</v>
      </c>
      <c r="G3712" s="31">
        <v>0</v>
      </c>
      <c r="H3712" s="31">
        <v>0</v>
      </c>
    </row>
    <row r="3713" spans="1:8" ht="48" customHeight="1" x14ac:dyDescent="0.25">
      <c r="A3713" s="33">
        <v>46183</v>
      </c>
      <c r="B3713" s="31" t="s">
        <v>128</v>
      </c>
      <c r="C3713" s="31" t="s">
        <v>129</v>
      </c>
      <c r="D3713" s="31" t="s">
        <v>899</v>
      </c>
      <c r="E3713" s="31">
        <v>977</v>
      </c>
      <c r="F3713" s="31">
        <v>322003</v>
      </c>
      <c r="G3713" s="32">
        <v>329.58</v>
      </c>
      <c r="H3713" s="31">
        <v>949</v>
      </c>
    </row>
    <row r="3714" spans="1:8" ht="48" customHeight="1" x14ac:dyDescent="0.25">
      <c r="A3714" s="33">
        <v>46183</v>
      </c>
      <c r="B3714" s="31" t="s">
        <v>132</v>
      </c>
      <c r="C3714" s="31" t="s">
        <v>133</v>
      </c>
      <c r="D3714" s="31" t="s">
        <v>900</v>
      </c>
      <c r="E3714" s="31">
        <v>2962</v>
      </c>
      <c r="F3714" s="31">
        <v>975604</v>
      </c>
      <c r="G3714" s="32">
        <v>329.37</v>
      </c>
      <c r="H3714" s="31">
        <v>2686</v>
      </c>
    </row>
    <row r="3715" spans="1:8" ht="48" customHeight="1" x14ac:dyDescent="0.25">
      <c r="A3715" s="33">
        <v>46183</v>
      </c>
      <c r="B3715" s="31" t="s">
        <v>135</v>
      </c>
      <c r="C3715" s="31" t="s">
        <v>136</v>
      </c>
      <c r="D3715" s="31" t="s">
        <v>900</v>
      </c>
      <c r="E3715" s="31">
        <v>1596</v>
      </c>
      <c r="F3715" s="31">
        <v>704070</v>
      </c>
      <c r="G3715" s="32">
        <v>441.15</v>
      </c>
      <c r="H3715" s="31">
        <v>1562</v>
      </c>
    </row>
    <row r="3716" spans="1:8" ht="24" customHeight="1" x14ac:dyDescent="0.25">
      <c r="A3716" s="33">
        <v>46183</v>
      </c>
      <c r="B3716" s="31" t="s">
        <v>138</v>
      </c>
      <c r="C3716" s="31" t="s">
        <v>139</v>
      </c>
      <c r="D3716" s="31" t="s">
        <v>900</v>
      </c>
      <c r="E3716" s="31">
        <v>917</v>
      </c>
      <c r="F3716" s="31">
        <v>380952</v>
      </c>
      <c r="G3716" s="32">
        <v>415.43</v>
      </c>
      <c r="H3716" s="31">
        <v>983</v>
      </c>
    </row>
    <row r="3717" spans="1:8" ht="36" customHeight="1" x14ac:dyDescent="0.25">
      <c r="A3717" s="33">
        <v>46183</v>
      </c>
      <c r="B3717" s="31" t="s">
        <v>141</v>
      </c>
      <c r="C3717" s="31" t="s">
        <v>142</v>
      </c>
      <c r="D3717" s="31" t="s">
        <v>900</v>
      </c>
      <c r="E3717" s="31">
        <v>1193</v>
      </c>
      <c r="F3717" s="31">
        <v>707248</v>
      </c>
      <c r="G3717" s="32">
        <v>592.83000000000004</v>
      </c>
      <c r="H3717" s="31">
        <v>1278</v>
      </c>
    </row>
    <row r="3718" spans="1:8" ht="24" customHeight="1" x14ac:dyDescent="0.25">
      <c r="A3718" s="33">
        <v>46183</v>
      </c>
      <c r="B3718" s="31" t="s">
        <v>144</v>
      </c>
      <c r="C3718" s="31" t="s">
        <v>145</v>
      </c>
      <c r="D3718" s="31" t="s">
        <v>900</v>
      </c>
      <c r="E3718" s="31">
        <v>1168</v>
      </c>
      <c r="F3718" s="31">
        <v>329175</v>
      </c>
      <c r="G3718" s="32">
        <v>281.83</v>
      </c>
      <c r="H3718" s="31">
        <v>1241</v>
      </c>
    </row>
    <row r="3719" spans="1:8" ht="36" customHeight="1" x14ac:dyDescent="0.25">
      <c r="A3719" s="33">
        <v>46183</v>
      </c>
      <c r="B3719" s="31" t="s">
        <v>147</v>
      </c>
      <c r="C3719" s="31" t="s">
        <v>148</v>
      </c>
      <c r="D3719" s="31" t="s">
        <v>900</v>
      </c>
      <c r="E3719" s="31">
        <v>3775</v>
      </c>
      <c r="F3719" s="31">
        <v>760418</v>
      </c>
      <c r="G3719" s="32">
        <v>201.44</v>
      </c>
      <c r="H3719" s="31">
        <v>3654</v>
      </c>
    </row>
    <row r="3720" spans="1:8" ht="36" customHeight="1" x14ac:dyDescent="0.25">
      <c r="A3720" s="33">
        <v>46183</v>
      </c>
      <c r="B3720" s="31" t="s">
        <v>150</v>
      </c>
      <c r="C3720" s="31" t="s">
        <v>151</v>
      </c>
      <c r="D3720" s="31" t="s">
        <v>900</v>
      </c>
      <c r="E3720" s="31">
        <v>2636</v>
      </c>
      <c r="F3720" s="31">
        <v>661381</v>
      </c>
      <c r="G3720" s="32">
        <v>250.9</v>
      </c>
      <c r="H3720" s="31">
        <v>2461</v>
      </c>
    </row>
    <row r="3721" spans="1:8" ht="24" customHeight="1" x14ac:dyDescent="0.25">
      <c r="A3721" s="33">
        <v>46183</v>
      </c>
      <c r="B3721" s="31" t="s">
        <v>153</v>
      </c>
      <c r="C3721" s="31" t="s">
        <v>154</v>
      </c>
      <c r="D3721" s="31" t="s">
        <v>899</v>
      </c>
      <c r="E3721" s="31">
        <v>2579</v>
      </c>
      <c r="F3721" s="31">
        <v>453079</v>
      </c>
      <c r="G3721" s="32">
        <v>175.68</v>
      </c>
      <c r="H3721" s="31">
        <v>2570</v>
      </c>
    </row>
    <row r="3722" spans="1:8" ht="48" customHeight="1" x14ac:dyDescent="0.25">
      <c r="A3722" s="33">
        <v>46183</v>
      </c>
      <c r="B3722" s="31" t="s">
        <v>156</v>
      </c>
      <c r="C3722" s="31" t="s">
        <v>157</v>
      </c>
      <c r="D3722" s="31" t="s">
        <v>901</v>
      </c>
      <c r="E3722" s="31">
        <v>2788</v>
      </c>
      <c r="F3722" s="31">
        <v>774587</v>
      </c>
      <c r="G3722" s="32">
        <v>277.83</v>
      </c>
      <c r="H3722" s="31">
        <v>2791</v>
      </c>
    </row>
    <row r="3723" spans="1:8" ht="48" customHeight="1" x14ac:dyDescent="0.25">
      <c r="A3723" s="33">
        <v>46183</v>
      </c>
      <c r="B3723" s="31" t="s">
        <v>159</v>
      </c>
      <c r="C3723" s="31" t="s">
        <v>160</v>
      </c>
      <c r="D3723" s="31" t="s">
        <v>899</v>
      </c>
      <c r="E3723" s="31">
        <v>2351</v>
      </c>
      <c r="F3723" s="31">
        <v>1080871</v>
      </c>
      <c r="G3723" s="32">
        <v>459.75</v>
      </c>
      <c r="H3723" s="31">
        <v>2383</v>
      </c>
    </row>
    <row r="3724" spans="1:8" ht="48" customHeight="1" x14ac:dyDescent="0.25">
      <c r="A3724" s="33">
        <v>46183</v>
      </c>
      <c r="B3724" s="31" t="s">
        <v>162</v>
      </c>
      <c r="C3724" s="31" t="s">
        <v>163</v>
      </c>
      <c r="D3724" s="31" t="s">
        <v>901</v>
      </c>
      <c r="E3724" s="31">
        <v>1314</v>
      </c>
      <c r="F3724" s="31">
        <v>506431</v>
      </c>
      <c r="G3724" s="32">
        <v>385.41</v>
      </c>
      <c r="H3724" s="31">
        <v>1386</v>
      </c>
    </row>
    <row r="3725" spans="1:8" ht="48" customHeight="1" x14ac:dyDescent="0.25">
      <c r="A3725" s="33">
        <v>46183</v>
      </c>
      <c r="B3725" s="31" t="s">
        <v>165</v>
      </c>
      <c r="C3725" s="31" t="s">
        <v>166</v>
      </c>
      <c r="D3725" s="31" t="s">
        <v>901</v>
      </c>
      <c r="E3725" s="31">
        <v>2234</v>
      </c>
      <c r="F3725" s="31">
        <v>991354</v>
      </c>
      <c r="G3725" s="32">
        <v>443.76</v>
      </c>
      <c r="H3725" s="31">
        <v>2380</v>
      </c>
    </row>
    <row r="3726" spans="1:8" ht="48" customHeight="1" x14ac:dyDescent="0.25">
      <c r="A3726" s="33">
        <v>46183</v>
      </c>
      <c r="B3726" s="31" t="s">
        <v>168</v>
      </c>
      <c r="C3726" s="31" t="s">
        <v>169</v>
      </c>
      <c r="D3726" s="31" t="s">
        <v>899</v>
      </c>
      <c r="E3726" s="31">
        <v>2257</v>
      </c>
      <c r="F3726" s="31">
        <v>1055795</v>
      </c>
      <c r="G3726" s="32">
        <v>467.79</v>
      </c>
      <c r="H3726" s="31">
        <v>2387</v>
      </c>
    </row>
    <row r="3727" spans="1:8" ht="48" customHeight="1" x14ac:dyDescent="0.25">
      <c r="A3727" s="33">
        <v>46183</v>
      </c>
      <c r="B3727" s="31" t="s">
        <v>171</v>
      </c>
      <c r="C3727" s="31" t="s">
        <v>172</v>
      </c>
      <c r="D3727" s="31" t="s">
        <v>903</v>
      </c>
      <c r="E3727" s="31">
        <v>1782</v>
      </c>
      <c r="F3727" s="31">
        <v>706628</v>
      </c>
      <c r="G3727" s="32">
        <v>396.54</v>
      </c>
      <c r="H3727" s="31">
        <v>1805</v>
      </c>
    </row>
    <row r="3728" spans="1:8" ht="48" customHeight="1" x14ac:dyDescent="0.25">
      <c r="A3728" s="33">
        <v>46183</v>
      </c>
      <c r="B3728" s="31" t="s">
        <v>174</v>
      </c>
      <c r="C3728" s="31" t="s">
        <v>175</v>
      </c>
      <c r="D3728" s="31" t="s">
        <v>903</v>
      </c>
      <c r="E3728" s="31">
        <v>2218</v>
      </c>
      <c r="F3728" s="31">
        <v>678873</v>
      </c>
      <c r="G3728" s="32">
        <v>306.07</v>
      </c>
      <c r="H3728" s="31">
        <v>2115</v>
      </c>
    </row>
    <row r="3729" spans="1:8" ht="36" customHeight="1" x14ac:dyDescent="0.25">
      <c r="A3729" s="33">
        <v>46183</v>
      </c>
      <c r="B3729" s="31" t="s">
        <v>177</v>
      </c>
      <c r="C3729" s="31" t="s">
        <v>178</v>
      </c>
      <c r="D3729" s="31" t="s">
        <v>903</v>
      </c>
      <c r="E3729" s="31">
        <v>2100</v>
      </c>
      <c r="F3729" s="31">
        <v>605051</v>
      </c>
      <c r="G3729" s="32">
        <v>288.12</v>
      </c>
      <c r="H3729" s="31">
        <v>1920</v>
      </c>
    </row>
    <row r="3730" spans="1:8" ht="24" customHeight="1" x14ac:dyDescent="0.25">
      <c r="A3730" s="33">
        <v>46183</v>
      </c>
      <c r="B3730" s="31" t="s">
        <v>180</v>
      </c>
      <c r="C3730" s="31" t="s">
        <v>181</v>
      </c>
      <c r="D3730" s="31" t="s">
        <v>903</v>
      </c>
      <c r="E3730" s="31">
        <v>1932</v>
      </c>
      <c r="F3730" s="31">
        <v>703758</v>
      </c>
      <c r="G3730" s="32">
        <v>364.26</v>
      </c>
      <c r="H3730" s="31">
        <v>2081</v>
      </c>
    </row>
    <row r="3731" spans="1:8" ht="36" customHeight="1" x14ac:dyDescent="0.25">
      <c r="A3731" s="33">
        <v>46183</v>
      </c>
      <c r="B3731" s="31" t="s">
        <v>183</v>
      </c>
      <c r="C3731" s="31" t="s">
        <v>184</v>
      </c>
      <c r="D3731" s="31" t="s">
        <v>903</v>
      </c>
      <c r="E3731" s="31">
        <v>1616</v>
      </c>
      <c r="F3731" s="31">
        <v>361537</v>
      </c>
      <c r="G3731" s="32">
        <v>223.72</v>
      </c>
      <c r="H3731" s="31">
        <v>1547</v>
      </c>
    </row>
    <row r="3732" spans="1:8" ht="24" customHeight="1" x14ac:dyDescent="0.25">
      <c r="A3732" s="33">
        <v>46183</v>
      </c>
      <c r="B3732" s="31" t="s">
        <v>186</v>
      </c>
      <c r="C3732" s="31" t="s">
        <v>187</v>
      </c>
      <c r="D3732" s="31" t="s">
        <v>903</v>
      </c>
      <c r="E3732" s="31">
        <v>611</v>
      </c>
      <c r="F3732" s="31">
        <v>243194</v>
      </c>
      <c r="G3732" s="32">
        <v>398.03</v>
      </c>
      <c r="H3732" s="31">
        <v>554</v>
      </c>
    </row>
    <row r="3733" spans="1:8" ht="36" customHeight="1" x14ac:dyDescent="0.25">
      <c r="A3733" s="33">
        <v>46183</v>
      </c>
      <c r="B3733" s="31" t="s">
        <v>189</v>
      </c>
      <c r="C3733" s="31" t="s">
        <v>190</v>
      </c>
      <c r="D3733" s="31" t="s">
        <v>903</v>
      </c>
      <c r="E3733" s="31">
        <v>3092</v>
      </c>
      <c r="F3733" s="31">
        <v>932556</v>
      </c>
      <c r="G3733" s="32">
        <v>301.60000000000002</v>
      </c>
      <c r="H3733" s="31">
        <v>2819</v>
      </c>
    </row>
    <row r="3734" spans="1:8" ht="24" customHeight="1" x14ac:dyDescent="0.25">
      <c r="A3734" s="33">
        <v>46183</v>
      </c>
      <c r="B3734" s="31" t="s">
        <v>192</v>
      </c>
      <c r="C3734" s="31" t="s">
        <v>193</v>
      </c>
      <c r="D3734" s="31" t="s">
        <v>901</v>
      </c>
      <c r="E3734" s="31">
        <v>1036</v>
      </c>
      <c r="F3734" s="31">
        <v>416212</v>
      </c>
      <c r="G3734" s="32">
        <v>401.75</v>
      </c>
      <c r="H3734" s="31">
        <v>1068</v>
      </c>
    </row>
    <row r="3735" spans="1:8" ht="36" customHeight="1" x14ac:dyDescent="0.25">
      <c r="A3735" s="33">
        <v>46183</v>
      </c>
      <c r="B3735" s="31" t="s">
        <v>195</v>
      </c>
      <c r="C3735" s="31" t="s">
        <v>196</v>
      </c>
      <c r="D3735" s="31" t="s">
        <v>899</v>
      </c>
      <c r="E3735" s="31">
        <v>3154</v>
      </c>
      <c r="F3735" s="31">
        <v>1190082</v>
      </c>
      <c r="G3735" s="32">
        <v>377.32</v>
      </c>
      <c r="H3735" s="31">
        <v>3132</v>
      </c>
    </row>
    <row r="3736" spans="1:8" ht="36" customHeight="1" x14ac:dyDescent="0.25">
      <c r="A3736" s="33">
        <v>46183</v>
      </c>
      <c r="B3736" s="31" t="s">
        <v>198</v>
      </c>
      <c r="C3736" s="31" t="s">
        <v>199</v>
      </c>
      <c r="D3736" s="31" t="s">
        <v>901</v>
      </c>
      <c r="E3736" s="31">
        <v>4717</v>
      </c>
      <c r="F3736" s="31">
        <v>2142062</v>
      </c>
      <c r="G3736" s="32">
        <v>454.12</v>
      </c>
      <c r="H3736" s="31">
        <v>4413</v>
      </c>
    </row>
    <row r="3737" spans="1:8" ht="36" customHeight="1" x14ac:dyDescent="0.25">
      <c r="A3737" s="33">
        <v>46183</v>
      </c>
      <c r="B3737" s="31" t="s">
        <v>201</v>
      </c>
      <c r="C3737" s="31" t="s">
        <v>202</v>
      </c>
      <c r="D3737" s="31" t="s">
        <v>904</v>
      </c>
      <c r="E3737" s="31">
        <v>0</v>
      </c>
      <c r="F3737" s="31">
        <v>0</v>
      </c>
      <c r="G3737" s="31">
        <v>0</v>
      </c>
      <c r="H3737" s="31">
        <v>0</v>
      </c>
    </row>
    <row r="3738" spans="1:8" ht="48" customHeight="1" x14ac:dyDescent="0.25">
      <c r="A3738" s="33">
        <v>46183</v>
      </c>
      <c r="B3738" s="31" t="s">
        <v>204</v>
      </c>
      <c r="C3738" s="31" t="s">
        <v>205</v>
      </c>
      <c r="D3738" s="31" t="s">
        <v>901</v>
      </c>
      <c r="E3738" s="31">
        <v>4025</v>
      </c>
      <c r="F3738" s="31">
        <v>1799364</v>
      </c>
      <c r="G3738" s="32">
        <v>447.05</v>
      </c>
      <c r="H3738" s="31">
        <v>3719</v>
      </c>
    </row>
    <row r="3739" spans="1:8" ht="36" customHeight="1" x14ac:dyDescent="0.25">
      <c r="A3739" s="33">
        <v>46183</v>
      </c>
      <c r="B3739" s="31" t="s">
        <v>207</v>
      </c>
      <c r="C3739" s="31" t="s">
        <v>208</v>
      </c>
      <c r="D3739" s="31" t="s">
        <v>899</v>
      </c>
      <c r="E3739" s="31">
        <v>4907</v>
      </c>
      <c r="F3739" s="31">
        <v>1860565</v>
      </c>
      <c r="G3739" s="32">
        <v>379.17</v>
      </c>
      <c r="H3739" s="31">
        <v>4655</v>
      </c>
    </row>
    <row r="3740" spans="1:8" ht="41.25" customHeight="1" x14ac:dyDescent="0.25">
      <c r="A3740" s="33">
        <v>46183</v>
      </c>
      <c r="B3740" s="31" t="s">
        <v>210</v>
      </c>
      <c r="C3740" s="31" t="s">
        <v>211</v>
      </c>
      <c r="D3740" s="31" t="s">
        <v>901</v>
      </c>
      <c r="E3740" s="31">
        <v>3046</v>
      </c>
      <c r="F3740" s="31">
        <v>1215488</v>
      </c>
      <c r="G3740" s="32">
        <v>399.04</v>
      </c>
      <c r="H3740" s="31">
        <v>3128</v>
      </c>
    </row>
    <row r="3741" spans="1:8" ht="24" customHeight="1" x14ac:dyDescent="0.25">
      <c r="A3741" s="33">
        <v>46183</v>
      </c>
      <c r="B3741" s="31" t="s">
        <v>213</v>
      </c>
      <c r="C3741" s="31" t="s">
        <v>214</v>
      </c>
      <c r="D3741" s="31" t="s">
        <v>901</v>
      </c>
      <c r="E3741" s="31">
        <v>1185</v>
      </c>
      <c r="F3741" s="31">
        <v>278591</v>
      </c>
      <c r="G3741" s="32">
        <v>235.1</v>
      </c>
      <c r="H3741" s="31">
        <v>1224</v>
      </c>
    </row>
    <row r="3742" spans="1:8" ht="36" customHeight="1" x14ac:dyDescent="0.25">
      <c r="A3742" s="33">
        <v>46183</v>
      </c>
      <c r="B3742" s="31" t="s">
        <v>216</v>
      </c>
      <c r="C3742" s="31" t="s">
        <v>217</v>
      </c>
      <c r="D3742" s="31" t="s">
        <v>901</v>
      </c>
      <c r="E3742" s="31">
        <v>1985</v>
      </c>
      <c r="F3742" s="31">
        <v>525183</v>
      </c>
      <c r="G3742" s="32">
        <v>264.58</v>
      </c>
      <c r="H3742" s="31">
        <v>1923</v>
      </c>
    </row>
    <row r="3743" spans="1:8" ht="24" customHeight="1" x14ac:dyDescent="0.25">
      <c r="A3743" s="33">
        <v>46183</v>
      </c>
      <c r="B3743" s="31" t="s">
        <v>220</v>
      </c>
      <c r="C3743" s="31" t="s">
        <v>221</v>
      </c>
      <c r="D3743" s="31" t="s">
        <v>900</v>
      </c>
      <c r="E3743" s="31">
        <v>4300</v>
      </c>
      <c r="F3743" s="31">
        <v>1027510</v>
      </c>
      <c r="G3743" s="32">
        <v>238.96</v>
      </c>
      <c r="H3743" s="31">
        <v>4499</v>
      </c>
    </row>
    <row r="3744" spans="1:8" ht="24" customHeight="1" x14ac:dyDescent="0.25">
      <c r="A3744" s="33">
        <v>46183</v>
      </c>
      <c r="B3744" s="31" t="s">
        <v>223</v>
      </c>
      <c r="C3744" s="31" t="s">
        <v>224</v>
      </c>
      <c r="D3744" s="31" t="s">
        <v>905</v>
      </c>
      <c r="E3744" s="31">
        <v>0</v>
      </c>
      <c r="F3744" s="31">
        <v>0</v>
      </c>
      <c r="G3744" s="31">
        <v>0</v>
      </c>
      <c r="H3744" s="31">
        <v>0</v>
      </c>
    </row>
    <row r="3745" spans="1:8" ht="48" customHeight="1" x14ac:dyDescent="0.25">
      <c r="A3745" s="33">
        <v>46183</v>
      </c>
      <c r="B3745" s="31" t="s">
        <v>225</v>
      </c>
      <c r="C3745" s="31" t="s">
        <v>226</v>
      </c>
      <c r="D3745" s="31" t="s">
        <v>906</v>
      </c>
      <c r="E3745" s="31">
        <v>0</v>
      </c>
      <c r="F3745" s="31">
        <v>0</v>
      </c>
      <c r="G3745" s="31">
        <v>0</v>
      </c>
      <c r="H3745" s="31">
        <v>0</v>
      </c>
    </row>
    <row r="3746" spans="1:8" ht="48" customHeight="1" x14ac:dyDescent="0.25">
      <c r="A3746" s="33">
        <v>46183</v>
      </c>
      <c r="B3746" s="31" t="s">
        <v>227</v>
      </c>
      <c r="C3746" s="31" t="s">
        <v>228</v>
      </c>
      <c r="D3746" s="31" t="s">
        <v>899</v>
      </c>
      <c r="E3746" s="31">
        <v>3609</v>
      </c>
      <c r="F3746" s="31">
        <v>883832</v>
      </c>
      <c r="G3746" s="32">
        <v>244.9</v>
      </c>
      <c r="H3746" s="31">
        <v>3780</v>
      </c>
    </row>
    <row r="3747" spans="1:8" ht="48" customHeight="1" x14ac:dyDescent="0.25">
      <c r="A3747" s="33">
        <v>46183</v>
      </c>
      <c r="B3747" s="31" t="s">
        <v>230</v>
      </c>
      <c r="C3747" s="31" t="s">
        <v>231</v>
      </c>
      <c r="D3747" s="31" t="s">
        <v>901</v>
      </c>
      <c r="E3747" s="31">
        <v>3782</v>
      </c>
      <c r="F3747" s="31">
        <v>1250528</v>
      </c>
      <c r="G3747" s="32">
        <v>330.65</v>
      </c>
      <c r="H3747" s="31">
        <v>3642</v>
      </c>
    </row>
    <row r="3748" spans="1:8" ht="48" customHeight="1" x14ac:dyDescent="0.25">
      <c r="A3748" s="33">
        <v>46183</v>
      </c>
      <c r="B3748" s="31" t="s">
        <v>233</v>
      </c>
      <c r="C3748" s="31" t="s">
        <v>234</v>
      </c>
      <c r="D3748" s="31" t="s">
        <v>899</v>
      </c>
      <c r="E3748" s="31">
        <v>1714</v>
      </c>
      <c r="F3748" s="31">
        <v>398855</v>
      </c>
      <c r="G3748" s="32">
        <v>232.7</v>
      </c>
      <c r="H3748" s="31">
        <v>1553</v>
      </c>
    </row>
    <row r="3749" spans="1:8" ht="48" customHeight="1" x14ac:dyDescent="0.25">
      <c r="A3749" s="33">
        <v>46183</v>
      </c>
      <c r="B3749" s="31" t="s">
        <v>236</v>
      </c>
      <c r="C3749" s="31" t="s">
        <v>237</v>
      </c>
      <c r="D3749" s="31" t="s">
        <v>899</v>
      </c>
      <c r="E3749" s="31">
        <v>3649</v>
      </c>
      <c r="F3749" s="31">
        <v>1354524</v>
      </c>
      <c r="G3749" s="32">
        <v>371.2</v>
      </c>
      <c r="H3749" s="31">
        <v>3795</v>
      </c>
    </row>
    <row r="3750" spans="1:8" ht="24" customHeight="1" x14ac:dyDescent="0.25">
      <c r="A3750" s="33">
        <v>46183</v>
      </c>
      <c r="B3750" s="31" t="s">
        <v>239</v>
      </c>
      <c r="C3750" s="31" t="s">
        <v>240</v>
      </c>
      <c r="D3750" s="31" t="s">
        <v>900</v>
      </c>
      <c r="E3750" s="31">
        <v>1989</v>
      </c>
      <c r="F3750" s="31">
        <v>925390</v>
      </c>
      <c r="G3750" s="32">
        <v>465.25</v>
      </c>
      <c r="H3750" s="31">
        <v>1834</v>
      </c>
    </row>
    <row r="3751" spans="1:8" ht="36" customHeight="1" x14ac:dyDescent="0.25">
      <c r="A3751" s="33">
        <v>46183</v>
      </c>
      <c r="B3751" s="31" t="s">
        <v>242</v>
      </c>
      <c r="C3751" s="31" t="s">
        <v>243</v>
      </c>
      <c r="D3751" s="31" t="s">
        <v>900</v>
      </c>
      <c r="E3751" s="31">
        <v>3440</v>
      </c>
      <c r="F3751" s="31">
        <v>1002846</v>
      </c>
      <c r="G3751" s="32">
        <v>291.52</v>
      </c>
      <c r="H3751" s="31">
        <v>3618</v>
      </c>
    </row>
    <row r="3752" spans="1:8" ht="24" customHeight="1" x14ac:dyDescent="0.25">
      <c r="A3752" s="33">
        <v>46183</v>
      </c>
      <c r="B3752" s="31" t="s">
        <v>245</v>
      </c>
      <c r="C3752" s="31" t="s">
        <v>246</v>
      </c>
      <c r="D3752" s="31" t="s">
        <v>900</v>
      </c>
      <c r="E3752" s="31">
        <v>2078</v>
      </c>
      <c r="F3752" s="31">
        <v>602888</v>
      </c>
      <c r="G3752" s="32">
        <v>290.13</v>
      </c>
      <c r="H3752" s="31">
        <v>1926</v>
      </c>
    </row>
    <row r="3753" spans="1:8" ht="36" customHeight="1" x14ac:dyDescent="0.25">
      <c r="A3753" s="33">
        <v>46183</v>
      </c>
      <c r="B3753" s="31" t="s">
        <v>248</v>
      </c>
      <c r="C3753" s="31" t="s">
        <v>249</v>
      </c>
      <c r="D3753" s="31" t="s">
        <v>900</v>
      </c>
      <c r="E3753" s="31">
        <v>4137</v>
      </c>
      <c r="F3753" s="31">
        <v>1853125</v>
      </c>
      <c r="G3753" s="32">
        <v>447.94</v>
      </c>
      <c r="H3753" s="31">
        <v>4075</v>
      </c>
    </row>
    <row r="3754" spans="1:8" ht="24" customHeight="1" x14ac:dyDescent="0.25">
      <c r="A3754" s="33">
        <v>46183</v>
      </c>
      <c r="B3754" s="31" t="s">
        <v>251</v>
      </c>
      <c r="C3754" s="31" t="s">
        <v>252</v>
      </c>
      <c r="D3754" s="31" t="s">
        <v>900</v>
      </c>
      <c r="E3754" s="31">
        <v>3590</v>
      </c>
      <c r="F3754" s="31">
        <v>1227933</v>
      </c>
      <c r="G3754" s="32">
        <v>342.04</v>
      </c>
      <c r="H3754" s="31">
        <v>3429</v>
      </c>
    </row>
    <row r="3755" spans="1:8" ht="36" customHeight="1" x14ac:dyDescent="0.25">
      <c r="A3755" s="33">
        <v>46183</v>
      </c>
      <c r="B3755" s="31" t="s">
        <v>254</v>
      </c>
      <c r="C3755" s="31" t="s">
        <v>255</v>
      </c>
      <c r="D3755" s="31" t="s">
        <v>899</v>
      </c>
      <c r="E3755" s="31">
        <v>1822</v>
      </c>
      <c r="F3755" s="31">
        <v>710386</v>
      </c>
      <c r="G3755" s="32">
        <v>389.89</v>
      </c>
      <c r="H3755" s="31">
        <v>1952</v>
      </c>
    </row>
    <row r="3756" spans="1:8" ht="48" customHeight="1" x14ac:dyDescent="0.25">
      <c r="A3756" s="33">
        <v>46183</v>
      </c>
      <c r="B3756" s="31" t="s">
        <v>257</v>
      </c>
      <c r="C3756" s="31" t="s">
        <v>258</v>
      </c>
      <c r="D3756" s="31" t="s">
        <v>901</v>
      </c>
      <c r="E3756" s="31">
        <v>775</v>
      </c>
      <c r="F3756" s="31">
        <v>147601</v>
      </c>
      <c r="G3756" s="32">
        <v>190.45</v>
      </c>
      <c r="H3756" s="31">
        <v>709</v>
      </c>
    </row>
    <row r="3757" spans="1:8" ht="24" customHeight="1" x14ac:dyDescent="0.25">
      <c r="A3757" s="33">
        <v>46183</v>
      </c>
      <c r="B3757" s="31" t="s">
        <v>260</v>
      </c>
      <c r="C3757" s="31" t="s">
        <v>261</v>
      </c>
      <c r="D3757" s="31" t="s">
        <v>907</v>
      </c>
      <c r="E3757" s="31">
        <v>0</v>
      </c>
      <c r="F3757" s="31">
        <v>0</v>
      </c>
      <c r="G3757" s="31">
        <v>0</v>
      </c>
      <c r="H3757" s="31">
        <v>0</v>
      </c>
    </row>
    <row r="3758" spans="1:8" ht="24" customHeight="1" x14ac:dyDescent="0.25">
      <c r="A3758" s="33">
        <v>46183</v>
      </c>
      <c r="B3758" s="31" t="s">
        <v>262</v>
      </c>
      <c r="C3758" s="31" t="s">
        <v>263</v>
      </c>
      <c r="D3758" s="31" t="s">
        <v>901</v>
      </c>
      <c r="E3758" s="31">
        <v>3060</v>
      </c>
      <c r="F3758" s="31">
        <v>609501</v>
      </c>
      <c r="G3758" s="32">
        <v>199.18</v>
      </c>
      <c r="H3758" s="31">
        <v>3294</v>
      </c>
    </row>
    <row r="3759" spans="1:8" ht="36" customHeight="1" x14ac:dyDescent="0.25">
      <c r="A3759" s="33">
        <v>46183</v>
      </c>
      <c r="B3759" s="31" t="s">
        <v>265</v>
      </c>
      <c r="C3759" s="31" t="s">
        <v>266</v>
      </c>
      <c r="D3759" s="31" t="s">
        <v>908</v>
      </c>
      <c r="E3759" s="31">
        <v>0</v>
      </c>
      <c r="F3759" s="31">
        <v>0</v>
      </c>
      <c r="G3759" s="31">
        <v>0</v>
      </c>
      <c r="H3759" s="31">
        <v>0</v>
      </c>
    </row>
    <row r="3760" spans="1:8" ht="36" customHeight="1" x14ac:dyDescent="0.25">
      <c r="A3760" s="33">
        <v>46183</v>
      </c>
      <c r="B3760" s="31" t="s">
        <v>267</v>
      </c>
      <c r="C3760" s="31" t="s">
        <v>268</v>
      </c>
      <c r="D3760" s="31" t="s">
        <v>901</v>
      </c>
      <c r="E3760" s="31">
        <v>2202</v>
      </c>
      <c r="F3760" s="31">
        <v>477120</v>
      </c>
      <c r="G3760" s="32">
        <v>216.68</v>
      </c>
      <c r="H3760" s="31">
        <v>2352</v>
      </c>
    </row>
    <row r="3761" spans="1:8" ht="24" customHeight="1" x14ac:dyDescent="0.25">
      <c r="A3761" s="33">
        <v>46183</v>
      </c>
      <c r="B3761" s="31" t="s">
        <v>270</v>
      </c>
      <c r="C3761" s="31" t="s">
        <v>271</v>
      </c>
      <c r="D3761" s="31" t="s">
        <v>900</v>
      </c>
      <c r="E3761" s="31">
        <v>738</v>
      </c>
      <c r="F3761" s="31">
        <v>222563</v>
      </c>
      <c r="G3761" s="32">
        <v>301.58</v>
      </c>
      <c r="H3761" s="31">
        <v>784</v>
      </c>
    </row>
    <row r="3762" spans="1:8" ht="24" customHeight="1" x14ac:dyDescent="0.25">
      <c r="A3762" s="33">
        <v>46183</v>
      </c>
      <c r="B3762" s="31" t="s">
        <v>273</v>
      </c>
      <c r="C3762" s="31" t="s">
        <v>274</v>
      </c>
      <c r="D3762" s="31" t="s">
        <v>899</v>
      </c>
      <c r="E3762" s="31">
        <v>4806</v>
      </c>
      <c r="F3762" s="31">
        <v>2294599</v>
      </c>
      <c r="G3762" s="32">
        <v>477.44</v>
      </c>
      <c r="H3762" s="31">
        <v>5160</v>
      </c>
    </row>
    <row r="3763" spans="1:8" ht="24" customHeight="1" x14ac:dyDescent="0.25">
      <c r="A3763" s="33">
        <v>46183</v>
      </c>
      <c r="B3763" s="31" t="s">
        <v>276</v>
      </c>
      <c r="C3763" s="31" t="s">
        <v>277</v>
      </c>
      <c r="D3763" s="31" t="s">
        <v>899</v>
      </c>
      <c r="E3763" s="31">
        <v>984</v>
      </c>
      <c r="F3763" s="31">
        <v>561662</v>
      </c>
      <c r="G3763" s="32">
        <v>570.79</v>
      </c>
      <c r="H3763" s="31">
        <v>1048</v>
      </c>
    </row>
    <row r="3764" spans="1:8" ht="41.25" customHeight="1" x14ac:dyDescent="0.25">
      <c r="A3764" s="33">
        <v>46183</v>
      </c>
      <c r="B3764" s="31" t="s">
        <v>279</v>
      </c>
      <c r="C3764" s="31" t="s">
        <v>280</v>
      </c>
      <c r="D3764" s="31" t="s">
        <v>901</v>
      </c>
      <c r="E3764" s="31">
        <v>1914</v>
      </c>
      <c r="F3764" s="31">
        <v>960818</v>
      </c>
      <c r="G3764" s="32">
        <v>501.99</v>
      </c>
      <c r="H3764" s="31">
        <v>1761</v>
      </c>
    </row>
    <row r="3765" spans="1:8" ht="24" customHeight="1" x14ac:dyDescent="0.25">
      <c r="A3765" s="33">
        <v>46183</v>
      </c>
      <c r="B3765" s="31" t="s">
        <v>283</v>
      </c>
      <c r="C3765" s="31" t="s">
        <v>284</v>
      </c>
      <c r="D3765" s="31" t="s">
        <v>899</v>
      </c>
      <c r="E3765" s="31">
        <v>0</v>
      </c>
      <c r="F3765" s="31">
        <v>0</v>
      </c>
      <c r="G3765" s="31">
        <v>0</v>
      </c>
      <c r="H3765" s="31">
        <v>0</v>
      </c>
    </row>
    <row r="3766" spans="1:8" ht="48" customHeight="1" x14ac:dyDescent="0.25">
      <c r="A3766" s="33">
        <v>46184</v>
      </c>
      <c r="B3766" s="31" t="s">
        <v>128</v>
      </c>
      <c r="C3766" s="31" t="s">
        <v>129</v>
      </c>
      <c r="D3766" s="31" t="s">
        <v>899</v>
      </c>
      <c r="E3766" s="31">
        <v>1350</v>
      </c>
      <c r="F3766" s="31">
        <v>429813</v>
      </c>
      <c r="G3766" s="32">
        <v>318.38</v>
      </c>
      <c r="H3766" s="31">
        <v>1353</v>
      </c>
    </row>
    <row r="3767" spans="1:8" ht="48" customHeight="1" x14ac:dyDescent="0.25">
      <c r="A3767" s="33">
        <v>46184</v>
      </c>
      <c r="B3767" s="31" t="s">
        <v>132</v>
      </c>
      <c r="C3767" s="31" t="s">
        <v>133</v>
      </c>
      <c r="D3767" s="31" t="s">
        <v>900</v>
      </c>
      <c r="E3767" s="31">
        <v>2381</v>
      </c>
      <c r="F3767" s="31">
        <v>783628</v>
      </c>
      <c r="G3767" s="32">
        <v>329.12</v>
      </c>
      <c r="H3767" s="31">
        <v>2218</v>
      </c>
    </row>
    <row r="3768" spans="1:8" ht="48" customHeight="1" x14ac:dyDescent="0.25">
      <c r="A3768" s="33">
        <v>46184</v>
      </c>
      <c r="B3768" s="31" t="s">
        <v>135</v>
      </c>
      <c r="C3768" s="31" t="s">
        <v>136</v>
      </c>
      <c r="D3768" s="31" t="s">
        <v>900</v>
      </c>
      <c r="E3768" s="31">
        <v>1628</v>
      </c>
      <c r="F3768" s="31">
        <v>656304</v>
      </c>
      <c r="G3768" s="32">
        <v>403.14</v>
      </c>
      <c r="H3768" s="31">
        <v>1593</v>
      </c>
    </row>
    <row r="3769" spans="1:8" ht="48" customHeight="1" x14ac:dyDescent="0.25">
      <c r="A3769" s="33">
        <v>46184</v>
      </c>
      <c r="B3769" s="31" t="s">
        <v>138</v>
      </c>
      <c r="C3769" s="31" t="s">
        <v>139</v>
      </c>
      <c r="D3769" s="31" t="s">
        <v>900</v>
      </c>
      <c r="E3769" s="31">
        <v>1131</v>
      </c>
      <c r="F3769" s="31">
        <v>401555</v>
      </c>
      <c r="G3769" s="32">
        <v>355.04</v>
      </c>
      <c r="H3769" s="31">
        <v>1127</v>
      </c>
    </row>
    <row r="3770" spans="1:8" ht="48" customHeight="1" x14ac:dyDescent="0.25">
      <c r="A3770" s="33">
        <v>46184</v>
      </c>
      <c r="B3770" s="31" t="s">
        <v>141</v>
      </c>
      <c r="C3770" s="31" t="s">
        <v>142</v>
      </c>
      <c r="D3770" s="31" t="s">
        <v>900</v>
      </c>
      <c r="E3770" s="31">
        <v>1790</v>
      </c>
      <c r="F3770" s="31">
        <v>1064583</v>
      </c>
      <c r="G3770" s="32">
        <v>594.74</v>
      </c>
      <c r="H3770" s="31">
        <v>1879</v>
      </c>
    </row>
    <row r="3771" spans="1:8" ht="48" customHeight="1" x14ac:dyDescent="0.25">
      <c r="A3771" s="33">
        <v>46184</v>
      </c>
      <c r="B3771" s="31" t="s">
        <v>144</v>
      </c>
      <c r="C3771" s="31" t="s">
        <v>145</v>
      </c>
      <c r="D3771" s="31" t="s">
        <v>900</v>
      </c>
      <c r="E3771" s="31">
        <v>1483</v>
      </c>
      <c r="F3771" s="31">
        <v>372178</v>
      </c>
      <c r="G3771" s="32">
        <v>250.96</v>
      </c>
      <c r="H3771" s="31">
        <v>1428</v>
      </c>
    </row>
    <row r="3772" spans="1:8" ht="48" customHeight="1" x14ac:dyDescent="0.25">
      <c r="A3772" s="33">
        <v>46184</v>
      </c>
      <c r="B3772" s="31" t="s">
        <v>147</v>
      </c>
      <c r="C3772" s="31" t="s">
        <v>148</v>
      </c>
      <c r="D3772" s="31" t="s">
        <v>900</v>
      </c>
      <c r="E3772" s="31">
        <v>3821</v>
      </c>
      <c r="F3772" s="31">
        <v>963923</v>
      </c>
      <c r="G3772" s="32">
        <v>252.27</v>
      </c>
      <c r="H3772" s="31">
        <v>3444</v>
      </c>
    </row>
    <row r="3773" spans="1:8" ht="24" customHeight="1" x14ac:dyDescent="0.25">
      <c r="A3773" s="33">
        <v>46184</v>
      </c>
      <c r="B3773" s="31" t="s">
        <v>150</v>
      </c>
      <c r="C3773" s="31" t="s">
        <v>151</v>
      </c>
      <c r="D3773" s="31" t="s">
        <v>900</v>
      </c>
      <c r="E3773" s="31">
        <v>3241</v>
      </c>
      <c r="F3773" s="31">
        <v>778063</v>
      </c>
      <c r="G3773" s="32">
        <v>240.07</v>
      </c>
      <c r="H3773" s="31">
        <v>3353</v>
      </c>
    </row>
    <row r="3774" spans="1:8" ht="36" customHeight="1" x14ac:dyDescent="0.25">
      <c r="A3774" s="33">
        <v>46184</v>
      </c>
      <c r="B3774" s="31" t="s">
        <v>153</v>
      </c>
      <c r="C3774" s="31" t="s">
        <v>154</v>
      </c>
      <c r="D3774" s="31" t="s">
        <v>899</v>
      </c>
      <c r="E3774" s="31">
        <v>2800</v>
      </c>
      <c r="F3774" s="31">
        <v>482295</v>
      </c>
      <c r="G3774" s="32">
        <v>172.25</v>
      </c>
      <c r="H3774" s="31">
        <v>2564</v>
      </c>
    </row>
    <row r="3775" spans="1:8" ht="24" customHeight="1" x14ac:dyDescent="0.25">
      <c r="A3775" s="33">
        <v>46184</v>
      </c>
      <c r="B3775" s="31" t="s">
        <v>156</v>
      </c>
      <c r="C3775" s="31" t="s">
        <v>157</v>
      </c>
      <c r="D3775" s="31" t="s">
        <v>901</v>
      </c>
      <c r="E3775" s="31">
        <v>2957</v>
      </c>
      <c r="F3775" s="31">
        <v>754480</v>
      </c>
      <c r="G3775" s="32">
        <v>255.15</v>
      </c>
      <c r="H3775" s="31">
        <v>2946</v>
      </c>
    </row>
    <row r="3776" spans="1:8" ht="36" customHeight="1" x14ac:dyDescent="0.25">
      <c r="A3776" s="33">
        <v>46184</v>
      </c>
      <c r="B3776" s="31" t="s">
        <v>159</v>
      </c>
      <c r="C3776" s="31" t="s">
        <v>160</v>
      </c>
      <c r="D3776" s="31" t="s">
        <v>899</v>
      </c>
      <c r="E3776" s="31">
        <v>1647</v>
      </c>
      <c r="F3776" s="31">
        <v>754429</v>
      </c>
      <c r="G3776" s="32">
        <v>458.06</v>
      </c>
      <c r="H3776" s="31">
        <v>1626</v>
      </c>
    </row>
    <row r="3777" spans="1:8" ht="36" customHeight="1" x14ac:dyDescent="0.25">
      <c r="A3777" s="33">
        <v>46184</v>
      </c>
      <c r="B3777" s="31" t="s">
        <v>162</v>
      </c>
      <c r="C3777" s="31" t="s">
        <v>163</v>
      </c>
      <c r="D3777" s="31" t="s">
        <v>901</v>
      </c>
      <c r="E3777" s="31">
        <v>1255</v>
      </c>
      <c r="F3777" s="31">
        <v>509635</v>
      </c>
      <c r="G3777" s="32">
        <v>406.08</v>
      </c>
      <c r="H3777" s="31">
        <v>1277</v>
      </c>
    </row>
    <row r="3778" spans="1:8" ht="24" customHeight="1" x14ac:dyDescent="0.25">
      <c r="A3778" s="33">
        <v>46184</v>
      </c>
      <c r="B3778" s="31" t="s">
        <v>165</v>
      </c>
      <c r="C3778" s="31" t="s">
        <v>166</v>
      </c>
      <c r="D3778" s="31" t="s">
        <v>901</v>
      </c>
      <c r="E3778" s="31">
        <v>2571</v>
      </c>
      <c r="F3778" s="31">
        <v>1149306</v>
      </c>
      <c r="G3778" s="32">
        <v>447.03</v>
      </c>
      <c r="H3778" s="31">
        <v>2584</v>
      </c>
    </row>
    <row r="3779" spans="1:8" ht="48" customHeight="1" x14ac:dyDescent="0.25">
      <c r="A3779" s="33">
        <v>46184</v>
      </c>
      <c r="B3779" s="31" t="s">
        <v>168</v>
      </c>
      <c r="C3779" s="31" t="s">
        <v>169</v>
      </c>
      <c r="D3779" s="31" t="s">
        <v>899</v>
      </c>
      <c r="E3779" s="31">
        <v>2716</v>
      </c>
      <c r="F3779" s="31">
        <v>1133002</v>
      </c>
      <c r="G3779" s="32">
        <v>417.16</v>
      </c>
      <c r="H3779" s="31">
        <v>2870</v>
      </c>
    </row>
    <row r="3780" spans="1:8" ht="48" customHeight="1" x14ac:dyDescent="0.25">
      <c r="A3780" s="33">
        <v>46184</v>
      </c>
      <c r="B3780" s="31" t="s">
        <v>171</v>
      </c>
      <c r="C3780" s="31" t="s">
        <v>172</v>
      </c>
      <c r="D3780" s="31" t="s">
        <v>903</v>
      </c>
      <c r="E3780" s="31">
        <v>2235</v>
      </c>
      <c r="F3780" s="31">
        <v>898212</v>
      </c>
      <c r="G3780" s="32">
        <v>401.88</v>
      </c>
      <c r="H3780" s="31">
        <v>2019</v>
      </c>
    </row>
    <row r="3781" spans="1:8" ht="48" customHeight="1" x14ac:dyDescent="0.25">
      <c r="A3781" s="33">
        <v>46184</v>
      </c>
      <c r="B3781" s="31" t="s">
        <v>174</v>
      </c>
      <c r="C3781" s="31" t="s">
        <v>175</v>
      </c>
      <c r="D3781" s="31" t="s">
        <v>903</v>
      </c>
      <c r="E3781" s="31">
        <v>2557</v>
      </c>
      <c r="F3781" s="31">
        <v>862230</v>
      </c>
      <c r="G3781" s="32">
        <v>337.2</v>
      </c>
      <c r="H3781" s="31">
        <v>2746</v>
      </c>
    </row>
    <row r="3782" spans="1:8" ht="48" customHeight="1" x14ac:dyDescent="0.25">
      <c r="A3782" s="33">
        <v>46184</v>
      </c>
      <c r="B3782" s="31" t="s">
        <v>177</v>
      </c>
      <c r="C3782" s="31" t="s">
        <v>178</v>
      </c>
      <c r="D3782" s="31" t="s">
        <v>903</v>
      </c>
      <c r="E3782" s="31">
        <v>1551</v>
      </c>
      <c r="F3782" s="31">
        <v>408947</v>
      </c>
      <c r="G3782" s="32">
        <v>263.67</v>
      </c>
      <c r="H3782" s="31">
        <v>1571</v>
      </c>
    </row>
    <row r="3783" spans="1:8" ht="48" customHeight="1" x14ac:dyDescent="0.25">
      <c r="A3783" s="33">
        <v>46184</v>
      </c>
      <c r="B3783" s="31" t="s">
        <v>180</v>
      </c>
      <c r="C3783" s="31" t="s">
        <v>181</v>
      </c>
      <c r="D3783" s="31" t="s">
        <v>903</v>
      </c>
      <c r="E3783" s="31">
        <v>2209</v>
      </c>
      <c r="F3783" s="31">
        <v>809159</v>
      </c>
      <c r="G3783" s="32">
        <v>366.3</v>
      </c>
      <c r="H3783" s="31">
        <v>2063</v>
      </c>
    </row>
    <row r="3784" spans="1:8" ht="48" customHeight="1" x14ac:dyDescent="0.25">
      <c r="A3784" s="33">
        <v>46184</v>
      </c>
      <c r="B3784" s="31" t="s">
        <v>183</v>
      </c>
      <c r="C3784" s="31" t="s">
        <v>184</v>
      </c>
      <c r="D3784" s="31" t="s">
        <v>903</v>
      </c>
      <c r="E3784" s="31">
        <v>2083</v>
      </c>
      <c r="F3784" s="31">
        <v>513721</v>
      </c>
      <c r="G3784" s="32">
        <v>246.63</v>
      </c>
      <c r="H3784" s="31">
        <v>1882</v>
      </c>
    </row>
    <row r="3785" spans="1:8" ht="48" customHeight="1" x14ac:dyDescent="0.25">
      <c r="A3785" s="33">
        <v>46184</v>
      </c>
      <c r="B3785" s="31" t="s">
        <v>186</v>
      </c>
      <c r="C3785" s="31" t="s">
        <v>187</v>
      </c>
      <c r="D3785" s="31" t="s">
        <v>903</v>
      </c>
      <c r="E3785" s="31">
        <v>734</v>
      </c>
      <c r="F3785" s="31">
        <v>292064</v>
      </c>
      <c r="G3785" s="32">
        <v>397.91</v>
      </c>
      <c r="H3785" s="31">
        <v>681</v>
      </c>
    </row>
    <row r="3786" spans="1:8" ht="36" customHeight="1" x14ac:dyDescent="0.25">
      <c r="A3786" s="33">
        <v>46184</v>
      </c>
      <c r="B3786" s="31" t="s">
        <v>189</v>
      </c>
      <c r="C3786" s="31" t="s">
        <v>190</v>
      </c>
      <c r="D3786" s="31" t="s">
        <v>903</v>
      </c>
      <c r="E3786" s="31">
        <v>3900</v>
      </c>
      <c r="F3786" s="31">
        <v>1111765</v>
      </c>
      <c r="G3786" s="32">
        <v>285.07</v>
      </c>
      <c r="H3786" s="31">
        <v>3882</v>
      </c>
    </row>
    <row r="3787" spans="1:8" ht="24" customHeight="1" x14ac:dyDescent="0.25">
      <c r="A3787" s="33">
        <v>46184</v>
      </c>
      <c r="B3787" s="31" t="s">
        <v>192</v>
      </c>
      <c r="C3787" s="31" t="s">
        <v>193</v>
      </c>
      <c r="D3787" s="31" t="s">
        <v>901</v>
      </c>
      <c r="E3787" s="31">
        <v>976</v>
      </c>
      <c r="F3787" s="31">
        <v>342809</v>
      </c>
      <c r="G3787" s="32">
        <v>351.24</v>
      </c>
      <c r="H3787" s="31">
        <v>974</v>
      </c>
    </row>
    <row r="3788" spans="1:8" ht="36" customHeight="1" x14ac:dyDescent="0.25">
      <c r="A3788" s="33">
        <v>46184</v>
      </c>
      <c r="B3788" s="31" t="s">
        <v>195</v>
      </c>
      <c r="C3788" s="31" t="s">
        <v>196</v>
      </c>
      <c r="D3788" s="31" t="s">
        <v>899</v>
      </c>
      <c r="E3788" s="31">
        <v>2580</v>
      </c>
      <c r="F3788" s="31">
        <v>986899</v>
      </c>
      <c r="G3788" s="32">
        <v>382.52</v>
      </c>
      <c r="H3788" s="31">
        <v>2377</v>
      </c>
    </row>
    <row r="3789" spans="1:8" ht="24" customHeight="1" x14ac:dyDescent="0.25">
      <c r="A3789" s="33">
        <v>46184</v>
      </c>
      <c r="B3789" s="31" t="s">
        <v>198</v>
      </c>
      <c r="C3789" s="31" t="s">
        <v>199</v>
      </c>
      <c r="D3789" s="31" t="s">
        <v>901</v>
      </c>
      <c r="E3789" s="31">
        <v>4238</v>
      </c>
      <c r="F3789" s="31">
        <v>2217584</v>
      </c>
      <c r="G3789" s="32">
        <v>523.26</v>
      </c>
      <c r="H3789" s="31">
        <v>4101</v>
      </c>
    </row>
    <row r="3790" spans="1:8" ht="36" customHeight="1" x14ac:dyDescent="0.25">
      <c r="A3790" s="33">
        <v>46184</v>
      </c>
      <c r="B3790" s="31" t="s">
        <v>201</v>
      </c>
      <c r="C3790" s="31" t="s">
        <v>202</v>
      </c>
      <c r="D3790" s="31" t="s">
        <v>904</v>
      </c>
      <c r="E3790" s="31">
        <v>0</v>
      </c>
      <c r="F3790" s="31">
        <v>0</v>
      </c>
      <c r="G3790" s="31">
        <v>0</v>
      </c>
      <c r="H3790" s="31">
        <v>0</v>
      </c>
    </row>
    <row r="3791" spans="1:8" ht="24" customHeight="1" x14ac:dyDescent="0.25">
      <c r="A3791" s="33">
        <v>46184</v>
      </c>
      <c r="B3791" s="31" t="s">
        <v>204</v>
      </c>
      <c r="C3791" s="31" t="s">
        <v>205</v>
      </c>
      <c r="D3791" s="31" t="s">
        <v>901</v>
      </c>
      <c r="E3791" s="31">
        <v>3820</v>
      </c>
      <c r="F3791" s="31">
        <v>1696005</v>
      </c>
      <c r="G3791" s="32">
        <v>443.98</v>
      </c>
      <c r="H3791" s="31">
        <v>4118</v>
      </c>
    </row>
    <row r="3792" spans="1:8" ht="36" customHeight="1" x14ac:dyDescent="0.25">
      <c r="A3792" s="33">
        <v>46184</v>
      </c>
      <c r="B3792" s="31" t="s">
        <v>207</v>
      </c>
      <c r="C3792" s="31" t="s">
        <v>208</v>
      </c>
      <c r="D3792" s="31" t="s">
        <v>899</v>
      </c>
      <c r="E3792" s="31">
        <v>4018</v>
      </c>
      <c r="F3792" s="31">
        <v>1493746</v>
      </c>
      <c r="G3792" s="32">
        <v>371.76</v>
      </c>
      <c r="H3792" s="31">
        <v>3637</v>
      </c>
    </row>
    <row r="3793" spans="1:8" ht="36" customHeight="1" x14ac:dyDescent="0.25">
      <c r="A3793" s="33">
        <v>46184</v>
      </c>
      <c r="B3793" s="31" t="s">
        <v>210</v>
      </c>
      <c r="C3793" s="31" t="s">
        <v>211</v>
      </c>
      <c r="D3793" s="31" t="s">
        <v>901</v>
      </c>
      <c r="E3793" s="31">
        <v>2723</v>
      </c>
      <c r="F3793" s="31">
        <v>1209237</v>
      </c>
      <c r="G3793" s="32">
        <v>444.08</v>
      </c>
      <c r="H3793" s="31">
        <v>2457</v>
      </c>
    </row>
    <row r="3794" spans="1:8" ht="36" customHeight="1" x14ac:dyDescent="0.25">
      <c r="A3794" s="33">
        <v>46184</v>
      </c>
      <c r="B3794" s="31" t="s">
        <v>213</v>
      </c>
      <c r="C3794" s="31" t="s">
        <v>214</v>
      </c>
      <c r="D3794" s="31" t="s">
        <v>901</v>
      </c>
      <c r="E3794" s="31">
        <v>1358</v>
      </c>
      <c r="F3794" s="31">
        <v>394383</v>
      </c>
      <c r="G3794" s="32">
        <v>290.41000000000003</v>
      </c>
      <c r="H3794" s="31">
        <v>1430</v>
      </c>
    </row>
    <row r="3795" spans="1:8" ht="48" customHeight="1" x14ac:dyDescent="0.25">
      <c r="A3795" s="33">
        <v>46184</v>
      </c>
      <c r="B3795" s="31" t="s">
        <v>216</v>
      </c>
      <c r="C3795" s="31" t="s">
        <v>217</v>
      </c>
      <c r="D3795" s="31" t="s">
        <v>901</v>
      </c>
      <c r="E3795" s="31">
        <v>2071</v>
      </c>
      <c r="F3795" s="31">
        <v>499361</v>
      </c>
      <c r="G3795" s="32">
        <v>241.12</v>
      </c>
      <c r="H3795" s="31">
        <v>1929</v>
      </c>
    </row>
    <row r="3796" spans="1:8" ht="36" customHeight="1" x14ac:dyDescent="0.25">
      <c r="A3796" s="33">
        <v>46184</v>
      </c>
      <c r="B3796" s="31" t="s">
        <v>220</v>
      </c>
      <c r="C3796" s="31" t="s">
        <v>221</v>
      </c>
      <c r="D3796" s="31" t="s">
        <v>900</v>
      </c>
      <c r="E3796" s="31">
        <v>4076</v>
      </c>
      <c r="F3796" s="31">
        <v>873242</v>
      </c>
      <c r="G3796" s="32">
        <v>214.24</v>
      </c>
      <c r="H3796" s="31">
        <v>4206</v>
      </c>
    </row>
    <row r="3797" spans="1:8" ht="41.25" customHeight="1" x14ac:dyDescent="0.25">
      <c r="A3797" s="33">
        <v>46184</v>
      </c>
      <c r="B3797" s="31" t="s">
        <v>223</v>
      </c>
      <c r="C3797" s="31" t="s">
        <v>224</v>
      </c>
      <c r="D3797" s="31" t="s">
        <v>905</v>
      </c>
      <c r="E3797" s="31">
        <v>0</v>
      </c>
      <c r="F3797" s="31">
        <v>0</v>
      </c>
      <c r="G3797" s="31">
        <v>0</v>
      </c>
      <c r="H3797" s="31">
        <v>0</v>
      </c>
    </row>
    <row r="3798" spans="1:8" ht="24" customHeight="1" x14ac:dyDescent="0.25">
      <c r="A3798" s="33">
        <v>46184</v>
      </c>
      <c r="B3798" s="31" t="s">
        <v>225</v>
      </c>
      <c r="C3798" s="31" t="s">
        <v>226</v>
      </c>
      <c r="D3798" s="31" t="s">
        <v>906</v>
      </c>
      <c r="E3798" s="31">
        <v>0</v>
      </c>
      <c r="F3798" s="31">
        <v>0</v>
      </c>
      <c r="G3798" s="31">
        <v>0</v>
      </c>
      <c r="H3798" s="31">
        <v>0</v>
      </c>
    </row>
    <row r="3799" spans="1:8" ht="36" customHeight="1" x14ac:dyDescent="0.25">
      <c r="A3799" s="33">
        <v>46184</v>
      </c>
      <c r="B3799" s="31" t="s">
        <v>227</v>
      </c>
      <c r="C3799" s="31" t="s">
        <v>228</v>
      </c>
      <c r="D3799" s="31" t="s">
        <v>899</v>
      </c>
      <c r="E3799" s="31">
        <v>4058</v>
      </c>
      <c r="F3799" s="31">
        <v>935532</v>
      </c>
      <c r="G3799" s="32">
        <v>230.54</v>
      </c>
      <c r="H3799" s="31">
        <v>3876</v>
      </c>
    </row>
    <row r="3800" spans="1:8" ht="24" customHeight="1" x14ac:dyDescent="0.25">
      <c r="A3800" s="33">
        <v>46184</v>
      </c>
      <c r="B3800" s="31" t="s">
        <v>230</v>
      </c>
      <c r="C3800" s="31" t="s">
        <v>231</v>
      </c>
      <c r="D3800" s="31" t="s">
        <v>901</v>
      </c>
      <c r="E3800" s="31">
        <v>3030</v>
      </c>
      <c r="F3800" s="31">
        <v>962008</v>
      </c>
      <c r="G3800" s="32">
        <v>317.49</v>
      </c>
      <c r="H3800" s="31">
        <v>3001</v>
      </c>
    </row>
    <row r="3801" spans="1:8" ht="24" customHeight="1" x14ac:dyDescent="0.25">
      <c r="A3801" s="33">
        <v>46184</v>
      </c>
      <c r="B3801" s="31" t="s">
        <v>233</v>
      </c>
      <c r="C3801" s="31" t="s">
        <v>234</v>
      </c>
      <c r="D3801" s="31" t="s">
        <v>899</v>
      </c>
      <c r="E3801" s="31">
        <v>1463</v>
      </c>
      <c r="F3801" s="31">
        <v>351202</v>
      </c>
      <c r="G3801" s="32">
        <v>240.06</v>
      </c>
      <c r="H3801" s="31">
        <v>1566</v>
      </c>
    </row>
    <row r="3802" spans="1:8" ht="48" customHeight="1" x14ac:dyDescent="0.25">
      <c r="A3802" s="33">
        <v>46184</v>
      </c>
      <c r="B3802" s="31" t="s">
        <v>236</v>
      </c>
      <c r="C3802" s="31" t="s">
        <v>237</v>
      </c>
      <c r="D3802" s="31" t="s">
        <v>899</v>
      </c>
      <c r="E3802" s="31">
        <v>4256</v>
      </c>
      <c r="F3802" s="31">
        <v>1926831</v>
      </c>
      <c r="G3802" s="32">
        <v>452.73</v>
      </c>
      <c r="H3802" s="31">
        <v>4417</v>
      </c>
    </row>
    <row r="3803" spans="1:8" ht="48" customHeight="1" x14ac:dyDescent="0.25">
      <c r="A3803" s="33">
        <v>46184</v>
      </c>
      <c r="B3803" s="31" t="s">
        <v>239</v>
      </c>
      <c r="C3803" s="31" t="s">
        <v>240</v>
      </c>
      <c r="D3803" s="31" t="s">
        <v>900</v>
      </c>
      <c r="E3803" s="31">
        <v>1648</v>
      </c>
      <c r="F3803" s="31">
        <v>832947</v>
      </c>
      <c r="G3803" s="32">
        <v>505.43</v>
      </c>
      <c r="H3803" s="31">
        <v>1693</v>
      </c>
    </row>
    <row r="3804" spans="1:8" ht="48" customHeight="1" x14ac:dyDescent="0.25">
      <c r="A3804" s="33">
        <v>46184</v>
      </c>
      <c r="B3804" s="31" t="s">
        <v>242</v>
      </c>
      <c r="C3804" s="31" t="s">
        <v>243</v>
      </c>
      <c r="D3804" s="31" t="s">
        <v>900</v>
      </c>
      <c r="E3804" s="31">
        <v>3695</v>
      </c>
      <c r="F3804" s="31">
        <v>1284626</v>
      </c>
      <c r="G3804" s="32">
        <v>347.67</v>
      </c>
      <c r="H3804" s="31">
        <v>3603</v>
      </c>
    </row>
    <row r="3805" spans="1:8" ht="48" customHeight="1" x14ac:dyDescent="0.25">
      <c r="A3805" s="33">
        <v>46184</v>
      </c>
      <c r="B3805" s="31" t="s">
        <v>245</v>
      </c>
      <c r="C3805" s="31" t="s">
        <v>246</v>
      </c>
      <c r="D3805" s="31" t="s">
        <v>900</v>
      </c>
      <c r="E3805" s="31">
        <v>1978</v>
      </c>
      <c r="F3805" s="31">
        <v>618657</v>
      </c>
      <c r="G3805" s="32">
        <v>312.77</v>
      </c>
      <c r="H3805" s="31">
        <v>1836</v>
      </c>
    </row>
    <row r="3806" spans="1:8" ht="48" customHeight="1" x14ac:dyDescent="0.25">
      <c r="A3806" s="33">
        <v>46184</v>
      </c>
      <c r="B3806" s="31" t="s">
        <v>248</v>
      </c>
      <c r="C3806" s="31" t="s">
        <v>249</v>
      </c>
      <c r="D3806" s="31" t="s">
        <v>900</v>
      </c>
      <c r="E3806" s="31">
        <v>4185</v>
      </c>
      <c r="F3806" s="31">
        <v>2244937</v>
      </c>
      <c r="G3806" s="32">
        <v>536.41999999999996</v>
      </c>
      <c r="H3806" s="31">
        <v>3942</v>
      </c>
    </row>
    <row r="3807" spans="1:8" ht="24" customHeight="1" x14ac:dyDescent="0.25">
      <c r="A3807" s="33">
        <v>46184</v>
      </c>
      <c r="B3807" s="31" t="s">
        <v>251</v>
      </c>
      <c r="C3807" s="31" t="s">
        <v>252</v>
      </c>
      <c r="D3807" s="31" t="s">
        <v>900</v>
      </c>
      <c r="E3807" s="31">
        <v>3917</v>
      </c>
      <c r="F3807" s="31">
        <v>1273419</v>
      </c>
      <c r="G3807" s="32">
        <v>325.10000000000002</v>
      </c>
      <c r="H3807" s="31">
        <v>3626</v>
      </c>
    </row>
    <row r="3808" spans="1:8" ht="36" customHeight="1" x14ac:dyDescent="0.25">
      <c r="A3808" s="33">
        <v>46184</v>
      </c>
      <c r="B3808" s="31" t="s">
        <v>254</v>
      </c>
      <c r="C3808" s="31" t="s">
        <v>255</v>
      </c>
      <c r="D3808" s="31" t="s">
        <v>899</v>
      </c>
      <c r="E3808" s="31">
        <v>1862</v>
      </c>
      <c r="F3808" s="31">
        <v>886915</v>
      </c>
      <c r="G3808" s="32">
        <v>476.32</v>
      </c>
      <c r="H3808" s="31">
        <v>1864</v>
      </c>
    </row>
    <row r="3809" spans="1:8" ht="24" customHeight="1" x14ac:dyDescent="0.25">
      <c r="A3809" s="33">
        <v>46184</v>
      </c>
      <c r="B3809" s="31" t="s">
        <v>257</v>
      </c>
      <c r="C3809" s="31" t="s">
        <v>258</v>
      </c>
      <c r="D3809" s="31" t="s">
        <v>901</v>
      </c>
      <c r="E3809" s="31">
        <v>658</v>
      </c>
      <c r="F3809" s="31">
        <v>134066</v>
      </c>
      <c r="G3809" s="32">
        <v>203.75</v>
      </c>
      <c r="H3809" s="31">
        <v>612</v>
      </c>
    </row>
    <row r="3810" spans="1:8" ht="36" customHeight="1" x14ac:dyDescent="0.25">
      <c r="A3810" s="33">
        <v>46184</v>
      </c>
      <c r="B3810" s="31" t="s">
        <v>260</v>
      </c>
      <c r="C3810" s="31" t="s">
        <v>261</v>
      </c>
      <c r="D3810" s="31" t="s">
        <v>907</v>
      </c>
      <c r="E3810" s="31">
        <v>0</v>
      </c>
      <c r="F3810" s="31">
        <v>0</v>
      </c>
      <c r="G3810" s="31">
        <v>0</v>
      </c>
      <c r="H3810" s="31">
        <v>0</v>
      </c>
    </row>
    <row r="3811" spans="1:8" ht="24" customHeight="1" x14ac:dyDescent="0.25">
      <c r="A3811" s="33">
        <v>46184</v>
      </c>
      <c r="B3811" s="31" t="s">
        <v>262</v>
      </c>
      <c r="C3811" s="31" t="s">
        <v>263</v>
      </c>
      <c r="D3811" s="31" t="s">
        <v>901</v>
      </c>
      <c r="E3811" s="31">
        <v>2830</v>
      </c>
      <c r="F3811" s="31">
        <v>566561</v>
      </c>
      <c r="G3811" s="32">
        <v>200.2</v>
      </c>
      <c r="H3811" s="31">
        <v>2898</v>
      </c>
    </row>
    <row r="3812" spans="1:8" ht="36" customHeight="1" x14ac:dyDescent="0.25">
      <c r="A3812" s="33">
        <v>46184</v>
      </c>
      <c r="B3812" s="31" t="s">
        <v>265</v>
      </c>
      <c r="C3812" s="31" t="s">
        <v>266</v>
      </c>
      <c r="D3812" s="31" t="s">
        <v>908</v>
      </c>
      <c r="E3812" s="31">
        <v>0</v>
      </c>
      <c r="F3812" s="31">
        <v>0</v>
      </c>
      <c r="G3812" s="31">
        <v>0</v>
      </c>
      <c r="H3812" s="31">
        <v>0</v>
      </c>
    </row>
    <row r="3813" spans="1:8" ht="48" customHeight="1" x14ac:dyDescent="0.25">
      <c r="A3813" s="33">
        <v>46184</v>
      </c>
      <c r="B3813" s="31" t="s">
        <v>267</v>
      </c>
      <c r="C3813" s="31" t="s">
        <v>268</v>
      </c>
      <c r="D3813" s="31" t="s">
        <v>901</v>
      </c>
      <c r="E3813" s="31">
        <v>2808</v>
      </c>
      <c r="F3813" s="31">
        <v>586435</v>
      </c>
      <c r="G3813" s="32">
        <v>208.84</v>
      </c>
      <c r="H3813" s="31">
        <v>2862</v>
      </c>
    </row>
    <row r="3814" spans="1:8" ht="24" customHeight="1" x14ac:dyDescent="0.25">
      <c r="A3814" s="33">
        <v>46184</v>
      </c>
      <c r="B3814" s="31" t="s">
        <v>270</v>
      </c>
      <c r="C3814" s="31" t="s">
        <v>271</v>
      </c>
      <c r="D3814" s="31" t="s">
        <v>900</v>
      </c>
      <c r="E3814" s="31">
        <v>966</v>
      </c>
      <c r="F3814" s="31">
        <v>335041</v>
      </c>
      <c r="G3814" s="32">
        <v>346.83</v>
      </c>
      <c r="H3814" s="31">
        <v>927</v>
      </c>
    </row>
    <row r="3815" spans="1:8" ht="24" customHeight="1" x14ac:dyDescent="0.25">
      <c r="A3815" s="33">
        <v>46184</v>
      </c>
      <c r="B3815" s="31" t="s">
        <v>273</v>
      </c>
      <c r="C3815" s="31" t="s">
        <v>274</v>
      </c>
      <c r="D3815" s="31" t="s">
        <v>899</v>
      </c>
      <c r="E3815" s="31">
        <v>4048</v>
      </c>
      <c r="F3815" s="31">
        <v>1905892</v>
      </c>
      <c r="G3815" s="32">
        <v>470.82</v>
      </c>
      <c r="H3815" s="31">
        <v>3681</v>
      </c>
    </row>
    <row r="3816" spans="1:8" ht="36" customHeight="1" x14ac:dyDescent="0.25">
      <c r="A3816" s="33">
        <v>46184</v>
      </c>
      <c r="B3816" s="31" t="s">
        <v>276</v>
      </c>
      <c r="C3816" s="31" t="s">
        <v>277</v>
      </c>
      <c r="D3816" s="31" t="s">
        <v>899</v>
      </c>
      <c r="E3816" s="31">
        <v>817</v>
      </c>
      <c r="F3816" s="31">
        <v>384195</v>
      </c>
      <c r="G3816" s="32">
        <v>470.25</v>
      </c>
      <c r="H3816" s="31">
        <v>755</v>
      </c>
    </row>
    <row r="3817" spans="1:8" ht="36" customHeight="1" x14ac:dyDescent="0.25">
      <c r="A3817" s="33">
        <v>46184</v>
      </c>
      <c r="B3817" s="31" t="s">
        <v>279</v>
      </c>
      <c r="C3817" s="31" t="s">
        <v>280</v>
      </c>
      <c r="D3817" s="31" t="s">
        <v>901</v>
      </c>
      <c r="E3817" s="31">
        <v>1642</v>
      </c>
      <c r="F3817" s="31">
        <v>837117</v>
      </c>
      <c r="G3817" s="32">
        <v>509.82</v>
      </c>
      <c r="H3817" s="31">
        <v>1605</v>
      </c>
    </row>
    <row r="3818" spans="1:8" ht="24" customHeight="1" x14ac:dyDescent="0.25">
      <c r="A3818" s="33">
        <v>46184</v>
      </c>
      <c r="B3818" s="31" t="s">
        <v>283</v>
      </c>
      <c r="C3818" s="31" t="s">
        <v>284</v>
      </c>
      <c r="D3818" s="31" t="s">
        <v>899</v>
      </c>
      <c r="E3818" s="31">
        <v>0</v>
      </c>
      <c r="F3818" s="31">
        <v>0</v>
      </c>
      <c r="G3818" s="31">
        <v>0</v>
      </c>
      <c r="H3818" s="31">
        <v>0</v>
      </c>
    </row>
    <row r="3819" spans="1:8" ht="24" customHeight="1" x14ac:dyDescent="0.25">
      <c r="A3819" s="33">
        <v>46185</v>
      </c>
      <c r="B3819" s="31" t="s">
        <v>128</v>
      </c>
      <c r="C3819" s="31" t="s">
        <v>129</v>
      </c>
      <c r="D3819" s="31" t="s">
        <v>899</v>
      </c>
      <c r="E3819" s="31">
        <v>991</v>
      </c>
      <c r="F3819" s="31">
        <v>362861</v>
      </c>
      <c r="G3819" s="32">
        <v>366.16</v>
      </c>
      <c r="H3819" s="31">
        <v>1000</v>
      </c>
    </row>
    <row r="3820" spans="1:8" ht="24" customHeight="1" x14ac:dyDescent="0.25">
      <c r="A3820" s="33">
        <v>46185</v>
      </c>
      <c r="B3820" s="31" t="s">
        <v>132</v>
      </c>
      <c r="C3820" s="31" t="s">
        <v>133</v>
      </c>
      <c r="D3820" s="31" t="s">
        <v>900</v>
      </c>
      <c r="E3820" s="31">
        <v>2131</v>
      </c>
      <c r="F3820" s="31">
        <v>662309</v>
      </c>
      <c r="G3820" s="32">
        <v>310.8</v>
      </c>
      <c r="H3820" s="31">
        <v>1984</v>
      </c>
    </row>
    <row r="3821" spans="1:8" ht="54.75" customHeight="1" x14ac:dyDescent="0.25">
      <c r="A3821" s="33">
        <v>46185</v>
      </c>
      <c r="B3821" s="31" t="s">
        <v>135</v>
      </c>
      <c r="C3821" s="31" t="s">
        <v>136</v>
      </c>
      <c r="D3821" s="31" t="s">
        <v>900</v>
      </c>
      <c r="E3821" s="31">
        <v>1415</v>
      </c>
      <c r="F3821" s="31">
        <v>555487</v>
      </c>
      <c r="G3821" s="32">
        <v>392.57</v>
      </c>
      <c r="H3821" s="31">
        <v>1445</v>
      </c>
    </row>
    <row r="3822" spans="1:8" ht="24" customHeight="1" x14ac:dyDescent="0.25">
      <c r="A3822" s="33">
        <v>46185</v>
      </c>
      <c r="B3822" s="31" t="s">
        <v>138</v>
      </c>
      <c r="C3822" s="31" t="s">
        <v>139</v>
      </c>
      <c r="D3822" s="31" t="s">
        <v>900</v>
      </c>
      <c r="E3822" s="31">
        <v>1248</v>
      </c>
      <c r="F3822" s="31">
        <v>440450</v>
      </c>
      <c r="G3822" s="32">
        <v>352.92</v>
      </c>
      <c r="H3822" s="31">
        <v>1303</v>
      </c>
    </row>
    <row r="3823" spans="1:8" ht="48" customHeight="1" x14ac:dyDescent="0.25">
      <c r="A3823" s="33">
        <v>46185</v>
      </c>
      <c r="B3823" s="31" t="s">
        <v>141</v>
      </c>
      <c r="C3823" s="31" t="s">
        <v>142</v>
      </c>
      <c r="D3823" s="31" t="s">
        <v>900</v>
      </c>
      <c r="E3823" s="31">
        <v>1604</v>
      </c>
      <c r="F3823" s="31">
        <v>920934</v>
      </c>
      <c r="G3823" s="32">
        <v>574.15</v>
      </c>
      <c r="H3823" s="31">
        <v>1606</v>
      </c>
    </row>
    <row r="3824" spans="1:8" ht="48" customHeight="1" x14ac:dyDescent="0.25">
      <c r="A3824" s="33">
        <v>46185</v>
      </c>
      <c r="B3824" s="31" t="s">
        <v>144</v>
      </c>
      <c r="C3824" s="31" t="s">
        <v>145</v>
      </c>
      <c r="D3824" s="31" t="s">
        <v>900</v>
      </c>
      <c r="E3824" s="31">
        <v>1581</v>
      </c>
      <c r="F3824" s="31">
        <v>407557</v>
      </c>
      <c r="G3824" s="32">
        <v>257.77999999999997</v>
      </c>
      <c r="H3824" s="31">
        <v>1556</v>
      </c>
    </row>
    <row r="3825" spans="1:8" ht="48" customHeight="1" x14ac:dyDescent="0.25">
      <c r="A3825" s="33">
        <v>46185</v>
      </c>
      <c r="B3825" s="31" t="s">
        <v>147</v>
      </c>
      <c r="C3825" s="31" t="s">
        <v>148</v>
      </c>
      <c r="D3825" s="31" t="s">
        <v>900</v>
      </c>
      <c r="E3825" s="31">
        <v>4076</v>
      </c>
      <c r="F3825" s="31">
        <v>892695</v>
      </c>
      <c r="G3825" s="32">
        <v>219.01</v>
      </c>
      <c r="H3825" s="31">
        <v>4155</v>
      </c>
    </row>
    <row r="3826" spans="1:8" ht="48" customHeight="1" x14ac:dyDescent="0.25">
      <c r="A3826" s="33">
        <v>46185</v>
      </c>
      <c r="B3826" s="31" t="s">
        <v>150</v>
      </c>
      <c r="C3826" s="31" t="s">
        <v>151</v>
      </c>
      <c r="D3826" s="31" t="s">
        <v>900</v>
      </c>
      <c r="E3826" s="31">
        <v>3060</v>
      </c>
      <c r="F3826" s="31">
        <v>673746</v>
      </c>
      <c r="G3826" s="32">
        <v>220.18</v>
      </c>
      <c r="H3826" s="31">
        <v>3013</v>
      </c>
    </row>
    <row r="3827" spans="1:8" ht="48" customHeight="1" x14ac:dyDescent="0.25">
      <c r="A3827" s="33">
        <v>46185</v>
      </c>
      <c r="B3827" s="31" t="s">
        <v>153</v>
      </c>
      <c r="C3827" s="31" t="s">
        <v>154</v>
      </c>
      <c r="D3827" s="31" t="s">
        <v>899</v>
      </c>
      <c r="E3827" s="31">
        <v>2585</v>
      </c>
      <c r="F3827" s="31">
        <v>532298</v>
      </c>
      <c r="G3827" s="32">
        <v>205.92</v>
      </c>
      <c r="H3827" s="31">
        <v>2727</v>
      </c>
    </row>
    <row r="3828" spans="1:8" ht="48" customHeight="1" x14ac:dyDescent="0.25">
      <c r="A3828" s="33">
        <v>46185</v>
      </c>
      <c r="B3828" s="31" t="s">
        <v>156</v>
      </c>
      <c r="C3828" s="31" t="s">
        <v>157</v>
      </c>
      <c r="D3828" s="31" t="s">
        <v>901</v>
      </c>
      <c r="E3828" s="31">
        <v>3779</v>
      </c>
      <c r="F3828" s="31">
        <v>1121498</v>
      </c>
      <c r="G3828" s="32">
        <v>296.77</v>
      </c>
      <c r="H3828" s="31">
        <v>4012</v>
      </c>
    </row>
    <row r="3829" spans="1:8" ht="48" customHeight="1" x14ac:dyDescent="0.25">
      <c r="A3829" s="33">
        <v>46185</v>
      </c>
      <c r="B3829" s="31" t="s">
        <v>159</v>
      </c>
      <c r="C3829" s="31" t="s">
        <v>160</v>
      </c>
      <c r="D3829" s="31" t="s">
        <v>899</v>
      </c>
      <c r="E3829" s="31">
        <v>2218</v>
      </c>
      <c r="F3829" s="31">
        <v>880433</v>
      </c>
      <c r="G3829" s="32">
        <v>396.95</v>
      </c>
      <c r="H3829" s="31">
        <v>2091</v>
      </c>
    </row>
    <row r="3830" spans="1:8" ht="24" customHeight="1" x14ac:dyDescent="0.25">
      <c r="A3830" s="33">
        <v>46185</v>
      </c>
      <c r="B3830" s="31" t="s">
        <v>162</v>
      </c>
      <c r="C3830" s="31" t="s">
        <v>163</v>
      </c>
      <c r="D3830" s="31" t="s">
        <v>901</v>
      </c>
      <c r="E3830" s="31">
        <v>1117</v>
      </c>
      <c r="F3830" s="31">
        <v>485004</v>
      </c>
      <c r="G3830" s="32">
        <v>434.2</v>
      </c>
      <c r="H3830" s="31">
        <v>1135</v>
      </c>
    </row>
    <row r="3831" spans="1:8" ht="36" customHeight="1" x14ac:dyDescent="0.25">
      <c r="A3831" s="33">
        <v>46185</v>
      </c>
      <c r="B3831" s="31" t="s">
        <v>165</v>
      </c>
      <c r="C3831" s="31" t="s">
        <v>166</v>
      </c>
      <c r="D3831" s="31" t="s">
        <v>901</v>
      </c>
      <c r="E3831" s="31">
        <v>2729</v>
      </c>
      <c r="F3831" s="31">
        <v>1195995</v>
      </c>
      <c r="G3831" s="32">
        <v>438.25</v>
      </c>
      <c r="H3831" s="31">
        <v>2608</v>
      </c>
    </row>
    <row r="3832" spans="1:8" ht="24" customHeight="1" x14ac:dyDescent="0.25">
      <c r="A3832" s="33">
        <v>46185</v>
      </c>
      <c r="B3832" s="31" t="s">
        <v>168</v>
      </c>
      <c r="C3832" s="31" t="s">
        <v>169</v>
      </c>
      <c r="D3832" s="31" t="s">
        <v>899</v>
      </c>
      <c r="E3832" s="31">
        <v>2320</v>
      </c>
      <c r="F3832" s="31">
        <v>1013080</v>
      </c>
      <c r="G3832" s="32">
        <v>436.67</v>
      </c>
      <c r="H3832" s="31">
        <v>2318</v>
      </c>
    </row>
    <row r="3833" spans="1:8" ht="36" customHeight="1" x14ac:dyDescent="0.25">
      <c r="A3833" s="33">
        <v>46185</v>
      </c>
      <c r="B3833" s="31" t="s">
        <v>171</v>
      </c>
      <c r="C3833" s="31" t="s">
        <v>172</v>
      </c>
      <c r="D3833" s="31" t="s">
        <v>903</v>
      </c>
      <c r="E3833" s="31">
        <v>1890</v>
      </c>
      <c r="F3833" s="31">
        <v>690761</v>
      </c>
      <c r="G3833" s="32">
        <v>365.48</v>
      </c>
      <c r="H3833" s="31">
        <v>1950</v>
      </c>
    </row>
    <row r="3834" spans="1:8" ht="36" customHeight="1" x14ac:dyDescent="0.25">
      <c r="A3834" s="33">
        <v>46185</v>
      </c>
      <c r="B3834" s="31" t="s">
        <v>174</v>
      </c>
      <c r="C3834" s="31" t="s">
        <v>175</v>
      </c>
      <c r="D3834" s="31" t="s">
        <v>903</v>
      </c>
      <c r="E3834" s="31">
        <v>2970</v>
      </c>
      <c r="F3834" s="31">
        <v>919473</v>
      </c>
      <c r="G3834" s="32">
        <v>309.58999999999997</v>
      </c>
      <c r="H3834" s="31">
        <v>3039</v>
      </c>
    </row>
    <row r="3835" spans="1:8" ht="24" customHeight="1" x14ac:dyDescent="0.25">
      <c r="A3835" s="33">
        <v>46185</v>
      </c>
      <c r="B3835" s="31" t="s">
        <v>177</v>
      </c>
      <c r="C3835" s="31" t="s">
        <v>178</v>
      </c>
      <c r="D3835" s="31" t="s">
        <v>903</v>
      </c>
      <c r="E3835" s="31">
        <v>1846</v>
      </c>
      <c r="F3835" s="31">
        <v>584395</v>
      </c>
      <c r="G3835" s="32">
        <v>316.57</v>
      </c>
      <c r="H3835" s="31">
        <v>1813</v>
      </c>
    </row>
    <row r="3836" spans="1:8" ht="48" customHeight="1" x14ac:dyDescent="0.25">
      <c r="A3836" s="33">
        <v>46185</v>
      </c>
      <c r="B3836" s="31" t="s">
        <v>180</v>
      </c>
      <c r="C3836" s="31" t="s">
        <v>181</v>
      </c>
      <c r="D3836" s="31" t="s">
        <v>903</v>
      </c>
      <c r="E3836" s="31">
        <v>2119</v>
      </c>
      <c r="F3836" s="31">
        <v>799056</v>
      </c>
      <c r="G3836" s="32">
        <v>377.09</v>
      </c>
      <c r="H3836" s="31">
        <v>1924</v>
      </c>
    </row>
    <row r="3837" spans="1:8" ht="48" customHeight="1" x14ac:dyDescent="0.25">
      <c r="A3837" s="33">
        <v>46185</v>
      </c>
      <c r="B3837" s="31" t="s">
        <v>183</v>
      </c>
      <c r="C3837" s="31" t="s">
        <v>184</v>
      </c>
      <c r="D3837" s="31" t="s">
        <v>903</v>
      </c>
      <c r="E3837" s="31">
        <v>1947</v>
      </c>
      <c r="F3837" s="31">
        <v>499081</v>
      </c>
      <c r="G3837" s="32">
        <v>256.33</v>
      </c>
      <c r="H3837" s="31">
        <v>1861</v>
      </c>
    </row>
    <row r="3838" spans="1:8" ht="48" customHeight="1" x14ac:dyDescent="0.25">
      <c r="A3838" s="33">
        <v>46185</v>
      </c>
      <c r="B3838" s="31" t="s">
        <v>186</v>
      </c>
      <c r="C3838" s="31" t="s">
        <v>187</v>
      </c>
      <c r="D3838" s="31" t="s">
        <v>903</v>
      </c>
      <c r="E3838" s="31">
        <v>748</v>
      </c>
      <c r="F3838" s="31">
        <v>296845</v>
      </c>
      <c r="G3838" s="32">
        <v>396.85</v>
      </c>
      <c r="H3838" s="31">
        <v>760</v>
      </c>
    </row>
    <row r="3839" spans="1:8" ht="48" customHeight="1" x14ac:dyDescent="0.25">
      <c r="A3839" s="33">
        <v>46185</v>
      </c>
      <c r="B3839" s="31" t="s">
        <v>189</v>
      </c>
      <c r="C3839" s="31" t="s">
        <v>190</v>
      </c>
      <c r="D3839" s="31" t="s">
        <v>903</v>
      </c>
      <c r="E3839" s="31">
        <v>4091</v>
      </c>
      <c r="F3839" s="31">
        <v>1077057</v>
      </c>
      <c r="G3839" s="32">
        <v>263.27</v>
      </c>
      <c r="H3839" s="31">
        <v>4068</v>
      </c>
    </row>
    <row r="3840" spans="1:8" ht="48" customHeight="1" x14ac:dyDescent="0.25">
      <c r="A3840" s="33">
        <v>46185</v>
      </c>
      <c r="B3840" s="31" t="s">
        <v>192</v>
      </c>
      <c r="C3840" s="31" t="s">
        <v>193</v>
      </c>
      <c r="D3840" s="31" t="s">
        <v>901</v>
      </c>
      <c r="E3840" s="31">
        <v>1035</v>
      </c>
      <c r="F3840" s="31">
        <v>383598</v>
      </c>
      <c r="G3840" s="32">
        <v>370.63</v>
      </c>
      <c r="H3840" s="31">
        <v>986</v>
      </c>
    </row>
    <row r="3841" spans="1:8" ht="48" customHeight="1" x14ac:dyDescent="0.25">
      <c r="A3841" s="33">
        <v>46185</v>
      </c>
      <c r="B3841" s="31" t="s">
        <v>195</v>
      </c>
      <c r="C3841" s="31" t="s">
        <v>196</v>
      </c>
      <c r="D3841" s="31" t="s">
        <v>899</v>
      </c>
      <c r="E3841" s="31">
        <v>3166</v>
      </c>
      <c r="F3841" s="31">
        <v>1213439</v>
      </c>
      <c r="G3841" s="32">
        <v>383.27</v>
      </c>
      <c r="H3841" s="31">
        <v>2930</v>
      </c>
    </row>
    <row r="3842" spans="1:8" ht="48" customHeight="1" x14ac:dyDescent="0.25">
      <c r="A3842" s="33">
        <v>46185</v>
      </c>
      <c r="B3842" s="31" t="s">
        <v>198</v>
      </c>
      <c r="C3842" s="31" t="s">
        <v>199</v>
      </c>
      <c r="D3842" s="31" t="s">
        <v>901</v>
      </c>
      <c r="E3842" s="31">
        <v>3996</v>
      </c>
      <c r="F3842" s="31">
        <v>1697211</v>
      </c>
      <c r="G3842" s="32">
        <v>424.73</v>
      </c>
      <c r="H3842" s="31">
        <v>3971</v>
      </c>
    </row>
    <row r="3843" spans="1:8" ht="36" customHeight="1" x14ac:dyDescent="0.25">
      <c r="A3843" s="33">
        <v>46185</v>
      </c>
      <c r="B3843" s="31" t="s">
        <v>201</v>
      </c>
      <c r="C3843" s="31" t="s">
        <v>202</v>
      </c>
      <c r="D3843" s="31" t="s">
        <v>904</v>
      </c>
      <c r="E3843" s="31">
        <v>0</v>
      </c>
      <c r="F3843" s="31">
        <v>0</v>
      </c>
      <c r="G3843" s="31">
        <v>0</v>
      </c>
      <c r="H3843" s="31">
        <v>0</v>
      </c>
    </row>
    <row r="3844" spans="1:8" ht="24" customHeight="1" x14ac:dyDescent="0.25">
      <c r="A3844" s="33">
        <v>46185</v>
      </c>
      <c r="B3844" s="31" t="s">
        <v>204</v>
      </c>
      <c r="C3844" s="31" t="s">
        <v>205</v>
      </c>
      <c r="D3844" s="31" t="s">
        <v>901</v>
      </c>
      <c r="E3844" s="31">
        <v>2823</v>
      </c>
      <c r="F3844" s="31">
        <v>1015285</v>
      </c>
      <c r="G3844" s="32">
        <v>359.65</v>
      </c>
      <c r="H3844" s="31">
        <v>2827</v>
      </c>
    </row>
    <row r="3845" spans="1:8" ht="36" customHeight="1" x14ac:dyDescent="0.25">
      <c r="A3845" s="33">
        <v>46185</v>
      </c>
      <c r="B3845" s="31" t="s">
        <v>207</v>
      </c>
      <c r="C3845" s="31" t="s">
        <v>208</v>
      </c>
      <c r="D3845" s="31" t="s">
        <v>899</v>
      </c>
      <c r="E3845" s="31">
        <v>4034</v>
      </c>
      <c r="F3845" s="31">
        <v>1400370</v>
      </c>
      <c r="G3845" s="32">
        <v>347.14</v>
      </c>
      <c r="H3845" s="31">
        <v>4267</v>
      </c>
    </row>
    <row r="3846" spans="1:8" ht="24" customHeight="1" x14ac:dyDescent="0.25">
      <c r="A3846" s="33">
        <v>46185</v>
      </c>
      <c r="B3846" s="31" t="s">
        <v>210</v>
      </c>
      <c r="C3846" s="31" t="s">
        <v>211</v>
      </c>
      <c r="D3846" s="31" t="s">
        <v>901</v>
      </c>
      <c r="E3846" s="31">
        <v>3103</v>
      </c>
      <c r="F3846" s="31">
        <v>1378116</v>
      </c>
      <c r="G3846" s="32">
        <v>444.12</v>
      </c>
      <c r="H3846" s="31">
        <v>2909</v>
      </c>
    </row>
    <row r="3847" spans="1:8" ht="36" customHeight="1" x14ac:dyDescent="0.25">
      <c r="A3847" s="33">
        <v>46185</v>
      </c>
      <c r="B3847" s="31" t="s">
        <v>213</v>
      </c>
      <c r="C3847" s="31" t="s">
        <v>214</v>
      </c>
      <c r="D3847" s="31" t="s">
        <v>901</v>
      </c>
      <c r="E3847" s="31">
        <v>1027</v>
      </c>
      <c r="F3847" s="31">
        <v>272663</v>
      </c>
      <c r="G3847" s="32">
        <v>265.49</v>
      </c>
      <c r="H3847" s="31">
        <v>954</v>
      </c>
    </row>
    <row r="3848" spans="1:8" ht="24" customHeight="1" x14ac:dyDescent="0.25">
      <c r="A3848" s="33">
        <v>46185</v>
      </c>
      <c r="B3848" s="31" t="s">
        <v>216</v>
      </c>
      <c r="C3848" s="31" t="s">
        <v>217</v>
      </c>
      <c r="D3848" s="31" t="s">
        <v>901</v>
      </c>
      <c r="E3848" s="31">
        <v>1720</v>
      </c>
      <c r="F3848" s="31">
        <v>432101</v>
      </c>
      <c r="G3848" s="32">
        <v>251.22</v>
      </c>
      <c r="H3848" s="31">
        <v>1745</v>
      </c>
    </row>
    <row r="3849" spans="1:8" ht="36" customHeight="1" x14ac:dyDescent="0.25">
      <c r="A3849" s="33">
        <v>46185</v>
      </c>
      <c r="B3849" s="31" t="s">
        <v>220</v>
      </c>
      <c r="C3849" s="31" t="s">
        <v>221</v>
      </c>
      <c r="D3849" s="31" t="s">
        <v>900</v>
      </c>
      <c r="E3849" s="31">
        <v>3001</v>
      </c>
      <c r="F3849" s="31">
        <v>669571</v>
      </c>
      <c r="G3849" s="32">
        <v>223.12</v>
      </c>
      <c r="H3849" s="31">
        <v>2989</v>
      </c>
    </row>
    <row r="3850" spans="1:8" ht="36" customHeight="1" x14ac:dyDescent="0.25">
      <c r="A3850" s="33">
        <v>46185</v>
      </c>
      <c r="B3850" s="31" t="s">
        <v>223</v>
      </c>
      <c r="C3850" s="31" t="s">
        <v>224</v>
      </c>
      <c r="D3850" s="31" t="s">
        <v>905</v>
      </c>
      <c r="E3850" s="31">
        <v>0</v>
      </c>
      <c r="F3850" s="31">
        <v>0</v>
      </c>
      <c r="G3850" s="31">
        <v>0</v>
      </c>
      <c r="H3850" s="31">
        <v>0</v>
      </c>
    </row>
    <row r="3851" spans="1:8" ht="36" customHeight="1" x14ac:dyDescent="0.25">
      <c r="A3851" s="33">
        <v>46185</v>
      </c>
      <c r="B3851" s="31" t="s">
        <v>225</v>
      </c>
      <c r="C3851" s="31" t="s">
        <v>226</v>
      </c>
      <c r="D3851" s="31" t="s">
        <v>906</v>
      </c>
      <c r="E3851" s="31">
        <v>0</v>
      </c>
      <c r="F3851" s="31">
        <v>0</v>
      </c>
      <c r="G3851" s="31">
        <v>0</v>
      </c>
      <c r="H3851" s="31">
        <v>0</v>
      </c>
    </row>
    <row r="3852" spans="1:8" ht="48" customHeight="1" x14ac:dyDescent="0.25">
      <c r="A3852" s="33">
        <v>46185</v>
      </c>
      <c r="B3852" s="31" t="s">
        <v>227</v>
      </c>
      <c r="C3852" s="31" t="s">
        <v>228</v>
      </c>
      <c r="D3852" s="31" t="s">
        <v>899</v>
      </c>
      <c r="E3852" s="31">
        <v>3104</v>
      </c>
      <c r="F3852" s="31">
        <v>726893</v>
      </c>
      <c r="G3852" s="32">
        <v>234.18</v>
      </c>
      <c r="H3852" s="31">
        <v>3296</v>
      </c>
    </row>
    <row r="3853" spans="1:8" ht="36" customHeight="1" x14ac:dyDescent="0.25">
      <c r="A3853" s="33">
        <v>46185</v>
      </c>
      <c r="B3853" s="31" t="s">
        <v>230</v>
      </c>
      <c r="C3853" s="31" t="s">
        <v>231</v>
      </c>
      <c r="D3853" s="31" t="s">
        <v>901</v>
      </c>
      <c r="E3853" s="31">
        <v>3084</v>
      </c>
      <c r="F3853" s="31">
        <v>903628</v>
      </c>
      <c r="G3853" s="32">
        <v>293.01</v>
      </c>
      <c r="H3853" s="31">
        <v>3072</v>
      </c>
    </row>
    <row r="3854" spans="1:8" ht="27.75" customHeight="1" x14ac:dyDescent="0.25">
      <c r="A3854" s="33">
        <v>46185</v>
      </c>
      <c r="B3854" s="31" t="s">
        <v>233</v>
      </c>
      <c r="C3854" s="31" t="s">
        <v>234</v>
      </c>
      <c r="D3854" s="31" t="s">
        <v>899</v>
      </c>
      <c r="E3854" s="31">
        <v>1386</v>
      </c>
      <c r="F3854" s="31">
        <v>336660</v>
      </c>
      <c r="G3854" s="32">
        <v>242.9</v>
      </c>
      <c r="H3854" s="31">
        <v>1314</v>
      </c>
    </row>
    <row r="3855" spans="1:8" ht="24" customHeight="1" x14ac:dyDescent="0.25">
      <c r="A3855" s="33">
        <v>46185</v>
      </c>
      <c r="B3855" s="31" t="s">
        <v>236</v>
      </c>
      <c r="C3855" s="31" t="s">
        <v>237</v>
      </c>
      <c r="D3855" s="31" t="s">
        <v>899</v>
      </c>
      <c r="E3855" s="31">
        <v>3718</v>
      </c>
      <c r="F3855" s="31">
        <v>1725082</v>
      </c>
      <c r="G3855" s="32">
        <v>463.98</v>
      </c>
      <c r="H3855" s="31">
        <v>3806</v>
      </c>
    </row>
    <row r="3856" spans="1:8" ht="36" customHeight="1" x14ac:dyDescent="0.25">
      <c r="A3856" s="33">
        <v>46185</v>
      </c>
      <c r="B3856" s="31" t="s">
        <v>239</v>
      </c>
      <c r="C3856" s="31" t="s">
        <v>240</v>
      </c>
      <c r="D3856" s="31" t="s">
        <v>900</v>
      </c>
      <c r="E3856" s="31">
        <v>2139</v>
      </c>
      <c r="F3856" s="31">
        <v>964573</v>
      </c>
      <c r="G3856" s="32">
        <v>450.95</v>
      </c>
      <c r="H3856" s="31">
        <v>2231</v>
      </c>
    </row>
    <row r="3857" spans="1:8" ht="24" customHeight="1" x14ac:dyDescent="0.25">
      <c r="A3857" s="33">
        <v>46185</v>
      </c>
      <c r="B3857" s="31" t="s">
        <v>242</v>
      </c>
      <c r="C3857" s="31" t="s">
        <v>243</v>
      </c>
      <c r="D3857" s="31" t="s">
        <v>900</v>
      </c>
      <c r="E3857" s="31">
        <v>4058</v>
      </c>
      <c r="F3857" s="31">
        <v>1450017</v>
      </c>
      <c r="G3857" s="32">
        <v>357.32</v>
      </c>
      <c r="H3857" s="31">
        <v>4100</v>
      </c>
    </row>
    <row r="3858" spans="1:8" ht="24" customHeight="1" x14ac:dyDescent="0.25">
      <c r="A3858" s="33">
        <v>46185</v>
      </c>
      <c r="B3858" s="31" t="s">
        <v>245</v>
      </c>
      <c r="C3858" s="31" t="s">
        <v>246</v>
      </c>
      <c r="D3858" s="31" t="s">
        <v>900</v>
      </c>
      <c r="E3858" s="31">
        <v>2305</v>
      </c>
      <c r="F3858" s="31">
        <v>613679</v>
      </c>
      <c r="G3858" s="32">
        <v>266.24</v>
      </c>
      <c r="H3858" s="31">
        <v>2140</v>
      </c>
    </row>
    <row r="3859" spans="1:8" ht="48" customHeight="1" x14ac:dyDescent="0.25">
      <c r="A3859" s="33">
        <v>46185</v>
      </c>
      <c r="B3859" s="31" t="s">
        <v>248</v>
      </c>
      <c r="C3859" s="31" t="s">
        <v>249</v>
      </c>
      <c r="D3859" s="31" t="s">
        <v>900</v>
      </c>
      <c r="E3859" s="31">
        <v>3915</v>
      </c>
      <c r="F3859" s="31">
        <v>1948234</v>
      </c>
      <c r="G3859" s="32">
        <v>497.63</v>
      </c>
      <c r="H3859" s="31">
        <v>3712</v>
      </c>
    </row>
    <row r="3860" spans="1:8" ht="48" customHeight="1" x14ac:dyDescent="0.25">
      <c r="A3860" s="33">
        <v>46185</v>
      </c>
      <c r="B3860" s="31" t="s">
        <v>251</v>
      </c>
      <c r="C3860" s="31" t="s">
        <v>252</v>
      </c>
      <c r="D3860" s="31" t="s">
        <v>900</v>
      </c>
      <c r="E3860" s="31">
        <v>3425</v>
      </c>
      <c r="F3860" s="31">
        <v>1075754</v>
      </c>
      <c r="G3860" s="32">
        <v>314.08999999999997</v>
      </c>
      <c r="H3860" s="31">
        <v>3472</v>
      </c>
    </row>
    <row r="3861" spans="1:8" ht="48" customHeight="1" x14ac:dyDescent="0.25">
      <c r="A3861" s="33">
        <v>46185</v>
      </c>
      <c r="B3861" s="31" t="s">
        <v>254</v>
      </c>
      <c r="C3861" s="31" t="s">
        <v>255</v>
      </c>
      <c r="D3861" s="31" t="s">
        <v>899</v>
      </c>
      <c r="E3861" s="31">
        <v>1218</v>
      </c>
      <c r="F3861" s="31">
        <v>516335</v>
      </c>
      <c r="G3861" s="32">
        <v>423.92</v>
      </c>
      <c r="H3861" s="31">
        <v>1254</v>
      </c>
    </row>
    <row r="3862" spans="1:8" ht="48" customHeight="1" x14ac:dyDescent="0.25">
      <c r="A3862" s="33">
        <v>46185</v>
      </c>
      <c r="B3862" s="31" t="s">
        <v>257</v>
      </c>
      <c r="C3862" s="31" t="s">
        <v>258</v>
      </c>
      <c r="D3862" s="31" t="s">
        <v>901</v>
      </c>
      <c r="E3862" s="31">
        <v>673</v>
      </c>
      <c r="F3862" s="31">
        <v>135563</v>
      </c>
      <c r="G3862" s="32">
        <v>201.43</v>
      </c>
      <c r="H3862" s="31">
        <v>713</v>
      </c>
    </row>
    <row r="3863" spans="1:8" ht="48" customHeight="1" x14ac:dyDescent="0.25">
      <c r="A3863" s="33">
        <v>46185</v>
      </c>
      <c r="B3863" s="31" t="s">
        <v>260</v>
      </c>
      <c r="C3863" s="31" t="s">
        <v>261</v>
      </c>
      <c r="D3863" s="31" t="s">
        <v>907</v>
      </c>
      <c r="E3863" s="31">
        <v>0</v>
      </c>
      <c r="F3863" s="31">
        <v>0</v>
      </c>
      <c r="G3863" s="31">
        <v>0</v>
      </c>
      <c r="H3863" s="31">
        <v>0</v>
      </c>
    </row>
    <row r="3864" spans="1:8" ht="24" customHeight="1" x14ac:dyDescent="0.25">
      <c r="A3864" s="33">
        <v>46185</v>
      </c>
      <c r="B3864" s="31" t="s">
        <v>262</v>
      </c>
      <c r="C3864" s="31" t="s">
        <v>263</v>
      </c>
      <c r="D3864" s="31" t="s">
        <v>901</v>
      </c>
      <c r="E3864" s="31">
        <v>2596</v>
      </c>
      <c r="F3864" s="31">
        <v>539118</v>
      </c>
      <c r="G3864" s="32">
        <v>207.67</v>
      </c>
      <c r="H3864" s="31">
        <v>2642</v>
      </c>
    </row>
    <row r="3865" spans="1:8" ht="36" customHeight="1" x14ac:dyDescent="0.25">
      <c r="A3865" s="33">
        <v>46185</v>
      </c>
      <c r="B3865" s="31" t="s">
        <v>265</v>
      </c>
      <c r="C3865" s="31" t="s">
        <v>266</v>
      </c>
      <c r="D3865" s="31" t="s">
        <v>908</v>
      </c>
      <c r="E3865" s="31">
        <v>0</v>
      </c>
      <c r="F3865" s="31">
        <v>0</v>
      </c>
      <c r="G3865" s="31">
        <v>0</v>
      </c>
      <c r="H3865" s="31">
        <v>0</v>
      </c>
    </row>
    <row r="3866" spans="1:8" ht="24" customHeight="1" x14ac:dyDescent="0.25">
      <c r="A3866" s="33">
        <v>46185</v>
      </c>
      <c r="B3866" s="31" t="s">
        <v>267</v>
      </c>
      <c r="C3866" s="31" t="s">
        <v>268</v>
      </c>
      <c r="D3866" s="31" t="s">
        <v>901</v>
      </c>
      <c r="E3866" s="31">
        <v>2863</v>
      </c>
      <c r="F3866" s="31">
        <v>613185</v>
      </c>
      <c r="G3866" s="32">
        <v>214.18</v>
      </c>
      <c r="H3866" s="31">
        <v>2658</v>
      </c>
    </row>
    <row r="3867" spans="1:8" ht="36" customHeight="1" x14ac:dyDescent="0.25">
      <c r="A3867" s="33">
        <v>46185</v>
      </c>
      <c r="B3867" s="31" t="s">
        <v>270</v>
      </c>
      <c r="C3867" s="31" t="s">
        <v>271</v>
      </c>
      <c r="D3867" s="31" t="s">
        <v>900</v>
      </c>
      <c r="E3867" s="31">
        <v>856</v>
      </c>
      <c r="F3867" s="31">
        <v>280632</v>
      </c>
      <c r="G3867" s="32">
        <v>327.84</v>
      </c>
      <c r="H3867" s="31">
        <v>890</v>
      </c>
    </row>
    <row r="3868" spans="1:8" ht="24" customHeight="1" x14ac:dyDescent="0.25">
      <c r="A3868" s="33">
        <v>46185</v>
      </c>
      <c r="B3868" s="31" t="s">
        <v>273</v>
      </c>
      <c r="C3868" s="31" t="s">
        <v>274</v>
      </c>
      <c r="D3868" s="31" t="s">
        <v>899</v>
      </c>
      <c r="E3868" s="31">
        <v>4736</v>
      </c>
      <c r="F3868" s="31">
        <v>2724129</v>
      </c>
      <c r="G3868" s="32">
        <v>575.20000000000005</v>
      </c>
      <c r="H3868" s="31">
        <v>4979</v>
      </c>
    </row>
    <row r="3869" spans="1:8" ht="36" customHeight="1" x14ac:dyDescent="0.25">
      <c r="A3869" s="33">
        <v>46185</v>
      </c>
      <c r="B3869" s="31" t="s">
        <v>276</v>
      </c>
      <c r="C3869" s="31" t="s">
        <v>277</v>
      </c>
      <c r="D3869" s="31" t="s">
        <v>899</v>
      </c>
      <c r="E3869" s="31">
        <v>1148</v>
      </c>
      <c r="F3869" s="31">
        <v>588346</v>
      </c>
      <c r="G3869" s="32">
        <v>512.5</v>
      </c>
      <c r="H3869" s="31">
        <v>1163</v>
      </c>
    </row>
    <row r="3870" spans="1:8" ht="48" customHeight="1" x14ac:dyDescent="0.25">
      <c r="A3870" s="33">
        <v>46185</v>
      </c>
      <c r="B3870" s="31" t="s">
        <v>279</v>
      </c>
      <c r="C3870" s="31" t="s">
        <v>280</v>
      </c>
      <c r="D3870" s="31" t="s">
        <v>901</v>
      </c>
      <c r="E3870" s="31">
        <v>1797</v>
      </c>
      <c r="F3870" s="31">
        <v>720923</v>
      </c>
      <c r="G3870" s="32">
        <v>401.18</v>
      </c>
      <c r="H3870" s="31">
        <v>1649</v>
      </c>
    </row>
    <row r="3871" spans="1:8" ht="24" customHeight="1" x14ac:dyDescent="0.25">
      <c r="A3871" s="33">
        <v>46185</v>
      </c>
      <c r="B3871" s="31" t="s">
        <v>283</v>
      </c>
      <c r="C3871" s="31" t="s">
        <v>284</v>
      </c>
      <c r="D3871" s="31" t="s">
        <v>899</v>
      </c>
      <c r="E3871" s="31">
        <v>0</v>
      </c>
      <c r="F3871" s="31">
        <v>0</v>
      </c>
      <c r="G3871" s="31">
        <v>0</v>
      </c>
      <c r="H3871" s="31">
        <v>0</v>
      </c>
    </row>
    <row r="3872" spans="1:8" ht="24" customHeight="1" x14ac:dyDescent="0.25">
      <c r="A3872" s="33">
        <v>46186</v>
      </c>
      <c r="B3872" s="31" t="s">
        <v>128</v>
      </c>
      <c r="C3872" s="31" t="s">
        <v>129</v>
      </c>
      <c r="D3872" s="31" t="s">
        <v>899</v>
      </c>
      <c r="E3872" s="31">
        <v>1628</v>
      </c>
      <c r="F3872" s="31">
        <v>627278</v>
      </c>
      <c r="G3872" s="32">
        <v>385.31</v>
      </c>
      <c r="H3872" s="31">
        <v>1654</v>
      </c>
    </row>
    <row r="3873" spans="1:8" ht="36" customHeight="1" x14ac:dyDescent="0.25">
      <c r="A3873" s="33">
        <v>46186</v>
      </c>
      <c r="B3873" s="31" t="s">
        <v>132</v>
      </c>
      <c r="C3873" s="31" t="s">
        <v>133</v>
      </c>
      <c r="D3873" s="31" t="s">
        <v>900</v>
      </c>
      <c r="E3873" s="31">
        <v>2819</v>
      </c>
      <c r="F3873" s="31">
        <v>891510</v>
      </c>
      <c r="G3873" s="32">
        <v>316.25</v>
      </c>
      <c r="H3873" s="31">
        <v>2972</v>
      </c>
    </row>
    <row r="3874" spans="1:8" ht="36" customHeight="1" x14ac:dyDescent="0.25">
      <c r="A3874" s="33">
        <v>46186</v>
      </c>
      <c r="B3874" s="31" t="s">
        <v>135</v>
      </c>
      <c r="C3874" s="31" t="s">
        <v>136</v>
      </c>
      <c r="D3874" s="31" t="s">
        <v>900</v>
      </c>
      <c r="E3874" s="31">
        <v>2181</v>
      </c>
      <c r="F3874" s="31">
        <v>1003106</v>
      </c>
      <c r="G3874" s="32">
        <v>459.93</v>
      </c>
      <c r="H3874" s="31">
        <v>2307</v>
      </c>
    </row>
    <row r="3875" spans="1:8" ht="24" customHeight="1" x14ac:dyDescent="0.25">
      <c r="A3875" s="33">
        <v>46186</v>
      </c>
      <c r="B3875" s="31" t="s">
        <v>138</v>
      </c>
      <c r="C3875" s="31" t="s">
        <v>139</v>
      </c>
      <c r="D3875" s="31" t="s">
        <v>900</v>
      </c>
      <c r="E3875" s="31">
        <v>1681</v>
      </c>
      <c r="F3875" s="31">
        <v>557381</v>
      </c>
      <c r="G3875" s="32">
        <v>331.58</v>
      </c>
      <c r="H3875" s="31">
        <v>1745</v>
      </c>
    </row>
    <row r="3876" spans="1:8" ht="24" customHeight="1" x14ac:dyDescent="0.25">
      <c r="A3876" s="33">
        <v>46186</v>
      </c>
      <c r="B3876" s="31" t="s">
        <v>141</v>
      </c>
      <c r="C3876" s="31" t="s">
        <v>142</v>
      </c>
      <c r="D3876" s="31" t="s">
        <v>900</v>
      </c>
      <c r="E3876" s="31">
        <v>1741</v>
      </c>
      <c r="F3876" s="31">
        <v>986009</v>
      </c>
      <c r="G3876" s="32">
        <v>566.35</v>
      </c>
      <c r="H3876" s="31">
        <v>1807</v>
      </c>
    </row>
    <row r="3877" spans="1:8" ht="24" customHeight="1" x14ac:dyDescent="0.25">
      <c r="A3877" s="33">
        <v>46186</v>
      </c>
      <c r="B3877" s="31" t="s">
        <v>144</v>
      </c>
      <c r="C3877" s="31" t="s">
        <v>145</v>
      </c>
      <c r="D3877" s="31" t="s">
        <v>900</v>
      </c>
      <c r="E3877" s="31">
        <v>1546</v>
      </c>
      <c r="F3877" s="31">
        <v>417577</v>
      </c>
      <c r="G3877" s="32">
        <v>270.10000000000002</v>
      </c>
      <c r="H3877" s="31">
        <v>1400</v>
      </c>
    </row>
    <row r="3878" spans="1:8" ht="54.75" customHeight="1" x14ac:dyDescent="0.25">
      <c r="A3878" s="33">
        <v>46186</v>
      </c>
      <c r="B3878" s="31" t="s">
        <v>147</v>
      </c>
      <c r="C3878" s="31" t="s">
        <v>148</v>
      </c>
      <c r="D3878" s="31" t="s">
        <v>900</v>
      </c>
      <c r="E3878" s="31">
        <v>4555</v>
      </c>
      <c r="F3878" s="31">
        <v>1130441</v>
      </c>
      <c r="G3878" s="32">
        <v>248.18</v>
      </c>
      <c r="H3878" s="31">
        <v>4859</v>
      </c>
    </row>
    <row r="3879" spans="1:8" ht="24" customHeight="1" x14ac:dyDescent="0.25">
      <c r="A3879" s="33">
        <v>46186</v>
      </c>
      <c r="B3879" s="31" t="s">
        <v>150</v>
      </c>
      <c r="C3879" s="31" t="s">
        <v>151</v>
      </c>
      <c r="D3879" s="31" t="s">
        <v>900</v>
      </c>
      <c r="E3879" s="31">
        <v>4619</v>
      </c>
      <c r="F3879" s="31">
        <v>1123514</v>
      </c>
      <c r="G3879" s="32">
        <v>243.24</v>
      </c>
      <c r="H3879" s="31">
        <v>4865</v>
      </c>
    </row>
    <row r="3880" spans="1:8" ht="48" customHeight="1" x14ac:dyDescent="0.25">
      <c r="A3880" s="33">
        <v>46186</v>
      </c>
      <c r="B3880" s="31" t="s">
        <v>153</v>
      </c>
      <c r="C3880" s="31" t="s">
        <v>154</v>
      </c>
      <c r="D3880" s="31" t="s">
        <v>899</v>
      </c>
      <c r="E3880" s="31">
        <v>3507</v>
      </c>
      <c r="F3880" s="31">
        <v>655078</v>
      </c>
      <c r="G3880" s="32">
        <v>186.79</v>
      </c>
      <c r="H3880" s="31">
        <v>3456</v>
      </c>
    </row>
    <row r="3881" spans="1:8" ht="48" customHeight="1" x14ac:dyDescent="0.25">
      <c r="A3881" s="33">
        <v>46186</v>
      </c>
      <c r="B3881" s="31" t="s">
        <v>156</v>
      </c>
      <c r="C3881" s="31" t="s">
        <v>157</v>
      </c>
      <c r="D3881" s="31" t="s">
        <v>901</v>
      </c>
      <c r="E3881" s="31">
        <v>4094</v>
      </c>
      <c r="F3881" s="31">
        <v>1253859</v>
      </c>
      <c r="G3881" s="32">
        <v>306.27</v>
      </c>
      <c r="H3881" s="31">
        <v>3782</v>
      </c>
    </row>
    <row r="3882" spans="1:8" ht="48" customHeight="1" x14ac:dyDescent="0.25">
      <c r="A3882" s="33">
        <v>46186</v>
      </c>
      <c r="B3882" s="31" t="s">
        <v>159</v>
      </c>
      <c r="C3882" s="31" t="s">
        <v>160</v>
      </c>
      <c r="D3882" s="31" t="s">
        <v>899</v>
      </c>
      <c r="E3882" s="31">
        <v>2332</v>
      </c>
      <c r="F3882" s="31">
        <v>1024484</v>
      </c>
      <c r="G3882" s="32">
        <v>439.32</v>
      </c>
      <c r="H3882" s="31">
        <v>2319</v>
      </c>
    </row>
    <row r="3883" spans="1:8" ht="48" customHeight="1" x14ac:dyDescent="0.25">
      <c r="A3883" s="33">
        <v>46186</v>
      </c>
      <c r="B3883" s="31" t="s">
        <v>162</v>
      </c>
      <c r="C3883" s="31" t="s">
        <v>163</v>
      </c>
      <c r="D3883" s="31" t="s">
        <v>901</v>
      </c>
      <c r="E3883" s="31">
        <v>1092</v>
      </c>
      <c r="F3883" s="31">
        <v>498501</v>
      </c>
      <c r="G3883" s="32">
        <v>456.5</v>
      </c>
      <c r="H3883" s="31">
        <v>1086</v>
      </c>
    </row>
    <row r="3884" spans="1:8" ht="48" customHeight="1" x14ac:dyDescent="0.25">
      <c r="A3884" s="33">
        <v>46186</v>
      </c>
      <c r="B3884" s="31" t="s">
        <v>165</v>
      </c>
      <c r="C3884" s="31" t="s">
        <v>166</v>
      </c>
      <c r="D3884" s="31" t="s">
        <v>901</v>
      </c>
      <c r="E3884" s="31">
        <v>3265</v>
      </c>
      <c r="F3884" s="31">
        <v>1341096</v>
      </c>
      <c r="G3884" s="32">
        <v>410.75</v>
      </c>
      <c r="H3884" s="31">
        <v>3014</v>
      </c>
    </row>
    <row r="3885" spans="1:8" ht="48" customHeight="1" x14ac:dyDescent="0.25">
      <c r="A3885" s="33">
        <v>46186</v>
      </c>
      <c r="B3885" s="31" t="s">
        <v>168</v>
      </c>
      <c r="C3885" s="31" t="s">
        <v>169</v>
      </c>
      <c r="D3885" s="31" t="s">
        <v>899</v>
      </c>
      <c r="E3885" s="31">
        <v>3256</v>
      </c>
      <c r="F3885" s="31">
        <v>1547937</v>
      </c>
      <c r="G3885" s="32">
        <v>475.41</v>
      </c>
      <c r="H3885" s="31">
        <v>3327</v>
      </c>
    </row>
    <row r="3886" spans="1:8" ht="48" customHeight="1" x14ac:dyDescent="0.25">
      <c r="A3886" s="33">
        <v>46186</v>
      </c>
      <c r="B3886" s="31" t="s">
        <v>171</v>
      </c>
      <c r="C3886" s="31" t="s">
        <v>172</v>
      </c>
      <c r="D3886" s="31" t="s">
        <v>903</v>
      </c>
      <c r="E3886" s="31">
        <v>2647</v>
      </c>
      <c r="F3886" s="31">
        <v>971891</v>
      </c>
      <c r="G3886" s="32">
        <v>367.17</v>
      </c>
      <c r="H3886" s="31">
        <v>2733</v>
      </c>
    </row>
    <row r="3887" spans="1:8" ht="24" customHeight="1" x14ac:dyDescent="0.25">
      <c r="A3887" s="33">
        <v>46186</v>
      </c>
      <c r="B3887" s="31" t="s">
        <v>174</v>
      </c>
      <c r="C3887" s="31" t="s">
        <v>175</v>
      </c>
      <c r="D3887" s="31" t="s">
        <v>903</v>
      </c>
      <c r="E3887" s="31">
        <v>3285</v>
      </c>
      <c r="F3887" s="31">
        <v>1007085</v>
      </c>
      <c r="G3887" s="32">
        <v>306.57</v>
      </c>
      <c r="H3887" s="31">
        <v>3100</v>
      </c>
    </row>
    <row r="3888" spans="1:8" ht="36" customHeight="1" x14ac:dyDescent="0.25">
      <c r="A3888" s="33">
        <v>46186</v>
      </c>
      <c r="B3888" s="31" t="s">
        <v>177</v>
      </c>
      <c r="C3888" s="31" t="s">
        <v>178</v>
      </c>
      <c r="D3888" s="31" t="s">
        <v>903</v>
      </c>
      <c r="E3888" s="31">
        <v>2991</v>
      </c>
      <c r="F3888" s="31">
        <v>888027</v>
      </c>
      <c r="G3888" s="32">
        <v>296.89999999999998</v>
      </c>
      <c r="H3888" s="31">
        <v>2784</v>
      </c>
    </row>
    <row r="3889" spans="1:8" ht="24" customHeight="1" x14ac:dyDescent="0.25">
      <c r="A3889" s="33">
        <v>46186</v>
      </c>
      <c r="B3889" s="31" t="s">
        <v>180</v>
      </c>
      <c r="C3889" s="31" t="s">
        <v>181</v>
      </c>
      <c r="D3889" s="31" t="s">
        <v>903</v>
      </c>
      <c r="E3889" s="31">
        <v>2858</v>
      </c>
      <c r="F3889" s="31">
        <v>1055434</v>
      </c>
      <c r="G3889" s="32">
        <v>369.29</v>
      </c>
      <c r="H3889" s="31">
        <v>3018</v>
      </c>
    </row>
    <row r="3890" spans="1:8" ht="36" customHeight="1" x14ac:dyDescent="0.25">
      <c r="A3890" s="33">
        <v>46186</v>
      </c>
      <c r="B3890" s="31" t="s">
        <v>183</v>
      </c>
      <c r="C3890" s="31" t="s">
        <v>184</v>
      </c>
      <c r="D3890" s="31" t="s">
        <v>903</v>
      </c>
      <c r="E3890" s="31">
        <v>2025</v>
      </c>
      <c r="F3890" s="31">
        <v>527872</v>
      </c>
      <c r="G3890" s="32">
        <v>260.68</v>
      </c>
      <c r="H3890" s="31">
        <v>1890</v>
      </c>
    </row>
    <row r="3891" spans="1:8" ht="36" customHeight="1" x14ac:dyDescent="0.25">
      <c r="A3891" s="33">
        <v>46186</v>
      </c>
      <c r="B3891" s="31" t="s">
        <v>186</v>
      </c>
      <c r="C3891" s="31" t="s">
        <v>187</v>
      </c>
      <c r="D3891" s="31" t="s">
        <v>903</v>
      </c>
      <c r="E3891" s="31">
        <v>1114</v>
      </c>
      <c r="F3891" s="31">
        <v>508959</v>
      </c>
      <c r="G3891" s="32">
        <v>456.88</v>
      </c>
      <c r="H3891" s="31">
        <v>1132</v>
      </c>
    </row>
    <row r="3892" spans="1:8" ht="24" customHeight="1" x14ac:dyDescent="0.25">
      <c r="A3892" s="33">
        <v>46186</v>
      </c>
      <c r="B3892" s="31" t="s">
        <v>189</v>
      </c>
      <c r="C3892" s="31" t="s">
        <v>190</v>
      </c>
      <c r="D3892" s="31" t="s">
        <v>903</v>
      </c>
      <c r="E3892" s="31">
        <v>4568</v>
      </c>
      <c r="F3892" s="31">
        <v>1302047</v>
      </c>
      <c r="G3892" s="32">
        <v>285.04000000000002</v>
      </c>
      <c r="H3892" s="31">
        <v>4222</v>
      </c>
    </row>
    <row r="3893" spans="1:8" ht="48" customHeight="1" x14ac:dyDescent="0.25">
      <c r="A3893" s="33">
        <v>46186</v>
      </c>
      <c r="B3893" s="31" t="s">
        <v>192</v>
      </c>
      <c r="C3893" s="31" t="s">
        <v>193</v>
      </c>
      <c r="D3893" s="31" t="s">
        <v>901</v>
      </c>
      <c r="E3893" s="31">
        <v>1157</v>
      </c>
      <c r="F3893" s="31">
        <v>487237</v>
      </c>
      <c r="G3893" s="32">
        <v>421.12</v>
      </c>
      <c r="H3893" s="31">
        <v>1055</v>
      </c>
    </row>
    <row r="3894" spans="1:8" ht="48" customHeight="1" x14ac:dyDescent="0.25">
      <c r="A3894" s="33">
        <v>46186</v>
      </c>
      <c r="B3894" s="31" t="s">
        <v>195</v>
      </c>
      <c r="C3894" s="31" t="s">
        <v>196</v>
      </c>
      <c r="D3894" s="31" t="s">
        <v>899</v>
      </c>
      <c r="E3894" s="31">
        <v>4525</v>
      </c>
      <c r="F3894" s="31">
        <v>1666558</v>
      </c>
      <c r="G3894" s="32">
        <v>368.3</v>
      </c>
      <c r="H3894" s="31">
        <v>4859</v>
      </c>
    </row>
    <row r="3895" spans="1:8" ht="48" customHeight="1" x14ac:dyDescent="0.25">
      <c r="A3895" s="33">
        <v>46186</v>
      </c>
      <c r="B3895" s="31" t="s">
        <v>198</v>
      </c>
      <c r="C3895" s="31" t="s">
        <v>199</v>
      </c>
      <c r="D3895" s="31" t="s">
        <v>901</v>
      </c>
      <c r="E3895" s="31">
        <v>4860</v>
      </c>
      <c r="F3895" s="31">
        <v>2281105</v>
      </c>
      <c r="G3895" s="32">
        <v>469.36</v>
      </c>
      <c r="H3895" s="31">
        <v>5036</v>
      </c>
    </row>
    <row r="3896" spans="1:8" ht="48" customHeight="1" x14ac:dyDescent="0.25">
      <c r="A3896" s="33">
        <v>46186</v>
      </c>
      <c r="B3896" s="31" t="s">
        <v>201</v>
      </c>
      <c r="C3896" s="31" t="s">
        <v>202</v>
      </c>
      <c r="D3896" s="31" t="s">
        <v>904</v>
      </c>
      <c r="E3896" s="31">
        <v>0</v>
      </c>
      <c r="F3896" s="31">
        <v>0</v>
      </c>
      <c r="G3896" s="31">
        <v>0</v>
      </c>
      <c r="H3896" s="31">
        <v>0</v>
      </c>
    </row>
    <row r="3897" spans="1:8" ht="48" customHeight="1" x14ac:dyDescent="0.25">
      <c r="A3897" s="33">
        <v>46186</v>
      </c>
      <c r="B3897" s="31" t="s">
        <v>204</v>
      </c>
      <c r="C3897" s="31" t="s">
        <v>205</v>
      </c>
      <c r="D3897" s="31" t="s">
        <v>901</v>
      </c>
      <c r="E3897" s="31">
        <v>3857</v>
      </c>
      <c r="F3897" s="31">
        <v>1726291</v>
      </c>
      <c r="G3897" s="32">
        <v>447.57</v>
      </c>
      <c r="H3897" s="31">
        <v>3798</v>
      </c>
    </row>
    <row r="3898" spans="1:8" ht="48" customHeight="1" x14ac:dyDescent="0.25">
      <c r="A3898" s="33">
        <v>46186</v>
      </c>
      <c r="B3898" s="31" t="s">
        <v>207</v>
      </c>
      <c r="C3898" s="31" t="s">
        <v>208</v>
      </c>
      <c r="D3898" s="31" t="s">
        <v>899</v>
      </c>
      <c r="E3898" s="31">
        <v>4031</v>
      </c>
      <c r="F3898" s="31">
        <v>1206721</v>
      </c>
      <c r="G3898" s="32">
        <v>299.36</v>
      </c>
      <c r="H3898" s="31">
        <v>3688</v>
      </c>
    </row>
    <row r="3899" spans="1:8" ht="48" customHeight="1" x14ac:dyDescent="0.25">
      <c r="A3899" s="33">
        <v>46186</v>
      </c>
      <c r="B3899" s="31" t="s">
        <v>210</v>
      </c>
      <c r="C3899" s="31" t="s">
        <v>211</v>
      </c>
      <c r="D3899" s="31" t="s">
        <v>901</v>
      </c>
      <c r="E3899" s="31">
        <v>4733</v>
      </c>
      <c r="F3899" s="31">
        <v>1962875</v>
      </c>
      <c r="G3899" s="32">
        <v>414.72</v>
      </c>
      <c r="H3899" s="31">
        <v>5002</v>
      </c>
    </row>
    <row r="3900" spans="1:8" ht="36" customHeight="1" x14ac:dyDescent="0.25">
      <c r="A3900" s="33">
        <v>46186</v>
      </c>
      <c r="B3900" s="31" t="s">
        <v>213</v>
      </c>
      <c r="C3900" s="31" t="s">
        <v>214</v>
      </c>
      <c r="D3900" s="31" t="s">
        <v>901</v>
      </c>
      <c r="E3900" s="31">
        <v>1559</v>
      </c>
      <c r="F3900" s="31">
        <v>387532</v>
      </c>
      <c r="G3900" s="32">
        <v>248.58</v>
      </c>
      <c r="H3900" s="31">
        <v>1571</v>
      </c>
    </row>
    <row r="3901" spans="1:8" ht="24" customHeight="1" x14ac:dyDescent="0.25">
      <c r="A3901" s="33">
        <v>46186</v>
      </c>
      <c r="B3901" s="31" t="s">
        <v>216</v>
      </c>
      <c r="C3901" s="31" t="s">
        <v>217</v>
      </c>
      <c r="D3901" s="31" t="s">
        <v>901</v>
      </c>
      <c r="E3901" s="31">
        <v>2309</v>
      </c>
      <c r="F3901" s="31">
        <v>611228</v>
      </c>
      <c r="G3901" s="32">
        <v>264.72000000000003</v>
      </c>
      <c r="H3901" s="31">
        <v>2250</v>
      </c>
    </row>
    <row r="3902" spans="1:8" ht="36" customHeight="1" x14ac:dyDescent="0.25">
      <c r="A3902" s="33">
        <v>46186</v>
      </c>
      <c r="B3902" s="31" t="s">
        <v>220</v>
      </c>
      <c r="C3902" s="31" t="s">
        <v>221</v>
      </c>
      <c r="D3902" s="31" t="s">
        <v>900</v>
      </c>
      <c r="E3902" s="31">
        <v>4235</v>
      </c>
      <c r="F3902" s="31">
        <v>1094495</v>
      </c>
      <c r="G3902" s="32">
        <v>258.44</v>
      </c>
      <c r="H3902" s="31">
        <v>4292</v>
      </c>
    </row>
    <row r="3903" spans="1:8" ht="24" customHeight="1" x14ac:dyDescent="0.25">
      <c r="A3903" s="33">
        <v>46186</v>
      </c>
      <c r="B3903" s="31" t="s">
        <v>223</v>
      </c>
      <c r="C3903" s="31" t="s">
        <v>224</v>
      </c>
      <c r="D3903" s="31" t="s">
        <v>905</v>
      </c>
      <c r="E3903" s="31">
        <v>0</v>
      </c>
      <c r="F3903" s="31">
        <v>0</v>
      </c>
      <c r="G3903" s="31">
        <v>0</v>
      </c>
      <c r="H3903" s="31">
        <v>0</v>
      </c>
    </row>
    <row r="3904" spans="1:8" ht="36" customHeight="1" x14ac:dyDescent="0.25">
      <c r="A3904" s="33">
        <v>46186</v>
      </c>
      <c r="B3904" s="31" t="s">
        <v>225</v>
      </c>
      <c r="C3904" s="31" t="s">
        <v>226</v>
      </c>
      <c r="D3904" s="31" t="s">
        <v>906</v>
      </c>
      <c r="E3904" s="31">
        <v>0</v>
      </c>
      <c r="F3904" s="31">
        <v>0</v>
      </c>
      <c r="G3904" s="31">
        <v>0</v>
      </c>
      <c r="H3904" s="31">
        <v>0</v>
      </c>
    </row>
    <row r="3905" spans="1:8" ht="24" customHeight="1" x14ac:dyDescent="0.25">
      <c r="A3905" s="33">
        <v>46186</v>
      </c>
      <c r="B3905" s="31" t="s">
        <v>227</v>
      </c>
      <c r="C3905" s="31" t="s">
        <v>228</v>
      </c>
      <c r="D3905" s="31" t="s">
        <v>899</v>
      </c>
      <c r="E3905" s="31">
        <v>3596</v>
      </c>
      <c r="F3905" s="31">
        <v>879751</v>
      </c>
      <c r="G3905" s="32">
        <v>244.65</v>
      </c>
      <c r="H3905" s="31">
        <v>3515</v>
      </c>
    </row>
    <row r="3906" spans="1:8" ht="36" customHeight="1" x14ac:dyDescent="0.25">
      <c r="A3906" s="33">
        <v>46186</v>
      </c>
      <c r="B3906" s="31" t="s">
        <v>230</v>
      </c>
      <c r="C3906" s="31" t="s">
        <v>231</v>
      </c>
      <c r="D3906" s="31" t="s">
        <v>901</v>
      </c>
      <c r="E3906" s="31">
        <v>4268</v>
      </c>
      <c r="F3906" s="31">
        <v>1606132</v>
      </c>
      <c r="G3906" s="32">
        <v>376.32</v>
      </c>
      <c r="H3906" s="31">
        <v>4217</v>
      </c>
    </row>
    <row r="3907" spans="1:8" ht="36" customHeight="1" x14ac:dyDescent="0.25">
      <c r="A3907" s="33">
        <v>46186</v>
      </c>
      <c r="B3907" s="31" t="s">
        <v>233</v>
      </c>
      <c r="C3907" s="31" t="s">
        <v>234</v>
      </c>
      <c r="D3907" s="31" t="s">
        <v>899</v>
      </c>
      <c r="E3907" s="31">
        <v>2309</v>
      </c>
      <c r="F3907" s="31">
        <v>501310</v>
      </c>
      <c r="G3907" s="32">
        <v>217.11</v>
      </c>
      <c r="H3907" s="31">
        <v>2242</v>
      </c>
    </row>
    <row r="3908" spans="1:8" ht="36" customHeight="1" x14ac:dyDescent="0.25">
      <c r="A3908" s="33">
        <v>46186</v>
      </c>
      <c r="B3908" s="31" t="s">
        <v>236</v>
      </c>
      <c r="C3908" s="31" t="s">
        <v>237</v>
      </c>
      <c r="D3908" s="31" t="s">
        <v>899</v>
      </c>
      <c r="E3908" s="31">
        <v>4301</v>
      </c>
      <c r="F3908" s="31">
        <v>1993658</v>
      </c>
      <c r="G3908" s="32">
        <v>463.53</v>
      </c>
      <c r="H3908" s="31">
        <v>4137</v>
      </c>
    </row>
    <row r="3909" spans="1:8" ht="48" customHeight="1" x14ac:dyDescent="0.25">
      <c r="A3909" s="33">
        <v>46186</v>
      </c>
      <c r="B3909" s="31" t="s">
        <v>239</v>
      </c>
      <c r="C3909" s="31" t="s">
        <v>240</v>
      </c>
      <c r="D3909" s="31" t="s">
        <v>900</v>
      </c>
      <c r="E3909" s="31">
        <v>2310</v>
      </c>
      <c r="F3909" s="31">
        <v>1303374</v>
      </c>
      <c r="G3909" s="32">
        <v>564.23</v>
      </c>
      <c r="H3909" s="31">
        <v>2346</v>
      </c>
    </row>
    <row r="3910" spans="1:8" ht="36" customHeight="1" x14ac:dyDescent="0.25">
      <c r="A3910" s="33">
        <v>46186</v>
      </c>
      <c r="B3910" s="31" t="s">
        <v>242</v>
      </c>
      <c r="C3910" s="31" t="s">
        <v>243</v>
      </c>
      <c r="D3910" s="31" t="s">
        <v>900</v>
      </c>
      <c r="E3910" s="31">
        <v>3207</v>
      </c>
      <c r="F3910" s="31">
        <v>1001684</v>
      </c>
      <c r="G3910" s="32">
        <v>312.33999999999997</v>
      </c>
      <c r="H3910" s="31">
        <v>3022</v>
      </c>
    </row>
    <row r="3911" spans="1:8" ht="54.75" customHeight="1" x14ac:dyDescent="0.25">
      <c r="A3911" s="33">
        <v>46186</v>
      </c>
      <c r="B3911" s="31" t="s">
        <v>245</v>
      </c>
      <c r="C3911" s="31" t="s">
        <v>246</v>
      </c>
      <c r="D3911" s="31" t="s">
        <v>900</v>
      </c>
      <c r="E3911" s="31">
        <v>3564</v>
      </c>
      <c r="F3911" s="31">
        <v>1112500</v>
      </c>
      <c r="G3911" s="32">
        <v>312.14999999999998</v>
      </c>
      <c r="H3911" s="31">
        <v>3561</v>
      </c>
    </row>
    <row r="3912" spans="1:8" ht="24" customHeight="1" x14ac:dyDescent="0.25">
      <c r="A3912" s="33">
        <v>46186</v>
      </c>
      <c r="B3912" s="31" t="s">
        <v>248</v>
      </c>
      <c r="C3912" s="31" t="s">
        <v>249</v>
      </c>
      <c r="D3912" s="31" t="s">
        <v>900</v>
      </c>
      <c r="E3912" s="31">
        <v>5218</v>
      </c>
      <c r="F3912" s="31">
        <v>2600002</v>
      </c>
      <c r="G3912" s="32">
        <v>498.28</v>
      </c>
      <c r="H3912" s="31">
        <v>5370</v>
      </c>
    </row>
    <row r="3913" spans="1:8" ht="36" customHeight="1" x14ac:dyDescent="0.25">
      <c r="A3913" s="33">
        <v>46186</v>
      </c>
      <c r="B3913" s="31" t="s">
        <v>251</v>
      </c>
      <c r="C3913" s="31" t="s">
        <v>252</v>
      </c>
      <c r="D3913" s="31" t="s">
        <v>900</v>
      </c>
      <c r="E3913" s="31">
        <v>5116</v>
      </c>
      <c r="F3913" s="31">
        <v>1788173</v>
      </c>
      <c r="G3913" s="32">
        <v>349.53</v>
      </c>
      <c r="H3913" s="31">
        <v>4866</v>
      </c>
    </row>
    <row r="3914" spans="1:8" ht="24" customHeight="1" x14ac:dyDescent="0.25">
      <c r="A3914" s="33">
        <v>46186</v>
      </c>
      <c r="B3914" s="31" t="s">
        <v>254</v>
      </c>
      <c r="C3914" s="31" t="s">
        <v>255</v>
      </c>
      <c r="D3914" s="31" t="s">
        <v>899</v>
      </c>
      <c r="E3914" s="31">
        <v>2323</v>
      </c>
      <c r="F3914" s="31">
        <v>1109197</v>
      </c>
      <c r="G3914" s="32">
        <v>477.48</v>
      </c>
      <c r="H3914" s="31">
        <v>2102</v>
      </c>
    </row>
    <row r="3915" spans="1:8" ht="24" customHeight="1" x14ac:dyDescent="0.25">
      <c r="A3915" s="33">
        <v>46186</v>
      </c>
      <c r="B3915" s="31" t="s">
        <v>257</v>
      </c>
      <c r="C3915" s="31" t="s">
        <v>258</v>
      </c>
      <c r="D3915" s="31" t="s">
        <v>901</v>
      </c>
      <c r="E3915" s="31">
        <v>803</v>
      </c>
      <c r="F3915" s="31">
        <v>183762</v>
      </c>
      <c r="G3915" s="32">
        <v>228.84</v>
      </c>
      <c r="H3915" s="31">
        <v>856</v>
      </c>
    </row>
    <row r="3916" spans="1:8" ht="48" customHeight="1" x14ac:dyDescent="0.25">
      <c r="A3916" s="33">
        <v>46186</v>
      </c>
      <c r="B3916" s="31" t="s">
        <v>260</v>
      </c>
      <c r="C3916" s="31" t="s">
        <v>261</v>
      </c>
      <c r="D3916" s="31" t="s">
        <v>907</v>
      </c>
      <c r="E3916" s="31">
        <v>0</v>
      </c>
      <c r="F3916" s="31">
        <v>0</v>
      </c>
      <c r="G3916" s="31">
        <v>0</v>
      </c>
      <c r="H3916" s="31">
        <v>0</v>
      </c>
    </row>
    <row r="3917" spans="1:8" ht="48" customHeight="1" x14ac:dyDescent="0.25">
      <c r="A3917" s="33">
        <v>46186</v>
      </c>
      <c r="B3917" s="31" t="s">
        <v>262</v>
      </c>
      <c r="C3917" s="31" t="s">
        <v>263</v>
      </c>
      <c r="D3917" s="31" t="s">
        <v>901</v>
      </c>
      <c r="E3917" s="31">
        <v>3402</v>
      </c>
      <c r="F3917" s="31">
        <v>630933</v>
      </c>
      <c r="G3917" s="32">
        <v>185.46</v>
      </c>
      <c r="H3917" s="31">
        <v>3612</v>
      </c>
    </row>
    <row r="3918" spans="1:8" ht="48" customHeight="1" x14ac:dyDescent="0.25">
      <c r="A3918" s="33">
        <v>46186</v>
      </c>
      <c r="B3918" s="31" t="s">
        <v>265</v>
      </c>
      <c r="C3918" s="31" t="s">
        <v>266</v>
      </c>
      <c r="D3918" s="31" t="s">
        <v>908</v>
      </c>
      <c r="E3918" s="31">
        <v>0</v>
      </c>
      <c r="F3918" s="31">
        <v>0</v>
      </c>
      <c r="G3918" s="31">
        <v>0</v>
      </c>
      <c r="H3918" s="31">
        <v>0</v>
      </c>
    </row>
    <row r="3919" spans="1:8" ht="48" customHeight="1" x14ac:dyDescent="0.25">
      <c r="A3919" s="33">
        <v>46186</v>
      </c>
      <c r="B3919" s="31" t="s">
        <v>267</v>
      </c>
      <c r="C3919" s="31" t="s">
        <v>268</v>
      </c>
      <c r="D3919" s="31" t="s">
        <v>901</v>
      </c>
      <c r="E3919" s="31">
        <v>2722</v>
      </c>
      <c r="F3919" s="31">
        <v>541664</v>
      </c>
      <c r="G3919" s="32">
        <v>198.99</v>
      </c>
      <c r="H3919" s="31">
        <v>2736</v>
      </c>
    </row>
    <row r="3920" spans="1:8" ht="48" customHeight="1" x14ac:dyDescent="0.25">
      <c r="A3920" s="33">
        <v>46186</v>
      </c>
      <c r="B3920" s="31" t="s">
        <v>270</v>
      </c>
      <c r="C3920" s="31" t="s">
        <v>271</v>
      </c>
      <c r="D3920" s="31" t="s">
        <v>900</v>
      </c>
      <c r="E3920" s="31">
        <v>1117</v>
      </c>
      <c r="F3920" s="31">
        <v>349194</v>
      </c>
      <c r="G3920" s="32">
        <v>312.62</v>
      </c>
      <c r="H3920" s="31">
        <v>1105</v>
      </c>
    </row>
    <row r="3921" spans="1:8" ht="24" customHeight="1" x14ac:dyDescent="0.25">
      <c r="A3921" s="33">
        <v>46186</v>
      </c>
      <c r="B3921" s="31" t="s">
        <v>273</v>
      </c>
      <c r="C3921" s="31" t="s">
        <v>274</v>
      </c>
      <c r="D3921" s="31" t="s">
        <v>899</v>
      </c>
      <c r="E3921" s="31">
        <v>5684</v>
      </c>
      <c r="F3921" s="31">
        <v>2908673</v>
      </c>
      <c r="G3921" s="32">
        <v>511.73</v>
      </c>
      <c r="H3921" s="31">
        <v>5150</v>
      </c>
    </row>
    <row r="3922" spans="1:8" ht="36" customHeight="1" x14ac:dyDescent="0.25">
      <c r="A3922" s="33">
        <v>46186</v>
      </c>
      <c r="B3922" s="31" t="s">
        <v>276</v>
      </c>
      <c r="C3922" s="31" t="s">
        <v>277</v>
      </c>
      <c r="D3922" s="31" t="s">
        <v>899</v>
      </c>
      <c r="E3922" s="31">
        <v>1268</v>
      </c>
      <c r="F3922" s="31">
        <v>696914</v>
      </c>
      <c r="G3922" s="32">
        <v>549.62</v>
      </c>
      <c r="H3922" s="31">
        <v>1327</v>
      </c>
    </row>
    <row r="3923" spans="1:8" ht="24" customHeight="1" x14ac:dyDescent="0.25">
      <c r="A3923" s="33">
        <v>46186</v>
      </c>
      <c r="B3923" s="31" t="s">
        <v>279</v>
      </c>
      <c r="C3923" s="31" t="s">
        <v>280</v>
      </c>
      <c r="D3923" s="31" t="s">
        <v>901</v>
      </c>
      <c r="E3923" s="31">
        <v>2964</v>
      </c>
      <c r="F3923" s="31">
        <v>1253502</v>
      </c>
      <c r="G3923" s="32">
        <v>422.91</v>
      </c>
      <c r="H3923" s="31">
        <v>3072</v>
      </c>
    </row>
    <row r="3924" spans="1:8" ht="36" customHeight="1" x14ac:dyDescent="0.25">
      <c r="A3924" s="33">
        <v>46186</v>
      </c>
      <c r="B3924" s="31" t="s">
        <v>283</v>
      </c>
      <c r="C3924" s="31" t="s">
        <v>284</v>
      </c>
      <c r="D3924" s="31" t="s">
        <v>899</v>
      </c>
      <c r="E3924" s="31">
        <v>0</v>
      </c>
      <c r="F3924" s="31">
        <v>0</v>
      </c>
      <c r="G3924" s="31">
        <v>0</v>
      </c>
      <c r="H3924" s="31">
        <v>0</v>
      </c>
    </row>
    <row r="3925" spans="1:8" ht="24" customHeight="1" x14ac:dyDescent="0.25">
      <c r="A3925" s="33">
        <v>46187</v>
      </c>
      <c r="B3925" s="31" t="s">
        <v>128</v>
      </c>
      <c r="C3925" s="31" t="s">
        <v>129</v>
      </c>
      <c r="D3925" s="31" t="s">
        <v>899</v>
      </c>
      <c r="E3925" s="31">
        <v>1552</v>
      </c>
      <c r="F3925" s="31">
        <v>570698</v>
      </c>
      <c r="G3925" s="32">
        <v>367.72</v>
      </c>
      <c r="H3925" s="31">
        <v>1567</v>
      </c>
    </row>
    <row r="3926" spans="1:8" ht="36" customHeight="1" x14ac:dyDescent="0.25">
      <c r="A3926" s="33">
        <v>46187</v>
      </c>
      <c r="B3926" s="31" t="s">
        <v>132</v>
      </c>
      <c r="C3926" s="31" t="s">
        <v>133</v>
      </c>
      <c r="D3926" s="31" t="s">
        <v>900</v>
      </c>
      <c r="E3926" s="31">
        <v>3471</v>
      </c>
      <c r="F3926" s="31">
        <v>1071365</v>
      </c>
      <c r="G3926" s="32">
        <v>308.66000000000003</v>
      </c>
      <c r="H3926" s="31">
        <v>3590</v>
      </c>
    </row>
    <row r="3927" spans="1:8" ht="48" customHeight="1" x14ac:dyDescent="0.25">
      <c r="A3927" s="33">
        <v>46187</v>
      </c>
      <c r="B3927" s="31" t="s">
        <v>135</v>
      </c>
      <c r="C3927" s="31" t="s">
        <v>136</v>
      </c>
      <c r="D3927" s="31" t="s">
        <v>900</v>
      </c>
      <c r="E3927" s="31">
        <v>1733</v>
      </c>
      <c r="F3927" s="31">
        <v>687079</v>
      </c>
      <c r="G3927" s="32">
        <v>396.47</v>
      </c>
      <c r="H3927" s="31">
        <v>1563</v>
      </c>
    </row>
    <row r="3928" spans="1:8" ht="24" customHeight="1" x14ac:dyDescent="0.25">
      <c r="A3928" s="33">
        <v>46187</v>
      </c>
      <c r="B3928" s="31" t="s">
        <v>138</v>
      </c>
      <c r="C3928" s="31" t="s">
        <v>139</v>
      </c>
      <c r="D3928" s="31" t="s">
        <v>900</v>
      </c>
      <c r="E3928" s="31">
        <v>1185</v>
      </c>
      <c r="F3928" s="31">
        <v>477901</v>
      </c>
      <c r="G3928" s="32">
        <v>403.29</v>
      </c>
      <c r="H3928" s="31">
        <v>1234</v>
      </c>
    </row>
    <row r="3929" spans="1:8" ht="24" customHeight="1" x14ac:dyDescent="0.25">
      <c r="A3929" s="33">
        <v>46187</v>
      </c>
      <c r="B3929" s="31" t="s">
        <v>141</v>
      </c>
      <c r="C3929" s="31" t="s">
        <v>142</v>
      </c>
      <c r="D3929" s="31" t="s">
        <v>900</v>
      </c>
      <c r="E3929" s="31">
        <v>2099</v>
      </c>
      <c r="F3929" s="31">
        <v>1045798</v>
      </c>
      <c r="G3929" s="32">
        <v>498.24</v>
      </c>
      <c r="H3929" s="31">
        <v>2038</v>
      </c>
    </row>
    <row r="3930" spans="1:8" ht="36" customHeight="1" x14ac:dyDescent="0.25">
      <c r="A3930" s="33">
        <v>46187</v>
      </c>
      <c r="B3930" s="31" t="s">
        <v>144</v>
      </c>
      <c r="C3930" s="31" t="s">
        <v>145</v>
      </c>
      <c r="D3930" s="31" t="s">
        <v>900</v>
      </c>
      <c r="E3930" s="31">
        <v>2211</v>
      </c>
      <c r="F3930" s="31">
        <v>619086</v>
      </c>
      <c r="G3930" s="32">
        <v>280</v>
      </c>
      <c r="H3930" s="31">
        <v>2284</v>
      </c>
    </row>
    <row r="3931" spans="1:8" ht="36" customHeight="1" x14ac:dyDescent="0.25">
      <c r="A3931" s="33">
        <v>46187</v>
      </c>
      <c r="B3931" s="31" t="s">
        <v>147</v>
      </c>
      <c r="C3931" s="31" t="s">
        <v>148</v>
      </c>
      <c r="D3931" s="31" t="s">
        <v>900</v>
      </c>
      <c r="E3931" s="31">
        <v>4703</v>
      </c>
      <c r="F3931" s="31">
        <v>932042</v>
      </c>
      <c r="G3931" s="32">
        <v>198.18</v>
      </c>
      <c r="H3931" s="31">
        <v>4774</v>
      </c>
    </row>
    <row r="3932" spans="1:8" ht="24" customHeight="1" x14ac:dyDescent="0.25">
      <c r="A3932" s="33">
        <v>46187</v>
      </c>
      <c r="B3932" s="31" t="s">
        <v>150</v>
      </c>
      <c r="C3932" s="31" t="s">
        <v>151</v>
      </c>
      <c r="D3932" s="31" t="s">
        <v>900</v>
      </c>
      <c r="E3932" s="31">
        <v>4218</v>
      </c>
      <c r="F3932" s="31">
        <v>1090492</v>
      </c>
      <c r="G3932" s="32">
        <v>258.52999999999997</v>
      </c>
      <c r="H3932" s="31">
        <v>4214</v>
      </c>
    </row>
    <row r="3933" spans="1:8" ht="24" customHeight="1" x14ac:dyDescent="0.25">
      <c r="A3933" s="33">
        <v>46187</v>
      </c>
      <c r="B3933" s="31" t="s">
        <v>153</v>
      </c>
      <c r="C3933" s="31" t="s">
        <v>154</v>
      </c>
      <c r="D3933" s="31" t="s">
        <v>899</v>
      </c>
      <c r="E3933" s="31">
        <v>3351</v>
      </c>
      <c r="F3933" s="31">
        <v>584504</v>
      </c>
      <c r="G3933" s="32">
        <v>174.43</v>
      </c>
      <c r="H3933" s="31">
        <v>3353</v>
      </c>
    </row>
    <row r="3934" spans="1:8" ht="24" customHeight="1" x14ac:dyDescent="0.25">
      <c r="A3934" s="33">
        <v>46187</v>
      </c>
      <c r="B3934" s="31" t="s">
        <v>156</v>
      </c>
      <c r="C3934" s="31" t="s">
        <v>157</v>
      </c>
      <c r="D3934" s="31" t="s">
        <v>901</v>
      </c>
      <c r="E3934" s="31">
        <v>4239</v>
      </c>
      <c r="F3934" s="31">
        <v>1079134</v>
      </c>
      <c r="G3934" s="32">
        <v>254.57</v>
      </c>
      <c r="H3934" s="31">
        <v>3830</v>
      </c>
    </row>
    <row r="3935" spans="1:8" ht="27.75" customHeight="1" x14ac:dyDescent="0.25">
      <c r="A3935" s="33">
        <v>46187</v>
      </c>
      <c r="B3935" s="31" t="s">
        <v>159</v>
      </c>
      <c r="C3935" s="31" t="s">
        <v>160</v>
      </c>
      <c r="D3935" s="31" t="s">
        <v>899</v>
      </c>
      <c r="E3935" s="31">
        <v>2117</v>
      </c>
      <c r="F3935" s="31">
        <v>770448</v>
      </c>
      <c r="G3935" s="32">
        <v>363.93</v>
      </c>
      <c r="H3935" s="31">
        <v>2241</v>
      </c>
    </row>
    <row r="3936" spans="1:8" ht="24" customHeight="1" x14ac:dyDescent="0.25">
      <c r="A3936" s="33">
        <v>46187</v>
      </c>
      <c r="B3936" s="31" t="s">
        <v>162</v>
      </c>
      <c r="C3936" s="31" t="s">
        <v>163</v>
      </c>
      <c r="D3936" s="31" t="s">
        <v>901</v>
      </c>
      <c r="E3936" s="31">
        <v>1518</v>
      </c>
      <c r="F3936" s="31">
        <v>628353</v>
      </c>
      <c r="G3936" s="32">
        <v>413.93</v>
      </c>
      <c r="H3936" s="31">
        <v>1601</v>
      </c>
    </row>
    <row r="3937" spans="1:8" ht="48" customHeight="1" x14ac:dyDescent="0.25">
      <c r="A3937" s="33">
        <v>46187</v>
      </c>
      <c r="B3937" s="31" t="s">
        <v>165</v>
      </c>
      <c r="C3937" s="31" t="s">
        <v>166</v>
      </c>
      <c r="D3937" s="31" t="s">
        <v>901</v>
      </c>
      <c r="E3937" s="31">
        <v>3042</v>
      </c>
      <c r="F3937" s="31">
        <v>1366944</v>
      </c>
      <c r="G3937" s="32">
        <v>449.36</v>
      </c>
      <c r="H3937" s="31">
        <v>2944</v>
      </c>
    </row>
    <row r="3938" spans="1:8" ht="48" customHeight="1" x14ac:dyDescent="0.25">
      <c r="A3938" s="33">
        <v>46187</v>
      </c>
      <c r="B3938" s="31" t="s">
        <v>168</v>
      </c>
      <c r="C3938" s="31" t="s">
        <v>169</v>
      </c>
      <c r="D3938" s="31" t="s">
        <v>899</v>
      </c>
      <c r="E3938" s="31">
        <v>3042</v>
      </c>
      <c r="F3938" s="31">
        <v>1169924</v>
      </c>
      <c r="G3938" s="32">
        <v>384.59</v>
      </c>
      <c r="H3938" s="31">
        <v>2912</v>
      </c>
    </row>
    <row r="3939" spans="1:8" ht="48" customHeight="1" x14ac:dyDescent="0.25">
      <c r="A3939" s="33">
        <v>46187</v>
      </c>
      <c r="B3939" s="31" t="s">
        <v>171</v>
      </c>
      <c r="C3939" s="31" t="s">
        <v>172</v>
      </c>
      <c r="D3939" s="31" t="s">
        <v>903</v>
      </c>
      <c r="E3939" s="31">
        <v>2592</v>
      </c>
      <c r="F3939" s="31">
        <v>948050</v>
      </c>
      <c r="G3939" s="32">
        <v>365.76</v>
      </c>
      <c r="H3939" s="31">
        <v>2447</v>
      </c>
    </row>
    <row r="3940" spans="1:8" ht="48" customHeight="1" x14ac:dyDescent="0.25">
      <c r="A3940" s="33">
        <v>46187</v>
      </c>
      <c r="B3940" s="31" t="s">
        <v>174</v>
      </c>
      <c r="C3940" s="31" t="s">
        <v>175</v>
      </c>
      <c r="D3940" s="31" t="s">
        <v>903</v>
      </c>
      <c r="E3940" s="31">
        <v>3612</v>
      </c>
      <c r="F3940" s="31">
        <v>1345867</v>
      </c>
      <c r="G3940" s="32">
        <v>372.61</v>
      </c>
      <c r="H3940" s="31">
        <v>3895</v>
      </c>
    </row>
    <row r="3941" spans="1:8" ht="48" customHeight="1" x14ac:dyDescent="0.25">
      <c r="A3941" s="33">
        <v>46187</v>
      </c>
      <c r="B3941" s="31" t="s">
        <v>177</v>
      </c>
      <c r="C3941" s="31" t="s">
        <v>178</v>
      </c>
      <c r="D3941" s="31" t="s">
        <v>903</v>
      </c>
      <c r="E3941" s="31">
        <v>2771</v>
      </c>
      <c r="F3941" s="31">
        <v>712856</v>
      </c>
      <c r="G3941" s="32">
        <v>257.26</v>
      </c>
      <c r="H3941" s="31">
        <v>2734</v>
      </c>
    </row>
    <row r="3942" spans="1:8" ht="48" customHeight="1" x14ac:dyDescent="0.25">
      <c r="A3942" s="33">
        <v>46187</v>
      </c>
      <c r="B3942" s="31" t="s">
        <v>180</v>
      </c>
      <c r="C3942" s="31" t="s">
        <v>181</v>
      </c>
      <c r="D3942" s="31" t="s">
        <v>903</v>
      </c>
      <c r="E3942" s="31">
        <v>2994</v>
      </c>
      <c r="F3942" s="31">
        <v>1220456</v>
      </c>
      <c r="G3942" s="32">
        <v>407.63</v>
      </c>
      <c r="H3942" s="31">
        <v>3087</v>
      </c>
    </row>
    <row r="3943" spans="1:8" ht="48" customHeight="1" x14ac:dyDescent="0.25">
      <c r="A3943" s="33">
        <v>46187</v>
      </c>
      <c r="B3943" s="31" t="s">
        <v>183</v>
      </c>
      <c r="C3943" s="31" t="s">
        <v>184</v>
      </c>
      <c r="D3943" s="31" t="s">
        <v>903</v>
      </c>
      <c r="E3943" s="31">
        <v>2387</v>
      </c>
      <c r="F3943" s="31">
        <v>609454</v>
      </c>
      <c r="G3943" s="32">
        <v>255.32</v>
      </c>
      <c r="H3943" s="31">
        <v>2454</v>
      </c>
    </row>
    <row r="3944" spans="1:8" ht="24" customHeight="1" x14ac:dyDescent="0.25">
      <c r="A3944" s="33">
        <v>46187</v>
      </c>
      <c r="B3944" s="31" t="s">
        <v>186</v>
      </c>
      <c r="C3944" s="31" t="s">
        <v>187</v>
      </c>
      <c r="D3944" s="31" t="s">
        <v>903</v>
      </c>
      <c r="E3944" s="31">
        <v>1070</v>
      </c>
      <c r="F3944" s="31">
        <v>476696</v>
      </c>
      <c r="G3944" s="32">
        <v>445.51</v>
      </c>
      <c r="H3944" s="31">
        <v>968</v>
      </c>
    </row>
    <row r="3945" spans="1:8" ht="36" customHeight="1" x14ac:dyDescent="0.25">
      <c r="A3945" s="33">
        <v>46187</v>
      </c>
      <c r="B3945" s="31" t="s">
        <v>189</v>
      </c>
      <c r="C3945" s="31" t="s">
        <v>190</v>
      </c>
      <c r="D3945" s="31" t="s">
        <v>903</v>
      </c>
      <c r="E3945" s="31">
        <v>4638</v>
      </c>
      <c r="F3945" s="31">
        <v>1445846</v>
      </c>
      <c r="G3945" s="32">
        <v>311.74</v>
      </c>
      <c r="H3945" s="31">
        <v>4926</v>
      </c>
    </row>
    <row r="3946" spans="1:8" ht="24" customHeight="1" x14ac:dyDescent="0.25">
      <c r="A3946" s="33">
        <v>46187</v>
      </c>
      <c r="B3946" s="31" t="s">
        <v>192</v>
      </c>
      <c r="C3946" s="31" t="s">
        <v>193</v>
      </c>
      <c r="D3946" s="31" t="s">
        <v>901</v>
      </c>
      <c r="E3946" s="31">
        <v>1559</v>
      </c>
      <c r="F3946" s="31">
        <v>638676</v>
      </c>
      <c r="G3946" s="32">
        <v>409.67</v>
      </c>
      <c r="H3946" s="31">
        <v>1605</v>
      </c>
    </row>
    <row r="3947" spans="1:8" ht="36" customHeight="1" x14ac:dyDescent="0.25">
      <c r="A3947" s="33">
        <v>46187</v>
      </c>
      <c r="B3947" s="31" t="s">
        <v>195</v>
      </c>
      <c r="C3947" s="31" t="s">
        <v>196</v>
      </c>
      <c r="D3947" s="31" t="s">
        <v>899</v>
      </c>
      <c r="E3947" s="31">
        <v>3350</v>
      </c>
      <c r="F3947" s="31">
        <v>1195242</v>
      </c>
      <c r="G3947" s="32">
        <v>356.79</v>
      </c>
      <c r="H3947" s="31">
        <v>3087</v>
      </c>
    </row>
    <row r="3948" spans="1:8" ht="36" customHeight="1" x14ac:dyDescent="0.25">
      <c r="A3948" s="33">
        <v>46187</v>
      </c>
      <c r="B3948" s="31" t="s">
        <v>198</v>
      </c>
      <c r="C3948" s="31" t="s">
        <v>199</v>
      </c>
      <c r="D3948" s="31" t="s">
        <v>901</v>
      </c>
      <c r="E3948" s="31">
        <v>4845</v>
      </c>
      <c r="F3948" s="31">
        <v>2517207</v>
      </c>
      <c r="G3948" s="32">
        <v>519.54999999999995</v>
      </c>
      <c r="H3948" s="31">
        <v>4465</v>
      </c>
    </row>
    <row r="3949" spans="1:8" ht="24" customHeight="1" x14ac:dyDescent="0.25">
      <c r="A3949" s="33">
        <v>46187</v>
      </c>
      <c r="B3949" s="31" t="s">
        <v>201</v>
      </c>
      <c r="C3949" s="31" t="s">
        <v>202</v>
      </c>
      <c r="D3949" s="31" t="s">
        <v>904</v>
      </c>
      <c r="E3949" s="31">
        <v>0</v>
      </c>
      <c r="F3949" s="31">
        <v>0</v>
      </c>
      <c r="G3949" s="31">
        <v>0</v>
      </c>
      <c r="H3949" s="31">
        <v>0</v>
      </c>
    </row>
    <row r="3950" spans="1:8" ht="48" customHeight="1" x14ac:dyDescent="0.25">
      <c r="A3950" s="33">
        <v>46187</v>
      </c>
      <c r="B3950" s="31" t="s">
        <v>204</v>
      </c>
      <c r="C3950" s="31" t="s">
        <v>205</v>
      </c>
      <c r="D3950" s="31" t="s">
        <v>901</v>
      </c>
      <c r="E3950" s="31">
        <v>5044</v>
      </c>
      <c r="F3950" s="31">
        <v>2234034</v>
      </c>
      <c r="G3950" s="32">
        <v>442.91</v>
      </c>
      <c r="H3950" s="31">
        <v>5008</v>
      </c>
    </row>
    <row r="3951" spans="1:8" ht="48" customHeight="1" x14ac:dyDescent="0.25">
      <c r="A3951" s="33">
        <v>46187</v>
      </c>
      <c r="B3951" s="31" t="s">
        <v>207</v>
      </c>
      <c r="C3951" s="31" t="s">
        <v>208</v>
      </c>
      <c r="D3951" s="31" t="s">
        <v>899</v>
      </c>
      <c r="E3951" s="31">
        <v>5535</v>
      </c>
      <c r="F3951" s="31">
        <v>1875292</v>
      </c>
      <c r="G3951" s="32">
        <v>338.81</v>
      </c>
      <c r="H3951" s="31">
        <v>5335</v>
      </c>
    </row>
    <row r="3952" spans="1:8" ht="48" customHeight="1" x14ac:dyDescent="0.25">
      <c r="A3952" s="33">
        <v>46187</v>
      </c>
      <c r="B3952" s="31" t="s">
        <v>210</v>
      </c>
      <c r="C3952" s="31" t="s">
        <v>211</v>
      </c>
      <c r="D3952" s="31" t="s">
        <v>901</v>
      </c>
      <c r="E3952" s="31">
        <v>3211</v>
      </c>
      <c r="F3952" s="31">
        <v>1312855</v>
      </c>
      <c r="G3952" s="32">
        <v>408.86</v>
      </c>
      <c r="H3952" s="31">
        <v>3239</v>
      </c>
    </row>
    <row r="3953" spans="1:8" ht="48" customHeight="1" x14ac:dyDescent="0.25">
      <c r="A3953" s="33">
        <v>46187</v>
      </c>
      <c r="B3953" s="31" t="s">
        <v>213</v>
      </c>
      <c r="C3953" s="31" t="s">
        <v>214</v>
      </c>
      <c r="D3953" s="31" t="s">
        <v>901</v>
      </c>
      <c r="E3953" s="31">
        <v>1598</v>
      </c>
      <c r="F3953" s="31">
        <v>381348</v>
      </c>
      <c r="G3953" s="32">
        <v>238.64</v>
      </c>
      <c r="H3953" s="31">
        <v>1500</v>
      </c>
    </row>
    <row r="3954" spans="1:8" ht="48" customHeight="1" x14ac:dyDescent="0.25">
      <c r="A3954" s="33">
        <v>46187</v>
      </c>
      <c r="B3954" s="31" t="s">
        <v>216</v>
      </c>
      <c r="C3954" s="31" t="s">
        <v>217</v>
      </c>
      <c r="D3954" s="31" t="s">
        <v>901</v>
      </c>
      <c r="E3954" s="31">
        <v>1796</v>
      </c>
      <c r="F3954" s="31">
        <v>507683</v>
      </c>
      <c r="G3954" s="32">
        <v>282.67</v>
      </c>
      <c r="H3954" s="31">
        <v>1784</v>
      </c>
    </row>
    <row r="3955" spans="1:8" ht="48" customHeight="1" x14ac:dyDescent="0.25">
      <c r="A3955" s="33">
        <v>46187</v>
      </c>
      <c r="B3955" s="31" t="s">
        <v>220</v>
      </c>
      <c r="C3955" s="31" t="s">
        <v>221</v>
      </c>
      <c r="D3955" s="31" t="s">
        <v>900</v>
      </c>
      <c r="E3955" s="31">
        <v>5420</v>
      </c>
      <c r="F3955" s="31">
        <v>1163999</v>
      </c>
      <c r="G3955" s="32">
        <v>214.76</v>
      </c>
      <c r="H3955" s="31">
        <v>4905</v>
      </c>
    </row>
    <row r="3956" spans="1:8" ht="48" customHeight="1" x14ac:dyDescent="0.25">
      <c r="A3956" s="33">
        <v>46187</v>
      </c>
      <c r="B3956" s="31" t="s">
        <v>223</v>
      </c>
      <c r="C3956" s="31" t="s">
        <v>224</v>
      </c>
      <c r="D3956" s="31" t="s">
        <v>905</v>
      </c>
      <c r="E3956" s="31">
        <v>0</v>
      </c>
      <c r="F3956" s="31">
        <v>0</v>
      </c>
      <c r="G3956" s="31">
        <v>0</v>
      </c>
      <c r="H3956" s="31">
        <v>0</v>
      </c>
    </row>
    <row r="3957" spans="1:8" ht="36" customHeight="1" x14ac:dyDescent="0.25">
      <c r="A3957" s="33">
        <v>46187</v>
      </c>
      <c r="B3957" s="31" t="s">
        <v>225</v>
      </c>
      <c r="C3957" s="31" t="s">
        <v>226</v>
      </c>
      <c r="D3957" s="31" t="s">
        <v>906</v>
      </c>
      <c r="E3957" s="31">
        <v>0</v>
      </c>
      <c r="F3957" s="31">
        <v>0</v>
      </c>
      <c r="G3957" s="31">
        <v>0</v>
      </c>
      <c r="H3957" s="31">
        <v>0</v>
      </c>
    </row>
    <row r="3958" spans="1:8" ht="24" customHeight="1" x14ac:dyDescent="0.25">
      <c r="A3958" s="33">
        <v>46187</v>
      </c>
      <c r="B3958" s="31" t="s">
        <v>227</v>
      </c>
      <c r="C3958" s="31" t="s">
        <v>228</v>
      </c>
      <c r="D3958" s="31" t="s">
        <v>899</v>
      </c>
      <c r="E3958" s="31">
        <v>4667</v>
      </c>
      <c r="F3958" s="31">
        <v>1191256</v>
      </c>
      <c r="G3958" s="32">
        <v>255.25</v>
      </c>
      <c r="H3958" s="31">
        <v>4784</v>
      </c>
    </row>
    <row r="3959" spans="1:8" ht="36" customHeight="1" x14ac:dyDescent="0.25">
      <c r="A3959" s="33">
        <v>46187</v>
      </c>
      <c r="B3959" s="31" t="s">
        <v>230</v>
      </c>
      <c r="C3959" s="31" t="s">
        <v>231</v>
      </c>
      <c r="D3959" s="31" t="s">
        <v>901</v>
      </c>
      <c r="E3959" s="31">
        <v>3715</v>
      </c>
      <c r="F3959" s="31">
        <v>1166146</v>
      </c>
      <c r="G3959" s="32">
        <v>313.89999999999998</v>
      </c>
      <c r="H3959" s="31">
        <v>3531</v>
      </c>
    </row>
    <row r="3960" spans="1:8" ht="24" customHeight="1" x14ac:dyDescent="0.25">
      <c r="A3960" s="33">
        <v>46187</v>
      </c>
      <c r="B3960" s="31" t="s">
        <v>233</v>
      </c>
      <c r="C3960" s="31" t="s">
        <v>234</v>
      </c>
      <c r="D3960" s="31" t="s">
        <v>899</v>
      </c>
      <c r="E3960" s="31">
        <v>1762</v>
      </c>
      <c r="F3960" s="31">
        <v>397496</v>
      </c>
      <c r="G3960" s="32">
        <v>225.59</v>
      </c>
      <c r="H3960" s="31">
        <v>1693</v>
      </c>
    </row>
    <row r="3961" spans="1:8" ht="36" customHeight="1" x14ac:dyDescent="0.25">
      <c r="A3961" s="33">
        <v>46187</v>
      </c>
      <c r="B3961" s="31" t="s">
        <v>236</v>
      </c>
      <c r="C3961" s="31" t="s">
        <v>237</v>
      </c>
      <c r="D3961" s="31" t="s">
        <v>899</v>
      </c>
      <c r="E3961" s="31">
        <v>4936</v>
      </c>
      <c r="F3961" s="31">
        <v>1869795</v>
      </c>
      <c r="G3961" s="32">
        <v>378.81</v>
      </c>
      <c r="H3961" s="31">
        <v>5153</v>
      </c>
    </row>
    <row r="3962" spans="1:8" ht="24" customHeight="1" x14ac:dyDescent="0.25">
      <c r="A3962" s="33">
        <v>46187</v>
      </c>
      <c r="B3962" s="31" t="s">
        <v>239</v>
      </c>
      <c r="C3962" s="31" t="s">
        <v>240</v>
      </c>
      <c r="D3962" s="31" t="s">
        <v>900</v>
      </c>
      <c r="E3962" s="31">
        <v>2170</v>
      </c>
      <c r="F3962" s="31">
        <v>1095466</v>
      </c>
      <c r="G3962" s="32">
        <v>504.82</v>
      </c>
      <c r="H3962" s="31">
        <v>2023</v>
      </c>
    </row>
    <row r="3963" spans="1:8" ht="36" customHeight="1" x14ac:dyDescent="0.25">
      <c r="A3963" s="33">
        <v>46187</v>
      </c>
      <c r="B3963" s="31" t="s">
        <v>242</v>
      </c>
      <c r="C3963" s="31" t="s">
        <v>243</v>
      </c>
      <c r="D3963" s="31" t="s">
        <v>900</v>
      </c>
      <c r="E3963" s="31">
        <v>3862</v>
      </c>
      <c r="F3963" s="31">
        <v>1248618</v>
      </c>
      <c r="G3963" s="32">
        <v>323.31</v>
      </c>
      <c r="H3963" s="31">
        <v>3945</v>
      </c>
    </row>
    <row r="3964" spans="1:8" ht="36" customHeight="1" x14ac:dyDescent="0.25">
      <c r="A3964" s="33">
        <v>46187</v>
      </c>
      <c r="B3964" s="31" t="s">
        <v>245</v>
      </c>
      <c r="C3964" s="31" t="s">
        <v>246</v>
      </c>
      <c r="D3964" s="31" t="s">
        <v>900</v>
      </c>
      <c r="E3964" s="31">
        <v>2379</v>
      </c>
      <c r="F3964" s="31">
        <v>783801</v>
      </c>
      <c r="G3964" s="32">
        <v>329.47</v>
      </c>
      <c r="H3964" s="31">
        <v>2477</v>
      </c>
    </row>
    <row r="3965" spans="1:8" ht="36" customHeight="1" x14ac:dyDescent="0.25">
      <c r="A3965" s="33">
        <v>46187</v>
      </c>
      <c r="B3965" s="31" t="s">
        <v>248</v>
      </c>
      <c r="C3965" s="31" t="s">
        <v>249</v>
      </c>
      <c r="D3965" s="31" t="s">
        <v>900</v>
      </c>
      <c r="E3965" s="31">
        <v>3893</v>
      </c>
      <c r="F3965" s="31">
        <v>1823136</v>
      </c>
      <c r="G3965" s="32">
        <v>468.31</v>
      </c>
      <c r="H3965" s="31">
        <v>3571</v>
      </c>
    </row>
    <row r="3966" spans="1:8" ht="48" customHeight="1" x14ac:dyDescent="0.25">
      <c r="A3966" s="33">
        <v>46187</v>
      </c>
      <c r="B3966" s="31" t="s">
        <v>251</v>
      </c>
      <c r="C3966" s="31" t="s">
        <v>252</v>
      </c>
      <c r="D3966" s="31" t="s">
        <v>900</v>
      </c>
      <c r="E3966" s="31">
        <v>5353</v>
      </c>
      <c r="F3966" s="31">
        <v>1595774</v>
      </c>
      <c r="G3966" s="32">
        <v>298.11</v>
      </c>
      <c r="H3966" s="31">
        <v>5682</v>
      </c>
    </row>
    <row r="3967" spans="1:8" ht="36" customHeight="1" x14ac:dyDescent="0.25">
      <c r="A3967" s="33">
        <v>46187</v>
      </c>
      <c r="B3967" s="31" t="s">
        <v>254</v>
      </c>
      <c r="C3967" s="31" t="s">
        <v>255</v>
      </c>
      <c r="D3967" s="31" t="s">
        <v>899</v>
      </c>
      <c r="E3967" s="31">
        <v>1655</v>
      </c>
      <c r="F3967" s="31">
        <v>636251</v>
      </c>
      <c r="G3967" s="32">
        <v>384.44</v>
      </c>
      <c r="H3967" s="31">
        <v>1685</v>
      </c>
    </row>
    <row r="3968" spans="1:8" ht="41.25" customHeight="1" x14ac:dyDescent="0.25">
      <c r="A3968" s="33">
        <v>46187</v>
      </c>
      <c r="B3968" s="31" t="s">
        <v>257</v>
      </c>
      <c r="C3968" s="31" t="s">
        <v>258</v>
      </c>
      <c r="D3968" s="31" t="s">
        <v>901</v>
      </c>
      <c r="E3968" s="31">
        <v>736</v>
      </c>
      <c r="F3968" s="31">
        <v>146049</v>
      </c>
      <c r="G3968" s="32">
        <v>198.44</v>
      </c>
      <c r="H3968" s="31">
        <v>684</v>
      </c>
    </row>
    <row r="3969" spans="1:8" ht="24" customHeight="1" x14ac:dyDescent="0.25">
      <c r="A3969" s="33">
        <v>46187</v>
      </c>
      <c r="B3969" s="31" t="s">
        <v>260</v>
      </c>
      <c r="C3969" s="31" t="s">
        <v>261</v>
      </c>
      <c r="D3969" s="31" t="s">
        <v>907</v>
      </c>
      <c r="E3969" s="31">
        <v>0</v>
      </c>
      <c r="F3969" s="31">
        <v>0</v>
      </c>
      <c r="G3969" s="31">
        <v>0</v>
      </c>
      <c r="H3969" s="31">
        <v>0</v>
      </c>
    </row>
    <row r="3970" spans="1:8" ht="36" customHeight="1" x14ac:dyDescent="0.25">
      <c r="A3970" s="33">
        <v>46187</v>
      </c>
      <c r="B3970" s="31" t="s">
        <v>262</v>
      </c>
      <c r="C3970" s="31" t="s">
        <v>263</v>
      </c>
      <c r="D3970" s="31" t="s">
        <v>901</v>
      </c>
      <c r="E3970" s="31">
        <v>4085</v>
      </c>
      <c r="F3970" s="31">
        <v>898656</v>
      </c>
      <c r="G3970" s="32">
        <v>219.99</v>
      </c>
      <c r="H3970" s="31">
        <v>3777</v>
      </c>
    </row>
    <row r="3971" spans="1:8" ht="24" customHeight="1" x14ac:dyDescent="0.25">
      <c r="A3971" s="33">
        <v>46187</v>
      </c>
      <c r="B3971" s="31" t="s">
        <v>265</v>
      </c>
      <c r="C3971" s="31" t="s">
        <v>266</v>
      </c>
      <c r="D3971" s="31" t="s">
        <v>908</v>
      </c>
      <c r="E3971" s="31">
        <v>0</v>
      </c>
      <c r="F3971" s="31">
        <v>0</v>
      </c>
      <c r="G3971" s="31">
        <v>0</v>
      </c>
      <c r="H3971" s="31">
        <v>0</v>
      </c>
    </row>
    <row r="3972" spans="1:8" ht="24" customHeight="1" x14ac:dyDescent="0.25">
      <c r="A3972" s="33">
        <v>46187</v>
      </c>
      <c r="B3972" s="31" t="s">
        <v>267</v>
      </c>
      <c r="C3972" s="31" t="s">
        <v>268</v>
      </c>
      <c r="D3972" s="31" t="s">
        <v>901</v>
      </c>
      <c r="E3972" s="31">
        <v>3775</v>
      </c>
      <c r="F3972" s="31">
        <v>811225</v>
      </c>
      <c r="G3972" s="32">
        <v>214.89</v>
      </c>
      <c r="H3972" s="31">
        <v>4012</v>
      </c>
    </row>
    <row r="3973" spans="1:8" ht="48" customHeight="1" x14ac:dyDescent="0.25">
      <c r="A3973" s="33">
        <v>46187</v>
      </c>
      <c r="B3973" s="31" t="s">
        <v>270</v>
      </c>
      <c r="C3973" s="31" t="s">
        <v>271</v>
      </c>
      <c r="D3973" s="31" t="s">
        <v>900</v>
      </c>
      <c r="E3973" s="31">
        <v>1169</v>
      </c>
      <c r="F3973" s="31">
        <v>430575</v>
      </c>
      <c r="G3973" s="32">
        <v>368.33</v>
      </c>
      <c r="H3973" s="31">
        <v>1219</v>
      </c>
    </row>
    <row r="3974" spans="1:8" ht="48" customHeight="1" x14ac:dyDescent="0.25">
      <c r="A3974" s="33">
        <v>46187</v>
      </c>
      <c r="B3974" s="31" t="s">
        <v>273</v>
      </c>
      <c r="C3974" s="31" t="s">
        <v>274</v>
      </c>
      <c r="D3974" s="31" t="s">
        <v>899</v>
      </c>
      <c r="E3974" s="31">
        <v>5299</v>
      </c>
      <c r="F3974" s="31">
        <v>2635642</v>
      </c>
      <c r="G3974" s="32">
        <v>497.38</v>
      </c>
      <c r="H3974" s="31">
        <v>5049</v>
      </c>
    </row>
    <row r="3975" spans="1:8" ht="48" customHeight="1" x14ac:dyDescent="0.25">
      <c r="A3975" s="33">
        <v>46187</v>
      </c>
      <c r="B3975" s="31" t="s">
        <v>276</v>
      </c>
      <c r="C3975" s="31" t="s">
        <v>277</v>
      </c>
      <c r="D3975" s="31" t="s">
        <v>899</v>
      </c>
      <c r="E3975" s="31">
        <v>1124</v>
      </c>
      <c r="F3975" s="31">
        <v>602158</v>
      </c>
      <c r="G3975" s="32">
        <v>535.73</v>
      </c>
      <c r="H3975" s="31">
        <v>1143</v>
      </c>
    </row>
    <row r="3976" spans="1:8" ht="48" customHeight="1" x14ac:dyDescent="0.25">
      <c r="A3976" s="33">
        <v>46187</v>
      </c>
      <c r="B3976" s="31" t="s">
        <v>279</v>
      </c>
      <c r="C3976" s="31" t="s">
        <v>280</v>
      </c>
      <c r="D3976" s="31" t="s">
        <v>901</v>
      </c>
      <c r="E3976" s="31">
        <v>2041</v>
      </c>
      <c r="F3976" s="31">
        <v>977743</v>
      </c>
      <c r="G3976" s="32">
        <v>479.05</v>
      </c>
      <c r="H3976" s="31">
        <v>2149</v>
      </c>
    </row>
    <row r="3977" spans="1:8" ht="48" customHeight="1" x14ac:dyDescent="0.25">
      <c r="A3977" s="33">
        <v>46187</v>
      </c>
      <c r="B3977" s="31" t="s">
        <v>283</v>
      </c>
      <c r="C3977" s="31" t="s">
        <v>284</v>
      </c>
      <c r="D3977" s="31" t="s">
        <v>899</v>
      </c>
      <c r="E3977" s="31">
        <v>0</v>
      </c>
      <c r="F3977" s="31">
        <v>0</v>
      </c>
      <c r="G3977" s="31">
        <v>0</v>
      </c>
      <c r="H3977" s="31">
        <v>0</v>
      </c>
    </row>
    <row r="3978" spans="1:8" ht="24" customHeight="1" x14ac:dyDescent="0.25">
      <c r="A3978" s="33">
        <v>46188</v>
      </c>
      <c r="B3978" s="31" t="s">
        <v>128</v>
      </c>
      <c r="C3978" s="31" t="s">
        <v>129</v>
      </c>
      <c r="D3978" s="31" t="s">
        <v>899</v>
      </c>
      <c r="E3978" s="31">
        <v>1375</v>
      </c>
      <c r="F3978" s="31">
        <v>455231</v>
      </c>
      <c r="G3978" s="32">
        <v>331.08</v>
      </c>
      <c r="H3978" s="31">
        <v>1266</v>
      </c>
    </row>
    <row r="3979" spans="1:8" ht="36" customHeight="1" x14ac:dyDescent="0.25">
      <c r="A3979" s="33">
        <v>46188</v>
      </c>
      <c r="B3979" s="31" t="s">
        <v>132</v>
      </c>
      <c r="C3979" s="31" t="s">
        <v>133</v>
      </c>
      <c r="D3979" s="31" t="s">
        <v>900</v>
      </c>
      <c r="E3979" s="31">
        <v>2996</v>
      </c>
      <c r="F3979" s="31">
        <v>943968</v>
      </c>
      <c r="G3979" s="32">
        <v>315.08</v>
      </c>
      <c r="H3979" s="31">
        <v>3001</v>
      </c>
    </row>
    <row r="3980" spans="1:8" ht="24" customHeight="1" x14ac:dyDescent="0.25">
      <c r="A3980" s="33">
        <v>46188</v>
      </c>
      <c r="B3980" s="31" t="s">
        <v>135</v>
      </c>
      <c r="C3980" s="31" t="s">
        <v>136</v>
      </c>
      <c r="D3980" s="31" t="s">
        <v>900</v>
      </c>
      <c r="E3980" s="31">
        <v>1560</v>
      </c>
      <c r="F3980" s="31">
        <v>618628</v>
      </c>
      <c r="G3980" s="32">
        <v>396.56</v>
      </c>
      <c r="H3980" s="31">
        <v>1669</v>
      </c>
    </row>
    <row r="3981" spans="1:8" ht="36" customHeight="1" x14ac:dyDescent="0.25">
      <c r="A3981" s="33">
        <v>46188</v>
      </c>
      <c r="B3981" s="31" t="s">
        <v>138</v>
      </c>
      <c r="C3981" s="31" t="s">
        <v>139</v>
      </c>
      <c r="D3981" s="31" t="s">
        <v>900</v>
      </c>
      <c r="E3981" s="31">
        <v>983</v>
      </c>
      <c r="F3981" s="31">
        <v>339004</v>
      </c>
      <c r="G3981" s="32">
        <v>344.87</v>
      </c>
      <c r="H3981" s="31">
        <v>914</v>
      </c>
    </row>
    <row r="3982" spans="1:8" ht="24" customHeight="1" x14ac:dyDescent="0.25">
      <c r="A3982" s="33">
        <v>46188</v>
      </c>
      <c r="B3982" s="31" t="s">
        <v>141</v>
      </c>
      <c r="C3982" s="31" t="s">
        <v>142</v>
      </c>
      <c r="D3982" s="31" t="s">
        <v>900</v>
      </c>
      <c r="E3982" s="31">
        <v>1175</v>
      </c>
      <c r="F3982" s="31">
        <v>688416</v>
      </c>
      <c r="G3982" s="32">
        <v>585.89</v>
      </c>
      <c r="H3982" s="31">
        <v>1107</v>
      </c>
    </row>
    <row r="3983" spans="1:8" ht="36" customHeight="1" x14ac:dyDescent="0.25">
      <c r="A3983" s="33">
        <v>46188</v>
      </c>
      <c r="B3983" s="31" t="s">
        <v>144</v>
      </c>
      <c r="C3983" s="31" t="s">
        <v>145</v>
      </c>
      <c r="D3983" s="31" t="s">
        <v>900</v>
      </c>
      <c r="E3983" s="31">
        <v>1448</v>
      </c>
      <c r="F3983" s="31">
        <v>327711</v>
      </c>
      <c r="G3983" s="32">
        <v>226.32</v>
      </c>
      <c r="H3983" s="31">
        <v>1412</v>
      </c>
    </row>
    <row r="3984" spans="1:8" ht="48" customHeight="1" x14ac:dyDescent="0.25">
      <c r="A3984" s="33">
        <v>46188</v>
      </c>
      <c r="B3984" s="31" t="s">
        <v>147</v>
      </c>
      <c r="C3984" s="31" t="s">
        <v>148</v>
      </c>
      <c r="D3984" s="31" t="s">
        <v>900</v>
      </c>
      <c r="E3984" s="31">
        <v>3490</v>
      </c>
      <c r="F3984" s="31">
        <v>730502</v>
      </c>
      <c r="G3984" s="32">
        <v>209.31</v>
      </c>
      <c r="H3984" s="31">
        <v>3441</v>
      </c>
    </row>
    <row r="3985" spans="1:8" ht="24" customHeight="1" x14ac:dyDescent="0.25">
      <c r="A3985" s="33">
        <v>46188</v>
      </c>
      <c r="B3985" s="31" t="s">
        <v>150</v>
      </c>
      <c r="C3985" s="31" t="s">
        <v>151</v>
      </c>
      <c r="D3985" s="31" t="s">
        <v>900</v>
      </c>
      <c r="E3985" s="31">
        <v>3538</v>
      </c>
      <c r="F3985" s="31">
        <v>900994</v>
      </c>
      <c r="G3985" s="32">
        <v>254.66</v>
      </c>
      <c r="H3985" s="31">
        <v>3544</v>
      </c>
    </row>
    <row r="3986" spans="1:8" ht="24" customHeight="1" x14ac:dyDescent="0.25">
      <c r="A3986" s="33">
        <v>46188</v>
      </c>
      <c r="B3986" s="31" t="s">
        <v>153</v>
      </c>
      <c r="C3986" s="31" t="s">
        <v>154</v>
      </c>
      <c r="D3986" s="31" t="s">
        <v>899</v>
      </c>
      <c r="E3986" s="31">
        <v>3542</v>
      </c>
      <c r="F3986" s="31">
        <v>723388</v>
      </c>
      <c r="G3986" s="32">
        <v>204.23</v>
      </c>
      <c r="H3986" s="31">
        <v>3777</v>
      </c>
    </row>
    <row r="3987" spans="1:8" ht="36" customHeight="1" x14ac:dyDescent="0.25">
      <c r="A3987" s="33">
        <v>46188</v>
      </c>
      <c r="B3987" s="31" t="s">
        <v>156</v>
      </c>
      <c r="C3987" s="31" t="s">
        <v>157</v>
      </c>
      <c r="D3987" s="31" t="s">
        <v>901</v>
      </c>
      <c r="E3987" s="31">
        <v>3279</v>
      </c>
      <c r="F3987" s="31">
        <v>786967</v>
      </c>
      <c r="G3987" s="32">
        <v>240</v>
      </c>
      <c r="H3987" s="31">
        <v>3194</v>
      </c>
    </row>
    <row r="3988" spans="1:8" ht="36" customHeight="1" x14ac:dyDescent="0.25">
      <c r="A3988" s="33">
        <v>46188</v>
      </c>
      <c r="B3988" s="31" t="s">
        <v>159</v>
      </c>
      <c r="C3988" s="31" t="s">
        <v>160</v>
      </c>
      <c r="D3988" s="31" t="s">
        <v>899</v>
      </c>
      <c r="E3988" s="31">
        <v>2542</v>
      </c>
      <c r="F3988" s="31">
        <v>941516</v>
      </c>
      <c r="G3988" s="32">
        <v>370.38</v>
      </c>
      <c r="H3988" s="31">
        <v>2675</v>
      </c>
    </row>
    <row r="3989" spans="1:8" ht="24" customHeight="1" x14ac:dyDescent="0.25">
      <c r="A3989" s="33">
        <v>46188</v>
      </c>
      <c r="B3989" s="31" t="s">
        <v>162</v>
      </c>
      <c r="C3989" s="31" t="s">
        <v>163</v>
      </c>
      <c r="D3989" s="31" t="s">
        <v>901</v>
      </c>
      <c r="E3989" s="31">
        <v>852</v>
      </c>
      <c r="F3989" s="31">
        <v>391076</v>
      </c>
      <c r="G3989" s="32">
        <v>459.01</v>
      </c>
      <c r="H3989" s="31">
        <v>837</v>
      </c>
    </row>
    <row r="3990" spans="1:8" ht="24" customHeight="1" x14ac:dyDescent="0.25">
      <c r="A3990" s="33">
        <v>46188</v>
      </c>
      <c r="B3990" s="31" t="s">
        <v>165</v>
      </c>
      <c r="C3990" s="31" t="s">
        <v>166</v>
      </c>
      <c r="D3990" s="31" t="s">
        <v>901</v>
      </c>
      <c r="E3990" s="31">
        <v>2391</v>
      </c>
      <c r="F3990" s="31">
        <v>911233</v>
      </c>
      <c r="G3990" s="32">
        <v>381.11</v>
      </c>
      <c r="H3990" s="31">
        <v>2190</v>
      </c>
    </row>
    <row r="3991" spans="1:8" ht="24" customHeight="1" x14ac:dyDescent="0.25">
      <c r="A3991" s="33">
        <v>46188</v>
      </c>
      <c r="B3991" s="31" t="s">
        <v>168</v>
      </c>
      <c r="C3991" s="31" t="s">
        <v>169</v>
      </c>
      <c r="D3991" s="31" t="s">
        <v>899</v>
      </c>
      <c r="E3991" s="31">
        <v>2227</v>
      </c>
      <c r="F3991" s="31">
        <v>983694</v>
      </c>
      <c r="G3991" s="32">
        <v>441.71</v>
      </c>
      <c r="H3991" s="31">
        <v>2125</v>
      </c>
    </row>
    <row r="3992" spans="1:8" ht="27.75" customHeight="1" x14ac:dyDescent="0.25">
      <c r="A3992" s="33">
        <v>46188</v>
      </c>
      <c r="B3992" s="31" t="s">
        <v>171</v>
      </c>
      <c r="C3992" s="31" t="s">
        <v>172</v>
      </c>
      <c r="D3992" s="31" t="s">
        <v>903</v>
      </c>
      <c r="E3992" s="31">
        <v>1929</v>
      </c>
      <c r="F3992" s="31">
        <v>777678</v>
      </c>
      <c r="G3992" s="32">
        <v>403.15</v>
      </c>
      <c r="H3992" s="31">
        <v>1742</v>
      </c>
    </row>
    <row r="3993" spans="1:8" ht="24" customHeight="1" x14ac:dyDescent="0.25">
      <c r="A3993" s="33">
        <v>46188</v>
      </c>
      <c r="B3993" s="31" t="s">
        <v>174</v>
      </c>
      <c r="C3993" s="31" t="s">
        <v>175</v>
      </c>
      <c r="D3993" s="31" t="s">
        <v>903</v>
      </c>
      <c r="E3993" s="31">
        <v>2210</v>
      </c>
      <c r="F3993" s="31">
        <v>725311</v>
      </c>
      <c r="G3993" s="32">
        <v>328.2</v>
      </c>
      <c r="H3993" s="31">
        <v>1996</v>
      </c>
    </row>
    <row r="3994" spans="1:8" ht="48" customHeight="1" x14ac:dyDescent="0.25">
      <c r="A3994" s="33">
        <v>46188</v>
      </c>
      <c r="B3994" s="31" t="s">
        <v>177</v>
      </c>
      <c r="C3994" s="31" t="s">
        <v>178</v>
      </c>
      <c r="D3994" s="31" t="s">
        <v>903</v>
      </c>
      <c r="E3994" s="31">
        <v>1996</v>
      </c>
      <c r="F3994" s="31">
        <v>545265</v>
      </c>
      <c r="G3994" s="32">
        <v>273.18</v>
      </c>
      <c r="H3994" s="31">
        <v>1891</v>
      </c>
    </row>
    <row r="3995" spans="1:8" ht="48" customHeight="1" x14ac:dyDescent="0.25">
      <c r="A3995" s="33">
        <v>46188</v>
      </c>
      <c r="B3995" s="31" t="s">
        <v>180</v>
      </c>
      <c r="C3995" s="31" t="s">
        <v>181</v>
      </c>
      <c r="D3995" s="31" t="s">
        <v>903</v>
      </c>
      <c r="E3995" s="31">
        <v>1959</v>
      </c>
      <c r="F3995" s="31">
        <v>751388</v>
      </c>
      <c r="G3995" s="32">
        <v>383.56</v>
      </c>
      <c r="H3995" s="31">
        <v>1862</v>
      </c>
    </row>
    <row r="3996" spans="1:8" ht="48" customHeight="1" x14ac:dyDescent="0.25">
      <c r="A3996" s="33">
        <v>46188</v>
      </c>
      <c r="B3996" s="31" t="s">
        <v>183</v>
      </c>
      <c r="C3996" s="31" t="s">
        <v>184</v>
      </c>
      <c r="D3996" s="31" t="s">
        <v>903</v>
      </c>
      <c r="E3996" s="31">
        <v>1756</v>
      </c>
      <c r="F3996" s="31">
        <v>446625</v>
      </c>
      <c r="G3996" s="32">
        <v>254.34</v>
      </c>
      <c r="H3996" s="31">
        <v>1772</v>
      </c>
    </row>
    <row r="3997" spans="1:8" ht="48" customHeight="1" x14ac:dyDescent="0.25">
      <c r="A3997" s="33">
        <v>46188</v>
      </c>
      <c r="B3997" s="31" t="s">
        <v>186</v>
      </c>
      <c r="C3997" s="31" t="s">
        <v>187</v>
      </c>
      <c r="D3997" s="31" t="s">
        <v>903</v>
      </c>
      <c r="E3997" s="31">
        <v>588</v>
      </c>
      <c r="F3997" s="31">
        <v>251571</v>
      </c>
      <c r="G3997" s="32">
        <v>427.84</v>
      </c>
      <c r="H3997" s="31">
        <v>608</v>
      </c>
    </row>
    <row r="3998" spans="1:8" ht="48" customHeight="1" x14ac:dyDescent="0.25">
      <c r="A3998" s="33">
        <v>46188</v>
      </c>
      <c r="B3998" s="31" t="s">
        <v>189</v>
      </c>
      <c r="C3998" s="31" t="s">
        <v>190</v>
      </c>
      <c r="D3998" s="31" t="s">
        <v>903</v>
      </c>
      <c r="E3998" s="31">
        <v>2761</v>
      </c>
      <c r="F3998" s="31">
        <v>838873</v>
      </c>
      <c r="G3998" s="32">
        <v>303.83</v>
      </c>
      <c r="H3998" s="31">
        <v>2544</v>
      </c>
    </row>
    <row r="3999" spans="1:8" ht="48" customHeight="1" x14ac:dyDescent="0.25">
      <c r="A3999" s="33">
        <v>46188</v>
      </c>
      <c r="B3999" s="31" t="s">
        <v>192</v>
      </c>
      <c r="C3999" s="31" t="s">
        <v>193</v>
      </c>
      <c r="D3999" s="31" t="s">
        <v>901</v>
      </c>
      <c r="E3999" s="31">
        <v>1353</v>
      </c>
      <c r="F3999" s="31">
        <v>567714</v>
      </c>
      <c r="G3999" s="32">
        <v>419.6</v>
      </c>
      <c r="H3999" s="31">
        <v>1266</v>
      </c>
    </row>
    <row r="4000" spans="1:8" ht="48" customHeight="1" x14ac:dyDescent="0.25">
      <c r="A4000" s="33">
        <v>46188</v>
      </c>
      <c r="B4000" s="31" t="s">
        <v>195</v>
      </c>
      <c r="C4000" s="31" t="s">
        <v>196</v>
      </c>
      <c r="D4000" s="31" t="s">
        <v>899</v>
      </c>
      <c r="E4000" s="31">
        <v>3545</v>
      </c>
      <c r="F4000" s="31">
        <v>1212115</v>
      </c>
      <c r="G4000" s="32">
        <v>341.92</v>
      </c>
      <c r="H4000" s="31">
        <v>3656</v>
      </c>
    </row>
    <row r="4001" spans="1:8" ht="24" customHeight="1" x14ac:dyDescent="0.25">
      <c r="A4001" s="33">
        <v>46188</v>
      </c>
      <c r="B4001" s="31" t="s">
        <v>198</v>
      </c>
      <c r="C4001" s="31" t="s">
        <v>199</v>
      </c>
      <c r="D4001" s="31" t="s">
        <v>901</v>
      </c>
      <c r="E4001" s="31">
        <v>3258</v>
      </c>
      <c r="F4001" s="31">
        <v>1621588</v>
      </c>
      <c r="G4001" s="32">
        <v>497.72</v>
      </c>
      <c r="H4001" s="31">
        <v>3152</v>
      </c>
    </row>
    <row r="4002" spans="1:8" ht="36" customHeight="1" x14ac:dyDescent="0.25">
      <c r="A4002" s="33">
        <v>46188</v>
      </c>
      <c r="B4002" s="31" t="s">
        <v>201</v>
      </c>
      <c r="C4002" s="31" t="s">
        <v>202</v>
      </c>
      <c r="D4002" s="31" t="s">
        <v>904</v>
      </c>
      <c r="E4002" s="31">
        <v>0</v>
      </c>
      <c r="F4002" s="31">
        <v>0</v>
      </c>
      <c r="G4002" s="31">
        <v>0</v>
      </c>
      <c r="H4002" s="31">
        <v>0</v>
      </c>
    </row>
    <row r="4003" spans="1:8" ht="24" customHeight="1" x14ac:dyDescent="0.25">
      <c r="A4003" s="33">
        <v>46188</v>
      </c>
      <c r="B4003" s="31" t="s">
        <v>204</v>
      </c>
      <c r="C4003" s="31" t="s">
        <v>205</v>
      </c>
      <c r="D4003" s="31" t="s">
        <v>901</v>
      </c>
      <c r="E4003" s="31">
        <v>3667</v>
      </c>
      <c r="F4003" s="31">
        <v>1287093</v>
      </c>
      <c r="G4003" s="32">
        <v>350.99</v>
      </c>
      <c r="H4003" s="31">
        <v>3322</v>
      </c>
    </row>
    <row r="4004" spans="1:8" ht="36" customHeight="1" x14ac:dyDescent="0.25">
      <c r="A4004" s="33">
        <v>46188</v>
      </c>
      <c r="B4004" s="31" t="s">
        <v>207</v>
      </c>
      <c r="C4004" s="31" t="s">
        <v>208</v>
      </c>
      <c r="D4004" s="31" t="s">
        <v>899</v>
      </c>
      <c r="E4004" s="31">
        <v>3398</v>
      </c>
      <c r="F4004" s="31">
        <v>1113315</v>
      </c>
      <c r="G4004" s="32">
        <v>327.64</v>
      </c>
      <c r="H4004" s="31">
        <v>3227</v>
      </c>
    </row>
    <row r="4005" spans="1:8" ht="36" customHeight="1" x14ac:dyDescent="0.25">
      <c r="A4005" s="33">
        <v>46188</v>
      </c>
      <c r="B4005" s="31" t="s">
        <v>210</v>
      </c>
      <c r="C4005" s="31" t="s">
        <v>211</v>
      </c>
      <c r="D4005" s="31" t="s">
        <v>901</v>
      </c>
      <c r="E4005" s="31">
        <v>3565</v>
      </c>
      <c r="F4005" s="31">
        <v>1458457</v>
      </c>
      <c r="G4005" s="32">
        <v>409.1</v>
      </c>
      <c r="H4005" s="31">
        <v>3419</v>
      </c>
    </row>
    <row r="4006" spans="1:8" ht="24" customHeight="1" x14ac:dyDescent="0.25">
      <c r="A4006" s="33">
        <v>46188</v>
      </c>
      <c r="B4006" s="31" t="s">
        <v>213</v>
      </c>
      <c r="C4006" s="31" t="s">
        <v>214</v>
      </c>
      <c r="D4006" s="31" t="s">
        <v>901</v>
      </c>
      <c r="E4006" s="31">
        <v>927</v>
      </c>
      <c r="F4006" s="31">
        <v>223372</v>
      </c>
      <c r="G4006" s="32">
        <v>240.96</v>
      </c>
      <c r="H4006" s="31">
        <v>926</v>
      </c>
    </row>
    <row r="4007" spans="1:8" ht="48" customHeight="1" x14ac:dyDescent="0.25">
      <c r="A4007" s="33">
        <v>46188</v>
      </c>
      <c r="B4007" s="31" t="s">
        <v>216</v>
      </c>
      <c r="C4007" s="31" t="s">
        <v>217</v>
      </c>
      <c r="D4007" s="31" t="s">
        <v>901</v>
      </c>
      <c r="E4007" s="31">
        <v>1609</v>
      </c>
      <c r="F4007" s="31">
        <v>421737</v>
      </c>
      <c r="G4007" s="32">
        <v>262.11</v>
      </c>
      <c r="H4007" s="31">
        <v>1448</v>
      </c>
    </row>
    <row r="4008" spans="1:8" ht="48" customHeight="1" x14ac:dyDescent="0.25">
      <c r="A4008" s="33">
        <v>46188</v>
      </c>
      <c r="B4008" s="31" t="s">
        <v>220</v>
      </c>
      <c r="C4008" s="31" t="s">
        <v>221</v>
      </c>
      <c r="D4008" s="31" t="s">
        <v>900</v>
      </c>
      <c r="E4008" s="31">
        <v>3606</v>
      </c>
      <c r="F4008" s="31">
        <v>834578</v>
      </c>
      <c r="G4008" s="32">
        <v>231.44</v>
      </c>
      <c r="H4008" s="31">
        <v>3851</v>
      </c>
    </row>
    <row r="4009" spans="1:8" ht="48" customHeight="1" x14ac:dyDescent="0.25">
      <c r="A4009" s="33">
        <v>46188</v>
      </c>
      <c r="B4009" s="31" t="s">
        <v>223</v>
      </c>
      <c r="C4009" s="31" t="s">
        <v>224</v>
      </c>
      <c r="D4009" s="31" t="s">
        <v>905</v>
      </c>
      <c r="E4009" s="31">
        <v>0</v>
      </c>
      <c r="F4009" s="31">
        <v>0</v>
      </c>
      <c r="G4009" s="31">
        <v>0</v>
      </c>
      <c r="H4009" s="31">
        <v>0</v>
      </c>
    </row>
    <row r="4010" spans="1:8" ht="48" customHeight="1" x14ac:dyDescent="0.25">
      <c r="A4010" s="33">
        <v>46188</v>
      </c>
      <c r="B4010" s="31" t="s">
        <v>225</v>
      </c>
      <c r="C4010" s="31" t="s">
        <v>226</v>
      </c>
      <c r="D4010" s="31" t="s">
        <v>906</v>
      </c>
      <c r="E4010" s="31">
        <v>0</v>
      </c>
      <c r="F4010" s="31">
        <v>0</v>
      </c>
      <c r="G4010" s="31">
        <v>0</v>
      </c>
      <c r="H4010" s="31">
        <v>0</v>
      </c>
    </row>
    <row r="4011" spans="1:8" ht="48" customHeight="1" x14ac:dyDescent="0.25">
      <c r="A4011" s="33">
        <v>46188</v>
      </c>
      <c r="B4011" s="31" t="s">
        <v>227</v>
      </c>
      <c r="C4011" s="31" t="s">
        <v>228</v>
      </c>
      <c r="D4011" s="31" t="s">
        <v>899</v>
      </c>
      <c r="E4011" s="31">
        <v>2868</v>
      </c>
      <c r="F4011" s="31">
        <v>740611</v>
      </c>
      <c r="G4011" s="32">
        <v>258.23</v>
      </c>
      <c r="H4011" s="31">
        <v>2818</v>
      </c>
    </row>
    <row r="4012" spans="1:8" ht="48" customHeight="1" x14ac:dyDescent="0.25">
      <c r="A4012" s="33">
        <v>46188</v>
      </c>
      <c r="B4012" s="31" t="s">
        <v>230</v>
      </c>
      <c r="C4012" s="31" t="s">
        <v>231</v>
      </c>
      <c r="D4012" s="31" t="s">
        <v>901</v>
      </c>
      <c r="E4012" s="31">
        <v>3084</v>
      </c>
      <c r="F4012" s="31">
        <v>933337</v>
      </c>
      <c r="G4012" s="32">
        <v>302.64</v>
      </c>
      <c r="H4012" s="31">
        <v>3164</v>
      </c>
    </row>
    <row r="4013" spans="1:8" ht="48" customHeight="1" x14ac:dyDescent="0.25">
      <c r="A4013" s="33">
        <v>46188</v>
      </c>
      <c r="B4013" s="31" t="s">
        <v>233</v>
      </c>
      <c r="C4013" s="31" t="s">
        <v>234</v>
      </c>
      <c r="D4013" s="31" t="s">
        <v>899</v>
      </c>
      <c r="E4013" s="31">
        <v>1366</v>
      </c>
      <c r="F4013" s="31">
        <v>288638</v>
      </c>
      <c r="G4013" s="32">
        <v>211.3</v>
      </c>
      <c r="H4013" s="31">
        <v>1254</v>
      </c>
    </row>
    <row r="4014" spans="1:8" ht="36" customHeight="1" x14ac:dyDescent="0.25">
      <c r="A4014" s="33">
        <v>46188</v>
      </c>
      <c r="B4014" s="31" t="s">
        <v>236</v>
      </c>
      <c r="C4014" s="31" t="s">
        <v>237</v>
      </c>
      <c r="D4014" s="31" t="s">
        <v>899</v>
      </c>
      <c r="E4014" s="31">
        <v>4067</v>
      </c>
      <c r="F4014" s="31">
        <v>1810065</v>
      </c>
      <c r="G4014" s="32">
        <v>445.06</v>
      </c>
      <c r="H4014" s="31">
        <v>3964</v>
      </c>
    </row>
    <row r="4015" spans="1:8" ht="24" customHeight="1" x14ac:dyDescent="0.25">
      <c r="A4015" s="33">
        <v>46188</v>
      </c>
      <c r="B4015" s="31" t="s">
        <v>239</v>
      </c>
      <c r="C4015" s="31" t="s">
        <v>240</v>
      </c>
      <c r="D4015" s="31" t="s">
        <v>900</v>
      </c>
      <c r="E4015" s="31">
        <v>2416</v>
      </c>
      <c r="F4015" s="31">
        <v>1188940</v>
      </c>
      <c r="G4015" s="32">
        <v>492.11</v>
      </c>
      <c r="H4015" s="31">
        <v>2377</v>
      </c>
    </row>
    <row r="4016" spans="1:8" ht="36" customHeight="1" x14ac:dyDescent="0.25">
      <c r="A4016" s="33">
        <v>46188</v>
      </c>
      <c r="B4016" s="31" t="s">
        <v>242</v>
      </c>
      <c r="C4016" s="31" t="s">
        <v>243</v>
      </c>
      <c r="D4016" s="31" t="s">
        <v>900</v>
      </c>
      <c r="E4016" s="31">
        <v>3363</v>
      </c>
      <c r="F4016" s="31">
        <v>1104283</v>
      </c>
      <c r="G4016" s="32">
        <v>328.36</v>
      </c>
      <c r="H4016" s="31">
        <v>3438</v>
      </c>
    </row>
    <row r="4017" spans="1:8" ht="24" customHeight="1" x14ac:dyDescent="0.25">
      <c r="A4017" s="33">
        <v>46188</v>
      </c>
      <c r="B4017" s="31" t="s">
        <v>245</v>
      </c>
      <c r="C4017" s="31" t="s">
        <v>246</v>
      </c>
      <c r="D4017" s="31" t="s">
        <v>900</v>
      </c>
      <c r="E4017" s="31">
        <v>1891</v>
      </c>
      <c r="F4017" s="31">
        <v>587833</v>
      </c>
      <c r="G4017" s="32">
        <v>310.86</v>
      </c>
      <c r="H4017" s="31">
        <v>1789</v>
      </c>
    </row>
    <row r="4018" spans="1:8" ht="36" customHeight="1" x14ac:dyDescent="0.25">
      <c r="A4018" s="33">
        <v>46188</v>
      </c>
      <c r="B4018" s="31" t="s">
        <v>248</v>
      </c>
      <c r="C4018" s="31" t="s">
        <v>249</v>
      </c>
      <c r="D4018" s="31" t="s">
        <v>900</v>
      </c>
      <c r="E4018" s="31">
        <v>4285</v>
      </c>
      <c r="F4018" s="31">
        <v>1907033</v>
      </c>
      <c r="G4018" s="32">
        <v>445.05</v>
      </c>
      <c r="H4018" s="31">
        <v>3959</v>
      </c>
    </row>
    <row r="4019" spans="1:8" ht="24" customHeight="1" x14ac:dyDescent="0.25">
      <c r="A4019" s="33">
        <v>46188</v>
      </c>
      <c r="B4019" s="31" t="s">
        <v>251</v>
      </c>
      <c r="C4019" s="31" t="s">
        <v>252</v>
      </c>
      <c r="D4019" s="31" t="s">
        <v>900</v>
      </c>
      <c r="E4019" s="31">
        <v>4615</v>
      </c>
      <c r="F4019" s="31">
        <v>1754507</v>
      </c>
      <c r="G4019" s="32">
        <v>380.17</v>
      </c>
      <c r="H4019" s="31">
        <v>4847</v>
      </c>
    </row>
    <row r="4020" spans="1:8" ht="36" customHeight="1" x14ac:dyDescent="0.25">
      <c r="A4020" s="33">
        <v>46188</v>
      </c>
      <c r="B4020" s="31" t="s">
        <v>254</v>
      </c>
      <c r="C4020" s="31" t="s">
        <v>255</v>
      </c>
      <c r="D4020" s="31" t="s">
        <v>899</v>
      </c>
      <c r="E4020" s="31">
        <v>1882</v>
      </c>
      <c r="F4020" s="31">
        <v>901109</v>
      </c>
      <c r="G4020" s="32">
        <v>478.8</v>
      </c>
      <c r="H4020" s="31">
        <v>1914</v>
      </c>
    </row>
    <row r="4021" spans="1:8" ht="36" customHeight="1" x14ac:dyDescent="0.25">
      <c r="A4021" s="33">
        <v>46188</v>
      </c>
      <c r="B4021" s="31" t="s">
        <v>257</v>
      </c>
      <c r="C4021" s="31" t="s">
        <v>258</v>
      </c>
      <c r="D4021" s="31" t="s">
        <v>901</v>
      </c>
      <c r="E4021" s="31">
        <v>559</v>
      </c>
      <c r="F4021" s="31">
        <v>127932</v>
      </c>
      <c r="G4021" s="32">
        <v>228.86</v>
      </c>
      <c r="H4021" s="31">
        <v>507</v>
      </c>
    </row>
    <row r="4022" spans="1:8" ht="36" customHeight="1" x14ac:dyDescent="0.25">
      <c r="A4022" s="33">
        <v>46188</v>
      </c>
      <c r="B4022" s="31" t="s">
        <v>260</v>
      </c>
      <c r="C4022" s="31" t="s">
        <v>261</v>
      </c>
      <c r="D4022" s="31" t="s">
        <v>907</v>
      </c>
      <c r="E4022" s="31">
        <v>0</v>
      </c>
      <c r="F4022" s="31">
        <v>0</v>
      </c>
      <c r="G4022" s="31">
        <v>0</v>
      </c>
      <c r="H4022" s="31">
        <v>0</v>
      </c>
    </row>
    <row r="4023" spans="1:8" ht="48" customHeight="1" x14ac:dyDescent="0.25">
      <c r="A4023" s="33">
        <v>46188</v>
      </c>
      <c r="B4023" s="31" t="s">
        <v>262</v>
      </c>
      <c r="C4023" s="31" t="s">
        <v>263</v>
      </c>
      <c r="D4023" s="31" t="s">
        <v>901</v>
      </c>
      <c r="E4023" s="31">
        <v>3356</v>
      </c>
      <c r="F4023" s="31">
        <v>639953</v>
      </c>
      <c r="G4023" s="32">
        <v>190.69</v>
      </c>
      <c r="H4023" s="31">
        <v>3332</v>
      </c>
    </row>
    <row r="4024" spans="1:8" ht="36" customHeight="1" x14ac:dyDescent="0.25">
      <c r="A4024" s="33">
        <v>46188</v>
      </c>
      <c r="B4024" s="31" t="s">
        <v>265</v>
      </c>
      <c r="C4024" s="31" t="s">
        <v>266</v>
      </c>
      <c r="D4024" s="31" t="s">
        <v>908</v>
      </c>
      <c r="E4024" s="31">
        <v>0</v>
      </c>
      <c r="F4024" s="31">
        <v>0</v>
      </c>
      <c r="G4024" s="31">
        <v>0</v>
      </c>
      <c r="H4024" s="31">
        <v>0</v>
      </c>
    </row>
    <row r="4025" spans="1:8" ht="41.25" customHeight="1" x14ac:dyDescent="0.25">
      <c r="A4025" s="33">
        <v>46188</v>
      </c>
      <c r="B4025" s="31" t="s">
        <v>267</v>
      </c>
      <c r="C4025" s="31" t="s">
        <v>268</v>
      </c>
      <c r="D4025" s="31" t="s">
        <v>901</v>
      </c>
      <c r="E4025" s="31">
        <v>2336</v>
      </c>
      <c r="F4025" s="31">
        <v>467308</v>
      </c>
      <c r="G4025" s="32">
        <v>200.05</v>
      </c>
      <c r="H4025" s="31">
        <v>2464</v>
      </c>
    </row>
    <row r="4026" spans="1:8" ht="24" customHeight="1" x14ac:dyDescent="0.25">
      <c r="A4026" s="33">
        <v>46188</v>
      </c>
      <c r="B4026" s="31" t="s">
        <v>270</v>
      </c>
      <c r="C4026" s="31" t="s">
        <v>271</v>
      </c>
      <c r="D4026" s="31" t="s">
        <v>900</v>
      </c>
      <c r="E4026" s="31">
        <v>778</v>
      </c>
      <c r="F4026" s="31">
        <v>248053</v>
      </c>
      <c r="G4026" s="32">
        <v>318.83</v>
      </c>
      <c r="H4026" s="31">
        <v>771</v>
      </c>
    </row>
    <row r="4027" spans="1:8" ht="36" customHeight="1" x14ac:dyDescent="0.25">
      <c r="A4027" s="33">
        <v>46188</v>
      </c>
      <c r="B4027" s="31" t="s">
        <v>273</v>
      </c>
      <c r="C4027" s="31" t="s">
        <v>274</v>
      </c>
      <c r="D4027" s="31" t="s">
        <v>899</v>
      </c>
      <c r="E4027" s="31">
        <v>4034</v>
      </c>
      <c r="F4027" s="31">
        <v>1945209</v>
      </c>
      <c r="G4027" s="32">
        <v>482.2</v>
      </c>
      <c r="H4027" s="31">
        <v>4004</v>
      </c>
    </row>
    <row r="4028" spans="1:8" ht="24" customHeight="1" x14ac:dyDescent="0.25">
      <c r="A4028" s="33">
        <v>46188</v>
      </c>
      <c r="B4028" s="31" t="s">
        <v>276</v>
      </c>
      <c r="C4028" s="31" t="s">
        <v>277</v>
      </c>
      <c r="D4028" s="31" t="s">
        <v>899</v>
      </c>
      <c r="E4028" s="31">
        <v>873</v>
      </c>
      <c r="F4028" s="31">
        <v>390044</v>
      </c>
      <c r="G4028" s="32">
        <v>446.79</v>
      </c>
      <c r="H4028" s="31">
        <v>893</v>
      </c>
    </row>
    <row r="4029" spans="1:8" ht="24" customHeight="1" x14ac:dyDescent="0.25">
      <c r="A4029" s="33">
        <v>46188</v>
      </c>
      <c r="B4029" s="31" t="s">
        <v>279</v>
      </c>
      <c r="C4029" s="31" t="s">
        <v>280</v>
      </c>
      <c r="D4029" s="31" t="s">
        <v>901</v>
      </c>
      <c r="E4029" s="31">
        <v>2389</v>
      </c>
      <c r="F4029" s="31">
        <v>1020902</v>
      </c>
      <c r="G4029" s="32">
        <v>427.33</v>
      </c>
      <c r="H4029" s="31">
        <v>2545</v>
      </c>
    </row>
    <row r="4030" spans="1:8" ht="48" customHeight="1" x14ac:dyDescent="0.25">
      <c r="A4030" s="33">
        <v>46188</v>
      </c>
      <c r="B4030" s="31" t="s">
        <v>283</v>
      </c>
      <c r="C4030" s="31" t="s">
        <v>284</v>
      </c>
      <c r="D4030" s="31" t="s">
        <v>899</v>
      </c>
      <c r="E4030" s="31">
        <v>0</v>
      </c>
      <c r="F4030" s="31">
        <v>0</v>
      </c>
      <c r="G4030" s="31">
        <v>0</v>
      </c>
      <c r="H4030" s="31">
        <v>0</v>
      </c>
    </row>
    <row r="4031" spans="1:8" ht="48" customHeight="1" x14ac:dyDescent="0.25">
      <c r="A4031" s="33">
        <v>46189</v>
      </c>
      <c r="B4031" s="31" t="s">
        <v>128</v>
      </c>
      <c r="C4031" s="31" t="s">
        <v>129</v>
      </c>
      <c r="D4031" s="31" t="s">
        <v>899</v>
      </c>
      <c r="E4031" s="31">
        <v>1116</v>
      </c>
      <c r="F4031" s="31">
        <v>352637</v>
      </c>
      <c r="G4031" s="32">
        <v>315.98</v>
      </c>
      <c r="H4031" s="31">
        <v>1041</v>
      </c>
    </row>
    <row r="4032" spans="1:8" ht="48" customHeight="1" x14ac:dyDescent="0.25">
      <c r="A4032" s="33">
        <v>46189</v>
      </c>
      <c r="B4032" s="31" t="s">
        <v>132</v>
      </c>
      <c r="C4032" s="31" t="s">
        <v>133</v>
      </c>
      <c r="D4032" s="31" t="s">
        <v>900</v>
      </c>
      <c r="E4032" s="31">
        <v>2829</v>
      </c>
      <c r="F4032" s="31">
        <v>905236</v>
      </c>
      <c r="G4032" s="32">
        <v>319.98</v>
      </c>
      <c r="H4032" s="31">
        <v>2904</v>
      </c>
    </row>
    <row r="4033" spans="1:8" ht="48" customHeight="1" x14ac:dyDescent="0.25">
      <c r="A4033" s="33">
        <v>46189</v>
      </c>
      <c r="B4033" s="31" t="s">
        <v>135</v>
      </c>
      <c r="C4033" s="31" t="s">
        <v>136</v>
      </c>
      <c r="D4033" s="31" t="s">
        <v>900</v>
      </c>
      <c r="E4033" s="31">
        <v>1538</v>
      </c>
      <c r="F4033" s="31">
        <v>563616</v>
      </c>
      <c r="G4033" s="32">
        <v>366.46</v>
      </c>
      <c r="H4033" s="31">
        <v>1393</v>
      </c>
    </row>
    <row r="4034" spans="1:8" ht="48" customHeight="1" x14ac:dyDescent="0.25">
      <c r="A4034" s="33">
        <v>46189</v>
      </c>
      <c r="B4034" s="31" t="s">
        <v>138</v>
      </c>
      <c r="C4034" s="31" t="s">
        <v>139</v>
      </c>
      <c r="D4034" s="31" t="s">
        <v>900</v>
      </c>
      <c r="E4034" s="31">
        <v>1014</v>
      </c>
      <c r="F4034" s="31">
        <v>364503</v>
      </c>
      <c r="G4034" s="32">
        <v>359.47</v>
      </c>
      <c r="H4034" s="31">
        <v>1000</v>
      </c>
    </row>
    <row r="4035" spans="1:8" ht="24" customHeight="1" x14ac:dyDescent="0.25">
      <c r="A4035" s="33">
        <v>46189</v>
      </c>
      <c r="B4035" s="31" t="s">
        <v>141</v>
      </c>
      <c r="C4035" s="31" t="s">
        <v>142</v>
      </c>
      <c r="D4035" s="31" t="s">
        <v>900</v>
      </c>
      <c r="E4035" s="31">
        <v>1457</v>
      </c>
      <c r="F4035" s="31">
        <v>749973</v>
      </c>
      <c r="G4035" s="32">
        <v>514.74</v>
      </c>
      <c r="H4035" s="31">
        <v>1348</v>
      </c>
    </row>
    <row r="4036" spans="1:8" ht="36" customHeight="1" x14ac:dyDescent="0.25">
      <c r="A4036" s="33">
        <v>46189</v>
      </c>
      <c r="B4036" s="31" t="s">
        <v>144</v>
      </c>
      <c r="C4036" s="31" t="s">
        <v>145</v>
      </c>
      <c r="D4036" s="31" t="s">
        <v>900</v>
      </c>
      <c r="E4036" s="31">
        <v>1610</v>
      </c>
      <c r="F4036" s="31">
        <v>366990</v>
      </c>
      <c r="G4036" s="32">
        <v>227.94</v>
      </c>
      <c r="H4036" s="31">
        <v>1716</v>
      </c>
    </row>
    <row r="4037" spans="1:8" ht="24" customHeight="1" x14ac:dyDescent="0.25">
      <c r="A4037" s="33">
        <v>46189</v>
      </c>
      <c r="B4037" s="31" t="s">
        <v>147</v>
      </c>
      <c r="C4037" s="31" t="s">
        <v>148</v>
      </c>
      <c r="D4037" s="31" t="s">
        <v>900</v>
      </c>
      <c r="E4037" s="31">
        <v>2934</v>
      </c>
      <c r="F4037" s="31">
        <v>730560</v>
      </c>
      <c r="G4037" s="32">
        <v>249</v>
      </c>
      <c r="H4037" s="31">
        <v>2695</v>
      </c>
    </row>
    <row r="4038" spans="1:8" ht="36" customHeight="1" x14ac:dyDescent="0.25">
      <c r="A4038" s="33">
        <v>46189</v>
      </c>
      <c r="B4038" s="31" t="s">
        <v>150</v>
      </c>
      <c r="C4038" s="31" t="s">
        <v>151</v>
      </c>
      <c r="D4038" s="31" t="s">
        <v>900</v>
      </c>
      <c r="E4038" s="31">
        <v>3350</v>
      </c>
      <c r="F4038" s="31">
        <v>847905</v>
      </c>
      <c r="G4038" s="32">
        <v>253.11</v>
      </c>
      <c r="H4038" s="31">
        <v>3175</v>
      </c>
    </row>
    <row r="4039" spans="1:8" ht="24" customHeight="1" x14ac:dyDescent="0.25">
      <c r="A4039" s="33">
        <v>46189</v>
      </c>
      <c r="B4039" s="31" t="s">
        <v>153</v>
      </c>
      <c r="C4039" s="31" t="s">
        <v>154</v>
      </c>
      <c r="D4039" s="31" t="s">
        <v>899</v>
      </c>
      <c r="E4039" s="31">
        <v>2965</v>
      </c>
      <c r="F4039" s="31">
        <v>655730</v>
      </c>
      <c r="G4039" s="32">
        <v>221.16</v>
      </c>
      <c r="H4039" s="31">
        <v>2751</v>
      </c>
    </row>
    <row r="4040" spans="1:8" ht="36" customHeight="1" x14ac:dyDescent="0.25">
      <c r="A4040" s="33">
        <v>46189</v>
      </c>
      <c r="B4040" s="31" t="s">
        <v>156</v>
      </c>
      <c r="C4040" s="31" t="s">
        <v>157</v>
      </c>
      <c r="D4040" s="31" t="s">
        <v>901</v>
      </c>
      <c r="E4040" s="31">
        <v>3507</v>
      </c>
      <c r="F4040" s="31">
        <v>852806</v>
      </c>
      <c r="G4040" s="32">
        <v>243.17</v>
      </c>
      <c r="H4040" s="31">
        <v>3530</v>
      </c>
    </row>
    <row r="4041" spans="1:8" ht="48" customHeight="1" x14ac:dyDescent="0.25">
      <c r="A4041" s="33">
        <v>46189</v>
      </c>
      <c r="B4041" s="31" t="s">
        <v>159</v>
      </c>
      <c r="C4041" s="31" t="s">
        <v>160</v>
      </c>
      <c r="D4041" s="31" t="s">
        <v>899</v>
      </c>
      <c r="E4041" s="31">
        <v>2544</v>
      </c>
      <c r="F4041" s="31">
        <v>953409</v>
      </c>
      <c r="G4041" s="32">
        <v>374.77</v>
      </c>
      <c r="H4041" s="31">
        <v>2505</v>
      </c>
    </row>
    <row r="4042" spans="1:8" ht="24" customHeight="1" x14ac:dyDescent="0.25">
      <c r="A4042" s="33">
        <v>46189</v>
      </c>
      <c r="B4042" s="31" t="s">
        <v>162</v>
      </c>
      <c r="C4042" s="31" t="s">
        <v>163</v>
      </c>
      <c r="D4042" s="31" t="s">
        <v>901</v>
      </c>
      <c r="E4042" s="31">
        <v>1153</v>
      </c>
      <c r="F4042" s="31">
        <v>530089</v>
      </c>
      <c r="G4042" s="32">
        <v>459.75</v>
      </c>
      <c r="H4042" s="31">
        <v>1074</v>
      </c>
    </row>
    <row r="4043" spans="1:8" ht="24" customHeight="1" x14ac:dyDescent="0.25">
      <c r="A4043" s="33">
        <v>46189</v>
      </c>
      <c r="B4043" s="31" t="s">
        <v>165</v>
      </c>
      <c r="C4043" s="31" t="s">
        <v>166</v>
      </c>
      <c r="D4043" s="31" t="s">
        <v>901</v>
      </c>
      <c r="E4043" s="31">
        <v>2388</v>
      </c>
      <c r="F4043" s="31">
        <v>964512</v>
      </c>
      <c r="G4043" s="32">
        <v>403.9</v>
      </c>
      <c r="H4043" s="31">
        <v>2234</v>
      </c>
    </row>
    <row r="4044" spans="1:8" ht="36" customHeight="1" x14ac:dyDescent="0.25">
      <c r="A4044" s="33">
        <v>46189</v>
      </c>
      <c r="B4044" s="31" t="s">
        <v>168</v>
      </c>
      <c r="C4044" s="31" t="s">
        <v>169</v>
      </c>
      <c r="D4044" s="31" t="s">
        <v>899</v>
      </c>
      <c r="E4044" s="31">
        <v>1794</v>
      </c>
      <c r="F4044" s="31">
        <v>748730</v>
      </c>
      <c r="G4044" s="32">
        <v>417.35</v>
      </c>
      <c r="H4044" s="31">
        <v>1671</v>
      </c>
    </row>
    <row r="4045" spans="1:8" ht="36" customHeight="1" x14ac:dyDescent="0.25">
      <c r="A4045" s="33">
        <v>46189</v>
      </c>
      <c r="B4045" s="31" t="s">
        <v>171</v>
      </c>
      <c r="C4045" s="31" t="s">
        <v>172</v>
      </c>
      <c r="D4045" s="31" t="s">
        <v>903</v>
      </c>
      <c r="E4045" s="31">
        <v>1997</v>
      </c>
      <c r="F4045" s="31">
        <v>834088</v>
      </c>
      <c r="G4045" s="32">
        <v>417.67</v>
      </c>
      <c r="H4045" s="31">
        <v>2012</v>
      </c>
    </row>
    <row r="4046" spans="1:8" ht="24" customHeight="1" x14ac:dyDescent="0.25">
      <c r="A4046" s="33">
        <v>46189</v>
      </c>
      <c r="B4046" s="31" t="s">
        <v>174</v>
      </c>
      <c r="C4046" s="31" t="s">
        <v>175</v>
      </c>
      <c r="D4046" s="31" t="s">
        <v>903</v>
      </c>
      <c r="E4046" s="31">
        <v>3305</v>
      </c>
      <c r="F4046" s="31">
        <v>1165008</v>
      </c>
      <c r="G4046" s="32">
        <v>352.5</v>
      </c>
      <c r="H4046" s="31">
        <v>2994</v>
      </c>
    </row>
    <row r="4047" spans="1:8" ht="24" customHeight="1" x14ac:dyDescent="0.25">
      <c r="A4047" s="33">
        <v>46189</v>
      </c>
      <c r="B4047" s="31" t="s">
        <v>177</v>
      </c>
      <c r="C4047" s="31" t="s">
        <v>178</v>
      </c>
      <c r="D4047" s="31" t="s">
        <v>903</v>
      </c>
      <c r="E4047" s="31">
        <v>2428</v>
      </c>
      <c r="F4047" s="31">
        <v>696643</v>
      </c>
      <c r="G4047" s="32">
        <v>286.92</v>
      </c>
      <c r="H4047" s="31">
        <v>2553</v>
      </c>
    </row>
    <row r="4048" spans="1:8" ht="24" customHeight="1" x14ac:dyDescent="0.25">
      <c r="A4048" s="33">
        <v>46189</v>
      </c>
      <c r="B4048" s="31" t="s">
        <v>180</v>
      </c>
      <c r="C4048" s="31" t="s">
        <v>181</v>
      </c>
      <c r="D4048" s="31" t="s">
        <v>903</v>
      </c>
      <c r="E4048" s="31">
        <v>2181</v>
      </c>
      <c r="F4048" s="31">
        <v>862723</v>
      </c>
      <c r="G4048" s="32">
        <v>395.56</v>
      </c>
      <c r="H4048" s="31">
        <v>2039</v>
      </c>
    </row>
    <row r="4049" spans="1:8" ht="27.75" customHeight="1" x14ac:dyDescent="0.25">
      <c r="A4049" s="33">
        <v>46189</v>
      </c>
      <c r="B4049" s="31" t="s">
        <v>183</v>
      </c>
      <c r="C4049" s="31" t="s">
        <v>184</v>
      </c>
      <c r="D4049" s="31" t="s">
        <v>903</v>
      </c>
      <c r="E4049" s="31">
        <v>1815</v>
      </c>
      <c r="F4049" s="31">
        <v>380781</v>
      </c>
      <c r="G4049" s="32">
        <v>209.8</v>
      </c>
      <c r="H4049" s="31">
        <v>1648</v>
      </c>
    </row>
    <row r="4050" spans="1:8" ht="24" customHeight="1" x14ac:dyDescent="0.25">
      <c r="A4050" s="33">
        <v>46189</v>
      </c>
      <c r="B4050" s="31" t="s">
        <v>186</v>
      </c>
      <c r="C4050" s="31" t="s">
        <v>187</v>
      </c>
      <c r="D4050" s="31" t="s">
        <v>903</v>
      </c>
      <c r="E4050" s="31">
        <v>870</v>
      </c>
      <c r="F4050" s="31">
        <v>324287</v>
      </c>
      <c r="G4050" s="32">
        <v>372.74</v>
      </c>
      <c r="H4050" s="31">
        <v>844</v>
      </c>
    </row>
    <row r="4051" spans="1:8" ht="48" customHeight="1" x14ac:dyDescent="0.25">
      <c r="A4051" s="33">
        <v>46189</v>
      </c>
      <c r="B4051" s="31" t="s">
        <v>189</v>
      </c>
      <c r="C4051" s="31" t="s">
        <v>190</v>
      </c>
      <c r="D4051" s="31" t="s">
        <v>903</v>
      </c>
      <c r="E4051" s="31">
        <v>3830</v>
      </c>
      <c r="F4051" s="31">
        <v>1185927</v>
      </c>
      <c r="G4051" s="32">
        <v>309.64</v>
      </c>
      <c r="H4051" s="31">
        <v>4022</v>
      </c>
    </row>
    <row r="4052" spans="1:8" ht="48" customHeight="1" x14ac:dyDescent="0.25">
      <c r="A4052" s="33">
        <v>46189</v>
      </c>
      <c r="B4052" s="31" t="s">
        <v>192</v>
      </c>
      <c r="C4052" s="31" t="s">
        <v>193</v>
      </c>
      <c r="D4052" s="31" t="s">
        <v>901</v>
      </c>
      <c r="E4052" s="31">
        <v>1054</v>
      </c>
      <c r="F4052" s="31">
        <v>392302</v>
      </c>
      <c r="G4052" s="32">
        <v>372.2</v>
      </c>
      <c r="H4052" s="31">
        <v>1070</v>
      </c>
    </row>
    <row r="4053" spans="1:8" ht="48" customHeight="1" x14ac:dyDescent="0.25">
      <c r="A4053" s="33">
        <v>46189</v>
      </c>
      <c r="B4053" s="31" t="s">
        <v>195</v>
      </c>
      <c r="C4053" s="31" t="s">
        <v>196</v>
      </c>
      <c r="D4053" s="31" t="s">
        <v>899</v>
      </c>
      <c r="E4053" s="31">
        <v>2964</v>
      </c>
      <c r="F4053" s="31">
        <v>989190</v>
      </c>
      <c r="G4053" s="32">
        <v>333.73</v>
      </c>
      <c r="H4053" s="31">
        <v>3027</v>
      </c>
    </row>
    <row r="4054" spans="1:8" ht="48" customHeight="1" x14ac:dyDescent="0.25">
      <c r="A4054" s="33">
        <v>46189</v>
      </c>
      <c r="B4054" s="31" t="s">
        <v>198</v>
      </c>
      <c r="C4054" s="31" t="s">
        <v>199</v>
      </c>
      <c r="D4054" s="31" t="s">
        <v>901</v>
      </c>
      <c r="E4054" s="31">
        <v>3756</v>
      </c>
      <c r="F4054" s="31">
        <v>2007193</v>
      </c>
      <c r="G4054" s="32">
        <v>534.4</v>
      </c>
      <c r="H4054" s="31">
        <v>3922</v>
      </c>
    </row>
    <row r="4055" spans="1:8" ht="48" customHeight="1" x14ac:dyDescent="0.25">
      <c r="A4055" s="33">
        <v>46189</v>
      </c>
      <c r="B4055" s="31" t="s">
        <v>201</v>
      </c>
      <c r="C4055" s="31" t="s">
        <v>202</v>
      </c>
      <c r="D4055" s="31" t="s">
        <v>904</v>
      </c>
      <c r="E4055" s="31">
        <v>0</v>
      </c>
      <c r="F4055" s="31">
        <v>0</v>
      </c>
      <c r="G4055" s="31">
        <v>0</v>
      </c>
      <c r="H4055" s="31">
        <v>0</v>
      </c>
    </row>
    <row r="4056" spans="1:8" ht="48" customHeight="1" x14ac:dyDescent="0.25">
      <c r="A4056" s="33">
        <v>46189</v>
      </c>
      <c r="B4056" s="31" t="s">
        <v>204</v>
      </c>
      <c r="C4056" s="31" t="s">
        <v>205</v>
      </c>
      <c r="D4056" s="31" t="s">
        <v>901</v>
      </c>
      <c r="E4056" s="31">
        <v>4038</v>
      </c>
      <c r="F4056" s="31">
        <v>1600423</v>
      </c>
      <c r="G4056" s="32">
        <v>396.34</v>
      </c>
      <c r="H4056" s="31">
        <v>4062</v>
      </c>
    </row>
    <row r="4057" spans="1:8" ht="48" customHeight="1" x14ac:dyDescent="0.25">
      <c r="A4057" s="33">
        <v>46189</v>
      </c>
      <c r="B4057" s="31" t="s">
        <v>207</v>
      </c>
      <c r="C4057" s="31" t="s">
        <v>208</v>
      </c>
      <c r="D4057" s="31" t="s">
        <v>899</v>
      </c>
      <c r="E4057" s="31">
        <v>4617</v>
      </c>
      <c r="F4057" s="31">
        <v>1760127</v>
      </c>
      <c r="G4057" s="32">
        <v>381.23</v>
      </c>
      <c r="H4057" s="31">
        <v>4271</v>
      </c>
    </row>
    <row r="4058" spans="1:8" ht="24" customHeight="1" x14ac:dyDescent="0.25">
      <c r="A4058" s="33">
        <v>46189</v>
      </c>
      <c r="B4058" s="31" t="s">
        <v>210</v>
      </c>
      <c r="C4058" s="31" t="s">
        <v>211</v>
      </c>
      <c r="D4058" s="31" t="s">
        <v>901</v>
      </c>
      <c r="E4058" s="31">
        <v>3742</v>
      </c>
      <c r="F4058" s="31">
        <v>1281861</v>
      </c>
      <c r="G4058" s="32">
        <v>342.56</v>
      </c>
      <c r="H4058" s="31">
        <v>3714</v>
      </c>
    </row>
    <row r="4059" spans="1:8" ht="36" customHeight="1" x14ac:dyDescent="0.25">
      <c r="A4059" s="33">
        <v>46189</v>
      </c>
      <c r="B4059" s="31" t="s">
        <v>213</v>
      </c>
      <c r="C4059" s="31" t="s">
        <v>214</v>
      </c>
      <c r="D4059" s="31" t="s">
        <v>901</v>
      </c>
      <c r="E4059" s="31">
        <v>941</v>
      </c>
      <c r="F4059" s="31">
        <v>282811</v>
      </c>
      <c r="G4059" s="32">
        <v>300.54000000000002</v>
      </c>
      <c r="H4059" s="31">
        <v>879</v>
      </c>
    </row>
    <row r="4060" spans="1:8" ht="24" customHeight="1" x14ac:dyDescent="0.25">
      <c r="A4060" s="33">
        <v>46189</v>
      </c>
      <c r="B4060" s="31" t="s">
        <v>216</v>
      </c>
      <c r="C4060" s="31" t="s">
        <v>217</v>
      </c>
      <c r="D4060" s="31" t="s">
        <v>901</v>
      </c>
      <c r="E4060" s="31">
        <v>1903</v>
      </c>
      <c r="F4060" s="31">
        <v>467334</v>
      </c>
      <c r="G4060" s="32">
        <v>245.58</v>
      </c>
      <c r="H4060" s="31">
        <v>1783</v>
      </c>
    </row>
    <row r="4061" spans="1:8" ht="36" customHeight="1" x14ac:dyDescent="0.25">
      <c r="A4061" s="33">
        <v>46189</v>
      </c>
      <c r="B4061" s="31" t="s">
        <v>220</v>
      </c>
      <c r="C4061" s="31" t="s">
        <v>221</v>
      </c>
      <c r="D4061" s="31" t="s">
        <v>900</v>
      </c>
      <c r="E4061" s="31">
        <v>2793</v>
      </c>
      <c r="F4061" s="31">
        <v>592397</v>
      </c>
      <c r="G4061" s="32">
        <v>212.1</v>
      </c>
      <c r="H4061" s="31">
        <v>2733</v>
      </c>
    </row>
    <row r="4062" spans="1:8" ht="36" customHeight="1" x14ac:dyDescent="0.25">
      <c r="A4062" s="33">
        <v>46189</v>
      </c>
      <c r="B4062" s="31" t="s">
        <v>223</v>
      </c>
      <c r="C4062" s="31" t="s">
        <v>224</v>
      </c>
      <c r="D4062" s="31" t="s">
        <v>905</v>
      </c>
      <c r="E4062" s="31">
        <v>0</v>
      </c>
      <c r="F4062" s="31">
        <v>0</v>
      </c>
      <c r="G4062" s="31">
        <v>0</v>
      </c>
      <c r="H4062" s="31">
        <v>0</v>
      </c>
    </row>
    <row r="4063" spans="1:8" ht="24" customHeight="1" x14ac:dyDescent="0.25">
      <c r="A4063" s="33">
        <v>46189</v>
      </c>
      <c r="B4063" s="31" t="s">
        <v>225</v>
      </c>
      <c r="C4063" s="31" t="s">
        <v>226</v>
      </c>
      <c r="D4063" s="31" t="s">
        <v>906</v>
      </c>
      <c r="E4063" s="31">
        <v>0</v>
      </c>
      <c r="F4063" s="31">
        <v>0</v>
      </c>
      <c r="G4063" s="31">
        <v>0</v>
      </c>
      <c r="H4063" s="31">
        <v>0</v>
      </c>
    </row>
    <row r="4064" spans="1:8" ht="48" customHeight="1" x14ac:dyDescent="0.25">
      <c r="A4064" s="33">
        <v>46189</v>
      </c>
      <c r="B4064" s="31" t="s">
        <v>227</v>
      </c>
      <c r="C4064" s="31" t="s">
        <v>228</v>
      </c>
      <c r="D4064" s="31" t="s">
        <v>899</v>
      </c>
      <c r="E4064" s="31">
        <v>3874</v>
      </c>
      <c r="F4064" s="31">
        <v>795369</v>
      </c>
      <c r="G4064" s="32">
        <v>205.31</v>
      </c>
      <c r="H4064" s="31">
        <v>3800</v>
      </c>
    </row>
    <row r="4065" spans="1:8" ht="48" customHeight="1" x14ac:dyDescent="0.25">
      <c r="A4065" s="33">
        <v>46189</v>
      </c>
      <c r="B4065" s="31" t="s">
        <v>230</v>
      </c>
      <c r="C4065" s="31" t="s">
        <v>231</v>
      </c>
      <c r="D4065" s="31" t="s">
        <v>901</v>
      </c>
      <c r="E4065" s="31">
        <v>3909</v>
      </c>
      <c r="F4065" s="31">
        <v>1194981</v>
      </c>
      <c r="G4065" s="32">
        <v>305.7</v>
      </c>
      <c r="H4065" s="31">
        <v>4126</v>
      </c>
    </row>
    <row r="4066" spans="1:8" ht="48" customHeight="1" x14ac:dyDescent="0.25">
      <c r="A4066" s="33">
        <v>46189</v>
      </c>
      <c r="B4066" s="31" t="s">
        <v>233</v>
      </c>
      <c r="C4066" s="31" t="s">
        <v>234</v>
      </c>
      <c r="D4066" s="31" t="s">
        <v>899</v>
      </c>
      <c r="E4066" s="31">
        <v>1594</v>
      </c>
      <c r="F4066" s="31">
        <v>321659</v>
      </c>
      <c r="G4066" s="32">
        <v>201.79</v>
      </c>
      <c r="H4066" s="31">
        <v>1657</v>
      </c>
    </row>
    <row r="4067" spans="1:8" ht="48" customHeight="1" x14ac:dyDescent="0.25">
      <c r="A4067" s="33">
        <v>46189</v>
      </c>
      <c r="B4067" s="31" t="s">
        <v>236</v>
      </c>
      <c r="C4067" s="31" t="s">
        <v>237</v>
      </c>
      <c r="D4067" s="31" t="s">
        <v>899</v>
      </c>
      <c r="E4067" s="31">
        <v>4129</v>
      </c>
      <c r="F4067" s="31">
        <v>1490994</v>
      </c>
      <c r="G4067" s="32">
        <v>361.1</v>
      </c>
      <c r="H4067" s="31">
        <v>3812</v>
      </c>
    </row>
    <row r="4068" spans="1:8" ht="48" customHeight="1" x14ac:dyDescent="0.25">
      <c r="A4068" s="33">
        <v>46189</v>
      </c>
      <c r="B4068" s="31" t="s">
        <v>239</v>
      </c>
      <c r="C4068" s="31" t="s">
        <v>240</v>
      </c>
      <c r="D4068" s="31" t="s">
        <v>900</v>
      </c>
      <c r="E4068" s="31">
        <v>2256</v>
      </c>
      <c r="F4068" s="31">
        <v>1085734</v>
      </c>
      <c r="G4068" s="32">
        <v>481.27</v>
      </c>
      <c r="H4068" s="31">
        <v>2126</v>
      </c>
    </row>
    <row r="4069" spans="1:8" ht="48" customHeight="1" x14ac:dyDescent="0.25">
      <c r="A4069" s="33">
        <v>46189</v>
      </c>
      <c r="B4069" s="31" t="s">
        <v>242</v>
      </c>
      <c r="C4069" s="31" t="s">
        <v>243</v>
      </c>
      <c r="D4069" s="31" t="s">
        <v>900</v>
      </c>
      <c r="E4069" s="31">
        <v>2810</v>
      </c>
      <c r="F4069" s="31">
        <v>904783</v>
      </c>
      <c r="G4069" s="32">
        <v>321.99</v>
      </c>
      <c r="H4069" s="31">
        <v>2676</v>
      </c>
    </row>
    <row r="4070" spans="1:8" ht="48" customHeight="1" x14ac:dyDescent="0.25">
      <c r="A4070" s="33">
        <v>46189</v>
      </c>
      <c r="B4070" s="31" t="s">
        <v>245</v>
      </c>
      <c r="C4070" s="31" t="s">
        <v>246</v>
      </c>
      <c r="D4070" s="31" t="s">
        <v>900</v>
      </c>
      <c r="E4070" s="31">
        <v>1891</v>
      </c>
      <c r="F4070" s="31">
        <v>510795</v>
      </c>
      <c r="G4070" s="32">
        <v>270.12</v>
      </c>
      <c r="H4070" s="31">
        <v>1956</v>
      </c>
    </row>
    <row r="4071" spans="1:8" ht="36" customHeight="1" x14ac:dyDescent="0.25">
      <c r="A4071" s="33">
        <v>46189</v>
      </c>
      <c r="B4071" s="31" t="s">
        <v>248</v>
      </c>
      <c r="C4071" s="31" t="s">
        <v>249</v>
      </c>
      <c r="D4071" s="31" t="s">
        <v>900</v>
      </c>
      <c r="E4071" s="31">
        <v>3883</v>
      </c>
      <c r="F4071" s="31">
        <v>1725446</v>
      </c>
      <c r="G4071" s="32">
        <v>444.36</v>
      </c>
      <c r="H4071" s="31">
        <v>3602</v>
      </c>
    </row>
    <row r="4072" spans="1:8" ht="24" customHeight="1" x14ac:dyDescent="0.25">
      <c r="A4072" s="33">
        <v>46189</v>
      </c>
      <c r="B4072" s="31" t="s">
        <v>251</v>
      </c>
      <c r="C4072" s="31" t="s">
        <v>252</v>
      </c>
      <c r="D4072" s="31" t="s">
        <v>900</v>
      </c>
      <c r="E4072" s="31">
        <v>4006</v>
      </c>
      <c r="F4072" s="31">
        <v>1461770</v>
      </c>
      <c r="G4072" s="32">
        <v>364.9</v>
      </c>
      <c r="H4072" s="31">
        <v>3919</v>
      </c>
    </row>
    <row r="4073" spans="1:8" ht="36" customHeight="1" x14ac:dyDescent="0.25">
      <c r="A4073" s="33">
        <v>46189</v>
      </c>
      <c r="B4073" s="31" t="s">
        <v>254</v>
      </c>
      <c r="C4073" s="31" t="s">
        <v>255</v>
      </c>
      <c r="D4073" s="31" t="s">
        <v>899</v>
      </c>
      <c r="E4073" s="31">
        <v>1597</v>
      </c>
      <c r="F4073" s="31">
        <v>725439</v>
      </c>
      <c r="G4073" s="32">
        <v>454.25</v>
      </c>
      <c r="H4073" s="31">
        <v>1460</v>
      </c>
    </row>
    <row r="4074" spans="1:8" ht="24" customHeight="1" x14ac:dyDescent="0.25">
      <c r="A4074" s="33">
        <v>46189</v>
      </c>
      <c r="B4074" s="31" t="s">
        <v>257</v>
      </c>
      <c r="C4074" s="31" t="s">
        <v>258</v>
      </c>
      <c r="D4074" s="31" t="s">
        <v>901</v>
      </c>
      <c r="E4074" s="31">
        <v>750</v>
      </c>
      <c r="F4074" s="31">
        <v>158987</v>
      </c>
      <c r="G4074" s="32">
        <v>211.98</v>
      </c>
      <c r="H4074" s="31">
        <v>678</v>
      </c>
    </row>
    <row r="4075" spans="1:8" ht="36" customHeight="1" x14ac:dyDescent="0.25">
      <c r="A4075" s="33">
        <v>46189</v>
      </c>
      <c r="B4075" s="31" t="s">
        <v>260</v>
      </c>
      <c r="C4075" s="31" t="s">
        <v>261</v>
      </c>
      <c r="D4075" s="31" t="s">
        <v>907</v>
      </c>
      <c r="E4075" s="31">
        <v>0</v>
      </c>
      <c r="F4075" s="31">
        <v>0</v>
      </c>
      <c r="G4075" s="31">
        <v>0</v>
      </c>
      <c r="H4075" s="31">
        <v>0</v>
      </c>
    </row>
    <row r="4076" spans="1:8" ht="24" customHeight="1" x14ac:dyDescent="0.25">
      <c r="A4076" s="33">
        <v>46189</v>
      </c>
      <c r="B4076" s="31" t="s">
        <v>262</v>
      </c>
      <c r="C4076" s="31" t="s">
        <v>263</v>
      </c>
      <c r="D4076" s="31" t="s">
        <v>901</v>
      </c>
      <c r="E4076" s="31">
        <v>2875</v>
      </c>
      <c r="F4076" s="31">
        <v>556527</v>
      </c>
      <c r="G4076" s="32">
        <v>193.57</v>
      </c>
      <c r="H4076" s="31">
        <v>3038</v>
      </c>
    </row>
    <row r="4077" spans="1:8" ht="36" customHeight="1" x14ac:dyDescent="0.25">
      <c r="A4077" s="33">
        <v>46189</v>
      </c>
      <c r="B4077" s="31" t="s">
        <v>265</v>
      </c>
      <c r="C4077" s="31" t="s">
        <v>266</v>
      </c>
      <c r="D4077" s="31" t="s">
        <v>908</v>
      </c>
      <c r="E4077" s="31">
        <v>0</v>
      </c>
      <c r="F4077" s="31">
        <v>0</v>
      </c>
      <c r="G4077" s="31">
        <v>0</v>
      </c>
      <c r="H4077" s="31">
        <v>0</v>
      </c>
    </row>
    <row r="4078" spans="1:8" ht="36" customHeight="1" x14ac:dyDescent="0.25">
      <c r="A4078" s="33">
        <v>46189</v>
      </c>
      <c r="B4078" s="31" t="s">
        <v>267</v>
      </c>
      <c r="C4078" s="31" t="s">
        <v>268</v>
      </c>
      <c r="D4078" s="31" t="s">
        <v>901</v>
      </c>
      <c r="E4078" s="31">
        <v>2536</v>
      </c>
      <c r="F4078" s="31">
        <v>572504</v>
      </c>
      <c r="G4078" s="32">
        <v>225.75</v>
      </c>
      <c r="H4078" s="31">
        <v>2302</v>
      </c>
    </row>
    <row r="4079" spans="1:8" ht="36" customHeight="1" x14ac:dyDescent="0.25">
      <c r="A4079" s="33">
        <v>46189</v>
      </c>
      <c r="B4079" s="31" t="s">
        <v>270</v>
      </c>
      <c r="C4079" s="31" t="s">
        <v>271</v>
      </c>
      <c r="D4079" s="31" t="s">
        <v>900</v>
      </c>
      <c r="E4079" s="31">
        <v>900</v>
      </c>
      <c r="F4079" s="31">
        <v>329038</v>
      </c>
      <c r="G4079" s="32">
        <v>365.6</v>
      </c>
      <c r="H4079" s="31">
        <v>810</v>
      </c>
    </row>
    <row r="4080" spans="1:8" ht="48" customHeight="1" x14ac:dyDescent="0.25">
      <c r="A4080" s="33">
        <v>46189</v>
      </c>
      <c r="B4080" s="31" t="s">
        <v>273</v>
      </c>
      <c r="C4080" s="31" t="s">
        <v>274</v>
      </c>
      <c r="D4080" s="31" t="s">
        <v>899</v>
      </c>
      <c r="E4080" s="31">
        <v>4303</v>
      </c>
      <c r="F4080" s="31">
        <v>2182142</v>
      </c>
      <c r="G4080" s="32">
        <v>507.12</v>
      </c>
      <c r="H4080" s="31">
        <v>4211</v>
      </c>
    </row>
    <row r="4081" spans="1:8" ht="36" customHeight="1" x14ac:dyDescent="0.25">
      <c r="A4081" s="33">
        <v>46189</v>
      </c>
      <c r="B4081" s="31" t="s">
        <v>276</v>
      </c>
      <c r="C4081" s="31" t="s">
        <v>277</v>
      </c>
      <c r="D4081" s="31" t="s">
        <v>899</v>
      </c>
      <c r="E4081" s="31">
        <v>985</v>
      </c>
      <c r="F4081" s="31">
        <v>444072</v>
      </c>
      <c r="G4081" s="32">
        <v>450.83</v>
      </c>
      <c r="H4081" s="31">
        <v>1005</v>
      </c>
    </row>
    <row r="4082" spans="1:8" ht="41.25" customHeight="1" x14ac:dyDescent="0.25">
      <c r="A4082" s="33">
        <v>46189</v>
      </c>
      <c r="B4082" s="31" t="s">
        <v>279</v>
      </c>
      <c r="C4082" s="31" t="s">
        <v>280</v>
      </c>
      <c r="D4082" s="31" t="s">
        <v>901</v>
      </c>
      <c r="E4082" s="31">
        <v>1663</v>
      </c>
      <c r="F4082" s="31">
        <v>821879</v>
      </c>
      <c r="G4082" s="32">
        <v>494.21</v>
      </c>
      <c r="H4082" s="31">
        <v>1645</v>
      </c>
    </row>
    <row r="4083" spans="1:8" ht="24" customHeight="1" x14ac:dyDescent="0.25">
      <c r="A4083" s="33">
        <v>46189</v>
      </c>
      <c r="B4083" s="31" t="s">
        <v>283</v>
      </c>
      <c r="C4083" s="31" t="s">
        <v>284</v>
      </c>
      <c r="D4083" s="31" t="s">
        <v>899</v>
      </c>
      <c r="E4083" s="31">
        <v>0</v>
      </c>
      <c r="F4083" s="31">
        <v>0</v>
      </c>
      <c r="G4083" s="31">
        <v>0</v>
      </c>
      <c r="H4083" s="31">
        <v>0</v>
      </c>
    </row>
    <row r="4084" spans="1:8" ht="36" customHeight="1" x14ac:dyDescent="0.25">
      <c r="A4084" s="33">
        <v>46190</v>
      </c>
      <c r="B4084" s="31" t="s">
        <v>128</v>
      </c>
      <c r="C4084" s="31" t="s">
        <v>129</v>
      </c>
      <c r="D4084" s="31" t="s">
        <v>899</v>
      </c>
      <c r="E4084" s="31">
        <v>1342</v>
      </c>
      <c r="F4084" s="31">
        <v>433465</v>
      </c>
      <c r="G4084" s="32">
        <v>323</v>
      </c>
      <c r="H4084" s="31">
        <v>1363</v>
      </c>
    </row>
    <row r="4085" spans="1:8" ht="24" customHeight="1" x14ac:dyDescent="0.25">
      <c r="A4085" s="33">
        <v>46190</v>
      </c>
      <c r="B4085" s="31" t="s">
        <v>132</v>
      </c>
      <c r="C4085" s="31" t="s">
        <v>133</v>
      </c>
      <c r="D4085" s="31" t="s">
        <v>900</v>
      </c>
      <c r="E4085" s="31">
        <v>2765</v>
      </c>
      <c r="F4085" s="31">
        <v>827096</v>
      </c>
      <c r="G4085" s="32">
        <v>299.13</v>
      </c>
      <c r="H4085" s="31">
        <v>2962</v>
      </c>
    </row>
    <row r="4086" spans="1:8" ht="24" customHeight="1" x14ac:dyDescent="0.25">
      <c r="A4086" s="33">
        <v>46190</v>
      </c>
      <c r="B4086" s="31" t="s">
        <v>135</v>
      </c>
      <c r="C4086" s="31" t="s">
        <v>136</v>
      </c>
      <c r="D4086" s="31" t="s">
        <v>900</v>
      </c>
      <c r="E4086" s="31">
        <v>1496</v>
      </c>
      <c r="F4086" s="31">
        <v>575203</v>
      </c>
      <c r="G4086" s="32">
        <v>384.49</v>
      </c>
      <c r="H4086" s="31">
        <v>1533</v>
      </c>
    </row>
    <row r="4087" spans="1:8" ht="48" customHeight="1" x14ac:dyDescent="0.25">
      <c r="A4087" s="33">
        <v>46190</v>
      </c>
      <c r="B4087" s="31" t="s">
        <v>138</v>
      </c>
      <c r="C4087" s="31" t="s">
        <v>139</v>
      </c>
      <c r="D4087" s="31" t="s">
        <v>900</v>
      </c>
      <c r="E4087" s="31">
        <v>1195</v>
      </c>
      <c r="F4087" s="31">
        <v>394564</v>
      </c>
      <c r="G4087" s="32">
        <v>330.18</v>
      </c>
      <c r="H4087" s="31">
        <v>1220</v>
      </c>
    </row>
    <row r="4088" spans="1:8" ht="48" customHeight="1" x14ac:dyDescent="0.25">
      <c r="A4088" s="33">
        <v>46190</v>
      </c>
      <c r="B4088" s="31" t="s">
        <v>141</v>
      </c>
      <c r="C4088" s="31" t="s">
        <v>142</v>
      </c>
      <c r="D4088" s="31" t="s">
        <v>900</v>
      </c>
      <c r="E4088" s="31">
        <v>1219</v>
      </c>
      <c r="F4088" s="31">
        <v>593025</v>
      </c>
      <c r="G4088" s="32">
        <v>486.48</v>
      </c>
      <c r="H4088" s="31">
        <v>1287</v>
      </c>
    </row>
    <row r="4089" spans="1:8" ht="48" customHeight="1" x14ac:dyDescent="0.25">
      <c r="A4089" s="33">
        <v>46190</v>
      </c>
      <c r="B4089" s="31" t="s">
        <v>144</v>
      </c>
      <c r="C4089" s="31" t="s">
        <v>145</v>
      </c>
      <c r="D4089" s="31" t="s">
        <v>900</v>
      </c>
      <c r="E4089" s="31">
        <v>1430</v>
      </c>
      <c r="F4089" s="31">
        <v>349422</v>
      </c>
      <c r="G4089" s="32">
        <v>244.35</v>
      </c>
      <c r="H4089" s="31">
        <v>1466</v>
      </c>
    </row>
    <row r="4090" spans="1:8" ht="48" customHeight="1" x14ac:dyDescent="0.25">
      <c r="A4090" s="33">
        <v>46190</v>
      </c>
      <c r="B4090" s="31" t="s">
        <v>147</v>
      </c>
      <c r="C4090" s="31" t="s">
        <v>148</v>
      </c>
      <c r="D4090" s="31" t="s">
        <v>900</v>
      </c>
      <c r="E4090" s="31">
        <v>3707</v>
      </c>
      <c r="F4090" s="31">
        <v>894168</v>
      </c>
      <c r="G4090" s="32">
        <v>241.21</v>
      </c>
      <c r="H4090" s="31">
        <v>3484</v>
      </c>
    </row>
    <row r="4091" spans="1:8" ht="48" customHeight="1" x14ac:dyDescent="0.25">
      <c r="A4091" s="33">
        <v>46190</v>
      </c>
      <c r="B4091" s="31" t="s">
        <v>150</v>
      </c>
      <c r="C4091" s="31" t="s">
        <v>151</v>
      </c>
      <c r="D4091" s="31" t="s">
        <v>900</v>
      </c>
      <c r="E4091" s="31">
        <v>3417</v>
      </c>
      <c r="F4091" s="31">
        <v>741354</v>
      </c>
      <c r="G4091" s="32">
        <v>216.96</v>
      </c>
      <c r="H4091" s="31">
        <v>3272</v>
      </c>
    </row>
    <row r="4092" spans="1:8" ht="24" customHeight="1" x14ac:dyDescent="0.25">
      <c r="A4092" s="33">
        <v>46190</v>
      </c>
      <c r="B4092" s="31" t="s">
        <v>153</v>
      </c>
      <c r="C4092" s="31" t="s">
        <v>154</v>
      </c>
      <c r="D4092" s="31" t="s">
        <v>899</v>
      </c>
      <c r="E4092" s="31">
        <v>2585</v>
      </c>
      <c r="F4092" s="31">
        <v>510751</v>
      </c>
      <c r="G4092" s="32">
        <v>197.58</v>
      </c>
      <c r="H4092" s="31">
        <v>2750</v>
      </c>
    </row>
    <row r="4093" spans="1:8" ht="36" customHeight="1" x14ac:dyDescent="0.25">
      <c r="A4093" s="33">
        <v>46190</v>
      </c>
      <c r="B4093" s="31" t="s">
        <v>156</v>
      </c>
      <c r="C4093" s="31" t="s">
        <v>157</v>
      </c>
      <c r="D4093" s="31" t="s">
        <v>901</v>
      </c>
      <c r="E4093" s="31">
        <v>3930</v>
      </c>
      <c r="F4093" s="31">
        <v>1070060</v>
      </c>
      <c r="G4093" s="32">
        <v>272.27999999999997</v>
      </c>
      <c r="H4093" s="31">
        <v>3790</v>
      </c>
    </row>
    <row r="4094" spans="1:8" ht="24" customHeight="1" x14ac:dyDescent="0.25">
      <c r="A4094" s="33">
        <v>46190</v>
      </c>
      <c r="B4094" s="31" t="s">
        <v>159</v>
      </c>
      <c r="C4094" s="31" t="s">
        <v>160</v>
      </c>
      <c r="D4094" s="31" t="s">
        <v>899</v>
      </c>
      <c r="E4094" s="31">
        <v>1777</v>
      </c>
      <c r="F4094" s="31">
        <v>708907</v>
      </c>
      <c r="G4094" s="32">
        <v>398.93</v>
      </c>
      <c r="H4094" s="31">
        <v>1790</v>
      </c>
    </row>
    <row r="4095" spans="1:8" ht="36" customHeight="1" x14ac:dyDescent="0.25">
      <c r="A4095" s="33">
        <v>46190</v>
      </c>
      <c r="B4095" s="31" t="s">
        <v>162</v>
      </c>
      <c r="C4095" s="31" t="s">
        <v>163</v>
      </c>
      <c r="D4095" s="31" t="s">
        <v>901</v>
      </c>
      <c r="E4095" s="31">
        <v>1178</v>
      </c>
      <c r="F4095" s="31">
        <v>504277</v>
      </c>
      <c r="G4095" s="32">
        <v>428.08</v>
      </c>
      <c r="H4095" s="31">
        <v>1173</v>
      </c>
    </row>
    <row r="4096" spans="1:8" ht="24" customHeight="1" x14ac:dyDescent="0.25">
      <c r="A4096" s="33">
        <v>46190</v>
      </c>
      <c r="B4096" s="31" t="s">
        <v>165</v>
      </c>
      <c r="C4096" s="31" t="s">
        <v>166</v>
      </c>
      <c r="D4096" s="31" t="s">
        <v>901</v>
      </c>
      <c r="E4096" s="31">
        <v>2259</v>
      </c>
      <c r="F4096" s="31">
        <v>1074248</v>
      </c>
      <c r="G4096" s="32">
        <v>475.54</v>
      </c>
      <c r="H4096" s="31">
        <v>2112</v>
      </c>
    </row>
    <row r="4097" spans="1:8" ht="36" customHeight="1" x14ac:dyDescent="0.25">
      <c r="A4097" s="33">
        <v>46190</v>
      </c>
      <c r="B4097" s="31" t="s">
        <v>168</v>
      </c>
      <c r="C4097" s="31" t="s">
        <v>169</v>
      </c>
      <c r="D4097" s="31" t="s">
        <v>899</v>
      </c>
      <c r="E4097" s="31">
        <v>2517</v>
      </c>
      <c r="F4097" s="31">
        <v>1046403</v>
      </c>
      <c r="G4097" s="32">
        <v>415.73</v>
      </c>
      <c r="H4097" s="31">
        <v>2583</v>
      </c>
    </row>
    <row r="4098" spans="1:8" ht="48" customHeight="1" x14ac:dyDescent="0.25">
      <c r="A4098" s="33">
        <v>46190</v>
      </c>
      <c r="B4098" s="31" t="s">
        <v>171</v>
      </c>
      <c r="C4098" s="31" t="s">
        <v>172</v>
      </c>
      <c r="D4098" s="31" t="s">
        <v>903</v>
      </c>
      <c r="E4098" s="31">
        <v>1586</v>
      </c>
      <c r="F4098" s="31">
        <v>671291</v>
      </c>
      <c r="G4098" s="32">
        <v>423.26</v>
      </c>
      <c r="H4098" s="31">
        <v>1648</v>
      </c>
    </row>
    <row r="4099" spans="1:8" ht="24" customHeight="1" x14ac:dyDescent="0.25">
      <c r="A4099" s="33">
        <v>46190</v>
      </c>
      <c r="B4099" s="31" t="s">
        <v>174</v>
      </c>
      <c r="C4099" s="31" t="s">
        <v>175</v>
      </c>
      <c r="D4099" s="31" t="s">
        <v>903</v>
      </c>
      <c r="E4099" s="31">
        <v>3110</v>
      </c>
      <c r="F4099" s="31">
        <v>1032319</v>
      </c>
      <c r="G4099" s="32">
        <v>331.94</v>
      </c>
      <c r="H4099" s="31">
        <v>3051</v>
      </c>
    </row>
    <row r="4100" spans="1:8" ht="24" customHeight="1" x14ac:dyDescent="0.25">
      <c r="A4100" s="33">
        <v>46190</v>
      </c>
      <c r="B4100" s="31" t="s">
        <v>177</v>
      </c>
      <c r="C4100" s="31" t="s">
        <v>178</v>
      </c>
      <c r="D4100" s="31" t="s">
        <v>903</v>
      </c>
      <c r="E4100" s="31">
        <v>2309</v>
      </c>
      <c r="F4100" s="31">
        <v>761095</v>
      </c>
      <c r="G4100" s="32">
        <v>329.62</v>
      </c>
      <c r="H4100" s="31">
        <v>2351</v>
      </c>
    </row>
    <row r="4101" spans="1:8" ht="36" customHeight="1" x14ac:dyDescent="0.25">
      <c r="A4101" s="33">
        <v>46190</v>
      </c>
      <c r="B4101" s="31" t="s">
        <v>180</v>
      </c>
      <c r="C4101" s="31" t="s">
        <v>181</v>
      </c>
      <c r="D4101" s="31" t="s">
        <v>903</v>
      </c>
      <c r="E4101" s="31">
        <v>1659</v>
      </c>
      <c r="F4101" s="31">
        <v>631266</v>
      </c>
      <c r="G4101" s="32">
        <v>380.51</v>
      </c>
      <c r="H4101" s="31">
        <v>1595</v>
      </c>
    </row>
    <row r="4102" spans="1:8" ht="36" customHeight="1" x14ac:dyDescent="0.25">
      <c r="A4102" s="33">
        <v>46190</v>
      </c>
      <c r="B4102" s="31" t="s">
        <v>183</v>
      </c>
      <c r="C4102" s="31" t="s">
        <v>184</v>
      </c>
      <c r="D4102" s="31" t="s">
        <v>903</v>
      </c>
      <c r="E4102" s="31">
        <v>1879</v>
      </c>
      <c r="F4102" s="31">
        <v>485257</v>
      </c>
      <c r="G4102" s="32">
        <v>258.25</v>
      </c>
      <c r="H4102" s="31">
        <v>1851</v>
      </c>
    </row>
    <row r="4103" spans="1:8" ht="24" customHeight="1" x14ac:dyDescent="0.25">
      <c r="A4103" s="33">
        <v>46190</v>
      </c>
      <c r="B4103" s="31" t="s">
        <v>186</v>
      </c>
      <c r="C4103" s="31" t="s">
        <v>187</v>
      </c>
      <c r="D4103" s="31" t="s">
        <v>903</v>
      </c>
      <c r="E4103" s="31">
        <v>781</v>
      </c>
      <c r="F4103" s="31">
        <v>315757</v>
      </c>
      <c r="G4103" s="32">
        <v>404.3</v>
      </c>
      <c r="H4103" s="31">
        <v>747</v>
      </c>
    </row>
    <row r="4104" spans="1:8" ht="24" customHeight="1" x14ac:dyDescent="0.25">
      <c r="A4104" s="33">
        <v>46190</v>
      </c>
      <c r="B4104" s="31" t="s">
        <v>189</v>
      </c>
      <c r="C4104" s="31" t="s">
        <v>190</v>
      </c>
      <c r="D4104" s="31" t="s">
        <v>903</v>
      </c>
      <c r="E4104" s="31">
        <v>3983</v>
      </c>
      <c r="F4104" s="31">
        <v>1302893</v>
      </c>
      <c r="G4104" s="32">
        <v>327.11</v>
      </c>
      <c r="H4104" s="31">
        <v>4232</v>
      </c>
    </row>
    <row r="4105" spans="1:8" ht="24" customHeight="1" x14ac:dyDescent="0.25">
      <c r="A4105" s="33">
        <v>46190</v>
      </c>
      <c r="B4105" s="31" t="s">
        <v>192</v>
      </c>
      <c r="C4105" s="31" t="s">
        <v>193</v>
      </c>
      <c r="D4105" s="31" t="s">
        <v>901</v>
      </c>
      <c r="E4105" s="31">
        <v>885</v>
      </c>
      <c r="F4105" s="31">
        <v>342006</v>
      </c>
      <c r="G4105" s="32">
        <v>386.45</v>
      </c>
      <c r="H4105" s="31">
        <v>856</v>
      </c>
    </row>
    <row r="4106" spans="1:8" ht="27.75" customHeight="1" x14ac:dyDescent="0.25">
      <c r="A4106" s="33">
        <v>46190</v>
      </c>
      <c r="B4106" s="31" t="s">
        <v>195</v>
      </c>
      <c r="C4106" s="31" t="s">
        <v>196</v>
      </c>
      <c r="D4106" s="31" t="s">
        <v>899</v>
      </c>
      <c r="E4106" s="31">
        <v>3307</v>
      </c>
      <c r="F4106" s="31">
        <v>1206739</v>
      </c>
      <c r="G4106" s="32">
        <v>364.9</v>
      </c>
      <c r="H4106" s="31">
        <v>3458</v>
      </c>
    </row>
    <row r="4107" spans="1:8" ht="24" customHeight="1" x14ac:dyDescent="0.25">
      <c r="A4107" s="33">
        <v>46190</v>
      </c>
      <c r="B4107" s="31" t="s">
        <v>198</v>
      </c>
      <c r="C4107" s="31" t="s">
        <v>199</v>
      </c>
      <c r="D4107" s="31" t="s">
        <v>901</v>
      </c>
      <c r="E4107" s="31">
        <v>3335</v>
      </c>
      <c r="F4107" s="31">
        <v>1745281</v>
      </c>
      <c r="G4107" s="32">
        <v>523.32000000000005</v>
      </c>
      <c r="H4107" s="31">
        <v>3371</v>
      </c>
    </row>
    <row r="4108" spans="1:8" ht="48" customHeight="1" x14ac:dyDescent="0.25">
      <c r="A4108" s="33">
        <v>46190</v>
      </c>
      <c r="B4108" s="31" t="s">
        <v>201</v>
      </c>
      <c r="C4108" s="31" t="s">
        <v>202</v>
      </c>
      <c r="D4108" s="31" t="s">
        <v>904</v>
      </c>
      <c r="E4108" s="31">
        <v>0</v>
      </c>
      <c r="F4108" s="31">
        <v>0</v>
      </c>
      <c r="G4108" s="31">
        <v>0</v>
      </c>
      <c r="H4108" s="31">
        <v>0</v>
      </c>
    </row>
    <row r="4109" spans="1:8" ht="48" customHeight="1" x14ac:dyDescent="0.25">
      <c r="A4109" s="33">
        <v>46190</v>
      </c>
      <c r="B4109" s="31" t="s">
        <v>204</v>
      </c>
      <c r="C4109" s="31" t="s">
        <v>205</v>
      </c>
      <c r="D4109" s="31" t="s">
        <v>901</v>
      </c>
      <c r="E4109" s="31">
        <v>2907</v>
      </c>
      <c r="F4109" s="31">
        <v>1317866</v>
      </c>
      <c r="G4109" s="32">
        <v>453.34</v>
      </c>
      <c r="H4109" s="31">
        <v>2899</v>
      </c>
    </row>
    <row r="4110" spans="1:8" ht="48" customHeight="1" x14ac:dyDescent="0.25">
      <c r="A4110" s="33">
        <v>46190</v>
      </c>
      <c r="B4110" s="31" t="s">
        <v>207</v>
      </c>
      <c r="C4110" s="31" t="s">
        <v>208</v>
      </c>
      <c r="D4110" s="31" t="s">
        <v>899</v>
      </c>
      <c r="E4110" s="31">
        <v>3982</v>
      </c>
      <c r="F4110" s="31">
        <v>1378845</v>
      </c>
      <c r="G4110" s="32">
        <v>346.27</v>
      </c>
      <c r="H4110" s="31">
        <v>3658</v>
      </c>
    </row>
    <row r="4111" spans="1:8" ht="48" customHeight="1" x14ac:dyDescent="0.25">
      <c r="A4111" s="33">
        <v>46190</v>
      </c>
      <c r="B4111" s="31" t="s">
        <v>210</v>
      </c>
      <c r="C4111" s="31" t="s">
        <v>211</v>
      </c>
      <c r="D4111" s="31" t="s">
        <v>901</v>
      </c>
      <c r="E4111" s="31">
        <v>4001</v>
      </c>
      <c r="F4111" s="31">
        <v>1688425</v>
      </c>
      <c r="G4111" s="32">
        <v>422</v>
      </c>
      <c r="H4111" s="31">
        <v>4095</v>
      </c>
    </row>
    <row r="4112" spans="1:8" ht="48" customHeight="1" x14ac:dyDescent="0.25">
      <c r="A4112" s="33">
        <v>46190</v>
      </c>
      <c r="B4112" s="31" t="s">
        <v>213</v>
      </c>
      <c r="C4112" s="31" t="s">
        <v>214</v>
      </c>
      <c r="D4112" s="31" t="s">
        <v>901</v>
      </c>
      <c r="E4112" s="31">
        <v>983</v>
      </c>
      <c r="F4112" s="31">
        <v>250775</v>
      </c>
      <c r="G4112" s="32">
        <v>255.11</v>
      </c>
      <c r="H4112" s="31">
        <v>919</v>
      </c>
    </row>
    <row r="4113" spans="1:8" ht="48" customHeight="1" x14ac:dyDescent="0.25">
      <c r="A4113" s="33">
        <v>46190</v>
      </c>
      <c r="B4113" s="31" t="s">
        <v>216</v>
      </c>
      <c r="C4113" s="31" t="s">
        <v>217</v>
      </c>
      <c r="D4113" s="31" t="s">
        <v>901</v>
      </c>
      <c r="E4113" s="31">
        <v>2097</v>
      </c>
      <c r="F4113" s="31">
        <v>490185</v>
      </c>
      <c r="G4113" s="32">
        <v>233.76</v>
      </c>
      <c r="H4113" s="31">
        <v>2055</v>
      </c>
    </row>
    <row r="4114" spans="1:8" ht="48" customHeight="1" x14ac:dyDescent="0.25">
      <c r="A4114" s="33">
        <v>46190</v>
      </c>
      <c r="B4114" s="31" t="s">
        <v>220</v>
      </c>
      <c r="C4114" s="31" t="s">
        <v>221</v>
      </c>
      <c r="D4114" s="31" t="s">
        <v>900</v>
      </c>
      <c r="E4114" s="31">
        <v>2811</v>
      </c>
      <c r="F4114" s="31">
        <v>708846</v>
      </c>
      <c r="G4114" s="32">
        <v>252.17</v>
      </c>
      <c r="H4114" s="31">
        <v>3015</v>
      </c>
    </row>
    <row r="4115" spans="1:8" ht="24" customHeight="1" x14ac:dyDescent="0.25">
      <c r="A4115" s="33">
        <v>46190</v>
      </c>
      <c r="B4115" s="31" t="s">
        <v>223</v>
      </c>
      <c r="C4115" s="31" t="s">
        <v>224</v>
      </c>
      <c r="D4115" s="31" t="s">
        <v>905</v>
      </c>
      <c r="E4115" s="31">
        <v>0</v>
      </c>
      <c r="F4115" s="31">
        <v>0</v>
      </c>
      <c r="G4115" s="31">
        <v>0</v>
      </c>
      <c r="H4115" s="31">
        <v>0</v>
      </c>
    </row>
    <row r="4116" spans="1:8" ht="36" customHeight="1" x14ac:dyDescent="0.25">
      <c r="A4116" s="33">
        <v>46190</v>
      </c>
      <c r="B4116" s="31" t="s">
        <v>225</v>
      </c>
      <c r="C4116" s="31" t="s">
        <v>226</v>
      </c>
      <c r="D4116" s="31" t="s">
        <v>906</v>
      </c>
      <c r="E4116" s="31">
        <v>0</v>
      </c>
      <c r="F4116" s="31">
        <v>0</v>
      </c>
      <c r="G4116" s="31">
        <v>0</v>
      </c>
      <c r="H4116" s="31">
        <v>0</v>
      </c>
    </row>
    <row r="4117" spans="1:8" ht="24" customHeight="1" x14ac:dyDescent="0.25">
      <c r="A4117" s="33">
        <v>46190</v>
      </c>
      <c r="B4117" s="31" t="s">
        <v>227</v>
      </c>
      <c r="C4117" s="31" t="s">
        <v>228</v>
      </c>
      <c r="D4117" s="31" t="s">
        <v>899</v>
      </c>
      <c r="E4117" s="31">
        <v>3148</v>
      </c>
      <c r="F4117" s="31">
        <v>721387</v>
      </c>
      <c r="G4117" s="32">
        <v>229.16</v>
      </c>
      <c r="H4117" s="31">
        <v>3173</v>
      </c>
    </row>
    <row r="4118" spans="1:8" ht="36" customHeight="1" x14ac:dyDescent="0.25">
      <c r="A4118" s="33">
        <v>46190</v>
      </c>
      <c r="B4118" s="31" t="s">
        <v>230</v>
      </c>
      <c r="C4118" s="31" t="s">
        <v>231</v>
      </c>
      <c r="D4118" s="31" t="s">
        <v>901</v>
      </c>
      <c r="E4118" s="31">
        <v>3036</v>
      </c>
      <c r="F4118" s="31">
        <v>1061662</v>
      </c>
      <c r="G4118" s="32">
        <v>349.69</v>
      </c>
      <c r="H4118" s="31">
        <v>3270</v>
      </c>
    </row>
    <row r="4119" spans="1:8" ht="36" customHeight="1" x14ac:dyDescent="0.25">
      <c r="A4119" s="33">
        <v>46190</v>
      </c>
      <c r="B4119" s="31" t="s">
        <v>233</v>
      </c>
      <c r="C4119" s="31" t="s">
        <v>234</v>
      </c>
      <c r="D4119" s="31" t="s">
        <v>899</v>
      </c>
      <c r="E4119" s="31">
        <v>1814</v>
      </c>
      <c r="F4119" s="31">
        <v>450320</v>
      </c>
      <c r="G4119" s="32">
        <v>248.25</v>
      </c>
      <c r="H4119" s="31">
        <v>1859</v>
      </c>
    </row>
    <row r="4120" spans="1:8" ht="24" customHeight="1" x14ac:dyDescent="0.25">
      <c r="A4120" s="33">
        <v>46190</v>
      </c>
      <c r="B4120" s="31" t="s">
        <v>236</v>
      </c>
      <c r="C4120" s="31" t="s">
        <v>237</v>
      </c>
      <c r="D4120" s="31" t="s">
        <v>899</v>
      </c>
      <c r="E4120" s="31">
        <v>2886</v>
      </c>
      <c r="F4120" s="31">
        <v>1291937</v>
      </c>
      <c r="G4120" s="32">
        <v>447.66</v>
      </c>
      <c r="H4120" s="31">
        <v>2981</v>
      </c>
    </row>
    <row r="4121" spans="1:8" ht="48" customHeight="1" x14ac:dyDescent="0.25">
      <c r="A4121" s="33">
        <v>46190</v>
      </c>
      <c r="B4121" s="31" t="s">
        <v>239</v>
      </c>
      <c r="C4121" s="31" t="s">
        <v>240</v>
      </c>
      <c r="D4121" s="31" t="s">
        <v>900</v>
      </c>
      <c r="E4121" s="31">
        <v>1856</v>
      </c>
      <c r="F4121" s="31">
        <v>980785</v>
      </c>
      <c r="G4121" s="32">
        <v>528.44000000000005</v>
      </c>
      <c r="H4121" s="31">
        <v>1854</v>
      </c>
    </row>
    <row r="4122" spans="1:8" ht="48" customHeight="1" x14ac:dyDescent="0.25">
      <c r="A4122" s="33">
        <v>46190</v>
      </c>
      <c r="B4122" s="31" t="s">
        <v>242</v>
      </c>
      <c r="C4122" s="31" t="s">
        <v>243</v>
      </c>
      <c r="D4122" s="31" t="s">
        <v>900</v>
      </c>
      <c r="E4122" s="31">
        <v>3321</v>
      </c>
      <c r="F4122" s="31">
        <v>965634</v>
      </c>
      <c r="G4122" s="32">
        <v>290.77</v>
      </c>
      <c r="H4122" s="31">
        <v>3158</v>
      </c>
    </row>
    <row r="4123" spans="1:8" ht="48" customHeight="1" x14ac:dyDescent="0.25">
      <c r="A4123" s="33">
        <v>46190</v>
      </c>
      <c r="B4123" s="31" t="s">
        <v>245</v>
      </c>
      <c r="C4123" s="31" t="s">
        <v>246</v>
      </c>
      <c r="D4123" s="31" t="s">
        <v>900</v>
      </c>
      <c r="E4123" s="31">
        <v>1821</v>
      </c>
      <c r="F4123" s="31">
        <v>528941</v>
      </c>
      <c r="G4123" s="32">
        <v>290.47000000000003</v>
      </c>
      <c r="H4123" s="31">
        <v>1759</v>
      </c>
    </row>
    <row r="4124" spans="1:8" ht="48" customHeight="1" x14ac:dyDescent="0.25">
      <c r="A4124" s="33">
        <v>46190</v>
      </c>
      <c r="B4124" s="31" t="s">
        <v>248</v>
      </c>
      <c r="C4124" s="31" t="s">
        <v>249</v>
      </c>
      <c r="D4124" s="31" t="s">
        <v>900</v>
      </c>
      <c r="E4124" s="31">
        <v>2976</v>
      </c>
      <c r="F4124" s="31">
        <v>1489641</v>
      </c>
      <c r="G4124" s="32">
        <v>500.55</v>
      </c>
      <c r="H4124" s="31">
        <v>3015</v>
      </c>
    </row>
    <row r="4125" spans="1:8" ht="48" customHeight="1" x14ac:dyDescent="0.25">
      <c r="A4125" s="33">
        <v>46190</v>
      </c>
      <c r="B4125" s="31" t="s">
        <v>251</v>
      </c>
      <c r="C4125" s="31" t="s">
        <v>252</v>
      </c>
      <c r="D4125" s="31" t="s">
        <v>900</v>
      </c>
      <c r="E4125" s="31">
        <v>4501</v>
      </c>
      <c r="F4125" s="31">
        <v>1437432</v>
      </c>
      <c r="G4125" s="32">
        <v>319.36</v>
      </c>
      <c r="H4125" s="31">
        <v>4671</v>
      </c>
    </row>
    <row r="4126" spans="1:8" ht="48" customHeight="1" x14ac:dyDescent="0.25">
      <c r="A4126" s="33">
        <v>46190</v>
      </c>
      <c r="B4126" s="31" t="s">
        <v>254</v>
      </c>
      <c r="C4126" s="31" t="s">
        <v>255</v>
      </c>
      <c r="D4126" s="31" t="s">
        <v>899</v>
      </c>
      <c r="E4126" s="31">
        <v>1205</v>
      </c>
      <c r="F4126" s="31">
        <v>475428</v>
      </c>
      <c r="G4126" s="32">
        <v>394.55</v>
      </c>
      <c r="H4126" s="31">
        <v>1192</v>
      </c>
    </row>
    <row r="4127" spans="1:8" ht="48" customHeight="1" x14ac:dyDescent="0.25">
      <c r="A4127" s="33">
        <v>46190</v>
      </c>
      <c r="B4127" s="31" t="s">
        <v>257</v>
      </c>
      <c r="C4127" s="31" t="s">
        <v>258</v>
      </c>
      <c r="D4127" s="31" t="s">
        <v>901</v>
      </c>
      <c r="E4127" s="31">
        <v>766</v>
      </c>
      <c r="F4127" s="31">
        <v>158258</v>
      </c>
      <c r="G4127" s="32">
        <v>206.6</v>
      </c>
      <c r="H4127" s="31">
        <v>804</v>
      </c>
    </row>
    <row r="4128" spans="1:8" ht="36" customHeight="1" x14ac:dyDescent="0.25">
      <c r="A4128" s="33">
        <v>46190</v>
      </c>
      <c r="B4128" s="31" t="s">
        <v>260</v>
      </c>
      <c r="C4128" s="31" t="s">
        <v>261</v>
      </c>
      <c r="D4128" s="31" t="s">
        <v>907</v>
      </c>
      <c r="E4128" s="31">
        <v>0</v>
      </c>
      <c r="F4128" s="31">
        <v>0</v>
      </c>
      <c r="G4128" s="31">
        <v>0</v>
      </c>
      <c r="H4128" s="31">
        <v>0</v>
      </c>
    </row>
    <row r="4129" spans="1:8" ht="24" customHeight="1" x14ac:dyDescent="0.25">
      <c r="A4129" s="33">
        <v>46190</v>
      </c>
      <c r="B4129" s="31" t="s">
        <v>262</v>
      </c>
      <c r="C4129" s="31" t="s">
        <v>263</v>
      </c>
      <c r="D4129" s="31" t="s">
        <v>901</v>
      </c>
      <c r="E4129" s="31">
        <v>2518</v>
      </c>
      <c r="F4129" s="31">
        <v>498414</v>
      </c>
      <c r="G4129" s="32">
        <v>197.94</v>
      </c>
      <c r="H4129" s="31">
        <v>2402</v>
      </c>
    </row>
    <row r="4130" spans="1:8" ht="36" customHeight="1" x14ac:dyDescent="0.25">
      <c r="A4130" s="33">
        <v>46190</v>
      </c>
      <c r="B4130" s="31" t="s">
        <v>265</v>
      </c>
      <c r="C4130" s="31" t="s">
        <v>266</v>
      </c>
      <c r="D4130" s="31" t="s">
        <v>908</v>
      </c>
      <c r="E4130" s="31">
        <v>0</v>
      </c>
      <c r="F4130" s="31">
        <v>0</v>
      </c>
      <c r="G4130" s="31">
        <v>0</v>
      </c>
      <c r="H4130" s="31">
        <v>0</v>
      </c>
    </row>
    <row r="4131" spans="1:8" ht="24" customHeight="1" x14ac:dyDescent="0.25">
      <c r="A4131" s="33">
        <v>46190</v>
      </c>
      <c r="B4131" s="31" t="s">
        <v>267</v>
      </c>
      <c r="C4131" s="31" t="s">
        <v>268</v>
      </c>
      <c r="D4131" s="31" t="s">
        <v>901</v>
      </c>
      <c r="E4131" s="31">
        <v>2549</v>
      </c>
      <c r="F4131" s="31">
        <v>475200</v>
      </c>
      <c r="G4131" s="32">
        <v>186.43</v>
      </c>
      <c r="H4131" s="31">
        <v>2527</v>
      </c>
    </row>
    <row r="4132" spans="1:8" ht="36" customHeight="1" x14ac:dyDescent="0.25">
      <c r="A4132" s="33">
        <v>46190</v>
      </c>
      <c r="B4132" s="31" t="s">
        <v>270</v>
      </c>
      <c r="C4132" s="31" t="s">
        <v>271</v>
      </c>
      <c r="D4132" s="31" t="s">
        <v>900</v>
      </c>
      <c r="E4132" s="31">
        <v>774</v>
      </c>
      <c r="F4132" s="31">
        <v>272353</v>
      </c>
      <c r="G4132" s="32">
        <v>351.88</v>
      </c>
      <c r="H4132" s="31">
        <v>782</v>
      </c>
    </row>
    <row r="4133" spans="1:8" ht="24" customHeight="1" x14ac:dyDescent="0.25">
      <c r="A4133" s="33">
        <v>46190</v>
      </c>
      <c r="B4133" s="31" t="s">
        <v>273</v>
      </c>
      <c r="C4133" s="31" t="s">
        <v>274</v>
      </c>
      <c r="D4133" s="31" t="s">
        <v>899</v>
      </c>
      <c r="E4133" s="31">
        <v>3868</v>
      </c>
      <c r="F4133" s="31">
        <v>1794926</v>
      </c>
      <c r="G4133" s="32">
        <v>464.04</v>
      </c>
      <c r="H4133" s="31">
        <v>3935</v>
      </c>
    </row>
    <row r="4134" spans="1:8" ht="36" customHeight="1" x14ac:dyDescent="0.25">
      <c r="A4134" s="33">
        <v>46190</v>
      </c>
      <c r="B4134" s="31" t="s">
        <v>276</v>
      </c>
      <c r="C4134" s="31" t="s">
        <v>277</v>
      </c>
      <c r="D4134" s="31" t="s">
        <v>899</v>
      </c>
      <c r="E4134" s="31">
        <v>1182</v>
      </c>
      <c r="F4134" s="31">
        <v>585496</v>
      </c>
      <c r="G4134" s="32">
        <v>495.34</v>
      </c>
      <c r="H4134" s="31">
        <v>1271</v>
      </c>
    </row>
    <row r="4135" spans="1:8" ht="36" customHeight="1" x14ac:dyDescent="0.25">
      <c r="A4135" s="33">
        <v>46190</v>
      </c>
      <c r="B4135" s="31" t="s">
        <v>279</v>
      </c>
      <c r="C4135" s="31" t="s">
        <v>280</v>
      </c>
      <c r="D4135" s="31" t="s">
        <v>901</v>
      </c>
      <c r="E4135" s="31">
        <v>2108</v>
      </c>
      <c r="F4135" s="31">
        <v>958745</v>
      </c>
      <c r="G4135" s="32">
        <v>454.81</v>
      </c>
      <c r="H4135" s="31">
        <v>2251</v>
      </c>
    </row>
    <row r="4136" spans="1:8" ht="36" customHeight="1" x14ac:dyDescent="0.25">
      <c r="A4136" s="33">
        <v>46190</v>
      </c>
      <c r="B4136" s="31" t="s">
        <v>283</v>
      </c>
      <c r="C4136" s="31" t="s">
        <v>284</v>
      </c>
      <c r="D4136" s="31" t="s">
        <v>899</v>
      </c>
      <c r="E4136" s="31">
        <v>0</v>
      </c>
      <c r="F4136" s="31">
        <v>0</v>
      </c>
      <c r="G4136" s="31">
        <v>0</v>
      </c>
      <c r="H4136" s="31">
        <v>0</v>
      </c>
    </row>
    <row r="4137" spans="1:8" ht="48" customHeight="1" x14ac:dyDescent="0.25">
      <c r="A4137" s="33">
        <v>46191</v>
      </c>
      <c r="B4137" s="31" t="s">
        <v>128</v>
      </c>
      <c r="C4137" s="31" t="s">
        <v>129</v>
      </c>
      <c r="D4137" s="31" t="s">
        <v>899</v>
      </c>
      <c r="E4137" s="31">
        <v>1326</v>
      </c>
      <c r="F4137" s="31">
        <v>517521</v>
      </c>
      <c r="G4137" s="32">
        <v>390.29</v>
      </c>
      <c r="H4137" s="31">
        <v>1205</v>
      </c>
    </row>
    <row r="4138" spans="1:8" ht="36" customHeight="1" x14ac:dyDescent="0.25">
      <c r="A4138" s="33">
        <v>46191</v>
      </c>
      <c r="B4138" s="31" t="s">
        <v>132</v>
      </c>
      <c r="C4138" s="31" t="s">
        <v>133</v>
      </c>
      <c r="D4138" s="31" t="s">
        <v>900</v>
      </c>
      <c r="E4138" s="31">
        <v>2290</v>
      </c>
      <c r="F4138" s="31">
        <v>757842</v>
      </c>
      <c r="G4138" s="32">
        <v>330.94</v>
      </c>
      <c r="H4138" s="31">
        <v>2141</v>
      </c>
    </row>
    <row r="4139" spans="1:8" ht="54.75" customHeight="1" x14ac:dyDescent="0.25">
      <c r="A4139" s="33">
        <v>46191</v>
      </c>
      <c r="B4139" s="31" t="s">
        <v>135</v>
      </c>
      <c r="C4139" s="31" t="s">
        <v>136</v>
      </c>
      <c r="D4139" s="31" t="s">
        <v>900</v>
      </c>
      <c r="E4139" s="31">
        <v>1228</v>
      </c>
      <c r="F4139" s="31">
        <v>493069</v>
      </c>
      <c r="G4139" s="32">
        <v>401.52</v>
      </c>
      <c r="H4139" s="31">
        <v>1140</v>
      </c>
    </row>
    <row r="4140" spans="1:8" ht="24" customHeight="1" x14ac:dyDescent="0.25">
      <c r="A4140" s="33">
        <v>46191</v>
      </c>
      <c r="B4140" s="31" t="s">
        <v>138</v>
      </c>
      <c r="C4140" s="31" t="s">
        <v>139</v>
      </c>
      <c r="D4140" s="31" t="s">
        <v>900</v>
      </c>
      <c r="E4140" s="31">
        <v>1101</v>
      </c>
      <c r="F4140" s="31">
        <v>360868</v>
      </c>
      <c r="G4140" s="32">
        <v>327.76</v>
      </c>
      <c r="H4140" s="31">
        <v>1108</v>
      </c>
    </row>
    <row r="4141" spans="1:8" ht="36" customHeight="1" x14ac:dyDescent="0.25">
      <c r="A4141" s="33">
        <v>46191</v>
      </c>
      <c r="B4141" s="31" t="s">
        <v>141</v>
      </c>
      <c r="C4141" s="31" t="s">
        <v>142</v>
      </c>
      <c r="D4141" s="31" t="s">
        <v>900</v>
      </c>
      <c r="E4141" s="31">
        <v>1407</v>
      </c>
      <c r="F4141" s="31">
        <v>671137</v>
      </c>
      <c r="G4141" s="32">
        <v>477</v>
      </c>
      <c r="H4141" s="31">
        <v>1461</v>
      </c>
    </row>
    <row r="4142" spans="1:8" ht="24" customHeight="1" x14ac:dyDescent="0.25">
      <c r="A4142" s="33">
        <v>46191</v>
      </c>
      <c r="B4142" s="31" t="s">
        <v>144</v>
      </c>
      <c r="C4142" s="31" t="s">
        <v>145</v>
      </c>
      <c r="D4142" s="31" t="s">
        <v>900</v>
      </c>
      <c r="E4142" s="31">
        <v>1707</v>
      </c>
      <c r="F4142" s="31">
        <v>401763</v>
      </c>
      <c r="G4142" s="32">
        <v>235.36</v>
      </c>
      <c r="H4142" s="31">
        <v>1660</v>
      </c>
    </row>
    <row r="4143" spans="1:8" ht="24" customHeight="1" x14ac:dyDescent="0.25">
      <c r="A4143" s="33">
        <v>46191</v>
      </c>
      <c r="B4143" s="31" t="s">
        <v>147</v>
      </c>
      <c r="C4143" s="31" t="s">
        <v>148</v>
      </c>
      <c r="D4143" s="31" t="s">
        <v>900</v>
      </c>
      <c r="E4143" s="31">
        <v>4110</v>
      </c>
      <c r="F4143" s="31">
        <v>939482</v>
      </c>
      <c r="G4143" s="32">
        <v>228.58</v>
      </c>
      <c r="H4143" s="31">
        <v>3999</v>
      </c>
    </row>
    <row r="4144" spans="1:8" ht="48" customHeight="1" x14ac:dyDescent="0.25">
      <c r="A4144" s="33">
        <v>46191</v>
      </c>
      <c r="B4144" s="31" t="s">
        <v>150</v>
      </c>
      <c r="C4144" s="31" t="s">
        <v>151</v>
      </c>
      <c r="D4144" s="31" t="s">
        <v>900</v>
      </c>
      <c r="E4144" s="31">
        <v>3702</v>
      </c>
      <c r="F4144" s="31">
        <v>998245</v>
      </c>
      <c r="G4144" s="32">
        <v>269.64999999999998</v>
      </c>
      <c r="H4144" s="31">
        <v>3906</v>
      </c>
    </row>
    <row r="4145" spans="1:8" ht="48" customHeight="1" x14ac:dyDescent="0.25">
      <c r="A4145" s="33">
        <v>46191</v>
      </c>
      <c r="B4145" s="31" t="s">
        <v>153</v>
      </c>
      <c r="C4145" s="31" t="s">
        <v>154</v>
      </c>
      <c r="D4145" s="31" t="s">
        <v>899</v>
      </c>
      <c r="E4145" s="31">
        <v>2465</v>
      </c>
      <c r="F4145" s="31">
        <v>468937</v>
      </c>
      <c r="G4145" s="32">
        <v>190.24</v>
      </c>
      <c r="H4145" s="31">
        <v>2607</v>
      </c>
    </row>
    <row r="4146" spans="1:8" ht="48" customHeight="1" x14ac:dyDescent="0.25">
      <c r="A4146" s="33">
        <v>46191</v>
      </c>
      <c r="B4146" s="31" t="s">
        <v>156</v>
      </c>
      <c r="C4146" s="31" t="s">
        <v>157</v>
      </c>
      <c r="D4146" s="31" t="s">
        <v>901</v>
      </c>
      <c r="E4146" s="31">
        <v>3152</v>
      </c>
      <c r="F4146" s="31">
        <v>910221</v>
      </c>
      <c r="G4146" s="32">
        <v>288.77999999999997</v>
      </c>
      <c r="H4146" s="31">
        <v>2862</v>
      </c>
    </row>
    <row r="4147" spans="1:8" ht="48" customHeight="1" x14ac:dyDescent="0.25">
      <c r="A4147" s="33">
        <v>46191</v>
      </c>
      <c r="B4147" s="31" t="s">
        <v>159</v>
      </c>
      <c r="C4147" s="31" t="s">
        <v>160</v>
      </c>
      <c r="D4147" s="31" t="s">
        <v>899</v>
      </c>
      <c r="E4147" s="31">
        <v>2287</v>
      </c>
      <c r="F4147" s="31">
        <v>991312</v>
      </c>
      <c r="G4147" s="32">
        <v>433.46</v>
      </c>
      <c r="H4147" s="31">
        <v>2381</v>
      </c>
    </row>
    <row r="4148" spans="1:8" ht="48" customHeight="1" x14ac:dyDescent="0.25">
      <c r="A4148" s="33">
        <v>46191</v>
      </c>
      <c r="B4148" s="31" t="s">
        <v>162</v>
      </c>
      <c r="C4148" s="31" t="s">
        <v>163</v>
      </c>
      <c r="D4148" s="31" t="s">
        <v>901</v>
      </c>
      <c r="E4148" s="31">
        <v>1170</v>
      </c>
      <c r="F4148" s="31">
        <v>496761</v>
      </c>
      <c r="G4148" s="32">
        <v>424.58</v>
      </c>
      <c r="H4148" s="31">
        <v>1213</v>
      </c>
    </row>
    <row r="4149" spans="1:8" ht="24" customHeight="1" x14ac:dyDescent="0.25">
      <c r="A4149" s="33">
        <v>46191</v>
      </c>
      <c r="B4149" s="31" t="s">
        <v>165</v>
      </c>
      <c r="C4149" s="31" t="s">
        <v>166</v>
      </c>
      <c r="D4149" s="31" t="s">
        <v>901</v>
      </c>
      <c r="E4149" s="31">
        <v>2135</v>
      </c>
      <c r="F4149" s="31">
        <v>1001833</v>
      </c>
      <c r="G4149" s="32">
        <v>469.24</v>
      </c>
      <c r="H4149" s="31">
        <v>1933</v>
      </c>
    </row>
    <row r="4150" spans="1:8" ht="36" customHeight="1" x14ac:dyDescent="0.25">
      <c r="A4150" s="33">
        <v>46191</v>
      </c>
      <c r="B4150" s="31" t="s">
        <v>168</v>
      </c>
      <c r="C4150" s="31" t="s">
        <v>169</v>
      </c>
      <c r="D4150" s="31" t="s">
        <v>899</v>
      </c>
      <c r="E4150" s="31">
        <v>2722</v>
      </c>
      <c r="F4150" s="31">
        <v>1198543</v>
      </c>
      <c r="G4150" s="32">
        <v>440.32</v>
      </c>
      <c r="H4150" s="31">
        <v>2498</v>
      </c>
    </row>
    <row r="4151" spans="1:8" ht="24" customHeight="1" x14ac:dyDescent="0.25">
      <c r="A4151" s="33">
        <v>46191</v>
      </c>
      <c r="B4151" s="31" t="s">
        <v>171</v>
      </c>
      <c r="C4151" s="31" t="s">
        <v>172</v>
      </c>
      <c r="D4151" s="31" t="s">
        <v>903</v>
      </c>
      <c r="E4151" s="31">
        <v>1945</v>
      </c>
      <c r="F4151" s="31">
        <v>873491</v>
      </c>
      <c r="G4151" s="32">
        <v>449.1</v>
      </c>
      <c r="H4151" s="31">
        <v>2090</v>
      </c>
    </row>
    <row r="4152" spans="1:8" ht="36" customHeight="1" x14ac:dyDescent="0.25">
      <c r="A4152" s="33">
        <v>46191</v>
      </c>
      <c r="B4152" s="31" t="s">
        <v>174</v>
      </c>
      <c r="C4152" s="31" t="s">
        <v>175</v>
      </c>
      <c r="D4152" s="31" t="s">
        <v>903</v>
      </c>
      <c r="E4152" s="31">
        <v>3228</v>
      </c>
      <c r="F4152" s="31">
        <v>1244057</v>
      </c>
      <c r="G4152" s="32">
        <v>385.4</v>
      </c>
      <c r="H4152" s="31">
        <v>3033</v>
      </c>
    </row>
    <row r="4153" spans="1:8" ht="24" customHeight="1" x14ac:dyDescent="0.25">
      <c r="A4153" s="33">
        <v>46191</v>
      </c>
      <c r="B4153" s="31" t="s">
        <v>177</v>
      </c>
      <c r="C4153" s="31" t="s">
        <v>178</v>
      </c>
      <c r="D4153" s="31" t="s">
        <v>903</v>
      </c>
      <c r="E4153" s="31">
        <v>2116</v>
      </c>
      <c r="F4153" s="31">
        <v>645537</v>
      </c>
      <c r="G4153" s="32">
        <v>305.07</v>
      </c>
      <c r="H4153" s="31">
        <v>2073</v>
      </c>
    </row>
    <row r="4154" spans="1:8" ht="36" customHeight="1" x14ac:dyDescent="0.25">
      <c r="A4154" s="33">
        <v>46191</v>
      </c>
      <c r="B4154" s="31" t="s">
        <v>180</v>
      </c>
      <c r="C4154" s="31" t="s">
        <v>181</v>
      </c>
      <c r="D4154" s="31" t="s">
        <v>903</v>
      </c>
      <c r="E4154" s="31">
        <v>2145</v>
      </c>
      <c r="F4154" s="31">
        <v>933041</v>
      </c>
      <c r="G4154" s="32">
        <v>434.98</v>
      </c>
      <c r="H4154" s="31">
        <v>2048</v>
      </c>
    </row>
    <row r="4155" spans="1:8" ht="48" customHeight="1" x14ac:dyDescent="0.25">
      <c r="A4155" s="33">
        <v>46191</v>
      </c>
      <c r="B4155" s="31" t="s">
        <v>183</v>
      </c>
      <c r="C4155" s="31" t="s">
        <v>184</v>
      </c>
      <c r="D4155" s="31" t="s">
        <v>903</v>
      </c>
      <c r="E4155" s="31">
        <v>2109</v>
      </c>
      <c r="F4155" s="31">
        <v>516146</v>
      </c>
      <c r="G4155" s="32">
        <v>244.73</v>
      </c>
      <c r="H4155" s="31">
        <v>2114</v>
      </c>
    </row>
    <row r="4156" spans="1:8" ht="24" customHeight="1" x14ac:dyDescent="0.25">
      <c r="A4156" s="33">
        <v>46191</v>
      </c>
      <c r="B4156" s="31" t="s">
        <v>186</v>
      </c>
      <c r="C4156" s="31" t="s">
        <v>187</v>
      </c>
      <c r="D4156" s="31" t="s">
        <v>903</v>
      </c>
      <c r="E4156" s="31">
        <v>674</v>
      </c>
      <c r="F4156" s="31">
        <v>267844</v>
      </c>
      <c r="G4156" s="32">
        <v>397.39</v>
      </c>
      <c r="H4156" s="31">
        <v>697</v>
      </c>
    </row>
    <row r="4157" spans="1:8" ht="24" customHeight="1" x14ac:dyDescent="0.25">
      <c r="A4157" s="33">
        <v>46191</v>
      </c>
      <c r="B4157" s="31" t="s">
        <v>189</v>
      </c>
      <c r="C4157" s="31" t="s">
        <v>190</v>
      </c>
      <c r="D4157" s="31" t="s">
        <v>903</v>
      </c>
      <c r="E4157" s="31">
        <v>2843</v>
      </c>
      <c r="F4157" s="31">
        <v>824600</v>
      </c>
      <c r="G4157" s="32">
        <v>290.05</v>
      </c>
      <c r="H4157" s="31">
        <v>2726</v>
      </c>
    </row>
    <row r="4158" spans="1:8" ht="36" customHeight="1" x14ac:dyDescent="0.25">
      <c r="A4158" s="33">
        <v>46191</v>
      </c>
      <c r="B4158" s="31" t="s">
        <v>192</v>
      </c>
      <c r="C4158" s="31" t="s">
        <v>193</v>
      </c>
      <c r="D4158" s="31" t="s">
        <v>901</v>
      </c>
      <c r="E4158" s="31">
        <v>1050</v>
      </c>
      <c r="F4158" s="31">
        <v>446038</v>
      </c>
      <c r="G4158" s="32">
        <v>424.8</v>
      </c>
      <c r="H4158" s="31">
        <v>1128</v>
      </c>
    </row>
    <row r="4159" spans="1:8" ht="36" customHeight="1" x14ac:dyDescent="0.25">
      <c r="A4159" s="33">
        <v>46191</v>
      </c>
      <c r="B4159" s="31" t="s">
        <v>195</v>
      </c>
      <c r="C4159" s="31" t="s">
        <v>196</v>
      </c>
      <c r="D4159" s="31" t="s">
        <v>899</v>
      </c>
      <c r="E4159" s="31">
        <v>2942</v>
      </c>
      <c r="F4159" s="31">
        <v>1103632</v>
      </c>
      <c r="G4159" s="32">
        <v>375.13</v>
      </c>
      <c r="H4159" s="31">
        <v>2915</v>
      </c>
    </row>
    <row r="4160" spans="1:8" ht="24" customHeight="1" x14ac:dyDescent="0.25">
      <c r="A4160" s="33">
        <v>46191</v>
      </c>
      <c r="B4160" s="31" t="s">
        <v>198</v>
      </c>
      <c r="C4160" s="31" t="s">
        <v>199</v>
      </c>
      <c r="D4160" s="31" t="s">
        <v>901</v>
      </c>
      <c r="E4160" s="31">
        <v>3208</v>
      </c>
      <c r="F4160" s="31">
        <v>1717524</v>
      </c>
      <c r="G4160" s="32">
        <v>535.39</v>
      </c>
      <c r="H4160" s="31">
        <v>3011</v>
      </c>
    </row>
    <row r="4161" spans="1:8" ht="24" customHeight="1" x14ac:dyDescent="0.25">
      <c r="A4161" s="33">
        <v>46191</v>
      </c>
      <c r="B4161" s="31" t="s">
        <v>201</v>
      </c>
      <c r="C4161" s="31" t="s">
        <v>202</v>
      </c>
      <c r="D4161" s="31" t="s">
        <v>904</v>
      </c>
      <c r="E4161" s="31">
        <v>0</v>
      </c>
      <c r="F4161" s="31">
        <v>0</v>
      </c>
      <c r="G4161" s="31">
        <v>0</v>
      </c>
      <c r="H4161" s="31">
        <v>0</v>
      </c>
    </row>
    <row r="4162" spans="1:8" ht="24" customHeight="1" x14ac:dyDescent="0.25">
      <c r="A4162" s="33">
        <v>46191</v>
      </c>
      <c r="B4162" s="31" t="s">
        <v>204</v>
      </c>
      <c r="C4162" s="31" t="s">
        <v>205</v>
      </c>
      <c r="D4162" s="31" t="s">
        <v>901</v>
      </c>
      <c r="E4162" s="31">
        <v>2684</v>
      </c>
      <c r="F4162" s="31">
        <v>1219311</v>
      </c>
      <c r="G4162" s="32">
        <v>454.29</v>
      </c>
      <c r="H4162" s="31">
        <v>2890</v>
      </c>
    </row>
    <row r="4163" spans="1:8" ht="27.75" customHeight="1" x14ac:dyDescent="0.25">
      <c r="A4163" s="33">
        <v>46191</v>
      </c>
      <c r="B4163" s="31" t="s">
        <v>207</v>
      </c>
      <c r="C4163" s="31" t="s">
        <v>208</v>
      </c>
      <c r="D4163" s="31" t="s">
        <v>899</v>
      </c>
      <c r="E4163" s="31">
        <v>4858</v>
      </c>
      <c r="F4163" s="31">
        <v>1503185</v>
      </c>
      <c r="G4163" s="32">
        <v>309.42</v>
      </c>
      <c r="H4163" s="31">
        <v>5230</v>
      </c>
    </row>
    <row r="4164" spans="1:8" ht="24" customHeight="1" x14ac:dyDescent="0.25">
      <c r="A4164" s="33">
        <v>46191</v>
      </c>
      <c r="B4164" s="31" t="s">
        <v>210</v>
      </c>
      <c r="C4164" s="31" t="s">
        <v>211</v>
      </c>
      <c r="D4164" s="31" t="s">
        <v>901</v>
      </c>
      <c r="E4164" s="31">
        <v>3884</v>
      </c>
      <c r="F4164" s="31">
        <v>1339816</v>
      </c>
      <c r="G4164" s="32">
        <v>344.96</v>
      </c>
      <c r="H4164" s="31">
        <v>3704</v>
      </c>
    </row>
    <row r="4165" spans="1:8" ht="48" customHeight="1" x14ac:dyDescent="0.25">
      <c r="A4165" s="33">
        <v>46191</v>
      </c>
      <c r="B4165" s="31" t="s">
        <v>213</v>
      </c>
      <c r="C4165" s="31" t="s">
        <v>214</v>
      </c>
      <c r="D4165" s="31" t="s">
        <v>901</v>
      </c>
      <c r="E4165" s="31">
        <v>1035</v>
      </c>
      <c r="F4165" s="31">
        <v>261318</v>
      </c>
      <c r="G4165" s="32">
        <v>252.48</v>
      </c>
      <c r="H4165" s="31">
        <v>991</v>
      </c>
    </row>
    <row r="4166" spans="1:8" ht="48" customHeight="1" x14ac:dyDescent="0.25">
      <c r="A4166" s="33">
        <v>46191</v>
      </c>
      <c r="B4166" s="31" t="s">
        <v>216</v>
      </c>
      <c r="C4166" s="31" t="s">
        <v>217</v>
      </c>
      <c r="D4166" s="31" t="s">
        <v>901</v>
      </c>
      <c r="E4166" s="31">
        <v>1472</v>
      </c>
      <c r="F4166" s="31">
        <v>402749</v>
      </c>
      <c r="G4166" s="32">
        <v>273.61</v>
      </c>
      <c r="H4166" s="31">
        <v>1508</v>
      </c>
    </row>
    <row r="4167" spans="1:8" ht="48" customHeight="1" x14ac:dyDescent="0.25">
      <c r="A4167" s="33">
        <v>46191</v>
      </c>
      <c r="B4167" s="31" t="s">
        <v>220</v>
      </c>
      <c r="C4167" s="31" t="s">
        <v>221</v>
      </c>
      <c r="D4167" s="31" t="s">
        <v>900</v>
      </c>
      <c r="E4167" s="31">
        <v>4182</v>
      </c>
      <c r="F4167" s="31">
        <v>1063992</v>
      </c>
      <c r="G4167" s="32">
        <v>254.42</v>
      </c>
      <c r="H4167" s="31">
        <v>4420</v>
      </c>
    </row>
    <row r="4168" spans="1:8" ht="48" customHeight="1" x14ac:dyDescent="0.25">
      <c r="A4168" s="33">
        <v>46191</v>
      </c>
      <c r="B4168" s="31" t="s">
        <v>223</v>
      </c>
      <c r="C4168" s="31" t="s">
        <v>224</v>
      </c>
      <c r="D4168" s="31" t="s">
        <v>905</v>
      </c>
      <c r="E4168" s="31">
        <v>0</v>
      </c>
      <c r="F4168" s="31">
        <v>0</v>
      </c>
      <c r="G4168" s="31">
        <v>0</v>
      </c>
      <c r="H4168" s="31">
        <v>0</v>
      </c>
    </row>
    <row r="4169" spans="1:8" ht="48" customHeight="1" x14ac:dyDescent="0.25">
      <c r="A4169" s="33">
        <v>46191</v>
      </c>
      <c r="B4169" s="31" t="s">
        <v>225</v>
      </c>
      <c r="C4169" s="31" t="s">
        <v>226</v>
      </c>
      <c r="D4169" s="31" t="s">
        <v>906</v>
      </c>
      <c r="E4169" s="31">
        <v>0</v>
      </c>
      <c r="F4169" s="31">
        <v>0</v>
      </c>
      <c r="G4169" s="31">
        <v>0</v>
      </c>
      <c r="H4169" s="31">
        <v>0</v>
      </c>
    </row>
    <row r="4170" spans="1:8" ht="48" customHeight="1" x14ac:dyDescent="0.25">
      <c r="A4170" s="33">
        <v>46191</v>
      </c>
      <c r="B4170" s="31" t="s">
        <v>227</v>
      </c>
      <c r="C4170" s="31" t="s">
        <v>228</v>
      </c>
      <c r="D4170" s="31" t="s">
        <v>899</v>
      </c>
      <c r="E4170" s="31">
        <v>3406</v>
      </c>
      <c r="F4170" s="31">
        <v>729373</v>
      </c>
      <c r="G4170" s="32">
        <v>214.14</v>
      </c>
      <c r="H4170" s="31">
        <v>3250</v>
      </c>
    </row>
    <row r="4171" spans="1:8" ht="48" customHeight="1" x14ac:dyDescent="0.25">
      <c r="A4171" s="33">
        <v>46191</v>
      </c>
      <c r="B4171" s="31" t="s">
        <v>230</v>
      </c>
      <c r="C4171" s="31" t="s">
        <v>231</v>
      </c>
      <c r="D4171" s="31" t="s">
        <v>901</v>
      </c>
      <c r="E4171" s="31">
        <v>3393</v>
      </c>
      <c r="F4171" s="31">
        <v>1019155</v>
      </c>
      <c r="G4171" s="32">
        <v>300.37</v>
      </c>
      <c r="H4171" s="31">
        <v>3520</v>
      </c>
    </row>
    <row r="4172" spans="1:8" ht="24" customHeight="1" x14ac:dyDescent="0.25">
      <c r="A4172" s="33">
        <v>46191</v>
      </c>
      <c r="B4172" s="31" t="s">
        <v>233</v>
      </c>
      <c r="C4172" s="31" t="s">
        <v>234</v>
      </c>
      <c r="D4172" s="31" t="s">
        <v>899</v>
      </c>
      <c r="E4172" s="31">
        <v>1368</v>
      </c>
      <c r="F4172" s="31">
        <v>325569</v>
      </c>
      <c r="G4172" s="32">
        <v>237.99</v>
      </c>
      <c r="H4172" s="31">
        <v>1378</v>
      </c>
    </row>
    <row r="4173" spans="1:8" ht="36" customHeight="1" x14ac:dyDescent="0.25">
      <c r="A4173" s="33">
        <v>46191</v>
      </c>
      <c r="B4173" s="31" t="s">
        <v>236</v>
      </c>
      <c r="C4173" s="31" t="s">
        <v>237</v>
      </c>
      <c r="D4173" s="31" t="s">
        <v>899</v>
      </c>
      <c r="E4173" s="31">
        <v>3843</v>
      </c>
      <c r="F4173" s="31">
        <v>1600998</v>
      </c>
      <c r="G4173" s="32">
        <v>416.6</v>
      </c>
      <c r="H4173" s="31">
        <v>3932</v>
      </c>
    </row>
    <row r="4174" spans="1:8" ht="24" customHeight="1" x14ac:dyDescent="0.25">
      <c r="A4174" s="33">
        <v>46191</v>
      </c>
      <c r="B4174" s="31" t="s">
        <v>239</v>
      </c>
      <c r="C4174" s="31" t="s">
        <v>240</v>
      </c>
      <c r="D4174" s="31" t="s">
        <v>900</v>
      </c>
      <c r="E4174" s="31">
        <v>2091</v>
      </c>
      <c r="F4174" s="31">
        <v>1182708</v>
      </c>
      <c r="G4174" s="32">
        <v>565.62</v>
      </c>
      <c r="H4174" s="31">
        <v>2015</v>
      </c>
    </row>
    <row r="4175" spans="1:8" ht="36" customHeight="1" x14ac:dyDescent="0.25">
      <c r="A4175" s="33">
        <v>46191</v>
      </c>
      <c r="B4175" s="31" t="s">
        <v>242</v>
      </c>
      <c r="C4175" s="31" t="s">
        <v>243</v>
      </c>
      <c r="D4175" s="31" t="s">
        <v>900</v>
      </c>
      <c r="E4175" s="31">
        <v>2676</v>
      </c>
      <c r="F4175" s="31">
        <v>806259</v>
      </c>
      <c r="G4175" s="32">
        <v>301.29000000000002</v>
      </c>
      <c r="H4175" s="31">
        <v>2544</v>
      </c>
    </row>
    <row r="4176" spans="1:8" ht="36" customHeight="1" x14ac:dyDescent="0.25">
      <c r="A4176" s="33">
        <v>46191</v>
      </c>
      <c r="B4176" s="31" t="s">
        <v>245</v>
      </c>
      <c r="C4176" s="31" t="s">
        <v>246</v>
      </c>
      <c r="D4176" s="31" t="s">
        <v>900</v>
      </c>
      <c r="E4176" s="31">
        <v>1980</v>
      </c>
      <c r="F4176" s="31">
        <v>512125</v>
      </c>
      <c r="G4176" s="32">
        <v>258.64999999999998</v>
      </c>
      <c r="H4176" s="31">
        <v>2085</v>
      </c>
    </row>
    <row r="4177" spans="1:8" ht="24" customHeight="1" x14ac:dyDescent="0.25">
      <c r="A4177" s="33">
        <v>46191</v>
      </c>
      <c r="B4177" s="31" t="s">
        <v>248</v>
      </c>
      <c r="C4177" s="31" t="s">
        <v>249</v>
      </c>
      <c r="D4177" s="31" t="s">
        <v>900</v>
      </c>
      <c r="E4177" s="31">
        <v>3251</v>
      </c>
      <c r="F4177" s="31">
        <v>1770926</v>
      </c>
      <c r="G4177" s="32">
        <v>544.73</v>
      </c>
      <c r="H4177" s="31">
        <v>3207</v>
      </c>
    </row>
    <row r="4178" spans="1:8" ht="48" customHeight="1" x14ac:dyDescent="0.25">
      <c r="A4178" s="33">
        <v>46191</v>
      </c>
      <c r="B4178" s="31" t="s">
        <v>251</v>
      </c>
      <c r="C4178" s="31" t="s">
        <v>252</v>
      </c>
      <c r="D4178" s="31" t="s">
        <v>900</v>
      </c>
      <c r="E4178" s="31">
        <v>3391</v>
      </c>
      <c r="F4178" s="31">
        <v>1292224</v>
      </c>
      <c r="G4178" s="32">
        <v>381.07</v>
      </c>
      <c r="H4178" s="31">
        <v>3378</v>
      </c>
    </row>
    <row r="4179" spans="1:8" ht="48" customHeight="1" x14ac:dyDescent="0.25">
      <c r="A4179" s="33">
        <v>46191</v>
      </c>
      <c r="B4179" s="31" t="s">
        <v>254</v>
      </c>
      <c r="C4179" s="31" t="s">
        <v>255</v>
      </c>
      <c r="D4179" s="31" t="s">
        <v>899</v>
      </c>
      <c r="E4179" s="31">
        <v>1699</v>
      </c>
      <c r="F4179" s="31">
        <v>814980</v>
      </c>
      <c r="G4179" s="32">
        <v>479.68</v>
      </c>
      <c r="H4179" s="31">
        <v>1716</v>
      </c>
    </row>
    <row r="4180" spans="1:8" ht="48" customHeight="1" x14ac:dyDescent="0.25">
      <c r="A4180" s="33">
        <v>46191</v>
      </c>
      <c r="B4180" s="31" t="s">
        <v>257</v>
      </c>
      <c r="C4180" s="31" t="s">
        <v>258</v>
      </c>
      <c r="D4180" s="31" t="s">
        <v>901</v>
      </c>
      <c r="E4180" s="31">
        <v>815</v>
      </c>
      <c r="F4180" s="31">
        <v>173271</v>
      </c>
      <c r="G4180" s="32">
        <v>212.6</v>
      </c>
      <c r="H4180" s="31">
        <v>745</v>
      </c>
    </row>
    <row r="4181" spans="1:8" ht="48" customHeight="1" x14ac:dyDescent="0.25">
      <c r="A4181" s="33">
        <v>46191</v>
      </c>
      <c r="B4181" s="31" t="s">
        <v>260</v>
      </c>
      <c r="C4181" s="31" t="s">
        <v>261</v>
      </c>
      <c r="D4181" s="31" t="s">
        <v>907</v>
      </c>
      <c r="E4181" s="31">
        <v>0</v>
      </c>
      <c r="F4181" s="31">
        <v>0</v>
      </c>
      <c r="G4181" s="31">
        <v>0</v>
      </c>
      <c r="H4181" s="31">
        <v>0</v>
      </c>
    </row>
    <row r="4182" spans="1:8" ht="48" customHeight="1" x14ac:dyDescent="0.25">
      <c r="A4182" s="33">
        <v>46191</v>
      </c>
      <c r="B4182" s="31" t="s">
        <v>262</v>
      </c>
      <c r="C4182" s="31" t="s">
        <v>263</v>
      </c>
      <c r="D4182" s="31" t="s">
        <v>901</v>
      </c>
      <c r="E4182" s="31">
        <v>3445</v>
      </c>
      <c r="F4182" s="31">
        <v>731921</v>
      </c>
      <c r="G4182" s="32">
        <v>212.46</v>
      </c>
      <c r="H4182" s="31">
        <v>3342</v>
      </c>
    </row>
    <row r="4183" spans="1:8" ht="48" customHeight="1" x14ac:dyDescent="0.25">
      <c r="A4183" s="33">
        <v>46191</v>
      </c>
      <c r="B4183" s="31" t="s">
        <v>265</v>
      </c>
      <c r="C4183" s="31" t="s">
        <v>266</v>
      </c>
      <c r="D4183" s="31" t="s">
        <v>908</v>
      </c>
      <c r="E4183" s="31">
        <v>0</v>
      </c>
      <c r="F4183" s="31">
        <v>0</v>
      </c>
      <c r="G4183" s="31">
        <v>0</v>
      </c>
      <c r="H4183" s="31">
        <v>0</v>
      </c>
    </row>
    <row r="4184" spans="1:8" ht="48" customHeight="1" x14ac:dyDescent="0.25">
      <c r="A4184" s="33">
        <v>46191</v>
      </c>
      <c r="B4184" s="31" t="s">
        <v>267</v>
      </c>
      <c r="C4184" s="31" t="s">
        <v>268</v>
      </c>
      <c r="D4184" s="31" t="s">
        <v>901</v>
      </c>
      <c r="E4184" s="31">
        <v>2806</v>
      </c>
      <c r="F4184" s="31">
        <v>602453</v>
      </c>
      <c r="G4184" s="32">
        <v>214.7</v>
      </c>
      <c r="H4184" s="31">
        <v>2973</v>
      </c>
    </row>
    <row r="4185" spans="1:8" ht="36" customHeight="1" x14ac:dyDescent="0.25">
      <c r="A4185" s="33">
        <v>46191</v>
      </c>
      <c r="B4185" s="31" t="s">
        <v>270</v>
      </c>
      <c r="C4185" s="31" t="s">
        <v>271</v>
      </c>
      <c r="D4185" s="31" t="s">
        <v>900</v>
      </c>
      <c r="E4185" s="31">
        <v>1086</v>
      </c>
      <c r="F4185" s="31">
        <v>381609</v>
      </c>
      <c r="G4185" s="32">
        <v>351.39</v>
      </c>
      <c r="H4185" s="31">
        <v>995</v>
      </c>
    </row>
    <row r="4186" spans="1:8" ht="24" customHeight="1" x14ac:dyDescent="0.25">
      <c r="A4186" s="33">
        <v>46191</v>
      </c>
      <c r="B4186" s="31" t="s">
        <v>273</v>
      </c>
      <c r="C4186" s="31" t="s">
        <v>274</v>
      </c>
      <c r="D4186" s="31" t="s">
        <v>899</v>
      </c>
      <c r="E4186" s="31">
        <v>4287</v>
      </c>
      <c r="F4186" s="31">
        <v>2209865</v>
      </c>
      <c r="G4186" s="32">
        <v>515.48</v>
      </c>
      <c r="H4186" s="31">
        <v>4558</v>
      </c>
    </row>
    <row r="4187" spans="1:8" ht="36" customHeight="1" x14ac:dyDescent="0.25">
      <c r="A4187" s="33">
        <v>46191</v>
      </c>
      <c r="B4187" s="31" t="s">
        <v>276</v>
      </c>
      <c r="C4187" s="31" t="s">
        <v>277</v>
      </c>
      <c r="D4187" s="31" t="s">
        <v>899</v>
      </c>
      <c r="E4187" s="31">
        <v>990</v>
      </c>
      <c r="F4187" s="31">
        <v>509344</v>
      </c>
      <c r="G4187" s="32">
        <v>514.49</v>
      </c>
      <c r="H4187" s="31">
        <v>921</v>
      </c>
    </row>
    <row r="4188" spans="1:8" ht="24" customHeight="1" x14ac:dyDescent="0.25">
      <c r="A4188" s="33">
        <v>46191</v>
      </c>
      <c r="B4188" s="31" t="s">
        <v>279</v>
      </c>
      <c r="C4188" s="31" t="s">
        <v>280</v>
      </c>
      <c r="D4188" s="31" t="s">
        <v>901</v>
      </c>
      <c r="E4188" s="31">
        <v>1769</v>
      </c>
      <c r="F4188" s="31">
        <v>920321</v>
      </c>
      <c r="G4188" s="32">
        <v>520.25</v>
      </c>
      <c r="H4188" s="31">
        <v>1756</v>
      </c>
    </row>
    <row r="4189" spans="1:8" ht="36" customHeight="1" x14ac:dyDescent="0.25">
      <c r="A4189" s="33">
        <v>46191</v>
      </c>
      <c r="B4189" s="31" t="s">
        <v>283</v>
      </c>
      <c r="C4189" s="31" t="s">
        <v>284</v>
      </c>
      <c r="D4189" s="31" t="s">
        <v>899</v>
      </c>
      <c r="E4189" s="31">
        <v>0</v>
      </c>
      <c r="F4189" s="31">
        <v>0</v>
      </c>
      <c r="G4189" s="31">
        <v>0</v>
      </c>
      <c r="H4189" s="31">
        <v>0</v>
      </c>
    </row>
    <row r="4190" spans="1:8" ht="24" customHeight="1" x14ac:dyDescent="0.25">
      <c r="A4190" s="33">
        <v>46192</v>
      </c>
      <c r="B4190" s="31" t="s">
        <v>128</v>
      </c>
      <c r="C4190" s="31" t="s">
        <v>129</v>
      </c>
      <c r="D4190" s="31" t="s">
        <v>899</v>
      </c>
      <c r="E4190" s="31">
        <v>1333</v>
      </c>
      <c r="F4190" s="31">
        <v>493317</v>
      </c>
      <c r="G4190" s="32">
        <v>370.08</v>
      </c>
      <c r="H4190" s="31">
        <v>1273</v>
      </c>
    </row>
    <row r="4191" spans="1:8" ht="36" customHeight="1" x14ac:dyDescent="0.25">
      <c r="A4191" s="33">
        <v>46192</v>
      </c>
      <c r="B4191" s="31" t="s">
        <v>132</v>
      </c>
      <c r="C4191" s="31" t="s">
        <v>133</v>
      </c>
      <c r="D4191" s="31" t="s">
        <v>900</v>
      </c>
      <c r="E4191" s="31">
        <v>2685</v>
      </c>
      <c r="F4191" s="31">
        <v>878877</v>
      </c>
      <c r="G4191" s="32">
        <v>327.33</v>
      </c>
      <c r="H4191" s="31">
        <v>2528</v>
      </c>
    </row>
    <row r="4192" spans="1:8" ht="36" customHeight="1" x14ac:dyDescent="0.25">
      <c r="A4192" s="33">
        <v>46192</v>
      </c>
      <c r="B4192" s="31" t="s">
        <v>135</v>
      </c>
      <c r="C4192" s="31" t="s">
        <v>136</v>
      </c>
      <c r="D4192" s="31" t="s">
        <v>900</v>
      </c>
      <c r="E4192" s="31">
        <v>1663</v>
      </c>
      <c r="F4192" s="31">
        <v>697745</v>
      </c>
      <c r="G4192" s="32">
        <v>419.57</v>
      </c>
      <c r="H4192" s="31">
        <v>1673</v>
      </c>
    </row>
    <row r="4193" spans="1:8" ht="36" customHeight="1" x14ac:dyDescent="0.25">
      <c r="A4193" s="33">
        <v>46192</v>
      </c>
      <c r="B4193" s="31" t="s">
        <v>138</v>
      </c>
      <c r="C4193" s="31" t="s">
        <v>139</v>
      </c>
      <c r="D4193" s="31" t="s">
        <v>900</v>
      </c>
      <c r="E4193" s="31">
        <v>922</v>
      </c>
      <c r="F4193" s="31">
        <v>319139</v>
      </c>
      <c r="G4193" s="32">
        <v>346.14</v>
      </c>
      <c r="H4193" s="31">
        <v>874</v>
      </c>
    </row>
    <row r="4194" spans="1:8" ht="48" customHeight="1" x14ac:dyDescent="0.25">
      <c r="A4194" s="33">
        <v>46192</v>
      </c>
      <c r="B4194" s="31" t="s">
        <v>141</v>
      </c>
      <c r="C4194" s="31" t="s">
        <v>142</v>
      </c>
      <c r="D4194" s="31" t="s">
        <v>900</v>
      </c>
      <c r="E4194" s="31">
        <v>1368</v>
      </c>
      <c r="F4194" s="31">
        <v>631143</v>
      </c>
      <c r="G4194" s="32">
        <v>461.36</v>
      </c>
      <c r="H4194" s="31">
        <v>1445</v>
      </c>
    </row>
    <row r="4195" spans="1:8" ht="36" customHeight="1" x14ac:dyDescent="0.25">
      <c r="A4195" s="33">
        <v>46192</v>
      </c>
      <c r="B4195" s="31" t="s">
        <v>144</v>
      </c>
      <c r="C4195" s="31" t="s">
        <v>145</v>
      </c>
      <c r="D4195" s="31" t="s">
        <v>900</v>
      </c>
      <c r="E4195" s="31">
        <v>1236</v>
      </c>
      <c r="F4195" s="31">
        <v>354670</v>
      </c>
      <c r="G4195" s="32">
        <v>286.95</v>
      </c>
      <c r="H4195" s="31">
        <v>1167</v>
      </c>
    </row>
    <row r="4196" spans="1:8" ht="54.75" customHeight="1" x14ac:dyDescent="0.25">
      <c r="A4196" s="33">
        <v>46192</v>
      </c>
      <c r="B4196" s="31" t="s">
        <v>147</v>
      </c>
      <c r="C4196" s="31" t="s">
        <v>148</v>
      </c>
      <c r="D4196" s="31" t="s">
        <v>900</v>
      </c>
      <c r="E4196" s="31">
        <v>3287</v>
      </c>
      <c r="F4196" s="31">
        <v>762186</v>
      </c>
      <c r="G4196" s="32">
        <v>231.88</v>
      </c>
      <c r="H4196" s="31">
        <v>3214</v>
      </c>
    </row>
    <row r="4197" spans="1:8" ht="24" customHeight="1" x14ac:dyDescent="0.25">
      <c r="A4197" s="33">
        <v>46192</v>
      </c>
      <c r="B4197" s="31" t="s">
        <v>150</v>
      </c>
      <c r="C4197" s="31" t="s">
        <v>151</v>
      </c>
      <c r="D4197" s="31" t="s">
        <v>900</v>
      </c>
      <c r="E4197" s="31">
        <v>3325</v>
      </c>
      <c r="F4197" s="31">
        <v>714623</v>
      </c>
      <c r="G4197" s="32">
        <v>214.92</v>
      </c>
      <c r="H4197" s="31">
        <v>3590</v>
      </c>
    </row>
    <row r="4198" spans="1:8" ht="36" customHeight="1" x14ac:dyDescent="0.25">
      <c r="A4198" s="33">
        <v>46192</v>
      </c>
      <c r="B4198" s="31" t="s">
        <v>153</v>
      </c>
      <c r="C4198" s="31" t="s">
        <v>154</v>
      </c>
      <c r="D4198" s="31" t="s">
        <v>899</v>
      </c>
      <c r="E4198" s="31">
        <v>3213</v>
      </c>
      <c r="F4198" s="31">
        <v>570352</v>
      </c>
      <c r="G4198" s="32">
        <v>177.51</v>
      </c>
      <c r="H4198" s="31">
        <v>3092</v>
      </c>
    </row>
    <row r="4199" spans="1:8" ht="24" customHeight="1" x14ac:dyDescent="0.25">
      <c r="A4199" s="33">
        <v>46192</v>
      </c>
      <c r="B4199" s="31" t="s">
        <v>156</v>
      </c>
      <c r="C4199" s="31" t="s">
        <v>157</v>
      </c>
      <c r="D4199" s="31" t="s">
        <v>901</v>
      </c>
      <c r="E4199" s="31">
        <v>3627</v>
      </c>
      <c r="F4199" s="31">
        <v>998084</v>
      </c>
      <c r="G4199" s="32">
        <v>275.18</v>
      </c>
      <c r="H4199" s="31">
        <v>3829</v>
      </c>
    </row>
    <row r="4200" spans="1:8" ht="24" customHeight="1" x14ac:dyDescent="0.25">
      <c r="A4200" s="33">
        <v>46192</v>
      </c>
      <c r="B4200" s="31" t="s">
        <v>159</v>
      </c>
      <c r="C4200" s="31" t="s">
        <v>160</v>
      </c>
      <c r="D4200" s="31" t="s">
        <v>899</v>
      </c>
      <c r="E4200" s="31">
        <v>2031</v>
      </c>
      <c r="F4200" s="31">
        <v>913529</v>
      </c>
      <c r="G4200" s="32">
        <v>449.79</v>
      </c>
      <c r="H4200" s="31">
        <v>1913</v>
      </c>
    </row>
    <row r="4201" spans="1:8" ht="48" customHeight="1" x14ac:dyDescent="0.25">
      <c r="A4201" s="33">
        <v>46192</v>
      </c>
      <c r="B4201" s="31" t="s">
        <v>162</v>
      </c>
      <c r="C4201" s="31" t="s">
        <v>163</v>
      </c>
      <c r="D4201" s="31" t="s">
        <v>901</v>
      </c>
      <c r="E4201" s="31">
        <v>930</v>
      </c>
      <c r="F4201" s="31">
        <v>446320</v>
      </c>
      <c r="G4201" s="32">
        <v>479.91</v>
      </c>
      <c r="H4201" s="31">
        <v>912</v>
      </c>
    </row>
    <row r="4202" spans="1:8" ht="48" customHeight="1" x14ac:dyDescent="0.25">
      <c r="A4202" s="33">
        <v>46192</v>
      </c>
      <c r="B4202" s="31" t="s">
        <v>165</v>
      </c>
      <c r="C4202" s="31" t="s">
        <v>166</v>
      </c>
      <c r="D4202" s="31" t="s">
        <v>901</v>
      </c>
      <c r="E4202" s="31">
        <v>2099</v>
      </c>
      <c r="F4202" s="31">
        <v>854783</v>
      </c>
      <c r="G4202" s="32">
        <v>407.23</v>
      </c>
      <c r="H4202" s="31">
        <v>2148</v>
      </c>
    </row>
    <row r="4203" spans="1:8" ht="48" customHeight="1" x14ac:dyDescent="0.25">
      <c r="A4203" s="33">
        <v>46192</v>
      </c>
      <c r="B4203" s="31" t="s">
        <v>168</v>
      </c>
      <c r="C4203" s="31" t="s">
        <v>169</v>
      </c>
      <c r="D4203" s="31" t="s">
        <v>899</v>
      </c>
      <c r="E4203" s="31">
        <v>2238</v>
      </c>
      <c r="F4203" s="31">
        <v>1037280</v>
      </c>
      <c r="G4203" s="32">
        <v>463.49</v>
      </c>
      <c r="H4203" s="31">
        <v>2272</v>
      </c>
    </row>
    <row r="4204" spans="1:8" ht="48" customHeight="1" x14ac:dyDescent="0.25">
      <c r="A4204" s="33">
        <v>46192</v>
      </c>
      <c r="B4204" s="31" t="s">
        <v>171</v>
      </c>
      <c r="C4204" s="31" t="s">
        <v>172</v>
      </c>
      <c r="D4204" s="31" t="s">
        <v>903</v>
      </c>
      <c r="E4204" s="31">
        <v>1586</v>
      </c>
      <c r="F4204" s="31">
        <v>604947</v>
      </c>
      <c r="G4204" s="32">
        <v>381.43</v>
      </c>
      <c r="H4204" s="31">
        <v>1432</v>
      </c>
    </row>
    <row r="4205" spans="1:8" ht="48" customHeight="1" x14ac:dyDescent="0.25">
      <c r="A4205" s="33">
        <v>46192</v>
      </c>
      <c r="B4205" s="31" t="s">
        <v>174</v>
      </c>
      <c r="C4205" s="31" t="s">
        <v>175</v>
      </c>
      <c r="D4205" s="31" t="s">
        <v>903</v>
      </c>
      <c r="E4205" s="31">
        <v>3256</v>
      </c>
      <c r="F4205" s="31">
        <v>1016974</v>
      </c>
      <c r="G4205" s="32">
        <v>312.33999999999997</v>
      </c>
      <c r="H4205" s="31">
        <v>3449</v>
      </c>
    </row>
    <row r="4206" spans="1:8" ht="24" customHeight="1" x14ac:dyDescent="0.25">
      <c r="A4206" s="33">
        <v>46192</v>
      </c>
      <c r="B4206" s="31" t="s">
        <v>177</v>
      </c>
      <c r="C4206" s="31" t="s">
        <v>178</v>
      </c>
      <c r="D4206" s="31" t="s">
        <v>903</v>
      </c>
      <c r="E4206" s="31">
        <v>1538</v>
      </c>
      <c r="F4206" s="31">
        <v>441337</v>
      </c>
      <c r="G4206" s="32">
        <v>286.95999999999998</v>
      </c>
      <c r="H4206" s="31">
        <v>1552</v>
      </c>
    </row>
    <row r="4207" spans="1:8" ht="36" customHeight="1" x14ac:dyDescent="0.25">
      <c r="A4207" s="33">
        <v>46192</v>
      </c>
      <c r="B4207" s="31" t="s">
        <v>180</v>
      </c>
      <c r="C4207" s="31" t="s">
        <v>181</v>
      </c>
      <c r="D4207" s="31" t="s">
        <v>903</v>
      </c>
      <c r="E4207" s="31">
        <v>1737</v>
      </c>
      <c r="F4207" s="31">
        <v>691604</v>
      </c>
      <c r="G4207" s="32">
        <v>398.16</v>
      </c>
      <c r="H4207" s="31">
        <v>1795</v>
      </c>
    </row>
    <row r="4208" spans="1:8" ht="24" customHeight="1" x14ac:dyDescent="0.25">
      <c r="A4208" s="33">
        <v>46192</v>
      </c>
      <c r="B4208" s="31" t="s">
        <v>183</v>
      </c>
      <c r="C4208" s="31" t="s">
        <v>184</v>
      </c>
      <c r="D4208" s="31" t="s">
        <v>903</v>
      </c>
      <c r="E4208" s="31">
        <v>1965</v>
      </c>
      <c r="F4208" s="31">
        <v>412173</v>
      </c>
      <c r="G4208" s="32">
        <v>209.76</v>
      </c>
      <c r="H4208" s="31">
        <v>1782</v>
      </c>
    </row>
    <row r="4209" spans="1:8" ht="36" customHeight="1" x14ac:dyDescent="0.25">
      <c r="A4209" s="33">
        <v>46192</v>
      </c>
      <c r="B4209" s="31" t="s">
        <v>186</v>
      </c>
      <c r="C4209" s="31" t="s">
        <v>187</v>
      </c>
      <c r="D4209" s="31" t="s">
        <v>903</v>
      </c>
      <c r="E4209" s="31">
        <v>613</v>
      </c>
      <c r="F4209" s="31">
        <v>224276</v>
      </c>
      <c r="G4209" s="32">
        <v>365.87</v>
      </c>
      <c r="H4209" s="31">
        <v>606</v>
      </c>
    </row>
    <row r="4210" spans="1:8" ht="24" customHeight="1" x14ac:dyDescent="0.25">
      <c r="A4210" s="33">
        <v>46192</v>
      </c>
      <c r="B4210" s="31" t="s">
        <v>189</v>
      </c>
      <c r="C4210" s="31" t="s">
        <v>190</v>
      </c>
      <c r="D4210" s="31" t="s">
        <v>903</v>
      </c>
      <c r="E4210" s="31">
        <v>4033</v>
      </c>
      <c r="F4210" s="31">
        <v>1332842</v>
      </c>
      <c r="G4210" s="32">
        <v>330.48</v>
      </c>
      <c r="H4210" s="31">
        <v>4041</v>
      </c>
    </row>
    <row r="4211" spans="1:8" ht="36" customHeight="1" x14ac:dyDescent="0.25">
      <c r="A4211" s="33">
        <v>46192</v>
      </c>
      <c r="B4211" s="31" t="s">
        <v>192</v>
      </c>
      <c r="C4211" s="31" t="s">
        <v>193</v>
      </c>
      <c r="D4211" s="31" t="s">
        <v>901</v>
      </c>
      <c r="E4211" s="31">
        <v>1311</v>
      </c>
      <c r="F4211" s="31">
        <v>549455</v>
      </c>
      <c r="G4211" s="32">
        <v>419.11</v>
      </c>
      <c r="H4211" s="31">
        <v>1408</v>
      </c>
    </row>
    <row r="4212" spans="1:8" ht="48" customHeight="1" x14ac:dyDescent="0.25">
      <c r="A4212" s="33">
        <v>46192</v>
      </c>
      <c r="B4212" s="31" t="s">
        <v>195</v>
      </c>
      <c r="C4212" s="31" t="s">
        <v>196</v>
      </c>
      <c r="D4212" s="31" t="s">
        <v>899</v>
      </c>
      <c r="E4212" s="31">
        <v>2811</v>
      </c>
      <c r="F4212" s="31">
        <v>977444</v>
      </c>
      <c r="G4212" s="32">
        <v>347.72</v>
      </c>
      <c r="H4212" s="31">
        <v>3001</v>
      </c>
    </row>
    <row r="4213" spans="1:8" ht="24" customHeight="1" x14ac:dyDescent="0.25">
      <c r="A4213" s="33">
        <v>46192</v>
      </c>
      <c r="B4213" s="31" t="s">
        <v>198</v>
      </c>
      <c r="C4213" s="31" t="s">
        <v>199</v>
      </c>
      <c r="D4213" s="31" t="s">
        <v>901</v>
      </c>
      <c r="E4213" s="31">
        <v>4303</v>
      </c>
      <c r="F4213" s="31">
        <v>1891974</v>
      </c>
      <c r="G4213" s="32">
        <v>439.69</v>
      </c>
      <c r="H4213" s="31">
        <v>4186</v>
      </c>
    </row>
    <row r="4214" spans="1:8" ht="24" customHeight="1" x14ac:dyDescent="0.25">
      <c r="A4214" s="33">
        <v>46192</v>
      </c>
      <c r="B4214" s="31" t="s">
        <v>201</v>
      </c>
      <c r="C4214" s="31" t="s">
        <v>202</v>
      </c>
      <c r="D4214" s="31" t="s">
        <v>904</v>
      </c>
      <c r="E4214" s="31">
        <v>0</v>
      </c>
      <c r="F4214" s="31">
        <v>0</v>
      </c>
      <c r="G4214" s="31">
        <v>0</v>
      </c>
      <c r="H4214" s="31">
        <v>0</v>
      </c>
    </row>
    <row r="4215" spans="1:8" ht="36" customHeight="1" x14ac:dyDescent="0.25">
      <c r="A4215" s="33">
        <v>46192</v>
      </c>
      <c r="B4215" s="31" t="s">
        <v>204</v>
      </c>
      <c r="C4215" s="31" t="s">
        <v>205</v>
      </c>
      <c r="D4215" s="31" t="s">
        <v>901</v>
      </c>
      <c r="E4215" s="31">
        <v>2865</v>
      </c>
      <c r="F4215" s="31">
        <v>1179992</v>
      </c>
      <c r="G4215" s="32">
        <v>411.86</v>
      </c>
      <c r="H4215" s="31">
        <v>2837</v>
      </c>
    </row>
    <row r="4216" spans="1:8" ht="36" customHeight="1" x14ac:dyDescent="0.25">
      <c r="A4216" s="33">
        <v>46192</v>
      </c>
      <c r="B4216" s="31" t="s">
        <v>207</v>
      </c>
      <c r="C4216" s="31" t="s">
        <v>208</v>
      </c>
      <c r="D4216" s="31" t="s">
        <v>899</v>
      </c>
      <c r="E4216" s="31">
        <v>4096</v>
      </c>
      <c r="F4216" s="31">
        <v>1310779</v>
      </c>
      <c r="G4216" s="32">
        <v>320.01</v>
      </c>
      <c r="H4216" s="31">
        <v>3749</v>
      </c>
    </row>
    <row r="4217" spans="1:8" ht="24" customHeight="1" x14ac:dyDescent="0.25">
      <c r="A4217" s="33">
        <v>46192</v>
      </c>
      <c r="B4217" s="31" t="s">
        <v>210</v>
      </c>
      <c r="C4217" s="31" t="s">
        <v>211</v>
      </c>
      <c r="D4217" s="31" t="s">
        <v>901</v>
      </c>
      <c r="E4217" s="31">
        <v>3374</v>
      </c>
      <c r="F4217" s="31">
        <v>1339469</v>
      </c>
      <c r="G4217" s="32">
        <v>397</v>
      </c>
      <c r="H4217" s="31">
        <v>3519</v>
      </c>
    </row>
    <row r="4218" spans="1:8" ht="24" customHeight="1" x14ac:dyDescent="0.25">
      <c r="A4218" s="33">
        <v>46192</v>
      </c>
      <c r="B4218" s="31" t="s">
        <v>213</v>
      </c>
      <c r="C4218" s="31" t="s">
        <v>214</v>
      </c>
      <c r="D4218" s="31" t="s">
        <v>901</v>
      </c>
      <c r="E4218" s="31">
        <v>888</v>
      </c>
      <c r="F4218" s="31">
        <v>239525</v>
      </c>
      <c r="G4218" s="32">
        <v>269.74</v>
      </c>
      <c r="H4218" s="31">
        <v>804</v>
      </c>
    </row>
    <row r="4219" spans="1:8" ht="24" customHeight="1" x14ac:dyDescent="0.25">
      <c r="A4219" s="33">
        <v>46192</v>
      </c>
      <c r="B4219" s="31" t="s">
        <v>216</v>
      </c>
      <c r="C4219" s="31" t="s">
        <v>217</v>
      </c>
      <c r="D4219" s="31" t="s">
        <v>901</v>
      </c>
      <c r="E4219" s="31">
        <v>1352</v>
      </c>
      <c r="F4219" s="31">
        <v>349576</v>
      </c>
      <c r="G4219" s="32">
        <v>258.56</v>
      </c>
      <c r="H4219" s="31">
        <v>1228</v>
      </c>
    </row>
    <row r="4220" spans="1:8" ht="54.75" customHeight="1" x14ac:dyDescent="0.25">
      <c r="A4220" s="33">
        <v>46192</v>
      </c>
      <c r="B4220" s="31" t="s">
        <v>220</v>
      </c>
      <c r="C4220" s="31" t="s">
        <v>221</v>
      </c>
      <c r="D4220" s="31" t="s">
        <v>900</v>
      </c>
      <c r="E4220" s="31">
        <v>4204</v>
      </c>
      <c r="F4220" s="31">
        <v>1094759</v>
      </c>
      <c r="G4220" s="32">
        <v>260.41000000000003</v>
      </c>
      <c r="H4220" s="31">
        <v>4153</v>
      </c>
    </row>
    <row r="4221" spans="1:8" ht="24" customHeight="1" x14ac:dyDescent="0.25">
      <c r="A4221" s="33">
        <v>46192</v>
      </c>
      <c r="B4221" s="31" t="s">
        <v>223</v>
      </c>
      <c r="C4221" s="31" t="s">
        <v>224</v>
      </c>
      <c r="D4221" s="31" t="s">
        <v>905</v>
      </c>
      <c r="E4221" s="31">
        <v>0</v>
      </c>
      <c r="F4221" s="31">
        <v>0</v>
      </c>
      <c r="G4221" s="31">
        <v>0</v>
      </c>
      <c r="H4221" s="31">
        <v>0</v>
      </c>
    </row>
    <row r="4222" spans="1:8" ht="48" customHeight="1" x14ac:dyDescent="0.25">
      <c r="A4222" s="33">
        <v>46192</v>
      </c>
      <c r="B4222" s="31" t="s">
        <v>225</v>
      </c>
      <c r="C4222" s="31" t="s">
        <v>226</v>
      </c>
      <c r="D4222" s="31" t="s">
        <v>906</v>
      </c>
      <c r="E4222" s="31">
        <v>0</v>
      </c>
      <c r="F4222" s="31">
        <v>0</v>
      </c>
      <c r="G4222" s="31">
        <v>0</v>
      </c>
      <c r="H4222" s="31">
        <v>0</v>
      </c>
    </row>
    <row r="4223" spans="1:8" ht="48" customHeight="1" x14ac:dyDescent="0.25">
      <c r="A4223" s="33">
        <v>46192</v>
      </c>
      <c r="B4223" s="31" t="s">
        <v>227</v>
      </c>
      <c r="C4223" s="31" t="s">
        <v>228</v>
      </c>
      <c r="D4223" s="31" t="s">
        <v>899</v>
      </c>
      <c r="E4223" s="31">
        <v>3434</v>
      </c>
      <c r="F4223" s="31">
        <v>858786</v>
      </c>
      <c r="G4223" s="32">
        <v>250.08</v>
      </c>
      <c r="H4223" s="31">
        <v>3318</v>
      </c>
    </row>
    <row r="4224" spans="1:8" ht="48" customHeight="1" x14ac:dyDescent="0.25">
      <c r="A4224" s="33">
        <v>46192</v>
      </c>
      <c r="B4224" s="31" t="s">
        <v>230</v>
      </c>
      <c r="C4224" s="31" t="s">
        <v>231</v>
      </c>
      <c r="D4224" s="31" t="s">
        <v>901</v>
      </c>
      <c r="E4224" s="31">
        <v>3175</v>
      </c>
      <c r="F4224" s="31">
        <v>1087874</v>
      </c>
      <c r="G4224" s="32">
        <v>342.64</v>
      </c>
      <c r="H4224" s="31">
        <v>2973</v>
      </c>
    </row>
    <row r="4225" spans="1:8" ht="48" customHeight="1" x14ac:dyDescent="0.25">
      <c r="A4225" s="33">
        <v>46192</v>
      </c>
      <c r="B4225" s="31" t="s">
        <v>233</v>
      </c>
      <c r="C4225" s="31" t="s">
        <v>234</v>
      </c>
      <c r="D4225" s="31" t="s">
        <v>899</v>
      </c>
      <c r="E4225" s="31">
        <v>1659</v>
      </c>
      <c r="F4225" s="31">
        <v>414229</v>
      </c>
      <c r="G4225" s="32">
        <v>249.69</v>
      </c>
      <c r="H4225" s="31">
        <v>1544</v>
      </c>
    </row>
    <row r="4226" spans="1:8" ht="48" customHeight="1" x14ac:dyDescent="0.25">
      <c r="A4226" s="33">
        <v>46192</v>
      </c>
      <c r="B4226" s="31" t="s">
        <v>236</v>
      </c>
      <c r="C4226" s="31" t="s">
        <v>237</v>
      </c>
      <c r="D4226" s="31" t="s">
        <v>899</v>
      </c>
      <c r="E4226" s="31">
        <v>3621</v>
      </c>
      <c r="F4226" s="31">
        <v>1541862</v>
      </c>
      <c r="G4226" s="32">
        <v>425.81</v>
      </c>
      <c r="H4226" s="31">
        <v>3769</v>
      </c>
    </row>
    <row r="4227" spans="1:8" ht="48" customHeight="1" x14ac:dyDescent="0.25">
      <c r="A4227" s="33">
        <v>46192</v>
      </c>
      <c r="B4227" s="31" t="s">
        <v>239</v>
      </c>
      <c r="C4227" s="31" t="s">
        <v>240</v>
      </c>
      <c r="D4227" s="31" t="s">
        <v>900</v>
      </c>
      <c r="E4227" s="31">
        <v>2244</v>
      </c>
      <c r="F4227" s="31">
        <v>1259758</v>
      </c>
      <c r="G4227" s="32">
        <v>561.39</v>
      </c>
      <c r="H4227" s="31">
        <v>2186</v>
      </c>
    </row>
    <row r="4228" spans="1:8" ht="48" customHeight="1" x14ac:dyDescent="0.25">
      <c r="A4228" s="33">
        <v>46192</v>
      </c>
      <c r="B4228" s="31" t="s">
        <v>242</v>
      </c>
      <c r="C4228" s="31" t="s">
        <v>243</v>
      </c>
      <c r="D4228" s="31" t="s">
        <v>900</v>
      </c>
      <c r="E4228" s="31">
        <v>2919</v>
      </c>
      <c r="F4228" s="31">
        <v>1074045</v>
      </c>
      <c r="G4228" s="32">
        <v>367.95</v>
      </c>
      <c r="H4228" s="31">
        <v>2833</v>
      </c>
    </row>
    <row r="4229" spans="1:8" ht="24" customHeight="1" x14ac:dyDescent="0.25">
      <c r="A4229" s="33">
        <v>46192</v>
      </c>
      <c r="B4229" s="31" t="s">
        <v>245</v>
      </c>
      <c r="C4229" s="31" t="s">
        <v>246</v>
      </c>
      <c r="D4229" s="31" t="s">
        <v>900</v>
      </c>
      <c r="E4229" s="31">
        <v>2133</v>
      </c>
      <c r="F4229" s="31">
        <v>588980</v>
      </c>
      <c r="G4229" s="32">
        <v>276.13</v>
      </c>
      <c r="H4229" s="31">
        <v>2047</v>
      </c>
    </row>
    <row r="4230" spans="1:8" ht="36" customHeight="1" x14ac:dyDescent="0.25">
      <c r="A4230" s="33">
        <v>46192</v>
      </c>
      <c r="B4230" s="31" t="s">
        <v>248</v>
      </c>
      <c r="C4230" s="31" t="s">
        <v>249</v>
      </c>
      <c r="D4230" s="31" t="s">
        <v>900</v>
      </c>
      <c r="E4230" s="31">
        <v>4253</v>
      </c>
      <c r="F4230" s="31">
        <v>1856471</v>
      </c>
      <c r="G4230" s="32">
        <v>436.51</v>
      </c>
      <c r="H4230" s="31">
        <v>4388</v>
      </c>
    </row>
    <row r="4231" spans="1:8" ht="24" customHeight="1" x14ac:dyDescent="0.25">
      <c r="A4231" s="33">
        <v>46192</v>
      </c>
      <c r="B4231" s="31" t="s">
        <v>251</v>
      </c>
      <c r="C4231" s="31" t="s">
        <v>252</v>
      </c>
      <c r="D4231" s="31" t="s">
        <v>900</v>
      </c>
      <c r="E4231" s="31">
        <v>4492</v>
      </c>
      <c r="F4231" s="31">
        <v>1389013</v>
      </c>
      <c r="G4231" s="32">
        <v>309.22000000000003</v>
      </c>
      <c r="H4231" s="31">
        <v>4393</v>
      </c>
    </row>
    <row r="4232" spans="1:8" ht="36" customHeight="1" x14ac:dyDescent="0.25">
      <c r="A4232" s="33">
        <v>46192</v>
      </c>
      <c r="B4232" s="31" t="s">
        <v>254</v>
      </c>
      <c r="C4232" s="31" t="s">
        <v>255</v>
      </c>
      <c r="D4232" s="31" t="s">
        <v>899</v>
      </c>
      <c r="E4232" s="31">
        <v>1309</v>
      </c>
      <c r="F4232" s="31">
        <v>520727</v>
      </c>
      <c r="G4232" s="32">
        <v>397.81</v>
      </c>
      <c r="H4232" s="31">
        <v>1202</v>
      </c>
    </row>
    <row r="4233" spans="1:8" ht="36" customHeight="1" x14ac:dyDescent="0.25">
      <c r="A4233" s="33">
        <v>46192</v>
      </c>
      <c r="B4233" s="31" t="s">
        <v>257</v>
      </c>
      <c r="C4233" s="31" t="s">
        <v>258</v>
      </c>
      <c r="D4233" s="31" t="s">
        <v>901</v>
      </c>
      <c r="E4233" s="31">
        <v>605</v>
      </c>
      <c r="F4233" s="31">
        <v>144660</v>
      </c>
      <c r="G4233" s="32">
        <v>239.11</v>
      </c>
      <c r="H4233" s="31">
        <v>636</v>
      </c>
    </row>
    <row r="4234" spans="1:8" ht="24" customHeight="1" x14ac:dyDescent="0.25">
      <c r="A4234" s="33">
        <v>46192</v>
      </c>
      <c r="B4234" s="31" t="s">
        <v>260</v>
      </c>
      <c r="C4234" s="31" t="s">
        <v>261</v>
      </c>
      <c r="D4234" s="31" t="s">
        <v>907</v>
      </c>
      <c r="E4234" s="31">
        <v>0</v>
      </c>
      <c r="F4234" s="31">
        <v>0</v>
      </c>
      <c r="G4234" s="31">
        <v>0</v>
      </c>
      <c r="H4234" s="31">
        <v>0</v>
      </c>
    </row>
    <row r="4235" spans="1:8" ht="48" customHeight="1" x14ac:dyDescent="0.25">
      <c r="A4235" s="33">
        <v>46192</v>
      </c>
      <c r="B4235" s="31" t="s">
        <v>262</v>
      </c>
      <c r="C4235" s="31" t="s">
        <v>263</v>
      </c>
      <c r="D4235" s="31" t="s">
        <v>901</v>
      </c>
      <c r="E4235" s="31">
        <v>2874</v>
      </c>
      <c r="F4235" s="31">
        <v>563211</v>
      </c>
      <c r="G4235" s="32">
        <v>195.97</v>
      </c>
      <c r="H4235" s="31">
        <v>2927</v>
      </c>
    </row>
    <row r="4236" spans="1:8" ht="48" customHeight="1" x14ac:dyDescent="0.25">
      <c r="A4236" s="33">
        <v>46192</v>
      </c>
      <c r="B4236" s="31" t="s">
        <v>265</v>
      </c>
      <c r="C4236" s="31" t="s">
        <v>266</v>
      </c>
      <c r="D4236" s="31" t="s">
        <v>908</v>
      </c>
      <c r="E4236" s="31">
        <v>0</v>
      </c>
      <c r="F4236" s="31">
        <v>0</v>
      </c>
      <c r="G4236" s="31">
        <v>0</v>
      </c>
      <c r="H4236" s="31">
        <v>0</v>
      </c>
    </row>
    <row r="4237" spans="1:8" ht="48" customHeight="1" x14ac:dyDescent="0.25">
      <c r="A4237" s="33">
        <v>46192</v>
      </c>
      <c r="B4237" s="31" t="s">
        <v>267</v>
      </c>
      <c r="C4237" s="31" t="s">
        <v>268</v>
      </c>
      <c r="D4237" s="31" t="s">
        <v>901</v>
      </c>
      <c r="E4237" s="31">
        <v>2384</v>
      </c>
      <c r="F4237" s="31">
        <v>532553</v>
      </c>
      <c r="G4237" s="32">
        <v>223.39</v>
      </c>
      <c r="H4237" s="31">
        <v>2545</v>
      </c>
    </row>
    <row r="4238" spans="1:8" ht="48" customHeight="1" x14ac:dyDescent="0.25">
      <c r="A4238" s="33">
        <v>46192</v>
      </c>
      <c r="B4238" s="31" t="s">
        <v>270</v>
      </c>
      <c r="C4238" s="31" t="s">
        <v>271</v>
      </c>
      <c r="D4238" s="31" t="s">
        <v>900</v>
      </c>
      <c r="E4238" s="31">
        <v>1071</v>
      </c>
      <c r="F4238" s="31">
        <v>329822</v>
      </c>
      <c r="G4238" s="32">
        <v>307.95999999999998</v>
      </c>
      <c r="H4238" s="31">
        <v>986</v>
      </c>
    </row>
    <row r="4239" spans="1:8" ht="48" customHeight="1" x14ac:dyDescent="0.25">
      <c r="A4239" s="33">
        <v>46192</v>
      </c>
      <c r="B4239" s="31" t="s">
        <v>273</v>
      </c>
      <c r="C4239" s="31" t="s">
        <v>274</v>
      </c>
      <c r="D4239" s="31" t="s">
        <v>899</v>
      </c>
      <c r="E4239" s="31">
        <v>4288</v>
      </c>
      <c r="F4239" s="31">
        <v>2276850</v>
      </c>
      <c r="G4239" s="32">
        <v>530.98</v>
      </c>
      <c r="H4239" s="31">
        <v>3942</v>
      </c>
    </row>
    <row r="4240" spans="1:8" ht="48" customHeight="1" x14ac:dyDescent="0.25">
      <c r="A4240" s="33">
        <v>46192</v>
      </c>
      <c r="B4240" s="31" t="s">
        <v>276</v>
      </c>
      <c r="C4240" s="31" t="s">
        <v>277</v>
      </c>
      <c r="D4240" s="31" t="s">
        <v>899</v>
      </c>
      <c r="E4240" s="31">
        <v>1178</v>
      </c>
      <c r="F4240" s="31">
        <v>613478</v>
      </c>
      <c r="G4240" s="32">
        <v>520.78</v>
      </c>
      <c r="H4240" s="31">
        <v>1165</v>
      </c>
    </row>
    <row r="4241" spans="1:8" ht="48" customHeight="1" x14ac:dyDescent="0.25">
      <c r="A4241" s="33">
        <v>46192</v>
      </c>
      <c r="B4241" s="31" t="s">
        <v>279</v>
      </c>
      <c r="C4241" s="31" t="s">
        <v>280</v>
      </c>
      <c r="D4241" s="31" t="s">
        <v>901</v>
      </c>
      <c r="E4241" s="31">
        <v>2421</v>
      </c>
      <c r="F4241" s="31">
        <v>1095235</v>
      </c>
      <c r="G4241" s="32">
        <v>452.39</v>
      </c>
      <c r="H4241" s="31">
        <v>2434</v>
      </c>
    </row>
    <row r="4242" spans="1:8" ht="36" customHeight="1" x14ac:dyDescent="0.25">
      <c r="A4242" s="33">
        <v>46192</v>
      </c>
      <c r="B4242" s="31" t="s">
        <v>283</v>
      </c>
      <c r="C4242" s="31" t="s">
        <v>284</v>
      </c>
      <c r="D4242" s="31" t="s">
        <v>899</v>
      </c>
      <c r="E4242" s="31">
        <v>0</v>
      </c>
      <c r="F4242" s="31">
        <v>0</v>
      </c>
      <c r="G4242" s="31">
        <v>0</v>
      </c>
      <c r="H4242" s="31">
        <v>0</v>
      </c>
    </row>
    <row r="4243" spans="1:8" ht="24" customHeight="1" x14ac:dyDescent="0.25">
      <c r="A4243" s="33">
        <v>46193</v>
      </c>
      <c r="B4243" s="31" t="s">
        <v>128</v>
      </c>
      <c r="C4243" s="31" t="s">
        <v>129</v>
      </c>
      <c r="D4243" s="31" t="s">
        <v>899</v>
      </c>
      <c r="E4243" s="31">
        <v>1364</v>
      </c>
      <c r="F4243" s="31">
        <v>500864</v>
      </c>
      <c r="G4243" s="32">
        <v>367.2</v>
      </c>
      <c r="H4243" s="31">
        <v>1469</v>
      </c>
    </row>
    <row r="4244" spans="1:8" ht="36" customHeight="1" x14ac:dyDescent="0.25">
      <c r="A4244" s="33">
        <v>46193</v>
      </c>
      <c r="B4244" s="31" t="s">
        <v>132</v>
      </c>
      <c r="C4244" s="31" t="s">
        <v>133</v>
      </c>
      <c r="D4244" s="31" t="s">
        <v>900</v>
      </c>
      <c r="E4244" s="31">
        <v>2518</v>
      </c>
      <c r="F4244" s="31">
        <v>894142</v>
      </c>
      <c r="G4244" s="32">
        <v>355.1</v>
      </c>
      <c r="H4244" s="31">
        <v>2542</v>
      </c>
    </row>
    <row r="4245" spans="1:8" ht="24" customHeight="1" x14ac:dyDescent="0.25">
      <c r="A4245" s="33">
        <v>46193</v>
      </c>
      <c r="B4245" s="31" t="s">
        <v>135</v>
      </c>
      <c r="C4245" s="31" t="s">
        <v>136</v>
      </c>
      <c r="D4245" s="31" t="s">
        <v>900</v>
      </c>
      <c r="E4245" s="31">
        <v>1558</v>
      </c>
      <c r="F4245" s="31">
        <v>650927</v>
      </c>
      <c r="G4245" s="32">
        <v>417.8</v>
      </c>
      <c r="H4245" s="31">
        <v>1614</v>
      </c>
    </row>
    <row r="4246" spans="1:8" ht="36" customHeight="1" x14ac:dyDescent="0.25">
      <c r="A4246" s="33">
        <v>46193</v>
      </c>
      <c r="B4246" s="31" t="s">
        <v>138</v>
      </c>
      <c r="C4246" s="31" t="s">
        <v>139</v>
      </c>
      <c r="D4246" s="31" t="s">
        <v>900</v>
      </c>
      <c r="E4246" s="31">
        <v>1405</v>
      </c>
      <c r="F4246" s="31">
        <v>540282</v>
      </c>
      <c r="G4246" s="32">
        <v>384.54</v>
      </c>
      <c r="H4246" s="31">
        <v>1396</v>
      </c>
    </row>
    <row r="4247" spans="1:8" ht="24" customHeight="1" x14ac:dyDescent="0.25">
      <c r="A4247" s="33">
        <v>46193</v>
      </c>
      <c r="B4247" s="31" t="s">
        <v>141</v>
      </c>
      <c r="C4247" s="31" t="s">
        <v>142</v>
      </c>
      <c r="D4247" s="31" t="s">
        <v>900</v>
      </c>
      <c r="E4247" s="31">
        <v>1665</v>
      </c>
      <c r="F4247" s="31">
        <v>906584</v>
      </c>
      <c r="G4247" s="32">
        <v>544.49</v>
      </c>
      <c r="H4247" s="31">
        <v>1690</v>
      </c>
    </row>
    <row r="4248" spans="1:8" ht="36" customHeight="1" x14ac:dyDescent="0.25">
      <c r="A4248" s="33">
        <v>46193</v>
      </c>
      <c r="B4248" s="31" t="s">
        <v>144</v>
      </c>
      <c r="C4248" s="31" t="s">
        <v>145</v>
      </c>
      <c r="D4248" s="31" t="s">
        <v>900</v>
      </c>
      <c r="E4248" s="31">
        <v>1918</v>
      </c>
      <c r="F4248" s="31">
        <v>439708</v>
      </c>
      <c r="G4248" s="32">
        <v>229.25</v>
      </c>
      <c r="H4248" s="31">
        <v>2039</v>
      </c>
    </row>
    <row r="4249" spans="1:8" ht="36" customHeight="1" x14ac:dyDescent="0.25">
      <c r="A4249" s="33">
        <v>46193</v>
      </c>
      <c r="B4249" s="31" t="s">
        <v>147</v>
      </c>
      <c r="C4249" s="31" t="s">
        <v>148</v>
      </c>
      <c r="D4249" s="31" t="s">
        <v>900</v>
      </c>
      <c r="E4249" s="31">
        <v>3394</v>
      </c>
      <c r="F4249" s="31">
        <v>657648</v>
      </c>
      <c r="G4249" s="32">
        <v>193.77</v>
      </c>
      <c r="H4249" s="31">
        <v>3415</v>
      </c>
    </row>
    <row r="4250" spans="1:8" ht="36" customHeight="1" x14ac:dyDescent="0.25">
      <c r="A4250" s="33">
        <v>46193</v>
      </c>
      <c r="B4250" s="31" t="s">
        <v>150</v>
      </c>
      <c r="C4250" s="31" t="s">
        <v>151</v>
      </c>
      <c r="D4250" s="31" t="s">
        <v>900</v>
      </c>
      <c r="E4250" s="31">
        <v>3280</v>
      </c>
      <c r="F4250" s="31">
        <v>745204</v>
      </c>
      <c r="G4250" s="32">
        <v>227.2</v>
      </c>
      <c r="H4250" s="31">
        <v>3484</v>
      </c>
    </row>
    <row r="4251" spans="1:8" ht="48" customHeight="1" x14ac:dyDescent="0.25">
      <c r="A4251" s="33">
        <v>46193</v>
      </c>
      <c r="B4251" s="31" t="s">
        <v>153</v>
      </c>
      <c r="C4251" s="31" t="s">
        <v>154</v>
      </c>
      <c r="D4251" s="31" t="s">
        <v>899</v>
      </c>
      <c r="E4251" s="31">
        <v>3615</v>
      </c>
      <c r="F4251" s="31">
        <v>626833</v>
      </c>
      <c r="G4251" s="32">
        <v>173.4</v>
      </c>
      <c r="H4251" s="31">
        <v>3326</v>
      </c>
    </row>
    <row r="4252" spans="1:8" ht="36" customHeight="1" x14ac:dyDescent="0.25">
      <c r="A4252" s="33">
        <v>46193</v>
      </c>
      <c r="B4252" s="31" t="s">
        <v>156</v>
      </c>
      <c r="C4252" s="31" t="s">
        <v>157</v>
      </c>
      <c r="D4252" s="31" t="s">
        <v>901</v>
      </c>
      <c r="E4252" s="31">
        <v>4536</v>
      </c>
      <c r="F4252" s="31">
        <v>1081022</v>
      </c>
      <c r="G4252" s="32">
        <v>238.32</v>
      </c>
      <c r="H4252" s="31">
        <v>4865</v>
      </c>
    </row>
    <row r="4253" spans="1:8" ht="27.75" customHeight="1" x14ac:dyDescent="0.25">
      <c r="A4253" s="33">
        <v>46193</v>
      </c>
      <c r="B4253" s="31" t="s">
        <v>159</v>
      </c>
      <c r="C4253" s="31" t="s">
        <v>160</v>
      </c>
      <c r="D4253" s="31" t="s">
        <v>899</v>
      </c>
      <c r="E4253" s="31">
        <v>2781</v>
      </c>
      <c r="F4253" s="31">
        <v>1264652</v>
      </c>
      <c r="G4253" s="32">
        <v>454.75</v>
      </c>
      <c r="H4253" s="31">
        <v>2720</v>
      </c>
    </row>
    <row r="4254" spans="1:8" ht="24" customHeight="1" x14ac:dyDescent="0.25">
      <c r="A4254" s="33">
        <v>46193</v>
      </c>
      <c r="B4254" s="31" t="s">
        <v>162</v>
      </c>
      <c r="C4254" s="31" t="s">
        <v>163</v>
      </c>
      <c r="D4254" s="31" t="s">
        <v>901</v>
      </c>
      <c r="E4254" s="31">
        <v>1515</v>
      </c>
      <c r="F4254" s="31">
        <v>586612</v>
      </c>
      <c r="G4254" s="32">
        <v>387.2</v>
      </c>
      <c r="H4254" s="31">
        <v>1463</v>
      </c>
    </row>
    <row r="4255" spans="1:8" ht="36" customHeight="1" x14ac:dyDescent="0.25">
      <c r="A4255" s="33">
        <v>46193</v>
      </c>
      <c r="B4255" s="31" t="s">
        <v>165</v>
      </c>
      <c r="C4255" s="31" t="s">
        <v>166</v>
      </c>
      <c r="D4255" s="31" t="s">
        <v>901</v>
      </c>
      <c r="E4255" s="31">
        <v>3092</v>
      </c>
      <c r="F4255" s="31">
        <v>1442224</v>
      </c>
      <c r="G4255" s="32">
        <v>466.44</v>
      </c>
      <c r="H4255" s="31">
        <v>3110</v>
      </c>
    </row>
    <row r="4256" spans="1:8" ht="24" customHeight="1" x14ac:dyDescent="0.25">
      <c r="A4256" s="33">
        <v>46193</v>
      </c>
      <c r="B4256" s="31" t="s">
        <v>168</v>
      </c>
      <c r="C4256" s="31" t="s">
        <v>169</v>
      </c>
      <c r="D4256" s="31" t="s">
        <v>899</v>
      </c>
      <c r="E4256" s="31">
        <v>2807</v>
      </c>
      <c r="F4256" s="31">
        <v>1237125</v>
      </c>
      <c r="G4256" s="32">
        <v>440.73</v>
      </c>
      <c r="H4256" s="31">
        <v>2876</v>
      </c>
    </row>
    <row r="4257" spans="1:8" ht="24" customHeight="1" x14ac:dyDescent="0.25">
      <c r="A4257" s="33">
        <v>46193</v>
      </c>
      <c r="B4257" s="31" t="s">
        <v>171</v>
      </c>
      <c r="C4257" s="31" t="s">
        <v>172</v>
      </c>
      <c r="D4257" s="31" t="s">
        <v>903</v>
      </c>
      <c r="E4257" s="31">
        <v>2163</v>
      </c>
      <c r="F4257" s="31">
        <v>799748</v>
      </c>
      <c r="G4257" s="32">
        <v>369.74</v>
      </c>
      <c r="H4257" s="31">
        <v>2091</v>
      </c>
    </row>
    <row r="4258" spans="1:8" ht="48" customHeight="1" x14ac:dyDescent="0.25">
      <c r="A4258" s="33">
        <v>46193</v>
      </c>
      <c r="B4258" s="31" t="s">
        <v>174</v>
      </c>
      <c r="C4258" s="31" t="s">
        <v>175</v>
      </c>
      <c r="D4258" s="31" t="s">
        <v>903</v>
      </c>
      <c r="E4258" s="31">
        <v>4230</v>
      </c>
      <c r="F4258" s="31">
        <v>1600059</v>
      </c>
      <c r="G4258" s="32">
        <v>378.26</v>
      </c>
      <c r="H4258" s="31">
        <v>4312</v>
      </c>
    </row>
    <row r="4259" spans="1:8" ht="48" customHeight="1" x14ac:dyDescent="0.25">
      <c r="A4259" s="33">
        <v>46193</v>
      </c>
      <c r="B4259" s="31" t="s">
        <v>177</v>
      </c>
      <c r="C4259" s="31" t="s">
        <v>178</v>
      </c>
      <c r="D4259" s="31" t="s">
        <v>903</v>
      </c>
      <c r="E4259" s="31">
        <v>2338</v>
      </c>
      <c r="F4259" s="31">
        <v>714462</v>
      </c>
      <c r="G4259" s="32">
        <v>305.58999999999997</v>
      </c>
      <c r="H4259" s="31">
        <v>2343</v>
      </c>
    </row>
    <row r="4260" spans="1:8" ht="48" customHeight="1" x14ac:dyDescent="0.25">
      <c r="A4260" s="33">
        <v>46193</v>
      </c>
      <c r="B4260" s="31" t="s">
        <v>180</v>
      </c>
      <c r="C4260" s="31" t="s">
        <v>181</v>
      </c>
      <c r="D4260" s="31" t="s">
        <v>903</v>
      </c>
      <c r="E4260" s="31">
        <v>2014</v>
      </c>
      <c r="F4260" s="31">
        <v>875825</v>
      </c>
      <c r="G4260" s="32">
        <v>434.87</v>
      </c>
      <c r="H4260" s="31">
        <v>1830</v>
      </c>
    </row>
    <row r="4261" spans="1:8" ht="48" customHeight="1" x14ac:dyDescent="0.25">
      <c r="A4261" s="33">
        <v>46193</v>
      </c>
      <c r="B4261" s="31" t="s">
        <v>183</v>
      </c>
      <c r="C4261" s="31" t="s">
        <v>184</v>
      </c>
      <c r="D4261" s="31" t="s">
        <v>903</v>
      </c>
      <c r="E4261" s="31">
        <v>2811</v>
      </c>
      <c r="F4261" s="31">
        <v>668138</v>
      </c>
      <c r="G4261" s="32">
        <v>237.69</v>
      </c>
      <c r="H4261" s="31">
        <v>2853</v>
      </c>
    </row>
    <row r="4262" spans="1:8" ht="48" customHeight="1" x14ac:dyDescent="0.25">
      <c r="A4262" s="33">
        <v>46193</v>
      </c>
      <c r="B4262" s="31" t="s">
        <v>186</v>
      </c>
      <c r="C4262" s="31" t="s">
        <v>187</v>
      </c>
      <c r="D4262" s="31" t="s">
        <v>903</v>
      </c>
      <c r="E4262" s="31">
        <v>945</v>
      </c>
      <c r="F4262" s="31">
        <v>345539</v>
      </c>
      <c r="G4262" s="32">
        <v>365.65</v>
      </c>
      <c r="H4262" s="31">
        <v>1015</v>
      </c>
    </row>
    <row r="4263" spans="1:8" ht="24" customHeight="1" x14ac:dyDescent="0.25">
      <c r="A4263" s="33">
        <v>46193</v>
      </c>
      <c r="B4263" s="31" t="s">
        <v>189</v>
      </c>
      <c r="C4263" s="31" t="s">
        <v>190</v>
      </c>
      <c r="D4263" s="31" t="s">
        <v>903</v>
      </c>
      <c r="E4263" s="31">
        <v>4791</v>
      </c>
      <c r="F4263" s="31">
        <v>1520905</v>
      </c>
      <c r="G4263" s="32">
        <v>317.45</v>
      </c>
      <c r="H4263" s="31">
        <v>4809</v>
      </c>
    </row>
    <row r="4264" spans="1:8" ht="36" customHeight="1" x14ac:dyDescent="0.25">
      <c r="A4264" s="33">
        <v>46193</v>
      </c>
      <c r="B4264" s="31" t="s">
        <v>192</v>
      </c>
      <c r="C4264" s="31" t="s">
        <v>193</v>
      </c>
      <c r="D4264" s="31" t="s">
        <v>901</v>
      </c>
      <c r="E4264" s="31">
        <v>1311</v>
      </c>
      <c r="F4264" s="31">
        <v>472980</v>
      </c>
      <c r="G4264" s="32">
        <v>360.78</v>
      </c>
      <c r="H4264" s="31">
        <v>1259</v>
      </c>
    </row>
    <row r="4265" spans="1:8" ht="24" customHeight="1" x14ac:dyDescent="0.25">
      <c r="A4265" s="33">
        <v>46193</v>
      </c>
      <c r="B4265" s="31" t="s">
        <v>195</v>
      </c>
      <c r="C4265" s="31" t="s">
        <v>196</v>
      </c>
      <c r="D4265" s="31" t="s">
        <v>899</v>
      </c>
      <c r="E4265" s="31">
        <v>4411</v>
      </c>
      <c r="F4265" s="31">
        <v>1344259</v>
      </c>
      <c r="G4265" s="32">
        <v>304.75</v>
      </c>
      <c r="H4265" s="31">
        <v>4198</v>
      </c>
    </row>
    <row r="4266" spans="1:8" ht="36" customHeight="1" x14ac:dyDescent="0.25">
      <c r="A4266" s="33">
        <v>46193</v>
      </c>
      <c r="B4266" s="31" t="s">
        <v>198</v>
      </c>
      <c r="C4266" s="31" t="s">
        <v>199</v>
      </c>
      <c r="D4266" s="31" t="s">
        <v>901</v>
      </c>
      <c r="E4266" s="31">
        <v>5151</v>
      </c>
      <c r="F4266" s="31">
        <v>2526730</v>
      </c>
      <c r="G4266" s="32">
        <v>490.53</v>
      </c>
      <c r="H4266" s="31">
        <v>4967</v>
      </c>
    </row>
    <row r="4267" spans="1:8" ht="24" customHeight="1" x14ac:dyDescent="0.25">
      <c r="A4267" s="33">
        <v>46193</v>
      </c>
      <c r="B4267" s="31" t="s">
        <v>201</v>
      </c>
      <c r="C4267" s="31" t="s">
        <v>202</v>
      </c>
      <c r="D4267" s="31" t="s">
        <v>904</v>
      </c>
      <c r="E4267" s="31">
        <v>0</v>
      </c>
      <c r="F4267" s="31">
        <v>0</v>
      </c>
      <c r="G4267" s="31">
        <v>0</v>
      </c>
      <c r="H4267" s="31">
        <v>0</v>
      </c>
    </row>
    <row r="4268" spans="1:8" ht="36" customHeight="1" x14ac:dyDescent="0.25">
      <c r="A4268" s="33">
        <v>46193</v>
      </c>
      <c r="B4268" s="31" t="s">
        <v>204</v>
      </c>
      <c r="C4268" s="31" t="s">
        <v>205</v>
      </c>
      <c r="D4268" s="31" t="s">
        <v>901</v>
      </c>
      <c r="E4268" s="31">
        <v>3850</v>
      </c>
      <c r="F4268" s="31">
        <v>1452199</v>
      </c>
      <c r="G4268" s="32">
        <v>377.19</v>
      </c>
      <c r="H4268" s="31">
        <v>4143</v>
      </c>
    </row>
    <row r="4269" spans="1:8" ht="48" customHeight="1" x14ac:dyDescent="0.25">
      <c r="A4269" s="33">
        <v>46193</v>
      </c>
      <c r="B4269" s="31" t="s">
        <v>207</v>
      </c>
      <c r="C4269" s="31" t="s">
        <v>208</v>
      </c>
      <c r="D4269" s="31" t="s">
        <v>899</v>
      </c>
      <c r="E4269" s="31">
        <v>5365</v>
      </c>
      <c r="F4269" s="31">
        <v>1730891</v>
      </c>
      <c r="G4269" s="32">
        <v>322.63</v>
      </c>
      <c r="H4269" s="31">
        <v>5003</v>
      </c>
    </row>
    <row r="4270" spans="1:8" ht="24" customHeight="1" x14ac:dyDescent="0.25">
      <c r="A4270" s="33">
        <v>46193</v>
      </c>
      <c r="B4270" s="31" t="s">
        <v>210</v>
      </c>
      <c r="C4270" s="31" t="s">
        <v>211</v>
      </c>
      <c r="D4270" s="31" t="s">
        <v>901</v>
      </c>
      <c r="E4270" s="31">
        <v>3656</v>
      </c>
      <c r="F4270" s="31">
        <v>1484388</v>
      </c>
      <c r="G4270" s="32">
        <v>406.01</v>
      </c>
      <c r="H4270" s="31">
        <v>3626</v>
      </c>
    </row>
    <row r="4271" spans="1:8" ht="24" customHeight="1" x14ac:dyDescent="0.25">
      <c r="A4271" s="33">
        <v>46193</v>
      </c>
      <c r="B4271" s="31" t="s">
        <v>213</v>
      </c>
      <c r="C4271" s="31" t="s">
        <v>214</v>
      </c>
      <c r="D4271" s="31" t="s">
        <v>901</v>
      </c>
      <c r="E4271" s="31">
        <v>1315</v>
      </c>
      <c r="F4271" s="31">
        <v>372214</v>
      </c>
      <c r="G4271" s="32">
        <v>283.05</v>
      </c>
      <c r="H4271" s="31">
        <v>1310</v>
      </c>
    </row>
    <row r="4272" spans="1:8" ht="36" customHeight="1" x14ac:dyDescent="0.25">
      <c r="A4272" s="33">
        <v>46193</v>
      </c>
      <c r="B4272" s="31" t="s">
        <v>216</v>
      </c>
      <c r="C4272" s="31" t="s">
        <v>217</v>
      </c>
      <c r="D4272" s="31" t="s">
        <v>901</v>
      </c>
      <c r="E4272" s="31">
        <v>2318</v>
      </c>
      <c r="F4272" s="31">
        <v>564861</v>
      </c>
      <c r="G4272" s="32">
        <v>243.68</v>
      </c>
      <c r="H4272" s="31">
        <v>2416</v>
      </c>
    </row>
    <row r="4273" spans="1:8" ht="36" customHeight="1" x14ac:dyDescent="0.25">
      <c r="A4273" s="33">
        <v>46193</v>
      </c>
      <c r="B4273" s="31" t="s">
        <v>220</v>
      </c>
      <c r="C4273" s="31" t="s">
        <v>221</v>
      </c>
      <c r="D4273" s="31" t="s">
        <v>900</v>
      </c>
      <c r="E4273" s="31">
        <v>4049</v>
      </c>
      <c r="F4273" s="31">
        <v>832126</v>
      </c>
      <c r="G4273" s="32">
        <v>205.51</v>
      </c>
      <c r="H4273" s="31">
        <v>4047</v>
      </c>
    </row>
    <row r="4274" spans="1:8" ht="24" customHeight="1" x14ac:dyDescent="0.25">
      <c r="A4274" s="33">
        <v>46193</v>
      </c>
      <c r="B4274" s="31" t="s">
        <v>223</v>
      </c>
      <c r="C4274" s="31" t="s">
        <v>224</v>
      </c>
      <c r="D4274" s="31" t="s">
        <v>905</v>
      </c>
      <c r="E4274" s="31">
        <v>0</v>
      </c>
      <c r="F4274" s="31">
        <v>0</v>
      </c>
      <c r="G4274" s="31">
        <v>0</v>
      </c>
      <c r="H4274" s="31">
        <v>0</v>
      </c>
    </row>
    <row r="4275" spans="1:8" ht="24" customHeight="1" x14ac:dyDescent="0.25">
      <c r="A4275" s="33">
        <v>46193</v>
      </c>
      <c r="B4275" s="31" t="s">
        <v>225</v>
      </c>
      <c r="C4275" s="31" t="s">
        <v>226</v>
      </c>
      <c r="D4275" s="31" t="s">
        <v>906</v>
      </c>
      <c r="E4275" s="31">
        <v>0</v>
      </c>
      <c r="F4275" s="31">
        <v>0</v>
      </c>
      <c r="G4275" s="31">
        <v>0</v>
      </c>
      <c r="H4275" s="31">
        <v>0</v>
      </c>
    </row>
    <row r="4276" spans="1:8" ht="24" customHeight="1" x14ac:dyDescent="0.25">
      <c r="A4276" s="33">
        <v>46193</v>
      </c>
      <c r="B4276" s="31" t="s">
        <v>227</v>
      </c>
      <c r="C4276" s="31" t="s">
        <v>228</v>
      </c>
      <c r="D4276" s="31" t="s">
        <v>899</v>
      </c>
      <c r="E4276" s="31">
        <v>3511</v>
      </c>
      <c r="F4276" s="31">
        <v>855708</v>
      </c>
      <c r="G4276" s="32">
        <v>243.72</v>
      </c>
      <c r="H4276" s="31">
        <v>3662</v>
      </c>
    </row>
    <row r="4277" spans="1:8" ht="41.25" customHeight="1" x14ac:dyDescent="0.25">
      <c r="A4277" s="33">
        <v>46193</v>
      </c>
      <c r="B4277" s="31" t="s">
        <v>230</v>
      </c>
      <c r="C4277" s="31" t="s">
        <v>231</v>
      </c>
      <c r="D4277" s="31" t="s">
        <v>901</v>
      </c>
      <c r="E4277" s="31">
        <v>4187</v>
      </c>
      <c r="F4277" s="31">
        <v>1394646</v>
      </c>
      <c r="G4277" s="32">
        <v>333.09</v>
      </c>
      <c r="H4277" s="31">
        <v>4086</v>
      </c>
    </row>
    <row r="4278" spans="1:8" ht="24" customHeight="1" x14ac:dyDescent="0.25">
      <c r="A4278" s="33">
        <v>46193</v>
      </c>
      <c r="B4278" s="31" t="s">
        <v>233</v>
      </c>
      <c r="C4278" s="31" t="s">
        <v>234</v>
      </c>
      <c r="D4278" s="31" t="s">
        <v>899</v>
      </c>
      <c r="E4278" s="31">
        <v>2019</v>
      </c>
      <c r="F4278" s="31">
        <v>449908</v>
      </c>
      <c r="G4278" s="32">
        <v>222.84</v>
      </c>
      <c r="H4278" s="31">
        <v>1903</v>
      </c>
    </row>
    <row r="4279" spans="1:8" ht="48" customHeight="1" x14ac:dyDescent="0.25">
      <c r="A4279" s="33">
        <v>46193</v>
      </c>
      <c r="B4279" s="31" t="s">
        <v>236</v>
      </c>
      <c r="C4279" s="31" t="s">
        <v>237</v>
      </c>
      <c r="D4279" s="31" t="s">
        <v>899</v>
      </c>
      <c r="E4279" s="31">
        <v>5449</v>
      </c>
      <c r="F4279" s="31">
        <v>2048282</v>
      </c>
      <c r="G4279" s="32">
        <v>375.9</v>
      </c>
      <c r="H4279" s="31">
        <v>5191</v>
      </c>
    </row>
    <row r="4280" spans="1:8" ht="48" customHeight="1" x14ac:dyDescent="0.25">
      <c r="A4280" s="33">
        <v>46193</v>
      </c>
      <c r="B4280" s="31" t="s">
        <v>239</v>
      </c>
      <c r="C4280" s="31" t="s">
        <v>240</v>
      </c>
      <c r="D4280" s="31" t="s">
        <v>900</v>
      </c>
      <c r="E4280" s="31">
        <v>3036</v>
      </c>
      <c r="F4280" s="31">
        <v>1680426</v>
      </c>
      <c r="G4280" s="32">
        <v>553.5</v>
      </c>
      <c r="H4280" s="31">
        <v>3149</v>
      </c>
    </row>
    <row r="4281" spans="1:8" ht="48" customHeight="1" x14ac:dyDescent="0.25">
      <c r="A4281" s="33">
        <v>46193</v>
      </c>
      <c r="B4281" s="31" t="s">
        <v>242</v>
      </c>
      <c r="C4281" s="31" t="s">
        <v>243</v>
      </c>
      <c r="D4281" s="31" t="s">
        <v>900</v>
      </c>
      <c r="E4281" s="31">
        <v>3769</v>
      </c>
      <c r="F4281" s="31">
        <v>1094525</v>
      </c>
      <c r="G4281" s="32">
        <v>290.39999999999998</v>
      </c>
      <c r="H4281" s="31">
        <v>3591</v>
      </c>
    </row>
    <row r="4282" spans="1:8" ht="48" customHeight="1" x14ac:dyDescent="0.25">
      <c r="A4282" s="33">
        <v>46193</v>
      </c>
      <c r="B4282" s="31" t="s">
        <v>245</v>
      </c>
      <c r="C4282" s="31" t="s">
        <v>246</v>
      </c>
      <c r="D4282" s="31" t="s">
        <v>900</v>
      </c>
      <c r="E4282" s="31">
        <v>3436</v>
      </c>
      <c r="F4282" s="31">
        <v>1108914</v>
      </c>
      <c r="G4282" s="32">
        <v>322.73</v>
      </c>
      <c r="H4282" s="31">
        <v>3112</v>
      </c>
    </row>
    <row r="4283" spans="1:8" ht="48" customHeight="1" x14ac:dyDescent="0.25">
      <c r="A4283" s="33">
        <v>46193</v>
      </c>
      <c r="B4283" s="31" t="s">
        <v>248</v>
      </c>
      <c r="C4283" s="31" t="s">
        <v>249</v>
      </c>
      <c r="D4283" s="31" t="s">
        <v>900</v>
      </c>
      <c r="E4283" s="31">
        <v>5098</v>
      </c>
      <c r="F4283" s="31">
        <v>2695562</v>
      </c>
      <c r="G4283" s="32">
        <v>528.75</v>
      </c>
      <c r="H4283" s="31">
        <v>4772</v>
      </c>
    </row>
    <row r="4284" spans="1:8" ht="48" customHeight="1" x14ac:dyDescent="0.25">
      <c r="A4284" s="33">
        <v>46193</v>
      </c>
      <c r="B4284" s="31" t="s">
        <v>251</v>
      </c>
      <c r="C4284" s="31" t="s">
        <v>252</v>
      </c>
      <c r="D4284" s="31" t="s">
        <v>900</v>
      </c>
      <c r="E4284" s="31">
        <v>5792</v>
      </c>
      <c r="F4284" s="31">
        <v>1851823</v>
      </c>
      <c r="G4284" s="32">
        <v>319.72000000000003</v>
      </c>
      <c r="H4284" s="31">
        <v>6076</v>
      </c>
    </row>
    <row r="4285" spans="1:8" ht="48" customHeight="1" x14ac:dyDescent="0.25">
      <c r="A4285" s="33">
        <v>46193</v>
      </c>
      <c r="B4285" s="31" t="s">
        <v>254</v>
      </c>
      <c r="C4285" s="31" t="s">
        <v>255</v>
      </c>
      <c r="D4285" s="31" t="s">
        <v>899</v>
      </c>
      <c r="E4285" s="31">
        <v>2176</v>
      </c>
      <c r="F4285" s="31">
        <v>981603</v>
      </c>
      <c r="G4285" s="32">
        <v>451.1</v>
      </c>
      <c r="H4285" s="31">
        <v>1980</v>
      </c>
    </row>
    <row r="4286" spans="1:8" ht="24" customHeight="1" x14ac:dyDescent="0.25">
      <c r="A4286" s="33">
        <v>46193</v>
      </c>
      <c r="B4286" s="31" t="s">
        <v>257</v>
      </c>
      <c r="C4286" s="31" t="s">
        <v>258</v>
      </c>
      <c r="D4286" s="31" t="s">
        <v>901</v>
      </c>
      <c r="E4286" s="31">
        <v>856</v>
      </c>
      <c r="F4286" s="31">
        <v>167540</v>
      </c>
      <c r="G4286" s="32">
        <v>195.72</v>
      </c>
      <c r="H4286" s="31">
        <v>889</v>
      </c>
    </row>
    <row r="4287" spans="1:8" ht="36" customHeight="1" x14ac:dyDescent="0.25">
      <c r="A4287" s="33">
        <v>46193</v>
      </c>
      <c r="B4287" s="31" t="s">
        <v>260</v>
      </c>
      <c r="C4287" s="31" t="s">
        <v>261</v>
      </c>
      <c r="D4287" s="31" t="s">
        <v>907</v>
      </c>
      <c r="E4287" s="31">
        <v>0</v>
      </c>
      <c r="F4287" s="31">
        <v>0</v>
      </c>
      <c r="G4287" s="31">
        <v>0</v>
      </c>
      <c r="H4287" s="31">
        <v>0</v>
      </c>
    </row>
    <row r="4288" spans="1:8" ht="24" customHeight="1" x14ac:dyDescent="0.25">
      <c r="A4288" s="33">
        <v>46193</v>
      </c>
      <c r="B4288" s="31" t="s">
        <v>262</v>
      </c>
      <c r="C4288" s="31" t="s">
        <v>263</v>
      </c>
      <c r="D4288" s="31" t="s">
        <v>901</v>
      </c>
      <c r="E4288" s="31">
        <v>3465</v>
      </c>
      <c r="F4288" s="31">
        <v>728280</v>
      </c>
      <c r="G4288" s="32">
        <v>210.18</v>
      </c>
      <c r="H4288" s="31">
        <v>3610</v>
      </c>
    </row>
    <row r="4289" spans="1:8" ht="36" customHeight="1" x14ac:dyDescent="0.25">
      <c r="A4289" s="33">
        <v>46193</v>
      </c>
      <c r="B4289" s="31" t="s">
        <v>265</v>
      </c>
      <c r="C4289" s="31" t="s">
        <v>266</v>
      </c>
      <c r="D4289" s="31" t="s">
        <v>908</v>
      </c>
      <c r="E4289" s="31">
        <v>0</v>
      </c>
      <c r="F4289" s="31">
        <v>0</v>
      </c>
      <c r="G4289" s="31">
        <v>0</v>
      </c>
      <c r="H4289" s="31">
        <v>0</v>
      </c>
    </row>
    <row r="4290" spans="1:8" ht="36" customHeight="1" x14ac:dyDescent="0.25">
      <c r="A4290" s="33">
        <v>46193</v>
      </c>
      <c r="B4290" s="31" t="s">
        <v>267</v>
      </c>
      <c r="C4290" s="31" t="s">
        <v>268</v>
      </c>
      <c r="D4290" s="31" t="s">
        <v>901</v>
      </c>
      <c r="E4290" s="31">
        <v>3999</v>
      </c>
      <c r="F4290" s="31">
        <v>912757</v>
      </c>
      <c r="G4290" s="32">
        <v>228.25</v>
      </c>
      <c r="H4290" s="31">
        <v>3976</v>
      </c>
    </row>
    <row r="4291" spans="1:8" ht="24" customHeight="1" x14ac:dyDescent="0.25">
      <c r="A4291" s="33">
        <v>46193</v>
      </c>
      <c r="B4291" s="31" t="s">
        <v>270</v>
      </c>
      <c r="C4291" s="31" t="s">
        <v>271</v>
      </c>
      <c r="D4291" s="31" t="s">
        <v>900</v>
      </c>
      <c r="E4291" s="31">
        <v>1378</v>
      </c>
      <c r="F4291" s="31">
        <v>503348</v>
      </c>
      <c r="G4291" s="32">
        <v>365.27</v>
      </c>
      <c r="H4291" s="31">
        <v>1431</v>
      </c>
    </row>
    <row r="4292" spans="1:8" ht="48" customHeight="1" x14ac:dyDescent="0.25">
      <c r="A4292" s="33">
        <v>46193</v>
      </c>
      <c r="B4292" s="31" t="s">
        <v>273</v>
      </c>
      <c r="C4292" s="31" t="s">
        <v>274</v>
      </c>
      <c r="D4292" s="31" t="s">
        <v>899</v>
      </c>
      <c r="E4292" s="31">
        <v>5737</v>
      </c>
      <c r="F4292" s="31">
        <v>3297472</v>
      </c>
      <c r="G4292" s="32">
        <v>574.77</v>
      </c>
      <c r="H4292" s="31">
        <v>5758</v>
      </c>
    </row>
    <row r="4293" spans="1:8" ht="48" customHeight="1" x14ac:dyDescent="0.25">
      <c r="A4293" s="33">
        <v>46193</v>
      </c>
      <c r="B4293" s="31" t="s">
        <v>276</v>
      </c>
      <c r="C4293" s="31" t="s">
        <v>277</v>
      </c>
      <c r="D4293" s="31" t="s">
        <v>899</v>
      </c>
      <c r="E4293" s="31">
        <v>979</v>
      </c>
      <c r="F4293" s="31">
        <v>459633</v>
      </c>
      <c r="G4293" s="32">
        <v>469.49</v>
      </c>
      <c r="H4293" s="31">
        <v>999</v>
      </c>
    </row>
    <row r="4294" spans="1:8" ht="48" customHeight="1" x14ac:dyDescent="0.25">
      <c r="A4294" s="33">
        <v>46193</v>
      </c>
      <c r="B4294" s="31" t="s">
        <v>279</v>
      </c>
      <c r="C4294" s="31" t="s">
        <v>280</v>
      </c>
      <c r="D4294" s="31" t="s">
        <v>901</v>
      </c>
      <c r="E4294" s="31">
        <v>2451</v>
      </c>
      <c r="F4294" s="31">
        <v>1068645</v>
      </c>
      <c r="G4294" s="32">
        <v>436</v>
      </c>
      <c r="H4294" s="31">
        <v>2308</v>
      </c>
    </row>
    <row r="4295" spans="1:8" ht="48" customHeight="1" x14ac:dyDescent="0.25">
      <c r="A4295" s="33">
        <v>46193</v>
      </c>
      <c r="B4295" s="31" t="s">
        <v>283</v>
      </c>
      <c r="C4295" s="31" t="s">
        <v>284</v>
      </c>
      <c r="D4295" s="31" t="s">
        <v>899</v>
      </c>
      <c r="E4295" s="31">
        <v>0</v>
      </c>
      <c r="F4295" s="31">
        <v>0</v>
      </c>
      <c r="G4295" s="31">
        <v>0</v>
      </c>
      <c r="H4295" s="31">
        <v>0</v>
      </c>
    </row>
    <row r="4296" spans="1:8" ht="48" customHeight="1" x14ac:dyDescent="0.25">
      <c r="A4296" s="33">
        <v>46194</v>
      </c>
      <c r="B4296" s="31" t="s">
        <v>128</v>
      </c>
      <c r="C4296" s="31" t="s">
        <v>129</v>
      </c>
      <c r="D4296" s="31" t="s">
        <v>899</v>
      </c>
      <c r="E4296" s="31">
        <v>1325</v>
      </c>
      <c r="F4296" s="31">
        <v>441618</v>
      </c>
      <c r="G4296" s="32">
        <v>333.3</v>
      </c>
      <c r="H4296" s="31">
        <v>1346</v>
      </c>
    </row>
    <row r="4297" spans="1:8" ht="48" customHeight="1" x14ac:dyDescent="0.25">
      <c r="A4297" s="33">
        <v>46194</v>
      </c>
      <c r="B4297" s="31" t="s">
        <v>132</v>
      </c>
      <c r="C4297" s="31" t="s">
        <v>133</v>
      </c>
      <c r="D4297" s="31" t="s">
        <v>900</v>
      </c>
      <c r="E4297" s="31">
        <v>2778</v>
      </c>
      <c r="F4297" s="31">
        <v>1036797</v>
      </c>
      <c r="G4297" s="32">
        <v>373.22</v>
      </c>
      <c r="H4297" s="31">
        <v>2872</v>
      </c>
    </row>
    <row r="4298" spans="1:8" ht="48" customHeight="1" x14ac:dyDescent="0.25">
      <c r="A4298" s="33">
        <v>46194</v>
      </c>
      <c r="B4298" s="31" t="s">
        <v>135</v>
      </c>
      <c r="C4298" s="31" t="s">
        <v>136</v>
      </c>
      <c r="D4298" s="31" t="s">
        <v>900</v>
      </c>
      <c r="E4298" s="31">
        <v>1628</v>
      </c>
      <c r="F4298" s="31">
        <v>666622</v>
      </c>
      <c r="G4298" s="32">
        <v>409.47</v>
      </c>
      <c r="H4298" s="31">
        <v>1673</v>
      </c>
    </row>
    <row r="4299" spans="1:8" ht="36" customHeight="1" x14ac:dyDescent="0.25">
      <c r="A4299" s="33">
        <v>46194</v>
      </c>
      <c r="B4299" s="31" t="s">
        <v>138</v>
      </c>
      <c r="C4299" s="31" t="s">
        <v>139</v>
      </c>
      <c r="D4299" s="31" t="s">
        <v>900</v>
      </c>
      <c r="E4299" s="31">
        <v>1181</v>
      </c>
      <c r="F4299" s="31">
        <v>384418</v>
      </c>
      <c r="G4299" s="32">
        <v>325.5</v>
      </c>
      <c r="H4299" s="31">
        <v>1209</v>
      </c>
    </row>
    <row r="4300" spans="1:8" ht="24" customHeight="1" x14ac:dyDescent="0.25">
      <c r="A4300" s="33">
        <v>46194</v>
      </c>
      <c r="B4300" s="31" t="s">
        <v>141</v>
      </c>
      <c r="C4300" s="31" t="s">
        <v>142</v>
      </c>
      <c r="D4300" s="31" t="s">
        <v>900</v>
      </c>
      <c r="E4300" s="31">
        <v>1964</v>
      </c>
      <c r="F4300" s="31">
        <v>925190</v>
      </c>
      <c r="G4300" s="32">
        <v>471.07</v>
      </c>
      <c r="H4300" s="31">
        <v>1880</v>
      </c>
    </row>
    <row r="4301" spans="1:8" ht="36" customHeight="1" x14ac:dyDescent="0.25">
      <c r="A4301" s="33">
        <v>46194</v>
      </c>
      <c r="B4301" s="31" t="s">
        <v>144</v>
      </c>
      <c r="C4301" s="31" t="s">
        <v>145</v>
      </c>
      <c r="D4301" s="31" t="s">
        <v>900</v>
      </c>
      <c r="E4301" s="31">
        <v>2211</v>
      </c>
      <c r="F4301" s="31">
        <v>637755</v>
      </c>
      <c r="G4301" s="32">
        <v>288.45</v>
      </c>
      <c r="H4301" s="31">
        <v>2353</v>
      </c>
    </row>
    <row r="4302" spans="1:8" ht="24" customHeight="1" x14ac:dyDescent="0.25">
      <c r="A4302" s="33">
        <v>46194</v>
      </c>
      <c r="B4302" s="31" t="s">
        <v>147</v>
      </c>
      <c r="C4302" s="31" t="s">
        <v>148</v>
      </c>
      <c r="D4302" s="31" t="s">
        <v>900</v>
      </c>
      <c r="E4302" s="31">
        <v>5070</v>
      </c>
      <c r="F4302" s="31">
        <v>1253668</v>
      </c>
      <c r="G4302" s="32">
        <v>247.27</v>
      </c>
      <c r="H4302" s="31">
        <v>5182</v>
      </c>
    </row>
    <row r="4303" spans="1:8" ht="36" customHeight="1" x14ac:dyDescent="0.25">
      <c r="A4303" s="33">
        <v>46194</v>
      </c>
      <c r="B4303" s="31" t="s">
        <v>150</v>
      </c>
      <c r="C4303" s="31" t="s">
        <v>151</v>
      </c>
      <c r="D4303" s="31" t="s">
        <v>900</v>
      </c>
      <c r="E4303" s="31">
        <v>3054</v>
      </c>
      <c r="F4303" s="31">
        <v>789871</v>
      </c>
      <c r="G4303" s="32">
        <v>258.63</v>
      </c>
      <c r="H4303" s="31">
        <v>3080</v>
      </c>
    </row>
    <row r="4304" spans="1:8" ht="24" customHeight="1" x14ac:dyDescent="0.25">
      <c r="A4304" s="33">
        <v>46194</v>
      </c>
      <c r="B4304" s="31" t="s">
        <v>153</v>
      </c>
      <c r="C4304" s="31" t="s">
        <v>154</v>
      </c>
      <c r="D4304" s="31" t="s">
        <v>899</v>
      </c>
      <c r="E4304" s="31">
        <v>2973</v>
      </c>
      <c r="F4304" s="31">
        <v>611473</v>
      </c>
      <c r="G4304" s="32">
        <v>205.68</v>
      </c>
      <c r="H4304" s="31">
        <v>2907</v>
      </c>
    </row>
    <row r="4305" spans="1:8" ht="36" customHeight="1" x14ac:dyDescent="0.25">
      <c r="A4305" s="33">
        <v>46194</v>
      </c>
      <c r="B4305" s="31" t="s">
        <v>156</v>
      </c>
      <c r="C4305" s="31" t="s">
        <v>157</v>
      </c>
      <c r="D4305" s="31" t="s">
        <v>901</v>
      </c>
      <c r="E4305" s="31">
        <v>3351</v>
      </c>
      <c r="F4305" s="31">
        <v>940014</v>
      </c>
      <c r="G4305" s="32">
        <v>280.52</v>
      </c>
      <c r="H4305" s="31">
        <v>3139</v>
      </c>
    </row>
    <row r="4306" spans="1:8" ht="36" customHeight="1" x14ac:dyDescent="0.25">
      <c r="A4306" s="33">
        <v>46194</v>
      </c>
      <c r="B4306" s="31" t="s">
        <v>159</v>
      </c>
      <c r="C4306" s="31" t="s">
        <v>160</v>
      </c>
      <c r="D4306" s="31" t="s">
        <v>899</v>
      </c>
      <c r="E4306" s="31">
        <v>3091</v>
      </c>
      <c r="F4306" s="31">
        <v>1397523</v>
      </c>
      <c r="G4306" s="32">
        <v>452.13</v>
      </c>
      <c r="H4306" s="31">
        <v>2828</v>
      </c>
    </row>
    <row r="4307" spans="1:8" ht="36" customHeight="1" x14ac:dyDescent="0.25">
      <c r="A4307" s="33">
        <v>46194</v>
      </c>
      <c r="B4307" s="31" t="s">
        <v>162</v>
      </c>
      <c r="C4307" s="31" t="s">
        <v>163</v>
      </c>
      <c r="D4307" s="31" t="s">
        <v>901</v>
      </c>
      <c r="E4307" s="31">
        <v>1067</v>
      </c>
      <c r="F4307" s="31">
        <v>513197</v>
      </c>
      <c r="G4307" s="32">
        <v>480.97</v>
      </c>
      <c r="H4307" s="31">
        <v>1054</v>
      </c>
    </row>
    <row r="4308" spans="1:8" ht="48" customHeight="1" x14ac:dyDescent="0.25">
      <c r="A4308" s="33">
        <v>46194</v>
      </c>
      <c r="B4308" s="31" t="s">
        <v>165</v>
      </c>
      <c r="C4308" s="31" t="s">
        <v>166</v>
      </c>
      <c r="D4308" s="31" t="s">
        <v>901</v>
      </c>
      <c r="E4308" s="31">
        <v>3343</v>
      </c>
      <c r="F4308" s="31">
        <v>1487289</v>
      </c>
      <c r="G4308" s="32">
        <v>444.9</v>
      </c>
      <c r="H4308" s="31">
        <v>3447</v>
      </c>
    </row>
    <row r="4309" spans="1:8" ht="36" customHeight="1" x14ac:dyDescent="0.25">
      <c r="A4309" s="33">
        <v>46194</v>
      </c>
      <c r="B4309" s="31" t="s">
        <v>168</v>
      </c>
      <c r="C4309" s="31" t="s">
        <v>169</v>
      </c>
      <c r="D4309" s="31" t="s">
        <v>899</v>
      </c>
      <c r="E4309" s="31">
        <v>2500</v>
      </c>
      <c r="F4309" s="31">
        <v>1137859</v>
      </c>
      <c r="G4309" s="32">
        <v>455.14</v>
      </c>
      <c r="H4309" s="31">
        <v>2604</v>
      </c>
    </row>
    <row r="4310" spans="1:8" ht="27.75" customHeight="1" x14ac:dyDescent="0.25">
      <c r="A4310" s="33">
        <v>46194</v>
      </c>
      <c r="B4310" s="31" t="s">
        <v>171</v>
      </c>
      <c r="C4310" s="31" t="s">
        <v>172</v>
      </c>
      <c r="D4310" s="31" t="s">
        <v>903</v>
      </c>
      <c r="E4310" s="31">
        <v>2841</v>
      </c>
      <c r="F4310" s="31">
        <v>1270565</v>
      </c>
      <c r="G4310" s="32">
        <v>447.22</v>
      </c>
      <c r="H4310" s="31">
        <v>3003</v>
      </c>
    </row>
    <row r="4311" spans="1:8" ht="24" customHeight="1" x14ac:dyDescent="0.25">
      <c r="A4311" s="33">
        <v>46194</v>
      </c>
      <c r="B4311" s="31" t="s">
        <v>174</v>
      </c>
      <c r="C4311" s="31" t="s">
        <v>175</v>
      </c>
      <c r="D4311" s="31" t="s">
        <v>903</v>
      </c>
      <c r="E4311" s="31">
        <v>3733</v>
      </c>
      <c r="F4311" s="31">
        <v>1302831</v>
      </c>
      <c r="G4311" s="32">
        <v>349</v>
      </c>
      <c r="H4311" s="31">
        <v>3937</v>
      </c>
    </row>
    <row r="4312" spans="1:8" ht="36" customHeight="1" x14ac:dyDescent="0.25">
      <c r="A4312" s="33">
        <v>46194</v>
      </c>
      <c r="B4312" s="31" t="s">
        <v>177</v>
      </c>
      <c r="C4312" s="31" t="s">
        <v>178</v>
      </c>
      <c r="D4312" s="31" t="s">
        <v>903</v>
      </c>
      <c r="E4312" s="31">
        <v>2529</v>
      </c>
      <c r="F4312" s="31">
        <v>788019</v>
      </c>
      <c r="G4312" s="32">
        <v>311.58999999999997</v>
      </c>
      <c r="H4312" s="31">
        <v>2356</v>
      </c>
    </row>
    <row r="4313" spans="1:8" ht="24" customHeight="1" x14ac:dyDescent="0.25">
      <c r="A4313" s="33">
        <v>46194</v>
      </c>
      <c r="B4313" s="31" t="s">
        <v>180</v>
      </c>
      <c r="C4313" s="31" t="s">
        <v>181</v>
      </c>
      <c r="D4313" s="31" t="s">
        <v>903</v>
      </c>
      <c r="E4313" s="31">
        <v>2235</v>
      </c>
      <c r="F4313" s="31">
        <v>983135</v>
      </c>
      <c r="G4313" s="32">
        <v>439.88</v>
      </c>
      <c r="H4313" s="31">
        <v>2279</v>
      </c>
    </row>
    <row r="4314" spans="1:8" ht="24" customHeight="1" x14ac:dyDescent="0.25">
      <c r="A4314" s="33">
        <v>46194</v>
      </c>
      <c r="B4314" s="31" t="s">
        <v>183</v>
      </c>
      <c r="C4314" s="31" t="s">
        <v>184</v>
      </c>
      <c r="D4314" s="31" t="s">
        <v>903</v>
      </c>
      <c r="E4314" s="31">
        <v>2154</v>
      </c>
      <c r="F4314" s="31">
        <v>508751</v>
      </c>
      <c r="G4314" s="32">
        <v>236.19</v>
      </c>
      <c r="H4314" s="31">
        <v>1952</v>
      </c>
    </row>
    <row r="4315" spans="1:8" ht="48" customHeight="1" x14ac:dyDescent="0.25">
      <c r="A4315" s="33">
        <v>46194</v>
      </c>
      <c r="B4315" s="31" t="s">
        <v>186</v>
      </c>
      <c r="C4315" s="31" t="s">
        <v>187</v>
      </c>
      <c r="D4315" s="31" t="s">
        <v>903</v>
      </c>
      <c r="E4315" s="31">
        <v>1074</v>
      </c>
      <c r="F4315" s="31">
        <v>437545</v>
      </c>
      <c r="G4315" s="32">
        <v>407.4</v>
      </c>
      <c r="H4315" s="31">
        <v>1042</v>
      </c>
    </row>
    <row r="4316" spans="1:8" ht="48" customHeight="1" x14ac:dyDescent="0.25">
      <c r="A4316" s="33">
        <v>46194</v>
      </c>
      <c r="B4316" s="31" t="s">
        <v>189</v>
      </c>
      <c r="C4316" s="31" t="s">
        <v>190</v>
      </c>
      <c r="D4316" s="31" t="s">
        <v>903</v>
      </c>
      <c r="E4316" s="31">
        <v>4662</v>
      </c>
      <c r="F4316" s="31">
        <v>1410293</v>
      </c>
      <c r="G4316" s="32">
        <v>302.51</v>
      </c>
      <c r="H4316" s="31">
        <v>4900</v>
      </c>
    </row>
    <row r="4317" spans="1:8" ht="48" customHeight="1" x14ac:dyDescent="0.25">
      <c r="A4317" s="33">
        <v>46194</v>
      </c>
      <c r="B4317" s="31" t="s">
        <v>192</v>
      </c>
      <c r="C4317" s="31" t="s">
        <v>193</v>
      </c>
      <c r="D4317" s="31" t="s">
        <v>901</v>
      </c>
      <c r="E4317" s="31">
        <v>1667</v>
      </c>
      <c r="F4317" s="31">
        <v>678528</v>
      </c>
      <c r="G4317" s="32">
        <v>407.04</v>
      </c>
      <c r="H4317" s="31">
        <v>1629</v>
      </c>
    </row>
    <row r="4318" spans="1:8" ht="48" customHeight="1" x14ac:dyDescent="0.25">
      <c r="A4318" s="33">
        <v>46194</v>
      </c>
      <c r="B4318" s="31" t="s">
        <v>195</v>
      </c>
      <c r="C4318" s="31" t="s">
        <v>196</v>
      </c>
      <c r="D4318" s="31" t="s">
        <v>899</v>
      </c>
      <c r="E4318" s="31">
        <v>4488</v>
      </c>
      <c r="F4318" s="31">
        <v>1444288</v>
      </c>
      <c r="G4318" s="32">
        <v>321.81</v>
      </c>
      <c r="H4318" s="31">
        <v>4770</v>
      </c>
    </row>
    <row r="4319" spans="1:8" ht="48" customHeight="1" x14ac:dyDescent="0.25">
      <c r="A4319" s="33">
        <v>46194</v>
      </c>
      <c r="B4319" s="31" t="s">
        <v>198</v>
      </c>
      <c r="C4319" s="31" t="s">
        <v>199</v>
      </c>
      <c r="D4319" s="31" t="s">
        <v>901</v>
      </c>
      <c r="E4319" s="31">
        <v>4248</v>
      </c>
      <c r="F4319" s="31">
        <v>2091819</v>
      </c>
      <c r="G4319" s="32">
        <v>492.42</v>
      </c>
      <c r="H4319" s="31">
        <v>4421</v>
      </c>
    </row>
    <row r="4320" spans="1:8" ht="24" customHeight="1" x14ac:dyDescent="0.25">
      <c r="A4320" s="33">
        <v>46194</v>
      </c>
      <c r="B4320" s="31" t="s">
        <v>201</v>
      </c>
      <c r="C4320" s="31" t="s">
        <v>202</v>
      </c>
      <c r="D4320" s="31" t="s">
        <v>904</v>
      </c>
      <c r="E4320" s="31">
        <v>0</v>
      </c>
      <c r="F4320" s="31">
        <v>0</v>
      </c>
      <c r="G4320" s="31">
        <v>0</v>
      </c>
      <c r="H4320" s="31">
        <v>0</v>
      </c>
    </row>
    <row r="4321" spans="1:8" ht="36" customHeight="1" x14ac:dyDescent="0.25">
      <c r="A4321" s="33">
        <v>46194</v>
      </c>
      <c r="B4321" s="31" t="s">
        <v>204</v>
      </c>
      <c r="C4321" s="31" t="s">
        <v>205</v>
      </c>
      <c r="D4321" s="31" t="s">
        <v>901</v>
      </c>
      <c r="E4321" s="31">
        <v>4811</v>
      </c>
      <c r="F4321" s="31">
        <v>2146633</v>
      </c>
      <c r="G4321" s="32">
        <v>446.19</v>
      </c>
      <c r="H4321" s="31">
        <v>4486</v>
      </c>
    </row>
    <row r="4322" spans="1:8" ht="24" customHeight="1" x14ac:dyDescent="0.25">
      <c r="A4322" s="33">
        <v>46194</v>
      </c>
      <c r="B4322" s="31" t="s">
        <v>207</v>
      </c>
      <c r="C4322" s="31" t="s">
        <v>208</v>
      </c>
      <c r="D4322" s="31" t="s">
        <v>899</v>
      </c>
      <c r="E4322" s="31">
        <v>5658</v>
      </c>
      <c r="F4322" s="31">
        <v>1763885</v>
      </c>
      <c r="G4322" s="32">
        <v>311.75</v>
      </c>
      <c r="H4322" s="31">
        <v>5816</v>
      </c>
    </row>
    <row r="4323" spans="1:8" ht="36" customHeight="1" x14ac:dyDescent="0.25">
      <c r="A4323" s="33">
        <v>46194</v>
      </c>
      <c r="B4323" s="31" t="s">
        <v>210</v>
      </c>
      <c r="C4323" s="31" t="s">
        <v>211</v>
      </c>
      <c r="D4323" s="31" t="s">
        <v>901</v>
      </c>
      <c r="E4323" s="31">
        <v>3576</v>
      </c>
      <c r="F4323" s="31">
        <v>1578842</v>
      </c>
      <c r="G4323" s="32">
        <v>441.51</v>
      </c>
      <c r="H4323" s="31">
        <v>3376</v>
      </c>
    </row>
    <row r="4324" spans="1:8" ht="24" customHeight="1" x14ac:dyDescent="0.25">
      <c r="A4324" s="33">
        <v>46194</v>
      </c>
      <c r="B4324" s="31" t="s">
        <v>213</v>
      </c>
      <c r="C4324" s="31" t="s">
        <v>214</v>
      </c>
      <c r="D4324" s="31" t="s">
        <v>901</v>
      </c>
      <c r="E4324" s="31">
        <v>1256</v>
      </c>
      <c r="F4324" s="31">
        <v>381370</v>
      </c>
      <c r="G4324" s="32">
        <v>303.64</v>
      </c>
      <c r="H4324" s="31">
        <v>1240</v>
      </c>
    </row>
    <row r="4325" spans="1:8" ht="36" customHeight="1" x14ac:dyDescent="0.25">
      <c r="A4325" s="33">
        <v>46194</v>
      </c>
      <c r="B4325" s="31" t="s">
        <v>216</v>
      </c>
      <c r="C4325" s="31" t="s">
        <v>217</v>
      </c>
      <c r="D4325" s="31" t="s">
        <v>901</v>
      </c>
      <c r="E4325" s="31">
        <v>2139</v>
      </c>
      <c r="F4325" s="31">
        <v>616651</v>
      </c>
      <c r="G4325" s="32">
        <v>288.29000000000002</v>
      </c>
      <c r="H4325" s="31">
        <v>2126</v>
      </c>
    </row>
    <row r="4326" spans="1:8" ht="48" customHeight="1" x14ac:dyDescent="0.25">
      <c r="A4326" s="33">
        <v>46194</v>
      </c>
      <c r="B4326" s="31" t="s">
        <v>220</v>
      </c>
      <c r="C4326" s="31" t="s">
        <v>221</v>
      </c>
      <c r="D4326" s="31" t="s">
        <v>900</v>
      </c>
      <c r="E4326" s="31">
        <v>5010</v>
      </c>
      <c r="F4326" s="31">
        <v>1247282</v>
      </c>
      <c r="G4326" s="32">
        <v>248.96</v>
      </c>
      <c r="H4326" s="31">
        <v>5079</v>
      </c>
    </row>
    <row r="4327" spans="1:8" ht="24" customHeight="1" x14ac:dyDescent="0.25">
      <c r="A4327" s="33">
        <v>46194</v>
      </c>
      <c r="B4327" s="31" t="s">
        <v>223</v>
      </c>
      <c r="C4327" s="31" t="s">
        <v>224</v>
      </c>
      <c r="D4327" s="31" t="s">
        <v>905</v>
      </c>
      <c r="E4327" s="31">
        <v>0</v>
      </c>
      <c r="F4327" s="31">
        <v>0</v>
      </c>
      <c r="G4327" s="31">
        <v>0</v>
      </c>
      <c r="H4327" s="31">
        <v>0</v>
      </c>
    </row>
    <row r="4328" spans="1:8" ht="24" customHeight="1" x14ac:dyDescent="0.25">
      <c r="A4328" s="33">
        <v>46194</v>
      </c>
      <c r="B4328" s="31" t="s">
        <v>225</v>
      </c>
      <c r="C4328" s="31" t="s">
        <v>226</v>
      </c>
      <c r="D4328" s="31" t="s">
        <v>906</v>
      </c>
      <c r="E4328" s="31">
        <v>0</v>
      </c>
      <c r="F4328" s="31">
        <v>0</v>
      </c>
      <c r="G4328" s="31">
        <v>0</v>
      </c>
      <c r="H4328" s="31">
        <v>0</v>
      </c>
    </row>
    <row r="4329" spans="1:8" ht="36" customHeight="1" x14ac:dyDescent="0.25">
      <c r="A4329" s="33">
        <v>46194</v>
      </c>
      <c r="B4329" s="31" t="s">
        <v>227</v>
      </c>
      <c r="C4329" s="31" t="s">
        <v>228</v>
      </c>
      <c r="D4329" s="31" t="s">
        <v>899</v>
      </c>
      <c r="E4329" s="31">
        <v>5077</v>
      </c>
      <c r="F4329" s="31">
        <v>1309163</v>
      </c>
      <c r="G4329" s="32">
        <v>257.86</v>
      </c>
      <c r="H4329" s="31">
        <v>5193</v>
      </c>
    </row>
    <row r="4330" spans="1:8" ht="36" customHeight="1" x14ac:dyDescent="0.25">
      <c r="A4330" s="33">
        <v>46194</v>
      </c>
      <c r="B4330" s="31" t="s">
        <v>230</v>
      </c>
      <c r="C4330" s="31" t="s">
        <v>231</v>
      </c>
      <c r="D4330" s="31" t="s">
        <v>901</v>
      </c>
      <c r="E4330" s="31">
        <v>5263</v>
      </c>
      <c r="F4330" s="31">
        <v>1995930</v>
      </c>
      <c r="G4330" s="32">
        <v>379.24</v>
      </c>
      <c r="H4330" s="31">
        <v>5029</v>
      </c>
    </row>
    <row r="4331" spans="1:8" ht="24" customHeight="1" x14ac:dyDescent="0.25">
      <c r="A4331" s="33">
        <v>46194</v>
      </c>
      <c r="B4331" s="31" t="s">
        <v>233</v>
      </c>
      <c r="C4331" s="31" t="s">
        <v>234</v>
      </c>
      <c r="D4331" s="31" t="s">
        <v>899</v>
      </c>
      <c r="E4331" s="31">
        <v>2502</v>
      </c>
      <c r="F4331" s="31">
        <v>560327</v>
      </c>
      <c r="G4331" s="32">
        <v>223.95</v>
      </c>
      <c r="H4331" s="31">
        <v>2429</v>
      </c>
    </row>
    <row r="4332" spans="1:8" ht="24" customHeight="1" x14ac:dyDescent="0.25">
      <c r="A4332" s="33">
        <v>46194</v>
      </c>
      <c r="B4332" s="31" t="s">
        <v>236</v>
      </c>
      <c r="C4332" s="31" t="s">
        <v>237</v>
      </c>
      <c r="D4332" s="31" t="s">
        <v>899</v>
      </c>
      <c r="E4332" s="31">
        <v>4732</v>
      </c>
      <c r="F4332" s="31">
        <v>1949095</v>
      </c>
      <c r="G4332" s="32">
        <v>411.9</v>
      </c>
      <c r="H4332" s="31">
        <v>4836</v>
      </c>
    </row>
    <row r="4333" spans="1:8" ht="24" customHeight="1" x14ac:dyDescent="0.25">
      <c r="A4333" s="33">
        <v>46194</v>
      </c>
      <c r="B4333" s="31" t="s">
        <v>239</v>
      </c>
      <c r="C4333" s="31" t="s">
        <v>240</v>
      </c>
      <c r="D4333" s="31" t="s">
        <v>900</v>
      </c>
      <c r="E4333" s="31">
        <v>2453</v>
      </c>
      <c r="F4333" s="31">
        <v>1325364</v>
      </c>
      <c r="G4333" s="32">
        <v>540.29999999999995</v>
      </c>
      <c r="H4333" s="31">
        <v>2364</v>
      </c>
    </row>
    <row r="4334" spans="1:8" ht="54.75" customHeight="1" x14ac:dyDescent="0.25">
      <c r="A4334" s="33">
        <v>46194</v>
      </c>
      <c r="B4334" s="31" t="s">
        <v>242</v>
      </c>
      <c r="C4334" s="31" t="s">
        <v>243</v>
      </c>
      <c r="D4334" s="31" t="s">
        <v>900</v>
      </c>
      <c r="E4334" s="31">
        <v>3333</v>
      </c>
      <c r="F4334" s="31">
        <v>944565</v>
      </c>
      <c r="G4334" s="32">
        <v>283.39999999999998</v>
      </c>
      <c r="H4334" s="31">
        <v>3224</v>
      </c>
    </row>
    <row r="4335" spans="1:8" ht="24" customHeight="1" x14ac:dyDescent="0.25">
      <c r="A4335" s="33">
        <v>46194</v>
      </c>
      <c r="B4335" s="31" t="s">
        <v>245</v>
      </c>
      <c r="C4335" s="31" t="s">
        <v>246</v>
      </c>
      <c r="D4335" s="31" t="s">
        <v>900</v>
      </c>
      <c r="E4335" s="31">
        <v>2653</v>
      </c>
      <c r="F4335" s="31">
        <v>677417</v>
      </c>
      <c r="G4335" s="32">
        <v>255.34</v>
      </c>
      <c r="H4335" s="31">
        <v>2731</v>
      </c>
    </row>
    <row r="4336" spans="1:8" ht="48" customHeight="1" x14ac:dyDescent="0.25">
      <c r="A4336" s="33">
        <v>46194</v>
      </c>
      <c r="B4336" s="31" t="s">
        <v>248</v>
      </c>
      <c r="C4336" s="31" t="s">
        <v>249</v>
      </c>
      <c r="D4336" s="31" t="s">
        <v>900</v>
      </c>
      <c r="E4336" s="31">
        <v>3845</v>
      </c>
      <c r="F4336" s="31">
        <v>1801794</v>
      </c>
      <c r="G4336" s="32">
        <v>468.61</v>
      </c>
      <c r="H4336" s="31">
        <v>3966</v>
      </c>
    </row>
    <row r="4337" spans="1:8" ht="48" customHeight="1" x14ac:dyDescent="0.25">
      <c r="A4337" s="33">
        <v>46194</v>
      </c>
      <c r="B4337" s="31" t="s">
        <v>251</v>
      </c>
      <c r="C4337" s="31" t="s">
        <v>252</v>
      </c>
      <c r="D4337" s="31" t="s">
        <v>900</v>
      </c>
      <c r="E4337" s="31">
        <v>4573</v>
      </c>
      <c r="F4337" s="31">
        <v>1764962</v>
      </c>
      <c r="G4337" s="32">
        <v>385.95</v>
      </c>
      <c r="H4337" s="31">
        <v>4633</v>
      </c>
    </row>
    <row r="4338" spans="1:8" ht="48" customHeight="1" x14ac:dyDescent="0.25">
      <c r="A4338" s="33">
        <v>46194</v>
      </c>
      <c r="B4338" s="31" t="s">
        <v>254</v>
      </c>
      <c r="C4338" s="31" t="s">
        <v>255</v>
      </c>
      <c r="D4338" s="31" t="s">
        <v>899</v>
      </c>
      <c r="E4338" s="31">
        <v>2031</v>
      </c>
      <c r="F4338" s="31">
        <v>790912</v>
      </c>
      <c r="G4338" s="32">
        <v>389.42</v>
      </c>
      <c r="H4338" s="31">
        <v>2013</v>
      </c>
    </row>
    <row r="4339" spans="1:8" ht="48" customHeight="1" x14ac:dyDescent="0.25">
      <c r="A4339" s="33">
        <v>46194</v>
      </c>
      <c r="B4339" s="31" t="s">
        <v>257</v>
      </c>
      <c r="C4339" s="31" t="s">
        <v>258</v>
      </c>
      <c r="D4339" s="31" t="s">
        <v>901</v>
      </c>
      <c r="E4339" s="31">
        <v>858</v>
      </c>
      <c r="F4339" s="31">
        <v>162574</v>
      </c>
      <c r="G4339" s="32">
        <v>189.48</v>
      </c>
      <c r="H4339" s="31">
        <v>833</v>
      </c>
    </row>
    <row r="4340" spans="1:8" ht="48" customHeight="1" x14ac:dyDescent="0.25">
      <c r="A4340" s="33">
        <v>46194</v>
      </c>
      <c r="B4340" s="31" t="s">
        <v>260</v>
      </c>
      <c r="C4340" s="31" t="s">
        <v>261</v>
      </c>
      <c r="D4340" s="31" t="s">
        <v>907</v>
      </c>
      <c r="E4340" s="31">
        <v>0</v>
      </c>
      <c r="F4340" s="31">
        <v>0</v>
      </c>
      <c r="G4340" s="31">
        <v>0</v>
      </c>
      <c r="H4340" s="31">
        <v>0</v>
      </c>
    </row>
    <row r="4341" spans="1:8" ht="48" customHeight="1" x14ac:dyDescent="0.25">
      <c r="A4341" s="33">
        <v>46194</v>
      </c>
      <c r="B4341" s="31" t="s">
        <v>262</v>
      </c>
      <c r="C4341" s="31" t="s">
        <v>263</v>
      </c>
      <c r="D4341" s="31" t="s">
        <v>901</v>
      </c>
      <c r="E4341" s="31">
        <v>2924</v>
      </c>
      <c r="F4341" s="31">
        <v>631275</v>
      </c>
      <c r="G4341" s="32">
        <v>215.89</v>
      </c>
      <c r="H4341" s="31">
        <v>2729</v>
      </c>
    </row>
    <row r="4342" spans="1:8" ht="48" customHeight="1" x14ac:dyDescent="0.25">
      <c r="A4342" s="33">
        <v>46194</v>
      </c>
      <c r="B4342" s="31" t="s">
        <v>265</v>
      </c>
      <c r="C4342" s="31" t="s">
        <v>266</v>
      </c>
      <c r="D4342" s="31" t="s">
        <v>908</v>
      </c>
      <c r="E4342" s="31">
        <v>0</v>
      </c>
      <c r="F4342" s="31">
        <v>0</v>
      </c>
      <c r="G4342" s="31">
        <v>0</v>
      </c>
      <c r="H4342" s="31">
        <v>0</v>
      </c>
    </row>
    <row r="4343" spans="1:8" ht="24" customHeight="1" x14ac:dyDescent="0.25">
      <c r="A4343" s="33">
        <v>46194</v>
      </c>
      <c r="B4343" s="31" t="s">
        <v>267</v>
      </c>
      <c r="C4343" s="31" t="s">
        <v>268</v>
      </c>
      <c r="D4343" s="31" t="s">
        <v>901</v>
      </c>
      <c r="E4343" s="31">
        <v>2595</v>
      </c>
      <c r="F4343" s="31">
        <v>467750</v>
      </c>
      <c r="G4343" s="32">
        <v>180.25</v>
      </c>
      <c r="H4343" s="31">
        <v>2731</v>
      </c>
    </row>
    <row r="4344" spans="1:8" ht="36" customHeight="1" x14ac:dyDescent="0.25">
      <c r="A4344" s="33">
        <v>46194</v>
      </c>
      <c r="B4344" s="31" t="s">
        <v>270</v>
      </c>
      <c r="C4344" s="31" t="s">
        <v>271</v>
      </c>
      <c r="D4344" s="31" t="s">
        <v>900</v>
      </c>
      <c r="E4344" s="31">
        <v>1176</v>
      </c>
      <c r="F4344" s="31">
        <v>372319</v>
      </c>
      <c r="G4344" s="32">
        <v>316.60000000000002</v>
      </c>
      <c r="H4344" s="31">
        <v>1083</v>
      </c>
    </row>
    <row r="4345" spans="1:8" ht="24" customHeight="1" x14ac:dyDescent="0.25">
      <c r="A4345" s="33">
        <v>46194</v>
      </c>
      <c r="B4345" s="31" t="s">
        <v>273</v>
      </c>
      <c r="C4345" s="31" t="s">
        <v>274</v>
      </c>
      <c r="D4345" s="31" t="s">
        <v>899</v>
      </c>
      <c r="E4345" s="31">
        <v>4086</v>
      </c>
      <c r="F4345" s="31">
        <v>2188614</v>
      </c>
      <c r="G4345" s="32">
        <v>535.64</v>
      </c>
      <c r="H4345" s="31">
        <v>4088</v>
      </c>
    </row>
    <row r="4346" spans="1:8" ht="36" customHeight="1" x14ac:dyDescent="0.25">
      <c r="A4346" s="33">
        <v>46194</v>
      </c>
      <c r="B4346" s="31" t="s">
        <v>276</v>
      </c>
      <c r="C4346" s="31" t="s">
        <v>277</v>
      </c>
      <c r="D4346" s="31" t="s">
        <v>899</v>
      </c>
      <c r="E4346" s="31">
        <v>1340</v>
      </c>
      <c r="F4346" s="31">
        <v>766392</v>
      </c>
      <c r="G4346" s="32">
        <v>571.92999999999995</v>
      </c>
      <c r="H4346" s="31">
        <v>1221</v>
      </c>
    </row>
    <row r="4347" spans="1:8" ht="36" customHeight="1" x14ac:dyDescent="0.25">
      <c r="A4347" s="33">
        <v>46194</v>
      </c>
      <c r="B4347" s="31" t="s">
        <v>279</v>
      </c>
      <c r="C4347" s="31" t="s">
        <v>280</v>
      </c>
      <c r="D4347" s="31" t="s">
        <v>901</v>
      </c>
      <c r="E4347" s="31">
        <v>2598</v>
      </c>
      <c r="F4347" s="31">
        <v>1308907</v>
      </c>
      <c r="G4347" s="32">
        <v>503.81</v>
      </c>
      <c r="H4347" s="31">
        <v>2636</v>
      </c>
    </row>
    <row r="4348" spans="1:8" ht="24" customHeight="1" x14ac:dyDescent="0.25">
      <c r="A4348" s="33">
        <v>46194</v>
      </c>
      <c r="B4348" s="31" t="s">
        <v>283</v>
      </c>
      <c r="C4348" s="31" t="s">
        <v>284</v>
      </c>
      <c r="D4348" s="31" t="s">
        <v>899</v>
      </c>
      <c r="E4348" s="31">
        <v>0</v>
      </c>
      <c r="F4348" s="31">
        <v>0</v>
      </c>
      <c r="G4348" s="31">
        <v>0</v>
      </c>
      <c r="H4348" s="31">
        <v>0</v>
      </c>
    </row>
    <row r="4349" spans="1:8" ht="48" customHeight="1" x14ac:dyDescent="0.25">
      <c r="A4349" s="33">
        <v>46195</v>
      </c>
      <c r="B4349" s="31" t="s">
        <v>128</v>
      </c>
      <c r="C4349" s="31" t="s">
        <v>129</v>
      </c>
      <c r="D4349" s="31" t="s">
        <v>899</v>
      </c>
      <c r="E4349" s="31">
        <v>1142</v>
      </c>
      <c r="F4349" s="31">
        <v>386385</v>
      </c>
      <c r="G4349" s="32">
        <v>338.34</v>
      </c>
      <c r="H4349" s="31">
        <v>1084</v>
      </c>
    </row>
    <row r="4350" spans="1:8" ht="48" customHeight="1" x14ac:dyDescent="0.25">
      <c r="A4350" s="33">
        <v>46195</v>
      </c>
      <c r="B4350" s="31" t="s">
        <v>132</v>
      </c>
      <c r="C4350" s="31" t="s">
        <v>133</v>
      </c>
      <c r="D4350" s="31" t="s">
        <v>900</v>
      </c>
      <c r="E4350" s="31">
        <v>2327</v>
      </c>
      <c r="F4350" s="31">
        <v>813820</v>
      </c>
      <c r="G4350" s="32">
        <v>349.73</v>
      </c>
      <c r="H4350" s="31">
        <v>2143</v>
      </c>
    </row>
    <row r="4351" spans="1:8" ht="48" customHeight="1" x14ac:dyDescent="0.25">
      <c r="A4351" s="33">
        <v>46195</v>
      </c>
      <c r="B4351" s="31" t="s">
        <v>135</v>
      </c>
      <c r="C4351" s="31" t="s">
        <v>136</v>
      </c>
      <c r="D4351" s="31" t="s">
        <v>900</v>
      </c>
      <c r="E4351" s="31">
        <v>1300</v>
      </c>
      <c r="F4351" s="31">
        <v>513826</v>
      </c>
      <c r="G4351" s="32">
        <v>395.25</v>
      </c>
      <c r="H4351" s="31">
        <v>1219</v>
      </c>
    </row>
    <row r="4352" spans="1:8" ht="48" customHeight="1" x14ac:dyDescent="0.25">
      <c r="A4352" s="33">
        <v>46195</v>
      </c>
      <c r="B4352" s="31" t="s">
        <v>138</v>
      </c>
      <c r="C4352" s="31" t="s">
        <v>139</v>
      </c>
      <c r="D4352" s="31" t="s">
        <v>900</v>
      </c>
      <c r="E4352" s="31">
        <v>1343</v>
      </c>
      <c r="F4352" s="31">
        <v>445694</v>
      </c>
      <c r="G4352" s="32">
        <v>331.86</v>
      </c>
      <c r="H4352" s="31">
        <v>1265</v>
      </c>
    </row>
    <row r="4353" spans="1:8" ht="48" customHeight="1" x14ac:dyDescent="0.25">
      <c r="A4353" s="33">
        <v>46195</v>
      </c>
      <c r="B4353" s="31" t="s">
        <v>141</v>
      </c>
      <c r="C4353" s="31" t="s">
        <v>142</v>
      </c>
      <c r="D4353" s="31" t="s">
        <v>900</v>
      </c>
      <c r="E4353" s="31">
        <v>1618</v>
      </c>
      <c r="F4353" s="31">
        <v>894032</v>
      </c>
      <c r="G4353" s="32">
        <v>552.54999999999995</v>
      </c>
      <c r="H4353" s="31">
        <v>1610</v>
      </c>
    </row>
    <row r="4354" spans="1:8" ht="48" customHeight="1" x14ac:dyDescent="0.25">
      <c r="A4354" s="33">
        <v>46195</v>
      </c>
      <c r="B4354" s="31" t="s">
        <v>144</v>
      </c>
      <c r="C4354" s="31" t="s">
        <v>145</v>
      </c>
      <c r="D4354" s="31" t="s">
        <v>900</v>
      </c>
      <c r="E4354" s="31">
        <v>1739</v>
      </c>
      <c r="F4354" s="31">
        <v>424376</v>
      </c>
      <c r="G4354" s="32">
        <v>244.03</v>
      </c>
      <c r="H4354" s="31">
        <v>1604</v>
      </c>
    </row>
    <row r="4355" spans="1:8" ht="48" customHeight="1" x14ac:dyDescent="0.25">
      <c r="A4355" s="33">
        <v>46195</v>
      </c>
      <c r="B4355" s="31" t="s">
        <v>147</v>
      </c>
      <c r="C4355" s="31" t="s">
        <v>148</v>
      </c>
      <c r="D4355" s="31" t="s">
        <v>900</v>
      </c>
      <c r="E4355" s="31">
        <v>2703</v>
      </c>
      <c r="F4355" s="31">
        <v>598591</v>
      </c>
      <c r="G4355" s="32">
        <v>221.45</v>
      </c>
      <c r="H4355" s="31">
        <v>2793</v>
      </c>
    </row>
    <row r="4356" spans="1:8" ht="36" customHeight="1" x14ac:dyDescent="0.25">
      <c r="A4356" s="33">
        <v>46195</v>
      </c>
      <c r="B4356" s="31" t="s">
        <v>150</v>
      </c>
      <c r="C4356" s="31" t="s">
        <v>151</v>
      </c>
      <c r="D4356" s="31" t="s">
        <v>900</v>
      </c>
      <c r="E4356" s="31">
        <v>2454</v>
      </c>
      <c r="F4356" s="31">
        <v>636960</v>
      </c>
      <c r="G4356" s="32">
        <v>259.56</v>
      </c>
      <c r="H4356" s="31">
        <v>2322</v>
      </c>
    </row>
    <row r="4357" spans="1:8" ht="24" customHeight="1" x14ac:dyDescent="0.25">
      <c r="A4357" s="33">
        <v>46195</v>
      </c>
      <c r="B4357" s="31" t="s">
        <v>153</v>
      </c>
      <c r="C4357" s="31" t="s">
        <v>154</v>
      </c>
      <c r="D4357" s="31" t="s">
        <v>899</v>
      </c>
      <c r="E4357" s="31">
        <v>2661</v>
      </c>
      <c r="F4357" s="31">
        <v>457608</v>
      </c>
      <c r="G4357" s="32">
        <v>171.97</v>
      </c>
      <c r="H4357" s="31">
        <v>2615</v>
      </c>
    </row>
    <row r="4358" spans="1:8" ht="36" customHeight="1" x14ac:dyDescent="0.25">
      <c r="A4358" s="33">
        <v>46195</v>
      </c>
      <c r="B4358" s="31" t="s">
        <v>156</v>
      </c>
      <c r="C4358" s="31" t="s">
        <v>157</v>
      </c>
      <c r="D4358" s="31" t="s">
        <v>901</v>
      </c>
      <c r="E4358" s="31">
        <v>3262</v>
      </c>
      <c r="F4358" s="31">
        <v>928705</v>
      </c>
      <c r="G4358" s="32">
        <v>284.7</v>
      </c>
      <c r="H4358" s="31">
        <v>3115</v>
      </c>
    </row>
    <row r="4359" spans="1:8" ht="24" customHeight="1" x14ac:dyDescent="0.25">
      <c r="A4359" s="33">
        <v>46195</v>
      </c>
      <c r="B4359" s="31" t="s">
        <v>159</v>
      </c>
      <c r="C4359" s="31" t="s">
        <v>160</v>
      </c>
      <c r="D4359" s="31" t="s">
        <v>899</v>
      </c>
      <c r="E4359" s="31">
        <v>2013</v>
      </c>
      <c r="F4359" s="31">
        <v>744873</v>
      </c>
      <c r="G4359" s="32">
        <v>370.03</v>
      </c>
      <c r="H4359" s="31">
        <v>1831</v>
      </c>
    </row>
    <row r="4360" spans="1:8" ht="36" customHeight="1" x14ac:dyDescent="0.25">
      <c r="A4360" s="33">
        <v>46195</v>
      </c>
      <c r="B4360" s="31" t="s">
        <v>162</v>
      </c>
      <c r="C4360" s="31" t="s">
        <v>163</v>
      </c>
      <c r="D4360" s="31" t="s">
        <v>901</v>
      </c>
      <c r="E4360" s="31">
        <v>916</v>
      </c>
      <c r="F4360" s="31">
        <v>425228</v>
      </c>
      <c r="G4360" s="32">
        <v>464.22</v>
      </c>
      <c r="H4360" s="31">
        <v>944</v>
      </c>
    </row>
    <row r="4361" spans="1:8" ht="24" customHeight="1" x14ac:dyDescent="0.25">
      <c r="A4361" s="33">
        <v>46195</v>
      </c>
      <c r="B4361" s="31" t="s">
        <v>165</v>
      </c>
      <c r="C4361" s="31" t="s">
        <v>166</v>
      </c>
      <c r="D4361" s="31" t="s">
        <v>901</v>
      </c>
      <c r="E4361" s="31">
        <v>3079</v>
      </c>
      <c r="F4361" s="31">
        <v>1451447</v>
      </c>
      <c r="G4361" s="32">
        <v>471.4</v>
      </c>
      <c r="H4361" s="31">
        <v>3111</v>
      </c>
    </row>
    <row r="4362" spans="1:8" ht="36" customHeight="1" x14ac:dyDescent="0.25">
      <c r="A4362" s="33">
        <v>46195</v>
      </c>
      <c r="B4362" s="31" t="s">
        <v>168</v>
      </c>
      <c r="C4362" s="31" t="s">
        <v>169</v>
      </c>
      <c r="D4362" s="31" t="s">
        <v>899</v>
      </c>
      <c r="E4362" s="31">
        <v>1991</v>
      </c>
      <c r="F4362" s="31">
        <v>821663</v>
      </c>
      <c r="G4362" s="32">
        <v>412.69</v>
      </c>
      <c r="H4362" s="31">
        <v>2020</v>
      </c>
    </row>
    <row r="4363" spans="1:8" ht="36" customHeight="1" x14ac:dyDescent="0.25">
      <c r="A4363" s="33">
        <v>46195</v>
      </c>
      <c r="B4363" s="31" t="s">
        <v>171</v>
      </c>
      <c r="C4363" s="31" t="s">
        <v>172</v>
      </c>
      <c r="D4363" s="31" t="s">
        <v>903</v>
      </c>
      <c r="E4363" s="31">
        <v>1623</v>
      </c>
      <c r="F4363" s="31">
        <v>588056</v>
      </c>
      <c r="G4363" s="32">
        <v>362.33</v>
      </c>
      <c r="H4363" s="31">
        <v>1647</v>
      </c>
    </row>
    <row r="4364" spans="1:8" ht="36" customHeight="1" x14ac:dyDescent="0.25">
      <c r="A4364" s="33">
        <v>46195</v>
      </c>
      <c r="B4364" s="31" t="s">
        <v>174</v>
      </c>
      <c r="C4364" s="31" t="s">
        <v>175</v>
      </c>
      <c r="D4364" s="31" t="s">
        <v>903</v>
      </c>
      <c r="E4364" s="31">
        <v>2832</v>
      </c>
      <c r="F4364" s="31">
        <v>914771</v>
      </c>
      <c r="G4364" s="32">
        <v>323.01</v>
      </c>
      <c r="H4364" s="31">
        <v>2623</v>
      </c>
    </row>
    <row r="4365" spans="1:8" ht="48" customHeight="1" x14ac:dyDescent="0.25">
      <c r="A4365" s="33">
        <v>46195</v>
      </c>
      <c r="B4365" s="31" t="s">
        <v>177</v>
      </c>
      <c r="C4365" s="31" t="s">
        <v>178</v>
      </c>
      <c r="D4365" s="31" t="s">
        <v>903</v>
      </c>
      <c r="E4365" s="31">
        <v>2427</v>
      </c>
      <c r="F4365" s="31">
        <v>651543</v>
      </c>
      <c r="G4365" s="32">
        <v>268.45999999999998</v>
      </c>
      <c r="H4365" s="31">
        <v>2569</v>
      </c>
    </row>
    <row r="4366" spans="1:8" ht="36" customHeight="1" x14ac:dyDescent="0.25">
      <c r="A4366" s="33">
        <v>46195</v>
      </c>
      <c r="B4366" s="31" t="s">
        <v>180</v>
      </c>
      <c r="C4366" s="31" t="s">
        <v>181</v>
      </c>
      <c r="D4366" s="31" t="s">
        <v>903</v>
      </c>
      <c r="E4366" s="31">
        <v>1911</v>
      </c>
      <c r="F4366" s="31">
        <v>835265</v>
      </c>
      <c r="G4366" s="32">
        <v>437.08</v>
      </c>
      <c r="H4366" s="31">
        <v>1927</v>
      </c>
    </row>
    <row r="4367" spans="1:8" ht="27.75" customHeight="1" x14ac:dyDescent="0.25">
      <c r="A4367" s="33">
        <v>46195</v>
      </c>
      <c r="B4367" s="31" t="s">
        <v>183</v>
      </c>
      <c r="C4367" s="31" t="s">
        <v>184</v>
      </c>
      <c r="D4367" s="31" t="s">
        <v>903</v>
      </c>
      <c r="E4367" s="31">
        <v>2193</v>
      </c>
      <c r="F4367" s="31">
        <v>477765</v>
      </c>
      <c r="G4367" s="32">
        <v>217.86</v>
      </c>
      <c r="H4367" s="31">
        <v>2331</v>
      </c>
    </row>
    <row r="4368" spans="1:8" ht="24" customHeight="1" x14ac:dyDescent="0.25">
      <c r="A4368" s="33">
        <v>46195</v>
      </c>
      <c r="B4368" s="31" t="s">
        <v>186</v>
      </c>
      <c r="C4368" s="31" t="s">
        <v>187</v>
      </c>
      <c r="D4368" s="31" t="s">
        <v>903</v>
      </c>
      <c r="E4368" s="31">
        <v>745</v>
      </c>
      <c r="F4368" s="31">
        <v>323460</v>
      </c>
      <c r="G4368" s="32">
        <v>434.17</v>
      </c>
      <c r="H4368" s="31">
        <v>788</v>
      </c>
    </row>
    <row r="4369" spans="1:8" ht="36" customHeight="1" x14ac:dyDescent="0.25">
      <c r="A4369" s="33">
        <v>46195</v>
      </c>
      <c r="B4369" s="31" t="s">
        <v>189</v>
      </c>
      <c r="C4369" s="31" t="s">
        <v>190</v>
      </c>
      <c r="D4369" s="31" t="s">
        <v>903</v>
      </c>
      <c r="E4369" s="31">
        <v>2946</v>
      </c>
      <c r="F4369" s="31">
        <v>807661</v>
      </c>
      <c r="G4369" s="32">
        <v>274.16000000000003</v>
      </c>
      <c r="H4369" s="31">
        <v>3096</v>
      </c>
    </row>
    <row r="4370" spans="1:8" ht="24" customHeight="1" x14ac:dyDescent="0.25">
      <c r="A4370" s="33">
        <v>46195</v>
      </c>
      <c r="B4370" s="31" t="s">
        <v>192</v>
      </c>
      <c r="C4370" s="31" t="s">
        <v>193</v>
      </c>
      <c r="D4370" s="31" t="s">
        <v>901</v>
      </c>
      <c r="E4370" s="31">
        <v>1125</v>
      </c>
      <c r="F4370" s="31">
        <v>453902</v>
      </c>
      <c r="G4370" s="32">
        <v>403.47</v>
      </c>
      <c r="H4370" s="31">
        <v>1012</v>
      </c>
    </row>
    <row r="4371" spans="1:8" ht="24" customHeight="1" x14ac:dyDescent="0.25">
      <c r="A4371" s="33">
        <v>46195</v>
      </c>
      <c r="B4371" s="31" t="s">
        <v>195</v>
      </c>
      <c r="C4371" s="31" t="s">
        <v>196</v>
      </c>
      <c r="D4371" s="31" t="s">
        <v>899</v>
      </c>
      <c r="E4371" s="31">
        <v>2638</v>
      </c>
      <c r="F4371" s="31">
        <v>936365</v>
      </c>
      <c r="G4371" s="32">
        <v>354.95</v>
      </c>
      <c r="H4371" s="31">
        <v>2823</v>
      </c>
    </row>
    <row r="4372" spans="1:8" ht="48" customHeight="1" x14ac:dyDescent="0.25">
      <c r="A4372" s="33">
        <v>46195</v>
      </c>
      <c r="B4372" s="31" t="s">
        <v>198</v>
      </c>
      <c r="C4372" s="31" t="s">
        <v>199</v>
      </c>
      <c r="D4372" s="31" t="s">
        <v>901</v>
      </c>
      <c r="E4372" s="31">
        <v>3271</v>
      </c>
      <c r="F4372" s="31">
        <v>1451716</v>
      </c>
      <c r="G4372" s="32">
        <v>443.81</v>
      </c>
      <c r="H4372" s="31">
        <v>3127</v>
      </c>
    </row>
    <row r="4373" spans="1:8" ht="48" customHeight="1" x14ac:dyDescent="0.25">
      <c r="A4373" s="33">
        <v>46195</v>
      </c>
      <c r="B4373" s="31" t="s">
        <v>201</v>
      </c>
      <c r="C4373" s="31" t="s">
        <v>202</v>
      </c>
      <c r="D4373" s="31" t="s">
        <v>904</v>
      </c>
      <c r="E4373" s="31">
        <v>0</v>
      </c>
      <c r="F4373" s="31">
        <v>0</v>
      </c>
      <c r="G4373" s="31">
        <v>0</v>
      </c>
      <c r="H4373" s="31">
        <v>0</v>
      </c>
    </row>
    <row r="4374" spans="1:8" ht="48" customHeight="1" x14ac:dyDescent="0.25">
      <c r="A4374" s="33">
        <v>46195</v>
      </c>
      <c r="B4374" s="31" t="s">
        <v>204</v>
      </c>
      <c r="C4374" s="31" t="s">
        <v>205</v>
      </c>
      <c r="D4374" s="31" t="s">
        <v>901</v>
      </c>
      <c r="E4374" s="31">
        <v>2842</v>
      </c>
      <c r="F4374" s="31">
        <v>1242360</v>
      </c>
      <c r="G4374" s="32">
        <v>437.14</v>
      </c>
      <c r="H4374" s="31">
        <v>2570</v>
      </c>
    </row>
    <row r="4375" spans="1:8" ht="48" customHeight="1" x14ac:dyDescent="0.25">
      <c r="A4375" s="33">
        <v>46195</v>
      </c>
      <c r="B4375" s="31" t="s">
        <v>207</v>
      </c>
      <c r="C4375" s="31" t="s">
        <v>208</v>
      </c>
      <c r="D4375" s="31" t="s">
        <v>899</v>
      </c>
      <c r="E4375" s="31">
        <v>3890</v>
      </c>
      <c r="F4375" s="31">
        <v>1196837</v>
      </c>
      <c r="G4375" s="32">
        <v>307.67</v>
      </c>
      <c r="H4375" s="31">
        <v>3788</v>
      </c>
    </row>
    <row r="4376" spans="1:8" ht="48" customHeight="1" x14ac:dyDescent="0.25">
      <c r="A4376" s="33">
        <v>46195</v>
      </c>
      <c r="B4376" s="31" t="s">
        <v>210</v>
      </c>
      <c r="C4376" s="31" t="s">
        <v>211</v>
      </c>
      <c r="D4376" s="31" t="s">
        <v>901</v>
      </c>
      <c r="E4376" s="31">
        <v>2933</v>
      </c>
      <c r="F4376" s="31">
        <v>1011427</v>
      </c>
      <c r="G4376" s="32">
        <v>344.84</v>
      </c>
      <c r="H4376" s="31">
        <v>2641</v>
      </c>
    </row>
    <row r="4377" spans="1:8" ht="24" customHeight="1" x14ac:dyDescent="0.25">
      <c r="A4377" s="33">
        <v>46195</v>
      </c>
      <c r="B4377" s="31" t="s">
        <v>213</v>
      </c>
      <c r="C4377" s="31" t="s">
        <v>214</v>
      </c>
      <c r="D4377" s="31" t="s">
        <v>901</v>
      </c>
      <c r="E4377" s="31">
        <v>906</v>
      </c>
      <c r="F4377" s="31">
        <v>242896</v>
      </c>
      <c r="G4377" s="32">
        <v>268.10000000000002</v>
      </c>
      <c r="H4377" s="31">
        <v>829</v>
      </c>
    </row>
    <row r="4378" spans="1:8" ht="36" customHeight="1" x14ac:dyDescent="0.25">
      <c r="A4378" s="33">
        <v>46195</v>
      </c>
      <c r="B4378" s="31" t="s">
        <v>216</v>
      </c>
      <c r="C4378" s="31" t="s">
        <v>217</v>
      </c>
      <c r="D4378" s="31" t="s">
        <v>901</v>
      </c>
      <c r="E4378" s="31">
        <v>1455</v>
      </c>
      <c r="F4378" s="31">
        <v>341156</v>
      </c>
      <c r="G4378" s="32">
        <v>234.47</v>
      </c>
      <c r="H4378" s="31">
        <v>1529</v>
      </c>
    </row>
    <row r="4379" spans="1:8" ht="24" customHeight="1" x14ac:dyDescent="0.25">
      <c r="A4379" s="33">
        <v>46195</v>
      </c>
      <c r="B4379" s="31" t="s">
        <v>220</v>
      </c>
      <c r="C4379" s="31" t="s">
        <v>221</v>
      </c>
      <c r="D4379" s="31" t="s">
        <v>900</v>
      </c>
      <c r="E4379" s="31">
        <v>4123</v>
      </c>
      <c r="F4379" s="31">
        <v>909151</v>
      </c>
      <c r="G4379" s="32">
        <v>220.51</v>
      </c>
      <c r="H4379" s="31">
        <v>3897</v>
      </c>
    </row>
    <row r="4380" spans="1:8" ht="36" customHeight="1" x14ac:dyDescent="0.25">
      <c r="A4380" s="33">
        <v>46195</v>
      </c>
      <c r="B4380" s="31" t="s">
        <v>223</v>
      </c>
      <c r="C4380" s="31" t="s">
        <v>224</v>
      </c>
      <c r="D4380" s="31" t="s">
        <v>905</v>
      </c>
      <c r="E4380" s="31">
        <v>0</v>
      </c>
      <c r="F4380" s="31">
        <v>0</v>
      </c>
      <c r="G4380" s="31">
        <v>0</v>
      </c>
      <c r="H4380" s="31">
        <v>0</v>
      </c>
    </row>
    <row r="4381" spans="1:8" ht="24" customHeight="1" x14ac:dyDescent="0.25">
      <c r="A4381" s="33">
        <v>46195</v>
      </c>
      <c r="B4381" s="31" t="s">
        <v>225</v>
      </c>
      <c r="C4381" s="31" t="s">
        <v>226</v>
      </c>
      <c r="D4381" s="31" t="s">
        <v>906</v>
      </c>
      <c r="E4381" s="31">
        <v>0</v>
      </c>
      <c r="F4381" s="31">
        <v>0</v>
      </c>
      <c r="G4381" s="31">
        <v>0</v>
      </c>
      <c r="H4381" s="31">
        <v>0</v>
      </c>
    </row>
    <row r="4382" spans="1:8" ht="36" customHeight="1" x14ac:dyDescent="0.25">
      <c r="A4382" s="33">
        <v>46195</v>
      </c>
      <c r="B4382" s="31" t="s">
        <v>227</v>
      </c>
      <c r="C4382" s="31" t="s">
        <v>228</v>
      </c>
      <c r="D4382" s="31" t="s">
        <v>899</v>
      </c>
      <c r="E4382" s="31">
        <v>3521</v>
      </c>
      <c r="F4382" s="31">
        <v>897414</v>
      </c>
      <c r="G4382" s="32">
        <v>254.87</v>
      </c>
      <c r="H4382" s="31">
        <v>3664</v>
      </c>
    </row>
    <row r="4383" spans="1:8" ht="48" customHeight="1" x14ac:dyDescent="0.25">
      <c r="A4383" s="33">
        <v>46195</v>
      </c>
      <c r="B4383" s="31" t="s">
        <v>230</v>
      </c>
      <c r="C4383" s="31" t="s">
        <v>231</v>
      </c>
      <c r="D4383" s="31" t="s">
        <v>901</v>
      </c>
      <c r="E4383" s="31">
        <v>4022</v>
      </c>
      <c r="F4383" s="31">
        <v>1174885</v>
      </c>
      <c r="G4383" s="32">
        <v>292.11</v>
      </c>
      <c r="H4383" s="31">
        <v>3893</v>
      </c>
    </row>
    <row r="4384" spans="1:8" ht="24" customHeight="1" x14ac:dyDescent="0.25">
      <c r="A4384" s="33">
        <v>46195</v>
      </c>
      <c r="B4384" s="31" t="s">
        <v>233</v>
      </c>
      <c r="C4384" s="31" t="s">
        <v>234</v>
      </c>
      <c r="D4384" s="31" t="s">
        <v>899</v>
      </c>
      <c r="E4384" s="31">
        <v>2051</v>
      </c>
      <c r="F4384" s="31">
        <v>443652</v>
      </c>
      <c r="G4384" s="32">
        <v>216.31</v>
      </c>
      <c r="H4384" s="31">
        <v>2004</v>
      </c>
    </row>
    <row r="4385" spans="1:8" ht="24" customHeight="1" x14ac:dyDescent="0.25">
      <c r="A4385" s="33">
        <v>46195</v>
      </c>
      <c r="B4385" s="31" t="s">
        <v>236</v>
      </c>
      <c r="C4385" s="31" t="s">
        <v>237</v>
      </c>
      <c r="D4385" s="31" t="s">
        <v>899</v>
      </c>
      <c r="E4385" s="31">
        <v>2899</v>
      </c>
      <c r="F4385" s="31">
        <v>1139513</v>
      </c>
      <c r="G4385" s="32">
        <v>393.07</v>
      </c>
      <c r="H4385" s="31">
        <v>2913</v>
      </c>
    </row>
    <row r="4386" spans="1:8" ht="36" customHeight="1" x14ac:dyDescent="0.25">
      <c r="A4386" s="33">
        <v>46195</v>
      </c>
      <c r="B4386" s="31" t="s">
        <v>239</v>
      </c>
      <c r="C4386" s="31" t="s">
        <v>240</v>
      </c>
      <c r="D4386" s="31" t="s">
        <v>900</v>
      </c>
      <c r="E4386" s="31">
        <v>2305</v>
      </c>
      <c r="F4386" s="31">
        <v>1290003</v>
      </c>
      <c r="G4386" s="32">
        <v>559.65</v>
      </c>
      <c r="H4386" s="31">
        <v>2361</v>
      </c>
    </row>
    <row r="4387" spans="1:8" ht="36" customHeight="1" x14ac:dyDescent="0.25">
      <c r="A4387" s="33">
        <v>46195</v>
      </c>
      <c r="B4387" s="31" t="s">
        <v>242</v>
      </c>
      <c r="C4387" s="31" t="s">
        <v>243</v>
      </c>
      <c r="D4387" s="31" t="s">
        <v>900</v>
      </c>
      <c r="E4387" s="31">
        <v>3173</v>
      </c>
      <c r="F4387" s="31">
        <v>1017113</v>
      </c>
      <c r="G4387" s="32">
        <v>320.55</v>
      </c>
      <c r="H4387" s="31">
        <v>2929</v>
      </c>
    </row>
    <row r="4388" spans="1:8" ht="24" customHeight="1" x14ac:dyDescent="0.25">
      <c r="A4388" s="33">
        <v>46195</v>
      </c>
      <c r="B4388" s="31" t="s">
        <v>245</v>
      </c>
      <c r="C4388" s="31" t="s">
        <v>246</v>
      </c>
      <c r="D4388" s="31" t="s">
        <v>900</v>
      </c>
      <c r="E4388" s="31">
        <v>2446</v>
      </c>
      <c r="F4388" s="31">
        <v>716197</v>
      </c>
      <c r="G4388" s="32">
        <v>292.8</v>
      </c>
      <c r="H4388" s="31">
        <v>2496</v>
      </c>
    </row>
    <row r="4389" spans="1:8" ht="24" customHeight="1" x14ac:dyDescent="0.25">
      <c r="A4389" s="33">
        <v>46195</v>
      </c>
      <c r="B4389" s="31" t="s">
        <v>248</v>
      </c>
      <c r="C4389" s="31" t="s">
        <v>249</v>
      </c>
      <c r="D4389" s="31" t="s">
        <v>900</v>
      </c>
      <c r="E4389" s="31">
        <v>3374</v>
      </c>
      <c r="F4389" s="31">
        <v>1839062</v>
      </c>
      <c r="G4389" s="32">
        <v>545.07000000000005</v>
      </c>
      <c r="H4389" s="31">
        <v>3507</v>
      </c>
    </row>
    <row r="4390" spans="1:8" ht="24" customHeight="1" x14ac:dyDescent="0.25">
      <c r="A4390" s="33">
        <v>46195</v>
      </c>
      <c r="B4390" s="31" t="s">
        <v>251</v>
      </c>
      <c r="C4390" s="31" t="s">
        <v>252</v>
      </c>
      <c r="D4390" s="31" t="s">
        <v>900</v>
      </c>
      <c r="E4390" s="31">
        <v>3599</v>
      </c>
      <c r="F4390" s="31">
        <v>1360423</v>
      </c>
      <c r="G4390" s="32">
        <v>378</v>
      </c>
      <c r="H4390" s="31">
        <v>3554</v>
      </c>
    </row>
    <row r="4391" spans="1:8" ht="27.75" customHeight="1" x14ac:dyDescent="0.25">
      <c r="A4391" s="33">
        <v>46195</v>
      </c>
      <c r="B4391" s="31" t="s">
        <v>254</v>
      </c>
      <c r="C4391" s="31" t="s">
        <v>255</v>
      </c>
      <c r="D4391" s="31" t="s">
        <v>899</v>
      </c>
      <c r="E4391" s="31">
        <v>1714</v>
      </c>
      <c r="F4391" s="31">
        <v>797004</v>
      </c>
      <c r="G4391" s="32">
        <v>465</v>
      </c>
      <c r="H4391" s="31">
        <v>1632</v>
      </c>
    </row>
    <row r="4392" spans="1:8" ht="24" customHeight="1" x14ac:dyDescent="0.25">
      <c r="A4392" s="33">
        <v>46195</v>
      </c>
      <c r="B4392" s="31" t="s">
        <v>257</v>
      </c>
      <c r="C4392" s="31" t="s">
        <v>258</v>
      </c>
      <c r="D4392" s="31" t="s">
        <v>901</v>
      </c>
      <c r="E4392" s="31">
        <v>693</v>
      </c>
      <c r="F4392" s="31">
        <v>142898</v>
      </c>
      <c r="G4392" s="32">
        <v>206.2</v>
      </c>
      <c r="H4392" s="31">
        <v>723</v>
      </c>
    </row>
    <row r="4393" spans="1:8" ht="48" customHeight="1" x14ac:dyDescent="0.25">
      <c r="A4393" s="33">
        <v>46195</v>
      </c>
      <c r="B4393" s="31" t="s">
        <v>260</v>
      </c>
      <c r="C4393" s="31" t="s">
        <v>261</v>
      </c>
      <c r="D4393" s="31" t="s">
        <v>907</v>
      </c>
      <c r="E4393" s="31">
        <v>0</v>
      </c>
      <c r="F4393" s="31">
        <v>0</v>
      </c>
      <c r="G4393" s="31">
        <v>0</v>
      </c>
      <c r="H4393" s="31">
        <v>0</v>
      </c>
    </row>
    <row r="4394" spans="1:8" ht="48" customHeight="1" x14ac:dyDescent="0.25">
      <c r="A4394" s="33">
        <v>46195</v>
      </c>
      <c r="B4394" s="31" t="s">
        <v>262</v>
      </c>
      <c r="C4394" s="31" t="s">
        <v>263</v>
      </c>
      <c r="D4394" s="31" t="s">
        <v>901</v>
      </c>
      <c r="E4394" s="31">
        <v>2814</v>
      </c>
      <c r="F4394" s="31">
        <v>518680</v>
      </c>
      <c r="G4394" s="32">
        <v>184.32</v>
      </c>
      <c r="H4394" s="31">
        <v>2810</v>
      </c>
    </row>
    <row r="4395" spans="1:8" ht="48" customHeight="1" x14ac:dyDescent="0.25">
      <c r="A4395" s="33">
        <v>46195</v>
      </c>
      <c r="B4395" s="31" t="s">
        <v>265</v>
      </c>
      <c r="C4395" s="31" t="s">
        <v>266</v>
      </c>
      <c r="D4395" s="31" t="s">
        <v>908</v>
      </c>
      <c r="E4395" s="31">
        <v>0</v>
      </c>
      <c r="F4395" s="31">
        <v>0</v>
      </c>
      <c r="G4395" s="31">
        <v>0</v>
      </c>
      <c r="H4395" s="31">
        <v>0</v>
      </c>
    </row>
    <row r="4396" spans="1:8" ht="48" customHeight="1" x14ac:dyDescent="0.25">
      <c r="A4396" s="33">
        <v>46195</v>
      </c>
      <c r="B4396" s="31" t="s">
        <v>267</v>
      </c>
      <c r="C4396" s="31" t="s">
        <v>268</v>
      </c>
      <c r="D4396" s="31" t="s">
        <v>901</v>
      </c>
      <c r="E4396" s="31">
        <v>3141</v>
      </c>
      <c r="F4396" s="31">
        <v>590804</v>
      </c>
      <c r="G4396" s="32">
        <v>188.09</v>
      </c>
      <c r="H4396" s="31">
        <v>2959</v>
      </c>
    </row>
    <row r="4397" spans="1:8" ht="48" customHeight="1" x14ac:dyDescent="0.25">
      <c r="A4397" s="33">
        <v>46195</v>
      </c>
      <c r="B4397" s="31" t="s">
        <v>270</v>
      </c>
      <c r="C4397" s="31" t="s">
        <v>271</v>
      </c>
      <c r="D4397" s="31" t="s">
        <v>900</v>
      </c>
      <c r="E4397" s="31">
        <v>1047</v>
      </c>
      <c r="F4397" s="31">
        <v>365448</v>
      </c>
      <c r="G4397" s="32">
        <v>349.04</v>
      </c>
      <c r="H4397" s="31">
        <v>956</v>
      </c>
    </row>
    <row r="4398" spans="1:8" ht="48" customHeight="1" x14ac:dyDescent="0.25">
      <c r="A4398" s="33">
        <v>46195</v>
      </c>
      <c r="B4398" s="31" t="s">
        <v>273</v>
      </c>
      <c r="C4398" s="31" t="s">
        <v>274</v>
      </c>
      <c r="D4398" s="31" t="s">
        <v>899</v>
      </c>
      <c r="E4398" s="31">
        <v>3871</v>
      </c>
      <c r="F4398" s="31">
        <v>1824308</v>
      </c>
      <c r="G4398" s="32">
        <v>471.28</v>
      </c>
      <c r="H4398" s="31">
        <v>3540</v>
      </c>
    </row>
    <row r="4399" spans="1:8" ht="48" customHeight="1" x14ac:dyDescent="0.25">
      <c r="A4399" s="33">
        <v>46195</v>
      </c>
      <c r="B4399" s="31" t="s">
        <v>276</v>
      </c>
      <c r="C4399" s="31" t="s">
        <v>277</v>
      </c>
      <c r="D4399" s="31" t="s">
        <v>899</v>
      </c>
      <c r="E4399" s="31">
        <v>856</v>
      </c>
      <c r="F4399" s="31">
        <v>416615</v>
      </c>
      <c r="G4399" s="32">
        <v>486.7</v>
      </c>
      <c r="H4399" s="31">
        <v>800</v>
      </c>
    </row>
    <row r="4400" spans="1:8" ht="24" customHeight="1" x14ac:dyDescent="0.25">
      <c r="A4400" s="33">
        <v>46195</v>
      </c>
      <c r="B4400" s="31" t="s">
        <v>279</v>
      </c>
      <c r="C4400" s="31" t="s">
        <v>280</v>
      </c>
      <c r="D4400" s="31" t="s">
        <v>901</v>
      </c>
      <c r="E4400" s="31">
        <v>1969</v>
      </c>
      <c r="F4400" s="31">
        <v>839115</v>
      </c>
      <c r="G4400" s="32">
        <v>426.16</v>
      </c>
      <c r="H4400" s="31">
        <v>1776</v>
      </c>
    </row>
    <row r="4401" spans="1:8" ht="36" customHeight="1" x14ac:dyDescent="0.25">
      <c r="A4401" s="33">
        <v>46195</v>
      </c>
      <c r="B4401" s="31" t="s">
        <v>283</v>
      </c>
      <c r="C4401" s="31" t="s">
        <v>284</v>
      </c>
      <c r="D4401" s="31" t="s">
        <v>899</v>
      </c>
      <c r="E4401" s="31">
        <v>0</v>
      </c>
      <c r="F4401" s="31">
        <v>0</v>
      </c>
      <c r="G4401" s="31">
        <v>0</v>
      </c>
      <c r="H4401" s="31">
        <v>0</v>
      </c>
    </row>
    <row r="4402" spans="1:8" ht="24" customHeight="1" x14ac:dyDescent="0.25">
      <c r="A4402" s="33">
        <v>46196</v>
      </c>
      <c r="B4402" s="31" t="s">
        <v>128</v>
      </c>
      <c r="C4402" s="31" t="s">
        <v>129</v>
      </c>
      <c r="D4402" s="31" t="s">
        <v>899</v>
      </c>
      <c r="E4402" s="31">
        <v>1501</v>
      </c>
      <c r="F4402" s="31">
        <v>533065</v>
      </c>
      <c r="G4402" s="32">
        <v>355.14</v>
      </c>
      <c r="H4402" s="31">
        <v>1449</v>
      </c>
    </row>
    <row r="4403" spans="1:8" ht="36" customHeight="1" x14ac:dyDescent="0.25">
      <c r="A4403" s="33">
        <v>46196</v>
      </c>
      <c r="B4403" s="31" t="s">
        <v>132</v>
      </c>
      <c r="C4403" s="31" t="s">
        <v>133</v>
      </c>
      <c r="D4403" s="31" t="s">
        <v>900</v>
      </c>
      <c r="E4403" s="31">
        <v>2945</v>
      </c>
      <c r="F4403" s="31">
        <v>977652</v>
      </c>
      <c r="G4403" s="32">
        <v>331.97</v>
      </c>
      <c r="H4403" s="31">
        <v>2651</v>
      </c>
    </row>
    <row r="4404" spans="1:8" ht="36" customHeight="1" x14ac:dyDescent="0.25">
      <c r="A4404" s="33">
        <v>46196</v>
      </c>
      <c r="B4404" s="31" t="s">
        <v>135</v>
      </c>
      <c r="C4404" s="31" t="s">
        <v>136</v>
      </c>
      <c r="D4404" s="31" t="s">
        <v>900</v>
      </c>
      <c r="E4404" s="31">
        <v>1514</v>
      </c>
      <c r="F4404" s="31">
        <v>548098</v>
      </c>
      <c r="G4404" s="32">
        <v>362.02</v>
      </c>
      <c r="H4404" s="31">
        <v>1391</v>
      </c>
    </row>
    <row r="4405" spans="1:8" ht="24" customHeight="1" x14ac:dyDescent="0.25">
      <c r="A4405" s="33">
        <v>46196</v>
      </c>
      <c r="B4405" s="31" t="s">
        <v>138</v>
      </c>
      <c r="C4405" s="31" t="s">
        <v>139</v>
      </c>
      <c r="D4405" s="31" t="s">
        <v>900</v>
      </c>
      <c r="E4405" s="31">
        <v>1011</v>
      </c>
      <c r="F4405" s="31">
        <v>384836</v>
      </c>
      <c r="G4405" s="32">
        <v>380.65</v>
      </c>
      <c r="H4405" s="31">
        <v>934</v>
      </c>
    </row>
    <row r="4406" spans="1:8" ht="48" customHeight="1" x14ac:dyDescent="0.25">
      <c r="A4406" s="33">
        <v>46196</v>
      </c>
      <c r="B4406" s="31" t="s">
        <v>141</v>
      </c>
      <c r="C4406" s="31" t="s">
        <v>142</v>
      </c>
      <c r="D4406" s="31" t="s">
        <v>900</v>
      </c>
      <c r="E4406" s="31">
        <v>1232</v>
      </c>
      <c r="F4406" s="31">
        <v>582832</v>
      </c>
      <c r="G4406" s="32">
        <v>473.08</v>
      </c>
      <c r="H4406" s="31">
        <v>1137</v>
      </c>
    </row>
    <row r="4407" spans="1:8" ht="48" customHeight="1" x14ac:dyDescent="0.25">
      <c r="A4407" s="33">
        <v>46196</v>
      </c>
      <c r="B4407" s="31" t="s">
        <v>144</v>
      </c>
      <c r="C4407" s="31" t="s">
        <v>145</v>
      </c>
      <c r="D4407" s="31" t="s">
        <v>900</v>
      </c>
      <c r="E4407" s="31">
        <v>1234</v>
      </c>
      <c r="F4407" s="31">
        <v>331122</v>
      </c>
      <c r="G4407" s="32">
        <v>268.33</v>
      </c>
      <c r="H4407" s="31">
        <v>1248</v>
      </c>
    </row>
    <row r="4408" spans="1:8" ht="48" customHeight="1" x14ac:dyDescent="0.25">
      <c r="A4408" s="33">
        <v>46196</v>
      </c>
      <c r="B4408" s="31" t="s">
        <v>147</v>
      </c>
      <c r="C4408" s="31" t="s">
        <v>148</v>
      </c>
      <c r="D4408" s="31" t="s">
        <v>900</v>
      </c>
      <c r="E4408" s="31">
        <v>3270</v>
      </c>
      <c r="F4408" s="31">
        <v>819599</v>
      </c>
      <c r="G4408" s="32">
        <v>250.64</v>
      </c>
      <c r="H4408" s="31">
        <v>3018</v>
      </c>
    </row>
    <row r="4409" spans="1:8" ht="48" customHeight="1" x14ac:dyDescent="0.25">
      <c r="A4409" s="33">
        <v>46196</v>
      </c>
      <c r="B4409" s="31" t="s">
        <v>150</v>
      </c>
      <c r="C4409" s="31" t="s">
        <v>151</v>
      </c>
      <c r="D4409" s="31" t="s">
        <v>900</v>
      </c>
      <c r="E4409" s="31">
        <v>2856</v>
      </c>
      <c r="F4409" s="31">
        <v>779159</v>
      </c>
      <c r="G4409" s="32">
        <v>272.81</v>
      </c>
      <c r="H4409" s="31">
        <v>3054</v>
      </c>
    </row>
    <row r="4410" spans="1:8" ht="48" customHeight="1" x14ac:dyDescent="0.25">
      <c r="A4410" s="33">
        <v>46196</v>
      </c>
      <c r="B4410" s="31" t="s">
        <v>153</v>
      </c>
      <c r="C4410" s="31" t="s">
        <v>154</v>
      </c>
      <c r="D4410" s="31" t="s">
        <v>899</v>
      </c>
      <c r="E4410" s="31">
        <v>2743</v>
      </c>
      <c r="F4410" s="31">
        <v>514168</v>
      </c>
      <c r="G4410" s="32">
        <v>187.45</v>
      </c>
      <c r="H4410" s="31">
        <v>2594</v>
      </c>
    </row>
    <row r="4411" spans="1:8" ht="48" customHeight="1" x14ac:dyDescent="0.25">
      <c r="A4411" s="33">
        <v>46196</v>
      </c>
      <c r="B4411" s="31" t="s">
        <v>156</v>
      </c>
      <c r="C4411" s="31" t="s">
        <v>157</v>
      </c>
      <c r="D4411" s="31" t="s">
        <v>901</v>
      </c>
      <c r="E4411" s="31">
        <v>2584</v>
      </c>
      <c r="F4411" s="31">
        <v>621776</v>
      </c>
      <c r="G4411" s="32">
        <v>240.63</v>
      </c>
      <c r="H4411" s="31">
        <v>2521</v>
      </c>
    </row>
    <row r="4412" spans="1:8" ht="48" customHeight="1" x14ac:dyDescent="0.25">
      <c r="A4412" s="33">
        <v>46196</v>
      </c>
      <c r="B4412" s="31" t="s">
        <v>159</v>
      </c>
      <c r="C4412" s="31" t="s">
        <v>160</v>
      </c>
      <c r="D4412" s="31" t="s">
        <v>899</v>
      </c>
      <c r="E4412" s="31">
        <v>2371</v>
      </c>
      <c r="F4412" s="31">
        <v>1094421</v>
      </c>
      <c r="G4412" s="32">
        <v>461.59</v>
      </c>
      <c r="H4412" s="31">
        <v>2315</v>
      </c>
    </row>
    <row r="4413" spans="1:8" ht="36" customHeight="1" x14ac:dyDescent="0.25">
      <c r="A4413" s="33">
        <v>46196</v>
      </c>
      <c r="B4413" s="31" t="s">
        <v>162</v>
      </c>
      <c r="C4413" s="31" t="s">
        <v>163</v>
      </c>
      <c r="D4413" s="31" t="s">
        <v>901</v>
      </c>
      <c r="E4413" s="31">
        <v>1085</v>
      </c>
      <c r="F4413" s="31">
        <v>471017</v>
      </c>
      <c r="G4413" s="32">
        <v>434.12</v>
      </c>
      <c r="H4413" s="31">
        <v>1129</v>
      </c>
    </row>
    <row r="4414" spans="1:8" ht="24" customHeight="1" x14ac:dyDescent="0.25">
      <c r="A4414" s="33">
        <v>46196</v>
      </c>
      <c r="B4414" s="31" t="s">
        <v>165</v>
      </c>
      <c r="C4414" s="31" t="s">
        <v>166</v>
      </c>
      <c r="D4414" s="31" t="s">
        <v>901</v>
      </c>
      <c r="E4414" s="31">
        <v>2948</v>
      </c>
      <c r="F4414" s="31">
        <v>1185033</v>
      </c>
      <c r="G4414" s="32">
        <v>401.98</v>
      </c>
      <c r="H4414" s="31">
        <v>2945</v>
      </c>
    </row>
    <row r="4415" spans="1:8" ht="36" customHeight="1" x14ac:dyDescent="0.25">
      <c r="A4415" s="33">
        <v>46196</v>
      </c>
      <c r="B4415" s="31" t="s">
        <v>168</v>
      </c>
      <c r="C4415" s="31" t="s">
        <v>169</v>
      </c>
      <c r="D4415" s="31" t="s">
        <v>899</v>
      </c>
      <c r="E4415" s="31">
        <v>1761</v>
      </c>
      <c r="F4415" s="31">
        <v>830704</v>
      </c>
      <c r="G4415" s="32">
        <v>471.72</v>
      </c>
      <c r="H4415" s="31">
        <v>1673</v>
      </c>
    </row>
    <row r="4416" spans="1:8" ht="24" customHeight="1" x14ac:dyDescent="0.25">
      <c r="A4416" s="33">
        <v>46196</v>
      </c>
      <c r="B4416" s="31" t="s">
        <v>171</v>
      </c>
      <c r="C4416" s="31" t="s">
        <v>172</v>
      </c>
      <c r="D4416" s="31" t="s">
        <v>903</v>
      </c>
      <c r="E4416" s="31">
        <v>1782</v>
      </c>
      <c r="F4416" s="31">
        <v>628976</v>
      </c>
      <c r="G4416" s="32">
        <v>352.96</v>
      </c>
      <c r="H4416" s="31">
        <v>1718</v>
      </c>
    </row>
    <row r="4417" spans="1:8" ht="36" customHeight="1" x14ac:dyDescent="0.25">
      <c r="A4417" s="33">
        <v>46196</v>
      </c>
      <c r="B4417" s="31" t="s">
        <v>174</v>
      </c>
      <c r="C4417" s="31" t="s">
        <v>175</v>
      </c>
      <c r="D4417" s="31" t="s">
        <v>903</v>
      </c>
      <c r="E4417" s="31">
        <v>3426</v>
      </c>
      <c r="F4417" s="31">
        <v>1068786</v>
      </c>
      <c r="G4417" s="32">
        <v>311.95999999999998</v>
      </c>
      <c r="H4417" s="31">
        <v>3302</v>
      </c>
    </row>
    <row r="4418" spans="1:8" ht="24" customHeight="1" x14ac:dyDescent="0.25">
      <c r="A4418" s="33">
        <v>46196</v>
      </c>
      <c r="B4418" s="31" t="s">
        <v>177</v>
      </c>
      <c r="C4418" s="31" t="s">
        <v>178</v>
      </c>
      <c r="D4418" s="31" t="s">
        <v>903</v>
      </c>
      <c r="E4418" s="31">
        <v>1856</v>
      </c>
      <c r="F4418" s="31">
        <v>610279</v>
      </c>
      <c r="G4418" s="32">
        <v>328.81</v>
      </c>
      <c r="H4418" s="31">
        <v>1904</v>
      </c>
    </row>
    <row r="4419" spans="1:8" ht="36" customHeight="1" x14ac:dyDescent="0.25">
      <c r="A4419" s="33">
        <v>46196</v>
      </c>
      <c r="B4419" s="31" t="s">
        <v>180</v>
      </c>
      <c r="C4419" s="31" t="s">
        <v>181</v>
      </c>
      <c r="D4419" s="31" t="s">
        <v>903</v>
      </c>
      <c r="E4419" s="31">
        <v>1657</v>
      </c>
      <c r="F4419" s="31">
        <v>738515</v>
      </c>
      <c r="G4419" s="32">
        <v>445.69</v>
      </c>
      <c r="H4419" s="31">
        <v>1608</v>
      </c>
    </row>
    <row r="4420" spans="1:8" ht="36" customHeight="1" x14ac:dyDescent="0.25">
      <c r="A4420" s="33">
        <v>46196</v>
      </c>
      <c r="B4420" s="31" t="s">
        <v>183</v>
      </c>
      <c r="C4420" s="31" t="s">
        <v>184</v>
      </c>
      <c r="D4420" s="31" t="s">
        <v>903</v>
      </c>
      <c r="E4420" s="31">
        <v>2150</v>
      </c>
      <c r="F4420" s="31">
        <v>441845</v>
      </c>
      <c r="G4420" s="32">
        <v>205.51</v>
      </c>
      <c r="H4420" s="31">
        <v>2014</v>
      </c>
    </row>
    <row r="4421" spans="1:8" ht="36" customHeight="1" x14ac:dyDescent="0.25">
      <c r="A4421" s="33">
        <v>46196</v>
      </c>
      <c r="B4421" s="31" t="s">
        <v>186</v>
      </c>
      <c r="C4421" s="31" t="s">
        <v>187</v>
      </c>
      <c r="D4421" s="31" t="s">
        <v>903</v>
      </c>
      <c r="E4421" s="31">
        <v>689</v>
      </c>
      <c r="F4421" s="31">
        <v>321500</v>
      </c>
      <c r="G4421" s="32">
        <v>466.62</v>
      </c>
      <c r="H4421" s="31">
        <v>622</v>
      </c>
    </row>
    <row r="4422" spans="1:8" ht="48" customHeight="1" x14ac:dyDescent="0.25">
      <c r="A4422" s="33">
        <v>46196</v>
      </c>
      <c r="B4422" s="31" t="s">
        <v>189</v>
      </c>
      <c r="C4422" s="31" t="s">
        <v>190</v>
      </c>
      <c r="D4422" s="31" t="s">
        <v>903</v>
      </c>
      <c r="E4422" s="31">
        <v>4013</v>
      </c>
      <c r="F4422" s="31">
        <v>1332490</v>
      </c>
      <c r="G4422" s="32">
        <v>332.04</v>
      </c>
      <c r="H4422" s="31">
        <v>4182</v>
      </c>
    </row>
    <row r="4423" spans="1:8" ht="36" customHeight="1" x14ac:dyDescent="0.25">
      <c r="A4423" s="33">
        <v>46196</v>
      </c>
      <c r="B4423" s="31" t="s">
        <v>192</v>
      </c>
      <c r="C4423" s="31" t="s">
        <v>193</v>
      </c>
      <c r="D4423" s="31" t="s">
        <v>901</v>
      </c>
      <c r="E4423" s="31">
        <v>922</v>
      </c>
      <c r="F4423" s="31">
        <v>393100</v>
      </c>
      <c r="G4423" s="32">
        <v>426.36</v>
      </c>
      <c r="H4423" s="31">
        <v>934</v>
      </c>
    </row>
    <row r="4424" spans="1:8" ht="27.75" customHeight="1" x14ac:dyDescent="0.25">
      <c r="A4424" s="33">
        <v>46196</v>
      </c>
      <c r="B4424" s="31" t="s">
        <v>195</v>
      </c>
      <c r="C4424" s="31" t="s">
        <v>196</v>
      </c>
      <c r="D4424" s="31" t="s">
        <v>899</v>
      </c>
      <c r="E4424" s="31">
        <v>3778</v>
      </c>
      <c r="F4424" s="31">
        <v>1218516</v>
      </c>
      <c r="G4424" s="32">
        <v>322.52999999999997</v>
      </c>
      <c r="H4424" s="31">
        <v>3437</v>
      </c>
    </row>
    <row r="4425" spans="1:8" ht="24" customHeight="1" x14ac:dyDescent="0.25">
      <c r="A4425" s="33">
        <v>46196</v>
      </c>
      <c r="B4425" s="31" t="s">
        <v>198</v>
      </c>
      <c r="C4425" s="31" t="s">
        <v>199</v>
      </c>
      <c r="D4425" s="31" t="s">
        <v>901</v>
      </c>
      <c r="E4425" s="31">
        <v>3537</v>
      </c>
      <c r="F4425" s="31">
        <v>1789027</v>
      </c>
      <c r="G4425" s="32">
        <v>505.8</v>
      </c>
      <c r="H4425" s="31">
        <v>3291</v>
      </c>
    </row>
    <row r="4426" spans="1:8" ht="36" customHeight="1" x14ac:dyDescent="0.25">
      <c r="A4426" s="33">
        <v>46196</v>
      </c>
      <c r="B4426" s="31" t="s">
        <v>201</v>
      </c>
      <c r="C4426" s="31" t="s">
        <v>202</v>
      </c>
      <c r="D4426" s="31" t="s">
        <v>904</v>
      </c>
      <c r="E4426" s="31">
        <v>0</v>
      </c>
      <c r="F4426" s="31">
        <v>0</v>
      </c>
      <c r="G4426" s="31">
        <v>0</v>
      </c>
      <c r="H4426" s="31">
        <v>0</v>
      </c>
    </row>
    <row r="4427" spans="1:8" ht="24" customHeight="1" x14ac:dyDescent="0.25">
      <c r="A4427" s="33">
        <v>46196</v>
      </c>
      <c r="B4427" s="31" t="s">
        <v>204</v>
      </c>
      <c r="C4427" s="31" t="s">
        <v>205</v>
      </c>
      <c r="D4427" s="31" t="s">
        <v>901</v>
      </c>
      <c r="E4427" s="31">
        <v>3020</v>
      </c>
      <c r="F4427" s="31">
        <v>1358659</v>
      </c>
      <c r="G4427" s="32">
        <v>449.89</v>
      </c>
      <c r="H4427" s="31">
        <v>3087</v>
      </c>
    </row>
    <row r="4428" spans="1:8" ht="24" customHeight="1" x14ac:dyDescent="0.25">
      <c r="A4428" s="33">
        <v>46196</v>
      </c>
      <c r="B4428" s="31" t="s">
        <v>207</v>
      </c>
      <c r="C4428" s="31" t="s">
        <v>208</v>
      </c>
      <c r="D4428" s="31" t="s">
        <v>899</v>
      </c>
      <c r="E4428" s="31">
        <v>4906</v>
      </c>
      <c r="F4428" s="31">
        <v>1813748</v>
      </c>
      <c r="G4428" s="32">
        <v>369.7</v>
      </c>
      <c r="H4428" s="31">
        <v>4976</v>
      </c>
    </row>
    <row r="4429" spans="1:8" ht="48" customHeight="1" x14ac:dyDescent="0.25">
      <c r="A4429" s="33">
        <v>46196</v>
      </c>
      <c r="B4429" s="31" t="s">
        <v>210</v>
      </c>
      <c r="C4429" s="31" t="s">
        <v>211</v>
      </c>
      <c r="D4429" s="31" t="s">
        <v>901</v>
      </c>
      <c r="E4429" s="31">
        <v>2836</v>
      </c>
      <c r="F4429" s="31">
        <v>1233480</v>
      </c>
      <c r="G4429" s="32">
        <v>434.94</v>
      </c>
      <c r="H4429" s="31">
        <v>2608</v>
      </c>
    </row>
    <row r="4430" spans="1:8" ht="48" customHeight="1" x14ac:dyDescent="0.25">
      <c r="A4430" s="33">
        <v>46196</v>
      </c>
      <c r="B4430" s="31" t="s">
        <v>213</v>
      </c>
      <c r="C4430" s="31" t="s">
        <v>214</v>
      </c>
      <c r="D4430" s="31" t="s">
        <v>901</v>
      </c>
      <c r="E4430" s="31">
        <v>901</v>
      </c>
      <c r="F4430" s="31">
        <v>221929</v>
      </c>
      <c r="G4430" s="32">
        <v>246.31</v>
      </c>
      <c r="H4430" s="31">
        <v>918</v>
      </c>
    </row>
    <row r="4431" spans="1:8" ht="48" customHeight="1" x14ac:dyDescent="0.25">
      <c r="A4431" s="33">
        <v>46196</v>
      </c>
      <c r="B4431" s="31" t="s">
        <v>216</v>
      </c>
      <c r="C4431" s="31" t="s">
        <v>217</v>
      </c>
      <c r="D4431" s="31" t="s">
        <v>901</v>
      </c>
      <c r="E4431" s="31">
        <v>2071</v>
      </c>
      <c r="F4431" s="31">
        <v>513703</v>
      </c>
      <c r="G4431" s="32">
        <v>248.05</v>
      </c>
      <c r="H4431" s="31">
        <v>2127</v>
      </c>
    </row>
    <row r="4432" spans="1:8" ht="48" customHeight="1" x14ac:dyDescent="0.25">
      <c r="A4432" s="33">
        <v>46196</v>
      </c>
      <c r="B4432" s="31" t="s">
        <v>220</v>
      </c>
      <c r="C4432" s="31" t="s">
        <v>221</v>
      </c>
      <c r="D4432" s="31" t="s">
        <v>900</v>
      </c>
      <c r="E4432" s="31">
        <v>3084</v>
      </c>
      <c r="F4432" s="31">
        <v>719417</v>
      </c>
      <c r="G4432" s="32">
        <v>233.27</v>
      </c>
      <c r="H4432" s="31">
        <v>3265</v>
      </c>
    </row>
    <row r="4433" spans="1:8" ht="48" customHeight="1" x14ac:dyDescent="0.25">
      <c r="A4433" s="33">
        <v>46196</v>
      </c>
      <c r="B4433" s="31" t="s">
        <v>223</v>
      </c>
      <c r="C4433" s="31" t="s">
        <v>224</v>
      </c>
      <c r="D4433" s="31" t="s">
        <v>905</v>
      </c>
      <c r="E4433" s="31">
        <v>0</v>
      </c>
      <c r="F4433" s="31">
        <v>0</v>
      </c>
      <c r="G4433" s="31">
        <v>0</v>
      </c>
      <c r="H4433" s="31">
        <v>0</v>
      </c>
    </row>
    <row r="4434" spans="1:8" ht="24" customHeight="1" x14ac:dyDescent="0.25">
      <c r="A4434" s="33">
        <v>46196</v>
      </c>
      <c r="B4434" s="31" t="s">
        <v>225</v>
      </c>
      <c r="C4434" s="31" t="s">
        <v>226</v>
      </c>
      <c r="D4434" s="31" t="s">
        <v>906</v>
      </c>
      <c r="E4434" s="31">
        <v>0</v>
      </c>
      <c r="F4434" s="31">
        <v>0</v>
      </c>
      <c r="G4434" s="31">
        <v>0</v>
      </c>
      <c r="H4434" s="31">
        <v>0</v>
      </c>
    </row>
    <row r="4435" spans="1:8" ht="36" customHeight="1" x14ac:dyDescent="0.25">
      <c r="A4435" s="33">
        <v>46196</v>
      </c>
      <c r="B4435" s="31" t="s">
        <v>227</v>
      </c>
      <c r="C4435" s="31" t="s">
        <v>228</v>
      </c>
      <c r="D4435" s="31" t="s">
        <v>899</v>
      </c>
      <c r="E4435" s="31">
        <v>2938</v>
      </c>
      <c r="F4435" s="31">
        <v>611881</v>
      </c>
      <c r="G4435" s="32">
        <v>208.26</v>
      </c>
      <c r="H4435" s="31">
        <v>3086</v>
      </c>
    </row>
    <row r="4436" spans="1:8" ht="24" customHeight="1" x14ac:dyDescent="0.25">
      <c r="A4436" s="33">
        <v>46196</v>
      </c>
      <c r="B4436" s="31" t="s">
        <v>230</v>
      </c>
      <c r="C4436" s="31" t="s">
        <v>231</v>
      </c>
      <c r="D4436" s="31" t="s">
        <v>901</v>
      </c>
      <c r="E4436" s="31">
        <v>4071</v>
      </c>
      <c r="F4436" s="31">
        <v>1197427</v>
      </c>
      <c r="G4436" s="32">
        <v>294.14</v>
      </c>
      <c r="H4436" s="31">
        <v>3954</v>
      </c>
    </row>
    <row r="4437" spans="1:8" ht="36" customHeight="1" x14ac:dyDescent="0.25">
      <c r="A4437" s="33">
        <v>46196</v>
      </c>
      <c r="B4437" s="31" t="s">
        <v>233</v>
      </c>
      <c r="C4437" s="31" t="s">
        <v>234</v>
      </c>
      <c r="D4437" s="31" t="s">
        <v>899</v>
      </c>
      <c r="E4437" s="31">
        <v>1622</v>
      </c>
      <c r="F4437" s="31">
        <v>323719</v>
      </c>
      <c r="G4437" s="32">
        <v>199.58</v>
      </c>
      <c r="H4437" s="31">
        <v>1569</v>
      </c>
    </row>
    <row r="4438" spans="1:8" ht="24" customHeight="1" x14ac:dyDescent="0.25">
      <c r="A4438" s="33">
        <v>46196</v>
      </c>
      <c r="B4438" s="31" t="s">
        <v>236</v>
      </c>
      <c r="C4438" s="31" t="s">
        <v>237</v>
      </c>
      <c r="D4438" s="31" t="s">
        <v>899</v>
      </c>
      <c r="E4438" s="31">
        <v>4220</v>
      </c>
      <c r="F4438" s="31">
        <v>1618308</v>
      </c>
      <c r="G4438" s="32">
        <v>383.49</v>
      </c>
      <c r="H4438" s="31">
        <v>4548</v>
      </c>
    </row>
    <row r="4439" spans="1:8" ht="36" customHeight="1" x14ac:dyDescent="0.25">
      <c r="A4439" s="33">
        <v>46196</v>
      </c>
      <c r="B4439" s="31" t="s">
        <v>239</v>
      </c>
      <c r="C4439" s="31" t="s">
        <v>240</v>
      </c>
      <c r="D4439" s="31" t="s">
        <v>900</v>
      </c>
      <c r="E4439" s="31">
        <v>2514</v>
      </c>
      <c r="F4439" s="31">
        <v>1314340</v>
      </c>
      <c r="G4439" s="32">
        <v>522.80999999999995</v>
      </c>
      <c r="H4439" s="31">
        <v>2509</v>
      </c>
    </row>
    <row r="4440" spans="1:8" ht="48" customHeight="1" x14ac:dyDescent="0.25">
      <c r="A4440" s="33">
        <v>46196</v>
      </c>
      <c r="B4440" s="31" t="s">
        <v>242</v>
      </c>
      <c r="C4440" s="31" t="s">
        <v>243</v>
      </c>
      <c r="D4440" s="31" t="s">
        <v>900</v>
      </c>
      <c r="E4440" s="31">
        <v>3696</v>
      </c>
      <c r="F4440" s="31">
        <v>1173619</v>
      </c>
      <c r="G4440" s="32">
        <v>317.54000000000002</v>
      </c>
      <c r="H4440" s="31">
        <v>3875</v>
      </c>
    </row>
    <row r="4441" spans="1:8" ht="24" customHeight="1" x14ac:dyDescent="0.25">
      <c r="A4441" s="33">
        <v>46196</v>
      </c>
      <c r="B4441" s="31" t="s">
        <v>245</v>
      </c>
      <c r="C4441" s="31" t="s">
        <v>246</v>
      </c>
      <c r="D4441" s="31" t="s">
        <v>900</v>
      </c>
      <c r="E4441" s="31">
        <v>2644</v>
      </c>
      <c r="F4441" s="31">
        <v>723782</v>
      </c>
      <c r="G4441" s="32">
        <v>273.75</v>
      </c>
      <c r="H4441" s="31">
        <v>2405</v>
      </c>
    </row>
    <row r="4442" spans="1:8" ht="24" customHeight="1" x14ac:dyDescent="0.25">
      <c r="A4442" s="33">
        <v>46196</v>
      </c>
      <c r="B4442" s="31" t="s">
        <v>248</v>
      </c>
      <c r="C4442" s="31" t="s">
        <v>249</v>
      </c>
      <c r="D4442" s="31" t="s">
        <v>900</v>
      </c>
      <c r="E4442" s="31">
        <v>2820</v>
      </c>
      <c r="F4442" s="31">
        <v>1571586</v>
      </c>
      <c r="G4442" s="32">
        <v>557.29999999999995</v>
      </c>
      <c r="H4442" s="31">
        <v>2959</v>
      </c>
    </row>
    <row r="4443" spans="1:8" ht="36" customHeight="1" x14ac:dyDescent="0.25">
      <c r="A4443" s="33">
        <v>46196</v>
      </c>
      <c r="B4443" s="31" t="s">
        <v>251</v>
      </c>
      <c r="C4443" s="31" t="s">
        <v>252</v>
      </c>
      <c r="D4443" s="31" t="s">
        <v>900</v>
      </c>
      <c r="E4443" s="31">
        <v>3952</v>
      </c>
      <c r="F4443" s="31">
        <v>1197859</v>
      </c>
      <c r="G4443" s="32">
        <v>303.10000000000002</v>
      </c>
      <c r="H4443" s="31">
        <v>4084</v>
      </c>
    </row>
    <row r="4444" spans="1:8" ht="36" customHeight="1" x14ac:dyDescent="0.25">
      <c r="A4444" s="33">
        <v>46196</v>
      </c>
      <c r="B4444" s="31" t="s">
        <v>254</v>
      </c>
      <c r="C4444" s="31" t="s">
        <v>255</v>
      </c>
      <c r="D4444" s="31" t="s">
        <v>899</v>
      </c>
      <c r="E4444" s="31">
        <v>1611</v>
      </c>
      <c r="F4444" s="31">
        <v>648579</v>
      </c>
      <c r="G4444" s="32">
        <v>402.59</v>
      </c>
      <c r="H4444" s="31">
        <v>1503</v>
      </c>
    </row>
    <row r="4445" spans="1:8" ht="24" customHeight="1" x14ac:dyDescent="0.25">
      <c r="A4445" s="33">
        <v>46196</v>
      </c>
      <c r="B4445" s="31" t="s">
        <v>257</v>
      </c>
      <c r="C4445" s="31" t="s">
        <v>258</v>
      </c>
      <c r="D4445" s="31" t="s">
        <v>901</v>
      </c>
      <c r="E4445" s="31">
        <v>579</v>
      </c>
      <c r="F4445" s="31">
        <v>108056</v>
      </c>
      <c r="G4445" s="32">
        <v>186.63</v>
      </c>
      <c r="H4445" s="31">
        <v>563</v>
      </c>
    </row>
    <row r="4446" spans="1:8" ht="24" customHeight="1" x14ac:dyDescent="0.25">
      <c r="A4446" s="33">
        <v>46196</v>
      </c>
      <c r="B4446" s="31" t="s">
        <v>260</v>
      </c>
      <c r="C4446" s="31" t="s">
        <v>261</v>
      </c>
      <c r="D4446" s="31" t="s">
        <v>907</v>
      </c>
      <c r="E4446" s="31">
        <v>0</v>
      </c>
      <c r="F4446" s="31">
        <v>0</v>
      </c>
      <c r="G4446" s="31">
        <v>0</v>
      </c>
      <c r="H4446" s="31">
        <v>0</v>
      </c>
    </row>
    <row r="4447" spans="1:8" ht="24" customHeight="1" x14ac:dyDescent="0.25">
      <c r="A4447" s="33">
        <v>46196</v>
      </c>
      <c r="B4447" s="31" t="s">
        <v>262</v>
      </c>
      <c r="C4447" s="31" t="s">
        <v>263</v>
      </c>
      <c r="D4447" s="31" t="s">
        <v>901</v>
      </c>
      <c r="E4447" s="31">
        <v>2672</v>
      </c>
      <c r="F4447" s="31">
        <v>597043</v>
      </c>
      <c r="G4447" s="32">
        <v>223.44</v>
      </c>
      <c r="H4447" s="31">
        <v>2491</v>
      </c>
    </row>
    <row r="4448" spans="1:8" ht="27.75" customHeight="1" x14ac:dyDescent="0.25">
      <c r="A4448" s="33">
        <v>46196</v>
      </c>
      <c r="B4448" s="31" t="s">
        <v>265</v>
      </c>
      <c r="C4448" s="31" t="s">
        <v>266</v>
      </c>
      <c r="D4448" s="31" t="s">
        <v>908</v>
      </c>
      <c r="E4448" s="31">
        <v>0</v>
      </c>
      <c r="F4448" s="31">
        <v>0</v>
      </c>
      <c r="G4448" s="31">
        <v>0</v>
      </c>
      <c r="H4448" s="31">
        <v>0</v>
      </c>
    </row>
    <row r="4449" spans="1:8" ht="24" customHeight="1" x14ac:dyDescent="0.25">
      <c r="A4449" s="33">
        <v>46196</v>
      </c>
      <c r="B4449" s="31" t="s">
        <v>267</v>
      </c>
      <c r="C4449" s="31" t="s">
        <v>268</v>
      </c>
      <c r="D4449" s="31" t="s">
        <v>901</v>
      </c>
      <c r="E4449" s="31">
        <v>2583</v>
      </c>
      <c r="F4449" s="31">
        <v>490147</v>
      </c>
      <c r="G4449" s="32">
        <v>189.76</v>
      </c>
      <c r="H4449" s="31">
        <v>2340</v>
      </c>
    </row>
    <row r="4450" spans="1:8" ht="48" customHeight="1" x14ac:dyDescent="0.25">
      <c r="A4450" s="33">
        <v>46196</v>
      </c>
      <c r="B4450" s="31" t="s">
        <v>270</v>
      </c>
      <c r="C4450" s="31" t="s">
        <v>271</v>
      </c>
      <c r="D4450" s="31" t="s">
        <v>900</v>
      </c>
      <c r="E4450" s="31">
        <v>1002</v>
      </c>
      <c r="F4450" s="31">
        <v>351318</v>
      </c>
      <c r="G4450" s="32">
        <v>350.62</v>
      </c>
      <c r="H4450" s="31">
        <v>1058</v>
      </c>
    </row>
    <row r="4451" spans="1:8" ht="48" customHeight="1" x14ac:dyDescent="0.25">
      <c r="A4451" s="33">
        <v>46196</v>
      </c>
      <c r="B4451" s="31" t="s">
        <v>273</v>
      </c>
      <c r="C4451" s="31" t="s">
        <v>274</v>
      </c>
      <c r="D4451" s="31" t="s">
        <v>899</v>
      </c>
      <c r="E4451" s="31">
        <v>4779</v>
      </c>
      <c r="F4451" s="31">
        <v>2384113</v>
      </c>
      <c r="G4451" s="32">
        <v>498.87</v>
      </c>
      <c r="H4451" s="31">
        <v>4985</v>
      </c>
    </row>
    <row r="4452" spans="1:8" ht="48" customHeight="1" x14ac:dyDescent="0.25">
      <c r="A4452" s="33">
        <v>46196</v>
      </c>
      <c r="B4452" s="31" t="s">
        <v>276</v>
      </c>
      <c r="C4452" s="31" t="s">
        <v>277</v>
      </c>
      <c r="D4452" s="31" t="s">
        <v>899</v>
      </c>
      <c r="E4452" s="31">
        <v>985</v>
      </c>
      <c r="F4452" s="31">
        <v>561485</v>
      </c>
      <c r="G4452" s="32">
        <v>570.04</v>
      </c>
      <c r="H4452" s="31">
        <v>1017</v>
      </c>
    </row>
    <row r="4453" spans="1:8" ht="48" customHeight="1" x14ac:dyDescent="0.25">
      <c r="A4453" s="33">
        <v>46196</v>
      </c>
      <c r="B4453" s="31" t="s">
        <v>279</v>
      </c>
      <c r="C4453" s="31" t="s">
        <v>280</v>
      </c>
      <c r="D4453" s="31" t="s">
        <v>901</v>
      </c>
      <c r="E4453" s="31">
        <v>2333</v>
      </c>
      <c r="F4453" s="31">
        <v>1167539</v>
      </c>
      <c r="G4453" s="32">
        <v>500.45</v>
      </c>
      <c r="H4453" s="31">
        <v>2352</v>
      </c>
    </row>
    <row r="4454" spans="1:8" ht="48" customHeight="1" x14ac:dyDescent="0.25">
      <c r="A4454" s="33">
        <v>46196</v>
      </c>
      <c r="B4454" s="31" t="s">
        <v>283</v>
      </c>
      <c r="C4454" s="31" t="s">
        <v>284</v>
      </c>
      <c r="D4454" s="31" t="s">
        <v>899</v>
      </c>
      <c r="E4454" s="31">
        <v>0</v>
      </c>
      <c r="F4454" s="31">
        <v>0</v>
      </c>
      <c r="G4454" s="31">
        <v>0</v>
      </c>
      <c r="H4454" s="31">
        <v>0</v>
      </c>
    </row>
    <row r="4455" spans="1:8" ht="48" customHeight="1" x14ac:dyDescent="0.25">
      <c r="A4455" s="33">
        <v>46197</v>
      </c>
      <c r="B4455" s="31" t="s">
        <v>128</v>
      </c>
      <c r="C4455" s="31" t="s">
        <v>129</v>
      </c>
      <c r="D4455" s="31" t="s">
        <v>899</v>
      </c>
      <c r="E4455" s="31">
        <v>1391</v>
      </c>
      <c r="F4455" s="31">
        <v>515871</v>
      </c>
      <c r="G4455" s="32">
        <v>370.86</v>
      </c>
      <c r="H4455" s="31">
        <v>1257</v>
      </c>
    </row>
    <row r="4456" spans="1:8" ht="48" customHeight="1" x14ac:dyDescent="0.25">
      <c r="A4456" s="33">
        <v>46197</v>
      </c>
      <c r="B4456" s="31" t="s">
        <v>132</v>
      </c>
      <c r="C4456" s="31" t="s">
        <v>133</v>
      </c>
      <c r="D4456" s="31" t="s">
        <v>900</v>
      </c>
      <c r="E4456" s="31">
        <v>2921</v>
      </c>
      <c r="F4456" s="31">
        <v>990429</v>
      </c>
      <c r="G4456" s="32">
        <v>339.07</v>
      </c>
      <c r="H4456" s="31">
        <v>2637</v>
      </c>
    </row>
    <row r="4457" spans="1:8" ht="24" customHeight="1" x14ac:dyDescent="0.25">
      <c r="A4457" s="33">
        <v>46197</v>
      </c>
      <c r="B4457" s="31" t="s">
        <v>135</v>
      </c>
      <c r="C4457" s="31" t="s">
        <v>136</v>
      </c>
      <c r="D4457" s="31" t="s">
        <v>900</v>
      </c>
      <c r="E4457" s="31">
        <v>1416</v>
      </c>
      <c r="F4457" s="31">
        <v>529518</v>
      </c>
      <c r="G4457" s="32">
        <v>373.95</v>
      </c>
      <c r="H4457" s="31">
        <v>1480</v>
      </c>
    </row>
    <row r="4458" spans="1:8" ht="36" customHeight="1" x14ac:dyDescent="0.25">
      <c r="A4458" s="33">
        <v>46197</v>
      </c>
      <c r="B4458" s="31" t="s">
        <v>138</v>
      </c>
      <c r="C4458" s="31" t="s">
        <v>139</v>
      </c>
      <c r="D4458" s="31" t="s">
        <v>900</v>
      </c>
      <c r="E4458" s="31">
        <v>993</v>
      </c>
      <c r="F4458" s="31">
        <v>324379</v>
      </c>
      <c r="G4458" s="32">
        <v>326.67</v>
      </c>
      <c r="H4458" s="31">
        <v>920</v>
      </c>
    </row>
    <row r="4459" spans="1:8" ht="24" customHeight="1" x14ac:dyDescent="0.25">
      <c r="A4459" s="33">
        <v>46197</v>
      </c>
      <c r="B4459" s="31" t="s">
        <v>141</v>
      </c>
      <c r="C4459" s="31" t="s">
        <v>142</v>
      </c>
      <c r="D4459" s="31" t="s">
        <v>900</v>
      </c>
      <c r="E4459" s="31">
        <v>1359</v>
      </c>
      <c r="F4459" s="31">
        <v>638512</v>
      </c>
      <c r="G4459" s="32">
        <v>469.84</v>
      </c>
      <c r="H4459" s="31">
        <v>1396</v>
      </c>
    </row>
    <row r="4460" spans="1:8" ht="36" customHeight="1" x14ac:dyDescent="0.25">
      <c r="A4460" s="33">
        <v>46197</v>
      </c>
      <c r="B4460" s="31" t="s">
        <v>144</v>
      </c>
      <c r="C4460" s="31" t="s">
        <v>145</v>
      </c>
      <c r="D4460" s="31" t="s">
        <v>900</v>
      </c>
      <c r="E4460" s="31">
        <v>1654</v>
      </c>
      <c r="F4460" s="31">
        <v>432833</v>
      </c>
      <c r="G4460" s="32">
        <v>261.69</v>
      </c>
      <c r="H4460" s="31">
        <v>1663</v>
      </c>
    </row>
    <row r="4461" spans="1:8" ht="36" customHeight="1" x14ac:dyDescent="0.25">
      <c r="A4461" s="33">
        <v>46197</v>
      </c>
      <c r="B4461" s="31" t="s">
        <v>147</v>
      </c>
      <c r="C4461" s="31" t="s">
        <v>148</v>
      </c>
      <c r="D4461" s="31" t="s">
        <v>900</v>
      </c>
      <c r="E4461" s="31">
        <v>3617</v>
      </c>
      <c r="F4461" s="31">
        <v>745312</v>
      </c>
      <c r="G4461" s="32">
        <v>206.06</v>
      </c>
      <c r="H4461" s="31">
        <v>3322</v>
      </c>
    </row>
    <row r="4462" spans="1:8" ht="24" customHeight="1" x14ac:dyDescent="0.25">
      <c r="A4462" s="33">
        <v>46197</v>
      </c>
      <c r="B4462" s="31" t="s">
        <v>150</v>
      </c>
      <c r="C4462" s="31" t="s">
        <v>151</v>
      </c>
      <c r="D4462" s="31" t="s">
        <v>900</v>
      </c>
      <c r="E4462" s="31">
        <v>3450</v>
      </c>
      <c r="F4462" s="31">
        <v>782859</v>
      </c>
      <c r="G4462" s="32">
        <v>226.92</v>
      </c>
      <c r="H4462" s="31">
        <v>3126</v>
      </c>
    </row>
    <row r="4463" spans="1:8" ht="48" customHeight="1" x14ac:dyDescent="0.25">
      <c r="A4463" s="33">
        <v>46197</v>
      </c>
      <c r="B4463" s="31" t="s">
        <v>153</v>
      </c>
      <c r="C4463" s="31" t="s">
        <v>154</v>
      </c>
      <c r="D4463" s="31" t="s">
        <v>899</v>
      </c>
      <c r="E4463" s="31">
        <v>2533</v>
      </c>
      <c r="F4463" s="31">
        <v>501712</v>
      </c>
      <c r="G4463" s="32">
        <v>198.07</v>
      </c>
      <c r="H4463" s="31">
        <v>2368</v>
      </c>
    </row>
    <row r="4464" spans="1:8" ht="48" customHeight="1" x14ac:dyDescent="0.25">
      <c r="A4464" s="33">
        <v>46197</v>
      </c>
      <c r="B4464" s="31" t="s">
        <v>156</v>
      </c>
      <c r="C4464" s="31" t="s">
        <v>157</v>
      </c>
      <c r="D4464" s="31" t="s">
        <v>901</v>
      </c>
      <c r="E4464" s="31">
        <v>3687</v>
      </c>
      <c r="F4464" s="31">
        <v>881371</v>
      </c>
      <c r="G4464" s="32">
        <v>239.05</v>
      </c>
      <c r="H4464" s="31">
        <v>3498</v>
      </c>
    </row>
    <row r="4465" spans="1:8" ht="48" customHeight="1" x14ac:dyDescent="0.25">
      <c r="A4465" s="33">
        <v>46197</v>
      </c>
      <c r="B4465" s="31" t="s">
        <v>159</v>
      </c>
      <c r="C4465" s="31" t="s">
        <v>160</v>
      </c>
      <c r="D4465" s="31" t="s">
        <v>899</v>
      </c>
      <c r="E4465" s="31">
        <v>1917</v>
      </c>
      <c r="F4465" s="31">
        <v>782275</v>
      </c>
      <c r="G4465" s="32">
        <v>408.07</v>
      </c>
      <c r="H4465" s="31">
        <v>1853</v>
      </c>
    </row>
    <row r="4466" spans="1:8" ht="48" customHeight="1" x14ac:dyDescent="0.25">
      <c r="A4466" s="33">
        <v>46197</v>
      </c>
      <c r="B4466" s="31" t="s">
        <v>162</v>
      </c>
      <c r="C4466" s="31" t="s">
        <v>163</v>
      </c>
      <c r="D4466" s="31" t="s">
        <v>901</v>
      </c>
      <c r="E4466" s="31">
        <v>1252</v>
      </c>
      <c r="F4466" s="31">
        <v>521897</v>
      </c>
      <c r="G4466" s="32">
        <v>416.85</v>
      </c>
      <c r="H4466" s="31">
        <v>1309</v>
      </c>
    </row>
    <row r="4467" spans="1:8" ht="48" customHeight="1" x14ac:dyDescent="0.25">
      <c r="A4467" s="33">
        <v>46197</v>
      </c>
      <c r="B4467" s="31" t="s">
        <v>165</v>
      </c>
      <c r="C4467" s="31" t="s">
        <v>166</v>
      </c>
      <c r="D4467" s="31" t="s">
        <v>901</v>
      </c>
      <c r="E4467" s="31">
        <v>2119</v>
      </c>
      <c r="F4467" s="31">
        <v>960533</v>
      </c>
      <c r="G4467" s="32">
        <v>453.3</v>
      </c>
      <c r="H4467" s="31">
        <v>2192</v>
      </c>
    </row>
    <row r="4468" spans="1:8" ht="48" customHeight="1" x14ac:dyDescent="0.25">
      <c r="A4468" s="33">
        <v>46197</v>
      </c>
      <c r="B4468" s="31" t="s">
        <v>168</v>
      </c>
      <c r="C4468" s="31" t="s">
        <v>169</v>
      </c>
      <c r="D4468" s="31" t="s">
        <v>899</v>
      </c>
      <c r="E4468" s="31">
        <v>2607</v>
      </c>
      <c r="F4468" s="31">
        <v>1072192</v>
      </c>
      <c r="G4468" s="32">
        <v>411.27</v>
      </c>
      <c r="H4468" s="31">
        <v>2660</v>
      </c>
    </row>
    <row r="4469" spans="1:8" ht="48" customHeight="1" x14ac:dyDescent="0.25">
      <c r="A4469" s="33">
        <v>46197</v>
      </c>
      <c r="B4469" s="31" t="s">
        <v>171</v>
      </c>
      <c r="C4469" s="31" t="s">
        <v>172</v>
      </c>
      <c r="D4469" s="31" t="s">
        <v>903</v>
      </c>
      <c r="E4469" s="31">
        <v>2208</v>
      </c>
      <c r="F4469" s="31">
        <v>828607</v>
      </c>
      <c r="G4469" s="32">
        <v>375.27</v>
      </c>
      <c r="H4469" s="31">
        <v>2315</v>
      </c>
    </row>
    <row r="4470" spans="1:8" ht="36" customHeight="1" x14ac:dyDescent="0.25">
      <c r="A4470" s="33">
        <v>46197</v>
      </c>
      <c r="B4470" s="31" t="s">
        <v>174</v>
      </c>
      <c r="C4470" s="31" t="s">
        <v>175</v>
      </c>
      <c r="D4470" s="31" t="s">
        <v>903</v>
      </c>
      <c r="E4470" s="31">
        <v>2862</v>
      </c>
      <c r="F4470" s="31">
        <v>971495</v>
      </c>
      <c r="G4470" s="32">
        <v>339.45</v>
      </c>
      <c r="H4470" s="31">
        <v>2679</v>
      </c>
    </row>
    <row r="4471" spans="1:8" ht="24" customHeight="1" x14ac:dyDescent="0.25">
      <c r="A4471" s="33">
        <v>46197</v>
      </c>
      <c r="B4471" s="31" t="s">
        <v>177</v>
      </c>
      <c r="C4471" s="31" t="s">
        <v>178</v>
      </c>
      <c r="D4471" s="31" t="s">
        <v>903</v>
      </c>
      <c r="E4471" s="31">
        <v>1943</v>
      </c>
      <c r="F4471" s="31">
        <v>589671</v>
      </c>
      <c r="G4471" s="32">
        <v>303.48</v>
      </c>
      <c r="H4471" s="31">
        <v>1791</v>
      </c>
    </row>
    <row r="4472" spans="1:8" ht="36" customHeight="1" x14ac:dyDescent="0.25">
      <c r="A4472" s="33">
        <v>46197</v>
      </c>
      <c r="B4472" s="31" t="s">
        <v>180</v>
      </c>
      <c r="C4472" s="31" t="s">
        <v>181</v>
      </c>
      <c r="D4472" s="31" t="s">
        <v>903</v>
      </c>
      <c r="E4472" s="31">
        <v>1722</v>
      </c>
      <c r="F4472" s="31">
        <v>729111</v>
      </c>
      <c r="G4472" s="32">
        <v>423.41</v>
      </c>
      <c r="H4472" s="31">
        <v>1707</v>
      </c>
    </row>
    <row r="4473" spans="1:8" ht="24" customHeight="1" x14ac:dyDescent="0.25">
      <c r="A4473" s="33">
        <v>46197</v>
      </c>
      <c r="B4473" s="31" t="s">
        <v>183</v>
      </c>
      <c r="C4473" s="31" t="s">
        <v>184</v>
      </c>
      <c r="D4473" s="31" t="s">
        <v>903</v>
      </c>
      <c r="E4473" s="31">
        <v>1709</v>
      </c>
      <c r="F4473" s="31">
        <v>429696</v>
      </c>
      <c r="G4473" s="32">
        <v>251.43</v>
      </c>
      <c r="H4473" s="31">
        <v>1840</v>
      </c>
    </row>
    <row r="4474" spans="1:8" ht="36" customHeight="1" x14ac:dyDescent="0.25">
      <c r="A4474" s="33">
        <v>46197</v>
      </c>
      <c r="B4474" s="31" t="s">
        <v>186</v>
      </c>
      <c r="C4474" s="31" t="s">
        <v>187</v>
      </c>
      <c r="D4474" s="31" t="s">
        <v>903</v>
      </c>
      <c r="E4474" s="31">
        <v>645</v>
      </c>
      <c r="F4474" s="31">
        <v>239908</v>
      </c>
      <c r="G4474" s="32">
        <v>371.95</v>
      </c>
      <c r="H4474" s="31">
        <v>612</v>
      </c>
    </row>
    <row r="4475" spans="1:8" ht="24" customHeight="1" x14ac:dyDescent="0.25">
      <c r="A4475" s="33">
        <v>46197</v>
      </c>
      <c r="B4475" s="31" t="s">
        <v>189</v>
      </c>
      <c r="C4475" s="31" t="s">
        <v>190</v>
      </c>
      <c r="D4475" s="31" t="s">
        <v>903</v>
      </c>
      <c r="E4475" s="31">
        <v>3773</v>
      </c>
      <c r="F4475" s="31">
        <v>1157027</v>
      </c>
      <c r="G4475" s="32">
        <v>306.66000000000003</v>
      </c>
      <c r="H4475" s="31">
        <v>3793</v>
      </c>
    </row>
    <row r="4476" spans="1:8" ht="36" customHeight="1" x14ac:dyDescent="0.25">
      <c r="A4476" s="33">
        <v>46197</v>
      </c>
      <c r="B4476" s="31" t="s">
        <v>192</v>
      </c>
      <c r="C4476" s="31" t="s">
        <v>193</v>
      </c>
      <c r="D4476" s="31" t="s">
        <v>901</v>
      </c>
      <c r="E4476" s="31">
        <v>1398</v>
      </c>
      <c r="F4476" s="31">
        <v>538203</v>
      </c>
      <c r="G4476" s="32">
        <v>384.98</v>
      </c>
      <c r="H4476" s="31">
        <v>1286</v>
      </c>
    </row>
    <row r="4477" spans="1:8" ht="36" customHeight="1" x14ac:dyDescent="0.25">
      <c r="A4477" s="33">
        <v>46197</v>
      </c>
      <c r="B4477" s="31" t="s">
        <v>195</v>
      </c>
      <c r="C4477" s="31" t="s">
        <v>196</v>
      </c>
      <c r="D4477" s="31" t="s">
        <v>899</v>
      </c>
      <c r="E4477" s="31">
        <v>2700</v>
      </c>
      <c r="F4477" s="31">
        <v>940205</v>
      </c>
      <c r="G4477" s="32">
        <v>348.22</v>
      </c>
      <c r="H4477" s="31">
        <v>2649</v>
      </c>
    </row>
    <row r="4478" spans="1:8" ht="36" customHeight="1" x14ac:dyDescent="0.25">
      <c r="A4478" s="33">
        <v>46197</v>
      </c>
      <c r="B4478" s="31" t="s">
        <v>198</v>
      </c>
      <c r="C4478" s="31" t="s">
        <v>199</v>
      </c>
      <c r="D4478" s="31" t="s">
        <v>901</v>
      </c>
      <c r="E4478" s="31">
        <v>4285</v>
      </c>
      <c r="F4478" s="31">
        <v>1965326</v>
      </c>
      <c r="G4478" s="32">
        <v>458.65</v>
      </c>
      <c r="H4478" s="31">
        <v>3950</v>
      </c>
    </row>
    <row r="4479" spans="1:8" ht="48" customHeight="1" x14ac:dyDescent="0.25">
      <c r="A4479" s="33">
        <v>46197</v>
      </c>
      <c r="B4479" s="31" t="s">
        <v>201</v>
      </c>
      <c r="C4479" s="31" t="s">
        <v>202</v>
      </c>
      <c r="D4479" s="31" t="s">
        <v>904</v>
      </c>
      <c r="E4479" s="31">
        <v>0</v>
      </c>
      <c r="F4479" s="31">
        <v>0</v>
      </c>
      <c r="G4479" s="31">
        <v>0</v>
      </c>
      <c r="H4479" s="31">
        <v>0</v>
      </c>
    </row>
    <row r="4480" spans="1:8" ht="36" customHeight="1" x14ac:dyDescent="0.25">
      <c r="A4480" s="33">
        <v>46197</v>
      </c>
      <c r="B4480" s="31" t="s">
        <v>204</v>
      </c>
      <c r="C4480" s="31" t="s">
        <v>205</v>
      </c>
      <c r="D4480" s="31" t="s">
        <v>901</v>
      </c>
      <c r="E4480" s="31">
        <v>3912</v>
      </c>
      <c r="F4480" s="31">
        <v>1716009</v>
      </c>
      <c r="G4480" s="32">
        <v>438.65</v>
      </c>
      <c r="H4480" s="31">
        <v>4065</v>
      </c>
    </row>
    <row r="4481" spans="1:8" ht="27.75" customHeight="1" x14ac:dyDescent="0.25">
      <c r="A4481" s="33">
        <v>46197</v>
      </c>
      <c r="B4481" s="31" t="s">
        <v>207</v>
      </c>
      <c r="C4481" s="31" t="s">
        <v>208</v>
      </c>
      <c r="D4481" s="31" t="s">
        <v>899</v>
      </c>
      <c r="E4481" s="31">
        <v>5096</v>
      </c>
      <c r="F4481" s="31">
        <v>1604703</v>
      </c>
      <c r="G4481" s="32">
        <v>314.89</v>
      </c>
      <c r="H4481" s="31">
        <v>4843</v>
      </c>
    </row>
    <row r="4482" spans="1:8" ht="24" customHeight="1" x14ac:dyDescent="0.25">
      <c r="A4482" s="33">
        <v>46197</v>
      </c>
      <c r="B4482" s="31" t="s">
        <v>210</v>
      </c>
      <c r="C4482" s="31" t="s">
        <v>211</v>
      </c>
      <c r="D4482" s="31" t="s">
        <v>901</v>
      </c>
      <c r="E4482" s="31">
        <v>3791</v>
      </c>
      <c r="F4482" s="31">
        <v>1458655</v>
      </c>
      <c r="G4482" s="32">
        <v>384.77</v>
      </c>
      <c r="H4482" s="31">
        <v>4047</v>
      </c>
    </row>
    <row r="4483" spans="1:8" ht="36" customHeight="1" x14ac:dyDescent="0.25">
      <c r="A4483" s="33">
        <v>46197</v>
      </c>
      <c r="B4483" s="31" t="s">
        <v>213</v>
      </c>
      <c r="C4483" s="31" t="s">
        <v>214</v>
      </c>
      <c r="D4483" s="31" t="s">
        <v>901</v>
      </c>
      <c r="E4483" s="31">
        <v>1101</v>
      </c>
      <c r="F4483" s="31">
        <v>304956</v>
      </c>
      <c r="G4483" s="32">
        <v>276.98</v>
      </c>
      <c r="H4483" s="31">
        <v>1186</v>
      </c>
    </row>
    <row r="4484" spans="1:8" ht="24" customHeight="1" x14ac:dyDescent="0.25">
      <c r="A4484" s="33">
        <v>46197</v>
      </c>
      <c r="B4484" s="31" t="s">
        <v>216</v>
      </c>
      <c r="C4484" s="31" t="s">
        <v>217</v>
      </c>
      <c r="D4484" s="31" t="s">
        <v>901</v>
      </c>
      <c r="E4484" s="31">
        <v>1665</v>
      </c>
      <c r="F4484" s="31">
        <v>451582</v>
      </c>
      <c r="G4484" s="32">
        <v>271.22000000000003</v>
      </c>
      <c r="H4484" s="31">
        <v>1734</v>
      </c>
    </row>
    <row r="4485" spans="1:8" ht="24" customHeight="1" x14ac:dyDescent="0.25">
      <c r="A4485" s="33">
        <v>46197</v>
      </c>
      <c r="B4485" s="31" t="s">
        <v>220</v>
      </c>
      <c r="C4485" s="31" t="s">
        <v>221</v>
      </c>
      <c r="D4485" s="31" t="s">
        <v>900</v>
      </c>
      <c r="E4485" s="31">
        <v>2845</v>
      </c>
      <c r="F4485" s="31">
        <v>605854</v>
      </c>
      <c r="G4485" s="32">
        <v>212.95</v>
      </c>
      <c r="H4485" s="31">
        <v>2993</v>
      </c>
    </row>
    <row r="4486" spans="1:8" ht="48" customHeight="1" x14ac:dyDescent="0.25">
      <c r="A4486" s="33">
        <v>46197</v>
      </c>
      <c r="B4486" s="31" t="s">
        <v>223</v>
      </c>
      <c r="C4486" s="31" t="s">
        <v>224</v>
      </c>
      <c r="D4486" s="31" t="s">
        <v>905</v>
      </c>
      <c r="E4486" s="31">
        <v>0</v>
      </c>
      <c r="F4486" s="31">
        <v>0</v>
      </c>
      <c r="G4486" s="31">
        <v>0</v>
      </c>
      <c r="H4486" s="31">
        <v>0</v>
      </c>
    </row>
    <row r="4487" spans="1:8" ht="48" customHeight="1" x14ac:dyDescent="0.25">
      <c r="A4487" s="33">
        <v>46197</v>
      </c>
      <c r="B4487" s="31" t="s">
        <v>225</v>
      </c>
      <c r="C4487" s="31" t="s">
        <v>226</v>
      </c>
      <c r="D4487" s="31" t="s">
        <v>906</v>
      </c>
      <c r="E4487" s="31">
        <v>0</v>
      </c>
      <c r="F4487" s="31">
        <v>0</v>
      </c>
      <c r="G4487" s="31">
        <v>0</v>
      </c>
      <c r="H4487" s="31">
        <v>0</v>
      </c>
    </row>
    <row r="4488" spans="1:8" ht="48" customHeight="1" x14ac:dyDescent="0.25">
      <c r="A4488" s="33">
        <v>46197</v>
      </c>
      <c r="B4488" s="31" t="s">
        <v>227</v>
      </c>
      <c r="C4488" s="31" t="s">
        <v>228</v>
      </c>
      <c r="D4488" s="31" t="s">
        <v>899</v>
      </c>
      <c r="E4488" s="31">
        <v>3083</v>
      </c>
      <c r="F4488" s="31">
        <v>763044</v>
      </c>
      <c r="G4488" s="32">
        <v>247.5</v>
      </c>
      <c r="H4488" s="31">
        <v>3028</v>
      </c>
    </row>
    <row r="4489" spans="1:8" ht="48" customHeight="1" x14ac:dyDescent="0.25">
      <c r="A4489" s="33">
        <v>46197</v>
      </c>
      <c r="B4489" s="31" t="s">
        <v>230</v>
      </c>
      <c r="C4489" s="31" t="s">
        <v>231</v>
      </c>
      <c r="D4489" s="31" t="s">
        <v>901</v>
      </c>
      <c r="E4489" s="31">
        <v>3284</v>
      </c>
      <c r="F4489" s="31">
        <v>983105</v>
      </c>
      <c r="G4489" s="32">
        <v>299.36</v>
      </c>
      <c r="H4489" s="31">
        <v>2977</v>
      </c>
    </row>
    <row r="4490" spans="1:8" ht="48" customHeight="1" x14ac:dyDescent="0.25">
      <c r="A4490" s="33">
        <v>46197</v>
      </c>
      <c r="B4490" s="31" t="s">
        <v>233</v>
      </c>
      <c r="C4490" s="31" t="s">
        <v>234</v>
      </c>
      <c r="D4490" s="31" t="s">
        <v>899</v>
      </c>
      <c r="E4490" s="31">
        <v>2090</v>
      </c>
      <c r="F4490" s="31">
        <v>436543</v>
      </c>
      <c r="G4490" s="32">
        <v>208.87</v>
      </c>
      <c r="H4490" s="31">
        <v>2219</v>
      </c>
    </row>
    <row r="4491" spans="1:8" ht="24" customHeight="1" x14ac:dyDescent="0.25">
      <c r="A4491" s="33">
        <v>46197</v>
      </c>
      <c r="B4491" s="31" t="s">
        <v>236</v>
      </c>
      <c r="C4491" s="31" t="s">
        <v>237</v>
      </c>
      <c r="D4491" s="31" t="s">
        <v>899</v>
      </c>
      <c r="E4491" s="31">
        <v>3497</v>
      </c>
      <c r="F4491" s="31">
        <v>1389629</v>
      </c>
      <c r="G4491" s="32">
        <v>397.38</v>
      </c>
      <c r="H4491" s="31">
        <v>3324</v>
      </c>
    </row>
    <row r="4492" spans="1:8" ht="36" customHeight="1" x14ac:dyDescent="0.25">
      <c r="A4492" s="33">
        <v>46197</v>
      </c>
      <c r="B4492" s="31" t="s">
        <v>239</v>
      </c>
      <c r="C4492" s="31" t="s">
        <v>240</v>
      </c>
      <c r="D4492" s="31" t="s">
        <v>900</v>
      </c>
      <c r="E4492" s="31">
        <v>2062</v>
      </c>
      <c r="F4492" s="31">
        <v>1139711</v>
      </c>
      <c r="G4492" s="32">
        <v>552.72</v>
      </c>
      <c r="H4492" s="31">
        <v>2134</v>
      </c>
    </row>
    <row r="4493" spans="1:8" ht="24" customHeight="1" x14ac:dyDescent="0.25">
      <c r="A4493" s="33">
        <v>46197</v>
      </c>
      <c r="B4493" s="31" t="s">
        <v>242</v>
      </c>
      <c r="C4493" s="31" t="s">
        <v>243</v>
      </c>
      <c r="D4493" s="31" t="s">
        <v>900</v>
      </c>
      <c r="E4493" s="31">
        <v>2918</v>
      </c>
      <c r="F4493" s="31">
        <v>1027069</v>
      </c>
      <c r="G4493" s="32">
        <v>351.98</v>
      </c>
      <c r="H4493" s="31">
        <v>2945</v>
      </c>
    </row>
    <row r="4494" spans="1:8" ht="36" customHeight="1" x14ac:dyDescent="0.25">
      <c r="A4494" s="33">
        <v>46197</v>
      </c>
      <c r="B4494" s="31" t="s">
        <v>245</v>
      </c>
      <c r="C4494" s="31" t="s">
        <v>246</v>
      </c>
      <c r="D4494" s="31" t="s">
        <v>900</v>
      </c>
      <c r="E4494" s="31">
        <v>2299</v>
      </c>
      <c r="F4494" s="31">
        <v>756007</v>
      </c>
      <c r="G4494" s="32">
        <v>328.84</v>
      </c>
      <c r="H4494" s="31">
        <v>2446</v>
      </c>
    </row>
    <row r="4495" spans="1:8" ht="24" customHeight="1" x14ac:dyDescent="0.25">
      <c r="A4495" s="33">
        <v>46197</v>
      </c>
      <c r="B4495" s="31" t="s">
        <v>248</v>
      </c>
      <c r="C4495" s="31" t="s">
        <v>249</v>
      </c>
      <c r="D4495" s="31" t="s">
        <v>900</v>
      </c>
      <c r="E4495" s="31">
        <v>3735</v>
      </c>
      <c r="F4495" s="31">
        <v>2010038</v>
      </c>
      <c r="G4495" s="32">
        <v>538.16</v>
      </c>
      <c r="H4495" s="31">
        <v>3444</v>
      </c>
    </row>
    <row r="4496" spans="1:8" ht="36" customHeight="1" x14ac:dyDescent="0.25">
      <c r="A4496" s="33">
        <v>46197</v>
      </c>
      <c r="B4496" s="31" t="s">
        <v>251</v>
      </c>
      <c r="C4496" s="31" t="s">
        <v>252</v>
      </c>
      <c r="D4496" s="31" t="s">
        <v>900</v>
      </c>
      <c r="E4496" s="31">
        <v>3520</v>
      </c>
      <c r="F4496" s="31">
        <v>1266962</v>
      </c>
      <c r="G4496" s="32">
        <v>359.93</v>
      </c>
      <c r="H4496" s="31">
        <v>3481</v>
      </c>
    </row>
    <row r="4497" spans="1:8" ht="48" customHeight="1" x14ac:dyDescent="0.25">
      <c r="A4497" s="33">
        <v>46197</v>
      </c>
      <c r="B4497" s="31" t="s">
        <v>254</v>
      </c>
      <c r="C4497" s="31" t="s">
        <v>255</v>
      </c>
      <c r="D4497" s="31" t="s">
        <v>899</v>
      </c>
      <c r="E4497" s="31">
        <v>1259</v>
      </c>
      <c r="F4497" s="31">
        <v>495126</v>
      </c>
      <c r="G4497" s="32">
        <v>393.27</v>
      </c>
      <c r="H4497" s="31">
        <v>1211</v>
      </c>
    </row>
    <row r="4498" spans="1:8" ht="24" customHeight="1" x14ac:dyDescent="0.25">
      <c r="A4498" s="33">
        <v>46197</v>
      </c>
      <c r="B4498" s="31" t="s">
        <v>257</v>
      </c>
      <c r="C4498" s="31" t="s">
        <v>258</v>
      </c>
      <c r="D4498" s="31" t="s">
        <v>901</v>
      </c>
      <c r="E4498" s="31">
        <v>728</v>
      </c>
      <c r="F4498" s="31">
        <v>145758</v>
      </c>
      <c r="G4498" s="32">
        <v>200.22</v>
      </c>
      <c r="H4498" s="31">
        <v>746</v>
      </c>
    </row>
    <row r="4499" spans="1:8" ht="24" customHeight="1" x14ac:dyDescent="0.25">
      <c r="A4499" s="33">
        <v>46197</v>
      </c>
      <c r="B4499" s="31" t="s">
        <v>260</v>
      </c>
      <c r="C4499" s="31" t="s">
        <v>261</v>
      </c>
      <c r="D4499" s="31" t="s">
        <v>907</v>
      </c>
      <c r="E4499" s="31">
        <v>0</v>
      </c>
      <c r="F4499" s="31">
        <v>0</v>
      </c>
      <c r="G4499" s="31">
        <v>0</v>
      </c>
      <c r="H4499" s="31">
        <v>0</v>
      </c>
    </row>
    <row r="4500" spans="1:8" ht="36" customHeight="1" x14ac:dyDescent="0.25">
      <c r="A4500" s="33">
        <v>46197</v>
      </c>
      <c r="B4500" s="31" t="s">
        <v>262</v>
      </c>
      <c r="C4500" s="31" t="s">
        <v>263</v>
      </c>
      <c r="D4500" s="31" t="s">
        <v>901</v>
      </c>
      <c r="E4500" s="31">
        <v>2295</v>
      </c>
      <c r="F4500" s="31">
        <v>485414</v>
      </c>
      <c r="G4500" s="32">
        <v>211.51</v>
      </c>
      <c r="H4500" s="31">
        <v>2344</v>
      </c>
    </row>
    <row r="4501" spans="1:8" ht="36" customHeight="1" x14ac:dyDescent="0.25">
      <c r="A4501" s="33">
        <v>46197</v>
      </c>
      <c r="B4501" s="31" t="s">
        <v>265</v>
      </c>
      <c r="C4501" s="31" t="s">
        <v>266</v>
      </c>
      <c r="D4501" s="31" t="s">
        <v>908</v>
      </c>
      <c r="E4501" s="31">
        <v>0</v>
      </c>
      <c r="F4501" s="31">
        <v>0</v>
      </c>
      <c r="G4501" s="31">
        <v>0</v>
      </c>
      <c r="H4501" s="31">
        <v>0</v>
      </c>
    </row>
    <row r="4502" spans="1:8" ht="24" customHeight="1" x14ac:dyDescent="0.25">
      <c r="A4502" s="33">
        <v>46197</v>
      </c>
      <c r="B4502" s="31" t="s">
        <v>267</v>
      </c>
      <c r="C4502" s="31" t="s">
        <v>268</v>
      </c>
      <c r="D4502" s="31" t="s">
        <v>901</v>
      </c>
      <c r="E4502" s="31">
        <v>2361</v>
      </c>
      <c r="F4502" s="31">
        <v>537523</v>
      </c>
      <c r="G4502" s="32">
        <v>227.67</v>
      </c>
      <c r="H4502" s="31">
        <v>2249</v>
      </c>
    </row>
    <row r="4503" spans="1:8" ht="24" customHeight="1" x14ac:dyDescent="0.25">
      <c r="A4503" s="33">
        <v>46197</v>
      </c>
      <c r="B4503" s="31" t="s">
        <v>270</v>
      </c>
      <c r="C4503" s="31" t="s">
        <v>271</v>
      </c>
      <c r="D4503" s="31" t="s">
        <v>900</v>
      </c>
      <c r="E4503" s="31">
        <v>833</v>
      </c>
      <c r="F4503" s="31">
        <v>249194</v>
      </c>
      <c r="G4503" s="32">
        <v>299.14999999999998</v>
      </c>
      <c r="H4503" s="31">
        <v>896</v>
      </c>
    </row>
    <row r="4504" spans="1:8" ht="24" customHeight="1" x14ac:dyDescent="0.25">
      <c r="A4504" s="33">
        <v>46197</v>
      </c>
      <c r="B4504" s="31" t="s">
        <v>273</v>
      </c>
      <c r="C4504" s="31" t="s">
        <v>274</v>
      </c>
      <c r="D4504" s="31" t="s">
        <v>899</v>
      </c>
      <c r="E4504" s="31">
        <v>3357</v>
      </c>
      <c r="F4504" s="31">
        <v>1542414</v>
      </c>
      <c r="G4504" s="32">
        <v>459.46</v>
      </c>
      <c r="H4504" s="31">
        <v>3207</v>
      </c>
    </row>
    <row r="4505" spans="1:8" ht="27.75" customHeight="1" x14ac:dyDescent="0.25">
      <c r="A4505" s="33">
        <v>46197</v>
      </c>
      <c r="B4505" s="31" t="s">
        <v>276</v>
      </c>
      <c r="C4505" s="31" t="s">
        <v>277</v>
      </c>
      <c r="D4505" s="31" t="s">
        <v>899</v>
      </c>
      <c r="E4505" s="31">
        <v>1149</v>
      </c>
      <c r="F4505" s="31">
        <v>530532</v>
      </c>
      <c r="G4505" s="32">
        <v>461.73</v>
      </c>
      <c r="H4505" s="31">
        <v>1082</v>
      </c>
    </row>
    <row r="4506" spans="1:8" ht="24" customHeight="1" x14ac:dyDescent="0.25">
      <c r="A4506" s="33">
        <v>46197</v>
      </c>
      <c r="B4506" s="31" t="s">
        <v>279</v>
      </c>
      <c r="C4506" s="31" t="s">
        <v>280</v>
      </c>
      <c r="D4506" s="31" t="s">
        <v>901</v>
      </c>
      <c r="E4506" s="31">
        <v>1551</v>
      </c>
      <c r="F4506" s="31">
        <v>780518</v>
      </c>
      <c r="G4506" s="32">
        <v>503.24</v>
      </c>
      <c r="H4506" s="31">
        <v>1519</v>
      </c>
    </row>
    <row r="4507" spans="1:8" ht="48" customHeight="1" x14ac:dyDescent="0.25">
      <c r="A4507" s="33">
        <v>46197</v>
      </c>
      <c r="B4507" s="31" t="s">
        <v>283</v>
      </c>
      <c r="C4507" s="31" t="s">
        <v>284</v>
      </c>
      <c r="D4507" s="31" t="s">
        <v>899</v>
      </c>
      <c r="E4507" s="31">
        <v>0</v>
      </c>
      <c r="F4507" s="31">
        <v>0</v>
      </c>
      <c r="G4507" s="31">
        <v>0</v>
      </c>
      <c r="H4507" s="31">
        <v>0</v>
      </c>
    </row>
    <row r="4508" spans="1:8" ht="48" customHeight="1" x14ac:dyDescent="0.25">
      <c r="A4508" s="33">
        <v>46198</v>
      </c>
      <c r="B4508" s="31" t="s">
        <v>128</v>
      </c>
      <c r="C4508" s="31" t="s">
        <v>129</v>
      </c>
      <c r="D4508" s="31" t="s">
        <v>899</v>
      </c>
      <c r="E4508" s="31">
        <v>1217</v>
      </c>
      <c r="F4508" s="31">
        <v>469353</v>
      </c>
      <c r="G4508" s="32">
        <v>385.66</v>
      </c>
      <c r="H4508" s="31">
        <v>1127</v>
      </c>
    </row>
    <row r="4509" spans="1:8" ht="48" customHeight="1" x14ac:dyDescent="0.25">
      <c r="A4509" s="33">
        <v>46198</v>
      </c>
      <c r="B4509" s="31" t="s">
        <v>132</v>
      </c>
      <c r="C4509" s="31" t="s">
        <v>133</v>
      </c>
      <c r="D4509" s="31" t="s">
        <v>900</v>
      </c>
      <c r="E4509" s="31">
        <v>2801</v>
      </c>
      <c r="F4509" s="31">
        <v>1007060</v>
      </c>
      <c r="G4509" s="32">
        <v>359.54</v>
      </c>
      <c r="H4509" s="31">
        <v>2969</v>
      </c>
    </row>
    <row r="4510" spans="1:8" ht="48" customHeight="1" x14ac:dyDescent="0.25">
      <c r="A4510" s="33">
        <v>46198</v>
      </c>
      <c r="B4510" s="31" t="s">
        <v>135</v>
      </c>
      <c r="C4510" s="31" t="s">
        <v>136</v>
      </c>
      <c r="D4510" s="31" t="s">
        <v>900</v>
      </c>
      <c r="E4510" s="31">
        <v>1489</v>
      </c>
      <c r="F4510" s="31">
        <v>681887</v>
      </c>
      <c r="G4510" s="32">
        <v>457.95</v>
      </c>
      <c r="H4510" s="31">
        <v>1374</v>
      </c>
    </row>
    <row r="4511" spans="1:8" ht="48" customHeight="1" x14ac:dyDescent="0.25">
      <c r="A4511" s="33">
        <v>46198</v>
      </c>
      <c r="B4511" s="31" t="s">
        <v>138</v>
      </c>
      <c r="C4511" s="31" t="s">
        <v>139</v>
      </c>
      <c r="D4511" s="31" t="s">
        <v>900</v>
      </c>
      <c r="E4511" s="31">
        <v>1162</v>
      </c>
      <c r="F4511" s="31">
        <v>461821</v>
      </c>
      <c r="G4511" s="32">
        <v>397.44</v>
      </c>
      <c r="H4511" s="31">
        <v>1216</v>
      </c>
    </row>
    <row r="4512" spans="1:8" ht="48" customHeight="1" x14ac:dyDescent="0.25">
      <c r="A4512" s="33">
        <v>46198</v>
      </c>
      <c r="B4512" s="31" t="s">
        <v>141</v>
      </c>
      <c r="C4512" s="31" t="s">
        <v>142</v>
      </c>
      <c r="D4512" s="31" t="s">
        <v>900</v>
      </c>
      <c r="E4512" s="31">
        <v>1386</v>
      </c>
      <c r="F4512" s="31">
        <v>638093</v>
      </c>
      <c r="G4512" s="32">
        <v>460.38</v>
      </c>
      <c r="H4512" s="31">
        <v>1484</v>
      </c>
    </row>
    <row r="4513" spans="1:8" ht="48" customHeight="1" x14ac:dyDescent="0.25">
      <c r="A4513" s="33">
        <v>46198</v>
      </c>
      <c r="B4513" s="31" t="s">
        <v>144</v>
      </c>
      <c r="C4513" s="31" t="s">
        <v>145</v>
      </c>
      <c r="D4513" s="31" t="s">
        <v>900</v>
      </c>
      <c r="E4513" s="31">
        <v>1593</v>
      </c>
      <c r="F4513" s="31">
        <v>397559</v>
      </c>
      <c r="G4513" s="32">
        <v>249.57</v>
      </c>
      <c r="H4513" s="31">
        <v>1507</v>
      </c>
    </row>
    <row r="4514" spans="1:8" ht="24" customHeight="1" x14ac:dyDescent="0.25">
      <c r="A4514" s="33">
        <v>46198</v>
      </c>
      <c r="B4514" s="31" t="s">
        <v>147</v>
      </c>
      <c r="C4514" s="31" t="s">
        <v>148</v>
      </c>
      <c r="D4514" s="31" t="s">
        <v>900</v>
      </c>
      <c r="E4514" s="31">
        <v>3498</v>
      </c>
      <c r="F4514" s="31">
        <v>854465</v>
      </c>
      <c r="G4514" s="32">
        <v>244.27</v>
      </c>
      <c r="H4514" s="31">
        <v>3474</v>
      </c>
    </row>
    <row r="4515" spans="1:8" ht="36" customHeight="1" x14ac:dyDescent="0.25">
      <c r="A4515" s="33">
        <v>46198</v>
      </c>
      <c r="B4515" s="31" t="s">
        <v>150</v>
      </c>
      <c r="C4515" s="31" t="s">
        <v>151</v>
      </c>
      <c r="D4515" s="31" t="s">
        <v>900</v>
      </c>
      <c r="E4515" s="31">
        <v>3584</v>
      </c>
      <c r="F4515" s="31">
        <v>872679</v>
      </c>
      <c r="G4515" s="32">
        <v>243.49</v>
      </c>
      <c r="H4515" s="31">
        <v>3752</v>
      </c>
    </row>
    <row r="4516" spans="1:8" ht="24" customHeight="1" x14ac:dyDescent="0.25">
      <c r="A4516" s="33">
        <v>46198</v>
      </c>
      <c r="B4516" s="31" t="s">
        <v>153</v>
      </c>
      <c r="C4516" s="31" t="s">
        <v>154</v>
      </c>
      <c r="D4516" s="31" t="s">
        <v>899</v>
      </c>
      <c r="E4516" s="31">
        <v>2306</v>
      </c>
      <c r="F4516" s="31">
        <v>461019</v>
      </c>
      <c r="G4516" s="32">
        <v>199.92</v>
      </c>
      <c r="H4516" s="31">
        <v>2118</v>
      </c>
    </row>
    <row r="4517" spans="1:8" ht="36" customHeight="1" x14ac:dyDescent="0.25">
      <c r="A4517" s="33">
        <v>46198</v>
      </c>
      <c r="B4517" s="31" t="s">
        <v>156</v>
      </c>
      <c r="C4517" s="31" t="s">
        <v>157</v>
      </c>
      <c r="D4517" s="31" t="s">
        <v>901</v>
      </c>
      <c r="E4517" s="31">
        <v>3805</v>
      </c>
      <c r="F4517" s="31">
        <v>1072142</v>
      </c>
      <c r="G4517" s="32">
        <v>281.77</v>
      </c>
      <c r="H4517" s="31">
        <v>3498</v>
      </c>
    </row>
    <row r="4518" spans="1:8" ht="36" customHeight="1" x14ac:dyDescent="0.25">
      <c r="A4518" s="33">
        <v>46198</v>
      </c>
      <c r="B4518" s="31" t="s">
        <v>159</v>
      </c>
      <c r="C4518" s="31" t="s">
        <v>160</v>
      </c>
      <c r="D4518" s="31" t="s">
        <v>899</v>
      </c>
      <c r="E4518" s="31">
        <v>1790</v>
      </c>
      <c r="F4518" s="31">
        <v>730082</v>
      </c>
      <c r="G4518" s="32">
        <v>407.87</v>
      </c>
      <c r="H4518" s="31">
        <v>1878</v>
      </c>
    </row>
    <row r="4519" spans="1:8" ht="24" customHeight="1" x14ac:dyDescent="0.25">
      <c r="A4519" s="33">
        <v>46198</v>
      </c>
      <c r="B4519" s="31" t="s">
        <v>162</v>
      </c>
      <c r="C4519" s="31" t="s">
        <v>163</v>
      </c>
      <c r="D4519" s="31" t="s">
        <v>901</v>
      </c>
      <c r="E4519" s="31">
        <v>895</v>
      </c>
      <c r="F4519" s="31">
        <v>395109</v>
      </c>
      <c r="G4519" s="32">
        <v>441.46</v>
      </c>
      <c r="H4519" s="31">
        <v>824</v>
      </c>
    </row>
    <row r="4520" spans="1:8" ht="48" customHeight="1" x14ac:dyDescent="0.25">
      <c r="A4520" s="33">
        <v>46198</v>
      </c>
      <c r="B4520" s="31" t="s">
        <v>165</v>
      </c>
      <c r="C4520" s="31" t="s">
        <v>166</v>
      </c>
      <c r="D4520" s="31" t="s">
        <v>901</v>
      </c>
      <c r="E4520" s="31">
        <v>2671</v>
      </c>
      <c r="F4520" s="31">
        <v>1237062</v>
      </c>
      <c r="G4520" s="32">
        <v>463.15</v>
      </c>
      <c r="H4520" s="31">
        <v>2615</v>
      </c>
    </row>
    <row r="4521" spans="1:8" ht="48" customHeight="1" x14ac:dyDescent="0.25">
      <c r="A4521" s="33">
        <v>46198</v>
      </c>
      <c r="B4521" s="31" t="s">
        <v>168</v>
      </c>
      <c r="C4521" s="31" t="s">
        <v>169</v>
      </c>
      <c r="D4521" s="31" t="s">
        <v>899</v>
      </c>
      <c r="E4521" s="31">
        <v>2033</v>
      </c>
      <c r="F4521" s="31">
        <v>823370</v>
      </c>
      <c r="G4521" s="32">
        <v>405</v>
      </c>
      <c r="H4521" s="31">
        <v>2025</v>
      </c>
    </row>
    <row r="4522" spans="1:8" ht="48" customHeight="1" x14ac:dyDescent="0.25">
      <c r="A4522" s="33">
        <v>46198</v>
      </c>
      <c r="B4522" s="31" t="s">
        <v>171</v>
      </c>
      <c r="C4522" s="31" t="s">
        <v>172</v>
      </c>
      <c r="D4522" s="31" t="s">
        <v>903</v>
      </c>
      <c r="E4522" s="31">
        <v>2398</v>
      </c>
      <c r="F4522" s="31">
        <v>938616</v>
      </c>
      <c r="G4522" s="32">
        <v>391.42</v>
      </c>
      <c r="H4522" s="31">
        <v>2304</v>
      </c>
    </row>
    <row r="4523" spans="1:8" ht="48" customHeight="1" x14ac:dyDescent="0.25">
      <c r="A4523" s="33">
        <v>46198</v>
      </c>
      <c r="B4523" s="31" t="s">
        <v>174</v>
      </c>
      <c r="C4523" s="31" t="s">
        <v>175</v>
      </c>
      <c r="D4523" s="31" t="s">
        <v>903</v>
      </c>
      <c r="E4523" s="31">
        <v>2490</v>
      </c>
      <c r="F4523" s="31">
        <v>803544</v>
      </c>
      <c r="G4523" s="32">
        <v>322.70999999999998</v>
      </c>
      <c r="H4523" s="31">
        <v>2518</v>
      </c>
    </row>
    <row r="4524" spans="1:8" ht="48" customHeight="1" x14ac:dyDescent="0.25">
      <c r="A4524" s="33">
        <v>46198</v>
      </c>
      <c r="B4524" s="31" t="s">
        <v>177</v>
      </c>
      <c r="C4524" s="31" t="s">
        <v>178</v>
      </c>
      <c r="D4524" s="31" t="s">
        <v>903</v>
      </c>
      <c r="E4524" s="31">
        <v>1647</v>
      </c>
      <c r="F4524" s="31">
        <v>512816</v>
      </c>
      <c r="G4524" s="32">
        <v>311.36</v>
      </c>
      <c r="H4524" s="31">
        <v>1664</v>
      </c>
    </row>
    <row r="4525" spans="1:8" ht="48" customHeight="1" x14ac:dyDescent="0.25">
      <c r="A4525" s="33">
        <v>46198</v>
      </c>
      <c r="B4525" s="31" t="s">
        <v>180</v>
      </c>
      <c r="C4525" s="31" t="s">
        <v>181</v>
      </c>
      <c r="D4525" s="31" t="s">
        <v>903</v>
      </c>
      <c r="E4525" s="31">
        <v>2124</v>
      </c>
      <c r="F4525" s="31">
        <v>922132</v>
      </c>
      <c r="G4525" s="32">
        <v>434.15</v>
      </c>
      <c r="H4525" s="31">
        <v>2272</v>
      </c>
    </row>
    <row r="4526" spans="1:8" ht="48" customHeight="1" x14ac:dyDescent="0.25">
      <c r="A4526" s="33">
        <v>46198</v>
      </c>
      <c r="B4526" s="31" t="s">
        <v>183</v>
      </c>
      <c r="C4526" s="31" t="s">
        <v>184</v>
      </c>
      <c r="D4526" s="31" t="s">
        <v>903</v>
      </c>
      <c r="E4526" s="31">
        <v>1600</v>
      </c>
      <c r="F4526" s="31">
        <v>371589</v>
      </c>
      <c r="G4526" s="32">
        <v>232.24</v>
      </c>
      <c r="H4526" s="31">
        <v>1514</v>
      </c>
    </row>
    <row r="4527" spans="1:8" ht="36" customHeight="1" x14ac:dyDescent="0.25">
      <c r="A4527" s="33">
        <v>46198</v>
      </c>
      <c r="B4527" s="31" t="s">
        <v>186</v>
      </c>
      <c r="C4527" s="31" t="s">
        <v>187</v>
      </c>
      <c r="D4527" s="31" t="s">
        <v>903</v>
      </c>
      <c r="E4527" s="31">
        <v>893</v>
      </c>
      <c r="F4527" s="31">
        <v>365944</v>
      </c>
      <c r="G4527" s="32">
        <v>409.79</v>
      </c>
      <c r="H4527" s="31">
        <v>838</v>
      </c>
    </row>
    <row r="4528" spans="1:8" ht="24" customHeight="1" x14ac:dyDescent="0.25">
      <c r="A4528" s="33">
        <v>46198</v>
      </c>
      <c r="B4528" s="31" t="s">
        <v>189</v>
      </c>
      <c r="C4528" s="31" t="s">
        <v>190</v>
      </c>
      <c r="D4528" s="31" t="s">
        <v>903</v>
      </c>
      <c r="E4528" s="31">
        <v>3239</v>
      </c>
      <c r="F4528" s="31">
        <v>842294</v>
      </c>
      <c r="G4528" s="32">
        <v>260.05</v>
      </c>
      <c r="H4528" s="31">
        <v>3412</v>
      </c>
    </row>
    <row r="4529" spans="1:8" ht="36" customHeight="1" x14ac:dyDescent="0.25">
      <c r="A4529" s="33">
        <v>46198</v>
      </c>
      <c r="B4529" s="31" t="s">
        <v>192</v>
      </c>
      <c r="C4529" s="31" t="s">
        <v>193</v>
      </c>
      <c r="D4529" s="31" t="s">
        <v>901</v>
      </c>
      <c r="E4529" s="31">
        <v>1091</v>
      </c>
      <c r="F4529" s="31">
        <v>431341</v>
      </c>
      <c r="G4529" s="32">
        <v>395.36</v>
      </c>
      <c r="H4529" s="31">
        <v>1146</v>
      </c>
    </row>
    <row r="4530" spans="1:8" ht="24" customHeight="1" x14ac:dyDescent="0.25">
      <c r="A4530" s="33">
        <v>46198</v>
      </c>
      <c r="B4530" s="31" t="s">
        <v>195</v>
      </c>
      <c r="C4530" s="31" t="s">
        <v>196</v>
      </c>
      <c r="D4530" s="31" t="s">
        <v>899</v>
      </c>
      <c r="E4530" s="31">
        <v>3312</v>
      </c>
      <c r="F4530" s="31">
        <v>1011894</v>
      </c>
      <c r="G4530" s="32">
        <v>305.52</v>
      </c>
      <c r="H4530" s="31">
        <v>3025</v>
      </c>
    </row>
    <row r="4531" spans="1:8" ht="36" customHeight="1" x14ac:dyDescent="0.25">
      <c r="A4531" s="33">
        <v>46198</v>
      </c>
      <c r="B4531" s="31" t="s">
        <v>198</v>
      </c>
      <c r="C4531" s="31" t="s">
        <v>199</v>
      </c>
      <c r="D4531" s="31" t="s">
        <v>901</v>
      </c>
      <c r="E4531" s="31">
        <v>4450</v>
      </c>
      <c r="F4531" s="31">
        <v>1914538</v>
      </c>
      <c r="G4531" s="32">
        <v>430.23</v>
      </c>
      <c r="H4531" s="31">
        <v>4245</v>
      </c>
    </row>
    <row r="4532" spans="1:8" ht="24" customHeight="1" x14ac:dyDescent="0.25">
      <c r="A4532" s="33">
        <v>46198</v>
      </c>
      <c r="B4532" s="31" t="s">
        <v>201</v>
      </c>
      <c r="C4532" s="31" t="s">
        <v>202</v>
      </c>
      <c r="D4532" s="31" t="s">
        <v>904</v>
      </c>
      <c r="E4532" s="31">
        <v>0</v>
      </c>
      <c r="F4532" s="31">
        <v>0</v>
      </c>
      <c r="G4532" s="31">
        <v>0</v>
      </c>
      <c r="H4532" s="31">
        <v>0</v>
      </c>
    </row>
    <row r="4533" spans="1:8" ht="36" customHeight="1" x14ac:dyDescent="0.25">
      <c r="A4533" s="33">
        <v>46198</v>
      </c>
      <c r="B4533" s="31" t="s">
        <v>204</v>
      </c>
      <c r="C4533" s="31" t="s">
        <v>205</v>
      </c>
      <c r="D4533" s="31" t="s">
        <v>901</v>
      </c>
      <c r="E4533" s="31">
        <v>3168</v>
      </c>
      <c r="F4533" s="31">
        <v>1435166</v>
      </c>
      <c r="G4533" s="32">
        <v>453.02</v>
      </c>
      <c r="H4533" s="31">
        <v>2884</v>
      </c>
    </row>
    <row r="4534" spans="1:8" ht="36" customHeight="1" x14ac:dyDescent="0.25">
      <c r="A4534" s="33">
        <v>46198</v>
      </c>
      <c r="B4534" s="31" t="s">
        <v>207</v>
      </c>
      <c r="C4534" s="31" t="s">
        <v>208</v>
      </c>
      <c r="D4534" s="31" t="s">
        <v>899</v>
      </c>
      <c r="E4534" s="31">
        <v>3717</v>
      </c>
      <c r="F4534" s="31">
        <v>1359489</v>
      </c>
      <c r="G4534" s="32">
        <v>365.75</v>
      </c>
      <c r="H4534" s="31">
        <v>3625</v>
      </c>
    </row>
    <row r="4535" spans="1:8" ht="36" customHeight="1" x14ac:dyDescent="0.25">
      <c r="A4535" s="33">
        <v>46198</v>
      </c>
      <c r="B4535" s="31" t="s">
        <v>210</v>
      </c>
      <c r="C4535" s="31" t="s">
        <v>211</v>
      </c>
      <c r="D4535" s="31" t="s">
        <v>901</v>
      </c>
      <c r="E4535" s="31">
        <v>3400</v>
      </c>
      <c r="F4535" s="31">
        <v>1379177</v>
      </c>
      <c r="G4535" s="32">
        <v>405.64</v>
      </c>
      <c r="H4535" s="31">
        <v>3072</v>
      </c>
    </row>
    <row r="4536" spans="1:8" ht="48" customHeight="1" x14ac:dyDescent="0.25">
      <c r="A4536" s="33">
        <v>46198</v>
      </c>
      <c r="B4536" s="31" t="s">
        <v>213</v>
      </c>
      <c r="C4536" s="31" t="s">
        <v>214</v>
      </c>
      <c r="D4536" s="31" t="s">
        <v>901</v>
      </c>
      <c r="E4536" s="31">
        <v>965</v>
      </c>
      <c r="F4536" s="31">
        <v>278877</v>
      </c>
      <c r="G4536" s="32">
        <v>288.99</v>
      </c>
      <c r="H4536" s="31">
        <v>897</v>
      </c>
    </row>
    <row r="4537" spans="1:8" ht="36" customHeight="1" x14ac:dyDescent="0.25">
      <c r="A4537" s="33">
        <v>46198</v>
      </c>
      <c r="B4537" s="31" t="s">
        <v>216</v>
      </c>
      <c r="C4537" s="31" t="s">
        <v>217</v>
      </c>
      <c r="D4537" s="31" t="s">
        <v>901</v>
      </c>
      <c r="E4537" s="31">
        <v>1781</v>
      </c>
      <c r="F4537" s="31">
        <v>418540</v>
      </c>
      <c r="G4537" s="32">
        <v>235</v>
      </c>
      <c r="H4537" s="31">
        <v>1885</v>
      </c>
    </row>
    <row r="4538" spans="1:8" ht="54.75" customHeight="1" x14ac:dyDescent="0.25">
      <c r="A4538" s="33">
        <v>46198</v>
      </c>
      <c r="B4538" s="31" t="s">
        <v>220</v>
      </c>
      <c r="C4538" s="31" t="s">
        <v>221</v>
      </c>
      <c r="D4538" s="31" t="s">
        <v>900</v>
      </c>
      <c r="E4538" s="31">
        <v>3747</v>
      </c>
      <c r="F4538" s="31">
        <v>800208</v>
      </c>
      <c r="G4538" s="32">
        <v>213.56</v>
      </c>
      <c r="H4538" s="31">
        <v>3709</v>
      </c>
    </row>
    <row r="4539" spans="1:8" ht="24" customHeight="1" x14ac:dyDescent="0.25">
      <c r="A4539" s="33">
        <v>46198</v>
      </c>
      <c r="B4539" s="31" t="s">
        <v>223</v>
      </c>
      <c r="C4539" s="31" t="s">
        <v>224</v>
      </c>
      <c r="D4539" s="31" t="s">
        <v>905</v>
      </c>
      <c r="E4539" s="31">
        <v>0</v>
      </c>
      <c r="F4539" s="31">
        <v>0</v>
      </c>
      <c r="G4539" s="31">
        <v>0</v>
      </c>
      <c r="H4539" s="31">
        <v>0</v>
      </c>
    </row>
    <row r="4540" spans="1:8" ht="36" customHeight="1" x14ac:dyDescent="0.25">
      <c r="A4540" s="33">
        <v>46198</v>
      </c>
      <c r="B4540" s="31" t="s">
        <v>225</v>
      </c>
      <c r="C4540" s="31" t="s">
        <v>226</v>
      </c>
      <c r="D4540" s="31" t="s">
        <v>906</v>
      </c>
      <c r="E4540" s="31">
        <v>0</v>
      </c>
      <c r="F4540" s="31">
        <v>0</v>
      </c>
      <c r="G4540" s="31">
        <v>0</v>
      </c>
      <c r="H4540" s="31">
        <v>0</v>
      </c>
    </row>
    <row r="4541" spans="1:8" ht="24" customHeight="1" x14ac:dyDescent="0.25">
      <c r="A4541" s="33">
        <v>46198</v>
      </c>
      <c r="B4541" s="31" t="s">
        <v>227</v>
      </c>
      <c r="C4541" s="31" t="s">
        <v>228</v>
      </c>
      <c r="D4541" s="31" t="s">
        <v>899</v>
      </c>
      <c r="E4541" s="31">
        <v>3490</v>
      </c>
      <c r="F4541" s="31">
        <v>822027</v>
      </c>
      <c r="G4541" s="32">
        <v>235.54</v>
      </c>
      <c r="H4541" s="31">
        <v>3484</v>
      </c>
    </row>
    <row r="4542" spans="1:8" ht="24" customHeight="1" x14ac:dyDescent="0.25">
      <c r="A4542" s="33">
        <v>46198</v>
      </c>
      <c r="B4542" s="31" t="s">
        <v>230</v>
      </c>
      <c r="C4542" s="31" t="s">
        <v>231</v>
      </c>
      <c r="D4542" s="31" t="s">
        <v>901</v>
      </c>
      <c r="E4542" s="31">
        <v>4663</v>
      </c>
      <c r="F4542" s="31">
        <v>1545816</v>
      </c>
      <c r="G4542" s="32">
        <v>331.51</v>
      </c>
      <c r="H4542" s="31">
        <v>4773</v>
      </c>
    </row>
    <row r="4543" spans="1:8" ht="48" customHeight="1" x14ac:dyDescent="0.25">
      <c r="A4543" s="33">
        <v>46198</v>
      </c>
      <c r="B4543" s="31" t="s">
        <v>233</v>
      </c>
      <c r="C4543" s="31" t="s">
        <v>234</v>
      </c>
      <c r="D4543" s="31" t="s">
        <v>899</v>
      </c>
      <c r="E4543" s="31">
        <v>1447</v>
      </c>
      <c r="F4543" s="31">
        <v>343971</v>
      </c>
      <c r="G4543" s="32">
        <v>237.71</v>
      </c>
      <c r="H4543" s="31">
        <v>1335</v>
      </c>
    </row>
    <row r="4544" spans="1:8" ht="48" customHeight="1" x14ac:dyDescent="0.25">
      <c r="A4544" s="33">
        <v>46198</v>
      </c>
      <c r="B4544" s="31" t="s">
        <v>236</v>
      </c>
      <c r="C4544" s="31" t="s">
        <v>237</v>
      </c>
      <c r="D4544" s="31" t="s">
        <v>899</v>
      </c>
      <c r="E4544" s="31">
        <v>3010</v>
      </c>
      <c r="F4544" s="31">
        <v>1375773</v>
      </c>
      <c r="G4544" s="32">
        <v>457.07</v>
      </c>
      <c r="H4544" s="31">
        <v>2938</v>
      </c>
    </row>
    <row r="4545" spans="1:8" ht="48" customHeight="1" x14ac:dyDescent="0.25">
      <c r="A4545" s="33">
        <v>46198</v>
      </c>
      <c r="B4545" s="31" t="s">
        <v>239</v>
      </c>
      <c r="C4545" s="31" t="s">
        <v>240</v>
      </c>
      <c r="D4545" s="31" t="s">
        <v>900</v>
      </c>
      <c r="E4545" s="31">
        <v>1848</v>
      </c>
      <c r="F4545" s="31">
        <v>922292</v>
      </c>
      <c r="G4545" s="32">
        <v>499.08</v>
      </c>
      <c r="H4545" s="31">
        <v>1688</v>
      </c>
    </row>
    <row r="4546" spans="1:8" ht="48" customHeight="1" x14ac:dyDescent="0.25">
      <c r="A4546" s="33">
        <v>46198</v>
      </c>
      <c r="B4546" s="31" t="s">
        <v>242</v>
      </c>
      <c r="C4546" s="31" t="s">
        <v>243</v>
      </c>
      <c r="D4546" s="31" t="s">
        <v>900</v>
      </c>
      <c r="E4546" s="31">
        <v>2863</v>
      </c>
      <c r="F4546" s="31">
        <v>908520</v>
      </c>
      <c r="G4546" s="32">
        <v>317.33</v>
      </c>
      <c r="H4546" s="31">
        <v>2600</v>
      </c>
    </row>
    <row r="4547" spans="1:8" ht="48" customHeight="1" x14ac:dyDescent="0.25">
      <c r="A4547" s="33">
        <v>46198</v>
      </c>
      <c r="B4547" s="31" t="s">
        <v>245</v>
      </c>
      <c r="C4547" s="31" t="s">
        <v>246</v>
      </c>
      <c r="D4547" s="31" t="s">
        <v>900</v>
      </c>
      <c r="E4547" s="31">
        <v>2072</v>
      </c>
      <c r="F4547" s="31">
        <v>597833</v>
      </c>
      <c r="G4547" s="32">
        <v>288.52999999999997</v>
      </c>
      <c r="H4547" s="31">
        <v>1917</v>
      </c>
    </row>
    <row r="4548" spans="1:8" ht="24" customHeight="1" x14ac:dyDescent="0.25">
      <c r="A4548" s="33">
        <v>46198</v>
      </c>
      <c r="B4548" s="31" t="s">
        <v>248</v>
      </c>
      <c r="C4548" s="31" t="s">
        <v>249</v>
      </c>
      <c r="D4548" s="31" t="s">
        <v>900</v>
      </c>
      <c r="E4548" s="31">
        <v>3567</v>
      </c>
      <c r="F4548" s="31">
        <v>1633748</v>
      </c>
      <c r="G4548" s="32">
        <v>458.02</v>
      </c>
      <c r="H4548" s="31">
        <v>3505</v>
      </c>
    </row>
    <row r="4549" spans="1:8" ht="36" customHeight="1" x14ac:dyDescent="0.25">
      <c r="A4549" s="33">
        <v>46198</v>
      </c>
      <c r="B4549" s="31" t="s">
        <v>251</v>
      </c>
      <c r="C4549" s="31" t="s">
        <v>252</v>
      </c>
      <c r="D4549" s="31" t="s">
        <v>900</v>
      </c>
      <c r="E4549" s="31">
        <v>4392</v>
      </c>
      <c r="F4549" s="31">
        <v>1678809</v>
      </c>
      <c r="G4549" s="32">
        <v>382.24</v>
      </c>
      <c r="H4549" s="31">
        <v>4476</v>
      </c>
    </row>
    <row r="4550" spans="1:8" ht="24" customHeight="1" x14ac:dyDescent="0.25">
      <c r="A4550" s="33">
        <v>46198</v>
      </c>
      <c r="B4550" s="31" t="s">
        <v>254</v>
      </c>
      <c r="C4550" s="31" t="s">
        <v>255</v>
      </c>
      <c r="D4550" s="31" t="s">
        <v>899</v>
      </c>
      <c r="E4550" s="31">
        <v>1696</v>
      </c>
      <c r="F4550" s="31">
        <v>755412</v>
      </c>
      <c r="G4550" s="32">
        <v>445.41</v>
      </c>
      <c r="H4550" s="31">
        <v>1804</v>
      </c>
    </row>
    <row r="4551" spans="1:8" ht="36" customHeight="1" x14ac:dyDescent="0.25">
      <c r="A4551" s="33">
        <v>46198</v>
      </c>
      <c r="B4551" s="31" t="s">
        <v>257</v>
      </c>
      <c r="C4551" s="31" t="s">
        <v>258</v>
      </c>
      <c r="D4551" s="31" t="s">
        <v>901</v>
      </c>
      <c r="E4551" s="31">
        <v>693</v>
      </c>
      <c r="F4551" s="31">
        <v>164291</v>
      </c>
      <c r="G4551" s="32">
        <v>237.07</v>
      </c>
      <c r="H4551" s="31">
        <v>704</v>
      </c>
    </row>
    <row r="4552" spans="1:8" ht="24" customHeight="1" x14ac:dyDescent="0.25">
      <c r="A4552" s="33">
        <v>46198</v>
      </c>
      <c r="B4552" s="31" t="s">
        <v>260</v>
      </c>
      <c r="C4552" s="31" t="s">
        <v>261</v>
      </c>
      <c r="D4552" s="31" t="s">
        <v>907</v>
      </c>
      <c r="E4552" s="31">
        <v>0</v>
      </c>
      <c r="F4552" s="31">
        <v>0</v>
      </c>
      <c r="G4552" s="31">
        <v>0</v>
      </c>
      <c r="H4552" s="31">
        <v>0</v>
      </c>
    </row>
    <row r="4553" spans="1:8" ht="36" customHeight="1" x14ac:dyDescent="0.25">
      <c r="A4553" s="33">
        <v>46198</v>
      </c>
      <c r="B4553" s="31" t="s">
        <v>262</v>
      </c>
      <c r="C4553" s="31" t="s">
        <v>263</v>
      </c>
      <c r="D4553" s="31" t="s">
        <v>901</v>
      </c>
      <c r="E4553" s="31">
        <v>2678</v>
      </c>
      <c r="F4553" s="31">
        <v>614338</v>
      </c>
      <c r="G4553" s="32">
        <v>229.4</v>
      </c>
      <c r="H4553" s="31">
        <v>2709</v>
      </c>
    </row>
    <row r="4554" spans="1:8" ht="48" customHeight="1" x14ac:dyDescent="0.25">
      <c r="A4554" s="33">
        <v>46198</v>
      </c>
      <c r="B4554" s="31" t="s">
        <v>265</v>
      </c>
      <c r="C4554" s="31" t="s">
        <v>266</v>
      </c>
      <c r="D4554" s="31" t="s">
        <v>908</v>
      </c>
      <c r="E4554" s="31">
        <v>0</v>
      </c>
      <c r="F4554" s="31">
        <v>0</v>
      </c>
      <c r="G4554" s="31">
        <v>0</v>
      </c>
      <c r="H4554" s="31">
        <v>0</v>
      </c>
    </row>
    <row r="4555" spans="1:8" ht="24" customHeight="1" x14ac:dyDescent="0.25">
      <c r="A4555" s="33">
        <v>46198</v>
      </c>
      <c r="B4555" s="31" t="s">
        <v>267</v>
      </c>
      <c r="C4555" s="31" t="s">
        <v>268</v>
      </c>
      <c r="D4555" s="31" t="s">
        <v>901</v>
      </c>
      <c r="E4555" s="31">
        <v>2152</v>
      </c>
      <c r="F4555" s="31">
        <v>423104</v>
      </c>
      <c r="G4555" s="32">
        <v>196.61</v>
      </c>
      <c r="H4555" s="31">
        <v>2243</v>
      </c>
    </row>
    <row r="4556" spans="1:8" ht="24" customHeight="1" x14ac:dyDescent="0.25">
      <c r="A4556" s="33">
        <v>46198</v>
      </c>
      <c r="B4556" s="31" t="s">
        <v>270</v>
      </c>
      <c r="C4556" s="31" t="s">
        <v>271</v>
      </c>
      <c r="D4556" s="31" t="s">
        <v>900</v>
      </c>
      <c r="E4556" s="31">
        <v>1061</v>
      </c>
      <c r="F4556" s="31">
        <v>313626</v>
      </c>
      <c r="G4556" s="32">
        <v>295.58999999999997</v>
      </c>
      <c r="H4556" s="31">
        <v>1142</v>
      </c>
    </row>
    <row r="4557" spans="1:8" ht="36" customHeight="1" x14ac:dyDescent="0.25">
      <c r="A4557" s="33">
        <v>46198</v>
      </c>
      <c r="B4557" s="31" t="s">
        <v>273</v>
      </c>
      <c r="C4557" s="31" t="s">
        <v>274</v>
      </c>
      <c r="D4557" s="31" t="s">
        <v>899</v>
      </c>
      <c r="E4557" s="31">
        <v>4866</v>
      </c>
      <c r="F4557" s="31">
        <v>2265322</v>
      </c>
      <c r="G4557" s="32">
        <v>465.54</v>
      </c>
      <c r="H4557" s="31">
        <v>5084</v>
      </c>
    </row>
    <row r="4558" spans="1:8" ht="36" customHeight="1" x14ac:dyDescent="0.25">
      <c r="A4558" s="33">
        <v>46198</v>
      </c>
      <c r="B4558" s="31" t="s">
        <v>276</v>
      </c>
      <c r="C4558" s="31" t="s">
        <v>277</v>
      </c>
      <c r="D4558" s="31" t="s">
        <v>899</v>
      </c>
      <c r="E4558" s="31">
        <v>1049</v>
      </c>
      <c r="F4558" s="31">
        <v>544100</v>
      </c>
      <c r="G4558" s="32">
        <v>518.67999999999995</v>
      </c>
      <c r="H4558" s="31">
        <v>1095</v>
      </c>
    </row>
    <row r="4559" spans="1:8" ht="24" customHeight="1" x14ac:dyDescent="0.25">
      <c r="A4559" s="33">
        <v>46198</v>
      </c>
      <c r="B4559" s="31" t="s">
        <v>279</v>
      </c>
      <c r="C4559" s="31" t="s">
        <v>280</v>
      </c>
      <c r="D4559" s="31" t="s">
        <v>901</v>
      </c>
      <c r="E4559" s="31">
        <v>2198</v>
      </c>
      <c r="F4559" s="31">
        <v>1044696</v>
      </c>
      <c r="G4559" s="32">
        <v>475.29</v>
      </c>
      <c r="H4559" s="31">
        <v>2295</v>
      </c>
    </row>
    <row r="4560" spans="1:8" ht="24" customHeight="1" x14ac:dyDescent="0.25">
      <c r="A4560" s="33">
        <v>46198</v>
      </c>
      <c r="B4560" s="31" t="s">
        <v>283</v>
      </c>
      <c r="C4560" s="31" t="s">
        <v>284</v>
      </c>
      <c r="D4560" s="31" t="s">
        <v>899</v>
      </c>
      <c r="E4560" s="31">
        <v>0</v>
      </c>
      <c r="F4560" s="31">
        <v>0</v>
      </c>
      <c r="G4560" s="31">
        <v>0</v>
      </c>
      <c r="H4560" s="31">
        <v>0</v>
      </c>
    </row>
    <row r="4561" spans="1:8" ht="24" customHeight="1" x14ac:dyDescent="0.25">
      <c r="A4561" s="33">
        <v>46199</v>
      </c>
      <c r="B4561" s="31" t="s">
        <v>128</v>
      </c>
      <c r="C4561" s="31" t="s">
        <v>129</v>
      </c>
      <c r="D4561" s="31" t="s">
        <v>899</v>
      </c>
      <c r="E4561" s="31">
        <v>992</v>
      </c>
      <c r="F4561" s="31">
        <v>360742</v>
      </c>
      <c r="G4561" s="32">
        <v>363.65</v>
      </c>
      <c r="H4561" s="31">
        <v>998</v>
      </c>
    </row>
    <row r="4562" spans="1:8" ht="54.75" customHeight="1" x14ac:dyDescent="0.25">
      <c r="A4562" s="33">
        <v>46199</v>
      </c>
      <c r="B4562" s="31" t="s">
        <v>132</v>
      </c>
      <c r="C4562" s="31" t="s">
        <v>133</v>
      </c>
      <c r="D4562" s="31" t="s">
        <v>900</v>
      </c>
      <c r="E4562" s="31">
        <v>2535</v>
      </c>
      <c r="F4562" s="31">
        <v>900856</v>
      </c>
      <c r="G4562" s="32">
        <v>355.37</v>
      </c>
      <c r="H4562" s="31">
        <v>2564</v>
      </c>
    </row>
    <row r="4563" spans="1:8" ht="24" customHeight="1" x14ac:dyDescent="0.25">
      <c r="A4563" s="33">
        <v>46199</v>
      </c>
      <c r="B4563" s="31" t="s">
        <v>135</v>
      </c>
      <c r="C4563" s="31" t="s">
        <v>136</v>
      </c>
      <c r="D4563" s="31" t="s">
        <v>900</v>
      </c>
      <c r="E4563" s="31">
        <v>1208</v>
      </c>
      <c r="F4563" s="31">
        <v>477401</v>
      </c>
      <c r="G4563" s="32">
        <v>395.2</v>
      </c>
      <c r="H4563" s="31">
        <v>1255</v>
      </c>
    </row>
    <row r="4564" spans="1:8" ht="48" customHeight="1" x14ac:dyDescent="0.25">
      <c r="A4564" s="33">
        <v>46199</v>
      </c>
      <c r="B4564" s="31" t="s">
        <v>138</v>
      </c>
      <c r="C4564" s="31" t="s">
        <v>139</v>
      </c>
      <c r="D4564" s="31" t="s">
        <v>900</v>
      </c>
      <c r="E4564" s="31">
        <v>916</v>
      </c>
      <c r="F4564" s="31">
        <v>373273</v>
      </c>
      <c r="G4564" s="32">
        <v>407.5</v>
      </c>
      <c r="H4564" s="31">
        <v>912</v>
      </c>
    </row>
    <row r="4565" spans="1:8" ht="48" customHeight="1" x14ac:dyDescent="0.25">
      <c r="A4565" s="33">
        <v>46199</v>
      </c>
      <c r="B4565" s="31" t="s">
        <v>141</v>
      </c>
      <c r="C4565" s="31" t="s">
        <v>142</v>
      </c>
      <c r="D4565" s="31" t="s">
        <v>900</v>
      </c>
      <c r="E4565" s="31">
        <v>1408</v>
      </c>
      <c r="F4565" s="31">
        <v>741954</v>
      </c>
      <c r="G4565" s="32">
        <v>526.96</v>
      </c>
      <c r="H4565" s="31">
        <v>1278</v>
      </c>
    </row>
    <row r="4566" spans="1:8" ht="48" customHeight="1" x14ac:dyDescent="0.25">
      <c r="A4566" s="33">
        <v>46199</v>
      </c>
      <c r="B4566" s="31" t="s">
        <v>144</v>
      </c>
      <c r="C4566" s="31" t="s">
        <v>145</v>
      </c>
      <c r="D4566" s="31" t="s">
        <v>900</v>
      </c>
      <c r="E4566" s="31">
        <v>1603</v>
      </c>
      <c r="F4566" s="31">
        <v>397960</v>
      </c>
      <c r="G4566" s="32">
        <v>248.26</v>
      </c>
      <c r="H4566" s="31">
        <v>1536</v>
      </c>
    </row>
    <row r="4567" spans="1:8" ht="48" customHeight="1" x14ac:dyDescent="0.25">
      <c r="A4567" s="33">
        <v>46199</v>
      </c>
      <c r="B4567" s="31" t="s">
        <v>147</v>
      </c>
      <c r="C4567" s="31" t="s">
        <v>148</v>
      </c>
      <c r="D4567" s="31" t="s">
        <v>900</v>
      </c>
      <c r="E4567" s="31">
        <v>4153</v>
      </c>
      <c r="F4567" s="31">
        <v>973097</v>
      </c>
      <c r="G4567" s="32">
        <v>234.31</v>
      </c>
      <c r="H4567" s="31">
        <v>3990</v>
      </c>
    </row>
    <row r="4568" spans="1:8" ht="48" customHeight="1" x14ac:dyDescent="0.25">
      <c r="A4568" s="33">
        <v>46199</v>
      </c>
      <c r="B4568" s="31" t="s">
        <v>150</v>
      </c>
      <c r="C4568" s="31" t="s">
        <v>151</v>
      </c>
      <c r="D4568" s="31" t="s">
        <v>900</v>
      </c>
      <c r="E4568" s="31">
        <v>3297</v>
      </c>
      <c r="F4568" s="31">
        <v>862822</v>
      </c>
      <c r="G4568" s="32">
        <v>261.7</v>
      </c>
      <c r="H4568" s="31">
        <v>2986</v>
      </c>
    </row>
    <row r="4569" spans="1:8" ht="48" customHeight="1" x14ac:dyDescent="0.25">
      <c r="A4569" s="33">
        <v>46199</v>
      </c>
      <c r="B4569" s="31" t="s">
        <v>153</v>
      </c>
      <c r="C4569" s="31" t="s">
        <v>154</v>
      </c>
      <c r="D4569" s="31" t="s">
        <v>899</v>
      </c>
      <c r="E4569" s="31">
        <v>3403</v>
      </c>
      <c r="F4569" s="31">
        <v>667436</v>
      </c>
      <c r="G4569" s="32">
        <v>196.13</v>
      </c>
      <c r="H4569" s="31">
        <v>3506</v>
      </c>
    </row>
    <row r="4570" spans="1:8" ht="48" customHeight="1" x14ac:dyDescent="0.25">
      <c r="A4570" s="33">
        <v>46199</v>
      </c>
      <c r="B4570" s="31" t="s">
        <v>156</v>
      </c>
      <c r="C4570" s="31" t="s">
        <v>157</v>
      </c>
      <c r="D4570" s="31" t="s">
        <v>901</v>
      </c>
      <c r="E4570" s="31">
        <v>3190</v>
      </c>
      <c r="F4570" s="31">
        <v>967133</v>
      </c>
      <c r="G4570" s="32">
        <v>303.18</v>
      </c>
      <c r="H4570" s="31">
        <v>3081</v>
      </c>
    </row>
    <row r="4571" spans="1:8" ht="24" customHeight="1" x14ac:dyDescent="0.25">
      <c r="A4571" s="33">
        <v>46199</v>
      </c>
      <c r="B4571" s="31" t="s">
        <v>159</v>
      </c>
      <c r="C4571" s="31" t="s">
        <v>160</v>
      </c>
      <c r="D4571" s="31" t="s">
        <v>899</v>
      </c>
      <c r="E4571" s="31">
        <v>2397</v>
      </c>
      <c r="F4571" s="31">
        <v>963521</v>
      </c>
      <c r="G4571" s="32">
        <v>401.97</v>
      </c>
      <c r="H4571" s="31">
        <v>2175</v>
      </c>
    </row>
    <row r="4572" spans="1:8" ht="36" customHeight="1" x14ac:dyDescent="0.25">
      <c r="A4572" s="33">
        <v>46199</v>
      </c>
      <c r="B4572" s="31" t="s">
        <v>162</v>
      </c>
      <c r="C4572" s="31" t="s">
        <v>163</v>
      </c>
      <c r="D4572" s="31" t="s">
        <v>901</v>
      </c>
      <c r="E4572" s="31">
        <v>1070</v>
      </c>
      <c r="F4572" s="31">
        <v>446460</v>
      </c>
      <c r="G4572" s="32">
        <v>417.25</v>
      </c>
      <c r="H4572" s="31">
        <v>1038</v>
      </c>
    </row>
    <row r="4573" spans="1:8" ht="24" customHeight="1" x14ac:dyDescent="0.25">
      <c r="A4573" s="33">
        <v>46199</v>
      </c>
      <c r="B4573" s="31" t="s">
        <v>165</v>
      </c>
      <c r="C4573" s="31" t="s">
        <v>166</v>
      </c>
      <c r="D4573" s="31" t="s">
        <v>901</v>
      </c>
      <c r="E4573" s="31">
        <v>2345</v>
      </c>
      <c r="F4573" s="31">
        <v>1009596</v>
      </c>
      <c r="G4573" s="32">
        <v>430.53</v>
      </c>
      <c r="H4573" s="31">
        <v>2457</v>
      </c>
    </row>
    <row r="4574" spans="1:8" ht="36" customHeight="1" x14ac:dyDescent="0.25">
      <c r="A4574" s="33">
        <v>46199</v>
      </c>
      <c r="B4574" s="31" t="s">
        <v>168</v>
      </c>
      <c r="C4574" s="31" t="s">
        <v>169</v>
      </c>
      <c r="D4574" s="31" t="s">
        <v>899</v>
      </c>
      <c r="E4574" s="31">
        <v>2375</v>
      </c>
      <c r="F4574" s="31">
        <v>936028</v>
      </c>
      <c r="G4574" s="32">
        <v>394.12</v>
      </c>
      <c r="H4574" s="31">
        <v>2468</v>
      </c>
    </row>
    <row r="4575" spans="1:8" ht="36" customHeight="1" x14ac:dyDescent="0.25">
      <c r="A4575" s="33">
        <v>46199</v>
      </c>
      <c r="B4575" s="31" t="s">
        <v>171</v>
      </c>
      <c r="C4575" s="31" t="s">
        <v>172</v>
      </c>
      <c r="D4575" s="31" t="s">
        <v>903</v>
      </c>
      <c r="E4575" s="31">
        <v>2110</v>
      </c>
      <c r="F4575" s="31">
        <v>767187</v>
      </c>
      <c r="G4575" s="32">
        <v>363.6</v>
      </c>
      <c r="H4575" s="31">
        <v>2005</v>
      </c>
    </row>
    <row r="4576" spans="1:8" ht="24" customHeight="1" x14ac:dyDescent="0.25">
      <c r="A4576" s="33">
        <v>46199</v>
      </c>
      <c r="B4576" s="31" t="s">
        <v>174</v>
      </c>
      <c r="C4576" s="31" t="s">
        <v>175</v>
      </c>
      <c r="D4576" s="31" t="s">
        <v>903</v>
      </c>
      <c r="E4576" s="31">
        <v>3160</v>
      </c>
      <c r="F4576" s="31">
        <v>1010804</v>
      </c>
      <c r="G4576" s="32">
        <v>319.87</v>
      </c>
      <c r="H4576" s="31">
        <v>3350</v>
      </c>
    </row>
    <row r="4577" spans="1:8" ht="48" customHeight="1" x14ac:dyDescent="0.25">
      <c r="A4577" s="33">
        <v>46199</v>
      </c>
      <c r="B4577" s="31" t="s">
        <v>177</v>
      </c>
      <c r="C4577" s="31" t="s">
        <v>178</v>
      </c>
      <c r="D4577" s="31" t="s">
        <v>903</v>
      </c>
      <c r="E4577" s="31">
        <v>1930</v>
      </c>
      <c r="F4577" s="31">
        <v>547972</v>
      </c>
      <c r="G4577" s="32">
        <v>283.92</v>
      </c>
      <c r="H4577" s="31">
        <v>1776</v>
      </c>
    </row>
    <row r="4578" spans="1:8" ht="48" customHeight="1" x14ac:dyDescent="0.25">
      <c r="A4578" s="33">
        <v>46199</v>
      </c>
      <c r="B4578" s="31" t="s">
        <v>180</v>
      </c>
      <c r="C4578" s="31" t="s">
        <v>181</v>
      </c>
      <c r="D4578" s="31" t="s">
        <v>903</v>
      </c>
      <c r="E4578" s="31">
        <v>2527</v>
      </c>
      <c r="F4578" s="31">
        <v>1022046</v>
      </c>
      <c r="G4578" s="32">
        <v>404.45</v>
      </c>
      <c r="H4578" s="31">
        <v>2396</v>
      </c>
    </row>
    <row r="4579" spans="1:8" ht="48" customHeight="1" x14ac:dyDescent="0.25">
      <c r="A4579" s="33">
        <v>46199</v>
      </c>
      <c r="B4579" s="31" t="s">
        <v>183</v>
      </c>
      <c r="C4579" s="31" t="s">
        <v>184</v>
      </c>
      <c r="D4579" s="31" t="s">
        <v>903</v>
      </c>
      <c r="E4579" s="31">
        <v>1795</v>
      </c>
      <c r="F4579" s="31">
        <v>426953</v>
      </c>
      <c r="G4579" s="32">
        <v>237.86</v>
      </c>
      <c r="H4579" s="31">
        <v>1865</v>
      </c>
    </row>
    <row r="4580" spans="1:8" ht="48" customHeight="1" x14ac:dyDescent="0.25">
      <c r="A4580" s="33">
        <v>46199</v>
      </c>
      <c r="B4580" s="31" t="s">
        <v>186</v>
      </c>
      <c r="C4580" s="31" t="s">
        <v>187</v>
      </c>
      <c r="D4580" s="31" t="s">
        <v>903</v>
      </c>
      <c r="E4580" s="31">
        <v>701</v>
      </c>
      <c r="F4580" s="31">
        <v>253001</v>
      </c>
      <c r="G4580" s="32">
        <v>360.91</v>
      </c>
      <c r="H4580" s="31">
        <v>691</v>
      </c>
    </row>
    <row r="4581" spans="1:8" ht="48" customHeight="1" x14ac:dyDescent="0.25">
      <c r="A4581" s="33">
        <v>46199</v>
      </c>
      <c r="B4581" s="31" t="s">
        <v>189</v>
      </c>
      <c r="C4581" s="31" t="s">
        <v>190</v>
      </c>
      <c r="D4581" s="31" t="s">
        <v>903</v>
      </c>
      <c r="E4581" s="31">
        <v>3044</v>
      </c>
      <c r="F4581" s="31">
        <v>942212</v>
      </c>
      <c r="G4581" s="32">
        <v>309.52999999999997</v>
      </c>
      <c r="H4581" s="31">
        <v>2741</v>
      </c>
    </row>
    <row r="4582" spans="1:8" ht="48" customHeight="1" x14ac:dyDescent="0.25">
      <c r="A4582" s="33">
        <v>46199</v>
      </c>
      <c r="B4582" s="31" t="s">
        <v>192</v>
      </c>
      <c r="C4582" s="31" t="s">
        <v>193</v>
      </c>
      <c r="D4582" s="31" t="s">
        <v>901</v>
      </c>
      <c r="E4582" s="31">
        <v>1157</v>
      </c>
      <c r="F4582" s="31">
        <v>492056</v>
      </c>
      <c r="G4582" s="32">
        <v>425.29</v>
      </c>
      <c r="H4582" s="31">
        <v>1068</v>
      </c>
    </row>
    <row r="4583" spans="1:8" ht="48" customHeight="1" x14ac:dyDescent="0.25">
      <c r="A4583" s="33">
        <v>46199</v>
      </c>
      <c r="B4583" s="31" t="s">
        <v>195</v>
      </c>
      <c r="C4583" s="31" t="s">
        <v>196</v>
      </c>
      <c r="D4583" s="31" t="s">
        <v>899</v>
      </c>
      <c r="E4583" s="31">
        <v>2520</v>
      </c>
      <c r="F4583" s="31">
        <v>967741</v>
      </c>
      <c r="G4583" s="32">
        <v>384.02</v>
      </c>
      <c r="H4583" s="31">
        <v>2599</v>
      </c>
    </row>
    <row r="4584" spans="1:8" ht="36" customHeight="1" x14ac:dyDescent="0.25">
      <c r="A4584" s="33">
        <v>46199</v>
      </c>
      <c r="B4584" s="31" t="s">
        <v>198</v>
      </c>
      <c r="C4584" s="31" t="s">
        <v>199</v>
      </c>
      <c r="D4584" s="31" t="s">
        <v>901</v>
      </c>
      <c r="E4584" s="31">
        <v>5114</v>
      </c>
      <c r="F4584" s="31">
        <v>2697773</v>
      </c>
      <c r="G4584" s="32">
        <v>527.53</v>
      </c>
      <c r="H4584" s="31">
        <v>5239</v>
      </c>
    </row>
    <row r="4585" spans="1:8" ht="24" customHeight="1" x14ac:dyDescent="0.25">
      <c r="A4585" s="33">
        <v>46199</v>
      </c>
      <c r="B4585" s="31" t="s">
        <v>201</v>
      </c>
      <c r="C4585" s="31" t="s">
        <v>202</v>
      </c>
      <c r="D4585" s="31" t="s">
        <v>904</v>
      </c>
      <c r="E4585" s="31">
        <v>0</v>
      </c>
      <c r="F4585" s="31">
        <v>0</v>
      </c>
      <c r="G4585" s="31">
        <v>0</v>
      </c>
      <c r="H4585" s="31">
        <v>0</v>
      </c>
    </row>
    <row r="4586" spans="1:8" ht="36" customHeight="1" x14ac:dyDescent="0.25">
      <c r="A4586" s="33">
        <v>46199</v>
      </c>
      <c r="B4586" s="31" t="s">
        <v>204</v>
      </c>
      <c r="C4586" s="31" t="s">
        <v>205</v>
      </c>
      <c r="D4586" s="31" t="s">
        <v>901</v>
      </c>
      <c r="E4586" s="31">
        <v>3002</v>
      </c>
      <c r="F4586" s="31">
        <v>1223920</v>
      </c>
      <c r="G4586" s="32">
        <v>407.7</v>
      </c>
      <c r="H4586" s="31">
        <v>2780</v>
      </c>
    </row>
    <row r="4587" spans="1:8" ht="24" customHeight="1" x14ac:dyDescent="0.25">
      <c r="A4587" s="33">
        <v>46199</v>
      </c>
      <c r="B4587" s="31" t="s">
        <v>207</v>
      </c>
      <c r="C4587" s="31" t="s">
        <v>208</v>
      </c>
      <c r="D4587" s="31" t="s">
        <v>899</v>
      </c>
      <c r="E4587" s="31">
        <v>3711</v>
      </c>
      <c r="F4587" s="31">
        <v>1388294</v>
      </c>
      <c r="G4587" s="32">
        <v>374.1</v>
      </c>
      <c r="H4587" s="31">
        <v>3656</v>
      </c>
    </row>
    <row r="4588" spans="1:8" ht="36" customHeight="1" x14ac:dyDescent="0.25">
      <c r="A4588" s="33">
        <v>46199</v>
      </c>
      <c r="B4588" s="31" t="s">
        <v>210</v>
      </c>
      <c r="C4588" s="31" t="s">
        <v>211</v>
      </c>
      <c r="D4588" s="31" t="s">
        <v>901</v>
      </c>
      <c r="E4588" s="31">
        <v>2827</v>
      </c>
      <c r="F4588" s="31">
        <v>1245970</v>
      </c>
      <c r="G4588" s="32">
        <v>440.74</v>
      </c>
      <c r="H4588" s="31">
        <v>2804</v>
      </c>
    </row>
    <row r="4589" spans="1:8" ht="24" customHeight="1" x14ac:dyDescent="0.25">
      <c r="A4589" s="33">
        <v>46199</v>
      </c>
      <c r="B4589" s="31" t="s">
        <v>213</v>
      </c>
      <c r="C4589" s="31" t="s">
        <v>214</v>
      </c>
      <c r="D4589" s="31" t="s">
        <v>901</v>
      </c>
      <c r="E4589" s="31">
        <v>1045</v>
      </c>
      <c r="F4589" s="31">
        <v>280632</v>
      </c>
      <c r="G4589" s="32">
        <v>268.55</v>
      </c>
      <c r="H4589" s="31">
        <v>977</v>
      </c>
    </row>
    <row r="4590" spans="1:8" ht="36" customHeight="1" x14ac:dyDescent="0.25">
      <c r="A4590" s="33">
        <v>46199</v>
      </c>
      <c r="B4590" s="31" t="s">
        <v>216</v>
      </c>
      <c r="C4590" s="31" t="s">
        <v>217</v>
      </c>
      <c r="D4590" s="31" t="s">
        <v>901</v>
      </c>
      <c r="E4590" s="31">
        <v>1517</v>
      </c>
      <c r="F4590" s="31">
        <v>438252</v>
      </c>
      <c r="G4590" s="32">
        <v>288.89</v>
      </c>
      <c r="H4590" s="31">
        <v>1556</v>
      </c>
    </row>
    <row r="4591" spans="1:8" ht="36" customHeight="1" x14ac:dyDescent="0.25">
      <c r="A4591" s="33">
        <v>46199</v>
      </c>
      <c r="B4591" s="31" t="s">
        <v>220</v>
      </c>
      <c r="C4591" s="31" t="s">
        <v>221</v>
      </c>
      <c r="D4591" s="31" t="s">
        <v>900</v>
      </c>
      <c r="E4591" s="31">
        <v>4186</v>
      </c>
      <c r="F4591" s="31">
        <v>1037768</v>
      </c>
      <c r="G4591" s="32">
        <v>247.91</v>
      </c>
      <c r="H4591" s="31">
        <v>4199</v>
      </c>
    </row>
    <row r="4592" spans="1:8" ht="36" customHeight="1" x14ac:dyDescent="0.25">
      <c r="A4592" s="33">
        <v>46199</v>
      </c>
      <c r="B4592" s="31" t="s">
        <v>223</v>
      </c>
      <c r="C4592" s="31" t="s">
        <v>224</v>
      </c>
      <c r="D4592" s="31" t="s">
        <v>905</v>
      </c>
      <c r="E4592" s="31">
        <v>0</v>
      </c>
      <c r="F4592" s="31">
        <v>0</v>
      </c>
      <c r="G4592" s="31">
        <v>0</v>
      </c>
      <c r="H4592" s="31">
        <v>0</v>
      </c>
    </row>
    <row r="4593" spans="1:8" ht="48" customHeight="1" x14ac:dyDescent="0.25">
      <c r="A4593" s="33">
        <v>46199</v>
      </c>
      <c r="B4593" s="31" t="s">
        <v>225</v>
      </c>
      <c r="C4593" s="31" t="s">
        <v>226</v>
      </c>
      <c r="D4593" s="31" t="s">
        <v>906</v>
      </c>
      <c r="E4593" s="31">
        <v>0</v>
      </c>
      <c r="F4593" s="31">
        <v>0</v>
      </c>
      <c r="G4593" s="31">
        <v>0</v>
      </c>
      <c r="H4593" s="31">
        <v>0</v>
      </c>
    </row>
    <row r="4594" spans="1:8" ht="36" customHeight="1" x14ac:dyDescent="0.25">
      <c r="A4594" s="33">
        <v>46199</v>
      </c>
      <c r="B4594" s="31" t="s">
        <v>227</v>
      </c>
      <c r="C4594" s="31" t="s">
        <v>228</v>
      </c>
      <c r="D4594" s="31" t="s">
        <v>899</v>
      </c>
      <c r="E4594" s="31">
        <v>3130</v>
      </c>
      <c r="F4594" s="31">
        <v>720545</v>
      </c>
      <c r="G4594" s="32">
        <v>230.21</v>
      </c>
      <c r="H4594" s="31">
        <v>3124</v>
      </c>
    </row>
    <row r="4595" spans="1:8" ht="41.25" customHeight="1" x14ac:dyDescent="0.25">
      <c r="A4595" s="33">
        <v>46199</v>
      </c>
      <c r="B4595" s="31" t="s">
        <v>230</v>
      </c>
      <c r="C4595" s="31" t="s">
        <v>231</v>
      </c>
      <c r="D4595" s="31" t="s">
        <v>901</v>
      </c>
      <c r="E4595" s="31">
        <v>4597</v>
      </c>
      <c r="F4595" s="31">
        <v>1699862</v>
      </c>
      <c r="G4595" s="32">
        <v>369.78</v>
      </c>
      <c r="H4595" s="31">
        <v>4826</v>
      </c>
    </row>
    <row r="4596" spans="1:8" ht="24" customHeight="1" x14ac:dyDescent="0.25">
      <c r="A4596" s="33">
        <v>46199</v>
      </c>
      <c r="B4596" s="31" t="s">
        <v>233</v>
      </c>
      <c r="C4596" s="31" t="s">
        <v>234</v>
      </c>
      <c r="D4596" s="31" t="s">
        <v>899</v>
      </c>
      <c r="E4596" s="31">
        <v>1351</v>
      </c>
      <c r="F4596" s="31">
        <v>335245</v>
      </c>
      <c r="G4596" s="32">
        <v>248.15</v>
      </c>
      <c r="H4596" s="31">
        <v>1390</v>
      </c>
    </row>
    <row r="4597" spans="1:8" ht="36" customHeight="1" x14ac:dyDescent="0.25">
      <c r="A4597" s="33">
        <v>46199</v>
      </c>
      <c r="B4597" s="31" t="s">
        <v>236</v>
      </c>
      <c r="C4597" s="31" t="s">
        <v>237</v>
      </c>
      <c r="D4597" s="31" t="s">
        <v>899</v>
      </c>
      <c r="E4597" s="31">
        <v>3407</v>
      </c>
      <c r="F4597" s="31">
        <v>1224835</v>
      </c>
      <c r="G4597" s="32">
        <v>359.51</v>
      </c>
      <c r="H4597" s="31">
        <v>3494</v>
      </c>
    </row>
    <row r="4598" spans="1:8" ht="24" customHeight="1" x14ac:dyDescent="0.25">
      <c r="A4598" s="33">
        <v>46199</v>
      </c>
      <c r="B4598" s="31" t="s">
        <v>239</v>
      </c>
      <c r="C4598" s="31" t="s">
        <v>240</v>
      </c>
      <c r="D4598" s="31" t="s">
        <v>900</v>
      </c>
      <c r="E4598" s="31">
        <v>2239</v>
      </c>
      <c r="F4598" s="31">
        <v>1193916</v>
      </c>
      <c r="G4598" s="32">
        <v>533.24</v>
      </c>
      <c r="H4598" s="31">
        <v>2050</v>
      </c>
    </row>
    <row r="4599" spans="1:8" ht="24" customHeight="1" x14ac:dyDescent="0.25">
      <c r="A4599" s="33">
        <v>46199</v>
      </c>
      <c r="B4599" s="31" t="s">
        <v>242</v>
      </c>
      <c r="C4599" s="31" t="s">
        <v>243</v>
      </c>
      <c r="D4599" s="31" t="s">
        <v>900</v>
      </c>
      <c r="E4599" s="31">
        <v>3386</v>
      </c>
      <c r="F4599" s="31">
        <v>1168977</v>
      </c>
      <c r="G4599" s="32">
        <v>345.24</v>
      </c>
      <c r="H4599" s="31">
        <v>3656</v>
      </c>
    </row>
    <row r="4600" spans="1:8" ht="48" customHeight="1" x14ac:dyDescent="0.25">
      <c r="A4600" s="33">
        <v>46199</v>
      </c>
      <c r="B4600" s="31" t="s">
        <v>245</v>
      </c>
      <c r="C4600" s="31" t="s">
        <v>246</v>
      </c>
      <c r="D4600" s="31" t="s">
        <v>900</v>
      </c>
      <c r="E4600" s="31">
        <v>2712</v>
      </c>
      <c r="F4600" s="31">
        <v>790696</v>
      </c>
      <c r="G4600" s="32">
        <v>291.55</v>
      </c>
      <c r="H4600" s="31">
        <v>2642</v>
      </c>
    </row>
    <row r="4601" spans="1:8" ht="48" customHeight="1" x14ac:dyDescent="0.25">
      <c r="A4601" s="33">
        <v>46199</v>
      </c>
      <c r="B4601" s="31" t="s">
        <v>248</v>
      </c>
      <c r="C4601" s="31" t="s">
        <v>249</v>
      </c>
      <c r="D4601" s="31" t="s">
        <v>900</v>
      </c>
      <c r="E4601" s="31">
        <v>2840</v>
      </c>
      <c r="F4601" s="31">
        <v>1257975</v>
      </c>
      <c r="G4601" s="32">
        <v>442.95</v>
      </c>
      <c r="H4601" s="31">
        <v>3063</v>
      </c>
    </row>
    <row r="4602" spans="1:8" ht="48" customHeight="1" x14ac:dyDescent="0.25">
      <c r="A4602" s="33">
        <v>46199</v>
      </c>
      <c r="B4602" s="31" t="s">
        <v>251</v>
      </c>
      <c r="C4602" s="31" t="s">
        <v>252</v>
      </c>
      <c r="D4602" s="31" t="s">
        <v>900</v>
      </c>
      <c r="E4602" s="31">
        <v>4963</v>
      </c>
      <c r="F4602" s="31">
        <v>1688874</v>
      </c>
      <c r="G4602" s="32">
        <v>340.29</v>
      </c>
      <c r="H4602" s="31">
        <v>4742</v>
      </c>
    </row>
    <row r="4603" spans="1:8" ht="48" customHeight="1" x14ac:dyDescent="0.25">
      <c r="A4603" s="33">
        <v>46199</v>
      </c>
      <c r="B4603" s="31" t="s">
        <v>254</v>
      </c>
      <c r="C4603" s="31" t="s">
        <v>255</v>
      </c>
      <c r="D4603" s="31" t="s">
        <v>899</v>
      </c>
      <c r="E4603" s="31">
        <v>1608</v>
      </c>
      <c r="F4603" s="31">
        <v>620429</v>
      </c>
      <c r="G4603" s="32">
        <v>385.84</v>
      </c>
      <c r="H4603" s="31">
        <v>1716</v>
      </c>
    </row>
    <row r="4604" spans="1:8" ht="48" customHeight="1" x14ac:dyDescent="0.25">
      <c r="A4604" s="33">
        <v>46199</v>
      </c>
      <c r="B4604" s="31" t="s">
        <v>257</v>
      </c>
      <c r="C4604" s="31" t="s">
        <v>258</v>
      </c>
      <c r="D4604" s="31" t="s">
        <v>901</v>
      </c>
      <c r="E4604" s="31">
        <v>621</v>
      </c>
      <c r="F4604" s="31">
        <v>124882</v>
      </c>
      <c r="G4604" s="32">
        <v>201.1</v>
      </c>
      <c r="H4604" s="31">
        <v>604</v>
      </c>
    </row>
    <row r="4605" spans="1:8" ht="24" customHeight="1" x14ac:dyDescent="0.25">
      <c r="A4605" s="33">
        <v>46199</v>
      </c>
      <c r="B4605" s="31" t="s">
        <v>260</v>
      </c>
      <c r="C4605" s="31" t="s">
        <v>261</v>
      </c>
      <c r="D4605" s="31" t="s">
        <v>907</v>
      </c>
      <c r="E4605" s="31">
        <v>0</v>
      </c>
      <c r="F4605" s="31">
        <v>0</v>
      </c>
      <c r="G4605" s="31">
        <v>0</v>
      </c>
      <c r="H4605" s="31">
        <v>0</v>
      </c>
    </row>
    <row r="4606" spans="1:8" ht="36" customHeight="1" x14ac:dyDescent="0.25">
      <c r="A4606" s="33">
        <v>46199</v>
      </c>
      <c r="B4606" s="31" t="s">
        <v>262</v>
      </c>
      <c r="C4606" s="31" t="s">
        <v>263</v>
      </c>
      <c r="D4606" s="31" t="s">
        <v>901</v>
      </c>
      <c r="E4606" s="31">
        <v>3041</v>
      </c>
      <c r="F4606" s="31">
        <v>621543</v>
      </c>
      <c r="G4606" s="32">
        <v>204.39</v>
      </c>
      <c r="H4606" s="31">
        <v>3150</v>
      </c>
    </row>
    <row r="4607" spans="1:8" ht="24" customHeight="1" x14ac:dyDescent="0.25">
      <c r="A4607" s="33">
        <v>46199</v>
      </c>
      <c r="B4607" s="31" t="s">
        <v>265</v>
      </c>
      <c r="C4607" s="31" t="s">
        <v>266</v>
      </c>
      <c r="D4607" s="31" t="s">
        <v>908</v>
      </c>
      <c r="E4607" s="31">
        <v>0</v>
      </c>
      <c r="F4607" s="31">
        <v>0</v>
      </c>
      <c r="G4607" s="31">
        <v>0</v>
      </c>
      <c r="H4607" s="31">
        <v>0</v>
      </c>
    </row>
    <row r="4608" spans="1:8" ht="36" customHeight="1" x14ac:dyDescent="0.25">
      <c r="A4608" s="33">
        <v>46199</v>
      </c>
      <c r="B4608" s="31" t="s">
        <v>267</v>
      </c>
      <c r="C4608" s="31" t="s">
        <v>268</v>
      </c>
      <c r="D4608" s="31" t="s">
        <v>901</v>
      </c>
      <c r="E4608" s="31">
        <v>3206</v>
      </c>
      <c r="F4608" s="31">
        <v>661545</v>
      </c>
      <c r="G4608" s="32">
        <v>206.35</v>
      </c>
      <c r="H4608" s="31">
        <v>3036</v>
      </c>
    </row>
    <row r="4609" spans="1:8" ht="24" customHeight="1" x14ac:dyDescent="0.25">
      <c r="A4609" s="33">
        <v>46199</v>
      </c>
      <c r="B4609" s="31" t="s">
        <v>270</v>
      </c>
      <c r="C4609" s="31" t="s">
        <v>271</v>
      </c>
      <c r="D4609" s="31" t="s">
        <v>900</v>
      </c>
      <c r="E4609" s="31">
        <v>756</v>
      </c>
      <c r="F4609" s="31">
        <v>259821</v>
      </c>
      <c r="G4609" s="32">
        <v>343.68</v>
      </c>
      <c r="H4609" s="31">
        <v>739</v>
      </c>
    </row>
    <row r="4610" spans="1:8" ht="36" customHeight="1" x14ac:dyDescent="0.25">
      <c r="A4610" s="33">
        <v>46199</v>
      </c>
      <c r="B4610" s="31" t="s">
        <v>273</v>
      </c>
      <c r="C4610" s="31" t="s">
        <v>274</v>
      </c>
      <c r="D4610" s="31" t="s">
        <v>899</v>
      </c>
      <c r="E4610" s="31">
        <v>4561</v>
      </c>
      <c r="F4610" s="31">
        <v>2187130</v>
      </c>
      <c r="G4610" s="32">
        <v>479.53</v>
      </c>
      <c r="H4610" s="31">
        <v>4597</v>
      </c>
    </row>
    <row r="4611" spans="1:8" ht="48" customHeight="1" x14ac:dyDescent="0.25">
      <c r="A4611" s="33">
        <v>46199</v>
      </c>
      <c r="B4611" s="31" t="s">
        <v>276</v>
      </c>
      <c r="C4611" s="31" t="s">
        <v>277</v>
      </c>
      <c r="D4611" s="31" t="s">
        <v>899</v>
      </c>
      <c r="E4611" s="31">
        <v>1160</v>
      </c>
      <c r="F4611" s="31">
        <v>545427</v>
      </c>
      <c r="G4611" s="32">
        <v>470.2</v>
      </c>
      <c r="H4611" s="31">
        <v>1111</v>
      </c>
    </row>
    <row r="4612" spans="1:8" ht="24" customHeight="1" x14ac:dyDescent="0.25">
      <c r="A4612" s="33">
        <v>46199</v>
      </c>
      <c r="B4612" s="31" t="s">
        <v>279</v>
      </c>
      <c r="C4612" s="31" t="s">
        <v>280</v>
      </c>
      <c r="D4612" s="31" t="s">
        <v>901</v>
      </c>
      <c r="E4612" s="31">
        <v>2109</v>
      </c>
      <c r="F4612" s="31">
        <v>1007742</v>
      </c>
      <c r="G4612" s="32">
        <v>477.83</v>
      </c>
      <c r="H4612" s="31">
        <v>1954</v>
      </c>
    </row>
    <row r="4613" spans="1:8" ht="24" customHeight="1" x14ac:dyDescent="0.25">
      <c r="A4613" s="33">
        <v>46199</v>
      </c>
      <c r="B4613" s="31" t="s">
        <v>283</v>
      </c>
      <c r="C4613" s="31" t="s">
        <v>284</v>
      </c>
      <c r="D4613" s="31" t="s">
        <v>899</v>
      </c>
      <c r="E4613" s="31">
        <v>0</v>
      </c>
      <c r="F4613" s="31">
        <v>0</v>
      </c>
      <c r="G4613" s="31">
        <v>0</v>
      </c>
      <c r="H4613" s="31">
        <v>0</v>
      </c>
    </row>
    <row r="4614" spans="1:8" ht="36" customHeight="1" x14ac:dyDescent="0.25">
      <c r="A4614" s="33">
        <v>46200</v>
      </c>
      <c r="B4614" s="31" t="s">
        <v>128</v>
      </c>
      <c r="C4614" s="31" t="s">
        <v>129</v>
      </c>
      <c r="D4614" s="31" t="s">
        <v>899</v>
      </c>
      <c r="E4614" s="31">
        <v>1613</v>
      </c>
      <c r="F4614" s="31">
        <v>637374</v>
      </c>
      <c r="G4614" s="32">
        <v>395.15</v>
      </c>
      <c r="H4614" s="31">
        <v>1627</v>
      </c>
    </row>
    <row r="4615" spans="1:8" ht="36" customHeight="1" x14ac:dyDescent="0.25">
      <c r="A4615" s="33">
        <v>46200</v>
      </c>
      <c r="B4615" s="31" t="s">
        <v>132</v>
      </c>
      <c r="C4615" s="31" t="s">
        <v>133</v>
      </c>
      <c r="D4615" s="31" t="s">
        <v>900</v>
      </c>
      <c r="E4615" s="31">
        <v>3700</v>
      </c>
      <c r="F4615" s="31">
        <v>1090525</v>
      </c>
      <c r="G4615" s="32">
        <v>294.74</v>
      </c>
      <c r="H4615" s="31">
        <v>3783</v>
      </c>
    </row>
    <row r="4616" spans="1:8" ht="24" customHeight="1" x14ac:dyDescent="0.25">
      <c r="A4616" s="33">
        <v>46200</v>
      </c>
      <c r="B4616" s="31" t="s">
        <v>135</v>
      </c>
      <c r="C4616" s="31" t="s">
        <v>136</v>
      </c>
      <c r="D4616" s="31" t="s">
        <v>900</v>
      </c>
      <c r="E4616" s="31">
        <v>1494</v>
      </c>
      <c r="F4616" s="31">
        <v>663023</v>
      </c>
      <c r="G4616" s="32">
        <v>443.79</v>
      </c>
      <c r="H4616" s="31">
        <v>1527</v>
      </c>
    </row>
    <row r="4617" spans="1:8" ht="24" customHeight="1" x14ac:dyDescent="0.25">
      <c r="A4617" s="33">
        <v>46200</v>
      </c>
      <c r="B4617" s="31" t="s">
        <v>138</v>
      </c>
      <c r="C4617" s="31" t="s">
        <v>139</v>
      </c>
      <c r="D4617" s="31" t="s">
        <v>900</v>
      </c>
      <c r="E4617" s="31">
        <v>1354</v>
      </c>
      <c r="F4617" s="31">
        <v>455928</v>
      </c>
      <c r="G4617" s="32">
        <v>336.73</v>
      </c>
      <c r="H4617" s="31">
        <v>1433</v>
      </c>
    </row>
    <row r="4618" spans="1:8" ht="24" customHeight="1" x14ac:dyDescent="0.25">
      <c r="A4618" s="33">
        <v>46200</v>
      </c>
      <c r="B4618" s="31" t="s">
        <v>141</v>
      </c>
      <c r="C4618" s="31" t="s">
        <v>142</v>
      </c>
      <c r="D4618" s="31" t="s">
        <v>900</v>
      </c>
      <c r="E4618" s="31">
        <v>1738</v>
      </c>
      <c r="F4618" s="31">
        <v>871265</v>
      </c>
      <c r="G4618" s="32">
        <v>501.3</v>
      </c>
      <c r="H4618" s="31">
        <v>1569</v>
      </c>
    </row>
    <row r="4619" spans="1:8" ht="54.75" customHeight="1" x14ac:dyDescent="0.25">
      <c r="A4619" s="33">
        <v>46200</v>
      </c>
      <c r="B4619" s="31" t="s">
        <v>144</v>
      </c>
      <c r="C4619" s="31" t="s">
        <v>145</v>
      </c>
      <c r="D4619" s="31" t="s">
        <v>900</v>
      </c>
      <c r="E4619" s="31">
        <v>1690</v>
      </c>
      <c r="F4619" s="31">
        <v>398183</v>
      </c>
      <c r="G4619" s="32">
        <v>235.61</v>
      </c>
      <c r="H4619" s="31">
        <v>1599</v>
      </c>
    </row>
    <row r="4620" spans="1:8" ht="24" customHeight="1" x14ac:dyDescent="0.25">
      <c r="A4620" s="33">
        <v>46200</v>
      </c>
      <c r="B4620" s="31" t="s">
        <v>147</v>
      </c>
      <c r="C4620" s="31" t="s">
        <v>148</v>
      </c>
      <c r="D4620" s="31" t="s">
        <v>900</v>
      </c>
      <c r="E4620" s="31">
        <v>4660</v>
      </c>
      <c r="F4620" s="31">
        <v>1034583</v>
      </c>
      <c r="G4620" s="32">
        <v>222.01</v>
      </c>
      <c r="H4620" s="31">
        <v>4687</v>
      </c>
    </row>
    <row r="4621" spans="1:8" ht="48" customHeight="1" x14ac:dyDescent="0.25">
      <c r="A4621" s="33">
        <v>46200</v>
      </c>
      <c r="B4621" s="31" t="s">
        <v>150</v>
      </c>
      <c r="C4621" s="31" t="s">
        <v>151</v>
      </c>
      <c r="D4621" s="31" t="s">
        <v>900</v>
      </c>
      <c r="E4621" s="31">
        <v>3605</v>
      </c>
      <c r="F4621" s="31">
        <v>988799</v>
      </c>
      <c r="G4621" s="32">
        <v>274.29000000000002</v>
      </c>
      <c r="H4621" s="31">
        <v>3378</v>
      </c>
    </row>
    <row r="4622" spans="1:8" ht="48" customHeight="1" x14ac:dyDescent="0.25">
      <c r="A4622" s="33">
        <v>46200</v>
      </c>
      <c r="B4622" s="31" t="s">
        <v>153</v>
      </c>
      <c r="C4622" s="31" t="s">
        <v>154</v>
      </c>
      <c r="D4622" s="31" t="s">
        <v>899</v>
      </c>
      <c r="E4622" s="31">
        <v>3152</v>
      </c>
      <c r="F4622" s="31">
        <v>687908</v>
      </c>
      <c r="G4622" s="32">
        <v>218.24</v>
      </c>
      <c r="H4622" s="31">
        <v>3110</v>
      </c>
    </row>
    <row r="4623" spans="1:8" ht="48" customHeight="1" x14ac:dyDescent="0.25">
      <c r="A4623" s="33">
        <v>46200</v>
      </c>
      <c r="B4623" s="31" t="s">
        <v>156</v>
      </c>
      <c r="C4623" s="31" t="s">
        <v>157</v>
      </c>
      <c r="D4623" s="31" t="s">
        <v>901</v>
      </c>
      <c r="E4623" s="31">
        <v>4332</v>
      </c>
      <c r="F4623" s="31">
        <v>1260992</v>
      </c>
      <c r="G4623" s="32">
        <v>291.08999999999997</v>
      </c>
      <c r="H4623" s="31">
        <v>4521</v>
      </c>
    </row>
    <row r="4624" spans="1:8" ht="48" customHeight="1" x14ac:dyDescent="0.25">
      <c r="A4624" s="33">
        <v>46200</v>
      </c>
      <c r="B4624" s="31" t="s">
        <v>159</v>
      </c>
      <c r="C4624" s="31" t="s">
        <v>160</v>
      </c>
      <c r="D4624" s="31" t="s">
        <v>899</v>
      </c>
      <c r="E4624" s="31">
        <v>3012</v>
      </c>
      <c r="F4624" s="31">
        <v>1284974</v>
      </c>
      <c r="G4624" s="32">
        <v>426.62</v>
      </c>
      <c r="H4624" s="31">
        <v>3014</v>
      </c>
    </row>
    <row r="4625" spans="1:8" ht="48" customHeight="1" x14ac:dyDescent="0.25">
      <c r="A4625" s="33">
        <v>46200</v>
      </c>
      <c r="B4625" s="31" t="s">
        <v>162</v>
      </c>
      <c r="C4625" s="31" t="s">
        <v>163</v>
      </c>
      <c r="D4625" s="31" t="s">
        <v>901</v>
      </c>
      <c r="E4625" s="31">
        <v>1061</v>
      </c>
      <c r="F4625" s="31">
        <v>478636</v>
      </c>
      <c r="G4625" s="32">
        <v>451.12</v>
      </c>
      <c r="H4625" s="31">
        <v>1072</v>
      </c>
    </row>
    <row r="4626" spans="1:8" ht="48" customHeight="1" x14ac:dyDescent="0.25">
      <c r="A4626" s="33">
        <v>46200</v>
      </c>
      <c r="B4626" s="31" t="s">
        <v>165</v>
      </c>
      <c r="C4626" s="31" t="s">
        <v>166</v>
      </c>
      <c r="D4626" s="31" t="s">
        <v>901</v>
      </c>
      <c r="E4626" s="31">
        <v>4153</v>
      </c>
      <c r="F4626" s="31">
        <v>1724229</v>
      </c>
      <c r="G4626" s="32">
        <v>415.18</v>
      </c>
      <c r="H4626" s="31">
        <v>3755</v>
      </c>
    </row>
    <row r="4627" spans="1:8" ht="48" customHeight="1" x14ac:dyDescent="0.25">
      <c r="A4627" s="33">
        <v>46200</v>
      </c>
      <c r="B4627" s="31" t="s">
        <v>168</v>
      </c>
      <c r="C4627" s="31" t="s">
        <v>169</v>
      </c>
      <c r="D4627" s="31" t="s">
        <v>899</v>
      </c>
      <c r="E4627" s="31">
        <v>2315</v>
      </c>
      <c r="F4627" s="31">
        <v>985735</v>
      </c>
      <c r="G4627" s="32">
        <v>425.8</v>
      </c>
      <c r="H4627" s="31">
        <v>2146</v>
      </c>
    </row>
    <row r="4628" spans="1:8" ht="24" customHeight="1" x14ac:dyDescent="0.25">
      <c r="A4628" s="33">
        <v>46200</v>
      </c>
      <c r="B4628" s="31" t="s">
        <v>171</v>
      </c>
      <c r="C4628" s="31" t="s">
        <v>172</v>
      </c>
      <c r="D4628" s="31" t="s">
        <v>903</v>
      </c>
      <c r="E4628" s="31">
        <v>2169</v>
      </c>
      <c r="F4628" s="31">
        <v>770240</v>
      </c>
      <c r="G4628" s="32">
        <v>355.11</v>
      </c>
      <c r="H4628" s="31">
        <v>2026</v>
      </c>
    </row>
    <row r="4629" spans="1:8" ht="36" customHeight="1" x14ac:dyDescent="0.25">
      <c r="A4629" s="33">
        <v>46200</v>
      </c>
      <c r="B4629" s="31" t="s">
        <v>174</v>
      </c>
      <c r="C4629" s="31" t="s">
        <v>175</v>
      </c>
      <c r="D4629" s="31" t="s">
        <v>903</v>
      </c>
      <c r="E4629" s="31">
        <v>3154</v>
      </c>
      <c r="F4629" s="31">
        <v>959016</v>
      </c>
      <c r="G4629" s="32">
        <v>304.06</v>
      </c>
      <c r="H4629" s="31">
        <v>3354</v>
      </c>
    </row>
    <row r="4630" spans="1:8" ht="24" customHeight="1" x14ac:dyDescent="0.25">
      <c r="A4630" s="33">
        <v>46200</v>
      </c>
      <c r="B4630" s="31" t="s">
        <v>177</v>
      </c>
      <c r="C4630" s="31" t="s">
        <v>178</v>
      </c>
      <c r="D4630" s="31" t="s">
        <v>903</v>
      </c>
      <c r="E4630" s="31">
        <v>2557</v>
      </c>
      <c r="F4630" s="31">
        <v>660461</v>
      </c>
      <c r="G4630" s="32">
        <v>258.3</v>
      </c>
      <c r="H4630" s="31">
        <v>2302</v>
      </c>
    </row>
    <row r="4631" spans="1:8" ht="36" customHeight="1" x14ac:dyDescent="0.25">
      <c r="A4631" s="33">
        <v>46200</v>
      </c>
      <c r="B4631" s="31" t="s">
        <v>180</v>
      </c>
      <c r="C4631" s="31" t="s">
        <v>181</v>
      </c>
      <c r="D4631" s="31" t="s">
        <v>903</v>
      </c>
      <c r="E4631" s="31">
        <v>2154</v>
      </c>
      <c r="F4631" s="31">
        <v>846270</v>
      </c>
      <c r="G4631" s="32">
        <v>392.88</v>
      </c>
      <c r="H4631" s="31">
        <v>2145</v>
      </c>
    </row>
    <row r="4632" spans="1:8" ht="36" customHeight="1" x14ac:dyDescent="0.25">
      <c r="A4632" s="33">
        <v>46200</v>
      </c>
      <c r="B4632" s="31" t="s">
        <v>183</v>
      </c>
      <c r="C4632" s="31" t="s">
        <v>184</v>
      </c>
      <c r="D4632" s="31" t="s">
        <v>903</v>
      </c>
      <c r="E4632" s="31">
        <v>2412</v>
      </c>
      <c r="F4632" s="31">
        <v>636228</v>
      </c>
      <c r="G4632" s="32">
        <v>263.77999999999997</v>
      </c>
      <c r="H4632" s="31">
        <v>2327</v>
      </c>
    </row>
    <row r="4633" spans="1:8" ht="24" customHeight="1" x14ac:dyDescent="0.25">
      <c r="A4633" s="33">
        <v>46200</v>
      </c>
      <c r="B4633" s="31" t="s">
        <v>186</v>
      </c>
      <c r="C4633" s="31" t="s">
        <v>187</v>
      </c>
      <c r="D4633" s="31" t="s">
        <v>903</v>
      </c>
      <c r="E4633" s="31">
        <v>954</v>
      </c>
      <c r="F4633" s="31">
        <v>424275</v>
      </c>
      <c r="G4633" s="32">
        <v>444.73</v>
      </c>
      <c r="H4633" s="31">
        <v>921</v>
      </c>
    </row>
    <row r="4634" spans="1:8" ht="48" customHeight="1" x14ac:dyDescent="0.25">
      <c r="A4634" s="33">
        <v>46200</v>
      </c>
      <c r="B4634" s="31" t="s">
        <v>189</v>
      </c>
      <c r="C4634" s="31" t="s">
        <v>190</v>
      </c>
      <c r="D4634" s="31" t="s">
        <v>903</v>
      </c>
      <c r="E4634" s="31">
        <v>4090</v>
      </c>
      <c r="F4634" s="31">
        <v>1098845</v>
      </c>
      <c r="G4634" s="32">
        <v>268.67</v>
      </c>
      <c r="H4634" s="31">
        <v>4106</v>
      </c>
    </row>
    <row r="4635" spans="1:8" ht="48" customHeight="1" x14ac:dyDescent="0.25">
      <c r="A4635" s="33">
        <v>46200</v>
      </c>
      <c r="B4635" s="31" t="s">
        <v>192</v>
      </c>
      <c r="C4635" s="31" t="s">
        <v>193</v>
      </c>
      <c r="D4635" s="31" t="s">
        <v>901</v>
      </c>
      <c r="E4635" s="31">
        <v>1513</v>
      </c>
      <c r="F4635" s="31">
        <v>507109</v>
      </c>
      <c r="G4635" s="32">
        <v>335.17</v>
      </c>
      <c r="H4635" s="31">
        <v>1599</v>
      </c>
    </row>
    <row r="4636" spans="1:8" ht="48" customHeight="1" x14ac:dyDescent="0.25">
      <c r="A4636" s="33">
        <v>46200</v>
      </c>
      <c r="B4636" s="31" t="s">
        <v>195</v>
      </c>
      <c r="C4636" s="31" t="s">
        <v>196</v>
      </c>
      <c r="D4636" s="31" t="s">
        <v>899</v>
      </c>
      <c r="E4636" s="31">
        <v>4359</v>
      </c>
      <c r="F4636" s="31">
        <v>1544433</v>
      </c>
      <c r="G4636" s="32">
        <v>354.31</v>
      </c>
      <c r="H4636" s="31">
        <v>4100</v>
      </c>
    </row>
    <row r="4637" spans="1:8" ht="48" customHeight="1" x14ac:dyDescent="0.25">
      <c r="A4637" s="33">
        <v>46200</v>
      </c>
      <c r="B4637" s="31" t="s">
        <v>198</v>
      </c>
      <c r="C4637" s="31" t="s">
        <v>199</v>
      </c>
      <c r="D4637" s="31" t="s">
        <v>901</v>
      </c>
      <c r="E4637" s="31">
        <v>4311</v>
      </c>
      <c r="F4637" s="31">
        <v>2201248</v>
      </c>
      <c r="G4637" s="32">
        <v>510.61</v>
      </c>
      <c r="H4637" s="31">
        <v>4446</v>
      </c>
    </row>
    <row r="4638" spans="1:8" ht="48" customHeight="1" x14ac:dyDescent="0.25">
      <c r="A4638" s="33">
        <v>46200</v>
      </c>
      <c r="B4638" s="31" t="s">
        <v>201</v>
      </c>
      <c r="C4638" s="31" t="s">
        <v>202</v>
      </c>
      <c r="D4638" s="31" t="s">
        <v>904</v>
      </c>
      <c r="E4638" s="31">
        <v>0</v>
      </c>
      <c r="F4638" s="31">
        <v>0</v>
      </c>
      <c r="G4638" s="31">
        <v>0</v>
      </c>
      <c r="H4638" s="31">
        <v>0</v>
      </c>
    </row>
    <row r="4639" spans="1:8" ht="48" customHeight="1" x14ac:dyDescent="0.25">
      <c r="A4639" s="33">
        <v>46200</v>
      </c>
      <c r="B4639" s="31" t="s">
        <v>204</v>
      </c>
      <c r="C4639" s="31" t="s">
        <v>205</v>
      </c>
      <c r="D4639" s="31" t="s">
        <v>901</v>
      </c>
      <c r="E4639" s="31">
        <v>3444</v>
      </c>
      <c r="F4639" s="31">
        <v>1270847</v>
      </c>
      <c r="G4639" s="32">
        <v>369</v>
      </c>
      <c r="H4639" s="31">
        <v>3161</v>
      </c>
    </row>
    <row r="4640" spans="1:8" ht="48" customHeight="1" x14ac:dyDescent="0.25">
      <c r="A4640" s="33">
        <v>46200</v>
      </c>
      <c r="B4640" s="31" t="s">
        <v>207</v>
      </c>
      <c r="C4640" s="31" t="s">
        <v>208</v>
      </c>
      <c r="D4640" s="31" t="s">
        <v>899</v>
      </c>
      <c r="E4640" s="31">
        <v>4189</v>
      </c>
      <c r="F4640" s="31">
        <v>1325898</v>
      </c>
      <c r="G4640" s="32">
        <v>316.52</v>
      </c>
      <c r="H4640" s="31">
        <v>4056</v>
      </c>
    </row>
    <row r="4641" spans="1:8" ht="36" customHeight="1" x14ac:dyDescent="0.25">
      <c r="A4641" s="33">
        <v>46200</v>
      </c>
      <c r="B4641" s="31" t="s">
        <v>210</v>
      </c>
      <c r="C4641" s="31" t="s">
        <v>211</v>
      </c>
      <c r="D4641" s="31" t="s">
        <v>901</v>
      </c>
      <c r="E4641" s="31">
        <v>4625</v>
      </c>
      <c r="F4641" s="31">
        <v>2053469</v>
      </c>
      <c r="G4641" s="32">
        <v>443.99</v>
      </c>
      <c r="H4641" s="31">
        <v>4490</v>
      </c>
    </row>
    <row r="4642" spans="1:8" ht="24" customHeight="1" x14ac:dyDescent="0.25">
      <c r="A4642" s="33">
        <v>46200</v>
      </c>
      <c r="B4642" s="31" t="s">
        <v>213</v>
      </c>
      <c r="C4642" s="31" t="s">
        <v>214</v>
      </c>
      <c r="D4642" s="31" t="s">
        <v>901</v>
      </c>
      <c r="E4642" s="31">
        <v>1649</v>
      </c>
      <c r="F4642" s="31">
        <v>498863</v>
      </c>
      <c r="G4642" s="32">
        <v>302.52</v>
      </c>
      <c r="H4642" s="31">
        <v>1657</v>
      </c>
    </row>
    <row r="4643" spans="1:8" ht="36" customHeight="1" x14ac:dyDescent="0.25">
      <c r="A4643" s="33">
        <v>46200</v>
      </c>
      <c r="B4643" s="31" t="s">
        <v>216</v>
      </c>
      <c r="C4643" s="31" t="s">
        <v>217</v>
      </c>
      <c r="D4643" s="31" t="s">
        <v>901</v>
      </c>
      <c r="E4643" s="31">
        <v>1911</v>
      </c>
      <c r="F4643" s="31">
        <v>444945</v>
      </c>
      <c r="G4643" s="32">
        <v>232.83</v>
      </c>
      <c r="H4643" s="31">
        <v>1942</v>
      </c>
    </row>
    <row r="4644" spans="1:8" ht="24" customHeight="1" x14ac:dyDescent="0.25">
      <c r="A4644" s="33">
        <v>46200</v>
      </c>
      <c r="B4644" s="31" t="s">
        <v>220</v>
      </c>
      <c r="C4644" s="31" t="s">
        <v>221</v>
      </c>
      <c r="D4644" s="31" t="s">
        <v>900</v>
      </c>
      <c r="E4644" s="31">
        <v>4396</v>
      </c>
      <c r="F4644" s="31">
        <v>905397</v>
      </c>
      <c r="G4644" s="32">
        <v>205.96</v>
      </c>
      <c r="H4644" s="31">
        <v>4179</v>
      </c>
    </row>
    <row r="4645" spans="1:8" ht="36" customHeight="1" x14ac:dyDescent="0.25">
      <c r="A4645" s="33">
        <v>46200</v>
      </c>
      <c r="B4645" s="31" t="s">
        <v>223</v>
      </c>
      <c r="C4645" s="31" t="s">
        <v>224</v>
      </c>
      <c r="D4645" s="31" t="s">
        <v>905</v>
      </c>
      <c r="E4645" s="31">
        <v>0</v>
      </c>
      <c r="F4645" s="31">
        <v>0</v>
      </c>
      <c r="G4645" s="31">
        <v>0</v>
      </c>
      <c r="H4645" s="31">
        <v>0</v>
      </c>
    </row>
    <row r="4646" spans="1:8" ht="24" customHeight="1" x14ac:dyDescent="0.25">
      <c r="A4646" s="33">
        <v>46200</v>
      </c>
      <c r="B4646" s="31" t="s">
        <v>225</v>
      </c>
      <c r="C4646" s="31" t="s">
        <v>226</v>
      </c>
      <c r="D4646" s="31" t="s">
        <v>906</v>
      </c>
      <c r="E4646" s="31">
        <v>0</v>
      </c>
      <c r="F4646" s="31">
        <v>0</v>
      </c>
      <c r="G4646" s="31">
        <v>0</v>
      </c>
      <c r="H4646" s="31">
        <v>0</v>
      </c>
    </row>
    <row r="4647" spans="1:8" ht="36" customHeight="1" x14ac:dyDescent="0.25">
      <c r="A4647" s="33">
        <v>46200</v>
      </c>
      <c r="B4647" s="31" t="s">
        <v>227</v>
      </c>
      <c r="C4647" s="31" t="s">
        <v>228</v>
      </c>
      <c r="D4647" s="31" t="s">
        <v>899</v>
      </c>
      <c r="E4647" s="31">
        <v>3932</v>
      </c>
      <c r="F4647" s="31">
        <v>906380</v>
      </c>
      <c r="G4647" s="32">
        <v>230.51</v>
      </c>
      <c r="H4647" s="31">
        <v>3994</v>
      </c>
    </row>
    <row r="4648" spans="1:8" ht="36" customHeight="1" x14ac:dyDescent="0.25">
      <c r="A4648" s="33">
        <v>46200</v>
      </c>
      <c r="B4648" s="31" t="s">
        <v>230</v>
      </c>
      <c r="C4648" s="31" t="s">
        <v>231</v>
      </c>
      <c r="D4648" s="31" t="s">
        <v>901</v>
      </c>
      <c r="E4648" s="31">
        <v>4023</v>
      </c>
      <c r="F4648" s="31">
        <v>1266475</v>
      </c>
      <c r="G4648" s="32">
        <v>314.81</v>
      </c>
      <c r="H4648" s="31">
        <v>4020</v>
      </c>
    </row>
    <row r="4649" spans="1:8" ht="36" customHeight="1" x14ac:dyDescent="0.25">
      <c r="A4649" s="33">
        <v>46200</v>
      </c>
      <c r="B4649" s="31" t="s">
        <v>233</v>
      </c>
      <c r="C4649" s="31" t="s">
        <v>234</v>
      </c>
      <c r="D4649" s="31" t="s">
        <v>899</v>
      </c>
      <c r="E4649" s="31">
        <v>2451</v>
      </c>
      <c r="F4649" s="31">
        <v>501347</v>
      </c>
      <c r="G4649" s="32">
        <v>204.55</v>
      </c>
      <c r="H4649" s="31">
        <v>2322</v>
      </c>
    </row>
    <row r="4650" spans="1:8" ht="48" customHeight="1" x14ac:dyDescent="0.25">
      <c r="A4650" s="33">
        <v>46200</v>
      </c>
      <c r="B4650" s="31" t="s">
        <v>236</v>
      </c>
      <c r="C4650" s="31" t="s">
        <v>237</v>
      </c>
      <c r="D4650" s="31" t="s">
        <v>899</v>
      </c>
      <c r="E4650" s="31">
        <v>4962</v>
      </c>
      <c r="F4650" s="31">
        <v>2218735</v>
      </c>
      <c r="G4650" s="32">
        <v>447.15</v>
      </c>
      <c r="H4650" s="31">
        <v>4600</v>
      </c>
    </row>
    <row r="4651" spans="1:8" ht="36" customHeight="1" x14ac:dyDescent="0.25">
      <c r="A4651" s="33">
        <v>46200</v>
      </c>
      <c r="B4651" s="31" t="s">
        <v>239</v>
      </c>
      <c r="C4651" s="31" t="s">
        <v>240</v>
      </c>
      <c r="D4651" s="31" t="s">
        <v>900</v>
      </c>
      <c r="E4651" s="31">
        <v>2307</v>
      </c>
      <c r="F4651" s="31">
        <v>1215930</v>
      </c>
      <c r="G4651" s="32">
        <v>527.05999999999995</v>
      </c>
      <c r="H4651" s="31">
        <v>2102</v>
      </c>
    </row>
    <row r="4652" spans="1:8" ht="54.75" customHeight="1" x14ac:dyDescent="0.25">
      <c r="A4652" s="33">
        <v>46200</v>
      </c>
      <c r="B4652" s="31" t="s">
        <v>242</v>
      </c>
      <c r="C4652" s="31" t="s">
        <v>243</v>
      </c>
      <c r="D4652" s="31" t="s">
        <v>900</v>
      </c>
      <c r="E4652" s="31">
        <v>3230</v>
      </c>
      <c r="F4652" s="31">
        <v>955292</v>
      </c>
      <c r="G4652" s="32">
        <v>295.76</v>
      </c>
      <c r="H4652" s="31">
        <v>3451</v>
      </c>
    </row>
    <row r="4653" spans="1:8" ht="24" customHeight="1" x14ac:dyDescent="0.25">
      <c r="A4653" s="33">
        <v>46200</v>
      </c>
      <c r="B4653" s="31" t="s">
        <v>245</v>
      </c>
      <c r="C4653" s="31" t="s">
        <v>246</v>
      </c>
      <c r="D4653" s="31" t="s">
        <v>900</v>
      </c>
      <c r="E4653" s="31">
        <v>2499</v>
      </c>
      <c r="F4653" s="31">
        <v>697716</v>
      </c>
      <c r="G4653" s="32">
        <v>279.2</v>
      </c>
      <c r="H4653" s="31">
        <v>2551</v>
      </c>
    </row>
    <row r="4654" spans="1:8" ht="36" customHeight="1" x14ac:dyDescent="0.25">
      <c r="A4654" s="33">
        <v>46200</v>
      </c>
      <c r="B4654" s="31" t="s">
        <v>248</v>
      </c>
      <c r="C4654" s="31" t="s">
        <v>249</v>
      </c>
      <c r="D4654" s="31" t="s">
        <v>900</v>
      </c>
      <c r="E4654" s="31">
        <v>4623</v>
      </c>
      <c r="F4654" s="31">
        <v>2409868</v>
      </c>
      <c r="G4654" s="32">
        <v>521.28</v>
      </c>
      <c r="H4654" s="31">
        <v>4486</v>
      </c>
    </row>
    <row r="4655" spans="1:8" ht="24" customHeight="1" x14ac:dyDescent="0.25">
      <c r="A4655" s="33">
        <v>46200</v>
      </c>
      <c r="B4655" s="31" t="s">
        <v>251</v>
      </c>
      <c r="C4655" s="31" t="s">
        <v>252</v>
      </c>
      <c r="D4655" s="31" t="s">
        <v>900</v>
      </c>
      <c r="E4655" s="31">
        <v>5884</v>
      </c>
      <c r="F4655" s="31">
        <v>1807137</v>
      </c>
      <c r="G4655" s="32">
        <v>307.13</v>
      </c>
      <c r="H4655" s="31">
        <v>5850</v>
      </c>
    </row>
    <row r="4656" spans="1:8" ht="24" customHeight="1" x14ac:dyDescent="0.25">
      <c r="A4656" s="33">
        <v>46200</v>
      </c>
      <c r="B4656" s="31" t="s">
        <v>254</v>
      </c>
      <c r="C4656" s="31" t="s">
        <v>255</v>
      </c>
      <c r="D4656" s="31" t="s">
        <v>899</v>
      </c>
      <c r="E4656" s="31">
        <v>1561</v>
      </c>
      <c r="F4656" s="31">
        <v>672974</v>
      </c>
      <c r="G4656" s="32">
        <v>431.12</v>
      </c>
      <c r="H4656" s="31">
        <v>1669</v>
      </c>
    </row>
    <row r="4657" spans="1:8" ht="48" customHeight="1" x14ac:dyDescent="0.25">
      <c r="A4657" s="33">
        <v>46200</v>
      </c>
      <c r="B4657" s="31" t="s">
        <v>257</v>
      </c>
      <c r="C4657" s="31" t="s">
        <v>258</v>
      </c>
      <c r="D4657" s="31" t="s">
        <v>901</v>
      </c>
      <c r="E4657" s="31">
        <v>842</v>
      </c>
      <c r="F4657" s="31">
        <v>195564</v>
      </c>
      <c r="G4657" s="32">
        <v>232.26</v>
      </c>
      <c r="H4657" s="31">
        <v>837</v>
      </c>
    </row>
    <row r="4658" spans="1:8" ht="48" customHeight="1" x14ac:dyDescent="0.25">
      <c r="A4658" s="33">
        <v>46200</v>
      </c>
      <c r="B4658" s="31" t="s">
        <v>260</v>
      </c>
      <c r="C4658" s="31" t="s">
        <v>261</v>
      </c>
      <c r="D4658" s="31" t="s">
        <v>907</v>
      </c>
      <c r="E4658" s="31">
        <v>0</v>
      </c>
      <c r="F4658" s="31">
        <v>0</v>
      </c>
      <c r="G4658" s="31">
        <v>0</v>
      </c>
      <c r="H4658" s="31">
        <v>0</v>
      </c>
    </row>
    <row r="4659" spans="1:8" ht="48" customHeight="1" x14ac:dyDescent="0.25">
      <c r="A4659" s="33">
        <v>46200</v>
      </c>
      <c r="B4659" s="31" t="s">
        <v>262</v>
      </c>
      <c r="C4659" s="31" t="s">
        <v>263</v>
      </c>
      <c r="D4659" s="31" t="s">
        <v>901</v>
      </c>
      <c r="E4659" s="31">
        <v>4337</v>
      </c>
      <c r="F4659" s="31">
        <v>797740</v>
      </c>
      <c r="G4659" s="32">
        <v>183.94</v>
      </c>
      <c r="H4659" s="31">
        <v>4335</v>
      </c>
    </row>
    <row r="4660" spans="1:8" ht="48" customHeight="1" x14ac:dyDescent="0.25">
      <c r="A4660" s="33">
        <v>46200</v>
      </c>
      <c r="B4660" s="31" t="s">
        <v>265</v>
      </c>
      <c r="C4660" s="31" t="s">
        <v>266</v>
      </c>
      <c r="D4660" s="31" t="s">
        <v>908</v>
      </c>
      <c r="E4660" s="31">
        <v>0</v>
      </c>
      <c r="F4660" s="31">
        <v>0</v>
      </c>
      <c r="G4660" s="31">
        <v>0</v>
      </c>
      <c r="H4660" s="31">
        <v>0</v>
      </c>
    </row>
    <row r="4661" spans="1:8" ht="48" customHeight="1" x14ac:dyDescent="0.25">
      <c r="A4661" s="33">
        <v>46200</v>
      </c>
      <c r="B4661" s="31" t="s">
        <v>267</v>
      </c>
      <c r="C4661" s="31" t="s">
        <v>268</v>
      </c>
      <c r="D4661" s="31" t="s">
        <v>901</v>
      </c>
      <c r="E4661" s="31">
        <v>2668</v>
      </c>
      <c r="F4661" s="31">
        <v>512314</v>
      </c>
      <c r="G4661" s="32">
        <v>192.02</v>
      </c>
      <c r="H4661" s="31">
        <v>2728</v>
      </c>
    </row>
    <row r="4662" spans="1:8" ht="24" customHeight="1" x14ac:dyDescent="0.25">
      <c r="A4662" s="33">
        <v>46200</v>
      </c>
      <c r="B4662" s="31" t="s">
        <v>270</v>
      </c>
      <c r="C4662" s="31" t="s">
        <v>271</v>
      </c>
      <c r="D4662" s="31" t="s">
        <v>900</v>
      </c>
      <c r="E4662" s="31">
        <v>1201</v>
      </c>
      <c r="F4662" s="31">
        <v>410874</v>
      </c>
      <c r="G4662" s="32">
        <v>342.11</v>
      </c>
      <c r="H4662" s="31">
        <v>1114</v>
      </c>
    </row>
    <row r="4663" spans="1:8" ht="36" customHeight="1" x14ac:dyDescent="0.25">
      <c r="A4663" s="33">
        <v>46200</v>
      </c>
      <c r="B4663" s="31" t="s">
        <v>273</v>
      </c>
      <c r="C4663" s="31" t="s">
        <v>274</v>
      </c>
      <c r="D4663" s="31" t="s">
        <v>899</v>
      </c>
      <c r="E4663" s="31">
        <v>5173</v>
      </c>
      <c r="F4663" s="31">
        <v>2653010</v>
      </c>
      <c r="G4663" s="32">
        <v>512.86</v>
      </c>
      <c r="H4663" s="31">
        <v>5358</v>
      </c>
    </row>
    <row r="4664" spans="1:8" ht="24" customHeight="1" x14ac:dyDescent="0.25">
      <c r="A4664" s="33">
        <v>46200</v>
      </c>
      <c r="B4664" s="31" t="s">
        <v>276</v>
      </c>
      <c r="C4664" s="31" t="s">
        <v>277</v>
      </c>
      <c r="D4664" s="31" t="s">
        <v>899</v>
      </c>
      <c r="E4664" s="31">
        <v>1235</v>
      </c>
      <c r="F4664" s="31">
        <v>578535</v>
      </c>
      <c r="G4664" s="32">
        <v>468.45</v>
      </c>
      <c r="H4664" s="31">
        <v>1324</v>
      </c>
    </row>
    <row r="4665" spans="1:8" ht="36" customHeight="1" x14ac:dyDescent="0.25">
      <c r="A4665" s="33">
        <v>46200</v>
      </c>
      <c r="B4665" s="31" t="s">
        <v>279</v>
      </c>
      <c r="C4665" s="31" t="s">
        <v>280</v>
      </c>
      <c r="D4665" s="31" t="s">
        <v>901</v>
      </c>
      <c r="E4665" s="31">
        <v>2057</v>
      </c>
      <c r="F4665" s="31">
        <v>1008208</v>
      </c>
      <c r="G4665" s="32">
        <v>490.14</v>
      </c>
      <c r="H4665" s="31">
        <v>2043</v>
      </c>
    </row>
    <row r="4666" spans="1:8" ht="24" customHeight="1" x14ac:dyDescent="0.25">
      <c r="A4666" s="33">
        <v>46200</v>
      </c>
      <c r="B4666" s="31" t="s">
        <v>283</v>
      </c>
      <c r="C4666" s="31" t="s">
        <v>284</v>
      </c>
      <c r="D4666" s="31" t="s">
        <v>899</v>
      </c>
      <c r="E4666" s="31">
        <v>0</v>
      </c>
      <c r="F4666" s="31">
        <v>0</v>
      </c>
      <c r="G4666" s="31">
        <v>0</v>
      </c>
      <c r="H4666" s="31">
        <v>0</v>
      </c>
    </row>
    <row r="4667" spans="1:8" ht="36" customHeight="1" x14ac:dyDescent="0.25">
      <c r="A4667" s="33">
        <v>46201</v>
      </c>
      <c r="B4667" s="31" t="s">
        <v>128</v>
      </c>
      <c r="C4667" s="31" t="s">
        <v>129</v>
      </c>
      <c r="D4667" s="31" t="s">
        <v>899</v>
      </c>
      <c r="E4667" s="31">
        <v>1481</v>
      </c>
      <c r="F4667" s="31">
        <v>525138</v>
      </c>
      <c r="G4667" s="32">
        <v>354.58</v>
      </c>
      <c r="H4667" s="31">
        <v>1475</v>
      </c>
    </row>
    <row r="4668" spans="1:8" ht="48" customHeight="1" x14ac:dyDescent="0.25">
      <c r="A4668" s="33">
        <v>46201</v>
      </c>
      <c r="B4668" s="31" t="s">
        <v>132</v>
      </c>
      <c r="C4668" s="31" t="s">
        <v>133</v>
      </c>
      <c r="D4668" s="31" t="s">
        <v>900</v>
      </c>
      <c r="E4668" s="31">
        <v>3462</v>
      </c>
      <c r="F4668" s="31">
        <v>1150632</v>
      </c>
      <c r="G4668" s="32">
        <v>332.36</v>
      </c>
      <c r="H4668" s="31">
        <v>3345</v>
      </c>
    </row>
    <row r="4669" spans="1:8" ht="24" customHeight="1" x14ac:dyDescent="0.25">
      <c r="A4669" s="33">
        <v>46201</v>
      </c>
      <c r="B4669" s="31" t="s">
        <v>135</v>
      </c>
      <c r="C4669" s="31" t="s">
        <v>136</v>
      </c>
      <c r="D4669" s="31" t="s">
        <v>900</v>
      </c>
      <c r="E4669" s="31">
        <v>1467</v>
      </c>
      <c r="F4669" s="31">
        <v>671089</v>
      </c>
      <c r="G4669" s="32">
        <v>457.46</v>
      </c>
      <c r="H4669" s="31">
        <v>1537</v>
      </c>
    </row>
    <row r="4670" spans="1:8" ht="24" customHeight="1" x14ac:dyDescent="0.25">
      <c r="A4670" s="33">
        <v>46201</v>
      </c>
      <c r="B4670" s="31" t="s">
        <v>138</v>
      </c>
      <c r="C4670" s="31" t="s">
        <v>139</v>
      </c>
      <c r="D4670" s="31" t="s">
        <v>900</v>
      </c>
      <c r="E4670" s="31">
        <v>1488</v>
      </c>
      <c r="F4670" s="31">
        <v>528553</v>
      </c>
      <c r="G4670" s="32">
        <v>355.21</v>
      </c>
      <c r="H4670" s="31">
        <v>1511</v>
      </c>
    </row>
    <row r="4671" spans="1:8" ht="36" customHeight="1" x14ac:dyDescent="0.25">
      <c r="A4671" s="33">
        <v>46201</v>
      </c>
      <c r="B4671" s="31" t="s">
        <v>141</v>
      </c>
      <c r="C4671" s="31" t="s">
        <v>142</v>
      </c>
      <c r="D4671" s="31" t="s">
        <v>900</v>
      </c>
      <c r="E4671" s="31">
        <v>1963</v>
      </c>
      <c r="F4671" s="31">
        <v>1081987</v>
      </c>
      <c r="G4671" s="32">
        <v>551.19000000000005</v>
      </c>
      <c r="H4671" s="31">
        <v>2049</v>
      </c>
    </row>
    <row r="4672" spans="1:8" ht="36" customHeight="1" x14ac:dyDescent="0.25">
      <c r="A4672" s="33">
        <v>46201</v>
      </c>
      <c r="B4672" s="31" t="s">
        <v>144</v>
      </c>
      <c r="C4672" s="31" t="s">
        <v>145</v>
      </c>
      <c r="D4672" s="31" t="s">
        <v>900</v>
      </c>
      <c r="E4672" s="31">
        <v>1638</v>
      </c>
      <c r="F4672" s="31">
        <v>415462</v>
      </c>
      <c r="G4672" s="32">
        <v>253.64</v>
      </c>
      <c r="H4672" s="31">
        <v>1710</v>
      </c>
    </row>
    <row r="4673" spans="1:8" ht="24" customHeight="1" x14ac:dyDescent="0.25">
      <c r="A4673" s="33">
        <v>46201</v>
      </c>
      <c r="B4673" s="31" t="s">
        <v>147</v>
      </c>
      <c r="C4673" s="31" t="s">
        <v>148</v>
      </c>
      <c r="D4673" s="31" t="s">
        <v>900</v>
      </c>
      <c r="E4673" s="31">
        <v>3560</v>
      </c>
      <c r="F4673" s="31">
        <v>725753</v>
      </c>
      <c r="G4673" s="32">
        <v>203.86</v>
      </c>
      <c r="H4673" s="31">
        <v>3388</v>
      </c>
    </row>
    <row r="4674" spans="1:8" ht="24" customHeight="1" x14ac:dyDescent="0.25">
      <c r="A4674" s="33">
        <v>46201</v>
      </c>
      <c r="B4674" s="31" t="s">
        <v>150</v>
      </c>
      <c r="C4674" s="31" t="s">
        <v>151</v>
      </c>
      <c r="D4674" s="31" t="s">
        <v>900</v>
      </c>
      <c r="E4674" s="31">
        <v>3622</v>
      </c>
      <c r="F4674" s="31">
        <v>954626</v>
      </c>
      <c r="G4674" s="32">
        <v>263.56</v>
      </c>
      <c r="H4674" s="31">
        <v>3777</v>
      </c>
    </row>
    <row r="4675" spans="1:8" ht="24" customHeight="1" x14ac:dyDescent="0.25">
      <c r="A4675" s="33">
        <v>46201</v>
      </c>
      <c r="B4675" s="31" t="s">
        <v>153</v>
      </c>
      <c r="C4675" s="31" t="s">
        <v>154</v>
      </c>
      <c r="D4675" s="31" t="s">
        <v>899</v>
      </c>
      <c r="E4675" s="31">
        <v>4246</v>
      </c>
      <c r="F4675" s="31">
        <v>909466</v>
      </c>
      <c r="G4675" s="32">
        <v>214.19</v>
      </c>
      <c r="H4675" s="31">
        <v>4154</v>
      </c>
    </row>
    <row r="4676" spans="1:8" ht="41.25" customHeight="1" x14ac:dyDescent="0.25">
      <c r="A4676" s="33">
        <v>46201</v>
      </c>
      <c r="B4676" s="31" t="s">
        <v>156</v>
      </c>
      <c r="C4676" s="31" t="s">
        <v>157</v>
      </c>
      <c r="D4676" s="31" t="s">
        <v>901</v>
      </c>
      <c r="E4676" s="31">
        <v>3507</v>
      </c>
      <c r="F4676" s="31">
        <v>845572</v>
      </c>
      <c r="G4676" s="32">
        <v>241.11</v>
      </c>
      <c r="H4676" s="31">
        <v>3723</v>
      </c>
    </row>
    <row r="4677" spans="1:8" ht="24" customHeight="1" x14ac:dyDescent="0.25">
      <c r="A4677" s="33">
        <v>46201</v>
      </c>
      <c r="B4677" s="31" t="s">
        <v>159</v>
      </c>
      <c r="C4677" s="31" t="s">
        <v>160</v>
      </c>
      <c r="D4677" s="31" t="s">
        <v>899</v>
      </c>
      <c r="E4677" s="31">
        <v>2512</v>
      </c>
      <c r="F4677" s="31">
        <v>1021888</v>
      </c>
      <c r="G4677" s="32">
        <v>406.8</v>
      </c>
      <c r="H4677" s="31">
        <v>2676</v>
      </c>
    </row>
    <row r="4678" spans="1:8" ht="48" customHeight="1" x14ac:dyDescent="0.25">
      <c r="A4678" s="33">
        <v>46201</v>
      </c>
      <c r="B4678" s="31" t="s">
        <v>162</v>
      </c>
      <c r="C4678" s="31" t="s">
        <v>163</v>
      </c>
      <c r="D4678" s="31" t="s">
        <v>901</v>
      </c>
      <c r="E4678" s="31">
        <v>1434</v>
      </c>
      <c r="F4678" s="31">
        <v>530195</v>
      </c>
      <c r="G4678" s="32">
        <v>369.73</v>
      </c>
      <c r="H4678" s="31">
        <v>1360</v>
      </c>
    </row>
    <row r="4679" spans="1:8" ht="48" customHeight="1" x14ac:dyDescent="0.25">
      <c r="A4679" s="33">
        <v>46201</v>
      </c>
      <c r="B4679" s="31" t="s">
        <v>165</v>
      </c>
      <c r="C4679" s="31" t="s">
        <v>166</v>
      </c>
      <c r="D4679" s="31" t="s">
        <v>901</v>
      </c>
      <c r="E4679" s="31">
        <v>2604</v>
      </c>
      <c r="F4679" s="31">
        <v>1248924</v>
      </c>
      <c r="G4679" s="32">
        <v>479.62</v>
      </c>
      <c r="H4679" s="31">
        <v>2696</v>
      </c>
    </row>
    <row r="4680" spans="1:8" ht="48" customHeight="1" x14ac:dyDescent="0.25">
      <c r="A4680" s="33">
        <v>46201</v>
      </c>
      <c r="B4680" s="31" t="s">
        <v>168</v>
      </c>
      <c r="C4680" s="31" t="s">
        <v>169</v>
      </c>
      <c r="D4680" s="31" t="s">
        <v>899</v>
      </c>
      <c r="E4680" s="31">
        <v>3254</v>
      </c>
      <c r="F4680" s="31">
        <v>1340546</v>
      </c>
      <c r="G4680" s="32">
        <v>411.97</v>
      </c>
      <c r="H4680" s="31">
        <v>2992</v>
      </c>
    </row>
    <row r="4681" spans="1:8" ht="48" customHeight="1" x14ac:dyDescent="0.25">
      <c r="A4681" s="33">
        <v>46201</v>
      </c>
      <c r="B4681" s="31" t="s">
        <v>171</v>
      </c>
      <c r="C4681" s="31" t="s">
        <v>172</v>
      </c>
      <c r="D4681" s="31" t="s">
        <v>903</v>
      </c>
      <c r="E4681" s="31">
        <v>2432</v>
      </c>
      <c r="F4681" s="31">
        <v>958447</v>
      </c>
      <c r="G4681" s="32">
        <v>394.1</v>
      </c>
      <c r="H4681" s="31">
        <v>2267</v>
      </c>
    </row>
    <row r="4682" spans="1:8" ht="48" customHeight="1" x14ac:dyDescent="0.25">
      <c r="A4682" s="33">
        <v>46201</v>
      </c>
      <c r="B4682" s="31" t="s">
        <v>174</v>
      </c>
      <c r="C4682" s="31" t="s">
        <v>175</v>
      </c>
      <c r="D4682" s="31" t="s">
        <v>903</v>
      </c>
      <c r="E4682" s="31">
        <v>4288</v>
      </c>
      <c r="F4682" s="31">
        <v>1307688</v>
      </c>
      <c r="G4682" s="32">
        <v>304.95999999999998</v>
      </c>
      <c r="H4682" s="31">
        <v>3964</v>
      </c>
    </row>
    <row r="4683" spans="1:8" ht="48" customHeight="1" x14ac:dyDescent="0.25">
      <c r="A4683" s="33">
        <v>46201</v>
      </c>
      <c r="B4683" s="31" t="s">
        <v>177</v>
      </c>
      <c r="C4683" s="31" t="s">
        <v>178</v>
      </c>
      <c r="D4683" s="31" t="s">
        <v>903</v>
      </c>
      <c r="E4683" s="31">
        <v>2641</v>
      </c>
      <c r="F4683" s="31">
        <v>874215</v>
      </c>
      <c r="G4683" s="32">
        <v>331.02</v>
      </c>
      <c r="H4683" s="31">
        <v>2592</v>
      </c>
    </row>
    <row r="4684" spans="1:8" ht="48" customHeight="1" x14ac:dyDescent="0.25">
      <c r="A4684" s="33">
        <v>46201</v>
      </c>
      <c r="B4684" s="31" t="s">
        <v>180</v>
      </c>
      <c r="C4684" s="31" t="s">
        <v>181</v>
      </c>
      <c r="D4684" s="31" t="s">
        <v>903</v>
      </c>
      <c r="E4684" s="31">
        <v>2035</v>
      </c>
      <c r="F4684" s="31">
        <v>781650</v>
      </c>
      <c r="G4684" s="32">
        <v>384.1</v>
      </c>
      <c r="H4684" s="31">
        <v>1892</v>
      </c>
    </row>
    <row r="4685" spans="1:8" ht="24" customHeight="1" x14ac:dyDescent="0.25">
      <c r="A4685" s="33">
        <v>46201</v>
      </c>
      <c r="B4685" s="31" t="s">
        <v>183</v>
      </c>
      <c r="C4685" s="31" t="s">
        <v>184</v>
      </c>
      <c r="D4685" s="31" t="s">
        <v>903</v>
      </c>
      <c r="E4685" s="31">
        <v>2824</v>
      </c>
      <c r="F4685" s="31">
        <v>616468</v>
      </c>
      <c r="G4685" s="32">
        <v>218.3</v>
      </c>
      <c r="H4685" s="31">
        <v>2781</v>
      </c>
    </row>
    <row r="4686" spans="1:8" ht="36" customHeight="1" x14ac:dyDescent="0.25">
      <c r="A4686" s="33">
        <v>46201</v>
      </c>
      <c r="B4686" s="31" t="s">
        <v>186</v>
      </c>
      <c r="C4686" s="31" t="s">
        <v>187</v>
      </c>
      <c r="D4686" s="31" t="s">
        <v>903</v>
      </c>
      <c r="E4686" s="31">
        <v>983</v>
      </c>
      <c r="F4686" s="31">
        <v>404263</v>
      </c>
      <c r="G4686" s="32">
        <v>411.25</v>
      </c>
      <c r="H4686" s="31">
        <v>896</v>
      </c>
    </row>
    <row r="4687" spans="1:8" ht="24" customHeight="1" x14ac:dyDescent="0.25">
      <c r="A4687" s="33">
        <v>46201</v>
      </c>
      <c r="B4687" s="31" t="s">
        <v>189</v>
      </c>
      <c r="C4687" s="31" t="s">
        <v>190</v>
      </c>
      <c r="D4687" s="31" t="s">
        <v>903</v>
      </c>
      <c r="E4687" s="31">
        <v>5020</v>
      </c>
      <c r="F4687" s="31">
        <v>1386172</v>
      </c>
      <c r="G4687" s="32">
        <v>276.13</v>
      </c>
      <c r="H4687" s="31">
        <v>5004</v>
      </c>
    </row>
    <row r="4688" spans="1:8" ht="36" customHeight="1" x14ac:dyDescent="0.25">
      <c r="A4688" s="33">
        <v>46201</v>
      </c>
      <c r="B4688" s="31" t="s">
        <v>192</v>
      </c>
      <c r="C4688" s="31" t="s">
        <v>193</v>
      </c>
      <c r="D4688" s="31" t="s">
        <v>901</v>
      </c>
      <c r="E4688" s="31">
        <v>1706</v>
      </c>
      <c r="F4688" s="31">
        <v>566730</v>
      </c>
      <c r="G4688" s="32">
        <v>332.2</v>
      </c>
      <c r="H4688" s="31">
        <v>1795</v>
      </c>
    </row>
    <row r="4689" spans="1:8" ht="36" customHeight="1" x14ac:dyDescent="0.25">
      <c r="A4689" s="33">
        <v>46201</v>
      </c>
      <c r="B4689" s="31" t="s">
        <v>195</v>
      </c>
      <c r="C4689" s="31" t="s">
        <v>196</v>
      </c>
      <c r="D4689" s="31" t="s">
        <v>899</v>
      </c>
      <c r="E4689" s="31">
        <v>3226</v>
      </c>
      <c r="F4689" s="31">
        <v>1131182</v>
      </c>
      <c r="G4689" s="32">
        <v>350.65</v>
      </c>
      <c r="H4689" s="31">
        <v>3389</v>
      </c>
    </row>
    <row r="4690" spans="1:8" ht="24" customHeight="1" x14ac:dyDescent="0.25">
      <c r="A4690" s="33">
        <v>46201</v>
      </c>
      <c r="B4690" s="31" t="s">
        <v>198</v>
      </c>
      <c r="C4690" s="31" t="s">
        <v>199</v>
      </c>
      <c r="D4690" s="31" t="s">
        <v>901</v>
      </c>
      <c r="E4690" s="31">
        <v>4706</v>
      </c>
      <c r="F4690" s="31">
        <v>2300506</v>
      </c>
      <c r="G4690" s="32">
        <v>488.85</v>
      </c>
      <c r="H4690" s="31">
        <v>4455</v>
      </c>
    </row>
    <row r="4691" spans="1:8" ht="48" customHeight="1" x14ac:dyDescent="0.25">
      <c r="A4691" s="33">
        <v>46201</v>
      </c>
      <c r="B4691" s="31" t="s">
        <v>201</v>
      </c>
      <c r="C4691" s="31" t="s">
        <v>202</v>
      </c>
      <c r="D4691" s="31" t="s">
        <v>904</v>
      </c>
      <c r="E4691" s="31">
        <v>0</v>
      </c>
      <c r="F4691" s="31">
        <v>0</v>
      </c>
      <c r="G4691" s="31">
        <v>0</v>
      </c>
      <c r="H4691" s="31">
        <v>0</v>
      </c>
    </row>
    <row r="4692" spans="1:8" ht="48" customHeight="1" x14ac:dyDescent="0.25">
      <c r="A4692" s="33">
        <v>46201</v>
      </c>
      <c r="B4692" s="31" t="s">
        <v>204</v>
      </c>
      <c r="C4692" s="31" t="s">
        <v>205</v>
      </c>
      <c r="D4692" s="31" t="s">
        <v>901</v>
      </c>
      <c r="E4692" s="31">
        <v>3285</v>
      </c>
      <c r="F4692" s="31">
        <v>1318542</v>
      </c>
      <c r="G4692" s="32">
        <v>401.38</v>
      </c>
      <c r="H4692" s="31">
        <v>3299</v>
      </c>
    </row>
    <row r="4693" spans="1:8" ht="48" customHeight="1" x14ac:dyDescent="0.25">
      <c r="A4693" s="33">
        <v>46201</v>
      </c>
      <c r="B4693" s="31" t="s">
        <v>207</v>
      </c>
      <c r="C4693" s="31" t="s">
        <v>208</v>
      </c>
      <c r="D4693" s="31" t="s">
        <v>899</v>
      </c>
      <c r="E4693" s="31">
        <v>5838</v>
      </c>
      <c r="F4693" s="31">
        <v>2223747</v>
      </c>
      <c r="G4693" s="32">
        <v>380.91</v>
      </c>
      <c r="H4693" s="31">
        <v>5812</v>
      </c>
    </row>
    <row r="4694" spans="1:8" ht="48" customHeight="1" x14ac:dyDescent="0.25">
      <c r="A4694" s="33">
        <v>46201</v>
      </c>
      <c r="B4694" s="31" t="s">
        <v>210</v>
      </c>
      <c r="C4694" s="31" t="s">
        <v>211</v>
      </c>
      <c r="D4694" s="31" t="s">
        <v>901</v>
      </c>
      <c r="E4694" s="31">
        <v>4533</v>
      </c>
      <c r="F4694" s="31">
        <v>1835506</v>
      </c>
      <c r="G4694" s="32">
        <v>404.92</v>
      </c>
      <c r="H4694" s="31">
        <v>4286</v>
      </c>
    </row>
    <row r="4695" spans="1:8" ht="48" customHeight="1" x14ac:dyDescent="0.25">
      <c r="A4695" s="33">
        <v>46201</v>
      </c>
      <c r="B4695" s="31" t="s">
        <v>213</v>
      </c>
      <c r="C4695" s="31" t="s">
        <v>214</v>
      </c>
      <c r="D4695" s="31" t="s">
        <v>901</v>
      </c>
      <c r="E4695" s="31">
        <v>1208</v>
      </c>
      <c r="F4695" s="31">
        <v>320699</v>
      </c>
      <c r="G4695" s="32">
        <v>265.48</v>
      </c>
      <c r="H4695" s="31">
        <v>1217</v>
      </c>
    </row>
    <row r="4696" spans="1:8" ht="48" customHeight="1" x14ac:dyDescent="0.25">
      <c r="A4696" s="33">
        <v>46201</v>
      </c>
      <c r="B4696" s="31" t="s">
        <v>216</v>
      </c>
      <c r="C4696" s="31" t="s">
        <v>217</v>
      </c>
      <c r="D4696" s="31" t="s">
        <v>901</v>
      </c>
      <c r="E4696" s="31">
        <v>1885</v>
      </c>
      <c r="F4696" s="31">
        <v>444302</v>
      </c>
      <c r="G4696" s="32">
        <v>235.7</v>
      </c>
      <c r="H4696" s="31">
        <v>1843</v>
      </c>
    </row>
    <row r="4697" spans="1:8" ht="48" customHeight="1" x14ac:dyDescent="0.25">
      <c r="A4697" s="33">
        <v>46201</v>
      </c>
      <c r="B4697" s="31" t="s">
        <v>220</v>
      </c>
      <c r="C4697" s="31" t="s">
        <v>221</v>
      </c>
      <c r="D4697" s="31" t="s">
        <v>900</v>
      </c>
      <c r="E4697" s="31">
        <v>5196</v>
      </c>
      <c r="F4697" s="31">
        <v>1304883</v>
      </c>
      <c r="G4697" s="32">
        <v>251.13</v>
      </c>
      <c r="H4697" s="31">
        <v>5530</v>
      </c>
    </row>
    <row r="4698" spans="1:8" ht="36" customHeight="1" x14ac:dyDescent="0.25">
      <c r="A4698" s="33">
        <v>46201</v>
      </c>
      <c r="B4698" s="31" t="s">
        <v>223</v>
      </c>
      <c r="C4698" s="31" t="s">
        <v>224</v>
      </c>
      <c r="D4698" s="31" t="s">
        <v>905</v>
      </c>
      <c r="E4698" s="31">
        <v>0</v>
      </c>
      <c r="F4698" s="31">
        <v>0</v>
      </c>
      <c r="G4698" s="31">
        <v>0</v>
      </c>
      <c r="H4698" s="31">
        <v>0</v>
      </c>
    </row>
    <row r="4699" spans="1:8" ht="24" customHeight="1" x14ac:dyDescent="0.25">
      <c r="A4699" s="33">
        <v>46201</v>
      </c>
      <c r="B4699" s="31" t="s">
        <v>225</v>
      </c>
      <c r="C4699" s="31" t="s">
        <v>226</v>
      </c>
      <c r="D4699" s="31" t="s">
        <v>906</v>
      </c>
      <c r="E4699" s="31">
        <v>0</v>
      </c>
      <c r="F4699" s="31">
        <v>0</v>
      </c>
      <c r="G4699" s="31">
        <v>0</v>
      </c>
      <c r="H4699" s="31">
        <v>0</v>
      </c>
    </row>
    <row r="4700" spans="1:8" ht="36" customHeight="1" x14ac:dyDescent="0.25">
      <c r="A4700" s="33">
        <v>46201</v>
      </c>
      <c r="B4700" s="31" t="s">
        <v>227</v>
      </c>
      <c r="C4700" s="31" t="s">
        <v>228</v>
      </c>
      <c r="D4700" s="31" t="s">
        <v>899</v>
      </c>
      <c r="E4700" s="31">
        <v>4484</v>
      </c>
      <c r="F4700" s="31">
        <v>983733</v>
      </c>
      <c r="G4700" s="32">
        <v>219.39</v>
      </c>
      <c r="H4700" s="31">
        <v>4220</v>
      </c>
    </row>
    <row r="4701" spans="1:8" ht="24" customHeight="1" x14ac:dyDescent="0.25">
      <c r="A4701" s="33">
        <v>46201</v>
      </c>
      <c r="B4701" s="31" t="s">
        <v>230</v>
      </c>
      <c r="C4701" s="31" t="s">
        <v>231</v>
      </c>
      <c r="D4701" s="31" t="s">
        <v>901</v>
      </c>
      <c r="E4701" s="31">
        <v>4757</v>
      </c>
      <c r="F4701" s="31">
        <v>1548611</v>
      </c>
      <c r="G4701" s="32">
        <v>325.54000000000002</v>
      </c>
      <c r="H4701" s="31">
        <v>4955</v>
      </c>
    </row>
    <row r="4702" spans="1:8" ht="36" customHeight="1" x14ac:dyDescent="0.25">
      <c r="A4702" s="33">
        <v>46201</v>
      </c>
      <c r="B4702" s="31" t="s">
        <v>233</v>
      </c>
      <c r="C4702" s="31" t="s">
        <v>234</v>
      </c>
      <c r="D4702" s="31" t="s">
        <v>899</v>
      </c>
      <c r="E4702" s="31">
        <v>2311</v>
      </c>
      <c r="F4702" s="31">
        <v>510831</v>
      </c>
      <c r="G4702" s="32">
        <v>221.04</v>
      </c>
      <c r="H4702" s="31">
        <v>2091</v>
      </c>
    </row>
    <row r="4703" spans="1:8" ht="24" customHeight="1" x14ac:dyDescent="0.25">
      <c r="A4703" s="33">
        <v>46201</v>
      </c>
      <c r="B4703" s="31" t="s">
        <v>236</v>
      </c>
      <c r="C4703" s="31" t="s">
        <v>237</v>
      </c>
      <c r="D4703" s="31" t="s">
        <v>899</v>
      </c>
      <c r="E4703" s="31">
        <v>4361</v>
      </c>
      <c r="F4703" s="31">
        <v>1875856</v>
      </c>
      <c r="G4703" s="32">
        <v>430.14</v>
      </c>
      <c r="H4703" s="31">
        <v>4360</v>
      </c>
    </row>
    <row r="4704" spans="1:8" ht="36" customHeight="1" x14ac:dyDescent="0.25">
      <c r="A4704" s="33">
        <v>46201</v>
      </c>
      <c r="B4704" s="31" t="s">
        <v>239</v>
      </c>
      <c r="C4704" s="31" t="s">
        <v>240</v>
      </c>
      <c r="D4704" s="31" t="s">
        <v>900</v>
      </c>
      <c r="E4704" s="31">
        <v>2409</v>
      </c>
      <c r="F4704" s="31">
        <v>1295705</v>
      </c>
      <c r="G4704" s="32">
        <v>537.86</v>
      </c>
      <c r="H4704" s="31">
        <v>2430</v>
      </c>
    </row>
    <row r="4705" spans="1:8" ht="36" customHeight="1" x14ac:dyDescent="0.25">
      <c r="A4705" s="33">
        <v>46201</v>
      </c>
      <c r="B4705" s="31" t="s">
        <v>242</v>
      </c>
      <c r="C4705" s="31" t="s">
        <v>243</v>
      </c>
      <c r="D4705" s="31" t="s">
        <v>900</v>
      </c>
      <c r="E4705" s="31">
        <v>4144</v>
      </c>
      <c r="F4705" s="31">
        <v>1378985</v>
      </c>
      <c r="G4705" s="32">
        <v>332.77</v>
      </c>
      <c r="H4705" s="31">
        <v>3871</v>
      </c>
    </row>
    <row r="4706" spans="1:8" ht="36" customHeight="1" x14ac:dyDescent="0.25">
      <c r="A4706" s="33">
        <v>46201</v>
      </c>
      <c r="B4706" s="31" t="s">
        <v>245</v>
      </c>
      <c r="C4706" s="31" t="s">
        <v>246</v>
      </c>
      <c r="D4706" s="31" t="s">
        <v>900</v>
      </c>
      <c r="E4706" s="31">
        <v>2441</v>
      </c>
      <c r="F4706" s="31">
        <v>681627</v>
      </c>
      <c r="G4706" s="32">
        <v>279.24</v>
      </c>
      <c r="H4706" s="31">
        <v>2218</v>
      </c>
    </row>
    <row r="4707" spans="1:8" ht="48" customHeight="1" x14ac:dyDescent="0.25">
      <c r="A4707" s="33">
        <v>46201</v>
      </c>
      <c r="B4707" s="31" t="s">
        <v>248</v>
      </c>
      <c r="C4707" s="31" t="s">
        <v>249</v>
      </c>
      <c r="D4707" s="31" t="s">
        <v>900</v>
      </c>
      <c r="E4707" s="31">
        <v>3833</v>
      </c>
      <c r="F4707" s="31">
        <v>2157506</v>
      </c>
      <c r="G4707" s="32">
        <v>562.88</v>
      </c>
      <c r="H4707" s="31">
        <v>3678</v>
      </c>
    </row>
    <row r="4708" spans="1:8" ht="36" customHeight="1" x14ac:dyDescent="0.25">
      <c r="A4708" s="33">
        <v>46201</v>
      </c>
      <c r="B4708" s="31" t="s">
        <v>251</v>
      </c>
      <c r="C4708" s="31" t="s">
        <v>252</v>
      </c>
      <c r="D4708" s="31" t="s">
        <v>900</v>
      </c>
      <c r="E4708" s="31">
        <v>4470</v>
      </c>
      <c r="F4708" s="31">
        <v>1654311</v>
      </c>
      <c r="G4708" s="32">
        <v>370.09</v>
      </c>
      <c r="H4708" s="31">
        <v>4158</v>
      </c>
    </row>
    <row r="4709" spans="1:8" ht="27.75" customHeight="1" x14ac:dyDescent="0.25">
      <c r="A4709" s="33">
        <v>46201</v>
      </c>
      <c r="B4709" s="31" t="s">
        <v>254</v>
      </c>
      <c r="C4709" s="31" t="s">
        <v>255</v>
      </c>
      <c r="D4709" s="31" t="s">
        <v>899</v>
      </c>
      <c r="E4709" s="31">
        <v>2148</v>
      </c>
      <c r="F4709" s="31">
        <v>901709</v>
      </c>
      <c r="G4709" s="32">
        <v>419.79</v>
      </c>
      <c r="H4709" s="31">
        <v>2056</v>
      </c>
    </row>
    <row r="4710" spans="1:8" ht="24" customHeight="1" x14ac:dyDescent="0.25">
      <c r="A4710" s="33">
        <v>46201</v>
      </c>
      <c r="B4710" s="31" t="s">
        <v>257</v>
      </c>
      <c r="C4710" s="31" t="s">
        <v>258</v>
      </c>
      <c r="D4710" s="31" t="s">
        <v>901</v>
      </c>
      <c r="E4710" s="31">
        <v>1016</v>
      </c>
      <c r="F4710" s="31">
        <v>194140</v>
      </c>
      <c r="G4710" s="32">
        <v>191.08</v>
      </c>
      <c r="H4710" s="31">
        <v>926</v>
      </c>
    </row>
    <row r="4711" spans="1:8" ht="36" customHeight="1" x14ac:dyDescent="0.25">
      <c r="A4711" s="33">
        <v>46201</v>
      </c>
      <c r="B4711" s="31" t="s">
        <v>260</v>
      </c>
      <c r="C4711" s="31" t="s">
        <v>261</v>
      </c>
      <c r="D4711" s="31" t="s">
        <v>907</v>
      </c>
      <c r="E4711" s="31">
        <v>0</v>
      </c>
      <c r="F4711" s="31">
        <v>0</v>
      </c>
      <c r="G4711" s="31">
        <v>0</v>
      </c>
      <c r="H4711" s="31">
        <v>0</v>
      </c>
    </row>
    <row r="4712" spans="1:8" ht="24" customHeight="1" x14ac:dyDescent="0.25">
      <c r="A4712" s="33">
        <v>46201</v>
      </c>
      <c r="B4712" s="31" t="s">
        <v>262</v>
      </c>
      <c r="C4712" s="31" t="s">
        <v>263</v>
      </c>
      <c r="D4712" s="31" t="s">
        <v>901</v>
      </c>
      <c r="E4712" s="31">
        <v>3280</v>
      </c>
      <c r="F4712" s="31">
        <v>733079</v>
      </c>
      <c r="G4712" s="32">
        <v>223.5</v>
      </c>
      <c r="H4712" s="31">
        <v>3102</v>
      </c>
    </row>
    <row r="4713" spans="1:8" ht="24" customHeight="1" x14ac:dyDescent="0.25">
      <c r="A4713" s="33">
        <v>46201</v>
      </c>
      <c r="B4713" s="31" t="s">
        <v>265</v>
      </c>
      <c r="C4713" s="31" t="s">
        <v>266</v>
      </c>
      <c r="D4713" s="31" t="s">
        <v>908</v>
      </c>
      <c r="E4713" s="31">
        <v>0</v>
      </c>
      <c r="F4713" s="31">
        <v>0</v>
      </c>
      <c r="G4713" s="31">
        <v>0</v>
      </c>
      <c r="H4713" s="31">
        <v>0</v>
      </c>
    </row>
    <row r="4714" spans="1:8" ht="48" customHeight="1" x14ac:dyDescent="0.25">
      <c r="A4714" s="33">
        <v>46201</v>
      </c>
      <c r="B4714" s="31" t="s">
        <v>267</v>
      </c>
      <c r="C4714" s="31" t="s">
        <v>268</v>
      </c>
      <c r="D4714" s="31" t="s">
        <v>901</v>
      </c>
      <c r="E4714" s="31">
        <v>2901</v>
      </c>
      <c r="F4714" s="31">
        <v>642463</v>
      </c>
      <c r="G4714" s="32">
        <v>221.46</v>
      </c>
      <c r="H4714" s="31">
        <v>3061</v>
      </c>
    </row>
    <row r="4715" spans="1:8" ht="48" customHeight="1" x14ac:dyDescent="0.25">
      <c r="A4715" s="33">
        <v>46201</v>
      </c>
      <c r="B4715" s="31" t="s">
        <v>270</v>
      </c>
      <c r="C4715" s="31" t="s">
        <v>271</v>
      </c>
      <c r="D4715" s="31" t="s">
        <v>900</v>
      </c>
      <c r="E4715" s="31">
        <v>1334</v>
      </c>
      <c r="F4715" s="31">
        <v>464043</v>
      </c>
      <c r="G4715" s="32">
        <v>347.86</v>
      </c>
      <c r="H4715" s="31">
        <v>1311</v>
      </c>
    </row>
    <row r="4716" spans="1:8" ht="48" customHeight="1" x14ac:dyDescent="0.25">
      <c r="A4716" s="33">
        <v>46201</v>
      </c>
      <c r="B4716" s="31" t="s">
        <v>273</v>
      </c>
      <c r="C4716" s="31" t="s">
        <v>274</v>
      </c>
      <c r="D4716" s="31" t="s">
        <v>899</v>
      </c>
      <c r="E4716" s="31">
        <v>5054</v>
      </c>
      <c r="F4716" s="31">
        <v>2763071</v>
      </c>
      <c r="G4716" s="32">
        <v>546.71</v>
      </c>
      <c r="H4716" s="31">
        <v>5289</v>
      </c>
    </row>
    <row r="4717" spans="1:8" ht="48" customHeight="1" x14ac:dyDescent="0.25">
      <c r="A4717" s="33">
        <v>46201</v>
      </c>
      <c r="B4717" s="31" t="s">
        <v>276</v>
      </c>
      <c r="C4717" s="31" t="s">
        <v>277</v>
      </c>
      <c r="D4717" s="31" t="s">
        <v>899</v>
      </c>
      <c r="E4717" s="31">
        <v>1248</v>
      </c>
      <c r="F4717" s="31">
        <v>638807</v>
      </c>
      <c r="G4717" s="32">
        <v>511.86</v>
      </c>
      <c r="H4717" s="31">
        <v>1288</v>
      </c>
    </row>
    <row r="4718" spans="1:8" ht="48" customHeight="1" x14ac:dyDescent="0.25">
      <c r="A4718" s="33">
        <v>46201</v>
      </c>
      <c r="B4718" s="31" t="s">
        <v>279</v>
      </c>
      <c r="C4718" s="31" t="s">
        <v>280</v>
      </c>
      <c r="D4718" s="31" t="s">
        <v>901</v>
      </c>
      <c r="E4718" s="31">
        <v>2751</v>
      </c>
      <c r="F4718" s="31">
        <v>1145884</v>
      </c>
      <c r="G4718" s="32">
        <v>416.53</v>
      </c>
      <c r="H4718" s="31">
        <v>2930</v>
      </c>
    </row>
    <row r="4719" spans="1:8" ht="24" customHeight="1" x14ac:dyDescent="0.25">
      <c r="A4719" s="33">
        <v>46201</v>
      </c>
      <c r="B4719" s="31" t="s">
        <v>283</v>
      </c>
      <c r="C4719" s="31" t="s">
        <v>284</v>
      </c>
      <c r="D4719" s="31" t="s">
        <v>899</v>
      </c>
      <c r="E4719" s="31">
        <v>0</v>
      </c>
      <c r="F4719" s="31">
        <v>0</v>
      </c>
      <c r="G4719" s="31">
        <v>0</v>
      </c>
      <c r="H4719" s="31">
        <v>0</v>
      </c>
    </row>
    <row r="4720" spans="1:8" ht="36" customHeight="1" x14ac:dyDescent="0.25">
      <c r="A4720" s="33">
        <v>46202</v>
      </c>
      <c r="B4720" s="31" t="s">
        <v>128</v>
      </c>
      <c r="C4720" s="31" t="s">
        <v>129</v>
      </c>
      <c r="D4720" s="31" t="s">
        <v>899</v>
      </c>
      <c r="E4720" s="31">
        <v>1085</v>
      </c>
      <c r="F4720" s="31">
        <v>382207</v>
      </c>
      <c r="G4720" s="32">
        <v>352.26</v>
      </c>
      <c r="H4720" s="31">
        <v>1166</v>
      </c>
    </row>
    <row r="4721" spans="1:8" ht="24" customHeight="1" x14ac:dyDescent="0.25">
      <c r="A4721" s="33">
        <v>46202</v>
      </c>
      <c r="B4721" s="31" t="s">
        <v>132</v>
      </c>
      <c r="C4721" s="31" t="s">
        <v>133</v>
      </c>
      <c r="D4721" s="31" t="s">
        <v>900</v>
      </c>
      <c r="E4721" s="31">
        <v>2626</v>
      </c>
      <c r="F4721" s="31">
        <v>849201</v>
      </c>
      <c r="G4721" s="32">
        <v>323.38</v>
      </c>
      <c r="H4721" s="31">
        <v>2378</v>
      </c>
    </row>
    <row r="4722" spans="1:8" ht="36" customHeight="1" x14ac:dyDescent="0.25">
      <c r="A4722" s="33">
        <v>46202</v>
      </c>
      <c r="B4722" s="31" t="s">
        <v>135</v>
      </c>
      <c r="C4722" s="31" t="s">
        <v>136</v>
      </c>
      <c r="D4722" s="31" t="s">
        <v>900</v>
      </c>
      <c r="E4722" s="31">
        <v>1523</v>
      </c>
      <c r="F4722" s="31">
        <v>570074</v>
      </c>
      <c r="G4722" s="32">
        <v>374.31</v>
      </c>
      <c r="H4722" s="31">
        <v>1613</v>
      </c>
    </row>
    <row r="4723" spans="1:8" ht="24" customHeight="1" x14ac:dyDescent="0.25">
      <c r="A4723" s="33">
        <v>46202</v>
      </c>
      <c r="B4723" s="31" t="s">
        <v>138</v>
      </c>
      <c r="C4723" s="31" t="s">
        <v>139</v>
      </c>
      <c r="D4723" s="31" t="s">
        <v>900</v>
      </c>
      <c r="E4723" s="31">
        <v>1021</v>
      </c>
      <c r="F4723" s="31">
        <v>395584</v>
      </c>
      <c r="G4723" s="32">
        <v>387.45</v>
      </c>
      <c r="H4723" s="31">
        <v>932</v>
      </c>
    </row>
    <row r="4724" spans="1:8" ht="36" customHeight="1" x14ac:dyDescent="0.25">
      <c r="A4724" s="33">
        <v>46202</v>
      </c>
      <c r="B4724" s="31" t="s">
        <v>141</v>
      </c>
      <c r="C4724" s="31" t="s">
        <v>142</v>
      </c>
      <c r="D4724" s="31" t="s">
        <v>900</v>
      </c>
      <c r="E4724" s="31">
        <v>1290</v>
      </c>
      <c r="F4724" s="31">
        <v>623117</v>
      </c>
      <c r="G4724" s="32">
        <v>483.04</v>
      </c>
      <c r="H4724" s="31">
        <v>1380</v>
      </c>
    </row>
    <row r="4725" spans="1:8" ht="48" customHeight="1" x14ac:dyDescent="0.25">
      <c r="A4725" s="33">
        <v>46202</v>
      </c>
      <c r="B4725" s="31" t="s">
        <v>144</v>
      </c>
      <c r="C4725" s="31" t="s">
        <v>145</v>
      </c>
      <c r="D4725" s="31" t="s">
        <v>900</v>
      </c>
      <c r="E4725" s="31">
        <v>1289</v>
      </c>
      <c r="F4725" s="31">
        <v>310224</v>
      </c>
      <c r="G4725" s="32">
        <v>240.67</v>
      </c>
      <c r="H4725" s="31">
        <v>1295</v>
      </c>
    </row>
    <row r="4726" spans="1:8" ht="24" customHeight="1" x14ac:dyDescent="0.25">
      <c r="A4726" s="33">
        <v>46202</v>
      </c>
      <c r="B4726" s="31" t="s">
        <v>147</v>
      </c>
      <c r="C4726" s="31" t="s">
        <v>148</v>
      </c>
      <c r="D4726" s="31" t="s">
        <v>900</v>
      </c>
      <c r="E4726" s="31">
        <v>4030</v>
      </c>
      <c r="F4726" s="31">
        <v>835355</v>
      </c>
      <c r="G4726" s="32">
        <v>207.28</v>
      </c>
      <c r="H4726" s="31">
        <v>4023</v>
      </c>
    </row>
    <row r="4727" spans="1:8" ht="24" customHeight="1" x14ac:dyDescent="0.25">
      <c r="A4727" s="33">
        <v>46202</v>
      </c>
      <c r="B4727" s="31" t="s">
        <v>150</v>
      </c>
      <c r="C4727" s="31" t="s">
        <v>151</v>
      </c>
      <c r="D4727" s="31" t="s">
        <v>900</v>
      </c>
      <c r="E4727" s="31">
        <v>3009</v>
      </c>
      <c r="F4727" s="31">
        <v>808450</v>
      </c>
      <c r="G4727" s="32">
        <v>268.68</v>
      </c>
      <c r="H4727" s="31">
        <v>2941</v>
      </c>
    </row>
    <row r="4728" spans="1:8" ht="36" customHeight="1" x14ac:dyDescent="0.25">
      <c r="A4728" s="33">
        <v>46202</v>
      </c>
      <c r="B4728" s="31" t="s">
        <v>153</v>
      </c>
      <c r="C4728" s="31" t="s">
        <v>154</v>
      </c>
      <c r="D4728" s="31" t="s">
        <v>899</v>
      </c>
      <c r="E4728" s="31">
        <v>2771</v>
      </c>
      <c r="F4728" s="31">
        <v>542346</v>
      </c>
      <c r="G4728" s="32">
        <v>195.72</v>
      </c>
      <c r="H4728" s="31">
        <v>2645</v>
      </c>
    </row>
    <row r="4729" spans="1:8" ht="36" customHeight="1" x14ac:dyDescent="0.25">
      <c r="A4729" s="33">
        <v>46202</v>
      </c>
      <c r="B4729" s="31" t="s">
        <v>156</v>
      </c>
      <c r="C4729" s="31" t="s">
        <v>157</v>
      </c>
      <c r="D4729" s="31" t="s">
        <v>901</v>
      </c>
      <c r="E4729" s="31">
        <v>2670</v>
      </c>
      <c r="F4729" s="31">
        <v>754407</v>
      </c>
      <c r="G4729" s="32">
        <v>282.55</v>
      </c>
      <c r="H4729" s="31">
        <v>2505</v>
      </c>
    </row>
    <row r="4730" spans="1:8" ht="24" customHeight="1" x14ac:dyDescent="0.25">
      <c r="A4730" s="33">
        <v>46202</v>
      </c>
      <c r="B4730" s="31" t="s">
        <v>159</v>
      </c>
      <c r="C4730" s="31" t="s">
        <v>160</v>
      </c>
      <c r="D4730" s="31" t="s">
        <v>899</v>
      </c>
      <c r="E4730" s="31">
        <v>2030</v>
      </c>
      <c r="F4730" s="31">
        <v>898776</v>
      </c>
      <c r="G4730" s="32">
        <v>442.75</v>
      </c>
      <c r="H4730" s="31">
        <v>2072</v>
      </c>
    </row>
    <row r="4731" spans="1:8" ht="24" customHeight="1" x14ac:dyDescent="0.25">
      <c r="A4731" s="33">
        <v>46202</v>
      </c>
      <c r="B4731" s="31" t="s">
        <v>162</v>
      </c>
      <c r="C4731" s="31" t="s">
        <v>163</v>
      </c>
      <c r="D4731" s="31" t="s">
        <v>901</v>
      </c>
      <c r="E4731" s="31">
        <v>1316</v>
      </c>
      <c r="F4731" s="31">
        <v>513121</v>
      </c>
      <c r="G4731" s="32">
        <v>389.91</v>
      </c>
      <c r="H4731" s="31">
        <v>1352</v>
      </c>
    </row>
    <row r="4732" spans="1:8" ht="24" customHeight="1" x14ac:dyDescent="0.25">
      <c r="A4732" s="33">
        <v>46202</v>
      </c>
      <c r="B4732" s="31" t="s">
        <v>165</v>
      </c>
      <c r="C4732" s="31" t="s">
        <v>166</v>
      </c>
      <c r="D4732" s="31" t="s">
        <v>901</v>
      </c>
      <c r="E4732" s="31">
        <v>3099</v>
      </c>
      <c r="F4732" s="31">
        <v>1484266</v>
      </c>
      <c r="G4732" s="32">
        <v>478.95</v>
      </c>
      <c r="H4732" s="31">
        <v>3114</v>
      </c>
    </row>
    <row r="4733" spans="1:8" ht="27.75" customHeight="1" x14ac:dyDescent="0.25">
      <c r="A4733" s="33">
        <v>46202</v>
      </c>
      <c r="B4733" s="31" t="s">
        <v>168</v>
      </c>
      <c r="C4733" s="31" t="s">
        <v>169</v>
      </c>
      <c r="D4733" s="31" t="s">
        <v>899</v>
      </c>
      <c r="E4733" s="31">
        <v>1858</v>
      </c>
      <c r="F4733" s="31">
        <v>717122</v>
      </c>
      <c r="G4733" s="32">
        <v>385.96</v>
      </c>
      <c r="H4733" s="31">
        <v>1804</v>
      </c>
    </row>
    <row r="4734" spans="1:8" ht="24" customHeight="1" x14ac:dyDescent="0.25">
      <c r="A4734" s="33">
        <v>46202</v>
      </c>
      <c r="B4734" s="31" t="s">
        <v>171</v>
      </c>
      <c r="C4734" s="31" t="s">
        <v>172</v>
      </c>
      <c r="D4734" s="31" t="s">
        <v>903</v>
      </c>
      <c r="E4734" s="31">
        <v>2436</v>
      </c>
      <c r="F4734" s="31">
        <v>1022016</v>
      </c>
      <c r="G4734" s="32">
        <v>419.55</v>
      </c>
      <c r="H4734" s="31">
        <v>2355</v>
      </c>
    </row>
    <row r="4735" spans="1:8" ht="48" customHeight="1" x14ac:dyDescent="0.25">
      <c r="A4735" s="33">
        <v>46202</v>
      </c>
      <c r="B4735" s="31" t="s">
        <v>174</v>
      </c>
      <c r="C4735" s="31" t="s">
        <v>175</v>
      </c>
      <c r="D4735" s="31" t="s">
        <v>903</v>
      </c>
      <c r="E4735" s="31">
        <v>2599</v>
      </c>
      <c r="F4735" s="31">
        <v>885984</v>
      </c>
      <c r="G4735" s="32">
        <v>340.89</v>
      </c>
      <c r="H4735" s="31">
        <v>2618</v>
      </c>
    </row>
    <row r="4736" spans="1:8" ht="48" customHeight="1" x14ac:dyDescent="0.25">
      <c r="A4736" s="33">
        <v>46202</v>
      </c>
      <c r="B4736" s="31" t="s">
        <v>177</v>
      </c>
      <c r="C4736" s="31" t="s">
        <v>178</v>
      </c>
      <c r="D4736" s="31" t="s">
        <v>903</v>
      </c>
      <c r="E4736" s="31">
        <v>1796</v>
      </c>
      <c r="F4736" s="31">
        <v>560004</v>
      </c>
      <c r="G4736" s="32">
        <v>311.81</v>
      </c>
      <c r="H4736" s="31">
        <v>1618</v>
      </c>
    </row>
    <row r="4737" spans="1:8" ht="48" customHeight="1" x14ac:dyDescent="0.25">
      <c r="A4737" s="33">
        <v>46202</v>
      </c>
      <c r="B4737" s="31" t="s">
        <v>180</v>
      </c>
      <c r="C4737" s="31" t="s">
        <v>181</v>
      </c>
      <c r="D4737" s="31" t="s">
        <v>903</v>
      </c>
      <c r="E4737" s="31">
        <v>1884</v>
      </c>
      <c r="F4737" s="31">
        <v>696276</v>
      </c>
      <c r="G4737" s="32">
        <v>369.57</v>
      </c>
      <c r="H4737" s="31">
        <v>1742</v>
      </c>
    </row>
    <row r="4738" spans="1:8" ht="48" customHeight="1" x14ac:dyDescent="0.25">
      <c r="A4738" s="33">
        <v>46202</v>
      </c>
      <c r="B4738" s="31" t="s">
        <v>183</v>
      </c>
      <c r="C4738" s="31" t="s">
        <v>184</v>
      </c>
      <c r="D4738" s="31" t="s">
        <v>903</v>
      </c>
      <c r="E4738" s="31">
        <v>2261</v>
      </c>
      <c r="F4738" s="31">
        <v>519287</v>
      </c>
      <c r="G4738" s="32">
        <v>229.67</v>
      </c>
      <c r="H4738" s="31">
        <v>2194</v>
      </c>
    </row>
    <row r="4739" spans="1:8" ht="48" customHeight="1" x14ac:dyDescent="0.25">
      <c r="A4739" s="33">
        <v>46202</v>
      </c>
      <c r="B4739" s="31" t="s">
        <v>186</v>
      </c>
      <c r="C4739" s="31" t="s">
        <v>187</v>
      </c>
      <c r="D4739" s="31" t="s">
        <v>903</v>
      </c>
      <c r="E4739" s="31">
        <v>749</v>
      </c>
      <c r="F4739" s="31">
        <v>310120</v>
      </c>
      <c r="G4739" s="32">
        <v>414.05</v>
      </c>
      <c r="H4739" s="31">
        <v>792</v>
      </c>
    </row>
    <row r="4740" spans="1:8" ht="48" customHeight="1" x14ac:dyDescent="0.25">
      <c r="A4740" s="33">
        <v>46202</v>
      </c>
      <c r="B4740" s="31" t="s">
        <v>189</v>
      </c>
      <c r="C4740" s="31" t="s">
        <v>190</v>
      </c>
      <c r="D4740" s="31" t="s">
        <v>903</v>
      </c>
      <c r="E4740" s="31">
        <v>3399</v>
      </c>
      <c r="F4740" s="31">
        <v>932344</v>
      </c>
      <c r="G4740" s="32">
        <v>274.3</v>
      </c>
      <c r="H4740" s="31">
        <v>3196</v>
      </c>
    </row>
    <row r="4741" spans="1:8" ht="48" customHeight="1" x14ac:dyDescent="0.25">
      <c r="A4741" s="33">
        <v>46202</v>
      </c>
      <c r="B4741" s="31" t="s">
        <v>192</v>
      </c>
      <c r="C4741" s="31" t="s">
        <v>193</v>
      </c>
      <c r="D4741" s="31" t="s">
        <v>901</v>
      </c>
      <c r="E4741" s="31">
        <v>1038</v>
      </c>
      <c r="F4741" s="31">
        <v>407566</v>
      </c>
      <c r="G4741" s="32">
        <v>392.65</v>
      </c>
      <c r="H4741" s="31">
        <v>973</v>
      </c>
    </row>
    <row r="4742" spans="1:8" ht="24" customHeight="1" x14ac:dyDescent="0.25">
      <c r="A4742" s="33">
        <v>46202</v>
      </c>
      <c r="B4742" s="31" t="s">
        <v>195</v>
      </c>
      <c r="C4742" s="31" t="s">
        <v>196</v>
      </c>
      <c r="D4742" s="31" t="s">
        <v>899</v>
      </c>
      <c r="E4742" s="31">
        <v>3636</v>
      </c>
      <c r="F4742" s="31">
        <v>1222364</v>
      </c>
      <c r="G4742" s="32">
        <v>336.18</v>
      </c>
      <c r="H4742" s="31">
        <v>3745</v>
      </c>
    </row>
    <row r="4743" spans="1:8" ht="36" customHeight="1" x14ac:dyDescent="0.25">
      <c r="A4743" s="33">
        <v>46202</v>
      </c>
      <c r="B4743" s="31" t="s">
        <v>198</v>
      </c>
      <c r="C4743" s="31" t="s">
        <v>199</v>
      </c>
      <c r="D4743" s="31" t="s">
        <v>901</v>
      </c>
      <c r="E4743" s="31">
        <v>3439</v>
      </c>
      <c r="F4743" s="31">
        <v>1590927</v>
      </c>
      <c r="G4743" s="32">
        <v>462.61</v>
      </c>
      <c r="H4743" s="31">
        <v>3455</v>
      </c>
    </row>
    <row r="4744" spans="1:8" ht="24" customHeight="1" x14ac:dyDescent="0.25">
      <c r="A4744" s="33">
        <v>46202</v>
      </c>
      <c r="B4744" s="31" t="s">
        <v>201</v>
      </c>
      <c r="C4744" s="31" t="s">
        <v>202</v>
      </c>
      <c r="D4744" s="31" t="s">
        <v>904</v>
      </c>
      <c r="E4744" s="31">
        <v>0</v>
      </c>
      <c r="F4744" s="31">
        <v>0</v>
      </c>
      <c r="G4744" s="31">
        <v>0</v>
      </c>
      <c r="H4744" s="31">
        <v>0</v>
      </c>
    </row>
    <row r="4745" spans="1:8" ht="36" customHeight="1" x14ac:dyDescent="0.25">
      <c r="A4745" s="33">
        <v>46202</v>
      </c>
      <c r="B4745" s="31" t="s">
        <v>204</v>
      </c>
      <c r="C4745" s="31" t="s">
        <v>205</v>
      </c>
      <c r="D4745" s="31" t="s">
        <v>901</v>
      </c>
      <c r="E4745" s="31">
        <v>2989</v>
      </c>
      <c r="F4745" s="31">
        <v>1047160</v>
      </c>
      <c r="G4745" s="32">
        <v>350.34</v>
      </c>
      <c r="H4745" s="31">
        <v>2834</v>
      </c>
    </row>
    <row r="4746" spans="1:8" ht="36" customHeight="1" x14ac:dyDescent="0.25">
      <c r="A4746" s="33">
        <v>46202</v>
      </c>
      <c r="B4746" s="31" t="s">
        <v>207</v>
      </c>
      <c r="C4746" s="31" t="s">
        <v>208</v>
      </c>
      <c r="D4746" s="31" t="s">
        <v>899</v>
      </c>
      <c r="E4746" s="31">
        <v>4347</v>
      </c>
      <c r="F4746" s="31">
        <v>1591901</v>
      </c>
      <c r="G4746" s="32">
        <v>366.21</v>
      </c>
      <c r="H4746" s="31">
        <v>3961</v>
      </c>
    </row>
    <row r="4747" spans="1:8" ht="24" customHeight="1" x14ac:dyDescent="0.25">
      <c r="A4747" s="33">
        <v>46202</v>
      </c>
      <c r="B4747" s="31" t="s">
        <v>210</v>
      </c>
      <c r="C4747" s="31" t="s">
        <v>211</v>
      </c>
      <c r="D4747" s="31" t="s">
        <v>901</v>
      </c>
      <c r="E4747" s="31">
        <v>2624</v>
      </c>
      <c r="F4747" s="31">
        <v>1026817</v>
      </c>
      <c r="G4747" s="32">
        <v>391.32</v>
      </c>
      <c r="H4747" s="31">
        <v>2416</v>
      </c>
    </row>
    <row r="4748" spans="1:8" ht="48" customHeight="1" x14ac:dyDescent="0.25">
      <c r="A4748" s="33">
        <v>46202</v>
      </c>
      <c r="B4748" s="31" t="s">
        <v>213</v>
      </c>
      <c r="C4748" s="31" t="s">
        <v>214</v>
      </c>
      <c r="D4748" s="31" t="s">
        <v>901</v>
      </c>
      <c r="E4748" s="31">
        <v>938</v>
      </c>
      <c r="F4748" s="31">
        <v>229414</v>
      </c>
      <c r="G4748" s="32">
        <v>244.58</v>
      </c>
      <c r="H4748" s="31">
        <v>892</v>
      </c>
    </row>
    <row r="4749" spans="1:8" ht="48" customHeight="1" x14ac:dyDescent="0.25">
      <c r="A4749" s="33">
        <v>46202</v>
      </c>
      <c r="B4749" s="31" t="s">
        <v>216</v>
      </c>
      <c r="C4749" s="31" t="s">
        <v>217</v>
      </c>
      <c r="D4749" s="31" t="s">
        <v>901</v>
      </c>
      <c r="E4749" s="31">
        <v>1511</v>
      </c>
      <c r="F4749" s="31">
        <v>381105</v>
      </c>
      <c r="G4749" s="32">
        <v>252.22</v>
      </c>
      <c r="H4749" s="31">
        <v>1540</v>
      </c>
    </row>
    <row r="4750" spans="1:8" ht="48" customHeight="1" x14ac:dyDescent="0.25">
      <c r="A4750" s="33">
        <v>46202</v>
      </c>
      <c r="B4750" s="31" t="s">
        <v>220</v>
      </c>
      <c r="C4750" s="31" t="s">
        <v>221</v>
      </c>
      <c r="D4750" s="31" t="s">
        <v>900</v>
      </c>
      <c r="E4750" s="31">
        <v>2947</v>
      </c>
      <c r="F4750" s="31">
        <v>761706</v>
      </c>
      <c r="G4750" s="32">
        <v>258.47000000000003</v>
      </c>
      <c r="H4750" s="31">
        <v>2761</v>
      </c>
    </row>
    <row r="4751" spans="1:8" ht="48" customHeight="1" x14ac:dyDescent="0.25">
      <c r="A4751" s="33">
        <v>46202</v>
      </c>
      <c r="B4751" s="31" t="s">
        <v>223</v>
      </c>
      <c r="C4751" s="31" t="s">
        <v>224</v>
      </c>
      <c r="D4751" s="31" t="s">
        <v>905</v>
      </c>
      <c r="E4751" s="31">
        <v>0</v>
      </c>
      <c r="F4751" s="31">
        <v>0</v>
      </c>
      <c r="G4751" s="31">
        <v>0</v>
      </c>
      <c r="H4751" s="31">
        <v>0</v>
      </c>
    </row>
    <row r="4752" spans="1:8" ht="48" customHeight="1" x14ac:dyDescent="0.25">
      <c r="A4752" s="33">
        <v>46202</v>
      </c>
      <c r="B4752" s="31" t="s">
        <v>225</v>
      </c>
      <c r="C4752" s="31" t="s">
        <v>226</v>
      </c>
      <c r="D4752" s="31" t="s">
        <v>906</v>
      </c>
      <c r="E4752" s="31">
        <v>0</v>
      </c>
      <c r="F4752" s="31">
        <v>0</v>
      </c>
      <c r="G4752" s="31">
        <v>0</v>
      </c>
      <c r="H4752" s="31">
        <v>0</v>
      </c>
    </row>
    <row r="4753" spans="1:8" ht="48" customHeight="1" x14ac:dyDescent="0.25">
      <c r="A4753" s="33">
        <v>46202</v>
      </c>
      <c r="B4753" s="31" t="s">
        <v>227</v>
      </c>
      <c r="C4753" s="31" t="s">
        <v>228</v>
      </c>
      <c r="D4753" s="31" t="s">
        <v>899</v>
      </c>
      <c r="E4753" s="31">
        <v>2947</v>
      </c>
      <c r="F4753" s="31">
        <v>688650</v>
      </c>
      <c r="G4753" s="32">
        <v>233.68</v>
      </c>
      <c r="H4753" s="31">
        <v>3012</v>
      </c>
    </row>
    <row r="4754" spans="1:8" ht="48" customHeight="1" x14ac:dyDescent="0.25">
      <c r="A4754" s="33">
        <v>46202</v>
      </c>
      <c r="B4754" s="31" t="s">
        <v>230</v>
      </c>
      <c r="C4754" s="31" t="s">
        <v>231</v>
      </c>
      <c r="D4754" s="31" t="s">
        <v>901</v>
      </c>
      <c r="E4754" s="31">
        <v>4577</v>
      </c>
      <c r="F4754" s="31">
        <v>1623630</v>
      </c>
      <c r="G4754" s="32">
        <v>354.74</v>
      </c>
      <c r="H4754" s="31">
        <v>4518</v>
      </c>
    </row>
    <row r="4755" spans="1:8" ht="36" customHeight="1" x14ac:dyDescent="0.25">
      <c r="A4755" s="33">
        <v>46202</v>
      </c>
      <c r="B4755" s="31" t="s">
        <v>233</v>
      </c>
      <c r="C4755" s="31" t="s">
        <v>234</v>
      </c>
      <c r="D4755" s="31" t="s">
        <v>899</v>
      </c>
      <c r="E4755" s="31">
        <v>1756</v>
      </c>
      <c r="F4755" s="31">
        <v>449198</v>
      </c>
      <c r="G4755" s="32">
        <v>255.81</v>
      </c>
      <c r="H4755" s="31">
        <v>1816</v>
      </c>
    </row>
    <row r="4756" spans="1:8" ht="24" customHeight="1" x14ac:dyDescent="0.25">
      <c r="A4756" s="33">
        <v>46202</v>
      </c>
      <c r="B4756" s="31" t="s">
        <v>236</v>
      </c>
      <c r="C4756" s="31" t="s">
        <v>237</v>
      </c>
      <c r="D4756" s="31" t="s">
        <v>899</v>
      </c>
      <c r="E4756" s="31">
        <v>3670</v>
      </c>
      <c r="F4756" s="31">
        <v>1342419</v>
      </c>
      <c r="G4756" s="32">
        <v>365.78</v>
      </c>
      <c r="H4756" s="31">
        <v>3540</v>
      </c>
    </row>
    <row r="4757" spans="1:8" ht="36" customHeight="1" x14ac:dyDescent="0.25">
      <c r="A4757" s="33">
        <v>46202</v>
      </c>
      <c r="B4757" s="31" t="s">
        <v>239</v>
      </c>
      <c r="C4757" s="31" t="s">
        <v>240</v>
      </c>
      <c r="D4757" s="31" t="s">
        <v>900</v>
      </c>
      <c r="E4757" s="31">
        <v>2058</v>
      </c>
      <c r="F4757" s="31">
        <v>907795</v>
      </c>
      <c r="G4757" s="32">
        <v>441.11</v>
      </c>
      <c r="H4757" s="31">
        <v>1926</v>
      </c>
    </row>
    <row r="4758" spans="1:8" ht="24" customHeight="1" x14ac:dyDescent="0.25">
      <c r="A4758" s="33">
        <v>46202</v>
      </c>
      <c r="B4758" s="31" t="s">
        <v>242</v>
      </c>
      <c r="C4758" s="31" t="s">
        <v>243</v>
      </c>
      <c r="D4758" s="31" t="s">
        <v>900</v>
      </c>
      <c r="E4758" s="31">
        <v>3053</v>
      </c>
      <c r="F4758" s="31">
        <v>996087</v>
      </c>
      <c r="G4758" s="32">
        <v>326.26</v>
      </c>
      <c r="H4758" s="31">
        <v>3175</v>
      </c>
    </row>
    <row r="4759" spans="1:8" ht="36" customHeight="1" x14ac:dyDescent="0.25">
      <c r="A4759" s="33">
        <v>46202</v>
      </c>
      <c r="B4759" s="31" t="s">
        <v>245</v>
      </c>
      <c r="C4759" s="31" t="s">
        <v>246</v>
      </c>
      <c r="D4759" s="31" t="s">
        <v>900</v>
      </c>
      <c r="E4759" s="31">
        <v>2177</v>
      </c>
      <c r="F4759" s="31">
        <v>664877</v>
      </c>
      <c r="G4759" s="32">
        <v>305.41000000000003</v>
      </c>
      <c r="H4759" s="31">
        <v>2021</v>
      </c>
    </row>
    <row r="4760" spans="1:8" ht="24" customHeight="1" x14ac:dyDescent="0.25">
      <c r="A4760" s="33">
        <v>46202</v>
      </c>
      <c r="B4760" s="31" t="s">
        <v>248</v>
      </c>
      <c r="C4760" s="31" t="s">
        <v>249</v>
      </c>
      <c r="D4760" s="31" t="s">
        <v>900</v>
      </c>
      <c r="E4760" s="31">
        <v>3345</v>
      </c>
      <c r="F4760" s="31">
        <v>1795786</v>
      </c>
      <c r="G4760" s="32">
        <v>536.86</v>
      </c>
      <c r="H4760" s="31">
        <v>3128</v>
      </c>
    </row>
    <row r="4761" spans="1:8" ht="36" customHeight="1" x14ac:dyDescent="0.25">
      <c r="A4761" s="33">
        <v>46202</v>
      </c>
      <c r="B4761" s="31" t="s">
        <v>251</v>
      </c>
      <c r="C4761" s="31" t="s">
        <v>252</v>
      </c>
      <c r="D4761" s="31" t="s">
        <v>900</v>
      </c>
      <c r="E4761" s="31">
        <v>5089</v>
      </c>
      <c r="F4761" s="31">
        <v>1568288</v>
      </c>
      <c r="G4761" s="32">
        <v>308.17</v>
      </c>
      <c r="H4761" s="31">
        <v>5231</v>
      </c>
    </row>
    <row r="4762" spans="1:8" ht="36" customHeight="1" x14ac:dyDescent="0.25">
      <c r="A4762" s="33">
        <v>46202</v>
      </c>
      <c r="B4762" s="31" t="s">
        <v>254</v>
      </c>
      <c r="C4762" s="31" t="s">
        <v>255</v>
      </c>
      <c r="D4762" s="31" t="s">
        <v>899</v>
      </c>
      <c r="E4762" s="31">
        <v>1350</v>
      </c>
      <c r="F4762" s="31">
        <v>567603</v>
      </c>
      <c r="G4762" s="32">
        <v>420.45</v>
      </c>
      <c r="H4762" s="31">
        <v>1331</v>
      </c>
    </row>
    <row r="4763" spans="1:8" ht="36" customHeight="1" x14ac:dyDescent="0.25">
      <c r="A4763" s="33">
        <v>46202</v>
      </c>
      <c r="B4763" s="31" t="s">
        <v>257</v>
      </c>
      <c r="C4763" s="31" t="s">
        <v>258</v>
      </c>
      <c r="D4763" s="31" t="s">
        <v>901</v>
      </c>
      <c r="E4763" s="31">
        <v>819</v>
      </c>
      <c r="F4763" s="31">
        <v>193929</v>
      </c>
      <c r="G4763" s="32">
        <v>236.79</v>
      </c>
      <c r="H4763" s="31">
        <v>882</v>
      </c>
    </row>
    <row r="4764" spans="1:8" ht="48" customHeight="1" x14ac:dyDescent="0.25">
      <c r="A4764" s="33">
        <v>46202</v>
      </c>
      <c r="B4764" s="31" t="s">
        <v>260</v>
      </c>
      <c r="C4764" s="31" t="s">
        <v>261</v>
      </c>
      <c r="D4764" s="31" t="s">
        <v>907</v>
      </c>
      <c r="E4764" s="31">
        <v>0</v>
      </c>
      <c r="F4764" s="31">
        <v>0</v>
      </c>
      <c r="G4764" s="31">
        <v>0</v>
      </c>
      <c r="H4764" s="31">
        <v>0</v>
      </c>
    </row>
    <row r="4765" spans="1:8" ht="36" customHeight="1" x14ac:dyDescent="0.25">
      <c r="A4765" s="33">
        <v>46202</v>
      </c>
      <c r="B4765" s="31" t="s">
        <v>262</v>
      </c>
      <c r="C4765" s="31" t="s">
        <v>263</v>
      </c>
      <c r="D4765" s="31" t="s">
        <v>901</v>
      </c>
      <c r="E4765" s="31">
        <v>3391</v>
      </c>
      <c r="F4765" s="31">
        <v>776245</v>
      </c>
      <c r="G4765" s="32">
        <v>228.91</v>
      </c>
      <c r="H4765" s="31">
        <v>3469</v>
      </c>
    </row>
    <row r="4766" spans="1:8" ht="27.75" customHeight="1" x14ac:dyDescent="0.25">
      <c r="A4766" s="33">
        <v>46202</v>
      </c>
      <c r="B4766" s="31" t="s">
        <v>265</v>
      </c>
      <c r="C4766" s="31" t="s">
        <v>266</v>
      </c>
      <c r="D4766" s="31" t="s">
        <v>908</v>
      </c>
      <c r="E4766" s="31">
        <v>0</v>
      </c>
      <c r="F4766" s="31">
        <v>0</v>
      </c>
      <c r="G4766" s="31">
        <v>0</v>
      </c>
      <c r="H4766" s="31">
        <v>0</v>
      </c>
    </row>
    <row r="4767" spans="1:8" ht="24" customHeight="1" x14ac:dyDescent="0.25">
      <c r="A4767" s="33">
        <v>46202</v>
      </c>
      <c r="B4767" s="31" t="s">
        <v>267</v>
      </c>
      <c r="C4767" s="31" t="s">
        <v>268</v>
      </c>
      <c r="D4767" s="31" t="s">
        <v>901</v>
      </c>
      <c r="E4767" s="31">
        <v>3181</v>
      </c>
      <c r="F4767" s="31">
        <v>651244</v>
      </c>
      <c r="G4767" s="32">
        <v>204.73</v>
      </c>
      <c r="H4767" s="31">
        <v>2975</v>
      </c>
    </row>
    <row r="4768" spans="1:8" ht="36" customHeight="1" x14ac:dyDescent="0.25">
      <c r="A4768" s="33">
        <v>46202</v>
      </c>
      <c r="B4768" s="31" t="s">
        <v>270</v>
      </c>
      <c r="C4768" s="31" t="s">
        <v>271</v>
      </c>
      <c r="D4768" s="31" t="s">
        <v>900</v>
      </c>
      <c r="E4768" s="31">
        <v>850</v>
      </c>
      <c r="F4768" s="31">
        <v>252346</v>
      </c>
      <c r="G4768" s="32">
        <v>296.88</v>
      </c>
      <c r="H4768" s="31">
        <v>889</v>
      </c>
    </row>
    <row r="4769" spans="1:8" ht="24" customHeight="1" x14ac:dyDescent="0.25">
      <c r="A4769" s="33">
        <v>46202</v>
      </c>
      <c r="B4769" s="31" t="s">
        <v>273</v>
      </c>
      <c r="C4769" s="31" t="s">
        <v>274</v>
      </c>
      <c r="D4769" s="31" t="s">
        <v>899</v>
      </c>
      <c r="E4769" s="31">
        <v>3976</v>
      </c>
      <c r="F4769" s="31">
        <v>1938947</v>
      </c>
      <c r="G4769" s="32">
        <v>487.66</v>
      </c>
      <c r="H4769" s="31">
        <v>3916</v>
      </c>
    </row>
    <row r="4770" spans="1:8" ht="24" customHeight="1" x14ac:dyDescent="0.25">
      <c r="A4770" s="33">
        <v>46202</v>
      </c>
      <c r="B4770" s="31" t="s">
        <v>276</v>
      </c>
      <c r="C4770" s="31" t="s">
        <v>277</v>
      </c>
      <c r="D4770" s="31" t="s">
        <v>899</v>
      </c>
      <c r="E4770" s="31">
        <v>795</v>
      </c>
      <c r="F4770" s="31">
        <v>437545</v>
      </c>
      <c r="G4770" s="32">
        <v>550.37</v>
      </c>
      <c r="H4770" s="31">
        <v>724</v>
      </c>
    </row>
    <row r="4771" spans="1:8" ht="48" customHeight="1" x14ac:dyDescent="0.25">
      <c r="A4771" s="33">
        <v>46202</v>
      </c>
      <c r="B4771" s="31" t="s">
        <v>279</v>
      </c>
      <c r="C4771" s="31" t="s">
        <v>280</v>
      </c>
      <c r="D4771" s="31" t="s">
        <v>901</v>
      </c>
      <c r="E4771" s="31">
        <v>2118</v>
      </c>
      <c r="F4771" s="31">
        <v>1076551</v>
      </c>
      <c r="G4771" s="32">
        <v>508.29</v>
      </c>
      <c r="H4771" s="31">
        <v>2074</v>
      </c>
    </row>
    <row r="4772" spans="1:8" ht="48" customHeight="1" x14ac:dyDescent="0.25">
      <c r="A4772" s="33">
        <v>46202</v>
      </c>
      <c r="B4772" s="31" t="s">
        <v>283</v>
      </c>
      <c r="C4772" s="31" t="s">
        <v>284</v>
      </c>
      <c r="D4772" s="31" t="s">
        <v>899</v>
      </c>
      <c r="E4772" s="31">
        <v>0</v>
      </c>
      <c r="F4772" s="31">
        <v>0</v>
      </c>
      <c r="G4772" s="31">
        <v>0</v>
      </c>
      <c r="H4772" s="31">
        <v>0</v>
      </c>
    </row>
    <row r="4773" spans="1:8" ht="48" customHeight="1" x14ac:dyDescent="0.25"/>
    <row r="4774" spans="1:8" ht="48" customHeight="1" x14ac:dyDescent="0.25"/>
    <row r="4775" spans="1:8" ht="48" customHeight="1" x14ac:dyDescent="0.25"/>
    <row r="4776" spans="1:8" ht="24" customHeight="1" x14ac:dyDescent="0.25"/>
    <row r="4777" spans="1:8" ht="36" customHeight="1" x14ac:dyDescent="0.25"/>
    <row r="4778" spans="1:8" ht="24" customHeight="1" x14ac:dyDescent="0.25"/>
    <row r="4779" spans="1:8" ht="36" customHeight="1" x14ac:dyDescent="0.25"/>
    <row r="4780" spans="1:8" ht="24" customHeight="1" x14ac:dyDescent="0.25"/>
    <row r="4781" spans="1:8" ht="36" customHeight="1" x14ac:dyDescent="0.25"/>
    <row r="4782" spans="1:8" ht="48" customHeight="1" x14ac:dyDescent="0.25"/>
    <row r="4783" spans="1:8" ht="24" customHeight="1" x14ac:dyDescent="0.25"/>
    <row r="4784" spans="1:8" ht="24" customHeight="1" x14ac:dyDescent="0.25"/>
    <row r="4785" ht="36" customHeight="1" x14ac:dyDescent="0.25"/>
    <row r="4786" ht="36" customHeight="1" x14ac:dyDescent="0.25"/>
    <row r="4787" ht="24" customHeight="1" x14ac:dyDescent="0.25"/>
    <row r="4788" ht="24" customHeight="1" x14ac:dyDescent="0.25"/>
    <row r="4789" ht="24" customHeight="1" x14ac:dyDescent="0.25"/>
    <row r="4791" ht="24" customHeight="1" x14ac:dyDescent="0.25"/>
    <row r="4792" ht="48" customHeight="1" x14ac:dyDescent="0.25"/>
    <row r="4793" ht="48" customHeight="1" x14ac:dyDescent="0.25"/>
    <row r="4794" ht="48" customHeight="1" x14ac:dyDescent="0.25"/>
    <row r="4795" ht="48" customHeight="1" x14ac:dyDescent="0.25"/>
    <row r="4796" ht="48" customHeight="1" x14ac:dyDescent="0.25"/>
    <row r="4797" ht="48" customHeight="1" x14ac:dyDescent="0.25"/>
    <row r="4798" ht="48" customHeight="1" x14ac:dyDescent="0.25"/>
    <row r="4799" ht="24" customHeight="1" x14ac:dyDescent="0.25"/>
    <row r="4800" ht="36" customHeight="1" x14ac:dyDescent="0.25"/>
    <row r="4801" ht="24" customHeight="1" x14ac:dyDescent="0.25"/>
    <row r="4802" ht="36" customHeight="1" x14ac:dyDescent="0.25"/>
    <row r="4803" ht="36" customHeight="1" x14ac:dyDescent="0.25"/>
    <row r="4804" ht="24" customHeight="1" x14ac:dyDescent="0.25"/>
    <row r="4805" ht="48" customHeight="1" x14ac:dyDescent="0.25"/>
    <row r="4806" ht="48" customHeight="1" x14ac:dyDescent="0.25"/>
    <row r="4807" ht="48" customHeight="1" x14ac:dyDescent="0.25"/>
    <row r="4808" ht="48" customHeight="1" x14ac:dyDescent="0.25"/>
    <row r="4809" ht="48" customHeight="1" x14ac:dyDescent="0.25"/>
    <row r="4810" ht="48" customHeight="1" x14ac:dyDescent="0.25"/>
    <row r="4811" ht="48" customHeight="1" x14ac:dyDescent="0.25"/>
    <row r="4812" ht="36" customHeight="1" x14ac:dyDescent="0.25"/>
    <row r="4813" ht="24" customHeight="1" x14ac:dyDescent="0.25"/>
    <row r="4814" ht="36" customHeight="1" x14ac:dyDescent="0.25"/>
    <row r="4815" ht="24" customHeight="1" x14ac:dyDescent="0.25"/>
    <row r="4816" ht="36" customHeight="1" x14ac:dyDescent="0.25"/>
    <row r="4817" ht="24" customHeight="1" x14ac:dyDescent="0.25"/>
    <row r="4818" ht="36" customHeight="1" x14ac:dyDescent="0.25"/>
    <row r="4819" ht="36" customHeight="1" x14ac:dyDescent="0.25"/>
    <row r="4820" ht="36" customHeight="1" x14ac:dyDescent="0.25"/>
    <row r="4821" ht="48" customHeight="1" x14ac:dyDescent="0.25"/>
    <row r="4822" ht="36" customHeight="1" x14ac:dyDescent="0.25"/>
    <row r="4824" ht="24" customHeight="1" x14ac:dyDescent="0.25"/>
    <row r="4825" ht="36" customHeight="1" x14ac:dyDescent="0.25"/>
    <row r="4826" ht="24" customHeight="1" x14ac:dyDescent="0.25"/>
    <row r="4827" ht="24" customHeight="1" x14ac:dyDescent="0.25"/>
    <row r="4828" ht="48" customHeight="1" x14ac:dyDescent="0.25"/>
    <row r="4829" ht="48" customHeight="1" x14ac:dyDescent="0.25"/>
    <row r="4830" ht="48" customHeight="1" x14ac:dyDescent="0.25"/>
    <row r="4831" ht="48" customHeight="1" x14ac:dyDescent="0.25"/>
    <row r="4832" ht="48" customHeight="1" x14ac:dyDescent="0.25"/>
    <row r="4833" ht="24" customHeight="1" x14ac:dyDescent="0.25"/>
    <row r="4834" ht="36" customHeight="1" x14ac:dyDescent="0.25"/>
    <row r="4835" ht="24" customHeight="1" x14ac:dyDescent="0.25"/>
    <row r="4836" ht="36" customHeight="1" x14ac:dyDescent="0.25"/>
    <row r="4837" ht="24" customHeight="1" x14ac:dyDescent="0.25"/>
    <row r="4838" ht="36" customHeight="1" x14ac:dyDescent="0.25"/>
    <row r="4839" ht="48" customHeight="1" x14ac:dyDescent="0.25"/>
    <row r="4840" ht="24" customHeight="1" x14ac:dyDescent="0.25"/>
    <row r="4841" ht="24" customHeight="1" x14ac:dyDescent="0.25"/>
    <row r="4842" ht="36" customHeight="1" x14ac:dyDescent="0.25"/>
    <row r="4843" ht="36" customHeight="1" x14ac:dyDescent="0.25"/>
    <row r="4844" ht="24" customHeight="1" x14ac:dyDescent="0.25"/>
    <row r="4845" ht="24" customHeight="1" x14ac:dyDescent="0.25"/>
    <row r="4846" ht="24" customHeight="1" x14ac:dyDescent="0.25"/>
    <row r="4848" ht="24" customHeight="1" x14ac:dyDescent="0.25"/>
    <row r="4849" ht="48" customHeight="1" x14ac:dyDescent="0.25"/>
    <row r="4850" ht="48" customHeight="1" x14ac:dyDescent="0.25"/>
    <row r="4851" ht="48" customHeight="1" x14ac:dyDescent="0.25"/>
    <row r="4852" ht="48" customHeight="1" x14ac:dyDescent="0.25"/>
    <row r="4853" ht="48" customHeight="1" x14ac:dyDescent="0.25"/>
    <row r="4854" ht="48" customHeight="1" x14ac:dyDescent="0.25"/>
    <row r="4855" ht="48" customHeight="1" x14ac:dyDescent="0.25"/>
    <row r="4856" ht="24" customHeight="1" x14ac:dyDescent="0.25"/>
    <row r="4857" ht="36" customHeight="1" x14ac:dyDescent="0.25"/>
    <row r="4858" ht="24" customHeight="1" x14ac:dyDescent="0.25"/>
    <row r="4859" ht="36" customHeight="1" x14ac:dyDescent="0.25"/>
    <row r="4860" ht="36" customHeight="1" x14ac:dyDescent="0.25"/>
    <row r="4861" ht="24" customHeight="1" x14ac:dyDescent="0.25"/>
    <row r="4862" ht="48" customHeight="1" x14ac:dyDescent="0.25"/>
    <row r="4863" ht="48" customHeight="1" x14ac:dyDescent="0.25"/>
    <row r="4864" ht="48" customHeight="1" x14ac:dyDescent="0.25"/>
    <row r="4865" ht="48" customHeight="1" x14ac:dyDescent="0.25"/>
    <row r="4866" ht="48" customHeight="1" x14ac:dyDescent="0.25"/>
    <row r="4867" ht="48" customHeight="1" x14ac:dyDescent="0.25"/>
    <row r="4868" ht="48" customHeight="1" x14ac:dyDescent="0.25"/>
    <row r="4869" ht="36" customHeight="1" x14ac:dyDescent="0.25"/>
    <row r="4870" ht="24" customHeight="1" x14ac:dyDescent="0.25"/>
    <row r="4871" ht="36" customHeight="1" x14ac:dyDescent="0.25"/>
    <row r="4872" ht="24" customHeight="1" x14ac:dyDescent="0.25"/>
    <row r="4873" ht="36" customHeight="1" x14ac:dyDescent="0.25"/>
    <row r="4874" ht="24" customHeight="1" x14ac:dyDescent="0.25"/>
    <row r="4875" ht="36" customHeight="1" x14ac:dyDescent="0.25"/>
    <row r="4876" ht="36" customHeight="1" x14ac:dyDescent="0.25"/>
    <row r="4877" ht="36" customHeight="1" x14ac:dyDescent="0.25"/>
    <row r="4878" ht="48" customHeight="1" x14ac:dyDescent="0.25"/>
    <row r="4879" ht="36" customHeight="1" x14ac:dyDescent="0.25"/>
    <row r="4881" ht="24" customHeight="1" x14ac:dyDescent="0.25"/>
    <row r="4882" ht="36" customHeight="1" x14ac:dyDescent="0.25"/>
    <row r="4883" ht="24" customHeight="1" x14ac:dyDescent="0.25"/>
    <row r="4884" ht="24" customHeight="1" x14ac:dyDescent="0.25"/>
    <row r="4885" ht="48" customHeight="1" x14ac:dyDescent="0.25"/>
    <row r="4886" ht="48" customHeight="1" x14ac:dyDescent="0.25"/>
    <row r="4887" ht="48" customHeight="1" x14ac:dyDescent="0.25"/>
    <row r="4888" ht="48" customHeight="1" x14ac:dyDescent="0.25"/>
    <row r="4889" ht="48" customHeight="1" x14ac:dyDescent="0.25"/>
    <row r="4890" ht="24" customHeight="1" x14ac:dyDescent="0.25"/>
    <row r="4891" ht="36" customHeight="1" x14ac:dyDescent="0.25"/>
    <row r="4892" ht="24" customHeight="1" x14ac:dyDescent="0.25"/>
    <row r="4893" ht="36" customHeight="1" x14ac:dyDescent="0.25"/>
    <row r="4894" ht="24" customHeight="1" x14ac:dyDescent="0.25"/>
    <row r="4895" ht="36" customHeight="1" x14ac:dyDescent="0.25"/>
    <row r="4896" ht="48" customHeight="1" x14ac:dyDescent="0.25"/>
    <row r="4897" ht="24" customHeight="1" x14ac:dyDescent="0.25"/>
    <row r="4898" ht="24" customHeight="1" x14ac:dyDescent="0.25"/>
    <row r="4899" ht="36" customHeight="1" x14ac:dyDescent="0.25"/>
    <row r="4900" ht="36" customHeight="1" x14ac:dyDescent="0.25"/>
    <row r="4901" ht="24" customHeight="1" x14ac:dyDescent="0.25"/>
    <row r="4902" ht="24" customHeight="1" x14ac:dyDescent="0.25"/>
    <row r="4903" ht="24" customHeight="1" x14ac:dyDescent="0.25"/>
    <row r="4905" ht="24" customHeight="1" x14ac:dyDescent="0.25"/>
    <row r="4906" ht="48" customHeight="1" x14ac:dyDescent="0.25"/>
    <row r="4907" ht="48" customHeight="1" x14ac:dyDescent="0.25"/>
    <row r="4908" ht="48" customHeight="1" x14ac:dyDescent="0.25"/>
    <row r="4909" ht="48" customHeight="1" x14ac:dyDescent="0.25"/>
    <row r="4910" ht="48" customHeight="1" x14ac:dyDescent="0.25"/>
    <row r="4911" ht="48" customHeight="1" x14ac:dyDescent="0.25"/>
    <row r="4912" ht="48" customHeight="1" x14ac:dyDescent="0.25"/>
    <row r="4913" ht="24" customHeight="1" x14ac:dyDescent="0.25"/>
    <row r="4914" ht="36" customHeight="1" x14ac:dyDescent="0.25"/>
    <row r="4915" ht="24" customHeight="1" x14ac:dyDescent="0.25"/>
    <row r="4916" ht="36" customHeight="1" x14ac:dyDescent="0.25"/>
    <row r="4917" ht="36" customHeight="1" x14ac:dyDescent="0.25"/>
    <row r="4918" ht="24" customHeight="1" x14ac:dyDescent="0.25"/>
    <row r="4919" ht="48" customHeight="1" x14ac:dyDescent="0.25"/>
    <row r="4920" ht="48" customHeight="1" x14ac:dyDescent="0.25"/>
    <row r="4921" ht="48" customHeight="1" x14ac:dyDescent="0.25"/>
    <row r="4922" ht="48" customHeight="1" x14ac:dyDescent="0.25"/>
    <row r="4923" ht="48" customHeight="1" x14ac:dyDescent="0.25"/>
    <row r="4924" ht="48" customHeight="1" x14ac:dyDescent="0.25"/>
    <row r="4925" ht="48" customHeight="1" x14ac:dyDescent="0.25"/>
    <row r="4926" ht="36" customHeight="1" x14ac:dyDescent="0.25"/>
    <row r="4927" ht="24" customHeight="1" x14ac:dyDescent="0.25"/>
    <row r="4928" ht="36" customHeight="1" x14ac:dyDescent="0.25"/>
    <row r="4929" ht="24" customHeight="1" x14ac:dyDescent="0.25"/>
    <row r="4930" ht="36" customHeight="1" x14ac:dyDescent="0.25"/>
    <row r="4931" ht="24" customHeight="1" x14ac:dyDescent="0.25"/>
    <row r="4932" ht="36" customHeight="1" x14ac:dyDescent="0.25"/>
    <row r="4933" ht="36" customHeight="1" x14ac:dyDescent="0.25"/>
    <row r="4934" ht="36" customHeight="1" x14ac:dyDescent="0.25"/>
    <row r="4935" ht="48" customHeight="1" x14ac:dyDescent="0.25"/>
    <row r="4936" ht="36" customHeight="1" x14ac:dyDescent="0.25"/>
    <row r="4938" ht="24" customHeight="1" x14ac:dyDescent="0.25"/>
    <row r="4939" ht="36" customHeight="1" x14ac:dyDescent="0.25"/>
    <row r="4940" ht="24" customHeight="1" x14ac:dyDescent="0.25"/>
    <row r="4941" ht="24" customHeight="1" x14ac:dyDescent="0.25"/>
    <row r="4942" ht="48" customHeight="1" x14ac:dyDescent="0.25"/>
    <row r="4943" ht="48" customHeight="1" x14ac:dyDescent="0.25"/>
    <row r="4944" ht="48" customHeight="1" x14ac:dyDescent="0.25"/>
    <row r="4945" ht="48" customHeight="1" x14ac:dyDescent="0.25"/>
    <row r="4946" ht="48" customHeight="1" x14ac:dyDescent="0.25"/>
    <row r="4947" ht="24" customHeight="1" x14ac:dyDescent="0.25"/>
    <row r="4948" ht="36" customHeight="1" x14ac:dyDescent="0.25"/>
    <row r="4949" ht="24" customHeight="1" x14ac:dyDescent="0.25"/>
    <row r="4950" ht="36" customHeight="1" x14ac:dyDescent="0.25"/>
    <row r="4951" ht="24" customHeight="1" x14ac:dyDescent="0.25"/>
    <row r="4952" ht="36" customHeight="1" x14ac:dyDescent="0.25"/>
    <row r="4953" ht="48" customHeight="1" x14ac:dyDescent="0.25"/>
    <row r="4954" ht="24" customHeight="1" x14ac:dyDescent="0.25"/>
    <row r="4955" ht="24" customHeight="1" x14ac:dyDescent="0.25"/>
    <row r="4956" ht="36" customHeight="1" x14ac:dyDescent="0.25"/>
    <row r="4957" ht="36" customHeight="1" x14ac:dyDescent="0.25"/>
    <row r="4958" ht="24" customHeight="1" x14ac:dyDescent="0.25"/>
    <row r="4959" ht="24" customHeight="1" x14ac:dyDescent="0.25"/>
    <row r="4960" ht="24" customHeight="1" x14ac:dyDescent="0.25"/>
    <row r="4962" ht="24" customHeight="1" x14ac:dyDescent="0.25"/>
    <row r="4963" ht="48" customHeight="1" x14ac:dyDescent="0.25"/>
    <row r="4964" ht="48" customHeight="1" x14ac:dyDescent="0.25"/>
    <row r="4965" ht="48" customHeight="1" x14ac:dyDescent="0.25"/>
    <row r="4966" ht="48" customHeight="1" x14ac:dyDescent="0.25"/>
    <row r="4967" ht="48" customHeight="1" x14ac:dyDescent="0.25"/>
    <row r="4968" ht="48" customHeight="1" x14ac:dyDescent="0.25"/>
    <row r="4969" ht="48" customHeight="1" x14ac:dyDescent="0.25"/>
    <row r="4970" ht="24" customHeight="1" x14ac:dyDescent="0.25"/>
    <row r="4971" ht="36" customHeight="1" x14ac:dyDescent="0.25"/>
    <row r="4972" ht="24" customHeight="1" x14ac:dyDescent="0.25"/>
    <row r="4973" ht="36" customHeight="1" x14ac:dyDescent="0.25"/>
    <row r="4974" ht="36" customHeight="1" x14ac:dyDescent="0.25"/>
    <row r="4975" ht="24" customHeight="1" x14ac:dyDescent="0.25"/>
    <row r="4976" ht="48" customHeight="1" x14ac:dyDescent="0.25"/>
    <row r="4977" ht="48" customHeight="1" x14ac:dyDescent="0.25"/>
    <row r="4978" ht="48" customHeight="1" x14ac:dyDescent="0.25"/>
    <row r="4979" ht="48" customHeight="1" x14ac:dyDescent="0.25"/>
    <row r="4980" ht="48" customHeight="1" x14ac:dyDescent="0.25"/>
    <row r="4981" ht="48" customHeight="1" x14ac:dyDescent="0.25"/>
    <row r="4982" ht="48" customHeight="1" x14ac:dyDescent="0.25"/>
    <row r="4983" ht="36" customHeight="1" x14ac:dyDescent="0.25"/>
    <row r="4984" ht="24" customHeight="1" x14ac:dyDescent="0.25"/>
    <row r="4985" ht="36" customHeight="1" x14ac:dyDescent="0.25"/>
    <row r="4986" ht="24" customHeight="1" x14ac:dyDescent="0.25"/>
    <row r="4987" ht="36" customHeight="1" x14ac:dyDescent="0.25"/>
    <row r="4988" ht="24" customHeight="1" x14ac:dyDescent="0.25"/>
    <row r="4989" ht="36" customHeight="1" x14ac:dyDescent="0.25"/>
    <row r="4990" ht="36" customHeight="1" x14ac:dyDescent="0.25"/>
    <row r="4991" ht="36" customHeight="1" x14ac:dyDescent="0.25"/>
    <row r="4992" ht="48" customHeight="1" x14ac:dyDescent="0.25"/>
    <row r="4993" ht="36" customHeight="1" x14ac:dyDescent="0.25"/>
    <row r="4995" ht="24" customHeight="1" x14ac:dyDescent="0.25"/>
    <row r="4996" ht="36" customHeight="1" x14ac:dyDescent="0.25"/>
    <row r="4997" ht="24" customHeight="1" x14ac:dyDescent="0.25"/>
    <row r="4998" ht="24" customHeight="1" x14ac:dyDescent="0.25"/>
    <row r="4999" ht="48" customHeight="1" x14ac:dyDescent="0.25"/>
    <row r="5000" ht="48" customHeight="1" x14ac:dyDescent="0.25"/>
    <row r="5001" ht="48" customHeight="1" x14ac:dyDescent="0.25"/>
    <row r="5002" ht="48" customHeight="1" x14ac:dyDescent="0.25"/>
    <row r="5003" ht="48" customHeight="1" x14ac:dyDescent="0.25"/>
    <row r="5004" ht="24" customHeight="1" x14ac:dyDescent="0.25"/>
    <row r="5005" ht="36" customHeight="1" x14ac:dyDescent="0.25"/>
    <row r="5006" ht="24" customHeight="1" x14ac:dyDescent="0.25"/>
    <row r="5007" ht="36" customHeight="1" x14ac:dyDescent="0.25"/>
    <row r="5008" ht="24" customHeight="1" x14ac:dyDescent="0.25"/>
    <row r="5009" ht="36" customHeight="1" x14ac:dyDescent="0.25"/>
    <row r="5010" ht="48" customHeight="1" x14ac:dyDescent="0.25"/>
    <row r="5011" ht="24" customHeight="1" x14ac:dyDescent="0.25"/>
    <row r="5012" ht="24" customHeight="1" x14ac:dyDescent="0.25"/>
    <row r="5013" ht="36" customHeight="1" x14ac:dyDescent="0.25"/>
    <row r="5014" ht="36" customHeight="1" x14ac:dyDescent="0.25"/>
    <row r="5015" ht="24" customHeight="1" x14ac:dyDescent="0.25"/>
    <row r="5016" ht="24" customHeight="1" x14ac:dyDescent="0.25"/>
    <row r="5017" ht="24" customHeight="1" x14ac:dyDescent="0.25"/>
    <row r="5019" ht="24" customHeight="1" x14ac:dyDescent="0.25"/>
    <row r="5020" ht="48" customHeight="1" x14ac:dyDescent="0.25"/>
    <row r="5021" ht="48" customHeight="1" x14ac:dyDescent="0.25"/>
    <row r="5022" ht="48" customHeight="1" x14ac:dyDescent="0.25"/>
    <row r="5023" ht="48" customHeight="1" x14ac:dyDescent="0.25"/>
    <row r="5024" ht="48" customHeight="1" x14ac:dyDescent="0.25"/>
    <row r="5025" ht="48" customHeight="1" x14ac:dyDescent="0.25"/>
    <row r="5026" ht="48" customHeight="1" x14ac:dyDescent="0.25"/>
    <row r="5027" ht="24" customHeight="1" x14ac:dyDescent="0.25"/>
    <row r="5028" ht="36" customHeight="1" x14ac:dyDescent="0.25"/>
    <row r="5029" ht="24" customHeight="1" x14ac:dyDescent="0.25"/>
    <row r="5030" ht="36" customHeight="1" x14ac:dyDescent="0.25"/>
    <row r="5031" ht="36" customHeight="1" x14ac:dyDescent="0.25"/>
    <row r="5032" ht="24" customHeight="1" x14ac:dyDescent="0.25"/>
    <row r="5033" ht="48" customHeight="1" x14ac:dyDescent="0.25"/>
    <row r="5034" ht="48" customHeight="1" x14ac:dyDescent="0.25"/>
    <row r="5035" ht="48" customHeight="1" x14ac:dyDescent="0.25"/>
    <row r="5036" ht="48" customHeight="1" x14ac:dyDescent="0.25"/>
    <row r="5037" ht="48" customHeight="1" x14ac:dyDescent="0.25"/>
    <row r="5038" ht="48" customHeight="1" x14ac:dyDescent="0.25"/>
    <row r="5039" ht="48" customHeight="1" x14ac:dyDescent="0.25"/>
    <row r="5040" ht="36" customHeight="1" x14ac:dyDescent="0.25"/>
    <row r="5041" ht="24" customHeight="1" x14ac:dyDescent="0.25"/>
    <row r="5042" ht="36" customHeight="1" x14ac:dyDescent="0.25"/>
    <row r="5043" ht="24" customHeight="1" x14ac:dyDescent="0.25"/>
    <row r="5044" ht="36" customHeight="1" x14ac:dyDescent="0.25"/>
    <row r="5045" ht="24" customHeight="1" x14ac:dyDescent="0.25"/>
    <row r="5046" ht="36" customHeight="1" x14ac:dyDescent="0.25"/>
    <row r="5047" ht="36" customHeight="1" x14ac:dyDescent="0.25"/>
    <row r="5048" ht="36" customHeight="1" x14ac:dyDescent="0.25"/>
    <row r="5049" ht="48" customHeight="1" x14ac:dyDescent="0.25"/>
    <row r="5050" ht="36" customHeight="1" x14ac:dyDescent="0.25"/>
    <row r="5052" ht="24" customHeight="1" x14ac:dyDescent="0.25"/>
    <row r="5053" ht="36" customHeight="1" x14ac:dyDescent="0.25"/>
    <row r="5054" ht="24" customHeight="1" x14ac:dyDescent="0.25"/>
    <row r="5055" ht="24" customHeight="1" x14ac:dyDescent="0.25"/>
    <row r="5056" ht="48" customHeight="1" x14ac:dyDescent="0.25"/>
    <row r="5057" ht="48" customHeight="1" x14ac:dyDescent="0.25"/>
    <row r="5058" ht="48" customHeight="1" x14ac:dyDescent="0.25"/>
    <row r="5059" ht="48" customHeight="1" x14ac:dyDescent="0.25"/>
    <row r="5060" ht="48" customHeight="1" x14ac:dyDescent="0.25"/>
    <row r="5061" ht="24" customHeight="1" x14ac:dyDescent="0.25"/>
    <row r="5062" ht="36" customHeight="1" x14ac:dyDescent="0.25"/>
    <row r="5063" ht="24" customHeight="1" x14ac:dyDescent="0.25"/>
    <row r="5064" ht="36" customHeight="1" x14ac:dyDescent="0.25"/>
    <row r="5065" ht="24" customHeight="1" x14ac:dyDescent="0.25"/>
    <row r="5066" ht="36" customHeight="1" x14ac:dyDescent="0.25"/>
    <row r="5067" ht="48" customHeight="1" x14ac:dyDescent="0.25"/>
    <row r="5068" ht="24" customHeight="1" x14ac:dyDescent="0.25"/>
    <row r="5069" ht="24" customHeight="1" x14ac:dyDescent="0.25"/>
    <row r="5070" ht="36" customHeight="1" x14ac:dyDescent="0.25"/>
    <row r="5071" ht="36" customHeight="1" x14ac:dyDescent="0.25"/>
    <row r="5072" ht="24" customHeight="1" x14ac:dyDescent="0.25"/>
    <row r="5073" ht="24" customHeight="1" x14ac:dyDescent="0.25"/>
    <row r="5074" ht="24" customHeight="1" x14ac:dyDescent="0.25"/>
    <row r="5076" ht="24" customHeight="1" x14ac:dyDescent="0.25"/>
    <row r="5077" ht="48" customHeight="1" x14ac:dyDescent="0.25"/>
    <row r="5078" ht="48" customHeight="1" x14ac:dyDescent="0.25"/>
    <row r="5079" ht="48" customHeight="1" x14ac:dyDescent="0.25"/>
    <row r="5080" ht="48" customHeight="1" x14ac:dyDescent="0.25"/>
    <row r="5081" ht="48" customHeight="1" x14ac:dyDescent="0.25"/>
    <row r="5082" ht="48" customHeight="1" x14ac:dyDescent="0.25"/>
    <row r="5083" ht="48" customHeight="1" x14ac:dyDescent="0.25"/>
    <row r="5084" ht="24" customHeight="1" x14ac:dyDescent="0.25"/>
    <row r="5085" ht="36" customHeight="1" x14ac:dyDescent="0.25"/>
    <row r="5086" ht="24" customHeight="1" x14ac:dyDescent="0.25"/>
    <row r="5087" ht="36" customHeight="1" x14ac:dyDescent="0.25"/>
    <row r="5088" ht="36" customHeight="1" x14ac:dyDescent="0.25"/>
    <row r="5089" ht="24" customHeight="1" x14ac:dyDescent="0.25"/>
    <row r="5090" ht="48" customHeight="1" x14ac:dyDescent="0.25"/>
    <row r="5091" ht="48" customHeight="1" x14ac:dyDescent="0.25"/>
    <row r="5092" ht="48" customHeight="1" x14ac:dyDescent="0.25"/>
    <row r="5093" ht="48" customHeight="1" x14ac:dyDescent="0.25"/>
    <row r="5094" ht="48" customHeight="1" x14ac:dyDescent="0.25"/>
    <row r="5095" ht="48" customHeight="1" x14ac:dyDescent="0.25"/>
    <row r="5096" ht="48" customHeight="1" x14ac:dyDescent="0.25"/>
    <row r="5097" ht="36" customHeight="1" x14ac:dyDescent="0.25"/>
    <row r="5098" ht="24" customHeight="1" x14ac:dyDescent="0.25"/>
    <row r="5099" ht="36" customHeight="1" x14ac:dyDescent="0.25"/>
    <row r="5100" ht="24" customHeight="1" x14ac:dyDescent="0.25"/>
    <row r="5101" ht="36" customHeight="1" x14ac:dyDescent="0.25"/>
    <row r="5102" ht="24" customHeight="1" x14ac:dyDescent="0.25"/>
    <row r="5103" ht="36" customHeight="1" x14ac:dyDescent="0.25"/>
    <row r="5104" ht="36" customHeight="1" x14ac:dyDescent="0.25"/>
    <row r="5105" ht="36" customHeight="1" x14ac:dyDescent="0.25"/>
    <row r="5106" ht="48" customHeight="1" x14ac:dyDescent="0.25"/>
    <row r="5107" ht="36" customHeight="1" x14ac:dyDescent="0.25"/>
    <row r="5109" ht="24" customHeight="1" x14ac:dyDescent="0.25"/>
    <row r="5110" ht="36" customHeight="1" x14ac:dyDescent="0.25"/>
    <row r="5111" ht="24" customHeight="1" x14ac:dyDescent="0.25"/>
    <row r="5112" ht="24" customHeight="1" x14ac:dyDescent="0.25"/>
    <row r="5113" ht="48" customHeight="1" x14ac:dyDescent="0.25"/>
    <row r="5114" ht="48" customHeight="1" x14ac:dyDescent="0.25"/>
    <row r="5115" ht="48" customHeight="1" x14ac:dyDescent="0.25"/>
    <row r="5116" ht="48" customHeight="1" x14ac:dyDescent="0.25"/>
    <row r="5117" ht="48" customHeight="1" x14ac:dyDescent="0.25"/>
    <row r="5118" ht="24" customHeight="1" x14ac:dyDescent="0.25"/>
    <row r="5119" ht="36" customHeight="1" x14ac:dyDescent="0.25"/>
    <row r="5120" ht="24" customHeight="1" x14ac:dyDescent="0.25"/>
    <row r="5121" ht="36" customHeight="1" x14ac:dyDescent="0.25"/>
    <row r="5122" ht="24" customHeight="1" x14ac:dyDescent="0.25"/>
    <row r="5123" ht="36" customHeight="1" x14ac:dyDescent="0.25"/>
    <row r="5124" ht="48" customHeight="1" x14ac:dyDescent="0.25"/>
    <row r="5125" ht="24" customHeight="1" x14ac:dyDescent="0.25"/>
    <row r="5126" ht="24" customHeight="1" x14ac:dyDescent="0.25"/>
    <row r="5127" ht="36" customHeight="1" x14ac:dyDescent="0.25"/>
    <row r="5128" ht="36" customHeight="1" x14ac:dyDescent="0.25"/>
    <row r="5129" ht="24" customHeight="1" x14ac:dyDescent="0.25"/>
    <row r="5130" ht="24" customHeight="1" x14ac:dyDescent="0.25"/>
    <row r="5131" ht="24" customHeight="1" x14ac:dyDescent="0.25"/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27"/>
  <sheetViews>
    <sheetView zoomScaleNormal="100" workbookViewId="0"/>
  </sheetViews>
  <sheetFormatPr defaultColWidth="8.7109375" defaultRowHeight="15" customHeight="1" x14ac:dyDescent="0.25"/>
  <sheetData>
    <row r="1" spans="1:5" ht="15" customHeight="1" x14ac:dyDescent="0.3">
      <c r="A1" s="95" t="s">
        <v>986</v>
      </c>
      <c r="B1" s="96"/>
      <c r="C1" s="96"/>
      <c r="D1" s="96"/>
      <c r="E1" s="96"/>
    </row>
    <row r="2" spans="1:5" ht="24" customHeight="1" x14ac:dyDescent="0.25">
      <c r="A2" s="30" t="s">
        <v>964</v>
      </c>
      <c r="B2" s="30" t="s">
        <v>123</v>
      </c>
      <c r="C2" s="30" t="s">
        <v>987</v>
      </c>
      <c r="D2" s="30" t="s">
        <v>988</v>
      </c>
      <c r="E2" s="30" t="s">
        <v>989</v>
      </c>
    </row>
    <row r="3" spans="1:5" ht="15" customHeight="1" x14ac:dyDescent="0.25">
      <c r="A3" s="31" t="s">
        <v>128</v>
      </c>
      <c r="B3" s="31" t="s">
        <v>129</v>
      </c>
      <c r="C3" s="31">
        <v>8</v>
      </c>
      <c r="D3" s="31">
        <v>55</v>
      </c>
      <c r="E3" s="32">
        <v>4.4000000000000004</v>
      </c>
    </row>
    <row r="4" spans="1:5" ht="15" customHeight="1" x14ac:dyDescent="0.25">
      <c r="A4" s="31" t="s">
        <v>128</v>
      </c>
      <c r="B4" s="31" t="s">
        <v>129</v>
      </c>
      <c r="C4" s="31">
        <v>9</v>
      </c>
      <c r="D4" s="31">
        <v>59</v>
      </c>
      <c r="E4" s="32">
        <v>4.7</v>
      </c>
    </row>
    <row r="5" spans="1:5" ht="15" customHeight="1" x14ac:dyDescent="0.25">
      <c r="A5" s="31" t="s">
        <v>128</v>
      </c>
      <c r="B5" s="31" t="s">
        <v>129</v>
      </c>
      <c r="C5" s="31">
        <v>10</v>
      </c>
      <c r="D5" s="31">
        <v>57</v>
      </c>
      <c r="E5" s="32">
        <v>4.5999999999999996</v>
      </c>
    </row>
    <row r="6" spans="1:5" ht="15" customHeight="1" x14ac:dyDescent="0.25">
      <c r="A6" s="31" t="s">
        <v>128</v>
      </c>
      <c r="B6" s="31" t="s">
        <v>129</v>
      </c>
      <c r="C6" s="31">
        <v>11</v>
      </c>
      <c r="D6" s="31">
        <v>58</v>
      </c>
      <c r="E6" s="32">
        <v>4.5999999999999996</v>
      </c>
    </row>
    <row r="7" spans="1:5" ht="15" customHeight="1" x14ac:dyDescent="0.25">
      <c r="A7" s="31" t="s">
        <v>128</v>
      </c>
      <c r="B7" s="31" t="s">
        <v>129</v>
      </c>
      <c r="C7" s="31">
        <v>12</v>
      </c>
      <c r="D7" s="31">
        <v>91</v>
      </c>
      <c r="E7" s="32">
        <v>7.3</v>
      </c>
    </row>
    <row r="8" spans="1:5" ht="15" customHeight="1" x14ac:dyDescent="0.25">
      <c r="A8" s="31" t="s">
        <v>128</v>
      </c>
      <c r="B8" s="31" t="s">
        <v>129</v>
      </c>
      <c r="C8" s="31">
        <v>13</v>
      </c>
      <c r="D8" s="31">
        <v>82</v>
      </c>
      <c r="E8" s="32">
        <v>6.6</v>
      </c>
    </row>
    <row r="9" spans="1:5" ht="15" customHeight="1" x14ac:dyDescent="0.25">
      <c r="A9" s="31" t="s">
        <v>128</v>
      </c>
      <c r="B9" s="31" t="s">
        <v>129</v>
      </c>
      <c r="C9" s="31">
        <v>14</v>
      </c>
      <c r="D9" s="31">
        <v>35</v>
      </c>
      <c r="E9" s="32">
        <v>2.8</v>
      </c>
    </row>
    <row r="10" spans="1:5" ht="15" customHeight="1" x14ac:dyDescent="0.25">
      <c r="A10" s="31" t="s">
        <v>128</v>
      </c>
      <c r="B10" s="31" t="s">
        <v>129</v>
      </c>
      <c r="C10" s="31">
        <v>15</v>
      </c>
      <c r="D10" s="31">
        <v>65</v>
      </c>
      <c r="E10" s="32">
        <v>5.2</v>
      </c>
    </row>
    <row r="11" spans="1:5" ht="15" customHeight="1" x14ac:dyDescent="0.25">
      <c r="A11" s="31" t="s">
        <v>128</v>
      </c>
      <c r="B11" s="31" t="s">
        <v>129</v>
      </c>
      <c r="C11" s="31">
        <v>16</v>
      </c>
      <c r="D11" s="31">
        <v>35</v>
      </c>
      <c r="E11" s="32">
        <v>2.8</v>
      </c>
    </row>
    <row r="12" spans="1:5" ht="15" customHeight="1" x14ac:dyDescent="0.25">
      <c r="A12" s="31" t="s">
        <v>128</v>
      </c>
      <c r="B12" s="31" t="s">
        <v>129</v>
      </c>
      <c r="C12" s="31">
        <v>17</v>
      </c>
      <c r="D12" s="31">
        <v>100</v>
      </c>
      <c r="E12" s="32">
        <v>8</v>
      </c>
    </row>
    <row r="13" spans="1:5" ht="15" customHeight="1" x14ac:dyDescent="0.25">
      <c r="A13" s="31" t="s">
        <v>128</v>
      </c>
      <c r="B13" s="31" t="s">
        <v>129</v>
      </c>
      <c r="C13" s="31">
        <v>18</v>
      </c>
      <c r="D13" s="31">
        <v>73</v>
      </c>
      <c r="E13" s="32">
        <v>5.8</v>
      </c>
    </row>
    <row r="14" spans="1:5" ht="15" customHeight="1" x14ac:dyDescent="0.25">
      <c r="A14" s="31" t="s">
        <v>128</v>
      </c>
      <c r="B14" s="31" t="s">
        <v>129</v>
      </c>
      <c r="C14" s="31">
        <v>19</v>
      </c>
      <c r="D14" s="31">
        <v>94</v>
      </c>
      <c r="E14" s="32">
        <v>7.5</v>
      </c>
    </row>
    <row r="15" spans="1:5" ht="15" customHeight="1" x14ac:dyDescent="0.25">
      <c r="A15" s="31" t="s">
        <v>128</v>
      </c>
      <c r="B15" s="31" t="s">
        <v>129</v>
      </c>
      <c r="C15" s="31">
        <v>20</v>
      </c>
      <c r="D15" s="31">
        <v>90</v>
      </c>
      <c r="E15" s="32">
        <v>7.2</v>
      </c>
    </row>
    <row r="16" spans="1:5" ht="15" customHeight="1" x14ac:dyDescent="0.25">
      <c r="A16" s="31" t="s">
        <v>128</v>
      </c>
      <c r="B16" s="31" t="s">
        <v>129</v>
      </c>
      <c r="C16" s="31">
        <v>21</v>
      </c>
      <c r="D16" s="31">
        <v>44</v>
      </c>
      <c r="E16" s="32">
        <v>3.5</v>
      </c>
    </row>
    <row r="17" spans="1:5" ht="15" customHeight="1" x14ac:dyDescent="0.25">
      <c r="A17" s="31" t="s">
        <v>128</v>
      </c>
      <c r="B17" s="31" t="s">
        <v>129</v>
      </c>
      <c r="C17" s="31">
        <v>22</v>
      </c>
      <c r="D17" s="31">
        <v>41</v>
      </c>
      <c r="E17" s="32">
        <v>3.3</v>
      </c>
    </row>
    <row r="18" spans="1:5" ht="24" customHeight="1" x14ac:dyDescent="0.25">
      <c r="A18" s="31" t="s">
        <v>132</v>
      </c>
      <c r="B18" s="31" t="s">
        <v>133</v>
      </c>
      <c r="C18" s="31">
        <v>8</v>
      </c>
      <c r="D18" s="31">
        <v>23</v>
      </c>
      <c r="E18" s="32">
        <v>1.6</v>
      </c>
    </row>
    <row r="19" spans="1:5" ht="24" customHeight="1" x14ac:dyDescent="0.25">
      <c r="A19" s="31" t="s">
        <v>132</v>
      </c>
      <c r="B19" s="31" t="s">
        <v>133</v>
      </c>
      <c r="C19" s="31">
        <v>9</v>
      </c>
      <c r="D19" s="31">
        <v>65</v>
      </c>
      <c r="E19" s="32">
        <v>4.5</v>
      </c>
    </row>
    <row r="20" spans="1:5" ht="24" customHeight="1" x14ac:dyDescent="0.25">
      <c r="A20" s="31" t="s">
        <v>132</v>
      </c>
      <c r="B20" s="31" t="s">
        <v>133</v>
      </c>
      <c r="C20" s="31">
        <v>10</v>
      </c>
      <c r="D20" s="31">
        <v>64</v>
      </c>
      <c r="E20" s="32">
        <v>4.5</v>
      </c>
    </row>
    <row r="21" spans="1:5" ht="24" customHeight="1" x14ac:dyDescent="0.25">
      <c r="A21" s="31" t="s">
        <v>132</v>
      </c>
      <c r="B21" s="31" t="s">
        <v>133</v>
      </c>
      <c r="C21" s="31">
        <v>11</v>
      </c>
      <c r="D21" s="31">
        <v>31</v>
      </c>
      <c r="E21" s="32">
        <v>2.2000000000000002</v>
      </c>
    </row>
    <row r="22" spans="1:5" ht="24" customHeight="1" x14ac:dyDescent="0.25">
      <c r="A22" s="31" t="s">
        <v>132</v>
      </c>
      <c r="B22" s="31" t="s">
        <v>133</v>
      </c>
      <c r="C22" s="31">
        <v>12</v>
      </c>
      <c r="D22" s="31">
        <v>89</v>
      </c>
      <c r="E22" s="32">
        <v>6.2</v>
      </c>
    </row>
    <row r="23" spans="1:5" ht="24" customHeight="1" x14ac:dyDescent="0.25">
      <c r="A23" s="31" t="s">
        <v>132</v>
      </c>
      <c r="B23" s="31" t="s">
        <v>133</v>
      </c>
      <c r="C23" s="31">
        <v>13</v>
      </c>
      <c r="D23" s="31">
        <v>91</v>
      </c>
      <c r="E23" s="32">
        <v>6.4</v>
      </c>
    </row>
    <row r="24" spans="1:5" ht="24" customHeight="1" x14ac:dyDescent="0.25">
      <c r="A24" s="31" t="s">
        <v>132</v>
      </c>
      <c r="B24" s="31" t="s">
        <v>133</v>
      </c>
      <c r="C24" s="31">
        <v>14</v>
      </c>
      <c r="D24" s="31">
        <v>31</v>
      </c>
      <c r="E24" s="32">
        <v>2.2000000000000002</v>
      </c>
    </row>
    <row r="25" spans="1:5" ht="24" customHeight="1" x14ac:dyDescent="0.25">
      <c r="A25" s="31" t="s">
        <v>132</v>
      </c>
      <c r="B25" s="31" t="s">
        <v>133</v>
      </c>
      <c r="C25" s="31">
        <v>15</v>
      </c>
      <c r="D25" s="31">
        <v>22</v>
      </c>
      <c r="E25" s="32">
        <v>1.5</v>
      </c>
    </row>
    <row r="26" spans="1:5" ht="24" customHeight="1" x14ac:dyDescent="0.25">
      <c r="A26" s="31" t="s">
        <v>132</v>
      </c>
      <c r="B26" s="31" t="s">
        <v>133</v>
      </c>
      <c r="C26" s="31">
        <v>16</v>
      </c>
      <c r="D26" s="31">
        <v>42</v>
      </c>
      <c r="E26" s="32">
        <v>2.9</v>
      </c>
    </row>
    <row r="27" spans="1:5" ht="24" customHeight="1" x14ac:dyDescent="0.25">
      <c r="A27" s="31" t="s">
        <v>132</v>
      </c>
      <c r="B27" s="31" t="s">
        <v>133</v>
      </c>
      <c r="C27" s="31">
        <v>17</v>
      </c>
      <c r="D27" s="31">
        <v>94</v>
      </c>
      <c r="E27" s="32">
        <v>6.6</v>
      </c>
    </row>
    <row r="28" spans="1:5" ht="24" customHeight="1" x14ac:dyDescent="0.25">
      <c r="A28" s="31" t="s">
        <v>132</v>
      </c>
      <c r="B28" s="31" t="s">
        <v>133</v>
      </c>
      <c r="C28" s="31">
        <v>18</v>
      </c>
      <c r="D28" s="31">
        <v>75</v>
      </c>
      <c r="E28" s="32">
        <v>5.2</v>
      </c>
    </row>
    <row r="29" spans="1:5" ht="24" customHeight="1" x14ac:dyDescent="0.25">
      <c r="A29" s="31" t="s">
        <v>132</v>
      </c>
      <c r="B29" s="31" t="s">
        <v>133</v>
      </c>
      <c r="C29" s="31">
        <v>19</v>
      </c>
      <c r="D29" s="31">
        <v>74</v>
      </c>
      <c r="E29" s="32">
        <v>5.2</v>
      </c>
    </row>
    <row r="30" spans="1:5" ht="24" customHeight="1" x14ac:dyDescent="0.25">
      <c r="A30" s="31" t="s">
        <v>132</v>
      </c>
      <c r="B30" s="31" t="s">
        <v>133</v>
      </c>
      <c r="C30" s="31">
        <v>20</v>
      </c>
      <c r="D30" s="31">
        <v>74</v>
      </c>
      <c r="E30" s="32">
        <v>5.2</v>
      </c>
    </row>
    <row r="31" spans="1:5" ht="24" customHeight="1" x14ac:dyDescent="0.25">
      <c r="A31" s="31" t="s">
        <v>132</v>
      </c>
      <c r="B31" s="31" t="s">
        <v>133</v>
      </c>
      <c r="C31" s="31">
        <v>21</v>
      </c>
      <c r="D31" s="31">
        <v>51</v>
      </c>
      <c r="E31" s="32">
        <v>3.6</v>
      </c>
    </row>
    <row r="32" spans="1:5" ht="24" customHeight="1" x14ac:dyDescent="0.25">
      <c r="A32" s="31" t="s">
        <v>132</v>
      </c>
      <c r="B32" s="31" t="s">
        <v>133</v>
      </c>
      <c r="C32" s="31">
        <v>22</v>
      </c>
      <c r="D32" s="31">
        <v>47</v>
      </c>
      <c r="E32" s="32">
        <v>3.3</v>
      </c>
    </row>
    <row r="33" spans="1:5" ht="24" customHeight="1" x14ac:dyDescent="0.25">
      <c r="A33" s="31" t="s">
        <v>135</v>
      </c>
      <c r="B33" s="31" t="s">
        <v>136</v>
      </c>
      <c r="C33" s="31">
        <v>8</v>
      </c>
      <c r="D33" s="31">
        <v>39</v>
      </c>
      <c r="E33" s="32">
        <v>4.7</v>
      </c>
    </row>
    <row r="34" spans="1:5" ht="24" customHeight="1" x14ac:dyDescent="0.25">
      <c r="A34" s="31" t="s">
        <v>135</v>
      </c>
      <c r="B34" s="31" t="s">
        <v>136</v>
      </c>
      <c r="C34" s="31">
        <v>9</v>
      </c>
      <c r="D34" s="31">
        <v>20</v>
      </c>
      <c r="E34" s="32">
        <v>2.4</v>
      </c>
    </row>
    <row r="35" spans="1:5" ht="24" customHeight="1" x14ac:dyDescent="0.25">
      <c r="A35" s="31" t="s">
        <v>135</v>
      </c>
      <c r="B35" s="31" t="s">
        <v>136</v>
      </c>
      <c r="C35" s="31">
        <v>10</v>
      </c>
      <c r="D35" s="31">
        <v>57</v>
      </c>
      <c r="E35" s="32">
        <v>6.8</v>
      </c>
    </row>
    <row r="36" spans="1:5" ht="24" customHeight="1" x14ac:dyDescent="0.25">
      <c r="A36" s="31" t="s">
        <v>135</v>
      </c>
      <c r="B36" s="31" t="s">
        <v>136</v>
      </c>
      <c r="C36" s="31">
        <v>11</v>
      </c>
      <c r="D36" s="31">
        <v>52</v>
      </c>
      <c r="E36" s="32">
        <v>6.2</v>
      </c>
    </row>
    <row r="37" spans="1:5" ht="24" customHeight="1" x14ac:dyDescent="0.25">
      <c r="A37" s="31" t="s">
        <v>135</v>
      </c>
      <c r="B37" s="31" t="s">
        <v>136</v>
      </c>
      <c r="C37" s="31">
        <v>12</v>
      </c>
      <c r="D37" s="31">
        <v>71</v>
      </c>
      <c r="E37" s="32">
        <v>8.5</v>
      </c>
    </row>
    <row r="38" spans="1:5" ht="24" customHeight="1" x14ac:dyDescent="0.25">
      <c r="A38" s="31" t="s">
        <v>135</v>
      </c>
      <c r="B38" s="31" t="s">
        <v>136</v>
      </c>
      <c r="C38" s="31">
        <v>13</v>
      </c>
      <c r="D38" s="31">
        <v>89</v>
      </c>
      <c r="E38" s="32">
        <v>10.7</v>
      </c>
    </row>
    <row r="39" spans="1:5" ht="24" customHeight="1" x14ac:dyDescent="0.25">
      <c r="A39" s="31" t="s">
        <v>135</v>
      </c>
      <c r="B39" s="31" t="s">
        <v>136</v>
      </c>
      <c r="C39" s="31">
        <v>14</v>
      </c>
      <c r="D39" s="31">
        <v>61</v>
      </c>
      <c r="E39" s="32">
        <v>7.3</v>
      </c>
    </row>
    <row r="40" spans="1:5" ht="24" customHeight="1" x14ac:dyDescent="0.25">
      <c r="A40" s="31" t="s">
        <v>135</v>
      </c>
      <c r="B40" s="31" t="s">
        <v>136</v>
      </c>
      <c r="C40" s="31">
        <v>15</v>
      </c>
      <c r="D40" s="31">
        <v>22</v>
      </c>
      <c r="E40" s="32">
        <v>2.6</v>
      </c>
    </row>
    <row r="41" spans="1:5" ht="24" customHeight="1" x14ac:dyDescent="0.25">
      <c r="A41" s="31" t="s">
        <v>135</v>
      </c>
      <c r="B41" s="31" t="s">
        <v>136</v>
      </c>
      <c r="C41" s="31">
        <v>16</v>
      </c>
      <c r="D41" s="31">
        <v>25</v>
      </c>
      <c r="E41" s="32">
        <v>3</v>
      </c>
    </row>
    <row r="42" spans="1:5" ht="24" customHeight="1" x14ac:dyDescent="0.25">
      <c r="A42" s="31" t="s">
        <v>135</v>
      </c>
      <c r="B42" s="31" t="s">
        <v>136</v>
      </c>
      <c r="C42" s="31">
        <v>17</v>
      </c>
      <c r="D42" s="31">
        <v>72</v>
      </c>
      <c r="E42" s="32">
        <v>8.6</v>
      </c>
    </row>
    <row r="43" spans="1:5" ht="24" customHeight="1" x14ac:dyDescent="0.25">
      <c r="A43" s="31" t="s">
        <v>135</v>
      </c>
      <c r="B43" s="31" t="s">
        <v>136</v>
      </c>
      <c r="C43" s="31">
        <v>18</v>
      </c>
      <c r="D43" s="31">
        <v>99</v>
      </c>
      <c r="E43" s="32">
        <v>11.9</v>
      </c>
    </row>
    <row r="44" spans="1:5" ht="24" customHeight="1" x14ac:dyDescent="0.25">
      <c r="A44" s="31" t="s">
        <v>135</v>
      </c>
      <c r="B44" s="31" t="s">
        <v>136</v>
      </c>
      <c r="C44" s="31">
        <v>19</v>
      </c>
      <c r="D44" s="31">
        <v>98</v>
      </c>
      <c r="E44" s="32">
        <v>11.8</v>
      </c>
    </row>
    <row r="45" spans="1:5" ht="24" customHeight="1" x14ac:dyDescent="0.25">
      <c r="A45" s="31" t="s">
        <v>135</v>
      </c>
      <c r="B45" s="31" t="s">
        <v>136</v>
      </c>
      <c r="C45" s="31">
        <v>20</v>
      </c>
      <c r="D45" s="31">
        <v>92</v>
      </c>
      <c r="E45" s="32">
        <v>11</v>
      </c>
    </row>
    <row r="46" spans="1:5" ht="24" customHeight="1" x14ac:dyDescent="0.25">
      <c r="A46" s="31" t="s">
        <v>135</v>
      </c>
      <c r="B46" s="31" t="s">
        <v>136</v>
      </c>
      <c r="C46" s="31">
        <v>21</v>
      </c>
      <c r="D46" s="31">
        <v>37</v>
      </c>
      <c r="E46" s="32">
        <v>4.4000000000000004</v>
      </c>
    </row>
    <row r="47" spans="1:5" ht="24" customHeight="1" x14ac:dyDescent="0.25">
      <c r="A47" s="31" t="s">
        <v>135</v>
      </c>
      <c r="B47" s="31" t="s">
        <v>136</v>
      </c>
      <c r="C47" s="31">
        <v>22</v>
      </c>
      <c r="D47" s="31">
        <v>35</v>
      </c>
      <c r="E47" s="32">
        <v>4.2</v>
      </c>
    </row>
    <row r="48" spans="1:5" ht="24" customHeight="1" x14ac:dyDescent="0.25">
      <c r="A48" s="31" t="s">
        <v>138</v>
      </c>
      <c r="B48" s="31" t="s">
        <v>139</v>
      </c>
      <c r="C48" s="31">
        <v>8</v>
      </c>
      <c r="D48" s="31">
        <v>53</v>
      </c>
      <c r="E48" s="32">
        <v>2.1</v>
      </c>
    </row>
    <row r="49" spans="1:5" ht="24" customHeight="1" x14ac:dyDescent="0.25">
      <c r="A49" s="31" t="s">
        <v>138</v>
      </c>
      <c r="B49" s="31" t="s">
        <v>139</v>
      </c>
      <c r="C49" s="31">
        <v>9</v>
      </c>
      <c r="D49" s="31">
        <v>41</v>
      </c>
      <c r="E49" s="32">
        <v>1.6</v>
      </c>
    </row>
    <row r="50" spans="1:5" ht="24" customHeight="1" x14ac:dyDescent="0.25">
      <c r="A50" s="31" t="s">
        <v>138</v>
      </c>
      <c r="B50" s="31" t="s">
        <v>139</v>
      </c>
      <c r="C50" s="31">
        <v>10</v>
      </c>
      <c r="D50" s="31">
        <v>47</v>
      </c>
      <c r="E50" s="32">
        <v>1.9</v>
      </c>
    </row>
    <row r="51" spans="1:5" ht="24" customHeight="1" x14ac:dyDescent="0.25">
      <c r="A51" s="31" t="s">
        <v>138</v>
      </c>
      <c r="B51" s="31" t="s">
        <v>139</v>
      </c>
      <c r="C51" s="31">
        <v>11</v>
      </c>
      <c r="D51" s="31">
        <v>32</v>
      </c>
      <c r="E51" s="32">
        <v>1.3</v>
      </c>
    </row>
    <row r="52" spans="1:5" ht="24" customHeight="1" x14ac:dyDescent="0.25">
      <c r="A52" s="31" t="s">
        <v>138</v>
      </c>
      <c r="B52" s="31" t="s">
        <v>139</v>
      </c>
      <c r="C52" s="31">
        <v>12</v>
      </c>
      <c r="D52" s="31">
        <v>73</v>
      </c>
      <c r="E52" s="32">
        <v>2.9</v>
      </c>
    </row>
    <row r="53" spans="1:5" ht="24" customHeight="1" x14ac:dyDescent="0.25">
      <c r="A53" s="31" t="s">
        <v>138</v>
      </c>
      <c r="B53" s="31" t="s">
        <v>139</v>
      </c>
      <c r="C53" s="31">
        <v>13</v>
      </c>
      <c r="D53" s="31">
        <v>94</v>
      </c>
      <c r="E53" s="32">
        <v>3.8</v>
      </c>
    </row>
    <row r="54" spans="1:5" ht="24" customHeight="1" x14ac:dyDescent="0.25">
      <c r="A54" s="31" t="s">
        <v>138</v>
      </c>
      <c r="B54" s="31" t="s">
        <v>139</v>
      </c>
      <c r="C54" s="31">
        <v>14</v>
      </c>
      <c r="D54" s="31">
        <v>44</v>
      </c>
      <c r="E54" s="32">
        <v>1.8</v>
      </c>
    </row>
    <row r="55" spans="1:5" ht="24" customHeight="1" x14ac:dyDescent="0.25">
      <c r="A55" s="31" t="s">
        <v>138</v>
      </c>
      <c r="B55" s="31" t="s">
        <v>139</v>
      </c>
      <c r="C55" s="31">
        <v>15</v>
      </c>
      <c r="D55" s="31">
        <v>32</v>
      </c>
      <c r="E55" s="32">
        <v>1.3</v>
      </c>
    </row>
    <row r="56" spans="1:5" ht="24" customHeight="1" x14ac:dyDescent="0.25">
      <c r="A56" s="31" t="s">
        <v>138</v>
      </c>
      <c r="B56" s="31" t="s">
        <v>139</v>
      </c>
      <c r="C56" s="31">
        <v>16</v>
      </c>
      <c r="D56" s="31">
        <v>59</v>
      </c>
      <c r="E56" s="32">
        <v>2.4</v>
      </c>
    </row>
    <row r="57" spans="1:5" ht="24" customHeight="1" x14ac:dyDescent="0.25">
      <c r="A57" s="31" t="s">
        <v>138</v>
      </c>
      <c r="B57" s="31" t="s">
        <v>139</v>
      </c>
      <c r="C57" s="31">
        <v>17</v>
      </c>
      <c r="D57" s="31">
        <v>72</v>
      </c>
      <c r="E57" s="32">
        <v>2.9</v>
      </c>
    </row>
    <row r="58" spans="1:5" ht="24" customHeight="1" x14ac:dyDescent="0.25">
      <c r="A58" s="31" t="s">
        <v>138</v>
      </c>
      <c r="B58" s="31" t="s">
        <v>139</v>
      </c>
      <c r="C58" s="31">
        <v>18</v>
      </c>
      <c r="D58" s="31">
        <v>72</v>
      </c>
      <c r="E58" s="32">
        <v>2.9</v>
      </c>
    </row>
    <row r="59" spans="1:5" ht="24" customHeight="1" x14ac:dyDescent="0.25">
      <c r="A59" s="31" t="s">
        <v>138</v>
      </c>
      <c r="B59" s="31" t="s">
        <v>139</v>
      </c>
      <c r="C59" s="31">
        <v>19</v>
      </c>
      <c r="D59" s="31">
        <v>90</v>
      </c>
      <c r="E59" s="32">
        <v>3.6</v>
      </c>
    </row>
    <row r="60" spans="1:5" ht="24" customHeight="1" x14ac:dyDescent="0.25">
      <c r="A60" s="31" t="s">
        <v>138</v>
      </c>
      <c r="B60" s="31" t="s">
        <v>139</v>
      </c>
      <c r="C60" s="31">
        <v>20</v>
      </c>
      <c r="D60" s="31">
        <v>78</v>
      </c>
      <c r="E60" s="32">
        <v>3.1</v>
      </c>
    </row>
    <row r="61" spans="1:5" ht="24" customHeight="1" x14ac:dyDescent="0.25">
      <c r="A61" s="31" t="s">
        <v>138</v>
      </c>
      <c r="B61" s="31" t="s">
        <v>139</v>
      </c>
      <c r="C61" s="31">
        <v>21</v>
      </c>
      <c r="D61" s="31">
        <v>39</v>
      </c>
      <c r="E61" s="32">
        <v>1.6</v>
      </c>
    </row>
    <row r="62" spans="1:5" ht="24" customHeight="1" x14ac:dyDescent="0.25">
      <c r="A62" s="31" t="s">
        <v>138</v>
      </c>
      <c r="B62" s="31" t="s">
        <v>139</v>
      </c>
      <c r="C62" s="31">
        <v>22</v>
      </c>
      <c r="D62" s="31">
        <v>57</v>
      </c>
      <c r="E62" s="32">
        <v>2.2999999999999998</v>
      </c>
    </row>
    <row r="63" spans="1:5" ht="24" customHeight="1" x14ac:dyDescent="0.25">
      <c r="A63" s="31" t="s">
        <v>141</v>
      </c>
      <c r="B63" s="31" t="s">
        <v>142</v>
      </c>
      <c r="C63" s="31">
        <v>8</v>
      </c>
      <c r="D63" s="31">
        <v>26</v>
      </c>
      <c r="E63" s="32">
        <v>2.2999999999999998</v>
      </c>
    </row>
    <row r="64" spans="1:5" ht="24" customHeight="1" x14ac:dyDescent="0.25">
      <c r="A64" s="31" t="s">
        <v>141</v>
      </c>
      <c r="B64" s="31" t="s">
        <v>142</v>
      </c>
      <c r="C64" s="31">
        <v>9</v>
      </c>
      <c r="D64" s="31">
        <v>40</v>
      </c>
      <c r="E64" s="32">
        <v>3.6</v>
      </c>
    </row>
    <row r="65" spans="1:5" ht="24" customHeight="1" x14ac:dyDescent="0.25">
      <c r="A65" s="31" t="s">
        <v>141</v>
      </c>
      <c r="B65" s="31" t="s">
        <v>142</v>
      </c>
      <c r="C65" s="31">
        <v>10</v>
      </c>
      <c r="D65" s="31">
        <v>23</v>
      </c>
      <c r="E65" s="32">
        <v>2.1</v>
      </c>
    </row>
    <row r="66" spans="1:5" ht="24" customHeight="1" x14ac:dyDescent="0.25">
      <c r="A66" s="31" t="s">
        <v>141</v>
      </c>
      <c r="B66" s="31" t="s">
        <v>142</v>
      </c>
      <c r="C66" s="31">
        <v>11</v>
      </c>
      <c r="D66" s="31">
        <v>48</v>
      </c>
      <c r="E66" s="32">
        <v>4.3</v>
      </c>
    </row>
    <row r="67" spans="1:5" ht="24" customHeight="1" x14ac:dyDescent="0.25">
      <c r="A67" s="31" t="s">
        <v>141</v>
      </c>
      <c r="B67" s="31" t="s">
        <v>142</v>
      </c>
      <c r="C67" s="31">
        <v>12</v>
      </c>
      <c r="D67" s="31">
        <v>89</v>
      </c>
      <c r="E67" s="32">
        <v>8</v>
      </c>
    </row>
    <row r="68" spans="1:5" ht="24" customHeight="1" x14ac:dyDescent="0.25">
      <c r="A68" s="31" t="s">
        <v>141</v>
      </c>
      <c r="B68" s="31" t="s">
        <v>142</v>
      </c>
      <c r="C68" s="31">
        <v>13</v>
      </c>
      <c r="D68" s="31">
        <v>83</v>
      </c>
      <c r="E68" s="32">
        <v>7.5</v>
      </c>
    </row>
    <row r="69" spans="1:5" ht="24" customHeight="1" x14ac:dyDescent="0.25">
      <c r="A69" s="31" t="s">
        <v>141</v>
      </c>
      <c r="B69" s="31" t="s">
        <v>142</v>
      </c>
      <c r="C69" s="31">
        <v>14</v>
      </c>
      <c r="D69" s="31">
        <v>35</v>
      </c>
      <c r="E69" s="32">
        <v>3.1</v>
      </c>
    </row>
    <row r="70" spans="1:5" ht="24" customHeight="1" x14ac:dyDescent="0.25">
      <c r="A70" s="31" t="s">
        <v>141</v>
      </c>
      <c r="B70" s="31" t="s">
        <v>142</v>
      </c>
      <c r="C70" s="31">
        <v>15</v>
      </c>
      <c r="D70" s="31">
        <v>62</v>
      </c>
      <c r="E70" s="32">
        <v>5.6</v>
      </c>
    </row>
    <row r="71" spans="1:5" ht="24" customHeight="1" x14ac:dyDescent="0.25">
      <c r="A71" s="31" t="s">
        <v>141</v>
      </c>
      <c r="B71" s="31" t="s">
        <v>142</v>
      </c>
      <c r="C71" s="31">
        <v>16</v>
      </c>
      <c r="D71" s="31">
        <v>24</v>
      </c>
      <c r="E71" s="32">
        <v>2.2000000000000002</v>
      </c>
    </row>
    <row r="72" spans="1:5" ht="24" customHeight="1" x14ac:dyDescent="0.25">
      <c r="A72" s="31" t="s">
        <v>141</v>
      </c>
      <c r="B72" s="31" t="s">
        <v>142</v>
      </c>
      <c r="C72" s="31">
        <v>17</v>
      </c>
      <c r="D72" s="31">
        <v>85</v>
      </c>
      <c r="E72" s="32">
        <v>7.6</v>
      </c>
    </row>
    <row r="73" spans="1:5" ht="24" customHeight="1" x14ac:dyDescent="0.25">
      <c r="A73" s="31" t="s">
        <v>141</v>
      </c>
      <c r="B73" s="31" t="s">
        <v>142</v>
      </c>
      <c r="C73" s="31">
        <v>18</v>
      </c>
      <c r="D73" s="31">
        <v>90</v>
      </c>
      <c r="E73" s="32">
        <v>8.1</v>
      </c>
    </row>
    <row r="74" spans="1:5" ht="24" customHeight="1" x14ac:dyDescent="0.25">
      <c r="A74" s="31" t="s">
        <v>141</v>
      </c>
      <c r="B74" s="31" t="s">
        <v>142</v>
      </c>
      <c r="C74" s="31">
        <v>19</v>
      </c>
      <c r="D74" s="31">
        <v>71</v>
      </c>
      <c r="E74" s="32">
        <v>6.4</v>
      </c>
    </row>
    <row r="75" spans="1:5" ht="24" customHeight="1" x14ac:dyDescent="0.25">
      <c r="A75" s="31" t="s">
        <v>141</v>
      </c>
      <c r="B75" s="31" t="s">
        <v>142</v>
      </c>
      <c r="C75" s="31">
        <v>20</v>
      </c>
      <c r="D75" s="31">
        <v>71</v>
      </c>
      <c r="E75" s="32">
        <v>6.4</v>
      </c>
    </row>
    <row r="76" spans="1:5" ht="24" customHeight="1" x14ac:dyDescent="0.25">
      <c r="A76" s="31" t="s">
        <v>141</v>
      </c>
      <c r="B76" s="31" t="s">
        <v>142</v>
      </c>
      <c r="C76" s="31">
        <v>21</v>
      </c>
      <c r="D76" s="31">
        <v>65</v>
      </c>
      <c r="E76" s="32">
        <v>5.9</v>
      </c>
    </row>
    <row r="77" spans="1:5" ht="24" customHeight="1" x14ac:dyDescent="0.25">
      <c r="A77" s="31" t="s">
        <v>141</v>
      </c>
      <c r="B77" s="31" t="s">
        <v>142</v>
      </c>
      <c r="C77" s="31">
        <v>22</v>
      </c>
      <c r="D77" s="31">
        <v>43</v>
      </c>
      <c r="E77" s="32">
        <v>3.9</v>
      </c>
    </row>
    <row r="78" spans="1:5" ht="24" customHeight="1" x14ac:dyDescent="0.25">
      <c r="A78" s="31" t="s">
        <v>144</v>
      </c>
      <c r="B78" s="31" t="s">
        <v>145</v>
      </c>
      <c r="C78" s="31">
        <v>8</v>
      </c>
      <c r="D78" s="31">
        <v>51</v>
      </c>
      <c r="E78" s="32">
        <v>2</v>
      </c>
    </row>
    <row r="79" spans="1:5" ht="24" customHeight="1" x14ac:dyDescent="0.25">
      <c r="A79" s="31" t="s">
        <v>144</v>
      </c>
      <c r="B79" s="31" t="s">
        <v>145</v>
      </c>
      <c r="C79" s="31">
        <v>9</v>
      </c>
      <c r="D79" s="31">
        <v>41</v>
      </c>
      <c r="E79" s="32">
        <v>1.6</v>
      </c>
    </row>
    <row r="80" spans="1:5" ht="24" customHeight="1" x14ac:dyDescent="0.25">
      <c r="A80" s="31" t="s">
        <v>144</v>
      </c>
      <c r="B80" s="31" t="s">
        <v>145</v>
      </c>
      <c r="C80" s="31">
        <v>10</v>
      </c>
      <c r="D80" s="31">
        <v>47</v>
      </c>
      <c r="E80" s="32">
        <v>1.9</v>
      </c>
    </row>
    <row r="81" spans="1:5" ht="24" customHeight="1" x14ac:dyDescent="0.25">
      <c r="A81" s="31" t="s">
        <v>144</v>
      </c>
      <c r="B81" s="31" t="s">
        <v>145</v>
      </c>
      <c r="C81" s="31">
        <v>11</v>
      </c>
      <c r="D81" s="31">
        <v>27</v>
      </c>
      <c r="E81" s="32">
        <v>1.1000000000000001</v>
      </c>
    </row>
    <row r="82" spans="1:5" ht="24" customHeight="1" x14ac:dyDescent="0.25">
      <c r="A82" s="31" t="s">
        <v>144</v>
      </c>
      <c r="B82" s="31" t="s">
        <v>145</v>
      </c>
      <c r="C82" s="31">
        <v>12</v>
      </c>
      <c r="D82" s="31">
        <v>78</v>
      </c>
      <c r="E82" s="32">
        <v>3.1</v>
      </c>
    </row>
    <row r="83" spans="1:5" ht="24" customHeight="1" x14ac:dyDescent="0.25">
      <c r="A83" s="31" t="s">
        <v>144</v>
      </c>
      <c r="B83" s="31" t="s">
        <v>145</v>
      </c>
      <c r="C83" s="31">
        <v>13</v>
      </c>
      <c r="D83" s="31">
        <v>94</v>
      </c>
      <c r="E83" s="32">
        <v>3.8</v>
      </c>
    </row>
    <row r="84" spans="1:5" ht="24" customHeight="1" x14ac:dyDescent="0.25">
      <c r="A84" s="31" t="s">
        <v>144</v>
      </c>
      <c r="B84" s="31" t="s">
        <v>145</v>
      </c>
      <c r="C84" s="31">
        <v>14</v>
      </c>
      <c r="D84" s="31">
        <v>55</v>
      </c>
      <c r="E84" s="32">
        <v>2.2000000000000002</v>
      </c>
    </row>
    <row r="85" spans="1:5" ht="24" customHeight="1" x14ac:dyDescent="0.25">
      <c r="A85" s="31" t="s">
        <v>144</v>
      </c>
      <c r="B85" s="31" t="s">
        <v>145</v>
      </c>
      <c r="C85" s="31">
        <v>15</v>
      </c>
      <c r="D85" s="31">
        <v>44</v>
      </c>
      <c r="E85" s="32">
        <v>1.8</v>
      </c>
    </row>
    <row r="86" spans="1:5" ht="24" customHeight="1" x14ac:dyDescent="0.25">
      <c r="A86" s="31" t="s">
        <v>144</v>
      </c>
      <c r="B86" s="31" t="s">
        <v>145</v>
      </c>
      <c r="C86" s="31">
        <v>16</v>
      </c>
      <c r="D86" s="31">
        <v>35</v>
      </c>
      <c r="E86" s="32">
        <v>1.4</v>
      </c>
    </row>
    <row r="87" spans="1:5" ht="24" customHeight="1" x14ac:dyDescent="0.25">
      <c r="A87" s="31" t="s">
        <v>144</v>
      </c>
      <c r="B87" s="31" t="s">
        <v>145</v>
      </c>
      <c r="C87" s="31">
        <v>17</v>
      </c>
      <c r="D87" s="31">
        <v>78</v>
      </c>
      <c r="E87" s="32">
        <v>3.1</v>
      </c>
    </row>
    <row r="88" spans="1:5" ht="24" customHeight="1" x14ac:dyDescent="0.25">
      <c r="A88" s="31" t="s">
        <v>144</v>
      </c>
      <c r="B88" s="31" t="s">
        <v>145</v>
      </c>
      <c r="C88" s="31">
        <v>18</v>
      </c>
      <c r="D88" s="31">
        <v>74</v>
      </c>
      <c r="E88" s="32">
        <v>3</v>
      </c>
    </row>
    <row r="89" spans="1:5" ht="24" customHeight="1" x14ac:dyDescent="0.25">
      <c r="A89" s="31" t="s">
        <v>144</v>
      </c>
      <c r="B89" s="31" t="s">
        <v>145</v>
      </c>
      <c r="C89" s="31">
        <v>19</v>
      </c>
      <c r="D89" s="31">
        <v>83</v>
      </c>
      <c r="E89" s="32">
        <v>3.3</v>
      </c>
    </row>
    <row r="90" spans="1:5" ht="24" customHeight="1" x14ac:dyDescent="0.25">
      <c r="A90" s="31" t="s">
        <v>144</v>
      </c>
      <c r="B90" s="31" t="s">
        <v>145</v>
      </c>
      <c r="C90" s="31">
        <v>20</v>
      </c>
      <c r="D90" s="31">
        <v>72</v>
      </c>
      <c r="E90" s="32">
        <v>2.9</v>
      </c>
    </row>
    <row r="91" spans="1:5" ht="24" customHeight="1" x14ac:dyDescent="0.25">
      <c r="A91" s="31" t="s">
        <v>144</v>
      </c>
      <c r="B91" s="31" t="s">
        <v>145</v>
      </c>
      <c r="C91" s="31">
        <v>21</v>
      </c>
      <c r="D91" s="31">
        <v>20</v>
      </c>
      <c r="E91" s="32">
        <v>0.8</v>
      </c>
    </row>
    <row r="92" spans="1:5" ht="24" customHeight="1" x14ac:dyDescent="0.25">
      <c r="A92" s="31" t="s">
        <v>144</v>
      </c>
      <c r="B92" s="31" t="s">
        <v>145</v>
      </c>
      <c r="C92" s="31">
        <v>22</v>
      </c>
      <c r="D92" s="31">
        <v>24</v>
      </c>
      <c r="E92" s="32">
        <v>1</v>
      </c>
    </row>
    <row r="93" spans="1:5" ht="36" customHeight="1" x14ac:dyDescent="0.25">
      <c r="A93" s="31" t="s">
        <v>147</v>
      </c>
      <c r="B93" s="31" t="s">
        <v>148</v>
      </c>
      <c r="C93" s="31">
        <v>8</v>
      </c>
      <c r="D93" s="31">
        <v>27</v>
      </c>
      <c r="E93" s="32">
        <v>1.1000000000000001</v>
      </c>
    </row>
    <row r="94" spans="1:5" ht="36" customHeight="1" x14ac:dyDescent="0.25">
      <c r="A94" s="31" t="s">
        <v>147</v>
      </c>
      <c r="B94" s="31" t="s">
        <v>148</v>
      </c>
      <c r="C94" s="31">
        <v>9</v>
      </c>
      <c r="D94" s="31">
        <v>24</v>
      </c>
      <c r="E94" s="32">
        <v>1</v>
      </c>
    </row>
    <row r="95" spans="1:5" ht="36" customHeight="1" x14ac:dyDescent="0.25">
      <c r="A95" s="31" t="s">
        <v>147</v>
      </c>
      <c r="B95" s="31" t="s">
        <v>148</v>
      </c>
      <c r="C95" s="31">
        <v>10</v>
      </c>
      <c r="D95" s="31">
        <v>35</v>
      </c>
      <c r="E95" s="32">
        <v>1.4</v>
      </c>
    </row>
    <row r="96" spans="1:5" ht="36" customHeight="1" x14ac:dyDescent="0.25">
      <c r="A96" s="31" t="s">
        <v>147</v>
      </c>
      <c r="B96" s="31" t="s">
        <v>148</v>
      </c>
      <c r="C96" s="31">
        <v>11</v>
      </c>
      <c r="D96" s="31">
        <v>52</v>
      </c>
      <c r="E96" s="32">
        <v>2.1</v>
      </c>
    </row>
    <row r="97" spans="1:5" ht="36" customHeight="1" x14ac:dyDescent="0.25">
      <c r="A97" s="31" t="s">
        <v>147</v>
      </c>
      <c r="B97" s="31" t="s">
        <v>148</v>
      </c>
      <c r="C97" s="31">
        <v>12</v>
      </c>
      <c r="D97" s="31">
        <v>73</v>
      </c>
      <c r="E97" s="32">
        <v>2.9</v>
      </c>
    </row>
    <row r="98" spans="1:5" ht="36" customHeight="1" x14ac:dyDescent="0.25">
      <c r="A98" s="31" t="s">
        <v>147</v>
      </c>
      <c r="B98" s="31" t="s">
        <v>148</v>
      </c>
      <c r="C98" s="31">
        <v>13</v>
      </c>
      <c r="D98" s="31">
        <v>77</v>
      </c>
      <c r="E98" s="32">
        <v>3.1</v>
      </c>
    </row>
    <row r="99" spans="1:5" ht="36" customHeight="1" x14ac:dyDescent="0.25">
      <c r="A99" s="31" t="s">
        <v>147</v>
      </c>
      <c r="B99" s="31" t="s">
        <v>148</v>
      </c>
      <c r="C99" s="31">
        <v>14</v>
      </c>
      <c r="D99" s="31">
        <v>55</v>
      </c>
      <c r="E99" s="32">
        <v>2.2000000000000002</v>
      </c>
    </row>
    <row r="100" spans="1:5" ht="36" customHeight="1" x14ac:dyDescent="0.25">
      <c r="A100" s="31" t="s">
        <v>147</v>
      </c>
      <c r="B100" s="31" t="s">
        <v>148</v>
      </c>
      <c r="C100" s="31">
        <v>15</v>
      </c>
      <c r="D100" s="31">
        <v>47</v>
      </c>
      <c r="E100" s="32">
        <v>1.9</v>
      </c>
    </row>
    <row r="101" spans="1:5" ht="36" customHeight="1" x14ac:dyDescent="0.25">
      <c r="A101" s="31" t="s">
        <v>147</v>
      </c>
      <c r="B101" s="31" t="s">
        <v>148</v>
      </c>
      <c r="C101" s="31">
        <v>16</v>
      </c>
      <c r="D101" s="31">
        <v>49</v>
      </c>
      <c r="E101" s="32">
        <v>2</v>
      </c>
    </row>
    <row r="102" spans="1:5" ht="36" customHeight="1" x14ac:dyDescent="0.25">
      <c r="A102" s="31" t="s">
        <v>147</v>
      </c>
      <c r="B102" s="31" t="s">
        <v>148</v>
      </c>
      <c r="C102" s="31">
        <v>17</v>
      </c>
      <c r="D102" s="31">
        <v>76</v>
      </c>
      <c r="E102" s="32">
        <v>3</v>
      </c>
    </row>
    <row r="103" spans="1:5" ht="36" customHeight="1" x14ac:dyDescent="0.25">
      <c r="A103" s="31" t="s">
        <v>147</v>
      </c>
      <c r="B103" s="31" t="s">
        <v>148</v>
      </c>
      <c r="C103" s="31">
        <v>18</v>
      </c>
      <c r="D103" s="31">
        <v>80</v>
      </c>
      <c r="E103" s="32">
        <v>3.2</v>
      </c>
    </row>
    <row r="104" spans="1:5" ht="36" customHeight="1" x14ac:dyDescent="0.25">
      <c r="A104" s="31" t="s">
        <v>147</v>
      </c>
      <c r="B104" s="31" t="s">
        <v>148</v>
      </c>
      <c r="C104" s="31">
        <v>19</v>
      </c>
      <c r="D104" s="31">
        <v>94</v>
      </c>
      <c r="E104" s="32">
        <v>3.8</v>
      </c>
    </row>
    <row r="105" spans="1:5" ht="36" customHeight="1" x14ac:dyDescent="0.25">
      <c r="A105" s="31" t="s">
        <v>147</v>
      </c>
      <c r="B105" s="31" t="s">
        <v>148</v>
      </c>
      <c r="C105" s="31">
        <v>20</v>
      </c>
      <c r="D105" s="31">
        <v>84</v>
      </c>
      <c r="E105" s="32">
        <v>3.4</v>
      </c>
    </row>
    <row r="106" spans="1:5" ht="36" customHeight="1" x14ac:dyDescent="0.25">
      <c r="A106" s="31" t="s">
        <v>147</v>
      </c>
      <c r="B106" s="31" t="s">
        <v>148</v>
      </c>
      <c r="C106" s="31">
        <v>21</v>
      </c>
      <c r="D106" s="31">
        <v>29</v>
      </c>
      <c r="E106" s="32">
        <v>1.2</v>
      </c>
    </row>
    <row r="107" spans="1:5" ht="36" customHeight="1" x14ac:dyDescent="0.25">
      <c r="A107" s="31" t="s">
        <v>147</v>
      </c>
      <c r="B107" s="31" t="s">
        <v>148</v>
      </c>
      <c r="C107" s="31">
        <v>22</v>
      </c>
      <c r="D107" s="31">
        <v>63</v>
      </c>
      <c r="E107" s="32">
        <v>2.5</v>
      </c>
    </row>
    <row r="108" spans="1:5" ht="24" customHeight="1" x14ac:dyDescent="0.25">
      <c r="A108" s="31" t="s">
        <v>150</v>
      </c>
      <c r="B108" s="31" t="s">
        <v>151</v>
      </c>
      <c r="C108" s="31">
        <v>8</v>
      </c>
      <c r="D108" s="31">
        <v>61</v>
      </c>
      <c r="E108" s="32">
        <v>4.9000000000000004</v>
      </c>
    </row>
    <row r="109" spans="1:5" ht="24" customHeight="1" x14ac:dyDescent="0.25">
      <c r="A109" s="31" t="s">
        <v>150</v>
      </c>
      <c r="B109" s="31" t="s">
        <v>151</v>
      </c>
      <c r="C109" s="31">
        <v>9</v>
      </c>
      <c r="D109" s="31">
        <v>23</v>
      </c>
      <c r="E109" s="32">
        <v>1.8</v>
      </c>
    </row>
    <row r="110" spans="1:5" ht="24" customHeight="1" x14ac:dyDescent="0.25">
      <c r="A110" s="31" t="s">
        <v>150</v>
      </c>
      <c r="B110" s="31" t="s">
        <v>151</v>
      </c>
      <c r="C110" s="31">
        <v>10</v>
      </c>
      <c r="D110" s="31">
        <v>30</v>
      </c>
      <c r="E110" s="32">
        <v>2.4</v>
      </c>
    </row>
    <row r="111" spans="1:5" ht="24" customHeight="1" x14ac:dyDescent="0.25">
      <c r="A111" s="31" t="s">
        <v>150</v>
      </c>
      <c r="B111" s="31" t="s">
        <v>151</v>
      </c>
      <c r="C111" s="31">
        <v>11</v>
      </c>
      <c r="D111" s="31">
        <v>34</v>
      </c>
      <c r="E111" s="32">
        <v>2.7</v>
      </c>
    </row>
    <row r="112" spans="1:5" ht="24" customHeight="1" x14ac:dyDescent="0.25">
      <c r="A112" s="31" t="s">
        <v>150</v>
      </c>
      <c r="B112" s="31" t="s">
        <v>151</v>
      </c>
      <c r="C112" s="31">
        <v>12</v>
      </c>
      <c r="D112" s="31">
        <v>95</v>
      </c>
      <c r="E112" s="32">
        <v>7.6</v>
      </c>
    </row>
    <row r="113" spans="1:5" ht="24" customHeight="1" x14ac:dyDescent="0.25">
      <c r="A113" s="31" t="s">
        <v>150</v>
      </c>
      <c r="B113" s="31" t="s">
        <v>151</v>
      </c>
      <c r="C113" s="31">
        <v>13</v>
      </c>
      <c r="D113" s="31">
        <v>78</v>
      </c>
      <c r="E113" s="32">
        <v>6.2</v>
      </c>
    </row>
    <row r="114" spans="1:5" ht="24" customHeight="1" x14ac:dyDescent="0.25">
      <c r="A114" s="31" t="s">
        <v>150</v>
      </c>
      <c r="B114" s="31" t="s">
        <v>151</v>
      </c>
      <c r="C114" s="31">
        <v>14</v>
      </c>
      <c r="D114" s="31">
        <v>24</v>
      </c>
      <c r="E114" s="32">
        <v>1.9</v>
      </c>
    </row>
    <row r="115" spans="1:5" ht="24" customHeight="1" x14ac:dyDescent="0.25">
      <c r="A115" s="31" t="s">
        <v>150</v>
      </c>
      <c r="B115" s="31" t="s">
        <v>151</v>
      </c>
      <c r="C115" s="31">
        <v>15</v>
      </c>
      <c r="D115" s="31">
        <v>64</v>
      </c>
      <c r="E115" s="32">
        <v>5.0999999999999996</v>
      </c>
    </row>
    <row r="116" spans="1:5" ht="24" customHeight="1" x14ac:dyDescent="0.25">
      <c r="A116" s="31" t="s">
        <v>150</v>
      </c>
      <c r="B116" s="31" t="s">
        <v>151</v>
      </c>
      <c r="C116" s="31">
        <v>16</v>
      </c>
      <c r="D116" s="31">
        <v>44</v>
      </c>
      <c r="E116" s="32">
        <v>3.5</v>
      </c>
    </row>
    <row r="117" spans="1:5" ht="24" customHeight="1" x14ac:dyDescent="0.25">
      <c r="A117" s="31" t="s">
        <v>150</v>
      </c>
      <c r="B117" s="31" t="s">
        <v>151</v>
      </c>
      <c r="C117" s="31">
        <v>17</v>
      </c>
      <c r="D117" s="31">
        <v>93</v>
      </c>
      <c r="E117" s="32">
        <v>7.4</v>
      </c>
    </row>
    <row r="118" spans="1:5" ht="24" customHeight="1" x14ac:dyDescent="0.25">
      <c r="A118" s="31" t="s">
        <v>150</v>
      </c>
      <c r="B118" s="31" t="s">
        <v>151</v>
      </c>
      <c r="C118" s="31">
        <v>18</v>
      </c>
      <c r="D118" s="31">
        <v>83</v>
      </c>
      <c r="E118" s="32">
        <v>6.6</v>
      </c>
    </row>
    <row r="119" spans="1:5" ht="24" customHeight="1" x14ac:dyDescent="0.25">
      <c r="A119" s="31" t="s">
        <v>150</v>
      </c>
      <c r="B119" s="31" t="s">
        <v>151</v>
      </c>
      <c r="C119" s="31">
        <v>19</v>
      </c>
      <c r="D119" s="31">
        <v>100</v>
      </c>
      <c r="E119" s="32">
        <v>8</v>
      </c>
    </row>
    <row r="120" spans="1:5" ht="24" customHeight="1" x14ac:dyDescent="0.25">
      <c r="A120" s="31" t="s">
        <v>150</v>
      </c>
      <c r="B120" s="31" t="s">
        <v>151</v>
      </c>
      <c r="C120" s="31">
        <v>20</v>
      </c>
      <c r="D120" s="31">
        <v>95</v>
      </c>
      <c r="E120" s="32">
        <v>7.6</v>
      </c>
    </row>
    <row r="121" spans="1:5" ht="24" customHeight="1" x14ac:dyDescent="0.25">
      <c r="A121" s="31" t="s">
        <v>150</v>
      </c>
      <c r="B121" s="31" t="s">
        <v>151</v>
      </c>
      <c r="C121" s="31">
        <v>21</v>
      </c>
      <c r="D121" s="31">
        <v>51</v>
      </c>
      <c r="E121" s="32">
        <v>4.0999999999999996</v>
      </c>
    </row>
    <row r="122" spans="1:5" ht="24" customHeight="1" x14ac:dyDescent="0.25">
      <c r="A122" s="31" t="s">
        <v>150</v>
      </c>
      <c r="B122" s="31" t="s">
        <v>151</v>
      </c>
      <c r="C122" s="31">
        <v>22</v>
      </c>
      <c r="D122" s="31">
        <v>37</v>
      </c>
      <c r="E122" s="32">
        <v>3</v>
      </c>
    </row>
    <row r="123" spans="1:5" ht="24" customHeight="1" x14ac:dyDescent="0.25">
      <c r="A123" s="31" t="s">
        <v>153</v>
      </c>
      <c r="B123" s="31" t="s">
        <v>154</v>
      </c>
      <c r="C123" s="31">
        <v>8</v>
      </c>
      <c r="D123" s="31">
        <v>20</v>
      </c>
      <c r="E123" s="32">
        <v>0.8</v>
      </c>
    </row>
    <row r="124" spans="1:5" ht="24" customHeight="1" x14ac:dyDescent="0.25">
      <c r="A124" s="31" t="s">
        <v>153</v>
      </c>
      <c r="B124" s="31" t="s">
        <v>154</v>
      </c>
      <c r="C124" s="31">
        <v>9</v>
      </c>
      <c r="D124" s="31">
        <v>20</v>
      </c>
      <c r="E124" s="32">
        <v>0.8</v>
      </c>
    </row>
    <row r="125" spans="1:5" ht="24" customHeight="1" x14ac:dyDescent="0.25">
      <c r="A125" s="31" t="s">
        <v>153</v>
      </c>
      <c r="B125" s="31" t="s">
        <v>154</v>
      </c>
      <c r="C125" s="31">
        <v>10</v>
      </c>
      <c r="D125" s="31">
        <v>20</v>
      </c>
      <c r="E125" s="32">
        <v>0.8</v>
      </c>
    </row>
    <row r="126" spans="1:5" ht="24" customHeight="1" x14ac:dyDescent="0.25">
      <c r="A126" s="31" t="s">
        <v>153</v>
      </c>
      <c r="B126" s="31" t="s">
        <v>154</v>
      </c>
      <c r="C126" s="31">
        <v>11</v>
      </c>
      <c r="D126" s="31">
        <v>44</v>
      </c>
      <c r="E126" s="32">
        <v>1.8</v>
      </c>
    </row>
    <row r="127" spans="1:5" ht="24" customHeight="1" x14ac:dyDescent="0.25">
      <c r="A127" s="31" t="s">
        <v>153</v>
      </c>
      <c r="B127" s="31" t="s">
        <v>154</v>
      </c>
      <c r="C127" s="31">
        <v>12</v>
      </c>
      <c r="D127" s="31">
        <v>78</v>
      </c>
      <c r="E127" s="32">
        <v>3.1</v>
      </c>
    </row>
    <row r="128" spans="1:5" ht="24" customHeight="1" x14ac:dyDescent="0.25">
      <c r="A128" s="31" t="s">
        <v>153</v>
      </c>
      <c r="B128" s="31" t="s">
        <v>154</v>
      </c>
      <c r="C128" s="31">
        <v>13</v>
      </c>
      <c r="D128" s="31">
        <v>95</v>
      </c>
      <c r="E128" s="32">
        <v>3.8</v>
      </c>
    </row>
    <row r="129" spans="1:5" ht="24" customHeight="1" x14ac:dyDescent="0.25">
      <c r="A129" s="31" t="s">
        <v>153</v>
      </c>
      <c r="B129" s="31" t="s">
        <v>154</v>
      </c>
      <c r="C129" s="31">
        <v>14</v>
      </c>
      <c r="D129" s="31">
        <v>36</v>
      </c>
      <c r="E129" s="32">
        <v>1.4</v>
      </c>
    </row>
    <row r="130" spans="1:5" ht="24" customHeight="1" x14ac:dyDescent="0.25">
      <c r="A130" s="31" t="s">
        <v>153</v>
      </c>
      <c r="B130" s="31" t="s">
        <v>154</v>
      </c>
      <c r="C130" s="31">
        <v>15</v>
      </c>
      <c r="D130" s="31">
        <v>65</v>
      </c>
      <c r="E130" s="32">
        <v>2.6</v>
      </c>
    </row>
    <row r="131" spans="1:5" ht="24" customHeight="1" x14ac:dyDescent="0.25">
      <c r="A131" s="31" t="s">
        <v>153</v>
      </c>
      <c r="B131" s="31" t="s">
        <v>154</v>
      </c>
      <c r="C131" s="31">
        <v>16</v>
      </c>
      <c r="D131" s="31">
        <v>41</v>
      </c>
      <c r="E131" s="32">
        <v>1.6</v>
      </c>
    </row>
    <row r="132" spans="1:5" ht="24" customHeight="1" x14ac:dyDescent="0.25">
      <c r="A132" s="31" t="s">
        <v>153</v>
      </c>
      <c r="B132" s="31" t="s">
        <v>154</v>
      </c>
      <c r="C132" s="31">
        <v>17</v>
      </c>
      <c r="D132" s="31">
        <v>91</v>
      </c>
      <c r="E132" s="32">
        <v>3.6</v>
      </c>
    </row>
    <row r="133" spans="1:5" ht="24" customHeight="1" x14ac:dyDescent="0.25">
      <c r="A133" s="31" t="s">
        <v>153</v>
      </c>
      <c r="B133" s="31" t="s">
        <v>154</v>
      </c>
      <c r="C133" s="31">
        <v>18</v>
      </c>
      <c r="D133" s="31">
        <v>78</v>
      </c>
      <c r="E133" s="32">
        <v>3.1</v>
      </c>
    </row>
    <row r="134" spans="1:5" ht="24" customHeight="1" x14ac:dyDescent="0.25">
      <c r="A134" s="31" t="s">
        <v>153</v>
      </c>
      <c r="B134" s="31" t="s">
        <v>154</v>
      </c>
      <c r="C134" s="31">
        <v>19</v>
      </c>
      <c r="D134" s="31">
        <v>82</v>
      </c>
      <c r="E134" s="32">
        <v>3.3</v>
      </c>
    </row>
    <row r="135" spans="1:5" ht="24" customHeight="1" x14ac:dyDescent="0.25">
      <c r="A135" s="31" t="s">
        <v>153</v>
      </c>
      <c r="B135" s="31" t="s">
        <v>154</v>
      </c>
      <c r="C135" s="31">
        <v>20</v>
      </c>
      <c r="D135" s="31">
        <v>94</v>
      </c>
      <c r="E135" s="32">
        <v>3.8</v>
      </c>
    </row>
    <row r="136" spans="1:5" ht="24" customHeight="1" x14ac:dyDescent="0.25">
      <c r="A136" s="31" t="s">
        <v>153</v>
      </c>
      <c r="B136" s="31" t="s">
        <v>154</v>
      </c>
      <c r="C136" s="31">
        <v>21</v>
      </c>
      <c r="D136" s="31">
        <v>43</v>
      </c>
      <c r="E136" s="32">
        <v>1.7</v>
      </c>
    </row>
    <row r="137" spans="1:5" ht="24" customHeight="1" x14ac:dyDescent="0.25">
      <c r="A137" s="31" t="s">
        <v>153</v>
      </c>
      <c r="B137" s="31" t="s">
        <v>154</v>
      </c>
      <c r="C137" s="31">
        <v>22</v>
      </c>
      <c r="D137" s="31">
        <v>37</v>
      </c>
      <c r="E137" s="32">
        <v>1.5</v>
      </c>
    </row>
    <row r="138" spans="1:5" ht="24" customHeight="1" x14ac:dyDescent="0.25">
      <c r="A138" s="31" t="s">
        <v>156</v>
      </c>
      <c r="B138" s="31" t="s">
        <v>157</v>
      </c>
      <c r="C138" s="31">
        <v>8</v>
      </c>
      <c r="D138" s="31">
        <v>57</v>
      </c>
      <c r="E138" s="32">
        <v>4.5999999999999996</v>
      </c>
    </row>
    <row r="139" spans="1:5" ht="24" customHeight="1" x14ac:dyDescent="0.25">
      <c r="A139" s="31" t="s">
        <v>156</v>
      </c>
      <c r="B139" s="31" t="s">
        <v>157</v>
      </c>
      <c r="C139" s="31">
        <v>9</v>
      </c>
      <c r="D139" s="31">
        <v>46</v>
      </c>
      <c r="E139" s="32">
        <v>3.7</v>
      </c>
    </row>
    <row r="140" spans="1:5" ht="24" customHeight="1" x14ac:dyDescent="0.25">
      <c r="A140" s="31" t="s">
        <v>156</v>
      </c>
      <c r="B140" s="31" t="s">
        <v>157</v>
      </c>
      <c r="C140" s="31">
        <v>10</v>
      </c>
      <c r="D140" s="31">
        <v>38</v>
      </c>
      <c r="E140" s="32">
        <v>3</v>
      </c>
    </row>
    <row r="141" spans="1:5" ht="24" customHeight="1" x14ac:dyDescent="0.25">
      <c r="A141" s="31" t="s">
        <v>156</v>
      </c>
      <c r="B141" s="31" t="s">
        <v>157</v>
      </c>
      <c r="C141" s="31">
        <v>11</v>
      </c>
      <c r="D141" s="31">
        <v>36</v>
      </c>
      <c r="E141" s="32">
        <v>2.9</v>
      </c>
    </row>
    <row r="142" spans="1:5" ht="24" customHeight="1" x14ac:dyDescent="0.25">
      <c r="A142" s="31" t="s">
        <v>156</v>
      </c>
      <c r="B142" s="31" t="s">
        <v>157</v>
      </c>
      <c r="C142" s="31">
        <v>12</v>
      </c>
      <c r="D142" s="31">
        <v>99</v>
      </c>
      <c r="E142" s="32">
        <v>7.9</v>
      </c>
    </row>
    <row r="143" spans="1:5" ht="24" customHeight="1" x14ac:dyDescent="0.25">
      <c r="A143" s="31" t="s">
        <v>156</v>
      </c>
      <c r="B143" s="31" t="s">
        <v>157</v>
      </c>
      <c r="C143" s="31">
        <v>13</v>
      </c>
      <c r="D143" s="31">
        <v>74</v>
      </c>
      <c r="E143" s="32">
        <v>5.9</v>
      </c>
    </row>
    <row r="144" spans="1:5" ht="24" customHeight="1" x14ac:dyDescent="0.25">
      <c r="A144" s="31" t="s">
        <v>156</v>
      </c>
      <c r="B144" s="31" t="s">
        <v>157</v>
      </c>
      <c r="C144" s="31">
        <v>14</v>
      </c>
      <c r="D144" s="31">
        <v>30</v>
      </c>
      <c r="E144" s="32">
        <v>2.4</v>
      </c>
    </row>
    <row r="145" spans="1:5" ht="24" customHeight="1" x14ac:dyDescent="0.25">
      <c r="A145" s="31" t="s">
        <v>156</v>
      </c>
      <c r="B145" s="31" t="s">
        <v>157</v>
      </c>
      <c r="C145" s="31">
        <v>15</v>
      </c>
      <c r="D145" s="31">
        <v>24</v>
      </c>
      <c r="E145" s="32">
        <v>1.9</v>
      </c>
    </row>
    <row r="146" spans="1:5" ht="24" customHeight="1" x14ac:dyDescent="0.25">
      <c r="A146" s="31" t="s">
        <v>156</v>
      </c>
      <c r="B146" s="31" t="s">
        <v>157</v>
      </c>
      <c r="C146" s="31">
        <v>16</v>
      </c>
      <c r="D146" s="31">
        <v>36</v>
      </c>
      <c r="E146" s="32">
        <v>2.9</v>
      </c>
    </row>
    <row r="147" spans="1:5" ht="24" customHeight="1" x14ac:dyDescent="0.25">
      <c r="A147" s="31" t="s">
        <v>156</v>
      </c>
      <c r="B147" s="31" t="s">
        <v>157</v>
      </c>
      <c r="C147" s="31">
        <v>17</v>
      </c>
      <c r="D147" s="31">
        <v>77</v>
      </c>
      <c r="E147" s="32">
        <v>6.2</v>
      </c>
    </row>
    <row r="148" spans="1:5" ht="24" customHeight="1" x14ac:dyDescent="0.25">
      <c r="A148" s="31" t="s">
        <v>156</v>
      </c>
      <c r="B148" s="31" t="s">
        <v>157</v>
      </c>
      <c r="C148" s="31">
        <v>18</v>
      </c>
      <c r="D148" s="31">
        <v>92</v>
      </c>
      <c r="E148" s="32">
        <v>7.4</v>
      </c>
    </row>
    <row r="149" spans="1:5" ht="24" customHeight="1" x14ac:dyDescent="0.25">
      <c r="A149" s="31" t="s">
        <v>156</v>
      </c>
      <c r="B149" s="31" t="s">
        <v>157</v>
      </c>
      <c r="C149" s="31">
        <v>19</v>
      </c>
      <c r="D149" s="31">
        <v>82</v>
      </c>
      <c r="E149" s="32">
        <v>6.6</v>
      </c>
    </row>
    <row r="150" spans="1:5" ht="24" customHeight="1" x14ac:dyDescent="0.25">
      <c r="A150" s="31" t="s">
        <v>156</v>
      </c>
      <c r="B150" s="31" t="s">
        <v>157</v>
      </c>
      <c r="C150" s="31">
        <v>20</v>
      </c>
      <c r="D150" s="31">
        <v>100</v>
      </c>
      <c r="E150" s="32">
        <v>8</v>
      </c>
    </row>
    <row r="151" spans="1:5" ht="24" customHeight="1" x14ac:dyDescent="0.25">
      <c r="A151" s="31" t="s">
        <v>156</v>
      </c>
      <c r="B151" s="31" t="s">
        <v>157</v>
      </c>
      <c r="C151" s="31">
        <v>21</v>
      </c>
      <c r="D151" s="31">
        <v>38</v>
      </c>
      <c r="E151" s="32">
        <v>3</v>
      </c>
    </row>
    <row r="152" spans="1:5" ht="24" customHeight="1" x14ac:dyDescent="0.25">
      <c r="A152" s="31" t="s">
        <v>156</v>
      </c>
      <c r="B152" s="31" t="s">
        <v>157</v>
      </c>
      <c r="C152" s="31">
        <v>22</v>
      </c>
      <c r="D152" s="31">
        <v>58</v>
      </c>
      <c r="E152" s="32">
        <v>4.5999999999999996</v>
      </c>
    </row>
    <row r="153" spans="1:5" ht="24" customHeight="1" x14ac:dyDescent="0.25">
      <c r="A153" s="31" t="s">
        <v>159</v>
      </c>
      <c r="B153" s="31" t="s">
        <v>160</v>
      </c>
      <c r="C153" s="31">
        <v>8</v>
      </c>
      <c r="D153" s="31">
        <v>51</v>
      </c>
      <c r="E153" s="32">
        <v>6.1</v>
      </c>
    </row>
    <row r="154" spans="1:5" ht="24" customHeight="1" x14ac:dyDescent="0.25">
      <c r="A154" s="31" t="s">
        <v>159</v>
      </c>
      <c r="B154" s="31" t="s">
        <v>160</v>
      </c>
      <c r="C154" s="31">
        <v>9</v>
      </c>
      <c r="D154" s="31">
        <v>35</v>
      </c>
      <c r="E154" s="32">
        <v>4.2</v>
      </c>
    </row>
    <row r="155" spans="1:5" ht="24" customHeight="1" x14ac:dyDescent="0.25">
      <c r="A155" s="31" t="s">
        <v>159</v>
      </c>
      <c r="B155" s="31" t="s">
        <v>160</v>
      </c>
      <c r="C155" s="31">
        <v>10</v>
      </c>
      <c r="D155" s="31">
        <v>47</v>
      </c>
      <c r="E155" s="32">
        <v>5.6</v>
      </c>
    </row>
    <row r="156" spans="1:5" ht="24" customHeight="1" x14ac:dyDescent="0.25">
      <c r="A156" s="31" t="s">
        <v>159</v>
      </c>
      <c r="B156" s="31" t="s">
        <v>160</v>
      </c>
      <c r="C156" s="31">
        <v>11</v>
      </c>
      <c r="D156" s="31">
        <v>21</v>
      </c>
      <c r="E156" s="32">
        <v>2.5</v>
      </c>
    </row>
    <row r="157" spans="1:5" ht="24" customHeight="1" x14ac:dyDescent="0.25">
      <c r="A157" s="31" t="s">
        <v>159</v>
      </c>
      <c r="B157" s="31" t="s">
        <v>160</v>
      </c>
      <c r="C157" s="31">
        <v>12</v>
      </c>
      <c r="D157" s="31">
        <v>76</v>
      </c>
      <c r="E157" s="32">
        <v>9.1</v>
      </c>
    </row>
    <row r="158" spans="1:5" ht="24" customHeight="1" x14ac:dyDescent="0.25">
      <c r="A158" s="31" t="s">
        <v>159</v>
      </c>
      <c r="B158" s="31" t="s">
        <v>160</v>
      </c>
      <c r="C158" s="31">
        <v>13</v>
      </c>
      <c r="D158" s="31">
        <v>95</v>
      </c>
      <c r="E158" s="32">
        <v>11.4</v>
      </c>
    </row>
    <row r="159" spans="1:5" ht="24" customHeight="1" x14ac:dyDescent="0.25">
      <c r="A159" s="31" t="s">
        <v>159</v>
      </c>
      <c r="B159" s="31" t="s">
        <v>160</v>
      </c>
      <c r="C159" s="31">
        <v>14</v>
      </c>
      <c r="D159" s="31">
        <v>41</v>
      </c>
      <c r="E159" s="32">
        <v>4.9000000000000004</v>
      </c>
    </row>
    <row r="160" spans="1:5" ht="24" customHeight="1" x14ac:dyDescent="0.25">
      <c r="A160" s="31" t="s">
        <v>159</v>
      </c>
      <c r="B160" s="31" t="s">
        <v>160</v>
      </c>
      <c r="C160" s="31">
        <v>15</v>
      </c>
      <c r="D160" s="31">
        <v>48</v>
      </c>
      <c r="E160" s="32">
        <v>5.8</v>
      </c>
    </row>
    <row r="161" spans="1:5" ht="24" customHeight="1" x14ac:dyDescent="0.25">
      <c r="A161" s="31" t="s">
        <v>159</v>
      </c>
      <c r="B161" s="31" t="s">
        <v>160</v>
      </c>
      <c r="C161" s="31">
        <v>16</v>
      </c>
      <c r="D161" s="31">
        <v>26</v>
      </c>
      <c r="E161" s="32">
        <v>3.1</v>
      </c>
    </row>
    <row r="162" spans="1:5" ht="24" customHeight="1" x14ac:dyDescent="0.25">
      <c r="A162" s="31" t="s">
        <v>159</v>
      </c>
      <c r="B162" s="31" t="s">
        <v>160</v>
      </c>
      <c r="C162" s="31">
        <v>17</v>
      </c>
      <c r="D162" s="31">
        <v>92</v>
      </c>
      <c r="E162" s="32">
        <v>11</v>
      </c>
    </row>
    <row r="163" spans="1:5" ht="24" customHeight="1" x14ac:dyDescent="0.25">
      <c r="A163" s="31" t="s">
        <v>159</v>
      </c>
      <c r="B163" s="31" t="s">
        <v>160</v>
      </c>
      <c r="C163" s="31">
        <v>18</v>
      </c>
      <c r="D163" s="31">
        <v>90</v>
      </c>
      <c r="E163" s="32">
        <v>10.8</v>
      </c>
    </row>
    <row r="164" spans="1:5" ht="24" customHeight="1" x14ac:dyDescent="0.25">
      <c r="A164" s="31" t="s">
        <v>159</v>
      </c>
      <c r="B164" s="31" t="s">
        <v>160</v>
      </c>
      <c r="C164" s="31">
        <v>19</v>
      </c>
      <c r="D164" s="31">
        <v>83</v>
      </c>
      <c r="E164" s="32">
        <v>10</v>
      </c>
    </row>
    <row r="165" spans="1:5" ht="24" customHeight="1" x14ac:dyDescent="0.25">
      <c r="A165" s="31" t="s">
        <v>159</v>
      </c>
      <c r="B165" s="31" t="s">
        <v>160</v>
      </c>
      <c r="C165" s="31">
        <v>20</v>
      </c>
      <c r="D165" s="31">
        <v>75</v>
      </c>
      <c r="E165" s="32">
        <v>9</v>
      </c>
    </row>
    <row r="166" spans="1:5" ht="24" customHeight="1" x14ac:dyDescent="0.25">
      <c r="A166" s="31" t="s">
        <v>159</v>
      </c>
      <c r="B166" s="31" t="s">
        <v>160</v>
      </c>
      <c r="C166" s="31">
        <v>21</v>
      </c>
      <c r="D166" s="31">
        <v>61</v>
      </c>
      <c r="E166" s="32">
        <v>7.3</v>
      </c>
    </row>
    <row r="167" spans="1:5" ht="24" customHeight="1" x14ac:dyDescent="0.25">
      <c r="A167" s="31" t="s">
        <v>159</v>
      </c>
      <c r="B167" s="31" t="s">
        <v>160</v>
      </c>
      <c r="C167" s="31">
        <v>22</v>
      </c>
      <c r="D167" s="31">
        <v>51</v>
      </c>
      <c r="E167" s="32">
        <v>6.1</v>
      </c>
    </row>
    <row r="168" spans="1:5" ht="15" customHeight="1" x14ac:dyDescent="0.25">
      <c r="A168" s="31" t="s">
        <v>162</v>
      </c>
      <c r="B168" s="31" t="s">
        <v>163</v>
      </c>
      <c r="C168" s="31">
        <v>8</v>
      </c>
      <c r="D168" s="31">
        <v>45</v>
      </c>
      <c r="E168" s="32">
        <v>5.4</v>
      </c>
    </row>
    <row r="169" spans="1:5" ht="15" customHeight="1" x14ac:dyDescent="0.25">
      <c r="A169" s="31" t="s">
        <v>162</v>
      </c>
      <c r="B169" s="31" t="s">
        <v>163</v>
      </c>
      <c r="C169" s="31">
        <v>9</v>
      </c>
      <c r="D169" s="31">
        <v>56</v>
      </c>
      <c r="E169" s="32">
        <v>6.7</v>
      </c>
    </row>
    <row r="170" spans="1:5" ht="15" customHeight="1" x14ac:dyDescent="0.25">
      <c r="A170" s="31" t="s">
        <v>162</v>
      </c>
      <c r="B170" s="31" t="s">
        <v>163</v>
      </c>
      <c r="C170" s="31">
        <v>10</v>
      </c>
      <c r="D170" s="31">
        <v>55</v>
      </c>
      <c r="E170" s="32">
        <v>6.6</v>
      </c>
    </row>
    <row r="171" spans="1:5" ht="15" customHeight="1" x14ac:dyDescent="0.25">
      <c r="A171" s="31" t="s">
        <v>162</v>
      </c>
      <c r="B171" s="31" t="s">
        <v>163</v>
      </c>
      <c r="C171" s="31">
        <v>11</v>
      </c>
      <c r="D171" s="31">
        <v>52</v>
      </c>
      <c r="E171" s="32">
        <v>6.2</v>
      </c>
    </row>
    <row r="172" spans="1:5" ht="15" customHeight="1" x14ac:dyDescent="0.25">
      <c r="A172" s="31" t="s">
        <v>162</v>
      </c>
      <c r="B172" s="31" t="s">
        <v>163</v>
      </c>
      <c r="C172" s="31">
        <v>12</v>
      </c>
      <c r="D172" s="31">
        <v>75</v>
      </c>
      <c r="E172" s="32">
        <v>9</v>
      </c>
    </row>
    <row r="173" spans="1:5" ht="15" customHeight="1" x14ac:dyDescent="0.25">
      <c r="A173" s="31" t="s">
        <v>162</v>
      </c>
      <c r="B173" s="31" t="s">
        <v>163</v>
      </c>
      <c r="C173" s="31">
        <v>13</v>
      </c>
      <c r="D173" s="31">
        <v>76</v>
      </c>
      <c r="E173" s="32">
        <v>9.1</v>
      </c>
    </row>
    <row r="174" spans="1:5" ht="15" customHeight="1" x14ac:dyDescent="0.25">
      <c r="A174" s="31" t="s">
        <v>162</v>
      </c>
      <c r="B174" s="31" t="s">
        <v>163</v>
      </c>
      <c r="C174" s="31">
        <v>14</v>
      </c>
      <c r="D174" s="31">
        <v>20</v>
      </c>
      <c r="E174" s="32">
        <v>2.4</v>
      </c>
    </row>
    <row r="175" spans="1:5" ht="15" customHeight="1" x14ac:dyDescent="0.25">
      <c r="A175" s="31" t="s">
        <v>162</v>
      </c>
      <c r="B175" s="31" t="s">
        <v>163</v>
      </c>
      <c r="C175" s="31">
        <v>15</v>
      </c>
      <c r="D175" s="31">
        <v>54</v>
      </c>
      <c r="E175" s="32">
        <v>6.5</v>
      </c>
    </row>
    <row r="176" spans="1:5" ht="15" customHeight="1" x14ac:dyDescent="0.25">
      <c r="A176" s="31" t="s">
        <v>162</v>
      </c>
      <c r="B176" s="31" t="s">
        <v>163</v>
      </c>
      <c r="C176" s="31">
        <v>16</v>
      </c>
      <c r="D176" s="31">
        <v>49</v>
      </c>
      <c r="E176" s="32">
        <v>5.9</v>
      </c>
    </row>
    <row r="177" spans="1:5" ht="15" customHeight="1" x14ac:dyDescent="0.25">
      <c r="A177" s="31" t="s">
        <v>162</v>
      </c>
      <c r="B177" s="31" t="s">
        <v>163</v>
      </c>
      <c r="C177" s="31">
        <v>17</v>
      </c>
      <c r="D177" s="31">
        <v>74</v>
      </c>
      <c r="E177" s="32">
        <v>8.9</v>
      </c>
    </row>
    <row r="178" spans="1:5" ht="15" customHeight="1" x14ac:dyDescent="0.25">
      <c r="A178" s="31" t="s">
        <v>162</v>
      </c>
      <c r="B178" s="31" t="s">
        <v>163</v>
      </c>
      <c r="C178" s="31">
        <v>18</v>
      </c>
      <c r="D178" s="31">
        <v>84</v>
      </c>
      <c r="E178" s="32">
        <v>10.1</v>
      </c>
    </row>
    <row r="179" spans="1:5" ht="15" customHeight="1" x14ac:dyDescent="0.25">
      <c r="A179" s="31" t="s">
        <v>162</v>
      </c>
      <c r="B179" s="31" t="s">
        <v>163</v>
      </c>
      <c r="C179" s="31">
        <v>19</v>
      </c>
      <c r="D179" s="31">
        <v>75</v>
      </c>
      <c r="E179" s="32">
        <v>9</v>
      </c>
    </row>
    <row r="180" spans="1:5" ht="15" customHeight="1" x14ac:dyDescent="0.25">
      <c r="A180" s="31" t="s">
        <v>162</v>
      </c>
      <c r="B180" s="31" t="s">
        <v>163</v>
      </c>
      <c r="C180" s="31">
        <v>20</v>
      </c>
      <c r="D180" s="31">
        <v>88</v>
      </c>
      <c r="E180" s="32">
        <v>10.6</v>
      </c>
    </row>
    <row r="181" spans="1:5" ht="15" customHeight="1" x14ac:dyDescent="0.25">
      <c r="A181" s="31" t="s">
        <v>162</v>
      </c>
      <c r="B181" s="31" t="s">
        <v>163</v>
      </c>
      <c r="C181" s="31">
        <v>21</v>
      </c>
      <c r="D181" s="31">
        <v>22</v>
      </c>
      <c r="E181" s="32">
        <v>2.6</v>
      </c>
    </row>
    <row r="182" spans="1:5" ht="15" customHeight="1" x14ac:dyDescent="0.25">
      <c r="A182" s="31" t="s">
        <v>162</v>
      </c>
      <c r="B182" s="31" t="s">
        <v>163</v>
      </c>
      <c r="C182" s="31">
        <v>22</v>
      </c>
      <c r="D182" s="31">
        <v>46</v>
      </c>
      <c r="E182" s="32">
        <v>5.5</v>
      </c>
    </row>
    <row r="183" spans="1:5" ht="24" customHeight="1" x14ac:dyDescent="0.25">
      <c r="A183" s="31" t="s">
        <v>165</v>
      </c>
      <c r="B183" s="31" t="s">
        <v>166</v>
      </c>
      <c r="C183" s="31">
        <v>8</v>
      </c>
      <c r="D183" s="31">
        <v>55</v>
      </c>
      <c r="E183" s="32">
        <v>1.7</v>
      </c>
    </row>
    <row r="184" spans="1:5" ht="24" customHeight="1" x14ac:dyDescent="0.25">
      <c r="A184" s="31" t="s">
        <v>165</v>
      </c>
      <c r="B184" s="31" t="s">
        <v>166</v>
      </c>
      <c r="C184" s="31">
        <v>9</v>
      </c>
      <c r="D184" s="31">
        <v>64</v>
      </c>
      <c r="E184" s="32">
        <v>1.9</v>
      </c>
    </row>
    <row r="185" spans="1:5" ht="24" customHeight="1" x14ac:dyDescent="0.25">
      <c r="A185" s="31" t="s">
        <v>165</v>
      </c>
      <c r="B185" s="31" t="s">
        <v>166</v>
      </c>
      <c r="C185" s="31">
        <v>10</v>
      </c>
      <c r="D185" s="31">
        <v>37</v>
      </c>
      <c r="E185" s="32">
        <v>1.1000000000000001</v>
      </c>
    </row>
    <row r="186" spans="1:5" ht="24" customHeight="1" x14ac:dyDescent="0.25">
      <c r="A186" s="31" t="s">
        <v>165</v>
      </c>
      <c r="B186" s="31" t="s">
        <v>166</v>
      </c>
      <c r="C186" s="31">
        <v>11</v>
      </c>
      <c r="D186" s="31">
        <v>50</v>
      </c>
      <c r="E186" s="32">
        <v>1.5</v>
      </c>
    </row>
    <row r="187" spans="1:5" ht="24" customHeight="1" x14ac:dyDescent="0.25">
      <c r="A187" s="31" t="s">
        <v>165</v>
      </c>
      <c r="B187" s="31" t="s">
        <v>166</v>
      </c>
      <c r="C187" s="31">
        <v>12</v>
      </c>
      <c r="D187" s="31">
        <v>94</v>
      </c>
      <c r="E187" s="32">
        <v>2.8</v>
      </c>
    </row>
    <row r="188" spans="1:5" ht="24" customHeight="1" x14ac:dyDescent="0.25">
      <c r="A188" s="31" t="s">
        <v>165</v>
      </c>
      <c r="B188" s="31" t="s">
        <v>166</v>
      </c>
      <c r="C188" s="31">
        <v>13</v>
      </c>
      <c r="D188" s="31">
        <v>91</v>
      </c>
      <c r="E188" s="32">
        <v>2.7</v>
      </c>
    </row>
    <row r="189" spans="1:5" ht="24" customHeight="1" x14ac:dyDescent="0.25">
      <c r="A189" s="31" t="s">
        <v>165</v>
      </c>
      <c r="B189" s="31" t="s">
        <v>166</v>
      </c>
      <c r="C189" s="31">
        <v>14</v>
      </c>
      <c r="D189" s="31">
        <v>58</v>
      </c>
      <c r="E189" s="32">
        <v>1.7</v>
      </c>
    </row>
    <row r="190" spans="1:5" ht="24" customHeight="1" x14ac:dyDescent="0.25">
      <c r="A190" s="31" t="s">
        <v>165</v>
      </c>
      <c r="B190" s="31" t="s">
        <v>166</v>
      </c>
      <c r="C190" s="31">
        <v>15</v>
      </c>
      <c r="D190" s="31">
        <v>60</v>
      </c>
      <c r="E190" s="32">
        <v>1.8</v>
      </c>
    </row>
    <row r="191" spans="1:5" ht="24" customHeight="1" x14ac:dyDescent="0.25">
      <c r="A191" s="31" t="s">
        <v>165</v>
      </c>
      <c r="B191" s="31" t="s">
        <v>166</v>
      </c>
      <c r="C191" s="31">
        <v>16</v>
      </c>
      <c r="D191" s="31">
        <v>30</v>
      </c>
      <c r="E191" s="32">
        <v>0.9</v>
      </c>
    </row>
    <row r="192" spans="1:5" ht="24" customHeight="1" x14ac:dyDescent="0.25">
      <c r="A192" s="31" t="s">
        <v>165</v>
      </c>
      <c r="B192" s="31" t="s">
        <v>166</v>
      </c>
      <c r="C192" s="31">
        <v>17</v>
      </c>
      <c r="D192" s="31">
        <v>90</v>
      </c>
      <c r="E192" s="32">
        <v>2.7</v>
      </c>
    </row>
    <row r="193" spans="1:5" ht="24" customHeight="1" x14ac:dyDescent="0.25">
      <c r="A193" s="31" t="s">
        <v>165</v>
      </c>
      <c r="B193" s="31" t="s">
        <v>166</v>
      </c>
      <c r="C193" s="31">
        <v>18</v>
      </c>
      <c r="D193" s="31">
        <v>86</v>
      </c>
      <c r="E193" s="32">
        <v>2.6</v>
      </c>
    </row>
    <row r="194" spans="1:5" ht="24" customHeight="1" x14ac:dyDescent="0.25">
      <c r="A194" s="31" t="s">
        <v>165</v>
      </c>
      <c r="B194" s="31" t="s">
        <v>166</v>
      </c>
      <c r="C194" s="31">
        <v>19</v>
      </c>
      <c r="D194" s="31">
        <v>95</v>
      </c>
      <c r="E194" s="32">
        <v>2.8</v>
      </c>
    </row>
    <row r="195" spans="1:5" ht="24" customHeight="1" x14ac:dyDescent="0.25">
      <c r="A195" s="31" t="s">
        <v>165</v>
      </c>
      <c r="B195" s="31" t="s">
        <v>166</v>
      </c>
      <c r="C195" s="31">
        <v>20</v>
      </c>
      <c r="D195" s="31">
        <v>74</v>
      </c>
      <c r="E195" s="32">
        <v>2.2000000000000002</v>
      </c>
    </row>
    <row r="196" spans="1:5" ht="24" customHeight="1" x14ac:dyDescent="0.25">
      <c r="A196" s="31" t="s">
        <v>165</v>
      </c>
      <c r="B196" s="31" t="s">
        <v>166</v>
      </c>
      <c r="C196" s="31">
        <v>21</v>
      </c>
      <c r="D196" s="31">
        <v>42</v>
      </c>
      <c r="E196" s="32">
        <v>1.3</v>
      </c>
    </row>
    <row r="197" spans="1:5" ht="24" customHeight="1" x14ac:dyDescent="0.25">
      <c r="A197" s="31" t="s">
        <v>165</v>
      </c>
      <c r="B197" s="31" t="s">
        <v>166</v>
      </c>
      <c r="C197" s="31">
        <v>22</v>
      </c>
      <c r="D197" s="31">
        <v>38</v>
      </c>
      <c r="E197" s="32">
        <v>1.1000000000000001</v>
      </c>
    </row>
    <row r="198" spans="1:5" ht="24" customHeight="1" x14ac:dyDescent="0.25">
      <c r="A198" s="31" t="s">
        <v>168</v>
      </c>
      <c r="B198" s="31" t="s">
        <v>169</v>
      </c>
      <c r="C198" s="31">
        <v>8</v>
      </c>
      <c r="D198" s="31">
        <v>49</v>
      </c>
      <c r="E198" s="32">
        <v>5.4</v>
      </c>
    </row>
    <row r="199" spans="1:5" ht="24" customHeight="1" x14ac:dyDescent="0.25">
      <c r="A199" s="31" t="s">
        <v>168</v>
      </c>
      <c r="B199" s="31" t="s">
        <v>169</v>
      </c>
      <c r="C199" s="31">
        <v>9</v>
      </c>
      <c r="D199" s="31">
        <v>21</v>
      </c>
      <c r="E199" s="32">
        <v>2.2999999999999998</v>
      </c>
    </row>
    <row r="200" spans="1:5" ht="24" customHeight="1" x14ac:dyDescent="0.25">
      <c r="A200" s="31" t="s">
        <v>168</v>
      </c>
      <c r="B200" s="31" t="s">
        <v>169</v>
      </c>
      <c r="C200" s="31">
        <v>10</v>
      </c>
      <c r="D200" s="31">
        <v>64</v>
      </c>
      <c r="E200" s="32">
        <v>7</v>
      </c>
    </row>
    <row r="201" spans="1:5" ht="24" customHeight="1" x14ac:dyDescent="0.25">
      <c r="A201" s="31" t="s">
        <v>168</v>
      </c>
      <c r="B201" s="31" t="s">
        <v>169</v>
      </c>
      <c r="C201" s="31">
        <v>11</v>
      </c>
      <c r="D201" s="31">
        <v>20</v>
      </c>
      <c r="E201" s="32">
        <v>2.2000000000000002</v>
      </c>
    </row>
    <row r="202" spans="1:5" ht="24" customHeight="1" x14ac:dyDescent="0.25">
      <c r="A202" s="31" t="s">
        <v>168</v>
      </c>
      <c r="B202" s="31" t="s">
        <v>169</v>
      </c>
      <c r="C202" s="31">
        <v>12</v>
      </c>
      <c r="D202" s="31">
        <v>70</v>
      </c>
      <c r="E202" s="32">
        <v>7.7</v>
      </c>
    </row>
    <row r="203" spans="1:5" ht="24" customHeight="1" x14ac:dyDescent="0.25">
      <c r="A203" s="31" t="s">
        <v>168</v>
      </c>
      <c r="B203" s="31" t="s">
        <v>169</v>
      </c>
      <c r="C203" s="31">
        <v>13</v>
      </c>
      <c r="D203" s="31">
        <v>98</v>
      </c>
      <c r="E203" s="32">
        <v>10.8</v>
      </c>
    </row>
    <row r="204" spans="1:5" ht="24" customHeight="1" x14ac:dyDescent="0.25">
      <c r="A204" s="31" t="s">
        <v>168</v>
      </c>
      <c r="B204" s="31" t="s">
        <v>169</v>
      </c>
      <c r="C204" s="31">
        <v>14</v>
      </c>
      <c r="D204" s="31">
        <v>51</v>
      </c>
      <c r="E204" s="32">
        <v>5.6</v>
      </c>
    </row>
    <row r="205" spans="1:5" ht="24" customHeight="1" x14ac:dyDescent="0.25">
      <c r="A205" s="31" t="s">
        <v>168</v>
      </c>
      <c r="B205" s="31" t="s">
        <v>169</v>
      </c>
      <c r="C205" s="31">
        <v>15</v>
      </c>
      <c r="D205" s="31">
        <v>35</v>
      </c>
      <c r="E205" s="32">
        <v>3.8</v>
      </c>
    </row>
    <row r="206" spans="1:5" ht="24" customHeight="1" x14ac:dyDescent="0.25">
      <c r="A206" s="31" t="s">
        <v>168</v>
      </c>
      <c r="B206" s="31" t="s">
        <v>169</v>
      </c>
      <c r="C206" s="31">
        <v>16</v>
      </c>
      <c r="D206" s="31">
        <v>58</v>
      </c>
      <c r="E206" s="32">
        <v>6.4</v>
      </c>
    </row>
    <row r="207" spans="1:5" ht="24" customHeight="1" x14ac:dyDescent="0.25">
      <c r="A207" s="31" t="s">
        <v>168</v>
      </c>
      <c r="B207" s="31" t="s">
        <v>169</v>
      </c>
      <c r="C207" s="31">
        <v>17</v>
      </c>
      <c r="D207" s="31">
        <v>85</v>
      </c>
      <c r="E207" s="32">
        <v>9.3000000000000007</v>
      </c>
    </row>
    <row r="208" spans="1:5" ht="24" customHeight="1" x14ac:dyDescent="0.25">
      <c r="A208" s="31" t="s">
        <v>168</v>
      </c>
      <c r="B208" s="31" t="s">
        <v>169</v>
      </c>
      <c r="C208" s="31">
        <v>18</v>
      </c>
      <c r="D208" s="31">
        <v>85</v>
      </c>
      <c r="E208" s="32">
        <v>9.3000000000000007</v>
      </c>
    </row>
    <row r="209" spans="1:5" ht="24" customHeight="1" x14ac:dyDescent="0.25">
      <c r="A209" s="31" t="s">
        <v>168</v>
      </c>
      <c r="B209" s="31" t="s">
        <v>169</v>
      </c>
      <c r="C209" s="31">
        <v>19</v>
      </c>
      <c r="D209" s="31">
        <v>83</v>
      </c>
      <c r="E209" s="32">
        <v>9.1</v>
      </c>
    </row>
    <row r="210" spans="1:5" ht="24" customHeight="1" x14ac:dyDescent="0.25">
      <c r="A210" s="31" t="s">
        <v>168</v>
      </c>
      <c r="B210" s="31" t="s">
        <v>169</v>
      </c>
      <c r="C210" s="31">
        <v>20</v>
      </c>
      <c r="D210" s="31">
        <v>91</v>
      </c>
      <c r="E210" s="32">
        <v>10</v>
      </c>
    </row>
    <row r="211" spans="1:5" ht="24" customHeight="1" x14ac:dyDescent="0.25">
      <c r="A211" s="31" t="s">
        <v>168</v>
      </c>
      <c r="B211" s="31" t="s">
        <v>169</v>
      </c>
      <c r="C211" s="31">
        <v>21</v>
      </c>
      <c r="D211" s="31">
        <v>41</v>
      </c>
      <c r="E211" s="32">
        <v>4.5</v>
      </c>
    </row>
    <row r="212" spans="1:5" ht="24" customHeight="1" x14ac:dyDescent="0.25">
      <c r="A212" s="31" t="s">
        <v>168</v>
      </c>
      <c r="B212" s="31" t="s">
        <v>169</v>
      </c>
      <c r="C212" s="31">
        <v>22</v>
      </c>
      <c r="D212" s="31">
        <v>30</v>
      </c>
      <c r="E212" s="32">
        <v>3.3</v>
      </c>
    </row>
    <row r="213" spans="1:5" ht="24" customHeight="1" x14ac:dyDescent="0.25">
      <c r="A213" s="31" t="s">
        <v>171</v>
      </c>
      <c r="B213" s="31" t="s">
        <v>172</v>
      </c>
      <c r="C213" s="31">
        <v>8</v>
      </c>
      <c r="D213" s="31">
        <v>64</v>
      </c>
      <c r="E213" s="32">
        <v>7</v>
      </c>
    </row>
    <row r="214" spans="1:5" ht="24" customHeight="1" x14ac:dyDescent="0.25">
      <c r="A214" s="31" t="s">
        <v>171</v>
      </c>
      <c r="B214" s="31" t="s">
        <v>172</v>
      </c>
      <c r="C214" s="31">
        <v>9</v>
      </c>
      <c r="D214" s="31">
        <v>49</v>
      </c>
      <c r="E214" s="32">
        <v>5.4</v>
      </c>
    </row>
    <row r="215" spans="1:5" ht="24" customHeight="1" x14ac:dyDescent="0.25">
      <c r="A215" s="31" t="s">
        <v>171</v>
      </c>
      <c r="B215" s="31" t="s">
        <v>172</v>
      </c>
      <c r="C215" s="31">
        <v>10</v>
      </c>
      <c r="D215" s="31">
        <v>30</v>
      </c>
      <c r="E215" s="32">
        <v>3.3</v>
      </c>
    </row>
    <row r="216" spans="1:5" ht="24" customHeight="1" x14ac:dyDescent="0.25">
      <c r="A216" s="31" t="s">
        <v>171</v>
      </c>
      <c r="B216" s="31" t="s">
        <v>172</v>
      </c>
      <c r="C216" s="31">
        <v>11</v>
      </c>
      <c r="D216" s="31">
        <v>41</v>
      </c>
      <c r="E216" s="32">
        <v>4.5</v>
      </c>
    </row>
    <row r="217" spans="1:5" ht="24" customHeight="1" x14ac:dyDescent="0.25">
      <c r="A217" s="31" t="s">
        <v>171</v>
      </c>
      <c r="B217" s="31" t="s">
        <v>172</v>
      </c>
      <c r="C217" s="31">
        <v>12</v>
      </c>
      <c r="D217" s="31">
        <v>98</v>
      </c>
      <c r="E217" s="32">
        <v>10.8</v>
      </c>
    </row>
    <row r="218" spans="1:5" ht="24" customHeight="1" x14ac:dyDescent="0.25">
      <c r="A218" s="31" t="s">
        <v>171</v>
      </c>
      <c r="B218" s="31" t="s">
        <v>172</v>
      </c>
      <c r="C218" s="31">
        <v>13</v>
      </c>
      <c r="D218" s="31">
        <v>75</v>
      </c>
      <c r="E218" s="32">
        <v>8.1999999999999993</v>
      </c>
    </row>
    <row r="219" spans="1:5" ht="24" customHeight="1" x14ac:dyDescent="0.25">
      <c r="A219" s="31" t="s">
        <v>171</v>
      </c>
      <c r="B219" s="31" t="s">
        <v>172</v>
      </c>
      <c r="C219" s="31">
        <v>14</v>
      </c>
      <c r="D219" s="31">
        <v>46</v>
      </c>
      <c r="E219" s="32">
        <v>5.0999999999999996</v>
      </c>
    </row>
    <row r="220" spans="1:5" ht="24" customHeight="1" x14ac:dyDescent="0.25">
      <c r="A220" s="31" t="s">
        <v>171</v>
      </c>
      <c r="B220" s="31" t="s">
        <v>172</v>
      </c>
      <c r="C220" s="31">
        <v>15</v>
      </c>
      <c r="D220" s="31">
        <v>40</v>
      </c>
      <c r="E220" s="32">
        <v>4.4000000000000004</v>
      </c>
    </row>
    <row r="221" spans="1:5" ht="24" customHeight="1" x14ac:dyDescent="0.25">
      <c r="A221" s="31" t="s">
        <v>171</v>
      </c>
      <c r="B221" s="31" t="s">
        <v>172</v>
      </c>
      <c r="C221" s="31">
        <v>16</v>
      </c>
      <c r="D221" s="31">
        <v>58</v>
      </c>
      <c r="E221" s="32">
        <v>6.4</v>
      </c>
    </row>
    <row r="222" spans="1:5" ht="24" customHeight="1" x14ac:dyDescent="0.25">
      <c r="A222" s="31" t="s">
        <v>171</v>
      </c>
      <c r="B222" s="31" t="s">
        <v>172</v>
      </c>
      <c r="C222" s="31">
        <v>17</v>
      </c>
      <c r="D222" s="31">
        <v>79</v>
      </c>
      <c r="E222" s="32">
        <v>8.6999999999999993</v>
      </c>
    </row>
    <row r="223" spans="1:5" ht="24" customHeight="1" x14ac:dyDescent="0.25">
      <c r="A223" s="31" t="s">
        <v>171</v>
      </c>
      <c r="B223" s="31" t="s">
        <v>172</v>
      </c>
      <c r="C223" s="31">
        <v>18</v>
      </c>
      <c r="D223" s="31">
        <v>70</v>
      </c>
      <c r="E223" s="32">
        <v>7.7</v>
      </c>
    </row>
    <row r="224" spans="1:5" ht="24" customHeight="1" x14ac:dyDescent="0.25">
      <c r="A224" s="31" t="s">
        <v>171</v>
      </c>
      <c r="B224" s="31" t="s">
        <v>172</v>
      </c>
      <c r="C224" s="31">
        <v>19</v>
      </c>
      <c r="D224" s="31">
        <v>87</v>
      </c>
      <c r="E224" s="32">
        <v>9.6</v>
      </c>
    </row>
    <row r="225" spans="1:5" ht="24" customHeight="1" x14ac:dyDescent="0.25">
      <c r="A225" s="31" t="s">
        <v>171</v>
      </c>
      <c r="B225" s="31" t="s">
        <v>172</v>
      </c>
      <c r="C225" s="31">
        <v>20</v>
      </c>
      <c r="D225" s="31">
        <v>95</v>
      </c>
      <c r="E225" s="32">
        <v>10.4</v>
      </c>
    </row>
    <row r="226" spans="1:5" ht="24" customHeight="1" x14ac:dyDescent="0.25">
      <c r="A226" s="31" t="s">
        <v>171</v>
      </c>
      <c r="B226" s="31" t="s">
        <v>172</v>
      </c>
      <c r="C226" s="31">
        <v>21</v>
      </c>
      <c r="D226" s="31">
        <v>30</v>
      </c>
      <c r="E226" s="32">
        <v>3.3</v>
      </c>
    </row>
    <row r="227" spans="1:5" ht="24" customHeight="1" x14ac:dyDescent="0.25">
      <c r="A227" s="31" t="s">
        <v>171</v>
      </c>
      <c r="B227" s="31" t="s">
        <v>172</v>
      </c>
      <c r="C227" s="31">
        <v>22</v>
      </c>
      <c r="D227" s="31">
        <v>36</v>
      </c>
      <c r="E227" s="32">
        <v>4</v>
      </c>
    </row>
    <row r="228" spans="1:5" ht="24" customHeight="1" x14ac:dyDescent="0.25">
      <c r="A228" s="31" t="s">
        <v>174</v>
      </c>
      <c r="B228" s="31" t="s">
        <v>175</v>
      </c>
      <c r="C228" s="31">
        <v>8</v>
      </c>
      <c r="D228" s="31">
        <v>50</v>
      </c>
      <c r="E228" s="32">
        <v>5.5</v>
      </c>
    </row>
    <row r="229" spans="1:5" ht="24" customHeight="1" x14ac:dyDescent="0.25">
      <c r="A229" s="31" t="s">
        <v>174</v>
      </c>
      <c r="B229" s="31" t="s">
        <v>175</v>
      </c>
      <c r="C229" s="31">
        <v>9</v>
      </c>
      <c r="D229" s="31">
        <v>24</v>
      </c>
      <c r="E229" s="32">
        <v>2.6</v>
      </c>
    </row>
    <row r="230" spans="1:5" ht="24" customHeight="1" x14ac:dyDescent="0.25">
      <c r="A230" s="31" t="s">
        <v>174</v>
      </c>
      <c r="B230" s="31" t="s">
        <v>175</v>
      </c>
      <c r="C230" s="31">
        <v>10</v>
      </c>
      <c r="D230" s="31">
        <v>64</v>
      </c>
      <c r="E230" s="32">
        <v>7</v>
      </c>
    </row>
    <row r="231" spans="1:5" ht="24" customHeight="1" x14ac:dyDescent="0.25">
      <c r="A231" s="31" t="s">
        <v>174</v>
      </c>
      <c r="B231" s="31" t="s">
        <v>175</v>
      </c>
      <c r="C231" s="31">
        <v>11</v>
      </c>
      <c r="D231" s="31">
        <v>36</v>
      </c>
      <c r="E231" s="32">
        <v>4</v>
      </c>
    </row>
    <row r="232" spans="1:5" ht="24" customHeight="1" x14ac:dyDescent="0.25">
      <c r="A232" s="31" t="s">
        <v>174</v>
      </c>
      <c r="B232" s="31" t="s">
        <v>175</v>
      </c>
      <c r="C232" s="31">
        <v>12</v>
      </c>
      <c r="D232" s="31">
        <v>92</v>
      </c>
      <c r="E232" s="32">
        <v>10.1</v>
      </c>
    </row>
    <row r="233" spans="1:5" ht="24" customHeight="1" x14ac:dyDescent="0.25">
      <c r="A233" s="31" t="s">
        <v>174</v>
      </c>
      <c r="B233" s="31" t="s">
        <v>175</v>
      </c>
      <c r="C233" s="31">
        <v>13</v>
      </c>
      <c r="D233" s="31">
        <v>96</v>
      </c>
      <c r="E233" s="32">
        <v>10.6</v>
      </c>
    </row>
    <row r="234" spans="1:5" ht="24" customHeight="1" x14ac:dyDescent="0.25">
      <c r="A234" s="31" t="s">
        <v>174</v>
      </c>
      <c r="B234" s="31" t="s">
        <v>175</v>
      </c>
      <c r="C234" s="31">
        <v>14</v>
      </c>
      <c r="D234" s="31">
        <v>44</v>
      </c>
      <c r="E234" s="32">
        <v>4.8</v>
      </c>
    </row>
    <row r="235" spans="1:5" ht="24" customHeight="1" x14ac:dyDescent="0.25">
      <c r="A235" s="31" t="s">
        <v>174</v>
      </c>
      <c r="B235" s="31" t="s">
        <v>175</v>
      </c>
      <c r="C235" s="31">
        <v>15</v>
      </c>
      <c r="D235" s="31">
        <v>35</v>
      </c>
      <c r="E235" s="32">
        <v>3.8</v>
      </c>
    </row>
    <row r="236" spans="1:5" ht="24" customHeight="1" x14ac:dyDescent="0.25">
      <c r="A236" s="31" t="s">
        <v>174</v>
      </c>
      <c r="B236" s="31" t="s">
        <v>175</v>
      </c>
      <c r="C236" s="31">
        <v>16</v>
      </c>
      <c r="D236" s="31">
        <v>47</v>
      </c>
      <c r="E236" s="32">
        <v>5.2</v>
      </c>
    </row>
    <row r="237" spans="1:5" ht="24" customHeight="1" x14ac:dyDescent="0.25">
      <c r="A237" s="31" t="s">
        <v>174</v>
      </c>
      <c r="B237" s="31" t="s">
        <v>175</v>
      </c>
      <c r="C237" s="31">
        <v>17</v>
      </c>
      <c r="D237" s="31">
        <v>94</v>
      </c>
      <c r="E237" s="32">
        <v>10.3</v>
      </c>
    </row>
    <row r="238" spans="1:5" ht="24" customHeight="1" x14ac:dyDescent="0.25">
      <c r="A238" s="31" t="s">
        <v>174</v>
      </c>
      <c r="B238" s="31" t="s">
        <v>175</v>
      </c>
      <c r="C238" s="31">
        <v>18</v>
      </c>
      <c r="D238" s="31">
        <v>73</v>
      </c>
      <c r="E238" s="32">
        <v>8</v>
      </c>
    </row>
    <row r="239" spans="1:5" ht="24" customHeight="1" x14ac:dyDescent="0.25">
      <c r="A239" s="31" t="s">
        <v>174</v>
      </c>
      <c r="B239" s="31" t="s">
        <v>175</v>
      </c>
      <c r="C239" s="31">
        <v>19</v>
      </c>
      <c r="D239" s="31">
        <v>79</v>
      </c>
      <c r="E239" s="32">
        <v>8.6999999999999993</v>
      </c>
    </row>
    <row r="240" spans="1:5" ht="24" customHeight="1" x14ac:dyDescent="0.25">
      <c r="A240" s="31" t="s">
        <v>174</v>
      </c>
      <c r="B240" s="31" t="s">
        <v>175</v>
      </c>
      <c r="C240" s="31">
        <v>20</v>
      </c>
      <c r="D240" s="31">
        <v>75</v>
      </c>
      <c r="E240" s="32">
        <v>8.1999999999999993</v>
      </c>
    </row>
    <row r="241" spans="1:5" ht="24" customHeight="1" x14ac:dyDescent="0.25">
      <c r="A241" s="31" t="s">
        <v>174</v>
      </c>
      <c r="B241" s="31" t="s">
        <v>175</v>
      </c>
      <c r="C241" s="31">
        <v>21</v>
      </c>
      <c r="D241" s="31">
        <v>35</v>
      </c>
      <c r="E241" s="32">
        <v>3.8</v>
      </c>
    </row>
    <row r="242" spans="1:5" ht="24" customHeight="1" x14ac:dyDescent="0.25">
      <c r="A242" s="31" t="s">
        <v>174</v>
      </c>
      <c r="B242" s="31" t="s">
        <v>175</v>
      </c>
      <c r="C242" s="31">
        <v>22</v>
      </c>
      <c r="D242" s="31">
        <v>40</v>
      </c>
      <c r="E242" s="32">
        <v>4.4000000000000004</v>
      </c>
    </row>
    <row r="243" spans="1:5" ht="24" customHeight="1" x14ac:dyDescent="0.25">
      <c r="A243" s="31" t="s">
        <v>177</v>
      </c>
      <c r="B243" s="31" t="s">
        <v>178</v>
      </c>
      <c r="C243" s="31">
        <v>8</v>
      </c>
      <c r="D243" s="31">
        <v>49</v>
      </c>
      <c r="E243" s="32">
        <v>5.4</v>
      </c>
    </row>
    <row r="244" spans="1:5" ht="24" customHeight="1" x14ac:dyDescent="0.25">
      <c r="A244" s="31" t="s">
        <v>177</v>
      </c>
      <c r="B244" s="31" t="s">
        <v>178</v>
      </c>
      <c r="C244" s="31">
        <v>9</v>
      </c>
      <c r="D244" s="31">
        <v>61</v>
      </c>
      <c r="E244" s="32">
        <v>6.7</v>
      </c>
    </row>
    <row r="245" spans="1:5" ht="24" customHeight="1" x14ac:dyDescent="0.25">
      <c r="A245" s="31" t="s">
        <v>177</v>
      </c>
      <c r="B245" s="31" t="s">
        <v>178</v>
      </c>
      <c r="C245" s="31">
        <v>10</v>
      </c>
      <c r="D245" s="31">
        <v>37</v>
      </c>
      <c r="E245" s="32">
        <v>4.0999999999999996</v>
      </c>
    </row>
    <row r="246" spans="1:5" ht="24" customHeight="1" x14ac:dyDescent="0.25">
      <c r="A246" s="31" t="s">
        <v>177</v>
      </c>
      <c r="B246" s="31" t="s">
        <v>178</v>
      </c>
      <c r="C246" s="31">
        <v>11</v>
      </c>
      <c r="D246" s="31">
        <v>33</v>
      </c>
      <c r="E246" s="32">
        <v>3.6</v>
      </c>
    </row>
    <row r="247" spans="1:5" ht="24" customHeight="1" x14ac:dyDescent="0.25">
      <c r="A247" s="31" t="s">
        <v>177</v>
      </c>
      <c r="B247" s="31" t="s">
        <v>178</v>
      </c>
      <c r="C247" s="31">
        <v>12</v>
      </c>
      <c r="D247" s="31">
        <v>100</v>
      </c>
      <c r="E247" s="32">
        <v>11</v>
      </c>
    </row>
    <row r="248" spans="1:5" ht="24" customHeight="1" x14ac:dyDescent="0.25">
      <c r="A248" s="31" t="s">
        <v>177</v>
      </c>
      <c r="B248" s="31" t="s">
        <v>178</v>
      </c>
      <c r="C248" s="31">
        <v>13</v>
      </c>
      <c r="D248" s="31">
        <v>83</v>
      </c>
      <c r="E248" s="32">
        <v>9.1</v>
      </c>
    </row>
    <row r="249" spans="1:5" ht="24" customHeight="1" x14ac:dyDescent="0.25">
      <c r="A249" s="31" t="s">
        <v>177</v>
      </c>
      <c r="B249" s="31" t="s">
        <v>178</v>
      </c>
      <c r="C249" s="31">
        <v>14</v>
      </c>
      <c r="D249" s="31">
        <v>34</v>
      </c>
      <c r="E249" s="32">
        <v>3.7</v>
      </c>
    </row>
    <row r="250" spans="1:5" ht="24" customHeight="1" x14ac:dyDescent="0.25">
      <c r="A250" s="31" t="s">
        <v>177</v>
      </c>
      <c r="B250" s="31" t="s">
        <v>178</v>
      </c>
      <c r="C250" s="31">
        <v>15</v>
      </c>
      <c r="D250" s="31">
        <v>39</v>
      </c>
      <c r="E250" s="32">
        <v>4.3</v>
      </c>
    </row>
    <row r="251" spans="1:5" ht="24" customHeight="1" x14ac:dyDescent="0.25">
      <c r="A251" s="31" t="s">
        <v>177</v>
      </c>
      <c r="B251" s="31" t="s">
        <v>178</v>
      </c>
      <c r="C251" s="31">
        <v>16</v>
      </c>
      <c r="D251" s="31">
        <v>40</v>
      </c>
      <c r="E251" s="32">
        <v>4.4000000000000004</v>
      </c>
    </row>
    <row r="252" spans="1:5" ht="24" customHeight="1" x14ac:dyDescent="0.25">
      <c r="A252" s="31" t="s">
        <v>177</v>
      </c>
      <c r="B252" s="31" t="s">
        <v>178</v>
      </c>
      <c r="C252" s="31">
        <v>17</v>
      </c>
      <c r="D252" s="31">
        <v>72</v>
      </c>
      <c r="E252" s="32">
        <v>7.9</v>
      </c>
    </row>
    <row r="253" spans="1:5" ht="24" customHeight="1" x14ac:dyDescent="0.25">
      <c r="A253" s="31" t="s">
        <v>177</v>
      </c>
      <c r="B253" s="31" t="s">
        <v>178</v>
      </c>
      <c r="C253" s="31">
        <v>18</v>
      </c>
      <c r="D253" s="31">
        <v>88</v>
      </c>
      <c r="E253" s="32">
        <v>9.6999999999999993</v>
      </c>
    </row>
    <row r="254" spans="1:5" ht="24" customHeight="1" x14ac:dyDescent="0.25">
      <c r="A254" s="31" t="s">
        <v>177</v>
      </c>
      <c r="B254" s="31" t="s">
        <v>178</v>
      </c>
      <c r="C254" s="31">
        <v>19</v>
      </c>
      <c r="D254" s="31">
        <v>77</v>
      </c>
      <c r="E254" s="32">
        <v>8.5</v>
      </c>
    </row>
    <row r="255" spans="1:5" ht="24" customHeight="1" x14ac:dyDescent="0.25">
      <c r="A255" s="31" t="s">
        <v>177</v>
      </c>
      <c r="B255" s="31" t="s">
        <v>178</v>
      </c>
      <c r="C255" s="31">
        <v>20</v>
      </c>
      <c r="D255" s="31">
        <v>97</v>
      </c>
      <c r="E255" s="32">
        <v>10.7</v>
      </c>
    </row>
    <row r="256" spans="1:5" ht="24" customHeight="1" x14ac:dyDescent="0.25">
      <c r="A256" s="31" t="s">
        <v>177</v>
      </c>
      <c r="B256" s="31" t="s">
        <v>178</v>
      </c>
      <c r="C256" s="31">
        <v>21</v>
      </c>
      <c r="D256" s="31">
        <v>39</v>
      </c>
      <c r="E256" s="32">
        <v>4.3</v>
      </c>
    </row>
    <row r="257" spans="1:5" ht="24" customHeight="1" x14ac:dyDescent="0.25">
      <c r="A257" s="31" t="s">
        <v>177</v>
      </c>
      <c r="B257" s="31" t="s">
        <v>178</v>
      </c>
      <c r="C257" s="31">
        <v>22</v>
      </c>
      <c r="D257" s="31">
        <v>44</v>
      </c>
      <c r="E257" s="32">
        <v>4.8</v>
      </c>
    </row>
    <row r="258" spans="1:5" ht="24" customHeight="1" x14ac:dyDescent="0.25">
      <c r="A258" s="31" t="s">
        <v>180</v>
      </c>
      <c r="B258" s="31" t="s">
        <v>181</v>
      </c>
      <c r="C258" s="31">
        <v>8</v>
      </c>
      <c r="D258" s="31">
        <v>38</v>
      </c>
      <c r="E258" s="32">
        <v>3.8</v>
      </c>
    </row>
    <row r="259" spans="1:5" ht="24" customHeight="1" x14ac:dyDescent="0.25">
      <c r="A259" s="31" t="s">
        <v>180</v>
      </c>
      <c r="B259" s="31" t="s">
        <v>181</v>
      </c>
      <c r="C259" s="31">
        <v>9</v>
      </c>
      <c r="D259" s="31">
        <v>51</v>
      </c>
      <c r="E259" s="32">
        <v>5.0999999999999996</v>
      </c>
    </row>
    <row r="260" spans="1:5" ht="24" customHeight="1" x14ac:dyDescent="0.25">
      <c r="A260" s="31" t="s">
        <v>180</v>
      </c>
      <c r="B260" s="31" t="s">
        <v>181</v>
      </c>
      <c r="C260" s="31">
        <v>10</v>
      </c>
      <c r="D260" s="31">
        <v>55</v>
      </c>
      <c r="E260" s="32">
        <v>5.5</v>
      </c>
    </row>
    <row r="261" spans="1:5" ht="24" customHeight="1" x14ac:dyDescent="0.25">
      <c r="A261" s="31" t="s">
        <v>180</v>
      </c>
      <c r="B261" s="31" t="s">
        <v>181</v>
      </c>
      <c r="C261" s="31">
        <v>11</v>
      </c>
      <c r="D261" s="31">
        <v>43</v>
      </c>
      <c r="E261" s="32">
        <v>4.3</v>
      </c>
    </row>
    <row r="262" spans="1:5" ht="24" customHeight="1" x14ac:dyDescent="0.25">
      <c r="A262" s="31" t="s">
        <v>180</v>
      </c>
      <c r="B262" s="31" t="s">
        <v>181</v>
      </c>
      <c r="C262" s="31">
        <v>12</v>
      </c>
      <c r="D262" s="31">
        <v>96</v>
      </c>
      <c r="E262" s="32">
        <v>9.6</v>
      </c>
    </row>
    <row r="263" spans="1:5" ht="24" customHeight="1" x14ac:dyDescent="0.25">
      <c r="A263" s="31" t="s">
        <v>180</v>
      </c>
      <c r="B263" s="31" t="s">
        <v>181</v>
      </c>
      <c r="C263" s="31">
        <v>13</v>
      </c>
      <c r="D263" s="31">
        <v>82</v>
      </c>
      <c r="E263" s="32">
        <v>8.1999999999999993</v>
      </c>
    </row>
    <row r="264" spans="1:5" ht="24" customHeight="1" x14ac:dyDescent="0.25">
      <c r="A264" s="31" t="s">
        <v>180</v>
      </c>
      <c r="B264" s="31" t="s">
        <v>181</v>
      </c>
      <c r="C264" s="31">
        <v>14</v>
      </c>
      <c r="D264" s="31">
        <v>24</v>
      </c>
      <c r="E264" s="32">
        <v>2.4</v>
      </c>
    </row>
    <row r="265" spans="1:5" ht="24" customHeight="1" x14ac:dyDescent="0.25">
      <c r="A265" s="31" t="s">
        <v>180</v>
      </c>
      <c r="B265" s="31" t="s">
        <v>181</v>
      </c>
      <c r="C265" s="31">
        <v>15</v>
      </c>
      <c r="D265" s="31">
        <v>28</v>
      </c>
      <c r="E265" s="32">
        <v>2.8</v>
      </c>
    </row>
    <row r="266" spans="1:5" ht="24" customHeight="1" x14ac:dyDescent="0.25">
      <c r="A266" s="31" t="s">
        <v>180</v>
      </c>
      <c r="B266" s="31" t="s">
        <v>181</v>
      </c>
      <c r="C266" s="31">
        <v>16</v>
      </c>
      <c r="D266" s="31">
        <v>21</v>
      </c>
      <c r="E266" s="32">
        <v>2.1</v>
      </c>
    </row>
    <row r="267" spans="1:5" ht="24" customHeight="1" x14ac:dyDescent="0.25">
      <c r="A267" s="31" t="s">
        <v>180</v>
      </c>
      <c r="B267" s="31" t="s">
        <v>181</v>
      </c>
      <c r="C267" s="31">
        <v>17</v>
      </c>
      <c r="D267" s="31">
        <v>88</v>
      </c>
      <c r="E267" s="32">
        <v>8.8000000000000007</v>
      </c>
    </row>
    <row r="268" spans="1:5" ht="24" customHeight="1" x14ac:dyDescent="0.25">
      <c r="A268" s="31" t="s">
        <v>180</v>
      </c>
      <c r="B268" s="31" t="s">
        <v>181</v>
      </c>
      <c r="C268" s="31">
        <v>18</v>
      </c>
      <c r="D268" s="31">
        <v>80</v>
      </c>
      <c r="E268" s="32">
        <v>8</v>
      </c>
    </row>
    <row r="269" spans="1:5" ht="24" customHeight="1" x14ac:dyDescent="0.25">
      <c r="A269" s="31" t="s">
        <v>180</v>
      </c>
      <c r="B269" s="31" t="s">
        <v>181</v>
      </c>
      <c r="C269" s="31">
        <v>19</v>
      </c>
      <c r="D269" s="31">
        <v>81</v>
      </c>
      <c r="E269" s="32">
        <v>8.1</v>
      </c>
    </row>
    <row r="270" spans="1:5" ht="24" customHeight="1" x14ac:dyDescent="0.25">
      <c r="A270" s="31" t="s">
        <v>180</v>
      </c>
      <c r="B270" s="31" t="s">
        <v>181</v>
      </c>
      <c r="C270" s="31">
        <v>20</v>
      </c>
      <c r="D270" s="31">
        <v>93</v>
      </c>
      <c r="E270" s="32">
        <v>9.3000000000000007</v>
      </c>
    </row>
    <row r="271" spans="1:5" ht="24" customHeight="1" x14ac:dyDescent="0.25">
      <c r="A271" s="31" t="s">
        <v>180</v>
      </c>
      <c r="B271" s="31" t="s">
        <v>181</v>
      </c>
      <c r="C271" s="31">
        <v>21</v>
      </c>
      <c r="D271" s="31">
        <v>31</v>
      </c>
      <c r="E271" s="32">
        <v>3.1</v>
      </c>
    </row>
    <row r="272" spans="1:5" ht="24" customHeight="1" x14ac:dyDescent="0.25">
      <c r="A272" s="31" t="s">
        <v>180</v>
      </c>
      <c r="B272" s="31" t="s">
        <v>181</v>
      </c>
      <c r="C272" s="31">
        <v>22</v>
      </c>
      <c r="D272" s="31">
        <v>44</v>
      </c>
      <c r="E272" s="32">
        <v>4.4000000000000004</v>
      </c>
    </row>
    <row r="273" spans="1:5" ht="24" customHeight="1" x14ac:dyDescent="0.25">
      <c r="A273" s="31" t="s">
        <v>183</v>
      </c>
      <c r="B273" s="31" t="s">
        <v>184</v>
      </c>
      <c r="C273" s="31">
        <v>8</v>
      </c>
      <c r="D273" s="31">
        <v>21</v>
      </c>
      <c r="E273" s="32">
        <v>1.1000000000000001</v>
      </c>
    </row>
    <row r="274" spans="1:5" ht="24" customHeight="1" x14ac:dyDescent="0.25">
      <c r="A274" s="31" t="s">
        <v>183</v>
      </c>
      <c r="B274" s="31" t="s">
        <v>184</v>
      </c>
      <c r="C274" s="31">
        <v>9</v>
      </c>
      <c r="D274" s="31">
        <v>48</v>
      </c>
      <c r="E274" s="32">
        <v>2.4</v>
      </c>
    </row>
    <row r="275" spans="1:5" ht="24" customHeight="1" x14ac:dyDescent="0.25">
      <c r="A275" s="31" t="s">
        <v>183</v>
      </c>
      <c r="B275" s="31" t="s">
        <v>184</v>
      </c>
      <c r="C275" s="31">
        <v>10</v>
      </c>
      <c r="D275" s="31">
        <v>38</v>
      </c>
      <c r="E275" s="32">
        <v>1.9</v>
      </c>
    </row>
    <row r="276" spans="1:5" ht="24" customHeight="1" x14ac:dyDescent="0.25">
      <c r="A276" s="31" t="s">
        <v>183</v>
      </c>
      <c r="B276" s="31" t="s">
        <v>184</v>
      </c>
      <c r="C276" s="31">
        <v>11</v>
      </c>
      <c r="D276" s="31">
        <v>23</v>
      </c>
      <c r="E276" s="32">
        <v>1.2</v>
      </c>
    </row>
    <row r="277" spans="1:5" ht="24" customHeight="1" x14ac:dyDescent="0.25">
      <c r="A277" s="31" t="s">
        <v>183</v>
      </c>
      <c r="B277" s="31" t="s">
        <v>184</v>
      </c>
      <c r="C277" s="31">
        <v>12</v>
      </c>
      <c r="D277" s="31">
        <v>82</v>
      </c>
      <c r="E277" s="32">
        <v>4.0999999999999996</v>
      </c>
    </row>
    <row r="278" spans="1:5" ht="24" customHeight="1" x14ac:dyDescent="0.25">
      <c r="A278" s="31" t="s">
        <v>183</v>
      </c>
      <c r="B278" s="31" t="s">
        <v>184</v>
      </c>
      <c r="C278" s="31">
        <v>13</v>
      </c>
      <c r="D278" s="31">
        <v>80</v>
      </c>
      <c r="E278" s="32">
        <v>4</v>
      </c>
    </row>
    <row r="279" spans="1:5" ht="24" customHeight="1" x14ac:dyDescent="0.25">
      <c r="A279" s="31" t="s">
        <v>183</v>
      </c>
      <c r="B279" s="31" t="s">
        <v>184</v>
      </c>
      <c r="C279" s="31">
        <v>14</v>
      </c>
      <c r="D279" s="31">
        <v>49</v>
      </c>
      <c r="E279" s="32">
        <v>2.5</v>
      </c>
    </row>
    <row r="280" spans="1:5" ht="24" customHeight="1" x14ac:dyDescent="0.25">
      <c r="A280" s="31" t="s">
        <v>183</v>
      </c>
      <c r="B280" s="31" t="s">
        <v>184</v>
      </c>
      <c r="C280" s="31">
        <v>15</v>
      </c>
      <c r="D280" s="31">
        <v>31</v>
      </c>
      <c r="E280" s="32">
        <v>1.6</v>
      </c>
    </row>
    <row r="281" spans="1:5" ht="24" customHeight="1" x14ac:dyDescent="0.25">
      <c r="A281" s="31" t="s">
        <v>183</v>
      </c>
      <c r="B281" s="31" t="s">
        <v>184</v>
      </c>
      <c r="C281" s="31">
        <v>16</v>
      </c>
      <c r="D281" s="31">
        <v>41</v>
      </c>
      <c r="E281" s="32">
        <v>2</v>
      </c>
    </row>
    <row r="282" spans="1:5" ht="24" customHeight="1" x14ac:dyDescent="0.25">
      <c r="A282" s="31" t="s">
        <v>183</v>
      </c>
      <c r="B282" s="31" t="s">
        <v>184</v>
      </c>
      <c r="C282" s="31">
        <v>17</v>
      </c>
      <c r="D282" s="31">
        <v>72</v>
      </c>
      <c r="E282" s="32">
        <v>3.6</v>
      </c>
    </row>
    <row r="283" spans="1:5" ht="24" customHeight="1" x14ac:dyDescent="0.25">
      <c r="A283" s="31" t="s">
        <v>183</v>
      </c>
      <c r="B283" s="31" t="s">
        <v>184</v>
      </c>
      <c r="C283" s="31">
        <v>18</v>
      </c>
      <c r="D283" s="31">
        <v>87</v>
      </c>
      <c r="E283" s="32">
        <v>4.3</v>
      </c>
    </row>
    <row r="284" spans="1:5" ht="24" customHeight="1" x14ac:dyDescent="0.25">
      <c r="A284" s="31" t="s">
        <v>183</v>
      </c>
      <c r="B284" s="31" t="s">
        <v>184</v>
      </c>
      <c r="C284" s="31">
        <v>19</v>
      </c>
      <c r="D284" s="31">
        <v>77</v>
      </c>
      <c r="E284" s="32">
        <v>3.9</v>
      </c>
    </row>
    <row r="285" spans="1:5" ht="24" customHeight="1" x14ac:dyDescent="0.25">
      <c r="A285" s="31" t="s">
        <v>183</v>
      </c>
      <c r="B285" s="31" t="s">
        <v>184</v>
      </c>
      <c r="C285" s="31">
        <v>20</v>
      </c>
      <c r="D285" s="31">
        <v>88</v>
      </c>
      <c r="E285" s="32">
        <v>4.4000000000000004</v>
      </c>
    </row>
    <row r="286" spans="1:5" ht="24" customHeight="1" x14ac:dyDescent="0.25">
      <c r="A286" s="31" t="s">
        <v>183</v>
      </c>
      <c r="B286" s="31" t="s">
        <v>184</v>
      </c>
      <c r="C286" s="31">
        <v>21</v>
      </c>
      <c r="D286" s="31">
        <v>26</v>
      </c>
      <c r="E286" s="32">
        <v>1.3</v>
      </c>
    </row>
    <row r="287" spans="1:5" ht="24" customHeight="1" x14ac:dyDescent="0.25">
      <c r="A287" s="31" t="s">
        <v>183</v>
      </c>
      <c r="B287" s="31" t="s">
        <v>184</v>
      </c>
      <c r="C287" s="31">
        <v>22</v>
      </c>
      <c r="D287" s="31">
        <v>62</v>
      </c>
      <c r="E287" s="32">
        <v>3.1</v>
      </c>
    </row>
    <row r="288" spans="1:5" ht="24" customHeight="1" x14ac:dyDescent="0.25">
      <c r="A288" s="31" t="s">
        <v>186</v>
      </c>
      <c r="B288" s="31" t="s">
        <v>187</v>
      </c>
      <c r="C288" s="31">
        <v>8</v>
      </c>
      <c r="D288" s="31">
        <v>53</v>
      </c>
      <c r="E288" s="32">
        <v>3.7</v>
      </c>
    </row>
    <row r="289" spans="1:5" ht="24" customHeight="1" x14ac:dyDescent="0.25">
      <c r="A289" s="31" t="s">
        <v>186</v>
      </c>
      <c r="B289" s="31" t="s">
        <v>187</v>
      </c>
      <c r="C289" s="31">
        <v>9</v>
      </c>
      <c r="D289" s="31">
        <v>53</v>
      </c>
      <c r="E289" s="32">
        <v>3.7</v>
      </c>
    </row>
    <row r="290" spans="1:5" ht="24" customHeight="1" x14ac:dyDescent="0.25">
      <c r="A290" s="31" t="s">
        <v>186</v>
      </c>
      <c r="B290" s="31" t="s">
        <v>187</v>
      </c>
      <c r="C290" s="31">
        <v>10</v>
      </c>
      <c r="D290" s="31">
        <v>52</v>
      </c>
      <c r="E290" s="32">
        <v>3.6</v>
      </c>
    </row>
    <row r="291" spans="1:5" ht="24" customHeight="1" x14ac:dyDescent="0.25">
      <c r="A291" s="31" t="s">
        <v>186</v>
      </c>
      <c r="B291" s="31" t="s">
        <v>187</v>
      </c>
      <c r="C291" s="31">
        <v>11</v>
      </c>
      <c r="D291" s="31">
        <v>59</v>
      </c>
      <c r="E291" s="32">
        <v>4.0999999999999996</v>
      </c>
    </row>
    <row r="292" spans="1:5" ht="24" customHeight="1" x14ac:dyDescent="0.25">
      <c r="A292" s="31" t="s">
        <v>186</v>
      </c>
      <c r="B292" s="31" t="s">
        <v>187</v>
      </c>
      <c r="C292" s="31">
        <v>12</v>
      </c>
      <c r="D292" s="31">
        <v>73</v>
      </c>
      <c r="E292" s="32">
        <v>5.0999999999999996</v>
      </c>
    </row>
    <row r="293" spans="1:5" ht="24" customHeight="1" x14ac:dyDescent="0.25">
      <c r="A293" s="31" t="s">
        <v>186</v>
      </c>
      <c r="B293" s="31" t="s">
        <v>187</v>
      </c>
      <c r="C293" s="31">
        <v>13</v>
      </c>
      <c r="D293" s="31">
        <v>76</v>
      </c>
      <c r="E293" s="32">
        <v>5.3</v>
      </c>
    </row>
    <row r="294" spans="1:5" ht="24" customHeight="1" x14ac:dyDescent="0.25">
      <c r="A294" s="31" t="s">
        <v>186</v>
      </c>
      <c r="B294" s="31" t="s">
        <v>187</v>
      </c>
      <c r="C294" s="31">
        <v>14</v>
      </c>
      <c r="D294" s="31">
        <v>65</v>
      </c>
      <c r="E294" s="32">
        <v>4.5</v>
      </c>
    </row>
    <row r="295" spans="1:5" ht="24" customHeight="1" x14ac:dyDescent="0.25">
      <c r="A295" s="31" t="s">
        <v>186</v>
      </c>
      <c r="B295" s="31" t="s">
        <v>187</v>
      </c>
      <c r="C295" s="31">
        <v>15</v>
      </c>
      <c r="D295" s="31">
        <v>31</v>
      </c>
      <c r="E295" s="32">
        <v>2.2000000000000002</v>
      </c>
    </row>
    <row r="296" spans="1:5" ht="24" customHeight="1" x14ac:dyDescent="0.25">
      <c r="A296" s="31" t="s">
        <v>186</v>
      </c>
      <c r="B296" s="31" t="s">
        <v>187</v>
      </c>
      <c r="C296" s="31">
        <v>16</v>
      </c>
      <c r="D296" s="31">
        <v>25</v>
      </c>
      <c r="E296" s="32">
        <v>1.8</v>
      </c>
    </row>
    <row r="297" spans="1:5" ht="24" customHeight="1" x14ac:dyDescent="0.25">
      <c r="A297" s="31" t="s">
        <v>186</v>
      </c>
      <c r="B297" s="31" t="s">
        <v>187</v>
      </c>
      <c r="C297" s="31">
        <v>17</v>
      </c>
      <c r="D297" s="31">
        <v>93</v>
      </c>
      <c r="E297" s="32">
        <v>6.5</v>
      </c>
    </row>
    <row r="298" spans="1:5" ht="24" customHeight="1" x14ac:dyDescent="0.25">
      <c r="A298" s="31" t="s">
        <v>186</v>
      </c>
      <c r="B298" s="31" t="s">
        <v>187</v>
      </c>
      <c r="C298" s="31">
        <v>18</v>
      </c>
      <c r="D298" s="31">
        <v>71</v>
      </c>
      <c r="E298" s="32">
        <v>5</v>
      </c>
    </row>
    <row r="299" spans="1:5" ht="24" customHeight="1" x14ac:dyDescent="0.25">
      <c r="A299" s="31" t="s">
        <v>186</v>
      </c>
      <c r="B299" s="31" t="s">
        <v>187</v>
      </c>
      <c r="C299" s="31">
        <v>19</v>
      </c>
      <c r="D299" s="31">
        <v>97</v>
      </c>
      <c r="E299" s="32">
        <v>6.8</v>
      </c>
    </row>
    <row r="300" spans="1:5" ht="24" customHeight="1" x14ac:dyDescent="0.25">
      <c r="A300" s="31" t="s">
        <v>186</v>
      </c>
      <c r="B300" s="31" t="s">
        <v>187</v>
      </c>
      <c r="C300" s="31">
        <v>20</v>
      </c>
      <c r="D300" s="31">
        <v>89</v>
      </c>
      <c r="E300" s="32">
        <v>6.2</v>
      </c>
    </row>
    <row r="301" spans="1:5" ht="24" customHeight="1" x14ac:dyDescent="0.25">
      <c r="A301" s="31" t="s">
        <v>186</v>
      </c>
      <c r="B301" s="31" t="s">
        <v>187</v>
      </c>
      <c r="C301" s="31">
        <v>21</v>
      </c>
      <c r="D301" s="31">
        <v>41</v>
      </c>
      <c r="E301" s="32">
        <v>2.9</v>
      </c>
    </row>
    <row r="302" spans="1:5" ht="24" customHeight="1" x14ac:dyDescent="0.25">
      <c r="A302" s="31" t="s">
        <v>186</v>
      </c>
      <c r="B302" s="31" t="s">
        <v>187</v>
      </c>
      <c r="C302" s="31">
        <v>22</v>
      </c>
      <c r="D302" s="31">
        <v>57</v>
      </c>
      <c r="E302" s="32">
        <v>4</v>
      </c>
    </row>
    <row r="303" spans="1:5" ht="24" customHeight="1" x14ac:dyDescent="0.25">
      <c r="A303" s="31" t="s">
        <v>189</v>
      </c>
      <c r="B303" s="31" t="s">
        <v>190</v>
      </c>
      <c r="C303" s="31">
        <v>8</v>
      </c>
      <c r="D303" s="31">
        <v>64</v>
      </c>
      <c r="E303" s="32">
        <v>5.8</v>
      </c>
    </row>
    <row r="304" spans="1:5" ht="24" customHeight="1" x14ac:dyDescent="0.25">
      <c r="A304" s="31" t="s">
        <v>189</v>
      </c>
      <c r="B304" s="31" t="s">
        <v>190</v>
      </c>
      <c r="C304" s="31">
        <v>9</v>
      </c>
      <c r="D304" s="31">
        <v>30</v>
      </c>
      <c r="E304" s="32">
        <v>2.7</v>
      </c>
    </row>
    <row r="305" spans="1:5" ht="24" customHeight="1" x14ac:dyDescent="0.25">
      <c r="A305" s="31" t="s">
        <v>189</v>
      </c>
      <c r="B305" s="31" t="s">
        <v>190</v>
      </c>
      <c r="C305" s="31">
        <v>10</v>
      </c>
      <c r="D305" s="31">
        <v>51</v>
      </c>
      <c r="E305" s="32">
        <v>4.5999999999999996</v>
      </c>
    </row>
    <row r="306" spans="1:5" ht="24" customHeight="1" x14ac:dyDescent="0.25">
      <c r="A306" s="31" t="s">
        <v>189</v>
      </c>
      <c r="B306" s="31" t="s">
        <v>190</v>
      </c>
      <c r="C306" s="31">
        <v>11</v>
      </c>
      <c r="D306" s="31">
        <v>39</v>
      </c>
      <c r="E306" s="32">
        <v>3.5</v>
      </c>
    </row>
    <row r="307" spans="1:5" ht="24" customHeight="1" x14ac:dyDescent="0.25">
      <c r="A307" s="31" t="s">
        <v>189</v>
      </c>
      <c r="B307" s="31" t="s">
        <v>190</v>
      </c>
      <c r="C307" s="31">
        <v>12</v>
      </c>
      <c r="D307" s="31">
        <v>97</v>
      </c>
      <c r="E307" s="32">
        <v>8.6999999999999993</v>
      </c>
    </row>
    <row r="308" spans="1:5" ht="24" customHeight="1" x14ac:dyDescent="0.25">
      <c r="A308" s="31" t="s">
        <v>189</v>
      </c>
      <c r="B308" s="31" t="s">
        <v>190</v>
      </c>
      <c r="C308" s="31">
        <v>13</v>
      </c>
      <c r="D308" s="31">
        <v>89</v>
      </c>
      <c r="E308" s="32">
        <v>8</v>
      </c>
    </row>
    <row r="309" spans="1:5" ht="24" customHeight="1" x14ac:dyDescent="0.25">
      <c r="A309" s="31" t="s">
        <v>189</v>
      </c>
      <c r="B309" s="31" t="s">
        <v>190</v>
      </c>
      <c r="C309" s="31">
        <v>14</v>
      </c>
      <c r="D309" s="31">
        <v>58</v>
      </c>
      <c r="E309" s="32">
        <v>5.2</v>
      </c>
    </row>
    <row r="310" spans="1:5" ht="24" customHeight="1" x14ac:dyDescent="0.25">
      <c r="A310" s="31" t="s">
        <v>189</v>
      </c>
      <c r="B310" s="31" t="s">
        <v>190</v>
      </c>
      <c r="C310" s="31">
        <v>15</v>
      </c>
      <c r="D310" s="31">
        <v>33</v>
      </c>
      <c r="E310" s="32">
        <v>3</v>
      </c>
    </row>
    <row r="311" spans="1:5" ht="24" customHeight="1" x14ac:dyDescent="0.25">
      <c r="A311" s="31" t="s">
        <v>189</v>
      </c>
      <c r="B311" s="31" t="s">
        <v>190</v>
      </c>
      <c r="C311" s="31">
        <v>16</v>
      </c>
      <c r="D311" s="31">
        <v>46</v>
      </c>
      <c r="E311" s="32">
        <v>4.0999999999999996</v>
      </c>
    </row>
    <row r="312" spans="1:5" ht="24" customHeight="1" x14ac:dyDescent="0.25">
      <c r="A312" s="31" t="s">
        <v>189</v>
      </c>
      <c r="B312" s="31" t="s">
        <v>190</v>
      </c>
      <c r="C312" s="31">
        <v>17</v>
      </c>
      <c r="D312" s="31">
        <v>88</v>
      </c>
      <c r="E312" s="32">
        <v>7.9</v>
      </c>
    </row>
    <row r="313" spans="1:5" ht="24" customHeight="1" x14ac:dyDescent="0.25">
      <c r="A313" s="31" t="s">
        <v>189</v>
      </c>
      <c r="B313" s="31" t="s">
        <v>190</v>
      </c>
      <c r="C313" s="31">
        <v>18</v>
      </c>
      <c r="D313" s="31">
        <v>78</v>
      </c>
      <c r="E313" s="32">
        <v>7</v>
      </c>
    </row>
    <row r="314" spans="1:5" ht="24" customHeight="1" x14ac:dyDescent="0.25">
      <c r="A314" s="31" t="s">
        <v>189</v>
      </c>
      <c r="B314" s="31" t="s">
        <v>190</v>
      </c>
      <c r="C314" s="31">
        <v>19</v>
      </c>
      <c r="D314" s="31">
        <v>88</v>
      </c>
      <c r="E314" s="32">
        <v>7.9</v>
      </c>
    </row>
    <row r="315" spans="1:5" ht="24" customHeight="1" x14ac:dyDescent="0.25">
      <c r="A315" s="31" t="s">
        <v>189</v>
      </c>
      <c r="B315" s="31" t="s">
        <v>190</v>
      </c>
      <c r="C315" s="31">
        <v>20</v>
      </c>
      <c r="D315" s="31">
        <v>70</v>
      </c>
      <c r="E315" s="32">
        <v>6.3</v>
      </c>
    </row>
    <row r="316" spans="1:5" ht="24" customHeight="1" x14ac:dyDescent="0.25">
      <c r="A316" s="31" t="s">
        <v>189</v>
      </c>
      <c r="B316" s="31" t="s">
        <v>190</v>
      </c>
      <c r="C316" s="31">
        <v>21</v>
      </c>
      <c r="D316" s="31">
        <v>27</v>
      </c>
      <c r="E316" s="32">
        <v>2.4</v>
      </c>
    </row>
    <row r="317" spans="1:5" ht="24" customHeight="1" x14ac:dyDescent="0.25">
      <c r="A317" s="31" t="s">
        <v>189</v>
      </c>
      <c r="B317" s="31" t="s">
        <v>190</v>
      </c>
      <c r="C317" s="31">
        <v>22</v>
      </c>
      <c r="D317" s="31">
        <v>58</v>
      </c>
      <c r="E317" s="32">
        <v>5.2</v>
      </c>
    </row>
    <row r="318" spans="1:5" ht="15" customHeight="1" x14ac:dyDescent="0.25">
      <c r="A318" s="31" t="s">
        <v>192</v>
      </c>
      <c r="B318" s="31" t="s">
        <v>193</v>
      </c>
      <c r="C318" s="31">
        <v>8</v>
      </c>
      <c r="D318" s="31">
        <v>50</v>
      </c>
      <c r="E318" s="32">
        <v>5.5</v>
      </c>
    </row>
    <row r="319" spans="1:5" ht="15" customHeight="1" x14ac:dyDescent="0.25">
      <c r="A319" s="31" t="s">
        <v>192</v>
      </c>
      <c r="B319" s="31" t="s">
        <v>193</v>
      </c>
      <c r="C319" s="31">
        <v>9</v>
      </c>
      <c r="D319" s="31">
        <v>34</v>
      </c>
      <c r="E319" s="32">
        <v>3.7</v>
      </c>
    </row>
    <row r="320" spans="1:5" ht="15" customHeight="1" x14ac:dyDescent="0.25">
      <c r="A320" s="31" t="s">
        <v>192</v>
      </c>
      <c r="B320" s="31" t="s">
        <v>193</v>
      </c>
      <c r="C320" s="31">
        <v>10</v>
      </c>
      <c r="D320" s="31">
        <v>49</v>
      </c>
      <c r="E320" s="32">
        <v>5.4</v>
      </c>
    </row>
    <row r="321" spans="1:5" ht="15" customHeight="1" x14ac:dyDescent="0.25">
      <c r="A321" s="31" t="s">
        <v>192</v>
      </c>
      <c r="B321" s="31" t="s">
        <v>193</v>
      </c>
      <c r="C321" s="31">
        <v>11</v>
      </c>
      <c r="D321" s="31">
        <v>27</v>
      </c>
      <c r="E321" s="32">
        <v>3</v>
      </c>
    </row>
    <row r="322" spans="1:5" ht="15" customHeight="1" x14ac:dyDescent="0.25">
      <c r="A322" s="31" t="s">
        <v>192</v>
      </c>
      <c r="B322" s="31" t="s">
        <v>193</v>
      </c>
      <c r="C322" s="31">
        <v>12</v>
      </c>
      <c r="D322" s="31">
        <v>91</v>
      </c>
      <c r="E322" s="32">
        <v>10</v>
      </c>
    </row>
    <row r="323" spans="1:5" ht="15" customHeight="1" x14ac:dyDescent="0.25">
      <c r="A323" s="31" t="s">
        <v>192</v>
      </c>
      <c r="B323" s="31" t="s">
        <v>193</v>
      </c>
      <c r="C323" s="31">
        <v>13</v>
      </c>
      <c r="D323" s="31">
        <v>86</v>
      </c>
      <c r="E323" s="32">
        <v>9.5</v>
      </c>
    </row>
    <row r="324" spans="1:5" ht="15" customHeight="1" x14ac:dyDescent="0.25">
      <c r="A324" s="31" t="s">
        <v>192</v>
      </c>
      <c r="B324" s="31" t="s">
        <v>193</v>
      </c>
      <c r="C324" s="31">
        <v>14</v>
      </c>
      <c r="D324" s="31">
        <v>37</v>
      </c>
      <c r="E324" s="32">
        <v>4.0999999999999996</v>
      </c>
    </row>
    <row r="325" spans="1:5" ht="15" customHeight="1" x14ac:dyDescent="0.25">
      <c r="A325" s="31" t="s">
        <v>192</v>
      </c>
      <c r="B325" s="31" t="s">
        <v>193</v>
      </c>
      <c r="C325" s="31">
        <v>15</v>
      </c>
      <c r="D325" s="31">
        <v>25</v>
      </c>
      <c r="E325" s="32">
        <v>2.8</v>
      </c>
    </row>
    <row r="326" spans="1:5" ht="15" customHeight="1" x14ac:dyDescent="0.25">
      <c r="A326" s="31" t="s">
        <v>192</v>
      </c>
      <c r="B326" s="31" t="s">
        <v>193</v>
      </c>
      <c r="C326" s="31">
        <v>16</v>
      </c>
      <c r="D326" s="31">
        <v>61</v>
      </c>
      <c r="E326" s="32">
        <v>6.7</v>
      </c>
    </row>
    <row r="327" spans="1:5" ht="15" customHeight="1" x14ac:dyDescent="0.25">
      <c r="A327" s="31" t="s">
        <v>192</v>
      </c>
      <c r="B327" s="31" t="s">
        <v>193</v>
      </c>
      <c r="C327" s="31">
        <v>17</v>
      </c>
      <c r="D327" s="31">
        <v>85</v>
      </c>
      <c r="E327" s="32">
        <v>9.3000000000000007</v>
      </c>
    </row>
    <row r="328" spans="1:5" ht="15" customHeight="1" x14ac:dyDescent="0.25">
      <c r="A328" s="31" t="s">
        <v>192</v>
      </c>
      <c r="B328" s="31" t="s">
        <v>193</v>
      </c>
      <c r="C328" s="31">
        <v>18</v>
      </c>
      <c r="D328" s="31">
        <v>79</v>
      </c>
      <c r="E328" s="32">
        <v>8.6999999999999993</v>
      </c>
    </row>
    <row r="329" spans="1:5" ht="15" customHeight="1" x14ac:dyDescent="0.25">
      <c r="A329" s="31" t="s">
        <v>192</v>
      </c>
      <c r="B329" s="31" t="s">
        <v>193</v>
      </c>
      <c r="C329" s="31">
        <v>19</v>
      </c>
      <c r="D329" s="31">
        <v>78</v>
      </c>
      <c r="E329" s="32">
        <v>8.6</v>
      </c>
    </row>
    <row r="330" spans="1:5" ht="15" customHeight="1" x14ac:dyDescent="0.25">
      <c r="A330" s="31" t="s">
        <v>192</v>
      </c>
      <c r="B330" s="31" t="s">
        <v>193</v>
      </c>
      <c r="C330" s="31">
        <v>20</v>
      </c>
      <c r="D330" s="31">
        <v>86</v>
      </c>
      <c r="E330" s="32">
        <v>9.5</v>
      </c>
    </row>
    <row r="331" spans="1:5" ht="15" customHeight="1" x14ac:dyDescent="0.25">
      <c r="A331" s="31" t="s">
        <v>192</v>
      </c>
      <c r="B331" s="31" t="s">
        <v>193</v>
      </c>
      <c r="C331" s="31">
        <v>21</v>
      </c>
      <c r="D331" s="31">
        <v>29</v>
      </c>
      <c r="E331" s="32">
        <v>3.2</v>
      </c>
    </row>
    <row r="332" spans="1:5" ht="15" customHeight="1" x14ac:dyDescent="0.25">
      <c r="A332" s="31" t="s">
        <v>192</v>
      </c>
      <c r="B332" s="31" t="s">
        <v>193</v>
      </c>
      <c r="C332" s="31">
        <v>22</v>
      </c>
      <c r="D332" s="31">
        <v>40</v>
      </c>
      <c r="E332" s="32">
        <v>4.4000000000000004</v>
      </c>
    </row>
    <row r="333" spans="1:5" ht="15" customHeight="1" x14ac:dyDescent="0.25">
      <c r="A333" s="31" t="s">
        <v>195</v>
      </c>
      <c r="B333" s="31" t="s">
        <v>196</v>
      </c>
      <c r="C333" s="31">
        <v>8</v>
      </c>
      <c r="D333" s="31">
        <v>53</v>
      </c>
      <c r="E333" s="32">
        <v>1.6</v>
      </c>
    </row>
    <row r="334" spans="1:5" ht="15" customHeight="1" x14ac:dyDescent="0.25">
      <c r="A334" s="31" t="s">
        <v>195</v>
      </c>
      <c r="B334" s="31" t="s">
        <v>196</v>
      </c>
      <c r="C334" s="31">
        <v>9</v>
      </c>
      <c r="D334" s="31">
        <v>48</v>
      </c>
      <c r="E334" s="32">
        <v>1.4</v>
      </c>
    </row>
    <row r="335" spans="1:5" ht="15" customHeight="1" x14ac:dyDescent="0.25">
      <c r="A335" s="31" t="s">
        <v>195</v>
      </c>
      <c r="B335" s="31" t="s">
        <v>196</v>
      </c>
      <c r="C335" s="31">
        <v>10</v>
      </c>
      <c r="D335" s="31">
        <v>30</v>
      </c>
      <c r="E335" s="32">
        <v>0.9</v>
      </c>
    </row>
    <row r="336" spans="1:5" ht="15" customHeight="1" x14ac:dyDescent="0.25">
      <c r="A336" s="31" t="s">
        <v>195</v>
      </c>
      <c r="B336" s="31" t="s">
        <v>196</v>
      </c>
      <c r="C336" s="31">
        <v>11</v>
      </c>
      <c r="D336" s="31">
        <v>38</v>
      </c>
      <c r="E336" s="32">
        <v>1.1000000000000001</v>
      </c>
    </row>
    <row r="337" spans="1:5" ht="15" customHeight="1" x14ac:dyDescent="0.25">
      <c r="A337" s="31" t="s">
        <v>195</v>
      </c>
      <c r="B337" s="31" t="s">
        <v>196</v>
      </c>
      <c r="C337" s="31">
        <v>12</v>
      </c>
      <c r="D337" s="31">
        <v>98</v>
      </c>
      <c r="E337" s="32">
        <v>2.9</v>
      </c>
    </row>
    <row r="338" spans="1:5" ht="15" customHeight="1" x14ac:dyDescent="0.25">
      <c r="A338" s="31" t="s">
        <v>195</v>
      </c>
      <c r="B338" s="31" t="s">
        <v>196</v>
      </c>
      <c r="C338" s="31">
        <v>13</v>
      </c>
      <c r="D338" s="31">
        <v>86</v>
      </c>
      <c r="E338" s="32">
        <v>2.6</v>
      </c>
    </row>
    <row r="339" spans="1:5" ht="15" customHeight="1" x14ac:dyDescent="0.25">
      <c r="A339" s="31" t="s">
        <v>195</v>
      </c>
      <c r="B339" s="31" t="s">
        <v>196</v>
      </c>
      <c r="C339" s="31">
        <v>14</v>
      </c>
      <c r="D339" s="31">
        <v>58</v>
      </c>
      <c r="E339" s="32">
        <v>1.7</v>
      </c>
    </row>
    <row r="340" spans="1:5" ht="15" customHeight="1" x14ac:dyDescent="0.25">
      <c r="A340" s="31" t="s">
        <v>195</v>
      </c>
      <c r="B340" s="31" t="s">
        <v>196</v>
      </c>
      <c r="C340" s="31">
        <v>15</v>
      </c>
      <c r="D340" s="31">
        <v>32</v>
      </c>
      <c r="E340" s="32">
        <v>1</v>
      </c>
    </row>
    <row r="341" spans="1:5" ht="15" customHeight="1" x14ac:dyDescent="0.25">
      <c r="A341" s="31" t="s">
        <v>195</v>
      </c>
      <c r="B341" s="31" t="s">
        <v>196</v>
      </c>
      <c r="C341" s="31">
        <v>16</v>
      </c>
      <c r="D341" s="31">
        <v>36</v>
      </c>
      <c r="E341" s="32">
        <v>1.1000000000000001</v>
      </c>
    </row>
    <row r="342" spans="1:5" ht="15" customHeight="1" x14ac:dyDescent="0.25">
      <c r="A342" s="31" t="s">
        <v>195</v>
      </c>
      <c r="B342" s="31" t="s">
        <v>196</v>
      </c>
      <c r="C342" s="31">
        <v>17</v>
      </c>
      <c r="D342" s="31">
        <v>79</v>
      </c>
      <c r="E342" s="32">
        <v>2.4</v>
      </c>
    </row>
    <row r="343" spans="1:5" ht="15" customHeight="1" x14ac:dyDescent="0.25">
      <c r="A343" s="31" t="s">
        <v>195</v>
      </c>
      <c r="B343" s="31" t="s">
        <v>196</v>
      </c>
      <c r="C343" s="31">
        <v>18</v>
      </c>
      <c r="D343" s="31">
        <v>82</v>
      </c>
      <c r="E343" s="32">
        <v>2.5</v>
      </c>
    </row>
    <row r="344" spans="1:5" ht="15" customHeight="1" x14ac:dyDescent="0.25">
      <c r="A344" s="31" t="s">
        <v>195</v>
      </c>
      <c r="B344" s="31" t="s">
        <v>196</v>
      </c>
      <c r="C344" s="31">
        <v>19</v>
      </c>
      <c r="D344" s="31">
        <v>87</v>
      </c>
      <c r="E344" s="32">
        <v>2.6</v>
      </c>
    </row>
    <row r="345" spans="1:5" ht="15" customHeight="1" x14ac:dyDescent="0.25">
      <c r="A345" s="31" t="s">
        <v>195</v>
      </c>
      <c r="B345" s="31" t="s">
        <v>196</v>
      </c>
      <c r="C345" s="31">
        <v>20</v>
      </c>
      <c r="D345" s="31">
        <v>75</v>
      </c>
      <c r="E345" s="32">
        <v>2.2000000000000002</v>
      </c>
    </row>
    <row r="346" spans="1:5" ht="15" customHeight="1" x14ac:dyDescent="0.25">
      <c r="A346" s="31" t="s">
        <v>195</v>
      </c>
      <c r="B346" s="31" t="s">
        <v>196</v>
      </c>
      <c r="C346" s="31">
        <v>21</v>
      </c>
      <c r="D346" s="31">
        <v>31</v>
      </c>
      <c r="E346" s="32">
        <v>0.9</v>
      </c>
    </row>
    <row r="347" spans="1:5" ht="15" customHeight="1" x14ac:dyDescent="0.25">
      <c r="A347" s="31" t="s">
        <v>195</v>
      </c>
      <c r="B347" s="31" t="s">
        <v>196</v>
      </c>
      <c r="C347" s="31">
        <v>22</v>
      </c>
      <c r="D347" s="31">
        <v>60</v>
      </c>
      <c r="E347" s="32">
        <v>1.8</v>
      </c>
    </row>
    <row r="348" spans="1:5" ht="24" customHeight="1" x14ac:dyDescent="0.25">
      <c r="A348" s="31" t="s">
        <v>198</v>
      </c>
      <c r="B348" s="31" t="s">
        <v>199</v>
      </c>
      <c r="C348" s="31">
        <v>8</v>
      </c>
      <c r="D348" s="31">
        <v>47</v>
      </c>
      <c r="E348" s="32">
        <v>4.7</v>
      </c>
    </row>
    <row r="349" spans="1:5" ht="24" customHeight="1" x14ac:dyDescent="0.25">
      <c r="A349" s="31" t="s">
        <v>198</v>
      </c>
      <c r="B349" s="31" t="s">
        <v>199</v>
      </c>
      <c r="C349" s="31">
        <v>9</v>
      </c>
      <c r="D349" s="31">
        <v>51</v>
      </c>
      <c r="E349" s="32">
        <v>5.0999999999999996</v>
      </c>
    </row>
    <row r="350" spans="1:5" ht="24" customHeight="1" x14ac:dyDescent="0.25">
      <c r="A350" s="31" t="s">
        <v>198</v>
      </c>
      <c r="B350" s="31" t="s">
        <v>199</v>
      </c>
      <c r="C350" s="31">
        <v>10</v>
      </c>
      <c r="D350" s="31">
        <v>27</v>
      </c>
      <c r="E350" s="32">
        <v>2.7</v>
      </c>
    </row>
    <row r="351" spans="1:5" ht="24" customHeight="1" x14ac:dyDescent="0.25">
      <c r="A351" s="31" t="s">
        <v>198</v>
      </c>
      <c r="B351" s="31" t="s">
        <v>199</v>
      </c>
      <c r="C351" s="31">
        <v>11</v>
      </c>
      <c r="D351" s="31">
        <v>40</v>
      </c>
      <c r="E351" s="32">
        <v>4</v>
      </c>
    </row>
    <row r="352" spans="1:5" ht="24" customHeight="1" x14ac:dyDescent="0.25">
      <c r="A352" s="31" t="s">
        <v>198</v>
      </c>
      <c r="B352" s="31" t="s">
        <v>199</v>
      </c>
      <c r="C352" s="31">
        <v>12</v>
      </c>
      <c r="D352" s="31">
        <v>84</v>
      </c>
      <c r="E352" s="32">
        <v>8.4</v>
      </c>
    </row>
    <row r="353" spans="1:5" ht="24" customHeight="1" x14ac:dyDescent="0.25">
      <c r="A353" s="31" t="s">
        <v>198</v>
      </c>
      <c r="B353" s="31" t="s">
        <v>199</v>
      </c>
      <c r="C353" s="31">
        <v>13</v>
      </c>
      <c r="D353" s="31">
        <v>82</v>
      </c>
      <c r="E353" s="32">
        <v>8.1999999999999993</v>
      </c>
    </row>
    <row r="354" spans="1:5" ht="24" customHeight="1" x14ac:dyDescent="0.25">
      <c r="A354" s="31" t="s">
        <v>198</v>
      </c>
      <c r="B354" s="31" t="s">
        <v>199</v>
      </c>
      <c r="C354" s="31">
        <v>14</v>
      </c>
      <c r="D354" s="31">
        <v>44</v>
      </c>
      <c r="E354" s="32">
        <v>4.4000000000000004</v>
      </c>
    </row>
    <row r="355" spans="1:5" ht="24" customHeight="1" x14ac:dyDescent="0.25">
      <c r="A355" s="31" t="s">
        <v>198</v>
      </c>
      <c r="B355" s="31" t="s">
        <v>199</v>
      </c>
      <c r="C355" s="31">
        <v>15</v>
      </c>
      <c r="D355" s="31">
        <v>60</v>
      </c>
      <c r="E355" s="32">
        <v>6</v>
      </c>
    </row>
    <row r="356" spans="1:5" ht="24" customHeight="1" x14ac:dyDescent="0.25">
      <c r="A356" s="31" t="s">
        <v>198</v>
      </c>
      <c r="B356" s="31" t="s">
        <v>199</v>
      </c>
      <c r="C356" s="31">
        <v>16</v>
      </c>
      <c r="D356" s="31">
        <v>31</v>
      </c>
      <c r="E356" s="32">
        <v>3.1</v>
      </c>
    </row>
    <row r="357" spans="1:5" ht="24" customHeight="1" x14ac:dyDescent="0.25">
      <c r="A357" s="31" t="s">
        <v>198</v>
      </c>
      <c r="B357" s="31" t="s">
        <v>199</v>
      </c>
      <c r="C357" s="31">
        <v>17</v>
      </c>
      <c r="D357" s="31">
        <v>83</v>
      </c>
      <c r="E357" s="32">
        <v>8.3000000000000007</v>
      </c>
    </row>
    <row r="358" spans="1:5" ht="24" customHeight="1" x14ac:dyDescent="0.25">
      <c r="A358" s="31" t="s">
        <v>198</v>
      </c>
      <c r="B358" s="31" t="s">
        <v>199</v>
      </c>
      <c r="C358" s="31">
        <v>18</v>
      </c>
      <c r="D358" s="31">
        <v>72</v>
      </c>
      <c r="E358" s="32">
        <v>7.2</v>
      </c>
    </row>
    <row r="359" spans="1:5" ht="24" customHeight="1" x14ac:dyDescent="0.25">
      <c r="A359" s="31" t="s">
        <v>198</v>
      </c>
      <c r="B359" s="31" t="s">
        <v>199</v>
      </c>
      <c r="C359" s="31">
        <v>19</v>
      </c>
      <c r="D359" s="31">
        <v>79</v>
      </c>
      <c r="E359" s="32">
        <v>7.9</v>
      </c>
    </row>
    <row r="360" spans="1:5" ht="24" customHeight="1" x14ac:dyDescent="0.25">
      <c r="A360" s="31" t="s">
        <v>198</v>
      </c>
      <c r="B360" s="31" t="s">
        <v>199</v>
      </c>
      <c r="C360" s="31">
        <v>20</v>
      </c>
      <c r="D360" s="31">
        <v>83</v>
      </c>
      <c r="E360" s="32">
        <v>8.3000000000000007</v>
      </c>
    </row>
    <row r="361" spans="1:5" ht="24" customHeight="1" x14ac:dyDescent="0.25">
      <c r="A361" s="31" t="s">
        <v>198</v>
      </c>
      <c r="B361" s="31" t="s">
        <v>199</v>
      </c>
      <c r="C361" s="31">
        <v>21</v>
      </c>
      <c r="D361" s="31">
        <v>59</v>
      </c>
      <c r="E361" s="32">
        <v>5.9</v>
      </c>
    </row>
    <row r="362" spans="1:5" ht="24" customHeight="1" x14ac:dyDescent="0.25">
      <c r="A362" s="31" t="s">
        <v>198</v>
      </c>
      <c r="B362" s="31" t="s">
        <v>199</v>
      </c>
      <c r="C362" s="31">
        <v>22</v>
      </c>
      <c r="D362" s="31">
        <v>31</v>
      </c>
      <c r="E362" s="32">
        <v>3.1</v>
      </c>
    </row>
    <row r="363" spans="1:5" ht="24" customHeight="1" x14ac:dyDescent="0.25">
      <c r="A363" s="31" t="s">
        <v>201</v>
      </c>
      <c r="B363" s="31" t="s">
        <v>202</v>
      </c>
      <c r="C363" s="31">
        <v>8</v>
      </c>
      <c r="D363" s="31">
        <v>0</v>
      </c>
      <c r="E363" s="32">
        <v>0</v>
      </c>
    </row>
    <row r="364" spans="1:5" ht="24" customHeight="1" x14ac:dyDescent="0.25">
      <c r="A364" s="31" t="s">
        <v>201</v>
      </c>
      <c r="B364" s="31" t="s">
        <v>202</v>
      </c>
      <c r="C364" s="31">
        <v>9</v>
      </c>
      <c r="D364" s="31">
        <v>0</v>
      </c>
      <c r="E364" s="32">
        <v>0</v>
      </c>
    </row>
    <row r="365" spans="1:5" ht="24" customHeight="1" x14ac:dyDescent="0.25">
      <c r="A365" s="31" t="s">
        <v>201</v>
      </c>
      <c r="B365" s="31" t="s">
        <v>202</v>
      </c>
      <c r="C365" s="31">
        <v>10</v>
      </c>
      <c r="D365" s="31">
        <v>0</v>
      </c>
      <c r="E365" s="32">
        <v>0</v>
      </c>
    </row>
    <row r="366" spans="1:5" ht="24" customHeight="1" x14ac:dyDescent="0.25">
      <c r="A366" s="31" t="s">
        <v>201</v>
      </c>
      <c r="B366" s="31" t="s">
        <v>202</v>
      </c>
      <c r="C366" s="31">
        <v>11</v>
      </c>
      <c r="D366" s="31">
        <v>0</v>
      </c>
      <c r="E366" s="32">
        <v>0</v>
      </c>
    </row>
    <row r="367" spans="1:5" ht="24" customHeight="1" x14ac:dyDescent="0.25">
      <c r="A367" s="31" t="s">
        <v>201</v>
      </c>
      <c r="B367" s="31" t="s">
        <v>202</v>
      </c>
      <c r="C367" s="31">
        <v>12</v>
      </c>
      <c r="D367" s="31">
        <v>0</v>
      </c>
      <c r="E367" s="32">
        <v>0</v>
      </c>
    </row>
    <row r="368" spans="1:5" ht="24" customHeight="1" x14ac:dyDescent="0.25">
      <c r="A368" s="31" t="s">
        <v>201</v>
      </c>
      <c r="B368" s="31" t="s">
        <v>202</v>
      </c>
      <c r="C368" s="31">
        <v>13</v>
      </c>
      <c r="D368" s="31">
        <v>0</v>
      </c>
      <c r="E368" s="32">
        <v>0</v>
      </c>
    </row>
    <row r="369" spans="1:5" ht="24" customHeight="1" x14ac:dyDescent="0.25">
      <c r="A369" s="31" t="s">
        <v>201</v>
      </c>
      <c r="B369" s="31" t="s">
        <v>202</v>
      </c>
      <c r="C369" s="31">
        <v>14</v>
      </c>
      <c r="D369" s="31">
        <v>0</v>
      </c>
      <c r="E369" s="32">
        <v>0</v>
      </c>
    </row>
    <row r="370" spans="1:5" ht="24" customHeight="1" x14ac:dyDescent="0.25">
      <c r="A370" s="31" t="s">
        <v>201</v>
      </c>
      <c r="B370" s="31" t="s">
        <v>202</v>
      </c>
      <c r="C370" s="31">
        <v>15</v>
      </c>
      <c r="D370" s="31">
        <v>0</v>
      </c>
      <c r="E370" s="32">
        <v>0</v>
      </c>
    </row>
    <row r="371" spans="1:5" ht="24" customHeight="1" x14ac:dyDescent="0.25">
      <c r="A371" s="31" t="s">
        <v>201</v>
      </c>
      <c r="B371" s="31" t="s">
        <v>202</v>
      </c>
      <c r="C371" s="31">
        <v>16</v>
      </c>
      <c r="D371" s="31">
        <v>0</v>
      </c>
      <c r="E371" s="32">
        <v>0</v>
      </c>
    </row>
    <row r="372" spans="1:5" ht="24" customHeight="1" x14ac:dyDescent="0.25">
      <c r="A372" s="31" t="s">
        <v>201</v>
      </c>
      <c r="B372" s="31" t="s">
        <v>202</v>
      </c>
      <c r="C372" s="31">
        <v>17</v>
      </c>
      <c r="D372" s="31">
        <v>0</v>
      </c>
      <c r="E372" s="32">
        <v>0</v>
      </c>
    </row>
    <row r="373" spans="1:5" ht="24" customHeight="1" x14ac:dyDescent="0.25">
      <c r="A373" s="31" t="s">
        <v>201</v>
      </c>
      <c r="B373" s="31" t="s">
        <v>202</v>
      </c>
      <c r="C373" s="31">
        <v>18</v>
      </c>
      <c r="D373" s="31">
        <v>0</v>
      </c>
      <c r="E373" s="32">
        <v>0</v>
      </c>
    </row>
    <row r="374" spans="1:5" ht="24" customHeight="1" x14ac:dyDescent="0.25">
      <c r="A374" s="31" t="s">
        <v>201</v>
      </c>
      <c r="B374" s="31" t="s">
        <v>202</v>
      </c>
      <c r="C374" s="31">
        <v>19</v>
      </c>
      <c r="D374" s="31">
        <v>0</v>
      </c>
      <c r="E374" s="32">
        <v>0</v>
      </c>
    </row>
    <row r="375" spans="1:5" ht="24" customHeight="1" x14ac:dyDescent="0.25">
      <c r="A375" s="31" t="s">
        <v>201</v>
      </c>
      <c r="B375" s="31" t="s">
        <v>202</v>
      </c>
      <c r="C375" s="31">
        <v>20</v>
      </c>
      <c r="D375" s="31">
        <v>0</v>
      </c>
      <c r="E375" s="32">
        <v>0</v>
      </c>
    </row>
    <row r="376" spans="1:5" ht="24" customHeight="1" x14ac:dyDescent="0.25">
      <c r="A376" s="31" t="s">
        <v>201</v>
      </c>
      <c r="B376" s="31" t="s">
        <v>202</v>
      </c>
      <c r="C376" s="31">
        <v>21</v>
      </c>
      <c r="D376" s="31">
        <v>0</v>
      </c>
      <c r="E376" s="32">
        <v>0</v>
      </c>
    </row>
    <row r="377" spans="1:5" ht="24" customHeight="1" x14ac:dyDescent="0.25">
      <c r="A377" s="31" t="s">
        <v>201</v>
      </c>
      <c r="B377" s="31" t="s">
        <v>202</v>
      </c>
      <c r="C377" s="31">
        <v>22</v>
      </c>
      <c r="D377" s="31">
        <v>0</v>
      </c>
      <c r="E377" s="32">
        <v>0</v>
      </c>
    </row>
    <row r="378" spans="1:5" ht="24" customHeight="1" x14ac:dyDescent="0.25">
      <c r="A378" s="31" t="s">
        <v>204</v>
      </c>
      <c r="B378" s="31" t="s">
        <v>205</v>
      </c>
      <c r="C378" s="31">
        <v>8</v>
      </c>
      <c r="D378" s="31">
        <v>39</v>
      </c>
      <c r="E378" s="32">
        <v>2.7</v>
      </c>
    </row>
    <row r="379" spans="1:5" ht="24" customHeight="1" x14ac:dyDescent="0.25">
      <c r="A379" s="31" t="s">
        <v>204</v>
      </c>
      <c r="B379" s="31" t="s">
        <v>205</v>
      </c>
      <c r="C379" s="31">
        <v>9</v>
      </c>
      <c r="D379" s="31">
        <v>25</v>
      </c>
      <c r="E379" s="32">
        <v>1.8</v>
      </c>
    </row>
    <row r="380" spans="1:5" ht="24" customHeight="1" x14ac:dyDescent="0.25">
      <c r="A380" s="31" t="s">
        <v>204</v>
      </c>
      <c r="B380" s="31" t="s">
        <v>205</v>
      </c>
      <c r="C380" s="31">
        <v>10</v>
      </c>
      <c r="D380" s="31">
        <v>37</v>
      </c>
      <c r="E380" s="32">
        <v>2.6</v>
      </c>
    </row>
    <row r="381" spans="1:5" ht="24" customHeight="1" x14ac:dyDescent="0.25">
      <c r="A381" s="31" t="s">
        <v>204</v>
      </c>
      <c r="B381" s="31" t="s">
        <v>205</v>
      </c>
      <c r="C381" s="31">
        <v>11</v>
      </c>
      <c r="D381" s="31">
        <v>52</v>
      </c>
      <c r="E381" s="32">
        <v>3.6</v>
      </c>
    </row>
    <row r="382" spans="1:5" ht="24" customHeight="1" x14ac:dyDescent="0.25">
      <c r="A382" s="31" t="s">
        <v>204</v>
      </c>
      <c r="B382" s="31" t="s">
        <v>205</v>
      </c>
      <c r="C382" s="31">
        <v>12</v>
      </c>
      <c r="D382" s="31">
        <v>79</v>
      </c>
      <c r="E382" s="32">
        <v>5.5</v>
      </c>
    </row>
    <row r="383" spans="1:5" ht="24" customHeight="1" x14ac:dyDescent="0.25">
      <c r="A383" s="31" t="s">
        <v>204</v>
      </c>
      <c r="B383" s="31" t="s">
        <v>205</v>
      </c>
      <c r="C383" s="31">
        <v>13</v>
      </c>
      <c r="D383" s="31">
        <v>87</v>
      </c>
      <c r="E383" s="32">
        <v>6.1</v>
      </c>
    </row>
    <row r="384" spans="1:5" ht="24" customHeight="1" x14ac:dyDescent="0.25">
      <c r="A384" s="31" t="s">
        <v>204</v>
      </c>
      <c r="B384" s="31" t="s">
        <v>205</v>
      </c>
      <c r="C384" s="31">
        <v>14</v>
      </c>
      <c r="D384" s="31">
        <v>60</v>
      </c>
      <c r="E384" s="32">
        <v>4.2</v>
      </c>
    </row>
    <row r="385" spans="1:5" ht="24" customHeight="1" x14ac:dyDescent="0.25">
      <c r="A385" s="31" t="s">
        <v>204</v>
      </c>
      <c r="B385" s="31" t="s">
        <v>205</v>
      </c>
      <c r="C385" s="31">
        <v>15</v>
      </c>
      <c r="D385" s="31">
        <v>42</v>
      </c>
      <c r="E385" s="32">
        <v>2.9</v>
      </c>
    </row>
    <row r="386" spans="1:5" ht="24" customHeight="1" x14ac:dyDescent="0.25">
      <c r="A386" s="31" t="s">
        <v>204</v>
      </c>
      <c r="B386" s="31" t="s">
        <v>205</v>
      </c>
      <c r="C386" s="31">
        <v>16</v>
      </c>
      <c r="D386" s="31">
        <v>57</v>
      </c>
      <c r="E386" s="32">
        <v>4</v>
      </c>
    </row>
    <row r="387" spans="1:5" ht="24" customHeight="1" x14ac:dyDescent="0.25">
      <c r="A387" s="31" t="s">
        <v>204</v>
      </c>
      <c r="B387" s="31" t="s">
        <v>205</v>
      </c>
      <c r="C387" s="31">
        <v>17</v>
      </c>
      <c r="D387" s="31">
        <v>87</v>
      </c>
      <c r="E387" s="32">
        <v>6.1</v>
      </c>
    </row>
    <row r="388" spans="1:5" ht="24" customHeight="1" x14ac:dyDescent="0.25">
      <c r="A388" s="31" t="s">
        <v>204</v>
      </c>
      <c r="B388" s="31" t="s">
        <v>205</v>
      </c>
      <c r="C388" s="31">
        <v>18</v>
      </c>
      <c r="D388" s="31">
        <v>79</v>
      </c>
      <c r="E388" s="32">
        <v>5.5</v>
      </c>
    </row>
    <row r="389" spans="1:5" ht="24" customHeight="1" x14ac:dyDescent="0.25">
      <c r="A389" s="31" t="s">
        <v>204</v>
      </c>
      <c r="B389" s="31" t="s">
        <v>205</v>
      </c>
      <c r="C389" s="31">
        <v>19</v>
      </c>
      <c r="D389" s="31">
        <v>82</v>
      </c>
      <c r="E389" s="32">
        <v>5.7</v>
      </c>
    </row>
    <row r="390" spans="1:5" ht="24" customHeight="1" x14ac:dyDescent="0.25">
      <c r="A390" s="31" t="s">
        <v>204</v>
      </c>
      <c r="B390" s="31" t="s">
        <v>205</v>
      </c>
      <c r="C390" s="31">
        <v>20</v>
      </c>
      <c r="D390" s="31">
        <v>89</v>
      </c>
      <c r="E390" s="32">
        <v>6.2</v>
      </c>
    </row>
    <row r="391" spans="1:5" ht="24" customHeight="1" x14ac:dyDescent="0.25">
      <c r="A391" s="31" t="s">
        <v>204</v>
      </c>
      <c r="B391" s="31" t="s">
        <v>205</v>
      </c>
      <c r="C391" s="31">
        <v>21</v>
      </c>
      <c r="D391" s="31">
        <v>50</v>
      </c>
      <c r="E391" s="32">
        <v>3.5</v>
      </c>
    </row>
    <row r="392" spans="1:5" ht="24" customHeight="1" x14ac:dyDescent="0.25">
      <c r="A392" s="31" t="s">
        <v>204</v>
      </c>
      <c r="B392" s="31" t="s">
        <v>205</v>
      </c>
      <c r="C392" s="31">
        <v>22</v>
      </c>
      <c r="D392" s="31">
        <v>33</v>
      </c>
      <c r="E392" s="32">
        <v>2.2999999999999998</v>
      </c>
    </row>
    <row r="393" spans="1:5" ht="15" customHeight="1" x14ac:dyDescent="0.25">
      <c r="A393" s="31" t="s">
        <v>207</v>
      </c>
      <c r="B393" s="31" t="s">
        <v>208</v>
      </c>
      <c r="C393" s="31">
        <v>8</v>
      </c>
      <c r="D393" s="31">
        <v>44</v>
      </c>
      <c r="E393" s="32">
        <v>5.3</v>
      </c>
    </row>
    <row r="394" spans="1:5" ht="15" customHeight="1" x14ac:dyDescent="0.25">
      <c r="A394" s="31" t="s">
        <v>207</v>
      </c>
      <c r="B394" s="31" t="s">
        <v>208</v>
      </c>
      <c r="C394" s="31">
        <v>9</v>
      </c>
      <c r="D394" s="31">
        <v>47</v>
      </c>
      <c r="E394" s="32">
        <v>5.6</v>
      </c>
    </row>
    <row r="395" spans="1:5" ht="15" customHeight="1" x14ac:dyDescent="0.25">
      <c r="A395" s="31" t="s">
        <v>207</v>
      </c>
      <c r="B395" s="31" t="s">
        <v>208</v>
      </c>
      <c r="C395" s="31">
        <v>10</v>
      </c>
      <c r="D395" s="31">
        <v>50</v>
      </c>
      <c r="E395" s="32">
        <v>6</v>
      </c>
    </row>
    <row r="396" spans="1:5" ht="15" customHeight="1" x14ac:dyDescent="0.25">
      <c r="A396" s="31" t="s">
        <v>207</v>
      </c>
      <c r="B396" s="31" t="s">
        <v>208</v>
      </c>
      <c r="C396" s="31">
        <v>11</v>
      </c>
      <c r="D396" s="31">
        <v>24</v>
      </c>
      <c r="E396" s="32">
        <v>2.9</v>
      </c>
    </row>
    <row r="397" spans="1:5" ht="15" customHeight="1" x14ac:dyDescent="0.25">
      <c r="A397" s="31" t="s">
        <v>207</v>
      </c>
      <c r="B397" s="31" t="s">
        <v>208</v>
      </c>
      <c r="C397" s="31">
        <v>12</v>
      </c>
      <c r="D397" s="31">
        <v>79</v>
      </c>
      <c r="E397" s="32">
        <v>9.5</v>
      </c>
    </row>
    <row r="398" spans="1:5" ht="15" customHeight="1" x14ac:dyDescent="0.25">
      <c r="A398" s="31" t="s">
        <v>207</v>
      </c>
      <c r="B398" s="31" t="s">
        <v>208</v>
      </c>
      <c r="C398" s="31">
        <v>13</v>
      </c>
      <c r="D398" s="31">
        <v>89</v>
      </c>
      <c r="E398" s="32">
        <v>10.7</v>
      </c>
    </row>
    <row r="399" spans="1:5" ht="15" customHeight="1" x14ac:dyDescent="0.25">
      <c r="A399" s="31" t="s">
        <v>207</v>
      </c>
      <c r="B399" s="31" t="s">
        <v>208</v>
      </c>
      <c r="C399" s="31">
        <v>14</v>
      </c>
      <c r="D399" s="31">
        <v>44</v>
      </c>
      <c r="E399" s="32">
        <v>5.3</v>
      </c>
    </row>
    <row r="400" spans="1:5" ht="15" customHeight="1" x14ac:dyDescent="0.25">
      <c r="A400" s="31" t="s">
        <v>207</v>
      </c>
      <c r="B400" s="31" t="s">
        <v>208</v>
      </c>
      <c r="C400" s="31">
        <v>15</v>
      </c>
      <c r="D400" s="31">
        <v>30</v>
      </c>
      <c r="E400" s="32">
        <v>3.6</v>
      </c>
    </row>
    <row r="401" spans="1:5" ht="15" customHeight="1" x14ac:dyDescent="0.25">
      <c r="A401" s="31" t="s">
        <v>207</v>
      </c>
      <c r="B401" s="31" t="s">
        <v>208</v>
      </c>
      <c r="C401" s="31">
        <v>16</v>
      </c>
      <c r="D401" s="31">
        <v>58</v>
      </c>
      <c r="E401" s="32">
        <v>7</v>
      </c>
    </row>
    <row r="402" spans="1:5" ht="15" customHeight="1" x14ac:dyDescent="0.25">
      <c r="A402" s="31" t="s">
        <v>207</v>
      </c>
      <c r="B402" s="31" t="s">
        <v>208</v>
      </c>
      <c r="C402" s="31">
        <v>17</v>
      </c>
      <c r="D402" s="31">
        <v>83</v>
      </c>
      <c r="E402" s="32">
        <v>10</v>
      </c>
    </row>
    <row r="403" spans="1:5" ht="15" customHeight="1" x14ac:dyDescent="0.25">
      <c r="A403" s="31" t="s">
        <v>207</v>
      </c>
      <c r="B403" s="31" t="s">
        <v>208</v>
      </c>
      <c r="C403" s="31">
        <v>18</v>
      </c>
      <c r="D403" s="31">
        <v>90</v>
      </c>
      <c r="E403" s="32">
        <v>10.8</v>
      </c>
    </row>
    <row r="404" spans="1:5" ht="15" customHeight="1" x14ac:dyDescent="0.25">
      <c r="A404" s="31" t="s">
        <v>207</v>
      </c>
      <c r="B404" s="31" t="s">
        <v>208</v>
      </c>
      <c r="C404" s="31">
        <v>19</v>
      </c>
      <c r="D404" s="31">
        <v>74</v>
      </c>
      <c r="E404" s="32">
        <v>8.9</v>
      </c>
    </row>
    <row r="405" spans="1:5" ht="15" customHeight="1" x14ac:dyDescent="0.25">
      <c r="A405" s="31" t="s">
        <v>207</v>
      </c>
      <c r="B405" s="31" t="s">
        <v>208</v>
      </c>
      <c r="C405" s="31">
        <v>20</v>
      </c>
      <c r="D405" s="31">
        <v>77</v>
      </c>
      <c r="E405" s="32">
        <v>9.1999999999999993</v>
      </c>
    </row>
    <row r="406" spans="1:5" ht="15" customHeight="1" x14ac:dyDescent="0.25">
      <c r="A406" s="31" t="s">
        <v>207</v>
      </c>
      <c r="B406" s="31" t="s">
        <v>208</v>
      </c>
      <c r="C406" s="31">
        <v>21</v>
      </c>
      <c r="D406" s="31">
        <v>43</v>
      </c>
      <c r="E406" s="32">
        <v>5.2</v>
      </c>
    </row>
    <row r="407" spans="1:5" ht="15" customHeight="1" x14ac:dyDescent="0.25">
      <c r="A407" s="31" t="s">
        <v>207</v>
      </c>
      <c r="B407" s="31" t="s">
        <v>208</v>
      </c>
      <c r="C407" s="31">
        <v>22</v>
      </c>
      <c r="D407" s="31">
        <v>39</v>
      </c>
      <c r="E407" s="32">
        <v>4.7</v>
      </c>
    </row>
    <row r="408" spans="1:5" ht="24" customHeight="1" x14ac:dyDescent="0.25">
      <c r="A408" s="31" t="s">
        <v>210</v>
      </c>
      <c r="B408" s="31" t="s">
        <v>211</v>
      </c>
      <c r="C408" s="31">
        <v>8</v>
      </c>
      <c r="D408" s="31">
        <v>36</v>
      </c>
      <c r="E408" s="32">
        <v>1.1000000000000001</v>
      </c>
    </row>
    <row r="409" spans="1:5" ht="24" customHeight="1" x14ac:dyDescent="0.25">
      <c r="A409" s="31" t="s">
        <v>210</v>
      </c>
      <c r="B409" s="31" t="s">
        <v>211</v>
      </c>
      <c r="C409" s="31">
        <v>9</v>
      </c>
      <c r="D409" s="31">
        <v>41</v>
      </c>
      <c r="E409" s="32">
        <v>1.2</v>
      </c>
    </row>
    <row r="410" spans="1:5" ht="24" customHeight="1" x14ac:dyDescent="0.25">
      <c r="A410" s="31" t="s">
        <v>210</v>
      </c>
      <c r="B410" s="31" t="s">
        <v>211</v>
      </c>
      <c r="C410" s="31">
        <v>10</v>
      </c>
      <c r="D410" s="31">
        <v>58</v>
      </c>
      <c r="E410" s="32">
        <v>1.7</v>
      </c>
    </row>
    <row r="411" spans="1:5" ht="24" customHeight="1" x14ac:dyDescent="0.25">
      <c r="A411" s="31" t="s">
        <v>210</v>
      </c>
      <c r="B411" s="31" t="s">
        <v>211</v>
      </c>
      <c r="C411" s="31">
        <v>11</v>
      </c>
      <c r="D411" s="31">
        <v>29</v>
      </c>
      <c r="E411" s="32">
        <v>0.9</v>
      </c>
    </row>
    <row r="412" spans="1:5" ht="24" customHeight="1" x14ac:dyDescent="0.25">
      <c r="A412" s="31" t="s">
        <v>210</v>
      </c>
      <c r="B412" s="31" t="s">
        <v>211</v>
      </c>
      <c r="C412" s="31">
        <v>12</v>
      </c>
      <c r="D412" s="31">
        <v>86</v>
      </c>
      <c r="E412" s="32">
        <v>2.6</v>
      </c>
    </row>
    <row r="413" spans="1:5" ht="24" customHeight="1" x14ac:dyDescent="0.25">
      <c r="A413" s="31" t="s">
        <v>210</v>
      </c>
      <c r="B413" s="31" t="s">
        <v>211</v>
      </c>
      <c r="C413" s="31">
        <v>13</v>
      </c>
      <c r="D413" s="31">
        <v>92</v>
      </c>
      <c r="E413" s="32">
        <v>2.8</v>
      </c>
    </row>
    <row r="414" spans="1:5" ht="24" customHeight="1" x14ac:dyDescent="0.25">
      <c r="A414" s="31" t="s">
        <v>210</v>
      </c>
      <c r="B414" s="31" t="s">
        <v>211</v>
      </c>
      <c r="C414" s="31">
        <v>14</v>
      </c>
      <c r="D414" s="31">
        <v>20</v>
      </c>
      <c r="E414" s="32">
        <v>0.6</v>
      </c>
    </row>
    <row r="415" spans="1:5" ht="24" customHeight="1" x14ac:dyDescent="0.25">
      <c r="A415" s="31" t="s">
        <v>210</v>
      </c>
      <c r="B415" s="31" t="s">
        <v>211</v>
      </c>
      <c r="C415" s="31">
        <v>15</v>
      </c>
      <c r="D415" s="31">
        <v>59</v>
      </c>
      <c r="E415" s="32">
        <v>1.8</v>
      </c>
    </row>
    <row r="416" spans="1:5" ht="24" customHeight="1" x14ac:dyDescent="0.25">
      <c r="A416" s="31" t="s">
        <v>210</v>
      </c>
      <c r="B416" s="31" t="s">
        <v>211</v>
      </c>
      <c r="C416" s="31">
        <v>16</v>
      </c>
      <c r="D416" s="31">
        <v>64</v>
      </c>
      <c r="E416" s="32">
        <v>1.9</v>
      </c>
    </row>
    <row r="417" spans="1:5" ht="24" customHeight="1" x14ac:dyDescent="0.25">
      <c r="A417" s="31" t="s">
        <v>210</v>
      </c>
      <c r="B417" s="31" t="s">
        <v>211</v>
      </c>
      <c r="C417" s="31">
        <v>17</v>
      </c>
      <c r="D417" s="31">
        <v>93</v>
      </c>
      <c r="E417" s="32">
        <v>2.8</v>
      </c>
    </row>
    <row r="418" spans="1:5" ht="24" customHeight="1" x14ac:dyDescent="0.25">
      <c r="A418" s="31" t="s">
        <v>210</v>
      </c>
      <c r="B418" s="31" t="s">
        <v>211</v>
      </c>
      <c r="C418" s="31">
        <v>18</v>
      </c>
      <c r="D418" s="31">
        <v>76</v>
      </c>
      <c r="E418" s="32">
        <v>2.2999999999999998</v>
      </c>
    </row>
    <row r="419" spans="1:5" ht="24" customHeight="1" x14ac:dyDescent="0.25">
      <c r="A419" s="31" t="s">
        <v>210</v>
      </c>
      <c r="B419" s="31" t="s">
        <v>211</v>
      </c>
      <c r="C419" s="31">
        <v>19</v>
      </c>
      <c r="D419" s="31">
        <v>89</v>
      </c>
      <c r="E419" s="32">
        <v>2.7</v>
      </c>
    </row>
    <row r="420" spans="1:5" ht="24" customHeight="1" x14ac:dyDescent="0.25">
      <c r="A420" s="31" t="s">
        <v>210</v>
      </c>
      <c r="B420" s="31" t="s">
        <v>211</v>
      </c>
      <c r="C420" s="31">
        <v>20</v>
      </c>
      <c r="D420" s="31">
        <v>98</v>
      </c>
      <c r="E420" s="32">
        <v>2.9</v>
      </c>
    </row>
    <row r="421" spans="1:5" ht="24" customHeight="1" x14ac:dyDescent="0.25">
      <c r="A421" s="31" t="s">
        <v>210</v>
      </c>
      <c r="B421" s="31" t="s">
        <v>211</v>
      </c>
      <c r="C421" s="31">
        <v>21</v>
      </c>
      <c r="D421" s="31">
        <v>29</v>
      </c>
      <c r="E421" s="32">
        <v>0.9</v>
      </c>
    </row>
    <row r="422" spans="1:5" ht="24" customHeight="1" x14ac:dyDescent="0.25">
      <c r="A422" s="31" t="s">
        <v>210</v>
      </c>
      <c r="B422" s="31" t="s">
        <v>211</v>
      </c>
      <c r="C422" s="31">
        <v>22</v>
      </c>
      <c r="D422" s="31">
        <v>28</v>
      </c>
      <c r="E422" s="32">
        <v>0.8</v>
      </c>
    </row>
    <row r="423" spans="1:5" ht="24" customHeight="1" x14ac:dyDescent="0.25">
      <c r="A423" s="31" t="s">
        <v>213</v>
      </c>
      <c r="B423" s="31" t="s">
        <v>214</v>
      </c>
      <c r="C423" s="31">
        <v>8</v>
      </c>
      <c r="D423" s="31">
        <v>65</v>
      </c>
      <c r="E423" s="32">
        <v>2</v>
      </c>
    </row>
    <row r="424" spans="1:5" ht="24" customHeight="1" x14ac:dyDescent="0.25">
      <c r="A424" s="31" t="s">
        <v>213</v>
      </c>
      <c r="B424" s="31" t="s">
        <v>214</v>
      </c>
      <c r="C424" s="31">
        <v>9</v>
      </c>
      <c r="D424" s="31">
        <v>60</v>
      </c>
      <c r="E424" s="32">
        <v>1.8</v>
      </c>
    </row>
    <row r="425" spans="1:5" ht="24" customHeight="1" x14ac:dyDescent="0.25">
      <c r="A425" s="31" t="s">
        <v>213</v>
      </c>
      <c r="B425" s="31" t="s">
        <v>214</v>
      </c>
      <c r="C425" s="31">
        <v>10</v>
      </c>
      <c r="D425" s="31">
        <v>29</v>
      </c>
      <c r="E425" s="32">
        <v>0.9</v>
      </c>
    </row>
    <row r="426" spans="1:5" ht="24" customHeight="1" x14ac:dyDescent="0.25">
      <c r="A426" s="31" t="s">
        <v>213</v>
      </c>
      <c r="B426" s="31" t="s">
        <v>214</v>
      </c>
      <c r="C426" s="31">
        <v>11</v>
      </c>
      <c r="D426" s="31">
        <v>38</v>
      </c>
      <c r="E426" s="32">
        <v>1.1000000000000001</v>
      </c>
    </row>
    <row r="427" spans="1:5" ht="24" customHeight="1" x14ac:dyDescent="0.25">
      <c r="A427" s="31" t="s">
        <v>213</v>
      </c>
      <c r="B427" s="31" t="s">
        <v>214</v>
      </c>
      <c r="C427" s="31">
        <v>12</v>
      </c>
      <c r="D427" s="31">
        <v>80</v>
      </c>
      <c r="E427" s="32">
        <v>2.4</v>
      </c>
    </row>
    <row r="428" spans="1:5" ht="24" customHeight="1" x14ac:dyDescent="0.25">
      <c r="A428" s="31" t="s">
        <v>213</v>
      </c>
      <c r="B428" s="31" t="s">
        <v>214</v>
      </c>
      <c r="C428" s="31">
        <v>13</v>
      </c>
      <c r="D428" s="31">
        <v>70</v>
      </c>
      <c r="E428" s="32">
        <v>2.1</v>
      </c>
    </row>
    <row r="429" spans="1:5" ht="24" customHeight="1" x14ac:dyDescent="0.25">
      <c r="A429" s="31" t="s">
        <v>213</v>
      </c>
      <c r="B429" s="31" t="s">
        <v>214</v>
      </c>
      <c r="C429" s="31">
        <v>14</v>
      </c>
      <c r="D429" s="31">
        <v>53</v>
      </c>
      <c r="E429" s="32">
        <v>1.6</v>
      </c>
    </row>
    <row r="430" spans="1:5" ht="24" customHeight="1" x14ac:dyDescent="0.25">
      <c r="A430" s="31" t="s">
        <v>213</v>
      </c>
      <c r="B430" s="31" t="s">
        <v>214</v>
      </c>
      <c r="C430" s="31">
        <v>15</v>
      </c>
      <c r="D430" s="31">
        <v>59</v>
      </c>
      <c r="E430" s="32">
        <v>1.8</v>
      </c>
    </row>
    <row r="431" spans="1:5" ht="24" customHeight="1" x14ac:dyDescent="0.25">
      <c r="A431" s="31" t="s">
        <v>213</v>
      </c>
      <c r="B431" s="31" t="s">
        <v>214</v>
      </c>
      <c r="C431" s="31">
        <v>16</v>
      </c>
      <c r="D431" s="31">
        <v>36</v>
      </c>
      <c r="E431" s="32">
        <v>1.1000000000000001</v>
      </c>
    </row>
    <row r="432" spans="1:5" ht="24" customHeight="1" x14ac:dyDescent="0.25">
      <c r="A432" s="31" t="s">
        <v>213</v>
      </c>
      <c r="B432" s="31" t="s">
        <v>214</v>
      </c>
      <c r="C432" s="31">
        <v>17</v>
      </c>
      <c r="D432" s="31">
        <v>85</v>
      </c>
      <c r="E432" s="32">
        <v>2.5</v>
      </c>
    </row>
    <row r="433" spans="1:5" ht="24" customHeight="1" x14ac:dyDescent="0.25">
      <c r="A433" s="31" t="s">
        <v>213</v>
      </c>
      <c r="B433" s="31" t="s">
        <v>214</v>
      </c>
      <c r="C433" s="31">
        <v>18</v>
      </c>
      <c r="D433" s="31">
        <v>81</v>
      </c>
      <c r="E433" s="32">
        <v>2.4</v>
      </c>
    </row>
    <row r="434" spans="1:5" ht="24" customHeight="1" x14ac:dyDescent="0.25">
      <c r="A434" s="31" t="s">
        <v>213</v>
      </c>
      <c r="B434" s="31" t="s">
        <v>214</v>
      </c>
      <c r="C434" s="31">
        <v>19</v>
      </c>
      <c r="D434" s="31">
        <v>88</v>
      </c>
      <c r="E434" s="32">
        <v>2.6</v>
      </c>
    </row>
    <row r="435" spans="1:5" ht="24" customHeight="1" x14ac:dyDescent="0.25">
      <c r="A435" s="31" t="s">
        <v>213</v>
      </c>
      <c r="B435" s="31" t="s">
        <v>214</v>
      </c>
      <c r="C435" s="31">
        <v>20</v>
      </c>
      <c r="D435" s="31">
        <v>89</v>
      </c>
      <c r="E435" s="32">
        <v>2.7</v>
      </c>
    </row>
    <row r="436" spans="1:5" ht="24" customHeight="1" x14ac:dyDescent="0.25">
      <c r="A436" s="31" t="s">
        <v>213</v>
      </c>
      <c r="B436" s="31" t="s">
        <v>214</v>
      </c>
      <c r="C436" s="31">
        <v>21</v>
      </c>
      <c r="D436" s="31">
        <v>35</v>
      </c>
      <c r="E436" s="32">
        <v>1</v>
      </c>
    </row>
    <row r="437" spans="1:5" ht="24" customHeight="1" x14ac:dyDescent="0.25">
      <c r="A437" s="31" t="s">
        <v>213</v>
      </c>
      <c r="B437" s="31" t="s">
        <v>214</v>
      </c>
      <c r="C437" s="31">
        <v>22</v>
      </c>
      <c r="D437" s="31">
        <v>27</v>
      </c>
      <c r="E437" s="32">
        <v>0.8</v>
      </c>
    </row>
    <row r="438" spans="1:5" ht="24" customHeight="1" x14ac:dyDescent="0.25">
      <c r="A438" s="31" t="s">
        <v>216</v>
      </c>
      <c r="B438" s="31" t="s">
        <v>217</v>
      </c>
      <c r="C438" s="31">
        <v>8</v>
      </c>
      <c r="D438" s="31">
        <v>30</v>
      </c>
      <c r="E438" s="32">
        <v>2.7</v>
      </c>
    </row>
    <row r="439" spans="1:5" ht="24" customHeight="1" x14ac:dyDescent="0.25">
      <c r="A439" s="31" t="s">
        <v>216</v>
      </c>
      <c r="B439" s="31" t="s">
        <v>217</v>
      </c>
      <c r="C439" s="31">
        <v>9</v>
      </c>
      <c r="D439" s="31">
        <v>52</v>
      </c>
      <c r="E439" s="32">
        <v>4.7</v>
      </c>
    </row>
    <row r="440" spans="1:5" ht="24" customHeight="1" x14ac:dyDescent="0.25">
      <c r="A440" s="31" t="s">
        <v>216</v>
      </c>
      <c r="B440" s="31" t="s">
        <v>217</v>
      </c>
      <c r="C440" s="31">
        <v>10</v>
      </c>
      <c r="D440" s="31">
        <v>40</v>
      </c>
      <c r="E440" s="32">
        <v>3.6</v>
      </c>
    </row>
    <row r="441" spans="1:5" ht="24" customHeight="1" x14ac:dyDescent="0.25">
      <c r="A441" s="31" t="s">
        <v>216</v>
      </c>
      <c r="B441" s="31" t="s">
        <v>217</v>
      </c>
      <c r="C441" s="31">
        <v>11</v>
      </c>
      <c r="D441" s="31">
        <v>30</v>
      </c>
      <c r="E441" s="32">
        <v>2.7</v>
      </c>
    </row>
    <row r="442" spans="1:5" ht="24" customHeight="1" x14ac:dyDescent="0.25">
      <c r="A442" s="31" t="s">
        <v>216</v>
      </c>
      <c r="B442" s="31" t="s">
        <v>217</v>
      </c>
      <c r="C442" s="31">
        <v>12</v>
      </c>
      <c r="D442" s="31">
        <v>84</v>
      </c>
      <c r="E442" s="32">
        <v>7.6</v>
      </c>
    </row>
    <row r="443" spans="1:5" ht="24" customHeight="1" x14ac:dyDescent="0.25">
      <c r="A443" s="31" t="s">
        <v>216</v>
      </c>
      <c r="B443" s="31" t="s">
        <v>217</v>
      </c>
      <c r="C443" s="31">
        <v>13</v>
      </c>
      <c r="D443" s="31">
        <v>88</v>
      </c>
      <c r="E443" s="32">
        <v>7.9</v>
      </c>
    </row>
    <row r="444" spans="1:5" ht="24" customHeight="1" x14ac:dyDescent="0.25">
      <c r="A444" s="31" t="s">
        <v>216</v>
      </c>
      <c r="B444" s="31" t="s">
        <v>217</v>
      </c>
      <c r="C444" s="31">
        <v>14</v>
      </c>
      <c r="D444" s="31">
        <v>43</v>
      </c>
      <c r="E444" s="32">
        <v>3.9</v>
      </c>
    </row>
    <row r="445" spans="1:5" ht="24" customHeight="1" x14ac:dyDescent="0.25">
      <c r="A445" s="31" t="s">
        <v>216</v>
      </c>
      <c r="B445" s="31" t="s">
        <v>217</v>
      </c>
      <c r="C445" s="31">
        <v>15</v>
      </c>
      <c r="D445" s="31">
        <v>41</v>
      </c>
      <c r="E445" s="32">
        <v>3.7</v>
      </c>
    </row>
    <row r="446" spans="1:5" ht="24" customHeight="1" x14ac:dyDescent="0.25">
      <c r="A446" s="31" t="s">
        <v>216</v>
      </c>
      <c r="B446" s="31" t="s">
        <v>217</v>
      </c>
      <c r="C446" s="31">
        <v>16</v>
      </c>
      <c r="D446" s="31">
        <v>48</v>
      </c>
      <c r="E446" s="32">
        <v>4.3</v>
      </c>
    </row>
    <row r="447" spans="1:5" ht="24" customHeight="1" x14ac:dyDescent="0.25">
      <c r="A447" s="31" t="s">
        <v>216</v>
      </c>
      <c r="B447" s="31" t="s">
        <v>217</v>
      </c>
      <c r="C447" s="31">
        <v>17</v>
      </c>
      <c r="D447" s="31">
        <v>85</v>
      </c>
      <c r="E447" s="32">
        <v>7.6</v>
      </c>
    </row>
    <row r="448" spans="1:5" ht="24" customHeight="1" x14ac:dyDescent="0.25">
      <c r="A448" s="31" t="s">
        <v>216</v>
      </c>
      <c r="B448" s="31" t="s">
        <v>217</v>
      </c>
      <c r="C448" s="31">
        <v>18</v>
      </c>
      <c r="D448" s="31">
        <v>74</v>
      </c>
      <c r="E448" s="32">
        <v>6.7</v>
      </c>
    </row>
    <row r="449" spans="1:5" ht="24" customHeight="1" x14ac:dyDescent="0.25">
      <c r="A449" s="31" t="s">
        <v>216</v>
      </c>
      <c r="B449" s="31" t="s">
        <v>217</v>
      </c>
      <c r="C449" s="31">
        <v>19</v>
      </c>
      <c r="D449" s="31">
        <v>96</v>
      </c>
      <c r="E449" s="32">
        <v>8.6</v>
      </c>
    </row>
    <row r="450" spans="1:5" ht="24" customHeight="1" x14ac:dyDescent="0.25">
      <c r="A450" s="31" t="s">
        <v>216</v>
      </c>
      <c r="B450" s="31" t="s">
        <v>217</v>
      </c>
      <c r="C450" s="31">
        <v>20</v>
      </c>
      <c r="D450" s="31">
        <v>87</v>
      </c>
      <c r="E450" s="32">
        <v>7.8</v>
      </c>
    </row>
    <row r="451" spans="1:5" ht="24" customHeight="1" x14ac:dyDescent="0.25">
      <c r="A451" s="31" t="s">
        <v>216</v>
      </c>
      <c r="B451" s="31" t="s">
        <v>217</v>
      </c>
      <c r="C451" s="31">
        <v>21</v>
      </c>
      <c r="D451" s="31">
        <v>33</v>
      </c>
      <c r="E451" s="32">
        <v>3</v>
      </c>
    </row>
    <row r="452" spans="1:5" ht="24" customHeight="1" x14ac:dyDescent="0.25">
      <c r="A452" s="31" t="s">
        <v>216</v>
      </c>
      <c r="B452" s="31" t="s">
        <v>217</v>
      </c>
      <c r="C452" s="31">
        <v>22</v>
      </c>
      <c r="D452" s="31">
        <v>39</v>
      </c>
      <c r="E452" s="32">
        <v>3.5</v>
      </c>
    </row>
    <row r="453" spans="1:5" ht="24" customHeight="1" x14ac:dyDescent="0.25">
      <c r="A453" s="31" t="s">
        <v>220</v>
      </c>
      <c r="B453" s="31" t="s">
        <v>221</v>
      </c>
      <c r="C453" s="31">
        <v>8</v>
      </c>
      <c r="D453" s="31">
        <v>55</v>
      </c>
      <c r="E453" s="32">
        <v>5</v>
      </c>
    </row>
    <row r="454" spans="1:5" ht="24" customHeight="1" x14ac:dyDescent="0.25">
      <c r="A454" s="31" t="s">
        <v>220</v>
      </c>
      <c r="B454" s="31" t="s">
        <v>221</v>
      </c>
      <c r="C454" s="31">
        <v>9</v>
      </c>
      <c r="D454" s="31">
        <v>32</v>
      </c>
      <c r="E454" s="32">
        <v>2.9</v>
      </c>
    </row>
    <row r="455" spans="1:5" ht="24" customHeight="1" x14ac:dyDescent="0.25">
      <c r="A455" s="31" t="s">
        <v>220</v>
      </c>
      <c r="B455" s="31" t="s">
        <v>221</v>
      </c>
      <c r="C455" s="31">
        <v>10</v>
      </c>
      <c r="D455" s="31">
        <v>41</v>
      </c>
      <c r="E455" s="32">
        <v>3.7</v>
      </c>
    </row>
    <row r="456" spans="1:5" ht="24" customHeight="1" x14ac:dyDescent="0.25">
      <c r="A456" s="31" t="s">
        <v>220</v>
      </c>
      <c r="B456" s="31" t="s">
        <v>221</v>
      </c>
      <c r="C456" s="31">
        <v>11</v>
      </c>
      <c r="D456" s="31">
        <v>21</v>
      </c>
      <c r="E456" s="32">
        <v>1.9</v>
      </c>
    </row>
    <row r="457" spans="1:5" ht="24" customHeight="1" x14ac:dyDescent="0.25">
      <c r="A457" s="31" t="s">
        <v>220</v>
      </c>
      <c r="B457" s="31" t="s">
        <v>221</v>
      </c>
      <c r="C457" s="31">
        <v>12</v>
      </c>
      <c r="D457" s="31">
        <v>76</v>
      </c>
      <c r="E457" s="32">
        <v>6.8</v>
      </c>
    </row>
    <row r="458" spans="1:5" ht="24" customHeight="1" x14ac:dyDescent="0.25">
      <c r="A458" s="31" t="s">
        <v>220</v>
      </c>
      <c r="B458" s="31" t="s">
        <v>221</v>
      </c>
      <c r="C458" s="31">
        <v>13</v>
      </c>
      <c r="D458" s="31">
        <v>74</v>
      </c>
      <c r="E458" s="32">
        <v>6.7</v>
      </c>
    </row>
    <row r="459" spans="1:5" ht="24" customHeight="1" x14ac:dyDescent="0.25">
      <c r="A459" s="31" t="s">
        <v>220</v>
      </c>
      <c r="B459" s="31" t="s">
        <v>221</v>
      </c>
      <c r="C459" s="31">
        <v>14</v>
      </c>
      <c r="D459" s="31">
        <v>41</v>
      </c>
      <c r="E459" s="32">
        <v>3.7</v>
      </c>
    </row>
    <row r="460" spans="1:5" ht="24" customHeight="1" x14ac:dyDescent="0.25">
      <c r="A460" s="31" t="s">
        <v>220</v>
      </c>
      <c r="B460" s="31" t="s">
        <v>221</v>
      </c>
      <c r="C460" s="31">
        <v>15</v>
      </c>
      <c r="D460" s="31">
        <v>23</v>
      </c>
      <c r="E460" s="32">
        <v>2.1</v>
      </c>
    </row>
    <row r="461" spans="1:5" ht="24" customHeight="1" x14ac:dyDescent="0.25">
      <c r="A461" s="31" t="s">
        <v>220</v>
      </c>
      <c r="B461" s="31" t="s">
        <v>221</v>
      </c>
      <c r="C461" s="31">
        <v>16</v>
      </c>
      <c r="D461" s="31">
        <v>40</v>
      </c>
      <c r="E461" s="32">
        <v>3.6</v>
      </c>
    </row>
    <row r="462" spans="1:5" ht="24" customHeight="1" x14ac:dyDescent="0.25">
      <c r="A462" s="31" t="s">
        <v>220</v>
      </c>
      <c r="B462" s="31" t="s">
        <v>221</v>
      </c>
      <c r="C462" s="31">
        <v>17</v>
      </c>
      <c r="D462" s="31">
        <v>75</v>
      </c>
      <c r="E462" s="32">
        <v>6.8</v>
      </c>
    </row>
    <row r="463" spans="1:5" ht="24" customHeight="1" x14ac:dyDescent="0.25">
      <c r="A463" s="31" t="s">
        <v>220</v>
      </c>
      <c r="B463" s="31" t="s">
        <v>221</v>
      </c>
      <c r="C463" s="31">
        <v>18</v>
      </c>
      <c r="D463" s="31">
        <v>81</v>
      </c>
      <c r="E463" s="32">
        <v>7.3</v>
      </c>
    </row>
    <row r="464" spans="1:5" ht="24" customHeight="1" x14ac:dyDescent="0.25">
      <c r="A464" s="31" t="s">
        <v>220</v>
      </c>
      <c r="B464" s="31" t="s">
        <v>221</v>
      </c>
      <c r="C464" s="31">
        <v>19</v>
      </c>
      <c r="D464" s="31">
        <v>97</v>
      </c>
      <c r="E464" s="32">
        <v>8.6999999999999993</v>
      </c>
    </row>
    <row r="465" spans="1:5" ht="24" customHeight="1" x14ac:dyDescent="0.25">
      <c r="A465" s="31" t="s">
        <v>220</v>
      </c>
      <c r="B465" s="31" t="s">
        <v>221</v>
      </c>
      <c r="C465" s="31">
        <v>20</v>
      </c>
      <c r="D465" s="31">
        <v>87</v>
      </c>
      <c r="E465" s="32">
        <v>7.8</v>
      </c>
    </row>
    <row r="466" spans="1:5" ht="24" customHeight="1" x14ac:dyDescent="0.25">
      <c r="A466" s="31" t="s">
        <v>220</v>
      </c>
      <c r="B466" s="31" t="s">
        <v>221</v>
      </c>
      <c r="C466" s="31">
        <v>21</v>
      </c>
      <c r="D466" s="31">
        <v>37</v>
      </c>
      <c r="E466" s="32">
        <v>3.3</v>
      </c>
    </row>
    <row r="467" spans="1:5" ht="24" customHeight="1" x14ac:dyDescent="0.25">
      <c r="A467" s="31" t="s">
        <v>220</v>
      </c>
      <c r="B467" s="31" t="s">
        <v>221</v>
      </c>
      <c r="C467" s="31">
        <v>22</v>
      </c>
      <c r="D467" s="31">
        <v>61</v>
      </c>
      <c r="E467" s="32">
        <v>5.5</v>
      </c>
    </row>
    <row r="468" spans="1:5" ht="24" customHeight="1" x14ac:dyDescent="0.25">
      <c r="A468" s="31" t="s">
        <v>223</v>
      </c>
      <c r="B468" s="31" t="s">
        <v>224</v>
      </c>
      <c r="C468" s="31">
        <v>8</v>
      </c>
      <c r="D468" s="31">
        <v>0</v>
      </c>
      <c r="E468" s="32">
        <v>0</v>
      </c>
    </row>
    <row r="469" spans="1:5" ht="24" customHeight="1" x14ac:dyDescent="0.25">
      <c r="A469" s="31" t="s">
        <v>223</v>
      </c>
      <c r="B469" s="31" t="s">
        <v>224</v>
      </c>
      <c r="C469" s="31">
        <v>9</v>
      </c>
      <c r="D469" s="31">
        <v>0</v>
      </c>
      <c r="E469" s="32">
        <v>0</v>
      </c>
    </row>
    <row r="470" spans="1:5" ht="24" customHeight="1" x14ac:dyDescent="0.25">
      <c r="A470" s="31" t="s">
        <v>223</v>
      </c>
      <c r="B470" s="31" t="s">
        <v>224</v>
      </c>
      <c r="C470" s="31">
        <v>10</v>
      </c>
      <c r="D470" s="31">
        <v>0</v>
      </c>
      <c r="E470" s="32">
        <v>0</v>
      </c>
    </row>
    <row r="471" spans="1:5" ht="24" customHeight="1" x14ac:dyDescent="0.25">
      <c r="A471" s="31" t="s">
        <v>223</v>
      </c>
      <c r="B471" s="31" t="s">
        <v>224</v>
      </c>
      <c r="C471" s="31">
        <v>11</v>
      </c>
      <c r="D471" s="31">
        <v>0</v>
      </c>
      <c r="E471" s="32">
        <v>0</v>
      </c>
    </row>
    <row r="472" spans="1:5" ht="24" customHeight="1" x14ac:dyDescent="0.25">
      <c r="A472" s="31" t="s">
        <v>223</v>
      </c>
      <c r="B472" s="31" t="s">
        <v>224</v>
      </c>
      <c r="C472" s="31">
        <v>12</v>
      </c>
      <c r="D472" s="31">
        <v>0</v>
      </c>
      <c r="E472" s="32">
        <v>0</v>
      </c>
    </row>
    <row r="473" spans="1:5" ht="24" customHeight="1" x14ac:dyDescent="0.25">
      <c r="A473" s="31" t="s">
        <v>223</v>
      </c>
      <c r="B473" s="31" t="s">
        <v>224</v>
      </c>
      <c r="C473" s="31">
        <v>13</v>
      </c>
      <c r="D473" s="31">
        <v>0</v>
      </c>
      <c r="E473" s="32">
        <v>0</v>
      </c>
    </row>
    <row r="474" spans="1:5" ht="24" customHeight="1" x14ac:dyDescent="0.25">
      <c r="A474" s="31" t="s">
        <v>223</v>
      </c>
      <c r="B474" s="31" t="s">
        <v>224</v>
      </c>
      <c r="C474" s="31">
        <v>14</v>
      </c>
      <c r="D474" s="31">
        <v>0</v>
      </c>
      <c r="E474" s="32">
        <v>0</v>
      </c>
    </row>
    <row r="475" spans="1:5" ht="24" customHeight="1" x14ac:dyDescent="0.25">
      <c r="A475" s="31" t="s">
        <v>223</v>
      </c>
      <c r="B475" s="31" t="s">
        <v>224</v>
      </c>
      <c r="C475" s="31">
        <v>15</v>
      </c>
      <c r="D475" s="31">
        <v>0</v>
      </c>
      <c r="E475" s="32">
        <v>0</v>
      </c>
    </row>
    <row r="476" spans="1:5" ht="24" customHeight="1" x14ac:dyDescent="0.25">
      <c r="A476" s="31" t="s">
        <v>223</v>
      </c>
      <c r="B476" s="31" t="s">
        <v>224</v>
      </c>
      <c r="C476" s="31">
        <v>16</v>
      </c>
      <c r="D476" s="31">
        <v>0</v>
      </c>
      <c r="E476" s="32">
        <v>0</v>
      </c>
    </row>
    <row r="477" spans="1:5" ht="24" customHeight="1" x14ac:dyDescent="0.25">
      <c r="A477" s="31" t="s">
        <v>223</v>
      </c>
      <c r="B477" s="31" t="s">
        <v>224</v>
      </c>
      <c r="C477" s="31">
        <v>17</v>
      </c>
      <c r="D477" s="31">
        <v>0</v>
      </c>
      <c r="E477" s="32">
        <v>0</v>
      </c>
    </row>
    <row r="478" spans="1:5" ht="24" customHeight="1" x14ac:dyDescent="0.25">
      <c r="A478" s="31" t="s">
        <v>223</v>
      </c>
      <c r="B478" s="31" t="s">
        <v>224</v>
      </c>
      <c r="C478" s="31">
        <v>18</v>
      </c>
      <c r="D478" s="31">
        <v>0</v>
      </c>
      <c r="E478" s="32">
        <v>0</v>
      </c>
    </row>
    <row r="479" spans="1:5" ht="24" customHeight="1" x14ac:dyDescent="0.25">
      <c r="A479" s="31" t="s">
        <v>223</v>
      </c>
      <c r="B479" s="31" t="s">
        <v>224</v>
      </c>
      <c r="C479" s="31">
        <v>19</v>
      </c>
      <c r="D479" s="31">
        <v>0</v>
      </c>
      <c r="E479" s="32">
        <v>0</v>
      </c>
    </row>
    <row r="480" spans="1:5" ht="24" customHeight="1" x14ac:dyDescent="0.25">
      <c r="A480" s="31" t="s">
        <v>223</v>
      </c>
      <c r="B480" s="31" t="s">
        <v>224</v>
      </c>
      <c r="C480" s="31">
        <v>20</v>
      </c>
      <c r="D480" s="31">
        <v>0</v>
      </c>
      <c r="E480" s="32">
        <v>0</v>
      </c>
    </row>
    <row r="481" spans="1:5" ht="24" customHeight="1" x14ac:dyDescent="0.25">
      <c r="A481" s="31" t="s">
        <v>223</v>
      </c>
      <c r="B481" s="31" t="s">
        <v>224</v>
      </c>
      <c r="C481" s="31">
        <v>21</v>
      </c>
      <c r="D481" s="31">
        <v>0</v>
      </c>
      <c r="E481" s="32">
        <v>0</v>
      </c>
    </row>
    <row r="482" spans="1:5" ht="24" customHeight="1" x14ac:dyDescent="0.25">
      <c r="A482" s="31" t="s">
        <v>223</v>
      </c>
      <c r="B482" s="31" t="s">
        <v>224</v>
      </c>
      <c r="C482" s="31">
        <v>22</v>
      </c>
      <c r="D482" s="31">
        <v>0</v>
      </c>
      <c r="E482" s="32">
        <v>0</v>
      </c>
    </row>
    <row r="483" spans="1:5" ht="15" customHeight="1" x14ac:dyDescent="0.25">
      <c r="A483" s="31" t="s">
        <v>225</v>
      </c>
      <c r="B483" s="31" t="s">
        <v>226</v>
      </c>
      <c r="C483" s="31">
        <v>8</v>
      </c>
      <c r="D483" s="31">
        <v>0</v>
      </c>
      <c r="E483" s="32">
        <v>0</v>
      </c>
    </row>
    <row r="484" spans="1:5" ht="15" customHeight="1" x14ac:dyDescent="0.25">
      <c r="A484" s="31" t="s">
        <v>225</v>
      </c>
      <c r="B484" s="31" t="s">
        <v>226</v>
      </c>
      <c r="C484" s="31">
        <v>9</v>
      </c>
      <c r="D484" s="31">
        <v>0</v>
      </c>
      <c r="E484" s="32">
        <v>0</v>
      </c>
    </row>
    <row r="485" spans="1:5" ht="15" customHeight="1" x14ac:dyDescent="0.25">
      <c r="A485" s="31" t="s">
        <v>225</v>
      </c>
      <c r="B485" s="31" t="s">
        <v>226</v>
      </c>
      <c r="C485" s="31">
        <v>10</v>
      </c>
      <c r="D485" s="31">
        <v>0</v>
      </c>
      <c r="E485" s="32">
        <v>0</v>
      </c>
    </row>
    <row r="486" spans="1:5" ht="15" customHeight="1" x14ac:dyDescent="0.25">
      <c r="A486" s="31" t="s">
        <v>225</v>
      </c>
      <c r="B486" s="31" t="s">
        <v>226</v>
      </c>
      <c r="C486" s="31">
        <v>11</v>
      </c>
      <c r="D486" s="31">
        <v>0</v>
      </c>
      <c r="E486" s="32">
        <v>0</v>
      </c>
    </row>
    <row r="487" spans="1:5" ht="15" customHeight="1" x14ac:dyDescent="0.25">
      <c r="A487" s="31" t="s">
        <v>225</v>
      </c>
      <c r="B487" s="31" t="s">
        <v>226</v>
      </c>
      <c r="C487" s="31">
        <v>12</v>
      </c>
      <c r="D487" s="31">
        <v>0</v>
      </c>
      <c r="E487" s="32">
        <v>0</v>
      </c>
    </row>
    <row r="488" spans="1:5" ht="15" customHeight="1" x14ac:dyDescent="0.25">
      <c r="A488" s="31" t="s">
        <v>225</v>
      </c>
      <c r="B488" s="31" t="s">
        <v>226</v>
      </c>
      <c r="C488" s="31">
        <v>13</v>
      </c>
      <c r="D488" s="31">
        <v>0</v>
      </c>
      <c r="E488" s="32">
        <v>0</v>
      </c>
    </row>
    <row r="489" spans="1:5" ht="15" customHeight="1" x14ac:dyDescent="0.25">
      <c r="A489" s="31" t="s">
        <v>225</v>
      </c>
      <c r="B489" s="31" t="s">
        <v>226</v>
      </c>
      <c r="C489" s="31">
        <v>14</v>
      </c>
      <c r="D489" s="31">
        <v>0</v>
      </c>
      <c r="E489" s="32">
        <v>0</v>
      </c>
    </row>
    <row r="490" spans="1:5" ht="15" customHeight="1" x14ac:dyDescent="0.25">
      <c r="A490" s="31" t="s">
        <v>225</v>
      </c>
      <c r="B490" s="31" t="s">
        <v>226</v>
      </c>
      <c r="C490" s="31">
        <v>15</v>
      </c>
      <c r="D490" s="31">
        <v>0</v>
      </c>
      <c r="E490" s="32">
        <v>0</v>
      </c>
    </row>
    <row r="491" spans="1:5" ht="15" customHeight="1" x14ac:dyDescent="0.25">
      <c r="A491" s="31" t="s">
        <v>225</v>
      </c>
      <c r="B491" s="31" t="s">
        <v>226</v>
      </c>
      <c r="C491" s="31">
        <v>16</v>
      </c>
      <c r="D491" s="31">
        <v>0</v>
      </c>
      <c r="E491" s="32">
        <v>0</v>
      </c>
    </row>
    <row r="492" spans="1:5" ht="15" customHeight="1" x14ac:dyDescent="0.25">
      <c r="A492" s="31" t="s">
        <v>225</v>
      </c>
      <c r="B492" s="31" t="s">
        <v>226</v>
      </c>
      <c r="C492" s="31">
        <v>17</v>
      </c>
      <c r="D492" s="31">
        <v>0</v>
      </c>
      <c r="E492" s="32">
        <v>0</v>
      </c>
    </row>
    <row r="493" spans="1:5" ht="15" customHeight="1" x14ac:dyDescent="0.25">
      <c r="A493" s="31" t="s">
        <v>225</v>
      </c>
      <c r="B493" s="31" t="s">
        <v>226</v>
      </c>
      <c r="C493" s="31">
        <v>18</v>
      </c>
      <c r="D493" s="31">
        <v>0</v>
      </c>
      <c r="E493" s="32">
        <v>0</v>
      </c>
    </row>
    <row r="494" spans="1:5" ht="15" customHeight="1" x14ac:dyDescent="0.25">
      <c r="A494" s="31" t="s">
        <v>225</v>
      </c>
      <c r="B494" s="31" t="s">
        <v>226</v>
      </c>
      <c r="C494" s="31">
        <v>19</v>
      </c>
      <c r="D494" s="31">
        <v>0</v>
      </c>
      <c r="E494" s="32">
        <v>0</v>
      </c>
    </row>
    <row r="495" spans="1:5" ht="15" customHeight="1" x14ac:dyDescent="0.25">
      <c r="A495" s="31" t="s">
        <v>225</v>
      </c>
      <c r="B495" s="31" t="s">
        <v>226</v>
      </c>
      <c r="C495" s="31">
        <v>20</v>
      </c>
      <c r="D495" s="31">
        <v>0</v>
      </c>
      <c r="E495" s="32">
        <v>0</v>
      </c>
    </row>
    <row r="496" spans="1:5" ht="15" customHeight="1" x14ac:dyDescent="0.25">
      <c r="A496" s="31" t="s">
        <v>225</v>
      </c>
      <c r="B496" s="31" t="s">
        <v>226</v>
      </c>
      <c r="C496" s="31">
        <v>21</v>
      </c>
      <c r="D496" s="31">
        <v>0</v>
      </c>
      <c r="E496" s="32">
        <v>0</v>
      </c>
    </row>
    <row r="497" spans="1:5" ht="15" customHeight="1" x14ac:dyDescent="0.25">
      <c r="A497" s="31" t="s">
        <v>225</v>
      </c>
      <c r="B497" s="31" t="s">
        <v>226</v>
      </c>
      <c r="C497" s="31">
        <v>22</v>
      </c>
      <c r="D497" s="31">
        <v>0</v>
      </c>
      <c r="E497" s="32">
        <v>0</v>
      </c>
    </row>
    <row r="498" spans="1:5" ht="24" customHeight="1" x14ac:dyDescent="0.25">
      <c r="A498" s="31" t="s">
        <v>227</v>
      </c>
      <c r="B498" s="31" t="s">
        <v>228</v>
      </c>
      <c r="C498" s="31">
        <v>8</v>
      </c>
      <c r="D498" s="31">
        <v>26</v>
      </c>
      <c r="E498" s="32">
        <v>2.1</v>
      </c>
    </row>
    <row r="499" spans="1:5" ht="24" customHeight="1" x14ac:dyDescent="0.25">
      <c r="A499" s="31" t="s">
        <v>227</v>
      </c>
      <c r="B499" s="31" t="s">
        <v>228</v>
      </c>
      <c r="C499" s="31">
        <v>9</v>
      </c>
      <c r="D499" s="31">
        <v>25</v>
      </c>
      <c r="E499" s="32">
        <v>2</v>
      </c>
    </row>
    <row r="500" spans="1:5" ht="24" customHeight="1" x14ac:dyDescent="0.25">
      <c r="A500" s="31" t="s">
        <v>227</v>
      </c>
      <c r="B500" s="31" t="s">
        <v>228</v>
      </c>
      <c r="C500" s="31">
        <v>10</v>
      </c>
      <c r="D500" s="31">
        <v>34</v>
      </c>
      <c r="E500" s="32">
        <v>2.7</v>
      </c>
    </row>
    <row r="501" spans="1:5" ht="24" customHeight="1" x14ac:dyDescent="0.25">
      <c r="A501" s="31" t="s">
        <v>227</v>
      </c>
      <c r="B501" s="31" t="s">
        <v>228</v>
      </c>
      <c r="C501" s="31">
        <v>11</v>
      </c>
      <c r="D501" s="31">
        <v>45</v>
      </c>
      <c r="E501" s="32">
        <v>3.6</v>
      </c>
    </row>
    <row r="502" spans="1:5" ht="24" customHeight="1" x14ac:dyDescent="0.25">
      <c r="A502" s="31" t="s">
        <v>227</v>
      </c>
      <c r="B502" s="31" t="s">
        <v>228</v>
      </c>
      <c r="C502" s="31">
        <v>12</v>
      </c>
      <c r="D502" s="31">
        <v>80</v>
      </c>
      <c r="E502" s="32">
        <v>6.4</v>
      </c>
    </row>
    <row r="503" spans="1:5" ht="24" customHeight="1" x14ac:dyDescent="0.25">
      <c r="A503" s="31" t="s">
        <v>227</v>
      </c>
      <c r="B503" s="31" t="s">
        <v>228</v>
      </c>
      <c r="C503" s="31">
        <v>13</v>
      </c>
      <c r="D503" s="31">
        <v>84</v>
      </c>
      <c r="E503" s="32">
        <v>6.7</v>
      </c>
    </row>
    <row r="504" spans="1:5" ht="24" customHeight="1" x14ac:dyDescent="0.25">
      <c r="A504" s="31" t="s">
        <v>227</v>
      </c>
      <c r="B504" s="31" t="s">
        <v>228</v>
      </c>
      <c r="C504" s="31">
        <v>14</v>
      </c>
      <c r="D504" s="31">
        <v>59</v>
      </c>
      <c r="E504" s="32">
        <v>4.7</v>
      </c>
    </row>
    <row r="505" spans="1:5" ht="24" customHeight="1" x14ac:dyDescent="0.25">
      <c r="A505" s="31" t="s">
        <v>227</v>
      </c>
      <c r="B505" s="31" t="s">
        <v>228</v>
      </c>
      <c r="C505" s="31">
        <v>15</v>
      </c>
      <c r="D505" s="31">
        <v>42</v>
      </c>
      <c r="E505" s="32">
        <v>3.4</v>
      </c>
    </row>
    <row r="506" spans="1:5" ht="24" customHeight="1" x14ac:dyDescent="0.25">
      <c r="A506" s="31" t="s">
        <v>227</v>
      </c>
      <c r="B506" s="31" t="s">
        <v>228</v>
      </c>
      <c r="C506" s="31">
        <v>16</v>
      </c>
      <c r="D506" s="31">
        <v>21</v>
      </c>
      <c r="E506" s="32">
        <v>1.7</v>
      </c>
    </row>
    <row r="507" spans="1:5" ht="24" customHeight="1" x14ac:dyDescent="0.25">
      <c r="A507" s="31" t="s">
        <v>227</v>
      </c>
      <c r="B507" s="31" t="s">
        <v>228</v>
      </c>
      <c r="C507" s="31">
        <v>17</v>
      </c>
      <c r="D507" s="31">
        <v>79</v>
      </c>
      <c r="E507" s="32">
        <v>6.3</v>
      </c>
    </row>
    <row r="508" spans="1:5" ht="24" customHeight="1" x14ac:dyDescent="0.25">
      <c r="A508" s="31" t="s">
        <v>227</v>
      </c>
      <c r="B508" s="31" t="s">
        <v>228</v>
      </c>
      <c r="C508" s="31">
        <v>18</v>
      </c>
      <c r="D508" s="31">
        <v>85</v>
      </c>
      <c r="E508" s="32">
        <v>6.8</v>
      </c>
    </row>
    <row r="509" spans="1:5" ht="24" customHeight="1" x14ac:dyDescent="0.25">
      <c r="A509" s="31" t="s">
        <v>227</v>
      </c>
      <c r="B509" s="31" t="s">
        <v>228</v>
      </c>
      <c r="C509" s="31">
        <v>19</v>
      </c>
      <c r="D509" s="31">
        <v>70</v>
      </c>
      <c r="E509" s="32">
        <v>5.6</v>
      </c>
    </row>
    <row r="510" spans="1:5" ht="24" customHeight="1" x14ac:dyDescent="0.25">
      <c r="A510" s="31" t="s">
        <v>227</v>
      </c>
      <c r="B510" s="31" t="s">
        <v>228</v>
      </c>
      <c r="C510" s="31">
        <v>20</v>
      </c>
      <c r="D510" s="31">
        <v>100</v>
      </c>
      <c r="E510" s="32">
        <v>8</v>
      </c>
    </row>
    <row r="511" spans="1:5" ht="24" customHeight="1" x14ac:dyDescent="0.25">
      <c r="A511" s="31" t="s">
        <v>227</v>
      </c>
      <c r="B511" s="31" t="s">
        <v>228</v>
      </c>
      <c r="C511" s="31">
        <v>21</v>
      </c>
      <c r="D511" s="31">
        <v>21</v>
      </c>
      <c r="E511" s="32">
        <v>1.7</v>
      </c>
    </row>
    <row r="512" spans="1:5" ht="24" customHeight="1" x14ac:dyDescent="0.25">
      <c r="A512" s="31" t="s">
        <v>227</v>
      </c>
      <c r="B512" s="31" t="s">
        <v>228</v>
      </c>
      <c r="C512" s="31">
        <v>22</v>
      </c>
      <c r="D512" s="31">
        <v>61</v>
      </c>
      <c r="E512" s="32">
        <v>4.9000000000000004</v>
      </c>
    </row>
    <row r="513" spans="1:5" ht="24" customHeight="1" x14ac:dyDescent="0.25">
      <c r="A513" s="31" t="s">
        <v>230</v>
      </c>
      <c r="B513" s="31" t="s">
        <v>231</v>
      </c>
      <c r="C513" s="31">
        <v>8</v>
      </c>
      <c r="D513" s="31">
        <v>21</v>
      </c>
      <c r="E513" s="32">
        <v>1.1000000000000001</v>
      </c>
    </row>
    <row r="514" spans="1:5" ht="24" customHeight="1" x14ac:dyDescent="0.25">
      <c r="A514" s="31" t="s">
        <v>230</v>
      </c>
      <c r="B514" s="31" t="s">
        <v>231</v>
      </c>
      <c r="C514" s="31">
        <v>9</v>
      </c>
      <c r="D514" s="31">
        <v>60</v>
      </c>
      <c r="E514" s="32">
        <v>3</v>
      </c>
    </row>
    <row r="515" spans="1:5" ht="24" customHeight="1" x14ac:dyDescent="0.25">
      <c r="A515" s="31" t="s">
        <v>230</v>
      </c>
      <c r="B515" s="31" t="s">
        <v>231</v>
      </c>
      <c r="C515" s="31">
        <v>10</v>
      </c>
      <c r="D515" s="31">
        <v>24</v>
      </c>
      <c r="E515" s="32">
        <v>1.2</v>
      </c>
    </row>
    <row r="516" spans="1:5" ht="24" customHeight="1" x14ac:dyDescent="0.25">
      <c r="A516" s="31" t="s">
        <v>230</v>
      </c>
      <c r="B516" s="31" t="s">
        <v>231</v>
      </c>
      <c r="C516" s="31">
        <v>11</v>
      </c>
      <c r="D516" s="31">
        <v>21</v>
      </c>
      <c r="E516" s="32">
        <v>1.1000000000000001</v>
      </c>
    </row>
    <row r="517" spans="1:5" ht="24" customHeight="1" x14ac:dyDescent="0.25">
      <c r="A517" s="31" t="s">
        <v>230</v>
      </c>
      <c r="B517" s="31" t="s">
        <v>231</v>
      </c>
      <c r="C517" s="31">
        <v>12</v>
      </c>
      <c r="D517" s="31">
        <v>81</v>
      </c>
      <c r="E517" s="32">
        <v>4.0999999999999996</v>
      </c>
    </row>
    <row r="518" spans="1:5" ht="24" customHeight="1" x14ac:dyDescent="0.25">
      <c r="A518" s="31" t="s">
        <v>230</v>
      </c>
      <c r="B518" s="31" t="s">
        <v>231</v>
      </c>
      <c r="C518" s="31">
        <v>13</v>
      </c>
      <c r="D518" s="31">
        <v>90</v>
      </c>
      <c r="E518" s="32">
        <v>4.5</v>
      </c>
    </row>
    <row r="519" spans="1:5" ht="24" customHeight="1" x14ac:dyDescent="0.25">
      <c r="A519" s="31" t="s">
        <v>230</v>
      </c>
      <c r="B519" s="31" t="s">
        <v>231</v>
      </c>
      <c r="C519" s="31">
        <v>14</v>
      </c>
      <c r="D519" s="31">
        <v>46</v>
      </c>
      <c r="E519" s="32">
        <v>2.2999999999999998</v>
      </c>
    </row>
    <row r="520" spans="1:5" ht="24" customHeight="1" x14ac:dyDescent="0.25">
      <c r="A520" s="31" t="s">
        <v>230</v>
      </c>
      <c r="B520" s="31" t="s">
        <v>231</v>
      </c>
      <c r="C520" s="31">
        <v>15</v>
      </c>
      <c r="D520" s="31">
        <v>35</v>
      </c>
      <c r="E520" s="32">
        <v>1.8</v>
      </c>
    </row>
    <row r="521" spans="1:5" ht="24" customHeight="1" x14ac:dyDescent="0.25">
      <c r="A521" s="31" t="s">
        <v>230</v>
      </c>
      <c r="B521" s="31" t="s">
        <v>231</v>
      </c>
      <c r="C521" s="31">
        <v>16</v>
      </c>
      <c r="D521" s="31">
        <v>52</v>
      </c>
      <c r="E521" s="32">
        <v>2.6</v>
      </c>
    </row>
    <row r="522" spans="1:5" ht="24" customHeight="1" x14ac:dyDescent="0.25">
      <c r="A522" s="31" t="s">
        <v>230</v>
      </c>
      <c r="B522" s="31" t="s">
        <v>231</v>
      </c>
      <c r="C522" s="31">
        <v>17</v>
      </c>
      <c r="D522" s="31">
        <v>71</v>
      </c>
      <c r="E522" s="32">
        <v>3.5</v>
      </c>
    </row>
    <row r="523" spans="1:5" ht="24" customHeight="1" x14ac:dyDescent="0.25">
      <c r="A523" s="31" t="s">
        <v>230</v>
      </c>
      <c r="B523" s="31" t="s">
        <v>231</v>
      </c>
      <c r="C523" s="31">
        <v>18</v>
      </c>
      <c r="D523" s="31">
        <v>73</v>
      </c>
      <c r="E523" s="32">
        <v>3.6</v>
      </c>
    </row>
    <row r="524" spans="1:5" ht="24" customHeight="1" x14ac:dyDescent="0.25">
      <c r="A524" s="31" t="s">
        <v>230</v>
      </c>
      <c r="B524" s="31" t="s">
        <v>231</v>
      </c>
      <c r="C524" s="31">
        <v>19</v>
      </c>
      <c r="D524" s="31">
        <v>84</v>
      </c>
      <c r="E524" s="32">
        <v>4.2</v>
      </c>
    </row>
    <row r="525" spans="1:5" ht="24" customHeight="1" x14ac:dyDescent="0.25">
      <c r="A525" s="31" t="s">
        <v>230</v>
      </c>
      <c r="B525" s="31" t="s">
        <v>231</v>
      </c>
      <c r="C525" s="31">
        <v>20</v>
      </c>
      <c r="D525" s="31">
        <v>98</v>
      </c>
      <c r="E525" s="32">
        <v>4.9000000000000004</v>
      </c>
    </row>
    <row r="526" spans="1:5" ht="24" customHeight="1" x14ac:dyDescent="0.25">
      <c r="A526" s="31" t="s">
        <v>230</v>
      </c>
      <c r="B526" s="31" t="s">
        <v>231</v>
      </c>
      <c r="C526" s="31">
        <v>21</v>
      </c>
      <c r="D526" s="31">
        <v>42</v>
      </c>
      <c r="E526" s="32">
        <v>2.1</v>
      </c>
    </row>
    <row r="527" spans="1:5" ht="24" customHeight="1" x14ac:dyDescent="0.25">
      <c r="A527" s="31" t="s">
        <v>230</v>
      </c>
      <c r="B527" s="31" t="s">
        <v>231</v>
      </c>
      <c r="C527" s="31">
        <v>22</v>
      </c>
      <c r="D527" s="31">
        <v>63</v>
      </c>
      <c r="E527" s="32">
        <v>3.1</v>
      </c>
    </row>
    <row r="528" spans="1:5" ht="15" customHeight="1" x14ac:dyDescent="0.25">
      <c r="A528" s="31" t="s">
        <v>233</v>
      </c>
      <c r="B528" s="31" t="s">
        <v>234</v>
      </c>
      <c r="C528" s="31">
        <v>8</v>
      </c>
      <c r="D528" s="31">
        <v>23</v>
      </c>
      <c r="E528" s="32">
        <v>2.8</v>
      </c>
    </row>
    <row r="529" spans="1:5" ht="15" customHeight="1" x14ac:dyDescent="0.25">
      <c r="A529" s="31" t="s">
        <v>233</v>
      </c>
      <c r="B529" s="31" t="s">
        <v>234</v>
      </c>
      <c r="C529" s="31">
        <v>9</v>
      </c>
      <c r="D529" s="31">
        <v>21</v>
      </c>
      <c r="E529" s="32">
        <v>2.5</v>
      </c>
    </row>
    <row r="530" spans="1:5" ht="15" customHeight="1" x14ac:dyDescent="0.25">
      <c r="A530" s="31" t="s">
        <v>233</v>
      </c>
      <c r="B530" s="31" t="s">
        <v>234</v>
      </c>
      <c r="C530" s="31">
        <v>10</v>
      </c>
      <c r="D530" s="31">
        <v>63</v>
      </c>
      <c r="E530" s="32">
        <v>7.6</v>
      </c>
    </row>
    <row r="531" spans="1:5" ht="15" customHeight="1" x14ac:dyDescent="0.25">
      <c r="A531" s="31" t="s">
        <v>233</v>
      </c>
      <c r="B531" s="31" t="s">
        <v>234</v>
      </c>
      <c r="C531" s="31">
        <v>11</v>
      </c>
      <c r="D531" s="31">
        <v>64</v>
      </c>
      <c r="E531" s="32">
        <v>7.7</v>
      </c>
    </row>
    <row r="532" spans="1:5" ht="15" customHeight="1" x14ac:dyDescent="0.25">
      <c r="A532" s="31" t="s">
        <v>233</v>
      </c>
      <c r="B532" s="31" t="s">
        <v>234</v>
      </c>
      <c r="C532" s="31">
        <v>12</v>
      </c>
      <c r="D532" s="31">
        <v>86</v>
      </c>
      <c r="E532" s="32">
        <v>10.3</v>
      </c>
    </row>
    <row r="533" spans="1:5" ht="15" customHeight="1" x14ac:dyDescent="0.25">
      <c r="A533" s="31" t="s">
        <v>233</v>
      </c>
      <c r="B533" s="31" t="s">
        <v>234</v>
      </c>
      <c r="C533" s="31">
        <v>13</v>
      </c>
      <c r="D533" s="31">
        <v>71</v>
      </c>
      <c r="E533" s="32">
        <v>8.5</v>
      </c>
    </row>
    <row r="534" spans="1:5" ht="15" customHeight="1" x14ac:dyDescent="0.25">
      <c r="A534" s="31" t="s">
        <v>233</v>
      </c>
      <c r="B534" s="31" t="s">
        <v>234</v>
      </c>
      <c r="C534" s="31">
        <v>14</v>
      </c>
      <c r="D534" s="31">
        <v>47</v>
      </c>
      <c r="E534" s="32">
        <v>5.6</v>
      </c>
    </row>
    <row r="535" spans="1:5" ht="15" customHeight="1" x14ac:dyDescent="0.25">
      <c r="A535" s="31" t="s">
        <v>233</v>
      </c>
      <c r="B535" s="31" t="s">
        <v>234</v>
      </c>
      <c r="C535" s="31">
        <v>15</v>
      </c>
      <c r="D535" s="31">
        <v>60</v>
      </c>
      <c r="E535" s="32">
        <v>7.2</v>
      </c>
    </row>
    <row r="536" spans="1:5" ht="15" customHeight="1" x14ac:dyDescent="0.25">
      <c r="A536" s="31" t="s">
        <v>233</v>
      </c>
      <c r="B536" s="31" t="s">
        <v>234</v>
      </c>
      <c r="C536" s="31">
        <v>16</v>
      </c>
      <c r="D536" s="31">
        <v>24</v>
      </c>
      <c r="E536" s="32">
        <v>2.9</v>
      </c>
    </row>
    <row r="537" spans="1:5" ht="15" customHeight="1" x14ac:dyDescent="0.25">
      <c r="A537" s="31" t="s">
        <v>233</v>
      </c>
      <c r="B537" s="31" t="s">
        <v>234</v>
      </c>
      <c r="C537" s="31">
        <v>17</v>
      </c>
      <c r="D537" s="31">
        <v>99</v>
      </c>
      <c r="E537" s="32">
        <v>11.9</v>
      </c>
    </row>
    <row r="538" spans="1:5" ht="15" customHeight="1" x14ac:dyDescent="0.25">
      <c r="A538" s="31" t="s">
        <v>233</v>
      </c>
      <c r="B538" s="31" t="s">
        <v>234</v>
      </c>
      <c r="C538" s="31">
        <v>18</v>
      </c>
      <c r="D538" s="31">
        <v>85</v>
      </c>
      <c r="E538" s="32">
        <v>10.199999999999999</v>
      </c>
    </row>
    <row r="539" spans="1:5" ht="15" customHeight="1" x14ac:dyDescent="0.25">
      <c r="A539" s="31" t="s">
        <v>233</v>
      </c>
      <c r="B539" s="31" t="s">
        <v>234</v>
      </c>
      <c r="C539" s="31">
        <v>19</v>
      </c>
      <c r="D539" s="31">
        <v>76</v>
      </c>
      <c r="E539" s="32">
        <v>9.1</v>
      </c>
    </row>
    <row r="540" spans="1:5" ht="15" customHeight="1" x14ac:dyDescent="0.25">
      <c r="A540" s="31" t="s">
        <v>233</v>
      </c>
      <c r="B540" s="31" t="s">
        <v>234</v>
      </c>
      <c r="C540" s="31">
        <v>20</v>
      </c>
      <c r="D540" s="31">
        <v>100</v>
      </c>
      <c r="E540" s="32">
        <v>12</v>
      </c>
    </row>
    <row r="541" spans="1:5" ht="15" customHeight="1" x14ac:dyDescent="0.25">
      <c r="A541" s="31" t="s">
        <v>233</v>
      </c>
      <c r="B541" s="31" t="s">
        <v>234</v>
      </c>
      <c r="C541" s="31">
        <v>21</v>
      </c>
      <c r="D541" s="31">
        <v>21</v>
      </c>
      <c r="E541" s="32">
        <v>2.5</v>
      </c>
    </row>
    <row r="542" spans="1:5" ht="15" customHeight="1" x14ac:dyDescent="0.25">
      <c r="A542" s="31" t="s">
        <v>233</v>
      </c>
      <c r="B542" s="31" t="s">
        <v>234</v>
      </c>
      <c r="C542" s="31">
        <v>22</v>
      </c>
      <c r="D542" s="31">
        <v>40</v>
      </c>
      <c r="E542" s="32">
        <v>4.8</v>
      </c>
    </row>
    <row r="543" spans="1:5" ht="24" customHeight="1" x14ac:dyDescent="0.25">
      <c r="A543" s="31" t="s">
        <v>236</v>
      </c>
      <c r="B543" s="31" t="s">
        <v>237</v>
      </c>
      <c r="C543" s="31">
        <v>8</v>
      </c>
      <c r="D543" s="31">
        <v>49</v>
      </c>
      <c r="E543" s="32">
        <v>5.9</v>
      </c>
    </row>
    <row r="544" spans="1:5" ht="24" customHeight="1" x14ac:dyDescent="0.25">
      <c r="A544" s="31" t="s">
        <v>236</v>
      </c>
      <c r="B544" s="31" t="s">
        <v>237</v>
      </c>
      <c r="C544" s="31">
        <v>9</v>
      </c>
      <c r="D544" s="31">
        <v>57</v>
      </c>
      <c r="E544" s="32">
        <v>6.8</v>
      </c>
    </row>
    <row r="545" spans="1:5" ht="24" customHeight="1" x14ac:dyDescent="0.25">
      <c r="A545" s="31" t="s">
        <v>236</v>
      </c>
      <c r="B545" s="31" t="s">
        <v>237</v>
      </c>
      <c r="C545" s="31">
        <v>10</v>
      </c>
      <c r="D545" s="31">
        <v>51</v>
      </c>
      <c r="E545" s="32">
        <v>6.1</v>
      </c>
    </row>
    <row r="546" spans="1:5" ht="24" customHeight="1" x14ac:dyDescent="0.25">
      <c r="A546" s="31" t="s">
        <v>236</v>
      </c>
      <c r="B546" s="31" t="s">
        <v>237</v>
      </c>
      <c r="C546" s="31">
        <v>11</v>
      </c>
      <c r="D546" s="31">
        <v>62</v>
      </c>
      <c r="E546" s="32">
        <v>7.4</v>
      </c>
    </row>
    <row r="547" spans="1:5" ht="24" customHeight="1" x14ac:dyDescent="0.25">
      <c r="A547" s="31" t="s">
        <v>236</v>
      </c>
      <c r="B547" s="31" t="s">
        <v>237</v>
      </c>
      <c r="C547" s="31">
        <v>12</v>
      </c>
      <c r="D547" s="31">
        <v>87</v>
      </c>
      <c r="E547" s="32">
        <v>10.4</v>
      </c>
    </row>
    <row r="548" spans="1:5" ht="24" customHeight="1" x14ac:dyDescent="0.25">
      <c r="A548" s="31" t="s">
        <v>236</v>
      </c>
      <c r="B548" s="31" t="s">
        <v>237</v>
      </c>
      <c r="C548" s="31">
        <v>13</v>
      </c>
      <c r="D548" s="31">
        <v>81</v>
      </c>
      <c r="E548" s="32">
        <v>9.6999999999999993</v>
      </c>
    </row>
    <row r="549" spans="1:5" ht="24" customHeight="1" x14ac:dyDescent="0.25">
      <c r="A549" s="31" t="s">
        <v>236</v>
      </c>
      <c r="B549" s="31" t="s">
        <v>237</v>
      </c>
      <c r="C549" s="31">
        <v>14</v>
      </c>
      <c r="D549" s="31">
        <v>24</v>
      </c>
      <c r="E549" s="32">
        <v>2.9</v>
      </c>
    </row>
    <row r="550" spans="1:5" ht="24" customHeight="1" x14ac:dyDescent="0.25">
      <c r="A550" s="31" t="s">
        <v>236</v>
      </c>
      <c r="B550" s="31" t="s">
        <v>237</v>
      </c>
      <c r="C550" s="31">
        <v>15</v>
      </c>
      <c r="D550" s="31">
        <v>47</v>
      </c>
      <c r="E550" s="32">
        <v>5.6</v>
      </c>
    </row>
    <row r="551" spans="1:5" ht="24" customHeight="1" x14ac:dyDescent="0.25">
      <c r="A551" s="31" t="s">
        <v>236</v>
      </c>
      <c r="B551" s="31" t="s">
        <v>237</v>
      </c>
      <c r="C551" s="31">
        <v>16</v>
      </c>
      <c r="D551" s="31">
        <v>50</v>
      </c>
      <c r="E551" s="32">
        <v>6</v>
      </c>
    </row>
    <row r="552" spans="1:5" ht="24" customHeight="1" x14ac:dyDescent="0.25">
      <c r="A552" s="31" t="s">
        <v>236</v>
      </c>
      <c r="B552" s="31" t="s">
        <v>237</v>
      </c>
      <c r="C552" s="31">
        <v>17</v>
      </c>
      <c r="D552" s="31">
        <v>70</v>
      </c>
      <c r="E552" s="32">
        <v>8.4</v>
      </c>
    </row>
    <row r="553" spans="1:5" ht="24" customHeight="1" x14ac:dyDescent="0.25">
      <c r="A553" s="31" t="s">
        <v>236</v>
      </c>
      <c r="B553" s="31" t="s">
        <v>237</v>
      </c>
      <c r="C553" s="31">
        <v>18</v>
      </c>
      <c r="D553" s="31">
        <v>76</v>
      </c>
      <c r="E553" s="32">
        <v>9.1</v>
      </c>
    </row>
    <row r="554" spans="1:5" ht="24" customHeight="1" x14ac:dyDescent="0.25">
      <c r="A554" s="31" t="s">
        <v>236</v>
      </c>
      <c r="B554" s="31" t="s">
        <v>237</v>
      </c>
      <c r="C554" s="31">
        <v>19</v>
      </c>
      <c r="D554" s="31">
        <v>73</v>
      </c>
      <c r="E554" s="32">
        <v>8.8000000000000007</v>
      </c>
    </row>
    <row r="555" spans="1:5" ht="24" customHeight="1" x14ac:dyDescent="0.25">
      <c r="A555" s="31" t="s">
        <v>236</v>
      </c>
      <c r="B555" s="31" t="s">
        <v>237</v>
      </c>
      <c r="C555" s="31">
        <v>20</v>
      </c>
      <c r="D555" s="31">
        <v>76</v>
      </c>
      <c r="E555" s="32">
        <v>9.1</v>
      </c>
    </row>
    <row r="556" spans="1:5" ht="24" customHeight="1" x14ac:dyDescent="0.25">
      <c r="A556" s="31" t="s">
        <v>236</v>
      </c>
      <c r="B556" s="31" t="s">
        <v>237</v>
      </c>
      <c r="C556" s="31">
        <v>21</v>
      </c>
      <c r="D556" s="31">
        <v>58</v>
      </c>
      <c r="E556" s="32">
        <v>7</v>
      </c>
    </row>
    <row r="557" spans="1:5" ht="24" customHeight="1" x14ac:dyDescent="0.25">
      <c r="A557" s="31" t="s">
        <v>236</v>
      </c>
      <c r="B557" s="31" t="s">
        <v>237</v>
      </c>
      <c r="C557" s="31">
        <v>22</v>
      </c>
      <c r="D557" s="31">
        <v>49</v>
      </c>
      <c r="E557" s="32">
        <v>5.9</v>
      </c>
    </row>
    <row r="558" spans="1:5" ht="24" customHeight="1" x14ac:dyDescent="0.25">
      <c r="A558" s="31" t="s">
        <v>239</v>
      </c>
      <c r="B558" s="31" t="s">
        <v>240</v>
      </c>
      <c r="C558" s="31">
        <v>8</v>
      </c>
      <c r="D558" s="31">
        <v>58</v>
      </c>
      <c r="E558" s="32">
        <v>5.2</v>
      </c>
    </row>
    <row r="559" spans="1:5" ht="24" customHeight="1" x14ac:dyDescent="0.25">
      <c r="A559" s="31" t="s">
        <v>239</v>
      </c>
      <c r="B559" s="31" t="s">
        <v>240</v>
      </c>
      <c r="C559" s="31">
        <v>9</v>
      </c>
      <c r="D559" s="31">
        <v>51</v>
      </c>
      <c r="E559" s="32">
        <v>4.5999999999999996</v>
      </c>
    </row>
    <row r="560" spans="1:5" ht="24" customHeight="1" x14ac:dyDescent="0.25">
      <c r="A560" s="31" t="s">
        <v>239</v>
      </c>
      <c r="B560" s="31" t="s">
        <v>240</v>
      </c>
      <c r="C560" s="31">
        <v>10</v>
      </c>
      <c r="D560" s="31">
        <v>32</v>
      </c>
      <c r="E560" s="32">
        <v>2.9</v>
      </c>
    </row>
    <row r="561" spans="1:5" ht="24" customHeight="1" x14ac:dyDescent="0.25">
      <c r="A561" s="31" t="s">
        <v>239</v>
      </c>
      <c r="B561" s="31" t="s">
        <v>240</v>
      </c>
      <c r="C561" s="31">
        <v>11</v>
      </c>
      <c r="D561" s="31">
        <v>31</v>
      </c>
      <c r="E561" s="32">
        <v>2.8</v>
      </c>
    </row>
    <row r="562" spans="1:5" ht="24" customHeight="1" x14ac:dyDescent="0.25">
      <c r="A562" s="31" t="s">
        <v>239</v>
      </c>
      <c r="B562" s="31" t="s">
        <v>240</v>
      </c>
      <c r="C562" s="31">
        <v>12</v>
      </c>
      <c r="D562" s="31">
        <v>92</v>
      </c>
      <c r="E562" s="32">
        <v>8.3000000000000007</v>
      </c>
    </row>
    <row r="563" spans="1:5" ht="24" customHeight="1" x14ac:dyDescent="0.25">
      <c r="A563" s="31" t="s">
        <v>239</v>
      </c>
      <c r="B563" s="31" t="s">
        <v>240</v>
      </c>
      <c r="C563" s="31">
        <v>13</v>
      </c>
      <c r="D563" s="31">
        <v>75</v>
      </c>
      <c r="E563" s="32">
        <v>6.8</v>
      </c>
    </row>
    <row r="564" spans="1:5" ht="24" customHeight="1" x14ac:dyDescent="0.25">
      <c r="A564" s="31" t="s">
        <v>239</v>
      </c>
      <c r="B564" s="31" t="s">
        <v>240</v>
      </c>
      <c r="C564" s="31">
        <v>14</v>
      </c>
      <c r="D564" s="31">
        <v>55</v>
      </c>
      <c r="E564" s="32">
        <v>5</v>
      </c>
    </row>
    <row r="565" spans="1:5" ht="24" customHeight="1" x14ac:dyDescent="0.25">
      <c r="A565" s="31" t="s">
        <v>239</v>
      </c>
      <c r="B565" s="31" t="s">
        <v>240</v>
      </c>
      <c r="C565" s="31">
        <v>15</v>
      </c>
      <c r="D565" s="31">
        <v>44</v>
      </c>
      <c r="E565" s="32">
        <v>4</v>
      </c>
    </row>
    <row r="566" spans="1:5" ht="24" customHeight="1" x14ac:dyDescent="0.25">
      <c r="A566" s="31" t="s">
        <v>239</v>
      </c>
      <c r="B566" s="31" t="s">
        <v>240</v>
      </c>
      <c r="C566" s="31">
        <v>16</v>
      </c>
      <c r="D566" s="31">
        <v>35</v>
      </c>
      <c r="E566" s="32">
        <v>3.1</v>
      </c>
    </row>
    <row r="567" spans="1:5" ht="24" customHeight="1" x14ac:dyDescent="0.25">
      <c r="A567" s="31" t="s">
        <v>239</v>
      </c>
      <c r="B567" s="31" t="s">
        <v>240</v>
      </c>
      <c r="C567" s="31">
        <v>17</v>
      </c>
      <c r="D567" s="31">
        <v>99</v>
      </c>
      <c r="E567" s="32">
        <v>8.9</v>
      </c>
    </row>
    <row r="568" spans="1:5" ht="24" customHeight="1" x14ac:dyDescent="0.25">
      <c r="A568" s="31" t="s">
        <v>239</v>
      </c>
      <c r="B568" s="31" t="s">
        <v>240</v>
      </c>
      <c r="C568" s="31">
        <v>18</v>
      </c>
      <c r="D568" s="31">
        <v>87</v>
      </c>
      <c r="E568" s="32">
        <v>7.8</v>
      </c>
    </row>
    <row r="569" spans="1:5" ht="24" customHeight="1" x14ac:dyDescent="0.25">
      <c r="A569" s="31" t="s">
        <v>239</v>
      </c>
      <c r="B569" s="31" t="s">
        <v>240</v>
      </c>
      <c r="C569" s="31">
        <v>19</v>
      </c>
      <c r="D569" s="31">
        <v>97</v>
      </c>
      <c r="E569" s="32">
        <v>8.6999999999999993</v>
      </c>
    </row>
    <row r="570" spans="1:5" ht="24" customHeight="1" x14ac:dyDescent="0.25">
      <c r="A570" s="31" t="s">
        <v>239</v>
      </c>
      <c r="B570" s="31" t="s">
        <v>240</v>
      </c>
      <c r="C570" s="31">
        <v>20</v>
      </c>
      <c r="D570" s="31">
        <v>92</v>
      </c>
      <c r="E570" s="32">
        <v>8.3000000000000007</v>
      </c>
    </row>
    <row r="571" spans="1:5" ht="24" customHeight="1" x14ac:dyDescent="0.25">
      <c r="A571" s="31" t="s">
        <v>239</v>
      </c>
      <c r="B571" s="31" t="s">
        <v>240</v>
      </c>
      <c r="C571" s="31">
        <v>21</v>
      </c>
      <c r="D571" s="31">
        <v>21</v>
      </c>
      <c r="E571" s="32">
        <v>1.9</v>
      </c>
    </row>
    <row r="572" spans="1:5" ht="24" customHeight="1" x14ac:dyDescent="0.25">
      <c r="A572" s="31" t="s">
        <v>239</v>
      </c>
      <c r="B572" s="31" t="s">
        <v>240</v>
      </c>
      <c r="C572" s="31">
        <v>22</v>
      </c>
      <c r="D572" s="31">
        <v>44</v>
      </c>
      <c r="E572" s="32">
        <v>4</v>
      </c>
    </row>
    <row r="573" spans="1:5" ht="24" customHeight="1" x14ac:dyDescent="0.25">
      <c r="A573" s="31" t="s">
        <v>242</v>
      </c>
      <c r="B573" s="31" t="s">
        <v>243</v>
      </c>
      <c r="C573" s="31">
        <v>8</v>
      </c>
      <c r="D573" s="31">
        <v>26</v>
      </c>
      <c r="E573" s="32">
        <v>2.9</v>
      </c>
    </row>
    <row r="574" spans="1:5" ht="24" customHeight="1" x14ac:dyDescent="0.25">
      <c r="A574" s="31" t="s">
        <v>242</v>
      </c>
      <c r="B574" s="31" t="s">
        <v>243</v>
      </c>
      <c r="C574" s="31">
        <v>9</v>
      </c>
      <c r="D574" s="31">
        <v>62</v>
      </c>
      <c r="E574" s="32">
        <v>6.8</v>
      </c>
    </row>
    <row r="575" spans="1:5" ht="24" customHeight="1" x14ac:dyDescent="0.25">
      <c r="A575" s="31" t="s">
        <v>242</v>
      </c>
      <c r="B575" s="31" t="s">
        <v>243</v>
      </c>
      <c r="C575" s="31">
        <v>10</v>
      </c>
      <c r="D575" s="31">
        <v>56</v>
      </c>
      <c r="E575" s="32">
        <v>6.2</v>
      </c>
    </row>
    <row r="576" spans="1:5" ht="24" customHeight="1" x14ac:dyDescent="0.25">
      <c r="A576" s="31" t="s">
        <v>242</v>
      </c>
      <c r="B576" s="31" t="s">
        <v>243</v>
      </c>
      <c r="C576" s="31">
        <v>11</v>
      </c>
      <c r="D576" s="31">
        <v>51</v>
      </c>
      <c r="E576" s="32">
        <v>5.6</v>
      </c>
    </row>
    <row r="577" spans="1:5" ht="24" customHeight="1" x14ac:dyDescent="0.25">
      <c r="A577" s="31" t="s">
        <v>242</v>
      </c>
      <c r="B577" s="31" t="s">
        <v>243</v>
      </c>
      <c r="C577" s="31">
        <v>12</v>
      </c>
      <c r="D577" s="31">
        <v>76</v>
      </c>
      <c r="E577" s="32">
        <v>8.4</v>
      </c>
    </row>
    <row r="578" spans="1:5" ht="24" customHeight="1" x14ac:dyDescent="0.25">
      <c r="A578" s="31" t="s">
        <v>242</v>
      </c>
      <c r="B578" s="31" t="s">
        <v>243</v>
      </c>
      <c r="C578" s="31">
        <v>13</v>
      </c>
      <c r="D578" s="31">
        <v>90</v>
      </c>
      <c r="E578" s="32">
        <v>9.9</v>
      </c>
    </row>
    <row r="579" spans="1:5" ht="24" customHeight="1" x14ac:dyDescent="0.25">
      <c r="A579" s="31" t="s">
        <v>242</v>
      </c>
      <c r="B579" s="31" t="s">
        <v>243</v>
      </c>
      <c r="C579" s="31">
        <v>14</v>
      </c>
      <c r="D579" s="31">
        <v>34</v>
      </c>
      <c r="E579" s="32">
        <v>3.7</v>
      </c>
    </row>
    <row r="580" spans="1:5" ht="24" customHeight="1" x14ac:dyDescent="0.25">
      <c r="A580" s="31" t="s">
        <v>242</v>
      </c>
      <c r="B580" s="31" t="s">
        <v>243</v>
      </c>
      <c r="C580" s="31">
        <v>15</v>
      </c>
      <c r="D580" s="31">
        <v>44</v>
      </c>
      <c r="E580" s="32">
        <v>4.8</v>
      </c>
    </row>
    <row r="581" spans="1:5" ht="24" customHeight="1" x14ac:dyDescent="0.25">
      <c r="A581" s="31" t="s">
        <v>242</v>
      </c>
      <c r="B581" s="31" t="s">
        <v>243</v>
      </c>
      <c r="C581" s="31">
        <v>16</v>
      </c>
      <c r="D581" s="31">
        <v>65</v>
      </c>
      <c r="E581" s="32">
        <v>7.2</v>
      </c>
    </row>
    <row r="582" spans="1:5" ht="24" customHeight="1" x14ac:dyDescent="0.25">
      <c r="A582" s="31" t="s">
        <v>242</v>
      </c>
      <c r="B582" s="31" t="s">
        <v>243</v>
      </c>
      <c r="C582" s="31">
        <v>17</v>
      </c>
      <c r="D582" s="31">
        <v>95</v>
      </c>
      <c r="E582" s="32">
        <v>10.4</v>
      </c>
    </row>
    <row r="583" spans="1:5" ht="24" customHeight="1" x14ac:dyDescent="0.25">
      <c r="A583" s="31" t="s">
        <v>242</v>
      </c>
      <c r="B583" s="31" t="s">
        <v>243</v>
      </c>
      <c r="C583" s="31">
        <v>18</v>
      </c>
      <c r="D583" s="31">
        <v>99</v>
      </c>
      <c r="E583" s="32">
        <v>10.9</v>
      </c>
    </row>
    <row r="584" spans="1:5" ht="24" customHeight="1" x14ac:dyDescent="0.25">
      <c r="A584" s="31" t="s">
        <v>242</v>
      </c>
      <c r="B584" s="31" t="s">
        <v>243</v>
      </c>
      <c r="C584" s="31">
        <v>19</v>
      </c>
      <c r="D584" s="31">
        <v>90</v>
      </c>
      <c r="E584" s="32">
        <v>9.9</v>
      </c>
    </row>
    <row r="585" spans="1:5" ht="24" customHeight="1" x14ac:dyDescent="0.25">
      <c r="A585" s="31" t="s">
        <v>242</v>
      </c>
      <c r="B585" s="31" t="s">
        <v>243</v>
      </c>
      <c r="C585" s="31">
        <v>20</v>
      </c>
      <c r="D585" s="31">
        <v>99</v>
      </c>
      <c r="E585" s="32">
        <v>10.9</v>
      </c>
    </row>
    <row r="586" spans="1:5" ht="24" customHeight="1" x14ac:dyDescent="0.25">
      <c r="A586" s="31" t="s">
        <v>242</v>
      </c>
      <c r="B586" s="31" t="s">
        <v>243</v>
      </c>
      <c r="C586" s="31">
        <v>21</v>
      </c>
      <c r="D586" s="31">
        <v>28</v>
      </c>
      <c r="E586" s="32">
        <v>3.1</v>
      </c>
    </row>
    <row r="587" spans="1:5" ht="24" customHeight="1" x14ac:dyDescent="0.25">
      <c r="A587" s="31" t="s">
        <v>242</v>
      </c>
      <c r="B587" s="31" t="s">
        <v>243</v>
      </c>
      <c r="C587" s="31">
        <v>22</v>
      </c>
      <c r="D587" s="31">
        <v>59</v>
      </c>
      <c r="E587" s="32">
        <v>6.5</v>
      </c>
    </row>
    <row r="588" spans="1:5" ht="24" customHeight="1" x14ac:dyDescent="0.25">
      <c r="A588" s="31" t="s">
        <v>245</v>
      </c>
      <c r="B588" s="31" t="s">
        <v>246</v>
      </c>
      <c r="C588" s="31">
        <v>8</v>
      </c>
      <c r="D588" s="31">
        <v>48</v>
      </c>
      <c r="E588" s="32">
        <v>2.4</v>
      </c>
    </row>
    <row r="589" spans="1:5" ht="24" customHeight="1" x14ac:dyDescent="0.25">
      <c r="A589" s="31" t="s">
        <v>245</v>
      </c>
      <c r="B589" s="31" t="s">
        <v>246</v>
      </c>
      <c r="C589" s="31">
        <v>9</v>
      </c>
      <c r="D589" s="31">
        <v>55</v>
      </c>
      <c r="E589" s="32">
        <v>2.8</v>
      </c>
    </row>
    <row r="590" spans="1:5" ht="24" customHeight="1" x14ac:dyDescent="0.25">
      <c r="A590" s="31" t="s">
        <v>245</v>
      </c>
      <c r="B590" s="31" t="s">
        <v>246</v>
      </c>
      <c r="C590" s="31">
        <v>10</v>
      </c>
      <c r="D590" s="31">
        <v>22</v>
      </c>
      <c r="E590" s="32">
        <v>1.1000000000000001</v>
      </c>
    </row>
    <row r="591" spans="1:5" ht="24" customHeight="1" x14ac:dyDescent="0.25">
      <c r="A591" s="31" t="s">
        <v>245</v>
      </c>
      <c r="B591" s="31" t="s">
        <v>246</v>
      </c>
      <c r="C591" s="31">
        <v>11</v>
      </c>
      <c r="D591" s="31">
        <v>20</v>
      </c>
      <c r="E591" s="32">
        <v>1</v>
      </c>
    </row>
    <row r="592" spans="1:5" ht="24" customHeight="1" x14ac:dyDescent="0.25">
      <c r="A592" s="31" t="s">
        <v>245</v>
      </c>
      <c r="B592" s="31" t="s">
        <v>246</v>
      </c>
      <c r="C592" s="31">
        <v>12</v>
      </c>
      <c r="D592" s="31">
        <v>99</v>
      </c>
      <c r="E592" s="32">
        <v>5</v>
      </c>
    </row>
    <row r="593" spans="1:5" ht="24" customHeight="1" x14ac:dyDescent="0.25">
      <c r="A593" s="31" t="s">
        <v>245</v>
      </c>
      <c r="B593" s="31" t="s">
        <v>246</v>
      </c>
      <c r="C593" s="31">
        <v>13</v>
      </c>
      <c r="D593" s="31">
        <v>84</v>
      </c>
      <c r="E593" s="32">
        <v>4.2</v>
      </c>
    </row>
    <row r="594" spans="1:5" ht="24" customHeight="1" x14ac:dyDescent="0.25">
      <c r="A594" s="31" t="s">
        <v>245</v>
      </c>
      <c r="B594" s="31" t="s">
        <v>246</v>
      </c>
      <c r="C594" s="31">
        <v>14</v>
      </c>
      <c r="D594" s="31">
        <v>60</v>
      </c>
      <c r="E594" s="32">
        <v>3</v>
      </c>
    </row>
    <row r="595" spans="1:5" ht="24" customHeight="1" x14ac:dyDescent="0.25">
      <c r="A595" s="31" t="s">
        <v>245</v>
      </c>
      <c r="B595" s="31" t="s">
        <v>246</v>
      </c>
      <c r="C595" s="31">
        <v>15</v>
      </c>
      <c r="D595" s="31">
        <v>53</v>
      </c>
      <c r="E595" s="32">
        <v>2.7</v>
      </c>
    </row>
    <row r="596" spans="1:5" ht="24" customHeight="1" x14ac:dyDescent="0.25">
      <c r="A596" s="31" t="s">
        <v>245</v>
      </c>
      <c r="B596" s="31" t="s">
        <v>246</v>
      </c>
      <c r="C596" s="31">
        <v>16</v>
      </c>
      <c r="D596" s="31">
        <v>25</v>
      </c>
      <c r="E596" s="32">
        <v>1.2</v>
      </c>
    </row>
    <row r="597" spans="1:5" ht="24" customHeight="1" x14ac:dyDescent="0.25">
      <c r="A597" s="31" t="s">
        <v>245</v>
      </c>
      <c r="B597" s="31" t="s">
        <v>246</v>
      </c>
      <c r="C597" s="31">
        <v>17</v>
      </c>
      <c r="D597" s="31">
        <v>77</v>
      </c>
      <c r="E597" s="32">
        <v>3.9</v>
      </c>
    </row>
    <row r="598" spans="1:5" ht="24" customHeight="1" x14ac:dyDescent="0.25">
      <c r="A598" s="31" t="s">
        <v>245</v>
      </c>
      <c r="B598" s="31" t="s">
        <v>246</v>
      </c>
      <c r="C598" s="31">
        <v>18</v>
      </c>
      <c r="D598" s="31">
        <v>90</v>
      </c>
      <c r="E598" s="32">
        <v>4.5</v>
      </c>
    </row>
    <row r="599" spans="1:5" ht="24" customHeight="1" x14ac:dyDescent="0.25">
      <c r="A599" s="31" t="s">
        <v>245</v>
      </c>
      <c r="B599" s="31" t="s">
        <v>246</v>
      </c>
      <c r="C599" s="31">
        <v>19</v>
      </c>
      <c r="D599" s="31">
        <v>84</v>
      </c>
      <c r="E599" s="32">
        <v>4.2</v>
      </c>
    </row>
    <row r="600" spans="1:5" ht="24" customHeight="1" x14ac:dyDescent="0.25">
      <c r="A600" s="31" t="s">
        <v>245</v>
      </c>
      <c r="B600" s="31" t="s">
        <v>246</v>
      </c>
      <c r="C600" s="31">
        <v>20</v>
      </c>
      <c r="D600" s="31">
        <v>80</v>
      </c>
      <c r="E600" s="32">
        <v>4</v>
      </c>
    </row>
    <row r="601" spans="1:5" ht="24" customHeight="1" x14ac:dyDescent="0.25">
      <c r="A601" s="31" t="s">
        <v>245</v>
      </c>
      <c r="B601" s="31" t="s">
        <v>246</v>
      </c>
      <c r="C601" s="31">
        <v>21</v>
      </c>
      <c r="D601" s="31">
        <v>58</v>
      </c>
      <c r="E601" s="32">
        <v>2.9</v>
      </c>
    </row>
    <row r="602" spans="1:5" ht="24" customHeight="1" x14ac:dyDescent="0.25">
      <c r="A602" s="31" t="s">
        <v>245</v>
      </c>
      <c r="B602" s="31" t="s">
        <v>246</v>
      </c>
      <c r="C602" s="31">
        <v>22</v>
      </c>
      <c r="D602" s="31">
        <v>49</v>
      </c>
      <c r="E602" s="32">
        <v>2.5</v>
      </c>
    </row>
    <row r="603" spans="1:5" ht="24" customHeight="1" x14ac:dyDescent="0.25">
      <c r="A603" s="31" t="s">
        <v>248</v>
      </c>
      <c r="B603" s="31" t="s">
        <v>249</v>
      </c>
      <c r="C603" s="31">
        <v>8</v>
      </c>
      <c r="D603" s="31">
        <v>22</v>
      </c>
      <c r="E603" s="32">
        <v>0.7</v>
      </c>
    </row>
    <row r="604" spans="1:5" ht="24" customHeight="1" x14ac:dyDescent="0.25">
      <c r="A604" s="31" t="s">
        <v>248</v>
      </c>
      <c r="B604" s="31" t="s">
        <v>249</v>
      </c>
      <c r="C604" s="31">
        <v>9</v>
      </c>
      <c r="D604" s="31">
        <v>44</v>
      </c>
      <c r="E604" s="32">
        <v>1.3</v>
      </c>
    </row>
    <row r="605" spans="1:5" ht="24" customHeight="1" x14ac:dyDescent="0.25">
      <c r="A605" s="31" t="s">
        <v>248</v>
      </c>
      <c r="B605" s="31" t="s">
        <v>249</v>
      </c>
      <c r="C605" s="31">
        <v>10</v>
      </c>
      <c r="D605" s="31">
        <v>40</v>
      </c>
      <c r="E605" s="32">
        <v>1.2</v>
      </c>
    </row>
    <row r="606" spans="1:5" ht="24" customHeight="1" x14ac:dyDescent="0.25">
      <c r="A606" s="31" t="s">
        <v>248</v>
      </c>
      <c r="B606" s="31" t="s">
        <v>249</v>
      </c>
      <c r="C606" s="31">
        <v>11</v>
      </c>
      <c r="D606" s="31">
        <v>42</v>
      </c>
      <c r="E606" s="32">
        <v>1.3</v>
      </c>
    </row>
    <row r="607" spans="1:5" ht="24" customHeight="1" x14ac:dyDescent="0.25">
      <c r="A607" s="31" t="s">
        <v>248</v>
      </c>
      <c r="B607" s="31" t="s">
        <v>249</v>
      </c>
      <c r="C607" s="31">
        <v>12</v>
      </c>
      <c r="D607" s="31">
        <v>83</v>
      </c>
      <c r="E607" s="32">
        <v>2.5</v>
      </c>
    </row>
    <row r="608" spans="1:5" ht="24" customHeight="1" x14ac:dyDescent="0.25">
      <c r="A608" s="31" t="s">
        <v>248</v>
      </c>
      <c r="B608" s="31" t="s">
        <v>249</v>
      </c>
      <c r="C608" s="31">
        <v>13</v>
      </c>
      <c r="D608" s="31">
        <v>95</v>
      </c>
      <c r="E608" s="32">
        <v>2.8</v>
      </c>
    </row>
    <row r="609" spans="1:5" ht="24" customHeight="1" x14ac:dyDescent="0.25">
      <c r="A609" s="31" t="s">
        <v>248</v>
      </c>
      <c r="B609" s="31" t="s">
        <v>249</v>
      </c>
      <c r="C609" s="31">
        <v>14</v>
      </c>
      <c r="D609" s="31">
        <v>59</v>
      </c>
      <c r="E609" s="32">
        <v>1.8</v>
      </c>
    </row>
    <row r="610" spans="1:5" ht="24" customHeight="1" x14ac:dyDescent="0.25">
      <c r="A610" s="31" t="s">
        <v>248</v>
      </c>
      <c r="B610" s="31" t="s">
        <v>249</v>
      </c>
      <c r="C610" s="31">
        <v>15</v>
      </c>
      <c r="D610" s="31">
        <v>57</v>
      </c>
      <c r="E610" s="32">
        <v>1.7</v>
      </c>
    </row>
    <row r="611" spans="1:5" ht="24" customHeight="1" x14ac:dyDescent="0.25">
      <c r="A611" s="31" t="s">
        <v>248</v>
      </c>
      <c r="B611" s="31" t="s">
        <v>249</v>
      </c>
      <c r="C611" s="31">
        <v>16</v>
      </c>
      <c r="D611" s="31">
        <v>28</v>
      </c>
      <c r="E611" s="32">
        <v>0.8</v>
      </c>
    </row>
    <row r="612" spans="1:5" ht="24" customHeight="1" x14ac:dyDescent="0.25">
      <c r="A612" s="31" t="s">
        <v>248</v>
      </c>
      <c r="B612" s="31" t="s">
        <v>249</v>
      </c>
      <c r="C612" s="31">
        <v>17</v>
      </c>
      <c r="D612" s="31">
        <v>95</v>
      </c>
      <c r="E612" s="32">
        <v>2.8</v>
      </c>
    </row>
    <row r="613" spans="1:5" ht="24" customHeight="1" x14ac:dyDescent="0.25">
      <c r="A613" s="31" t="s">
        <v>248</v>
      </c>
      <c r="B613" s="31" t="s">
        <v>249</v>
      </c>
      <c r="C613" s="31">
        <v>18</v>
      </c>
      <c r="D613" s="31">
        <v>83</v>
      </c>
      <c r="E613" s="32">
        <v>2.5</v>
      </c>
    </row>
    <row r="614" spans="1:5" ht="24" customHeight="1" x14ac:dyDescent="0.25">
      <c r="A614" s="31" t="s">
        <v>248</v>
      </c>
      <c r="B614" s="31" t="s">
        <v>249</v>
      </c>
      <c r="C614" s="31">
        <v>19</v>
      </c>
      <c r="D614" s="31">
        <v>97</v>
      </c>
      <c r="E614" s="32">
        <v>2.9</v>
      </c>
    </row>
    <row r="615" spans="1:5" ht="24" customHeight="1" x14ac:dyDescent="0.25">
      <c r="A615" s="31" t="s">
        <v>248</v>
      </c>
      <c r="B615" s="31" t="s">
        <v>249</v>
      </c>
      <c r="C615" s="31">
        <v>20</v>
      </c>
      <c r="D615" s="31">
        <v>71</v>
      </c>
      <c r="E615" s="32">
        <v>2.1</v>
      </c>
    </row>
    <row r="616" spans="1:5" ht="24" customHeight="1" x14ac:dyDescent="0.25">
      <c r="A616" s="31" t="s">
        <v>248</v>
      </c>
      <c r="B616" s="31" t="s">
        <v>249</v>
      </c>
      <c r="C616" s="31">
        <v>21</v>
      </c>
      <c r="D616" s="31">
        <v>63</v>
      </c>
      <c r="E616" s="32">
        <v>1.9</v>
      </c>
    </row>
    <row r="617" spans="1:5" ht="24" customHeight="1" x14ac:dyDescent="0.25">
      <c r="A617" s="31" t="s">
        <v>248</v>
      </c>
      <c r="B617" s="31" t="s">
        <v>249</v>
      </c>
      <c r="C617" s="31">
        <v>22</v>
      </c>
      <c r="D617" s="31">
        <v>26</v>
      </c>
      <c r="E617" s="32">
        <v>0.8</v>
      </c>
    </row>
    <row r="618" spans="1:5" ht="24" customHeight="1" x14ac:dyDescent="0.25">
      <c r="A618" s="31" t="s">
        <v>251</v>
      </c>
      <c r="B618" s="31" t="s">
        <v>252</v>
      </c>
      <c r="C618" s="31">
        <v>8</v>
      </c>
      <c r="D618" s="31">
        <v>56</v>
      </c>
      <c r="E618" s="32">
        <v>1.7</v>
      </c>
    </row>
    <row r="619" spans="1:5" ht="24" customHeight="1" x14ac:dyDescent="0.25">
      <c r="A619" s="31" t="s">
        <v>251</v>
      </c>
      <c r="B619" s="31" t="s">
        <v>252</v>
      </c>
      <c r="C619" s="31">
        <v>9</v>
      </c>
      <c r="D619" s="31">
        <v>63</v>
      </c>
      <c r="E619" s="32">
        <v>1.9</v>
      </c>
    </row>
    <row r="620" spans="1:5" ht="24" customHeight="1" x14ac:dyDescent="0.25">
      <c r="A620" s="31" t="s">
        <v>251</v>
      </c>
      <c r="B620" s="31" t="s">
        <v>252</v>
      </c>
      <c r="C620" s="31">
        <v>10</v>
      </c>
      <c r="D620" s="31">
        <v>36</v>
      </c>
      <c r="E620" s="32">
        <v>1.1000000000000001</v>
      </c>
    </row>
    <row r="621" spans="1:5" ht="24" customHeight="1" x14ac:dyDescent="0.25">
      <c r="A621" s="31" t="s">
        <v>251</v>
      </c>
      <c r="B621" s="31" t="s">
        <v>252</v>
      </c>
      <c r="C621" s="31">
        <v>11</v>
      </c>
      <c r="D621" s="31">
        <v>42</v>
      </c>
      <c r="E621" s="32">
        <v>1.3</v>
      </c>
    </row>
    <row r="622" spans="1:5" ht="24" customHeight="1" x14ac:dyDescent="0.25">
      <c r="A622" s="31" t="s">
        <v>251</v>
      </c>
      <c r="B622" s="31" t="s">
        <v>252</v>
      </c>
      <c r="C622" s="31">
        <v>12</v>
      </c>
      <c r="D622" s="31">
        <v>75</v>
      </c>
      <c r="E622" s="32">
        <v>2.2000000000000002</v>
      </c>
    </row>
    <row r="623" spans="1:5" ht="24" customHeight="1" x14ac:dyDescent="0.25">
      <c r="A623" s="31" t="s">
        <v>251</v>
      </c>
      <c r="B623" s="31" t="s">
        <v>252</v>
      </c>
      <c r="C623" s="31">
        <v>13</v>
      </c>
      <c r="D623" s="31">
        <v>93</v>
      </c>
      <c r="E623" s="32">
        <v>2.8</v>
      </c>
    </row>
    <row r="624" spans="1:5" ht="24" customHeight="1" x14ac:dyDescent="0.25">
      <c r="A624" s="31" t="s">
        <v>251</v>
      </c>
      <c r="B624" s="31" t="s">
        <v>252</v>
      </c>
      <c r="C624" s="31">
        <v>14</v>
      </c>
      <c r="D624" s="31">
        <v>39</v>
      </c>
      <c r="E624" s="32">
        <v>1.2</v>
      </c>
    </row>
    <row r="625" spans="1:5" ht="24" customHeight="1" x14ac:dyDescent="0.25">
      <c r="A625" s="31" t="s">
        <v>251</v>
      </c>
      <c r="B625" s="31" t="s">
        <v>252</v>
      </c>
      <c r="C625" s="31">
        <v>15</v>
      </c>
      <c r="D625" s="31">
        <v>50</v>
      </c>
      <c r="E625" s="32">
        <v>1.5</v>
      </c>
    </row>
    <row r="626" spans="1:5" ht="24" customHeight="1" x14ac:dyDescent="0.25">
      <c r="A626" s="31" t="s">
        <v>251</v>
      </c>
      <c r="B626" s="31" t="s">
        <v>252</v>
      </c>
      <c r="C626" s="31">
        <v>16</v>
      </c>
      <c r="D626" s="31">
        <v>23</v>
      </c>
      <c r="E626" s="32">
        <v>0.7</v>
      </c>
    </row>
    <row r="627" spans="1:5" ht="24" customHeight="1" x14ac:dyDescent="0.25">
      <c r="A627" s="31" t="s">
        <v>251</v>
      </c>
      <c r="B627" s="31" t="s">
        <v>252</v>
      </c>
      <c r="C627" s="31">
        <v>17</v>
      </c>
      <c r="D627" s="31">
        <v>97</v>
      </c>
      <c r="E627" s="32">
        <v>2.9</v>
      </c>
    </row>
    <row r="628" spans="1:5" ht="24" customHeight="1" x14ac:dyDescent="0.25">
      <c r="A628" s="31" t="s">
        <v>251</v>
      </c>
      <c r="B628" s="31" t="s">
        <v>252</v>
      </c>
      <c r="C628" s="31">
        <v>18</v>
      </c>
      <c r="D628" s="31">
        <v>92</v>
      </c>
      <c r="E628" s="32">
        <v>2.8</v>
      </c>
    </row>
    <row r="629" spans="1:5" ht="24" customHeight="1" x14ac:dyDescent="0.25">
      <c r="A629" s="31" t="s">
        <v>251</v>
      </c>
      <c r="B629" s="31" t="s">
        <v>252</v>
      </c>
      <c r="C629" s="31">
        <v>19</v>
      </c>
      <c r="D629" s="31">
        <v>76</v>
      </c>
      <c r="E629" s="32">
        <v>2.2999999999999998</v>
      </c>
    </row>
    <row r="630" spans="1:5" ht="24" customHeight="1" x14ac:dyDescent="0.25">
      <c r="A630" s="31" t="s">
        <v>251</v>
      </c>
      <c r="B630" s="31" t="s">
        <v>252</v>
      </c>
      <c r="C630" s="31">
        <v>20</v>
      </c>
      <c r="D630" s="31">
        <v>89</v>
      </c>
      <c r="E630" s="32">
        <v>2.7</v>
      </c>
    </row>
    <row r="631" spans="1:5" ht="24" customHeight="1" x14ac:dyDescent="0.25">
      <c r="A631" s="31" t="s">
        <v>251</v>
      </c>
      <c r="B631" s="31" t="s">
        <v>252</v>
      </c>
      <c r="C631" s="31">
        <v>21</v>
      </c>
      <c r="D631" s="31">
        <v>35</v>
      </c>
      <c r="E631" s="32">
        <v>1</v>
      </c>
    </row>
    <row r="632" spans="1:5" ht="24" customHeight="1" x14ac:dyDescent="0.25">
      <c r="A632" s="31" t="s">
        <v>251</v>
      </c>
      <c r="B632" s="31" t="s">
        <v>252</v>
      </c>
      <c r="C632" s="31">
        <v>22</v>
      </c>
      <c r="D632" s="31">
        <v>33</v>
      </c>
      <c r="E632" s="32">
        <v>1</v>
      </c>
    </row>
    <row r="633" spans="1:5" ht="24" customHeight="1" x14ac:dyDescent="0.25">
      <c r="A633" s="31" t="s">
        <v>254</v>
      </c>
      <c r="B633" s="31" t="s">
        <v>255</v>
      </c>
      <c r="C633" s="31">
        <v>8</v>
      </c>
      <c r="D633" s="31">
        <v>27</v>
      </c>
      <c r="E633" s="32">
        <v>3</v>
      </c>
    </row>
    <row r="634" spans="1:5" ht="24" customHeight="1" x14ac:dyDescent="0.25">
      <c r="A634" s="31" t="s">
        <v>254</v>
      </c>
      <c r="B634" s="31" t="s">
        <v>255</v>
      </c>
      <c r="C634" s="31">
        <v>9</v>
      </c>
      <c r="D634" s="31">
        <v>54</v>
      </c>
      <c r="E634" s="32">
        <v>5.9</v>
      </c>
    </row>
    <row r="635" spans="1:5" ht="24" customHeight="1" x14ac:dyDescent="0.25">
      <c r="A635" s="31" t="s">
        <v>254</v>
      </c>
      <c r="B635" s="31" t="s">
        <v>255</v>
      </c>
      <c r="C635" s="31">
        <v>10</v>
      </c>
      <c r="D635" s="31">
        <v>48</v>
      </c>
      <c r="E635" s="32">
        <v>5.3</v>
      </c>
    </row>
    <row r="636" spans="1:5" ht="24" customHeight="1" x14ac:dyDescent="0.25">
      <c r="A636" s="31" t="s">
        <v>254</v>
      </c>
      <c r="B636" s="31" t="s">
        <v>255</v>
      </c>
      <c r="C636" s="31">
        <v>11</v>
      </c>
      <c r="D636" s="31">
        <v>35</v>
      </c>
      <c r="E636" s="32">
        <v>3.8</v>
      </c>
    </row>
    <row r="637" spans="1:5" ht="24" customHeight="1" x14ac:dyDescent="0.25">
      <c r="A637" s="31" t="s">
        <v>254</v>
      </c>
      <c r="B637" s="31" t="s">
        <v>255</v>
      </c>
      <c r="C637" s="31">
        <v>12</v>
      </c>
      <c r="D637" s="31">
        <v>88</v>
      </c>
      <c r="E637" s="32">
        <v>9.6999999999999993</v>
      </c>
    </row>
    <row r="638" spans="1:5" ht="24" customHeight="1" x14ac:dyDescent="0.25">
      <c r="A638" s="31" t="s">
        <v>254</v>
      </c>
      <c r="B638" s="31" t="s">
        <v>255</v>
      </c>
      <c r="C638" s="31">
        <v>13</v>
      </c>
      <c r="D638" s="31">
        <v>81</v>
      </c>
      <c r="E638" s="32">
        <v>8.9</v>
      </c>
    </row>
    <row r="639" spans="1:5" ht="24" customHeight="1" x14ac:dyDescent="0.25">
      <c r="A639" s="31" t="s">
        <v>254</v>
      </c>
      <c r="B639" s="31" t="s">
        <v>255</v>
      </c>
      <c r="C639" s="31">
        <v>14</v>
      </c>
      <c r="D639" s="31">
        <v>50</v>
      </c>
      <c r="E639" s="32">
        <v>5.5</v>
      </c>
    </row>
    <row r="640" spans="1:5" ht="24" customHeight="1" x14ac:dyDescent="0.25">
      <c r="A640" s="31" t="s">
        <v>254</v>
      </c>
      <c r="B640" s="31" t="s">
        <v>255</v>
      </c>
      <c r="C640" s="31">
        <v>15</v>
      </c>
      <c r="D640" s="31">
        <v>44</v>
      </c>
      <c r="E640" s="32">
        <v>4.8</v>
      </c>
    </row>
    <row r="641" spans="1:5" ht="24" customHeight="1" x14ac:dyDescent="0.25">
      <c r="A641" s="31" t="s">
        <v>254</v>
      </c>
      <c r="B641" s="31" t="s">
        <v>255</v>
      </c>
      <c r="C641" s="31">
        <v>16</v>
      </c>
      <c r="D641" s="31">
        <v>38</v>
      </c>
      <c r="E641" s="32">
        <v>4.2</v>
      </c>
    </row>
    <row r="642" spans="1:5" ht="24" customHeight="1" x14ac:dyDescent="0.25">
      <c r="A642" s="31" t="s">
        <v>254</v>
      </c>
      <c r="B642" s="31" t="s">
        <v>255</v>
      </c>
      <c r="C642" s="31">
        <v>17</v>
      </c>
      <c r="D642" s="31">
        <v>71</v>
      </c>
      <c r="E642" s="32">
        <v>7.8</v>
      </c>
    </row>
    <row r="643" spans="1:5" ht="24" customHeight="1" x14ac:dyDescent="0.25">
      <c r="A643" s="31" t="s">
        <v>254</v>
      </c>
      <c r="B643" s="31" t="s">
        <v>255</v>
      </c>
      <c r="C643" s="31">
        <v>18</v>
      </c>
      <c r="D643" s="31">
        <v>86</v>
      </c>
      <c r="E643" s="32">
        <v>9.5</v>
      </c>
    </row>
    <row r="644" spans="1:5" ht="24" customHeight="1" x14ac:dyDescent="0.25">
      <c r="A644" s="31" t="s">
        <v>254</v>
      </c>
      <c r="B644" s="31" t="s">
        <v>255</v>
      </c>
      <c r="C644" s="31">
        <v>19</v>
      </c>
      <c r="D644" s="31">
        <v>76</v>
      </c>
      <c r="E644" s="32">
        <v>8.4</v>
      </c>
    </row>
    <row r="645" spans="1:5" ht="24" customHeight="1" x14ac:dyDescent="0.25">
      <c r="A645" s="31" t="s">
        <v>254</v>
      </c>
      <c r="B645" s="31" t="s">
        <v>255</v>
      </c>
      <c r="C645" s="31">
        <v>20</v>
      </c>
      <c r="D645" s="31">
        <v>87</v>
      </c>
      <c r="E645" s="32">
        <v>9.6</v>
      </c>
    </row>
    <row r="646" spans="1:5" ht="24" customHeight="1" x14ac:dyDescent="0.25">
      <c r="A646" s="31" t="s">
        <v>254</v>
      </c>
      <c r="B646" s="31" t="s">
        <v>255</v>
      </c>
      <c r="C646" s="31">
        <v>21</v>
      </c>
      <c r="D646" s="31">
        <v>64</v>
      </c>
      <c r="E646" s="32">
        <v>7</v>
      </c>
    </row>
    <row r="647" spans="1:5" ht="24" customHeight="1" x14ac:dyDescent="0.25">
      <c r="A647" s="31" t="s">
        <v>254</v>
      </c>
      <c r="B647" s="31" t="s">
        <v>255</v>
      </c>
      <c r="C647" s="31">
        <v>22</v>
      </c>
      <c r="D647" s="31">
        <v>65</v>
      </c>
      <c r="E647" s="32">
        <v>7.2</v>
      </c>
    </row>
    <row r="648" spans="1:5" ht="24" customHeight="1" x14ac:dyDescent="0.25">
      <c r="A648" s="31" t="s">
        <v>257</v>
      </c>
      <c r="B648" s="31" t="s">
        <v>258</v>
      </c>
      <c r="C648" s="31">
        <v>8</v>
      </c>
      <c r="D648" s="31">
        <v>26</v>
      </c>
      <c r="E648" s="32">
        <v>0.8</v>
      </c>
    </row>
    <row r="649" spans="1:5" ht="24" customHeight="1" x14ac:dyDescent="0.25">
      <c r="A649" s="31" t="s">
        <v>257</v>
      </c>
      <c r="B649" s="31" t="s">
        <v>258</v>
      </c>
      <c r="C649" s="31">
        <v>9</v>
      </c>
      <c r="D649" s="31">
        <v>24</v>
      </c>
      <c r="E649" s="32">
        <v>0.7</v>
      </c>
    </row>
    <row r="650" spans="1:5" ht="24" customHeight="1" x14ac:dyDescent="0.25">
      <c r="A650" s="31" t="s">
        <v>257</v>
      </c>
      <c r="B650" s="31" t="s">
        <v>258</v>
      </c>
      <c r="C650" s="31">
        <v>10</v>
      </c>
      <c r="D650" s="31">
        <v>46</v>
      </c>
      <c r="E650" s="32">
        <v>1.4</v>
      </c>
    </row>
    <row r="651" spans="1:5" ht="24" customHeight="1" x14ac:dyDescent="0.25">
      <c r="A651" s="31" t="s">
        <v>257</v>
      </c>
      <c r="B651" s="31" t="s">
        <v>258</v>
      </c>
      <c r="C651" s="31">
        <v>11</v>
      </c>
      <c r="D651" s="31">
        <v>33</v>
      </c>
      <c r="E651" s="32">
        <v>1</v>
      </c>
    </row>
    <row r="652" spans="1:5" ht="24" customHeight="1" x14ac:dyDescent="0.25">
      <c r="A652" s="31" t="s">
        <v>257</v>
      </c>
      <c r="B652" s="31" t="s">
        <v>258</v>
      </c>
      <c r="C652" s="31">
        <v>12</v>
      </c>
      <c r="D652" s="31">
        <v>72</v>
      </c>
      <c r="E652" s="32">
        <v>2.2000000000000002</v>
      </c>
    </row>
    <row r="653" spans="1:5" ht="24" customHeight="1" x14ac:dyDescent="0.25">
      <c r="A653" s="31" t="s">
        <v>257</v>
      </c>
      <c r="B653" s="31" t="s">
        <v>258</v>
      </c>
      <c r="C653" s="31">
        <v>13</v>
      </c>
      <c r="D653" s="31">
        <v>93</v>
      </c>
      <c r="E653" s="32">
        <v>2.8</v>
      </c>
    </row>
    <row r="654" spans="1:5" ht="24" customHeight="1" x14ac:dyDescent="0.25">
      <c r="A654" s="31" t="s">
        <v>257</v>
      </c>
      <c r="B654" s="31" t="s">
        <v>258</v>
      </c>
      <c r="C654" s="31">
        <v>14</v>
      </c>
      <c r="D654" s="31">
        <v>48</v>
      </c>
      <c r="E654" s="32">
        <v>1.4</v>
      </c>
    </row>
    <row r="655" spans="1:5" ht="24" customHeight="1" x14ac:dyDescent="0.25">
      <c r="A655" s="31" t="s">
        <v>257</v>
      </c>
      <c r="B655" s="31" t="s">
        <v>258</v>
      </c>
      <c r="C655" s="31">
        <v>15</v>
      </c>
      <c r="D655" s="31">
        <v>52</v>
      </c>
      <c r="E655" s="32">
        <v>1.6</v>
      </c>
    </row>
    <row r="656" spans="1:5" ht="24" customHeight="1" x14ac:dyDescent="0.25">
      <c r="A656" s="31" t="s">
        <v>257</v>
      </c>
      <c r="B656" s="31" t="s">
        <v>258</v>
      </c>
      <c r="C656" s="31">
        <v>16</v>
      </c>
      <c r="D656" s="31">
        <v>49</v>
      </c>
      <c r="E656" s="32">
        <v>1.5</v>
      </c>
    </row>
    <row r="657" spans="1:5" ht="24" customHeight="1" x14ac:dyDescent="0.25">
      <c r="A657" s="31" t="s">
        <v>257</v>
      </c>
      <c r="B657" s="31" t="s">
        <v>258</v>
      </c>
      <c r="C657" s="31">
        <v>17</v>
      </c>
      <c r="D657" s="31">
        <v>90</v>
      </c>
      <c r="E657" s="32">
        <v>2.7</v>
      </c>
    </row>
    <row r="658" spans="1:5" ht="24" customHeight="1" x14ac:dyDescent="0.25">
      <c r="A658" s="31" t="s">
        <v>257</v>
      </c>
      <c r="B658" s="31" t="s">
        <v>258</v>
      </c>
      <c r="C658" s="31">
        <v>18</v>
      </c>
      <c r="D658" s="31">
        <v>76</v>
      </c>
      <c r="E658" s="32">
        <v>2.2999999999999998</v>
      </c>
    </row>
    <row r="659" spans="1:5" ht="24" customHeight="1" x14ac:dyDescent="0.25">
      <c r="A659" s="31" t="s">
        <v>257</v>
      </c>
      <c r="B659" s="31" t="s">
        <v>258</v>
      </c>
      <c r="C659" s="31">
        <v>19</v>
      </c>
      <c r="D659" s="31">
        <v>93</v>
      </c>
      <c r="E659" s="32">
        <v>2.8</v>
      </c>
    </row>
    <row r="660" spans="1:5" ht="24" customHeight="1" x14ac:dyDescent="0.25">
      <c r="A660" s="31" t="s">
        <v>257</v>
      </c>
      <c r="B660" s="31" t="s">
        <v>258</v>
      </c>
      <c r="C660" s="31">
        <v>20</v>
      </c>
      <c r="D660" s="31">
        <v>76</v>
      </c>
      <c r="E660" s="32">
        <v>2.2999999999999998</v>
      </c>
    </row>
    <row r="661" spans="1:5" ht="24" customHeight="1" x14ac:dyDescent="0.25">
      <c r="A661" s="31" t="s">
        <v>257</v>
      </c>
      <c r="B661" s="31" t="s">
        <v>258</v>
      </c>
      <c r="C661" s="31">
        <v>21</v>
      </c>
      <c r="D661" s="31">
        <v>41</v>
      </c>
      <c r="E661" s="32">
        <v>1.2</v>
      </c>
    </row>
    <row r="662" spans="1:5" ht="24" customHeight="1" x14ac:dyDescent="0.25">
      <c r="A662" s="31" t="s">
        <v>257</v>
      </c>
      <c r="B662" s="31" t="s">
        <v>258</v>
      </c>
      <c r="C662" s="31">
        <v>22</v>
      </c>
      <c r="D662" s="31">
        <v>42</v>
      </c>
      <c r="E662" s="32">
        <v>1.3</v>
      </c>
    </row>
    <row r="663" spans="1:5" ht="24" customHeight="1" x14ac:dyDescent="0.25">
      <c r="A663" s="31" t="s">
        <v>260</v>
      </c>
      <c r="B663" s="31" t="s">
        <v>261</v>
      </c>
      <c r="C663" s="31">
        <v>8</v>
      </c>
      <c r="D663" s="31">
        <v>0</v>
      </c>
      <c r="E663" s="32">
        <v>0</v>
      </c>
    </row>
    <row r="664" spans="1:5" ht="24" customHeight="1" x14ac:dyDescent="0.25">
      <c r="A664" s="31" t="s">
        <v>260</v>
      </c>
      <c r="B664" s="31" t="s">
        <v>261</v>
      </c>
      <c r="C664" s="31">
        <v>9</v>
      </c>
      <c r="D664" s="31">
        <v>0</v>
      </c>
      <c r="E664" s="32">
        <v>0</v>
      </c>
    </row>
    <row r="665" spans="1:5" ht="24" customHeight="1" x14ac:dyDescent="0.25">
      <c r="A665" s="31" t="s">
        <v>260</v>
      </c>
      <c r="B665" s="31" t="s">
        <v>261</v>
      </c>
      <c r="C665" s="31">
        <v>10</v>
      </c>
      <c r="D665" s="31">
        <v>0</v>
      </c>
      <c r="E665" s="32">
        <v>0</v>
      </c>
    </row>
    <row r="666" spans="1:5" ht="24" customHeight="1" x14ac:dyDescent="0.25">
      <c r="A666" s="31" t="s">
        <v>260</v>
      </c>
      <c r="B666" s="31" t="s">
        <v>261</v>
      </c>
      <c r="C666" s="31">
        <v>11</v>
      </c>
      <c r="D666" s="31">
        <v>0</v>
      </c>
      <c r="E666" s="32">
        <v>0</v>
      </c>
    </row>
    <row r="667" spans="1:5" ht="24" customHeight="1" x14ac:dyDescent="0.25">
      <c r="A667" s="31" t="s">
        <v>260</v>
      </c>
      <c r="B667" s="31" t="s">
        <v>261</v>
      </c>
      <c r="C667" s="31">
        <v>12</v>
      </c>
      <c r="D667" s="31">
        <v>0</v>
      </c>
      <c r="E667" s="32">
        <v>0</v>
      </c>
    </row>
    <row r="668" spans="1:5" ht="24" customHeight="1" x14ac:dyDescent="0.25">
      <c r="A668" s="31" t="s">
        <v>260</v>
      </c>
      <c r="B668" s="31" t="s">
        <v>261</v>
      </c>
      <c r="C668" s="31">
        <v>13</v>
      </c>
      <c r="D668" s="31">
        <v>0</v>
      </c>
      <c r="E668" s="32">
        <v>0</v>
      </c>
    </row>
    <row r="669" spans="1:5" ht="24" customHeight="1" x14ac:dyDescent="0.25">
      <c r="A669" s="31" t="s">
        <v>260</v>
      </c>
      <c r="B669" s="31" t="s">
        <v>261</v>
      </c>
      <c r="C669" s="31">
        <v>14</v>
      </c>
      <c r="D669" s="31">
        <v>0</v>
      </c>
      <c r="E669" s="32">
        <v>0</v>
      </c>
    </row>
    <row r="670" spans="1:5" ht="24" customHeight="1" x14ac:dyDescent="0.25">
      <c r="A670" s="31" t="s">
        <v>260</v>
      </c>
      <c r="B670" s="31" t="s">
        <v>261</v>
      </c>
      <c r="C670" s="31">
        <v>15</v>
      </c>
      <c r="D670" s="31">
        <v>0</v>
      </c>
      <c r="E670" s="32">
        <v>0</v>
      </c>
    </row>
    <row r="671" spans="1:5" ht="24" customHeight="1" x14ac:dyDescent="0.25">
      <c r="A671" s="31" t="s">
        <v>260</v>
      </c>
      <c r="B671" s="31" t="s">
        <v>261</v>
      </c>
      <c r="C671" s="31">
        <v>16</v>
      </c>
      <c r="D671" s="31">
        <v>0</v>
      </c>
      <c r="E671" s="32">
        <v>0</v>
      </c>
    </row>
    <row r="672" spans="1:5" ht="24" customHeight="1" x14ac:dyDescent="0.25">
      <c r="A672" s="31" t="s">
        <v>260</v>
      </c>
      <c r="B672" s="31" t="s">
        <v>261</v>
      </c>
      <c r="C672" s="31">
        <v>17</v>
      </c>
      <c r="D672" s="31">
        <v>0</v>
      </c>
      <c r="E672" s="32">
        <v>0</v>
      </c>
    </row>
    <row r="673" spans="1:5" ht="24" customHeight="1" x14ac:dyDescent="0.25">
      <c r="A673" s="31" t="s">
        <v>260</v>
      </c>
      <c r="B673" s="31" t="s">
        <v>261</v>
      </c>
      <c r="C673" s="31">
        <v>18</v>
      </c>
      <c r="D673" s="31">
        <v>0</v>
      </c>
      <c r="E673" s="32">
        <v>0</v>
      </c>
    </row>
    <row r="674" spans="1:5" ht="24" customHeight="1" x14ac:dyDescent="0.25">
      <c r="A674" s="31" t="s">
        <v>260</v>
      </c>
      <c r="B674" s="31" t="s">
        <v>261</v>
      </c>
      <c r="C674" s="31">
        <v>19</v>
      </c>
      <c r="D674" s="31">
        <v>0</v>
      </c>
      <c r="E674" s="32">
        <v>0</v>
      </c>
    </row>
    <row r="675" spans="1:5" ht="24" customHeight="1" x14ac:dyDescent="0.25">
      <c r="A675" s="31" t="s">
        <v>260</v>
      </c>
      <c r="B675" s="31" t="s">
        <v>261</v>
      </c>
      <c r="C675" s="31">
        <v>20</v>
      </c>
      <c r="D675" s="31">
        <v>0</v>
      </c>
      <c r="E675" s="32">
        <v>0</v>
      </c>
    </row>
    <row r="676" spans="1:5" ht="24" customHeight="1" x14ac:dyDescent="0.25">
      <c r="A676" s="31" t="s">
        <v>260</v>
      </c>
      <c r="B676" s="31" t="s">
        <v>261</v>
      </c>
      <c r="C676" s="31">
        <v>21</v>
      </c>
      <c r="D676" s="31">
        <v>0</v>
      </c>
      <c r="E676" s="32">
        <v>0</v>
      </c>
    </row>
    <row r="677" spans="1:5" ht="24" customHeight="1" x14ac:dyDescent="0.25">
      <c r="A677" s="31" t="s">
        <v>260</v>
      </c>
      <c r="B677" s="31" t="s">
        <v>261</v>
      </c>
      <c r="C677" s="31">
        <v>22</v>
      </c>
      <c r="D677" s="31">
        <v>0</v>
      </c>
      <c r="E677" s="32">
        <v>0</v>
      </c>
    </row>
    <row r="678" spans="1:5" ht="15" customHeight="1" x14ac:dyDescent="0.25">
      <c r="A678" s="31" t="s">
        <v>262</v>
      </c>
      <c r="B678" s="31" t="s">
        <v>263</v>
      </c>
      <c r="C678" s="31">
        <v>8</v>
      </c>
      <c r="D678" s="31">
        <v>54</v>
      </c>
      <c r="E678" s="32">
        <v>3.2</v>
      </c>
    </row>
    <row r="679" spans="1:5" ht="15" customHeight="1" x14ac:dyDescent="0.25">
      <c r="A679" s="31" t="s">
        <v>262</v>
      </c>
      <c r="B679" s="31" t="s">
        <v>263</v>
      </c>
      <c r="C679" s="31">
        <v>9</v>
      </c>
      <c r="D679" s="31">
        <v>38</v>
      </c>
      <c r="E679" s="32">
        <v>2.2999999999999998</v>
      </c>
    </row>
    <row r="680" spans="1:5" ht="15" customHeight="1" x14ac:dyDescent="0.25">
      <c r="A680" s="31" t="s">
        <v>262</v>
      </c>
      <c r="B680" s="31" t="s">
        <v>263</v>
      </c>
      <c r="C680" s="31">
        <v>10</v>
      </c>
      <c r="D680" s="31">
        <v>32</v>
      </c>
      <c r="E680" s="32">
        <v>1.9</v>
      </c>
    </row>
    <row r="681" spans="1:5" ht="15" customHeight="1" x14ac:dyDescent="0.25">
      <c r="A681" s="31" t="s">
        <v>262</v>
      </c>
      <c r="B681" s="31" t="s">
        <v>263</v>
      </c>
      <c r="C681" s="31">
        <v>11</v>
      </c>
      <c r="D681" s="31">
        <v>47</v>
      </c>
      <c r="E681" s="32">
        <v>2.8</v>
      </c>
    </row>
    <row r="682" spans="1:5" ht="15" customHeight="1" x14ac:dyDescent="0.25">
      <c r="A682" s="31" t="s">
        <v>262</v>
      </c>
      <c r="B682" s="31" t="s">
        <v>263</v>
      </c>
      <c r="C682" s="31">
        <v>12</v>
      </c>
      <c r="D682" s="31">
        <v>72</v>
      </c>
      <c r="E682" s="32">
        <v>4.3</v>
      </c>
    </row>
    <row r="683" spans="1:5" ht="15" customHeight="1" x14ac:dyDescent="0.25">
      <c r="A683" s="31" t="s">
        <v>262</v>
      </c>
      <c r="B683" s="31" t="s">
        <v>263</v>
      </c>
      <c r="C683" s="31">
        <v>13</v>
      </c>
      <c r="D683" s="31">
        <v>91</v>
      </c>
      <c r="E683" s="32">
        <v>5.5</v>
      </c>
    </row>
    <row r="684" spans="1:5" ht="15" customHeight="1" x14ac:dyDescent="0.25">
      <c r="A684" s="31" t="s">
        <v>262</v>
      </c>
      <c r="B684" s="31" t="s">
        <v>263</v>
      </c>
      <c r="C684" s="31">
        <v>14</v>
      </c>
      <c r="D684" s="31">
        <v>36</v>
      </c>
      <c r="E684" s="32">
        <v>2.2000000000000002</v>
      </c>
    </row>
    <row r="685" spans="1:5" ht="15" customHeight="1" x14ac:dyDescent="0.25">
      <c r="A685" s="31" t="s">
        <v>262</v>
      </c>
      <c r="B685" s="31" t="s">
        <v>263</v>
      </c>
      <c r="C685" s="31">
        <v>15</v>
      </c>
      <c r="D685" s="31">
        <v>39</v>
      </c>
      <c r="E685" s="32">
        <v>2.2999999999999998</v>
      </c>
    </row>
    <row r="686" spans="1:5" ht="15" customHeight="1" x14ac:dyDescent="0.25">
      <c r="A686" s="31" t="s">
        <v>262</v>
      </c>
      <c r="B686" s="31" t="s">
        <v>263</v>
      </c>
      <c r="C686" s="31">
        <v>16</v>
      </c>
      <c r="D686" s="31">
        <v>63</v>
      </c>
      <c r="E686" s="32">
        <v>3.8</v>
      </c>
    </row>
    <row r="687" spans="1:5" ht="15" customHeight="1" x14ac:dyDescent="0.25">
      <c r="A687" s="31" t="s">
        <v>262</v>
      </c>
      <c r="B687" s="31" t="s">
        <v>263</v>
      </c>
      <c r="C687" s="31">
        <v>17</v>
      </c>
      <c r="D687" s="31">
        <v>91</v>
      </c>
      <c r="E687" s="32">
        <v>5.5</v>
      </c>
    </row>
    <row r="688" spans="1:5" ht="15" customHeight="1" x14ac:dyDescent="0.25">
      <c r="A688" s="31" t="s">
        <v>262</v>
      </c>
      <c r="B688" s="31" t="s">
        <v>263</v>
      </c>
      <c r="C688" s="31">
        <v>18</v>
      </c>
      <c r="D688" s="31">
        <v>80</v>
      </c>
      <c r="E688" s="32">
        <v>4.8</v>
      </c>
    </row>
    <row r="689" spans="1:5" ht="15" customHeight="1" x14ac:dyDescent="0.25">
      <c r="A689" s="31" t="s">
        <v>262</v>
      </c>
      <c r="B689" s="31" t="s">
        <v>263</v>
      </c>
      <c r="C689" s="31">
        <v>19</v>
      </c>
      <c r="D689" s="31">
        <v>83</v>
      </c>
      <c r="E689" s="32">
        <v>5</v>
      </c>
    </row>
    <row r="690" spans="1:5" ht="15" customHeight="1" x14ac:dyDescent="0.25">
      <c r="A690" s="31" t="s">
        <v>262</v>
      </c>
      <c r="B690" s="31" t="s">
        <v>263</v>
      </c>
      <c r="C690" s="31">
        <v>20</v>
      </c>
      <c r="D690" s="31">
        <v>87</v>
      </c>
      <c r="E690" s="32">
        <v>5.2</v>
      </c>
    </row>
    <row r="691" spans="1:5" ht="15" customHeight="1" x14ac:dyDescent="0.25">
      <c r="A691" s="31" t="s">
        <v>262</v>
      </c>
      <c r="B691" s="31" t="s">
        <v>263</v>
      </c>
      <c r="C691" s="31">
        <v>21</v>
      </c>
      <c r="D691" s="31">
        <v>21</v>
      </c>
      <c r="E691" s="32">
        <v>1.3</v>
      </c>
    </row>
    <row r="692" spans="1:5" ht="15" customHeight="1" x14ac:dyDescent="0.25">
      <c r="A692" s="31" t="s">
        <v>262</v>
      </c>
      <c r="B692" s="31" t="s">
        <v>263</v>
      </c>
      <c r="C692" s="31">
        <v>22</v>
      </c>
      <c r="D692" s="31">
        <v>32</v>
      </c>
      <c r="E692" s="32">
        <v>1.9</v>
      </c>
    </row>
    <row r="693" spans="1:5" ht="15" customHeight="1" x14ac:dyDescent="0.25">
      <c r="A693" s="31" t="s">
        <v>265</v>
      </c>
      <c r="B693" s="31" t="s">
        <v>266</v>
      </c>
      <c r="C693" s="31">
        <v>8</v>
      </c>
      <c r="D693" s="31">
        <v>0</v>
      </c>
      <c r="E693" s="32">
        <v>0</v>
      </c>
    </row>
    <row r="694" spans="1:5" ht="15" customHeight="1" x14ac:dyDescent="0.25">
      <c r="A694" s="31" t="s">
        <v>265</v>
      </c>
      <c r="B694" s="31" t="s">
        <v>266</v>
      </c>
      <c r="C694" s="31">
        <v>9</v>
      </c>
      <c r="D694" s="31">
        <v>0</v>
      </c>
      <c r="E694" s="32">
        <v>0</v>
      </c>
    </row>
    <row r="695" spans="1:5" ht="15" customHeight="1" x14ac:dyDescent="0.25">
      <c r="A695" s="31" t="s">
        <v>265</v>
      </c>
      <c r="B695" s="31" t="s">
        <v>266</v>
      </c>
      <c r="C695" s="31">
        <v>10</v>
      </c>
      <c r="D695" s="31">
        <v>0</v>
      </c>
      <c r="E695" s="32">
        <v>0</v>
      </c>
    </row>
    <row r="696" spans="1:5" ht="15" customHeight="1" x14ac:dyDescent="0.25">
      <c r="A696" s="31" t="s">
        <v>265</v>
      </c>
      <c r="B696" s="31" t="s">
        <v>266</v>
      </c>
      <c r="C696" s="31">
        <v>11</v>
      </c>
      <c r="D696" s="31">
        <v>0</v>
      </c>
      <c r="E696" s="32">
        <v>0</v>
      </c>
    </row>
    <row r="697" spans="1:5" ht="15" customHeight="1" x14ac:dyDescent="0.25">
      <c r="A697" s="31" t="s">
        <v>265</v>
      </c>
      <c r="B697" s="31" t="s">
        <v>266</v>
      </c>
      <c r="C697" s="31">
        <v>12</v>
      </c>
      <c r="D697" s="31">
        <v>0</v>
      </c>
      <c r="E697" s="32">
        <v>0</v>
      </c>
    </row>
    <row r="698" spans="1:5" ht="15" customHeight="1" x14ac:dyDescent="0.25">
      <c r="A698" s="31" t="s">
        <v>265</v>
      </c>
      <c r="B698" s="31" t="s">
        <v>266</v>
      </c>
      <c r="C698" s="31">
        <v>13</v>
      </c>
      <c r="D698" s="31">
        <v>0</v>
      </c>
      <c r="E698" s="32">
        <v>0</v>
      </c>
    </row>
    <row r="699" spans="1:5" ht="15" customHeight="1" x14ac:dyDescent="0.25">
      <c r="A699" s="31" t="s">
        <v>265</v>
      </c>
      <c r="B699" s="31" t="s">
        <v>266</v>
      </c>
      <c r="C699" s="31">
        <v>14</v>
      </c>
      <c r="D699" s="31">
        <v>0</v>
      </c>
      <c r="E699" s="32">
        <v>0</v>
      </c>
    </row>
    <row r="700" spans="1:5" ht="15" customHeight="1" x14ac:dyDescent="0.25">
      <c r="A700" s="31" t="s">
        <v>265</v>
      </c>
      <c r="B700" s="31" t="s">
        <v>266</v>
      </c>
      <c r="C700" s="31">
        <v>15</v>
      </c>
      <c r="D700" s="31">
        <v>0</v>
      </c>
      <c r="E700" s="32">
        <v>0</v>
      </c>
    </row>
    <row r="701" spans="1:5" ht="15" customHeight="1" x14ac:dyDescent="0.25">
      <c r="A701" s="31" t="s">
        <v>265</v>
      </c>
      <c r="B701" s="31" t="s">
        <v>266</v>
      </c>
      <c r="C701" s="31">
        <v>16</v>
      </c>
      <c r="D701" s="31">
        <v>0</v>
      </c>
      <c r="E701" s="32">
        <v>0</v>
      </c>
    </row>
    <row r="702" spans="1:5" ht="15" customHeight="1" x14ac:dyDescent="0.25">
      <c r="A702" s="31" t="s">
        <v>265</v>
      </c>
      <c r="B702" s="31" t="s">
        <v>266</v>
      </c>
      <c r="C702" s="31">
        <v>17</v>
      </c>
      <c r="D702" s="31">
        <v>0</v>
      </c>
      <c r="E702" s="32">
        <v>0</v>
      </c>
    </row>
    <row r="703" spans="1:5" ht="15" customHeight="1" x14ac:dyDescent="0.25">
      <c r="A703" s="31" t="s">
        <v>265</v>
      </c>
      <c r="B703" s="31" t="s">
        <v>266</v>
      </c>
      <c r="C703" s="31">
        <v>18</v>
      </c>
      <c r="D703" s="31">
        <v>0</v>
      </c>
      <c r="E703" s="32">
        <v>0</v>
      </c>
    </row>
    <row r="704" spans="1:5" ht="15" customHeight="1" x14ac:dyDescent="0.25">
      <c r="A704" s="31" t="s">
        <v>265</v>
      </c>
      <c r="B704" s="31" t="s">
        <v>266</v>
      </c>
      <c r="C704" s="31">
        <v>19</v>
      </c>
      <c r="D704" s="31">
        <v>0</v>
      </c>
      <c r="E704" s="32">
        <v>0</v>
      </c>
    </row>
    <row r="705" spans="1:5" ht="15" customHeight="1" x14ac:dyDescent="0.25">
      <c r="A705" s="31" t="s">
        <v>265</v>
      </c>
      <c r="B705" s="31" t="s">
        <v>266</v>
      </c>
      <c r="C705" s="31">
        <v>20</v>
      </c>
      <c r="D705" s="31">
        <v>0</v>
      </c>
      <c r="E705" s="32">
        <v>0</v>
      </c>
    </row>
    <row r="706" spans="1:5" ht="15" customHeight="1" x14ac:dyDescent="0.25">
      <c r="A706" s="31" t="s">
        <v>265</v>
      </c>
      <c r="B706" s="31" t="s">
        <v>266</v>
      </c>
      <c r="C706" s="31">
        <v>21</v>
      </c>
      <c r="D706" s="31">
        <v>0</v>
      </c>
      <c r="E706" s="32">
        <v>0</v>
      </c>
    </row>
    <row r="707" spans="1:5" ht="15" customHeight="1" x14ac:dyDescent="0.25">
      <c r="A707" s="31" t="s">
        <v>265</v>
      </c>
      <c r="B707" s="31" t="s">
        <v>266</v>
      </c>
      <c r="C707" s="31">
        <v>22</v>
      </c>
      <c r="D707" s="31">
        <v>0</v>
      </c>
      <c r="E707" s="32">
        <v>0</v>
      </c>
    </row>
    <row r="708" spans="1:5" ht="15" customHeight="1" x14ac:dyDescent="0.25">
      <c r="A708" s="31" t="s">
        <v>267</v>
      </c>
      <c r="B708" s="31" t="s">
        <v>268</v>
      </c>
      <c r="C708" s="31">
        <v>8</v>
      </c>
      <c r="D708" s="31">
        <v>37</v>
      </c>
      <c r="E708" s="32">
        <v>1.5</v>
      </c>
    </row>
    <row r="709" spans="1:5" ht="15" customHeight="1" x14ac:dyDescent="0.25">
      <c r="A709" s="31" t="s">
        <v>267</v>
      </c>
      <c r="B709" s="31" t="s">
        <v>268</v>
      </c>
      <c r="C709" s="31">
        <v>9</v>
      </c>
      <c r="D709" s="31">
        <v>23</v>
      </c>
      <c r="E709" s="32">
        <v>0.9</v>
      </c>
    </row>
    <row r="710" spans="1:5" ht="15" customHeight="1" x14ac:dyDescent="0.25">
      <c r="A710" s="31" t="s">
        <v>267</v>
      </c>
      <c r="B710" s="31" t="s">
        <v>268</v>
      </c>
      <c r="C710" s="31">
        <v>10</v>
      </c>
      <c r="D710" s="31">
        <v>49</v>
      </c>
      <c r="E710" s="32">
        <v>2</v>
      </c>
    </row>
    <row r="711" spans="1:5" ht="15" customHeight="1" x14ac:dyDescent="0.25">
      <c r="A711" s="31" t="s">
        <v>267</v>
      </c>
      <c r="B711" s="31" t="s">
        <v>268</v>
      </c>
      <c r="C711" s="31">
        <v>11</v>
      </c>
      <c r="D711" s="31">
        <v>65</v>
      </c>
      <c r="E711" s="32">
        <v>2.6</v>
      </c>
    </row>
    <row r="712" spans="1:5" ht="15" customHeight="1" x14ac:dyDescent="0.25">
      <c r="A712" s="31" t="s">
        <v>267</v>
      </c>
      <c r="B712" s="31" t="s">
        <v>268</v>
      </c>
      <c r="C712" s="31">
        <v>12</v>
      </c>
      <c r="D712" s="31">
        <v>87</v>
      </c>
      <c r="E712" s="32">
        <v>3.5</v>
      </c>
    </row>
    <row r="713" spans="1:5" ht="15" customHeight="1" x14ac:dyDescent="0.25">
      <c r="A713" s="31" t="s">
        <v>267</v>
      </c>
      <c r="B713" s="31" t="s">
        <v>268</v>
      </c>
      <c r="C713" s="31">
        <v>13</v>
      </c>
      <c r="D713" s="31">
        <v>96</v>
      </c>
      <c r="E713" s="32">
        <v>3.8</v>
      </c>
    </row>
    <row r="714" spans="1:5" ht="15" customHeight="1" x14ac:dyDescent="0.25">
      <c r="A714" s="31" t="s">
        <v>267</v>
      </c>
      <c r="B714" s="31" t="s">
        <v>268</v>
      </c>
      <c r="C714" s="31">
        <v>14</v>
      </c>
      <c r="D714" s="31">
        <v>35</v>
      </c>
      <c r="E714" s="32">
        <v>1.4</v>
      </c>
    </row>
    <row r="715" spans="1:5" ht="15" customHeight="1" x14ac:dyDescent="0.25">
      <c r="A715" s="31" t="s">
        <v>267</v>
      </c>
      <c r="B715" s="31" t="s">
        <v>268</v>
      </c>
      <c r="C715" s="31">
        <v>15</v>
      </c>
      <c r="D715" s="31">
        <v>50</v>
      </c>
      <c r="E715" s="32">
        <v>2</v>
      </c>
    </row>
    <row r="716" spans="1:5" ht="15" customHeight="1" x14ac:dyDescent="0.25">
      <c r="A716" s="31" t="s">
        <v>267</v>
      </c>
      <c r="B716" s="31" t="s">
        <v>268</v>
      </c>
      <c r="C716" s="31">
        <v>16</v>
      </c>
      <c r="D716" s="31">
        <v>42</v>
      </c>
      <c r="E716" s="32">
        <v>1.7</v>
      </c>
    </row>
    <row r="717" spans="1:5" ht="15" customHeight="1" x14ac:dyDescent="0.25">
      <c r="A717" s="31" t="s">
        <v>267</v>
      </c>
      <c r="B717" s="31" t="s">
        <v>268</v>
      </c>
      <c r="C717" s="31">
        <v>17</v>
      </c>
      <c r="D717" s="31">
        <v>84</v>
      </c>
      <c r="E717" s="32">
        <v>3.4</v>
      </c>
    </row>
    <row r="718" spans="1:5" ht="15" customHeight="1" x14ac:dyDescent="0.25">
      <c r="A718" s="31" t="s">
        <v>267</v>
      </c>
      <c r="B718" s="31" t="s">
        <v>268</v>
      </c>
      <c r="C718" s="31">
        <v>18</v>
      </c>
      <c r="D718" s="31">
        <v>100</v>
      </c>
      <c r="E718" s="32">
        <v>4</v>
      </c>
    </row>
    <row r="719" spans="1:5" ht="15" customHeight="1" x14ac:dyDescent="0.25">
      <c r="A719" s="31" t="s">
        <v>267</v>
      </c>
      <c r="B719" s="31" t="s">
        <v>268</v>
      </c>
      <c r="C719" s="31">
        <v>19</v>
      </c>
      <c r="D719" s="31">
        <v>78</v>
      </c>
      <c r="E719" s="32">
        <v>3.1</v>
      </c>
    </row>
    <row r="720" spans="1:5" ht="15" customHeight="1" x14ac:dyDescent="0.25">
      <c r="A720" s="31" t="s">
        <v>267</v>
      </c>
      <c r="B720" s="31" t="s">
        <v>268</v>
      </c>
      <c r="C720" s="31">
        <v>20</v>
      </c>
      <c r="D720" s="31">
        <v>95</v>
      </c>
      <c r="E720" s="32">
        <v>3.8</v>
      </c>
    </row>
    <row r="721" spans="1:5" ht="15" customHeight="1" x14ac:dyDescent="0.25">
      <c r="A721" s="31" t="s">
        <v>267</v>
      </c>
      <c r="B721" s="31" t="s">
        <v>268</v>
      </c>
      <c r="C721" s="31">
        <v>21</v>
      </c>
      <c r="D721" s="31">
        <v>36</v>
      </c>
      <c r="E721" s="32">
        <v>1.4</v>
      </c>
    </row>
    <row r="722" spans="1:5" ht="15" customHeight="1" x14ac:dyDescent="0.25">
      <c r="A722" s="31" t="s">
        <v>267</v>
      </c>
      <c r="B722" s="31" t="s">
        <v>268</v>
      </c>
      <c r="C722" s="31">
        <v>22</v>
      </c>
      <c r="D722" s="31">
        <v>46</v>
      </c>
      <c r="E722" s="32">
        <v>1.8</v>
      </c>
    </row>
    <row r="723" spans="1:5" ht="15" customHeight="1" x14ac:dyDescent="0.25">
      <c r="A723" s="31" t="s">
        <v>270</v>
      </c>
      <c r="B723" s="31" t="s">
        <v>271</v>
      </c>
      <c r="C723" s="31">
        <v>8</v>
      </c>
      <c r="D723" s="31">
        <v>54</v>
      </c>
      <c r="E723" s="32">
        <v>5.4</v>
      </c>
    </row>
    <row r="724" spans="1:5" ht="15" customHeight="1" x14ac:dyDescent="0.25">
      <c r="A724" s="31" t="s">
        <v>270</v>
      </c>
      <c r="B724" s="31" t="s">
        <v>271</v>
      </c>
      <c r="C724" s="31">
        <v>9</v>
      </c>
      <c r="D724" s="31">
        <v>22</v>
      </c>
      <c r="E724" s="32">
        <v>2.2000000000000002</v>
      </c>
    </row>
    <row r="725" spans="1:5" ht="15" customHeight="1" x14ac:dyDescent="0.25">
      <c r="A725" s="31" t="s">
        <v>270</v>
      </c>
      <c r="B725" s="31" t="s">
        <v>271</v>
      </c>
      <c r="C725" s="31">
        <v>10</v>
      </c>
      <c r="D725" s="31">
        <v>40</v>
      </c>
      <c r="E725" s="32">
        <v>4</v>
      </c>
    </row>
    <row r="726" spans="1:5" ht="15" customHeight="1" x14ac:dyDescent="0.25">
      <c r="A726" s="31" t="s">
        <v>270</v>
      </c>
      <c r="B726" s="31" t="s">
        <v>271</v>
      </c>
      <c r="C726" s="31">
        <v>11</v>
      </c>
      <c r="D726" s="31">
        <v>42</v>
      </c>
      <c r="E726" s="32">
        <v>4.2</v>
      </c>
    </row>
    <row r="727" spans="1:5" ht="15" customHeight="1" x14ac:dyDescent="0.25">
      <c r="A727" s="31" t="s">
        <v>270</v>
      </c>
      <c r="B727" s="31" t="s">
        <v>271</v>
      </c>
      <c r="C727" s="31">
        <v>12</v>
      </c>
      <c r="D727" s="31">
        <v>91</v>
      </c>
      <c r="E727" s="32">
        <v>9.1</v>
      </c>
    </row>
    <row r="728" spans="1:5" ht="15" customHeight="1" x14ac:dyDescent="0.25">
      <c r="A728" s="31" t="s">
        <v>270</v>
      </c>
      <c r="B728" s="31" t="s">
        <v>271</v>
      </c>
      <c r="C728" s="31">
        <v>13</v>
      </c>
      <c r="D728" s="31">
        <v>91</v>
      </c>
      <c r="E728" s="32">
        <v>9.1</v>
      </c>
    </row>
    <row r="729" spans="1:5" ht="15" customHeight="1" x14ac:dyDescent="0.25">
      <c r="A729" s="31" t="s">
        <v>270</v>
      </c>
      <c r="B729" s="31" t="s">
        <v>271</v>
      </c>
      <c r="C729" s="31">
        <v>14</v>
      </c>
      <c r="D729" s="31">
        <v>33</v>
      </c>
      <c r="E729" s="32">
        <v>3.3</v>
      </c>
    </row>
    <row r="730" spans="1:5" ht="15" customHeight="1" x14ac:dyDescent="0.25">
      <c r="A730" s="31" t="s">
        <v>270</v>
      </c>
      <c r="B730" s="31" t="s">
        <v>271</v>
      </c>
      <c r="C730" s="31">
        <v>15</v>
      </c>
      <c r="D730" s="31">
        <v>40</v>
      </c>
      <c r="E730" s="32">
        <v>4</v>
      </c>
    </row>
    <row r="731" spans="1:5" ht="15" customHeight="1" x14ac:dyDescent="0.25">
      <c r="A731" s="31" t="s">
        <v>270</v>
      </c>
      <c r="B731" s="31" t="s">
        <v>271</v>
      </c>
      <c r="C731" s="31">
        <v>16</v>
      </c>
      <c r="D731" s="31">
        <v>21</v>
      </c>
      <c r="E731" s="32">
        <v>2.1</v>
      </c>
    </row>
    <row r="732" spans="1:5" ht="15" customHeight="1" x14ac:dyDescent="0.25">
      <c r="A732" s="31" t="s">
        <v>270</v>
      </c>
      <c r="B732" s="31" t="s">
        <v>271</v>
      </c>
      <c r="C732" s="31">
        <v>17</v>
      </c>
      <c r="D732" s="31">
        <v>84</v>
      </c>
      <c r="E732" s="32">
        <v>8.4</v>
      </c>
    </row>
    <row r="733" spans="1:5" ht="15" customHeight="1" x14ac:dyDescent="0.25">
      <c r="A733" s="31" t="s">
        <v>270</v>
      </c>
      <c r="B733" s="31" t="s">
        <v>271</v>
      </c>
      <c r="C733" s="31">
        <v>18</v>
      </c>
      <c r="D733" s="31">
        <v>80</v>
      </c>
      <c r="E733" s="32">
        <v>8</v>
      </c>
    </row>
    <row r="734" spans="1:5" ht="15" customHeight="1" x14ac:dyDescent="0.25">
      <c r="A734" s="31" t="s">
        <v>270</v>
      </c>
      <c r="B734" s="31" t="s">
        <v>271</v>
      </c>
      <c r="C734" s="31">
        <v>19</v>
      </c>
      <c r="D734" s="31">
        <v>75</v>
      </c>
      <c r="E734" s="32">
        <v>7.5</v>
      </c>
    </row>
    <row r="735" spans="1:5" ht="15" customHeight="1" x14ac:dyDescent="0.25">
      <c r="A735" s="31" t="s">
        <v>270</v>
      </c>
      <c r="B735" s="31" t="s">
        <v>271</v>
      </c>
      <c r="C735" s="31">
        <v>20</v>
      </c>
      <c r="D735" s="31">
        <v>89</v>
      </c>
      <c r="E735" s="32">
        <v>8.9</v>
      </c>
    </row>
    <row r="736" spans="1:5" ht="15" customHeight="1" x14ac:dyDescent="0.25">
      <c r="A736" s="31" t="s">
        <v>270</v>
      </c>
      <c r="B736" s="31" t="s">
        <v>271</v>
      </c>
      <c r="C736" s="31">
        <v>21</v>
      </c>
      <c r="D736" s="31">
        <v>29</v>
      </c>
      <c r="E736" s="32">
        <v>2.9</v>
      </c>
    </row>
    <row r="737" spans="1:5" ht="15" customHeight="1" x14ac:dyDescent="0.25">
      <c r="A737" s="31" t="s">
        <v>270</v>
      </c>
      <c r="B737" s="31" t="s">
        <v>271</v>
      </c>
      <c r="C737" s="31">
        <v>22</v>
      </c>
      <c r="D737" s="31">
        <v>42</v>
      </c>
      <c r="E737" s="32">
        <v>4.2</v>
      </c>
    </row>
    <row r="738" spans="1:5" ht="24" customHeight="1" x14ac:dyDescent="0.25">
      <c r="A738" s="31" t="s">
        <v>273</v>
      </c>
      <c r="B738" s="31" t="s">
        <v>274</v>
      </c>
      <c r="C738" s="31">
        <v>8</v>
      </c>
      <c r="D738" s="31">
        <v>43</v>
      </c>
      <c r="E738" s="32">
        <v>1.7</v>
      </c>
    </row>
    <row r="739" spans="1:5" ht="24" customHeight="1" x14ac:dyDescent="0.25">
      <c r="A739" s="31" t="s">
        <v>273</v>
      </c>
      <c r="B739" s="31" t="s">
        <v>274</v>
      </c>
      <c r="C739" s="31">
        <v>9</v>
      </c>
      <c r="D739" s="31">
        <v>36</v>
      </c>
      <c r="E739" s="32">
        <v>1.4</v>
      </c>
    </row>
    <row r="740" spans="1:5" ht="24" customHeight="1" x14ac:dyDescent="0.25">
      <c r="A740" s="31" t="s">
        <v>273</v>
      </c>
      <c r="B740" s="31" t="s">
        <v>274</v>
      </c>
      <c r="C740" s="31">
        <v>10</v>
      </c>
      <c r="D740" s="31">
        <v>28</v>
      </c>
      <c r="E740" s="32">
        <v>1.1000000000000001</v>
      </c>
    </row>
    <row r="741" spans="1:5" ht="24" customHeight="1" x14ac:dyDescent="0.25">
      <c r="A741" s="31" t="s">
        <v>273</v>
      </c>
      <c r="B741" s="31" t="s">
        <v>274</v>
      </c>
      <c r="C741" s="31">
        <v>11</v>
      </c>
      <c r="D741" s="31">
        <v>22</v>
      </c>
      <c r="E741" s="32">
        <v>0.9</v>
      </c>
    </row>
    <row r="742" spans="1:5" ht="24" customHeight="1" x14ac:dyDescent="0.25">
      <c r="A742" s="31" t="s">
        <v>273</v>
      </c>
      <c r="B742" s="31" t="s">
        <v>274</v>
      </c>
      <c r="C742" s="31">
        <v>12</v>
      </c>
      <c r="D742" s="31">
        <v>94</v>
      </c>
      <c r="E742" s="32">
        <v>3.8</v>
      </c>
    </row>
    <row r="743" spans="1:5" ht="24" customHeight="1" x14ac:dyDescent="0.25">
      <c r="A743" s="31" t="s">
        <v>273</v>
      </c>
      <c r="B743" s="31" t="s">
        <v>274</v>
      </c>
      <c r="C743" s="31">
        <v>13</v>
      </c>
      <c r="D743" s="31">
        <v>73</v>
      </c>
      <c r="E743" s="32">
        <v>2.9</v>
      </c>
    </row>
    <row r="744" spans="1:5" ht="24" customHeight="1" x14ac:dyDescent="0.25">
      <c r="A744" s="31" t="s">
        <v>273</v>
      </c>
      <c r="B744" s="31" t="s">
        <v>274</v>
      </c>
      <c r="C744" s="31">
        <v>14</v>
      </c>
      <c r="D744" s="31">
        <v>65</v>
      </c>
      <c r="E744" s="32">
        <v>2.6</v>
      </c>
    </row>
    <row r="745" spans="1:5" ht="24" customHeight="1" x14ac:dyDescent="0.25">
      <c r="A745" s="31" t="s">
        <v>273</v>
      </c>
      <c r="B745" s="31" t="s">
        <v>274</v>
      </c>
      <c r="C745" s="31">
        <v>15</v>
      </c>
      <c r="D745" s="31">
        <v>65</v>
      </c>
      <c r="E745" s="32">
        <v>2.6</v>
      </c>
    </row>
    <row r="746" spans="1:5" ht="24" customHeight="1" x14ac:dyDescent="0.25">
      <c r="A746" s="31" t="s">
        <v>273</v>
      </c>
      <c r="B746" s="31" t="s">
        <v>274</v>
      </c>
      <c r="C746" s="31">
        <v>16</v>
      </c>
      <c r="D746" s="31">
        <v>60</v>
      </c>
      <c r="E746" s="32">
        <v>2.4</v>
      </c>
    </row>
    <row r="747" spans="1:5" ht="24" customHeight="1" x14ac:dyDescent="0.25">
      <c r="A747" s="31" t="s">
        <v>273</v>
      </c>
      <c r="B747" s="31" t="s">
        <v>274</v>
      </c>
      <c r="C747" s="31">
        <v>17</v>
      </c>
      <c r="D747" s="31">
        <v>97</v>
      </c>
      <c r="E747" s="32">
        <v>3.9</v>
      </c>
    </row>
    <row r="748" spans="1:5" ht="24" customHeight="1" x14ac:dyDescent="0.25">
      <c r="A748" s="31" t="s">
        <v>273</v>
      </c>
      <c r="B748" s="31" t="s">
        <v>274</v>
      </c>
      <c r="C748" s="31">
        <v>18</v>
      </c>
      <c r="D748" s="31">
        <v>92</v>
      </c>
      <c r="E748" s="32">
        <v>3.7</v>
      </c>
    </row>
    <row r="749" spans="1:5" ht="24" customHeight="1" x14ac:dyDescent="0.25">
      <c r="A749" s="31" t="s">
        <v>273</v>
      </c>
      <c r="B749" s="31" t="s">
        <v>274</v>
      </c>
      <c r="C749" s="31">
        <v>19</v>
      </c>
      <c r="D749" s="31">
        <v>85</v>
      </c>
      <c r="E749" s="32">
        <v>3.4</v>
      </c>
    </row>
    <row r="750" spans="1:5" ht="24" customHeight="1" x14ac:dyDescent="0.25">
      <c r="A750" s="31" t="s">
        <v>273</v>
      </c>
      <c r="B750" s="31" t="s">
        <v>274</v>
      </c>
      <c r="C750" s="31">
        <v>20</v>
      </c>
      <c r="D750" s="31">
        <v>91</v>
      </c>
      <c r="E750" s="32">
        <v>3.6</v>
      </c>
    </row>
    <row r="751" spans="1:5" ht="24" customHeight="1" x14ac:dyDescent="0.25">
      <c r="A751" s="31" t="s">
        <v>273</v>
      </c>
      <c r="B751" s="31" t="s">
        <v>274</v>
      </c>
      <c r="C751" s="31">
        <v>21</v>
      </c>
      <c r="D751" s="31">
        <v>58</v>
      </c>
      <c r="E751" s="32">
        <v>2.2999999999999998</v>
      </c>
    </row>
    <row r="752" spans="1:5" ht="24" customHeight="1" x14ac:dyDescent="0.25">
      <c r="A752" s="31" t="s">
        <v>273</v>
      </c>
      <c r="B752" s="31" t="s">
        <v>274</v>
      </c>
      <c r="C752" s="31">
        <v>22</v>
      </c>
      <c r="D752" s="31">
        <v>55</v>
      </c>
      <c r="E752" s="32">
        <v>2.2000000000000002</v>
      </c>
    </row>
    <row r="753" spans="1:5" ht="15" customHeight="1" x14ac:dyDescent="0.25">
      <c r="A753" s="31" t="s">
        <v>276</v>
      </c>
      <c r="B753" s="31" t="s">
        <v>277</v>
      </c>
      <c r="C753" s="31">
        <v>8</v>
      </c>
      <c r="D753" s="31">
        <v>59</v>
      </c>
      <c r="E753" s="32">
        <v>6.5</v>
      </c>
    </row>
    <row r="754" spans="1:5" ht="15" customHeight="1" x14ac:dyDescent="0.25">
      <c r="A754" s="31" t="s">
        <v>276</v>
      </c>
      <c r="B754" s="31" t="s">
        <v>277</v>
      </c>
      <c r="C754" s="31">
        <v>9</v>
      </c>
      <c r="D754" s="31">
        <v>35</v>
      </c>
      <c r="E754" s="32">
        <v>3.8</v>
      </c>
    </row>
    <row r="755" spans="1:5" ht="15" customHeight="1" x14ac:dyDescent="0.25">
      <c r="A755" s="31" t="s">
        <v>276</v>
      </c>
      <c r="B755" s="31" t="s">
        <v>277</v>
      </c>
      <c r="C755" s="31">
        <v>10</v>
      </c>
      <c r="D755" s="31">
        <v>53</v>
      </c>
      <c r="E755" s="32">
        <v>5.8</v>
      </c>
    </row>
    <row r="756" spans="1:5" ht="15" customHeight="1" x14ac:dyDescent="0.25">
      <c r="A756" s="31" t="s">
        <v>276</v>
      </c>
      <c r="B756" s="31" t="s">
        <v>277</v>
      </c>
      <c r="C756" s="31">
        <v>11</v>
      </c>
      <c r="D756" s="31">
        <v>33</v>
      </c>
      <c r="E756" s="32">
        <v>3.6</v>
      </c>
    </row>
    <row r="757" spans="1:5" ht="15" customHeight="1" x14ac:dyDescent="0.25">
      <c r="A757" s="31" t="s">
        <v>276</v>
      </c>
      <c r="B757" s="31" t="s">
        <v>277</v>
      </c>
      <c r="C757" s="31">
        <v>12</v>
      </c>
      <c r="D757" s="31">
        <v>96</v>
      </c>
      <c r="E757" s="32">
        <v>10.6</v>
      </c>
    </row>
    <row r="758" spans="1:5" ht="15" customHeight="1" x14ac:dyDescent="0.25">
      <c r="A758" s="31" t="s">
        <v>276</v>
      </c>
      <c r="B758" s="31" t="s">
        <v>277</v>
      </c>
      <c r="C758" s="31">
        <v>13</v>
      </c>
      <c r="D758" s="31">
        <v>85</v>
      </c>
      <c r="E758" s="32">
        <v>9.3000000000000007</v>
      </c>
    </row>
    <row r="759" spans="1:5" ht="15" customHeight="1" x14ac:dyDescent="0.25">
      <c r="A759" s="31" t="s">
        <v>276</v>
      </c>
      <c r="B759" s="31" t="s">
        <v>277</v>
      </c>
      <c r="C759" s="31">
        <v>14</v>
      </c>
      <c r="D759" s="31">
        <v>41</v>
      </c>
      <c r="E759" s="32">
        <v>4.5</v>
      </c>
    </row>
    <row r="760" spans="1:5" ht="15" customHeight="1" x14ac:dyDescent="0.25">
      <c r="A760" s="31" t="s">
        <v>276</v>
      </c>
      <c r="B760" s="31" t="s">
        <v>277</v>
      </c>
      <c r="C760" s="31">
        <v>15</v>
      </c>
      <c r="D760" s="31">
        <v>26</v>
      </c>
      <c r="E760" s="32">
        <v>2.9</v>
      </c>
    </row>
    <row r="761" spans="1:5" ht="15" customHeight="1" x14ac:dyDescent="0.25">
      <c r="A761" s="31" t="s">
        <v>276</v>
      </c>
      <c r="B761" s="31" t="s">
        <v>277</v>
      </c>
      <c r="C761" s="31">
        <v>16</v>
      </c>
      <c r="D761" s="31">
        <v>50</v>
      </c>
      <c r="E761" s="32">
        <v>5.5</v>
      </c>
    </row>
    <row r="762" spans="1:5" ht="15" customHeight="1" x14ac:dyDescent="0.25">
      <c r="A762" s="31" t="s">
        <v>276</v>
      </c>
      <c r="B762" s="31" t="s">
        <v>277</v>
      </c>
      <c r="C762" s="31">
        <v>17</v>
      </c>
      <c r="D762" s="31">
        <v>86</v>
      </c>
      <c r="E762" s="32">
        <v>9.5</v>
      </c>
    </row>
    <row r="763" spans="1:5" ht="15" customHeight="1" x14ac:dyDescent="0.25">
      <c r="A763" s="31" t="s">
        <v>276</v>
      </c>
      <c r="B763" s="31" t="s">
        <v>277</v>
      </c>
      <c r="C763" s="31">
        <v>18</v>
      </c>
      <c r="D763" s="31">
        <v>85</v>
      </c>
      <c r="E763" s="32">
        <v>9.3000000000000007</v>
      </c>
    </row>
    <row r="764" spans="1:5" ht="15" customHeight="1" x14ac:dyDescent="0.25">
      <c r="A764" s="31" t="s">
        <v>276</v>
      </c>
      <c r="B764" s="31" t="s">
        <v>277</v>
      </c>
      <c r="C764" s="31">
        <v>19</v>
      </c>
      <c r="D764" s="31">
        <v>71</v>
      </c>
      <c r="E764" s="32">
        <v>7.8</v>
      </c>
    </row>
    <row r="765" spans="1:5" ht="15" customHeight="1" x14ac:dyDescent="0.25">
      <c r="A765" s="31" t="s">
        <v>276</v>
      </c>
      <c r="B765" s="31" t="s">
        <v>277</v>
      </c>
      <c r="C765" s="31">
        <v>20</v>
      </c>
      <c r="D765" s="31">
        <v>91</v>
      </c>
      <c r="E765" s="32">
        <v>10</v>
      </c>
    </row>
    <row r="766" spans="1:5" ht="15" customHeight="1" x14ac:dyDescent="0.25">
      <c r="A766" s="31" t="s">
        <v>276</v>
      </c>
      <c r="B766" s="31" t="s">
        <v>277</v>
      </c>
      <c r="C766" s="31">
        <v>21</v>
      </c>
      <c r="D766" s="31">
        <v>39</v>
      </c>
      <c r="E766" s="32">
        <v>4.3</v>
      </c>
    </row>
    <row r="767" spans="1:5" ht="15" customHeight="1" x14ac:dyDescent="0.25">
      <c r="A767" s="31" t="s">
        <v>276</v>
      </c>
      <c r="B767" s="31" t="s">
        <v>277</v>
      </c>
      <c r="C767" s="31">
        <v>22</v>
      </c>
      <c r="D767" s="31">
        <v>41</v>
      </c>
      <c r="E767" s="32">
        <v>4.5</v>
      </c>
    </row>
    <row r="768" spans="1:5" ht="24" customHeight="1" x14ac:dyDescent="0.25">
      <c r="A768" s="31" t="s">
        <v>279</v>
      </c>
      <c r="B768" s="31" t="s">
        <v>280</v>
      </c>
      <c r="C768" s="31">
        <v>8</v>
      </c>
      <c r="D768" s="31">
        <v>65</v>
      </c>
      <c r="E768" s="32">
        <v>7.2</v>
      </c>
    </row>
    <row r="769" spans="1:5" ht="24" customHeight="1" x14ac:dyDescent="0.25">
      <c r="A769" s="31" t="s">
        <v>279</v>
      </c>
      <c r="B769" s="31" t="s">
        <v>280</v>
      </c>
      <c r="C769" s="31">
        <v>9</v>
      </c>
      <c r="D769" s="31">
        <v>55</v>
      </c>
      <c r="E769" s="32">
        <v>6.1</v>
      </c>
    </row>
    <row r="770" spans="1:5" ht="24" customHeight="1" x14ac:dyDescent="0.25">
      <c r="A770" s="31" t="s">
        <v>279</v>
      </c>
      <c r="B770" s="31" t="s">
        <v>280</v>
      </c>
      <c r="C770" s="31">
        <v>10</v>
      </c>
      <c r="D770" s="31">
        <v>50</v>
      </c>
      <c r="E770" s="32">
        <v>5.5</v>
      </c>
    </row>
    <row r="771" spans="1:5" ht="24" customHeight="1" x14ac:dyDescent="0.25">
      <c r="A771" s="31" t="s">
        <v>279</v>
      </c>
      <c r="B771" s="31" t="s">
        <v>280</v>
      </c>
      <c r="C771" s="31">
        <v>11</v>
      </c>
      <c r="D771" s="31">
        <v>27</v>
      </c>
      <c r="E771" s="32">
        <v>3</v>
      </c>
    </row>
    <row r="772" spans="1:5" ht="24" customHeight="1" x14ac:dyDescent="0.25">
      <c r="A772" s="31" t="s">
        <v>279</v>
      </c>
      <c r="B772" s="31" t="s">
        <v>280</v>
      </c>
      <c r="C772" s="31">
        <v>12</v>
      </c>
      <c r="D772" s="31">
        <v>97</v>
      </c>
      <c r="E772" s="32">
        <v>10.7</v>
      </c>
    </row>
    <row r="773" spans="1:5" ht="24" customHeight="1" x14ac:dyDescent="0.25">
      <c r="A773" s="31" t="s">
        <v>279</v>
      </c>
      <c r="B773" s="31" t="s">
        <v>280</v>
      </c>
      <c r="C773" s="31">
        <v>13</v>
      </c>
      <c r="D773" s="31">
        <v>76</v>
      </c>
      <c r="E773" s="32">
        <v>8.4</v>
      </c>
    </row>
    <row r="774" spans="1:5" ht="24" customHeight="1" x14ac:dyDescent="0.25">
      <c r="A774" s="31" t="s">
        <v>279</v>
      </c>
      <c r="B774" s="31" t="s">
        <v>280</v>
      </c>
      <c r="C774" s="31">
        <v>14</v>
      </c>
      <c r="D774" s="31">
        <v>23</v>
      </c>
      <c r="E774" s="32">
        <v>2.5</v>
      </c>
    </row>
    <row r="775" spans="1:5" ht="24" customHeight="1" x14ac:dyDescent="0.25">
      <c r="A775" s="31" t="s">
        <v>279</v>
      </c>
      <c r="B775" s="31" t="s">
        <v>280</v>
      </c>
      <c r="C775" s="31">
        <v>15</v>
      </c>
      <c r="D775" s="31">
        <v>47</v>
      </c>
      <c r="E775" s="32">
        <v>5.2</v>
      </c>
    </row>
    <row r="776" spans="1:5" ht="24" customHeight="1" x14ac:dyDescent="0.25">
      <c r="A776" s="31" t="s">
        <v>279</v>
      </c>
      <c r="B776" s="31" t="s">
        <v>280</v>
      </c>
      <c r="C776" s="31">
        <v>16</v>
      </c>
      <c r="D776" s="31">
        <v>32</v>
      </c>
      <c r="E776" s="32">
        <v>3.5</v>
      </c>
    </row>
    <row r="777" spans="1:5" ht="24" customHeight="1" x14ac:dyDescent="0.25">
      <c r="A777" s="31" t="s">
        <v>279</v>
      </c>
      <c r="B777" s="31" t="s">
        <v>280</v>
      </c>
      <c r="C777" s="31">
        <v>17</v>
      </c>
      <c r="D777" s="31">
        <v>91</v>
      </c>
      <c r="E777" s="32">
        <v>10</v>
      </c>
    </row>
    <row r="778" spans="1:5" ht="24" customHeight="1" x14ac:dyDescent="0.25">
      <c r="A778" s="31" t="s">
        <v>279</v>
      </c>
      <c r="B778" s="31" t="s">
        <v>280</v>
      </c>
      <c r="C778" s="31">
        <v>18</v>
      </c>
      <c r="D778" s="31">
        <v>77</v>
      </c>
      <c r="E778" s="32">
        <v>8.5</v>
      </c>
    </row>
    <row r="779" spans="1:5" ht="24" customHeight="1" x14ac:dyDescent="0.25">
      <c r="A779" s="31" t="s">
        <v>279</v>
      </c>
      <c r="B779" s="31" t="s">
        <v>280</v>
      </c>
      <c r="C779" s="31">
        <v>19</v>
      </c>
      <c r="D779" s="31">
        <v>71</v>
      </c>
      <c r="E779" s="32">
        <v>7.8</v>
      </c>
    </row>
    <row r="780" spans="1:5" ht="24" customHeight="1" x14ac:dyDescent="0.25">
      <c r="A780" s="31" t="s">
        <v>279</v>
      </c>
      <c r="B780" s="31" t="s">
        <v>280</v>
      </c>
      <c r="C780" s="31">
        <v>20</v>
      </c>
      <c r="D780" s="31">
        <v>95</v>
      </c>
      <c r="E780" s="32">
        <v>10.4</v>
      </c>
    </row>
    <row r="781" spans="1:5" ht="24" customHeight="1" x14ac:dyDescent="0.25">
      <c r="A781" s="31" t="s">
        <v>279</v>
      </c>
      <c r="B781" s="31" t="s">
        <v>280</v>
      </c>
      <c r="C781" s="31">
        <v>21</v>
      </c>
      <c r="D781" s="31">
        <v>63</v>
      </c>
      <c r="E781" s="32">
        <v>6.9</v>
      </c>
    </row>
    <row r="782" spans="1:5" ht="24" customHeight="1" x14ac:dyDescent="0.25">
      <c r="A782" s="31" t="s">
        <v>279</v>
      </c>
      <c r="B782" s="31" t="s">
        <v>280</v>
      </c>
      <c r="C782" s="31">
        <v>22</v>
      </c>
      <c r="D782" s="31">
        <v>43</v>
      </c>
      <c r="E782" s="32">
        <v>4.7</v>
      </c>
    </row>
    <row r="783" spans="1:5" ht="24" customHeight="1" x14ac:dyDescent="0.25">
      <c r="A783" s="31" t="s">
        <v>283</v>
      </c>
      <c r="B783" s="31" t="s">
        <v>284</v>
      </c>
      <c r="C783" s="31">
        <v>8</v>
      </c>
      <c r="D783" s="31">
        <v>0</v>
      </c>
      <c r="E783" s="32">
        <v>0</v>
      </c>
    </row>
    <row r="784" spans="1:5" ht="24" customHeight="1" x14ac:dyDescent="0.25">
      <c r="A784" s="31" t="s">
        <v>283</v>
      </c>
      <c r="B784" s="31" t="s">
        <v>284</v>
      </c>
      <c r="C784" s="31">
        <v>9</v>
      </c>
      <c r="D784" s="31">
        <v>0</v>
      </c>
      <c r="E784" s="32">
        <v>0</v>
      </c>
    </row>
    <row r="785" spans="1:5" ht="24" customHeight="1" x14ac:dyDescent="0.25">
      <c r="A785" s="31" t="s">
        <v>283</v>
      </c>
      <c r="B785" s="31" t="s">
        <v>284</v>
      </c>
      <c r="C785" s="31">
        <v>10</v>
      </c>
      <c r="D785" s="31">
        <v>0</v>
      </c>
      <c r="E785" s="32">
        <v>0</v>
      </c>
    </row>
    <row r="786" spans="1:5" ht="24" customHeight="1" x14ac:dyDescent="0.25">
      <c r="A786" s="31" t="s">
        <v>283</v>
      </c>
      <c r="B786" s="31" t="s">
        <v>284</v>
      </c>
      <c r="C786" s="31">
        <v>11</v>
      </c>
      <c r="D786" s="31">
        <v>0</v>
      </c>
      <c r="E786" s="32">
        <v>0</v>
      </c>
    </row>
    <row r="787" spans="1:5" ht="24" customHeight="1" x14ac:dyDescent="0.25">
      <c r="A787" s="31" t="s">
        <v>283</v>
      </c>
      <c r="B787" s="31" t="s">
        <v>284</v>
      </c>
      <c r="C787" s="31">
        <v>12</v>
      </c>
      <c r="D787" s="31">
        <v>0</v>
      </c>
      <c r="E787" s="32">
        <v>0</v>
      </c>
    </row>
    <row r="788" spans="1:5" ht="24" customHeight="1" x14ac:dyDescent="0.25">
      <c r="A788" s="31" t="s">
        <v>283</v>
      </c>
      <c r="B788" s="31" t="s">
        <v>284</v>
      </c>
      <c r="C788" s="31">
        <v>13</v>
      </c>
      <c r="D788" s="31">
        <v>0</v>
      </c>
      <c r="E788" s="32">
        <v>0</v>
      </c>
    </row>
    <row r="789" spans="1:5" ht="24" customHeight="1" x14ac:dyDescent="0.25">
      <c r="A789" s="31" t="s">
        <v>283</v>
      </c>
      <c r="B789" s="31" t="s">
        <v>284</v>
      </c>
      <c r="C789" s="31">
        <v>14</v>
      </c>
      <c r="D789" s="31">
        <v>0</v>
      </c>
      <c r="E789" s="32">
        <v>0</v>
      </c>
    </row>
    <row r="790" spans="1:5" ht="24" customHeight="1" x14ac:dyDescent="0.25">
      <c r="A790" s="31" t="s">
        <v>283</v>
      </c>
      <c r="B790" s="31" t="s">
        <v>284</v>
      </c>
      <c r="C790" s="31">
        <v>15</v>
      </c>
      <c r="D790" s="31">
        <v>0</v>
      </c>
      <c r="E790" s="32">
        <v>0</v>
      </c>
    </row>
    <row r="791" spans="1:5" ht="24" customHeight="1" x14ac:dyDescent="0.25">
      <c r="A791" s="31" t="s">
        <v>283</v>
      </c>
      <c r="B791" s="31" t="s">
        <v>284</v>
      </c>
      <c r="C791" s="31">
        <v>16</v>
      </c>
      <c r="D791" s="31">
        <v>0</v>
      </c>
      <c r="E791" s="32">
        <v>0</v>
      </c>
    </row>
    <row r="792" spans="1:5" ht="24" customHeight="1" x14ac:dyDescent="0.25">
      <c r="A792" s="31" t="s">
        <v>283</v>
      </c>
      <c r="B792" s="31" t="s">
        <v>284</v>
      </c>
      <c r="C792" s="31">
        <v>17</v>
      </c>
      <c r="D792" s="31">
        <v>0</v>
      </c>
      <c r="E792" s="32">
        <v>0</v>
      </c>
    </row>
    <row r="793" spans="1:5" ht="24" customHeight="1" x14ac:dyDescent="0.25">
      <c r="A793" s="31" t="s">
        <v>283</v>
      </c>
      <c r="B793" s="31" t="s">
        <v>284</v>
      </c>
      <c r="C793" s="31">
        <v>18</v>
      </c>
      <c r="D793" s="31">
        <v>0</v>
      </c>
      <c r="E793" s="32">
        <v>0</v>
      </c>
    </row>
    <row r="794" spans="1:5" ht="24" customHeight="1" x14ac:dyDescent="0.25">
      <c r="A794" s="31" t="s">
        <v>283</v>
      </c>
      <c r="B794" s="31" t="s">
        <v>284</v>
      </c>
      <c r="C794" s="31">
        <v>19</v>
      </c>
      <c r="D794" s="31">
        <v>0</v>
      </c>
      <c r="E794" s="32">
        <v>0</v>
      </c>
    </row>
    <row r="795" spans="1:5" ht="24" customHeight="1" x14ac:dyDescent="0.25">
      <c r="A795" s="31" t="s">
        <v>283</v>
      </c>
      <c r="B795" s="31" t="s">
        <v>284</v>
      </c>
      <c r="C795" s="31">
        <v>20</v>
      </c>
      <c r="D795" s="31">
        <v>0</v>
      </c>
      <c r="E795" s="32">
        <v>0</v>
      </c>
    </row>
    <row r="796" spans="1:5" ht="24" customHeight="1" x14ac:dyDescent="0.25">
      <c r="A796" s="31" t="s">
        <v>283</v>
      </c>
      <c r="B796" s="31" t="s">
        <v>284</v>
      </c>
      <c r="C796" s="31">
        <v>21</v>
      </c>
      <c r="D796" s="31">
        <v>0</v>
      </c>
      <c r="E796" s="32">
        <v>0</v>
      </c>
    </row>
    <row r="797" spans="1:5" ht="24" customHeight="1" x14ac:dyDescent="0.25">
      <c r="A797" s="31" t="s">
        <v>283</v>
      </c>
      <c r="B797" s="31" t="s">
        <v>284</v>
      </c>
      <c r="C797" s="31">
        <v>22</v>
      </c>
      <c r="D797" s="31">
        <v>0</v>
      </c>
      <c r="E797" s="32">
        <v>0</v>
      </c>
    </row>
    <row r="798" spans="1:5" ht="24" customHeight="1" x14ac:dyDescent="0.25"/>
    <row r="799" spans="1:5" ht="24" customHeight="1" x14ac:dyDescent="0.25"/>
    <row r="800" spans="1:5" ht="24" customHeight="1" x14ac:dyDescent="0.25"/>
    <row r="801" ht="24" customHeight="1" x14ac:dyDescent="0.25"/>
    <row r="802" ht="24" customHeight="1" x14ac:dyDescent="0.25"/>
    <row r="803" ht="24" customHeight="1" x14ac:dyDescent="0.25"/>
    <row r="804" ht="24" customHeight="1" x14ac:dyDescent="0.25"/>
    <row r="805" ht="24" customHeight="1" x14ac:dyDescent="0.25"/>
    <row r="806" ht="24" customHeight="1" x14ac:dyDescent="0.25"/>
    <row r="807" ht="24" customHeight="1" x14ac:dyDescent="0.25"/>
    <row r="808" ht="24" customHeight="1" x14ac:dyDescent="0.25"/>
    <row r="809" ht="24" customHeight="1" x14ac:dyDescent="0.25"/>
    <row r="810" ht="24" customHeight="1" x14ac:dyDescent="0.25"/>
    <row r="811" ht="24" customHeight="1" x14ac:dyDescent="0.25"/>
    <row r="812" ht="24" customHeight="1" x14ac:dyDescent="0.25"/>
    <row r="813" ht="24" customHeight="1" x14ac:dyDescent="0.25"/>
    <row r="814" ht="24" customHeight="1" x14ac:dyDescent="0.25"/>
    <row r="815" ht="24" customHeight="1" x14ac:dyDescent="0.25"/>
    <row r="816" ht="24" customHeight="1" x14ac:dyDescent="0.25"/>
    <row r="817" ht="24" customHeight="1" x14ac:dyDescent="0.25"/>
    <row r="818" ht="24" customHeight="1" x14ac:dyDescent="0.25"/>
    <row r="819" ht="24" customHeight="1" x14ac:dyDescent="0.25"/>
    <row r="820" ht="24" customHeight="1" x14ac:dyDescent="0.25"/>
    <row r="821" ht="24" customHeight="1" x14ac:dyDescent="0.25"/>
    <row r="822" ht="24" customHeight="1" x14ac:dyDescent="0.25"/>
    <row r="823" ht="24" customHeight="1" x14ac:dyDescent="0.25"/>
    <row r="824" ht="24" customHeight="1" x14ac:dyDescent="0.25"/>
    <row r="825" ht="24" customHeight="1" x14ac:dyDescent="0.25"/>
    <row r="826" ht="24" customHeight="1" x14ac:dyDescent="0.25"/>
    <row r="827" ht="24" customHeight="1" x14ac:dyDescent="0.25"/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67"/>
  <sheetViews>
    <sheetView zoomScaleNormal="100" workbookViewId="0"/>
  </sheetViews>
  <sheetFormatPr defaultColWidth="8.7109375" defaultRowHeight="15" customHeight="1" x14ac:dyDescent="0.25"/>
  <sheetData>
    <row r="1" spans="1:6" ht="15" customHeight="1" x14ac:dyDescent="0.3">
      <c r="A1" s="95" t="s">
        <v>990</v>
      </c>
      <c r="B1" s="96"/>
      <c r="C1" s="96"/>
      <c r="D1" s="96"/>
      <c r="E1" s="96"/>
      <c r="F1" s="96"/>
    </row>
    <row r="2" spans="1:6" ht="24" customHeight="1" x14ac:dyDescent="0.25">
      <c r="A2" s="30" t="s">
        <v>964</v>
      </c>
      <c r="B2" s="30" t="s">
        <v>123</v>
      </c>
      <c r="C2" s="30" t="s">
        <v>991</v>
      </c>
      <c r="D2" s="30" t="s">
        <v>992</v>
      </c>
      <c r="E2" s="30" t="s">
        <v>993</v>
      </c>
      <c r="F2" s="30" t="s">
        <v>994</v>
      </c>
    </row>
    <row r="3" spans="1:6" ht="15" customHeight="1" x14ac:dyDescent="0.25">
      <c r="A3" s="31" t="s">
        <v>128</v>
      </c>
      <c r="B3" s="31" t="s">
        <v>129</v>
      </c>
      <c r="C3" s="31" t="s">
        <v>995</v>
      </c>
      <c r="D3" s="31">
        <v>295</v>
      </c>
      <c r="E3" s="31">
        <v>134017</v>
      </c>
      <c r="F3" s="32">
        <v>83.8</v>
      </c>
    </row>
    <row r="4" spans="1:6" ht="15" customHeight="1" x14ac:dyDescent="0.25">
      <c r="A4" s="31" t="s">
        <v>128</v>
      </c>
      <c r="B4" s="31" t="s">
        <v>129</v>
      </c>
      <c r="C4" s="31" t="s">
        <v>996</v>
      </c>
      <c r="D4" s="31">
        <v>144</v>
      </c>
      <c r="E4" s="31">
        <v>149779</v>
      </c>
      <c r="F4" s="32">
        <v>83</v>
      </c>
    </row>
    <row r="5" spans="1:6" ht="15" customHeight="1" x14ac:dyDescent="0.25">
      <c r="A5" s="31" t="s">
        <v>128</v>
      </c>
      <c r="B5" s="31" t="s">
        <v>129</v>
      </c>
      <c r="C5" s="31" t="s">
        <v>997</v>
      </c>
      <c r="D5" s="31">
        <v>154</v>
      </c>
      <c r="E5" s="31">
        <v>150621</v>
      </c>
      <c r="F5" s="32">
        <v>61.4</v>
      </c>
    </row>
    <row r="6" spans="1:6" ht="15" customHeight="1" x14ac:dyDescent="0.25">
      <c r="A6" s="31" t="s">
        <v>128</v>
      </c>
      <c r="B6" s="31" t="s">
        <v>129</v>
      </c>
      <c r="C6" s="31" t="s">
        <v>998</v>
      </c>
      <c r="D6" s="31">
        <v>200</v>
      </c>
      <c r="E6" s="31">
        <v>79816</v>
      </c>
      <c r="F6" s="32">
        <v>91.9</v>
      </c>
    </row>
    <row r="7" spans="1:6" ht="15" customHeight="1" x14ac:dyDescent="0.25">
      <c r="A7" s="31" t="s">
        <v>128</v>
      </c>
      <c r="B7" s="31" t="s">
        <v>129</v>
      </c>
      <c r="C7" s="31" t="s">
        <v>999</v>
      </c>
      <c r="D7" s="31">
        <v>343</v>
      </c>
      <c r="E7" s="31">
        <v>145562</v>
      </c>
      <c r="F7" s="32">
        <v>58.9</v>
      </c>
    </row>
    <row r="8" spans="1:6" ht="15" customHeight="1" x14ac:dyDescent="0.25">
      <c r="A8" s="31" t="s">
        <v>128</v>
      </c>
      <c r="B8" s="31" t="s">
        <v>129</v>
      </c>
      <c r="C8" s="31" t="s">
        <v>1000</v>
      </c>
      <c r="D8" s="31">
        <v>214</v>
      </c>
      <c r="E8" s="31">
        <v>66955</v>
      </c>
      <c r="F8" s="32">
        <v>82.7</v>
      </c>
    </row>
    <row r="9" spans="1:6" ht="15" customHeight="1" x14ac:dyDescent="0.25">
      <c r="A9" s="31" t="s">
        <v>128</v>
      </c>
      <c r="B9" s="31" t="s">
        <v>129</v>
      </c>
      <c r="C9" s="31" t="s">
        <v>1001</v>
      </c>
      <c r="D9" s="31">
        <v>165</v>
      </c>
      <c r="E9" s="31">
        <v>88853</v>
      </c>
      <c r="F9" s="32">
        <v>48.7</v>
      </c>
    </row>
    <row r="10" spans="1:6" ht="15" customHeight="1" x14ac:dyDescent="0.25">
      <c r="A10" s="31" t="s">
        <v>128</v>
      </c>
      <c r="B10" s="31" t="s">
        <v>129</v>
      </c>
      <c r="C10" s="31" t="s">
        <v>1002</v>
      </c>
      <c r="D10" s="31">
        <v>226</v>
      </c>
      <c r="E10" s="31">
        <v>30555</v>
      </c>
      <c r="F10" s="32">
        <v>52.5</v>
      </c>
    </row>
    <row r="11" spans="1:6" ht="24" customHeight="1" x14ac:dyDescent="0.25">
      <c r="A11" s="31" t="s">
        <v>132</v>
      </c>
      <c r="B11" s="31" t="s">
        <v>133</v>
      </c>
      <c r="C11" s="31" t="s">
        <v>995</v>
      </c>
      <c r="D11" s="31">
        <v>230</v>
      </c>
      <c r="E11" s="31">
        <v>109938</v>
      </c>
      <c r="F11" s="32">
        <v>73.5</v>
      </c>
    </row>
    <row r="12" spans="1:6" ht="24" customHeight="1" x14ac:dyDescent="0.25">
      <c r="A12" s="31" t="s">
        <v>132</v>
      </c>
      <c r="B12" s="31" t="s">
        <v>133</v>
      </c>
      <c r="C12" s="31" t="s">
        <v>996</v>
      </c>
      <c r="D12" s="31">
        <v>217</v>
      </c>
      <c r="E12" s="31">
        <v>148262</v>
      </c>
      <c r="F12" s="32">
        <v>83.4</v>
      </c>
    </row>
    <row r="13" spans="1:6" ht="24" customHeight="1" x14ac:dyDescent="0.25">
      <c r="A13" s="31" t="s">
        <v>132</v>
      </c>
      <c r="B13" s="31" t="s">
        <v>133</v>
      </c>
      <c r="C13" s="31" t="s">
        <v>997</v>
      </c>
      <c r="D13" s="31">
        <v>237</v>
      </c>
      <c r="E13" s="31">
        <v>132903</v>
      </c>
      <c r="F13" s="32">
        <v>78.2</v>
      </c>
    </row>
    <row r="14" spans="1:6" ht="24" customHeight="1" x14ac:dyDescent="0.25">
      <c r="A14" s="31" t="s">
        <v>132</v>
      </c>
      <c r="B14" s="31" t="s">
        <v>133</v>
      </c>
      <c r="C14" s="31" t="s">
        <v>998</v>
      </c>
      <c r="D14" s="31">
        <v>255</v>
      </c>
      <c r="E14" s="31">
        <v>117276</v>
      </c>
      <c r="F14" s="32">
        <v>65.7</v>
      </c>
    </row>
    <row r="15" spans="1:6" ht="24" customHeight="1" x14ac:dyDescent="0.25">
      <c r="A15" s="31" t="s">
        <v>132</v>
      </c>
      <c r="B15" s="31" t="s">
        <v>133</v>
      </c>
      <c r="C15" s="31" t="s">
        <v>999</v>
      </c>
      <c r="D15" s="31">
        <v>228</v>
      </c>
      <c r="E15" s="31">
        <v>35899</v>
      </c>
      <c r="F15" s="32">
        <v>78.8</v>
      </c>
    </row>
    <row r="16" spans="1:6" ht="24" customHeight="1" x14ac:dyDescent="0.25">
      <c r="A16" s="31" t="s">
        <v>132</v>
      </c>
      <c r="B16" s="31" t="s">
        <v>133</v>
      </c>
      <c r="C16" s="31" t="s">
        <v>1000</v>
      </c>
      <c r="D16" s="31">
        <v>167</v>
      </c>
      <c r="E16" s="31">
        <v>68962</v>
      </c>
      <c r="F16" s="32">
        <v>86.3</v>
      </c>
    </row>
    <row r="17" spans="1:6" ht="24" customHeight="1" x14ac:dyDescent="0.25">
      <c r="A17" s="31" t="s">
        <v>132</v>
      </c>
      <c r="B17" s="31" t="s">
        <v>133</v>
      </c>
      <c r="C17" s="31" t="s">
        <v>1001</v>
      </c>
      <c r="D17" s="31">
        <v>307</v>
      </c>
      <c r="E17" s="31">
        <v>89428</v>
      </c>
      <c r="F17" s="32">
        <v>90.8</v>
      </c>
    </row>
    <row r="18" spans="1:6" ht="24" customHeight="1" x14ac:dyDescent="0.25">
      <c r="A18" s="31" t="s">
        <v>135</v>
      </c>
      <c r="B18" s="31" t="s">
        <v>136</v>
      </c>
      <c r="C18" s="31" t="s">
        <v>995</v>
      </c>
      <c r="D18" s="31">
        <v>198</v>
      </c>
      <c r="E18" s="31">
        <v>97020</v>
      </c>
      <c r="F18" s="32">
        <v>70.2</v>
      </c>
    </row>
    <row r="19" spans="1:6" ht="24" customHeight="1" x14ac:dyDescent="0.25">
      <c r="A19" s="31" t="s">
        <v>135</v>
      </c>
      <c r="B19" s="31" t="s">
        <v>136</v>
      </c>
      <c r="C19" s="31" t="s">
        <v>996</v>
      </c>
      <c r="D19" s="31">
        <v>282</v>
      </c>
      <c r="E19" s="31">
        <v>59822</v>
      </c>
      <c r="F19" s="32">
        <v>62.1</v>
      </c>
    </row>
    <row r="20" spans="1:6" ht="24" customHeight="1" x14ac:dyDescent="0.25">
      <c r="A20" s="31" t="s">
        <v>135</v>
      </c>
      <c r="B20" s="31" t="s">
        <v>136</v>
      </c>
      <c r="C20" s="31" t="s">
        <v>997</v>
      </c>
      <c r="D20" s="31">
        <v>125</v>
      </c>
      <c r="E20" s="31">
        <v>81185</v>
      </c>
      <c r="F20" s="32">
        <v>73</v>
      </c>
    </row>
    <row r="21" spans="1:6" ht="24" customHeight="1" x14ac:dyDescent="0.25">
      <c r="A21" s="31" t="s">
        <v>135</v>
      </c>
      <c r="B21" s="31" t="s">
        <v>136</v>
      </c>
      <c r="C21" s="31" t="s">
        <v>998</v>
      </c>
      <c r="D21" s="31">
        <v>213</v>
      </c>
      <c r="E21" s="31">
        <v>60812</v>
      </c>
      <c r="F21" s="32">
        <v>86.3</v>
      </c>
    </row>
    <row r="22" spans="1:6" ht="24" customHeight="1" x14ac:dyDescent="0.25">
      <c r="A22" s="31" t="s">
        <v>135</v>
      </c>
      <c r="B22" s="31" t="s">
        <v>136</v>
      </c>
      <c r="C22" s="31" t="s">
        <v>999</v>
      </c>
      <c r="D22" s="31">
        <v>282</v>
      </c>
      <c r="E22" s="31">
        <v>39553</v>
      </c>
      <c r="F22" s="32">
        <v>51.7</v>
      </c>
    </row>
    <row r="23" spans="1:6" ht="24" customHeight="1" x14ac:dyDescent="0.25">
      <c r="A23" s="31" t="s">
        <v>135</v>
      </c>
      <c r="B23" s="31" t="s">
        <v>136</v>
      </c>
      <c r="C23" s="31" t="s">
        <v>1000</v>
      </c>
      <c r="D23" s="31">
        <v>244</v>
      </c>
      <c r="E23" s="31">
        <v>133815</v>
      </c>
      <c r="F23" s="32">
        <v>74.900000000000006</v>
      </c>
    </row>
    <row r="24" spans="1:6" ht="24" customHeight="1" x14ac:dyDescent="0.25">
      <c r="A24" s="31" t="s">
        <v>135</v>
      </c>
      <c r="B24" s="31" t="s">
        <v>136</v>
      </c>
      <c r="C24" s="31" t="s">
        <v>1001</v>
      </c>
      <c r="D24" s="31">
        <v>129</v>
      </c>
      <c r="E24" s="31">
        <v>121468</v>
      </c>
      <c r="F24" s="32">
        <v>79</v>
      </c>
    </row>
    <row r="25" spans="1:6" ht="24" customHeight="1" x14ac:dyDescent="0.25">
      <c r="A25" s="31" t="s">
        <v>135</v>
      </c>
      <c r="B25" s="31" t="s">
        <v>136</v>
      </c>
      <c r="C25" s="31" t="s">
        <v>1002</v>
      </c>
      <c r="D25" s="31">
        <v>168</v>
      </c>
      <c r="E25" s="31">
        <v>112779</v>
      </c>
      <c r="F25" s="32">
        <v>87.4</v>
      </c>
    </row>
    <row r="26" spans="1:6" ht="24" customHeight="1" x14ac:dyDescent="0.25">
      <c r="A26" s="31" t="s">
        <v>135</v>
      </c>
      <c r="B26" s="31" t="s">
        <v>136</v>
      </c>
      <c r="C26" s="31" t="s">
        <v>1003</v>
      </c>
      <c r="D26" s="31">
        <v>170</v>
      </c>
      <c r="E26" s="31">
        <v>76697</v>
      </c>
      <c r="F26" s="32">
        <v>82.7</v>
      </c>
    </row>
    <row r="27" spans="1:6" ht="24" customHeight="1" x14ac:dyDescent="0.25">
      <c r="A27" s="31" t="s">
        <v>135</v>
      </c>
      <c r="B27" s="31" t="s">
        <v>136</v>
      </c>
      <c r="C27" s="31" t="s">
        <v>1004</v>
      </c>
      <c r="D27" s="31">
        <v>130</v>
      </c>
      <c r="E27" s="31">
        <v>118099</v>
      </c>
      <c r="F27" s="32">
        <v>49.2</v>
      </c>
    </row>
    <row r="28" spans="1:6" ht="24" customHeight="1" x14ac:dyDescent="0.25">
      <c r="A28" s="31" t="s">
        <v>135</v>
      </c>
      <c r="B28" s="31" t="s">
        <v>136</v>
      </c>
      <c r="C28" s="31" t="s">
        <v>1005</v>
      </c>
      <c r="D28" s="31">
        <v>199</v>
      </c>
      <c r="E28" s="31">
        <v>57045</v>
      </c>
      <c r="F28" s="32">
        <v>82.1</v>
      </c>
    </row>
    <row r="29" spans="1:6" ht="24" customHeight="1" x14ac:dyDescent="0.25">
      <c r="A29" s="31" t="s">
        <v>135</v>
      </c>
      <c r="B29" s="31" t="s">
        <v>136</v>
      </c>
      <c r="C29" s="31" t="s">
        <v>1006</v>
      </c>
      <c r="D29" s="31">
        <v>306</v>
      </c>
      <c r="E29" s="31">
        <v>43145</v>
      </c>
      <c r="F29" s="32">
        <v>77.7</v>
      </c>
    </row>
    <row r="30" spans="1:6" ht="24" customHeight="1" x14ac:dyDescent="0.25">
      <c r="A30" s="31" t="s">
        <v>138</v>
      </c>
      <c r="B30" s="31" t="s">
        <v>139</v>
      </c>
      <c r="C30" s="31" t="s">
        <v>995</v>
      </c>
      <c r="D30" s="31">
        <v>230</v>
      </c>
      <c r="E30" s="31">
        <v>49034</v>
      </c>
      <c r="F30" s="32">
        <v>73.8</v>
      </c>
    </row>
    <row r="31" spans="1:6" ht="24" customHeight="1" x14ac:dyDescent="0.25">
      <c r="A31" s="31" t="s">
        <v>138</v>
      </c>
      <c r="B31" s="31" t="s">
        <v>139</v>
      </c>
      <c r="C31" s="31" t="s">
        <v>996</v>
      </c>
      <c r="D31" s="31">
        <v>249</v>
      </c>
      <c r="E31" s="31">
        <v>87635</v>
      </c>
      <c r="F31" s="32">
        <v>65.400000000000006</v>
      </c>
    </row>
    <row r="32" spans="1:6" ht="24" customHeight="1" x14ac:dyDescent="0.25">
      <c r="A32" s="31" t="s">
        <v>138</v>
      </c>
      <c r="B32" s="31" t="s">
        <v>139</v>
      </c>
      <c r="C32" s="31" t="s">
        <v>997</v>
      </c>
      <c r="D32" s="31">
        <v>192</v>
      </c>
      <c r="E32" s="31">
        <v>87487</v>
      </c>
      <c r="F32" s="32">
        <v>91</v>
      </c>
    </row>
    <row r="33" spans="1:6" ht="24" customHeight="1" x14ac:dyDescent="0.25">
      <c r="A33" s="31" t="s">
        <v>138</v>
      </c>
      <c r="B33" s="31" t="s">
        <v>139</v>
      </c>
      <c r="C33" s="31" t="s">
        <v>998</v>
      </c>
      <c r="D33" s="31">
        <v>342</v>
      </c>
      <c r="E33" s="31">
        <v>45791</v>
      </c>
      <c r="F33" s="32">
        <v>80.2</v>
      </c>
    </row>
    <row r="34" spans="1:6" ht="24" customHeight="1" x14ac:dyDescent="0.25">
      <c r="A34" s="31" t="s">
        <v>141</v>
      </c>
      <c r="B34" s="31" t="s">
        <v>142</v>
      </c>
      <c r="C34" s="31" t="s">
        <v>995</v>
      </c>
      <c r="D34" s="31">
        <v>345</v>
      </c>
      <c r="E34" s="31">
        <v>25897</v>
      </c>
      <c r="F34" s="32">
        <v>75.7</v>
      </c>
    </row>
    <row r="35" spans="1:6" ht="24" customHeight="1" x14ac:dyDescent="0.25">
      <c r="A35" s="31" t="s">
        <v>141</v>
      </c>
      <c r="B35" s="31" t="s">
        <v>142</v>
      </c>
      <c r="C35" s="31" t="s">
        <v>996</v>
      </c>
      <c r="D35" s="31">
        <v>182</v>
      </c>
      <c r="E35" s="31">
        <v>87604</v>
      </c>
      <c r="F35" s="32">
        <v>61.7</v>
      </c>
    </row>
    <row r="36" spans="1:6" ht="24" customHeight="1" x14ac:dyDescent="0.25">
      <c r="A36" s="31" t="s">
        <v>141</v>
      </c>
      <c r="B36" s="31" t="s">
        <v>142</v>
      </c>
      <c r="C36" s="31" t="s">
        <v>997</v>
      </c>
      <c r="D36" s="31">
        <v>254</v>
      </c>
      <c r="E36" s="31">
        <v>129763</v>
      </c>
      <c r="F36" s="32">
        <v>88.5</v>
      </c>
    </row>
    <row r="37" spans="1:6" ht="24" customHeight="1" x14ac:dyDescent="0.25">
      <c r="A37" s="31" t="s">
        <v>141</v>
      </c>
      <c r="B37" s="31" t="s">
        <v>142</v>
      </c>
      <c r="C37" s="31" t="s">
        <v>998</v>
      </c>
      <c r="D37" s="31">
        <v>301</v>
      </c>
      <c r="E37" s="31">
        <v>138847</v>
      </c>
      <c r="F37" s="32">
        <v>88.2</v>
      </c>
    </row>
    <row r="38" spans="1:6" ht="24" customHeight="1" x14ac:dyDescent="0.25">
      <c r="A38" s="31" t="s">
        <v>141</v>
      </c>
      <c r="B38" s="31" t="s">
        <v>142</v>
      </c>
      <c r="C38" s="31" t="s">
        <v>999</v>
      </c>
      <c r="D38" s="31">
        <v>219</v>
      </c>
      <c r="E38" s="31">
        <v>27862</v>
      </c>
      <c r="F38" s="32">
        <v>53.9</v>
      </c>
    </row>
    <row r="39" spans="1:6" ht="24" customHeight="1" x14ac:dyDescent="0.25">
      <c r="A39" s="31" t="s">
        <v>141</v>
      </c>
      <c r="B39" s="31" t="s">
        <v>142</v>
      </c>
      <c r="C39" s="31" t="s">
        <v>1000</v>
      </c>
      <c r="D39" s="31">
        <v>162</v>
      </c>
      <c r="E39" s="31">
        <v>38766</v>
      </c>
      <c r="F39" s="32">
        <v>55.2</v>
      </c>
    </row>
    <row r="40" spans="1:6" ht="24" customHeight="1" x14ac:dyDescent="0.25">
      <c r="A40" s="31" t="s">
        <v>141</v>
      </c>
      <c r="B40" s="31" t="s">
        <v>142</v>
      </c>
      <c r="C40" s="31" t="s">
        <v>1001</v>
      </c>
      <c r="D40" s="31">
        <v>283</v>
      </c>
      <c r="E40" s="31">
        <v>27631</v>
      </c>
      <c r="F40" s="32">
        <v>45.3</v>
      </c>
    </row>
    <row r="41" spans="1:6" ht="24" customHeight="1" x14ac:dyDescent="0.25">
      <c r="A41" s="31" t="s">
        <v>141</v>
      </c>
      <c r="B41" s="31" t="s">
        <v>142</v>
      </c>
      <c r="C41" s="31" t="s">
        <v>1002</v>
      </c>
      <c r="D41" s="31">
        <v>246</v>
      </c>
      <c r="E41" s="31">
        <v>79342</v>
      </c>
      <c r="F41" s="32">
        <v>71.3</v>
      </c>
    </row>
    <row r="42" spans="1:6" ht="24" customHeight="1" x14ac:dyDescent="0.25">
      <c r="A42" s="31" t="s">
        <v>141</v>
      </c>
      <c r="B42" s="31" t="s">
        <v>142</v>
      </c>
      <c r="C42" s="31" t="s">
        <v>1003</v>
      </c>
      <c r="D42" s="31">
        <v>280</v>
      </c>
      <c r="E42" s="31">
        <v>80984</v>
      </c>
      <c r="F42" s="32">
        <v>65</v>
      </c>
    </row>
    <row r="43" spans="1:6" ht="24" customHeight="1" x14ac:dyDescent="0.25">
      <c r="A43" s="31" t="s">
        <v>144</v>
      </c>
      <c r="B43" s="31" t="s">
        <v>145</v>
      </c>
      <c r="C43" s="31" t="s">
        <v>995</v>
      </c>
      <c r="D43" s="31">
        <v>150</v>
      </c>
      <c r="E43" s="31">
        <v>96786</v>
      </c>
      <c r="F43" s="32">
        <v>63.8</v>
      </c>
    </row>
    <row r="44" spans="1:6" ht="24" customHeight="1" x14ac:dyDescent="0.25">
      <c r="A44" s="31" t="s">
        <v>144</v>
      </c>
      <c r="B44" s="31" t="s">
        <v>145</v>
      </c>
      <c r="C44" s="31" t="s">
        <v>996</v>
      </c>
      <c r="D44" s="31">
        <v>138</v>
      </c>
      <c r="E44" s="31">
        <v>91504</v>
      </c>
      <c r="F44" s="32">
        <v>87.9</v>
      </c>
    </row>
    <row r="45" spans="1:6" ht="24" customHeight="1" x14ac:dyDescent="0.25">
      <c r="A45" s="31" t="s">
        <v>144</v>
      </c>
      <c r="B45" s="31" t="s">
        <v>145</v>
      </c>
      <c r="C45" s="31" t="s">
        <v>997</v>
      </c>
      <c r="D45" s="31">
        <v>293</v>
      </c>
      <c r="E45" s="31">
        <v>91385</v>
      </c>
      <c r="F45" s="32">
        <v>46.8</v>
      </c>
    </row>
    <row r="46" spans="1:6" ht="24" customHeight="1" x14ac:dyDescent="0.25">
      <c r="A46" s="31" t="s">
        <v>144</v>
      </c>
      <c r="B46" s="31" t="s">
        <v>145</v>
      </c>
      <c r="C46" s="31" t="s">
        <v>998</v>
      </c>
      <c r="D46" s="31">
        <v>150</v>
      </c>
      <c r="E46" s="31">
        <v>152370</v>
      </c>
      <c r="F46" s="32">
        <v>74</v>
      </c>
    </row>
    <row r="47" spans="1:6" ht="36" customHeight="1" x14ac:dyDescent="0.25">
      <c r="A47" s="31" t="s">
        <v>147</v>
      </c>
      <c r="B47" s="31" t="s">
        <v>148</v>
      </c>
      <c r="C47" s="31" t="s">
        <v>995</v>
      </c>
      <c r="D47" s="31">
        <v>125</v>
      </c>
      <c r="E47" s="31">
        <v>35360</v>
      </c>
      <c r="F47" s="32">
        <v>88.4</v>
      </c>
    </row>
    <row r="48" spans="1:6" ht="36" customHeight="1" x14ac:dyDescent="0.25">
      <c r="A48" s="31" t="s">
        <v>147</v>
      </c>
      <c r="B48" s="31" t="s">
        <v>148</v>
      </c>
      <c r="C48" s="31" t="s">
        <v>996</v>
      </c>
      <c r="D48" s="31">
        <v>203</v>
      </c>
      <c r="E48" s="31">
        <v>117682</v>
      </c>
      <c r="F48" s="32">
        <v>47.7</v>
      </c>
    </row>
    <row r="49" spans="1:6" ht="36" customHeight="1" x14ac:dyDescent="0.25">
      <c r="A49" s="31" t="s">
        <v>147</v>
      </c>
      <c r="B49" s="31" t="s">
        <v>148</v>
      </c>
      <c r="C49" s="31" t="s">
        <v>997</v>
      </c>
      <c r="D49" s="31">
        <v>333</v>
      </c>
      <c r="E49" s="31">
        <v>84894</v>
      </c>
      <c r="F49" s="32">
        <v>88.9</v>
      </c>
    </row>
    <row r="50" spans="1:6" ht="36" customHeight="1" x14ac:dyDescent="0.25">
      <c r="A50" s="31" t="s">
        <v>147</v>
      </c>
      <c r="B50" s="31" t="s">
        <v>148</v>
      </c>
      <c r="C50" s="31" t="s">
        <v>998</v>
      </c>
      <c r="D50" s="31">
        <v>214</v>
      </c>
      <c r="E50" s="31">
        <v>152211</v>
      </c>
      <c r="F50" s="32">
        <v>70.7</v>
      </c>
    </row>
    <row r="51" spans="1:6" ht="24" customHeight="1" x14ac:dyDescent="0.25">
      <c r="A51" s="31" t="s">
        <v>150</v>
      </c>
      <c r="B51" s="31" t="s">
        <v>151</v>
      </c>
      <c r="C51" s="31" t="s">
        <v>995</v>
      </c>
      <c r="D51" s="31">
        <v>246</v>
      </c>
      <c r="E51" s="31">
        <v>70434</v>
      </c>
      <c r="F51" s="32">
        <v>89.3</v>
      </c>
    </row>
    <row r="52" spans="1:6" ht="24" customHeight="1" x14ac:dyDescent="0.25">
      <c r="A52" s="31" t="s">
        <v>150</v>
      </c>
      <c r="B52" s="31" t="s">
        <v>151</v>
      </c>
      <c r="C52" s="31" t="s">
        <v>996</v>
      </c>
      <c r="D52" s="31">
        <v>341</v>
      </c>
      <c r="E52" s="31">
        <v>34952</v>
      </c>
      <c r="F52" s="32">
        <v>58.9</v>
      </c>
    </row>
    <row r="53" spans="1:6" ht="24" customHeight="1" x14ac:dyDescent="0.25">
      <c r="A53" s="31" t="s">
        <v>150</v>
      </c>
      <c r="B53" s="31" t="s">
        <v>151</v>
      </c>
      <c r="C53" s="31" t="s">
        <v>997</v>
      </c>
      <c r="D53" s="31">
        <v>179</v>
      </c>
      <c r="E53" s="31">
        <v>85248</v>
      </c>
      <c r="F53" s="32">
        <v>49.1</v>
      </c>
    </row>
    <row r="54" spans="1:6" ht="24" customHeight="1" x14ac:dyDescent="0.25">
      <c r="A54" s="31" t="s">
        <v>150</v>
      </c>
      <c r="B54" s="31" t="s">
        <v>151</v>
      </c>
      <c r="C54" s="31" t="s">
        <v>998</v>
      </c>
      <c r="D54" s="31">
        <v>343</v>
      </c>
      <c r="E54" s="31">
        <v>122441</v>
      </c>
      <c r="F54" s="32">
        <v>63.6</v>
      </c>
    </row>
    <row r="55" spans="1:6" ht="24" customHeight="1" x14ac:dyDescent="0.25">
      <c r="A55" s="31" t="s">
        <v>150</v>
      </c>
      <c r="B55" s="31" t="s">
        <v>151</v>
      </c>
      <c r="C55" s="31" t="s">
        <v>999</v>
      </c>
      <c r="D55" s="31">
        <v>210</v>
      </c>
      <c r="E55" s="31">
        <v>84757</v>
      </c>
      <c r="F55" s="32">
        <v>70.099999999999994</v>
      </c>
    </row>
    <row r="56" spans="1:6" ht="24" customHeight="1" x14ac:dyDescent="0.25">
      <c r="A56" s="31" t="s">
        <v>150</v>
      </c>
      <c r="B56" s="31" t="s">
        <v>151</v>
      </c>
      <c r="C56" s="31" t="s">
        <v>1000</v>
      </c>
      <c r="D56" s="31">
        <v>342</v>
      </c>
      <c r="E56" s="31">
        <v>75976</v>
      </c>
      <c r="F56" s="32">
        <v>62</v>
      </c>
    </row>
    <row r="57" spans="1:6" ht="24" customHeight="1" x14ac:dyDescent="0.25">
      <c r="A57" s="31" t="s">
        <v>150</v>
      </c>
      <c r="B57" s="31" t="s">
        <v>151</v>
      </c>
      <c r="C57" s="31" t="s">
        <v>1001</v>
      </c>
      <c r="D57" s="31">
        <v>152</v>
      </c>
      <c r="E57" s="31">
        <v>68366</v>
      </c>
      <c r="F57" s="32">
        <v>58.3</v>
      </c>
    </row>
    <row r="58" spans="1:6" ht="24" customHeight="1" x14ac:dyDescent="0.25">
      <c r="A58" s="31" t="s">
        <v>150</v>
      </c>
      <c r="B58" s="31" t="s">
        <v>151</v>
      </c>
      <c r="C58" s="31" t="s">
        <v>1002</v>
      </c>
      <c r="D58" s="31">
        <v>266</v>
      </c>
      <c r="E58" s="31">
        <v>159232</v>
      </c>
      <c r="F58" s="32">
        <v>89.8</v>
      </c>
    </row>
    <row r="59" spans="1:6" ht="24" customHeight="1" x14ac:dyDescent="0.25">
      <c r="A59" s="31" t="s">
        <v>153</v>
      </c>
      <c r="B59" s="31" t="s">
        <v>154</v>
      </c>
      <c r="C59" s="31" t="s">
        <v>995</v>
      </c>
      <c r="D59" s="31">
        <v>236</v>
      </c>
      <c r="E59" s="31">
        <v>65914</v>
      </c>
      <c r="F59" s="32">
        <v>49.3</v>
      </c>
    </row>
    <row r="60" spans="1:6" ht="24" customHeight="1" x14ac:dyDescent="0.25">
      <c r="A60" s="31" t="s">
        <v>153</v>
      </c>
      <c r="B60" s="31" t="s">
        <v>154</v>
      </c>
      <c r="C60" s="31" t="s">
        <v>996</v>
      </c>
      <c r="D60" s="31">
        <v>263</v>
      </c>
      <c r="E60" s="31">
        <v>142346</v>
      </c>
      <c r="F60" s="32">
        <v>72.8</v>
      </c>
    </row>
    <row r="61" spans="1:6" ht="24" customHeight="1" x14ac:dyDescent="0.25">
      <c r="A61" s="31" t="s">
        <v>153</v>
      </c>
      <c r="B61" s="31" t="s">
        <v>154</v>
      </c>
      <c r="C61" s="31" t="s">
        <v>997</v>
      </c>
      <c r="D61" s="31">
        <v>282</v>
      </c>
      <c r="E61" s="31">
        <v>120117</v>
      </c>
      <c r="F61" s="32">
        <v>74.5</v>
      </c>
    </row>
    <row r="62" spans="1:6" ht="24" customHeight="1" x14ac:dyDescent="0.25">
      <c r="A62" s="31" t="s">
        <v>153</v>
      </c>
      <c r="B62" s="31" t="s">
        <v>154</v>
      </c>
      <c r="C62" s="31" t="s">
        <v>998</v>
      </c>
      <c r="D62" s="31">
        <v>165</v>
      </c>
      <c r="E62" s="31">
        <v>113788</v>
      </c>
      <c r="F62" s="32">
        <v>62.9</v>
      </c>
    </row>
    <row r="63" spans="1:6" ht="24" customHeight="1" x14ac:dyDescent="0.25">
      <c r="A63" s="31" t="s">
        <v>156</v>
      </c>
      <c r="B63" s="31" t="s">
        <v>157</v>
      </c>
      <c r="C63" s="31" t="s">
        <v>995</v>
      </c>
      <c r="D63" s="31">
        <v>320</v>
      </c>
      <c r="E63" s="31">
        <v>155645</v>
      </c>
      <c r="F63" s="32">
        <v>87.6</v>
      </c>
    </row>
    <row r="64" spans="1:6" ht="24" customHeight="1" x14ac:dyDescent="0.25">
      <c r="A64" s="31" t="s">
        <v>156</v>
      </c>
      <c r="B64" s="31" t="s">
        <v>157</v>
      </c>
      <c r="C64" s="31" t="s">
        <v>996</v>
      </c>
      <c r="D64" s="31">
        <v>171</v>
      </c>
      <c r="E64" s="31">
        <v>123727</v>
      </c>
      <c r="F64" s="32">
        <v>87.2</v>
      </c>
    </row>
    <row r="65" spans="1:6" ht="24" customHeight="1" x14ac:dyDescent="0.25">
      <c r="A65" s="31" t="s">
        <v>156</v>
      </c>
      <c r="B65" s="31" t="s">
        <v>157</v>
      </c>
      <c r="C65" s="31" t="s">
        <v>997</v>
      </c>
      <c r="D65" s="31">
        <v>137</v>
      </c>
      <c r="E65" s="31">
        <v>64193</v>
      </c>
      <c r="F65" s="32">
        <v>68.5</v>
      </c>
    </row>
    <row r="66" spans="1:6" ht="24" customHeight="1" x14ac:dyDescent="0.25">
      <c r="A66" s="31" t="s">
        <v>156</v>
      </c>
      <c r="B66" s="31" t="s">
        <v>157</v>
      </c>
      <c r="C66" s="31" t="s">
        <v>998</v>
      </c>
      <c r="D66" s="31">
        <v>334</v>
      </c>
      <c r="E66" s="31">
        <v>99243</v>
      </c>
      <c r="F66" s="32">
        <v>77.2</v>
      </c>
    </row>
    <row r="67" spans="1:6" ht="24" customHeight="1" x14ac:dyDescent="0.25">
      <c r="A67" s="31" t="s">
        <v>156</v>
      </c>
      <c r="B67" s="31" t="s">
        <v>157</v>
      </c>
      <c r="C67" s="31" t="s">
        <v>999</v>
      </c>
      <c r="D67" s="31">
        <v>172</v>
      </c>
      <c r="E67" s="31">
        <v>122614</v>
      </c>
      <c r="F67" s="32">
        <v>82</v>
      </c>
    </row>
    <row r="68" spans="1:6" ht="24" customHeight="1" x14ac:dyDescent="0.25">
      <c r="A68" s="31" t="s">
        <v>156</v>
      </c>
      <c r="B68" s="31" t="s">
        <v>157</v>
      </c>
      <c r="C68" s="31" t="s">
        <v>1000</v>
      </c>
      <c r="D68" s="31">
        <v>216</v>
      </c>
      <c r="E68" s="31">
        <v>144396</v>
      </c>
      <c r="F68" s="32">
        <v>70.400000000000006</v>
      </c>
    </row>
    <row r="69" spans="1:6" ht="24" customHeight="1" x14ac:dyDescent="0.25">
      <c r="A69" s="31" t="s">
        <v>156</v>
      </c>
      <c r="B69" s="31" t="s">
        <v>157</v>
      </c>
      <c r="C69" s="31" t="s">
        <v>1001</v>
      </c>
      <c r="D69" s="31">
        <v>242</v>
      </c>
      <c r="E69" s="31">
        <v>151778</v>
      </c>
      <c r="F69" s="32">
        <v>80.400000000000006</v>
      </c>
    </row>
    <row r="70" spans="1:6" ht="24" customHeight="1" x14ac:dyDescent="0.25">
      <c r="A70" s="31" t="s">
        <v>156</v>
      </c>
      <c r="B70" s="31" t="s">
        <v>157</v>
      </c>
      <c r="C70" s="31" t="s">
        <v>1002</v>
      </c>
      <c r="D70" s="31">
        <v>233</v>
      </c>
      <c r="E70" s="31">
        <v>129891</v>
      </c>
      <c r="F70" s="32">
        <v>75.900000000000006</v>
      </c>
    </row>
    <row r="71" spans="1:6" ht="24" customHeight="1" x14ac:dyDescent="0.25">
      <c r="A71" s="31" t="s">
        <v>159</v>
      </c>
      <c r="B71" s="31" t="s">
        <v>160</v>
      </c>
      <c r="C71" s="31" t="s">
        <v>995</v>
      </c>
      <c r="D71" s="31">
        <v>276</v>
      </c>
      <c r="E71" s="31">
        <v>70268</v>
      </c>
      <c r="F71" s="32">
        <v>61.7</v>
      </c>
    </row>
    <row r="72" spans="1:6" ht="24" customHeight="1" x14ac:dyDescent="0.25">
      <c r="A72" s="31" t="s">
        <v>159</v>
      </c>
      <c r="B72" s="31" t="s">
        <v>160</v>
      </c>
      <c r="C72" s="31" t="s">
        <v>996</v>
      </c>
      <c r="D72" s="31">
        <v>210</v>
      </c>
      <c r="E72" s="31">
        <v>114353</v>
      </c>
      <c r="F72" s="32">
        <v>63.6</v>
      </c>
    </row>
    <row r="73" spans="1:6" ht="24" customHeight="1" x14ac:dyDescent="0.25">
      <c r="A73" s="31" t="s">
        <v>159</v>
      </c>
      <c r="B73" s="31" t="s">
        <v>160</v>
      </c>
      <c r="C73" s="31" t="s">
        <v>997</v>
      </c>
      <c r="D73" s="31">
        <v>120</v>
      </c>
      <c r="E73" s="31">
        <v>120312</v>
      </c>
      <c r="F73" s="32">
        <v>82.5</v>
      </c>
    </row>
    <row r="74" spans="1:6" ht="24" customHeight="1" x14ac:dyDescent="0.25">
      <c r="A74" s="31" t="s">
        <v>159</v>
      </c>
      <c r="B74" s="31" t="s">
        <v>160</v>
      </c>
      <c r="C74" s="31" t="s">
        <v>998</v>
      </c>
      <c r="D74" s="31">
        <v>257</v>
      </c>
      <c r="E74" s="31">
        <v>125127</v>
      </c>
      <c r="F74" s="32">
        <v>74.5</v>
      </c>
    </row>
    <row r="75" spans="1:6" ht="24" customHeight="1" x14ac:dyDescent="0.25">
      <c r="A75" s="31" t="s">
        <v>159</v>
      </c>
      <c r="B75" s="31" t="s">
        <v>160</v>
      </c>
      <c r="C75" s="31" t="s">
        <v>999</v>
      </c>
      <c r="D75" s="31">
        <v>282</v>
      </c>
      <c r="E75" s="31">
        <v>103965</v>
      </c>
      <c r="F75" s="32">
        <v>76.3</v>
      </c>
    </row>
    <row r="76" spans="1:6" ht="24" customHeight="1" x14ac:dyDescent="0.25">
      <c r="A76" s="31" t="s">
        <v>159</v>
      </c>
      <c r="B76" s="31" t="s">
        <v>160</v>
      </c>
      <c r="C76" s="31" t="s">
        <v>1000</v>
      </c>
      <c r="D76" s="31">
        <v>199</v>
      </c>
      <c r="E76" s="31">
        <v>125418</v>
      </c>
      <c r="F76" s="32">
        <v>54.9</v>
      </c>
    </row>
    <row r="77" spans="1:6" ht="24" customHeight="1" x14ac:dyDescent="0.25">
      <c r="A77" s="31" t="s">
        <v>159</v>
      </c>
      <c r="B77" s="31" t="s">
        <v>160</v>
      </c>
      <c r="C77" s="31" t="s">
        <v>1001</v>
      </c>
      <c r="D77" s="31">
        <v>146</v>
      </c>
      <c r="E77" s="31">
        <v>157714</v>
      </c>
      <c r="F77" s="32">
        <v>88.5</v>
      </c>
    </row>
    <row r="78" spans="1:6" ht="24" customHeight="1" x14ac:dyDescent="0.25">
      <c r="A78" s="31" t="s">
        <v>159</v>
      </c>
      <c r="B78" s="31" t="s">
        <v>160</v>
      </c>
      <c r="C78" s="31" t="s">
        <v>1002</v>
      </c>
      <c r="D78" s="31">
        <v>237</v>
      </c>
      <c r="E78" s="31">
        <v>58510</v>
      </c>
      <c r="F78" s="32">
        <v>88.8</v>
      </c>
    </row>
    <row r="79" spans="1:6" ht="24" customHeight="1" x14ac:dyDescent="0.25">
      <c r="A79" s="31" t="s">
        <v>159</v>
      </c>
      <c r="B79" s="31" t="s">
        <v>160</v>
      </c>
      <c r="C79" s="31" t="s">
        <v>1003</v>
      </c>
      <c r="D79" s="31">
        <v>202</v>
      </c>
      <c r="E79" s="31">
        <v>80395</v>
      </c>
      <c r="F79" s="32">
        <v>56.3</v>
      </c>
    </row>
    <row r="80" spans="1:6" ht="24" customHeight="1" x14ac:dyDescent="0.25">
      <c r="A80" s="31" t="s">
        <v>159</v>
      </c>
      <c r="B80" s="31" t="s">
        <v>160</v>
      </c>
      <c r="C80" s="31" t="s">
        <v>1004</v>
      </c>
      <c r="D80" s="31">
        <v>141</v>
      </c>
      <c r="E80" s="31">
        <v>63853</v>
      </c>
      <c r="F80" s="32">
        <v>64.8</v>
      </c>
    </row>
    <row r="81" spans="1:6" ht="24" customHeight="1" x14ac:dyDescent="0.25">
      <c r="A81" s="31" t="s">
        <v>159</v>
      </c>
      <c r="B81" s="31" t="s">
        <v>160</v>
      </c>
      <c r="C81" s="31" t="s">
        <v>1005</v>
      </c>
      <c r="D81" s="31">
        <v>216</v>
      </c>
      <c r="E81" s="31">
        <v>43137</v>
      </c>
      <c r="F81" s="32">
        <v>75</v>
      </c>
    </row>
    <row r="82" spans="1:6" ht="24" customHeight="1" x14ac:dyDescent="0.25">
      <c r="A82" s="31" t="s">
        <v>159</v>
      </c>
      <c r="B82" s="31" t="s">
        <v>160</v>
      </c>
      <c r="C82" s="31" t="s">
        <v>1006</v>
      </c>
      <c r="D82" s="31">
        <v>171</v>
      </c>
      <c r="E82" s="31">
        <v>52599</v>
      </c>
      <c r="F82" s="32">
        <v>89.4</v>
      </c>
    </row>
    <row r="83" spans="1:6" ht="15" customHeight="1" x14ac:dyDescent="0.25">
      <c r="A83" s="31" t="s">
        <v>162</v>
      </c>
      <c r="B83" s="31" t="s">
        <v>163</v>
      </c>
      <c r="C83" s="31" t="s">
        <v>995</v>
      </c>
      <c r="D83" s="31">
        <v>246</v>
      </c>
      <c r="E83" s="31">
        <v>115097</v>
      </c>
      <c r="F83" s="32">
        <v>73.7</v>
      </c>
    </row>
    <row r="84" spans="1:6" ht="15" customHeight="1" x14ac:dyDescent="0.25">
      <c r="A84" s="31" t="s">
        <v>162</v>
      </c>
      <c r="B84" s="31" t="s">
        <v>163</v>
      </c>
      <c r="C84" s="31" t="s">
        <v>996</v>
      </c>
      <c r="D84" s="31">
        <v>349</v>
      </c>
      <c r="E84" s="31">
        <v>29145</v>
      </c>
      <c r="F84" s="32">
        <v>83.5</v>
      </c>
    </row>
    <row r="85" spans="1:6" ht="15" customHeight="1" x14ac:dyDescent="0.25">
      <c r="A85" s="31" t="s">
        <v>162</v>
      </c>
      <c r="B85" s="31" t="s">
        <v>163</v>
      </c>
      <c r="C85" s="31" t="s">
        <v>997</v>
      </c>
      <c r="D85" s="31">
        <v>237</v>
      </c>
      <c r="E85" s="31">
        <v>103823</v>
      </c>
      <c r="F85" s="32">
        <v>68.5</v>
      </c>
    </row>
    <row r="86" spans="1:6" ht="15" customHeight="1" x14ac:dyDescent="0.25">
      <c r="A86" s="31" t="s">
        <v>162</v>
      </c>
      <c r="B86" s="31" t="s">
        <v>163</v>
      </c>
      <c r="C86" s="31" t="s">
        <v>998</v>
      </c>
      <c r="D86" s="31">
        <v>145</v>
      </c>
      <c r="E86" s="31">
        <v>110531</v>
      </c>
      <c r="F86" s="32">
        <v>68.099999999999994</v>
      </c>
    </row>
    <row r="87" spans="1:6" ht="15" customHeight="1" x14ac:dyDescent="0.25">
      <c r="A87" s="31" t="s">
        <v>162</v>
      </c>
      <c r="B87" s="31" t="s">
        <v>163</v>
      </c>
      <c r="C87" s="31" t="s">
        <v>999</v>
      </c>
      <c r="D87" s="31">
        <v>234</v>
      </c>
      <c r="E87" s="31">
        <v>50279</v>
      </c>
      <c r="F87" s="32">
        <v>47.9</v>
      </c>
    </row>
    <row r="88" spans="1:6" ht="15" customHeight="1" x14ac:dyDescent="0.25">
      <c r="A88" s="31" t="s">
        <v>162</v>
      </c>
      <c r="B88" s="31" t="s">
        <v>163</v>
      </c>
      <c r="C88" s="31" t="s">
        <v>1000</v>
      </c>
      <c r="D88" s="31">
        <v>321</v>
      </c>
      <c r="E88" s="31">
        <v>75607</v>
      </c>
      <c r="F88" s="32">
        <v>71.599999999999994</v>
      </c>
    </row>
    <row r="89" spans="1:6" ht="15" customHeight="1" x14ac:dyDescent="0.25">
      <c r="A89" s="31" t="s">
        <v>162</v>
      </c>
      <c r="B89" s="31" t="s">
        <v>163</v>
      </c>
      <c r="C89" s="31" t="s">
        <v>1001</v>
      </c>
      <c r="D89" s="31">
        <v>343</v>
      </c>
      <c r="E89" s="31">
        <v>27622</v>
      </c>
      <c r="F89" s="32">
        <v>89.5</v>
      </c>
    </row>
    <row r="90" spans="1:6" ht="15" customHeight="1" x14ac:dyDescent="0.25">
      <c r="A90" s="31" t="s">
        <v>162</v>
      </c>
      <c r="B90" s="31" t="s">
        <v>163</v>
      </c>
      <c r="C90" s="31" t="s">
        <v>1002</v>
      </c>
      <c r="D90" s="31">
        <v>248</v>
      </c>
      <c r="E90" s="31">
        <v>78451</v>
      </c>
      <c r="F90" s="32">
        <v>64</v>
      </c>
    </row>
    <row r="91" spans="1:6" ht="15" customHeight="1" x14ac:dyDescent="0.25">
      <c r="A91" s="31" t="s">
        <v>162</v>
      </c>
      <c r="B91" s="31" t="s">
        <v>163</v>
      </c>
      <c r="C91" s="31" t="s">
        <v>1003</v>
      </c>
      <c r="D91" s="31">
        <v>128</v>
      </c>
      <c r="E91" s="31">
        <v>98135</v>
      </c>
      <c r="F91" s="32">
        <v>70.3</v>
      </c>
    </row>
    <row r="92" spans="1:6" ht="15" customHeight="1" x14ac:dyDescent="0.25">
      <c r="A92" s="31" t="s">
        <v>162</v>
      </c>
      <c r="B92" s="31" t="s">
        <v>163</v>
      </c>
      <c r="C92" s="31" t="s">
        <v>1004</v>
      </c>
      <c r="D92" s="31">
        <v>256</v>
      </c>
      <c r="E92" s="31">
        <v>41318</v>
      </c>
      <c r="F92" s="32">
        <v>80.400000000000006</v>
      </c>
    </row>
    <row r="93" spans="1:6" ht="15" customHeight="1" x14ac:dyDescent="0.25">
      <c r="A93" s="31" t="s">
        <v>162</v>
      </c>
      <c r="B93" s="31" t="s">
        <v>163</v>
      </c>
      <c r="C93" s="31" t="s">
        <v>1005</v>
      </c>
      <c r="D93" s="31">
        <v>289</v>
      </c>
      <c r="E93" s="31">
        <v>106972</v>
      </c>
      <c r="F93" s="32">
        <v>67</v>
      </c>
    </row>
    <row r="94" spans="1:6" ht="15" customHeight="1" x14ac:dyDescent="0.25">
      <c r="A94" s="31" t="s">
        <v>162</v>
      </c>
      <c r="B94" s="31" t="s">
        <v>163</v>
      </c>
      <c r="C94" s="31" t="s">
        <v>1006</v>
      </c>
      <c r="D94" s="31">
        <v>242</v>
      </c>
      <c r="E94" s="31">
        <v>65956</v>
      </c>
      <c r="F94" s="32">
        <v>56.9</v>
      </c>
    </row>
    <row r="95" spans="1:6" ht="24" customHeight="1" x14ac:dyDescent="0.25">
      <c r="A95" s="31" t="s">
        <v>165</v>
      </c>
      <c r="B95" s="31" t="s">
        <v>166</v>
      </c>
      <c r="C95" s="31" t="s">
        <v>995</v>
      </c>
      <c r="D95" s="31">
        <v>140</v>
      </c>
      <c r="E95" s="31">
        <v>123940</v>
      </c>
      <c r="F95" s="32">
        <v>59.1</v>
      </c>
    </row>
    <row r="96" spans="1:6" ht="24" customHeight="1" x14ac:dyDescent="0.25">
      <c r="A96" s="31" t="s">
        <v>165</v>
      </c>
      <c r="B96" s="31" t="s">
        <v>166</v>
      </c>
      <c r="C96" s="31" t="s">
        <v>996</v>
      </c>
      <c r="D96" s="31">
        <v>128</v>
      </c>
      <c r="E96" s="31">
        <v>129306</v>
      </c>
      <c r="F96" s="32">
        <v>56.1</v>
      </c>
    </row>
    <row r="97" spans="1:6" ht="24" customHeight="1" x14ac:dyDescent="0.25">
      <c r="A97" s="31" t="s">
        <v>165</v>
      </c>
      <c r="B97" s="31" t="s">
        <v>166</v>
      </c>
      <c r="C97" s="31" t="s">
        <v>997</v>
      </c>
      <c r="D97" s="31">
        <v>320</v>
      </c>
      <c r="E97" s="31">
        <v>84608</v>
      </c>
      <c r="F97" s="32">
        <v>62</v>
      </c>
    </row>
    <row r="98" spans="1:6" ht="24" customHeight="1" x14ac:dyDescent="0.25">
      <c r="A98" s="31" t="s">
        <v>168</v>
      </c>
      <c r="B98" s="31" t="s">
        <v>169</v>
      </c>
      <c r="C98" s="31" t="s">
        <v>995</v>
      </c>
      <c r="D98" s="31">
        <v>289</v>
      </c>
      <c r="E98" s="31">
        <v>74670</v>
      </c>
      <c r="F98" s="32">
        <v>89.8</v>
      </c>
    </row>
    <row r="99" spans="1:6" ht="24" customHeight="1" x14ac:dyDescent="0.25">
      <c r="A99" s="31" t="s">
        <v>168</v>
      </c>
      <c r="B99" s="31" t="s">
        <v>169</v>
      </c>
      <c r="C99" s="31" t="s">
        <v>996</v>
      </c>
      <c r="D99" s="31">
        <v>143</v>
      </c>
      <c r="E99" s="31">
        <v>86752</v>
      </c>
      <c r="F99" s="32">
        <v>58.3</v>
      </c>
    </row>
    <row r="100" spans="1:6" ht="24" customHeight="1" x14ac:dyDescent="0.25">
      <c r="A100" s="31" t="s">
        <v>168</v>
      </c>
      <c r="B100" s="31" t="s">
        <v>169</v>
      </c>
      <c r="C100" s="31" t="s">
        <v>997</v>
      </c>
      <c r="D100" s="31">
        <v>280</v>
      </c>
      <c r="E100" s="31">
        <v>110249</v>
      </c>
      <c r="F100" s="32">
        <v>91.1</v>
      </c>
    </row>
    <row r="101" spans="1:6" ht="24" customHeight="1" x14ac:dyDescent="0.25">
      <c r="A101" s="31" t="s">
        <v>168</v>
      </c>
      <c r="B101" s="31" t="s">
        <v>169</v>
      </c>
      <c r="C101" s="31" t="s">
        <v>998</v>
      </c>
      <c r="D101" s="31">
        <v>241</v>
      </c>
      <c r="E101" s="31">
        <v>48948</v>
      </c>
      <c r="F101" s="32">
        <v>80.2</v>
      </c>
    </row>
    <row r="102" spans="1:6" ht="24" customHeight="1" x14ac:dyDescent="0.25">
      <c r="A102" s="31" t="s">
        <v>168</v>
      </c>
      <c r="B102" s="31" t="s">
        <v>169</v>
      </c>
      <c r="C102" s="31" t="s">
        <v>999</v>
      </c>
      <c r="D102" s="31">
        <v>254</v>
      </c>
      <c r="E102" s="31">
        <v>57722</v>
      </c>
      <c r="F102" s="32">
        <v>64.7</v>
      </c>
    </row>
    <row r="103" spans="1:6" ht="24" customHeight="1" x14ac:dyDescent="0.25">
      <c r="A103" s="31" t="s">
        <v>168</v>
      </c>
      <c r="B103" s="31" t="s">
        <v>169</v>
      </c>
      <c r="C103" s="31" t="s">
        <v>1000</v>
      </c>
      <c r="D103" s="31">
        <v>159</v>
      </c>
      <c r="E103" s="31">
        <v>78280</v>
      </c>
      <c r="F103" s="32">
        <v>71.2</v>
      </c>
    </row>
    <row r="104" spans="1:6" ht="24" customHeight="1" x14ac:dyDescent="0.25">
      <c r="A104" s="31" t="s">
        <v>168</v>
      </c>
      <c r="B104" s="31" t="s">
        <v>169</v>
      </c>
      <c r="C104" s="31" t="s">
        <v>1001</v>
      </c>
      <c r="D104" s="31">
        <v>299</v>
      </c>
      <c r="E104" s="31">
        <v>81704</v>
      </c>
      <c r="F104" s="32">
        <v>81.400000000000006</v>
      </c>
    </row>
    <row r="105" spans="1:6" ht="24" customHeight="1" x14ac:dyDescent="0.25">
      <c r="A105" s="31" t="s">
        <v>168</v>
      </c>
      <c r="B105" s="31" t="s">
        <v>169</v>
      </c>
      <c r="C105" s="31" t="s">
        <v>1002</v>
      </c>
      <c r="D105" s="31">
        <v>187</v>
      </c>
      <c r="E105" s="31">
        <v>96811</v>
      </c>
      <c r="F105" s="32">
        <v>56.9</v>
      </c>
    </row>
    <row r="106" spans="1:6" ht="24" customHeight="1" x14ac:dyDescent="0.25">
      <c r="A106" s="31" t="s">
        <v>168</v>
      </c>
      <c r="B106" s="31" t="s">
        <v>169</v>
      </c>
      <c r="C106" s="31" t="s">
        <v>1003</v>
      </c>
      <c r="D106" s="31">
        <v>210</v>
      </c>
      <c r="E106" s="31">
        <v>140362</v>
      </c>
      <c r="F106" s="32">
        <v>87.9</v>
      </c>
    </row>
    <row r="107" spans="1:6" ht="24" customHeight="1" x14ac:dyDescent="0.25">
      <c r="A107" s="31" t="s">
        <v>168</v>
      </c>
      <c r="B107" s="31" t="s">
        <v>169</v>
      </c>
      <c r="C107" s="31" t="s">
        <v>1004</v>
      </c>
      <c r="D107" s="31">
        <v>222</v>
      </c>
      <c r="E107" s="31">
        <v>109724</v>
      </c>
      <c r="F107" s="32">
        <v>56.2</v>
      </c>
    </row>
    <row r="108" spans="1:6" ht="24" customHeight="1" x14ac:dyDescent="0.25">
      <c r="A108" s="31" t="s">
        <v>168</v>
      </c>
      <c r="B108" s="31" t="s">
        <v>169</v>
      </c>
      <c r="C108" s="31" t="s">
        <v>1005</v>
      </c>
      <c r="D108" s="31">
        <v>186</v>
      </c>
      <c r="E108" s="31">
        <v>101554</v>
      </c>
      <c r="F108" s="32">
        <v>92</v>
      </c>
    </row>
    <row r="109" spans="1:6" ht="24" customHeight="1" x14ac:dyDescent="0.25">
      <c r="A109" s="31" t="s">
        <v>171</v>
      </c>
      <c r="B109" s="31" t="s">
        <v>172</v>
      </c>
      <c r="C109" s="31" t="s">
        <v>995</v>
      </c>
      <c r="D109" s="31">
        <v>124</v>
      </c>
      <c r="E109" s="31">
        <v>140530</v>
      </c>
      <c r="F109" s="32">
        <v>86.3</v>
      </c>
    </row>
    <row r="110" spans="1:6" ht="24" customHeight="1" x14ac:dyDescent="0.25">
      <c r="A110" s="31" t="s">
        <v>171</v>
      </c>
      <c r="B110" s="31" t="s">
        <v>172</v>
      </c>
      <c r="C110" s="31" t="s">
        <v>996</v>
      </c>
      <c r="D110" s="31">
        <v>286</v>
      </c>
      <c r="E110" s="31">
        <v>154916</v>
      </c>
      <c r="F110" s="32">
        <v>65.3</v>
      </c>
    </row>
    <row r="111" spans="1:6" ht="24" customHeight="1" x14ac:dyDescent="0.25">
      <c r="A111" s="31" t="s">
        <v>171</v>
      </c>
      <c r="B111" s="31" t="s">
        <v>172</v>
      </c>
      <c r="C111" s="31" t="s">
        <v>997</v>
      </c>
      <c r="D111" s="31">
        <v>146</v>
      </c>
      <c r="E111" s="31">
        <v>62170</v>
      </c>
      <c r="F111" s="32">
        <v>62.1</v>
      </c>
    </row>
    <row r="112" spans="1:6" ht="24" customHeight="1" x14ac:dyDescent="0.25">
      <c r="A112" s="31" t="s">
        <v>171</v>
      </c>
      <c r="B112" s="31" t="s">
        <v>172</v>
      </c>
      <c r="C112" s="31" t="s">
        <v>998</v>
      </c>
      <c r="D112" s="31">
        <v>328</v>
      </c>
      <c r="E112" s="31">
        <v>45382</v>
      </c>
      <c r="F112" s="32">
        <v>71.7</v>
      </c>
    </row>
    <row r="113" spans="1:6" ht="24" customHeight="1" x14ac:dyDescent="0.25">
      <c r="A113" s="31" t="s">
        <v>171</v>
      </c>
      <c r="B113" s="31" t="s">
        <v>172</v>
      </c>
      <c r="C113" s="31" t="s">
        <v>999</v>
      </c>
      <c r="D113" s="31">
        <v>165</v>
      </c>
      <c r="E113" s="31">
        <v>87489</v>
      </c>
      <c r="F113" s="32">
        <v>54.7</v>
      </c>
    </row>
    <row r="114" spans="1:6" ht="24" customHeight="1" x14ac:dyDescent="0.25">
      <c r="A114" s="31" t="s">
        <v>171</v>
      </c>
      <c r="B114" s="31" t="s">
        <v>172</v>
      </c>
      <c r="C114" s="31" t="s">
        <v>1000</v>
      </c>
      <c r="D114" s="31">
        <v>258</v>
      </c>
      <c r="E114" s="31">
        <v>159502</v>
      </c>
      <c r="F114" s="32">
        <v>58.6</v>
      </c>
    </row>
    <row r="115" spans="1:6" ht="24" customHeight="1" x14ac:dyDescent="0.25">
      <c r="A115" s="31" t="s">
        <v>171</v>
      </c>
      <c r="B115" s="31" t="s">
        <v>172</v>
      </c>
      <c r="C115" s="31" t="s">
        <v>1001</v>
      </c>
      <c r="D115" s="31">
        <v>137</v>
      </c>
      <c r="E115" s="31">
        <v>154247</v>
      </c>
      <c r="F115" s="32">
        <v>72.900000000000006</v>
      </c>
    </row>
    <row r="116" spans="1:6" ht="24" customHeight="1" x14ac:dyDescent="0.25">
      <c r="A116" s="31" t="s">
        <v>171</v>
      </c>
      <c r="B116" s="31" t="s">
        <v>172</v>
      </c>
      <c r="C116" s="31" t="s">
        <v>1002</v>
      </c>
      <c r="D116" s="31">
        <v>146</v>
      </c>
      <c r="E116" s="31">
        <v>141547</v>
      </c>
      <c r="F116" s="32">
        <v>90.3</v>
      </c>
    </row>
    <row r="117" spans="1:6" ht="24" customHeight="1" x14ac:dyDescent="0.25">
      <c r="A117" s="31" t="s">
        <v>171</v>
      </c>
      <c r="B117" s="31" t="s">
        <v>172</v>
      </c>
      <c r="C117" s="31" t="s">
        <v>1003</v>
      </c>
      <c r="D117" s="31">
        <v>174</v>
      </c>
      <c r="E117" s="31">
        <v>89376</v>
      </c>
      <c r="F117" s="32">
        <v>79.099999999999994</v>
      </c>
    </row>
    <row r="118" spans="1:6" ht="24" customHeight="1" x14ac:dyDescent="0.25">
      <c r="A118" s="31" t="s">
        <v>171</v>
      </c>
      <c r="B118" s="31" t="s">
        <v>172</v>
      </c>
      <c r="C118" s="31" t="s">
        <v>1004</v>
      </c>
      <c r="D118" s="31">
        <v>237</v>
      </c>
      <c r="E118" s="31">
        <v>41308</v>
      </c>
      <c r="F118" s="32">
        <v>58.1</v>
      </c>
    </row>
    <row r="119" spans="1:6" ht="24" customHeight="1" x14ac:dyDescent="0.25">
      <c r="A119" s="31" t="s">
        <v>171</v>
      </c>
      <c r="B119" s="31" t="s">
        <v>172</v>
      </c>
      <c r="C119" s="31" t="s">
        <v>1005</v>
      </c>
      <c r="D119" s="31">
        <v>280</v>
      </c>
      <c r="E119" s="31">
        <v>124741</v>
      </c>
      <c r="F119" s="32">
        <v>62.3</v>
      </c>
    </row>
    <row r="120" spans="1:6" ht="24" customHeight="1" x14ac:dyDescent="0.25">
      <c r="A120" s="31" t="s">
        <v>174</v>
      </c>
      <c r="B120" s="31" t="s">
        <v>175</v>
      </c>
      <c r="C120" s="31" t="s">
        <v>995</v>
      </c>
      <c r="D120" s="31">
        <v>146</v>
      </c>
      <c r="E120" s="31">
        <v>79578</v>
      </c>
      <c r="F120" s="32">
        <v>51.5</v>
      </c>
    </row>
    <row r="121" spans="1:6" ht="24" customHeight="1" x14ac:dyDescent="0.25">
      <c r="A121" s="31" t="s">
        <v>174</v>
      </c>
      <c r="B121" s="31" t="s">
        <v>175</v>
      </c>
      <c r="C121" s="31" t="s">
        <v>996</v>
      </c>
      <c r="D121" s="31">
        <v>197</v>
      </c>
      <c r="E121" s="31">
        <v>102833</v>
      </c>
      <c r="F121" s="32">
        <v>64.7</v>
      </c>
    </row>
    <row r="122" spans="1:6" ht="24" customHeight="1" x14ac:dyDescent="0.25">
      <c r="A122" s="31" t="s">
        <v>174</v>
      </c>
      <c r="B122" s="31" t="s">
        <v>175</v>
      </c>
      <c r="C122" s="31" t="s">
        <v>997</v>
      </c>
      <c r="D122" s="31">
        <v>301</v>
      </c>
      <c r="E122" s="31">
        <v>41431</v>
      </c>
      <c r="F122" s="32">
        <v>54.1</v>
      </c>
    </row>
    <row r="123" spans="1:6" ht="24" customHeight="1" x14ac:dyDescent="0.25">
      <c r="A123" s="31" t="s">
        <v>174</v>
      </c>
      <c r="B123" s="31" t="s">
        <v>175</v>
      </c>
      <c r="C123" s="31" t="s">
        <v>998</v>
      </c>
      <c r="D123" s="31">
        <v>257</v>
      </c>
      <c r="E123" s="31">
        <v>148118</v>
      </c>
      <c r="F123" s="32">
        <v>74.2</v>
      </c>
    </row>
    <row r="124" spans="1:6" ht="24" customHeight="1" x14ac:dyDescent="0.25">
      <c r="A124" s="31" t="s">
        <v>174</v>
      </c>
      <c r="B124" s="31" t="s">
        <v>175</v>
      </c>
      <c r="C124" s="31" t="s">
        <v>999</v>
      </c>
      <c r="D124" s="31">
        <v>158</v>
      </c>
      <c r="E124" s="31">
        <v>138878</v>
      </c>
      <c r="F124" s="32">
        <v>76.099999999999994</v>
      </c>
    </row>
    <row r="125" spans="1:6" ht="24" customHeight="1" x14ac:dyDescent="0.25">
      <c r="A125" s="31" t="s">
        <v>174</v>
      </c>
      <c r="B125" s="31" t="s">
        <v>175</v>
      </c>
      <c r="C125" s="31" t="s">
        <v>1000</v>
      </c>
      <c r="D125" s="31">
        <v>296</v>
      </c>
      <c r="E125" s="31">
        <v>67835</v>
      </c>
      <c r="F125" s="32">
        <v>48.5</v>
      </c>
    </row>
    <row r="126" spans="1:6" ht="24" customHeight="1" x14ac:dyDescent="0.25">
      <c r="A126" s="31" t="s">
        <v>174</v>
      </c>
      <c r="B126" s="31" t="s">
        <v>175</v>
      </c>
      <c r="C126" s="31" t="s">
        <v>1001</v>
      </c>
      <c r="D126" s="31">
        <v>261</v>
      </c>
      <c r="E126" s="31">
        <v>75053</v>
      </c>
      <c r="F126" s="32">
        <v>75.900000000000006</v>
      </c>
    </row>
    <row r="127" spans="1:6" ht="24" customHeight="1" x14ac:dyDescent="0.25">
      <c r="A127" s="31" t="s">
        <v>174</v>
      </c>
      <c r="B127" s="31" t="s">
        <v>175</v>
      </c>
      <c r="C127" s="31" t="s">
        <v>1002</v>
      </c>
      <c r="D127" s="31">
        <v>337</v>
      </c>
      <c r="E127" s="31">
        <v>43009</v>
      </c>
      <c r="F127" s="32">
        <v>68.8</v>
      </c>
    </row>
    <row r="128" spans="1:6" ht="24" customHeight="1" x14ac:dyDescent="0.25">
      <c r="A128" s="31" t="s">
        <v>174</v>
      </c>
      <c r="B128" s="31" t="s">
        <v>175</v>
      </c>
      <c r="C128" s="31" t="s">
        <v>1003</v>
      </c>
      <c r="D128" s="31">
        <v>184</v>
      </c>
      <c r="E128" s="31">
        <v>127557</v>
      </c>
      <c r="F128" s="32">
        <v>80.8</v>
      </c>
    </row>
    <row r="129" spans="1:6" ht="24" customHeight="1" x14ac:dyDescent="0.25">
      <c r="A129" s="31" t="s">
        <v>174</v>
      </c>
      <c r="B129" s="31" t="s">
        <v>175</v>
      </c>
      <c r="C129" s="31" t="s">
        <v>1004</v>
      </c>
      <c r="D129" s="31">
        <v>301</v>
      </c>
      <c r="E129" s="31">
        <v>121608</v>
      </c>
      <c r="F129" s="32">
        <v>82.8</v>
      </c>
    </row>
    <row r="130" spans="1:6" ht="24" customHeight="1" x14ac:dyDescent="0.25">
      <c r="A130" s="31" t="s">
        <v>174</v>
      </c>
      <c r="B130" s="31" t="s">
        <v>175</v>
      </c>
      <c r="C130" s="31" t="s">
        <v>1005</v>
      </c>
      <c r="D130" s="31">
        <v>265</v>
      </c>
      <c r="E130" s="31">
        <v>152058</v>
      </c>
      <c r="F130" s="32">
        <v>62.9</v>
      </c>
    </row>
    <row r="131" spans="1:6" ht="24" customHeight="1" x14ac:dyDescent="0.25">
      <c r="A131" s="31" t="s">
        <v>177</v>
      </c>
      <c r="B131" s="31" t="s">
        <v>178</v>
      </c>
      <c r="C131" s="31" t="s">
        <v>995</v>
      </c>
      <c r="D131" s="31">
        <v>252</v>
      </c>
      <c r="E131" s="31">
        <v>65951</v>
      </c>
      <c r="F131" s="32">
        <v>55.5</v>
      </c>
    </row>
    <row r="132" spans="1:6" ht="24" customHeight="1" x14ac:dyDescent="0.25">
      <c r="A132" s="31" t="s">
        <v>177</v>
      </c>
      <c r="B132" s="31" t="s">
        <v>178</v>
      </c>
      <c r="C132" s="31" t="s">
        <v>996</v>
      </c>
      <c r="D132" s="31">
        <v>258</v>
      </c>
      <c r="E132" s="31">
        <v>29975</v>
      </c>
      <c r="F132" s="32">
        <v>60.3</v>
      </c>
    </row>
    <row r="133" spans="1:6" ht="24" customHeight="1" x14ac:dyDescent="0.25">
      <c r="A133" s="31" t="s">
        <v>177</v>
      </c>
      <c r="B133" s="31" t="s">
        <v>178</v>
      </c>
      <c r="C133" s="31" t="s">
        <v>997</v>
      </c>
      <c r="D133" s="31">
        <v>304</v>
      </c>
      <c r="E133" s="31">
        <v>63051</v>
      </c>
      <c r="F133" s="32">
        <v>72.400000000000006</v>
      </c>
    </row>
    <row r="134" spans="1:6" ht="24" customHeight="1" x14ac:dyDescent="0.25">
      <c r="A134" s="31" t="s">
        <v>177</v>
      </c>
      <c r="B134" s="31" t="s">
        <v>178</v>
      </c>
      <c r="C134" s="31" t="s">
        <v>998</v>
      </c>
      <c r="D134" s="31">
        <v>249</v>
      </c>
      <c r="E134" s="31">
        <v>85919</v>
      </c>
      <c r="F134" s="32">
        <v>65.8</v>
      </c>
    </row>
    <row r="135" spans="1:6" ht="24" customHeight="1" x14ac:dyDescent="0.25">
      <c r="A135" s="31" t="s">
        <v>177</v>
      </c>
      <c r="B135" s="31" t="s">
        <v>178</v>
      </c>
      <c r="C135" s="31" t="s">
        <v>999</v>
      </c>
      <c r="D135" s="31">
        <v>239</v>
      </c>
      <c r="E135" s="31">
        <v>121326</v>
      </c>
      <c r="F135" s="32">
        <v>57.1</v>
      </c>
    </row>
    <row r="136" spans="1:6" ht="24" customHeight="1" x14ac:dyDescent="0.25">
      <c r="A136" s="31" t="s">
        <v>177</v>
      </c>
      <c r="B136" s="31" t="s">
        <v>178</v>
      </c>
      <c r="C136" s="31" t="s">
        <v>1000</v>
      </c>
      <c r="D136" s="31">
        <v>188</v>
      </c>
      <c r="E136" s="31">
        <v>52383</v>
      </c>
      <c r="F136" s="32">
        <v>51.2</v>
      </c>
    </row>
    <row r="137" spans="1:6" ht="24" customHeight="1" x14ac:dyDescent="0.25">
      <c r="A137" s="31" t="s">
        <v>177</v>
      </c>
      <c r="B137" s="31" t="s">
        <v>178</v>
      </c>
      <c r="C137" s="31" t="s">
        <v>1001</v>
      </c>
      <c r="D137" s="31">
        <v>301</v>
      </c>
      <c r="E137" s="31">
        <v>62160</v>
      </c>
      <c r="F137" s="32">
        <v>50.7</v>
      </c>
    </row>
    <row r="138" spans="1:6" ht="24" customHeight="1" x14ac:dyDescent="0.25">
      <c r="A138" s="31" t="s">
        <v>177</v>
      </c>
      <c r="B138" s="31" t="s">
        <v>178</v>
      </c>
      <c r="C138" s="31" t="s">
        <v>1002</v>
      </c>
      <c r="D138" s="31">
        <v>296</v>
      </c>
      <c r="E138" s="31">
        <v>80675</v>
      </c>
      <c r="F138" s="32">
        <v>54.2</v>
      </c>
    </row>
    <row r="139" spans="1:6" ht="24" customHeight="1" x14ac:dyDescent="0.25">
      <c r="A139" s="31" t="s">
        <v>177</v>
      </c>
      <c r="B139" s="31" t="s">
        <v>178</v>
      </c>
      <c r="C139" s="31" t="s">
        <v>1003</v>
      </c>
      <c r="D139" s="31">
        <v>208</v>
      </c>
      <c r="E139" s="31">
        <v>40919</v>
      </c>
      <c r="F139" s="32">
        <v>90</v>
      </c>
    </row>
    <row r="140" spans="1:6" ht="24" customHeight="1" x14ac:dyDescent="0.25">
      <c r="A140" s="31" t="s">
        <v>177</v>
      </c>
      <c r="B140" s="31" t="s">
        <v>178</v>
      </c>
      <c r="C140" s="31" t="s">
        <v>1004</v>
      </c>
      <c r="D140" s="31">
        <v>140</v>
      </c>
      <c r="E140" s="31">
        <v>38753</v>
      </c>
      <c r="F140" s="32">
        <v>56</v>
      </c>
    </row>
    <row r="141" spans="1:6" ht="24" customHeight="1" x14ac:dyDescent="0.25">
      <c r="A141" s="31" t="s">
        <v>177</v>
      </c>
      <c r="B141" s="31" t="s">
        <v>178</v>
      </c>
      <c r="C141" s="31" t="s">
        <v>1005</v>
      </c>
      <c r="D141" s="31">
        <v>187</v>
      </c>
      <c r="E141" s="31">
        <v>140136</v>
      </c>
      <c r="F141" s="32">
        <v>63</v>
      </c>
    </row>
    <row r="142" spans="1:6" ht="24" customHeight="1" x14ac:dyDescent="0.25">
      <c r="A142" s="31" t="s">
        <v>180</v>
      </c>
      <c r="B142" s="31" t="s">
        <v>181</v>
      </c>
      <c r="C142" s="31" t="s">
        <v>995</v>
      </c>
      <c r="D142" s="31">
        <v>296</v>
      </c>
      <c r="E142" s="31">
        <v>152487</v>
      </c>
      <c r="F142" s="32">
        <v>70.2</v>
      </c>
    </row>
    <row r="143" spans="1:6" ht="24" customHeight="1" x14ac:dyDescent="0.25">
      <c r="A143" s="31" t="s">
        <v>180</v>
      </c>
      <c r="B143" s="31" t="s">
        <v>181</v>
      </c>
      <c r="C143" s="31" t="s">
        <v>996</v>
      </c>
      <c r="D143" s="31">
        <v>144</v>
      </c>
      <c r="E143" s="31">
        <v>60525</v>
      </c>
      <c r="F143" s="32">
        <v>46.8</v>
      </c>
    </row>
    <row r="144" spans="1:6" ht="24" customHeight="1" x14ac:dyDescent="0.25">
      <c r="A144" s="31" t="s">
        <v>180</v>
      </c>
      <c r="B144" s="31" t="s">
        <v>181</v>
      </c>
      <c r="C144" s="31" t="s">
        <v>997</v>
      </c>
      <c r="D144" s="31">
        <v>161</v>
      </c>
      <c r="E144" s="31">
        <v>136493</v>
      </c>
      <c r="F144" s="32">
        <v>61.2</v>
      </c>
    </row>
    <row r="145" spans="1:6" ht="24" customHeight="1" x14ac:dyDescent="0.25">
      <c r="A145" s="31" t="s">
        <v>180</v>
      </c>
      <c r="B145" s="31" t="s">
        <v>181</v>
      </c>
      <c r="C145" s="31" t="s">
        <v>998</v>
      </c>
      <c r="D145" s="31">
        <v>181</v>
      </c>
      <c r="E145" s="31">
        <v>122337</v>
      </c>
      <c r="F145" s="32">
        <v>56.5</v>
      </c>
    </row>
    <row r="146" spans="1:6" ht="24" customHeight="1" x14ac:dyDescent="0.25">
      <c r="A146" s="31" t="s">
        <v>180</v>
      </c>
      <c r="B146" s="31" t="s">
        <v>181</v>
      </c>
      <c r="C146" s="31" t="s">
        <v>999</v>
      </c>
      <c r="D146" s="31">
        <v>143</v>
      </c>
      <c r="E146" s="31">
        <v>29733</v>
      </c>
      <c r="F146" s="32">
        <v>64.7</v>
      </c>
    </row>
    <row r="147" spans="1:6" ht="24" customHeight="1" x14ac:dyDescent="0.25">
      <c r="A147" s="31" t="s">
        <v>180</v>
      </c>
      <c r="B147" s="31" t="s">
        <v>181</v>
      </c>
      <c r="C147" s="31" t="s">
        <v>1000</v>
      </c>
      <c r="D147" s="31">
        <v>238</v>
      </c>
      <c r="E147" s="31">
        <v>60136</v>
      </c>
      <c r="F147" s="32">
        <v>70.2</v>
      </c>
    </row>
    <row r="148" spans="1:6" ht="24" customHeight="1" x14ac:dyDescent="0.25">
      <c r="A148" s="31" t="s">
        <v>180</v>
      </c>
      <c r="B148" s="31" t="s">
        <v>181</v>
      </c>
      <c r="C148" s="31" t="s">
        <v>1001</v>
      </c>
      <c r="D148" s="31">
        <v>302</v>
      </c>
      <c r="E148" s="31">
        <v>105843</v>
      </c>
      <c r="F148" s="32">
        <v>87.5</v>
      </c>
    </row>
    <row r="149" spans="1:6" ht="24" customHeight="1" x14ac:dyDescent="0.25">
      <c r="A149" s="31" t="s">
        <v>180</v>
      </c>
      <c r="B149" s="31" t="s">
        <v>181</v>
      </c>
      <c r="C149" s="31" t="s">
        <v>1002</v>
      </c>
      <c r="D149" s="31">
        <v>285</v>
      </c>
      <c r="E149" s="31">
        <v>72023</v>
      </c>
      <c r="F149" s="32">
        <v>49.5</v>
      </c>
    </row>
    <row r="150" spans="1:6" ht="24" customHeight="1" x14ac:dyDescent="0.25">
      <c r="A150" s="31" t="s">
        <v>180</v>
      </c>
      <c r="B150" s="31" t="s">
        <v>181</v>
      </c>
      <c r="C150" s="31" t="s">
        <v>1003</v>
      </c>
      <c r="D150" s="31">
        <v>229</v>
      </c>
      <c r="E150" s="31">
        <v>157634</v>
      </c>
      <c r="F150" s="32">
        <v>67.5</v>
      </c>
    </row>
    <row r="151" spans="1:6" ht="24" customHeight="1" x14ac:dyDescent="0.25">
      <c r="A151" s="31" t="s">
        <v>180</v>
      </c>
      <c r="B151" s="31" t="s">
        <v>181</v>
      </c>
      <c r="C151" s="31" t="s">
        <v>1004</v>
      </c>
      <c r="D151" s="31">
        <v>164</v>
      </c>
      <c r="E151" s="31">
        <v>92274</v>
      </c>
      <c r="F151" s="32">
        <v>62.2</v>
      </c>
    </row>
    <row r="152" spans="1:6" ht="24" customHeight="1" x14ac:dyDescent="0.25">
      <c r="A152" s="31" t="s">
        <v>183</v>
      </c>
      <c r="B152" s="31" t="s">
        <v>184</v>
      </c>
      <c r="C152" s="31" t="s">
        <v>995</v>
      </c>
      <c r="D152" s="31">
        <v>326</v>
      </c>
      <c r="E152" s="31">
        <v>151589</v>
      </c>
      <c r="F152" s="32">
        <v>57.1</v>
      </c>
    </row>
    <row r="153" spans="1:6" ht="24" customHeight="1" x14ac:dyDescent="0.25">
      <c r="A153" s="31" t="s">
        <v>183</v>
      </c>
      <c r="B153" s="31" t="s">
        <v>184</v>
      </c>
      <c r="C153" s="31" t="s">
        <v>996</v>
      </c>
      <c r="D153" s="31">
        <v>311</v>
      </c>
      <c r="E153" s="31">
        <v>61416</v>
      </c>
      <c r="F153" s="32">
        <v>73.3</v>
      </c>
    </row>
    <row r="154" spans="1:6" ht="24" customHeight="1" x14ac:dyDescent="0.25">
      <c r="A154" s="31" t="s">
        <v>183</v>
      </c>
      <c r="B154" s="31" t="s">
        <v>184</v>
      </c>
      <c r="C154" s="31" t="s">
        <v>997</v>
      </c>
      <c r="D154" s="31">
        <v>204</v>
      </c>
      <c r="E154" s="31">
        <v>31910</v>
      </c>
      <c r="F154" s="32">
        <v>68.7</v>
      </c>
    </row>
    <row r="155" spans="1:6" ht="24" customHeight="1" x14ac:dyDescent="0.25">
      <c r="A155" s="31" t="s">
        <v>183</v>
      </c>
      <c r="B155" s="31" t="s">
        <v>184</v>
      </c>
      <c r="C155" s="31" t="s">
        <v>998</v>
      </c>
      <c r="D155" s="31">
        <v>293</v>
      </c>
      <c r="E155" s="31">
        <v>131823</v>
      </c>
      <c r="F155" s="32">
        <v>84.2</v>
      </c>
    </row>
    <row r="156" spans="1:6" ht="24" customHeight="1" x14ac:dyDescent="0.25">
      <c r="A156" s="31" t="s">
        <v>183</v>
      </c>
      <c r="B156" s="31" t="s">
        <v>184</v>
      </c>
      <c r="C156" s="31" t="s">
        <v>999</v>
      </c>
      <c r="D156" s="31">
        <v>154</v>
      </c>
      <c r="E156" s="31">
        <v>62362</v>
      </c>
      <c r="F156" s="32">
        <v>89.8</v>
      </c>
    </row>
    <row r="157" spans="1:6" ht="24" customHeight="1" x14ac:dyDescent="0.25">
      <c r="A157" s="31" t="s">
        <v>186</v>
      </c>
      <c r="B157" s="31" t="s">
        <v>187</v>
      </c>
      <c r="C157" s="31" t="s">
        <v>995</v>
      </c>
      <c r="D157" s="31">
        <v>200</v>
      </c>
      <c r="E157" s="31">
        <v>157936</v>
      </c>
      <c r="F157" s="32">
        <v>79.8</v>
      </c>
    </row>
    <row r="158" spans="1:6" ht="24" customHeight="1" x14ac:dyDescent="0.25">
      <c r="A158" s="31" t="s">
        <v>186</v>
      </c>
      <c r="B158" s="31" t="s">
        <v>187</v>
      </c>
      <c r="C158" s="31" t="s">
        <v>996</v>
      </c>
      <c r="D158" s="31">
        <v>192</v>
      </c>
      <c r="E158" s="31">
        <v>42246</v>
      </c>
      <c r="F158" s="32">
        <v>52.9</v>
      </c>
    </row>
    <row r="159" spans="1:6" ht="24" customHeight="1" x14ac:dyDescent="0.25">
      <c r="A159" s="31" t="s">
        <v>186</v>
      </c>
      <c r="B159" s="31" t="s">
        <v>187</v>
      </c>
      <c r="C159" s="31" t="s">
        <v>997</v>
      </c>
      <c r="D159" s="31">
        <v>291</v>
      </c>
      <c r="E159" s="31">
        <v>42319</v>
      </c>
      <c r="F159" s="32">
        <v>59.4</v>
      </c>
    </row>
    <row r="160" spans="1:6" ht="24" customHeight="1" x14ac:dyDescent="0.25">
      <c r="A160" s="31" t="s">
        <v>186</v>
      </c>
      <c r="B160" s="31" t="s">
        <v>187</v>
      </c>
      <c r="C160" s="31" t="s">
        <v>998</v>
      </c>
      <c r="D160" s="31">
        <v>285</v>
      </c>
      <c r="E160" s="31">
        <v>156095</v>
      </c>
      <c r="F160" s="32">
        <v>73.599999999999994</v>
      </c>
    </row>
    <row r="161" spans="1:6" ht="24" customHeight="1" x14ac:dyDescent="0.25">
      <c r="A161" s="31" t="s">
        <v>186</v>
      </c>
      <c r="B161" s="31" t="s">
        <v>187</v>
      </c>
      <c r="C161" s="31" t="s">
        <v>999</v>
      </c>
      <c r="D161" s="31">
        <v>305</v>
      </c>
      <c r="E161" s="31">
        <v>133412</v>
      </c>
      <c r="F161" s="32">
        <v>62.8</v>
      </c>
    </row>
    <row r="162" spans="1:6" ht="24" customHeight="1" x14ac:dyDescent="0.25">
      <c r="A162" s="31" t="s">
        <v>186</v>
      </c>
      <c r="B162" s="31" t="s">
        <v>187</v>
      </c>
      <c r="C162" s="31" t="s">
        <v>1000</v>
      </c>
      <c r="D162" s="31">
        <v>156</v>
      </c>
      <c r="E162" s="31">
        <v>153165</v>
      </c>
      <c r="F162" s="32">
        <v>51.1</v>
      </c>
    </row>
    <row r="163" spans="1:6" ht="24" customHeight="1" x14ac:dyDescent="0.25">
      <c r="A163" s="31" t="s">
        <v>186</v>
      </c>
      <c r="B163" s="31" t="s">
        <v>187</v>
      </c>
      <c r="C163" s="31" t="s">
        <v>1001</v>
      </c>
      <c r="D163" s="31">
        <v>185</v>
      </c>
      <c r="E163" s="31">
        <v>85316</v>
      </c>
      <c r="F163" s="32">
        <v>83.3</v>
      </c>
    </row>
    <row r="164" spans="1:6" ht="24" customHeight="1" x14ac:dyDescent="0.25">
      <c r="A164" s="31" t="s">
        <v>189</v>
      </c>
      <c r="B164" s="31" t="s">
        <v>190</v>
      </c>
      <c r="C164" s="31" t="s">
        <v>995</v>
      </c>
      <c r="D164" s="31">
        <v>295</v>
      </c>
      <c r="E164" s="31">
        <v>127299</v>
      </c>
      <c r="F164" s="32">
        <v>66.5</v>
      </c>
    </row>
    <row r="165" spans="1:6" ht="24" customHeight="1" x14ac:dyDescent="0.25">
      <c r="A165" s="31" t="s">
        <v>189</v>
      </c>
      <c r="B165" s="31" t="s">
        <v>190</v>
      </c>
      <c r="C165" s="31" t="s">
        <v>996</v>
      </c>
      <c r="D165" s="31">
        <v>268</v>
      </c>
      <c r="E165" s="31">
        <v>95414</v>
      </c>
      <c r="F165" s="32">
        <v>80.3</v>
      </c>
    </row>
    <row r="166" spans="1:6" ht="24" customHeight="1" x14ac:dyDescent="0.25">
      <c r="A166" s="31" t="s">
        <v>189</v>
      </c>
      <c r="B166" s="31" t="s">
        <v>190</v>
      </c>
      <c r="C166" s="31" t="s">
        <v>997</v>
      </c>
      <c r="D166" s="31">
        <v>285</v>
      </c>
      <c r="E166" s="31">
        <v>36680</v>
      </c>
      <c r="F166" s="32">
        <v>70.900000000000006</v>
      </c>
    </row>
    <row r="167" spans="1:6" ht="24" customHeight="1" x14ac:dyDescent="0.25">
      <c r="A167" s="31" t="s">
        <v>189</v>
      </c>
      <c r="B167" s="31" t="s">
        <v>190</v>
      </c>
      <c r="C167" s="31" t="s">
        <v>998</v>
      </c>
      <c r="D167" s="31">
        <v>330</v>
      </c>
      <c r="E167" s="31">
        <v>156252</v>
      </c>
      <c r="F167" s="32">
        <v>73.2</v>
      </c>
    </row>
    <row r="168" spans="1:6" ht="24" customHeight="1" x14ac:dyDescent="0.25">
      <c r="A168" s="31" t="s">
        <v>189</v>
      </c>
      <c r="B168" s="31" t="s">
        <v>190</v>
      </c>
      <c r="C168" s="31" t="s">
        <v>999</v>
      </c>
      <c r="D168" s="31">
        <v>326</v>
      </c>
      <c r="E168" s="31">
        <v>64291</v>
      </c>
      <c r="F168" s="32">
        <v>66.400000000000006</v>
      </c>
    </row>
    <row r="169" spans="1:6" ht="24" customHeight="1" x14ac:dyDescent="0.25">
      <c r="A169" s="31" t="s">
        <v>189</v>
      </c>
      <c r="B169" s="31" t="s">
        <v>190</v>
      </c>
      <c r="C169" s="31" t="s">
        <v>1000</v>
      </c>
      <c r="D169" s="31">
        <v>209</v>
      </c>
      <c r="E169" s="31">
        <v>144346</v>
      </c>
      <c r="F169" s="32">
        <v>71</v>
      </c>
    </row>
    <row r="170" spans="1:6" ht="24" customHeight="1" x14ac:dyDescent="0.25">
      <c r="A170" s="31" t="s">
        <v>189</v>
      </c>
      <c r="B170" s="31" t="s">
        <v>190</v>
      </c>
      <c r="C170" s="31" t="s">
        <v>1001</v>
      </c>
      <c r="D170" s="31">
        <v>286</v>
      </c>
      <c r="E170" s="31">
        <v>86398</v>
      </c>
      <c r="F170" s="32">
        <v>66.7</v>
      </c>
    </row>
    <row r="171" spans="1:6" ht="24" customHeight="1" x14ac:dyDescent="0.25">
      <c r="A171" s="31" t="s">
        <v>189</v>
      </c>
      <c r="B171" s="31" t="s">
        <v>190</v>
      </c>
      <c r="C171" s="31" t="s">
        <v>1002</v>
      </c>
      <c r="D171" s="31">
        <v>274</v>
      </c>
      <c r="E171" s="31">
        <v>74864</v>
      </c>
      <c r="F171" s="32">
        <v>60.1</v>
      </c>
    </row>
    <row r="172" spans="1:6" ht="24" customHeight="1" x14ac:dyDescent="0.25">
      <c r="A172" s="31" t="s">
        <v>189</v>
      </c>
      <c r="B172" s="31" t="s">
        <v>190</v>
      </c>
      <c r="C172" s="31" t="s">
        <v>1003</v>
      </c>
      <c r="D172" s="31">
        <v>309</v>
      </c>
      <c r="E172" s="31">
        <v>57373</v>
      </c>
      <c r="F172" s="32">
        <v>87.6</v>
      </c>
    </row>
    <row r="173" spans="1:6" ht="15" customHeight="1" x14ac:dyDescent="0.25">
      <c r="A173" s="31" t="s">
        <v>192</v>
      </c>
      <c r="B173" s="31" t="s">
        <v>193</v>
      </c>
      <c r="C173" s="31" t="s">
        <v>995</v>
      </c>
      <c r="D173" s="31">
        <v>292</v>
      </c>
      <c r="E173" s="31">
        <v>129625</v>
      </c>
      <c r="F173" s="32">
        <v>64.5</v>
      </c>
    </row>
    <row r="174" spans="1:6" ht="15" customHeight="1" x14ac:dyDescent="0.25">
      <c r="A174" s="31" t="s">
        <v>192</v>
      </c>
      <c r="B174" s="31" t="s">
        <v>193</v>
      </c>
      <c r="C174" s="31" t="s">
        <v>996</v>
      </c>
      <c r="D174" s="31">
        <v>127</v>
      </c>
      <c r="E174" s="31">
        <v>151069</v>
      </c>
      <c r="F174" s="32">
        <v>50.4</v>
      </c>
    </row>
    <row r="175" spans="1:6" ht="15" customHeight="1" x14ac:dyDescent="0.25">
      <c r="A175" s="31" t="s">
        <v>192</v>
      </c>
      <c r="B175" s="31" t="s">
        <v>193</v>
      </c>
      <c r="C175" s="31" t="s">
        <v>997</v>
      </c>
      <c r="D175" s="31">
        <v>298</v>
      </c>
      <c r="E175" s="31">
        <v>91139</v>
      </c>
      <c r="F175" s="32">
        <v>53.9</v>
      </c>
    </row>
    <row r="176" spans="1:6" ht="15" customHeight="1" x14ac:dyDescent="0.25">
      <c r="A176" s="31" t="s">
        <v>192</v>
      </c>
      <c r="B176" s="31" t="s">
        <v>193</v>
      </c>
      <c r="C176" s="31" t="s">
        <v>998</v>
      </c>
      <c r="D176" s="31">
        <v>295</v>
      </c>
      <c r="E176" s="31">
        <v>157794</v>
      </c>
      <c r="F176" s="32">
        <v>91.9</v>
      </c>
    </row>
    <row r="177" spans="1:6" ht="15" customHeight="1" x14ac:dyDescent="0.25">
      <c r="A177" s="31" t="s">
        <v>192</v>
      </c>
      <c r="B177" s="31" t="s">
        <v>193</v>
      </c>
      <c r="C177" s="31" t="s">
        <v>999</v>
      </c>
      <c r="D177" s="31">
        <v>304</v>
      </c>
      <c r="E177" s="31">
        <v>52876</v>
      </c>
      <c r="F177" s="32">
        <v>87.2</v>
      </c>
    </row>
    <row r="178" spans="1:6" ht="15" customHeight="1" x14ac:dyDescent="0.25">
      <c r="A178" s="31" t="s">
        <v>192</v>
      </c>
      <c r="B178" s="31" t="s">
        <v>193</v>
      </c>
      <c r="C178" s="31" t="s">
        <v>1000</v>
      </c>
      <c r="D178" s="31">
        <v>310</v>
      </c>
      <c r="E178" s="31">
        <v>97941</v>
      </c>
      <c r="F178" s="32">
        <v>75.400000000000006</v>
      </c>
    </row>
    <row r="179" spans="1:6" ht="15" customHeight="1" x14ac:dyDescent="0.25">
      <c r="A179" s="31" t="s">
        <v>192</v>
      </c>
      <c r="B179" s="31" t="s">
        <v>193</v>
      </c>
      <c r="C179" s="31" t="s">
        <v>1001</v>
      </c>
      <c r="D179" s="31">
        <v>211</v>
      </c>
      <c r="E179" s="31">
        <v>61109</v>
      </c>
      <c r="F179" s="32">
        <v>53</v>
      </c>
    </row>
    <row r="180" spans="1:6" ht="15" customHeight="1" x14ac:dyDescent="0.25">
      <c r="A180" s="31" t="s">
        <v>192</v>
      </c>
      <c r="B180" s="31" t="s">
        <v>193</v>
      </c>
      <c r="C180" s="31" t="s">
        <v>1002</v>
      </c>
      <c r="D180" s="31">
        <v>250</v>
      </c>
      <c r="E180" s="31">
        <v>140112</v>
      </c>
      <c r="F180" s="32">
        <v>66.099999999999994</v>
      </c>
    </row>
    <row r="181" spans="1:6" ht="15" customHeight="1" x14ac:dyDescent="0.25">
      <c r="A181" s="31" t="s">
        <v>192</v>
      </c>
      <c r="B181" s="31" t="s">
        <v>193</v>
      </c>
      <c r="C181" s="31" t="s">
        <v>1003</v>
      </c>
      <c r="D181" s="31">
        <v>146</v>
      </c>
      <c r="E181" s="31">
        <v>103221</v>
      </c>
      <c r="F181" s="32">
        <v>52.9</v>
      </c>
    </row>
    <row r="182" spans="1:6" ht="15" customHeight="1" x14ac:dyDescent="0.25">
      <c r="A182" s="31" t="s">
        <v>192</v>
      </c>
      <c r="B182" s="31" t="s">
        <v>193</v>
      </c>
      <c r="C182" s="31" t="s">
        <v>1004</v>
      </c>
      <c r="D182" s="31">
        <v>326</v>
      </c>
      <c r="E182" s="31">
        <v>32253</v>
      </c>
      <c r="F182" s="32">
        <v>59.5</v>
      </c>
    </row>
    <row r="183" spans="1:6" ht="15" customHeight="1" x14ac:dyDescent="0.25">
      <c r="A183" s="31" t="s">
        <v>192</v>
      </c>
      <c r="B183" s="31" t="s">
        <v>193</v>
      </c>
      <c r="C183" s="31" t="s">
        <v>1005</v>
      </c>
      <c r="D183" s="31">
        <v>259</v>
      </c>
      <c r="E183" s="31">
        <v>25256</v>
      </c>
      <c r="F183" s="32">
        <v>54.7</v>
      </c>
    </row>
    <row r="184" spans="1:6" ht="15" customHeight="1" x14ac:dyDescent="0.25">
      <c r="A184" s="31" t="s">
        <v>195</v>
      </c>
      <c r="B184" s="31" t="s">
        <v>196</v>
      </c>
      <c r="C184" s="31" t="s">
        <v>995</v>
      </c>
      <c r="D184" s="31">
        <v>126</v>
      </c>
      <c r="E184" s="31">
        <v>157134</v>
      </c>
      <c r="F184" s="32">
        <v>47.5</v>
      </c>
    </row>
    <row r="185" spans="1:6" ht="15" customHeight="1" x14ac:dyDescent="0.25">
      <c r="A185" s="31" t="s">
        <v>195</v>
      </c>
      <c r="B185" s="31" t="s">
        <v>196</v>
      </c>
      <c r="C185" s="31" t="s">
        <v>996</v>
      </c>
      <c r="D185" s="31">
        <v>172</v>
      </c>
      <c r="E185" s="31">
        <v>113694</v>
      </c>
      <c r="F185" s="32">
        <v>53.7</v>
      </c>
    </row>
    <row r="186" spans="1:6" ht="15" customHeight="1" x14ac:dyDescent="0.25">
      <c r="A186" s="31" t="s">
        <v>195</v>
      </c>
      <c r="B186" s="31" t="s">
        <v>196</v>
      </c>
      <c r="C186" s="31" t="s">
        <v>997</v>
      </c>
      <c r="D186" s="31">
        <v>242</v>
      </c>
      <c r="E186" s="31">
        <v>115765</v>
      </c>
      <c r="F186" s="32">
        <v>53.7</v>
      </c>
    </row>
    <row r="187" spans="1:6" ht="24" customHeight="1" x14ac:dyDescent="0.25">
      <c r="A187" s="31" t="s">
        <v>198</v>
      </c>
      <c r="B187" s="31" t="s">
        <v>199</v>
      </c>
      <c r="C187" s="31" t="s">
        <v>995</v>
      </c>
      <c r="D187" s="31">
        <v>182</v>
      </c>
      <c r="E187" s="31">
        <v>121655</v>
      </c>
      <c r="F187" s="32">
        <v>90.5</v>
      </c>
    </row>
    <row r="188" spans="1:6" ht="24" customHeight="1" x14ac:dyDescent="0.25">
      <c r="A188" s="31" t="s">
        <v>198</v>
      </c>
      <c r="B188" s="31" t="s">
        <v>199</v>
      </c>
      <c r="C188" s="31" t="s">
        <v>996</v>
      </c>
      <c r="D188" s="31">
        <v>302</v>
      </c>
      <c r="E188" s="31">
        <v>58181</v>
      </c>
      <c r="F188" s="32">
        <v>65.400000000000006</v>
      </c>
    </row>
    <row r="189" spans="1:6" ht="24" customHeight="1" x14ac:dyDescent="0.25">
      <c r="A189" s="31" t="s">
        <v>198</v>
      </c>
      <c r="B189" s="31" t="s">
        <v>199</v>
      </c>
      <c r="C189" s="31" t="s">
        <v>997</v>
      </c>
      <c r="D189" s="31">
        <v>216</v>
      </c>
      <c r="E189" s="31">
        <v>139099</v>
      </c>
      <c r="F189" s="32">
        <v>72.2</v>
      </c>
    </row>
    <row r="190" spans="1:6" ht="24" customHeight="1" x14ac:dyDescent="0.25">
      <c r="A190" s="31" t="s">
        <v>198</v>
      </c>
      <c r="B190" s="31" t="s">
        <v>199</v>
      </c>
      <c r="C190" s="31" t="s">
        <v>998</v>
      </c>
      <c r="D190" s="31">
        <v>299</v>
      </c>
      <c r="E190" s="31">
        <v>96714</v>
      </c>
      <c r="F190" s="32">
        <v>51.6</v>
      </c>
    </row>
    <row r="191" spans="1:6" ht="24" customHeight="1" x14ac:dyDescent="0.25">
      <c r="A191" s="31" t="s">
        <v>198</v>
      </c>
      <c r="B191" s="31" t="s">
        <v>199</v>
      </c>
      <c r="C191" s="31" t="s">
        <v>999</v>
      </c>
      <c r="D191" s="31">
        <v>247</v>
      </c>
      <c r="E191" s="31">
        <v>69584</v>
      </c>
      <c r="F191" s="32">
        <v>89.8</v>
      </c>
    </row>
    <row r="192" spans="1:6" ht="24" customHeight="1" x14ac:dyDescent="0.25">
      <c r="A192" s="31" t="s">
        <v>198</v>
      </c>
      <c r="B192" s="31" t="s">
        <v>199</v>
      </c>
      <c r="C192" s="31" t="s">
        <v>1000</v>
      </c>
      <c r="D192" s="31">
        <v>194</v>
      </c>
      <c r="E192" s="31">
        <v>123206</v>
      </c>
      <c r="F192" s="32">
        <v>64.099999999999994</v>
      </c>
    </row>
    <row r="193" spans="1:6" ht="24" customHeight="1" x14ac:dyDescent="0.25">
      <c r="A193" s="31" t="s">
        <v>198</v>
      </c>
      <c r="B193" s="31" t="s">
        <v>199</v>
      </c>
      <c r="C193" s="31" t="s">
        <v>1001</v>
      </c>
      <c r="D193" s="31">
        <v>299</v>
      </c>
      <c r="E193" s="31">
        <v>67571</v>
      </c>
      <c r="F193" s="32">
        <v>87.3</v>
      </c>
    </row>
    <row r="194" spans="1:6" ht="24" customHeight="1" x14ac:dyDescent="0.25">
      <c r="A194" s="31" t="s">
        <v>198</v>
      </c>
      <c r="B194" s="31" t="s">
        <v>199</v>
      </c>
      <c r="C194" s="31" t="s">
        <v>1002</v>
      </c>
      <c r="D194" s="31">
        <v>344</v>
      </c>
      <c r="E194" s="31">
        <v>151160</v>
      </c>
      <c r="F194" s="32">
        <v>85.3</v>
      </c>
    </row>
    <row r="195" spans="1:6" ht="24" customHeight="1" x14ac:dyDescent="0.25">
      <c r="A195" s="31" t="s">
        <v>198</v>
      </c>
      <c r="B195" s="31" t="s">
        <v>199</v>
      </c>
      <c r="C195" s="31" t="s">
        <v>1003</v>
      </c>
      <c r="D195" s="31">
        <v>127</v>
      </c>
      <c r="E195" s="31">
        <v>81513</v>
      </c>
      <c r="F195" s="32">
        <v>87.5</v>
      </c>
    </row>
    <row r="196" spans="1:6" ht="24" customHeight="1" x14ac:dyDescent="0.25">
      <c r="A196" s="31" t="s">
        <v>198</v>
      </c>
      <c r="B196" s="31" t="s">
        <v>199</v>
      </c>
      <c r="C196" s="31" t="s">
        <v>1004</v>
      </c>
      <c r="D196" s="31">
        <v>188</v>
      </c>
      <c r="E196" s="31">
        <v>112766</v>
      </c>
      <c r="F196" s="32">
        <v>76.5</v>
      </c>
    </row>
    <row r="197" spans="1:6" ht="24" customHeight="1" x14ac:dyDescent="0.25">
      <c r="A197" s="31" t="s">
        <v>204</v>
      </c>
      <c r="B197" s="31" t="s">
        <v>205</v>
      </c>
      <c r="C197" s="31" t="s">
        <v>995</v>
      </c>
      <c r="D197" s="31">
        <v>288</v>
      </c>
      <c r="E197" s="31">
        <v>157742</v>
      </c>
      <c r="F197" s="32">
        <v>76</v>
      </c>
    </row>
    <row r="198" spans="1:6" ht="24" customHeight="1" x14ac:dyDescent="0.25">
      <c r="A198" s="31" t="s">
        <v>204</v>
      </c>
      <c r="B198" s="31" t="s">
        <v>205</v>
      </c>
      <c r="C198" s="31" t="s">
        <v>996</v>
      </c>
      <c r="D198" s="31">
        <v>144</v>
      </c>
      <c r="E198" s="31">
        <v>123228</v>
      </c>
      <c r="F198" s="32">
        <v>72.8</v>
      </c>
    </row>
    <row r="199" spans="1:6" ht="24" customHeight="1" x14ac:dyDescent="0.25">
      <c r="A199" s="31" t="s">
        <v>204</v>
      </c>
      <c r="B199" s="31" t="s">
        <v>205</v>
      </c>
      <c r="C199" s="31" t="s">
        <v>997</v>
      </c>
      <c r="D199" s="31">
        <v>271</v>
      </c>
      <c r="E199" s="31">
        <v>59606</v>
      </c>
      <c r="F199" s="32">
        <v>81.7</v>
      </c>
    </row>
    <row r="200" spans="1:6" ht="24" customHeight="1" x14ac:dyDescent="0.25">
      <c r="A200" s="31" t="s">
        <v>204</v>
      </c>
      <c r="B200" s="31" t="s">
        <v>205</v>
      </c>
      <c r="C200" s="31" t="s">
        <v>998</v>
      </c>
      <c r="D200" s="31">
        <v>132</v>
      </c>
      <c r="E200" s="31">
        <v>35464</v>
      </c>
      <c r="F200" s="32">
        <v>68.599999999999994</v>
      </c>
    </row>
    <row r="201" spans="1:6" ht="24" customHeight="1" x14ac:dyDescent="0.25">
      <c r="A201" s="31" t="s">
        <v>204</v>
      </c>
      <c r="B201" s="31" t="s">
        <v>205</v>
      </c>
      <c r="C201" s="31" t="s">
        <v>999</v>
      </c>
      <c r="D201" s="31">
        <v>277</v>
      </c>
      <c r="E201" s="31">
        <v>99940</v>
      </c>
      <c r="F201" s="32">
        <v>90.6</v>
      </c>
    </row>
    <row r="202" spans="1:6" ht="24" customHeight="1" x14ac:dyDescent="0.25">
      <c r="A202" s="31" t="s">
        <v>204</v>
      </c>
      <c r="B202" s="31" t="s">
        <v>205</v>
      </c>
      <c r="C202" s="31" t="s">
        <v>1000</v>
      </c>
      <c r="D202" s="31">
        <v>171</v>
      </c>
      <c r="E202" s="31">
        <v>154757</v>
      </c>
      <c r="F202" s="32">
        <v>75.5</v>
      </c>
    </row>
    <row r="203" spans="1:6" ht="24" customHeight="1" x14ac:dyDescent="0.25">
      <c r="A203" s="31" t="s">
        <v>204</v>
      </c>
      <c r="B203" s="31" t="s">
        <v>205</v>
      </c>
      <c r="C203" s="31" t="s">
        <v>1001</v>
      </c>
      <c r="D203" s="31">
        <v>133</v>
      </c>
      <c r="E203" s="31">
        <v>88132</v>
      </c>
      <c r="F203" s="32">
        <v>67.3</v>
      </c>
    </row>
    <row r="204" spans="1:6" ht="15" customHeight="1" x14ac:dyDescent="0.25">
      <c r="A204" s="31" t="s">
        <v>207</v>
      </c>
      <c r="B204" s="31" t="s">
        <v>208</v>
      </c>
      <c r="C204" s="31" t="s">
        <v>995</v>
      </c>
      <c r="D204" s="31">
        <v>291</v>
      </c>
      <c r="E204" s="31">
        <v>38066</v>
      </c>
      <c r="F204" s="32">
        <v>82.2</v>
      </c>
    </row>
    <row r="205" spans="1:6" ht="15" customHeight="1" x14ac:dyDescent="0.25">
      <c r="A205" s="31" t="s">
        <v>207</v>
      </c>
      <c r="B205" s="31" t="s">
        <v>208</v>
      </c>
      <c r="C205" s="31" t="s">
        <v>996</v>
      </c>
      <c r="D205" s="31">
        <v>287</v>
      </c>
      <c r="E205" s="31">
        <v>49666</v>
      </c>
      <c r="F205" s="32">
        <v>61</v>
      </c>
    </row>
    <row r="206" spans="1:6" ht="15" customHeight="1" x14ac:dyDescent="0.25">
      <c r="A206" s="31" t="s">
        <v>207</v>
      </c>
      <c r="B206" s="31" t="s">
        <v>208</v>
      </c>
      <c r="C206" s="31" t="s">
        <v>997</v>
      </c>
      <c r="D206" s="31">
        <v>245</v>
      </c>
      <c r="E206" s="31">
        <v>91746</v>
      </c>
      <c r="F206" s="32">
        <v>48.8</v>
      </c>
    </row>
    <row r="207" spans="1:6" ht="15" customHeight="1" x14ac:dyDescent="0.25">
      <c r="A207" s="31" t="s">
        <v>207</v>
      </c>
      <c r="B207" s="31" t="s">
        <v>208</v>
      </c>
      <c r="C207" s="31" t="s">
        <v>998</v>
      </c>
      <c r="D207" s="31">
        <v>310</v>
      </c>
      <c r="E207" s="31">
        <v>30173</v>
      </c>
      <c r="F207" s="32">
        <v>74.099999999999994</v>
      </c>
    </row>
    <row r="208" spans="1:6" ht="15" customHeight="1" x14ac:dyDescent="0.25">
      <c r="A208" s="31" t="s">
        <v>207</v>
      </c>
      <c r="B208" s="31" t="s">
        <v>208</v>
      </c>
      <c r="C208" s="31" t="s">
        <v>999</v>
      </c>
      <c r="D208" s="31">
        <v>192</v>
      </c>
      <c r="E208" s="31">
        <v>121804</v>
      </c>
      <c r="F208" s="32">
        <v>69</v>
      </c>
    </row>
    <row r="209" spans="1:6" ht="15" customHeight="1" x14ac:dyDescent="0.25">
      <c r="A209" s="31" t="s">
        <v>207</v>
      </c>
      <c r="B209" s="31" t="s">
        <v>208</v>
      </c>
      <c r="C209" s="31" t="s">
        <v>1000</v>
      </c>
      <c r="D209" s="31">
        <v>163</v>
      </c>
      <c r="E209" s="31">
        <v>70139</v>
      </c>
      <c r="F209" s="32">
        <v>91.9</v>
      </c>
    </row>
    <row r="210" spans="1:6" ht="15" customHeight="1" x14ac:dyDescent="0.25">
      <c r="A210" s="31" t="s">
        <v>207</v>
      </c>
      <c r="B210" s="31" t="s">
        <v>208</v>
      </c>
      <c r="C210" s="31" t="s">
        <v>1001</v>
      </c>
      <c r="D210" s="31">
        <v>140</v>
      </c>
      <c r="E210" s="31">
        <v>102574</v>
      </c>
      <c r="F210" s="32">
        <v>47.3</v>
      </c>
    </row>
    <row r="211" spans="1:6" ht="15" customHeight="1" x14ac:dyDescent="0.25">
      <c r="A211" s="31" t="s">
        <v>207</v>
      </c>
      <c r="B211" s="31" t="s">
        <v>208</v>
      </c>
      <c r="C211" s="31" t="s">
        <v>1002</v>
      </c>
      <c r="D211" s="31">
        <v>153</v>
      </c>
      <c r="E211" s="31">
        <v>88054</v>
      </c>
      <c r="F211" s="32">
        <v>82.2</v>
      </c>
    </row>
    <row r="212" spans="1:6" ht="15" customHeight="1" x14ac:dyDescent="0.25">
      <c r="A212" s="31" t="s">
        <v>207</v>
      </c>
      <c r="B212" s="31" t="s">
        <v>208</v>
      </c>
      <c r="C212" s="31" t="s">
        <v>1003</v>
      </c>
      <c r="D212" s="31">
        <v>270</v>
      </c>
      <c r="E212" s="31">
        <v>48504</v>
      </c>
      <c r="F212" s="32">
        <v>85.6</v>
      </c>
    </row>
    <row r="213" spans="1:6" ht="15" customHeight="1" x14ac:dyDescent="0.25">
      <c r="A213" s="31" t="s">
        <v>207</v>
      </c>
      <c r="B213" s="31" t="s">
        <v>208</v>
      </c>
      <c r="C213" s="31" t="s">
        <v>1004</v>
      </c>
      <c r="D213" s="31">
        <v>144</v>
      </c>
      <c r="E213" s="31">
        <v>67770</v>
      </c>
      <c r="F213" s="32">
        <v>66.900000000000006</v>
      </c>
    </row>
    <row r="214" spans="1:6" ht="15" customHeight="1" x14ac:dyDescent="0.25">
      <c r="A214" s="31" t="s">
        <v>207</v>
      </c>
      <c r="B214" s="31" t="s">
        <v>208</v>
      </c>
      <c r="C214" s="31" t="s">
        <v>1005</v>
      </c>
      <c r="D214" s="31">
        <v>187</v>
      </c>
      <c r="E214" s="31">
        <v>130457</v>
      </c>
      <c r="F214" s="32">
        <v>65.8</v>
      </c>
    </row>
    <row r="215" spans="1:6" ht="15" customHeight="1" x14ac:dyDescent="0.25">
      <c r="A215" s="31" t="s">
        <v>207</v>
      </c>
      <c r="B215" s="31" t="s">
        <v>208</v>
      </c>
      <c r="C215" s="31" t="s">
        <v>1006</v>
      </c>
      <c r="D215" s="31">
        <v>313</v>
      </c>
      <c r="E215" s="31">
        <v>108596</v>
      </c>
      <c r="F215" s="32">
        <v>73.400000000000006</v>
      </c>
    </row>
    <row r="216" spans="1:6" ht="24" customHeight="1" x14ac:dyDescent="0.25">
      <c r="A216" s="31" t="s">
        <v>210</v>
      </c>
      <c r="B216" s="31" t="s">
        <v>211</v>
      </c>
      <c r="C216" s="31" t="s">
        <v>995</v>
      </c>
      <c r="D216" s="31">
        <v>240</v>
      </c>
      <c r="E216" s="31">
        <v>86404</v>
      </c>
      <c r="F216" s="32">
        <v>45.7</v>
      </c>
    </row>
    <row r="217" spans="1:6" ht="24" customHeight="1" x14ac:dyDescent="0.25">
      <c r="A217" s="31" t="s">
        <v>210</v>
      </c>
      <c r="B217" s="31" t="s">
        <v>211</v>
      </c>
      <c r="C217" s="31" t="s">
        <v>996</v>
      </c>
      <c r="D217" s="31">
        <v>310</v>
      </c>
      <c r="E217" s="31">
        <v>73015</v>
      </c>
      <c r="F217" s="32">
        <v>46.7</v>
      </c>
    </row>
    <row r="218" spans="1:6" ht="24" customHeight="1" x14ac:dyDescent="0.25">
      <c r="A218" s="31" t="s">
        <v>210</v>
      </c>
      <c r="B218" s="31" t="s">
        <v>211</v>
      </c>
      <c r="C218" s="31" t="s">
        <v>997</v>
      </c>
      <c r="D218" s="31">
        <v>169</v>
      </c>
      <c r="E218" s="31">
        <v>58580</v>
      </c>
      <c r="F218" s="32">
        <v>61.8</v>
      </c>
    </row>
    <row r="219" spans="1:6" ht="24" customHeight="1" x14ac:dyDescent="0.25">
      <c r="A219" s="31" t="s">
        <v>213</v>
      </c>
      <c r="B219" s="31" t="s">
        <v>214</v>
      </c>
      <c r="C219" s="31" t="s">
        <v>995</v>
      </c>
      <c r="D219" s="31">
        <v>200</v>
      </c>
      <c r="E219" s="31">
        <v>96367</v>
      </c>
      <c r="F219" s="32">
        <v>87.8</v>
      </c>
    </row>
    <row r="220" spans="1:6" ht="24" customHeight="1" x14ac:dyDescent="0.25">
      <c r="A220" s="31" t="s">
        <v>213</v>
      </c>
      <c r="B220" s="31" t="s">
        <v>214</v>
      </c>
      <c r="C220" s="31" t="s">
        <v>996</v>
      </c>
      <c r="D220" s="31">
        <v>181</v>
      </c>
      <c r="E220" s="31">
        <v>46383</v>
      </c>
      <c r="F220" s="32">
        <v>84.3</v>
      </c>
    </row>
    <row r="221" spans="1:6" ht="24" customHeight="1" x14ac:dyDescent="0.25">
      <c r="A221" s="31" t="s">
        <v>213</v>
      </c>
      <c r="B221" s="31" t="s">
        <v>214</v>
      </c>
      <c r="C221" s="31" t="s">
        <v>997</v>
      </c>
      <c r="D221" s="31">
        <v>209</v>
      </c>
      <c r="E221" s="31">
        <v>96792</v>
      </c>
      <c r="F221" s="32">
        <v>50.1</v>
      </c>
    </row>
    <row r="222" spans="1:6" ht="24" customHeight="1" x14ac:dyDescent="0.25">
      <c r="A222" s="31" t="s">
        <v>216</v>
      </c>
      <c r="B222" s="31" t="s">
        <v>217</v>
      </c>
      <c r="C222" s="31" t="s">
        <v>995</v>
      </c>
      <c r="D222" s="31">
        <v>340</v>
      </c>
      <c r="E222" s="31">
        <v>99223</v>
      </c>
      <c r="F222" s="32">
        <v>46.4</v>
      </c>
    </row>
    <row r="223" spans="1:6" ht="24" customHeight="1" x14ac:dyDescent="0.25">
      <c r="A223" s="31" t="s">
        <v>216</v>
      </c>
      <c r="B223" s="31" t="s">
        <v>217</v>
      </c>
      <c r="C223" s="31" t="s">
        <v>996</v>
      </c>
      <c r="D223" s="31">
        <v>154</v>
      </c>
      <c r="E223" s="31">
        <v>94379</v>
      </c>
      <c r="F223" s="32">
        <v>73.099999999999994</v>
      </c>
    </row>
    <row r="224" spans="1:6" ht="24" customHeight="1" x14ac:dyDescent="0.25">
      <c r="A224" s="31" t="s">
        <v>216</v>
      </c>
      <c r="B224" s="31" t="s">
        <v>217</v>
      </c>
      <c r="C224" s="31" t="s">
        <v>997</v>
      </c>
      <c r="D224" s="31">
        <v>255</v>
      </c>
      <c r="E224" s="31">
        <v>74036</v>
      </c>
      <c r="F224" s="32">
        <v>67.5</v>
      </c>
    </row>
    <row r="225" spans="1:6" ht="24" customHeight="1" x14ac:dyDescent="0.25">
      <c r="A225" s="31" t="s">
        <v>216</v>
      </c>
      <c r="B225" s="31" t="s">
        <v>217</v>
      </c>
      <c r="C225" s="31" t="s">
        <v>998</v>
      </c>
      <c r="D225" s="31">
        <v>241</v>
      </c>
      <c r="E225" s="31">
        <v>72126</v>
      </c>
      <c r="F225" s="32">
        <v>59.7</v>
      </c>
    </row>
    <row r="226" spans="1:6" ht="24" customHeight="1" x14ac:dyDescent="0.25">
      <c r="A226" s="31" t="s">
        <v>216</v>
      </c>
      <c r="B226" s="31" t="s">
        <v>217</v>
      </c>
      <c r="C226" s="31" t="s">
        <v>999</v>
      </c>
      <c r="D226" s="31">
        <v>149</v>
      </c>
      <c r="E226" s="31">
        <v>82944</v>
      </c>
      <c r="F226" s="32">
        <v>61.1</v>
      </c>
    </row>
    <row r="227" spans="1:6" ht="24" customHeight="1" x14ac:dyDescent="0.25">
      <c r="A227" s="31" t="s">
        <v>216</v>
      </c>
      <c r="B227" s="31" t="s">
        <v>217</v>
      </c>
      <c r="C227" s="31" t="s">
        <v>1000</v>
      </c>
      <c r="D227" s="31">
        <v>193</v>
      </c>
      <c r="E227" s="31">
        <v>83181</v>
      </c>
      <c r="F227" s="32">
        <v>76.2</v>
      </c>
    </row>
    <row r="228" spans="1:6" ht="24" customHeight="1" x14ac:dyDescent="0.25">
      <c r="A228" s="31" t="s">
        <v>216</v>
      </c>
      <c r="B228" s="31" t="s">
        <v>217</v>
      </c>
      <c r="C228" s="31" t="s">
        <v>1001</v>
      </c>
      <c r="D228" s="31">
        <v>317</v>
      </c>
      <c r="E228" s="31">
        <v>56403</v>
      </c>
      <c r="F228" s="32">
        <v>66</v>
      </c>
    </row>
    <row r="229" spans="1:6" ht="24" customHeight="1" x14ac:dyDescent="0.25">
      <c r="A229" s="31" t="s">
        <v>216</v>
      </c>
      <c r="B229" s="31" t="s">
        <v>217</v>
      </c>
      <c r="C229" s="31" t="s">
        <v>1002</v>
      </c>
      <c r="D229" s="31">
        <v>206</v>
      </c>
      <c r="E229" s="31">
        <v>149606</v>
      </c>
      <c r="F229" s="32">
        <v>79.599999999999994</v>
      </c>
    </row>
    <row r="230" spans="1:6" ht="24" customHeight="1" x14ac:dyDescent="0.25">
      <c r="A230" s="31" t="s">
        <v>216</v>
      </c>
      <c r="B230" s="31" t="s">
        <v>217</v>
      </c>
      <c r="C230" s="31" t="s">
        <v>1003</v>
      </c>
      <c r="D230" s="31">
        <v>241</v>
      </c>
      <c r="E230" s="31">
        <v>100136</v>
      </c>
      <c r="F230" s="32">
        <v>87.7</v>
      </c>
    </row>
    <row r="231" spans="1:6" ht="24" customHeight="1" x14ac:dyDescent="0.25">
      <c r="A231" s="31" t="s">
        <v>220</v>
      </c>
      <c r="B231" s="31" t="s">
        <v>221</v>
      </c>
      <c r="C231" s="31" t="s">
        <v>995</v>
      </c>
      <c r="D231" s="31">
        <v>213</v>
      </c>
      <c r="E231" s="31">
        <v>108398</v>
      </c>
      <c r="F231" s="32">
        <v>47.8</v>
      </c>
    </row>
    <row r="232" spans="1:6" ht="24" customHeight="1" x14ac:dyDescent="0.25">
      <c r="A232" s="31" t="s">
        <v>220</v>
      </c>
      <c r="B232" s="31" t="s">
        <v>221</v>
      </c>
      <c r="C232" s="31" t="s">
        <v>996</v>
      </c>
      <c r="D232" s="31">
        <v>248</v>
      </c>
      <c r="E232" s="31">
        <v>153681</v>
      </c>
      <c r="F232" s="32">
        <v>79.7</v>
      </c>
    </row>
    <row r="233" spans="1:6" ht="24" customHeight="1" x14ac:dyDescent="0.25">
      <c r="A233" s="31" t="s">
        <v>220</v>
      </c>
      <c r="B233" s="31" t="s">
        <v>221</v>
      </c>
      <c r="C233" s="31" t="s">
        <v>997</v>
      </c>
      <c r="D233" s="31">
        <v>127</v>
      </c>
      <c r="E233" s="31">
        <v>96854</v>
      </c>
      <c r="F233" s="32">
        <v>81</v>
      </c>
    </row>
    <row r="234" spans="1:6" ht="24" customHeight="1" x14ac:dyDescent="0.25">
      <c r="A234" s="31" t="s">
        <v>220</v>
      </c>
      <c r="B234" s="31" t="s">
        <v>221</v>
      </c>
      <c r="C234" s="31" t="s">
        <v>998</v>
      </c>
      <c r="D234" s="31">
        <v>169</v>
      </c>
      <c r="E234" s="31">
        <v>30203</v>
      </c>
      <c r="F234" s="32">
        <v>86.5</v>
      </c>
    </row>
    <row r="235" spans="1:6" ht="24" customHeight="1" x14ac:dyDescent="0.25">
      <c r="A235" s="31" t="s">
        <v>220</v>
      </c>
      <c r="B235" s="31" t="s">
        <v>221</v>
      </c>
      <c r="C235" s="31" t="s">
        <v>999</v>
      </c>
      <c r="D235" s="31">
        <v>312</v>
      </c>
      <c r="E235" s="31">
        <v>28717</v>
      </c>
      <c r="F235" s="32">
        <v>77.2</v>
      </c>
    </row>
    <row r="236" spans="1:6" ht="24" customHeight="1" x14ac:dyDescent="0.25">
      <c r="A236" s="31" t="s">
        <v>220</v>
      </c>
      <c r="B236" s="31" t="s">
        <v>221</v>
      </c>
      <c r="C236" s="31" t="s">
        <v>1000</v>
      </c>
      <c r="D236" s="31">
        <v>271</v>
      </c>
      <c r="E236" s="31">
        <v>82112</v>
      </c>
      <c r="F236" s="32">
        <v>61.2</v>
      </c>
    </row>
    <row r="237" spans="1:6" ht="24" customHeight="1" x14ac:dyDescent="0.25">
      <c r="A237" s="31" t="s">
        <v>220</v>
      </c>
      <c r="B237" s="31" t="s">
        <v>221</v>
      </c>
      <c r="C237" s="31" t="s">
        <v>1001</v>
      </c>
      <c r="D237" s="31">
        <v>158</v>
      </c>
      <c r="E237" s="31">
        <v>32714</v>
      </c>
      <c r="F237" s="32">
        <v>69.599999999999994</v>
      </c>
    </row>
    <row r="238" spans="1:6" ht="24" customHeight="1" x14ac:dyDescent="0.25">
      <c r="A238" s="31" t="s">
        <v>220</v>
      </c>
      <c r="B238" s="31" t="s">
        <v>221</v>
      </c>
      <c r="C238" s="31" t="s">
        <v>1002</v>
      </c>
      <c r="D238" s="31">
        <v>341</v>
      </c>
      <c r="E238" s="31">
        <v>40019</v>
      </c>
      <c r="F238" s="32">
        <v>49.9</v>
      </c>
    </row>
    <row r="239" spans="1:6" ht="24" customHeight="1" x14ac:dyDescent="0.25">
      <c r="A239" s="31" t="s">
        <v>220</v>
      </c>
      <c r="B239" s="31" t="s">
        <v>221</v>
      </c>
      <c r="C239" s="31" t="s">
        <v>1003</v>
      </c>
      <c r="D239" s="31">
        <v>198</v>
      </c>
      <c r="E239" s="31">
        <v>78074</v>
      </c>
      <c r="F239" s="32">
        <v>71.2</v>
      </c>
    </row>
    <row r="240" spans="1:6" ht="24" customHeight="1" x14ac:dyDescent="0.25">
      <c r="A240" s="31" t="s">
        <v>227</v>
      </c>
      <c r="B240" s="31" t="s">
        <v>228</v>
      </c>
      <c r="C240" s="31" t="s">
        <v>995</v>
      </c>
      <c r="D240" s="31">
        <v>222</v>
      </c>
      <c r="E240" s="31">
        <v>104601</v>
      </c>
      <c r="F240" s="32">
        <v>66</v>
      </c>
    </row>
    <row r="241" spans="1:6" ht="24" customHeight="1" x14ac:dyDescent="0.25">
      <c r="A241" s="31" t="s">
        <v>227</v>
      </c>
      <c r="B241" s="31" t="s">
        <v>228</v>
      </c>
      <c r="C241" s="31" t="s">
        <v>996</v>
      </c>
      <c r="D241" s="31">
        <v>247</v>
      </c>
      <c r="E241" s="31">
        <v>67473</v>
      </c>
      <c r="F241" s="32">
        <v>66.7</v>
      </c>
    </row>
    <row r="242" spans="1:6" ht="24" customHeight="1" x14ac:dyDescent="0.25">
      <c r="A242" s="31" t="s">
        <v>227</v>
      </c>
      <c r="B242" s="31" t="s">
        <v>228</v>
      </c>
      <c r="C242" s="31" t="s">
        <v>997</v>
      </c>
      <c r="D242" s="31">
        <v>172</v>
      </c>
      <c r="E242" s="31">
        <v>151132</v>
      </c>
      <c r="F242" s="32">
        <v>56.6</v>
      </c>
    </row>
    <row r="243" spans="1:6" ht="24" customHeight="1" x14ac:dyDescent="0.25">
      <c r="A243" s="31" t="s">
        <v>227</v>
      </c>
      <c r="B243" s="31" t="s">
        <v>228</v>
      </c>
      <c r="C243" s="31" t="s">
        <v>998</v>
      </c>
      <c r="D243" s="31">
        <v>289</v>
      </c>
      <c r="E243" s="31">
        <v>36045</v>
      </c>
      <c r="F243" s="32">
        <v>56.6</v>
      </c>
    </row>
    <row r="244" spans="1:6" ht="24" customHeight="1" x14ac:dyDescent="0.25">
      <c r="A244" s="31" t="s">
        <v>227</v>
      </c>
      <c r="B244" s="31" t="s">
        <v>228</v>
      </c>
      <c r="C244" s="31" t="s">
        <v>999</v>
      </c>
      <c r="D244" s="31">
        <v>257</v>
      </c>
      <c r="E244" s="31">
        <v>141418</v>
      </c>
      <c r="F244" s="32">
        <v>70.099999999999994</v>
      </c>
    </row>
    <row r="245" spans="1:6" ht="24" customHeight="1" x14ac:dyDescent="0.25">
      <c r="A245" s="31" t="s">
        <v>227</v>
      </c>
      <c r="B245" s="31" t="s">
        <v>228</v>
      </c>
      <c r="C245" s="31" t="s">
        <v>1000</v>
      </c>
      <c r="D245" s="31">
        <v>145</v>
      </c>
      <c r="E245" s="31">
        <v>146364</v>
      </c>
      <c r="F245" s="32">
        <v>88.6</v>
      </c>
    </row>
    <row r="246" spans="1:6" ht="24" customHeight="1" x14ac:dyDescent="0.25">
      <c r="A246" s="31" t="s">
        <v>227</v>
      </c>
      <c r="B246" s="31" t="s">
        <v>228</v>
      </c>
      <c r="C246" s="31" t="s">
        <v>1001</v>
      </c>
      <c r="D246" s="31">
        <v>183</v>
      </c>
      <c r="E246" s="31">
        <v>29150</v>
      </c>
      <c r="F246" s="32">
        <v>45.5</v>
      </c>
    </row>
    <row r="247" spans="1:6" ht="24" customHeight="1" x14ac:dyDescent="0.25">
      <c r="A247" s="31" t="s">
        <v>227</v>
      </c>
      <c r="B247" s="31" t="s">
        <v>228</v>
      </c>
      <c r="C247" s="31" t="s">
        <v>1002</v>
      </c>
      <c r="D247" s="31">
        <v>201</v>
      </c>
      <c r="E247" s="31">
        <v>121133</v>
      </c>
      <c r="F247" s="32">
        <v>47.2</v>
      </c>
    </row>
    <row r="248" spans="1:6" ht="24" customHeight="1" x14ac:dyDescent="0.25">
      <c r="A248" s="31" t="s">
        <v>230</v>
      </c>
      <c r="B248" s="31" t="s">
        <v>231</v>
      </c>
      <c r="C248" s="31" t="s">
        <v>995</v>
      </c>
      <c r="D248" s="31">
        <v>127</v>
      </c>
      <c r="E248" s="31">
        <v>95787</v>
      </c>
      <c r="F248" s="32">
        <v>58.8</v>
      </c>
    </row>
    <row r="249" spans="1:6" ht="24" customHeight="1" x14ac:dyDescent="0.25">
      <c r="A249" s="31" t="s">
        <v>230</v>
      </c>
      <c r="B249" s="31" t="s">
        <v>231</v>
      </c>
      <c r="C249" s="31" t="s">
        <v>996</v>
      </c>
      <c r="D249" s="31">
        <v>283</v>
      </c>
      <c r="E249" s="31">
        <v>127215</v>
      </c>
      <c r="F249" s="32">
        <v>67</v>
      </c>
    </row>
    <row r="250" spans="1:6" ht="24" customHeight="1" x14ac:dyDescent="0.25">
      <c r="A250" s="31" t="s">
        <v>230</v>
      </c>
      <c r="B250" s="31" t="s">
        <v>231</v>
      </c>
      <c r="C250" s="31" t="s">
        <v>997</v>
      </c>
      <c r="D250" s="31">
        <v>281</v>
      </c>
      <c r="E250" s="31">
        <v>106951</v>
      </c>
      <c r="F250" s="32">
        <v>71.3</v>
      </c>
    </row>
    <row r="251" spans="1:6" ht="24" customHeight="1" x14ac:dyDescent="0.25">
      <c r="A251" s="31" t="s">
        <v>230</v>
      </c>
      <c r="B251" s="31" t="s">
        <v>231</v>
      </c>
      <c r="C251" s="31" t="s">
        <v>998</v>
      </c>
      <c r="D251" s="31">
        <v>186</v>
      </c>
      <c r="E251" s="31">
        <v>26856</v>
      </c>
      <c r="F251" s="32">
        <v>77.7</v>
      </c>
    </row>
    <row r="252" spans="1:6" ht="24" customHeight="1" x14ac:dyDescent="0.25">
      <c r="A252" s="31" t="s">
        <v>230</v>
      </c>
      <c r="B252" s="31" t="s">
        <v>231</v>
      </c>
      <c r="C252" s="31" t="s">
        <v>999</v>
      </c>
      <c r="D252" s="31">
        <v>338</v>
      </c>
      <c r="E252" s="31">
        <v>53176</v>
      </c>
      <c r="F252" s="32">
        <v>52</v>
      </c>
    </row>
    <row r="253" spans="1:6" ht="15" customHeight="1" x14ac:dyDescent="0.25">
      <c r="A253" s="31" t="s">
        <v>233</v>
      </c>
      <c r="B253" s="31" t="s">
        <v>234</v>
      </c>
      <c r="C253" s="31" t="s">
        <v>995</v>
      </c>
      <c r="D253" s="31">
        <v>257</v>
      </c>
      <c r="E253" s="31">
        <v>70500</v>
      </c>
      <c r="F253" s="32">
        <v>64.8</v>
      </c>
    </row>
    <row r="254" spans="1:6" ht="15" customHeight="1" x14ac:dyDescent="0.25">
      <c r="A254" s="31" t="s">
        <v>233</v>
      </c>
      <c r="B254" s="31" t="s">
        <v>234</v>
      </c>
      <c r="C254" s="31" t="s">
        <v>996</v>
      </c>
      <c r="D254" s="31">
        <v>157</v>
      </c>
      <c r="E254" s="31">
        <v>48853</v>
      </c>
      <c r="F254" s="32">
        <v>75.3</v>
      </c>
    </row>
    <row r="255" spans="1:6" ht="15" customHeight="1" x14ac:dyDescent="0.25">
      <c r="A255" s="31" t="s">
        <v>233</v>
      </c>
      <c r="B255" s="31" t="s">
        <v>234</v>
      </c>
      <c r="C255" s="31" t="s">
        <v>997</v>
      </c>
      <c r="D255" s="31">
        <v>330</v>
      </c>
      <c r="E255" s="31">
        <v>102542</v>
      </c>
      <c r="F255" s="32">
        <v>88.6</v>
      </c>
    </row>
    <row r="256" spans="1:6" ht="15" customHeight="1" x14ac:dyDescent="0.25">
      <c r="A256" s="31" t="s">
        <v>233</v>
      </c>
      <c r="B256" s="31" t="s">
        <v>234</v>
      </c>
      <c r="C256" s="31" t="s">
        <v>998</v>
      </c>
      <c r="D256" s="31">
        <v>324</v>
      </c>
      <c r="E256" s="31">
        <v>67219</v>
      </c>
      <c r="F256" s="32">
        <v>80.599999999999994</v>
      </c>
    </row>
    <row r="257" spans="1:6" ht="15" customHeight="1" x14ac:dyDescent="0.25">
      <c r="A257" s="31" t="s">
        <v>233</v>
      </c>
      <c r="B257" s="31" t="s">
        <v>234</v>
      </c>
      <c r="C257" s="31" t="s">
        <v>999</v>
      </c>
      <c r="D257" s="31">
        <v>328</v>
      </c>
      <c r="E257" s="31">
        <v>111892</v>
      </c>
      <c r="F257" s="32">
        <v>53</v>
      </c>
    </row>
    <row r="258" spans="1:6" ht="15" customHeight="1" x14ac:dyDescent="0.25">
      <c r="A258" s="31" t="s">
        <v>233</v>
      </c>
      <c r="B258" s="31" t="s">
        <v>234</v>
      </c>
      <c r="C258" s="31" t="s">
        <v>1000</v>
      </c>
      <c r="D258" s="31">
        <v>313</v>
      </c>
      <c r="E258" s="31">
        <v>131127</v>
      </c>
      <c r="F258" s="32">
        <v>61.3</v>
      </c>
    </row>
    <row r="259" spans="1:6" ht="15" customHeight="1" x14ac:dyDescent="0.25">
      <c r="A259" s="31" t="s">
        <v>233</v>
      </c>
      <c r="B259" s="31" t="s">
        <v>234</v>
      </c>
      <c r="C259" s="31" t="s">
        <v>1001</v>
      </c>
      <c r="D259" s="31">
        <v>258</v>
      </c>
      <c r="E259" s="31">
        <v>111233</v>
      </c>
      <c r="F259" s="32">
        <v>71.400000000000006</v>
      </c>
    </row>
    <row r="260" spans="1:6" ht="15" customHeight="1" x14ac:dyDescent="0.25">
      <c r="A260" s="31" t="s">
        <v>233</v>
      </c>
      <c r="B260" s="31" t="s">
        <v>234</v>
      </c>
      <c r="C260" s="31" t="s">
        <v>1002</v>
      </c>
      <c r="D260" s="31">
        <v>251</v>
      </c>
      <c r="E260" s="31">
        <v>31131</v>
      </c>
      <c r="F260" s="32">
        <v>80.3</v>
      </c>
    </row>
    <row r="261" spans="1:6" ht="15" customHeight="1" x14ac:dyDescent="0.25">
      <c r="A261" s="31" t="s">
        <v>233</v>
      </c>
      <c r="B261" s="31" t="s">
        <v>234</v>
      </c>
      <c r="C261" s="31" t="s">
        <v>1003</v>
      </c>
      <c r="D261" s="31">
        <v>227</v>
      </c>
      <c r="E261" s="31">
        <v>132789</v>
      </c>
      <c r="F261" s="32">
        <v>68.5</v>
      </c>
    </row>
    <row r="262" spans="1:6" ht="15" customHeight="1" x14ac:dyDescent="0.25">
      <c r="A262" s="31" t="s">
        <v>233</v>
      </c>
      <c r="B262" s="31" t="s">
        <v>234</v>
      </c>
      <c r="C262" s="31" t="s">
        <v>1004</v>
      </c>
      <c r="D262" s="31">
        <v>199</v>
      </c>
      <c r="E262" s="31">
        <v>65144</v>
      </c>
      <c r="F262" s="32">
        <v>67.599999999999994</v>
      </c>
    </row>
    <row r="263" spans="1:6" ht="15" customHeight="1" x14ac:dyDescent="0.25">
      <c r="A263" s="31" t="s">
        <v>233</v>
      </c>
      <c r="B263" s="31" t="s">
        <v>234</v>
      </c>
      <c r="C263" s="31" t="s">
        <v>1005</v>
      </c>
      <c r="D263" s="31">
        <v>315</v>
      </c>
      <c r="E263" s="31">
        <v>27763</v>
      </c>
      <c r="F263" s="32">
        <v>58.7</v>
      </c>
    </row>
    <row r="264" spans="1:6" ht="15" customHeight="1" x14ac:dyDescent="0.25">
      <c r="A264" s="31" t="s">
        <v>233</v>
      </c>
      <c r="B264" s="31" t="s">
        <v>234</v>
      </c>
      <c r="C264" s="31" t="s">
        <v>1006</v>
      </c>
      <c r="D264" s="31">
        <v>153</v>
      </c>
      <c r="E264" s="31">
        <v>113681</v>
      </c>
      <c r="F264" s="32">
        <v>73.3</v>
      </c>
    </row>
    <row r="265" spans="1:6" ht="24" customHeight="1" x14ac:dyDescent="0.25">
      <c r="A265" s="31" t="s">
        <v>236</v>
      </c>
      <c r="B265" s="31" t="s">
        <v>237</v>
      </c>
      <c r="C265" s="31" t="s">
        <v>995</v>
      </c>
      <c r="D265" s="31">
        <v>207</v>
      </c>
      <c r="E265" s="31">
        <v>62881</v>
      </c>
      <c r="F265" s="32">
        <v>70.900000000000006</v>
      </c>
    </row>
    <row r="266" spans="1:6" ht="24" customHeight="1" x14ac:dyDescent="0.25">
      <c r="A266" s="31" t="s">
        <v>236</v>
      </c>
      <c r="B266" s="31" t="s">
        <v>237</v>
      </c>
      <c r="C266" s="31" t="s">
        <v>996</v>
      </c>
      <c r="D266" s="31">
        <v>129</v>
      </c>
      <c r="E266" s="31">
        <v>155773</v>
      </c>
      <c r="F266" s="32">
        <v>59.1</v>
      </c>
    </row>
    <row r="267" spans="1:6" ht="24" customHeight="1" x14ac:dyDescent="0.25">
      <c r="A267" s="31" t="s">
        <v>236</v>
      </c>
      <c r="B267" s="31" t="s">
        <v>237</v>
      </c>
      <c r="C267" s="31" t="s">
        <v>997</v>
      </c>
      <c r="D267" s="31">
        <v>199</v>
      </c>
      <c r="E267" s="31">
        <v>100547</v>
      </c>
      <c r="F267" s="32">
        <v>62.4</v>
      </c>
    </row>
    <row r="268" spans="1:6" ht="24" customHeight="1" x14ac:dyDescent="0.25">
      <c r="A268" s="31" t="s">
        <v>236</v>
      </c>
      <c r="B268" s="31" t="s">
        <v>237</v>
      </c>
      <c r="C268" s="31" t="s">
        <v>998</v>
      </c>
      <c r="D268" s="31">
        <v>212</v>
      </c>
      <c r="E268" s="31">
        <v>109860</v>
      </c>
      <c r="F268" s="32">
        <v>70.2</v>
      </c>
    </row>
    <row r="269" spans="1:6" ht="24" customHeight="1" x14ac:dyDescent="0.25">
      <c r="A269" s="31" t="s">
        <v>236</v>
      </c>
      <c r="B269" s="31" t="s">
        <v>237</v>
      </c>
      <c r="C269" s="31" t="s">
        <v>999</v>
      </c>
      <c r="D269" s="31">
        <v>222</v>
      </c>
      <c r="E269" s="31">
        <v>40553</v>
      </c>
      <c r="F269" s="32">
        <v>62.7</v>
      </c>
    </row>
    <row r="270" spans="1:6" ht="24" customHeight="1" x14ac:dyDescent="0.25">
      <c r="A270" s="31" t="s">
        <v>236</v>
      </c>
      <c r="B270" s="31" t="s">
        <v>237</v>
      </c>
      <c r="C270" s="31" t="s">
        <v>1000</v>
      </c>
      <c r="D270" s="31">
        <v>163</v>
      </c>
      <c r="E270" s="31">
        <v>144718</v>
      </c>
      <c r="F270" s="32">
        <v>56.7</v>
      </c>
    </row>
    <row r="271" spans="1:6" ht="24" customHeight="1" x14ac:dyDescent="0.25">
      <c r="A271" s="31" t="s">
        <v>236</v>
      </c>
      <c r="B271" s="31" t="s">
        <v>237</v>
      </c>
      <c r="C271" s="31" t="s">
        <v>1001</v>
      </c>
      <c r="D271" s="31">
        <v>190</v>
      </c>
      <c r="E271" s="31">
        <v>136064</v>
      </c>
      <c r="F271" s="32">
        <v>49.7</v>
      </c>
    </row>
    <row r="272" spans="1:6" ht="24" customHeight="1" x14ac:dyDescent="0.25">
      <c r="A272" s="31" t="s">
        <v>236</v>
      </c>
      <c r="B272" s="31" t="s">
        <v>237</v>
      </c>
      <c r="C272" s="31" t="s">
        <v>1002</v>
      </c>
      <c r="D272" s="31">
        <v>204</v>
      </c>
      <c r="E272" s="31">
        <v>111154</v>
      </c>
      <c r="F272" s="32">
        <v>90.2</v>
      </c>
    </row>
    <row r="273" spans="1:6" ht="24" customHeight="1" x14ac:dyDescent="0.25">
      <c r="A273" s="31" t="s">
        <v>236</v>
      </c>
      <c r="B273" s="31" t="s">
        <v>237</v>
      </c>
      <c r="C273" s="31" t="s">
        <v>1003</v>
      </c>
      <c r="D273" s="31">
        <v>335</v>
      </c>
      <c r="E273" s="31">
        <v>120941</v>
      </c>
      <c r="F273" s="32">
        <v>49.4</v>
      </c>
    </row>
    <row r="274" spans="1:6" ht="24" customHeight="1" x14ac:dyDescent="0.25">
      <c r="A274" s="31" t="s">
        <v>236</v>
      </c>
      <c r="B274" s="31" t="s">
        <v>237</v>
      </c>
      <c r="C274" s="31" t="s">
        <v>1004</v>
      </c>
      <c r="D274" s="31">
        <v>325</v>
      </c>
      <c r="E274" s="31">
        <v>78810</v>
      </c>
      <c r="F274" s="32">
        <v>77.3</v>
      </c>
    </row>
    <row r="275" spans="1:6" ht="24" customHeight="1" x14ac:dyDescent="0.25">
      <c r="A275" s="31" t="s">
        <v>236</v>
      </c>
      <c r="B275" s="31" t="s">
        <v>237</v>
      </c>
      <c r="C275" s="31" t="s">
        <v>1005</v>
      </c>
      <c r="D275" s="31">
        <v>328</v>
      </c>
      <c r="E275" s="31">
        <v>106285</v>
      </c>
      <c r="F275" s="32">
        <v>70.3</v>
      </c>
    </row>
    <row r="276" spans="1:6" ht="24" customHeight="1" x14ac:dyDescent="0.25">
      <c r="A276" s="31" t="s">
        <v>236</v>
      </c>
      <c r="B276" s="31" t="s">
        <v>237</v>
      </c>
      <c r="C276" s="31" t="s">
        <v>1006</v>
      </c>
      <c r="D276" s="31">
        <v>263</v>
      </c>
      <c r="E276" s="31">
        <v>57964</v>
      </c>
      <c r="F276" s="32">
        <v>56.6</v>
      </c>
    </row>
    <row r="277" spans="1:6" ht="24" customHeight="1" x14ac:dyDescent="0.25">
      <c r="A277" s="31" t="s">
        <v>239</v>
      </c>
      <c r="B277" s="31" t="s">
        <v>240</v>
      </c>
      <c r="C277" s="31" t="s">
        <v>995</v>
      </c>
      <c r="D277" s="31">
        <v>133</v>
      </c>
      <c r="E277" s="31">
        <v>72174</v>
      </c>
      <c r="F277" s="32">
        <v>54.8</v>
      </c>
    </row>
    <row r="278" spans="1:6" ht="24" customHeight="1" x14ac:dyDescent="0.25">
      <c r="A278" s="31" t="s">
        <v>239</v>
      </c>
      <c r="B278" s="31" t="s">
        <v>240</v>
      </c>
      <c r="C278" s="31" t="s">
        <v>996</v>
      </c>
      <c r="D278" s="31">
        <v>140</v>
      </c>
      <c r="E278" s="31">
        <v>49907</v>
      </c>
      <c r="F278" s="32">
        <v>82.2</v>
      </c>
    </row>
    <row r="279" spans="1:6" ht="24" customHeight="1" x14ac:dyDescent="0.25">
      <c r="A279" s="31" t="s">
        <v>239</v>
      </c>
      <c r="B279" s="31" t="s">
        <v>240</v>
      </c>
      <c r="C279" s="31" t="s">
        <v>997</v>
      </c>
      <c r="D279" s="31">
        <v>296</v>
      </c>
      <c r="E279" s="31">
        <v>109609</v>
      </c>
      <c r="F279" s="32">
        <v>68.3</v>
      </c>
    </row>
    <row r="280" spans="1:6" ht="24" customHeight="1" x14ac:dyDescent="0.25">
      <c r="A280" s="31" t="s">
        <v>239</v>
      </c>
      <c r="B280" s="31" t="s">
        <v>240</v>
      </c>
      <c r="C280" s="31" t="s">
        <v>998</v>
      </c>
      <c r="D280" s="31">
        <v>214</v>
      </c>
      <c r="E280" s="31">
        <v>116468</v>
      </c>
      <c r="F280" s="32">
        <v>88.4</v>
      </c>
    </row>
    <row r="281" spans="1:6" ht="24" customHeight="1" x14ac:dyDescent="0.25">
      <c r="A281" s="31" t="s">
        <v>239</v>
      </c>
      <c r="B281" s="31" t="s">
        <v>240</v>
      </c>
      <c r="C281" s="31" t="s">
        <v>999</v>
      </c>
      <c r="D281" s="31">
        <v>172</v>
      </c>
      <c r="E281" s="31">
        <v>107172</v>
      </c>
      <c r="F281" s="32">
        <v>84.5</v>
      </c>
    </row>
    <row r="282" spans="1:6" ht="24" customHeight="1" x14ac:dyDescent="0.25">
      <c r="A282" s="31" t="s">
        <v>239</v>
      </c>
      <c r="B282" s="31" t="s">
        <v>240</v>
      </c>
      <c r="C282" s="31" t="s">
        <v>1000</v>
      </c>
      <c r="D282" s="31">
        <v>166</v>
      </c>
      <c r="E282" s="31">
        <v>46380</v>
      </c>
      <c r="F282" s="32">
        <v>61</v>
      </c>
    </row>
    <row r="283" spans="1:6" ht="24" customHeight="1" x14ac:dyDescent="0.25">
      <c r="A283" s="31" t="s">
        <v>239</v>
      </c>
      <c r="B283" s="31" t="s">
        <v>240</v>
      </c>
      <c r="C283" s="31" t="s">
        <v>1001</v>
      </c>
      <c r="D283" s="31">
        <v>144</v>
      </c>
      <c r="E283" s="31">
        <v>119939</v>
      </c>
      <c r="F283" s="32">
        <v>71.599999999999994</v>
      </c>
    </row>
    <row r="284" spans="1:6" ht="24" customHeight="1" x14ac:dyDescent="0.25">
      <c r="A284" s="31" t="s">
        <v>239</v>
      </c>
      <c r="B284" s="31" t="s">
        <v>240</v>
      </c>
      <c r="C284" s="31" t="s">
        <v>1002</v>
      </c>
      <c r="D284" s="31">
        <v>310</v>
      </c>
      <c r="E284" s="31">
        <v>27164</v>
      </c>
      <c r="F284" s="32">
        <v>76.3</v>
      </c>
    </row>
    <row r="285" spans="1:6" ht="24" customHeight="1" x14ac:dyDescent="0.25">
      <c r="A285" s="31" t="s">
        <v>239</v>
      </c>
      <c r="B285" s="31" t="s">
        <v>240</v>
      </c>
      <c r="C285" s="31" t="s">
        <v>1003</v>
      </c>
      <c r="D285" s="31">
        <v>321</v>
      </c>
      <c r="E285" s="31">
        <v>28647</v>
      </c>
      <c r="F285" s="32">
        <v>60.5</v>
      </c>
    </row>
    <row r="286" spans="1:6" ht="24" customHeight="1" x14ac:dyDescent="0.25">
      <c r="A286" s="31" t="s">
        <v>242</v>
      </c>
      <c r="B286" s="31" t="s">
        <v>243</v>
      </c>
      <c r="C286" s="31" t="s">
        <v>995</v>
      </c>
      <c r="D286" s="31">
        <v>127</v>
      </c>
      <c r="E286" s="31">
        <v>120277</v>
      </c>
      <c r="F286" s="32">
        <v>45.3</v>
      </c>
    </row>
    <row r="287" spans="1:6" ht="24" customHeight="1" x14ac:dyDescent="0.25">
      <c r="A287" s="31" t="s">
        <v>242</v>
      </c>
      <c r="B287" s="31" t="s">
        <v>243</v>
      </c>
      <c r="C287" s="31" t="s">
        <v>996</v>
      </c>
      <c r="D287" s="31">
        <v>135</v>
      </c>
      <c r="E287" s="31">
        <v>61585</v>
      </c>
      <c r="F287" s="32">
        <v>70.8</v>
      </c>
    </row>
    <row r="288" spans="1:6" ht="24" customHeight="1" x14ac:dyDescent="0.25">
      <c r="A288" s="31" t="s">
        <v>242</v>
      </c>
      <c r="B288" s="31" t="s">
        <v>243</v>
      </c>
      <c r="C288" s="31" t="s">
        <v>997</v>
      </c>
      <c r="D288" s="31">
        <v>339</v>
      </c>
      <c r="E288" s="31">
        <v>97543</v>
      </c>
      <c r="F288" s="32">
        <v>63.3</v>
      </c>
    </row>
    <row r="289" spans="1:6" ht="24" customHeight="1" x14ac:dyDescent="0.25">
      <c r="A289" s="31" t="s">
        <v>242</v>
      </c>
      <c r="B289" s="31" t="s">
        <v>243</v>
      </c>
      <c r="C289" s="31" t="s">
        <v>998</v>
      </c>
      <c r="D289" s="31">
        <v>162</v>
      </c>
      <c r="E289" s="31">
        <v>71114</v>
      </c>
      <c r="F289" s="32">
        <v>75.8</v>
      </c>
    </row>
    <row r="290" spans="1:6" ht="24" customHeight="1" x14ac:dyDescent="0.25">
      <c r="A290" s="31" t="s">
        <v>242</v>
      </c>
      <c r="B290" s="31" t="s">
        <v>243</v>
      </c>
      <c r="C290" s="31" t="s">
        <v>999</v>
      </c>
      <c r="D290" s="31">
        <v>148</v>
      </c>
      <c r="E290" s="31">
        <v>109110</v>
      </c>
      <c r="F290" s="32">
        <v>66.099999999999994</v>
      </c>
    </row>
    <row r="291" spans="1:6" ht="24" customHeight="1" x14ac:dyDescent="0.25">
      <c r="A291" s="31" t="s">
        <v>242</v>
      </c>
      <c r="B291" s="31" t="s">
        <v>243</v>
      </c>
      <c r="C291" s="31" t="s">
        <v>1000</v>
      </c>
      <c r="D291" s="31">
        <v>326</v>
      </c>
      <c r="E291" s="31">
        <v>40154</v>
      </c>
      <c r="F291" s="32">
        <v>72.3</v>
      </c>
    </row>
    <row r="292" spans="1:6" ht="24" customHeight="1" x14ac:dyDescent="0.25">
      <c r="A292" s="31" t="s">
        <v>242</v>
      </c>
      <c r="B292" s="31" t="s">
        <v>243</v>
      </c>
      <c r="C292" s="31" t="s">
        <v>1001</v>
      </c>
      <c r="D292" s="31">
        <v>299</v>
      </c>
      <c r="E292" s="31">
        <v>95684</v>
      </c>
      <c r="F292" s="32">
        <v>52</v>
      </c>
    </row>
    <row r="293" spans="1:6" ht="24" customHeight="1" x14ac:dyDescent="0.25">
      <c r="A293" s="31" t="s">
        <v>242</v>
      </c>
      <c r="B293" s="31" t="s">
        <v>243</v>
      </c>
      <c r="C293" s="31" t="s">
        <v>1002</v>
      </c>
      <c r="D293" s="31">
        <v>320</v>
      </c>
      <c r="E293" s="31">
        <v>154402</v>
      </c>
      <c r="F293" s="32">
        <v>70.2</v>
      </c>
    </row>
    <row r="294" spans="1:6" ht="24" customHeight="1" x14ac:dyDescent="0.25">
      <c r="A294" s="31" t="s">
        <v>242</v>
      </c>
      <c r="B294" s="31" t="s">
        <v>243</v>
      </c>
      <c r="C294" s="31" t="s">
        <v>1003</v>
      </c>
      <c r="D294" s="31">
        <v>197</v>
      </c>
      <c r="E294" s="31">
        <v>104447</v>
      </c>
      <c r="F294" s="32">
        <v>52.8</v>
      </c>
    </row>
    <row r="295" spans="1:6" ht="24" customHeight="1" x14ac:dyDescent="0.25">
      <c r="A295" s="31" t="s">
        <v>242</v>
      </c>
      <c r="B295" s="31" t="s">
        <v>243</v>
      </c>
      <c r="C295" s="31" t="s">
        <v>1004</v>
      </c>
      <c r="D295" s="31">
        <v>258</v>
      </c>
      <c r="E295" s="31">
        <v>44702</v>
      </c>
      <c r="F295" s="32">
        <v>65.3</v>
      </c>
    </row>
    <row r="296" spans="1:6" ht="24" customHeight="1" x14ac:dyDescent="0.25">
      <c r="A296" s="31" t="s">
        <v>242</v>
      </c>
      <c r="B296" s="31" t="s">
        <v>243</v>
      </c>
      <c r="C296" s="31" t="s">
        <v>1005</v>
      </c>
      <c r="D296" s="31">
        <v>336</v>
      </c>
      <c r="E296" s="31">
        <v>85493</v>
      </c>
      <c r="F296" s="32">
        <v>47.2</v>
      </c>
    </row>
    <row r="297" spans="1:6" ht="24" customHeight="1" x14ac:dyDescent="0.25">
      <c r="A297" s="31" t="s">
        <v>245</v>
      </c>
      <c r="B297" s="31" t="s">
        <v>246</v>
      </c>
      <c r="C297" s="31" t="s">
        <v>995</v>
      </c>
      <c r="D297" s="31">
        <v>258</v>
      </c>
      <c r="E297" s="31">
        <v>101463</v>
      </c>
      <c r="F297" s="32">
        <v>89.8</v>
      </c>
    </row>
    <row r="298" spans="1:6" ht="24" customHeight="1" x14ac:dyDescent="0.25">
      <c r="A298" s="31" t="s">
        <v>245</v>
      </c>
      <c r="B298" s="31" t="s">
        <v>246</v>
      </c>
      <c r="C298" s="31" t="s">
        <v>996</v>
      </c>
      <c r="D298" s="31">
        <v>135</v>
      </c>
      <c r="E298" s="31">
        <v>70968</v>
      </c>
      <c r="F298" s="32">
        <v>46.9</v>
      </c>
    </row>
    <row r="299" spans="1:6" ht="24" customHeight="1" x14ac:dyDescent="0.25">
      <c r="A299" s="31" t="s">
        <v>245</v>
      </c>
      <c r="B299" s="31" t="s">
        <v>246</v>
      </c>
      <c r="C299" s="31" t="s">
        <v>997</v>
      </c>
      <c r="D299" s="31">
        <v>207</v>
      </c>
      <c r="E299" s="31">
        <v>81647</v>
      </c>
      <c r="F299" s="32">
        <v>84.1</v>
      </c>
    </row>
    <row r="300" spans="1:6" ht="24" customHeight="1" x14ac:dyDescent="0.25">
      <c r="A300" s="31" t="s">
        <v>245</v>
      </c>
      <c r="B300" s="31" t="s">
        <v>246</v>
      </c>
      <c r="C300" s="31" t="s">
        <v>998</v>
      </c>
      <c r="D300" s="31">
        <v>350</v>
      </c>
      <c r="E300" s="31">
        <v>57512</v>
      </c>
      <c r="F300" s="32">
        <v>45.1</v>
      </c>
    </row>
    <row r="301" spans="1:6" ht="24" customHeight="1" x14ac:dyDescent="0.25">
      <c r="A301" s="31" t="s">
        <v>245</v>
      </c>
      <c r="B301" s="31" t="s">
        <v>246</v>
      </c>
      <c r="C301" s="31" t="s">
        <v>999</v>
      </c>
      <c r="D301" s="31">
        <v>320</v>
      </c>
      <c r="E301" s="31">
        <v>152457</v>
      </c>
      <c r="F301" s="32">
        <v>46.4</v>
      </c>
    </row>
    <row r="302" spans="1:6" ht="24" customHeight="1" x14ac:dyDescent="0.25">
      <c r="A302" s="31" t="s">
        <v>248</v>
      </c>
      <c r="B302" s="31" t="s">
        <v>249</v>
      </c>
      <c r="C302" s="31" t="s">
        <v>995</v>
      </c>
      <c r="D302" s="31">
        <v>150</v>
      </c>
      <c r="E302" s="31">
        <v>73899</v>
      </c>
      <c r="F302" s="32">
        <v>85.4</v>
      </c>
    </row>
    <row r="303" spans="1:6" ht="24" customHeight="1" x14ac:dyDescent="0.25">
      <c r="A303" s="31" t="s">
        <v>248</v>
      </c>
      <c r="B303" s="31" t="s">
        <v>249</v>
      </c>
      <c r="C303" s="31" t="s">
        <v>996</v>
      </c>
      <c r="D303" s="31">
        <v>173</v>
      </c>
      <c r="E303" s="31">
        <v>31046</v>
      </c>
      <c r="F303" s="32">
        <v>61.2</v>
      </c>
    </row>
    <row r="304" spans="1:6" ht="24" customHeight="1" x14ac:dyDescent="0.25">
      <c r="A304" s="31" t="s">
        <v>248</v>
      </c>
      <c r="B304" s="31" t="s">
        <v>249</v>
      </c>
      <c r="C304" s="31" t="s">
        <v>997</v>
      </c>
      <c r="D304" s="31">
        <v>125</v>
      </c>
      <c r="E304" s="31">
        <v>70272</v>
      </c>
      <c r="F304" s="32">
        <v>59.2</v>
      </c>
    </row>
    <row r="305" spans="1:6" ht="24" customHeight="1" x14ac:dyDescent="0.25">
      <c r="A305" s="31" t="s">
        <v>251</v>
      </c>
      <c r="B305" s="31" t="s">
        <v>252</v>
      </c>
      <c r="C305" s="31" t="s">
        <v>995</v>
      </c>
      <c r="D305" s="31">
        <v>347</v>
      </c>
      <c r="E305" s="31">
        <v>39817</v>
      </c>
      <c r="F305" s="32">
        <v>49.7</v>
      </c>
    </row>
    <row r="306" spans="1:6" ht="24" customHeight="1" x14ac:dyDescent="0.25">
      <c r="A306" s="31" t="s">
        <v>251</v>
      </c>
      <c r="B306" s="31" t="s">
        <v>252</v>
      </c>
      <c r="C306" s="31" t="s">
        <v>996</v>
      </c>
      <c r="D306" s="31">
        <v>125</v>
      </c>
      <c r="E306" s="31">
        <v>42579</v>
      </c>
      <c r="F306" s="32">
        <v>48.8</v>
      </c>
    </row>
    <row r="307" spans="1:6" ht="24" customHeight="1" x14ac:dyDescent="0.25">
      <c r="A307" s="31" t="s">
        <v>251</v>
      </c>
      <c r="B307" s="31" t="s">
        <v>252</v>
      </c>
      <c r="C307" s="31" t="s">
        <v>997</v>
      </c>
      <c r="D307" s="31">
        <v>235</v>
      </c>
      <c r="E307" s="31">
        <v>155066</v>
      </c>
      <c r="F307" s="32">
        <v>89.9</v>
      </c>
    </row>
    <row r="308" spans="1:6" ht="24" customHeight="1" x14ac:dyDescent="0.25">
      <c r="A308" s="31" t="s">
        <v>254</v>
      </c>
      <c r="B308" s="31" t="s">
        <v>255</v>
      </c>
      <c r="C308" s="31" t="s">
        <v>995</v>
      </c>
      <c r="D308" s="31">
        <v>190</v>
      </c>
      <c r="E308" s="31">
        <v>56496</v>
      </c>
      <c r="F308" s="32">
        <v>61.1</v>
      </c>
    </row>
    <row r="309" spans="1:6" ht="24" customHeight="1" x14ac:dyDescent="0.25">
      <c r="A309" s="31" t="s">
        <v>254</v>
      </c>
      <c r="B309" s="31" t="s">
        <v>255</v>
      </c>
      <c r="C309" s="31" t="s">
        <v>996</v>
      </c>
      <c r="D309" s="31">
        <v>266</v>
      </c>
      <c r="E309" s="31">
        <v>65616</v>
      </c>
      <c r="F309" s="32">
        <v>79.5</v>
      </c>
    </row>
    <row r="310" spans="1:6" ht="24" customHeight="1" x14ac:dyDescent="0.25">
      <c r="A310" s="31" t="s">
        <v>254</v>
      </c>
      <c r="B310" s="31" t="s">
        <v>255</v>
      </c>
      <c r="C310" s="31" t="s">
        <v>997</v>
      </c>
      <c r="D310" s="31">
        <v>197</v>
      </c>
      <c r="E310" s="31">
        <v>77920</v>
      </c>
      <c r="F310" s="32">
        <v>61.6</v>
      </c>
    </row>
    <row r="311" spans="1:6" ht="24" customHeight="1" x14ac:dyDescent="0.25">
      <c r="A311" s="31" t="s">
        <v>254</v>
      </c>
      <c r="B311" s="31" t="s">
        <v>255</v>
      </c>
      <c r="C311" s="31" t="s">
        <v>998</v>
      </c>
      <c r="D311" s="31">
        <v>323</v>
      </c>
      <c r="E311" s="31">
        <v>42756</v>
      </c>
      <c r="F311" s="32">
        <v>69.8</v>
      </c>
    </row>
    <row r="312" spans="1:6" ht="24" customHeight="1" x14ac:dyDescent="0.25">
      <c r="A312" s="31" t="s">
        <v>254</v>
      </c>
      <c r="B312" s="31" t="s">
        <v>255</v>
      </c>
      <c r="C312" s="31" t="s">
        <v>999</v>
      </c>
      <c r="D312" s="31">
        <v>129</v>
      </c>
      <c r="E312" s="31">
        <v>81143</v>
      </c>
      <c r="F312" s="32">
        <v>80.8</v>
      </c>
    </row>
    <row r="313" spans="1:6" ht="24" customHeight="1" x14ac:dyDescent="0.25">
      <c r="A313" s="31" t="s">
        <v>254</v>
      </c>
      <c r="B313" s="31" t="s">
        <v>255</v>
      </c>
      <c r="C313" s="31" t="s">
        <v>1000</v>
      </c>
      <c r="D313" s="31">
        <v>276</v>
      </c>
      <c r="E313" s="31">
        <v>58556</v>
      </c>
      <c r="F313" s="32">
        <v>74.8</v>
      </c>
    </row>
    <row r="314" spans="1:6" ht="24" customHeight="1" x14ac:dyDescent="0.25">
      <c r="A314" s="31" t="s">
        <v>254</v>
      </c>
      <c r="B314" s="31" t="s">
        <v>255</v>
      </c>
      <c r="C314" s="31" t="s">
        <v>1001</v>
      </c>
      <c r="D314" s="31">
        <v>281</v>
      </c>
      <c r="E314" s="31">
        <v>146160</v>
      </c>
      <c r="F314" s="32">
        <v>75.5</v>
      </c>
    </row>
    <row r="315" spans="1:6" ht="24" customHeight="1" x14ac:dyDescent="0.25">
      <c r="A315" s="31" t="s">
        <v>254</v>
      </c>
      <c r="B315" s="31" t="s">
        <v>255</v>
      </c>
      <c r="C315" s="31" t="s">
        <v>1002</v>
      </c>
      <c r="D315" s="31">
        <v>297</v>
      </c>
      <c r="E315" s="31">
        <v>30217</v>
      </c>
      <c r="F315" s="32">
        <v>56.5</v>
      </c>
    </row>
    <row r="316" spans="1:6" ht="24" customHeight="1" x14ac:dyDescent="0.25">
      <c r="A316" s="31" t="s">
        <v>254</v>
      </c>
      <c r="B316" s="31" t="s">
        <v>255</v>
      </c>
      <c r="C316" s="31" t="s">
        <v>1003</v>
      </c>
      <c r="D316" s="31">
        <v>136</v>
      </c>
      <c r="E316" s="31">
        <v>121012</v>
      </c>
      <c r="F316" s="32">
        <v>76.400000000000006</v>
      </c>
    </row>
    <row r="317" spans="1:6" ht="24" customHeight="1" x14ac:dyDescent="0.25">
      <c r="A317" s="31" t="s">
        <v>254</v>
      </c>
      <c r="B317" s="31" t="s">
        <v>255</v>
      </c>
      <c r="C317" s="31" t="s">
        <v>1004</v>
      </c>
      <c r="D317" s="31">
        <v>277</v>
      </c>
      <c r="E317" s="31">
        <v>73558</v>
      </c>
      <c r="F317" s="32">
        <v>68.2</v>
      </c>
    </row>
    <row r="318" spans="1:6" ht="24" customHeight="1" x14ac:dyDescent="0.25">
      <c r="A318" s="31" t="s">
        <v>254</v>
      </c>
      <c r="B318" s="31" t="s">
        <v>255</v>
      </c>
      <c r="C318" s="31" t="s">
        <v>1005</v>
      </c>
      <c r="D318" s="31">
        <v>225</v>
      </c>
      <c r="E318" s="31">
        <v>48903</v>
      </c>
      <c r="F318" s="32">
        <v>63</v>
      </c>
    </row>
    <row r="319" spans="1:6" ht="24" customHeight="1" x14ac:dyDescent="0.25">
      <c r="A319" s="31" t="s">
        <v>257</v>
      </c>
      <c r="B319" s="31" t="s">
        <v>258</v>
      </c>
      <c r="C319" s="31" t="s">
        <v>995</v>
      </c>
      <c r="D319" s="31">
        <v>307</v>
      </c>
      <c r="E319" s="31">
        <v>45788</v>
      </c>
      <c r="F319" s="32">
        <v>67.099999999999994</v>
      </c>
    </row>
    <row r="320" spans="1:6" ht="24" customHeight="1" x14ac:dyDescent="0.25">
      <c r="A320" s="31" t="s">
        <v>257</v>
      </c>
      <c r="B320" s="31" t="s">
        <v>258</v>
      </c>
      <c r="C320" s="31" t="s">
        <v>996</v>
      </c>
      <c r="D320" s="31">
        <v>312</v>
      </c>
      <c r="E320" s="31">
        <v>113078</v>
      </c>
      <c r="F320" s="32">
        <v>63.3</v>
      </c>
    </row>
    <row r="321" spans="1:6" ht="24" customHeight="1" x14ac:dyDescent="0.25">
      <c r="A321" s="31" t="s">
        <v>257</v>
      </c>
      <c r="B321" s="31" t="s">
        <v>258</v>
      </c>
      <c r="C321" s="31" t="s">
        <v>997</v>
      </c>
      <c r="D321" s="31">
        <v>308</v>
      </c>
      <c r="E321" s="31">
        <v>40510</v>
      </c>
      <c r="F321" s="32">
        <v>73.7</v>
      </c>
    </row>
    <row r="322" spans="1:6" ht="15" customHeight="1" x14ac:dyDescent="0.25">
      <c r="A322" s="31" t="s">
        <v>262</v>
      </c>
      <c r="B322" s="31" t="s">
        <v>263</v>
      </c>
      <c r="C322" s="31" t="s">
        <v>995</v>
      </c>
      <c r="D322" s="31">
        <v>158</v>
      </c>
      <c r="E322" s="31">
        <v>42948</v>
      </c>
      <c r="F322" s="32">
        <v>91</v>
      </c>
    </row>
    <row r="323" spans="1:6" ht="15" customHeight="1" x14ac:dyDescent="0.25">
      <c r="A323" s="31" t="s">
        <v>262</v>
      </c>
      <c r="B323" s="31" t="s">
        <v>263</v>
      </c>
      <c r="C323" s="31" t="s">
        <v>996</v>
      </c>
      <c r="D323" s="31">
        <v>165</v>
      </c>
      <c r="E323" s="31">
        <v>126062</v>
      </c>
      <c r="F323" s="32">
        <v>46.7</v>
      </c>
    </row>
    <row r="324" spans="1:6" ht="15" customHeight="1" x14ac:dyDescent="0.25">
      <c r="A324" s="31" t="s">
        <v>262</v>
      </c>
      <c r="B324" s="31" t="s">
        <v>263</v>
      </c>
      <c r="C324" s="31" t="s">
        <v>997</v>
      </c>
      <c r="D324" s="31">
        <v>259</v>
      </c>
      <c r="E324" s="31">
        <v>86608</v>
      </c>
      <c r="F324" s="32">
        <v>61.8</v>
      </c>
    </row>
    <row r="325" spans="1:6" ht="15" customHeight="1" x14ac:dyDescent="0.25">
      <c r="A325" s="31" t="s">
        <v>262</v>
      </c>
      <c r="B325" s="31" t="s">
        <v>263</v>
      </c>
      <c r="C325" s="31" t="s">
        <v>998</v>
      </c>
      <c r="D325" s="31">
        <v>282</v>
      </c>
      <c r="E325" s="31">
        <v>91514</v>
      </c>
      <c r="F325" s="32">
        <v>88.9</v>
      </c>
    </row>
    <row r="326" spans="1:6" ht="15" customHeight="1" x14ac:dyDescent="0.25">
      <c r="A326" s="31" t="s">
        <v>262</v>
      </c>
      <c r="B326" s="31" t="s">
        <v>263</v>
      </c>
      <c r="C326" s="31" t="s">
        <v>999</v>
      </c>
      <c r="D326" s="31">
        <v>143</v>
      </c>
      <c r="E326" s="31">
        <v>133950</v>
      </c>
      <c r="F326" s="32">
        <v>63.9</v>
      </c>
    </row>
    <row r="327" spans="1:6" ht="15" customHeight="1" x14ac:dyDescent="0.25">
      <c r="A327" s="31" t="s">
        <v>262</v>
      </c>
      <c r="B327" s="31" t="s">
        <v>263</v>
      </c>
      <c r="C327" s="31" t="s">
        <v>1000</v>
      </c>
      <c r="D327" s="31">
        <v>296</v>
      </c>
      <c r="E327" s="31">
        <v>69657</v>
      </c>
      <c r="F327" s="32">
        <v>77.3</v>
      </c>
    </row>
    <row r="328" spans="1:6" ht="15" customHeight="1" x14ac:dyDescent="0.25">
      <c r="A328" s="31" t="s">
        <v>267</v>
      </c>
      <c r="B328" s="31" t="s">
        <v>268</v>
      </c>
      <c r="C328" s="31" t="s">
        <v>995</v>
      </c>
      <c r="D328" s="31">
        <v>264</v>
      </c>
      <c r="E328" s="31">
        <v>28431</v>
      </c>
      <c r="F328" s="32">
        <v>53.4</v>
      </c>
    </row>
    <row r="329" spans="1:6" ht="15" customHeight="1" x14ac:dyDescent="0.25">
      <c r="A329" s="31" t="s">
        <v>267</v>
      </c>
      <c r="B329" s="31" t="s">
        <v>268</v>
      </c>
      <c r="C329" s="31" t="s">
        <v>996</v>
      </c>
      <c r="D329" s="31">
        <v>120</v>
      </c>
      <c r="E329" s="31">
        <v>82475</v>
      </c>
      <c r="F329" s="32">
        <v>55.5</v>
      </c>
    </row>
    <row r="330" spans="1:6" ht="15" customHeight="1" x14ac:dyDescent="0.25">
      <c r="A330" s="31" t="s">
        <v>267</v>
      </c>
      <c r="B330" s="31" t="s">
        <v>268</v>
      </c>
      <c r="C330" s="31" t="s">
        <v>997</v>
      </c>
      <c r="D330" s="31">
        <v>225</v>
      </c>
      <c r="E330" s="31">
        <v>154366</v>
      </c>
      <c r="F330" s="32">
        <v>60.7</v>
      </c>
    </row>
    <row r="331" spans="1:6" ht="15" customHeight="1" x14ac:dyDescent="0.25">
      <c r="A331" s="31" t="s">
        <v>267</v>
      </c>
      <c r="B331" s="31" t="s">
        <v>268</v>
      </c>
      <c r="C331" s="31" t="s">
        <v>998</v>
      </c>
      <c r="D331" s="31">
        <v>331</v>
      </c>
      <c r="E331" s="31">
        <v>93336</v>
      </c>
      <c r="F331" s="32">
        <v>71</v>
      </c>
    </row>
    <row r="332" spans="1:6" ht="15" customHeight="1" x14ac:dyDescent="0.25">
      <c r="A332" s="31" t="s">
        <v>270</v>
      </c>
      <c r="B332" s="31" t="s">
        <v>271</v>
      </c>
      <c r="C332" s="31" t="s">
        <v>995</v>
      </c>
      <c r="D332" s="31">
        <v>332</v>
      </c>
      <c r="E332" s="31">
        <v>92504</v>
      </c>
      <c r="F332" s="32">
        <v>85</v>
      </c>
    </row>
    <row r="333" spans="1:6" ht="15" customHeight="1" x14ac:dyDescent="0.25">
      <c r="A333" s="31" t="s">
        <v>270</v>
      </c>
      <c r="B333" s="31" t="s">
        <v>271</v>
      </c>
      <c r="C333" s="31" t="s">
        <v>996</v>
      </c>
      <c r="D333" s="31">
        <v>258</v>
      </c>
      <c r="E333" s="31">
        <v>95030</v>
      </c>
      <c r="F333" s="32">
        <v>84.6</v>
      </c>
    </row>
    <row r="334" spans="1:6" ht="15" customHeight="1" x14ac:dyDescent="0.25">
      <c r="A334" s="31" t="s">
        <v>270</v>
      </c>
      <c r="B334" s="31" t="s">
        <v>271</v>
      </c>
      <c r="C334" s="31" t="s">
        <v>997</v>
      </c>
      <c r="D334" s="31">
        <v>302</v>
      </c>
      <c r="E334" s="31">
        <v>147502</v>
      </c>
      <c r="F334" s="32">
        <v>66.8</v>
      </c>
    </row>
    <row r="335" spans="1:6" ht="15" customHeight="1" x14ac:dyDescent="0.25">
      <c r="A335" s="31" t="s">
        <v>270</v>
      </c>
      <c r="B335" s="31" t="s">
        <v>271</v>
      </c>
      <c r="C335" s="31" t="s">
        <v>998</v>
      </c>
      <c r="D335" s="31">
        <v>250</v>
      </c>
      <c r="E335" s="31">
        <v>112391</v>
      </c>
      <c r="F335" s="32">
        <v>64.599999999999994</v>
      </c>
    </row>
    <row r="336" spans="1:6" ht="15" customHeight="1" x14ac:dyDescent="0.25">
      <c r="A336" s="31" t="s">
        <v>270</v>
      </c>
      <c r="B336" s="31" t="s">
        <v>271</v>
      </c>
      <c r="C336" s="31" t="s">
        <v>999</v>
      </c>
      <c r="D336" s="31">
        <v>339</v>
      </c>
      <c r="E336" s="31">
        <v>132305</v>
      </c>
      <c r="F336" s="32">
        <v>81</v>
      </c>
    </row>
    <row r="337" spans="1:6" ht="15" customHeight="1" x14ac:dyDescent="0.25">
      <c r="A337" s="31" t="s">
        <v>270</v>
      </c>
      <c r="B337" s="31" t="s">
        <v>271</v>
      </c>
      <c r="C337" s="31" t="s">
        <v>1000</v>
      </c>
      <c r="D337" s="31">
        <v>167</v>
      </c>
      <c r="E337" s="31">
        <v>123042</v>
      </c>
      <c r="F337" s="32">
        <v>77</v>
      </c>
    </row>
    <row r="338" spans="1:6" ht="15" customHeight="1" x14ac:dyDescent="0.25">
      <c r="A338" s="31" t="s">
        <v>270</v>
      </c>
      <c r="B338" s="31" t="s">
        <v>271</v>
      </c>
      <c r="C338" s="31" t="s">
        <v>1001</v>
      </c>
      <c r="D338" s="31">
        <v>148</v>
      </c>
      <c r="E338" s="31">
        <v>112721</v>
      </c>
      <c r="F338" s="32">
        <v>60.7</v>
      </c>
    </row>
    <row r="339" spans="1:6" ht="15" customHeight="1" x14ac:dyDescent="0.25">
      <c r="A339" s="31" t="s">
        <v>270</v>
      </c>
      <c r="B339" s="31" t="s">
        <v>271</v>
      </c>
      <c r="C339" s="31" t="s">
        <v>1002</v>
      </c>
      <c r="D339" s="31">
        <v>189</v>
      </c>
      <c r="E339" s="31">
        <v>38664</v>
      </c>
      <c r="F339" s="32">
        <v>57.4</v>
      </c>
    </row>
    <row r="340" spans="1:6" ht="15" customHeight="1" x14ac:dyDescent="0.25">
      <c r="A340" s="31" t="s">
        <v>270</v>
      </c>
      <c r="B340" s="31" t="s">
        <v>271</v>
      </c>
      <c r="C340" s="31" t="s">
        <v>1003</v>
      </c>
      <c r="D340" s="31">
        <v>204</v>
      </c>
      <c r="E340" s="31">
        <v>110315</v>
      </c>
      <c r="F340" s="32">
        <v>79.3</v>
      </c>
    </row>
    <row r="341" spans="1:6" ht="15" customHeight="1" x14ac:dyDescent="0.25">
      <c r="A341" s="31" t="s">
        <v>270</v>
      </c>
      <c r="B341" s="31" t="s">
        <v>271</v>
      </c>
      <c r="C341" s="31" t="s">
        <v>1004</v>
      </c>
      <c r="D341" s="31">
        <v>346</v>
      </c>
      <c r="E341" s="31">
        <v>47845</v>
      </c>
      <c r="F341" s="32">
        <v>49.5</v>
      </c>
    </row>
    <row r="342" spans="1:6" ht="24" customHeight="1" x14ac:dyDescent="0.25">
      <c r="A342" s="31" t="s">
        <v>273</v>
      </c>
      <c r="B342" s="31" t="s">
        <v>274</v>
      </c>
      <c r="C342" s="31" t="s">
        <v>995</v>
      </c>
      <c r="D342" s="31">
        <v>123</v>
      </c>
      <c r="E342" s="31">
        <v>95060</v>
      </c>
      <c r="F342" s="32">
        <v>83</v>
      </c>
    </row>
    <row r="343" spans="1:6" ht="24" customHeight="1" x14ac:dyDescent="0.25">
      <c r="A343" s="31" t="s">
        <v>273</v>
      </c>
      <c r="B343" s="31" t="s">
        <v>274</v>
      </c>
      <c r="C343" s="31" t="s">
        <v>996</v>
      </c>
      <c r="D343" s="31">
        <v>235</v>
      </c>
      <c r="E343" s="31">
        <v>62001</v>
      </c>
      <c r="F343" s="32">
        <v>81.3</v>
      </c>
    </row>
    <row r="344" spans="1:6" ht="24" customHeight="1" x14ac:dyDescent="0.25">
      <c r="A344" s="31" t="s">
        <v>273</v>
      </c>
      <c r="B344" s="31" t="s">
        <v>274</v>
      </c>
      <c r="C344" s="31" t="s">
        <v>997</v>
      </c>
      <c r="D344" s="31">
        <v>245</v>
      </c>
      <c r="E344" s="31">
        <v>79187</v>
      </c>
      <c r="F344" s="32">
        <v>75.900000000000006</v>
      </c>
    </row>
    <row r="345" spans="1:6" ht="24" customHeight="1" x14ac:dyDescent="0.25">
      <c r="A345" s="31" t="s">
        <v>273</v>
      </c>
      <c r="B345" s="31" t="s">
        <v>274</v>
      </c>
      <c r="C345" s="31" t="s">
        <v>998</v>
      </c>
      <c r="D345" s="31">
        <v>298</v>
      </c>
      <c r="E345" s="31">
        <v>35233</v>
      </c>
      <c r="F345" s="32">
        <v>71.5</v>
      </c>
    </row>
    <row r="346" spans="1:6" ht="15" customHeight="1" x14ac:dyDescent="0.25">
      <c r="A346" s="31" t="s">
        <v>276</v>
      </c>
      <c r="B346" s="31" t="s">
        <v>277</v>
      </c>
      <c r="C346" s="31" t="s">
        <v>995</v>
      </c>
      <c r="D346" s="31">
        <v>191</v>
      </c>
      <c r="E346" s="31">
        <v>59622</v>
      </c>
      <c r="F346" s="32">
        <v>59.3</v>
      </c>
    </row>
    <row r="347" spans="1:6" ht="15" customHeight="1" x14ac:dyDescent="0.25">
      <c r="A347" s="31" t="s">
        <v>276</v>
      </c>
      <c r="B347" s="31" t="s">
        <v>277</v>
      </c>
      <c r="C347" s="31" t="s">
        <v>996</v>
      </c>
      <c r="D347" s="31">
        <v>322</v>
      </c>
      <c r="E347" s="31">
        <v>105917</v>
      </c>
      <c r="F347" s="32">
        <v>61.3</v>
      </c>
    </row>
    <row r="348" spans="1:6" ht="15" customHeight="1" x14ac:dyDescent="0.25">
      <c r="A348" s="31" t="s">
        <v>276</v>
      </c>
      <c r="B348" s="31" t="s">
        <v>277</v>
      </c>
      <c r="C348" s="31" t="s">
        <v>997</v>
      </c>
      <c r="D348" s="31">
        <v>207</v>
      </c>
      <c r="E348" s="31">
        <v>84801</v>
      </c>
      <c r="F348" s="32">
        <v>58.8</v>
      </c>
    </row>
    <row r="349" spans="1:6" ht="15" customHeight="1" x14ac:dyDescent="0.25">
      <c r="A349" s="31" t="s">
        <v>276</v>
      </c>
      <c r="B349" s="31" t="s">
        <v>277</v>
      </c>
      <c r="C349" s="31" t="s">
        <v>998</v>
      </c>
      <c r="D349" s="31">
        <v>330</v>
      </c>
      <c r="E349" s="31">
        <v>96732</v>
      </c>
      <c r="F349" s="32">
        <v>45.5</v>
      </c>
    </row>
    <row r="350" spans="1:6" ht="15" customHeight="1" x14ac:dyDescent="0.25">
      <c r="A350" s="31" t="s">
        <v>276</v>
      </c>
      <c r="B350" s="31" t="s">
        <v>277</v>
      </c>
      <c r="C350" s="31" t="s">
        <v>999</v>
      </c>
      <c r="D350" s="31">
        <v>137</v>
      </c>
      <c r="E350" s="31">
        <v>55863</v>
      </c>
      <c r="F350" s="32">
        <v>65.599999999999994</v>
      </c>
    </row>
    <row r="351" spans="1:6" ht="15" customHeight="1" x14ac:dyDescent="0.25">
      <c r="A351" s="31" t="s">
        <v>276</v>
      </c>
      <c r="B351" s="31" t="s">
        <v>277</v>
      </c>
      <c r="C351" s="31" t="s">
        <v>1000</v>
      </c>
      <c r="D351" s="31">
        <v>277</v>
      </c>
      <c r="E351" s="31">
        <v>140778</v>
      </c>
      <c r="F351" s="32">
        <v>79.099999999999994</v>
      </c>
    </row>
    <row r="352" spans="1:6" ht="15" customHeight="1" x14ac:dyDescent="0.25">
      <c r="A352" s="31" t="s">
        <v>276</v>
      </c>
      <c r="B352" s="31" t="s">
        <v>277</v>
      </c>
      <c r="C352" s="31" t="s">
        <v>1001</v>
      </c>
      <c r="D352" s="31">
        <v>231</v>
      </c>
      <c r="E352" s="31">
        <v>116749</v>
      </c>
      <c r="F352" s="32">
        <v>60.3</v>
      </c>
    </row>
    <row r="353" spans="1:6" ht="15" customHeight="1" x14ac:dyDescent="0.25">
      <c r="A353" s="31" t="s">
        <v>276</v>
      </c>
      <c r="B353" s="31" t="s">
        <v>277</v>
      </c>
      <c r="C353" s="31" t="s">
        <v>1002</v>
      </c>
      <c r="D353" s="31">
        <v>326</v>
      </c>
      <c r="E353" s="31">
        <v>93060</v>
      </c>
      <c r="F353" s="32">
        <v>59.1</v>
      </c>
    </row>
    <row r="354" spans="1:6" ht="15" customHeight="1" x14ac:dyDescent="0.25">
      <c r="A354" s="31" t="s">
        <v>276</v>
      </c>
      <c r="B354" s="31" t="s">
        <v>277</v>
      </c>
      <c r="C354" s="31" t="s">
        <v>1003</v>
      </c>
      <c r="D354" s="31">
        <v>246</v>
      </c>
      <c r="E354" s="31">
        <v>71831</v>
      </c>
      <c r="F354" s="32">
        <v>85.2</v>
      </c>
    </row>
    <row r="355" spans="1:6" ht="15" customHeight="1" x14ac:dyDescent="0.25">
      <c r="A355" s="31" t="s">
        <v>276</v>
      </c>
      <c r="B355" s="31" t="s">
        <v>277</v>
      </c>
      <c r="C355" s="31" t="s">
        <v>1004</v>
      </c>
      <c r="D355" s="31">
        <v>128</v>
      </c>
      <c r="E355" s="31">
        <v>58314</v>
      </c>
      <c r="F355" s="32">
        <v>80.400000000000006</v>
      </c>
    </row>
    <row r="356" spans="1:6" ht="15" customHeight="1" x14ac:dyDescent="0.25">
      <c r="A356" s="31" t="s">
        <v>276</v>
      </c>
      <c r="B356" s="31" t="s">
        <v>277</v>
      </c>
      <c r="C356" s="31" t="s">
        <v>1005</v>
      </c>
      <c r="D356" s="31">
        <v>233</v>
      </c>
      <c r="E356" s="31">
        <v>143460</v>
      </c>
      <c r="F356" s="32">
        <v>60</v>
      </c>
    </row>
    <row r="357" spans="1:6" ht="24" customHeight="1" x14ac:dyDescent="0.25">
      <c r="A357" s="31" t="s">
        <v>279</v>
      </c>
      <c r="B357" s="31" t="s">
        <v>280</v>
      </c>
      <c r="C357" s="31" t="s">
        <v>995</v>
      </c>
      <c r="D357" s="31">
        <v>277</v>
      </c>
      <c r="E357" s="31">
        <v>149304</v>
      </c>
      <c r="F357" s="32">
        <v>75.5</v>
      </c>
    </row>
    <row r="358" spans="1:6" ht="24" customHeight="1" x14ac:dyDescent="0.25">
      <c r="A358" s="31" t="s">
        <v>279</v>
      </c>
      <c r="B358" s="31" t="s">
        <v>280</v>
      </c>
      <c r="C358" s="31" t="s">
        <v>996</v>
      </c>
      <c r="D358" s="31">
        <v>329</v>
      </c>
      <c r="E358" s="31">
        <v>134899</v>
      </c>
      <c r="F358" s="32">
        <v>51.5</v>
      </c>
    </row>
    <row r="359" spans="1:6" ht="24" customHeight="1" x14ac:dyDescent="0.25">
      <c r="A359" s="31" t="s">
        <v>279</v>
      </c>
      <c r="B359" s="31" t="s">
        <v>280</v>
      </c>
      <c r="C359" s="31" t="s">
        <v>997</v>
      </c>
      <c r="D359" s="31">
        <v>243</v>
      </c>
      <c r="E359" s="31">
        <v>41903</v>
      </c>
      <c r="F359" s="32">
        <v>82.1</v>
      </c>
    </row>
    <row r="360" spans="1:6" ht="24" customHeight="1" x14ac:dyDescent="0.25">
      <c r="A360" s="31" t="s">
        <v>279</v>
      </c>
      <c r="B360" s="31" t="s">
        <v>280</v>
      </c>
      <c r="C360" s="31" t="s">
        <v>998</v>
      </c>
      <c r="D360" s="31">
        <v>286</v>
      </c>
      <c r="E360" s="31">
        <v>129045</v>
      </c>
      <c r="F360" s="32">
        <v>54.5</v>
      </c>
    </row>
    <row r="361" spans="1:6" ht="24" customHeight="1" x14ac:dyDescent="0.25">
      <c r="A361" s="31" t="s">
        <v>279</v>
      </c>
      <c r="B361" s="31" t="s">
        <v>280</v>
      </c>
      <c r="C361" s="31" t="s">
        <v>999</v>
      </c>
      <c r="D361" s="31">
        <v>127</v>
      </c>
      <c r="E361" s="31">
        <v>79548</v>
      </c>
      <c r="F361" s="32">
        <v>60.9</v>
      </c>
    </row>
    <row r="362" spans="1:6" ht="24" customHeight="1" x14ac:dyDescent="0.25">
      <c r="A362" s="31" t="s">
        <v>279</v>
      </c>
      <c r="B362" s="31" t="s">
        <v>280</v>
      </c>
      <c r="C362" s="31" t="s">
        <v>1000</v>
      </c>
      <c r="D362" s="31">
        <v>322</v>
      </c>
      <c r="E362" s="31">
        <v>82329</v>
      </c>
      <c r="F362" s="32">
        <v>77.900000000000006</v>
      </c>
    </row>
    <row r="363" spans="1:6" ht="24" customHeight="1" x14ac:dyDescent="0.25">
      <c r="A363" s="31" t="s">
        <v>279</v>
      </c>
      <c r="B363" s="31" t="s">
        <v>280</v>
      </c>
      <c r="C363" s="31" t="s">
        <v>1001</v>
      </c>
      <c r="D363" s="31">
        <v>142</v>
      </c>
      <c r="E363" s="31">
        <v>158948</v>
      </c>
      <c r="F363" s="32">
        <v>63.1</v>
      </c>
    </row>
    <row r="364" spans="1:6" ht="24" customHeight="1" x14ac:dyDescent="0.25">
      <c r="A364" s="31" t="s">
        <v>279</v>
      </c>
      <c r="B364" s="31" t="s">
        <v>280</v>
      </c>
      <c r="C364" s="31" t="s">
        <v>1002</v>
      </c>
      <c r="D364" s="31">
        <v>164</v>
      </c>
      <c r="E364" s="31">
        <v>85776</v>
      </c>
      <c r="F364" s="32">
        <v>80.599999999999994</v>
      </c>
    </row>
    <row r="365" spans="1:6" ht="24" customHeight="1" x14ac:dyDescent="0.25">
      <c r="A365" s="31" t="s">
        <v>279</v>
      </c>
      <c r="B365" s="31" t="s">
        <v>280</v>
      </c>
      <c r="C365" s="31" t="s">
        <v>1003</v>
      </c>
      <c r="D365" s="31">
        <v>188</v>
      </c>
      <c r="E365" s="31">
        <v>68752</v>
      </c>
      <c r="F365" s="32">
        <v>68.400000000000006</v>
      </c>
    </row>
    <row r="366" spans="1:6" ht="24" customHeight="1" x14ac:dyDescent="0.25">
      <c r="A366" s="31" t="s">
        <v>279</v>
      </c>
      <c r="B366" s="31" t="s">
        <v>280</v>
      </c>
      <c r="C366" s="31" t="s">
        <v>1004</v>
      </c>
      <c r="D366" s="31">
        <v>137</v>
      </c>
      <c r="E366" s="31">
        <v>136392</v>
      </c>
      <c r="F366" s="32">
        <v>47.4</v>
      </c>
    </row>
    <row r="367" spans="1:6" ht="24" customHeight="1" x14ac:dyDescent="0.25">
      <c r="A367" s="31" t="s">
        <v>279</v>
      </c>
      <c r="B367" s="31" t="s">
        <v>280</v>
      </c>
      <c r="C367" s="31" t="s">
        <v>1005</v>
      </c>
      <c r="D367" s="31">
        <v>122</v>
      </c>
      <c r="E367" s="31">
        <v>154720</v>
      </c>
      <c r="F367" s="32">
        <v>69.900000000000006</v>
      </c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7"/>
  <sheetViews>
    <sheetView zoomScaleNormal="100" workbookViewId="0"/>
  </sheetViews>
  <sheetFormatPr defaultColWidth="8.7109375" defaultRowHeight="15" customHeight="1" x14ac:dyDescent="0.25"/>
  <sheetData>
    <row r="1" spans="1:6" ht="15" customHeight="1" x14ac:dyDescent="0.3">
      <c r="A1" s="95" t="s">
        <v>1007</v>
      </c>
      <c r="B1" s="96"/>
      <c r="C1" s="96"/>
      <c r="D1" s="96"/>
      <c r="E1" s="96"/>
      <c r="F1" s="96"/>
    </row>
    <row r="2" spans="1:6" ht="36" customHeight="1" x14ac:dyDescent="0.25">
      <c r="A2" s="30" t="s">
        <v>964</v>
      </c>
      <c r="B2" s="30" t="s">
        <v>123</v>
      </c>
      <c r="C2" s="30" t="s">
        <v>1008</v>
      </c>
      <c r="D2" s="30" t="s">
        <v>1009</v>
      </c>
      <c r="E2" s="30" t="s">
        <v>1010</v>
      </c>
      <c r="F2" s="30" t="s">
        <v>1011</v>
      </c>
    </row>
    <row r="3" spans="1:6" ht="15" customHeight="1" x14ac:dyDescent="0.25">
      <c r="A3" s="31" t="s">
        <v>128</v>
      </c>
      <c r="B3" s="31" t="s">
        <v>129</v>
      </c>
      <c r="C3" s="31">
        <v>137</v>
      </c>
      <c r="D3" s="31">
        <v>55074</v>
      </c>
      <c r="E3" s="31">
        <v>7</v>
      </c>
      <c r="F3" s="32">
        <v>2.2999999999999998</v>
      </c>
    </row>
    <row r="4" spans="1:6" ht="24" customHeight="1" x14ac:dyDescent="0.25">
      <c r="A4" s="31" t="s">
        <v>132</v>
      </c>
      <c r="B4" s="31" t="s">
        <v>133</v>
      </c>
      <c r="C4" s="31">
        <v>4</v>
      </c>
      <c r="D4" s="31">
        <v>1196</v>
      </c>
      <c r="E4" s="31">
        <v>2</v>
      </c>
      <c r="F4" s="32">
        <v>0.1</v>
      </c>
    </row>
    <row r="5" spans="1:6" ht="24" customHeight="1" x14ac:dyDescent="0.25">
      <c r="A5" s="31" t="s">
        <v>135</v>
      </c>
      <c r="B5" s="31" t="s">
        <v>136</v>
      </c>
      <c r="C5" s="31">
        <v>126</v>
      </c>
      <c r="D5" s="31">
        <v>27594</v>
      </c>
      <c r="E5" s="31">
        <v>8</v>
      </c>
      <c r="F5" s="32">
        <v>2.1</v>
      </c>
    </row>
    <row r="6" spans="1:6" ht="24" customHeight="1" x14ac:dyDescent="0.25">
      <c r="A6" s="31" t="s">
        <v>138</v>
      </c>
      <c r="B6" s="31" t="s">
        <v>139</v>
      </c>
      <c r="C6" s="31">
        <v>45</v>
      </c>
      <c r="D6" s="31">
        <v>10575</v>
      </c>
      <c r="E6" s="31">
        <v>8</v>
      </c>
      <c r="F6" s="32">
        <v>0.8</v>
      </c>
    </row>
    <row r="7" spans="1:6" ht="24" customHeight="1" x14ac:dyDescent="0.25">
      <c r="A7" s="31" t="s">
        <v>141</v>
      </c>
      <c r="B7" s="31" t="s">
        <v>142</v>
      </c>
      <c r="C7" s="31">
        <v>78</v>
      </c>
      <c r="D7" s="31">
        <v>26208</v>
      </c>
      <c r="E7" s="31">
        <v>7</v>
      </c>
      <c r="F7" s="32">
        <v>1.3</v>
      </c>
    </row>
    <row r="8" spans="1:6" ht="24" customHeight="1" x14ac:dyDescent="0.25">
      <c r="A8" s="31" t="s">
        <v>144</v>
      </c>
      <c r="B8" s="31" t="s">
        <v>145</v>
      </c>
      <c r="C8" s="31">
        <v>79</v>
      </c>
      <c r="D8" s="31">
        <v>16985</v>
      </c>
      <c r="E8" s="31">
        <v>5</v>
      </c>
      <c r="F8" s="32">
        <v>1.3</v>
      </c>
    </row>
    <row r="9" spans="1:6" ht="36" customHeight="1" x14ac:dyDescent="0.25">
      <c r="A9" s="31" t="s">
        <v>147</v>
      </c>
      <c r="B9" s="31" t="s">
        <v>148</v>
      </c>
      <c r="C9" s="31">
        <v>120</v>
      </c>
      <c r="D9" s="31">
        <v>45360</v>
      </c>
      <c r="E9" s="31">
        <v>8</v>
      </c>
      <c r="F9" s="32">
        <v>2</v>
      </c>
    </row>
    <row r="10" spans="1:6" ht="24" customHeight="1" x14ac:dyDescent="0.25">
      <c r="A10" s="31" t="s">
        <v>150</v>
      </c>
      <c r="B10" s="31" t="s">
        <v>151</v>
      </c>
      <c r="C10" s="31">
        <v>70</v>
      </c>
      <c r="D10" s="31">
        <v>19530</v>
      </c>
      <c r="E10" s="31">
        <v>5</v>
      </c>
      <c r="F10" s="32">
        <v>1.2</v>
      </c>
    </row>
    <row r="11" spans="1:6" ht="24" customHeight="1" x14ac:dyDescent="0.25">
      <c r="A11" s="31" t="s">
        <v>153</v>
      </c>
      <c r="B11" s="31" t="s">
        <v>154</v>
      </c>
      <c r="C11" s="31">
        <v>118</v>
      </c>
      <c r="D11" s="31">
        <v>47908</v>
      </c>
      <c r="E11" s="31">
        <v>3</v>
      </c>
      <c r="F11" s="32">
        <v>2</v>
      </c>
    </row>
    <row r="12" spans="1:6" ht="24" customHeight="1" x14ac:dyDescent="0.25">
      <c r="A12" s="31" t="s">
        <v>156</v>
      </c>
      <c r="B12" s="31" t="s">
        <v>157</v>
      </c>
      <c r="C12" s="31">
        <v>143</v>
      </c>
      <c r="D12" s="31">
        <v>29172</v>
      </c>
      <c r="E12" s="31">
        <v>4</v>
      </c>
      <c r="F12" s="32">
        <v>2.4</v>
      </c>
    </row>
    <row r="13" spans="1:6" ht="24" customHeight="1" x14ac:dyDescent="0.25">
      <c r="A13" s="31" t="s">
        <v>159</v>
      </c>
      <c r="B13" s="31" t="s">
        <v>160</v>
      </c>
      <c r="C13" s="31">
        <v>178</v>
      </c>
      <c r="D13" s="31">
        <v>47170</v>
      </c>
      <c r="E13" s="31">
        <v>2</v>
      </c>
      <c r="F13" s="32">
        <v>3</v>
      </c>
    </row>
    <row r="14" spans="1:6" ht="15" customHeight="1" x14ac:dyDescent="0.25">
      <c r="A14" s="31" t="s">
        <v>162</v>
      </c>
      <c r="B14" s="31" t="s">
        <v>163</v>
      </c>
      <c r="C14" s="31">
        <v>20</v>
      </c>
      <c r="D14" s="31">
        <v>6640</v>
      </c>
      <c r="E14" s="31">
        <v>2</v>
      </c>
      <c r="F14" s="32">
        <v>0.3</v>
      </c>
    </row>
    <row r="15" spans="1:6" ht="24" customHeight="1" x14ac:dyDescent="0.25">
      <c r="A15" s="31" t="s">
        <v>165</v>
      </c>
      <c r="B15" s="31" t="s">
        <v>166</v>
      </c>
      <c r="C15" s="31">
        <v>170</v>
      </c>
      <c r="D15" s="31">
        <v>70210</v>
      </c>
      <c r="E15" s="31">
        <v>7</v>
      </c>
      <c r="F15" s="32">
        <v>2.8</v>
      </c>
    </row>
    <row r="16" spans="1:6" ht="24" customHeight="1" x14ac:dyDescent="0.25">
      <c r="A16" s="31" t="s">
        <v>168</v>
      </c>
      <c r="B16" s="31" t="s">
        <v>169</v>
      </c>
      <c r="C16" s="31">
        <v>32</v>
      </c>
      <c r="D16" s="31">
        <v>14080</v>
      </c>
      <c r="E16" s="31">
        <v>1</v>
      </c>
      <c r="F16" s="32">
        <v>0.5</v>
      </c>
    </row>
    <row r="17" spans="1:6" ht="24" customHeight="1" x14ac:dyDescent="0.25">
      <c r="A17" s="31" t="s">
        <v>171</v>
      </c>
      <c r="B17" s="31" t="s">
        <v>172</v>
      </c>
      <c r="C17" s="31">
        <v>62</v>
      </c>
      <c r="D17" s="31">
        <v>27032</v>
      </c>
      <c r="E17" s="31">
        <v>4</v>
      </c>
      <c r="F17" s="32">
        <v>1</v>
      </c>
    </row>
    <row r="18" spans="1:6" ht="24" customHeight="1" x14ac:dyDescent="0.25">
      <c r="A18" s="31" t="s">
        <v>174</v>
      </c>
      <c r="B18" s="31" t="s">
        <v>175</v>
      </c>
      <c r="C18" s="31">
        <v>178</v>
      </c>
      <c r="D18" s="31">
        <v>73692</v>
      </c>
      <c r="E18" s="31">
        <v>3</v>
      </c>
      <c r="F18" s="32">
        <v>3</v>
      </c>
    </row>
    <row r="19" spans="1:6" ht="24" customHeight="1" x14ac:dyDescent="0.25">
      <c r="A19" s="31" t="s">
        <v>177</v>
      </c>
      <c r="B19" s="31" t="s">
        <v>178</v>
      </c>
      <c r="C19" s="31">
        <v>51</v>
      </c>
      <c r="D19" s="31">
        <v>9945</v>
      </c>
      <c r="E19" s="31">
        <v>7</v>
      </c>
      <c r="F19" s="32">
        <v>0.8</v>
      </c>
    </row>
    <row r="20" spans="1:6" ht="24" customHeight="1" x14ac:dyDescent="0.25">
      <c r="A20" s="31" t="s">
        <v>180</v>
      </c>
      <c r="B20" s="31" t="s">
        <v>181</v>
      </c>
      <c r="C20" s="31">
        <v>128</v>
      </c>
      <c r="D20" s="31">
        <v>28160</v>
      </c>
      <c r="E20" s="31">
        <v>4</v>
      </c>
      <c r="F20" s="32">
        <v>2.1</v>
      </c>
    </row>
    <row r="21" spans="1:6" ht="24" customHeight="1" x14ac:dyDescent="0.25">
      <c r="A21" s="31" t="s">
        <v>183</v>
      </c>
      <c r="B21" s="31" t="s">
        <v>184</v>
      </c>
      <c r="C21" s="31">
        <v>81</v>
      </c>
      <c r="D21" s="31">
        <v>23166</v>
      </c>
      <c r="E21" s="31">
        <v>2</v>
      </c>
      <c r="F21" s="32">
        <v>1.4</v>
      </c>
    </row>
    <row r="22" spans="1:6" ht="24" customHeight="1" x14ac:dyDescent="0.25">
      <c r="A22" s="31" t="s">
        <v>186</v>
      </c>
      <c r="B22" s="31" t="s">
        <v>187</v>
      </c>
      <c r="C22" s="31">
        <v>105</v>
      </c>
      <c r="D22" s="31">
        <v>33705</v>
      </c>
      <c r="E22" s="31">
        <v>6</v>
      </c>
      <c r="F22" s="32">
        <v>1.8</v>
      </c>
    </row>
    <row r="23" spans="1:6" ht="24" customHeight="1" x14ac:dyDescent="0.25">
      <c r="A23" s="31" t="s">
        <v>189</v>
      </c>
      <c r="B23" s="31" t="s">
        <v>190</v>
      </c>
      <c r="C23" s="31">
        <v>28</v>
      </c>
      <c r="D23" s="31">
        <v>7756</v>
      </c>
      <c r="E23" s="31">
        <v>5</v>
      </c>
      <c r="F23" s="32">
        <v>0.5</v>
      </c>
    </row>
    <row r="24" spans="1:6" ht="15" customHeight="1" x14ac:dyDescent="0.25">
      <c r="A24" s="31" t="s">
        <v>192</v>
      </c>
      <c r="B24" s="31" t="s">
        <v>193</v>
      </c>
      <c r="C24" s="31">
        <v>137</v>
      </c>
      <c r="D24" s="31">
        <v>56855</v>
      </c>
      <c r="E24" s="31">
        <v>4</v>
      </c>
      <c r="F24" s="32">
        <v>2.2999999999999998</v>
      </c>
    </row>
    <row r="25" spans="1:6" ht="15" customHeight="1" x14ac:dyDescent="0.25">
      <c r="A25" s="31" t="s">
        <v>195</v>
      </c>
      <c r="B25" s="31" t="s">
        <v>196</v>
      </c>
      <c r="C25" s="31">
        <v>117</v>
      </c>
      <c r="D25" s="31">
        <v>40131</v>
      </c>
      <c r="E25" s="31">
        <v>4</v>
      </c>
      <c r="F25" s="32">
        <v>1.9</v>
      </c>
    </row>
    <row r="26" spans="1:6" ht="24" customHeight="1" x14ac:dyDescent="0.25">
      <c r="A26" s="31" t="s">
        <v>198</v>
      </c>
      <c r="B26" s="31" t="s">
        <v>199</v>
      </c>
      <c r="C26" s="31">
        <v>12</v>
      </c>
      <c r="D26" s="31">
        <v>2172</v>
      </c>
      <c r="E26" s="31">
        <v>5</v>
      </c>
      <c r="F26" s="32">
        <v>0.2</v>
      </c>
    </row>
    <row r="27" spans="1:6" ht="24" customHeight="1" x14ac:dyDescent="0.25">
      <c r="A27" s="31" t="s">
        <v>201</v>
      </c>
      <c r="B27" s="31" t="s">
        <v>202</v>
      </c>
      <c r="C27" s="31">
        <v>0</v>
      </c>
      <c r="D27" s="31">
        <v>0</v>
      </c>
      <c r="E27" s="31">
        <v>0</v>
      </c>
      <c r="F27" s="32">
        <v>0</v>
      </c>
    </row>
    <row r="28" spans="1:6" ht="24" customHeight="1" x14ac:dyDescent="0.25">
      <c r="A28" s="31" t="s">
        <v>204</v>
      </c>
      <c r="B28" s="31" t="s">
        <v>205</v>
      </c>
      <c r="C28" s="31">
        <v>26</v>
      </c>
      <c r="D28" s="31">
        <v>11414</v>
      </c>
      <c r="E28" s="31">
        <v>7</v>
      </c>
      <c r="F28" s="32">
        <v>0.4</v>
      </c>
    </row>
    <row r="29" spans="1:6" ht="15" customHeight="1" x14ac:dyDescent="0.25">
      <c r="A29" s="31" t="s">
        <v>207</v>
      </c>
      <c r="B29" s="31" t="s">
        <v>208</v>
      </c>
      <c r="C29" s="31">
        <v>77</v>
      </c>
      <c r="D29" s="31">
        <v>14091</v>
      </c>
      <c r="E29" s="31">
        <v>6</v>
      </c>
      <c r="F29" s="32">
        <v>1.3</v>
      </c>
    </row>
    <row r="30" spans="1:6" ht="24" customHeight="1" x14ac:dyDescent="0.25">
      <c r="A30" s="31" t="s">
        <v>210</v>
      </c>
      <c r="B30" s="31" t="s">
        <v>211</v>
      </c>
      <c r="C30" s="31">
        <v>180</v>
      </c>
      <c r="D30" s="31">
        <v>36180</v>
      </c>
      <c r="E30" s="31">
        <v>2</v>
      </c>
      <c r="F30" s="32">
        <v>3</v>
      </c>
    </row>
    <row r="31" spans="1:6" ht="24" customHeight="1" x14ac:dyDescent="0.25">
      <c r="A31" s="31" t="s">
        <v>213</v>
      </c>
      <c r="B31" s="31" t="s">
        <v>214</v>
      </c>
      <c r="C31" s="31">
        <v>145</v>
      </c>
      <c r="D31" s="31">
        <v>44660</v>
      </c>
      <c r="E31" s="31">
        <v>6</v>
      </c>
      <c r="F31" s="32">
        <v>2.4</v>
      </c>
    </row>
    <row r="32" spans="1:6" ht="24" customHeight="1" x14ac:dyDescent="0.25">
      <c r="A32" s="31" t="s">
        <v>216</v>
      </c>
      <c r="B32" s="31" t="s">
        <v>217</v>
      </c>
      <c r="C32" s="31">
        <v>143</v>
      </c>
      <c r="D32" s="31">
        <v>56771</v>
      </c>
      <c r="E32" s="31">
        <v>2</v>
      </c>
      <c r="F32" s="32">
        <v>2.4</v>
      </c>
    </row>
    <row r="33" spans="1:6" ht="24" customHeight="1" x14ac:dyDescent="0.25">
      <c r="A33" s="31" t="s">
        <v>220</v>
      </c>
      <c r="B33" s="31" t="s">
        <v>221</v>
      </c>
      <c r="C33" s="31">
        <v>7</v>
      </c>
      <c r="D33" s="31">
        <v>2702</v>
      </c>
      <c r="E33" s="31">
        <v>1</v>
      </c>
      <c r="F33" s="32">
        <v>0.1</v>
      </c>
    </row>
    <row r="34" spans="1:6" ht="24" customHeight="1" x14ac:dyDescent="0.25">
      <c r="A34" s="31" t="s">
        <v>223</v>
      </c>
      <c r="B34" s="31" t="s">
        <v>224</v>
      </c>
      <c r="C34" s="31">
        <v>0</v>
      </c>
      <c r="D34" s="31">
        <v>0</v>
      </c>
      <c r="E34" s="31">
        <v>0</v>
      </c>
      <c r="F34" s="32">
        <v>0</v>
      </c>
    </row>
    <row r="35" spans="1:6" ht="15" customHeight="1" x14ac:dyDescent="0.25">
      <c r="A35" s="31" t="s">
        <v>225</v>
      </c>
      <c r="B35" s="31" t="s">
        <v>226</v>
      </c>
      <c r="C35" s="31">
        <v>0</v>
      </c>
      <c r="D35" s="31">
        <v>0</v>
      </c>
      <c r="E35" s="31">
        <v>0</v>
      </c>
      <c r="F35" s="32">
        <v>0</v>
      </c>
    </row>
    <row r="36" spans="1:6" ht="24" customHeight="1" x14ac:dyDescent="0.25">
      <c r="A36" s="31" t="s">
        <v>227</v>
      </c>
      <c r="B36" s="31" t="s">
        <v>228</v>
      </c>
      <c r="C36" s="31">
        <v>175</v>
      </c>
      <c r="D36" s="31">
        <v>54425</v>
      </c>
      <c r="E36" s="31">
        <v>8</v>
      </c>
      <c r="F36" s="32">
        <v>2.9</v>
      </c>
    </row>
    <row r="37" spans="1:6" ht="24" customHeight="1" x14ac:dyDescent="0.25">
      <c r="A37" s="31" t="s">
        <v>230</v>
      </c>
      <c r="B37" s="31" t="s">
        <v>231</v>
      </c>
      <c r="C37" s="31">
        <v>21</v>
      </c>
      <c r="D37" s="31">
        <v>5397</v>
      </c>
      <c r="E37" s="31">
        <v>2</v>
      </c>
      <c r="F37" s="32">
        <v>0.3</v>
      </c>
    </row>
    <row r="38" spans="1:6" ht="15" customHeight="1" x14ac:dyDescent="0.25">
      <c r="A38" s="31" t="s">
        <v>233</v>
      </c>
      <c r="B38" s="31" t="s">
        <v>234</v>
      </c>
      <c r="C38" s="31">
        <v>161</v>
      </c>
      <c r="D38" s="31">
        <v>41860</v>
      </c>
      <c r="E38" s="31">
        <v>4</v>
      </c>
      <c r="F38" s="32">
        <v>2.7</v>
      </c>
    </row>
    <row r="39" spans="1:6" ht="24" customHeight="1" x14ac:dyDescent="0.25">
      <c r="A39" s="31" t="s">
        <v>236</v>
      </c>
      <c r="B39" s="31" t="s">
        <v>237</v>
      </c>
      <c r="C39" s="31">
        <v>5</v>
      </c>
      <c r="D39" s="31">
        <v>1910</v>
      </c>
      <c r="E39" s="31">
        <v>2</v>
      </c>
      <c r="F39" s="32">
        <v>0.1</v>
      </c>
    </row>
    <row r="40" spans="1:6" ht="24" customHeight="1" x14ac:dyDescent="0.25">
      <c r="A40" s="31" t="s">
        <v>239</v>
      </c>
      <c r="B40" s="31" t="s">
        <v>240</v>
      </c>
      <c r="C40" s="31">
        <v>21</v>
      </c>
      <c r="D40" s="31">
        <v>8484</v>
      </c>
      <c r="E40" s="31">
        <v>7</v>
      </c>
      <c r="F40" s="32">
        <v>0.3</v>
      </c>
    </row>
    <row r="41" spans="1:6" ht="24" customHeight="1" x14ac:dyDescent="0.25">
      <c r="A41" s="31" t="s">
        <v>242</v>
      </c>
      <c r="B41" s="31" t="s">
        <v>243</v>
      </c>
      <c r="C41" s="31">
        <v>109</v>
      </c>
      <c r="D41" s="31">
        <v>33899</v>
      </c>
      <c r="E41" s="31">
        <v>7</v>
      </c>
      <c r="F41" s="32">
        <v>1.8</v>
      </c>
    </row>
    <row r="42" spans="1:6" ht="24" customHeight="1" x14ac:dyDescent="0.25">
      <c r="A42" s="31" t="s">
        <v>245</v>
      </c>
      <c r="B42" s="31" t="s">
        <v>246</v>
      </c>
      <c r="C42" s="31">
        <v>58</v>
      </c>
      <c r="D42" s="31">
        <v>14732</v>
      </c>
      <c r="E42" s="31">
        <v>8</v>
      </c>
      <c r="F42" s="32">
        <v>1</v>
      </c>
    </row>
    <row r="43" spans="1:6" ht="24" customHeight="1" x14ac:dyDescent="0.25">
      <c r="A43" s="31" t="s">
        <v>248</v>
      </c>
      <c r="B43" s="31" t="s">
        <v>249</v>
      </c>
      <c r="C43" s="31">
        <v>79</v>
      </c>
      <c r="D43" s="31">
        <v>29546</v>
      </c>
      <c r="E43" s="31">
        <v>3</v>
      </c>
      <c r="F43" s="32">
        <v>1.3</v>
      </c>
    </row>
    <row r="44" spans="1:6" ht="24" customHeight="1" x14ac:dyDescent="0.25">
      <c r="A44" s="31" t="s">
        <v>251</v>
      </c>
      <c r="B44" s="31" t="s">
        <v>252</v>
      </c>
      <c r="C44" s="31">
        <v>72</v>
      </c>
      <c r="D44" s="31">
        <v>17784</v>
      </c>
      <c r="E44" s="31">
        <v>4</v>
      </c>
      <c r="F44" s="32">
        <v>1.2</v>
      </c>
    </row>
    <row r="45" spans="1:6" ht="24" customHeight="1" x14ac:dyDescent="0.25">
      <c r="A45" s="31" t="s">
        <v>254</v>
      </c>
      <c r="B45" s="31" t="s">
        <v>255</v>
      </c>
      <c r="C45" s="31">
        <v>100</v>
      </c>
      <c r="D45" s="31">
        <v>29700</v>
      </c>
      <c r="E45" s="31">
        <v>2</v>
      </c>
      <c r="F45" s="32">
        <v>1.7</v>
      </c>
    </row>
    <row r="46" spans="1:6" ht="24" customHeight="1" x14ac:dyDescent="0.25">
      <c r="A46" s="31" t="s">
        <v>257</v>
      </c>
      <c r="B46" s="31" t="s">
        <v>258</v>
      </c>
      <c r="C46" s="31">
        <v>132</v>
      </c>
      <c r="D46" s="31">
        <v>29304</v>
      </c>
      <c r="E46" s="31">
        <v>7</v>
      </c>
      <c r="F46" s="32">
        <v>2.2000000000000002</v>
      </c>
    </row>
    <row r="47" spans="1:6" ht="24" customHeight="1" x14ac:dyDescent="0.25">
      <c r="A47" s="31" t="s">
        <v>260</v>
      </c>
      <c r="B47" s="31" t="s">
        <v>261</v>
      </c>
      <c r="C47" s="31">
        <v>0</v>
      </c>
      <c r="D47" s="31">
        <v>0</v>
      </c>
      <c r="E47" s="31">
        <v>0</v>
      </c>
      <c r="F47" s="32">
        <v>0</v>
      </c>
    </row>
    <row r="48" spans="1:6" ht="15" customHeight="1" x14ac:dyDescent="0.25">
      <c r="A48" s="31" t="s">
        <v>262</v>
      </c>
      <c r="B48" s="31" t="s">
        <v>263</v>
      </c>
      <c r="C48" s="31">
        <v>114</v>
      </c>
      <c r="D48" s="31">
        <v>46968</v>
      </c>
      <c r="E48" s="31">
        <v>5</v>
      </c>
      <c r="F48" s="32">
        <v>1.9</v>
      </c>
    </row>
    <row r="49" spans="1:6" ht="15" customHeight="1" x14ac:dyDescent="0.25">
      <c r="A49" s="31" t="s">
        <v>265</v>
      </c>
      <c r="B49" s="31" t="s">
        <v>266</v>
      </c>
      <c r="C49" s="31">
        <v>0</v>
      </c>
      <c r="D49" s="31">
        <v>0</v>
      </c>
      <c r="E49" s="31">
        <v>0</v>
      </c>
      <c r="F49" s="32">
        <v>0</v>
      </c>
    </row>
    <row r="50" spans="1:6" ht="15" customHeight="1" x14ac:dyDescent="0.25">
      <c r="A50" s="31" t="s">
        <v>267</v>
      </c>
      <c r="B50" s="31" t="s">
        <v>268</v>
      </c>
      <c r="C50" s="31">
        <v>35</v>
      </c>
      <c r="D50" s="31">
        <v>14210</v>
      </c>
      <c r="E50" s="31">
        <v>8</v>
      </c>
      <c r="F50" s="32">
        <v>0.6</v>
      </c>
    </row>
    <row r="51" spans="1:6" ht="15" customHeight="1" x14ac:dyDescent="0.25">
      <c r="A51" s="31" t="s">
        <v>270</v>
      </c>
      <c r="B51" s="31" t="s">
        <v>271</v>
      </c>
      <c r="C51" s="31">
        <v>165</v>
      </c>
      <c r="D51" s="31">
        <v>38610</v>
      </c>
      <c r="E51" s="31">
        <v>7</v>
      </c>
      <c r="F51" s="32">
        <v>2.8</v>
      </c>
    </row>
    <row r="52" spans="1:6" ht="24" customHeight="1" x14ac:dyDescent="0.25">
      <c r="A52" s="31" t="s">
        <v>273</v>
      </c>
      <c r="B52" s="31" t="s">
        <v>274</v>
      </c>
      <c r="C52" s="31">
        <v>130</v>
      </c>
      <c r="D52" s="31">
        <v>29510</v>
      </c>
      <c r="E52" s="31">
        <v>7</v>
      </c>
      <c r="F52" s="32">
        <v>2.2000000000000002</v>
      </c>
    </row>
    <row r="53" spans="1:6" ht="15" customHeight="1" x14ac:dyDescent="0.25">
      <c r="A53" s="31" t="s">
        <v>276</v>
      </c>
      <c r="B53" s="31" t="s">
        <v>277</v>
      </c>
      <c r="C53" s="31">
        <v>59</v>
      </c>
      <c r="D53" s="31">
        <v>19293</v>
      </c>
      <c r="E53" s="31">
        <v>5</v>
      </c>
      <c r="F53" s="32">
        <v>1</v>
      </c>
    </row>
    <row r="54" spans="1:6" ht="24" customHeight="1" x14ac:dyDescent="0.25">
      <c r="A54" s="31" t="s">
        <v>279</v>
      </c>
      <c r="B54" s="31" t="s">
        <v>280</v>
      </c>
      <c r="C54" s="31">
        <v>28</v>
      </c>
      <c r="D54" s="31">
        <v>5040</v>
      </c>
      <c r="E54" s="31">
        <v>1</v>
      </c>
      <c r="F54" s="32">
        <v>0.5</v>
      </c>
    </row>
    <row r="55" spans="1:6" ht="24" customHeight="1" x14ac:dyDescent="0.25">
      <c r="A55" s="31" t="s">
        <v>283</v>
      </c>
      <c r="B55" s="31" t="s">
        <v>284</v>
      </c>
      <c r="C55" s="31">
        <v>0</v>
      </c>
      <c r="D55" s="31">
        <v>0</v>
      </c>
      <c r="E55" s="31">
        <v>0</v>
      </c>
      <c r="F55" s="32">
        <v>0</v>
      </c>
    </row>
    <row r="56" spans="1:6" ht="24" customHeight="1" x14ac:dyDescent="0.25"/>
    <row r="57" spans="1:6" ht="24" customHeight="1" x14ac:dyDescent="0.25"/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"/>
  <sheetViews>
    <sheetView zoomScaleNormal="100" workbookViewId="0"/>
  </sheetViews>
  <sheetFormatPr defaultColWidth="8.7109375" defaultRowHeight="15" customHeight="1" x14ac:dyDescent="0.25"/>
  <cols>
    <col min="1" max="1" width="18" customWidth="1"/>
  </cols>
  <sheetData>
    <row r="1" spans="1:3" ht="15" customHeight="1" x14ac:dyDescent="0.25">
      <c r="A1" s="34" t="s">
        <v>947</v>
      </c>
      <c r="B1" s="34" t="s">
        <v>1012</v>
      </c>
      <c r="C1" s="34" t="s">
        <v>1013</v>
      </c>
    </row>
    <row r="2" spans="1:3" ht="90" customHeight="1" x14ac:dyDescent="0.25">
      <c r="A2" s="35" t="s">
        <v>1014</v>
      </c>
      <c r="B2" s="35">
        <v>0</v>
      </c>
      <c r="C2" s="35" t="s">
        <v>1015</v>
      </c>
    </row>
    <row r="3" spans="1:3" ht="90" customHeight="1" x14ac:dyDescent="0.25">
      <c r="A3" s="35" t="s">
        <v>1016</v>
      </c>
      <c r="B3" s="35">
        <v>0</v>
      </c>
      <c r="C3" s="35" t="s">
        <v>1017</v>
      </c>
    </row>
    <row r="4" spans="1:3" ht="60" customHeight="1" x14ac:dyDescent="0.25">
      <c r="A4" s="35" t="s">
        <v>1018</v>
      </c>
      <c r="B4" s="35">
        <v>12</v>
      </c>
      <c r="C4" s="35" t="s">
        <v>1019</v>
      </c>
    </row>
    <row r="5" spans="1:3" ht="60" customHeight="1" x14ac:dyDescent="0.25">
      <c r="A5" s="35" t="s">
        <v>1020</v>
      </c>
      <c r="B5" s="35">
        <v>50</v>
      </c>
      <c r="C5" s="35" t="s">
        <v>1021</v>
      </c>
    </row>
    <row r="6" spans="1:3" ht="60" customHeight="1" x14ac:dyDescent="0.25">
      <c r="A6" s="35" t="s">
        <v>1022</v>
      </c>
      <c r="B6" s="35">
        <v>98</v>
      </c>
      <c r="C6" s="35" t="s">
        <v>1023</v>
      </c>
    </row>
    <row r="7" spans="1:3" ht="15" customHeight="1" x14ac:dyDescent="0.25">
      <c r="A7" s="12"/>
      <c r="B7" s="12"/>
      <c r="C7" s="12"/>
    </row>
    <row r="8" spans="1:3" ht="15" customHeight="1" x14ac:dyDescent="0.25">
      <c r="A8" s="12"/>
      <c r="B8" s="12"/>
      <c r="C8" s="12"/>
    </row>
    <row r="9" spans="1:3" ht="15" customHeight="1" x14ac:dyDescent="0.25">
      <c r="A9" s="12"/>
      <c r="B9" s="12"/>
      <c r="C9" s="12"/>
    </row>
    <row r="10" spans="1:3" ht="15" customHeight="1" x14ac:dyDescent="0.25">
      <c r="A10" s="12"/>
      <c r="B10" s="12"/>
      <c r="C10" s="12"/>
    </row>
    <row r="11" spans="1:3" ht="15" customHeight="1" x14ac:dyDescent="0.25">
      <c r="A11" s="12"/>
      <c r="B11" s="12"/>
      <c r="C11" s="12"/>
    </row>
    <row r="12" spans="1:3" ht="15" customHeight="1" x14ac:dyDescent="0.25">
      <c r="A12" s="12"/>
      <c r="B12" s="12"/>
      <c r="C12" s="12"/>
    </row>
    <row r="13" spans="1:3" ht="15" customHeight="1" x14ac:dyDescent="0.25">
      <c r="A13" s="12"/>
      <c r="B13" s="12"/>
      <c r="C13" s="12"/>
    </row>
    <row r="14" spans="1:3" ht="15" customHeight="1" x14ac:dyDescent="0.25">
      <c r="A14" s="12"/>
      <c r="B14" s="12"/>
      <c r="C14" s="12"/>
    </row>
    <row r="15" spans="1:3" ht="15" customHeight="1" x14ac:dyDescent="0.25">
      <c r="A15" s="12"/>
      <c r="B15" s="12"/>
      <c r="C15" s="12"/>
    </row>
    <row r="16" spans="1:3" ht="15" customHeight="1" x14ac:dyDescent="0.25">
      <c r="A16" s="12"/>
      <c r="B16" s="12"/>
      <c r="C16" s="12"/>
    </row>
    <row r="17" spans="1:3" ht="15" customHeight="1" x14ac:dyDescent="0.25">
      <c r="A17" s="12"/>
      <c r="B17" s="12"/>
      <c r="C17" s="12"/>
    </row>
    <row r="18" spans="1:3" ht="15" customHeight="1" x14ac:dyDescent="0.25">
      <c r="A18" s="12"/>
      <c r="B18" s="12"/>
      <c r="C18" s="12"/>
    </row>
    <row r="19" spans="1:3" ht="15" customHeight="1" x14ac:dyDescent="0.25">
      <c r="A19" s="12"/>
      <c r="B19" s="12"/>
      <c r="C19" s="12"/>
    </row>
    <row r="20" spans="1:3" ht="15" customHeight="1" x14ac:dyDescent="0.25">
      <c r="A20" s="12"/>
      <c r="B20" s="12"/>
      <c r="C20" s="12"/>
    </row>
    <row r="21" spans="1:3" ht="15" customHeight="1" x14ac:dyDescent="0.25">
      <c r="A21" s="12"/>
      <c r="B21" s="12"/>
      <c r="C21" s="12"/>
    </row>
    <row r="22" spans="1:3" ht="15" customHeight="1" x14ac:dyDescent="0.25">
      <c r="A22" s="12"/>
      <c r="B22" s="12"/>
      <c r="C22" s="12"/>
    </row>
    <row r="23" spans="1:3" ht="15" customHeight="1" x14ac:dyDescent="0.25">
      <c r="A23" s="12"/>
      <c r="B23" s="12"/>
      <c r="C23" s="12"/>
    </row>
    <row r="24" spans="1:3" ht="15" customHeight="1" x14ac:dyDescent="0.25">
      <c r="A24" s="12"/>
      <c r="B24" s="12"/>
      <c r="C24" s="12"/>
    </row>
    <row r="25" spans="1:3" ht="15" customHeight="1" x14ac:dyDescent="0.25">
      <c r="A25" s="12"/>
      <c r="B25" s="12"/>
      <c r="C25" s="12"/>
    </row>
    <row r="26" spans="1:3" ht="15" customHeight="1" x14ac:dyDescent="0.25">
      <c r="A26" s="12"/>
      <c r="B26" s="12"/>
      <c r="C26" s="12"/>
    </row>
    <row r="27" spans="1:3" ht="15" customHeight="1" x14ac:dyDescent="0.25">
      <c r="A27" s="12"/>
      <c r="B27" s="12"/>
      <c r="C27" s="12"/>
    </row>
    <row r="28" spans="1:3" ht="15" customHeight="1" x14ac:dyDescent="0.25">
      <c r="A28" s="12"/>
      <c r="B28" s="12"/>
      <c r="C28" s="12"/>
    </row>
    <row r="29" spans="1:3" ht="15" customHeight="1" x14ac:dyDescent="0.25">
      <c r="A29" s="12"/>
      <c r="B29" s="12"/>
      <c r="C29" s="12"/>
    </row>
    <row r="30" spans="1:3" ht="15" customHeight="1" x14ac:dyDescent="0.25">
      <c r="A30" s="12"/>
      <c r="B30" s="12"/>
      <c r="C30" s="12"/>
    </row>
    <row r="31" spans="1:3" ht="15" customHeight="1" x14ac:dyDescent="0.25">
      <c r="A31" s="12"/>
      <c r="B31" s="12"/>
      <c r="C31" s="12"/>
    </row>
    <row r="32" spans="1:3" ht="15" customHeight="1" x14ac:dyDescent="0.25">
      <c r="A32" s="12"/>
      <c r="B32" s="12"/>
      <c r="C32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57"/>
  <sheetViews>
    <sheetView zoomScaleNormal="100" workbookViewId="0"/>
  </sheetViews>
  <sheetFormatPr defaultColWidth="8.7109375" defaultRowHeight="15" customHeight="1" x14ac:dyDescent="0.25"/>
  <sheetData>
    <row r="1" spans="1:6" ht="15" customHeight="1" x14ac:dyDescent="0.3">
      <c r="A1" s="95" t="s">
        <v>1024</v>
      </c>
      <c r="B1" s="96"/>
      <c r="C1" s="96"/>
      <c r="D1" s="96"/>
      <c r="E1" s="96"/>
      <c r="F1" s="96"/>
    </row>
    <row r="2" spans="1:6" ht="36" customHeight="1" x14ac:dyDescent="0.25">
      <c r="A2" s="30" t="s">
        <v>964</v>
      </c>
      <c r="B2" s="30" t="s">
        <v>123</v>
      </c>
      <c r="C2" s="30" t="s">
        <v>1025</v>
      </c>
      <c r="D2" s="30" t="s">
        <v>1026</v>
      </c>
      <c r="E2" s="30" t="s">
        <v>1027</v>
      </c>
      <c r="F2" s="30" t="s">
        <v>1011</v>
      </c>
    </row>
    <row r="3" spans="1:6" ht="15" customHeight="1" x14ac:dyDescent="0.25">
      <c r="A3" s="31" t="s">
        <v>128</v>
      </c>
      <c r="B3" s="31" t="s">
        <v>129</v>
      </c>
      <c r="C3" s="31">
        <v>17</v>
      </c>
      <c r="D3" s="31">
        <v>58</v>
      </c>
      <c r="E3" s="31">
        <v>7</v>
      </c>
      <c r="F3" s="32">
        <v>2.1</v>
      </c>
    </row>
    <row r="4" spans="1:6" ht="24" customHeight="1" x14ac:dyDescent="0.25">
      <c r="A4" s="31" t="s">
        <v>132</v>
      </c>
      <c r="B4" s="31" t="s">
        <v>133</v>
      </c>
      <c r="C4" s="31">
        <v>16</v>
      </c>
      <c r="D4" s="31">
        <v>330</v>
      </c>
      <c r="E4" s="31">
        <v>2</v>
      </c>
      <c r="F4" s="32">
        <v>2</v>
      </c>
    </row>
    <row r="5" spans="1:6" ht="24" customHeight="1" x14ac:dyDescent="0.25">
      <c r="A5" s="31" t="s">
        <v>135</v>
      </c>
      <c r="B5" s="31" t="s">
        <v>136</v>
      </c>
      <c r="C5" s="31">
        <v>6</v>
      </c>
      <c r="D5" s="31">
        <v>65</v>
      </c>
      <c r="E5" s="31">
        <v>7</v>
      </c>
      <c r="F5" s="32">
        <v>0.8</v>
      </c>
    </row>
    <row r="6" spans="1:6" ht="24" customHeight="1" x14ac:dyDescent="0.25">
      <c r="A6" s="31" t="s">
        <v>138</v>
      </c>
      <c r="B6" s="31" t="s">
        <v>139</v>
      </c>
      <c r="C6" s="31">
        <v>17</v>
      </c>
      <c r="D6" s="31">
        <v>321</v>
      </c>
      <c r="E6" s="31">
        <v>5</v>
      </c>
      <c r="F6" s="32">
        <v>2.1</v>
      </c>
    </row>
    <row r="7" spans="1:6" ht="24" customHeight="1" x14ac:dyDescent="0.25">
      <c r="A7" s="31" t="s">
        <v>141</v>
      </c>
      <c r="B7" s="31" t="s">
        <v>142</v>
      </c>
      <c r="C7" s="31">
        <v>13</v>
      </c>
      <c r="D7" s="31">
        <v>142</v>
      </c>
      <c r="E7" s="31">
        <v>5</v>
      </c>
      <c r="F7" s="32">
        <v>1.6</v>
      </c>
    </row>
    <row r="8" spans="1:6" ht="24" customHeight="1" x14ac:dyDescent="0.25">
      <c r="A8" s="31" t="s">
        <v>144</v>
      </c>
      <c r="B8" s="31" t="s">
        <v>145</v>
      </c>
      <c r="C8" s="31">
        <v>9</v>
      </c>
      <c r="D8" s="31">
        <v>268</v>
      </c>
      <c r="E8" s="31">
        <v>7</v>
      </c>
      <c r="F8" s="32">
        <v>1.1000000000000001</v>
      </c>
    </row>
    <row r="9" spans="1:6" ht="36" customHeight="1" x14ac:dyDescent="0.25">
      <c r="A9" s="31" t="s">
        <v>147</v>
      </c>
      <c r="B9" s="31" t="s">
        <v>148</v>
      </c>
      <c r="C9" s="31">
        <v>16</v>
      </c>
      <c r="D9" s="31">
        <v>68</v>
      </c>
      <c r="E9" s="31">
        <v>7</v>
      </c>
      <c r="F9" s="32">
        <v>2</v>
      </c>
    </row>
    <row r="10" spans="1:6" ht="24" customHeight="1" x14ac:dyDescent="0.25">
      <c r="A10" s="31" t="s">
        <v>150</v>
      </c>
      <c r="B10" s="31" t="s">
        <v>151</v>
      </c>
      <c r="C10" s="31">
        <v>10</v>
      </c>
      <c r="D10" s="31">
        <v>387</v>
      </c>
      <c r="E10" s="31">
        <v>4</v>
      </c>
      <c r="F10" s="32">
        <v>1.2</v>
      </c>
    </row>
    <row r="11" spans="1:6" ht="24" customHeight="1" x14ac:dyDescent="0.25">
      <c r="A11" s="31" t="s">
        <v>153</v>
      </c>
      <c r="B11" s="31" t="s">
        <v>154</v>
      </c>
      <c r="C11" s="31">
        <v>14</v>
      </c>
      <c r="D11" s="31">
        <v>319</v>
      </c>
      <c r="E11" s="31">
        <v>8</v>
      </c>
      <c r="F11" s="32">
        <v>1.8</v>
      </c>
    </row>
    <row r="12" spans="1:6" ht="24" customHeight="1" x14ac:dyDescent="0.25">
      <c r="A12" s="31" t="s">
        <v>156</v>
      </c>
      <c r="B12" s="31" t="s">
        <v>157</v>
      </c>
      <c r="C12" s="31">
        <v>15</v>
      </c>
      <c r="D12" s="31">
        <v>87</v>
      </c>
      <c r="E12" s="31">
        <v>1</v>
      </c>
      <c r="F12" s="32">
        <v>1.9</v>
      </c>
    </row>
    <row r="13" spans="1:6" ht="24" customHeight="1" x14ac:dyDescent="0.25">
      <c r="A13" s="31" t="s">
        <v>159</v>
      </c>
      <c r="B13" s="31" t="s">
        <v>160</v>
      </c>
      <c r="C13" s="31">
        <v>5</v>
      </c>
      <c r="D13" s="31">
        <v>294</v>
      </c>
      <c r="E13" s="31">
        <v>2</v>
      </c>
      <c r="F13" s="32">
        <v>0.6</v>
      </c>
    </row>
    <row r="14" spans="1:6" ht="15" customHeight="1" x14ac:dyDescent="0.25">
      <c r="A14" s="31" t="s">
        <v>162</v>
      </c>
      <c r="B14" s="31" t="s">
        <v>163</v>
      </c>
      <c r="C14" s="31">
        <v>16</v>
      </c>
      <c r="D14" s="31">
        <v>274</v>
      </c>
      <c r="E14" s="31">
        <v>3</v>
      </c>
      <c r="F14" s="32">
        <v>2</v>
      </c>
    </row>
    <row r="15" spans="1:6" ht="24" customHeight="1" x14ac:dyDescent="0.25">
      <c r="A15" s="31" t="s">
        <v>165</v>
      </c>
      <c r="B15" s="31" t="s">
        <v>166</v>
      </c>
      <c r="C15" s="31">
        <v>11</v>
      </c>
      <c r="D15" s="31">
        <v>307</v>
      </c>
      <c r="E15" s="31">
        <v>1</v>
      </c>
      <c r="F15" s="32">
        <v>1.4</v>
      </c>
    </row>
    <row r="16" spans="1:6" ht="24" customHeight="1" x14ac:dyDescent="0.25">
      <c r="A16" s="31" t="s">
        <v>168</v>
      </c>
      <c r="B16" s="31" t="s">
        <v>169</v>
      </c>
      <c r="C16" s="31">
        <v>18</v>
      </c>
      <c r="D16" s="31">
        <v>322</v>
      </c>
      <c r="E16" s="31">
        <v>7</v>
      </c>
      <c r="F16" s="32">
        <v>2.2000000000000002</v>
      </c>
    </row>
    <row r="17" spans="1:6" ht="24" customHeight="1" x14ac:dyDescent="0.25">
      <c r="A17" s="31" t="s">
        <v>171</v>
      </c>
      <c r="B17" s="31" t="s">
        <v>172</v>
      </c>
      <c r="C17" s="31">
        <v>13</v>
      </c>
      <c r="D17" s="31">
        <v>174</v>
      </c>
      <c r="E17" s="31">
        <v>3</v>
      </c>
      <c r="F17" s="32">
        <v>1.6</v>
      </c>
    </row>
    <row r="18" spans="1:6" ht="24" customHeight="1" x14ac:dyDescent="0.25">
      <c r="A18" s="31" t="s">
        <v>174</v>
      </c>
      <c r="B18" s="31" t="s">
        <v>175</v>
      </c>
      <c r="C18" s="31">
        <v>20</v>
      </c>
      <c r="D18" s="31">
        <v>371</v>
      </c>
      <c r="E18" s="31">
        <v>8</v>
      </c>
      <c r="F18" s="32">
        <v>2.5</v>
      </c>
    </row>
    <row r="19" spans="1:6" ht="24" customHeight="1" x14ac:dyDescent="0.25">
      <c r="A19" s="31" t="s">
        <v>177</v>
      </c>
      <c r="B19" s="31" t="s">
        <v>178</v>
      </c>
      <c r="C19" s="31">
        <v>15</v>
      </c>
      <c r="D19" s="31">
        <v>191</v>
      </c>
      <c r="E19" s="31">
        <v>6</v>
      </c>
      <c r="F19" s="32">
        <v>1.9</v>
      </c>
    </row>
    <row r="20" spans="1:6" ht="24" customHeight="1" x14ac:dyDescent="0.25">
      <c r="A20" s="31" t="s">
        <v>180</v>
      </c>
      <c r="B20" s="31" t="s">
        <v>181</v>
      </c>
      <c r="C20" s="31">
        <v>11</v>
      </c>
      <c r="D20" s="31">
        <v>238</v>
      </c>
      <c r="E20" s="31">
        <v>6</v>
      </c>
      <c r="F20" s="32">
        <v>1.4</v>
      </c>
    </row>
    <row r="21" spans="1:6" ht="24" customHeight="1" x14ac:dyDescent="0.25">
      <c r="A21" s="31" t="s">
        <v>183</v>
      </c>
      <c r="B21" s="31" t="s">
        <v>184</v>
      </c>
      <c r="C21" s="31">
        <v>11</v>
      </c>
      <c r="D21" s="31">
        <v>137</v>
      </c>
      <c r="E21" s="31">
        <v>1</v>
      </c>
      <c r="F21" s="32">
        <v>1.4</v>
      </c>
    </row>
    <row r="22" spans="1:6" ht="24" customHeight="1" x14ac:dyDescent="0.25">
      <c r="A22" s="31" t="s">
        <v>186</v>
      </c>
      <c r="B22" s="31" t="s">
        <v>187</v>
      </c>
      <c r="C22" s="31">
        <v>7</v>
      </c>
      <c r="D22" s="31">
        <v>330</v>
      </c>
      <c r="E22" s="31">
        <v>3</v>
      </c>
      <c r="F22" s="32">
        <v>0.9</v>
      </c>
    </row>
    <row r="23" spans="1:6" ht="24" customHeight="1" x14ac:dyDescent="0.25">
      <c r="A23" s="31" t="s">
        <v>189</v>
      </c>
      <c r="B23" s="31" t="s">
        <v>190</v>
      </c>
      <c r="C23" s="31">
        <v>8</v>
      </c>
      <c r="D23" s="31">
        <v>135</v>
      </c>
      <c r="E23" s="31">
        <v>8</v>
      </c>
      <c r="F23" s="32">
        <v>1</v>
      </c>
    </row>
    <row r="24" spans="1:6" ht="15" customHeight="1" x14ac:dyDescent="0.25">
      <c r="A24" s="31" t="s">
        <v>192</v>
      </c>
      <c r="B24" s="31" t="s">
        <v>193</v>
      </c>
      <c r="C24" s="31">
        <v>19</v>
      </c>
      <c r="D24" s="31">
        <v>32</v>
      </c>
      <c r="E24" s="31">
        <v>4</v>
      </c>
      <c r="F24" s="32">
        <v>2.4</v>
      </c>
    </row>
    <row r="25" spans="1:6" ht="15" customHeight="1" x14ac:dyDescent="0.25">
      <c r="A25" s="31" t="s">
        <v>195</v>
      </c>
      <c r="B25" s="31" t="s">
        <v>196</v>
      </c>
      <c r="C25" s="31">
        <v>19</v>
      </c>
      <c r="D25" s="31">
        <v>396</v>
      </c>
      <c r="E25" s="31">
        <v>1</v>
      </c>
      <c r="F25" s="32">
        <v>2.4</v>
      </c>
    </row>
    <row r="26" spans="1:6" ht="24" customHeight="1" x14ac:dyDescent="0.25">
      <c r="A26" s="31" t="s">
        <v>198</v>
      </c>
      <c r="B26" s="31" t="s">
        <v>199</v>
      </c>
      <c r="C26" s="31">
        <v>16</v>
      </c>
      <c r="D26" s="31">
        <v>181</v>
      </c>
      <c r="E26" s="31">
        <v>1</v>
      </c>
      <c r="F26" s="32">
        <v>2</v>
      </c>
    </row>
    <row r="27" spans="1:6" ht="24" customHeight="1" x14ac:dyDescent="0.25">
      <c r="A27" s="31" t="s">
        <v>201</v>
      </c>
      <c r="B27" s="31" t="s">
        <v>202</v>
      </c>
      <c r="C27" s="31">
        <v>42</v>
      </c>
      <c r="D27" s="31">
        <v>399</v>
      </c>
      <c r="E27" s="31">
        <v>3</v>
      </c>
      <c r="F27" s="32">
        <v>5.2</v>
      </c>
    </row>
    <row r="28" spans="1:6" ht="24" customHeight="1" x14ac:dyDescent="0.25">
      <c r="A28" s="31" t="s">
        <v>204</v>
      </c>
      <c r="B28" s="31" t="s">
        <v>205</v>
      </c>
      <c r="C28" s="31">
        <v>16</v>
      </c>
      <c r="D28" s="31">
        <v>77</v>
      </c>
      <c r="E28" s="31">
        <v>3</v>
      </c>
      <c r="F28" s="32">
        <v>2</v>
      </c>
    </row>
    <row r="29" spans="1:6" ht="15" customHeight="1" x14ac:dyDescent="0.25">
      <c r="A29" s="31" t="s">
        <v>207</v>
      </c>
      <c r="B29" s="31" t="s">
        <v>208</v>
      </c>
      <c r="C29" s="31">
        <v>14</v>
      </c>
      <c r="D29" s="31">
        <v>395</v>
      </c>
      <c r="E29" s="31">
        <v>5</v>
      </c>
      <c r="F29" s="32">
        <v>1.8</v>
      </c>
    </row>
    <row r="30" spans="1:6" ht="24" customHeight="1" x14ac:dyDescent="0.25">
      <c r="A30" s="31" t="s">
        <v>210</v>
      </c>
      <c r="B30" s="31" t="s">
        <v>211</v>
      </c>
      <c r="C30" s="31">
        <v>12</v>
      </c>
      <c r="D30" s="31">
        <v>212</v>
      </c>
      <c r="E30" s="31">
        <v>5</v>
      </c>
      <c r="F30" s="32">
        <v>1.5</v>
      </c>
    </row>
    <row r="31" spans="1:6" ht="24" customHeight="1" x14ac:dyDescent="0.25">
      <c r="A31" s="31" t="s">
        <v>213</v>
      </c>
      <c r="B31" s="31" t="s">
        <v>214</v>
      </c>
      <c r="C31" s="31">
        <v>6</v>
      </c>
      <c r="D31" s="31">
        <v>308</v>
      </c>
      <c r="E31" s="31">
        <v>1</v>
      </c>
      <c r="F31" s="32">
        <v>0.8</v>
      </c>
    </row>
    <row r="32" spans="1:6" ht="24" customHeight="1" x14ac:dyDescent="0.25">
      <c r="A32" s="31" t="s">
        <v>216</v>
      </c>
      <c r="B32" s="31" t="s">
        <v>217</v>
      </c>
      <c r="C32" s="31">
        <v>11</v>
      </c>
      <c r="D32" s="31">
        <v>43</v>
      </c>
      <c r="E32" s="31">
        <v>5</v>
      </c>
      <c r="F32" s="32">
        <v>1.4</v>
      </c>
    </row>
    <row r="33" spans="1:6" ht="24" customHeight="1" x14ac:dyDescent="0.25">
      <c r="A33" s="31" t="s">
        <v>220</v>
      </c>
      <c r="B33" s="31" t="s">
        <v>221</v>
      </c>
      <c r="C33" s="31">
        <v>9</v>
      </c>
      <c r="D33" s="31">
        <v>27</v>
      </c>
      <c r="E33" s="31">
        <v>0</v>
      </c>
      <c r="F33" s="32">
        <v>1.1000000000000001</v>
      </c>
    </row>
    <row r="34" spans="1:6" ht="24" customHeight="1" x14ac:dyDescent="0.25">
      <c r="A34" s="31" t="s">
        <v>223</v>
      </c>
      <c r="B34" s="31" t="s">
        <v>224</v>
      </c>
      <c r="C34" s="31">
        <v>29</v>
      </c>
      <c r="D34" s="31">
        <v>392</v>
      </c>
      <c r="E34" s="31">
        <v>8</v>
      </c>
      <c r="F34" s="32">
        <v>3.6</v>
      </c>
    </row>
    <row r="35" spans="1:6" ht="15" customHeight="1" x14ac:dyDescent="0.25">
      <c r="A35" s="31" t="s">
        <v>225</v>
      </c>
      <c r="B35" s="31" t="s">
        <v>226</v>
      </c>
      <c r="C35" s="31">
        <v>41</v>
      </c>
      <c r="D35" s="31">
        <v>250</v>
      </c>
      <c r="E35" s="31">
        <v>6</v>
      </c>
      <c r="F35" s="32">
        <v>5.0999999999999996</v>
      </c>
    </row>
    <row r="36" spans="1:6" ht="24" customHeight="1" x14ac:dyDescent="0.25">
      <c r="A36" s="31" t="s">
        <v>227</v>
      </c>
      <c r="B36" s="31" t="s">
        <v>228</v>
      </c>
      <c r="C36" s="31">
        <v>20</v>
      </c>
      <c r="D36" s="31">
        <v>68</v>
      </c>
      <c r="E36" s="31">
        <v>4</v>
      </c>
      <c r="F36" s="32">
        <v>2.5</v>
      </c>
    </row>
    <row r="37" spans="1:6" ht="24" customHeight="1" x14ac:dyDescent="0.25">
      <c r="A37" s="31" t="s">
        <v>230</v>
      </c>
      <c r="B37" s="31" t="s">
        <v>231</v>
      </c>
      <c r="C37" s="31">
        <v>13</v>
      </c>
      <c r="D37" s="31">
        <v>372</v>
      </c>
      <c r="E37" s="31">
        <v>5</v>
      </c>
      <c r="F37" s="32">
        <v>1.6</v>
      </c>
    </row>
    <row r="38" spans="1:6" ht="15" customHeight="1" x14ac:dyDescent="0.25">
      <c r="A38" s="31" t="s">
        <v>233</v>
      </c>
      <c r="B38" s="31" t="s">
        <v>234</v>
      </c>
      <c r="C38" s="31">
        <v>5</v>
      </c>
      <c r="D38" s="31">
        <v>98</v>
      </c>
      <c r="E38" s="31">
        <v>2</v>
      </c>
      <c r="F38" s="32">
        <v>0.6</v>
      </c>
    </row>
    <row r="39" spans="1:6" ht="24" customHeight="1" x14ac:dyDescent="0.25">
      <c r="A39" s="31" t="s">
        <v>236</v>
      </c>
      <c r="B39" s="31" t="s">
        <v>237</v>
      </c>
      <c r="C39" s="31">
        <v>12</v>
      </c>
      <c r="D39" s="31">
        <v>206</v>
      </c>
      <c r="E39" s="31">
        <v>8</v>
      </c>
      <c r="F39" s="32">
        <v>1.5</v>
      </c>
    </row>
    <row r="40" spans="1:6" ht="24" customHeight="1" x14ac:dyDescent="0.25">
      <c r="A40" s="31" t="s">
        <v>239</v>
      </c>
      <c r="B40" s="31" t="s">
        <v>240</v>
      </c>
      <c r="C40" s="31">
        <v>13</v>
      </c>
      <c r="D40" s="31">
        <v>281</v>
      </c>
      <c r="E40" s="31">
        <v>3</v>
      </c>
      <c r="F40" s="32">
        <v>1.6</v>
      </c>
    </row>
    <row r="41" spans="1:6" ht="24" customHeight="1" x14ac:dyDescent="0.25">
      <c r="A41" s="31" t="s">
        <v>242</v>
      </c>
      <c r="B41" s="31" t="s">
        <v>243</v>
      </c>
      <c r="C41" s="31">
        <v>14</v>
      </c>
      <c r="D41" s="31">
        <v>303</v>
      </c>
      <c r="E41" s="31">
        <v>5</v>
      </c>
      <c r="F41" s="32">
        <v>1.8</v>
      </c>
    </row>
    <row r="42" spans="1:6" ht="24" customHeight="1" x14ac:dyDescent="0.25">
      <c r="A42" s="31" t="s">
        <v>245</v>
      </c>
      <c r="B42" s="31" t="s">
        <v>246</v>
      </c>
      <c r="C42" s="31">
        <v>9</v>
      </c>
      <c r="D42" s="31">
        <v>28</v>
      </c>
      <c r="E42" s="31">
        <v>3</v>
      </c>
      <c r="F42" s="32">
        <v>1.1000000000000001</v>
      </c>
    </row>
    <row r="43" spans="1:6" ht="24" customHeight="1" x14ac:dyDescent="0.25">
      <c r="A43" s="31" t="s">
        <v>248</v>
      </c>
      <c r="B43" s="31" t="s">
        <v>249</v>
      </c>
      <c r="C43" s="31">
        <v>16</v>
      </c>
      <c r="D43" s="31">
        <v>130</v>
      </c>
      <c r="E43" s="31">
        <v>1</v>
      </c>
      <c r="F43" s="32">
        <v>2</v>
      </c>
    </row>
    <row r="44" spans="1:6" ht="24" customHeight="1" x14ac:dyDescent="0.25">
      <c r="A44" s="31" t="s">
        <v>251</v>
      </c>
      <c r="B44" s="31" t="s">
        <v>252</v>
      </c>
      <c r="C44" s="31">
        <v>18</v>
      </c>
      <c r="D44" s="31">
        <v>130</v>
      </c>
      <c r="E44" s="31">
        <v>2</v>
      </c>
      <c r="F44" s="32">
        <v>2.2000000000000002</v>
      </c>
    </row>
    <row r="45" spans="1:6" ht="24" customHeight="1" x14ac:dyDescent="0.25">
      <c r="A45" s="31" t="s">
        <v>254</v>
      </c>
      <c r="B45" s="31" t="s">
        <v>255</v>
      </c>
      <c r="C45" s="31">
        <v>8</v>
      </c>
      <c r="D45" s="31">
        <v>362</v>
      </c>
      <c r="E45" s="31">
        <v>8</v>
      </c>
      <c r="F45" s="32">
        <v>1</v>
      </c>
    </row>
    <row r="46" spans="1:6" ht="24" customHeight="1" x14ac:dyDescent="0.25">
      <c r="A46" s="31" t="s">
        <v>257</v>
      </c>
      <c r="B46" s="31" t="s">
        <v>258</v>
      </c>
      <c r="C46" s="31">
        <v>6</v>
      </c>
      <c r="D46" s="31">
        <v>269</v>
      </c>
      <c r="E46" s="31">
        <v>2</v>
      </c>
      <c r="F46" s="32">
        <v>0.8</v>
      </c>
    </row>
    <row r="47" spans="1:6" ht="24" customHeight="1" x14ac:dyDescent="0.25">
      <c r="A47" s="31" t="s">
        <v>260</v>
      </c>
      <c r="B47" s="31" t="s">
        <v>261</v>
      </c>
      <c r="C47" s="31">
        <v>74</v>
      </c>
      <c r="D47" s="31">
        <v>205</v>
      </c>
      <c r="E47" s="31">
        <v>3</v>
      </c>
      <c r="F47" s="32">
        <v>9.1999999999999993</v>
      </c>
    </row>
    <row r="48" spans="1:6" ht="15" customHeight="1" x14ac:dyDescent="0.25">
      <c r="A48" s="31" t="s">
        <v>262</v>
      </c>
      <c r="B48" s="31" t="s">
        <v>263</v>
      </c>
      <c r="C48" s="31">
        <v>11</v>
      </c>
      <c r="D48" s="31">
        <v>226</v>
      </c>
      <c r="E48" s="31">
        <v>3</v>
      </c>
      <c r="F48" s="32">
        <v>1.4</v>
      </c>
    </row>
    <row r="49" spans="1:6" ht="15" customHeight="1" x14ac:dyDescent="0.25">
      <c r="A49" s="31" t="s">
        <v>265</v>
      </c>
      <c r="B49" s="31" t="s">
        <v>266</v>
      </c>
      <c r="C49" s="31">
        <v>81</v>
      </c>
      <c r="D49" s="31">
        <v>389</v>
      </c>
      <c r="E49" s="31">
        <v>6</v>
      </c>
      <c r="F49" s="32">
        <v>10.1</v>
      </c>
    </row>
    <row r="50" spans="1:6" ht="15" customHeight="1" x14ac:dyDescent="0.25">
      <c r="A50" s="31" t="s">
        <v>267</v>
      </c>
      <c r="B50" s="31" t="s">
        <v>268</v>
      </c>
      <c r="C50" s="31">
        <v>20</v>
      </c>
      <c r="D50" s="31">
        <v>43</v>
      </c>
      <c r="E50" s="31">
        <v>4</v>
      </c>
      <c r="F50" s="32">
        <v>2.5</v>
      </c>
    </row>
    <row r="51" spans="1:6" ht="15" customHeight="1" x14ac:dyDescent="0.25">
      <c r="A51" s="31" t="s">
        <v>270</v>
      </c>
      <c r="B51" s="31" t="s">
        <v>271</v>
      </c>
      <c r="C51" s="31">
        <v>15</v>
      </c>
      <c r="D51" s="31">
        <v>173</v>
      </c>
      <c r="E51" s="31">
        <v>3</v>
      </c>
      <c r="F51" s="32">
        <v>1.9</v>
      </c>
    </row>
    <row r="52" spans="1:6" ht="24" customHeight="1" x14ac:dyDescent="0.25">
      <c r="A52" s="31" t="s">
        <v>273</v>
      </c>
      <c r="B52" s="31" t="s">
        <v>274</v>
      </c>
      <c r="C52" s="31">
        <v>10</v>
      </c>
      <c r="D52" s="31">
        <v>386</v>
      </c>
      <c r="E52" s="31">
        <v>0</v>
      </c>
      <c r="F52" s="32">
        <v>1.2</v>
      </c>
    </row>
    <row r="53" spans="1:6" ht="15" customHeight="1" x14ac:dyDescent="0.25">
      <c r="A53" s="31" t="s">
        <v>276</v>
      </c>
      <c r="B53" s="31" t="s">
        <v>277</v>
      </c>
      <c r="C53" s="31">
        <v>11</v>
      </c>
      <c r="D53" s="31">
        <v>59</v>
      </c>
      <c r="E53" s="31">
        <v>7</v>
      </c>
      <c r="F53" s="32">
        <v>1.4</v>
      </c>
    </row>
    <row r="54" spans="1:6" ht="24" customHeight="1" x14ac:dyDescent="0.25">
      <c r="A54" s="31" t="s">
        <v>279</v>
      </c>
      <c r="B54" s="31" t="s">
        <v>280</v>
      </c>
      <c r="C54" s="31">
        <v>20</v>
      </c>
      <c r="D54" s="31">
        <v>362</v>
      </c>
      <c r="E54" s="31">
        <v>6</v>
      </c>
      <c r="F54" s="32">
        <v>2.5</v>
      </c>
    </row>
    <row r="55" spans="1:6" ht="24" customHeight="1" x14ac:dyDescent="0.25">
      <c r="A55" s="31" t="s">
        <v>283</v>
      </c>
      <c r="B55" s="31" t="s">
        <v>284</v>
      </c>
      <c r="C55" s="31">
        <v>44</v>
      </c>
      <c r="D55" s="31">
        <v>258</v>
      </c>
      <c r="E55" s="31">
        <v>6</v>
      </c>
      <c r="F55" s="32">
        <v>5.5</v>
      </c>
    </row>
    <row r="56" spans="1:6" ht="24" customHeight="1" x14ac:dyDescent="0.25"/>
    <row r="57" spans="1:6" ht="24" customHeight="1" x14ac:dyDescent="0.25"/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7"/>
  <sheetViews>
    <sheetView zoomScaleNormal="100" workbookViewId="0"/>
  </sheetViews>
  <sheetFormatPr defaultColWidth="8.7109375" defaultRowHeight="15" customHeight="1" x14ac:dyDescent="0.25"/>
  <sheetData>
    <row r="1" spans="1:6" ht="15" customHeight="1" x14ac:dyDescent="0.3">
      <c r="A1" s="95" t="s">
        <v>1028</v>
      </c>
      <c r="B1" s="96"/>
      <c r="C1" s="96"/>
      <c r="D1" s="96"/>
      <c r="E1" s="96"/>
      <c r="F1" s="96"/>
    </row>
    <row r="2" spans="1:6" ht="36" customHeight="1" x14ac:dyDescent="0.25">
      <c r="A2" s="30" t="s">
        <v>964</v>
      </c>
      <c r="B2" s="30" t="s">
        <v>123</v>
      </c>
      <c r="C2" s="30" t="s">
        <v>1029</v>
      </c>
      <c r="D2" s="30" t="s">
        <v>1030</v>
      </c>
      <c r="E2" s="30" t="s">
        <v>1031</v>
      </c>
      <c r="F2" s="30" t="s">
        <v>1032</v>
      </c>
    </row>
    <row r="3" spans="1:6" ht="15" customHeight="1" x14ac:dyDescent="0.25">
      <c r="A3" s="31" t="s">
        <v>128</v>
      </c>
      <c r="B3" s="31" t="s">
        <v>129</v>
      </c>
      <c r="C3" s="31">
        <v>11</v>
      </c>
      <c r="D3" s="31">
        <v>4</v>
      </c>
      <c r="E3" s="31">
        <v>1</v>
      </c>
      <c r="F3" s="32">
        <v>0.3</v>
      </c>
    </row>
    <row r="4" spans="1:6" ht="24" customHeight="1" x14ac:dyDescent="0.25">
      <c r="A4" s="31" t="s">
        <v>132</v>
      </c>
      <c r="B4" s="31" t="s">
        <v>133</v>
      </c>
      <c r="C4" s="31">
        <v>6</v>
      </c>
      <c r="D4" s="31">
        <v>6</v>
      </c>
      <c r="E4" s="31">
        <v>0</v>
      </c>
      <c r="F4" s="32">
        <v>1.2</v>
      </c>
    </row>
    <row r="5" spans="1:6" ht="24" customHeight="1" x14ac:dyDescent="0.25">
      <c r="A5" s="31" t="s">
        <v>135</v>
      </c>
      <c r="B5" s="31" t="s">
        <v>136</v>
      </c>
      <c r="C5" s="31">
        <v>10</v>
      </c>
      <c r="D5" s="31">
        <v>0</v>
      </c>
      <c r="E5" s="31">
        <v>2</v>
      </c>
      <c r="F5" s="32">
        <v>1.6</v>
      </c>
    </row>
    <row r="6" spans="1:6" ht="24" customHeight="1" x14ac:dyDescent="0.25">
      <c r="A6" s="31" t="s">
        <v>138</v>
      </c>
      <c r="B6" s="31" t="s">
        <v>139</v>
      </c>
      <c r="C6" s="31">
        <v>3</v>
      </c>
      <c r="D6" s="31">
        <v>2</v>
      </c>
      <c r="E6" s="31">
        <v>0</v>
      </c>
      <c r="F6" s="32">
        <v>1.1000000000000001</v>
      </c>
    </row>
    <row r="7" spans="1:6" ht="24" customHeight="1" x14ac:dyDescent="0.25">
      <c r="A7" s="31" t="s">
        <v>141</v>
      </c>
      <c r="B7" s="31" t="s">
        <v>142</v>
      </c>
      <c r="C7" s="31">
        <v>8</v>
      </c>
      <c r="D7" s="31">
        <v>0</v>
      </c>
      <c r="E7" s="31">
        <v>0</v>
      </c>
      <c r="F7" s="32">
        <v>0.7</v>
      </c>
    </row>
    <row r="8" spans="1:6" ht="24" customHeight="1" x14ac:dyDescent="0.25">
      <c r="A8" s="31" t="s">
        <v>144</v>
      </c>
      <c r="B8" s="31" t="s">
        <v>145</v>
      </c>
      <c r="C8" s="31">
        <v>12</v>
      </c>
      <c r="D8" s="31">
        <v>0</v>
      </c>
      <c r="E8" s="31">
        <v>3</v>
      </c>
      <c r="F8" s="32">
        <v>0.8</v>
      </c>
    </row>
    <row r="9" spans="1:6" ht="36" customHeight="1" x14ac:dyDescent="0.25">
      <c r="A9" s="31" t="s">
        <v>147</v>
      </c>
      <c r="B9" s="31" t="s">
        <v>148</v>
      </c>
      <c r="C9" s="31">
        <v>11</v>
      </c>
      <c r="D9" s="31">
        <v>0</v>
      </c>
      <c r="E9" s="31">
        <v>2</v>
      </c>
      <c r="F9" s="32">
        <v>1.2</v>
      </c>
    </row>
    <row r="10" spans="1:6" ht="24" customHeight="1" x14ac:dyDescent="0.25">
      <c r="A10" s="31" t="s">
        <v>150</v>
      </c>
      <c r="B10" s="31" t="s">
        <v>151</v>
      </c>
      <c r="C10" s="31">
        <v>12</v>
      </c>
      <c r="D10" s="31">
        <v>4</v>
      </c>
      <c r="E10" s="31">
        <v>0</v>
      </c>
      <c r="F10" s="32">
        <v>2.2999999999999998</v>
      </c>
    </row>
    <row r="11" spans="1:6" ht="24" customHeight="1" x14ac:dyDescent="0.25">
      <c r="A11" s="31" t="s">
        <v>153</v>
      </c>
      <c r="B11" s="31" t="s">
        <v>154</v>
      </c>
      <c r="C11" s="31">
        <v>6</v>
      </c>
      <c r="D11" s="31">
        <v>4</v>
      </c>
      <c r="E11" s="31">
        <v>0</v>
      </c>
      <c r="F11" s="32">
        <v>2.1</v>
      </c>
    </row>
    <row r="12" spans="1:6" ht="24" customHeight="1" x14ac:dyDescent="0.25">
      <c r="A12" s="31" t="s">
        <v>156</v>
      </c>
      <c r="B12" s="31" t="s">
        <v>157</v>
      </c>
      <c r="C12" s="31">
        <v>10</v>
      </c>
      <c r="D12" s="31">
        <v>6</v>
      </c>
      <c r="E12" s="31">
        <v>0</v>
      </c>
      <c r="F12" s="32">
        <v>0.3</v>
      </c>
    </row>
    <row r="13" spans="1:6" ht="24" customHeight="1" x14ac:dyDescent="0.25">
      <c r="A13" s="31" t="s">
        <v>159</v>
      </c>
      <c r="B13" s="31" t="s">
        <v>160</v>
      </c>
      <c r="C13" s="31">
        <v>10</v>
      </c>
      <c r="D13" s="31">
        <v>6</v>
      </c>
      <c r="E13" s="31">
        <v>1</v>
      </c>
      <c r="F13" s="32">
        <v>1.2</v>
      </c>
    </row>
    <row r="14" spans="1:6" ht="15" customHeight="1" x14ac:dyDescent="0.25">
      <c r="A14" s="31" t="s">
        <v>162</v>
      </c>
      <c r="B14" s="31" t="s">
        <v>163</v>
      </c>
      <c r="C14" s="31">
        <v>11</v>
      </c>
      <c r="D14" s="31">
        <v>4</v>
      </c>
      <c r="E14" s="31">
        <v>3</v>
      </c>
      <c r="F14" s="32">
        <v>1</v>
      </c>
    </row>
    <row r="15" spans="1:6" ht="24" customHeight="1" x14ac:dyDescent="0.25">
      <c r="A15" s="31" t="s">
        <v>165</v>
      </c>
      <c r="B15" s="31" t="s">
        <v>166</v>
      </c>
      <c r="C15" s="31">
        <v>4</v>
      </c>
      <c r="D15" s="31">
        <v>5</v>
      </c>
      <c r="E15" s="31">
        <v>3</v>
      </c>
      <c r="F15" s="32">
        <v>1.7</v>
      </c>
    </row>
    <row r="16" spans="1:6" ht="24" customHeight="1" x14ac:dyDescent="0.25">
      <c r="A16" s="31" t="s">
        <v>168</v>
      </c>
      <c r="B16" s="31" t="s">
        <v>169</v>
      </c>
      <c r="C16" s="31">
        <v>8</v>
      </c>
      <c r="D16" s="31">
        <v>2</v>
      </c>
      <c r="E16" s="31">
        <v>3</v>
      </c>
      <c r="F16" s="32">
        <v>1.8</v>
      </c>
    </row>
    <row r="17" spans="1:6" ht="24" customHeight="1" x14ac:dyDescent="0.25">
      <c r="A17" s="31" t="s">
        <v>171</v>
      </c>
      <c r="B17" s="31" t="s">
        <v>172</v>
      </c>
      <c r="C17" s="31">
        <v>6</v>
      </c>
      <c r="D17" s="31">
        <v>6</v>
      </c>
      <c r="E17" s="31">
        <v>1</v>
      </c>
      <c r="F17" s="32">
        <v>0.3</v>
      </c>
    </row>
    <row r="18" spans="1:6" ht="24" customHeight="1" x14ac:dyDescent="0.25">
      <c r="A18" s="31" t="s">
        <v>174</v>
      </c>
      <c r="B18" s="31" t="s">
        <v>175</v>
      </c>
      <c r="C18" s="31">
        <v>11</v>
      </c>
      <c r="D18" s="31">
        <v>5</v>
      </c>
      <c r="E18" s="31">
        <v>3</v>
      </c>
      <c r="F18" s="32">
        <v>0.3</v>
      </c>
    </row>
    <row r="19" spans="1:6" ht="24" customHeight="1" x14ac:dyDescent="0.25">
      <c r="A19" s="31" t="s">
        <v>177</v>
      </c>
      <c r="B19" s="31" t="s">
        <v>178</v>
      </c>
      <c r="C19" s="31">
        <v>7</v>
      </c>
      <c r="D19" s="31">
        <v>5</v>
      </c>
      <c r="E19" s="31">
        <v>2</v>
      </c>
      <c r="F19" s="32">
        <v>0.6</v>
      </c>
    </row>
    <row r="20" spans="1:6" ht="24" customHeight="1" x14ac:dyDescent="0.25">
      <c r="A20" s="31" t="s">
        <v>180</v>
      </c>
      <c r="B20" s="31" t="s">
        <v>181</v>
      </c>
      <c r="C20" s="31">
        <v>6</v>
      </c>
      <c r="D20" s="31">
        <v>0</v>
      </c>
      <c r="E20" s="31">
        <v>1</v>
      </c>
      <c r="F20" s="32">
        <v>1.3</v>
      </c>
    </row>
    <row r="21" spans="1:6" ht="24" customHeight="1" x14ac:dyDescent="0.25">
      <c r="A21" s="31" t="s">
        <v>183</v>
      </c>
      <c r="B21" s="31" t="s">
        <v>184</v>
      </c>
      <c r="C21" s="31">
        <v>10</v>
      </c>
      <c r="D21" s="31">
        <v>2</v>
      </c>
      <c r="E21" s="31">
        <v>2</v>
      </c>
      <c r="F21" s="32">
        <v>1.3</v>
      </c>
    </row>
    <row r="22" spans="1:6" ht="24" customHeight="1" x14ac:dyDescent="0.25">
      <c r="A22" s="31" t="s">
        <v>186</v>
      </c>
      <c r="B22" s="31" t="s">
        <v>187</v>
      </c>
      <c r="C22" s="31">
        <v>1</v>
      </c>
      <c r="D22" s="31">
        <v>3</v>
      </c>
      <c r="E22" s="31">
        <v>0</v>
      </c>
      <c r="F22" s="32">
        <v>1.9</v>
      </c>
    </row>
    <row r="23" spans="1:6" ht="24" customHeight="1" x14ac:dyDescent="0.25">
      <c r="A23" s="31" t="s">
        <v>189</v>
      </c>
      <c r="B23" s="31" t="s">
        <v>190</v>
      </c>
      <c r="C23" s="31">
        <v>11</v>
      </c>
      <c r="D23" s="31">
        <v>4</v>
      </c>
      <c r="E23" s="31">
        <v>1</v>
      </c>
      <c r="F23" s="32">
        <v>0.7</v>
      </c>
    </row>
    <row r="24" spans="1:6" ht="15" customHeight="1" x14ac:dyDescent="0.25">
      <c r="A24" s="31" t="s">
        <v>192</v>
      </c>
      <c r="B24" s="31" t="s">
        <v>193</v>
      </c>
      <c r="C24" s="31">
        <v>1</v>
      </c>
      <c r="D24" s="31">
        <v>3</v>
      </c>
      <c r="E24" s="31">
        <v>2</v>
      </c>
      <c r="F24" s="32">
        <v>0.7</v>
      </c>
    </row>
    <row r="25" spans="1:6" ht="15" customHeight="1" x14ac:dyDescent="0.25">
      <c r="A25" s="31" t="s">
        <v>195</v>
      </c>
      <c r="B25" s="31" t="s">
        <v>196</v>
      </c>
      <c r="C25" s="31">
        <v>9</v>
      </c>
      <c r="D25" s="31">
        <v>5</v>
      </c>
      <c r="E25" s="31">
        <v>1</v>
      </c>
      <c r="F25" s="32">
        <v>1.2</v>
      </c>
    </row>
    <row r="26" spans="1:6" ht="24" customHeight="1" x14ac:dyDescent="0.25">
      <c r="A26" s="31" t="s">
        <v>198</v>
      </c>
      <c r="B26" s="31" t="s">
        <v>199</v>
      </c>
      <c r="C26" s="31">
        <v>9</v>
      </c>
      <c r="D26" s="31">
        <v>4</v>
      </c>
      <c r="E26" s="31">
        <v>0</v>
      </c>
      <c r="F26" s="32">
        <v>0.5</v>
      </c>
    </row>
    <row r="27" spans="1:6" ht="24" customHeight="1" x14ac:dyDescent="0.25">
      <c r="A27" s="31" t="s">
        <v>201</v>
      </c>
      <c r="B27" s="31" t="s">
        <v>202</v>
      </c>
      <c r="C27" s="31">
        <v>10</v>
      </c>
      <c r="D27" s="31">
        <v>1</v>
      </c>
      <c r="E27" s="31">
        <v>2</v>
      </c>
      <c r="F27" s="32">
        <v>0.9</v>
      </c>
    </row>
    <row r="28" spans="1:6" ht="24" customHeight="1" x14ac:dyDescent="0.25">
      <c r="A28" s="31" t="s">
        <v>204</v>
      </c>
      <c r="B28" s="31" t="s">
        <v>205</v>
      </c>
      <c r="C28" s="31">
        <v>10</v>
      </c>
      <c r="D28" s="31">
        <v>4</v>
      </c>
      <c r="E28" s="31">
        <v>0</v>
      </c>
      <c r="F28" s="32">
        <v>2.4</v>
      </c>
    </row>
    <row r="29" spans="1:6" ht="15" customHeight="1" x14ac:dyDescent="0.25">
      <c r="A29" s="31" t="s">
        <v>207</v>
      </c>
      <c r="B29" s="31" t="s">
        <v>208</v>
      </c>
      <c r="C29" s="31">
        <v>1</v>
      </c>
      <c r="D29" s="31">
        <v>3</v>
      </c>
      <c r="E29" s="31">
        <v>2</v>
      </c>
      <c r="F29" s="32">
        <v>0.9</v>
      </c>
    </row>
    <row r="30" spans="1:6" ht="24" customHeight="1" x14ac:dyDescent="0.25">
      <c r="A30" s="31" t="s">
        <v>210</v>
      </c>
      <c r="B30" s="31" t="s">
        <v>211</v>
      </c>
      <c r="C30" s="31">
        <v>4</v>
      </c>
      <c r="D30" s="31">
        <v>4</v>
      </c>
      <c r="E30" s="31">
        <v>1</v>
      </c>
      <c r="F30" s="32">
        <v>0.3</v>
      </c>
    </row>
    <row r="31" spans="1:6" ht="24" customHeight="1" x14ac:dyDescent="0.25">
      <c r="A31" s="31" t="s">
        <v>213</v>
      </c>
      <c r="B31" s="31" t="s">
        <v>214</v>
      </c>
      <c r="C31" s="31">
        <v>10</v>
      </c>
      <c r="D31" s="31">
        <v>4</v>
      </c>
      <c r="E31" s="31">
        <v>2</v>
      </c>
      <c r="F31" s="32">
        <v>0.7</v>
      </c>
    </row>
    <row r="32" spans="1:6" ht="24" customHeight="1" x14ac:dyDescent="0.25">
      <c r="A32" s="31" t="s">
        <v>216</v>
      </c>
      <c r="B32" s="31" t="s">
        <v>217</v>
      </c>
      <c r="C32" s="31">
        <v>9</v>
      </c>
      <c r="D32" s="31">
        <v>0</v>
      </c>
      <c r="E32" s="31">
        <v>0</v>
      </c>
      <c r="F32" s="32">
        <v>2.5</v>
      </c>
    </row>
    <row r="33" spans="1:6" ht="24" customHeight="1" x14ac:dyDescent="0.25">
      <c r="A33" s="31" t="s">
        <v>220</v>
      </c>
      <c r="B33" s="31" t="s">
        <v>221</v>
      </c>
      <c r="C33" s="31">
        <v>6</v>
      </c>
      <c r="D33" s="31">
        <v>5</v>
      </c>
      <c r="E33" s="31">
        <v>3</v>
      </c>
      <c r="F33" s="32">
        <v>1.9</v>
      </c>
    </row>
    <row r="34" spans="1:6" ht="24" customHeight="1" x14ac:dyDescent="0.25">
      <c r="A34" s="31" t="s">
        <v>223</v>
      </c>
      <c r="B34" s="31" t="s">
        <v>224</v>
      </c>
      <c r="C34" s="31">
        <v>7</v>
      </c>
      <c r="D34" s="31">
        <v>1</v>
      </c>
      <c r="E34" s="31">
        <v>3</v>
      </c>
      <c r="F34" s="32">
        <v>2.2000000000000002</v>
      </c>
    </row>
    <row r="35" spans="1:6" ht="15" customHeight="1" x14ac:dyDescent="0.25">
      <c r="A35" s="31" t="s">
        <v>225</v>
      </c>
      <c r="B35" s="31" t="s">
        <v>226</v>
      </c>
      <c r="C35" s="31">
        <v>1</v>
      </c>
      <c r="D35" s="31">
        <v>4</v>
      </c>
      <c r="E35" s="31">
        <v>2</v>
      </c>
      <c r="F35" s="32">
        <v>1.8</v>
      </c>
    </row>
    <row r="36" spans="1:6" ht="24" customHeight="1" x14ac:dyDescent="0.25">
      <c r="A36" s="31" t="s">
        <v>227</v>
      </c>
      <c r="B36" s="31" t="s">
        <v>228</v>
      </c>
      <c r="C36" s="31">
        <v>8</v>
      </c>
      <c r="D36" s="31">
        <v>4</v>
      </c>
      <c r="E36" s="31">
        <v>3</v>
      </c>
      <c r="F36" s="32">
        <v>2</v>
      </c>
    </row>
    <row r="37" spans="1:6" ht="24" customHeight="1" x14ac:dyDescent="0.25">
      <c r="A37" s="31" t="s">
        <v>230</v>
      </c>
      <c r="B37" s="31" t="s">
        <v>231</v>
      </c>
      <c r="C37" s="31">
        <v>10</v>
      </c>
      <c r="D37" s="31">
        <v>0</v>
      </c>
      <c r="E37" s="31">
        <v>1</v>
      </c>
      <c r="F37" s="32">
        <v>1.4</v>
      </c>
    </row>
    <row r="38" spans="1:6" ht="15" customHeight="1" x14ac:dyDescent="0.25">
      <c r="A38" s="31" t="s">
        <v>233</v>
      </c>
      <c r="B38" s="31" t="s">
        <v>234</v>
      </c>
      <c r="C38" s="31">
        <v>6</v>
      </c>
      <c r="D38" s="31">
        <v>1</v>
      </c>
      <c r="E38" s="31">
        <v>2</v>
      </c>
      <c r="F38" s="32">
        <v>0.3</v>
      </c>
    </row>
    <row r="39" spans="1:6" ht="24" customHeight="1" x14ac:dyDescent="0.25">
      <c r="A39" s="31" t="s">
        <v>236</v>
      </c>
      <c r="B39" s="31" t="s">
        <v>237</v>
      </c>
      <c r="C39" s="31">
        <v>3</v>
      </c>
      <c r="D39" s="31">
        <v>4</v>
      </c>
      <c r="E39" s="31">
        <v>0</v>
      </c>
      <c r="F39" s="32">
        <v>1.3</v>
      </c>
    </row>
    <row r="40" spans="1:6" ht="24" customHeight="1" x14ac:dyDescent="0.25">
      <c r="A40" s="31" t="s">
        <v>239</v>
      </c>
      <c r="B40" s="31" t="s">
        <v>240</v>
      </c>
      <c r="C40" s="31">
        <v>10</v>
      </c>
      <c r="D40" s="31">
        <v>3</v>
      </c>
      <c r="E40" s="31">
        <v>1</v>
      </c>
      <c r="F40" s="32">
        <v>2.2999999999999998</v>
      </c>
    </row>
    <row r="41" spans="1:6" ht="24" customHeight="1" x14ac:dyDescent="0.25">
      <c r="A41" s="31" t="s">
        <v>242</v>
      </c>
      <c r="B41" s="31" t="s">
        <v>243</v>
      </c>
      <c r="C41" s="31">
        <v>9</v>
      </c>
      <c r="D41" s="31">
        <v>3</v>
      </c>
      <c r="E41" s="31">
        <v>2</v>
      </c>
      <c r="F41" s="32">
        <v>0.6</v>
      </c>
    </row>
    <row r="42" spans="1:6" ht="24" customHeight="1" x14ac:dyDescent="0.25">
      <c r="A42" s="31" t="s">
        <v>245</v>
      </c>
      <c r="B42" s="31" t="s">
        <v>246</v>
      </c>
      <c r="C42" s="31">
        <v>10</v>
      </c>
      <c r="D42" s="31">
        <v>0</v>
      </c>
      <c r="E42" s="31">
        <v>3</v>
      </c>
      <c r="F42" s="32">
        <v>0.2</v>
      </c>
    </row>
    <row r="43" spans="1:6" ht="24" customHeight="1" x14ac:dyDescent="0.25">
      <c r="A43" s="31" t="s">
        <v>248</v>
      </c>
      <c r="B43" s="31" t="s">
        <v>249</v>
      </c>
      <c r="C43" s="31">
        <v>11</v>
      </c>
      <c r="D43" s="31">
        <v>2</v>
      </c>
      <c r="E43" s="31">
        <v>2</v>
      </c>
      <c r="F43" s="32">
        <v>1.9</v>
      </c>
    </row>
    <row r="44" spans="1:6" ht="24" customHeight="1" x14ac:dyDescent="0.25">
      <c r="A44" s="31" t="s">
        <v>251</v>
      </c>
      <c r="B44" s="31" t="s">
        <v>252</v>
      </c>
      <c r="C44" s="31">
        <v>7</v>
      </c>
      <c r="D44" s="31">
        <v>6</v>
      </c>
      <c r="E44" s="31">
        <v>2</v>
      </c>
      <c r="F44" s="32">
        <v>2.4</v>
      </c>
    </row>
    <row r="45" spans="1:6" ht="24" customHeight="1" x14ac:dyDescent="0.25">
      <c r="A45" s="31" t="s">
        <v>254</v>
      </c>
      <c r="B45" s="31" t="s">
        <v>255</v>
      </c>
      <c r="C45" s="31">
        <v>4</v>
      </c>
      <c r="D45" s="31">
        <v>6</v>
      </c>
      <c r="E45" s="31">
        <v>2</v>
      </c>
      <c r="F45" s="32">
        <v>0.9</v>
      </c>
    </row>
    <row r="46" spans="1:6" ht="24" customHeight="1" x14ac:dyDescent="0.25">
      <c r="A46" s="31" t="s">
        <v>257</v>
      </c>
      <c r="B46" s="31" t="s">
        <v>258</v>
      </c>
      <c r="C46" s="31">
        <v>7</v>
      </c>
      <c r="D46" s="31">
        <v>2</v>
      </c>
      <c r="E46" s="31">
        <v>3</v>
      </c>
      <c r="F46" s="32">
        <v>1.7</v>
      </c>
    </row>
    <row r="47" spans="1:6" ht="24" customHeight="1" x14ac:dyDescent="0.25">
      <c r="A47" s="31" t="s">
        <v>260</v>
      </c>
      <c r="B47" s="31" t="s">
        <v>261</v>
      </c>
      <c r="C47" s="31">
        <v>5</v>
      </c>
      <c r="D47" s="31">
        <v>3</v>
      </c>
      <c r="E47" s="31">
        <v>3</v>
      </c>
      <c r="F47" s="32">
        <v>2.2999999999999998</v>
      </c>
    </row>
    <row r="48" spans="1:6" ht="15" customHeight="1" x14ac:dyDescent="0.25">
      <c r="A48" s="31" t="s">
        <v>262</v>
      </c>
      <c r="B48" s="31" t="s">
        <v>263</v>
      </c>
      <c r="C48" s="31">
        <v>8</v>
      </c>
      <c r="D48" s="31">
        <v>5</v>
      </c>
      <c r="E48" s="31">
        <v>2</v>
      </c>
      <c r="F48" s="32">
        <v>0.6</v>
      </c>
    </row>
    <row r="49" spans="1:6" ht="15" customHeight="1" x14ac:dyDescent="0.25">
      <c r="A49" s="31" t="s">
        <v>265</v>
      </c>
      <c r="B49" s="31" t="s">
        <v>266</v>
      </c>
      <c r="C49" s="31">
        <v>8</v>
      </c>
      <c r="D49" s="31">
        <v>6</v>
      </c>
      <c r="E49" s="31">
        <v>2</v>
      </c>
      <c r="F49" s="32">
        <v>1</v>
      </c>
    </row>
    <row r="50" spans="1:6" ht="15" customHeight="1" x14ac:dyDescent="0.25">
      <c r="A50" s="31" t="s">
        <v>267</v>
      </c>
      <c r="B50" s="31" t="s">
        <v>268</v>
      </c>
      <c r="C50" s="31">
        <v>7</v>
      </c>
      <c r="D50" s="31">
        <v>4</v>
      </c>
      <c r="E50" s="31">
        <v>2</v>
      </c>
      <c r="F50" s="32">
        <v>1</v>
      </c>
    </row>
    <row r="51" spans="1:6" ht="15" customHeight="1" x14ac:dyDescent="0.25">
      <c r="A51" s="31" t="s">
        <v>270</v>
      </c>
      <c r="B51" s="31" t="s">
        <v>271</v>
      </c>
      <c r="C51" s="31">
        <v>11</v>
      </c>
      <c r="D51" s="31">
        <v>5</v>
      </c>
      <c r="E51" s="31">
        <v>2</v>
      </c>
      <c r="F51" s="32">
        <v>1.6</v>
      </c>
    </row>
    <row r="52" spans="1:6" ht="24" customHeight="1" x14ac:dyDescent="0.25">
      <c r="A52" s="31" t="s">
        <v>273</v>
      </c>
      <c r="B52" s="31" t="s">
        <v>274</v>
      </c>
      <c r="C52" s="31">
        <v>4</v>
      </c>
      <c r="D52" s="31">
        <v>2</v>
      </c>
      <c r="E52" s="31">
        <v>3</v>
      </c>
      <c r="F52" s="32">
        <v>1.6</v>
      </c>
    </row>
    <row r="53" spans="1:6" ht="15" customHeight="1" x14ac:dyDescent="0.25">
      <c r="A53" s="31" t="s">
        <v>276</v>
      </c>
      <c r="B53" s="31" t="s">
        <v>277</v>
      </c>
      <c r="C53" s="31">
        <v>11</v>
      </c>
      <c r="D53" s="31">
        <v>3</v>
      </c>
      <c r="E53" s="31">
        <v>3</v>
      </c>
      <c r="F53" s="32">
        <v>2.5</v>
      </c>
    </row>
    <row r="54" spans="1:6" ht="24" customHeight="1" x14ac:dyDescent="0.25">
      <c r="A54" s="31" t="s">
        <v>279</v>
      </c>
      <c r="B54" s="31" t="s">
        <v>280</v>
      </c>
      <c r="C54" s="31">
        <v>8</v>
      </c>
      <c r="D54" s="31">
        <v>3</v>
      </c>
      <c r="E54" s="31">
        <v>2</v>
      </c>
      <c r="F54" s="32">
        <v>2</v>
      </c>
    </row>
    <row r="55" spans="1:6" ht="24" customHeight="1" x14ac:dyDescent="0.25">
      <c r="A55" s="31" t="s">
        <v>283</v>
      </c>
      <c r="B55" s="31" t="s">
        <v>284</v>
      </c>
      <c r="C55" s="31">
        <v>1</v>
      </c>
      <c r="D55" s="31">
        <v>0</v>
      </c>
      <c r="E55" s="31">
        <v>1</v>
      </c>
      <c r="F55" s="32">
        <v>2.5</v>
      </c>
    </row>
    <row r="56" spans="1:6" ht="24" customHeight="1" x14ac:dyDescent="0.25"/>
    <row r="57" spans="1:6" ht="24" customHeight="1" x14ac:dyDescent="0.25"/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7"/>
  <sheetViews>
    <sheetView zoomScaleNormal="100" workbookViewId="0"/>
  </sheetViews>
  <sheetFormatPr defaultColWidth="8.7109375" defaultRowHeight="15" customHeight="1" x14ac:dyDescent="0.25"/>
  <sheetData>
    <row r="1" spans="1:6" ht="15" customHeight="1" x14ac:dyDescent="0.3">
      <c r="A1" s="95" t="s">
        <v>1033</v>
      </c>
      <c r="B1" s="96"/>
      <c r="C1" s="96"/>
      <c r="D1" s="96"/>
      <c r="E1" s="96"/>
      <c r="F1" s="96"/>
    </row>
    <row r="2" spans="1:6" ht="36" customHeight="1" x14ac:dyDescent="0.25">
      <c r="A2" s="30" t="s">
        <v>964</v>
      </c>
      <c r="B2" s="30" t="s">
        <v>123</v>
      </c>
      <c r="C2" s="30" t="s">
        <v>1034</v>
      </c>
      <c r="D2" s="30" t="s">
        <v>1035</v>
      </c>
      <c r="E2" s="30" t="s">
        <v>1036</v>
      </c>
      <c r="F2" s="30" t="s">
        <v>1037</v>
      </c>
    </row>
    <row r="3" spans="1:6" ht="15" customHeight="1" x14ac:dyDescent="0.25">
      <c r="A3" s="31" t="s">
        <v>128</v>
      </c>
      <c r="B3" s="31" t="s">
        <v>129</v>
      </c>
      <c r="C3" s="32">
        <v>3.05</v>
      </c>
      <c r="D3" s="31">
        <v>7</v>
      </c>
      <c r="E3" s="31">
        <v>15</v>
      </c>
      <c r="F3" s="32">
        <v>0.08</v>
      </c>
    </row>
    <row r="4" spans="1:6" ht="24" customHeight="1" x14ac:dyDescent="0.25">
      <c r="A4" s="31" t="s">
        <v>132</v>
      </c>
      <c r="B4" s="31" t="s">
        <v>133</v>
      </c>
      <c r="C4" s="32">
        <v>4.4800000000000004</v>
      </c>
      <c r="D4" s="31">
        <v>17</v>
      </c>
      <c r="E4" s="31">
        <v>19</v>
      </c>
      <c r="F4" s="32">
        <v>1.1599999999999999</v>
      </c>
    </row>
    <row r="5" spans="1:6" ht="24" customHeight="1" x14ac:dyDescent="0.25">
      <c r="A5" s="31" t="s">
        <v>135</v>
      </c>
      <c r="B5" s="31" t="s">
        <v>136</v>
      </c>
      <c r="C5" s="32">
        <v>1.1599999999999999</v>
      </c>
      <c r="D5" s="31">
        <v>7</v>
      </c>
      <c r="E5" s="31">
        <v>8</v>
      </c>
      <c r="F5" s="32">
        <v>0.47</v>
      </c>
    </row>
    <row r="6" spans="1:6" ht="24" customHeight="1" x14ac:dyDescent="0.25">
      <c r="A6" s="31" t="s">
        <v>138</v>
      </c>
      <c r="B6" s="31" t="s">
        <v>139</v>
      </c>
      <c r="C6" s="32">
        <v>2.99</v>
      </c>
      <c r="D6" s="31">
        <v>4</v>
      </c>
      <c r="E6" s="31">
        <v>17</v>
      </c>
      <c r="F6" s="32">
        <v>0.97</v>
      </c>
    </row>
    <row r="7" spans="1:6" ht="24" customHeight="1" x14ac:dyDescent="0.25">
      <c r="A7" s="31" t="s">
        <v>141</v>
      </c>
      <c r="B7" s="31" t="s">
        <v>142</v>
      </c>
      <c r="C7" s="32">
        <v>1.33</v>
      </c>
      <c r="D7" s="31">
        <v>20</v>
      </c>
      <c r="E7" s="31">
        <v>10</v>
      </c>
      <c r="F7" s="32">
        <v>0.31</v>
      </c>
    </row>
    <row r="8" spans="1:6" ht="24" customHeight="1" x14ac:dyDescent="0.25">
      <c r="A8" s="31" t="s">
        <v>144</v>
      </c>
      <c r="B8" s="31" t="s">
        <v>145</v>
      </c>
      <c r="C8" s="32">
        <v>0.62</v>
      </c>
      <c r="D8" s="31">
        <v>26</v>
      </c>
      <c r="E8" s="31">
        <v>6</v>
      </c>
      <c r="F8" s="32">
        <v>0.34</v>
      </c>
    </row>
    <row r="9" spans="1:6" ht="36" customHeight="1" x14ac:dyDescent="0.25">
      <c r="A9" s="31" t="s">
        <v>147</v>
      </c>
      <c r="B9" s="31" t="s">
        <v>148</v>
      </c>
      <c r="C9" s="32">
        <v>2.7</v>
      </c>
      <c r="D9" s="31">
        <v>18</v>
      </c>
      <c r="E9" s="31">
        <v>4</v>
      </c>
      <c r="F9" s="32">
        <v>0.39</v>
      </c>
    </row>
    <row r="10" spans="1:6" ht="24" customHeight="1" x14ac:dyDescent="0.25">
      <c r="A10" s="31" t="s">
        <v>150</v>
      </c>
      <c r="B10" s="31" t="s">
        <v>151</v>
      </c>
      <c r="C10" s="32">
        <v>1.47</v>
      </c>
      <c r="D10" s="31">
        <v>4</v>
      </c>
      <c r="E10" s="31">
        <v>6</v>
      </c>
      <c r="F10" s="32">
        <v>1.1399999999999999</v>
      </c>
    </row>
    <row r="11" spans="1:6" ht="24" customHeight="1" x14ac:dyDescent="0.25">
      <c r="A11" s="31" t="s">
        <v>153</v>
      </c>
      <c r="B11" s="31" t="s">
        <v>154</v>
      </c>
      <c r="C11" s="32">
        <v>2.09</v>
      </c>
      <c r="D11" s="31">
        <v>8</v>
      </c>
      <c r="E11" s="31">
        <v>15</v>
      </c>
      <c r="F11" s="32">
        <v>0.25</v>
      </c>
    </row>
    <row r="12" spans="1:6" ht="24" customHeight="1" x14ac:dyDescent="0.25">
      <c r="A12" s="31" t="s">
        <v>156</v>
      </c>
      <c r="B12" s="31" t="s">
        <v>157</v>
      </c>
      <c r="C12" s="32">
        <v>4.2699999999999996</v>
      </c>
      <c r="D12" s="31">
        <v>23</v>
      </c>
      <c r="E12" s="31">
        <v>16</v>
      </c>
      <c r="F12" s="32">
        <v>1.1399999999999999</v>
      </c>
    </row>
    <row r="13" spans="1:6" ht="24" customHeight="1" x14ac:dyDescent="0.25">
      <c r="A13" s="31" t="s">
        <v>159</v>
      </c>
      <c r="B13" s="31" t="s">
        <v>160</v>
      </c>
      <c r="C13" s="32">
        <v>2.75</v>
      </c>
      <c r="D13" s="31">
        <v>17</v>
      </c>
      <c r="E13" s="31">
        <v>14</v>
      </c>
      <c r="F13" s="32">
        <v>0.99</v>
      </c>
    </row>
    <row r="14" spans="1:6" ht="15" customHeight="1" x14ac:dyDescent="0.25">
      <c r="A14" s="31" t="s">
        <v>162</v>
      </c>
      <c r="B14" s="31" t="s">
        <v>163</v>
      </c>
      <c r="C14" s="32">
        <v>4.4400000000000004</v>
      </c>
      <c r="D14" s="31">
        <v>2</v>
      </c>
      <c r="E14" s="31">
        <v>16</v>
      </c>
      <c r="F14" s="32">
        <v>0.97</v>
      </c>
    </row>
    <row r="15" spans="1:6" ht="24" customHeight="1" x14ac:dyDescent="0.25">
      <c r="A15" s="31" t="s">
        <v>165</v>
      </c>
      <c r="B15" s="31" t="s">
        <v>166</v>
      </c>
      <c r="C15" s="32">
        <v>3.66</v>
      </c>
      <c r="D15" s="31">
        <v>31</v>
      </c>
      <c r="E15" s="31">
        <v>18</v>
      </c>
      <c r="F15" s="32">
        <v>0.93</v>
      </c>
    </row>
    <row r="16" spans="1:6" ht="24" customHeight="1" x14ac:dyDescent="0.25">
      <c r="A16" s="31" t="s">
        <v>168</v>
      </c>
      <c r="B16" s="31" t="s">
        <v>169</v>
      </c>
      <c r="C16" s="32">
        <v>0.89</v>
      </c>
      <c r="D16" s="31">
        <v>16</v>
      </c>
      <c r="E16" s="31">
        <v>14</v>
      </c>
      <c r="F16" s="32">
        <v>0.16</v>
      </c>
    </row>
    <row r="17" spans="1:6" ht="24" customHeight="1" x14ac:dyDescent="0.25">
      <c r="A17" s="31" t="s">
        <v>171</v>
      </c>
      <c r="B17" s="31" t="s">
        <v>172</v>
      </c>
      <c r="C17" s="32">
        <v>3.19</v>
      </c>
      <c r="D17" s="31">
        <v>6</v>
      </c>
      <c r="E17" s="31">
        <v>17</v>
      </c>
      <c r="F17" s="32">
        <v>0.81</v>
      </c>
    </row>
    <row r="18" spans="1:6" ht="24" customHeight="1" x14ac:dyDescent="0.25">
      <c r="A18" s="31" t="s">
        <v>174</v>
      </c>
      <c r="B18" s="31" t="s">
        <v>175</v>
      </c>
      <c r="C18" s="32">
        <v>2.4</v>
      </c>
      <c r="D18" s="31">
        <v>29</v>
      </c>
      <c r="E18" s="31">
        <v>20</v>
      </c>
      <c r="F18" s="32">
        <v>0.06</v>
      </c>
    </row>
    <row r="19" spans="1:6" ht="24" customHeight="1" x14ac:dyDescent="0.25">
      <c r="A19" s="31" t="s">
        <v>177</v>
      </c>
      <c r="B19" s="31" t="s">
        <v>178</v>
      </c>
      <c r="C19" s="32">
        <v>1.18</v>
      </c>
      <c r="D19" s="31">
        <v>10</v>
      </c>
      <c r="E19" s="31">
        <v>12</v>
      </c>
      <c r="F19" s="32">
        <v>1.1200000000000001</v>
      </c>
    </row>
    <row r="20" spans="1:6" ht="24" customHeight="1" x14ac:dyDescent="0.25">
      <c r="A20" s="31" t="s">
        <v>180</v>
      </c>
      <c r="B20" s="31" t="s">
        <v>181</v>
      </c>
      <c r="C20" s="32">
        <v>3.15</v>
      </c>
      <c r="D20" s="31">
        <v>28</v>
      </c>
      <c r="E20" s="31">
        <v>12</v>
      </c>
      <c r="F20" s="32">
        <v>0.46</v>
      </c>
    </row>
    <row r="21" spans="1:6" ht="24" customHeight="1" x14ac:dyDescent="0.25">
      <c r="A21" s="31" t="s">
        <v>183</v>
      </c>
      <c r="B21" s="31" t="s">
        <v>184</v>
      </c>
      <c r="C21" s="32">
        <v>0.63</v>
      </c>
      <c r="D21" s="31">
        <v>5</v>
      </c>
      <c r="E21" s="31">
        <v>8</v>
      </c>
      <c r="F21" s="32">
        <v>0.45</v>
      </c>
    </row>
    <row r="22" spans="1:6" ht="24" customHeight="1" x14ac:dyDescent="0.25">
      <c r="A22" s="31" t="s">
        <v>186</v>
      </c>
      <c r="B22" s="31" t="s">
        <v>187</v>
      </c>
      <c r="C22" s="32">
        <v>3.4</v>
      </c>
      <c r="D22" s="31">
        <v>10</v>
      </c>
      <c r="E22" s="31">
        <v>13</v>
      </c>
      <c r="F22" s="32">
        <v>0.01</v>
      </c>
    </row>
    <row r="23" spans="1:6" ht="24" customHeight="1" x14ac:dyDescent="0.25">
      <c r="A23" s="31" t="s">
        <v>189</v>
      </c>
      <c r="B23" s="31" t="s">
        <v>190</v>
      </c>
      <c r="C23" s="32">
        <v>4.6399999999999997</v>
      </c>
      <c r="D23" s="31">
        <v>15</v>
      </c>
      <c r="E23" s="31">
        <v>17</v>
      </c>
      <c r="F23" s="32">
        <v>0.39</v>
      </c>
    </row>
    <row r="24" spans="1:6" ht="15" customHeight="1" x14ac:dyDescent="0.25">
      <c r="A24" s="31" t="s">
        <v>192</v>
      </c>
      <c r="B24" s="31" t="s">
        <v>193</v>
      </c>
      <c r="C24" s="32">
        <v>3.76</v>
      </c>
      <c r="D24" s="31">
        <v>35</v>
      </c>
      <c r="E24" s="31">
        <v>0</v>
      </c>
      <c r="F24" s="32">
        <v>0.39</v>
      </c>
    </row>
    <row r="25" spans="1:6" ht="15" customHeight="1" x14ac:dyDescent="0.25">
      <c r="A25" s="31" t="s">
        <v>195</v>
      </c>
      <c r="B25" s="31" t="s">
        <v>196</v>
      </c>
      <c r="C25" s="32">
        <v>2.4300000000000002</v>
      </c>
      <c r="D25" s="31">
        <v>3</v>
      </c>
      <c r="E25" s="31">
        <v>19</v>
      </c>
      <c r="F25" s="32">
        <v>0.71</v>
      </c>
    </row>
    <row r="26" spans="1:6" ht="24" customHeight="1" x14ac:dyDescent="0.25">
      <c r="A26" s="31" t="s">
        <v>198</v>
      </c>
      <c r="B26" s="31" t="s">
        <v>199</v>
      </c>
      <c r="C26" s="32">
        <v>1.34</v>
      </c>
      <c r="D26" s="31">
        <v>2</v>
      </c>
      <c r="E26" s="31">
        <v>15</v>
      </c>
      <c r="F26" s="32">
        <v>0.14000000000000001</v>
      </c>
    </row>
    <row r="27" spans="1:6" ht="24" customHeight="1" x14ac:dyDescent="0.25">
      <c r="A27" s="31" t="s">
        <v>201</v>
      </c>
      <c r="B27" s="31" t="s">
        <v>202</v>
      </c>
      <c r="C27" s="32">
        <v>1.1599999999999999</v>
      </c>
      <c r="D27" s="31">
        <v>27</v>
      </c>
      <c r="E27" s="31">
        <v>11</v>
      </c>
      <c r="F27" s="32">
        <v>0.13</v>
      </c>
    </row>
    <row r="28" spans="1:6" ht="24" customHeight="1" x14ac:dyDescent="0.25">
      <c r="A28" s="31" t="s">
        <v>204</v>
      </c>
      <c r="B28" s="31" t="s">
        <v>205</v>
      </c>
      <c r="C28" s="32">
        <v>2.12</v>
      </c>
      <c r="D28" s="31">
        <v>23</v>
      </c>
      <c r="E28" s="31">
        <v>20</v>
      </c>
      <c r="F28" s="32">
        <v>0.84</v>
      </c>
    </row>
    <row r="29" spans="1:6" ht="15" customHeight="1" x14ac:dyDescent="0.25">
      <c r="A29" s="31" t="s">
        <v>207</v>
      </c>
      <c r="B29" s="31" t="s">
        <v>208</v>
      </c>
      <c r="C29" s="32">
        <v>2.25</v>
      </c>
      <c r="D29" s="31">
        <v>31</v>
      </c>
      <c r="E29" s="31">
        <v>13</v>
      </c>
      <c r="F29" s="32">
        <v>0.61</v>
      </c>
    </row>
    <row r="30" spans="1:6" ht="24" customHeight="1" x14ac:dyDescent="0.25">
      <c r="A30" s="31" t="s">
        <v>210</v>
      </c>
      <c r="B30" s="31" t="s">
        <v>211</v>
      </c>
      <c r="C30" s="32">
        <v>3.76</v>
      </c>
      <c r="D30" s="31">
        <v>30</v>
      </c>
      <c r="E30" s="31">
        <v>13</v>
      </c>
      <c r="F30" s="32">
        <v>0.12</v>
      </c>
    </row>
    <row r="31" spans="1:6" ht="24" customHeight="1" x14ac:dyDescent="0.25">
      <c r="A31" s="31" t="s">
        <v>213</v>
      </c>
      <c r="B31" s="31" t="s">
        <v>214</v>
      </c>
      <c r="C31" s="32">
        <v>4.2</v>
      </c>
      <c r="D31" s="31">
        <v>25</v>
      </c>
      <c r="E31" s="31">
        <v>5</v>
      </c>
      <c r="F31" s="32">
        <v>0.68</v>
      </c>
    </row>
    <row r="32" spans="1:6" ht="24" customHeight="1" x14ac:dyDescent="0.25">
      <c r="A32" s="31" t="s">
        <v>216</v>
      </c>
      <c r="B32" s="31" t="s">
        <v>217</v>
      </c>
      <c r="C32" s="32">
        <v>0.76</v>
      </c>
      <c r="D32" s="31">
        <v>21</v>
      </c>
      <c r="E32" s="31">
        <v>3</v>
      </c>
      <c r="F32" s="32">
        <v>0.42</v>
      </c>
    </row>
    <row r="33" spans="1:6" ht="24" customHeight="1" x14ac:dyDescent="0.25">
      <c r="A33" s="31" t="s">
        <v>220</v>
      </c>
      <c r="B33" s="31" t="s">
        <v>221</v>
      </c>
      <c r="C33" s="32">
        <v>2.31</v>
      </c>
      <c r="D33" s="31">
        <v>12</v>
      </c>
      <c r="E33" s="31">
        <v>2</v>
      </c>
      <c r="F33" s="32">
        <v>0.67</v>
      </c>
    </row>
    <row r="34" spans="1:6" ht="24" customHeight="1" x14ac:dyDescent="0.25">
      <c r="A34" s="31" t="s">
        <v>223</v>
      </c>
      <c r="B34" s="31" t="s">
        <v>224</v>
      </c>
      <c r="C34" s="32">
        <v>1.68</v>
      </c>
      <c r="D34" s="31">
        <v>22</v>
      </c>
      <c r="E34" s="31">
        <v>6</v>
      </c>
      <c r="F34" s="32">
        <v>0.06</v>
      </c>
    </row>
    <row r="35" spans="1:6" ht="15" customHeight="1" x14ac:dyDescent="0.25">
      <c r="A35" s="31" t="s">
        <v>225</v>
      </c>
      <c r="B35" s="31" t="s">
        <v>226</v>
      </c>
      <c r="C35" s="32">
        <v>1.26</v>
      </c>
      <c r="D35" s="31">
        <v>20</v>
      </c>
      <c r="E35" s="31">
        <v>5</v>
      </c>
      <c r="F35" s="32">
        <v>0.1</v>
      </c>
    </row>
    <row r="36" spans="1:6" ht="24" customHeight="1" x14ac:dyDescent="0.25">
      <c r="A36" s="31" t="s">
        <v>227</v>
      </c>
      <c r="B36" s="31" t="s">
        <v>228</v>
      </c>
      <c r="C36" s="32">
        <v>0.63</v>
      </c>
      <c r="D36" s="31">
        <v>9</v>
      </c>
      <c r="E36" s="31">
        <v>11</v>
      </c>
      <c r="F36" s="32">
        <v>0.31</v>
      </c>
    </row>
    <row r="37" spans="1:6" ht="24" customHeight="1" x14ac:dyDescent="0.25">
      <c r="A37" s="31" t="s">
        <v>230</v>
      </c>
      <c r="B37" s="31" t="s">
        <v>231</v>
      </c>
      <c r="C37" s="32">
        <v>0.82</v>
      </c>
      <c r="D37" s="31">
        <v>16</v>
      </c>
      <c r="E37" s="31">
        <v>0</v>
      </c>
      <c r="F37" s="32">
        <v>0.78</v>
      </c>
    </row>
    <row r="38" spans="1:6" ht="15" customHeight="1" x14ac:dyDescent="0.25">
      <c r="A38" s="31" t="s">
        <v>233</v>
      </c>
      <c r="B38" s="31" t="s">
        <v>234</v>
      </c>
      <c r="C38" s="32">
        <v>1.33</v>
      </c>
      <c r="D38" s="31">
        <v>8</v>
      </c>
      <c r="E38" s="31">
        <v>15</v>
      </c>
      <c r="F38" s="32">
        <v>0.85</v>
      </c>
    </row>
    <row r="39" spans="1:6" ht="24" customHeight="1" x14ac:dyDescent="0.25">
      <c r="A39" s="31" t="s">
        <v>236</v>
      </c>
      <c r="B39" s="31" t="s">
        <v>237</v>
      </c>
      <c r="C39" s="32">
        <v>3.41</v>
      </c>
      <c r="D39" s="31">
        <v>32</v>
      </c>
      <c r="E39" s="31">
        <v>15</v>
      </c>
      <c r="F39" s="32">
        <v>0.28000000000000003</v>
      </c>
    </row>
    <row r="40" spans="1:6" ht="24" customHeight="1" x14ac:dyDescent="0.25">
      <c r="A40" s="31" t="s">
        <v>239</v>
      </c>
      <c r="B40" s="31" t="s">
        <v>240</v>
      </c>
      <c r="C40" s="32">
        <v>0.56999999999999995</v>
      </c>
      <c r="D40" s="31">
        <v>2</v>
      </c>
      <c r="E40" s="31">
        <v>17</v>
      </c>
      <c r="F40" s="32">
        <v>0.2</v>
      </c>
    </row>
    <row r="41" spans="1:6" ht="24" customHeight="1" x14ac:dyDescent="0.25">
      <c r="A41" s="31" t="s">
        <v>242</v>
      </c>
      <c r="B41" s="31" t="s">
        <v>243</v>
      </c>
      <c r="C41" s="32">
        <v>0.66</v>
      </c>
      <c r="D41" s="31">
        <v>10</v>
      </c>
      <c r="E41" s="31">
        <v>3</v>
      </c>
      <c r="F41" s="32">
        <v>0.33</v>
      </c>
    </row>
    <row r="42" spans="1:6" ht="24" customHeight="1" x14ac:dyDescent="0.25">
      <c r="A42" s="31" t="s">
        <v>245</v>
      </c>
      <c r="B42" s="31" t="s">
        <v>246</v>
      </c>
      <c r="C42" s="32">
        <v>0.73</v>
      </c>
      <c r="D42" s="31">
        <v>11</v>
      </c>
      <c r="E42" s="31">
        <v>5</v>
      </c>
      <c r="F42" s="32">
        <v>0.95</v>
      </c>
    </row>
    <row r="43" spans="1:6" ht="24" customHeight="1" x14ac:dyDescent="0.25">
      <c r="A43" s="31" t="s">
        <v>248</v>
      </c>
      <c r="B43" s="31" t="s">
        <v>249</v>
      </c>
      <c r="C43" s="32">
        <v>2.2999999999999998</v>
      </c>
      <c r="D43" s="31">
        <v>1</v>
      </c>
      <c r="E43" s="31">
        <v>20</v>
      </c>
      <c r="F43" s="32">
        <v>0.13</v>
      </c>
    </row>
    <row r="44" spans="1:6" ht="24" customHeight="1" x14ac:dyDescent="0.25">
      <c r="A44" s="31" t="s">
        <v>251</v>
      </c>
      <c r="B44" s="31" t="s">
        <v>252</v>
      </c>
      <c r="C44" s="32">
        <v>2.65</v>
      </c>
      <c r="D44" s="31">
        <v>23</v>
      </c>
      <c r="E44" s="31">
        <v>7</v>
      </c>
      <c r="F44" s="32">
        <v>0.68</v>
      </c>
    </row>
    <row r="45" spans="1:6" ht="24" customHeight="1" x14ac:dyDescent="0.25">
      <c r="A45" s="31" t="s">
        <v>254</v>
      </c>
      <c r="B45" s="31" t="s">
        <v>255</v>
      </c>
      <c r="C45" s="32">
        <v>3.56</v>
      </c>
      <c r="D45" s="31">
        <v>18</v>
      </c>
      <c r="E45" s="31">
        <v>11</v>
      </c>
      <c r="F45" s="32">
        <v>0.66</v>
      </c>
    </row>
    <row r="46" spans="1:6" ht="24" customHeight="1" x14ac:dyDescent="0.25">
      <c r="A46" s="31" t="s">
        <v>257</v>
      </c>
      <c r="B46" s="31" t="s">
        <v>258</v>
      </c>
      <c r="C46" s="32">
        <v>3.72</v>
      </c>
      <c r="D46" s="31">
        <v>9</v>
      </c>
      <c r="E46" s="31">
        <v>0</v>
      </c>
      <c r="F46" s="32">
        <v>0.49</v>
      </c>
    </row>
    <row r="47" spans="1:6" ht="24" customHeight="1" x14ac:dyDescent="0.25">
      <c r="A47" s="31" t="s">
        <v>260</v>
      </c>
      <c r="B47" s="31" t="s">
        <v>261</v>
      </c>
      <c r="C47" s="32">
        <v>1.06</v>
      </c>
      <c r="D47" s="31">
        <v>33</v>
      </c>
      <c r="E47" s="31">
        <v>10</v>
      </c>
      <c r="F47" s="32">
        <v>0.27</v>
      </c>
    </row>
    <row r="48" spans="1:6" ht="15" customHeight="1" x14ac:dyDescent="0.25">
      <c r="A48" s="31" t="s">
        <v>262</v>
      </c>
      <c r="B48" s="31" t="s">
        <v>263</v>
      </c>
      <c r="C48" s="32">
        <v>1.8</v>
      </c>
      <c r="D48" s="31">
        <v>7</v>
      </c>
      <c r="E48" s="31">
        <v>12</v>
      </c>
      <c r="F48" s="32">
        <v>0.51</v>
      </c>
    </row>
    <row r="49" spans="1:6" ht="15" customHeight="1" x14ac:dyDescent="0.25">
      <c r="A49" s="31" t="s">
        <v>265</v>
      </c>
      <c r="B49" s="31" t="s">
        <v>266</v>
      </c>
      <c r="C49" s="32">
        <v>2.2799999999999998</v>
      </c>
      <c r="D49" s="31">
        <v>10</v>
      </c>
      <c r="E49" s="31">
        <v>19</v>
      </c>
      <c r="F49" s="32">
        <v>0.91</v>
      </c>
    </row>
    <row r="50" spans="1:6" ht="15" customHeight="1" x14ac:dyDescent="0.25">
      <c r="A50" s="31" t="s">
        <v>267</v>
      </c>
      <c r="B50" s="31" t="s">
        <v>268</v>
      </c>
      <c r="C50" s="32">
        <v>3.43</v>
      </c>
      <c r="D50" s="31">
        <v>5</v>
      </c>
      <c r="E50" s="31">
        <v>13</v>
      </c>
      <c r="F50" s="32">
        <v>0.62</v>
      </c>
    </row>
    <row r="51" spans="1:6" ht="15" customHeight="1" x14ac:dyDescent="0.25">
      <c r="A51" s="31" t="s">
        <v>270</v>
      </c>
      <c r="B51" s="31" t="s">
        <v>271</v>
      </c>
      <c r="C51" s="32">
        <v>3.91</v>
      </c>
      <c r="D51" s="31">
        <v>31</v>
      </c>
      <c r="E51" s="31">
        <v>10</v>
      </c>
      <c r="F51" s="32">
        <v>0.94</v>
      </c>
    </row>
    <row r="52" spans="1:6" ht="24" customHeight="1" x14ac:dyDescent="0.25">
      <c r="A52" s="31" t="s">
        <v>273</v>
      </c>
      <c r="B52" s="31" t="s">
        <v>274</v>
      </c>
      <c r="C52" s="32">
        <v>1.27</v>
      </c>
      <c r="D52" s="31">
        <v>31</v>
      </c>
      <c r="E52" s="31">
        <v>17</v>
      </c>
      <c r="F52" s="32">
        <v>0.32</v>
      </c>
    </row>
    <row r="53" spans="1:6" ht="15" customHeight="1" x14ac:dyDescent="0.25">
      <c r="A53" s="31" t="s">
        <v>276</v>
      </c>
      <c r="B53" s="31" t="s">
        <v>277</v>
      </c>
      <c r="C53" s="32">
        <v>1.43</v>
      </c>
      <c r="D53" s="31">
        <v>20</v>
      </c>
      <c r="E53" s="31">
        <v>15</v>
      </c>
      <c r="F53" s="32">
        <v>0.67</v>
      </c>
    </row>
    <row r="54" spans="1:6" ht="24" customHeight="1" x14ac:dyDescent="0.25">
      <c r="A54" s="31" t="s">
        <v>279</v>
      </c>
      <c r="B54" s="31" t="s">
        <v>280</v>
      </c>
      <c r="C54" s="32">
        <v>1.67</v>
      </c>
      <c r="D54" s="31">
        <v>9</v>
      </c>
      <c r="E54" s="31">
        <v>20</v>
      </c>
      <c r="F54" s="32">
        <v>0.33</v>
      </c>
    </row>
    <row r="55" spans="1:6" ht="24" customHeight="1" x14ac:dyDescent="0.25">
      <c r="A55" s="31" t="s">
        <v>283</v>
      </c>
      <c r="B55" s="31" t="s">
        <v>284</v>
      </c>
      <c r="C55" s="32">
        <v>0.98</v>
      </c>
      <c r="D55" s="31">
        <v>18</v>
      </c>
      <c r="E55" s="31">
        <v>18</v>
      </c>
      <c r="F55" s="32">
        <v>0.65</v>
      </c>
    </row>
    <row r="56" spans="1:6" ht="24" customHeight="1" x14ac:dyDescent="0.25"/>
    <row r="57" spans="1:6" ht="24" customHeight="1" x14ac:dyDescent="0.25"/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51"/>
  <sheetViews>
    <sheetView zoomScaleNormal="100" workbookViewId="0"/>
  </sheetViews>
  <sheetFormatPr defaultColWidth="29.7109375" defaultRowHeight="15" customHeight="1" x14ac:dyDescent="0.25"/>
  <cols>
    <col min="1" max="1" width="13.7109375" customWidth="1"/>
    <col min="2" max="2" width="32.28515625" customWidth="1"/>
    <col min="3" max="3" width="13.7109375" customWidth="1"/>
    <col min="4" max="4" width="15.28515625" customWidth="1"/>
  </cols>
  <sheetData>
    <row r="1" spans="1:4" ht="18.75" customHeight="1" x14ac:dyDescent="0.25">
      <c r="A1" s="34" t="s">
        <v>295</v>
      </c>
      <c r="B1" s="34" t="s">
        <v>1038</v>
      </c>
      <c r="C1" s="34" t="s">
        <v>1039</v>
      </c>
      <c r="D1" s="34" t="s">
        <v>1040</v>
      </c>
    </row>
    <row r="2" spans="1:4" ht="18.75" customHeight="1" x14ac:dyDescent="0.25">
      <c r="A2" s="21">
        <v>1</v>
      </c>
      <c r="B2" s="21" t="s">
        <v>1041</v>
      </c>
      <c r="C2" s="21" t="s">
        <v>898</v>
      </c>
      <c r="D2" s="21" t="s">
        <v>1042</v>
      </c>
    </row>
    <row r="3" spans="1:4" ht="18.75" customHeight="1" x14ac:dyDescent="0.25">
      <c r="A3" s="21">
        <v>2</v>
      </c>
      <c r="B3" s="21" t="s">
        <v>1043</v>
      </c>
      <c r="C3" s="21" t="s">
        <v>898</v>
      </c>
      <c r="D3" s="21" t="s">
        <v>1044</v>
      </c>
    </row>
    <row r="4" spans="1:4" ht="18.75" customHeight="1" x14ac:dyDescent="0.25">
      <c r="A4" s="21">
        <v>3</v>
      </c>
      <c r="B4" s="21" t="s">
        <v>1045</v>
      </c>
      <c r="C4" s="21" t="s">
        <v>898</v>
      </c>
      <c r="D4" s="21" t="s">
        <v>1046</v>
      </c>
    </row>
    <row r="5" spans="1:4" ht="18.75" customHeight="1" x14ac:dyDescent="0.25">
      <c r="A5" s="21">
        <v>4</v>
      </c>
      <c r="B5" s="21" t="s">
        <v>1047</v>
      </c>
      <c r="C5" s="21" t="s">
        <v>898</v>
      </c>
      <c r="D5" s="21" t="s">
        <v>1048</v>
      </c>
    </row>
    <row r="6" spans="1:4" ht="18.75" customHeight="1" x14ac:dyDescent="0.25">
      <c r="A6" s="21">
        <v>5</v>
      </c>
      <c r="B6" s="21" t="s">
        <v>1049</v>
      </c>
      <c r="C6" s="21" t="s">
        <v>898</v>
      </c>
      <c r="D6" s="21" t="s">
        <v>1050</v>
      </c>
    </row>
    <row r="7" spans="1:4" ht="18.75" customHeight="1" x14ac:dyDescent="0.25">
      <c r="A7" s="21">
        <v>6</v>
      </c>
      <c r="B7" s="21" t="s">
        <v>1051</v>
      </c>
      <c r="C7" s="21" t="s">
        <v>898</v>
      </c>
      <c r="D7" s="21" t="s">
        <v>1050</v>
      </c>
    </row>
    <row r="8" spans="1:4" ht="18.75" customHeight="1" x14ac:dyDescent="0.25">
      <c r="A8" s="21">
        <v>7</v>
      </c>
      <c r="B8" s="21" t="s">
        <v>1052</v>
      </c>
      <c r="C8" s="21" t="s">
        <v>898</v>
      </c>
      <c r="D8" s="21" t="s">
        <v>1053</v>
      </c>
    </row>
    <row r="9" spans="1:4" ht="18.75" customHeight="1" x14ac:dyDescent="0.25">
      <c r="A9" s="21">
        <v>8</v>
      </c>
      <c r="B9" s="21" t="s">
        <v>1054</v>
      </c>
      <c r="C9" s="21" t="s">
        <v>898</v>
      </c>
      <c r="D9" s="21" t="s">
        <v>1055</v>
      </c>
    </row>
    <row r="10" spans="1:4" ht="18.75" customHeight="1" x14ac:dyDescent="0.25">
      <c r="A10" s="21">
        <v>9</v>
      </c>
      <c r="B10" s="21" t="s">
        <v>1056</v>
      </c>
      <c r="C10" s="21" t="s">
        <v>898</v>
      </c>
      <c r="D10" s="21" t="s">
        <v>1057</v>
      </c>
    </row>
    <row r="11" spans="1:4" ht="18.75" customHeight="1" x14ac:dyDescent="0.25">
      <c r="A11" s="21">
        <v>10</v>
      </c>
      <c r="B11" s="21" t="s">
        <v>1058</v>
      </c>
      <c r="C11" s="21" t="s">
        <v>898</v>
      </c>
      <c r="D11" s="21" t="s">
        <v>1059</v>
      </c>
    </row>
    <row r="12" spans="1:4" ht="18.75" customHeight="1" x14ac:dyDescent="0.25">
      <c r="A12" s="21">
        <v>11</v>
      </c>
      <c r="B12" s="21" t="s">
        <v>1060</v>
      </c>
      <c r="C12" s="21" t="s">
        <v>898</v>
      </c>
      <c r="D12" s="21" t="s">
        <v>1061</v>
      </c>
    </row>
    <row r="13" spans="1:4" ht="18.75" customHeight="1" x14ac:dyDescent="0.25">
      <c r="A13" s="21">
        <v>12</v>
      </c>
      <c r="B13" s="21" t="s">
        <v>1062</v>
      </c>
      <c r="C13" s="21" t="s">
        <v>898</v>
      </c>
      <c r="D13" s="21" t="s">
        <v>1061</v>
      </c>
    </row>
    <row r="14" spans="1:4" ht="18.75" customHeight="1" x14ac:dyDescent="0.25">
      <c r="A14" s="21">
        <v>13</v>
      </c>
      <c r="B14" s="21" t="s">
        <v>1063</v>
      </c>
      <c r="C14" s="21" t="s">
        <v>898</v>
      </c>
      <c r="D14" s="21" t="s">
        <v>1061</v>
      </c>
    </row>
    <row r="15" spans="1:4" ht="18.75" customHeight="1" x14ac:dyDescent="0.25">
      <c r="A15" s="21">
        <v>14</v>
      </c>
      <c r="B15" s="21" t="s">
        <v>1064</v>
      </c>
      <c r="C15" s="21" t="s">
        <v>898</v>
      </c>
      <c r="D15" s="21" t="s">
        <v>1061</v>
      </c>
    </row>
    <row r="16" spans="1:4" ht="18.75" customHeight="1" x14ac:dyDescent="0.25">
      <c r="A16" s="21">
        <v>15</v>
      </c>
      <c r="B16" s="21" t="s">
        <v>1065</v>
      </c>
      <c r="C16" s="21" t="s">
        <v>898</v>
      </c>
      <c r="D16" s="21" t="s">
        <v>1066</v>
      </c>
    </row>
    <row r="17" spans="1:4" ht="18.75" customHeight="1" x14ac:dyDescent="0.25">
      <c r="A17" s="21">
        <v>16</v>
      </c>
      <c r="B17" s="21" t="s">
        <v>1067</v>
      </c>
      <c r="C17" s="21" t="s">
        <v>898</v>
      </c>
      <c r="D17" s="21" t="s">
        <v>1066</v>
      </c>
    </row>
    <row r="18" spans="1:4" ht="18.75" customHeight="1" x14ac:dyDescent="0.25">
      <c r="A18" s="21">
        <v>17</v>
      </c>
      <c r="B18" s="21" t="s">
        <v>1068</v>
      </c>
      <c r="C18" s="21" t="s">
        <v>898</v>
      </c>
      <c r="D18" s="21" t="s">
        <v>1042</v>
      </c>
    </row>
    <row r="19" spans="1:4" ht="18.75" customHeight="1" x14ac:dyDescent="0.25">
      <c r="A19" s="21">
        <v>18</v>
      </c>
      <c r="B19" s="21" t="s">
        <v>1069</v>
      </c>
      <c r="C19" s="21" t="s">
        <v>1070</v>
      </c>
      <c r="D19" s="21" t="s">
        <v>1071</v>
      </c>
    </row>
    <row r="20" spans="1:4" ht="18.75" customHeight="1" x14ac:dyDescent="0.25">
      <c r="A20" s="21">
        <v>19</v>
      </c>
      <c r="B20" s="21" t="s">
        <v>1072</v>
      </c>
      <c r="C20" s="21" t="s">
        <v>1070</v>
      </c>
      <c r="D20" s="21" t="s">
        <v>1073</v>
      </c>
    </row>
    <row r="21" spans="1:4" ht="18.75" customHeight="1" x14ac:dyDescent="0.25">
      <c r="A21" s="21">
        <v>20</v>
      </c>
      <c r="B21" s="21" t="s">
        <v>1074</v>
      </c>
      <c r="C21" s="21" t="s">
        <v>1075</v>
      </c>
      <c r="D21" s="21" t="s">
        <v>1076</v>
      </c>
    </row>
    <row r="22" spans="1:4" ht="18.75" customHeight="1" x14ac:dyDescent="0.25">
      <c r="A22" s="21">
        <v>21</v>
      </c>
      <c r="B22" s="21" t="s">
        <v>1077</v>
      </c>
      <c r="C22" s="21" t="s">
        <v>1075</v>
      </c>
      <c r="D22" s="21" t="s">
        <v>1076</v>
      </c>
    </row>
    <row r="23" spans="1:4" ht="18.75" customHeight="1" x14ac:dyDescent="0.25">
      <c r="A23" s="21">
        <v>22</v>
      </c>
      <c r="B23" s="21" t="s">
        <v>1078</v>
      </c>
      <c r="C23" s="21" t="s">
        <v>1070</v>
      </c>
      <c r="D23" s="21" t="s">
        <v>1073</v>
      </c>
    </row>
    <row r="24" spans="1:4" ht="18.75" customHeight="1" x14ac:dyDescent="0.25">
      <c r="A24" s="21">
        <v>23</v>
      </c>
      <c r="B24" s="21" t="s">
        <v>1079</v>
      </c>
      <c r="C24" s="21" t="s">
        <v>1080</v>
      </c>
      <c r="D24" s="21" t="s">
        <v>1081</v>
      </c>
    </row>
    <row r="25" spans="1:4" ht="18.75" customHeight="1" x14ac:dyDescent="0.25">
      <c r="A25" s="21">
        <v>24</v>
      </c>
      <c r="B25" s="21" t="s">
        <v>1082</v>
      </c>
      <c r="C25" s="21" t="s">
        <v>1080</v>
      </c>
      <c r="D25" s="21" t="s">
        <v>1081</v>
      </c>
    </row>
    <row r="26" spans="1:4" ht="18.75" customHeight="1" x14ac:dyDescent="0.25">
      <c r="A26" s="21">
        <v>25</v>
      </c>
      <c r="B26" s="21" t="s">
        <v>1083</v>
      </c>
      <c r="C26" s="21" t="s">
        <v>1080</v>
      </c>
      <c r="D26" s="21" t="s">
        <v>1081</v>
      </c>
    </row>
    <row r="27" spans="1:4" ht="18.75" customHeight="1" x14ac:dyDescent="0.25">
      <c r="A27" s="21">
        <v>26</v>
      </c>
      <c r="B27" s="21" t="s">
        <v>1084</v>
      </c>
      <c r="C27" s="21" t="s">
        <v>1080</v>
      </c>
      <c r="D27" s="21" t="s">
        <v>1061</v>
      </c>
    </row>
    <row r="28" spans="1:4" ht="18.75" customHeight="1" x14ac:dyDescent="0.25">
      <c r="A28" s="21">
        <v>27</v>
      </c>
      <c r="B28" s="21" t="s">
        <v>1085</v>
      </c>
      <c r="C28" s="21" t="s">
        <v>1070</v>
      </c>
      <c r="D28" s="21" t="s">
        <v>1081</v>
      </c>
    </row>
    <row r="29" spans="1:4" ht="18.75" customHeight="1" x14ac:dyDescent="0.25">
      <c r="A29" s="21">
        <v>28</v>
      </c>
      <c r="B29" s="21" t="s">
        <v>1086</v>
      </c>
      <c r="C29" s="21" t="s">
        <v>1080</v>
      </c>
      <c r="D29" s="21" t="s">
        <v>1087</v>
      </c>
    </row>
    <row r="30" spans="1:4" ht="18.75" customHeight="1" x14ac:dyDescent="0.25">
      <c r="A30" s="21">
        <v>29</v>
      </c>
      <c r="B30" s="21" t="s">
        <v>1088</v>
      </c>
      <c r="C30" s="21" t="s">
        <v>1080</v>
      </c>
      <c r="D30" s="21" t="s">
        <v>1087</v>
      </c>
    </row>
    <row r="31" spans="1:4" ht="18.75" customHeight="1" x14ac:dyDescent="0.25">
      <c r="A31" s="21">
        <v>30</v>
      </c>
      <c r="B31" s="21" t="s">
        <v>1080</v>
      </c>
      <c r="C31" s="21" t="s">
        <v>1080</v>
      </c>
      <c r="D31" s="21" t="s">
        <v>1080</v>
      </c>
    </row>
    <row r="32" spans="1:4" ht="15" customHeight="1" x14ac:dyDescent="0.25">
      <c r="A32" s="12"/>
      <c r="B32" s="12"/>
      <c r="C32" s="12"/>
      <c r="D32" s="12"/>
    </row>
    <row r="33" spans="1:4" ht="15" customHeight="1" x14ac:dyDescent="0.25">
      <c r="A33" s="12"/>
      <c r="B33" s="12"/>
      <c r="C33" s="12"/>
      <c r="D33" s="12"/>
    </row>
    <row r="34" spans="1:4" ht="15" customHeight="1" x14ac:dyDescent="0.25">
      <c r="A34" s="12"/>
      <c r="B34" s="12"/>
      <c r="C34" s="12"/>
      <c r="D34" s="12"/>
    </row>
    <row r="35" spans="1:4" ht="15" customHeight="1" x14ac:dyDescent="0.25">
      <c r="A35" s="12"/>
      <c r="B35" s="12"/>
      <c r="C35" s="12"/>
      <c r="D35" s="12"/>
    </row>
    <row r="36" spans="1:4" ht="15" customHeight="1" x14ac:dyDescent="0.25">
      <c r="A36" s="12"/>
      <c r="B36" s="12"/>
      <c r="C36" s="12"/>
      <c r="D36" s="12"/>
    </row>
    <row r="37" spans="1:4" ht="15" customHeight="1" x14ac:dyDescent="0.25">
      <c r="A37" s="12"/>
      <c r="B37" s="12"/>
      <c r="C37" s="12"/>
      <c r="D37" s="12"/>
    </row>
    <row r="38" spans="1:4" ht="15" customHeight="1" x14ac:dyDescent="0.25">
      <c r="A38" s="12"/>
      <c r="B38" s="12"/>
      <c r="C38" s="12"/>
      <c r="D38" s="12"/>
    </row>
    <row r="39" spans="1:4" ht="15" customHeight="1" x14ac:dyDescent="0.25">
      <c r="A39" s="12"/>
      <c r="B39" s="12"/>
      <c r="C39" s="12"/>
      <c r="D39" s="12"/>
    </row>
    <row r="40" spans="1:4" ht="15" customHeight="1" x14ac:dyDescent="0.25">
      <c r="A40" s="12"/>
      <c r="B40" s="12"/>
      <c r="C40" s="12"/>
      <c r="D40" s="12"/>
    </row>
    <row r="41" spans="1:4" ht="15" customHeight="1" x14ac:dyDescent="0.25">
      <c r="A41" s="12"/>
      <c r="B41" s="12"/>
      <c r="C41" s="12"/>
      <c r="D41" s="12"/>
    </row>
    <row r="42" spans="1:4" ht="15" customHeight="1" x14ac:dyDescent="0.25">
      <c r="A42" s="12"/>
      <c r="B42" s="12"/>
      <c r="C42" s="12"/>
      <c r="D42" s="12"/>
    </row>
    <row r="43" spans="1:4" ht="15" customHeight="1" x14ac:dyDescent="0.25">
      <c r="A43" s="12"/>
      <c r="B43" s="12"/>
      <c r="C43" s="12"/>
      <c r="D43" s="12"/>
    </row>
    <row r="44" spans="1:4" ht="15" customHeight="1" x14ac:dyDescent="0.25">
      <c r="A44" s="12"/>
      <c r="B44" s="12"/>
      <c r="C44" s="12"/>
      <c r="D44" s="12"/>
    </row>
    <row r="45" spans="1:4" ht="15" customHeight="1" x14ac:dyDescent="0.25">
      <c r="A45" s="12"/>
      <c r="B45" s="12"/>
      <c r="C45" s="12"/>
      <c r="D45" s="12"/>
    </row>
    <row r="46" spans="1:4" ht="15" customHeight="1" x14ac:dyDescent="0.25">
      <c r="A46" s="12"/>
      <c r="B46" s="12"/>
      <c r="C46" s="12"/>
      <c r="D46" s="12"/>
    </row>
    <row r="47" spans="1:4" ht="15" customHeight="1" x14ac:dyDescent="0.25">
      <c r="A47" s="12"/>
      <c r="B47" s="12"/>
      <c r="C47" s="12"/>
      <c r="D47" s="12"/>
    </row>
    <row r="48" spans="1:4" ht="15" customHeight="1" x14ac:dyDescent="0.25">
      <c r="A48" s="12"/>
      <c r="B48" s="12"/>
      <c r="C48" s="12"/>
      <c r="D48" s="12"/>
    </row>
    <row r="49" spans="1:4" ht="15" customHeight="1" x14ac:dyDescent="0.25">
      <c r="A49" s="12"/>
      <c r="B49" s="12"/>
      <c r="C49" s="12"/>
      <c r="D49" s="12"/>
    </row>
    <row r="50" spans="1:4" ht="15" customHeight="1" x14ac:dyDescent="0.25">
      <c r="A50" s="12"/>
      <c r="B50" s="12"/>
      <c r="C50" s="12"/>
      <c r="D50" s="12"/>
    </row>
    <row r="51" spans="1:4" ht="15" customHeight="1" x14ac:dyDescent="0.25">
      <c r="A51" s="12"/>
      <c r="B51" s="12"/>
      <c r="C51" s="12"/>
      <c r="D51" s="1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7"/>
  <sheetViews>
    <sheetView zoomScaleNormal="100" workbookViewId="0"/>
  </sheetViews>
  <sheetFormatPr defaultColWidth="8.7109375" defaultRowHeight="15" customHeight="1" x14ac:dyDescent="0.25"/>
  <sheetData>
    <row r="1" spans="1:6" ht="15" customHeight="1" x14ac:dyDescent="0.3">
      <c r="A1" s="95" t="s">
        <v>1089</v>
      </c>
      <c r="B1" s="96"/>
      <c r="C1" s="96"/>
      <c r="D1" s="96"/>
      <c r="E1" s="96"/>
      <c r="F1" s="96"/>
    </row>
    <row r="2" spans="1:6" ht="36" customHeight="1" x14ac:dyDescent="0.25">
      <c r="A2" s="30" t="s">
        <v>964</v>
      </c>
      <c r="B2" s="30" t="s">
        <v>123</v>
      </c>
      <c r="C2" s="30" t="s">
        <v>1090</v>
      </c>
      <c r="D2" s="30" t="s">
        <v>1091</v>
      </c>
      <c r="E2" s="30" t="s">
        <v>1092</v>
      </c>
      <c r="F2" s="30" t="s">
        <v>1093</v>
      </c>
    </row>
    <row r="3" spans="1:6" ht="15" customHeight="1" x14ac:dyDescent="0.25">
      <c r="A3" s="31" t="s">
        <v>128</v>
      </c>
      <c r="B3" s="31" t="s">
        <v>129</v>
      </c>
      <c r="C3" s="31">
        <v>5</v>
      </c>
      <c r="D3" s="31">
        <v>2</v>
      </c>
      <c r="E3" s="31">
        <v>7</v>
      </c>
      <c r="F3" s="31">
        <v>70</v>
      </c>
    </row>
    <row r="4" spans="1:6" ht="24" customHeight="1" x14ac:dyDescent="0.25">
      <c r="A4" s="31" t="s">
        <v>132</v>
      </c>
      <c r="B4" s="31" t="s">
        <v>133</v>
      </c>
      <c r="C4" s="31">
        <v>2</v>
      </c>
      <c r="D4" s="31">
        <v>8</v>
      </c>
      <c r="E4" s="31">
        <v>1</v>
      </c>
      <c r="F4" s="31">
        <v>72</v>
      </c>
    </row>
    <row r="5" spans="1:6" ht="24" customHeight="1" x14ac:dyDescent="0.25">
      <c r="A5" s="31" t="s">
        <v>135</v>
      </c>
      <c r="B5" s="31" t="s">
        <v>136</v>
      </c>
      <c r="C5" s="31">
        <v>0</v>
      </c>
      <c r="D5" s="31">
        <v>5</v>
      </c>
      <c r="E5" s="31">
        <v>1</v>
      </c>
      <c r="F5" s="31">
        <v>80</v>
      </c>
    </row>
    <row r="6" spans="1:6" ht="24" customHeight="1" x14ac:dyDescent="0.25">
      <c r="A6" s="31" t="s">
        <v>138</v>
      </c>
      <c r="B6" s="31" t="s">
        <v>139</v>
      </c>
      <c r="C6" s="31">
        <v>11</v>
      </c>
      <c r="D6" s="31">
        <v>7</v>
      </c>
      <c r="E6" s="31">
        <v>0</v>
      </c>
      <c r="F6" s="31">
        <v>90</v>
      </c>
    </row>
    <row r="7" spans="1:6" ht="24" customHeight="1" x14ac:dyDescent="0.25">
      <c r="A7" s="31" t="s">
        <v>141</v>
      </c>
      <c r="B7" s="31" t="s">
        <v>142</v>
      </c>
      <c r="C7" s="31">
        <v>3</v>
      </c>
      <c r="D7" s="31">
        <v>4</v>
      </c>
      <c r="E7" s="31">
        <v>2</v>
      </c>
      <c r="F7" s="31">
        <v>98</v>
      </c>
    </row>
    <row r="8" spans="1:6" ht="24" customHeight="1" x14ac:dyDescent="0.25">
      <c r="A8" s="31" t="s">
        <v>144</v>
      </c>
      <c r="B8" s="31" t="s">
        <v>145</v>
      </c>
      <c r="C8" s="31">
        <v>10</v>
      </c>
      <c r="D8" s="31">
        <v>3</v>
      </c>
      <c r="E8" s="31">
        <v>6</v>
      </c>
      <c r="F8" s="31">
        <v>83</v>
      </c>
    </row>
    <row r="9" spans="1:6" ht="36" customHeight="1" x14ac:dyDescent="0.25">
      <c r="A9" s="31" t="s">
        <v>147</v>
      </c>
      <c r="B9" s="31" t="s">
        <v>148</v>
      </c>
      <c r="C9" s="31">
        <v>10</v>
      </c>
      <c r="D9" s="31">
        <v>5</v>
      </c>
      <c r="E9" s="31">
        <v>1</v>
      </c>
      <c r="F9" s="31">
        <v>79</v>
      </c>
    </row>
    <row r="10" spans="1:6" ht="24" customHeight="1" x14ac:dyDescent="0.25">
      <c r="A10" s="31" t="s">
        <v>150</v>
      </c>
      <c r="B10" s="31" t="s">
        <v>151</v>
      </c>
      <c r="C10" s="31">
        <v>8</v>
      </c>
      <c r="D10" s="31">
        <v>7</v>
      </c>
      <c r="E10" s="31">
        <v>5</v>
      </c>
      <c r="F10" s="31">
        <v>73</v>
      </c>
    </row>
    <row r="11" spans="1:6" ht="24" customHeight="1" x14ac:dyDescent="0.25">
      <c r="A11" s="31" t="s">
        <v>153</v>
      </c>
      <c r="B11" s="31" t="s">
        <v>154</v>
      </c>
      <c r="C11" s="31">
        <v>12</v>
      </c>
      <c r="D11" s="31">
        <v>10</v>
      </c>
      <c r="E11" s="31">
        <v>7</v>
      </c>
      <c r="F11" s="31">
        <v>75</v>
      </c>
    </row>
    <row r="12" spans="1:6" ht="24" customHeight="1" x14ac:dyDescent="0.25">
      <c r="A12" s="31" t="s">
        <v>156</v>
      </c>
      <c r="B12" s="31" t="s">
        <v>157</v>
      </c>
      <c r="C12" s="31">
        <v>3</v>
      </c>
      <c r="D12" s="31">
        <v>0</v>
      </c>
      <c r="E12" s="31">
        <v>7</v>
      </c>
      <c r="F12" s="31">
        <v>74</v>
      </c>
    </row>
    <row r="13" spans="1:6" ht="24" customHeight="1" x14ac:dyDescent="0.25">
      <c r="A13" s="31" t="s">
        <v>159</v>
      </c>
      <c r="B13" s="31" t="s">
        <v>160</v>
      </c>
      <c r="C13" s="31">
        <v>4</v>
      </c>
      <c r="D13" s="31">
        <v>8</v>
      </c>
      <c r="E13" s="31">
        <v>4</v>
      </c>
      <c r="F13" s="31">
        <v>83</v>
      </c>
    </row>
    <row r="14" spans="1:6" ht="15" customHeight="1" x14ac:dyDescent="0.25">
      <c r="A14" s="31" t="s">
        <v>162</v>
      </c>
      <c r="B14" s="31" t="s">
        <v>163</v>
      </c>
      <c r="C14" s="31">
        <v>16</v>
      </c>
      <c r="D14" s="31">
        <v>9</v>
      </c>
      <c r="E14" s="31">
        <v>3</v>
      </c>
      <c r="F14" s="31">
        <v>85</v>
      </c>
    </row>
    <row r="15" spans="1:6" ht="24" customHeight="1" x14ac:dyDescent="0.25">
      <c r="A15" s="31" t="s">
        <v>165</v>
      </c>
      <c r="B15" s="31" t="s">
        <v>166</v>
      </c>
      <c r="C15" s="31">
        <v>2</v>
      </c>
      <c r="D15" s="31">
        <v>2</v>
      </c>
      <c r="E15" s="31">
        <v>7</v>
      </c>
      <c r="F15" s="31">
        <v>82</v>
      </c>
    </row>
    <row r="16" spans="1:6" ht="24" customHeight="1" x14ac:dyDescent="0.25">
      <c r="A16" s="31" t="s">
        <v>168</v>
      </c>
      <c r="B16" s="31" t="s">
        <v>169</v>
      </c>
      <c r="C16" s="31">
        <v>7</v>
      </c>
      <c r="D16" s="31">
        <v>0</v>
      </c>
      <c r="E16" s="31">
        <v>6</v>
      </c>
      <c r="F16" s="31">
        <v>85</v>
      </c>
    </row>
    <row r="17" spans="1:6" ht="24" customHeight="1" x14ac:dyDescent="0.25">
      <c r="A17" s="31" t="s">
        <v>171</v>
      </c>
      <c r="B17" s="31" t="s">
        <v>172</v>
      </c>
      <c r="C17" s="31">
        <v>16</v>
      </c>
      <c r="D17" s="31">
        <v>9</v>
      </c>
      <c r="E17" s="31">
        <v>8</v>
      </c>
      <c r="F17" s="31">
        <v>98</v>
      </c>
    </row>
    <row r="18" spans="1:6" ht="24" customHeight="1" x14ac:dyDescent="0.25">
      <c r="A18" s="31" t="s">
        <v>174</v>
      </c>
      <c r="B18" s="31" t="s">
        <v>175</v>
      </c>
      <c r="C18" s="31">
        <v>16</v>
      </c>
      <c r="D18" s="31">
        <v>10</v>
      </c>
      <c r="E18" s="31">
        <v>3</v>
      </c>
      <c r="F18" s="31">
        <v>74</v>
      </c>
    </row>
    <row r="19" spans="1:6" ht="24" customHeight="1" x14ac:dyDescent="0.25">
      <c r="A19" s="31" t="s">
        <v>177</v>
      </c>
      <c r="B19" s="31" t="s">
        <v>178</v>
      </c>
      <c r="C19" s="31">
        <v>9</v>
      </c>
      <c r="D19" s="31">
        <v>2</v>
      </c>
      <c r="E19" s="31">
        <v>5</v>
      </c>
      <c r="F19" s="31">
        <v>86</v>
      </c>
    </row>
    <row r="20" spans="1:6" ht="24" customHeight="1" x14ac:dyDescent="0.25">
      <c r="A20" s="31" t="s">
        <v>180</v>
      </c>
      <c r="B20" s="31" t="s">
        <v>181</v>
      </c>
      <c r="C20" s="31">
        <v>6</v>
      </c>
      <c r="D20" s="31">
        <v>7</v>
      </c>
      <c r="E20" s="31">
        <v>8</v>
      </c>
      <c r="F20" s="31">
        <v>88</v>
      </c>
    </row>
    <row r="21" spans="1:6" ht="24" customHeight="1" x14ac:dyDescent="0.25">
      <c r="A21" s="31" t="s">
        <v>183</v>
      </c>
      <c r="B21" s="31" t="s">
        <v>184</v>
      </c>
      <c r="C21" s="31">
        <v>1</v>
      </c>
      <c r="D21" s="31">
        <v>3</v>
      </c>
      <c r="E21" s="31">
        <v>8</v>
      </c>
      <c r="F21" s="31">
        <v>79</v>
      </c>
    </row>
    <row r="22" spans="1:6" ht="24" customHeight="1" x14ac:dyDescent="0.25">
      <c r="A22" s="31" t="s">
        <v>186</v>
      </c>
      <c r="B22" s="31" t="s">
        <v>187</v>
      </c>
      <c r="C22" s="31">
        <v>9</v>
      </c>
      <c r="D22" s="31">
        <v>6</v>
      </c>
      <c r="E22" s="31">
        <v>7</v>
      </c>
      <c r="F22" s="31">
        <v>72</v>
      </c>
    </row>
    <row r="23" spans="1:6" ht="24" customHeight="1" x14ac:dyDescent="0.25">
      <c r="A23" s="31" t="s">
        <v>189</v>
      </c>
      <c r="B23" s="31" t="s">
        <v>190</v>
      </c>
      <c r="C23" s="31">
        <v>17</v>
      </c>
      <c r="D23" s="31">
        <v>3</v>
      </c>
      <c r="E23" s="31">
        <v>2</v>
      </c>
      <c r="F23" s="31">
        <v>94</v>
      </c>
    </row>
    <row r="24" spans="1:6" ht="15" customHeight="1" x14ac:dyDescent="0.25">
      <c r="A24" s="31" t="s">
        <v>192</v>
      </c>
      <c r="B24" s="31" t="s">
        <v>193</v>
      </c>
      <c r="C24" s="31">
        <v>4</v>
      </c>
      <c r="D24" s="31">
        <v>0</v>
      </c>
      <c r="E24" s="31">
        <v>3</v>
      </c>
      <c r="F24" s="31">
        <v>86</v>
      </c>
    </row>
    <row r="25" spans="1:6" ht="15" customHeight="1" x14ac:dyDescent="0.25">
      <c r="A25" s="31" t="s">
        <v>195</v>
      </c>
      <c r="B25" s="31" t="s">
        <v>196</v>
      </c>
      <c r="C25" s="31">
        <v>2</v>
      </c>
      <c r="D25" s="31">
        <v>1</v>
      </c>
      <c r="E25" s="31">
        <v>8</v>
      </c>
      <c r="F25" s="31">
        <v>94</v>
      </c>
    </row>
    <row r="26" spans="1:6" ht="24" customHeight="1" x14ac:dyDescent="0.25">
      <c r="A26" s="31" t="s">
        <v>198</v>
      </c>
      <c r="B26" s="31" t="s">
        <v>199</v>
      </c>
      <c r="C26" s="31">
        <v>5</v>
      </c>
      <c r="D26" s="31">
        <v>6</v>
      </c>
      <c r="E26" s="31">
        <v>4</v>
      </c>
      <c r="F26" s="31">
        <v>75</v>
      </c>
    </row>
    <row r="27" spans="1:6" ht="24" customHeight="1" x14ac:dyDescent="0.25">
      <c r="A27" s="31" t="s">
        <v>201</v>
      </c>
      <c r="B27" s="31" t="s">
        <v>202</v>
      </c>
      <c r="C27" s="31">
        <v>4</v>
      </c>
      <c r="D27" s="31">
        <v>3</v>
      </c>
      <c r="E27" s="31">
        <v>0</v>
      </c>
      <c r="F27" s="31">
        <v>85</v>
      </c>
    </row>
    <row r="28" spans="1:6" ht="24" customHeight="1" x14ac:dyDescent="0.25">
      <c r="A28" s="31" t="s">
        <v>204</v>
      </c>
      <c r="B28" s="31" t="s">
        <v>205</v>
      </c>
      <c r="C28" s="31">
        <v>5</v>
      </c>
      <c r="D28" s="31">
        <v>0</v>
      </c>
      <c r="E28" s="31">
        <v>8</v>
      </c>
      <c r="F28" s="31">
        <v>76</v>
      </c>
    </row>
    <row r="29" spans="1:6" ht="15" customHeight="1" x14ac:dyDescent="0.25">
      <c r="A29" s="31" t="s">
        <v>207</v>
      </c>
      <c r="B29" s="31" t="s">
        <v>208</v>
      </c>
      <c r="C29" s="31">
        <v>17</v>
      </c>
      <c r="D29" s="31">
        <v>10</v>
      </c>
      <c r="E29" s="31">
        <v>4</v>
      </c>
      <c r="F29" s="31">
        <v>68</v>
      </c>
    </row>
    <row r="30" spans="1:6" ht="24" customHeight="1" x14ac:dyDescent="0.25">
      <c r="A30" s="31" t="s">
        <v>210</v>
      </c>
      <c r="B30" s="31" t="s">
        <v>211</v>
      </c>
      <c r="C30" s="31">
        <v>10</v>
      </c>
      <c r="D30" s="31">
        <v>7</v>
      </c>
      <c r="E30" s="31">
        <v>3</v>
      </c>
      <c r="F30" s="31">
        <v>86</v>
      </c>
    </row>
    <row r="31" spans="1:6" ht="24" customHeight="1" x14ac:dyDescent="0.25">
      <c r="A31" s="31" t="s">
        <v>213</v>
      </c>
      <c r="B31" s="31" t="s">
        <v>214</v>
      </c>
      <c r="C31" s="31">
        <v>17</v>
      </c>
      <c r="D31" s="31">
        <v>3</v>
      </c>
      <c r="E31" s="31">
        <v>6</v>
      </c>
      <c r="F31" s="31">
        <v>93</v>
      </c>
    </row>
    <row r="32" spans="1:6" ht="24" customHeight="1" x14ac:dyDescent="0.25">
      <c r="A32" s="31" t="s">
        <v>216</v>
      </c>
      <c r="B32" s="31" t="s">
        <v>217</v>
      </c>
      <c r="C32" s="31">
        <v>17</v>
      </c>
      <c r="D32" s="31">
        <v>8</v>
      </c>
      <c r="E32" s="31">
        <v>5</v>
      </c>
      <c r="F32" s="31">
        <v>65</v>
      </c>
    </row>
    <row r="33" spans="1:6" ht="24" customHeight="1" x14ac:dyDescent="0.25">
      <c r="A33" s="31" t="s">
        <v>220</v>
      </c>
      <c r="B33" s="31" t="s">
        <v>221</v>
      </c>
      <c r="C33" s="31">
        <v>6</v>
      </c>
      <c r="D33" s="31">
        <v>8</v>
      </c>
      <c r="E33" s="31">
        <v>4</v>
      </c>
      <c r="F33" s="31">
        <v>86</v>
      </c>
    </row>
    <row r="34" spans="1:6" ht="24" customHeight="1" x14ac:dyDescent="0.25">
      <c r="A34" s="31" t="s">
        <v>223</v>
      </c>
      <c r="B34" s="31" t="s">
        <v>224</v>
      </c>
      <c r="C34" s="31">
        <v>0</v>
      </c>
      <c r="D34" s="31">
        <v>7</v>
      </c>
      <c r="E34" s="31">
        <v>5</v>
      </c>
      <c r="F34" s="31">
        <v>99</v>
      </c>
    </row>
    <row r="35" spans="1:6" ht="15" customHeight="1" x14ac:dyDescent="0.25">
      <c r="A35" s="31" t="s">
        <v>225</v>
      </c>
      <c r="B35" s="31" t="s">
        <v>226</v>
      </c>
      <c r="C35" s="31">
        <v>12</v>
      </c>
      <c r="D35" s="31">
        <v>9</v>
      </c>
      <c r="E35" s="31">
        <v>0</v>
      </c>
      <c r="F35" s="31">
        <v>66</v>
      </c>
    </row>
    <row r="36" spans="1:6" ht="24" customHeight="1" x14ac:dyDescent="0.25">
      <c r="A36" s="31" t="s">
        <v>227</v>
      </c>
      <c r="B36" s="31" t="s">
        <v>228</v>
      </c>
      <c r="C36" s="31">
        <v>5</v>
      </c>
      <c r="D36" s="31">
        <v>4</v>
      </c>
      <c r="E36" s="31">
        <v>0</v>
      </c>
      <c r="F36" s="31">
        <v>84</v>
      </c>
    </row>
    <row r="37" spans="1:6" ht="24" customHeight="1" x14ac:dyDescent="0.25">
      <c r="A37" s="31" t="s">
        <v>230</v>
      </c>
      <c r="B37" s="31" t="s">
        <v>231</v>
      </c>
      <c r="C37" s="31">
        <v>9</v>
      </c>
      <c r="D37" s="31">
        <v>6</v>
      </c>
      <c r="E37" s="31">
        <v>4</v>
      </c>
      <c r="F37" s="31">
        <v>80</v>
      </c>
    </row>
    <row r="38" spans="1:6" ht="15" customHeight="1" x14ac:dyDescent="0.25">
      <c r="A38" s="31" t="s">
        <v>233</v>
      </c>
      <c r="B38" s="31" t="s">
        <v>234</v>
      </c>
      <c r="C38" s="31">
        <v>9</v>
      </c>
      <c r="D38" s="31">
        <v>3</v>
      </c>
      <c r="E38" s="31">
        <v>1</v>
      </c>
      <c r="F38" s="31">
        <v>78</v>
      </c>
    </row>
    <row r="39" spans="1:6" ht="24" customHeight="1" x14ac:dyDescent="0.25">
      <c r="A39" s="31" t="s">
        <v>236</v>
      </c>
      <c r="B39" s="31" t="s">
        <v>237</v>
      </c>
      <c r="C39" s="31">
        <v>16</v>
      </c>
      <c r="D39" s="31">
        <v>3</v>
      </c>
      <c r="E39" s="31">
        <v>1</v>
      </c>
      <c r="F39" s="31">
        <v>74</v>
      </c>
    </row>
    <row r="40" spans="1:6" ht="24" customHeight="1" x14ac:dyDescent="0.25">
      <c r="A40" s="31" t="s">
        <v>239</v>
      </c>
      <c r="B40" s="31" t="s">
        <v>240</v>
      </c>
      <c r="C40" s="31">
        <v>8</v>
      </c>
      <c r="D40" s="31">
        <v>8</v>
      </c>
      <c r="E40" s="31">
        <v>1</v>
      </c>
      <c r="F40" s="31">
        <v>85</v>
      </c>
    </row>
    <row r="41" spans="1:6" ht="24" customHeight="1" x14ac:dyDescent="0.25">
      <c r="A41" s="31" t="s">
        <v>242</v>
      </c>
      <c r="B41" s="31" t="s">
        <v>243</v>
      </c>
      <c r="C41" s="31">
        <v>7</v>
      </c>
      <c r="D41" s="31">
        <v>7</v>
      </c>
      <c r="E41" s="31">
        <v>3</v>
      </c>
      <c r="F41" s="31">
        <v>96</v>
      </c>
    </row>
    <row r="42" spans="1:6" ht="24" customHeight="1" x14ac:dyDescent="0.25">
      <c r="A42" s="31" t="s">
        <v>245</v>
      </c>
      <c r="B42" s="31" t="s">
        <v>246</v>
      </c>
      <c r="C42" s="31">
        <v>6</v>
      </c>
      <c r="D42" s="31">
        <v>4</v>
      </c>
      <c r="E42" s="31">
        <v>1</v>
      </c>
      <c r="F42" s="31">
        <v>96</v>
      </c>
    </row>
    <row r="43" spans="1:6" ht="24" customHeight="1" x14ac:dyDescent="0.25">
      <c r="A43" s="31" t="s">
        <v>248</v>
      </c>
      <c r="B43" s="31" t="s">
        <v>249</v>
      </c>
      <c r="C43" s="31">
        <v>3</v>
      </c>
      <c r="D43" s="31">
        <v>0</v>
      </c>
      <c r="E43" s="31">
        <v>4</v>
      </c>
      <c r="F43" s="31">
        <v>90</v>
      </c>
    </row>
    <row r="44" spans="1:6" ht="24" customHeight="1" x14ac:dyDescent="0.25">
      <c r="A44" s="31" t="s">
        <v>251</v>
      </c>
      <c r="B44" s="31" t="s">
        <v>252</v>
      </c>
      <c r="C44" s="31">
        <v>18</v>
      </c>
      <c r="D44" s="31">
        <v>9</v>
      </c>
      <c r="E44" s="31">
        <v>7</v>
      </c>
      <c r="F44" s="31">
        <v>71</v>
      </c>
    </row>
    <row r="45" spans="1:6" ht="24" customHeight="1" x14ac:dyDescent="0.25">
      <c r="A45" s="31" t="s">
        <v>254</v>
      </c>
      <c r="B45" s="31" t="s">
        <v>255</v>
      </c>
      <c r="C45" s="31">
        <v>11</v>
      </c>
      <c r="D45" s="31">
        <v>1</v>
      </c>
      <c r="E45" s="31">
        <v>5</v>
      </c>
      <c r="F45" s="31">
        <v>99</v>
      </c>
    </row>
    <row r="46" spans="1:6" ht="24" customHeight="1" x14ac:dyDescent="0.25">
      <c r="A46" s="31" t="s">
        <v>257</v>
      </c>
      <c r="B46" s="31" t="s">
        <v>258</v>
      </c>
      <c r="C46" s="31">
        <v>4</v>
      </c>
      <c r="D46" s="31">
        <v>3</v>
      </c>
      <c r="E46" s="31">
        <v>4</v>
      </c>
      <c r="F46" s="31">
        <v>66</v>
      </c>
    </row>
    <row r="47" spans="1:6" ht="24" customHeight="1" x14ac:dyDescent="0.25">
      <c r="A47" s="31" t="s">
        <v>260</v>
      </c>
      <c r="B47" s="31" t="s">
        <v>261</v>
      </c>
      <c r="C47" s="31">
        <v>1</v>
      </c>
      <c r="D47" s="31">
        <v>10</v>
      </c>
      <c r="E47" s="31">
        <v>3</v>
      </c>
      <c r="F47" s="31">
        <v>91</v>
      </c>
    </row>
    <row r="48" spans="1:6" ht="15" customHeight="1" x14ac:dyDescent="0.25">
      <c r="A48" s="31" t="s">
        <v>262</v>
      </c>
      <c r="B48" s="31" t="s">
        <v>263</v>
      </c>
      <c r="C48" s="31">
        <v>13</v>
      </c>
      <c r="D48" s="31">
        <v>0</v>
      </c>
      <c r="E48" s="31">
        <v>2</v>
      </c>
      <c r="F48" s="31">
        <v>89</v>
      </c>
    </row>
    <row r="49" spans="1:6" ht="15" customHeight="1" x14ac:dyDescent="0.25">
      <c r="A49" s="31" t="s">
        <v>265</v>
      </c>
      <c r="B49" s="31" t="s">
        <v>266</v>
      </c>
      <c r="C49" s="31">
        <v>13</v>
      </c>
      <c r="D49" s="31">
        <v>0</v>
      </c>
      <c r="E49" s="31">
        <v>7</v>
      </c>
      <c r="F49" s="31">
        <v>82</v>
      </c>
    </row>
    <row r="50" spans="1:6" ht="15" customHeight="1" x14ac:dyDescent="0.25">
      <c r="A50" s="31" t="s">
        <v>267</v>
      </c>
      <c r="B50" s="31" t="s">
        <v>268</v>
      </c>
      <c r="C50" s="31">
        <v>12</v>
      </c>
      <c r="D50" s="31">
        <v>3</v>
      </c>
      <c r="E50" s="31">
        <v>8</v>
      </c>
      <c r="F50" s="31">
        <v>96</v>
      </c>
    </row>
    <row r="51" spans="1:6" ht="15" customHeight="1" x14ac:dyDescent="0.25">
      <c r="A51" s="31" t="s">
        <v>270</v>
      </c>
      <c r="B51" s="31" t="s">
        <v>271</v>
      </c>
      <c r="C51" s="31">
        <v>1</v>
      </c>
      <c r="D51" s="31">
        <v>5</v>
      </c>
      <c r="E51" s="31">
        <v>4</v>
      </c>
      <c r="F51" s="31">
        <v>74</v>
      </c>
    </row>
    <row r="52" spans="1:6" ht="24" customHeight="1" x14ac:dyDescent="0.25">
      <c r="A52" s="31" t="s">
        <v>273</v>
      </c>
      <c r="B52" s="31" t="s">
        <v>274</v>
      </c>
      <c r="C52" s="31">
        <v>17</v>
      </c>
      <c r="D52" s="31">
        <v>4</v>
      </c>
      <c r="E52" s="31">
        <v>0</v>
      </c>
      <c r="F52" s="31">
        <v>98</v>
      </c>
    </row>
    <row r="53" spans="1:6" ht="15" customHeight="1" x14ac:dyDescent="0.25">
      <c r="A53" s="31" t="s">
        <v>276</v>
      </c>
      <c r="B53" s="31" t="s">
        <v>277</v>
      </c>
      <c r="C53" s="31">
        <v>0</v>
      </c>
      <c r="D53" s="31">
        <v>1</v>
      </c>
      <c r="E53" s="31">
        <v>0</v>
      </c>
      <c r="F53" s="31">
        <v>74</v>
      </c>
    </row>
    <row r="54" spans="1:6" ht="24" customHeight="1" x14ac:dyDescent="0.25">
      <c r="A54" s="31" t="s">
        <v>279</v>
      </c>
      <c r="B54" s="31" t="s">
        <v>280</v>
      </c>
      <c r="C54" s="31">
        <v>18</v>
      </c>
      <c r="D54" s="31">
        <v>7</v>
      </c>
      <c r="E54" s="31">
        <v>6</v>
      </c>
      <c r="F54" s="31">
        <v>67</v>
      </c>
    </row>
    <row r="55" spans="1:6" ht="24" customHeight="1" x14ac:dyDescent="0.25">
      <c r="A55" s="31" t="s">
        <v>283</v>
      </c>
      <c r="B55" s="31" t="s">
        <v>284</v>
      </c>
      <c r="C55" s="31">
        <v>17</v>
      </c>
      <c r="D55" s="31">
        <v>9</v>
      </c>
      <c r="E55" s="31">
        <v>7</v>
      </c>
      <c r="F55" s="31">
        <v>86</v>
      </c>
    </row>
    <row r="56" spans="1:6" ht="24" customHeight="1" x14ac:dyDescent="0.25"/>
    <row r="57" spans="1:6" ht="24" customHeight="1" x14ac:dyDescent="0.25"/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AD47"/>
  </sheetPr>
  <dimension ref="A1:F662"/>
  <sheetViews>
    <sheetView zoomScaleNormal="100" workbookViewId="0"/>
  </sheetViews>
  <sheetFormatPr defaultColWidth="8.7109375" defaultRowHeight="15" customHeight="1" x14ac:dyDescent="0.25"/>
  <sheetData>
    <row r="1" spans="1:6" ht="15" customHeight="1" x14ac:dyDescent="0.3">
      <c r="A1" s="95" t="s">
        <v>1094</v>
      </c>
      <c r="B1" s="96"/>
      <c r="C1" s="96"/>
      <c r="D1" s="96"/>
      <c r="E1" s="96"/>
      <c r="F1" s="96"/>
    </row>
    <row r="2" spans="1:6" ht="36" customHeight="1" x14ac:dyDescent="0.25">
      <c r="A2" s="30" t="s">
        <v>1095</v>
      </c>
      <c r="B2" s="30" t="s">
        <v>964</v>
      </c>
      <c r="C2" s="30" t="s">
        <v>123</v>
      </c>
      <c r="D2" s="30" t="s">
        <v>1096</v>
      </c>
      <c r="E2" s="30" t="s">
        <v>1097</v>
      </c>
      <c r="F2" s="30" t="s">
        <v>1098</v>
      </c>
    </row>
    <row r="3" spans="1:6" ht="15" customHeight="1" x14ac:dyDescent="0.25">
      <c r="A3" s="31" t="s">
        <v>1099</v>
      </c>
      <c r="B3" s="31" t="s">
        <v>128</v>
      </c>
      <c r="C3" s="31" t="s">
        <v>129</v>
      </c>
      <c r="D3" s="31">
        <v>130</v>
      </c>
      <c r="E3" s="31">
        <v>30810</v>
      </c>
      <c r="F3" s="31" t="s">
        <v>1100</v>
      </c>
    </row>
    <row r="4" spans="1:6" ht="15" customHeight="1" x14ac:dyDescent="0.25">
      <c r="A4" s="31" t="s">
        <v>1101</v>
      </c>
      <c r="B4" s="31" t="s">
        <v>128</v>
      </c>
      <c r="C4" s="31" t="s">
        <v>129</v>
      </c>
      <c r="D4" s="31">
        <v>78</v>
      </c>
      <c r="E4" s="31">
        <v>17394</v>
      </c>
      <c r="F4" s="31" t="s">
        <v>1102</v>
      </c>
    </row>
    <row r="5" spans="1:6" ht="15" customHeight="1" x14ac:dyDescent="0.25">
      <c r="A5" s="31" t="s">
        <v>1103</v>
      </c>
      <c r="B5" s="31" t="s">
        <v>128</v>
      </c>
      <c r="C5" s="31" t="s">
        <v>129</v>
      </c>
      <c r="D5" s="31">
        <v>168</v>
      </c>
      <c r="E5" s="31">
        <v>29736</v>
      </c>
      <c r="F5" s="31" t="s">
        <v>1100</v>
      </c>
    </row>
    <row r="6" spans="1:6" ht="15" customHeight="1" x14ac:dyDescent="0.25">
      <c r="A6" s="31" t="s">
        <v>1104</v>
      </c>
      <c r="B6" s="31" t="s">
        <v>128</v>
      </c>
      <c r="C6" s="31" t="s">
        <v>129</v>
      </c>
      <c r="D6" s="31">
        <v>18</v>
      </c>
      <c r="E6" s="31">
        <v>3798</v>
      </c>
      <c r="F6" s="31" t="s">
        <v>1105</v>
      </c>
    </row>
    <row r="7" spans="1:6" ht="15" customHeight="1" x14ac:dyDescent="0.25">
      <c r="A7" s="31" t="s">
        <v>1106</v>
      </c>
      <c r="B7" s="31" t="s">
        <v>128</v>
      </c>
      <c r="C7" s="31" t="s">
        <v>129</v>
      </c>
      <c r="D7" s="31">
        <v>103</v>
      </c>
      <c r="E7" s="31">
        <v>23793</v>
      </c>
      <c r="F7" s="31" t="s">
        <v>1105</v>
      </c>
    </row>
    <row r="8" spans="1:6" ht="15" customHeight="1" x14ac:dyDescent="0.25">
      <c r="A8" s="31" t="s">
        <v>1107</v>
      </c>
      <c r="B8" s="31" t="s">
        <v>128</v>
      </c>
      <c r="C8" s="31" t="s">
        <v>129</v>
      </c>
      <c r="D8" s="31">
        <v>112</v>
      </c>
      <c r="E8" s="31">
        <v>25312</v>
      </c>
      <c r="F8" s="31" t="s">
        <v>1105</v>
      </c>
    </row>
    <row r="9" spans="1:6" ht="15" customHeight="1" x14ac:dyDescent="0.25">
      <c r="A9" s="31" t="s">
        <v>1108</v>
      </c>
      <c r="B9" s="31" t="s">
        <v>128</v>
      </c>
      <c r="C9" s="31" t="s">
        <v>129</v>
      </c>
      <c r="D9" s="31">
        <v>112</v>
      </c>
      <c r="E9" s="31">
        <v>19824</v>
      </c>
      <c r="F9" s="31" t="s">
        <v>1100</v>
      </c>
    </row>
    <row r="10" spans="1:6" ht="15" customHeight="1" x14ac:dyDescent="0.25">
      <c r="A10" s="31" t="s">
        <v>1109</v>
      </c>
      <c r="B10" s="31" t="s">
        <v>128</v>
      </c>
      <c r="C10" s="31" t="s">
        <v>129</v>
      </c>
      <c r="D10" s="31">
        <v>108</v>
      </c>
      <c r="E10" s="31">
        <v>15336</v>
      </c>
      <c r="F10" s="31" t="s">
        <v>1102</v>
      </c>
    </row>
    <row r="11" spans="1:6" ht="15" customHeight="1" x14ac:dyDescent="0.25">
      <c r="A11" s="31" t="s">
        <v>1110</v>
      </c>
      <c r="B11" s="31" t="s">
        <v>128</v>
      </c>
      <c r="C11" s="31" t="s">
        <v>129</v>
      </c>
      <c r="D11" s="31">
        <v>56</v>
      </c>
      <c r="E11" s="31">
        <v>8288</v>
      </c>
      <c r="F11" s="31" t="s">
        <v>1105</v>
      </c>
    </row>
    <row r="12" spans="1:6" ht="15" customHeight="1" x14ac:dyDescent="0.25">
      <c r="A12" s="31" t="s">
        <v>1111</v>
      </c>
      <c r="B12" s="31" t="s">
        <v>128</v>
      </c>
      <c r="C12" s="31" t="s">
        <v>129</v>
      </c>
      <c r="D12" s="31">
        <v>126</v>
      </c>
      <c r="E12" s="31">
        <v>19782</v>
      </c>
      <c r="F12" s="31" t="s">
        <v>1105</v>
      </c>
    </row>
    <row r="13" spans="1:6" ht="15" customHeight="1" x14ac:dyDescent="0.25">
      <c r="A13" s="31" t="s">
        <v>1112</v>
      </c>
      <c r="B13" s="31" t="s">
        <v>128</v>
      </c>
      <c r="C13" s="31" t="s">
        <v>129</v>
      </c>
      <c r="D13" s="31">
        <v>26</v>
      </c>
      <c r="E13" s="31">
        <v>4186</v>
      </c>
      <c r="F13" s="31" t="s">
        <v>1100</v>
      </c>
    </row>
    <row r="14" spans="1:6" ht="15" customHeight="1" x14ac:dyDescent="0.25">
      <c r="A14" s="31" t="s">
        <v>1113</v>
      </c>
      <c r="B14" s="31" t="s">
        <v>128</v>
      </c>
      <c r="C14" s="31" t="s">
        <v>129</v>
      </c>
      <c r="D14" s="31">
        <v>120</v>
      </c>
      <c r="E14" s="31">
        <v>17280</v>
      </c>
      <c r="F14" s="31" t="s">
        <v>1105</v>
      </c>
    </row>
    <row r="15" spans="1:6" ht="24" customHeight="1" x14ac:dyDescent="0.25">
      <c r="A15" s="31" t="s">
        <v>1099</v>
      </c>
      <c r="B15" s="31" t="s">
        <v>132</v>
      </c>
      <c r="C15" s="31" t="s">
        <v>133</v>
      </c>
      <c r="D15" s="31">
        <v>141</v>
      </c>
      <c r="E15" s="31">
        <v>23406</v>
      </c>
      <c r="F15" s="31" t="s">
        <v>1100</v>
      </c>
    </row>
    <row r="16" spans="1:6" ht="24" customHeight="1" x14ac:dyDescent="0.25">
      <c r="A16" s="31" t="s">
        <v>1101</v>
      </c>
      <c r="B16" s="31" t="s">
        <v>132</v>
      </c>
      <c r="C16" s="31" t="s">
        <v>133</v>
      </c>
      <c r="D16" s="31">
        <v>120</v>
      </c>
      <c r="E16" s="31">
        <v>18000</v>
      </c>
      <c r="F16" s="31" t="s">
        <v>1102</v>
      </c>
    </row>
    <row r="17" spans="1:6" ht="24" customHeight="1" x14ac:dyDescent="0.25">
      <c r="A17" s="31" t="s">
        <v>1103</v>
      </c>
      <c r="B17" s="31" t="s">
        <v>132</v>
      </c>
      <c r="C17" s="31" t="s">
        <v>133</v>
      </c>
      <c r="D17" s="31">
        <v>9</v>
      </c>
      <c r="E17" s="31">
        <v>1656</v>
      </c>
      <c r="F17" s="31" t="s">
        <v>1100</v>
      </c>
    </row>
    <row r="18" spans="1:6" ht="24" customHeight="1" x14ac:dyDescent="0.25">
      <c r="A18" s="31" t="s">
        <v>1104</v>
      </c>
      <c r="B18" s="31" t="s">
        <v>132</v>
      </c>
      <c r="C18" s="31" t="s">
        <v>133</v>
      </c>
      <c r="D18" s="31">
        <v>150</v>
      </c>
      <c r="E18" s="31">
        <v>23250</v>
      </c>
      <c r="F18" s="31" t="s">
        <v>1100</v>
      </c>
    </row>
    <row r="19" spans="1:6" ht="24" customHeight="1" x14ac:dyDescent="0.25">
      <c r="A19" s="31" t="s">
        <v>1106</v>
      </c>
      <c r="B19" s="31" t="s">
        <v>132</v>
      </c>
      <c r="C19" s="31" t="s">
        <v>133</v>
      </c>
      <c r="D19" s="31">
        <v>41</v>
      </c>
      <c r="E19" s="31">
        <v>9717</v>
      </c>
      <c r="F19" s="31" t="s">
        <v>1102</v>
      </c>
    </row>
    <row r="20" spans="1:6" ht="24" customHeight="1" x14ac:dyDescent="0.25">
      <c r="A20" s="31" t="s">
        <v>1107</v>
      </c>
      <c r="B20" s="31" t="s">
        <v>132</v>
      </c>
      <c r="C20" s="31" t="s">
        <v>133</v>
      </c>
      <c r="D20" s="31">
        <v>176</v>
      </c>
      <c r="E20" s="31">
        <v>38016</v>
      </c>
      <c r="F20" s="31" t="s">
        <v>1102</v>
      </c>
    </row>
    <row r="21" spans="1:6" ht="24" customHeight="1" x14ac:dyDescent="0.25">
      <c r="A21" s="31" t="s">
        <v>1108</v>
      </c>
      <c r="B21" s="31" t="s">
        <v>132</v>
      </c>
      <c r="C21" s="31" t="s">
        <v>133</v>
      </c>
      <c r="D21" s="31">
        <v>8</v>
      </c>
      <c r="E21" s="31">
        <v>1664</v>
      </c>
      <c r="F21" s="31" t="s">
        <v>1100</v>
      </c>
    </row>
    <row r="22" spans="1:6" ht="24" customHeight="1" x14ac:dyDescent="0.25">
      <c r="A22" s="31" t="s">
        <v>1109</v>
      </c>
      <c r="B22" s="31" t="s">
        <v>132</v>
      </c>
      <c r="C22" s="31" t="s">
        <v>133</v>
      </c>
      <c r="D22" s="31">
        <v>92</v>
      </c>
      <c r="E22" s="31">
        <v>18308</v>
      </c>
      <c r="F22" s="31" t="s">
        <v>1105</v>
      </c>
    </row>
    <row r="23" spans="1:6" ht="24" customHeight="1" x14ac:dyDescent="0.25">
      <c r="A23" s="31" t="s">
        <v>1110</v>
      </c>
      <c r="B23" s="31" t="s">
        <v>132</v>
      </c>
      <c r="C23" s="31" t="s">
        <v>133</v>
      </c>
      <c r="D23" s="31">
        <v>88</v>
      </c>
      <c r="E23" s="31">
        <v>16456</v>
      </c>
      <c r="F23" s="31" t="s">
        <v>1102</v>
      </c>
    </row>
    <row r="24" spans="1:6" ht="24" customHeight="1" x14ac:dyDescent="0.25">
      <c r="A24" s="31" t="s">
        <v>1111</v>
      </c>
      <c r="B24" s="31" t="s">
        <v>132</v>
      </c>
      <c r="C24" s="31" t="s">
        <v>133</v>
      </c>
      <c r="D24" s="31">
        <v>91</v>
      </c>
      <c r="E24" s="31">
        <v>17472</v>
      </c>
      <c r="F24" s="31" t="s">
        <v>1105</v>
      </c>
    </row>
    <row r="25" spans="1:6" ht="24" customHeight="1" x14ac:dyDescent="0.25">
      <c r="A25" s="31" t="s">
        <v>1112</v>
      </c>
      <c r="B25" s="31" t="s">
        <v>132</v>
      </c>
      <c r="C25" s="31" t="s">
        <v>133</v>
      </c>
      <c r="D25" s="31">
        <v>21</v>
      </c>
      <c r="E25" s="31">
        <v>3675</v>
      </c>
      <c r="F25" s="31" t="s">
        <v>1102</v>
      </c>
    </row>
    <row r="26" spans="1:6" ht="24" customHeight="1" x14ac:dyDescent="0.25">
      <c r="A26" s="31" t="s">
        <v>1113</v>
      </c>
      <c r="B26" s="31" t="s">
        <v>132</v>
      </c>
      <c r="C26" s="31" t="s">
        <v>133</v>
      </c>
      <c r="D26" s="31">
        <v>120</v>
      </c>
      <c r="E26" s="31">
        <v>21240</v>
      </c>
      <c r="F26" s="31" t="s">
        <v>1100</v>
      </c>
    </row>
    <row r="27" spans="1:6" ht="24" customHeight="1" x14ac:dyDescent="0.25">
      <c r="A27" s="31" t="s">
        <v>1099</v>
      </c>
      <c r="B27" s="31" t="s">
        <v>135</v>
      </c>
      <c r="C27" s="31" t="s">
        <v>136</v>
      </c>
      <c r="D27" s="31">
        <v>114</v>
      </c>
      <c r="E27" s="31">
        <v>26448</v>
      </c>
      <c r="F27" s="31" t="s">
        <v>1102</v>
      </c>
    </row>
    <row r="28" spans="1:6" ht="24" customHeight="1" x14ac:dyDescent="0.25">
      <c r="A28" s="31" t="s">
        <v>1101</v>
      </c>
      <c r="B28" s="31" t="s">
        <v>135</v>
      </c>
      <c r="C28" s="31" t="s">
        <v>136</v>
      </c>
      <c r="D28" s="31">
        <v>11</v>
      </c>
      <c r="E28" s="31">
        <v>1738</v>
      </c>
      <c r="F28" s="31" t="s">
        <v>1100</v>
      </c>
    </row>
    <row r="29" spans="1:6" ht="24" customHeight="1" x14ac:dyDescent="0.25">
      <c r="A29" s="31" t="s">
        <v>1103</v>
      </c>
      <c r="B29" s="31" t="s">
        <v>135</v>
      </c>
      <c r="C29" s="31" t="s">
        <v>136</v>
      </c>
      <c r="D29" s="31">
        <v>14</v>
      </c>
      <c r="E29" s="31">
        <v>2408</v>
      </c>
      <c r="F29" s="31" t="s">
        <v>1105</v>
      </c>
    </row>
    <row r="30" spans="1:6" ht="24" customHeight="1" x14ac:dyDescent="0.25">
      <c r="A30" s="31" t="s">
        <v>1104</v>
      </c>
      <c r="B30" s="31" t="s">
        <v>135</v>
      </c>
      <c r="C30" s="31" t="s">
        <v>136</v>
      </c>
      <c r="D30" s="31">
        <v>177</v>
      </c>
      <c r="E30" s="31">
        <v>41772</v>
      </c>
      <c r="F30" s="31" t="s">
        <v>1105</v>
      </c>
    </row>
    <row r="31" spans="1:6" ht="24" customHeight="1" x14ac:dyDescent="0.25">
      <c r="A31" s="31" t="s">
        <v>1106</v>
      </c>
      <c r="B31" s="31" t="s">
        <v>135</v>
      </c>
      <c r="C31" s="31" t="s">
        <v>136</v>
      </c>
      <c r="D31" s="31">
        <v>88</v>
      </c>
      <c r="E31" s="31">
        <v>18656</v>
      </c>
      <c r="F31" s="31" t="s">
        <v>1100</v>
      </c>
    </row>
    <row r="32" spans="1:6" ht="24" customHeight="1" x14ac:dyDescent="0.25">
      <c r="A32" s="31" t="s">
        <v>1107</v>
      </c>
      <c r="B32" s="31" t="s">
        <v>135</v>
      </c>
      <c r="C32" s="31" t="s">
        <v>136</v>
      </c>
      <c r="D32" s="31">
        <v>98</v>
      </c>
      <c r="E32" s="31">
        <v>22834</v>
      </c>
      <c r="F32" s="31" t="s">
        <v>1105</v>
      </c>
    </row>
    <row r="33" spans="1:6" ht="24" customHeight="1" x14ac:dyDescent="0.25">
      <c r="A33" s="31" t="s">
        <v>1108</v>
      </c>
      <c r="B33" s="31" t="s">
        <v>135</v>
      </c>
      <c r="C33" s="31" t="s">
        <v>136</v>
      </c>
      <c r="D33" s="31">
        <v>48</v>
      </c>
      <c r="E33" s="31">
        <v>11328</v>
      </c>
      <c r="F33" s="31" t="s">
        <v>1105</v>
      </c>
    </row>
    <row r="34" spans="1:6" ht="24" customHeight="1" x14ac:dyDescent="0.25">
      <c r="A34" s="31" t="s">
        <v>1109</v>
      </c>
      <c r="B34" s="31" t="s">
        <v>135</v>
      </c>
      <c r="C34" s="31" t="s">
        <v>136</v>
      </c>
      <c r="D34" s="31">
        <v>34</v>
      </c>
      <c r="E34" s="31">
        <v>6698</v>
      </c>
      <c r="F34" s="31" t="s">
        <v>1102</v>
      </c>
    </row>
    <row r="35" spans="1:6" ht="24" customHeight="1" x14ac:dyDescent="0.25">
      <c r="A35" s="31" t="s">
        <v>1110</v>
      </c>
      <c r="B35" s="31" t="s">
        <v>135</v>
      </c>
      <c r="C35" s="31" t="s">
        <v>136</v>
      </c>
      <c r="D35" s="31">
        <v>127</v>
      </c>
      <c r="E35" s="31">
        <v>15494</v>
      </c>
      <c r="F35" s="31" t="s">
        <v>1100</v>
      </c>
    </row>
    <row r="36" spans="1:6" ht="24" customHeight="1" x14ac:dyDescent="0.25">
      <c r="A36" s="31" t="s">
        <v>1111</v>
      </c>
      <c r="B36" s="31" t="s">
        <v>135</v>
      </c>
      <c r="C36" s="31" t="s">
        <v>136</v>
      </c>
      <c r="D36" s="31">
        <v>115</v>
      </c>
      <c r="E36" s="31">
        <v>24150</v>
      </c>
      <c r="F36" s="31" t="s">
        <v>1105</v>
      </c>
    </row>
    <row r="37" spans="1:6" ht="24" customHeight="1" x14ac:dyDescent="0.25">
      <c r="A37" s="31" t="s">
        <v>1112</v>
      </c>
      <c r="B37" s="31" t="s">
        <v>135</v>
      </c>
      <c r="C37" s="31" t="s">
        <v>136</v>
      </c>
      <c r="D37" s="31">
        <v>97</v>
      </c>
      <c r="E37" s="31">
        <v>19400</v>
      </c>
      <c r="F37" s="31" t="s">
        <v>1100</v>
      </c>
    </row>
    <row r="38" spans="1:6" ht="24" customHeight="1" x14ac:dyDescent="0.25">
      <c r="A38" s="31" t="s">
        <v>1113</v>
      </c>
      <c r="B38" s="31" t="s">
        <v>135</v>
      </c>
      <c r="C38" s="31" t="s">
        <v>136</v>
      </c>
      <c r="D38" s="31">
        <v>145</v>
      </c>
      <c r="E38" s="31">
        <v>20155</v>
      </c>
      <c r="F38" s="31" t="s">
        <v>1102</v>
      </c>
    </row>
    <row r="39" spans="1:6" ht="24" customHeight="1" x14ac:dyDescent="0.25">
      <c r="A39" s="31" t="s">
        <v>1099</v>
      </c>
      <c r="B39" s="31" t="s">
        <v>138</v>
      </c>
      <c r="C39" s="31" t="s">
        <v>139</v>
      </c>
      <c r="D39" s="31">
        <v>34</v>
      </c>
      <c r="E39" s="31">
        <v>6426</v>
      </c>
      <c r="F39" s="31" t="s">
        <v>1105</v>
      </c>
    </row>
    <row r="40" spans="1:6" ht="24" customHeight="1" x14ac:dyDescent="0.25">
      <c r="A40" s="31" t="s">
        <v>1101</v>
      </c>
      <c r="B40" s="31" t="s">
        <v>138</v>
      </c>
      <c r="C40" s="31" t="s">
        <v>139</v>
      </c>
      <c r="D40" s="31">
        <v>159</v>
      </c>
      <c r="E40" s="31">
        <v>34026</v>
      </c>
      <c r="F40" s="31" t="s">
        <v>1105</v>
      </c>
    </row>
    <row r="41" spans="1:6" ht="24" customHeight="1" x14ac:dyDescent="0.25">
      <c r="A41" s="31" t="s">
        <v>1103</v>
      </c>
      <c r="B41" s="31" t="s">
        <v>138</v>
      </c>
      <c r="C41" s="31" t="s">
        <v>139</v>
      </c>
      <c r="D41" s="31">
        <v>66</v>
      </c>
      <c r="E41" s="31">
        <v>9900</v>
      </c>
      <c r="F41" s="31" t="s">
        <v>1100</v>
      </c>
    </row>
    <row r="42" spans="1:6" ht="24" customHeight="1" x14ac:dyDescent="0.25">
      <c r="A42" s="31" t="s">
        <v>1104</v>
      </c>
      <c r="B42" s="31" t="s">
        <v>138</v>
      </c>
      <c r="C42" s="31" t="s">
        <v>139</v>
      </c>
      <c r="D42" s="31">
        <v>46</v>
      </c>
      <c r="E42" s="31">
        <v>10718</v>
      </c>
      <c r="F42" s="31" t="s">
        <v>1102</v>
      </c>
    </row>
    <row r="43" spans="1:6" ht="24" customHeight="1" x14ac:dyDescent="0.25">
      <c r="A43" s="31" t="s">
        <v>1106</v>
      </c>
      <c r="B43" s="31" t="s">
        <v>138</v>
      </c>
      <c r="C43" s="31" t="s">
        <v>139</v>
      </c>
      <c r="D43" s="31">
        <v>52</v>
      </c>
      <c r="E43" s="31">
        <v>6968</v>
      </c>
      <c r="F43" s="31" t="s">
        <v>1102</v>
      </c>
    </row>
    <row r="44" spans="1:6" ht="24" customHeight="1" x14ac:dyDescent="0.25">
      <c r="A44" s="31" t="s">
        <v>1107</v>
      </c>
      <c r="B44" s="31" t="s">
        <v>138</v>
      </c>
      <c r="C44" s="31" t="s">
        <v>139</v>
      </c>
      <c r="D44" s="31">
        <v>180</v>
      </c>
      <c r="E44" s="31">
        <v>22500</v>
      </c>
      <c r="F44" s="31" t="s">
        <v>1105</v>
      </c>
    </row>
    <row r="45" spans="1:6" ht="24" customHeight="1" x14ac:dyDescent="0.25">
      <c r="A45" s="31" t="s">
        <v>1108</v>
      </c>
      <c r="B45" s="31" t="s">
        <v>138</v>
      </c>
      <c r="C45" s="31" t="s">
        <v>139</v>
      </c>
      <c r="D45" s="31">
        <v>37</v>
      </c>
      <c r="E45" s="31">
        <v>6845</v>
      </c>
      <c r="F45" s="31" t="s">
        <v>1105</v>
      </c>
    </row>
    <row r="46" spans="1:6" ht="24" customHeight="1" x14ac:dyDescent="0.25">
      <c r="A46" s="31" t="s">
        <v>1109</v>
      </c>
      <c r="B46" s="31" t="s">
        <v>138</v>
      </c>
      <c r="C46" s="31" t="s">
        <v>139</v>
      </c>
      <c r="D46" s="31">
        <v>50</v>
      </c>
      <c r="E46" s="31">
        <v>10000</v>
      </c>
      <c r="F46" s="31" t="s">
        <v>1102</v>
      </c>
    </row>
    <row r="47" spans="1:6" ht="24" customHeight="1" x14ac:dyDescent="0.25">
      <c r="A47" s="31" t="s">
        <v>1110</v>
      </c>
      <c r="B47" s="31" t="s">
        <v>138</v>
      </c>
      <c r="C47" s="31" t="s">
        <v>139</v>
      </c>
      <c r="D47" s="31">
        <v>75</v>
      </c>
      <c r="E47" s="31">
        <v>13275</v>
      </c>
      <c r="F47" s="31" t="s">
        <v>1102</v>
      </c>
    </row>
    <row r="48" spans="1:6" ht="24" customHeight="1" x14ac:dyDescent="0.25">
      <c r="A48" s="31" t="s">
        <v>1111</v>
      </c>
      <c r="B48" s="31" t="s">
        <v>138</v>
      </c>
      <c r="C48" s="31" t="s">
        <v>139</v>
      </c>
      <c r="D48" s="31">
        <v>55</v>
      </c>
      <c r="E48" s="31">
        <v>12375</v>
      </c>
      <c r="F48" s="31" t="s">
        <v>1105</v>
      </c>
    </row>
    <row r="49" spans="1:6" ht="24" customHeight="1" x14ac:dyDescent="0.25">
      <c r="A49" s="31" t="s">
        <v>1112</v>
      </c>
      <c r="B49" s="31" t="s">
        <v>138</v>
      </c>
      <c r="C49" s="31" t="s">
        <v>139</v>
      </c>
      <c r="D49" s="31">
        <v>66</v>
      </c>
      <c r="E49" s="31">
        <v>13398</v>
      </c>
      <c r="F49" s="31" t="s">
        <v>1100</v>
      </c>
    </row>
    <row r="50" spans="1:6" ht="24" customHeight="1" x14ac:dyDescent="0.25">
      <c r="A50" s="31" t="s">
        <v>1113</v>
      </c>
      <c r="B50" s="31" t="s">
        <v>138</v>
      </c>
      <c r="C50" s="31" t="s">
        <v>139</v>
      </c>
      <c r="D50" s="31">
        <v>31</v>
      </c>
      <c r="E50" s="31">
        <v>6045</v>
      </c>
      <c r="F50" s="31" t="s">
        <v>1102</v>
      </c>
    </row>
    <row r="51" spans="1:6" ht="24" customHeight="1" x14ac:dyDescent="0.25">
      <c r="A51" s="31" t="s">
        <v>1099</v>
      </c>
      <c r="B51" s="31" t="s">
        <v>141</v>
      </c>
      <c r="C51" s="31" t="s">
        <v>142</v>
      </c>
      <c r="D51" s="31">
        <v>19</v>
      </c>
      <c r="E51" s="31">
        <v>2869</v>
      </c>
      <c r="F51" s="31" t="s">
        <v>1105</v>
      </c>
    </row>
    <row r="52" spans="1:6" ht="24" customHeight="1" x14ac:dyDescent="0.25">
      <c r="A52" s="31" t="s">
        <v>1101</v>
      </c>
      <c r="B52" s="31" t="s">
        <v>141</v>
      </c>
      <c r="C52" s="31" t="s">
        <v>142</v>
      </c>
      <c r="D52" s="31">
        <v>53</v>
      </c>
      <c r="E52" s="31">
        <v>10812</v>
      </c>
      <c r="F52" s="31" t="s">
        <v>1102</v>
      </c>
    </row>
    <row r="53" spans="1:6" ht="24" customHeight="1" x14ac:dyDescent="0.25">
      <c r="A53" s="31" t="s">
        <v>1103</v>
      </c>
      <c r="B53" s="31" t="s">
        <v>141</v>
      </c>
      <c r="C53" s="31" t="s">
        <v>142</v>
      </c>
      <c r="D53" s="31">
        <v>14</v>
      </c>
      <c r="E53" s="31">
        <v>2660</v>
      </c>
      <c r="F53" s="31" t="s">
        <v>1105</v>
      </c>
    </row>
    <row r="54" spans="1:6" ht="24" customHeight="1" x14ac:dyDescent="0.25">
      <c r="A54" s="31" t="s">
        <v>1104</v>
      </c>
      <c r="B54" s="31" t="s">
        <v>141</v>
      </c>
      <c r="C54" s="31" t="s">
        <v>142</v>
      </c>
      <c r="D54" s="31">
        <v>166</v>
      </c>
      <c r="E54" s="31">
        <v>23904</v>
      </c>
      <c r="F54" s="31" t="s">
        <v>1102</v>
      </c>
    </row>
    <row r="55" spans="1:6" ht="24" customHeight="1" x14ac:dyDescent="0.25">
      <c r="A55" s="31" t="s">
        <v>1106</v>
      </c>
      <c r="B55" s="31" t="s">
        <v>141</v>
      </c>
      <c r="C55" s="31" t="s">
        <v>142</v>
      </c>
      <c r="D55" s="31">
        <v>18</v>
      </c>
      <c r="E55" s="31">
        <v>2430</v>
      </c>
      <c r="F55" s="31" t="s">
        <v>1100</v>
      </c>
    </row>
    <row r="56" spans="1:6" ht="24" customHeight="1" x14ac:dyDescent="0.25">
      <c r="A56" s="31" t="s">
        <v>1107</v>
      </c>
      <c r="B56" s="31" t="s">
        <v>141</v>
      </c>
      <c r="C56" s="31" t="s">
        <v>142</v>
      </c>
      <c r="D56" s="31">
        <v>148</v>
      </c>
      <c r="E56" s="31">
        <v>32856</v>
      </c>
      <c r="F56" s="31" t="s">
        <v>1102</v>
      </c>
    </row>
    <row r="57" spans="1:6" ht="24" customHeight="1" x14ac:dyDescent="0.25">
      <c r="A57" s="31" t="s">
        <v>1108</v>
      </c>
      <c r="B57" s="31" t="s">
        <v>141</v>
      </c>
      <c r="C57" s="31" t="s">
        <v>142</v>
      </c>
      <c r="D57" s="31">
        <v>149</v>
      </c>
      <c r="E57" s="31">
        <v>20264</v>
      </c>
      <c r="F57" s="31" t="s">
        <v>1105</v>
      </c>
    </row>
    <row r="58" spans="1:6" ht="24" customHeight="1" x14ac:dyDescent="0.25">
      <c r="A58" s="31" t="s">
        <v>1109</v>
      </c>
      <c r="B58" s="31" t="s">
        <v>141</v>
      </c>
      <c r="C58" s="31" t="s">
        <v>142</v>
      </c>
      <c r="D58" s="31">
        <v>151</v>
      </c>
      <c r="E58" s="31">
        <v>35938</v>
      </c>
      <c r="F58" s="31" t="s">
        <v>1102</v>
      </c>
    </row>
    <row r="59" spans="1:6" ht="24" customHeight="1" x14ac:dyDescent="0.25">
      <c r="A59" s="31" t="s">
        <v>1110</v>
      </c>
      <c r="B59" s="31" t="s">
        <v>141</v>
      </c>
      <c r="C59" s="31" t="s">
        <v>142</v>
      </c>
      <c r="D59" s="31">
        <v>134</v>
      </c>
      <c r="E59" s="31">
        <v>23182</v>
      </c>
      <c r="F59" s="31" t="s">
        <v>1102</v>
      </c>
    </row>
    <row r="60" spans="1:6" ht="24" customHeight="1" x14ac:dyDescent="0.25">
      <c r="A60" s="31" t="s">
        <v>1111</v>
      </c>
      <c r="B60" s="31" t="s">
        <v>141</v>
      </c>
      <c r="C60" s="31" t="s">
        <v>142</v>
      </c>
      <c r="D60" s="31">
        <v>155</v>
      </c>
      <c r="E60" s="31">
        <v>30380</v>
      </c>
      <c r="F60" s="31" t="s">
        <v>1105</v>
      </c>
    </row>
    <row r="61" spans="1:6" ht="24" customHeight="1" x14ac:dyDescent="0.25">
      <c r="A61" s="31" t="s">
        <v>1112</v>
      </c>
      <c r="B61" s="31" t="s">
        <v>141</v>
      </c>
      <c r="C61" s="31" t="s">
        <v>142</v>
      </c>
      <c r="D61" s="31">
        <v>145</v>
      </c>
      <c r="E61" s="31">
        <v>17980</v>
      </c>
      <c r="F61" s="31" t="s">
        <v>1105</v>
      </c>
    </row>
    <row r="62" spans="1:6" ht="24" customHeight="1" x14ac:dyDescent="0.25">
      <c r="A62" s="31" t="s">
        <v>1113</v>
      </c>
      <c r="B62" s="31" t="s">
        <v>141</v>
      </c>
      <c r="C62" s="31" t="s">
        <v>142</v>
      </c>
      <c r="D62" s="31">
        <v>103</v>
      </c>
      <c r="E62" s="31">
        <v>23793</v>
      </c>
      <c r="F62" s="31" t="s">
        <v>1105</v>
      </c>
    </row>
    <row r="63" spans="1:6" ht="24" customHeight="1" x14ac:dyDescent="0.25">
      <c r="A63" s="31" t="s">
        <v>1099</v>
      </c>
      <c r="B63" s="31" t="s">
        <v>144</v>
      </c>
      <c r="C63" s="31" t="s">
        <v>145</v>
      </c>
      <c r="D63" s="31">
        <v>174</v>
      </c>
      <c r="E63" s="31">
        <v>23838</v>
      </c>
      <c r="F63" s="31" t="s">
        <v>1100</v>
      </c>
    </row>
    <row r="64" spans="1:6" ht="24" customHeight="1" x14ac:dyDescent="0.25">
      <c r="A64" s="31" t="s">
        <v>1101</v>
      </c>
      <c r="B64" s="31" t="s">
        <v>144</v>
      </c>
      <c r="C64" s="31" t="s">
        <v>145</v>
      </c>
      <c r="D64" s="31">
        <v>47</v>
      </c>
      <c r="E64" s="31">
        <v>5875</v>
      </c>
      <c r="F64" s="31" t="s">
        <v>1102</v>
      </c>
    </row>
    <row r="65" spans="1:6" ht="24" customHeight="1" x14ac:dyDescent="0.25">
      <c r="A65" s="31" t="s">
        <v>1103</v>
      </c>
      <c r="B65" s="31" t="s">
        <v>144</v>
      </c>
      <c r="C65" s="31" t="s">
        <v>145</v>
      </c>
      <c r="D65" s="31">
        <v>32</v>
      </c>
      <c r="E65" s="31">
        <v>4544</v>
      </c>
      <c r="F65" s="31" t="s">
        <v>1102</v>
      </c>
    </row>
    <row r="66" spans="1:6" ht="24" customHeight="1" x14ac:dyDescent="0.25">
      <c r="A66" s="31" t="s">
        <v>1104</v>
      </c>
      <c r="B66" s="31" t="s">
        <v>144</v>
      </c>
      <c r="C66" s="31" t="s">
        <v>145</v>
      </c>
      <c r="D66" s="31">
        <v>122</v>
      </c>
      <c r="E66" s="31">
        <v>28670</v>
      </c>
      <c r="F66" s="31" t="s">
        <v>1105</v>
      </c>
    </row>
    <row r="67" spans="1:6" ht="24" customHeight="1" x14ac:dyDescent="0.25">
      <c r="A67" s="31" t="s">
        <v>1106</v>
      </c>
      <c r="B67" s="31" t="s">
        <v>144</v>
      </c>
      <c r="C67" s="31" t="s">
        <v>145</v>
      </c>
      <c r="D67" s="31">
        <v>80</v>
      </c>
      <c r="E67" s="31">
        <v>18320</v>
      </c>
      <c r="F67" s="31" t="s">
        <v>1102</v>
      </c>
    </row>
    <row r="68" spans="1:6" ht="24" customHeight="1" x14ac:dyDescent="0.25">
      <c r="A68" s="31" t="s">
        <v>1107</v>
      </c>
      <c r="B68" s="31" t="s">
        <v>144</v>
      </c>
      <c r="C68" s="31" t="s">
        <v>145</v>
      </c>
      <c r="D68" s="31">
        <v>100</v>
      </c>
      <c r="E68" s="31">
        <v>20300</v>
      </c>
      <c r="F68" s="31" t="s">
        <v>1102</v>
      </c>
    </row>
    <row r="69" spans="1:6" ht="24" customHeight="1" x14ac:dyDescent="0.25">
      <c r="A69" s="31" t="s">
        <v>1108</v>
      </c>
      <c r="B69" s="31" t="s">
        <v>144</v>
      </c>
      <c r="C69" s="31" t="s">
        <v>145</v>
      </c>
      <c r="D69" s="31">
        <v>126</v>
      </c>
      <c r="E69" s="31">
        <v>27216</v>
      </c>
      <c r="F69" s="31" t="s">
        <v>1100</v>
      </c>
    </row>
    <row r="70" spans="1:6" ht="24" customHeight="1" x14ac:dyDescent="0.25">
      <c r="A70" s="31" t="s">
        <v>1109</v>
      </c>
      <c r="B70" s="31" t="s">
        <v>144</v>
      </c>
      <c r="C70" s="31" t="s">
        <v>145</v>
      </c>
      <c r="D70" s="31">
        <v>60</v>
      </c>
      <c r="E70" s="31">
        <v>9180</v>
      </c>
      <c r="F70" s="31" t="s">
        <v>1102</v>
      </c>
    </row>
    <row r="71" spans="1:6" ht="24" customHeight="1" x14ac:dyDescent="0.25">
      <c r="A71" s="31" t="s">
        <v>1110</v>
      </c>
      <c r="B71" s="31" t="s">
        <v>144</v>
      </c>
      <c r="C71" s="31" t="s">
        <v>145</v>
      </c>
      <c r="D71" s="31">
        <v>150</v>
      </c>
      <c r="E71" s="31">
        <v>27750</v>
      </c>
      <c r="F71" s="31" t="s">
        <v>1102</v>
      </c>
    </row>
    <row r="72" spans="1:6" ht="24" customHeight="1" x14ac:dyDescent="0.25">
      <c r="A72" s="31" t="s">
        <v>1111</v>
      </c>
      <c r="B72" s="31" t="s">
        <v>144</v>
      </c>
      <c r="C72" s="31" t="s">
        <v>145</v>
      </c>
      <c r="D72" s="31">
        <v>167</v>
      </c>
      <c r="E72" s="31">
        <v>28056</v>
      </c>
      <c r="F72" s="31" t="s">
        <v>1105</v>
      </c>
    </row>
    <row r="73" spans="1:6" ht="24" customHeight="1" x14ac:dyDescent="0.25">
      <c r="A73" s="31" t="s">
        <v>1112</v>
      </c>
      <c r="B73" s="31" t="s">
        <v>144</v>
      </c>
      <c r="C73" s="31" t="s">
        <v>145</v>
      </c>
      <c r="D73" s="31">
        <v>34</v>
      </c>
      <c r="E73" s="31">
        <v>4862</v>
      </c>
      <c r="F73" s="31" t="s">
        <v>1105</v>
      </c>
    </row>
    <row r="74" spans="1:6" ht="24" customHeight="1" x14ac:dyDescent="0.25">
      <c r="A74" s="31" t="s">
        <v>1113</v>
      </c>
      <c r="B74" s="31" t="s">
        <v>144</v>
      </c>
      <c r="C74" s="31" t="s">
        <v>145</v>
      </c>
      <c r="D74" s="31">
        <v>34</v>
      </c>
      <c r="E74" s="31">
        <v>6766</v>
      </c>
      <c r="F74" s="31" t="s">
        <v>1105</v>
      </c>
    </row>
    <row r="75" spans="1:6" ht="36" customHeight="1" x14ac:dyDescent="0.25">
      <c r="A75" s="31" t="s">
        <v>1099</v>
      </c>
      <c r="B75" s="31" t="s">
        <v>147</v>
      </c>
      <c r="C75" s="31" t="s">
        <v>148</v>
      </c>
      <c r="D75" s="31">
        <v>179</v>
      </c>
      <c r="E75" s="31">
        <v>28103</v>
      </c>
      <c r="F75" s="31" t="s">
        <v>1100</v>
      </c>
    </row>
    <row r="76" spans="1:6" ht="36" customHeight="1" x14ac:dyDescent="0.25">
      <c r="A76" s="31" t="s">
        <v>1101</v>
      </c>
      <c r="B76" s="31" t="s">
        <v>147</v>
      </c>
      <c r="C76" s="31" t="s">
        <v>148</v>
      </c>
      <c r="D76" s="31">
        <v>2</v>
      </c>
      <c r="E76" s="31">
        <v>420</v>
      </c>
      <c r="F76" s="31" t="s">
        <v>1105</v>
      </c>
    </row>
    <row r="77" spans="1:6" ht="36" customHeight="1" x14ac:dyDescent="0.25">
      <c r="A77" s="31" t="s">
        <v>1103</v>
      </c>
      <c r="B77" s="31" t="s">
        <v>147</v>
      </c>
      <c r="C77" s="31" t="s">
        <v>148</v>
      </c>
      <c r="D77" s="31">
        <v>105</v>
      </c>
      <c r="E77" s="31">
        <v>22365</v>
      </c>
      <c r="F77" s="31" t="s">
        <v>1100</v>
      </c>
    </row>
    <row r="78" spans="1:6" ht="36" customHeight="1" x14ac:dyDescent="0.25">
      <c r="A78" s="31" t="s">
        <v>1104</v>
      </c>
      <c r="B78" s="31" t="s">
        <v>147</v>
      </c>
      <c r="C78" s="31" t="s">
        <v>148</v>
      </c>
      <c r="D78" s="31">
        <v>111</v>
      </c>
      <c r="E78" s="31">
        <v>20091</v>
      </c>
      <c r="F78" s="31" t="s">
        <v>1100</v>
      </c>
    </row>
    <row r="79" spans="1:6" ht="36" customHeight="1" x14ac:dyDescent="0.25">
      <c r="A79" s="31" t="s">
        <v>1106</v>
      </c>
      <c r="B79" s="31" t="s">
        <v>147</v>
      </c>
      <c r="C79" s="31" t="s">
        <v>148</v>
      </c>
      <c r="D79" s="31">
        <v>67</v>
      </c>
      <c r="E79" s="31">
        <v>10586</v>
      </c>
      <c r="F79" s="31" t="s">
        <v>1102</v>
      </c>
    </row>
    <row r="80" spans="1:6" ht="36" customHeight="1" x14ac:dyDescent="0.25">
      <c r="A80" s="31" t="s">
        <v>1107</v>
      </c>
      <c r="B80" s="31" t="s">
        <v>147</v>
      </c>
      <c r="C80" s="31" t="s">
        <v>148</v>
      </c>
      <c r="D80" s="31">
        <v>160</v>
      </c>
      <c r="E80" s="31">
        <v>37440</v>
      </c>
      <c r="F80" s="31" t="s">
        <v>1102</v>
      </c>
    </row>
    <row r="81" spans="1:6" ht="36" customHeight="1" x14ac:dyDescent="0.25">
      <c r="A81" s="31" t="s">
        <v>1108</v>
      </c>
      <c r="B81" s="31" t="s">
        <v>147</v>
      </c>
      <c r="C81" s="31" t="s">
        <v>148</v>
      </c>
      <c r="D81" s="31">
        <v>179</v>
      </c>
      <c r="E81" s="31">
        <v>34905</v>
      </c>
      <c r="F81" s="31" t="s">
        <v>1105</v>
      </c>
    </row>
    <row r="82" spans="1:6" ht="36" customHeight="1" x14ac:dyDescent="0.25">
      <c r="A82" s="31" t="s">
        <v>1109</v>
      </c>
      <c r="B82" s="31" t="s">
        <v>147</v>
      </c>
      <c r="C82" s="31" t="s">
        <v>148</v>
      </c>
      <c r="D82" s="31">
        <v>41</v>
      </c>
      <c r="E82" s="31">
        <v>9471</v>
      </c>
      <c r="F82" s="31" t="s">
        <v>1105</v>
      </c>
    </row>
    <row r="83" spans="1:6" ht="36" customHeight="1" x14ac:dyDescent="0.25">
      <c r="A83" s="31" t="s">
        <v>1110</v>
      </c>
      <c r="B83" s="31" t="s">
        <v>147</v>
      </c>
      <c r="C83" s="31" t="s">
        <v>148</v>
      </c>
      <c r="D83" s="31">
        <v>95</v>
      </c>
      <c r="E83" s="31">
        <v>18050</v>
      </c>
      <c r="F83" s="31" t="s">
        <v>1105</v>
      </c>
    </row>
    <row r="84" spans="1:6" ht="36" customHeight="1" x14ac:dyDescent="0.25">
      <c r="A84" s="31" t="s">
        <v>1111</v>
      </c>
      <c r="B84" s="31" t="s">
        <v>147</v>
      </c>
      <c r="C84" s="31" t="s">
        <v>148</v>
      </c>
      <c r="D84" s="31">
        <v>77</v>
      </c>
      <c r="E84" s="31">
        <v>17864</v>
      </c>
      <c r="F84" s="31" t="s">
        <v>1100</v>
      </c>
    </row>
    <row r="85" spans="1:6" ht="36" customHeight="1" x14ac:dyDescent="0.25">
      <c r="A85" s="31" t="s">
        <v>1112</v>
      </c>
      <c r="B85" s="31" t="s">
        <v>147</v>
      </c>
      <c r="C85" s="31" t="s">
        <v>148</v>
      </c>
      <c r="D85" s="31">
        <v>170</v>
      </c>
      <c r="E85" s="31">
        <v>37910</v>
      </c>
      <c r="F85" s="31" t="s">
        <v>1102</v>
      </c>
    </row>
    <row r="86" spans="1:6" ht="36" customHeight="1" x14ac:dyDescent="0.25">
      <c r="A86" s="31" t="s">
        <v>1113</v>
      </c>
      <c r="B86" s="31" t="s">
        <v>147</v>
      </c>
      <c r="C86" s="31" t="s">
        <v>148</v>
      </c>
      <c r="D86" s="31">
        <v>153</v>
      </c>
      <c r="E86" s="31">
        <v>30141</v>
      </c>
      <c r="F86" s="31" t="s">
        <v>1100</v>
      </c>
    </row>
    <row r="87" spans="1:6" ht="24" customHeight="1" x14ac:dyDescent="0.25">
      <c r="A87" s="31" t="s">
        <v>1099</v>
      </c>
      <c r="B87" s="31" t="s">
        <v>150</v>
      </c>
      <c r="C87" s="31" t="s">
        <v>151</v>
      </c>
      <c r="D87" s="31">
        <v>136</v>
      </c>
      <c r="E87" s="31">
        <v>26928</v>
      </c>
      <c r="F87" s="31" t="s">
        <v>1102</v>
      </c>
    </row>
    <row r="88" spans="1:6" ht="24" customHeight="1" x14ac:dyDescent="0.25">
      <c r="A88" s="31" t="s">
        <v>1101</v>
      </c>
      <c r="B88" s="31" t="s">
        <v>150</v>
      </c>
      <c r="C88" s="31" t="s">
        <v>151</v>
      </c>
      <c r="D88" s="31">
        <v>122</v>
      </c>
      <c r="E88" s="31">
        <v>22326</v>
      </c>
      <c r="F88" s="31" t="s">
        <v>1102</v>
      </c>
    </row>
    <row r="89" spans="1:6" ht="24" customHeight="1" x14ac:dyDescent="0.25">
      <c r="A89" s="31" t="s">
        <v>1103</v>
      </c>
      <c r="B89" s="31" t="s">
        <v>150</v>
      </c>
      <c r="C89" s="31" t="s">
        <v>151</v>
      </c>
      <c r="D89" s="31">
        <v>116</v>
      </c>
      <c r="E89" s="31">
        <v>26100</v>
      </c>
      <c r="F89" s="31" t="s">
        <v>1100</v>
      </c>
    </row>
    <row r="90" spans="1:6" ht="24" customHeight="1" x14ac:dyDescent="0.25">
      <c r="A90" s="31" t="s">
        <v>1104</v>
      </c>
      <c r="B90" s="31" t="s">
        <v>150</v>
      </c>
      <c r="C90" s="31" t="s">
        <v>151</v>
      </c>
      <c r="D90" s="31">
        <v>129</v>
      </c>
      <c r="E90" s="31">
        <v>26703</v>
      </c>
      <c r="F90" s="31" t="s">
        <v>1100</v>
      </c>
    </row>
    <row r="91" spans="1:6" ht="24" customHeight="1" x14ac:dyDescent="0.25">
      <c r="A91" s="31" t="s">
        <v>1106</v>
      </c>
      <c r="B91" s="31" t="s">
        <v>150</v>
      </c>
      <c r="C91" s="31" t="s">
        <v>151</v>
      </c>
      <c r="D91" s="31">
        <v>121</v>
      </c>
      <c r="E91" s="31">
        <v>14641</v>
      </c>
      <c r="F91" s="31" t="s">
        <v>1102</v>
      </c>
    </row>
    <row r="92" spans="1:6" ht="24" customHeight="1" x14ac:dyDescent="0.25">
      <c r="A92" s="31" t="s">
        <v>1107</v>
      </c>
      <c r="B92" s="31" t="s">
        <v>150</v>
      </c>
      <c r="C92" s="31" t="s">
        <v>151</v>
      </c>
      <c r="D92" s="31">
        <v>97</v>
      </c>
      <c r="E92" s="31">
        <v>22504</v>
      </c>
      <c r="F92" s="31" t="s">
        <v>1100</v>
      </c>
    </row>
    <row r="93" spans="1:6" ht="24" customHeight="1" x14ac:dyDescent="0.25">
      <c r="A93" s="31" t="s">
        <v>1108</v>
      </c>
      <c r="B93" s="31" t="s">
        <v>150</v>
      </c>
      <c r="C93" s="31" t="s">
        <v>151</v>
      </c>
      <c r="D93" s="31">
        <v>59</v>
      </c>
      <c r="E93" s="31">
        <v>10089</v>
      </c>
      <c r="F93" s="31" t="s">
        <v>1105</v>
      </c>
    </row>
    <row r="94" spans="1:6" ht="24" customHeight="1" x14ac:dyDescent="0.25">
      <c r="A94" s="31" t="s">
        <v>1109</v>
      </c>
      <c r="B94" s="31" t="s">
        <v>150</v>
      </c>
      <c r="C94" s="31" t="s">
        <v>151</v>
      </c>
      <c r="D94" s="31">
        <v>59</v>
      </c>
      <c r="E94" s="31">
        <v>8496</v>
      </c>
      <c r="F94" s="31" t="s">
        <v>1102</v>
      </c>
    </row>
    <row r="95" spans="1:6" ht="24" customHeight="1" x14ac:dyDescent="0.25">
      <c r="A95" s="31" t="s">
        <v>1110</v>
      </c>
      <c r="B95" s="31" t="s">
        <v>150</v>
      </c>
      <c r="C95" s="31" t="s">
        <v>151</v>
      </c>
      <c r="D95" s="31">
        <v>63</v>
      </c>
      <c r="E95" s="31">
        <v>13986</v>
      </c>
      <c r="F95" s="31" t="s">
        <v>1102</v>
      </c>
    </row>
    <row r="96" spans="1:6" ht="24" customHeight="1" x14ac:dyDescent="0.25">
      <c r="A96" s="31" t="s">
        <v>1111</v>
      </c>
      <c r="B96" s="31" t="s">
        <v>150</v>
      </c>
      <c r="C96" s="31" t="s">
        <v>151</v>
      </c>
      <c r="D96" s="31">
        <v>59</v>
      </c>
      <c r="E96" s="31">
        <v>12626</v>
      </c>
      <c r="F96" s="31" t="s">
        <v>1102</v>
      </c>
    </row>
    <row r="97" spans="1:6" ht="24" customHeight="1" x14ac:dyDescent="0.25">
      <c r="A97" s="31" t="s">
        <v>1112</v>
      </c>
      <c r="B97" s="31" t="s">
        <v>150</v>
      </c>
      <c r="C97" s="31" t="s">
        <v>151</v>
      </c>
      <c r="D97" s="31">
        <v>99</v>
      </c>
      <c r="E97" s="31">
        <v>11979</v>
      </c>
      <c r="F97" s="31" t="s">
        <v>1102</v>
      </c>
    </row>
    <row r="98" spans="1:6" ht="24" customHeight="1" x14ac:dyDescent="0.25">
      <c r="A98" s="31" t="s">
        <v>1113</v>
      </c>
      <c r="B98" s="31" t="s">
        <v>150</v>
      </c>
      <c r="C98" s="31" t="s">
        <v>151</v>
      </c>
      <c r="D98" s="31">
        <v>73</v>
      </c>
      <c r="E98" s="31">
        <v>15476</v>
      </c>
      <c r="F98" s="31" t="s">
        <v>1102</v>
      </c>
    </row>
    <row r="99" spans="1:6" ht="24" customHeight="1" x14ac:dyDescent="0.25">
      <c r="A99" s="31" t="s">
        <v>1099</v>
      </c>
      <c r="B99" s="31" t="s">
        <v>153</v>
      </c>
      <c r="C99" s="31" t="s">
        <v>154</v>
      </c>
      <c r="D99" s="31">
        <v>47</v>
      </c>
      <c r="E99" s="31">
        <v>8319</v>
      </c>
      <c r="F99" s="31" t="s">
        <v>1105</v>
      </c>
    </row>
    <row r="100" spans="1:6" ht="24" customHeight="1" x14ac:dyDescent="0.25">
      <c r="A100" s="31" t="s">
        <v>1101</v>
      </c>
      <c r="B100" s="31" t="s">
        <v>153</v>
      </c>
      <c r="C100" s="31" t="s">
        <v>154</v>
      </c>
      <c r="D100" s="31">
        <v>0</v>
      </c>
      <c r="E100" s="31">
        <v>0</v>
      </c>
      <c r="F100" s="31" t="s">
        <v>1105</v>
      </c>
    </row>
    <row r="101" spans="1:6" ht="24" customHeight="1" x14ac:dyDescent="0.25">
      <c r="A101" s="31" t="s">
        <v>1103</v>
      </c>
      <c r="B101" s="31" t="s">
        <v>153</v>
      </c>
      <c r="C101" s="31" t="s">
        <v>154</v>
      </c>
      <c r="D101" s="31">
        <v>64</v>
      </c>
      <c r="E101" s="31">
        <v>14016</v>
      </c>
      <c r="F101" s="31" t="s">
        <v>1105</v>
      </c>
    </row>
    <row r="102" spans="1:6" ht="24" customHeight="1" x14ac:dyDescent="0.25">
      <c r="A102" s="31" t="s">
        <v>1104</v>
      </c>
      <c r="B102" s="31" t="s">
        <v>153</v>
      </c>
      <c r="C102" s="31" t="s">
        <v>154</v>
      </c>
      <c r="D102" s="31">
        <v>143</v>
      </c>
      <c r="E102" s="31">
        <v>20163</v>
      </c>
      <c r="F102" s="31" t="s">
        <v>1100</v>
      </c>
    </row>
    <row r="103" spans="1:6" ht="24" customHeight="1" x14ac:dyDescent="0.25">
      <c r="A103" s="31" t="s">
        <v>1106</v>
      </c>
      <c r="B103" s="31" t="s">
        <v>153</v>
      </c>
      <c r="C103" s="31" t="s">
        <v>154</v>
      </c>
      <c r="D103" s="31">
        <v>179</v>
      </c>
      <c r="E103" s="31">
        <v>29177</v>
      </c>
      <c r="F103" s="31" t="s">
        <v>1105</v>
      </c>
    </row>
    <row r="104" spans="1:6" ht="24" customHeight="1" x14ac:dyDescent="0.25">
      <c r="A104" s="31" t="s">
        <v>1107</v>
      </c>
      <c r="B104" s="31" t="s">
        <v>153</v>
      </c>
      <c r="C104" s="31" t="s">
        <v>154</v>
      </c>
      <c r="D104" s="31">
        <v>3</v>
      </c>
      <c r="E104" s="31">
        <v>420</v>
      </c>
      <c r="F104" s="31" t="s">
        <v>1100</v>
      </c>
    </row>
    <row r="105" spans="1:6" ht="24" customHeight="1" x14ac:dyDescent="0.25">
      <c r="A105" s="31" t="s">
        <v>1108</v>
      </c>
      <c r="B105" s="31" t="s">
        <v>153</v>
      </c>
      <c r="C105" s="31" t="s">
        <v>154</v>
      </c>
      <c r="D105" s="31">
        <v>42</v>
      </c>
      <c r="E105" s="31">
        <v>8694</v>
      </c>
      <c r="F105" s="31" t="s">
        <v>1105</v>
      </c>
    </row>
    <row r="106" spans="1:6" ht="24" customHeight="1" x14ac:dyDescent="0.25">
      <c r="A106" s="31" t="s">
        <v>1109</v>
      </c>
      <c r="B106" s="31" t="s">
        <v>153</v>
      </c>
      <c r="C106" s="31" t="s">
        <v>154</v>
      </c>
      <c r="D106" s="31">
        <v>76</v>
      </c>
      <c r="E106" s="31">
        <v>10868</v>
      </c>
      <c r="F106" s="31" t="s">
        <v>1100</v>
      </c>
    </row>
    <row r="107" spans="1:6" ht="24" customHeight="1" x14ac:dyDescent="0.25">
      <c r="A107" s="31" t="s">
        <v>1110</v>
      </c>
      <c r="B107" s="31" t="s">
        <v>153</v>
      </c>
      <c r="C107" s="31" t="s">
        <v>154</v>
      </c>
      <c r="D107" s="31">
        <v>111</v>
      </c>
      <c r="E107" s="31">
        <v>19536</v>
      </c>
      <c r="F107" s="31" t="s">
        <v>1100</v>
      </c>
    </row>
    <row r="108" spans="1:6" ht="24" customHeight="1" x14ac:dyDescent="0.25">
      <c r="A108" s="31" t="s">
        <v>1111</v>
      </c>
      <c r="B108" s="31" t="s">
        <v>153</v>
      </c>
      <c r="C108" s="31" t="s">
        <v>154</v>
      </c>
      <c r="D108" s="31">
        <v>4</v>
      </c>
      <c r="E108" s="31">
        <v>908</v>
      </c>
      <c r="F108" s="31" t="s">
        <v>1100</v>
      </c>
    </row>
    <row r="109" spans="1:6" ht="24" customHeight="1" x14ac:dyDescent="0.25">
      <c r="A109" s="31" t="s">
        <v>1112</v>
      </c>
      <c r="B109" s="31" t="s">
        <v>153</v>
      </c>
      <c r="C109" s="31" t="s">
        <v>154</v>
      </c>
      <c r="D109" s="31">
        <v>88</v>
      </c>
      <c r="E109" s="31">
        <v>10824</v>
      </c>
      <c r="F109" s="31" t="s">
        <v>1105</v>
      </c>
    </row>
    <row r="110" spans="1:6" ht="24" customHeight="1" x14ac:dyDescent="0.25">
      <c r="A110" s="31" t="s">
        <v>1113</v>
      </c>
      <c r="B110" s="31" t="s">
        <v>153</v>
      </c>
      <c r="C110" s="31" t="s">
        <v>154</v>
      </c>
      <c r="D110" s="31">
        <v>23</v>
      </c>
      <c r="E110" s="31">
        <v>4830</v>
      </c>
      <c r="F110" s="31" t="s">
        <v>1102</v>
      </c>
    </row>
    <row r="111" spans="1:6" ht="24" customHeight="1" x14ac:dyDescent="0.25">
      <c r="A111" s="31" t="s">
        <v>1099</v>
      </c>
      <c r="B111" s="31" t="s">
        <v>156</v>
      </c>
      <c r="C111" s="31" t="s">
        <v>157</v>
      </c>
      <c r="D111" s="31">
        <v>46</v>
      </c>
      <c r="E111" s="31">
        <v>9614</v>
      </c>
      <c r="F111" s="31" t="s">
        <v>1105</v>
      </c>
    </row>
    <row r="112" spans="1:6" ht="24" customHeight="1" x14ac:dyDescent="0.25">
      <c r="A112" s="31" t="s">
        <v>1101</v>
      </c>
      <c r="B112" s="31" t="s">
        <v>156</v>
      </c>
      <c r="C112" s="31" t="s">
        <v>157</v>
      </c>
      <c r="D112" s="31">
        <v>3</v>
      </c>
      <c r="E112" s="31">
        <v>369</v>
      </c>
      <c r="F112" s="31" t="s">
        <v>1105</v>
      </c>
    </row>
    <row r="113" spans="1:6" ht="24" customHeight="1" x14ac:dyDescent="0.25">
      <c r="A113" s="31" t="s">
        <v>1103</v>
      </c>
      <c r="B113" s="31" t="s">
        <v>156</v>
      </c>
      <c r="C113" s="31" t="s">
        <v>157</v>
      </c>
      <c r="D113" s="31">
        <v>104</v>
      </c>
      <c r="E113" s="31">
        <v>23712</v>
      </c>
      <c r="F113" s="31" t="s">
        <v>1100</v>
      </c>
    </row>
    <row r="114" spans="1:6" ht="24" customHeight="1" x14ac:dyDescent="0.25">
      <c r="A114" s="31" t="s">
        <v>1104</v>
      </c>
      <c r="B114" s="31" t="s">
        <v>156</v>
      </c>
      <c r="C114" s="31" t="s">
        <v>157</v>
      </c>
      <c r="D114" s="31">
        <v>60</v>
      </c>
      <c r="E114" s="31">
        <v>12360</v>
      </c>
      <c r="F114" s="31" t="s">
        <v>1105</v>
      </c>
    </row>
    <row r="115" spans="1:6" ht="24" customHeight="1" x14ac:dyDescent="0.25">
      <c r="A115" s="31" t="s">
        <v>1106</v>
      </c>
      <c r="B115" s="31" t="s">
        <v>156</v>
      </c>
      <c r="C115" s="31" t="s">
        <v>157</v>
      </c>
      <c r="D115" s="31">
        <v>10</v>
      </c>
      <c r="E115" s="31">
        <v>1440</v>
      </c>
      <c r="F115" s="31" t="s">
        <v>1100</v>
      </c>
    </row>
    <row r="116" spans="1:6" ht="24" customHeight="1" x14ac:dyDescent="0.25">
      <c r="A116" s="31" t="s">
        <v>1107</v>
      </c>
      <c r="B116" s="31" t="s">
        <v>156</v>
      </c>
      <c r="C116" s="31" t="s">
        <v>157</v>
      </c>
      <c r="D116" s="31">
        <v>37</v>
      </c>
      <c r="E116" s="31">
        <v>7622</v>
      </c>
      <c r="F116" s="31" t="s">
        <v>1105</v>
      </c>
    </row>
    <row r="117" spans="1:6" ht="24" customHeight="1" x14ac:dyDescent="0.25">
      <c r="A117" s="31" t="s">
        <v>1108</v>
      </c>
      <c r="B117" s="31" t="s">
        <v>156</v>
      </c>
      <c r="C117" s="31" t="s">
        <v>157</v>
      </c>
      <c r="D117" s="31">
        <v>40</v>
      </c>
      <c r="E117" s="31">
        <v>4840</v>
      </c>
      <c r="F117" s="31" t="s">
        <v>1102</v>
      </c>
    </row>
    <row r="118" spans="1:6" ht="24" customHeight="1" x14ac:dyDescent="0.25">
      <c r="A118" s="31" t="s">
        <v>1109</v>
      </c>
      <c r="B118" s="31" t="s">
        <v>156</v>
      </c>
      <c r="C118" s="31" t="s">
        <v>157</v>
      </c>
      <c r="D118" s="31">
        <v>31</v>
      </c>
      <c r="E118" s="31">
        <v>5549</v>
      </c>
      <c r="F118" s="31" t="s">
        <v>1105</v>
      </c>
    </row>
    <row r="119" spans="1:6" ht="24" customHeight="1" x14ac:dyDescent="0.25">
      <c r="A119" s="31" t="s">
        <v>1110</v>
      </c>
      <c r="B119" s="31" t="s">
        <v>156</v>
      </c>
      <c r="C119" s="31" t="s">
        <v>157</v>
      </c>
      <c r="D119" s="31">
        <v>119</v>
      </c>
      <c r="E119" s="31">
        <v>22848</v>
      </c>
      <c r="F119" s="31" t="s">
        <v>1102</v>
      </c>
    </row>
    <row r="120" spans="1:6" ht="24" customHeight="1" x14ac:dyDescent="0.25">
      <c r="A120" s="31" t="s">
        <v>1111</v>
      </c>
      <c r="B120" s="31" t="s">
        <v>156</v>
      </c>
      <c r="C120" s="31" t="s">
        <v>157</v>
      </c>
      <c r="D120" s="31">
        <v>79</v>
      </c>
      <c r="E120" s="31">
        <v>13983</v>
      </c>
      <c r="F120" s="31" t="s">
        <v>1102</v>
      </c>
    </row>
    <row r="121" spans="1:6" ht="24" customHeight="1" x14ac:dyDescent="0.25">
      <c r="A121" s="31" t="s">
        <v>1112</v>
      </c>
      <c r="B121" s="31" t="s">
        <v>156</v>
      </c>
      <c r="C121" s="31" t="s">
        <v>157</v>
      </c>
      <c r="D121" s="31">
        <v>175</v>
      </c>
      <c r="E121" s="31">
        <v>24325</v>
      </c>
      <c r="F121" s="31" t="s">
        <v>1100</v>
      </c>
    </row>
    <row r="122" spans="1:6" ht="24" customHeight="1" x14ac:dyDescent="0.25">
      <c r="A122" s="31" t="s">
        <v>1113</v>
      </c>
      <c r="B122" s="31" t="s">
        <v>156</v>
      </c>
      <c r="C122" s="31" t="s">
        <v>157</v>
      </c>
      <c r="D122" s="31">
        <v>81</v>
      </c>
      <c r="E122" s="31">
        <v>13041</v>
      </c>
      <c r="F122" s="31" t="s">
        <v>1105</v>
      </c>
    </row>
    <row r="123" spans="1:6" ht="24" customHeight="1" x14ac:dyDescent="0.25">
      <c r="A123" s="31" t="s">
        <v>1099</v>
      </c>
      <c r="B123" s="31" t="s">
        <v>159</v>
      </c>
      <c r="C123" s="31" t="s">
        <v>160</v>
      </c>
      <c r="D123" s="31">
        <v>167</v>
      </c>
      <c r="E123" s="31">
        <v>22211</v>
      </c>
      <c r="F123" s="31" t="s">
        <v>1105</v>
      </c>
    </row>
    <row r="124" spans="1:6" ht="24" customHeight="1" x14ac:dyDescent="0.25">
      <c r="A124" s="31" t="s">
        <v>1101</v>
      </c>
      <c r="B124" s="31" t="s">
        <v>159</v>
      </c>
      <c r="C124" s="31" t="s">
        <v>160</v>
      </c>
      <c r="D124" s="31">
        <v>10</v>
      </c>
      <c r="E124" s="31">
        <v>1730</v>
      </c>
      <c r="F124" s="31" t="s">
        <v>1100</v>
      </c>
    </row>
    <row r="125" spans="1:6" ht="24" customHeight="1" x14ac:dyDescent="0.25">
      <c r="A125" s="31" t="s">
        <v>1103</v>
      </c>
      <c r="B125" s="31" t="s">
        <v>159</v>
      </c>
      <c r="C125" s="31" t="s">
        <v>160</v>
      </c>
      <c r="D125" s="31">
        <v>49</v>
      </c>
      <c r="E125" s="31">
        <v>6419</v>
      </c>
      <c r="F125" s="31" t="s">
        <v>1100</v>
      </c>
    </row>
    <row r="126" spans="1:6" ht="24" customHeight="1" x14ac:dyDescent="0.25">
      <c r="A126" s="31" t="s">
        <v>1104</v>
      </c>
      <c r="B126" s="31" t="s">
        <v>159</v>
      </c>
      <c r="C126" s="31" t="s">
        <v>160</v>
      </c>
      <c r="D126" s="31">
        <v>5</v>
      </c>
      <c r="E126" s="31">
        <v>710</v>
      </c>
      <c r="F126" s="31" t="s">
        <v>1102</v>
      </c>
    </row>
    <row r="127" spans="1:6" ht="24" customHeight="1" x14ac:dyDescent="0.25">
      <c r="A127" s="31" t="s">
        <v>1106</v>
      </c>
      <c r="B127" s="31" t="s">
        <v>159</v>
      </c>
      <c r="C127" s="31" t="s">
        <v>160</v>
      </c>
      <c r="D127" s="31">
        <v>156</v>
      </c>
      <c r="E127" s="31">
        <v>23712</v>
      </c>
      <c r="F127" s="31" t="s">
        <v>1100</v>
      </c>
    </row>
    <row r="128" spans="1:6" ht="24" customHeight="1" x14ac:dyDescent="0.25">
      <c r="A128" s="31" t="s">
        <v>1107</v>
      </c>
      <c r="B128" s="31" t="s">
        <v>159</v>
      </c>
      <c r="C128" s="31" t="s">
        <v>160</v>
      </c>
      <c r="D128" s="31">
        <v>114</v>
      </c>
      <c r="E128" s="31">
        <v>20178</v>
      </c>
      <c r="F128" s="31" t="s">
        <v>1105</v>
      </c>
    </row>
    <row r="129" spans="1:6" ht="24" customHeight="1" x14ac:dyDescent="0.25">
      <c r="A129" s="31" t="s">
        <v>1108</v>
      </c>
      <c r="B129" s="31" t="s">
        <v>159</v>
      </c>
      <c r="C129" s="31" t="s">
        <v>160</v>
      </c>
      <c r="D129" s="31">
        <v>10</v>
      </c>
      <c r="E129" s="31">
        <v>1260</v>
      </c>
      <c r="F129" s="31" t="s">
        <v>1105</v>
      </c>
    </row>
    <row r="130" spans="1:6" ht="24" customHeight="1" x14ac:dyDescent="0.25">
      <c r="A130" s="31" t="s">
        <v>1109</v>
      </c>
      <c r="B130" s="31" t="s">
        <v>159</v>
      </c>
      <c r="C130" s="31" t="s">
        <v>160</v>
      </c>
      <c r="D130" s="31">
        <v>163</v>
      </c>
      <c r="E130" s="31">
        <v>38631</v>
      </c>
      <c r="F130" s="31" t="s">
        <v>1105</v>
      </c>
    </row>
    <row r="131" spans="1:6" ht="24" customHeight="1" x14ac:dyDescent="0.25">
      <c r="A131" s="31" t="s">
        <v>1110</v>
      </c>
      <c r="B131" s="31" t="s">
        <v>159</v>
      </c>
      <c r="C131" s="31" t="s">
        <v>160</v>
      </c>
      <c r="D131" s="31">
        <v>163</v>
      </c>
      <c r="E131" s="31">
        <v>22168</v>
      </c>
      <c r="F131" s="31" t="s">
        <v>1102</v>
      </c>
    </row>
    <row r="132" spans="1:6" ht="24" customHeight="1" x14ac:dyDescent="0.25">
      <c r="A132" s="31" t="s">
        <v>1111</v>
      </c>
      <c r="B132" s="31" t="s">
        <v>159</v>
      </c>
      <c r="C132" s="31" t="s">
        <v>160</v>
      </c>
      <c r="D132" s="31">
        <v>131</v>
      </c>
      <c r="E132" s="31">
        <v>29868</v>
      </c>
      <c r="F132" s="31" t="s">
        <v>1105</v>
      </c>
    </row>
    <row r="133" spans="1:6" ht="24" customHeight="1" x14ac:dyDescent="0.25">
      <c r="A133" s="31" t="s">
        <v>1112</v>
      </c>
      <c r="B133" s="31" t="s">
        <v>159</v>
      </c>
      <c r="C133" s="31" t="s">
        <v>160</v>
      </c>
      <c r="D133" s="31">
        <v>129</v>
      </c>
      <c r="E133" s="31">
        <v>17931</v>
      </c>
      <c r="F133" s="31" t="s">
        <v>1100</v>
      </c>
    </row>
    <row r="134" spans="1:6" ht="24" customHeight="1" x14ac:dyDescent="0.25">
      <c r="A134" s="31" t="s">
        <v>1113</v>
      </c>
      <c r="B134" s="31" t="s">
        <v>159</v>
      </c>
      <c r="C134" s="31" t="s">
        <v>160</v>
      </c>
      <c r="D134" s="31">
        <v>134</v>
      </c>
      <c r="E134" s="31">
        <v>25594</v>
      </c>
      <c r="F134" s="31" t="s">
        <v>1100</v>
      </c>
    </row>
    <row r="135" spans="1:6" ht="15" customHeight="1" x14ac:dyDescent="0.25">
      <c r="A135" s="31" t="s">
        <v>1099</v>
      </c>
      <c r="B135" s="31" t="s">
        <v>162</v>
      </c>
      <c r="C135" s="31" t="s">
        <v>163</v>
      </c>
      <c r="D135" s="31">
        <v>162</v>
      </c>
      <c r="E135" s="31">
        <v>31752</v>
      </c>
      <c r="F135" s="31" t="s">
        <v>1105</v>
      </c>
    </row>
    <row r="136" spans="1:6" ht="15" customHeight="1" x14ac:dyDescent="0.25">
      <c r="A136" s="31" t="s">
        <v>1101</v>
      </c>
      <c r="B136" s="31" t="s">
        <v>162</v>
      </c>
      <c r="C136" s="31" t="s">
        <v>163</v>
      </c>
      <c r="D136" s="31">
        <v>175</v>
      </c>
      <c r="E136" s="31">
        <v>34825</v>
      </c>
      <c r="F136" s="31" t="s">
        <v>1105</v>
      </c>
    </row>
    <row r="137" spans="1:6" ht="15" customHeight="1" x14ac:dyDescent="0.25">
      <c r="A137" s="31" t="s">
        <v>1103</v>
      </c>
      <c r="B137" s="31" t="s">
        <v>162</v>
      </c>
      <c r="C137" s="31" t="s">
        <v>163</v>
      </c>
      <c r="D137" s="31">
        <v>69</v>
      </c>
      <c r="E137" s="31">
        <v>10005</v>
      </c>
      <c r="F137" s="31" t="s">
        <v>1102</v>
      </c>
    </row>
    <row r="138" spans="1:6" ht="15" customHeight="1" x14ac:dyDescent="0.25">
      <c r="A138" s="31" t="s">
        <v>1104</v>
      </c>
      <c r="B138" s="31" t="s">
        <v>162</v>
      </c>
      <c r="C138" s="31" t="s">
        <v>163</v>
      </c>
      <c r="D138" s="31">
        <v>119</v>
      </c>
      <c r="E138" s="31">
        <v>28322</v>
      </c>
      <c r="F138" s="31" t="s">
        <v>1105</v>
      </c>
    </row>
    <row r="139" spans="1:6" ht="15" customHeight="1" x14ac:dyDescent="0.25">
      <c r="A139" s="31" t="s">
        <v>1106</v>
      </c>
      <c r="B139" s="31" t="s">
        <v>162</v>
      </c>
      <c r="C139" s="31" t="s">
        <v>163</v>
      </c>
      <c r="D139" s="31">
        <v>44</v>
      </c>
      <c r="E139" s="31">
        <v>5940</v>
      </c>
      <c r="F139" s="31" t="s">
        <v>1105</v>
      </c>
    </row>
    <row r="140" spans="1:6" ht="15" customHeight="1" x14ac:dyDescent="0.25">
      <c r="A140" s="31" t="s">
        <v>1107</v>
      </c>
      <c r="B140" s="31" t="s">
        <v>162</v>
      </c>
      <c r="C140" s="31" t="s">
        <v>163</v>
      </c>
      <c r="D140" s="31">
        <v>99</v>
      </c>
      <c r="E140" s="31">
        <v>20592</v>
      </c>
      <c r="F140" s="31" t="s">
        <v>1100</v>
      </c>
    </row>
    <row r="141" spans="1:6" ht="15" customHeight="1" x14ac:dyDescent="0.25">
      <c r="A141" s="31" t="s">
        <v>1108</v>
      </c>
      <c r="B141" s="31" t="s">
        <v>162</v>
      </c>
      <c r="C141" s="31" t="s">
        <v>163</v>
      </c>
      <c r="D141" s="31">
        <v>66</v>
      </c>
      <c r="E141" s="31">
        <v>13926</v>
      </c>
      <c r="F141" s="31" t="s">
        <v>1100</v>
      </c>
    </row>
    <row r="142" spans="1:6" ht="15" customHeight="1" x14ac:dyDescent="0.25">
      <c r="A142" s="31" t="s">
        <v>1109</v>
      </c>
      <c r="B142" s="31" t="s">
        <v>162</v>
      </c>
      <c r="C142" s="31" t="s">
        <v>163</v>
      </c>
      <c r="D142" s="31">
        <v>139</v>
      </c>
      <c r="E142" s="31">
        <v>31970</v>
      </c>
      <c r="F142" s="31" t="s">
        <v>1102</v>
      </c>
    </row>
    <row r="143" spans="1:6" ht="15" customHeight="1" x14ac:dyDescent="0.25">
      <c r="A143" s="31" t="s">
        <v>1110</v>
      </c>
      <c r="B143" s="31" t="s">
        <v>162</v>
      </c>
      <c r="C143" s="31" t="s">
        <v>163</v>
      </c>
      <c r="D143" s="31">
        <v>150</v>
      </c>
      <c r="E143" s="31">
        <v>26400</v>
      </c>
      <c r="F143" s="31" t="s">
        <v>1100</v>
      </c>
    </row>
    <row r="144" spans="1:6" ht="15" customHeight="1" x14ac:dyDescent="0.25">
      <c r="A144" s="31" t="s">
        <v>1111</v>
      </c>
      <c r="B144" s="31" t="s">
        <v>162</v>
      </c>
      <c r="C144" s="31" t="s">
        <v>163</v>
      </c>
      <c r="D144" s="31">
        <v>177</v>
      </c>
      <c r="E144" s="31">
        <v>39471</v>
      </c>
      <c r="F144" s="31" t="s">
        <v>1102</v>
      </c>
    </row>
    <row r="145" spans="1:6" ht="15" customHeight="1" x14ac:dyDescent="0.25">
      <c r="A145" s="31" t="s">
        <v>1112</v>
      </c>
      <c r="B145" s="31" t="s">
        <v>162</v>
      </c>
      <c r="C145" s="31" t="s">
        <v>163</v>
      </c>
      <c r="D145" s="31">
        <v>158</v>
      </c>
      <c r="E145" s="31">
        <v>26702</v>
      </c>
      <c r="F145" s="31" t="s">
        <v>1105</v>
      </c>
    </row>
    <row r="146" spans="1:6" ht="15" customHeight="1" x14ac:dyDescent="0.25">
      <c r="A146" s="31" t="s">
        <v>1113</v>
      </c>
      <c r="B146" s="31" t="s">
        <v>162</v>
      </c>
      <c r="C146" s="31" t="s">
        <v>163</v>
      </c>
      <c r="D146" s="31">
        <v>131</v>
      </c>
      <c r="E146" s="31">
        <v>21746</v>
      </c>
      <c r="F146" s="31" t="s">
        <v>1100</v>
      </c>
    </row>
    <row r="147" spans="1:6" ht="24" customHeight="1" x14ac:dyDescent="0.25">
      <c r="A147" s="31" t="s">
        <v>1099</v>
      </c>
      <c r="B147" s="31" t="s">
        <v>165</v>
      </c>
      <c r="C147" s="31" t="s">
        <v>166</v>
      </c>
      <c r="D147" s="31">
        <v>69</v>
      </c>
      <c r="E147" s="31">
        <v>15663</v>
      </c>
      <c r="F147" s="31" t="s">
        <v>1100</v>
      </c>
    </row>
    <row r="148" spans="1:6" ht="24" customHeight="1" x14ac:dyDescent="0.25">
      <c r="A148" s="31" t="s">
        <v>1101</v>
      </c>
      <c r="B148" s="31" t="s">
        <v>165</v>
      </c>
      <c r="C148" s="31" t="s">
        <v>166</v>
      </c>
      <c r="D148" s="31">
        <v>119</v>
      </c>
      <c r="E148" s="31">
        <v>20944</v>
      </c>
      <c r="F148" s="31" t="s">
        <v>1105</v>
      </c>
    </row>
    <row r="149" spans="1:6" ht="24" customHeight="1" x14ac:dyDescent="0.25">
      <c r="A149" s="31" t="s">
        <v>1103</v>
      </c>
      <c r="B149" s="31" t="s">
        <v>165</v>
      </c>
      <c r="C149" s="31" t="s">
        <v>166</v>
      </c>
      <c r="D149" s="31">
        <v>72</v>
      </c>
      <c r="E149" s="31">
        <v>15696</v>
      </c>
      <c r="F149" s="31" t="s">
        <v>1105</v>
      </c>
    </row>
    <row r="150" spans="1:6" ht="24" customHeight="1" x14ac:dyDescent="0.25">
      <c r="A150" s="31" t="s">
        <v>1104</v>
      </c>
      <c r="B150" s="31" t="s">
        <v>165</v>
      </c>
      <c r="C150" s="31" t="s">
        <v>166</v>
      </c>
      <c r="D150" s="31">
        <v>7</v>
      </c>
      <c r="E150" s="31">
        <v>1435</v>
      </c>
      <c r="F150" s="31" t="s">
        <v>1102</v>
      </c>
    </row>
    <row r="151" spans="1:6" ht="24" customHeight="1" x14ac:dyDescent="0.25">
      <c r="A151" s="31" t="s">
        <v>1106</v>
      </c>
      <c r="B151" s="31" t="s">
        <v>165</v>
      </c>
      <c r="C151" s="31" t="s">
        <v>166</v>
      </c>
      <c r="D151" s="31">
        <v>92</v>
      </c>
      <c r="E151" s="31">
        <v>12696</v>
      </c>
      <c r="F151" s="31" t="s">
        <v>1100</v>
      </c>
    </row>
    <row r="152" spans="1:6" ht="24" customHeight="1" x14ac:dyDescent="0.25">
      <c r="A152" s="31" t="s">
        <v>1107</v>
      </c>
      <c r="B152" s="31" t="s">
        <v>165</v>
      </c>
      <c r="C152" s="31" t="s">
        <v>166</v>
      </c>
      <c r="D152" s="31">
        <v>132</v>
      </c>
      <c r="E152" s="31">
        <v>19140</v>
      </c>
      <c r="F152" s="31" t="s">
        <v>1100</v>
      </c>
    </row>
    <row r="153" spans="1:6" ht="24" customHeight="1" x14ac:dyDescent="0.25">
      <c r="A153" s="31" t="s">
        <v>1108</v>
      </c>
      <c r="B153" s="31" t="s">
        <v>165</v>
      </c>
      <c r="C153" s="31" t="s">
        <v>166</v>
      </c>
      <c r="D153" s="31">
        <v>73</v>
      </c>
      <c r="E153" s="31">
        <v>11023</v>
      </c>
      <c r="F153" s="31" t="s">
        <v>1105</v>
      </c>
    </row>
    <row r="154" spans="1:6" ht="24" customHeight="1" x14ac:dyDescent="0.25">
      <c r="A154" s="31" t="s">
        <v>1109</v>
      </c>
      <c r="B154" s="31" t="s">
        <v>165</v>
      </c>
      <c r="C154" s="31" t="s">
        <v>166</v>
      </c>
      <c r="D154" s="31">
        <v>106</v>
      </c>
      <c r="E154" s="31">
        <v>15158</v>
      </c>
      <c r="F154" s="31" t="s">
        <v>1105</v>
      </c>
    </row>
    <row r="155" spans="1:6" ht="24" customHeight="1" x14ac:dyDescent="0.25">
      <c r="A155" s="31" t="s">
        <v>1110</v>
      </c>
      <c r="B155" s="31" t="s">
        <v>165</v>
      </c>
      <c r="C155" s="31" t="s">
        <v>166</v>
      </c>
      <c r="D155" s="31">
        <v>81</v>
      </c>
      <c r="E155" s="31">
        <v>13608</v>
      </c>
      <c r="F155" s="31" t="s">
        <v>1102</v>
      </c>
    </row>
    <row r="156" spans="1:6" ht="24" customHeight="1" x14ac:dyDescent="0.25">
      <c r="A156" s="31" t="s">
        <v>1111</v>
      </c>
      <c r="B156" s="31" t="s">
        <v>165</v>
      </c>
      <c r="C156" s="31" t="s">
        <v>166</v>
      </c>
      <c r="D156" s="31">
        <v>36</v>
      </c>
      <c r="E156" s="31">
        <v>7632</v>
      </c>
      <c r="F156" s="31" t="s">
        <v>1100</v>
      </c>
    </row>
    <row r="157" spans="1:6" ht="24" customHeight="1" x14ac:dyDescent="0.25">
      <c r="A157" s="31" t="s">
        <v>1112</v>
      </c>
      <c r="B157" s="31" t="s">
        <v>165</v>
      </c>
      <c r="C157" s="31" t="s">
        <v>166</v>
      </c>
      <c r="D157" s="31">
        <v>164</v>
      </c>
      <c r="E157" s="31">
        <v>27060</v>
      </c>
      <c r="F157" s="31" t="s">
        <v>1102</v>
      </c>
    </row>
    <row r="158" spans="1:6" ht="24" customHeight="1" x14ac:dyDescent="0.25">
      <c r="A158" s="31" t="s">
        <v>1113</v>
      </c>
      <c r="B158" s="31" t="s">
        <v>165</v>
      </c>
      <c r="C158" s="31" t="s">
        <v>166</v>
      </c>
      <c r="D158" s="31">
        <v>176</v>
      </c>
      <c r="E158" s="31">
        <v>27984</v>
      </c>
      <c r="F158" s="31" t="s">
        <v>1105</v>
      </c>
    </row>
    <row r="159" spans="1:6" ht="24" customHeight="1" x14ac:dyDescent="0.25">
      <c r="A159" s="31" t="s">
        <v>1099</v>
      </c>
      <c r="B159" s="31" t="s">
        <v>168</v>
      </c>
      <c r="C159" s="31" t="s">
        <v>169</v>
      </c>
      <c r="D159" s="31">
        <v>84</v>
      </c>
      <c r="E159" s="31">
        <v>17892</v>
      </c>
      <c r="F159" s="31" t="s">
        <v>1102</v>
      </c>
    </row>
    <row r="160" spans="1:6" ht="24" customHeight="1" x14ac:dyDescent="0.25">
      <c r="A160" s="31" t="s">
        <v>1101</v>
      </c>
      <c r="B160" s="31" t="s">
        <v>168</v>
      </c>
      <c r="C160" s="31" t="s">
        <v>169</v>
      </c>
      <c r="D160" s="31">
        <v>133</v>
      </c>
      <c r="E160" s="31">
        <v>26334</v>
      </c>
      <c r="F160" s="31" t="s">
        <v>1102</v>
      </c>
    </row>
    <row r="161" spans="1:6" ht="24" customHeight="1" x14ac:dyDescent="0.25">
      <c r="A161" s="31" t="s">
        <v>1103</v>
      </c>
      <c r="B161" s="31" t="s">
        <v>168</v>
      </c>
      <c r="C161" s="31" t="s">
        <v>169</v>
      </c>
      <c r="D161" s="31">
        <v>147</v>
      </c>
      <c r="E161" s="31">
        <v>18228</v>
      </c>
      <c r="F161" s="31" t="s">
        <v>1102</v>
      </c>
    </row>
    <row r="162" spans="1:6" ht="24" customHeight="1" x14ac:dyDescent="0.25">
      <c r="A162" s="31" t="s">
        <v>1104</v>
      </c>
      <c r="B162" s="31" t="s">
        <v>168</v>
      </c>
      <c r="C162" s="31" t="s">
        <v>169</v>
      </c>
      <c r="D162" s="31">
        <v>81</v>
      </c>
      <c r="E162" s="31">
        <v>18954</v>
      </c>
      <c r="F162" s="31" t="s">
        <v>1102</v>
      </c>
    </row>
    <row r="163" spans="1:6" ht="24" customHeight="1" x14ac:dyDescent="0.25">
      <c r="A163" s="31" t="s">
        <v>1106</v>
      </c>
      <c r="B163" s="31" t="s">
        <v>168</v>
      </c>
      <c r="C163" s="31" t="s">
        <v>169</v>
      </c>
      <c r="D163" s="31">
        <v>59</v>
      </c>
      <c r="E163" s="31">
        <v>8142</v>
      </c>
      <c r="F163" s="31" t="s">
        <v>1102</v>
      </c>
    </row>
    <row r="164" spans="1:6" ht="24" customHeight="1" x14ac:dyDescent="0.25">
      <c r="A164" s="31" t="s">
        <v>1107</v>
      </c>
      <c r="B164" s="31" t="s">
        <v>168</v>
      </c>
      <c r="C164" s="31" t="s">
        <v>169</v>
      </c>
      <c r="D164" s="31">
        <v>17</v>
      </c>
      <c r="E164" s="31">
        <v>2465</v>
      </c>
      <c r="F164" s="31" t="s">
        <v>1105</v>
      </c>
    </row>
    <row r="165" spans="1:6" ht="24" customHeight="1" x14ac:dyDescent="0.25">
      <c r="A165" s="31" t="s">
        <v>1108</v>
      </c>
      <c r="B165" s="31" t="s">
        <v>168</v>
      </c>
      <c r="C165" s="31" t="s">
        <v>169</v>
      </c>
      <c r="D165" s="31">
        <v>171</v>
      </c>
      <c r="E165" s="31">
        <v>30951</v>
      </c>
      <c r="F165" s="31" t="s">
        <v>1102</v>
      </c>
    </row>
    <row r="166" spans="1:6" ht="24" customHeight="1" x14ac:dyDescent="0.25">
      <c r="A166" s="31" t="s">
        <v>1109</v>
      </c>
      <c r="B166" s="31" t="s">
        <v>168</v>
      </c>
      <c r="C166" s="31" t="s">
        <v>169</v>
      </c>
      <c r="D166" s="31">
        <v>162</v>
      </c>
      <c r="E166" s="31">
        <v>32724</v>
      </c>
      <c r="F166" s="31" t="s">
        <v>1105</v>
      </c>
    </row>
    <row r="167" spans="1:6" ht="24" customHeight="1" x14ac:dyDescent="0.25">
      <c r="A167" s="31" t="s">
        <v>1110</v>
      </c>
      <c r="B167" s="31" t="s">
        <v>168</v>
      </c>
      <c r="C167" s="31" t="s">
        <v>169</v>
      </c>
      <c r="D167" s="31">
        <v>49</v>
      </c>
      <c r="E167" s="31">
        <v>9016</v>
      </c>
      <c r="F167" s="31" t="s">
        <v>1100</v>
      </c>
    </row>
    <row r="168" spans="1:6" ht="24" customHeight="1" x14ac:dyDescent="0.25">
      <c r="A168" s="31" t="s">
        <v>1111</v>
      </c>
      <c r="B168" s="31" t="s">
        <v>168</v>
      </c>
      <c r="C168" s="31" t="s">
        <v>169</v>
      </c>
      <c r="D168" s="31">
        <v>172</v>
      </c>
      <c r="E168" s="31">
        <v>30616</v>
      </c>
      <c r="F168" s="31" t="s">
        <v>1100</v>
      </c>
    </row>
    <row r="169" spans="1:6" ht="24" customHeight="1" x14ac:dyDescent="0.25">
      <c r="A169" s="31" t="s">
        <v>1112</v>
      </c>
      <c r="B169" s="31" t="s">
        <v>168</v>
      </c>
      <c r="C169" s="31" t="s">
        <v>169</v>
      </c>
      <c r="D169" s="31">
        <v>56</v>
      </c>
      <c r="E169" s="31">
        <v>12600</v>
      </c>
      <c r="F169" s="31" t="s">
        <v>1105</v>
      </c>
    </row>
    <row r="170" spans="1:6" ht="24" customHeight="1" x14ac:dyDescent="0.25">
      <c r="A170" s="31" t="s">
        <v>1113</v>
      </c>
      <c r="B170" s="31" t="s">
        <v>168</v>
      </c>
      <c r="C170" s="31" t="s">
        <v>169</v>
      </c>
      <c r="D170" s="31">
        <v>76</v>
      </c>
      <c r="E170" s="31">
        <v>15200</v>
      </c>
      <c r="F170" s="31" t="s">
        <v>1102</v>
      </c>
    </row>
    <row r="171" spans="1:6" ht="24" customHeight="1" x14ac:dyDescent="0.25">
      <c r="A171" s="31" t="s">
        <v>1099</v>
      </c>
      <c r="B171" s="31" t="s">
        <v>171</v>
      </c>
      <c r="C171" s="31" t="s">
        <v>172</v>
      </c>
      <c r="D171" s="31">
        <v>175</v>
      </c>
      <c r="E171" s="31">
        <v>25550</v>
      </c>
      <c r="F171" s="31" t="s">
        <v>1102</v>
      </c>
    </row>
    <row r="172" spans="1:6" ht="24" customHeight="1" x14ac:dyDescent="0.25">
      <c r="A172" s="31" t="s">
        <v>1101</v>
      </c>
      <c r="B172" s="31" t="s">
        <v>171</v>
      </c>
      <c r="C172" s="31" t="s">
        <v>172</v>
      </c>
      <c r="D172" s="31">
        <v>21</v>
      </c>
      <c r="E172" s="31">
        <v>3129</v>
      </c>
      <c r="F172" s="31" t="s">
        <v>1100</v>
      </c>
    </row>
    <row r="173" spans="1:6" ht="24" customHeight="1" x14ac:dyDescent="0.25">
      <c r="A173" s="31" t="s">
        <v>1103</v>
      </c>
      <c r="B173" s="31" t="s">
        <v>171</v>
      </c>
      <c r="C173" s="31" t="s">
        <v>172</v>
      </c>
      <c r="D173" s="31">
        <v>58</v>
      </c>
      <c r="E173" s="31">
        <v>10266</v>
      </c>
      <c r="F173" s="31" t="s">
        <v>1100</v>
      </c>
    </row>
    <row r="174" spans="1:6" ht="24" customHeight="1" x14ac:dyDescent="0.25">
      <c r="A174" s="31" t="s">
        <v>1104</v>
      </c>
      <c r="B174" s="31" t="s">
        <v>171</v>
      </c>
      <c r="C174" s="31" t="s">
        <v>172</v>
      </c>
      <c r="D174" s="31">
        <v>133</v>
      </c>
      <c r="E174" s="31">
        <v>19418</v>
      </c>
      <c r="F174" s="31" t="s">
        <v>1100</v>
      </c>
    </row>
    <row r="175" spans="1:6" ht="24" customHeight="1" x14ac:dyDescent="0.25">
      <c r="A175" s="31" t="s">
        <v>1106</v>
      </c>
      <c r="B175" s="31" t="s">
        <v>171</v>
      </c>
      <c r="C175" s="31" t="s">
        <v>172</v>
      </c>
      <c r="D175" s="31">
        <v>172</v>
      </c>
      <c r="E175" s="31">
        <v>31476</v>
      </c>
      <c r="F175" s="31" t="s">
        <v>1105</v>
      </c>
    </row>
    <row r="176" spans="1:6" ht="24" customHeight="1" x14ac:dyDescent="0.25">
      <c r="A176" s="31" t="s">
        <v>1107</v>
      </c>
      <c r="B176" s="31" t="s">
        <v>171</v>
      </c>
      <c r="C176" s="31" t="s">
        <v>172</v>
      </c>
      <c r="D176" s="31">
        <v>72</v>
      </c>
      <c r="E176" s="31">
        <v>9504</v>
      </c>
      <c r="F176" s="31" t="s">
        <v>1100</v>
      </c>
    </row>
    <row r="177" spans="1:6" ht="24" customHeight="1" x14ac:dyDescent="0.25">
      <c r="A177" s="31" t="s">
        <v>1108</v>
      </c>
      <c r="B177" s="31" t="s">
        <v>171</v>
      </c>
      <c r="C177" s="31" t="s">
        <v>172</v>
      </c>
      <c r="D177" s="31">
        <v>152</v>
      </c>
      <c r="E177" s="31">
        <v>21432</v>
      </c>
      <c r="F177" s="31" t="s">
        <v>1105</v>
      </c>
    </row>
    <row r="178" spans="1:6" ht="24" customHeight="1" x14ac:dyDescent="0.25">
      <c r="A178" s="31" t="s">
        <v>1109</v>
      </c>
      <c r="B178" s="31" t="s">
        <v>171</v>
      </c>
      <c r="C178" s="31" t="s">
        <v>172</v>
      </c>
      <c r="D178" s="31">
        <v>45</v>
      </c>
      <c r="E178" s="31">
        <v>5445</v>
      </c>
      <c r="F178" s="31" t="s">
        <v>1100</v>
      </c>
    </row>
    <row r="179" spans="1:6" ht="24" customHeight="1" x14ac:dyDescent="0.25">
      <c r="A179" s="31" t="s">
        <v>1110</v>
      </c>
      <c r="B179" s="31" t="s">
        <v>171</v>
      </c>
      <c r="C179" s="31" t="s">
        <v>172</v>
      </c>
      <c r="D179" s="31">
        <v>10</v>
      </c>
      <c r="E179" s="31">
        <v>2020</v>
      </c>
      <c r="F179" s="31" t="s">
        <v>1100</v>
      </c>
    </row>
    <row r="180" spans="1:6" ht="24" customHeight="1" x14ac:dyDescent="0.25">
      <c r="A180" s="31" t="s">
        <v>1111</v>
      </c>
      <c r="B180" s="31" t="s">
        <v>171</v>
      </c>
      <c r="C180" s="31" t="s">
        <v>172</v>
      </c>
      <c r="D180" s="31">
        <v>164</v>
      </c>
      <c r="E180" s="31">
        <v>31980</v>
      </c>
      <c r="F180" s="31" t="s">
        <v>1102</v>
      </c>
    </row>
    <row r="181" spans="1:6" ht="24" customHeight="1" x14ac:dyDescent="0.25">
      <c r="A181" s="31" t="s">
        <v>1112</v>
      </c>
      <c r="B181" s="31" t="s">
        <v>171</v>
      </c>
      <c r="C181" s="31" t="s">
        <v>172</v>
      </c>
      <c r="D181" s="31">
        <v>49</v>
      </c>
      <c r="E181" s="31">
        <v>7889</v>
      </c>
      <c r="F181" s="31" t="s">
        <v>1100</v>
      </c>
    </row>
    <row r="182" spans="1:6" ht="24" customHeight="1" x14ac:dyDescent="0.25">
      <c r="A182" s="31" t="s">
        <v>1113</v>
      </c>
      <c r="B182" s="31" t="s">
        <v>171</v>
      </c>
      <c r="C182" s="31" t="s">
        <v>172</v>
      </c>
      <c r="D182" s="31">
        <v>81</v>
      </c>
      <c r="E182" s="31">
        <v>12798</v>
      </c>
      <c r="F182" s="31" t="s">
        <v>1100</v>
      </c>
    </row>
    <row r="183" spans="1:6" ht="24" customHeight="1" x14ac:dyDescent="0.25">
      <c r="A183" s="31" t="s">
        <v>1099</v>
      </c>
      <c r="B183" s="31" t="s">
        <v>174</v>
      </c>
      <c r="C183" s="31" t="s">
        <v>175</v>
      </c>
      <c r="D183" s="31">
        <v>179</v>
      </c>
      <c r="E183" s="31">
        <v>31683</v>
      </c>
      <c r="F183" s="31" t="s">
        <v>1102</v>
      </c>
    </row>
    <row r="184" spans="1:6" ht="24" customHeight="1" x14ac:dyDescent="0.25">
      <c r="A184" s="31" t="s">
        <v>1101</v>
      </c>
      <c r="B184" s="31" t="s">
        <v>174</v>
      </c>
      <c r="C184" s="31" t="s">
        <v>175</v>
      </c>
      <c r="D184" s="31">
        <v>169</v>
      </c>
      <c r="E184" s="31">
        <v>21125</v>
      </c>
      <c r="F184" s="31" t="s">
        <v>1105</v>
      </c>
    </row>
    <row r="185" spans="1:6" ht="24" customHeight="1" x14ac:dyDescent="0.25">
      <c r="A185" s="31" t="s">
        <v>1103</v>
      </c>
      <c r="B185" s="31" t="s">
        <v>174</v>
      </c>
      <c r="C185" s="31" t="s">
        <v>175</v>
      </c>
      <c r="D185" s="31">
        <v>89</v>
      </c>
      <c r="E185" s="31">
        <v>12460</v>
      </c>
      <c r="F185" s="31" t="s">
        <v>1105</v>
      </c>
    </row>
    <row r="186" spans="1:6" ht="24" customHeight="1" x14ac:dyDescent="0.25">
      <c r="A186" s="31" t="s">
        <v>1104</v>
      </c>
      <c r="B186" s="31" t="s">
        <v>174</v>
      </c>
      <c r="C186" s="31" t="s">
        <v>175</v>
      </c>
      <c r="D186" s="31">
        <v>24</v>
      </c>
      <c r="E186" s="31">
        <v>3504</v>
      </c>
      <c r="F186" s="31" t="s">
        <v>1102</v>
      </c>
    </row>
    <row r="187" spans="1:6" ht="24" customHeight="1" x14ac:dyDescent="0.25">
      <c r="A187" s="31" t="s">
        <v>1106</v>
      </c>
      <c r="B187" s="31" t="s">
        <v>174</v>
      </c>
      <c r="C187" s="31" t="s">
        <v>175</v>
      </c>
      <c r="D187" s="31">
        <v>74</v>
      </c>
      <c r="E187" s="31">
        <v>8954</v>
      </c>
      <c r="F187" s="31" t="s">
        <v>1102</v>
      </c>
    </row>
    <row r="188" spans="1:6" ht="24" customHeight="1" x14ac:dyDescent="0.25">
      <c r="A188" s="31" t="s">
        <v>1107</v>
      </c>
      <c r="B188" s="31" t="s">
        <v>174</v>
      </c>
      <c r="C188" s="31" t="s">
        <v>175</v>
      </c>
      <c r="D188" s="31">
        <v>85</v>
      </c>
      <c r="E188" s="31">
        <v>11645</v>
      </c>
      <c r="F188" s="31" t="s">
        <v>1100</v>
      </c>
    </row>
    <row r="189" spans="1:6" ht="24" customHeight="1" x14ac:dyDescent="0.25">
      <c r="A189" s="31" t="s">
        <v>1108</v>
      </c>
      <c r="B189" s="31" t="s">
        <v>174</v>
      </c>
      <c r="C189" s="31" t="s">
        <v>175</v>
      </c>
      <c r="D189" s="31">
        <v>134</v>
      </c>
      <c r="E189" s="31">
        <v>25862</v>
      </c>
      <c r="F189" s="31" t="s">
        <v>1100</v>
      </c>
    </row>
    <row r="190" spans="1:6" ht="24" customHeight="1" x14ac:dyDescent="0.25">
      <c r="A190" s="31" t="s">
        <v>1109</v>
      </c>
      <c r="B190" s="31" t="s">
        <v>174</v>
      </c>
      <c r="C190" s="31" t="s">
        <v>175</v>
      </c>
      <c r="D190" s="31">
        <v>134</v>
      </c>
      <c r="E190" s="31">
        <v>25192</v>
      </c>
      <c r="F190" s="31" t="s">
        <v>1105</v>
      </c>
    </row>
    <row r="191" spans="1:6" ht="24" customHeight="1" x14ac:dyDescent="0.25">
      <c r="A191" s="31" t="s">
        <v>1110</v>
      </c>
      <c r="B191" s="31" t="s">
        <v>174</v>
      </c>
      <c r="C191" s="31" t="s">
        <v>175</v>
      </c>
      <c r="D191" s="31">
        <v>166</v>
      </c>
      <c r="E191" s="31">
        <v>20584</v>
      </c>
      <c r="F191" s="31" t="s">
        <v>1100</v>
      </c>
    </row>
    <row r="192" spans="1:6" ht="24" customHeight="1" x14ac:dyDescent="0.25">
      <c r="A192" s="31" t="s">
        <v>1111</v>
      </c>
      <c r="B192" s="31" t="s">
        <v>174</v>
      </c>
      <c r="C192" s="31" t="s">
        <v>175</v>
      </c>
      <c r="D192" s="31">
        <v>172</v>
      </c>
      <c r="E192" s="31">
        <v>25456</v>
      </c>
      <c r="F192" s="31" t="s">
        <v>1100</v>
      </c>
    </row>
    <row r="193" spans="1:6" ht="24" customHeight="1" x14ac:dyDescent="0.25">
      <c r="A193" s="31" t="s">
        <v>1112</v>
      </c>
      <c r="B193" s="31" t="s">
        <v>174</v>
      </c>
      <c r="C193" s="31" t="s">
        <v>175</v>
      </c>
      <c r="D193" s="31">
        <v>166</v>
      </c>
      <c r="E193" s="31">
        <v>26726</v>
      </c>
      <c r="F193" s="31" t="s">
        <v>1102</v>
      </c>
    </row>
    <row r="194" spans="1:6" ht="24" customHeight="1" x14ac:dyDescent="0.25">
      <c r="A194" s="31" t="s">
        <v>1113</v>
      </c>
      <c r="B194" s="31" t="s">
        <v>174</v>
      </c>
      <c r="C194" s="31" t="s">
        <v>175</v>
      </c>
      <c r="D194" s="31">
        <v>30</v>
      </c>
      <c r="E194" s="31">
        <v>5100</v>
      </c>
      <c r="F194" s="31" t="s">
        <v>1102</v>
      </c>
    </row>
    <row r="195" spans="1:6" ht="24" customHeight="1" x14ac:dyDescent="0.25">
      <c r="A195" s="31" t="s">
        <v>1099</v>
      </c>
      <c r="B195" s="31" t="s">
        <v>177</v>
      </c>
      <c r="C195" s="31" t="s">
        <v>178</v>
      </c>
      <c r="D195" s="31">
        <v>148</v>
      </c>
      <c r="E195" s="31">
        <v>23976</v>
      </c>
      <c r="F195" s="31" t="s">
        <v>1105</v>
      </c>
    </row>
    <row r="196" spans="1:6" ht="24" customHeight="1" x14ac:dyDescent="0.25">
      <c r="A196" s="31" t="s">
        <v>1101</v>
      </c>
      <c r="B196" s="31" t="s">
        <v>177</v>
      </c>
      <c r="C196" s="31" t="s">
        <v>178</v>
      </c>
      <c r="D196" s="31">
        <v>16</v>
      </c>
      <c r="E196" s="31">
        <v>3408</v>
      </c>
      <c r="F196" s="31" t="s">
        <v>1100</v>
      </c>
    </row>
    <row r="197" spans="1:6" ht="24" customHeight="1" x14ac:dyDescent="0.25">
      <c r="A197" s="31" t="s">
        <v>1103</v>
      </c>
      <c r="B197" s="31" t="s">
        <v>177</v>
      </c>
      <c r="C197" s="31" t="s">
        <v>178</v>
      </c>
      <c r="D197" s="31">
        <v>13</v>
      </c>
      <c r="E197" s="31">
        <v>1846</v>
      </c>
      <c r="F197" s="31" t="s">
        <v>1105</v>
      </c>
    </row>
    <row r="198" spans="1:6" ht="24" customHeight="1" x14ac:dyDescent="0.25">
      <c r="A198" s="31" t="s">
        <v>1104</v>
      </c>
      <c r="B198" s="31" t="s">
        <v>177</v>
      </c>
      <c r="C198" s="31" t="s">
        <v>178</v>
      </c>
      <c r="D198" s="31">
        <v>0</v>
      </c>
      <c r="E198" s="31">
        <v>0</v>
      </c>
      <c r="F198" s="31" t="s">
        <v>1105</v>
      </c>
    </row>
    <row r="199" spans="1:6" ht="24" customHeight="1" x14ac:dyDescent="0.25">
      <c r="A199" s="31" t="s">
        <v>1106</v>
      </c>
      <c r="B199" s="31" t="s">
        <v>177</v>
      </c>
      <c r="C199" s="31" t="s">
        <v>178</v>
      </c>
      <c r="D199" s="31">
        <v>86</v>
      </c>
      <c r="E199" s="31">
        <v>18318</v>
      </c>
      <c r="F199" s="31" t="s">
        <v>1105</v>
      </c>
    </row>
    <row r="200" spans="1:6" ht="24" customHeight="1" x14ac:dyDescent="0.25">
      <c r="A200" s="31" t="s">
        <v>1107</v>
      </c>
      <c r="B200" s="31" t="s">
        <v>177</v>
      </c>
      <c r="C200" s="31" t="s">
        <v>178</v>
      </c>
      <c r="D200" s="31">
        <v>16</v>
      </c>
      <c r="E200" s="31">
        <v>2656</v>
      </c>
      <c r="F200" s="31" t="s">
        <v>1105</v>
      </c>
    </row>
    <row r="201" spans="1:6" ht="24" customHeight="1" x14ac:dyDescent="0.25">
      <c r="A201" s="31" t="s">
        <v>1108</v>
      </c>
      <c r="B201" s="31" t="s">
        <v>177</v>
      </c>
      <c r="C201" s="31" t="s">
        <v>178</v>
      </c>
      <c r="D201" s="31">
        <v>132</v>
      </c>
      <c r="E201" s="31">
        <v>20196</v>
      </c>
      <c r="F201" s="31" t="s">
        <v>1102</v>
      </c>
    </row>
    <row r="202" spans="1:6" ht="24" customHeight="1" x14ac:dyDescent="0.25">
      <c r="A202" s="31" t="s">
        <v>1109</v>
      </c>
      <c r="B202" s="31" t="s">
        <v>177</v>
      </c>
      <c r="C202" s="31" t="s">
        <v>178</v>
      </c>
      <c r="D202" s="31">
        <v>110</v>
      </c>
      <c r="E202" s="31">
        <v>22220</v>
      </c>
      <c r="F202" s="31" t="s">
        <v>1105</v>
      </c>
    </row>
    <row r="203" spans="1:6" ht="24" customHeight="1" x14ac:dyDescent="0.25">
      <c r="A203" s="31" t="s">
        <v>1110</v>
      </c>
      <c r="B203" s="31" t="s">
        <v>177</v>
      </c>
      <c r="C203" s="31" t="s">
        <v>178</v>
      </c>
      <c r="D203" s="31">
        <v>175</v>
      </c>
      <c r="E203" s="31">
        <v>36050</v>
      </c>
      <c r="F203" s="31" t="s">
        <v>1100</v>
      </c>
    </row>
    <row r="204" spans="1:6" ht="24" customHeight="1" x14ac:dyDescent="0.25">
      <c r="A204" s="31" t="s">
        <v>1111</v>
      </c>
      <c r="B204" s="31" t="s">
        <v>177</v>
      </c>
      <c r="C204" s="31" t="s">
        <v>178</v>
      </c>
      <c r="D204" s="31">
        <v>137</v>
      </c>
      <c r="E204" s="31">
        <v>28770</v>
      </c>
      <c r="F204" s="31" t="s">
        <v>1105</v>
      </c>
    </row>
    <row r="205" spans="1:6" ht="24" customHeight="1" x14ac:dyDescent="0.25">
      <c r="A205" s="31" t="s">
        <v>1112</v>
      </c>
      <c r="B205" s="31" t="s">
        <v>177</v>
      </c>
      <c r="C205" s="31" t="s">
        <v>178</v>
      </c>
      <c r="D205" s="31">
        <v>109</v>
      </c>
      <c r="E205" s="31">
        <v>22018</v>
      </c>
      <c r="F205" s="31" t="s">
        <v>1100</v>
      </c>
    </row>
    <row r="206" spans="1:6" ht="24" customHeight="1" x14ac:dyDescent="0.25">
      <c r="A206" s="31" t="s">
        <v>1113</v>
      </c>
      <c r="B206" s="31" t="s">
        <v>177</v>
      </c>
      <c r="C206" s="31" t="s">
        <v>178</v>
      </c>
      <c r="D206" s="31">
        <v>74</v>
      </c>
      <c r="E206" s="31">
        <v>13098</v>
      </c>
      <c r="F206" s="31" t="s">
        <v>1105</v>
      </c>
    </row>
    <row r="207" spans="1:6" ht="24" customHeight="1" x14ac:dyDescent="0.25">
      <c r="A207" s="31" t="s">
        <v>1099</v>
      </c>
      <c r="B207" s="31" t="s">
        <v>180</v>
      </c>
      <c r="C207" s="31" t="s">
        <v>181</v>
      </c>
      <c r="D207" s="31">
        <v>3</v>
      </c>
      <c r="E207" s="31">
        <v>594</v>
      </c>
      <c r="F207" s="31" t="s">
        <v>1102</v>
      </c>
    </row>
    <row r="208" spans="1:6" ht="24" customHeight="1" x14ac:dyDescent="0.25">
      <c r="A208" s="31" t="s">
        <v>1101</v>
      </c>
      <c r="B208" s="31" t="s">
        <v>180</v>
      </c>
      <c r="C208" s="31" t="s">
        <v>181</v>
      </c>
      <c r="D208" s="31">
        <v>93</v>
      </c>
      <c r="E208" s="31">
        <v>14415</v>
      </c>
      <c r="F208" s="31" t="s">
        <v>1105</v>
      </c>
    </row>
    <row r="209" spans="1:6" ht="24" customHeight="1" x14ac:dyDescent="0.25">
      <c r="A209" s="31" t="s">
        <v>1103</v>
      </c>
      <c r="B209" s="31" t="s">
        <v>180</v>
      </c>
      <c r="C209" s="31" t="s">
        <v>181</v>
      </c>
      <c r="D209" s="31">
        <v>73</v>
      </c>
      <c r="E209" s="31">
        <v>10074</v>
      </c>
      <c r="F209" s="31" t="s">
        <v>1100</v>
      </c>
    </row>
    <row r="210" spans="1:6" ht="24" customHeight="1" x14ac:dyDescent="0.25">
      <c r="A210" s="31" t="s">
        <v>1104</v>
      </c>
      <c r="B210" s="31" t="s">
        <v>180</v>
      </c>
      <c r="C210" s="31" t="s">
        <v>181</v>
      </c>
      <c r="D210" s="31">
        <v>136</v>
      </c>
      <c r="E210" s="31">
        <v>24072</v>
      </c>
      <c r="F210" s="31" t="s">
        <v>1100</v>
      </c>
    </row>
    <row r="211" spans="1:6" ht="24" customHeight="1" x14ac:dyDescent="0.25">
      <c r="A211" s="31" t="s">
        <v>1106</v>
      </c>
      <c r="B211" s="31" t="s">
        <v>180</v>
      </c>
      <c r="C211" s="31" t="s">
        <v>181</v>
      </c>
      <c r="D211" s="31">
        <v>169</v>
      </c>
      <c r="E211" s="31">
        <v>32448</v>
      </c>
      <c r="F211" s="31" t="s">
        <v>1100</v>
      </c>
    </row>
    <row r="212" spans="1:6" ht="24" customHeight="1" x14ac:dyDescent="0.25">
      <c r="A212" s="31" t="s">
        <v>1107</v>
      </c>
      <c r="B212" s="31" t="s">
        <v>180</v>
      </c>
      <c r="C212" s="31" t="s">
        <v>181</v>
      </c>
      <c r="D212" s="31">
        <v>131</v>
      </c>
      <c r="E212" s="31">
        <v>24759</v>
      </c>
      <c r="F212" s="31" t="s">
        <v>1105</v>
      </c>
    </row>
    <row r="213" spans="1:6" ht="24" customHeight="1" x14ac:dyDescent="0.25">
      <c r="A213" s="31" t="s">
        <v>1108</v>
      </c>
      <c r="B213" s="31" t="s">
        <v>180</v>
      </c>
      <c r="C213" s="31" t="s">
        <v>181</v>
      </c>
      <c r="D213" s="31">
        <v>41</v>
      </c>
      <c r="E213" s="31">
        <v>9266</v>
      </c>
      <c r="F213" s="31" t="s">
        <v>1105</v>
      </c>
    </row>
    <row r="214" spans="1:6" ht="24" customHeight="1" x14ac:dyDescent="0.25">
      <c r="A214" s="31" t="s">
        <v>1109</v>
      </c>
      <c r="B214" s="31" t="s">
        <v>180</v>
      </c>
      <c r="C214" s="31" t="s">
        <v>181</v>
      </c>
      <c r="D214" s="31">
        <v>175</v>
      </c>
      <c r="E214" s="31">
        <v>21525</v>
      </c>
      <c r="F214" s="31" t="s">
        <v>1105</v>
      </c>
    </row>
    <row r="215" spans="1:6" ht="24" customHeight="1" x14ac:dyDescent="0.25">
      <c r="A215" s="31" t="s">
        <v>1110</v>
      </c>
      <c r="B215" s="31" t="s">
        <v>180</v>
      </c>
      <c r="C215" s="31" t="s">
        <v>181</v>
      </c>
      <c r="D215" s="31">
        <v>174</v>
      </c>
      <c r="E215" s="31">
        <v>40194</v>
      </c>
      <c r="F215" s="31" t="s">
        <v>1100</v>
      </c>
    </row>
    <row r="216" spans="1:6" ht="24" customHeight="1" x14ac:dyDescent="0.25">
      <c r="A216" s="31" t="s">
        <v>1111</v>
      </c>
      <c r="B216" s="31" t="s">
        <v>180</v>
      </c>
      <c r="C216" s="31" t="s">
        <v>181</v>
      </c>
      <c r="D216" s="31">
        <v>176</v>
      </c>
      <c r="E216" s="31">
        <v>22528</v>
      </c>
      <c r="F216" s="31" t="s">
        <v>1100</v>
      </c>
    </row>
    <row r="217" spans="1:6" ht="24" customHeight="1" x14ac:dyDescent="0.25">
      <c r="A217" s="31" t="s">
        <v>1112</v>
      </c>
      <c r="B217" s="31" t="s">
        <v>180</v>
      </c>
      <c r="C217" s="31" t="s">
        <v>181</v>
      </c>
      <c r="D217" s="31">
        <v>11</v>
      </c>
      <c r="E217" s="31">
        <v>1969</v>
      </c>
      <c r="F217" s="31" t="s">
        <v>1102</v>
      </c>
    </row>
    <row r="218" spans="1:6" ht="24" customHeight="1" x14ac:dyDescent="0.25">
      <c r="A218" s="31" t="s">
        <v>1113</v>
      </c>
      <c r="B218" s="31" t="s">
        <v>180</v>
      </c>
      <c r="C218" s="31" t="s">
        <v>181</v>
      </c>
      <c r="D218" s="31">
        <v>84</v>
      </c>
      <c r="E218" s="31">
        <v>14532</v>
      </c>
      <c r="F218" s="31" t="s">
        <v>1102</v>
      </c>
    </row>
    <row r="219" spans="1:6" ht="24" customHeight="1" x14ac:dyDescent="0.25">
      <c r="A219" s="31" t="s">
        <v>1099</v>
      </c>
      <c r="B219" s="31" t="s">
        <v>183</v>
      </c>
      <c r="C219" s="31" t="s">
        <v>184</v>
      </c>
      <c r="D219" s="31">
        <v>174</v>
      </c>
      <c r="E219" s="31">
        <v>35322</v>
      </c>
      <c r="F219" s="31" t="s">
        <v>1105</v>
      </c>
    </row>
    <row r="220" spans="1:6" ht="24" customHeight="1" x14ac:dyDescent="0.25">
      <c r="A220" s="31" t="s">
        <v>1101</v>
      </c>
      <c r="B220" s="31" t="s">
        <v>183</v>
      </c>
      <c r="C220" s="31" t="s">
        <v>184</v>
      </c>
      <c r="D220" s="31">
        <v>132</v>
      </c>
      <c r="E220" s="31">
        <v>27588</v>
      </c>
      <c r="F220" s="31" t="s">
        <v>1105</v>
      </c>
    </row>
    <row r="221" spans="1:6" ht="24" customHeight="1" x14ac:dyDescent="0.25">
      <c r="A221" s="31" t="s">
        <v>1103</v>
      </c>
      <c r="B221" s="31" t="s">
        <v>183</v>
      </c>
      <c r="C221" s="31" t="s">
        <v>184</v>
      </c>
      <c r="D221" s="31">
        <v>21</v>
      </c>
      <c r="E221" s="31">
        <v>3990</v>
      </c>
      <c r="F221" s="31" t="s">
        <v>1105</v>
      </c>
    </row>
    <row r="222" spans="1:6" ht="24" customHeight="1" x14ac:dyDescent="0.25">
      <c r="A222" s="31" t="s">
        <v>1104</v>
      </c>
      <c r="B222" s="31" t="s">
        <v>183</v>
      </c>
      <c r="C222" s="31" t="s">
        <v>184</v>
      </c>
      <c r="D222" s="31">
        <v>10</v>
      </c>
      <c r="E222" s="31">
        <v>2280</v>
      </c>
      <c r="F222" s="31" t="s">
        <v>1105</v>
      </c>
    </row>
    <row r="223" spans="1:6" ht="24" customHeight="1" x14ac:dyDescent="0.25">
      <c r="A223" s="31" t="s">
        <v>1106</v>
      </c>
      <c r="B223" s="31" t="s">
        <v>183</v>
      </c>
      <c r="C223" s="31" t="s">
        <v>184</v>
      </c>
      <c r="D223" s="31">
        <v>104</v>
      </c>
      <c r="E223" s="31">
        <v>22568</v>
      </c>
      <c r="F223" s="31" t="s">
        <v>1100</v>
      </c>
    </row>
    <row r="224" spans="1:6" ht="24" customHeight="1" x14ac:dyDescent="0.25">
      <c r="A224" s="31" t="s">
        <v>1107</v>
      </c>
      <c r="B224" s="31" t="s">
        <v>183</v>
      </c>
      <c r="C224" s="31" t="s">
        <v>184</v>
      </c>
      <c r="D224" s="31">
        <v>164</v>
      </c>
      <c r="E224" s="31">
        <v>26240</v>
      </c>
      <c r="F224" s="31" t="s">
        <v>1100</v>
      </c>
    </row>
    <row r="225" spans="1:6" ht="24" customHeight="1" x14ac:dyDescent="0.25">
      <c r="A225" s="31" t="s">
        <v>1108</v>
      </c>
      <c r="B225" s="31" t="s">
        <v>183</v>
      </c>
      <c r="C225" s="31" t="s">
        <v>184</v>
      </c>
      <c r="D225" s="31">
        <v>106</v>
      </c>
      <c r="E225" s="31">
        <v>23956</v>
      </c>
      <c r="F225" s="31" t="s">
        <v>1105</v>
      </c>
    </row>
    <row r="226" spans="1:6" ht="24" customHeight="1" x14ac:dyDescent="0.25">
      <c r="A226" s="31" t="s">
        <v>1109</v>
      </c>
      <c r="B226" s="31" t="s">
        <v>183</v>
      </c>
      <c r="C226" s="31" t="s">
        <v>184</v>
      </c>
      <c r="D226" s="31">
        <v>150</v>
      </c>
      <c r="E226" s="31">
        <v>32550</v>
      </c>
      <c r="F226" s="31" t="s">
        <v>1100</v>
      </c>
    </row>
    <row r="227" spans="1:6" ht="24" customHeight="1" x14ac:dyDescent="0.25">
      <c r="A227" s="31" t="s">
        <v>1110</v>
      </c>
      <c r="B227" s="31" t="s">
        <v>183</v>
      </c>
      <c r="C227" s="31" t="s">
        <v>184</v>
      </c>
      <c r="D227" s="31">
        <v>85</v>
      </c>
      <c r="E227" s="31">
        <v>19295</v>
      </c>
      <c r="F227" s="31" t="s">
        <v>1102</v>
      </c>
    </row>
    <row r="228" spans="1:6" ht="24" customHeight="1" x14ac:dyDescent="0.25">
      <c r="A228" s="31" t="s">
        <v>1111</v>
      </c>
      <c r="B228" s="31" t="s">
        <v>183</v>
      </c>
      <c r="C228" s="31" t="s">
        <v>184</v>
      </c>
      <c r="D228" s="31">
        <v>52</v>
      </c>
      <c r="E228" s="31">
        <v>9828</v>
      </c>
      <c r="F228" s="31" t="s">
        <v>1105</v>
      </c>
    </row>
    <row r="229" spans="1:6" ht="24" customHeight="1" x14ac:dyDescent="0.25">
      <c r="A229" s="31" t="s">
        <v>1112</v>
      </c>
      <c r="B229" s="31" t="s">
        <v>183</v>
      </c>
      <c r="C229" s="31" t="s">
        <v>184</v>
      </c>
      <c r="D229" s="31">
        <v>142</v>
      </c>
      <c r="E229" s="31">
        <v>31950</v>
      </c>
      <c r="F229" s="31" t="s">
        <v>1102</v>
      </c>
    </row>
    <row r="230" spans="1:6" ht="24" customHeight="1" x14ac:dyDescent="0.25">
      <c r="A230" s="31" t="s">
        <v>1113</v>
      </c>
      <c r="B230" s="31" t="s">
        <v>183</v>
      </c>
      <c r="C230" s="31" t="s">
        <v>184</v>
      </c>
      <c r="D230" s="31">
        <v>33</v>
      </c>
      <c r="E230" s="31">
        <v>6138</v>
      </c>
      <c r="F230" s="31" t="s">
        <v>1105</v>
      </c>
    </row>
    <row r="231" spans="1:6" ht="24" customHeight="1" x14ac:dyDescent="0.25">
      <c r="A231" s="31" t="s">
        <v>1099</v>
      </c>
      <c r="B231" s="31" t="s">
        <v>186</v>
      </c>
      <c r="C231" s="31" t="s">
        <v>187</v>
      </c>
      <c r="D231" s="31">
        <v>8</v>
      </c>
      <c r="E231" s="31">
        <v>1472</v>
      </c>
      <c r="F231" s="31" t="s">
        <v>1100</v>
      </c>
    </row>
    <row r="232" spans="1:6" ht="24" customHeight="1" x14ac:dyDescent="0.25">
      <c r="A232" s="31" t="s">
        <v>1101</v>
      </c>
      <c r="B232" s="31" t="s">
        <v>186</v>
      </c>
      <c r="C232" s="31" t="s">
        <v>187</v>
      </c>
      <c r="D232" s="31">
        <v>76</v>
      </c>
      <c r="E232" s="31">
        <v>10032</v>
      </c>
      <c r="F232" s="31" t="s">
        <v>1102</v>
      </c>
    </row>
    <row r="233" spans="1:6" ht="24" customHeight="1" x14ac:dyDescent="0.25">
      <c r="A233" s="31" t="s">
        <v>1103</v>
      </c>
      <c r="B233" s="31" t="s">
        <v>186</v>
      </c>
      <c r="C233" s="31" t="s">
        <v>187</v>
      </c>
      <c r="D233" s="31">
        <v>154</v>
      </c>
      <c r="E233" s="31">
        <v>20020</v>
      </c>
      <c r="F233" s="31" t="s">
        <v>1102</v>
      </c>
    </row>
    <row r="234" spans="1:6" ht="24" customHeight="1" x14ac:dyDescent="0.25">
      <c r="A234" s="31" t="s">
        <v>1104</v>
      </c>
      <c r="B234" s="31" t="s">
        <v>186</v>
      </c>
      <c r="C234" s="31" t="s">
        <v>187</v>
      </c>
      <c r="D234" s="31">
        <v>116</v>
      </c>
      <c r="E234" s="31">
        <v>27724</v>
      </c>
      <c r="F234" s="31" t="s">
        <v>1105</v>
      </c>
    </row>
    <row r="235" spans="1:6" ht="24" customHeight="1" x14ac:dyDescent="0.25">
      <c r="A235" s="31" t="s">
        <v>1106</v>
      </c>
      <c r="B235" s="31" t="s">
        <v>186</v>
      </c>
      <c r="C235" s="31" t="s">
        <v>187</v>
      </c>
      <c r="D235" s="31">
        <v>86</v>
      </c>
      <c r="E235" s="31">
        <v>20038</v>
      </c>
      <c r="F235" s="31" t="s">
        <v>1100</v>
      </c>
    </row>
    <row r="236" spans="1:6" ht="24" customHeight="1" x14ac:dyDescent="0.25">
      <c r="A236" s="31" t="s">
        <v>1107</v>
      </c>
      <c r="B236" s="31" t="s">
        <v>186</v>
      </c>
      <c r="C236" s="31" t="s">
        <v>187</v>
      </c>
      <c r="D236" s="31">
        <v>115</v>
      </c>
      <c r="E236" s="31">
        <v>23575</v>
      </c>
      <c r="F236" s="31" t="s">
        <v>1105</v>
      </c>
    </row>
    <row r="237" spans="1:6" ht="24" customHeight="1" x14ac:dyDescent="0.25">
      <c r="A237" s="31" t="s">
        <v>1108</v>
      </c>
      <c r="B237" s="31" t="s">
        <v>186</v>
      </c>
      <c r="C237" s="31" t="s">
        <v>187</v>
      </c>
      <c r="D237" s="31">
        <v>123</v>
      </c>
      <c r="E237" s="31">
        <v>18573</v>
      </c>
      <c r="F237" s="31" t="s">
        <v>1105</v>
      </c>
    </row>
    <row r="238" spans="1:6" ht="24" customHeight="1" x14ac:dyDescent="0.25">
      <c r="A238" s="31" t="s">
        <v>1109</v>
      </c>
      <c r="B238" s="31" t="s">
        <v>186</v>
      </c>
      <c r="C238" s="31" t="s">
        <v>187</v>
      </c>
      <c r="D238" s="31">
        <v>52</v>
      </c>
      <c r="E238" s="31">
        <v>12220</v>
      </c>
      <c r="F238" s="31" t="s">
        <v>1102</v>
      </c>
    </row>
    <row r="239" spans="1:6" ht="24" customHeight="1" x14ac:dyDescent="0.25">
      <c r="A239" s="31" t="s">
        <v>1110</v>
      </c>
      <c r="B239" s="31" t="s">
        <v>186</v>
      </c>
      <c r="C239" s="31" t="s">
        <v>187</v>
      </c>
      <c r="D239" s="31">
        <v>78</v>
      </c>
      <c r="E239" s="31">
        <v>17238</v>
      </c>
      <c r="F239" s="31" t="s">
        <v>1102</v>
      </c>
    </row>
    <row r="240" spans="1:6" ht="24" customHeight="1" x14ac:dyDescent="0.25">
      <c r="A240" s="31" t="s">
        <v>1111</v>
      </c>
      <c r="B240" s="31" t="s">
        <v>186</v>
      </c>
      <c r="C240" s="31" t="s">
        <v>187</v>
      </c>
      <c r="D240" s="31">
        <v>64</v>
      </c>
      <c r="E240" s="31">
        <v>13376</v>
      </c>
      <c r="F240" s="31" t="s">
        <v>1100</v>
      </c>
    </row>
    <row r="241" spans="1:6" ht="24" customHeight="1" x14ac:dyDescent="0.25">
      <c r="A241" s="31" t="s">
        <v>1112</v>
      </c>
      <c r="B241" s="31" t="s">
        <v>186</v>
      </c>
      <c r="C241" s="31" t="s">
        <v>187</v>
      </c>
      <c r="D241" s="31">
        <v>126</v>
      </c>
      <c r="E241" s="31">
        <v>24822</v>
      </c>
      <c r="F241" s="31" t="s">
        <v>1102</v>
      </c>
    </row>
    <row r="242" spans="1:6" ht="24" customHeight="1" x14ac:dyDescent="0.25">
      <c r="A242" s="31" t="s">
        <v>1113</v>
      </c>
      <c r="B242" s="31" t="s">
        <v>186</v>
      </c>
      <c r="C242" s="31" t="s">
        <v>187</v>
      </c>
      <c r="D242" s="31">
        <v>8</v>
      </c>
      <c r="E242" s="31">
        <v>1568</v>
      </c>
      <c r="F242" s="31" t="s">
        <v>1105</v>
      </c>
    </row>
    <row r="243" spans="1:6" ht="24" customHeight="1" x14ac:dyDescent="0.25">
      <c r="A243" s="31" t="s">
        <v>1099</v>
      </c>
      <c r="B243" s="31" t="s">
        <v>189</v>
      </c>
      <c r="C243" s="31" t="s">
        <v>190</v>
      </c>
      <c r="D243" s="31">
        <v>85</v>
      </c>
      <c r="E243" s="31">
        <v>11135</v>
      </c>
      <c r="F243" s="31" t="s">
        <v>1105</v>
      </c>
    </row>
    <row r="244" spans="1:6" ht="24" customHeight="1" x14ac:dyDescent="0.25">
      <c r="A244" s="31" t="s">
        <v>1101</v>
      </c>
      <c r="B244" s="31" t="s">
        <v>189</v>
      </c>
      <c r="C244" s="31" t="s">
        <v>190</v>
      </c>
      <c r="D244" s="31">
        <v>83</v>
      </c>
      <c r="E244" s="31">
        <v>16351</v>
      </c>
      <c r="F244" s="31" t="s">
        <v>1100</v>
      </c>
    </row>
    <row r="245" spans="1:6" ht="24" customHeight="1" x14ac:dyDescent="0.25">
      <c r="A245" s="31" t="s">
        <v>1103</v>
      </c>
      <c r="B245" s="31" t="s">
        <v>189</v>
      </c>
      <c r="C245" s="31" t="s">
        <v>190</v>
      </c>
      <c r="D245" s="31">
        <v>170</v>
      </c>
      <c r="E245" s="31">
        <v>29920</v>
      </c>
      <c r="F245" s="31" t="s">
        <v>1105</v>
      </c>
    </row>
    <row r="246" spans="1:6" ht="24" customHeight="1" x14ac:dyDescent="0.25">
      <c r="A246" s="31" t="s">
        <v>1104</v>
      </c>
      <c r="B246" s="31" t="s">
        <v>189</v>
      </c>
      <c r="C246" s="31" t="s">
        <v>190</v>
      </c>
      <c r="D246" s="31">
        <v>137</v>
      </c>
      <c r="E246" s="31">
        <v>30003</v>
      </c>
      <c r="F246" s="31" t="s">
        <v>1100</v>
      </c>
    </row>
    <row r="247" spans="1:6" ht="24" customHeight="1" x14ac:dyDescent="0.25">
      <c r="A247" s="31" t="s">
        <v>1106</v>
      </c>
      <c r="B247" s="31" t="s">
        <v>189</v>
      </c>
      <c r="C247" s="31" t="s">
        <v>190</v>
      </c>
      <c r="D247" s="31">
        <v>40</v>
      </c>
      <c r="E247" s="31">
        <v>7800</v>
      </c>
      <c r="F247" s="31" t="s">
        <v>1102</v>
      </c>
    </row>
    <row r="248" spans="1:6" ht="24" customHeight="1" x14ac:dyDescent="0.25">
      <c r="A248" s="31" t="s">
        <v>1107</v>
      </c>
      <c r="B248" s="31" t="s">
        <v>189</v>
      </c>
      <c r="C248" s="31" t="s">
        <v>190</v>
      </c>
      <c r="D248" s="31">
        <v>49</v>
      </c>
      <c r="E248" s="31">
        <v>8722</v>
      </c>
      <c r="F248" s="31" t="s">
        <v>1105</v>
      </c>
    </row>
    <row r="249" spans="1:6" ht="24" customHeight="1" x14ac:dyDescent="0.25">
      <c r="A249" s="31" t="s">
        <v>1108</v>
      </c>
      <c r="B249" s="31" t="s">
        <v>189</v>
      </c>
      <c r="C249" s="31" t="s">
        <v>190</v>
      </c>
      <c r="D249" s="31">
        <v>114</v>
      </c>
      <c r="E249" s="31">
        <v>25878</v>
      </c>
      <c r="F249" s="31" t="s">
        <v>1102</v>
      </c>
    </row>
    <row r="250" spans="1:6" ht="24" customHeight="1" x14ac:dyDescent="0.25">
      <c r="A250" s="31" t="s">
        <v>1109</v>
      </c>
      <c r="B250" s="31" t="s">
        <v>189</v>
      </c>
      <c r="C250" s="31" t="s">
        <v>190</v>
      </c>
      <c r="D250" s="31">
        <v>174</v>
      </c>
      <c r="E250" s="31">
        <v>34452</v>
      </c>
      <c r="F250" s="31" t="s">
        <v>1102</v>
      </c>
    </row>
    <row r="251" spans="1:6" ht="24" customHeight="1" x14ac:dyDescent="0.25">
      <c r="A251" s="31" t="s">
        <v>1110</v>
      </c>
      <c r="B251" s="31" t="s">
        <v>189</v>
      </c>
      <c r="C251" s="31" t="s">
        <v>190</v>
      </c>
      <c r="D251" s="31">
        <v>171</v>
      </c>
      <c r="E251" s="31">
        <v>24111</v>
      </c>
      <c r="F251" s="31" t="s">
        <v>1100</v>
      </c>
    </row>
    <row r="252" spans="1:6" ht="24" customHeight="1" x14ac:dyDescent="0.25">
      <c r="A252" s="31" t="s">
        <v>1111</v>
      </c>
      <c r="B252" s="31" t="s">
        <v>189</v>
      </c>
      <c r="C252" s="31" t="s">
        <v>190</v>
      </c>
      <c r="D252" s="31">
        <v>92</v>
      </c>
      <c r="E252" s="31">
        <v>16376</v>
      </c>
      <c r="F252" s="31" t="s">
        <v>1105</v>
      </c>
    </row>
    <row r="253" spans="1:6" ht="24" customHeight="1" x14ac:dyDescent="0.25">
      <c r="A253" s="31" t="s">
        <v>1112</v>
      </c>
      <c r="B253" s="31" t="s">
        <v>189</v>
      </c>
      <c r="C253" s="31" t="s">
        <v>190</v>
      </c>
      <c r="D253" s="31">
        <v>118</v>
      </c>
      <c r="E253" s="31">
        <v>17582</v>
      </c>
      <c r="F253" s="31" t="s">
        <v>1105</v>
      </c>
    </row>
    <row r="254" spans="1:6" ht="24" customHeight="1" x14ac:dyDescent="0.25">
      <c r="A254" s="31" t="s">
        <v>1113</v>
      </c>
      <c r="B254" s="31" t="s">
        <v>189</v>
      </c>
      <c r="C254" s="31" t="s">
        <v>190</v>
      </c>
      <c r="D254" s="31">
        <v>49</v>
      </c>
      <c r="E254" s="31">
        <v>10094</v>
      </c>
      <c r="F254" s="31" t="s">
        <v>1102</v>
      </c>
    </row>
    <row r="255" spans="1:6" ht="15" customHeight="1" x14ac:dyDescent="0.25">
      <c r="A255" s="31" t="s">
        <v>1099</v>
      </c>
      <c r="B255" s="31" t="s">
        <v>192</v>
      </c>
      <c r="C255" s="31" t="s">
        <v>193</v>
      </c>
      <c r="D255" s="31">
        <v>90</v>
      </c>
      <c r="E255" s="31">
        <v>12960</v>
      </c>
      <c r="F255" s="31" t="s">
        <v>1102</v>
      </c>
    </row>
    <row r="256" spans="1:6" ht="15" customHeight="1" x14ac:dyDescent="0.25">
      <c r="A256" s="31" t="s">
        <v>1101</v>
      </c>
      <c r="B256" s="31" t="s">
        <v>192</v>
      </c>
      <c r="C256" s="31" t="s">
        <v>193</v>
      </c>
      <c r="D256" s="31">
        <v>166</v>
      </c>
      <c r="E256" s="31">
        <v>28718</v>
      </c>
      <c r="F256" s="31" t="s">
        <v>1105</v>
      </c>
    </row>
    <row r="257" spans="1:6" ht="15" customHeight="1" x14ac:dyDescent="0.25">
      <c r="A257" s="31" t="s">
        <v>1103</v>
      </c>
      <c r="B257" s="31" t="s">
        <v>192</v>
      </c>
      <c r="C257" s="31" t="s">
        <v>193</v>
      </c>
      <c r="D257" s="31">
        <v>15</v>
      </c>
      <c r="E257" s="31">
        <v>3540</v>
      </c>
      <c r="F257" s="31" t="s">
        <v>1102</v>
      </c>
    </row>
    <row r="258" spans="1:6" ht="15" customHeight="1" x14ac:dyDescent="0.25">
      <c r="A258" s="31" t="s">
        <v>1104</v>
      </c>
      <c r="B258" s="31" t="s">
        <v>192</v>
      </c>
      <c r="C258" s="31" t="s">
        <v>193</v>
      </c>
      <c r="D258" s="31">
        <v>128</v>
      </c>
      <c r="E258" s="31">
        <v>19968</v>
      </c>
      <c r="F258" s="31" t="s">
        <v>1100</v>
      </c>
    </row>
    <row r="259" spans="1:6" ht="15" customHeight="1" x14ac:dyDescent="0.25">
      <c r="A259" s="31" t="s">
        <v>1106</v>
      </c>
      <c r="B259" s="31" t="s">
        <v>192</v>
      </c>
      <c r="C259" s="31" t="s">
        <v>193</v>
      </c>
      <c r="D259" s="31">
        <v>22</v>
      </c>
      <c r="E259" s="31">
        <v>3850</v>
      </c>
      <c r="F259" s="31" t="s">
        <v>1105</v>
      </c>
    </row>
    <row r="260" spans="1:6" ht="15" customHeight="1" x14ac:dyDescent="0.25">
      <c r="A260" s="31" t="s">
        <v>1107</v>
      </c>
      <c r="B260" s="31" t="s">
        <v>192</v>
      </c>
      <c r="C260" s="31" t="s">
        <v>193</v>
      </c>
      <c r="D260" s="31">
        <v>23</v>
      </c>
      <c r="E260" s="31">
        <v>2921</v>
      </c>
      <c r="F260" s="31" t="s">
        <v>1100</v>
      </c>
    </row>
    <row r="261" spans="1:6" ht="15" customHeight="1" x14ac:dyDescent="0.25">
      <c r="A261" s="31" t="s">
        <v>1108</v>
      </c>
      <c r="B261" s="31" t="s">
        <v>192</v>
      </c>
      <c r="C261" s="31" t="s">
        <v>193</v>
      </c>
      <c r="D261" s="31">
        <v>166</v>
      </c>
      <c r="E261" s="31">
        <v>32038</v>
      </c>
      <c r="F261" s="31" t="s">
        <v>1105</v>
      </c>
    </row>
    <row r="262" spans="1:6" ht="15" customHeight="1" x14ac:dyDescent="0.25">
      <c r="A262" s="31" t="s">
        <v>1109</v>
      </c>
      <c r="B262" s="31" t="s">
        <v>192</v>
      </c>
      <c r="C262" s="31" t="s">
        <v>193</v>
      </c>
      <c r="D262" s="31">
        <v>29</v>
      </c>
      <c r="E262" s="31">
        <v>4901</v>
      </c>
      <c r="F262" s="31" t="s">
        <v>1102</v>
      </c>
    </row>
    <row r="263" spans="1:6" ht="15" customHeight="1" x14ac:dyDescent="0.25">
      <c r="A263" s="31" t="s">
        <v>1110</v>
      </c>
      <c r="B263" s="31" t="s">
        <v>192</v>
      </c>
      <c r="C263" s="31" t="s">
        <v>193</v>
      </c>
      <c r="D263" s="31">
        <v>4</v>
      </c>
      <c r="E263" s="31">
        <v>480</v>
      </c>
      <c r="F263" s="31" t="s">
        <v>1102</v>
      </c>
    </row>
    <row r="264" spans="1:6" ht="15" customHeight="1" x14ac:dyDescent="0.25">
      <c r="A264" s="31" t="s">
        <v>1111</v>
      </c>
      <c r="B264" s="31" t="s">
        <v>192</v>
      </c>
      <c r="C264" s="31" t="s">
        <v>193</v>
      </c>
      <c r="D264" s="31">
        <v>31</v>
      </c>
      <c r="E264" s="31">
        <v>7409</v>
      </c>
      <c r="F264" s="31" t="s">
        <v>1102</v>
      </c>
    </row>
    <row r="265" spans="1:6" ht="15" customHeight="1" x14ac:dyDescent="0.25">
      <c r="A265" s="31" t="s">
        <v>1112</v>
      </c>
      <c r="B265" s="31" t="s">
        <v>192</v>
      </c>
      <c r="C265" s="31" t="s">
        <v>193</v>
      </c>
      <c r="D265" s="31">
        <v>132</v>
      </c>
      <c r="E265" s="31">
        <v>22836</v>
      </c>
      <c r="F265" s="31" t="s">
        <v>1100</v>
      </c>
    </row>
    <row r="266" spans="1:6" ht="15" customHeight="1" x14ac:dyDescent="0.25">
      <c r="A266" s="31" t="s">
        <v>1113</v>
      </c>
      <c r="B266" s="31" t="s">
        <v>192</v>
      </c>
      <c r="C266" s="31" t="s">
        <v>193</v>
      </c>
      <c r="D266" s="31">
        <v>0</v>
      </c>
      <c r="E266" s="31">
        <v>0</v>
      </c>
      <c r="F266" s="31" t="s">
        <v>1105</v>
      </c>
    </row>
    <row r="267" spans="1:6" ht="15" customHeight="1" x14ac:dyDescent="0.25">
      <c r="A267" s="31" t="s">
        <v>1099</v>
      </c>
      <c r="B267" s="31" t="s">
        <v>195</v>
      </c>
      <c r="C267" s="31" t="s">
        <v>196</v>
      </c>
      <c r="D267" s="31">
        <v>67</v>
      </c>
      <c r="E267" s="31">
        <v>10452</v>
      </c>
      <c r="F267" s="31" t="s">
        <v>1100</v>
      </c>
    </row>
    <row r="268" spans="1:6" ht="15" customHeight="1" x14ac:dyDescent="0.25">
      <c r="A268" s="31" t="s">
        <v>1101</v>
      </c>
      <c r="B268" s="31" t="s">
        <v>195</v>
      </c>
      <c r="C268" s="31" t="s">
        <v>196</v>
      </c>
      <c r="D268" s="31">
        <v>46</v>
      </c>
      <c r="E268" s="31">
        <v>7590</v>
      </c>
      <c r="F268" s="31" t="s">
        <v>1100</v>
      </c>
    </row>
    <row r="269" spans="1:6" ht="15" customHeight="1" x14ac:dyDescent="0.25">
      <c r="A269" s="31" t="s">
        <v>1103</v>
      </c>
      <c r="B269" s="31" t="s">
        <v>195</v>
      </c>
      <c r="C269" s="31" t="s">
        <v>196</v>
      </c>
      <c r="D269" s="31">
        <v>34</v>
      </c>
      <c r="E269" s="31">
        <v>6766</v>
      </c>
      <c r="F269" s="31" t="s">
        <v>1102</v>
      </c>
    </row>
    <row r="270" spans="1:6" ht="15" customHeight="1" x14ac:dyDescent="0.25">
      <c r="A270" s="31" t="s">
        <v>1104</v>
      </c>
      <c r="B270" s="31" t="s">
        <v>195</v>
      </c>
      <c r="C270" s="31" t="s">
        <v>196</v>
      </c>
      <c r="D270" s="31">
        <v>178</v>
      </c>
      <c r="E270" s="31">
        <v>32752</v>
      </c>
      <c r="F270" s="31" t="s">
        <v>1100</v>
      </c>
    </row>
    <row r="271" spans="1:6" ht="15" customHeight="1" x14ac:dyDescent="0.25">
      <c r="A271" s="31" t="s">
        <v>1106</v>
      </c>
      <c r="B271" s="31" t="s">
        <v>195</v>
      </c>
      <c r="C271" s="31" t="s">
        <v>196</v>
      </c>
      <c r="D271" s="31">
        <v>125</v>
      </c>
      <c r="E271" s="31">
        <v>22250</v>
      </c>
      <c r="F271" s="31" t="s">
        <v>1102</v>
      </c>
    </row>
    <row r="272" spans="1:6" ht="15" customHeight="1" x14ac:dyDescent="0.25">
      <c r="A272" s="31" t="s">
        <v>1107</v>
      </c>
      <c r="B272" s="31" t="s">
        <v>195</v>
      </c>
      <c r="C272" s="31" t="s">
        <v>196</v>
      </c>
      <c r="D272" s="31">
        <v>96</v>
      </c>
      <c r="E272" s="31">
        <v>16224</v>
      </c>
      <c r="F272" s="31" t="s">
        <v>1102</v>
      </c>
    </row>
    <row r="273" spans="1:6" ht="15" customHeight="1" x14ac:dyDescent="0.25">
      <c r="A273" s="31" t="s">
        <v>1108</v>
      </c>
      <c r="B273" s="31" t="s">
        <v>195</v>
      </c>
      <c r="C273" s="31" t="s">
        <v>196</v>
      </c>
      <c r="D273" s="31">
        <v>55</v>
      </c>
      <c r="E273" s="31">
        <v>12870</v>
      </c>
      <c r="F273" s="31" t="s">
        <v>1105</v>
      </c>
    </row>
    <row r="274" spans="1:6" ht="15" customHeight="1" x14ac:dyDescent="0.25">
      <c r="A274" s="31" t="s">
        <v>1109</v>
      </c>
      <c r="B274" s="31" t="s">
        <v>195</v>
      </c>
      <c r="C274" s="31" t="s">
        <v>196</v>
      </c>
      <c r="D274" s="31">
        <v>121</v>
      </c>
      <c r="E274" s="31">
        <v>15488</v>
      </c>
      <c r="F274" s="31" t="s">
        <v>1105</v>
      </c>
    </row>
    <row r="275" spans="1:6" ht="15" customHeight="1" x14ac:dyDescent="0.25">
      <c r="A275" s="31" t="s">
        <v>1110</v>
      </c>
      <c r="B275" s="31" t="s">
        <v>195</v>
      </c>
      <c r="C275" s="31" t="s">
        <v>196</v>
      </c>
      <c r="D275" s="31">
        <v>64</v>
      </c>
      <c r="E275" s="31">
        <v>8896</v>
      </c>
      <c r="F275" s="31" t="s">
        <v>1102</v>
      </c>
    </row>
    <row r="276" spans="1:6" ht="15" customHeight="1" x14ac:dyDescent="0.25">
      <c r="A276" s="31" t="s">
        <v>1111</v>
      </c>
      <c r="B276" s="31" t="s">
        <v>195</v>
      </c>
      <c r="C276" s="31" t="s">
        <v>196</v>
      </c>
      <c r="D276" s="31">
        <v>83</v>
      </c>
      <c r="E276" s="31">
        <v>10126</v>
      </c>
      <c r="F276" s="31" t="s">
        <v>1102</v>
      </c>
    </row>
    <row r="277" spans="1:6" ht="15" customHeight="1" x14ac:dyDescent="0.25">
      <c r="A277" s="31" t="s">
        <v>1112</v>
      </c>
      <c r="B277" s="31" t="s">
        <v>195</v>
      </c>
      <c r="C277" s="31" t="s">
        <v>196</v>
      </c>
      <c r="D277" s="31">
        <v>177</v>
      </c>
      <c r="E277" s="31">
        <v>36639</v>
      </c>
      <c r="F277" s="31" t="s">
        <v>1102</v>
      </c>
    </row>
    <row r="278" spans="1:6" ht="15" customHeight="1" x14ac:dyDescent="0.25">
      <c r="A278" s="31" t="s">
        <v>1113</v>
      </c>
      <c r="B278" s="31" t="s">
        <v>195</v>
      </c>
      <c r="C278" s="31" t="s">
        <v>196</v>
      </c>
      <c r="D278" s="31">
        <v>18</v>
      </c>
      <c r="E278" s="31">
        <v>3060</v>
      </c>
      <c r="F278" s="31" t="s">
        <v>1105</v>
      </c>
    </row>
    <row r="279" spans="1:6" ht="24" customHeight="1" x14ac:dyDescent="0.25">
      <c r="A279" s="31" t="s">
        <v>1099</v>
      </c>
      <c r="B279" s="31" t="s">
        <v>198</v>
      </c>
      <c r="C279" s="31" t="s">
        <v>199</v>
      </c>
      <c r="D279" s="31">
        <v>180</v>
      </c>
      <c r="E279" s="31">
        <v>30060</v>
      </c>
      <c r="F279" s="31" t="s">
        <v>1102</v>
      </c>
    </row>
    <row r="280" spans="1:6" ht="24" customHeight="1" x14ac:dyDescent="0.25">
      <c r="A280" s="31" t="s">
        <v>1101</v>
      </c>
      <c r="B280" s="31" t="s">
        <v>198</v>
      </c>
      <c r="C280" s="31" t="s">
        <v>199</v>
      </c>
      <c r="D280" s="31">
        <v>20</v>
      </c>
      <c r="E280" s="31">
        <v>3100</v>
      </c>
      <c r="F280" s="31" t="s">
        <v>1105</v>
      </c>
    </row>
    <row r="281" spans="1:6" ht="24" customHeight="1" x14ac:dyDescent="0.25">
      <c r="A281" s="31" t="s">
        <v>1103</v>
      </c>
      <c r="B281" s="31" t="s">
        <v>198</v>
      </c>
      <c r="C281" s="31" t="s">
        <v>199</v>
      </c>
      <c r="D281" s="31">
        <v>112</v>
      </c>
      <c r="E281" s="31">
        <v>13776</v>
      </c>
      <c r="F281" s="31" t="s">
        <v>1105</v>
      </c>
    </row>
    <row r="282" spans="1:6" ht="24" customHeight="1" x14ac:dyDescent="0.25">
      <c r="A282" s="31" t="s">
        <v>1104</v>
      </c>
      <c r="B282" s="31" t="s">
        <v>198</v>
      </c>
      <c r="C282" s="31" t="s">
        <v>199</v>
      </c>
      <c r="D282" s="31">
        <v>18</v>
      </c>
      <c r="E282" s="31">
        <v>4212</v>
      </c>
      <c r="F282" s="31" t="s">
        <v>1102</v>
      </c>
    </row>
    <row r="283" spans="1:6" ht="24" customHeight="1" x14ac:dyDescent="0.25">
      <c r="A283" s="31" t="s">
        <v>1106</v>
      </c>
      <c r="B283" s="31" t="s">
        <v>198</v>
      </c>
      <c r="C283" s="31" t="s">
        <v>199</v>
      </c>
      <c r="D283" s="31">
        <v>126</v>
      </c>
      <c r="E283" s="31">
        <v>18018</v>
      </c>
      <c r="F283" s="31" t="s">
        <v>1100</v>
      </c>
    </row>
    <row r="284" spans="1:6" ht="24" customHeight="1" x14ac:dyDescent="0.25">
      <c r="A284" s="31" t="s">
        <v>1107</v>
      </c>
      <c r="B284" s="31" t="s">
        <v>198</v>
      </c>
      <c r="C284" s="31" t="s">
        <v>199</v>
      </c>
      <c r="D284" s="31">
        <v>151</v>
      </c>
      <c r="E284" s="31">
        <v>18875</v>
      </c>
      <c r="F284" s="31" t="s">
        <v>1100</v>
      </c>
    </row>
    <row r="285" spans="1:6" ht="24" customHeight="1" x14ac:dyDescent="0.25">
      <c r="A285" s="31" t="s">
        <v>1108</v>
      </c>
      <c r="B285" s="31" t="s">
        <v>198</v>
      </c>
      <c r="C285" s="31" t="s">
        <v>199</v>
      </c>
      <c r="D285" s="31">
        <v>115</v>
      </c>
      <c r="E285" s="31">
        <v>21620</v>
      </c>
      <c r="F285" s="31" t="s">
        <v>1100</v>
      </c>
    </row>
    <row r="286" spans="1:6" ht="24" customHeight="1" x14ac:dyDescent="0.25">
      <c r="A286" s="31" t="s">
        <v>1109</v>
      </c>
      <c r="B286" s="31" t="s">
        <v>198</v>
      </c>
      <c r="C286" s="31" t="s">
        <v>199</v>
      </c>
      <c r="D286" s="31">
        <v>33</v>
      </c>
      <c r="E286" s="31">
        <v>5643</v>
      </c>
      <c r="F286" s="31" t="s">
        <v>1102</v>
      </c>
    </row>
    <row r="287" spans="1:6" ht="24" customHeight="1" x14ac:dyDescent="0.25">
      <c r="A287" s="31" t="s">
        <v>1110</v>
      </c>
      <c r="B287" s="31" t="s">
        <v>198</v>
      </c>
      <c r="C287" s="31" t="s">
        <v>199</v>
      </c>
      <c r="D287" s="31">
        <v>47</v>
      </c>
      <c r="E287" s="31">
        <v>9964</v>
      </c>
      <c r="F287" s="31" t="s">
        <v>1102</v>
      </c>
    </row>
    <row r="288" spans="1:6" ht="24" customHeight="1" x14ac:dyDescent="0.25">
      <c r="A288" s="31" t="s">
        <v>1111</v>
      </c>
      <c r="B288" s="31" t="s">
        <v>198</v>
      </c>
      <c r="C288" s="31" t="s">
        <v>199</v>
      </c>
      <c r="D288" s="31">
        <v>93</v>
      </c>
      <c r="E288" s="31">
        <v>15066</v>
      </c>
      <c r="F288" s="31" t="s">
        <v>1102</v>
      </c>
    </row>
    <row r="289" spans="1:6" ht="24" customHeight="1" x14ac:dyDescent="0.25">
      <c r="A289" s="31" t="s">
        <v>1112</v>
      </c>
      <c r="B289" s="31" t="s">
        <v>198</v>
      </c>
      <c r="C289" s="31" t="s">
        <v>199</v>
      </c>
      <c r="D289" s="31">
        <v>34</v>
      </c>
      <c r="E289" s="31">
        <v>4182</v>
      </c>
      <c r="F289" s="31" t="s">
        <v>1105</v>
      </c>
    </row>
    <row r="290" spans="1:6" ht="24" customHeight="1" x14ac:dyDescent="0.25">
      <c r="A290" s="31" t="s">
        <v>1113</v>
      </c>
      <c r="B290" s="31" t="s">
        <v>198</v>
      </c>
      <c r="C290" s="31" t="s">
        <v>199</v>
      </c>
      <c r="D290" s="31">
        <v>10</v>
      </c>
      <c r="E290" s="31">
        <v>1400</v>
      </c>
      <c r="F290" s="31" t="s">
        <v>1100</v>
      </c>
    </row>
    <row r="291" spans="1:6" ht="24" customHeight="1" x14ac:dyDescent="0.25">
      <c r="A291" s="31" t="s">
        <v>1099</v>
      </c>
      <c r="B291" s="31" t="s">
        <v>201</v>
      </c>
      <c r="C291" s="31" t="s">
        <v>202</v>
      </c>
      <c r="D291" s="31">
        <v>103</v>
      </c>
      <c r="E291" s="31">
        <v>22145</v>
      </c>
      <c r="F291" s="31" t="s">
        <v>1102</v>
      </c>
    </row>
    <row r="292" spans="1:6" ht="24" customHeight="1" x14ac:dyDescent="0.25">
      <c r="A292" s="31" t="s">
        <v>1101</v>
      </c>
      <c r="B292" s="31" t="s">
        <v>201</v>
      </c>
      <c r="C292" s="31" t="s">
        <v>202</v>
      </c>
      <c r="D292" s="31">
        <v>180</v>
      </c>
      <c r="E292" s="31">
        <v>40140</v>
      </c>
      <c r="F292" s="31" t="s">
        <v>1105</v>
      </c>
    </row>
    <row r="293" spans="1:6" ht="24" customHeight="1" x14ac:dyDescent="0.25">
      <c r="A293" s="31" t="s">
        <v>1103</v>
      </c>
      <c r="B293" s="31" t="s">
        <v>201</v>
      </c>
      <c r="C293" s="31" t="s">
        <v>202</v>
      </c>
      <c r="D293" s="31">
        <v>23</v>
      </c>
      <c r="E293" s="31">
        <v>2921</v>
      </c>
      <c r="F293" s="31" t="s">
        <v>1102</v>
      </c>
    </row>
    <row r="294" spans="1:6" ht="24" customHeight="1" x14ac:dyDescent="0.25">
      <c r="A294" s="31" t="s">
        <v>1104</v>
      </c>
      <c r="B294" s="31" t="s">
        <v>201</v>
      </c>
      <c r="C294" s="31" t="s">
        <v>202</v>
      </c>
      <c r="D294" s="31">
        <v>165</v>
      </c>
      <c r="E294" s="31">
        <v>23760</v>
      </c>
      <c r="F294" s="31" t="s">
        <v>1102</v>
      </c>
    </row>
    <row r="295" spans="1:6" ht="24" customHeight="1" x14ac:dyDescent="0.25">
      <c r="A295" s="31" t="s">
        <v>1106</v>
      </c>
      <c r="B295" s="31" t="s">
        <v>201</v>
      </c>
      <c r="C295" s="31" t="s">
        <v>202</v>
      </c>
      <c r="D295" s="31">
        <v>48</v>
      </c>
      <c r="E295" s="31">
        <v>7920</v>
      </c>
      <c r="F295" s="31" t="s">
        <v>1105</v>
      </c>
    </row>
    <row r="296" spans="1:6" ht="24" customHeight="1" x14ac:dyDescent="0.25">
      <c r="A296" s="31" t="s">
        <v>1107</v>
      </c>
      <c r="B296" s="31" t="s">
        <v>201</v>
      </c>
      <c r="C296" s="31" t="s">
        <v>202</v>
      </c>
      <c r="D296" s="31">
        <v>173</v>
      </c>
      <c r="E296" s="31">
        <v>21452</v>
      </c>
      <c r="F296" s="31" t="s">
        <v>1100</v>
      </c>
    </row>
    <row r="297" spans="1:6" ht="24" customHeight="1" x14ac:dyDescent="0.25">
      <c r="A297" s="31" t="s">
        <v>1108</v>
      </c>
      <c r="B297" s="31" t="s">
        <v>201</v>
      </c>
      <c r="C297" s="31" t="s">
        <v>202</v>
      </c>
      <c r="D297" s="31">
        <v>56</v>
      </c>
      <c r="E297" s="31">
        <v>10136</v>
      </c>
      <c r="F297" s="31" t="s">
        <v>1105</v>
      </c>
    </row>
    <row r="298" spans="1:6" ht="24" customHeight="1" x14ac:dyDescent="0.25">
      <c r="A298" s="31" t="s">
        <v>1109</v>
      </c>
      <c r="B298" s="31" t="s">
        <v>201</v>
      </c>
      <c r="C298" s="31" t="s">
        <v>202</v>
      </c>
      <c r="D298" s="31">
        <v>125</v>
      </c>
      <c r="E298" s="31">
        <v>27500</v>
      </c>
      <c r="F298" s="31" t="s">
        <v>1100</v>
      </c>
    </row>
    <row r="299" spans="1:6" ht="24" customHeight="1" x14ac:dyDescent="0.25">
      <c r="A299" s="31" t="s">
        <v>1110</v>
      </c>
      <c r="B299" s="31" t="s">
        <v>201</v>
      </c>
      <c r="C299" s="31" t="s">
        <v>202</v>
      </c>
      <c r="D299" s="31">
        <v>92</v>
      </c>
      <c r="E299" s="31">
        <v>14996</v>
      </c>
      <c r="F299" s="31" t="s">
        <v>1105</v>
      </c>
    </row>
    <row r="300" spans="1:6" ht="24" customHeight="1" x14ac:dyDescent="0.25">
      <c r="A300" s="31" t="s">
        <v>1111</v>
      </c>
      <c r="B300" s="31" t="s">
        <v>201</v>
      </c>
      <c r="C300" s="31" t="s">
        <v>202</v>
      </c>
      <c r="D300" s="31">
        <v>74</v>
      </c>
      <c r="E300" s="31">
        <v>13098</v>
      </c>
      <c r="F300" s="31" t="s">
        <v>1102</v>
      </c>
    </row>
    <row r="301" spans="1:6" ht="24" customHeight="1" x14ac:dyDescent="0.25">
      <c r="A301" s="31" t="s">
        <v>1112</v>
      </c>
      <c r="B301" s="31" t="s">
        <v>201</v>
      </c>
      <c r="C301" s="31" t="s">
        <v>202</v>
      </c>
      <c r="D301" s="31">
        <v>159</v>
      </c>
      <c r="E301" s="31">
        <v>31800</v>
      </c>
      <c r="F301" s="31" t="s">
        <v>1105</v>
      </c>
    </row>
    <row r="302" spans="1:6" ht="24" customHeight="1" x14ac:dyDescent="0.25">
      <c r="A302" s="31" t="s">
        <v>1113</v>
      </c>
      <c r="B302" s="31" t="s">
        <v>201</v>
      </c>
      <c r="C302" s="31" t="s">
        <v>202</v>
      </c>
      <c r="D302" s="31">
        <v>109</v>
      </c>
      <c r="E302" s="31">
        <v>18857</v>
      </c>
      <c r="F302" s="31" t="s">
        <v>1105</v>
      </c>
    </row>
    <row r="303" spans="1:6" ht="24" customHeight="1" x14ac:dyDescent="0.25">
      <c r="A303" s="31" t="s">
        <v>1099</v>
      </c>
      <c r="B303" s="31" t="s">
        <v>204</v>
      </c>
      <c r="C303" s="31" t="s">
        <v>205</v>
      </c>
      <c r="D303" s="31">
        <v>103</v>
      </c>
      <c r="E303" s="31">
        <v>21733</v>
      </c>
      <c r="F303" s="31" t="s">
        <v>1102</v>
      </c>
    </row>
    <row r="304" spans="1:6" ht="24" customHeight="1" x14ac:dyDescent="0.25">
      <c r="A304" s="31" t="s">
        <v>1101</v>
      </c>
      <c r="B304" s="31" t="s">
        <v>204</v>
      </c>
      <c r="C304" s="31" t="s">
        <v>205</v>
      </c>
      <c r="D304" s="31">
        <v>143</v>
      </c>
      <c r="E304" s="31">
        <v>17875</v>
      </c>
      <c r="F304" s="31" t="s">
        <v>1102</v>
      </c>
    </row>
    <row r="305" spans="1:6" ht="24" customHeight="1" x14ac:dyDescent="0.25">
      <c r="A305" s="31" t="s">
        <v>1103</v>
      </c>
      <c r="B305" s="31" t="s">
        <v>204</v>
      </c>
      <c r="C305" s="31" t="s">
        <v>205</v>
      </c>
      <c r="D305" s="31">
        <v>96</v>
      </c>
      <c r="E305" s="31">
        <v>22656</v>
      </c>
      <c r="F305" s="31" t="s">
        <v>1100</v>
      </c>
    </row>
    <row r="306" spans="1:6" ht="24" customHeight="1" x14ac:dyDescent="0.25">
      <c r="A306" s="31" t="s">
        <v>1104</v>
      </c>
      <c r="B306" s="31" t="s">
        <v>204</v>
      </c>
      <c r="C306" s="31" t="s">
        <v>205</v>
      </c>
      <c r="D306" s="31">
        <v>140</v>
      </c>
      <c r="E306" s="31">
        <v>24080</v>
      </c>
      <c r="F306" s="31" t="s">
        <v>1102</v>
      </c>
    </row>
    <row r="307" spans="1:6" ht="24" customHeight="1" x14ac:dyDescent="0.25">
      <c r="A307" s="31" t="s">
        <v>1106</v>
      </c>
      <c r="B307" s="31" t="s">
        <v>204</v>
      </c>
      <c r="C307" s="31" t="s">
        <v>205</v>
      </c>
      <c r="D307" s="31">
        <v>35</v>
      </c>
      <c r="E307" s="31">
        <v>5285</v>
      </c>
      <c r="F307" s="31" t="s">
        <v>1102</v>
      </c>
    </row>
    <row r="308" spans="1:6" ht="24" customHeight="1" x14ac:dyDescent="0.25">
      <c r="A308" s="31" t="s">
        <v>1107</v>
      </c>
      <c r="B308" s="31" t="s">
        <v>204</v>
      </c>
      <c r="C308" s="31" t="s">
        <v>205</v>
      </c>
      <c r="D308" s="31">
        <v>173</v>
      </c>
      <c r="E308" s="31">
        <v>33043</v>
      </c>
      <c r="F308" s="31" t="s">
        <v>1102</v>
      </c>
    </row>
    <row r="309" spans="1:6" ht="24" customHeight="1" x14ac:dyDescent="0.25">
      <c r="A309" s="31" t="s">
        <v>1108</v>
      </c>
      <c r="B309" s="31" t="s">
        <v>204</v>
      </c>
      <c r="C309" s="31" t="s">
        <v>205</v>
      </c>
      <c r="D309" s="31">
        <v>11</v>
      </c>
      <c r="E309" s="31">
        <v>1386</v>
      </c>
      <c r="F309" s="31" t="s">
        <v>1100</v>
      </c>
    </row>
    <row r="310" spans="1:6" ht="24" customHeight="1" x14ac:dyDescent="0.25">
      <c r="A310" s="31" t="s">
        <v>1109</v>
      </c>
      <c r="B310" s="31" t="s">
        <v>204</v>
      </c>
      <c r="C310" s="31" t="s">
        <v>205</v>
      </c>
      <c r="D310" s="31">
        <v>166</v>
      </c>
      <c r="E310" s="31">
        <v>38678</v>
      </c>
      <c r="F310" s="31" t="s">
        <v>1102</v>
      </c>
    </row>
    <row r="311" spans="1:6" ht="24" customHeight="1" x14ac:dyDescent="0.25">
      <c r="A311" s="31" t="s">
        <v>1110</v>
      </c>
      <c r="B311" s="31" t="s">
        <v>204</v>
      </c>
      <c r="C311" s="31" t="s">
        <v>205</v>
      </c>
      <c r="D311" s="31">
        <v>71</v>
      </c>
      <c r="E311" s="31">
        <v>16046</v>
      </c>
      <c r="F311" s="31" t="s">
        <v>1100</v>
      </c>
    </row>
    <row r="312" spans="1:6" ht="24" customHeight="1" x14ac:dyDescent="0.25">
      <c r="A312" s="31" t="s">
        <v>1111</v>
      </c>
      <c r="B312" s="31" t="s">
        <v>204</v>
      </c>
      <c r="C312" s="31" t="s">
        <v>205</v>
      </c>
      <c r="D312" s="31">
        <v>52</v>
      </c>
      <c r="E312" s="31">
        <v>11856</v>
      </c>
      <c r="F312" s="31" t="s">
        <v>1100</v>
      </c>
    </row>
    <row r="313" spans="1:6" ht="24" customHeight="1" x14ac:dyDescent="0.25">
      <c r="A313" s="31" t="s">
        <v>1112</v>
      </c>
      <c r="B313" s="31" t="s">
        <v>204</v>
      </c>
      <c r="C313" s="31" t="s">
        <v>205</v>
      </c>
      <c r="D313" s="31">
        <v>109</v>
      </c>
      <c r="E313" s="31">
        <v>23653</v>
      </c>
      <c r="F313" s="31" t="s">
        <v>1105</v>
      </c>
    </row>
    <row r="314" spans="1:6" ht="24" customHeight="1" x14ac:dyDescent="0.25">
      <c r="A314" s="31" t="s">
        <v>1113</v>
      </c>
      <c r="B314" s="31" t="s">
        <v>204</v>
      </c>
      <c r="C314" s="31" t="s">
        <v>205</v>
      </c>
      <c r="D314" s="31">
        <v>172</v>
      </c>
      <c r="E314" s="31">
        <v>38184</v>
      </c>
      <c r="F314" s="31" t="s">
        <v>1100</v>
      </c>
    </row>
    <row r="315" spans="1:6" ht="15" customHeight="1" x14ac:dyDescent="0.25">
      <c r="A315" s="31" t="s">
        <v>1099</v>
      </c>
      <c r="B315" s="31" t="s">
        <v>207</v>
      </c>
      <c r="C315" s="31" t="s">
        <v>208</v>
      </c>
      <c r="D315" s="31">
        <v>25</v>
      </c>
      <c r="E315" s="31">
        <v>4175</v>
      </c>
      <c r="F315" s="31" t="s">
        <v>1100</v>
      </c>
    </row>
    <row r="316" spans="1:6" ht="15" customHeight="1" x14ac:dyDescent="0.25">
      <c r="A316" s="31" t="s">
        <v>1101</v>
      </c>
      <c r="B316" s="31" t="s">
        <v>207</v>
      </c>
      <c r="C316" s="31" t="s">
        <v>208</v>
      </c>
      <c r="D316" s="31">
        <v>5</v>
      </c>
      <c r="E316" s="31">
        <v>1025</v>
      </c>
      <c r="F316" s="31" t="s">
        <v>1100</v>
      </c>
    </row>
    <row r="317" spans="1:6" ht="15" customHeight="1" x14ac:dyDescent="0.25">
      <c r="A317" s="31" t="s">
        <v>1103</v>
      </c>
      <c r="B317" s="31" t="s">
        <v>207</v>
      </c>
      <c r="C317" s="31" t="s">
        <v>208</v>
      </c>
      <c r="D317" s="31">
        <v>162</v>
      </c>
      <c r="E317" s="31">
        <v>26082</v>
      </c>
      <c r="F317" s="31" t="s">
        <v>1102</v>
      </c>
    </row>
    <row r="318" spans="1:6" ht="15" customHeight="1" x14ac:dyDescent="0.25">
      <c r="A318" s="31" t="s">
        <v>1104</v>
      </c>
      <c r="B318" s="31" t="s">
        <v>207</v>
      </c>
      <c r="C318" s="31" t="s">
        <v>208</v>
      </c>
      <c r="D318" s="31">
        <v>130</v>
      </c>
      <c r="E318" s="31">
        <v>26390</v>
      </c>
      <c r="F318" s="31" t="s">
        <v>1102</v>
      </c>
    </row>
    <row r="319" spans="1:6" ht="15" customHeight="1" x14ac:dyDescent="0.25">
      <c r="A319" s="31" t="s">
        <v>1106</v>
      </c>
      <c r="B319" s="31" t="s">
        <v>207</v>
      </c>
      <c r="C319" s="31" t="s">
        <v>208</v>
      </c>
      <c r="D319" s="31">
        <v>26</v>
      </c>
      <c r="E319" s="31">
        <v>5096</v>
      </c>
      <c r="F319" s="31" t="s">
        <v>1105</v>
      </c>
    </row>
    <row r="320" spans="1:6" ht="15" customHeight="1" x14ac:dyDescent="0.25">
      <c r="A320" s="31" t="s">
        <v>1107</v>
      </c>
      <c r="B320" s="31" t="s">
        <v>207</v>
      </c>
      <c r="C320" s="31" t="s">
        <v>208</v>
      </c>
      <c r="D320" s="31">
        <v>119</v>
      </c>
      <c r="E320" s="31">
        <v>19040</v>
      </c>
      <c r="F320" s="31" t="s">
        <v>1105</v>
      </c>
    </row>
    <row r="321" spans="1:6" ht="15" customHeight="1" x14ac:dyDescent="0.25">
      <c r="A321" s="31" t="s">
        <v>1108</v>
      </c>
      <c r="B321" s="31" t="s">
        <v>207</v>
      </c>
      <c r="C321" s="31" t="s">
        <v>208</v>
      </c>
      <c r="D321" s="31">
        <v>126</v>
      </c>
      <c r="E321" s="31">
        <v>16506</v>
      </c>
      <c r="F321" s="31" t="s">
        <v>1100</v>
      </c>
    </row>
    <row r="322" spans="1:6" ht="15" customHeight="1" x14ac:dyDescent="0.25">
      <c r="A322" s="31" t="s">
        <v>1109</v>
      </c>
      <c r="B322" s="31" t="s">
        <v>207</v>
      </c>
      <c r="C322" s="31" t="s">
        <v>208</v>
      </c>
      <c r="D322" s="31">
        <v>172</v>
      </c>
      <c r="E322" s="31">
        <v>28208</v>
      </c>
      <c r="F322" s="31" t="s">
        <v>1102</v>
      </c>
    </row>
    <row r="323" spans="1:6" ht="15" customHeight="1" x14ac:dyDescent="0.25">
      <c r="A323" s="31" t="s">
        <v>1110</v>
      </c>
      <c r="B323" s="31" t="s">
        <v>207</v>
      </c>
      <c r="C323" s="31" t="s">
        <v>208</v>
      </c>
      <c r="D323" s="31">
        <v>130</v>
      </c>
      <c r="E323" s="31">
        <v>17420</v>
      </c>
      <c r="F323" s="31" t="s">
        <v>1102</v>
      </c>
    </row>
    <row r="324" spans="1:6" ht="15" customHeight="1" x14ac:dyDescent="0.25">
      <c r="A324" s="31" t="s">
        <v>1111</v>
      </c>
      <c r="B324" s="31" t="s">
        <v>207</v>
      </c>
      <c r="C324" s="31" t="s">
        <v>208</v>
      </c>
      <c r="D324" s="31">
        <v>73</v>
      </c>
      <c r="E324" s="31">
        <v>12410</v>
      </c>
      <c r="F324" s="31" t="s">
        <v>1100</v>
      </c>
    </row>
    <row r="325" spans="1:6" ht="15" customHeight="1" x14ac:dyDescent="0.25">
      <c r="A325" s="31" t="s">
        <v>1112</v>
      </c>
      <c r="B325" s="31" t="s">
        <v>207</v>
      </c>
      <c r="C325" s="31" t="s">
        <v>208</v>
      </c>
      <c r="D325" s="31">
        <v>143</v>
      </c>
      <c r="E325" s="31">
        <v>28886</v>
      </c>
      <c r="F325" s="31" t="s">
        <v>1105</v>
      </c>
    </row>
    <row r="326" spans="1:6" ht="15" customHeight="1" x14ac:dyDescent="0.25">
      <c r="A326" s="31" t="s">
        <v>1113</v>
      </c>
      <c r="B326" s="31" t="s">
        <v>207</v>
      </c>
      <c r="C326" s="31" t="s">
        <v>208</v>
      </c>
      <c r="D326" s="31">
        <v>77</v>
      </c>
      <c r="E326" s="31">
        <v>17633</v>
      </c>
      <c r="F326" s="31" t="s">
        <v>1100</v>
      </c>
    </row>
    <row r="327" spans="1:6" ht="24" customHeight="1" x14ac:dyDescent="0.25">
      <c r="A327" s="31" t="s">
        <v>1099</v>
      </c>
      <c r="B327" s="31" t="s">
        <v>210</v>
      </c>
      <c r="C327" s="31" t="s">
        <v>211</v>
      </c>
      <c r="D327" s="31">
        <v>25</v>
      </c>
      <c r="E327" s="31">
        <v>3825</v>
      </c>
      <c r="F327" s="31" t="s">
        <v>1105</v>
      </c>
    </row>
    <row r="328" spans="1:6" ht="24" customHeight="1" x14ac:dyDescent="0.25">
      <c r="A328" s="31" t="s">
        <v>1101</v>
      </c>
      <c r="B328" s="31" t="s">
        <v>210</v>
      </c>
      <c r="C328" s="31" t="s">
        <v>211</v>
      </c>
      <c r="D328" s="31">
        <v>85</v>
      </c>
      <c r="E328" s="31">
        <v>17765</v>
      </c>
      <c r="F328" s="31" t="s">
        <v>1105</v>
      </c>
    </row>
    <row r="329" spans="1:6" ht="24" customHeight="1" x14ac:dyDescent="0.25">
      <c r="A329" s="31" t="s">
        <v>1103</v>
      </c>
      <c r="B329" s="31" t="s">
        <v>210</v>
      </c>
      <c r="C329" s="31" t="s">
        <v>211</v>
      </c>
      <c r="D329" s="31">
        <v>38</v>
      </c>
      <c r="E329" s="31">
        <v>5662</v>
      </c>
      <c r="F329" s="31" t="s">
        <v>1102</v>
      </c>
    </row>
    <row r="330" spans="1:6" ht="24" customHeight="1" x14ac:dyDescent="0.25">
      <c r="A330" s="31" t="s">
        <v>1104</v>
      </c>
      <c r="B330" s="31" t="s">
        <v>210</v>
      </c>
      <c r="C330" s="31" t="s">
        <v>211</v>
      </c>
      <c r="D330" s="31">
        <v>147</v>
      </c>
      <c r="E330" s="31">
        <v>32928</v>
      </c>
      <c r="F330" s="31" t="s">
        <v>1100</v>
      </c>
    </row>
    <row r="331" spans="1:6" ht="24" customHeight="1" x14ac:dyDescent="0.25">
      <c r="A331" s="31" t="s">
        <v>1106</v>
      </c>
      <c r="B331" s="31" t="s">
        <v>210</v>
      </c>
      <c r="C331" s="31" t="s">
        <v>211</v>
      </c>
      <c r="D331" s="31">
        <v>39</v>
      </c>
      <c r="E331" s="31">
        <v>5889</v>
      </c>
      <c r="F331" s="31" t="s">
        <v>1100</v>
      </c>
    </row>
    <row r="332" spans="1:6" ht="24" customHeight="1" x14ac:dyDescent="0.25">
      <c r="A332" s="31" t="s">
        <v>1107</v>
      </c>
      <c r="B332" s="31" t="s">
        <v>210</v>
      </c>
      <c r="C332" s="31" t="s">
        <v>211</v>
      </c>
      <c r="D332" s="31">
        <v>93</v>
      </c>
      <c r="E332" s="31">
        <v>20274</v>
      </c>
      <c r="F332" s="31" t="s">
        <v>1100</v>
      </c>
    </row>
    <row r="333" spans="1:6" ht="24" customHeight="1" x14ac:dyDescent="0.25">
      <c r="A333" s="31" t="s">
        <v>1108</v>
      </c>
      <c r="B333" s="31" t="s">
        <v>210</v>
      </c>
      <c r="C333" s="31" t="s">
        <v>211</v>
      </c>
      <c r="D333" s="31">
        <v>48</v>
      </c>
      <c r="E333" s="31">
        <v>7488</v>
      </c>
      <c r="F333" s="31" t="s">
        <v>1102</v>
      </c>
    </row>
    <row r="334" spans="1:6" ht="24" customHeight="1" x14ac:dyDescent="0.25">
      <c r="A334" s="31" t="s">
        <v>1109</v>
      </c>
      <c r="B334" s="31" t="s">
        <v>210</v>
      </c>
      <c r="C334" s="31" t="s">
        <v>211</v>
      </c>
      <c r="D334" s="31">
        <v>104</v>
      </c>
      <c r="E334" s="31">
        <v>19864</v>
      </c>
      <c r="F334" s="31" t="s">
        <v>1100</v>
      </c>
    </row>
    <row r="335" spans="1:6" ht="24" customHeight="1" x14ac:dyDescent="0.25">
      <c r="A335" s="31" t="s">
        <v>1110</v>
      </c>
      <c r="B335" s="31" t="s">
        <v>210</v>
      </c>
      <c r="C335" s="31" t="s">
        <v>211</v>
      </c>
      <c r="D335" s="31">
        <v>37</v>
      </c>
      <c r="E335" s="31">
        <v>8806</v>
      </c>
      <c r="F335" s="31" t="s">
        <v>1102</v>
      </c>
    </row>
    <row r="336" spans="1:6" ht="24" customHeight="1" x14ac:dyDescent="0.25">
      <c r="A336" s="31" t="s">
        <v>1111</v>
      </c>
      <c r="B336" s="31" t="s">
        <v>210</v>
      </c>
      <c r="C336" s="31" t="s">
        <v>211</v>
      </c>
      <c r="D336" s="31">
        <v>17</v>
      </c>
      <c r="E336" s="31">
        <v>2567</v>
      </c>
      <c r="F336" s="31" t="s">
        <v>1105</v>
      </c>
    </row>
    <row r="337" spans="1:6" ht="24" customHeight="1" x14ac:dyDescent="0.25">
      <c r="A337" s="31" t="s">
        <v>1112</v>
      </c>
      <c r="B337" s="31" t="s">
        <v>210</v>
      </c>
      <c r="C337" s="31" t="s">
        <v>211</v>
      </c>
      <c r="D337" s="31">
        <v>142</v>
      </c>
      <c r="E337" s="31">
        <v>19454</v>
      </c>
      <c r="F337" s="31" t="s">
        <v>1105</v>
      </c>
    </row>
    <row r="338" spans="1:6" ht="24" customHeight="1" x14ac:dyDescent="0.25">
      <c r="A338" s="31" t="s">
        <v>1113</v>
      </c>
      <c r="B338" s="31" t="s">
        <v>210</v>
      </c>
      <c r="C338" s="31" t="s">
        <v>211</v>
      </c>
      <c r="D338" s="31">
        <v>131</v>
      </c>
      <c r="E338" s="31">
        <v>26331</v>
      </c>
      <c r="F338" s="31" t="s">
        <v>1102</v>
      </c>
    </row>
    <row r="339" spans="1:6" ht="24" customHeight="1" x14ac:dyDescent="0.25">
      <c r="A339" s="31" t="s">
        <v>1099</v>
      </c>
      <c r="B339" s="31" t="s">
        <v>213</v>
      </c>
      <c r="C339" s="31" t="s">
        <v>214</v>
      </c>
      <c r="D339" s="31">
        <v>88</v>
      </c>
      <c r="E339" s="31">
        <v>17600</v>
      </c>
      <c r="F339" s="31" t="s">
        <v>1102</v>
      </c>
    </row>
    <row r="340" spans="1:6" ht="24" customHeight="1" x14ac:dyDescent="0.25">
      <c r="A340" s="31" t="s">
        <v>1101</v>
      </c>
      <c r="B340" s="31" t="s">
        <v>213</v>
      </c>
      <c r="C340" s="31" t="s">
        <v>214</v>
      </c>
      <c r="D340" s="31">
        <v>161</v>
      </c>
      <c r="E340" s="31">
        <v>22218</v>
      </c>
      <c r="F340" s="31" t="s">
        <v>1105</v>
      </c>
    </row>
    <row r="341" spans="1:6" ht="24" customHeight="1" x14ac:dyDescent="0.25">
      <c r="A341" s="31" t="s">
        <v>1103</v>
      </c>
      <c r="B341" s="31" t="s">
        <v>213</v>
      </c>
      <c r="C341" s="31" t="s">
        <v>214</v>
      </c>
      <c r="D341" s="31">
        <v>125</v>
      </c>
      <c r="E341" s="31">
        <v>20375</v>
      </c>
      <c r="F341" s="31" t="s">
        <v>1100</v>
      </c>
    </row>
    <row r="342" spans="1:6" ht="24" customHeight="1" x14ac:dyDescent="0.25">
      <c r="A342" s="31" t="s">
        <v>1104</v>
      </c>
      <c r="B342" s="31" t="s">
        <v>213</v>
      </c>
      <c r="C342" s="31" t="s">
        <v>214</v>
      </c>
      <c r="D342" s="31">
        <v>63</v>
      </c>
      <c r="E342" s="31">
        <v>12537</v>
      </c>
      <c r="F342" s="31" t="s">
        <v>1105</v>
      </c>
    </row>
    <row r="343" spans="1:6" ht="24" customHeight="1" x14ac:dyDescent="0.25">
      <c r="A343" s="31" t="s">
        <v>1106</v>
      </c>
      <c r="B343" s="31" t="s">
        <v>213</v>
      </c>
      <c r="C343" s="31" t="s">
        <v>214</v>
      </c>
      <c r="D343" s="31">
        <v>27</v>
      </c>
      <c r="E343" s="31">
        <v>5994</v>
      </c>
      <c r="F343" s="31" t="s">
        <v>1100</v>
      </c>
    </row>
    <row r="344" spans="1:6" ht="24" customHeight="1" x14ac:dyDescent="0.25">
      <c r="A344" s="31" t="s">
        <v>1107</v>
      </c>
      <c r="B344" s="31" t="s">
        <v>213</v>
      </c>
      <c r="C344" s="31" t="s">
        <v>214</v>
      </c>
      <c r="D344" s="31">
        <v>117</v>
      </c>
      <c r="E344" s="31">
        <v>14391</v>
      </c>
      <c r="F344" s="31" t="s">
        <v>1100</v>
      </c>
    </row>
    <row r="345" spans="1:6" ht="24" customHeight="1" x14ac:dyDescent="0.25">
      <c r="A345" s="31" t="s">
        <v>1108</v>
      </c>
      <c r="B345" s="31" t="s">
        <v>213</v>
      </c>
      <c r="C345" s="31" t="s">
        <v>214</v>
      </c>
      <c r="D345" s="31">
        <v>104</v>
      </c>
      <c r="E345" s="31">
        <v>15808</v>
      </c>
      <c r="F345" s="31" t="s">
        <v>1102</v>
      </c>
    </row>
    <row r="346" spans="1:6" ht="24" customHeight="1" x14ac:dyDescent="0.25">
      <c r="A346" s="31" t="s">
        <v>1109</v>
      </c>
      <c r="B346" s="31" t="s">
        <v>213</v>
      </c>
      <c r="C346" s="31" t="s">
        <v>214</v>
      </c>
      <c r="D346" s="31">
        <v>105</v>
      </c>
      <c r="E346" s="31">
        <v>19110</v>
      </c>
      <c r="F346" s="31" t="s">
        <v>1100</v>
      </c>
    </row>
    <row r="347" spans="1:6" ht="24" customHeight="1" x14ac:dyDescent="0.25">
      <c r="A347" s="31" t="s">
        <v>1110</v>
      </c>
      <c r="B347" s="31" t="s">
        <v>213</v>
      </c>
      <c r="C347" s="31" t="s">
        <v>214</v>
      </c>
      <c r="D347" s="31">
        <v>130</v>
      </c>
      <c r="E347" s="31">
        <v>18460</v>
      </c>
      <c r="F347" s="31" t="s">
        <v>1102</v>
      </c>
    </row>
    <row r="348" spans="1:6" ht="24" customHeight="1" x14ac:dyDescent="0.25">
      <c r="A348" s="31" t="s">
        <v>1111</v>
      </c>
      <c r="B348" s="31" t="s">
        <v>213</v>
      </c>
      <c r="C348" s="31" t="s">
        <v>214</v>
      </c>
      <c r="D348" s="31">
        <v>120</v>
      </c>
      <c r="E348" s="31">
        <v>22200</v>
      </c>
      <c r="F348" s="31" t="s">
        <v>1105</v>
      </c>
    </row>
    <row r="349" spans="1:6" ht="24" customHeight="1" x14ac:dyDescent="0.25">
      <c r="A349" s="31" t="s">
        <v>1112</v>
      </c>
      <c r="B349" s="31" t="s">
        <v>213</v>
      </c>
      <c r="C349" s="31" t="s">
        <v>214</v>
      </c>
      <c r="D349" s="31">
        <v>152</v>
      </c>
      <c r="E349" s="31">
        <v>29488</v>
      </c>
      <c r="F349" s="31" t="s">
        <v>1100</v>
      </c>
    </row>
    <row r="350" spans="1:6" ht="24" customHeight="1" x14ac:dyDescent="0.25">
      <c r="A350" s="31" t="s">
        <v>1113</v>
      </c>
      <c r="B350" s="31" t="s">
        <v>213</v>
      </c>
      <c r="C350" s="31" t="s">
        <v>214</v>
      </c>
      <c r="D350" s="31">
        <v>67</v>
      </c>
      <c r="E350" s="31">
        <v>11926</v>
      </c>
      <c r="F350" s="31" t="s">
        <v>1105</v>
      </c>
    </row>
    <row r="351" spans="1:6" ht="24" customHeight="1" x14ac:dyDescent="0.25">
      <c r="A351" s="31" t="s">
        <v>1099</v>
      </c>
      <c r="B351" s="31" t="s">
        <v>216</v>
      </c>
      <c r="C351" s="31" t="s">
        <v>217</v>
      </c>
      <c r="D351" s="31">
        <v>72</v>
      </c>
      <c r="E351" s="31">
        <v>12672</v>
      </c>
      <c r="F351" s="31" t="s">
        <v>1102</v>
      </c>
    </row>
    <row r="352" spans="1:6" ht="24" customHeight="1" x14ac:dyDescent="0.25">
      <c r="A352" s="31" t="s">
        <v>1101</v>
      </c>
      <c r="B352" s="31" t="s">
        <v>216</v>
      </c>
      <c r="C352" s="31" t="s">
        <v>217</v>
      </c>
      <c r="D352" s="31">
        <v>18</v>
      </c>
      <c r="E352" s="31">
        <v>3510</v>
      </c>
      <c r="F352" s="31" t="s">
        <v>1100</v>
      </c>
    </row>
    <row r="353" spans="1:6" ht="24" customHeight="1" x14ac:dyDescent="0.25">
      <c r="A353" s="31" t="s">
        <v>1103</v>
      </c>
      <c r="B353" s="31" t="s">
        <v>216</v>
      </c>
      <c r="C353" s="31" t="s">
        <v>217</v>
      </c>
      <c r="D353" s="31">
        <v>73</v>
      </c>
      <c r="E353" s="31">
        <v>16863</v>
      </c>
      <c r="F353" s="31" t="s">
        <v>1100</v>
      </c>
    </row>
    <row r="354" spans="1:6" ht="24" customHeight="1" x14ac:dyDescent="0.25">
      <c r="A354" s="31" t="s">
        <v>1104</v>
      </c>
      <c r="B354" s="31" t="s">
        <v>216</v>
      </c>
      <c r="C354" s="31" t="s">
        <v>217</v>
      </c>
      <c r="D354" s="31">
        <v>138</v>
      </c>
      <c r="E354" s="31">
        <v>21252</v>
      </c>
      <c r="F354" s="31" t="s">
        <v>1102</v>
      </c>
    </row>
    <row r="355" spans="1:6" ht="24" customHeight="1" x14ac:dyDescent="0.25">
      <c r="A355" s="31" t="s">
        <v>1106</v>
      </c>
      <c r="B355" s="31" t="s">
        <v>216</v>
      </c>
      <c r="C355" s="31" t="s">
        <v>217</v>
      </c>
      <c r="D355" s="31">
        <v>117</v>
      </c>
      <c r="E355" s="31">
        <v>14508</v>
      </c>
      <c r="F355" s="31" t="s">
        <v>1100</v>
      </c>
    </row>
    <row r="356" spans="1:6" ht="24" customHeight="1" x14ac:dyDescent="0.25">
      <c r="A356" s="31" t="s">
        <v>1107</v>
      </c>
      <c r="B356" s="31" t="s">
        <v>216</v>
      </c>
      <c r="C356" s="31" t="s">
        <v>217</v>
      </c>
      <c r="D356" s="31">
        <v>140</v>
      </c>
      <c r="E356" s="31">
        <v>33040</v>
      </c>
      <c r="F356" s="31" t="s">
        <v>1100</v>
      </c>
    </row>
    <row r="357" spans="1:6" ht="24" customHeight="1" x14ac:dyDescent="0.25">
      <c r="A357" s="31" t="s">
        <v>1108</v>
      </c>
      <c r="B357" s="31" t="s">
        <v>216</v>
      </c>
      <c r="C357" s="31" t="s">
        <v>217</v>
      </c>
      <c r="D357" s="31">
        <v>44</v>
      </c>
      <c r="E357" s="31">
        <v>6864</v>
      </c>
      <c r="F357" s="31" t="s">
        <v>1100</v>
      </c>
    </row>
    <row r="358" spans="1:6" ht="24" customHeight="1" x14ac:dyDescent="0.25">
      <c r="A358" s="31" t="s">
        <v>1109</v>
      </c>
      <c r="B358" s="31" t="s">
        <v>216</v>
      </c>
      <c r="C358" s="31" t="s">
        <v>217</v>
      </c>
      <c r="D358" s="31">
        <v>76</v>
      </c>
      <c r="E358" s="31">
        <v>17024</v>
      </c>
      <c r="F358" s="31" t="s">
        <v>1105</v>
      </c>
    </row>
    <row r="359" spans="1:6" ht="24" customHeight="1" x14ac:dyDescent="0.25">
      <c r="A359" s="31" t="s">
        <v>1110</v>
      </c>
      <c r="B359" s="31" t="s">
        <v>216</v>
      </c>
      <c r="C359" s="31" t="s">
        <v>217</v>
      </c>
      <c r="D359" s="31">
        <v>38</v>
      </c>
      <c r="E359" s="31">
        <v>8854</v>
      </c>
      <c r="F359" s="31" t="s">
        <v>1102</v>
      </c>
    </row>
    <row r="360" spans="1:6" ht="24" customHeight="1" x14ac:dyDescent="0.25">
      <c r="A360" s="31" t="s">
        <v>1111</v>
      </c>
      <c r="B360" s="31" t="s">
        <v>216</v>
      </c>
      <c r="C360" s="31" t="s">
        <v>217</v>
      </c>
      <c r="D360" s="31">
        <v>65</v>
      </c>
      <c r="E360" s="31">
        <v>7930</v>
      </c>
      <c r="F360" s="31" t="s">
        <v>1100</v>
      </c>
    </row>
    <row r="361" spans="1:6" ht="24" customHeight="1" x14ac:dyDescent="0.25">
      <c r="A361" s="31" t="s">
        <v>1112</v>
      </c>
      <c r="B361" s="31" t="s">
        <v>216</v>
      </c>
      <c r="C361" s="31" t="s">
        <v>217</v>
      </c>
      <c r="D361" s="31">
        <v>77</v>
      </c>
      <c r="E361" s="31">
        <v>14938</v>
      </c>
      <c r="F361" s="31" t="s">
        <v>1102</v>
      </c>
    </row>
    <row r="362" spans="1:6" ht="24" customHeight="1" x14ac:dyDescent="0.25">
      <c r="A362" s="31" t="s">
        <v>1113</v>
      </c>
      <c r="B362" s="31" t="s">
        <v>216</v>
      </c>
      <c r="C362" s="31" t="s">
        <v>217</v>
      </c>
      <c r="D362" s="31">
        <v>76</v>
      </c>
      <c r="E362" s="31">
        <v>16036</v>
      </c>
      <c r="F362" s="31" t="s">
        <v>1100</v>
      </c>
    </row>
    <row r="363" spans="1:6" ht="24" customHeight="1" x14ac:dyDescent="0.25">
      <c r="A363" s="31" t="s">
        <v>1099</v>
      </c>
      <c r="B363" s="31" t="s">
        <v>220</v>
      </c>
      <c r="C363" s="31" t="s">
        <v>221</v>
      </c>
      <c r="D363" s="31">
        <v>35</v>
      </c>
      <c r="E363" s="31">
        <v>8260</v>
      </c>
      <c r="F363" s="31" t="s">
        <v>1100</v>
      </c>
    </row>
    <row r="364" spans="1:6" ht="24" customHeight="1" x14ac:dyDescent="0.25">
      <c r="A364" s="31" t="s">
        <v>1101</v>
      </c>
      <c r="B364" s="31" t="s">
        <v>220</v>
      </c>
      <c r="C364" s="31" t="s">
        <v>221</v>
      </c>
      <c r="D364" s="31">
        <v>58</v>
      </c>
      <c r="E364" s="31">
        <v>12528</v>
      </c>
      <c r="F364" s="31" t="s">
        <v>1102</v>
      </c>
    </row>
    <row r="365" spans="1:6" ht="24" customHeight="1" x14ac:dyDescent="0.25">
      <c r="A365" s="31" t="s">
        <v>1103</v>
      </c>
      <c r="B365" s="31" t="s">
        <v>220</v>
      </c>
      <c r="C365" s="31" t="s">
        <v>221</v>
      </c>
      <c r="D365" s="31">
        <v>72</v>
      </c>
      <c r="E365" s="31">
        <v>15552</v>
      </c>
      <c r="F365" s="31" t="s">
        <v>1105</v>
      </c>
    </row>
    <row r="366" spans="1:6" ht="24" customHeight="1" x14ac:dyDescent="0.25">
      <c r="A366" s="31" t="s">
        <v>1104</v>
      </c>
      <c r="B366" s="31" t="s">
        <v>220</v>
      </c>
      <c r="C366" s="31" t="s">
        <v>221</v>
      </c>
      <c r="D366" s="31">
        <v>95</v>
      </c>
      <c r="E366" s="31">
        <v>22325</v>
      </c>
      <c r="F366" s="31" t="s">
        <v>1102</v>
      </c>
    </row>
    <row r="367" spans="1:6" ht="24" customHeight="1" x14ac:dyDescent="0.25">
      <c r="A367" s="31" t="s">
        <v>1106</v>
      </c>
      <c r="B367" s="31" t="s">
        <v>220</v>
      </c>
      <c r="C367" s="31" t="s">
        <v>221</v>
      </c>
      <c r="D367" s="31">
        <v>43</v>
      </c>
      <c r="E367" s="31">
        <v>5977</v>
      </c>
      <c r="F367" s="31" t="s">
        <v>1100</v>
      </c>
    </row>
    <row r="368" spans="1:6" ht="24" customHeight="1" x14ac:dyDescent="0.25">
      <c r="A368" s="31" t="s">
        <v>1107</v>
      </c>
      <c r="B368" s="31" t="s">
        <v>220</v>
      </c>
      <c r="C368" s="31" t="s">
        <v>221</v>
      </c>
      <c r="D368" s="31">
        <v>28</v>
      </c>
      <c r="E368" s="31">
        <v>3976</v>
      </c>
      <c r="F368" s="31" t="s">
        <v>1105</v>
      </c>
    </row>
    <row r="369" spans="1:6" ht="24" customHeight="1" x14ac:dyDescent="0.25">
      <c r="A369" s="31" t="s">
        <v>1108</v>
      </c>
      <c r="B369" s="31" t="s">
        <v>220</v>
      </c>
      <c r="C369" s="31" t="s">
        <v>221</v>
      </c>
      <c r="D369" s="31">
        <v>140</v>
      </c>
      <c r="E369" s="31">
        <v>33600</v>
      </c>
      <c r="F369" s="31" t="s">
        <v>1102</v>
      </c>
    </row>
    <row r="370" spans="1:6" ht="24" customHeight="1" x14ac:dyDescent="0.25">
      <c r="A370" s="31" t="s">
        <v>1109</v>
      </c>
      <c r="B370" s="31" t="s">
        <v>220</v>
      </c>
      <c r="C370" s="31" t="s">
        <v>221</v>
      </c>
      <c r="D370" s="31">
        <v>34</v>
      </c>
      <c r="E370" s="31">
        <v>4624</v>
      </c>
      <c r="F370" s="31" t="s">
        <v>1105</v>
      </c>
    </row>
    <row r="371" spans="1:6" ht="24" customHeight="1" x14ac:dyDescent="0.25">
      <c r="A371" s="31" t="s">
        <v>1110</v>
      </c>
      <c r="B371" s="31" t="s">
        <v>220</v>
      </c>
      <c r="C371" s="31" t="s">
        <v>221</v>
      </c>
      <c r="D371" s="31">
        <v>32</v>
      </c>
      <c r="E371" s="31">
        <v>7072</v>
      </c>
      <c r="F371" s="31" t="s">
        <v>1105</v>
      </c>
    </row>
    <row r="372" spans="1:6" ht="24" customHeight="1" x14ac:dyDescent="0.25">
      <c r="A372" s="31" t="s">
        <v>1111</v>
      </c>
      <c r="B372" s="31" t="s">
        <v>220</v>
      </c>
      <c r="C372" s="31" t="s">
        <v>221</v>
      </c>
      <c r="D372" s="31">
        <v>20</v>
      </c>
      <c r="E372" s="31">
        <v>2580</v>
      </c>
      <c r="F372" s="31" t="s">
        <v>1102</v>
      </c>
    </row>
    <row r="373" spans="1:6" ht="24" customHeight="1" x14ac:dyDescent="0.25">
      <c r="A373" s="31" t="s">
        <v>1112</v>
      </c>
      <c r="B373" s="31" t="s">
        <v>220</v>
      </c>
      <c r="C373" s="31" t="s">
        <v>221</v>
      </c>
      <c r="D373" s="31">
        <v>0</v>
      </c>
      <c r="E373" s="31">
        <v>0</v>
      </c>
      <c r="F373" s="31" t="s">
        <v>1100</v>
      </c>
    </row>
    <row r="374" spans="1:6" ht="24" customHeight="1" x14ac:dyDescent="0.25">
      <c r="A374" s="31" t="s">
        <v>1113</v>
      </c>
      <c r="B374" s="31" t="s">
        <v>220</v>
      </c>
      <c r="C374" s="31" t="s">
        <v>221</v>
      </c>
      <c r="D374" s="31">
        <v>120</v>
      </c>
      <c r="E374" s="31">
        <v>15240</v>
      </c>
      <c r="F374" s="31" t="s">
        <v>1102</v>
      </c>
    </row>
    <row r="375" spans="1:6" ht="24" customHeight="1" x14ac:dyDescent="0.25">
      <c r="A375" s="31" t="s">
        <v>1099</v>
      </c>
      <c r="B375" s="31" t="s">
        <v>223</v>
      </c>
      <c r="C375" s="31" t="s">
        <v>224</v>
      </c>
      <c r="D375" s="31">
        <v>66</v>
      </c>
      <c r="E375" s="31">
        <v>12078</v>
      </c>
      <c r="F375" s="31" t="s">
        <v>1102</v>
      </c>
    </row>
    <row r="376" spans="1:6" ht="24" customHeight="1" x14ac:dyDescent="0.25">
      <c r="A376" s="31" t="s">
        <v>1101</v>
      </c>
      <c r="B376" s="31" t="s">
        <v>223</v>
      </c>
      <c r="C376" s="31" t="s">
        <v>224</v>
      </c>
      <c r="D376" s="31">
        <v>59</v>
      </c>
      <c r="E376" s="31">
        <v>10443</v>
      </c>
      <c r="F376" s="31" t="s">
        <v>1100</v>
      </c>
    </row>
    <row r="377" spans="1:6" ht="24" customHeight="1" x14ac:dyDescent="0.25">
      <c r="A377" s="31" t="s">
        <v>1103</v>
      </c>
      <c r="B377" s="31" t="s">
        <v>223</v>
      </c>
      <c r="C377" s="31" t="s">
        <v>224</v>
      </c>
      <c r="D377" s="31">
        <v>68</v>
      </c>
      <c r="E377" s="31">
        <v>11492</v>
      </c>
      <c r="F377" s="31" t="s">
        <v>1102</v>
      </c>
    </row>
    <row r="378" spans="1:6" ht="24" customHeight="1" x14ac:dyDescent="0.25">
      <c r="A378" s="31" t="s">
        <v>1104</v>
      </c>
      <c r="B378" s="31" t="s">
        <v>223</v>
      </c>
      <c r="C378" s="31" t="s">
        <v>224</v>
      </c>
      <c r="D378" s="31">
        <v>5</v>
      </c>
      <c r="E378" s="31">
        <v>685</v>
      </c>
      <c r="F378" s="31" t="s">
        <v>1102</v>
      </c>
    </row>
    <row r="379" spans="1:6" ht="24" customHeight="1" x14ac:dyDescent="0.25">
      <c r="A379" s="31" t="s">
        <v>1106</v>
      </c>
      <c r="B379" s="31" t="s">
        <v>223</v>
      </c>
      <c r="C379" s="31" t="s">
        <v>224</v>
      </c>
      <c r="D379" s="31">
        <v>49</v>
      </c>
      <c r="E379" s="31">
        <v>9947</v>
      </c>
      <c r="F379" s="31" t="s">
        <v>1105</v>
      </c>
    </row>
    <row r="380" spans="1:6" ht="24" customHeight="1" x14ac:dyDescent="0.25">
      <c r="A380" s="31" t="s">
        <v>1107</v>
      </c>
      <c r="B380" s="31" t="s">
        <v>223</v>
      </c>
      <c r="C380" s="31" t="s">
        <v>224</v>
      </c>
      <c r="D380" s="31">
        <v>167</v>
      </c>
      <c r="E380" s="31">
        <v>35070</v>
      </c>
      <c r="F380" s="31" t="s">
        <v>1100</v>
      </c>
    </row>
    <row r="381" spans="1:6" ht="24" customHeight="1" x14ac:dyDescent="0.25">
      <c r="A381" s="31" t="s">
        <v>1108</v>
      </c>
      <c r="B381" s="31" t="s">
        <v>223</v>
      </c>
      <c r="C381" s="31" t="s">
        <v>224</v>
      </c>
      <c r="D381" s="31">
        <v>19</v>
      </c>
      <c r="E381" s="31">
        <v>4237</v>
      </c>
      <c r="F381" s="31" t="s">
        <v>1100</v>
      </c>
    </row>
    <row r="382" spans="1:6" ht="24" customHeight="1" x14ac:dyDescent="0.25">
      <c r="A382" s="31" t="s">
        <v>1109</v>
      </c>
      <c r="B382" s="31" t="s">
        <v>223</v>
      </c>
      <c r="C382" s="31" t="s">
        <v>224</v>
      </c>
      <c r="D382" s="31">
        <v>97</v>
      </c>
      <c r="E382" s="31">
        <v>22892</v>
      </c>
      <c r="F382" s="31" t="s">
        <v>1100</v>
      </c>
    </row>
    <row r="383" spans="1:6" ht="24" customHeight="1" x14ac:dyDescent="0.25">
      <c r="A383" s="31" t="s">
        <v>1110</v>
      </c>
      <c r="B383" s="31" t="s">
        <v>223</v>
      </c>
      <c r="C383" s="31" t="s">
        <v>224</v>
      </c>
      <c r="D383" s="31">
        <v>17</v>
      </c>
      <c r="E383" s="31">
        <v>2788</v>
      </c>
      <c r="F383" s="31" t="s">
        <v>1102</v>
      </c>
    </row>
    <row r="384" spans="1:6" ht="24" customHeight="1" x14ac:dyDescent="0.25">
      <c r="A384" s="31" t="s">
        <v>1111</v>
      </c>
      <c r="B384" s="31" t="s">
        <v>223</v>
      </c>
      <c r="C384" s="31" t="s">
        <v>224</v>
      </c>
      <c r="D384" s="31">
        <v>79</v>
      </c>
      <c r="E384" s="31">
        <v>11455</v>
      </c>
      <c r="F384" s="31" t="s">
        <v>1105</v>
      </c>
    </row>
    <row r="385" spans="1:6" ht="24" customHeight="1" x14ac:dyDescent="0.25">
      <c r="A385" s="31" t="s">
        <v>1112</v>
      </c>
      <c r="B385" s="31" t="s">
        <v>223</v>
      </c>
      <c r="C385" s="31" t="s">
        <v>224</v>
      </c>
      <c r="D385" s="31">
        <v>123</v>
      </c>
      <c r="E385" s="31">
        <v>23370</v>
      </c>
      <c r="F385" s="31" t="s">
        <v>1102</v>
      </c>
    </row>
    <row r="386" spans="1:6" ht="24" customHeight="1" x14ac:dyDescent="0.25">
      <c r="A386" s="31" t="s">
        <v>1113</v>
      </c>
      <c r="B386" s="31" t="s">
        <v>223</v>
      </c>
      <c r="C386" s="31" t="s">
        <v>224</v>
      </c>
      <c r="D386" s="31">
        <v>122</v>
      </c>
      <c r="E386" s="31">
        <v>17568</v>
      </c>
      <c r="F386" s="31" t="s">
        <v>1100</v>
      </c>
    </row>
    <row r="387" spans="1:6" ht="15" customHeight="1" x14ac:dyDescent="0.25">
      <c r="A387" s="31" t="s">
        <v>1099</v>
      </c>
      <c r="B387" s="31" t="s">
        <v>225</v>
      </c>
      <c r="C387" s="31" t="s">
        <v>226</v>
      </c>
      <c r="D387" s="31">
        <v>114</v>
      </c>
      <c r="E387" s="31">
        <v>23484</v>
      </c>
      <c r="F387" s="31" t="s">
        <v>1105</v>
      </c>
    </row>
    <row r="388" spans="1:6" ht="15" customHeight="1" x14ac:dyDescent="0.25">
      <c r="A388" s="31" t="s">
        <v>1101</v>
      </c>
      <c r="B388" s="31" t="s">
        <v>225</v>
      </c>
      <c r="C388" s="31" t="s">
        <v>226</v>
      </c>
      <c r="D388" s="31">
        <v>8</v>
      </c>
      <c r="E388" s="31">
        <v>1216</v>
      </c>
      <c r="F388" s="31" t="s">
        <v>1100</v>
      </c>
    </row>
    <row r="389" spans="1:6" ht="15" customHeight="1" x14ac:dyDescent="0.25">
      <c r="A389" s="31" t="s">
        <v>1103</v>
      </c>
      <c r="B389" s="31" t="s">
        <v>225</v>
      </c>
      <c r="C389" s="31" t="s">
        <v>226</v>
      </c>
      <c r="D389" s="31">
        <v>90</v>
      </c>
      <c r="E389" s="31">
        <v>13500</v>
      </c>
      <c r="F389" s="31" t="s">
        <v>1102</v>
      </c>
    </row>
    <row r="390" spans="1:6" ht="15" customHeight="1" x14ac:dyDescent="0.25">
      <c r="A390" s="31" t="s">
        <v>1104</v>
      </c>
      <c r="B390" s="31" t="s">
        <v>225</v>
      </c>
      <c r="C390" s="31" t="s">
        <v>226</v>
      </c>
      <c r="D390" s="31">
        <v>149</v>
      </c>
      <c r="E390" s="31">
        <v>23542</v>
      </c>
      <c r="F390" s="31" t="s">
        <v>1100</v>
      </c>
    </row>
    <row r="391" spans="1:6" ht="15" customHeight="1" x14ac:dyDescent="0.25">
      <c r="A391" s="31" t="s">
        <v>1106</v>
      </c>
      <c r="B391" s="31" t="s">
        <v>225</v>
      </c>
      <c r="C391" s="31" t="s">
        <v>226</v>
      </c>
      <c r="D391" s="31">
        <v>120</v>
      </c>
      <c r="E391" s="31">
        <v>16800</v>
      </c>
      <c r="F391" s="31" t="s">
        <v>1100</v>
      </c>
    </row>
    <row r="392" spans="1:6" ht="15" customHeight="1" x14ac:dyDescent="0.25">
      <c r="A392" s="31" t="s">
        <v>1107</v>
      </c>
      <c r="B392" s="31" t="s">
        <v>225</v>
      </c>
      <c r="C392" s="31" t="s">
        <v>226</v>
      </c>
      <c r="D392" s="31">
        <v>153</v>
      </c>
      <c r="E392" s="31">
        <v>24786</v>
      </c>
      <c r="F392" s="31" t="s">
        <v>1105</v>
      </c>
    </row>
    <row r="393" spans="1:6" ht="15" customHeight="1" x14ac:dyDescent="0.25">
      <c r="A393" s="31" t="s">
        <v>1108</v>
      </c>
      <c r="B393" s="31" t="s">
        <v>225</v>
      </c>
      <c r="C393" s="31" t="s">
        <v>226</v>
      </c>
      <c r="D393" s="31">
        <v>140</v>
      </c>
      <c r="E393" s="31">
        <v>27020</v>
      </c>
      <c r="F393" s="31" t="s">
        <v>1105</v>
      </c>
    </row>
    <row r="394" spans="1:6" ht="15" customHeight="1" x14ac:dyDescent="0.25">
      <c r="A394" s="31" t="s">
        <v>1109</v>
      </c>
      <c r="B394" s="31" t="s">
        <v>225</v>
      </c>
      <c r="C394" s="31" t="s">
        <v>226</v>
      </c>
      <c r="D394" s="31">
        <v>170</v>
      </c>
      <c r="E394" s="31">
        <v>37230</v>
      </c>
      <c r="F394" s="31" t="s">
        <v>1100</v>
      </c>
    </row>
    <row r="395" spans="1:6" ht="15" customHeight="1" x14ac:dyDescent="0.25">
      <c r="A395" s="31" t="s">
        <v>1110</v>
      </c>
      <c r="B395" s="31" t="s">
        <v>225</v>
      </c>
      <c r="C395" s="31" t="s">
        <v>226</v>
      </c>
      <c r="D395" s="31">
        <v>53</v>
      </c>
      <c r="E395" s="31">
        <v>9010</v>
      </c>
      <c r="F395" s="31" t="s">
        <v>1100</v>
      </c>
    </row>
    <row r="396" spans="1:6" ht="15" customHeight="1" x14ac:dyDescent="0.25">
      <c r="A396" s="31" t="s">
        <v>1111</v>
      </c>
      <c r="B396" s="31" t="s">
        <v>225</v>
      </c>
      <c r="C396" s="31" t="s">
        <v>226</v>
      </c>
      <c r="D396" s="31">
        <v>2</v>
      </c>
      <c r="E396" s="31">
        <v>398</v>
      </c>
      <c r="F396" s="31" t="s">
        <v>1105</v>
      </c>
    </row>
    <row r="397" spans="1:6" ht="15" customHeight="1" x14ac:dyDescent="0.25">
      <c r="A397" s="31" t="s">
        <v>1112</v>
      </c>
      <c r="B397" s="31" t="s">
        <v>225</v>
      </c>
      <c r="C397" s="31" t="s">
        <v>226</v>
      </c>
      <c r="D397" s="31">
        <v>4</v>
      </c>
      <c r="E397" s="31">
        <v>540</v>
      </c>
      <c r="F397" s="31" t="s">
        <v>1105</v>
      </c>
    </row>
    <row r="398" spans="1:6" ht="15" customHeight="1" x14ac:dyDescent="0.25">
      <c r="A398" s="31" t="s">
        <v>1113</v>
      </c>
      <c r="B398" s="31" t="s">
        <v>225</v>
      </c>
      <c r="C398" s="31" t="s">
        <v>226</v>
      </c>
      <c r="D398" s="31">
        <v>46</v>
      </c>
      <c r="E398" s="31">
        <v>6348</v>
      </c>
      <c r="F398" s="31" t="s">
        <v>1105</v>
      </c>
    </row>
    <row r="399" spans="1:6" ht="24" customHeight="1" x14ac:dyDescent="0.25">
      <c r="A399" s="31" t="s">
        <v>1099</v>
      </c>
      <c r="B399" s="31" t="s">
        <v>227</v>
      </c>
      <c r="C399" s="31" t="s">
        <v>228</v>
      </c>
      <c r="D399" s="31">
        <v>105</v>
      </c>
      <c r="E399" s="31">
        <v>13230</v>
      </c>
      <c r="F399" s="31" t="s">
        <v>1102</v>
      </c>
    </row>
    <row r="400" spans="1:6" ht="24" customHeight="1" x14ac:dyDescent="0.25">
      <c r="A400" s="31" t="s">
        <v>1101</v>
      </c>
      <c r="B400" s="31" t="s">
        <v>227</v>
      </c>
      <c r="C400" s="31" t="s">
        <v>228</v>
      </c>
      <c r="D400" s="31">
        <v>33</v>
      </c>
      <c r="E400" s="31">
        <v>6534</v>
      </c>
      <c r="F400" s="31" t="s">
        <v>1102</v>
      </c>
    </row>
    <row r="401" spans="1:6" ht="24" customHeight="1" x14ac:dyDescent="0.25">
      <c r="A401" s="31" t="s">
        <v>1103</v>
      </c>
      <c r="B401" s="31" t="s">
        <v>227</v>
      </c>
      <c r="C401" s="31" t="s">
        <v>228</v>
      </c>
      <c r="D401" s="31">
        <v>100</v>
      </c>
      <c r="E401" s="31">
        <v>17800</v>
      </c>
      <c r="F401" s="31" t="s">
        <v>1102</v>
      </c>
    </row>
    <row r="402" spans="1:6" ht="24" customHeight="1" x14ac:dyDescent="0.25">
      <c r="A402" s="31" t="s">
        <v>1104</v>
      </c>
      <c r="B402" s="31" t="s">
        <v>227</v>
      </c>
      <c r="C402" s="31" t="s">
        <v>228</v>
      </c>
      <c r="D402" s="31">
        <v>172</v>
      </c>
      <c r="E402" s="31">
        <v>28896</v>
      </c>
      <c r="F402" s="31" t="s">
        <v>1100</v>
      </c>
    </row>
    <row r="403" spans="1:6" ht="24" customHeight="1" x14ac:dyDescent="0.25">
      <c r="A403" s="31" t="s">
        <v>1106</v>
      </c>
      <c r="B403" s="31" t="s">
        <v>227</v>
      </c>
      <c r="C403" s="31" t="s">
        <v>228</v>
      </c>
      <c r="D403" s="31">
        <v>137</v>
      </c>
      <c r="E403" s="31">
        <v>26715</v>
      </c>
      <c r="F403" s="31" t="s">
        <v>1100</v>
      </c>
    </row>
    <row r="404" spans="1:6" ht="24" customHeight="1" x14ac:dyDescent="0.25">
      <c r="A404" s="31" t="s">
        <v>1107</v>
      </c>
      <c r="B404" s="31" t="s">
        <v>227</v>
      </c>
      <c r="C404" s="31" t="s">
        <v>228</v>
      </c>
      <c r="D404" s="31">
        <v>144</v>
      </c>
      <c r="E404" s="31">
        <v>27360</v>
      </c>
      <c r="F404" s="31" t="s">
        <v>1102</v>
      </c>
    </row>
    <row r="405" spans="1:6" ht="24" customHeight="1" x14ac:dyDescent="0.25">
      <c r="A405" s="31" t="s">
        <v>1108</v>
      </c>
      <c r="B405" s="31" t="s">
        <v>227</v>
      </c>
      <c r="C405" s="31" t="s">
        <v>228</v>
      </c>
      <c r="D405" s="31">
        <v>28</v>
      </c>
      <c r="E405" s="31">
        <v>4648</v>
      </c>
      <c r="F405" s="31" t="s">
        <v>1100</v>
      </c>
    </row>
    <row r="406" spans="1:6" ht="24" customHeight="1" x14ac:dyDescent="0.25">
      <c r="A406" s="31" t="s">
        <v>1109</v>
      </c>
      <c r="B406" s="31" t="s">
        <v>227</v>
      </c>
      <c r="C406" s="31" t="s">
        <v>228</v>
      </c>
      <c r="D406" s="31">
        <v>149</v>
      </c>
      <c r="E406" s="31">
        <v>26969</v>
      </c>
      <c r="F406" s="31" t="s">
        <v>1102</v>
      </c>
    </row>
    <row r="407" spans="1:6" ht="24" customHeight="1" x14ac:dyDescent="0.25">
      <c r="A407" s="31" t="s">
        <v>1110</v>
      </c>
      <c r="B407" s="31" t="s">
        <v>227</v>
      </c>
      <c r="C407" s="31" t="s">
        <v>228</v>
      </c>
      <c r="D407" s="31">
        <v>34</v>
      </c>
      <c r="E407" s="31">
        <v>7242</v>
      </c>
      <c r="F407" s="31" t="s">
        <v>1102</v>
      </c>
    </row>
    <row r="408" spans="1:6" ht="24" customHeight="1" x14ac:dyDescent="0.25">
      <c r="A408" s="31" t="s">
        <v>1111</v>
      </c>
      <c r="B408" s="31" t="s">
        <v>227</v>
      </c>
      <c r="C408" s="31" t="s">
        <v>228</v>
      </c>
      <c r="D408" s="31">
        <v>80</v>
      </c>
      <c r="E408" s="31">
        <v>16000</v>
      </c>
      <c r="F408" s="31" t="s">
        <v>1100</v>
      </c>
    </row>
    <row r="409" spans="1:6" ht="24" customHeight="1" x14ac:dyDescent="0.25">
      <c r="A409" s="31" t="s">
        <v>1112</v>
      </c>
      <c r="B409" s="31" t="s">
        <v>227</v>
      </c>
      <c r="C409" s="31" t="s">
        <v>228</v>
      </c>
      <c r="D409" s="31">
        <v>148</v>
      </c>
      <c r="E409" s="31">
        <v>21904</v>
      </c>
      <c r="F409" s="31" t="s">
        <v>1102</v>
      </c>
    </row>
    <row r="410" spans="1:6" ht="24" customHeight="1" x14ac:dyDescent="0.25">
      <c r="A410" s="31" t="s">
        <v>1113</v>
      </c>
      <c r="B410" s="31" t="s">
        <v>227</v>
      </c>
      <c r="C410" s="31" t="s">
        <v>228</v>
      </c>
      <c r="D410" s="31">
        <v>179</v>
      </c>
      <c r="E410" s="31">
        <v>35800</v>
      </c>
      <c r="F410" s="31" t="s">
        <v>1102</v>
      </c>
    </row>
    <row r="411" spans="1:6" ht="24" customHeight="1" x14ac:dyDescent="0.25">
      <c r="A411" s="31" t="s">
        <v>1099</v>
      </c>
      <c r="B411" s="31" t="s">
        <v>230</v>
      </c>
      <c r="C411" s="31" t="s">
        <v>231</v>
      </c>
      <c r="D411" s="31">
        <v>14</v>
      </c>
      <c r="E411" s="31">
        <v>3304</v>
      </c>
      <c r="F411" s="31" t="s">
        <v>1100</v>
      </c>
    </row>
    <row r="412" spans="1:6" ht="24" customHeight="1" x14ac:dyDescent="0.25">
      <c r="A412" s="31" t="s">
        <v>1101</v>
      </c>
      <c r="B412" s="31" t="s">
        <v>230</v>
      </c>
      <c r="C412" s="31" t="s">
        <v>231</v>
      </c>
      <c r="D412" s="31">
        <v>159</v>
      </c>
      <c r="E412" s="31">
        <v>19716</v>
      </c>
      <c r="F412" s="31" t="s">
        <v>1105</v>
      </c>
    </row>
    <row r="413" spans="1:6" ht="24" customHeight="1" x14ac:dyDescent="0.25">
      <c r="A413" s="31" t="s">
        <v>1103</v>
      </c>
      <c r="B413" s="31" t="s">
        <v>230</v>
      </c>
      <c r="C413" s="31" t="s">
        <v>231</v>
      </c>
      <c r="D413" s="31">
        <v>172</v>
      </c>
      <c r="E413" s="31">
        <v>26316</v>
      </c>
      <c r="F413" s="31" t="s">
        <v>1100</v>
      </c>
    </row>
    <row r="414" spans="1:6" ht="24" customHeight="1" x14ac:dyDescent="0.25">
      <c r="A414" s="31" t="s">
        <v>1104</v>
      </c>
      <c r="B414" s="31" t="s">
        <v>230</v>
      </c>
      <c r="C414" s="31" t="s">
        <v>231</v>
      </c>
      <c r="D414" s="31">
        <v>62</v>
      </c>
      <c r="E414" s="31">
        <v>7874</v>
      </c>
      <c r="F414" s="31" t="s">
        <v>1105</v>
      </c>
    </row>
    <row r="415" spans="1:6" ht="24" customHeight="1" x14ac:dyDescent="0.25">
      <c r="A415" s="31" t="s">
        <v>1106</v>
      </c>
      <c r="B415" s="31" t="s">
        <v>230</v>
      </c>
      <c r="C415" s="31" t="s">
        <v>231</v>
      </c>
      <c r="D415" s="31">
        <v>37</v>
      </c>
      <c r="E415" s="31">
        <v>5032</v>
      </c>
      <c r="F415" s="31" t="s">
        <v>1102</v>
      </c>
    </row>
    <row r="416" spans="1:6" ht="24" customHeight="1" x14ac:dyDescent="0.25">
      <c r="A416" s="31" t="s">
        <v>1107</v>
      </c>
      <c r="B416" s="31" t="s">
        <v>230</v>
      </c>
      <c r="C416" s="31" t="s">
        <v>231</v>
      </c>
      <c r="D416" s="31">
        <v>117</v>
      </c>
      <c r="E416" s="31">
        <v>17901</v>
      </c>
      <c r="F416" s="31" t="s">
        <v>1100</v>
      </c>
    </row>
    <row r="417" spans="1:6" ht="24" customHeight="1" x14ac:dyDescent="0.25">
      <c r="A417" s="31" t="s">
        <v>1108</v>
      </c>
      <c r="B417" s="31" t="s">
        <v>230</v>
      </c>
      <c r="C417" s="31" t="s">
        <v>231</v>
      </c>
      <c r="D417" s="31">
        <v>148</v>
      </c>
      <c r="E417" s="31">
        <v>23384</v>
      </c>
      <c r="F417" s="31" t="s">
        <v>1105</v>
      </c>
    </row>
    <row r="418" spans="1:6" ht="24" customHeight="1" x14ac:dyDescent="0.25">
      <c r="A418" s="31" t="s">
        <v>1109</v>
      </c>
      <c r="B418" s="31" t="s">
        <v>230</v>
      </c>
      <c r="C418" s="31" t="s">
        <v>231</v>
      </c>
      <c r="D418" s="31">
        <v>75</v>
      </c>
      <c r="E418" s="31">
        <v>14325</v>
      </c>
      <c r="F418" s="31" t="s">
        <v>1100</v>
      </c>
    </row>
    <row r="419" spans="1:6" ht="24" customHeight="1" x14ac:dyDescent="0.25">
      <c r="A419" s="31" t="s">
        <v>1110</v>
      </c>
      <c r="B419" s="31" t="s">
        <v>230</v>
      </c>
      <c r="C419" s="31" t="s">
        <v>231</v>
      </c>
      <c r="D419" s="31">
        <v>93</v>
      </c>
      <c r="E419" s="31">
        <v>21855</v>
      </c>
      <c r="F419" s="31" t="s">
        <v>1105</v>
      </c>
    </row>
    <row r="420" spans="1:6" ht="24" customHeight="1" x14ac:dyDescent="0.25">
      <c r="A420" s="31" t="s">
        <v>1111</v>
      </c>
      <c r="B420" s="31" t="s">
        <v>230</v>
      </c>
      <c r="C420" s="31" t="s">
        <v>231</v>
      </c>
      <c r="D420" s="31">
        <v>180</v>
      </c>
      <c r="E420" s="31">
        <v>24120</v>
      </c>
      <c r="F420" s="31" t="s">
        <v>1100</v>
      </c>
    </row>
    <row r="421" spans="1:6" ht="24" customHeight="1" x14ac:dyDescent="0.25">
      <c r="A421" s="31" t="s">
        <v>1112</v>
      </c>
      <c r="B421" s="31" t="s">
        <v>230</v>
      </c>
      <c r="C421" s="31" t="s">
        <v>231</v>
      </c>
      <c r="D421" s="31">
        <v>102</v>
      </c>
      <c r="E421" s="31">
        <v>18666</v>
      </c>
      <c r="F421" s="31" t="s">
        <v>1105</v>
      </c>
    </row>
    <row r="422" spans="1:6" ht="24" customHeight="1" x14ac:dyDescent="0.25">
      <c r="A422" s="31" t="s">
        <v>1113</v>
      </c>
      <c r="B422" s="31" t="s">
        <v>230</v>
      </c>
      <c r="C422" s="31" t="s">
        <v>231</v>
      </c>
      <c r="D422" s="31">
        <v>59</v>
      </c>
      <c r="E422" s="31">
        <v>10797</v>
      </c>
      <c r="F422" s="31" t="s">
        <v>1100</v>
      </c>
    </row>
    <row r="423" spans="1:6" ht="15" customHeight="1" x14ac:dyDescent="0.25">
      <c r="A423" s="31" t="s">
        <v>1099</v>
      </c>
      <c r="B423" s="31" t="s">
        <v>233</v>
      </c>
      <c r="C423" s="31" t="s">
        <v>234</v>
      </c>
      <c r="D423" s="31">
        <v>173</v>
      </c>
      <c r="E423" s="31">
        <v>39444</v>
      </c>
      <c r="F423" s="31" t="s">
        <v>1105</v>
      </c>
    </row>
    <row r="424" spans="1:6" ht="15" customHeight="1" x14ac:dyDescent="0.25">
      <c r="A424" s="31" t="s">
        <v>1101</v>
      </c>
      <c r="B424" s="31" t="s">
        <v>233</v>
      </c>
      <c r="C424" s="31" t="s">
        <v>234</v>
      </c>
      <c r="D424" s="31">
        <v>145</v>
      </c>
      <c r="E424" s="31">
        <v>31030</v>
      </c>
      <c r="F424" s="31" t="s">
        <v>1105</v>
      </c>
    </row>
    <row r="425" spans="1:6" ht="15" customHeight="1" x14ac:dyDescent="0.25">
      <c r="A425" s="31" t="s">
        <v>1103</v>
      </c>
      <c r="B425" s="31" t="s">
        <v>233</v>
      </c>
      <c r="C425" s="31" t="s">
        <v>234</v>
      </c>
      <c r="D425" s="31">
        <v>173</v>
      </c>
      <c r="E425" s="31">
        <v>37368</v>
      </c>
      <c r="F425" s="31" t="s">
        <v>1105</v>
      </c>
    </row>
    <row r="426" spans="1:6" ht="15" customHeight="1" x14ac:dyDescent="0.25">
      <c r="A426" s="31" t="s">
        <v>1104</v>
      </c>
      <c r="B426" s="31" t="s">
        <v>233</v>
      </c>
      <c r="C426" s="31" t="s">
        <v>234</v>
      </c>
      <c r="D426" s="31">
        <v>13</v>
      </c>
      <c r="E426" s="31">
        <v>2067</v>
      </c>
      <c r="F426" s="31" t="s">
        <v>1105</v>
      </c>
    </row>
    <row r="427" spans="1:6" ht="15" customHeight="1" x14ac:dyDescent="0.25">
      <c r="A427" s="31" t="s">
        <v>1106</v>
      </c>
      <c r="B427" s="31" t="s">
        <v>233</v>
      </c>
      <c r="C427" s="31" t="s">
        <v>234</v>
      </c>
      <c r="D427" s="31">
        <v>33</v>
      </c>
      <c r="E427" s="31">
        <v>6963</v>
      </c>
      <c r="F427" s="31" t="s">
        <v>1105</v>
      </c>
    </row>
    <row r="428" spans="1:6" ht="15" customHeight="1" x14ac:dyDescent="0.25">
      <c r="A428" s="31" t="s">
        <v>1107</v>
      </c>
      <c r="B428" s="31" t="s">
        <v>233</v>
      </c>
      <c r="C428" s="31" t="s">
        <v>234</v>
      </c>
      <c r="D428" s="31">
        <v>164</v>
      </c>
      <c r="E428" s="31">
        <v>31488</v>
      </c>
      <c r="F428" s="31" t="s">
        <v>1105</v>
      </c>
    </row>
    <row r="429" spans="1:6" ht="15" customHeight="1" x14ac:dyDescent="0.25">
      <c r="A429" s="31" t="s">
        <v>1108</v>
      </c>
      <c r="B429" s="31" t="s">
        <v>233</v>
      </c>
      <c r="C429" s="31" t="s">
        <v>234</v>
      </c>
      <c r="D429" s="31">
        <v>0</v>
      </c>
      <c r="E429" s="31">
        <v>0</v>
      </c>
      <c r="F429" s="31" t="s">
        <v>1102</v>
      </c>
    </row>
    <row r="430" spans="1:6" ht="15" customHeight="1" x14ac:dyDescent="0.25">
      <c r="A430" s="31" t="s">
        <v>1109</v>
      </c>
      <c r="B430" s="31" t="s">
        <v>233</v>
      </c>
      <c r="C430" s="31" t="s">
        <v>234</v>
      </c>
      <c r="D430" s="31">
        <v>0</v>
      </c>
      <c r="E430" s="31">
        <v>0</v>
      </c>
      <c r="F430" s="31" t="s">
        <v>1105</v>
      </c>
    </row>
    <row r="431" spans="1:6" ht="15" customHeight="1" x14ac:dyDescent="0.25">
      <c r="A431" s="31" t="s">
        <v>1110</v>
      </c>
      <c r="B431" s="31" t="s">
        <v>233</v>
      </c>
      <c r="C431" s="31" t="s">
        <v>234</v>
      </c>
      <c r="D431" s="31">
        <v>29</v>
      </c>
      <c r="E431" s="31">
        <v>4466</v>
      </c>
      <c r="F431" s="31" t="s">
        <v>1100</v>
      </c>
    </row>
    <row r="432" spans="1:6" ht="15" customHeight="1" x14ac:dyDescent="0.25">
      <c r="A432" s="31" t="s">
        <v>1111</v>
      </c>
      <c r="B432" s="31" t="s">
        <v>233</v>
      </c>
      <c r="C432" s="31" t="s">
        <v>234</v>
      </c>
      <c r="D432" s="31">
        <v>5</v>
      </c>
      <c r="E432" s="31">
        <v>645</v>
      </c>
      <c r="F432" s="31" t="s">
        <v>1105</v>
      </c>
    </row>
    <row r="433" spans="1:6" ht="15" customHeight="1" x14ac:dyDescent="0.25">
      <c r="A433" s="31" t="s">
        <v>1112</v>
      </c>
      <c r="B433" s="31" t="s">
        <v>233</v>
      </c>
      <c r="C433" s="31" t="s">
        <v>234</v>
      </c>
      <c r="D433" s="31">
        <v>178</v>
      </c>
      <c r="E433" s="31">
        <v>40228</v>
      </c>
      <c r="F433" s="31" t="s">
        <v>1102</v>
      </c>
    </row>
    <row r="434" spans="1:6" ht="15" customHeight="1" x14ac:dyDescent="0.25">
      <c r="A434" s="31" t="s">
        <v>1113</v>
      </c>
      <c r="B434" s="31" t="s">
        <v>233</v>
      </c>
      <c r="C434" s="31" t="s">
        <v>234</v>
      </c>
      <c r="D434" s="31">
        <v>65</v>
      </c>
      <c r="E434" s="31">
        <v>12285</v>
      </c>
      <c r="F434" s="31" t="s">
        <v>1102</v>
      </c>
    </row>
    <row r="435" spans="1:6" ht="24" customHeight="1" x14ac:dyDescent="0.25">
      <c r="A435" s="31" t="s">
        <v>1099</v>
      </c>
      <c r="B435" s="31" t="s">
        <v>236</v>
      </c>
      <c r="C435" s="31" t="s">
        <v>237</v>
      </c>
      <c r="D435" s="31">
        <v>0</v>
      </c>
      <c r="E435" s="31">
        <v>0</v>
      </c>
      <c r="F435" s="31" t="s">
        <v>1105</v>
      </c>
    </row>
    <row r="436" spans="1:6" ht="24" customHeight="1" x14ac:dyDescent="0.25">
      <c r="A436" s="31" t="s">
        <v>1101</v>
      </c>
      <c r="B436" s="31" t="s">
        <v>236</v>
      </c>
      <c r="C436" s="31" t="s">
        <v>237</v>
      </c>
      <c r="D436" s="31">
        <v>58</v>
      </c>
      <c r="E436" s="31">
        <v>10208</v>
      </c>
      <c r="F436" s="31" t="s">
        <v>1102</v>
      </c>
    </row>
    <row r="437" spans="1:6" ht="24" customHeight="1" x14ac:dyDescent="0.25">
      <c r="A437" s="31" t="s">
        <v>1103</v>
      </c>
      <c r="B437" s="31" t="s">
        <v>236</v>
      </c>
      <c r="C437" s="31" t="s">
        <v>237</v>
      </c>
      <c r="D437" s="31">
        <v>72</v>
      </c>
      <c r="E437" s="31">
        <v>10512</v>
      </c>
      <c r="F437" s="31" t="s">
        <v>1105</v>
      </c>
    </row>
    <row r="438" spans="1:6" ht="24" customHeight="1" x14ac:dyDescent="0.25">
      <c r="A438" s="31" t="s">
        <v>1104</v>
      </c>
      <c r="B438" s="31" t="s">
        <v>236</v>
      </c>
      <c r="C438" s="31" t="s">
        <v>237</v>
      </c>
      <c r="D438" s="31">
        <v>123</v>
      </c>
      <c r="E438" s="31">
        <v>19803</v>
      </c>
      <c r="F438" s="31" t="s">
        <v>1100</v>
      </c>
    </row>
    <row r="439" spans="1:6" ht="24" customHeight="1" x14ac:dyDescent="0.25">
      <c r="A439" s="31" t="s">
        <v>1106</v>
      </c>
      <c r="B439" s="31" t="s">
        <v>236</v>
      </c>
      <c r="C439" s="31" t="s">
        <v>237</v>
      </c>
      <c r="D439" s="31">
        <v>149</v>
      </c>
      <c r="E439" s="31">
        <v>31290</v>
      </c>
      <c r="F439" s="31" t="s">
        <v>1102</v>
      </c>
    </row>
    <row r="440" spans="1:6" ht="24" customHeight="1" x14ac:dyDescent="0.25">
      <c r="A440" s="31" t="s">
        <v>1107</v>
      </c>
      <c r="B440" s="31" t="s">
        <v>236</v>
      </c>
      <c r="C440" s="31" t="s">
        <v>237</v>
      </c>
      <c r="D440" s="31">
        <v>62</v>
      </c>
      <c r="E440" s="31">
        <v>13144</v>
      </c>
      <c r="F440" s="31" t="s">
        <v>1102</v>
      </c>
    </row>
    <row r="441" spans="1:6" ht="24" customHeight="1" x14ac:dyDescent="0.25">
      <c r="A441" s="31" t="s">
        <v>1108</v>
      </c>
      <c r="B441" s="31" t="s">
        <v>236</v>
      </c>
      <c r="C441" s="31" t="s">
        <v>237</v>
      </c>
      <c r="D441" s="31">
        <v>21</v>
      </c>
      <c r="E441" s="31">
        <v>4116</v>
      </c>
      <c r="F441" s="31" t="s">
        <v>1102</v>
      </c>
    </row>
    <row r="442" spans="1:6" ht="24" customHeight="1" x14ac:dyDescent="0.25">
      <c r="A442" s="31" t="s">
        <v>1109</v>
      </c>
      <c r="B442" s="31" t="s">
        <v>236</v>
      </c>
      <c r="C442" s="31" t="s">
        <v>237</v>
      </c>
      <c r="D442" s="31">
        <v>38</v>
      </c>
      <c r="E442" s="31">
        <v>5016</v>
      </c>
      <c r="F442" s="31" t="s">
        <v>1102</v>
      </c>
    </row>
    <row r="443" spans="1:6" ht="24" customHeight="1" x14ac:dyDescent="0.25">
      <c r="A443" s="31" t="s">
        <v>1110</v>
      </c>
      <c r="B443" s="31" t="s">
        <v>236</v>
      </c>
      <c r="C443" s="31" t="s">
        <v>237</v>
      </c>
      <c r="D443" s="31">
        <v>128</v>
      </c>
      <c r="E443" s="31">
        <v>24192</v>
      </c>
      <c r="F443" s="31" t="s">
        <v>1100</v>
      </c>
    </row>
    <row r="444" spans="1:6" ht="24" customHeight="1" x14ac:dyDescent="0.25">
      <c r="A444" s="31" t="s">
        <v>1111</v>
      </c>
      <c r="B444" s="31" t="s">
        <v>236</v>
      </c>
      <c r="C444" s="31" t="s">
        <v>237</v>
      </c>
      <c r="D444" s="31">
        <v>161</v>
      </c>
      <c r="E444" s="31">
        <v>27531</v>
      </c>
      <c r="F444" s="31" t="s">
        <v>1105</v>
      </c>
    </row>
    <row r="445" spans="1:6" ht="24" customHeight="1" x14ac:dyDescent="0.25">
      <c r="A445" s="31" t="s">
        <v>1112</v>
      </c>
      <c r="B445" s="31" t="s">
        <v>236</v>
      </c>
      <c r="C445" s="31" t="s">
        <v>237</v>
      </c>
      <c r="D445" s="31">
        <v>67</v>
      </c>
      <c r="E445" s="31">
        <v>15008</v>
      </c>
      <c r="F445" s="31" t="s">
        <v>1105</v>
      </c>
    </row>
    <row r="446" spans="1:6" ht="24" customHeight="1" x14ac:dyDescent="0.25">
      <c r="A446" s="31" t="s">
        <v>1113</v>
      </c>
      <c r="B446" s="31" t="s">
        <v>236</v>
      </c>
      <c r="C446" s="31" t="s">
        <v>237</v>
      </c>
      <c r="D446" s="31">
        <v>52</v>
      </c>
      <c r="E446" s="31">
        <v>9880</v>
      </c>
      <c r="F446" s="31" t="s">
        <v>1105</v>
      </c>
    </row>
    <row r="447" spans="1:6" ht="24" customHeight="1" x14ac:dyDescent="0.25">
      <c r="A447" s="31" t="s">
        <v>1099</v>
      </c>
      <c r="B447" s="31" t="s">
        <v>239</v>
      </c>
      <c r="C447" s="31" t="s">
        <v>240</v>
      </c>
      <c r="D447" s="31">
        <v>179</v>
      </c>
      <c r="E447" s="31">
        <v>34189</v>
      </c>
      <c r="F447" s="31" t="s">
        <v>1105</v>
      </c>
    </row>
    <row r="448" spans="1:6" ht="24" customHeight="1" x14ac:dyDescent="0.25">
      <c r="A448" s="31" t="s">
        <v>1101</v>
      </c>
      <c r="B448" s="31" t="s">
        <v>239</v>
      </c>
      <c r="C448" s="31" t="s">
        <v>240</v>
      </c>
      <c r="D448" s="31">
        <v>42</v>
      </c>
      <c r="E448" s="31">
        <v>9198</v>
      </c>
      <c r="F448" s="31" t="s">
        <v>1102</v>
      </c>
    </row>
    <row r="449" spans="1:6" ht="24" customHeight="1" x14ac:dyDescent="0.25">
      <c r="A449" s="31" t="s">
        <v>1103</v>
      </c>
      <c r="B449" s="31" t="s">
        <v>239</v>
      </c>
      <c r="C449" s="31" t="s">
        <v>240</v>
      </c>
      <c r="D449" s="31">
        <v>100</v>
      </c>
      <c r="E449" s="31">
        <v>16600</v>
      </c>
      <c r="F449" s="31" t="s">
        <v>1105</v>
      </c>
    </row>
    <row r="450" spans="1:6" ht="24" customHeight="1" x14ac:dyDescent="0.25">
      <c r="A450" s="31" t="s">
        <v>1104</v>
      </c>
      <c r="B450" s="31" t="s">
        <v>239</v>
      </c>
      <c r="C450" s="31" t="s">
        <v>240</v>
      </c>
      <c r="D450" s="31">
        <v>54</v>
      </c>
      <c r="E450" s="31">
        <v>11070</v>
      </c>
      <c r="F450" s="31" t="s">
        <v>1100</v>
      </c>
    </row>
    <row r="451" spans="1:6" ht="24" customHeight="1" x14ac:dyDescent="0.25">
      <c r="A451" s="31" t="s">
        <v>1106</v>
      </c>
      <c r="B451" s="31" t="s">
        <v>239</v>
      </c>
      <c r="C451" s="31" t="s">
        <v>240</v>
      </c>
      <c r="D451" s="31">
        <v>34</v>
      </c>
      <c r="E451" s="31">
        <v>4692</v>
      </c>
      <c r="F451" s="31" t="s">
        <v>1102</v>
      </c>
    </row>
    <row r="452" spans="1:6" ht="24" customHeight="1" x14ac:dyDescent="0.25">
      <c r="A452" s="31" t="s">
        <v>1107</v>
      </c>
      <c r="B452" s="31" t="s">
        <v>239</v>
      </c>
      <c r="C452" s="31" t="s">
        <v>240</v>
      </c>
      <c r="D452" s="31">
        <v>37</v>
      </c>
      <c r="E452" s="31">
        <v>4662</v>
      </c>
      <c r="F452" s="31" t="s">
        <v>1100</v>
      </c>
    </row>
    <row r="453" spans="1:6" ht="24" customHeight="1" x14ac:dyDescent="0.25">
      <c r="A453" s="31" t="s">
        <v>1108</v>
      </c>
      <c r="B453" s="31" t="s">
        <v>239</v>
      </c>
      <c r="C453" s="31" t="s">
        <v>240</v>
      </c>
      <c r="D453" s="31">
        <v>134</v>
      </c>
      <c r="E453" s="31">
        <v>25326</v>
      </c>
      <c r="F453" s="31" t="s">
        <v>1102</v>
      </c>
    </row>
    <row r="454" spans="1:6" ht="24" customHeight="1" x14ac:dyDescent="0.25">
      <c r="A454" s="31" t="s">
        <v>1109</v>
      </c>
      <c r="B454" s="31" t="s">
        <v>239</v>
      </c>
      <c r="C454" s="31" t="s">
        <v>240</v>
      </c>
      <c r="D454" s="31">
        <v>77</v>
      </c>
      <c r="E454" s="31">
        <v>16324</v>
      </c>
      <c r="F454" s="31" t="s">
        <v>1102</v>
      </c>
    </row>
    <row r="455" spans="1:6" ht="24" customHeight="1" x14ac:dyDescent="0.25">
      <c r="A455" s="31" t="s">
        <v>1110</v>
      </c>
      <c r="B455" s="31" t="s">
        <v>239</v>
      </c>
      <c r="C455" s="31" t="s">
        <v>240</v>
      </c>
      <c r="D455" s="31">
        <v>75</v>
      </c>
      <c r="E455" s="31">
        <v>11025</v>
      </c>
      <c r="F455" s="31" t="s">
        <v>1105</v>
      </c>
    </row>
    <row r="456" spans="1:6" ht="24" customHeight="1" x14ac:dyDescent="0.25">
      <c r="A456" s="31" t="s">
        <v>1111</v>
      </c>
      <c r="B456" s="31" t="s">
        <v>239</v>
      </c>
      <c r="C456" s="31" t="s">
        <v>240</v>
      </c>
      <c r="D456" s="31">
        <v>46</v>
      </c>
      <c r="E456" s="31">
        <v>8096</v>
      </c>
      <c r="F456" s="31" t="s">
        <v>1102</v>
      </c>
    </row>
    <row r="457" spans="1:6" ht="24" customHeight="1" x14ac:dyDescent="0.25">
      <c r="A457" s="31" t="s">
        <v>1112</v>
      </c>
      <c r="B457" s="31" t="s">
        <v>239</v>
      </c>
      <c r="C457" s="31" t="s">
        <v>240</v>
      </c>
      <c r="D457" s="31">
        <v>71</v>
      </c>
      <c r="E457" s="31">
        <v>16330</v>
      </c>
      <c r="F457" s="31" t="s">
        <v>1102</v>
      </c>
    </row>
    <row r="458" spans="1:6" ht="24" customHeight="1" x14ac:dyDescent="0.25">
      <c r="A458" s="31" t="s">
        <v>1113</v>
      </c>
      <c r="B458" s="31" t="s">
        <v>239</v>
      </c>
      <c r="C458" s="31" t="s">
        <v>240</v>
      </c>
      <c r="D458" s="31">
        <v>68</v>
      </c>
      <c r="E458" s="31">
        <v>9588</v>
      </c>
      <c r="F458" s="31" t="s">
        <v>1105</v>
      </c>
    </row>
    <row r="459" spans="1:6" ht="24" customHeight="1" x14ac:dyDescent="0.25">
      <c r="A459" s="31" t="s">
        <v>1099</v>
      </c>
      <c r="B459" s="31" t="s">
        <v>242</v>
      </c>
      <c r="C459" s="31" t="s">
        <v>243</v>
      </c>
      <c r="D459" s="31">
        <v>55</v>
      </c>
      <c r="E459" s="31">
        <v>13145</v>
      </c>
      <c r="F459" s="31" t="s">
        <v>1100</v>
      </c>
    </row>
    <row r="460" spans="1:6" ht="24" customHeight="1" x14ac:dyDescent="0.25">
      <c r="A460" s="31" t="s">
        <v>1101</v>
      </c>
      <c r="B460" s="31" t="s">
        <v>242</v>
      </c>
      <c r="C460" s="31" t="s">
        <v>243</v>
      </c>
      <c r="D460" s="31">
        <v>134</v>
      </c>
      <c r="E460" s="31">
        <v>23986</v>
      </c>
      <c r="F460" s="31" t="s">
        <v>1100</v>
      </c>
    </row>
    <row r="461" spans="1:6" ht="24" customHeight="1" x14ac:dyDescent="0.25">
      <c r="A461" s="31" t="s">
        <v>1103</v>
      </c>
      <c r="B461" s="31" t="s">
        <v>242</v>
      </c>
      <c r="C461" s="31" t="s">
        <v>243</v>
      </c>
      <c r="D461" s="31">
        <v>35</v>
      </c>
      <c r="E461" s="31">
        <v>5425</v>
      </c>
      <c r="F461" s="31" t="s">
        <v>1102</v>
      </c>
    </row>
    <row r="462" spans="1:6" ht="24" customHeight="1" x14ac:dyDescent="0.25">
      <c r="A462" s="31" t="s">
        <v>1104</v>
      </c>
      <c r="B462" s="31" t="s">
        <v>242</v>
      </c>
      <c r="C462" s="31" t="s">
        <v>243</v>
      </c>
      <c r="D462" s="31">
        <v>127</v>
      </c>
      <c r="E462" s="31">
        <v>22606</v>
      </c>
      <c r="F462" s="31" t="s">
        <v>1100</v>
      </c>
    </row>
    <row r="463" spans="1:6" ht="24" customHeight="1" x14ac:dyDescent="0.25">
      <c r="A463" s="31" t="s">
        <v>1106</v>
      </c>
      <c r="B463" s="31" t="s">
        <v>242</v>
      </c>
      <c r="C463" s="31" t="s">
        <v>243</v>
      </c>
      <c r="D463" s="31">
        <v>52</v>
      </c>
      <c r="E463" s="31">
        <v>11128</v>
      </c>
      <c r="F463" s="31" t="s">
        <v>1100</v>
      </c>
    </row>
    <row r="464" spans="1:6" ht="24" customHeight="1" x14ac:dyDescent="0.25">
      <c r="A464" s="31" t="s">
        <v>1107</v>
      </c>
      <c r="B464" s="31" t="s">
        <v>242</v>
      </c>
      <c r="C464" s="31" t="s">
        <v>243</v>
      </c>
      <c r="D464" s="31">
        <v>38</v>
      </c>
      <c r="E464" s="31">
        <v>5358</v>
      </c>
      <c r="F464" s="31" t="s">
        <v>1102</v>
      </c>
    </row>
    <row r="465" spans="1:6" ht="24" customHeight="1" x14ac:dyDescent="0.25">
      <c r="A465" s="31" t="s">
        <v>1108</v>
      </c>
      <c r="B465" s="31" t="s">
        <v>242</v>
      </c>
      <c r="C465" s="31" t="s">
        <v>243</v>
      </c>
      <c r="D465" s="31">
        <v>15</v>
      </c>
      <c r="E465" s="31">
        <v>2955</v>
      </c>
      <c r="F465" s="31" t="s">
        <v>1105</v>
      </c>
    </row>
    <row r="466" spans="1:6" ht="24" customHeight="1" x14ac:dyDescent="0.25">
      <c r="A466" s="31" t="s">
        <v>1109</v>
      </c>
      <c r="B466" s="31" t="s">
        <v>242</v>
      </c>
      <c r="C466" s="31" t="s">
        <v>243</v>
      </c>
      <c r="D466" s="31">
        <v>143</v>
      </c>
      <c r="E466" s="31">
        <v>24596</v>
      </c>
      <c r="F466" s="31" t="s">
        <v>1102</v>
      </c>
    </row>
    <row r="467" spans="1:6" ht="24" customHeight="1" x14ac:dyDescent="0.25">
      <c r="A467" s="31" t="s">
        <v>1110</v>
      </c>
      <c r="B467" s="31" t="s">
        <v>242</v>
      </c>
      <c r="C467" s="31" t="s">
        <v>243</v>
      </c>
      <c r="D467" s="31">
        <v>172</v>
      </c>
      <c r="E467" s="31">
        <v>41108</v>
      </c>
      <c r="F467" s="31" t="s">
        <v>1105</v>
      </c>
    </row>
    <row r="468" spans="1:6" ht="24" customHeight="1" x14ac:dyDescent="0.25">
      <c r="A468" s="31" t="s">
        <v>1111</v>
      </c>
      <c r="B468" s="31" t="s">
        <v>242</v>
      </c>
      <c r="C468" s="31" t="s">
        <v>243</v>
      </c>
      <c r="D468" s="31">
        <v>141</v>
      </c>
      <c r="E468" s="31">
        <v>21714</v>
      </c>
      <c r="F468" s="31" t="s">
        <v>1102</v>
      </c>
    </row>
    <row r="469" spans="1:6" ht="24" customHeight="1" x14ac:dyDescent="0.25">
      <c r="A469" s="31" t="s">
        <v>1112</v>
      </c>
      <c r="B469" s="31" t="s">
        <v>242</v>
      </c>
      <c r="C469" s="31" t="s">
        <v>243</v>
      </c>
      <c r="D469" s="31">
        <v>84</v>
      </c>
      <c r="E469" s="31">
        <v>18816</v>
      </c>
      <c r="F469" s="31" t="s">
        <v>1102</v>
      </c>
    </row>
    <row r="470" spans="1:6" ht="24" customHeight="1" x14ac:dyDescent="0.25">
      <c r="A470" s="31" t="s">
        <v>1113</v>
      </c>
      <c r="B470" s="31" t="s">
        <v>242</v>
      </c>
      <c r="C470" s="31" t="s">
        <v>243</v>
      </c>
      <c r="D470" s="31">
        <v>40</v>
      </c>
      <c r="E470" s="31">
        <v>5480</v>
      </c>
      <c r="F470" s="31" t="s">
        <v>1105</v>
      </c>
    </row>
    <row r="471" spans="1:6" ht="24" customHeight="1" x14ac:dyDescent="0.25">
      <c r="A471" s="31" t="s">
        <v>1099</v>
      </c>
      <c r="B471" s="31" t="s">
        <v>245</v>
      </c>
      <c r="C471" s="31" t="s">
        <v>246</v>
      </c>
      <c r="D471" s="31">
        <v>57</v>
      </c>
      <c r="E471" s="31">
        <v>9747</v>
      </c>
      <c r="F471" s="31" t="s">
        <v>1100</v>
      </c>
    </row>
    <row r="472" spans="1:6" ht="24" customHeight="1" x14ac:dyDescent="0.25">
      <c r="A472" s="31" t="s">
        <v>1101</v>
      </c>
      <c r="B472" s="31" t="s">
        <v>245</v>
      </c>
      <c r="C472" s="31" t="s">
        <v>246</v>
      </c>
      <c r="D472" s="31">
        <v>17</v>
      </c>
      <c r="E472" s="31">
        <v>2822</v>
      </c>
      <c r="F472" s="31" t="s">
        <v>1102</v>
      </c>
    </row>
    <row r="473" spans="1:6" ht="24" customHeight="1" x14ac:dyDescent="0.25">
      <c r="A473" s="31" t="s">
        <v>1103</v>
      </c>
      <c r="B473" s="31" t="s">
        <v>245</v>
      </c>
      <c r="C473" s="31" t="s">
        <v>246</v>
      </c>
      <c r="D473" s="31">
        <v>129</v>
      </c>
      <c r="E473" s="31">
        <v>26961</v>
      </c>
      <c r="F473" s="31" t="s">
        <v>1100</v>
      </c>
    </row>
    <row r="474" spans="1:6" ht="24" customHeight="1" x14ac:dyDescent="0.25">
      <c r="A474" s="31" t="s">
        <v>1104</v>
      </c>
      <c r="B474" s="31" t="s">
        <v>245</v>
      </c>
      <c r="C474" s="31" t="s">
        <v>246</v>
      </c>
      <c r="D474" s="31">
        <v>4</v>
      </c>
      <c r="E474" s="31">
        <v>588</v>
      </c>
      <c r="F474" s="31" t="s">
        <v>1105</v>
      </c>
    </row>
    <row r="475" spans="1:6" ht="24" customHeight="1" x14ac:dyDescent="0.25">
      <c r="A475" s="31" t="s">
        <v>1106</v>
      </c>
      <c r="B475" s="31" t="s">
        <v>245</v>
      </c>
      <c r="C475" s="31" t="s">
        <v>246</v>
      </c>
      <c r="D475" s="31">
        <v>158</v>
      </c>
      <c r="E475" s="31">
        <v>23700</v>
      </c>
      <c r="F475" s="31" t="s">
        <v>1105</v>
      </c>
    </row>
    <row r="476" spans="1:6" ht="24" customHeight="1" x14ac:dyDescent="0.25">
      <c r="A476" s="31" t="s">
        <v>1107</v>
      </c>
      <c r="B476" s="31" t="s">
        <v>245</v>
      </c>
      <c r="C476" s="31" t="s">
        <v>246</v>
      </c>
      <c r="D476" s="31">
        <v>84</v>
      </c>
      <c r="E476" s="31">
        <v>16464</v>
      </c>
      <c r="F476" s="31" t="s">
        <v>1100</v>
      </c>
    </row>
    <row r="477" spans="1:6" ht="24" customHeight="1" x14ac:dyDescent="0.25">
      <c r="A477" s="31" t="s">
        <v>1108</v>
      </c>
      <c r="B477" s="31" t="s">
        <v>245</v>
      </c>
      <c r="C477" s="31" t="s">
        <v>246</v>
      </c>
      <c r="D477" s="31">
        <v>143</v>
      </c>
      <c r="E477" s="31">
        <v>22165</v>
      </c>
      <c r="F477" s="31" t="s">
        <v>1102</v>
      </c>
    </row>
    <row r="478" spans="1:6" ht="24" customHeight="1" x14ac:dyDescent="0.25">
      <c r="A478" s="31" t="s">
        <v>1109</v>
      </c>
      <c r="B478" s="31" t="s">
        <v>245</v>
      </c>
      <c r="C478" s="31" t="s">
        <v>246</v>
      </c>
      <c r="D478" s="31">
        <v>89</v>
      </c>
      <c r="E478" s="31">
        <v>10769</v>
      </c>
      <c r="F478" s="31" t="s">
        <v>1102</v>
      </c>
    </row>
    <row r="479" spans="1:6" ht="24" customHeight="1" x14ac:dyDescent="0.25">
      <c r="A479" s="31" t="s">
        <v>1110</v>
      </c>
      <c r="B479" s="31" t="s">
        <v>245</v>
      </c>
      <c r="C479" s="31" t="s">
        <v>246</v>
      </c>
      <c r="D479" s="31">
        <v>48</v>
      </c>
      <c r="E479" s="31">
        <v>10848</v>
      </c>
      <c r="F479" s="31" t="s">
        <v>1100</v>
      </c>
    </row>
    <row r="480" spans="1:6" ht="24" customHeight="1" x14ac:dyDescent="0.25">
      <c r="A480" s="31" t="s">
        <v>1111</v>
      </c>
      <c r="B480" s="31" t="s">
        <v>245</v>
      </c>
      <c r="C480" s="31" t="s">
        <v>246</v>
      </c>
      <c r="D480" s="31">
        <v>87</v>
      </c>
      <c r="E480" s="31">
        <v>13746</v>
      </c>
      <c r="F480" s="31" t="s">
        <v>1105</v>
      </c>
    </row>
    <row r="481" spans="1:6" ht="24" customHeight="1" x14ac:dyDescent="0.25">
      <c r="A481" s="31" t="s">
        <v>1112</v>
      </c>
      <c r="B481" s="31" t="s">
        <v>245</v>
      </c>
      <c r="C481" s="31" t="s">
        <v>246</v>
      </c>
      <c r="D481" s="31">
        <v>89</v>
      </c>
      <c r="E481" s="31">
        <v>16020</v>
      </c>
      <c r="F481" s="31" t="s">
        <v>1105</v>
      </c>
    </row>
    <row r="482" spans="1:6" ht="24" customHeight="1" x14ac:dyDescent="0.25">
      <c r="A482" s="31" t="s">
        <v>1113</v>
      </c>
      <c r="B482" s="31" t="s">
        <v>245</v>
      </c>
      <c r="C482" s="31" t="s">
        <v>246</v>
      </c>
      <c r="D482" s="31">
        <v>143</v>
      </c>
      <c r="E482" s="31">
        <v>28743</v>
      </c>
      <c r="F482" s="31" t="s">
        <v>1102</v>
      </c>
    </row>
    <row r="483" spans="1:6" ht="24" customHeight="1" x14ac:dyDescent="0.25">
      <c r="A483" s="31" t="s">
        <v>1099</v>
      </c>
      <c r="B483" s="31" t="s">
        <v>248</v>
      </c>
      <c r="C483" s="31" t="s">
        <v>249</v>
      </c>
      <c r="D483" s="31">
        <v>30</v>
      </c>
      <c r="E483" s="31">
        <v>3900</v>
      </c>
      <c r="F483" s="31" t="s">
        <v>1102</v>
      </c>
    </row>
    <row r="484" spans="1:6" ht="24" customHeight="1" x14ac:dyDescent="0.25">
      <c r="A484" s="31" t="s">
        <v>1101</v>
      </c>
      <c r="B484" s="31" t="s">
        <v>248</v>
      </c>
      <c r="C484" s="31" t="s">
        <v>249</v>
      </c>
      <c r="D484" s="31">
        <v>75</v>
      </c>
      <c r="E484" s="31">
        <v>15000</v>
      </c>
      <c r="F484" s="31" t="s">
        <v>1102</v>
      </c>
    </row>
    <row r="485" spans="1:6" ht="24" customHeight="1" x14ac:dyDescent="0.25">
      <c r="A485" s="31" t="s">
        <v>1103</v>
      </c>
      <c r="B485" s="31" t="s">
        <v>248</v>
      </c>
      <c r="C485" s="31" t="s">
        <v>249</v>
      </c>
      <c r="D485" s="31">
        <v>113</v>
      </c>
      <c r="E485" s="31">
        <v>25086</v>
      </c>
      <c r="F485" s="31" t="s">
        <v>1102</v>
      </c>
    </row>
    <row r="486" spans="1:6" ht="24" customHeight="1" x14ac:dyDescent="0.25">
      <c r="A486" s="31" t="s">
        <v>1104</v>
      </c>
      <c r="B486" s="31" t="s">
        <v>248</v>
      </c>
      <c r="C486" s="31" t="s">
        <v>249</v>
      </c>
      <c r="D486" s="31">
        <v>89</v>
      </c>
      <c r="E486" s="31">
        <v>11659</v>
      </c>
      <c r="F486" s="31" t="s">
        <v>1100</v>
      </c>
    </row>
    <row r="487" spans="1:6" ht="24" customHeight="1" x14ac:dyDescent="0.25">
      <c r="A487" s="31" t="s">
        <v>1106</v>
      </c>
      <c r="B487" s="31" t="s">
        <v>248</v>
      </c>
      <c r="C487" s="31" t="s">
        <v>249</v>
      </c>
      <c r="D487" s="31">
        <v>140</v>
      </c>
      <c r="E487" s="31">
        <v>29120</v>
      </c>
      <c r="F487" s="31" t="s">
        <v>1100</v>
      </c>
    </row>
    <row r="488" spans="1:6" ht="24" customHeight="1" x14ac:dyDescent="0.25">
      <c r="A488" s="31" t="s">
        <v>1107</v>
      </c>
      <c r="B488" s="31" t="s">
        <v>248</v>
      </c>
      <c r="C488" s="31" t="s">
        <v>249</v>
      </c>
      <c r="D488" s="31">
        <v>32</v>
      </c>
      <c r="E488" s="31">
        <v>4448</v>
      </c>
      <c r="F488" s="31" t="s">
        <v>1105</v>
      </c>
    </row>
    <row r="489" spans="1:6" ht="24" customHeight="1" x14ac:dyDescent="0.25">
      <c r="A489" s="31" t="s">
        <v>1108</v>
      </c>
      <c r="B489" s="31" t="s">
        <v>248</v>
      </c>
      <c r="C489" s="31" t="s">
        <v>249</v>
      </c>
      <c r="D489" s="31">
        <v>18</v>
      </c>
      <c r="E489" s="31">
        <v>4086</v>
      </c>
      <c r="F489" s="31" t="s">
        <v>1100</v>
      </c>
    </row>
    <row r="490" spans="1:6" ht="24" customHeight="1" x14ac:dyDescent="0.25">
      <c r="A490" s="31" t="s">
        <v>1109</v>
      </c>
      <c r="B490" s="31" t="s">
        <v>248</v>
      </c>
      <c r="C490" s="31" t="s">
        <v>249</v>
      </c>
      <c r="D490" s="31">
        <v>31</v>
      </c>
      <c r="E490" s="31">
        <v>4092</v>
      </c>
      <c r="F490" s="31" t="s">
        <v>1102</v>
      </c>
    </row>
    <row r="491" spans="1:6" ht="24" customHeight="1" x14ac:dyDescent="0.25">
      <c r="A491" s="31" t="s">
        <v>1110</v>
      </c>
      <c r="B491" s="31" t="s">
        <v>248</v>
      </c>
      <c r="C491" s="31" t="s">
        <v>249</v>
      </c>
      <c r="D491" s="31">
        <v>71</v>
      </c>
      <c r="E491" s="31">
        <v>9088</v>
      </c>
      <c r="F491" s="31" t="s">
        <v>1105</v>
      </c>
    </row>
    <row r="492" spans="1:6" ht="24" customHeight="1" x14ac:dyDescent="0.25">
      <c r="A492" s="31" t="s">
        <v>1111</v>
      </c>
      <c r="B492" s="31" t="s">
        <v>248</v>
      </c>
      <c r="C492" s="31" t="s">
        <v>249</v>
      </c>
      <c r="D492" s="31">
        <v>17</v>
      </c>
      <c r="E492" s="31">
        <v>2907</v>
      </c>
      <c r="F492" s="31" t="s">
        <v>1102</v>
      </c>
    </row>
    <row r="493" spans="1:6" ht="24" customHeight="1" x14ac:dyDescent="0.25">
      <c r="A493" s="31" t="s">
        <v>1112</v>
      </c>
      <c r="B493" s="31" t="s">
        <v>248</v>
      </c>
      <c r="C493" s="31" t="s">
        <v>249</v>
      </c>
      <c r="D493" s="31">
        <v>87</v>
      </c>
      <c r="E493" s="31">
        <v>20793</v>
      </c>
      <c r="F493" s="31" t="s">
        <v>1100</v>
      </c>
    </row>
    <row r="494" spans="1:6" ht="24" customHeight="1" x14ac:dyDescent="0.25">
      <c r="A494" s="31" t="s">
        <v>1113</v>
      </c>
      <c r="B494" s="31" t="s">
        <v>248</v>
      </c>
      <c r="C494" s="31" t="s">
        <v>249</v>
      </c>
      <c r="D494" s="31">
        <v>108</v>
      </c>
      <c r="E494" s="31">
        <v>23004</v>
      </c>
      <c r="F494" s="31" t="s">
        <v>1105</v>
      </c>
    </row>
    <row r="495" spans="1:6" ht="24" customHeight="1" x14ac:dyDescent="0.25">
      <c r="A495" s="31" t="s">
        <v>1099</v>
      </c>
      <c r="B495" s="31" t="s">
        <v>251</v>
      </c>
      <c r="C495" s="31" t="s">
        <v>252</v>
      </c>
      <c r="D495" s="31">
        <v>106</v>
      </c>
      <c r="E495" s="31">
        <v>18232</v>
      </c>
      <c r="F495" s="31" t="s">
        <v>1100</v>
      </c>
    </row>
    <row r="496" spans="1:6" ht="24" customHeight="1" x14ac:dyDescent="0.25">
      <c r="A496" s="31" t="s">
        <v>1101</v>
      </c>
      <c r="B496" s="31" t="s">
        <v>251</v>
      </c>
      <c r="C496" s="31" t="s">
        <v>252</v>
      </c>
      <c r="D496" s="31">
        <v>5</v>
      </c>
      <c r="E496" s="31">
        <v>1190</v>
      </c>
      <c r="F496" s="31" t="s">
        <v>1102</v>
      </c>
    </row>
    <row r="497" spans="1:6" ht="24" customHeight="1" x14ac:dyDescent="0.25">
      <c r="A497" s="31" t="s">
        <v>1103</v>
      </c>
      <c r="B497" s="31" t="s">
        <v>251</v>
      </c>
      <c r="C497" s="31" t="s">
        <v>252</v>
      </c>
      <c r="D497" s="31">
        <v>93</v>
      </c>
      <c r="E497" s="31">
        <v>12276</v>
      </c>
      <c r="F497" s="31" t="s">
        <v>1100</v>
      </c>
    </row>
    <row r="498" spans="1:6" ht="24" customHeight="1" x14ac:dyDescent="0.25">
      <c r="A498" s="31" t="s">
        <v>1104</v>
      </c>
      <c r="B498" s="31" t="s">
        <v>251</v>
      </c>
      <c r="C498" s="31" t="s">
        <v>252</v>
      </c>
      <c r="D498" s="31">
        <v>120</v>
      </c>
      <c r="E498" s="31">
        <v>26160</v>
      </c>
      <c r="F498" s="31" t="s">
        <v>1100</v>
      </c>
    </row>
    <row r="499" spans="1:6" ht="24" customHeight="1" x14ac:dyDescent="0.25">
      <c r="A499" s="31" t="s">
        <v>1106</v>
      </c>
      <c r="B499" s="31" t="s">
        <v>251</v>
      </c>
      <c r="C499" s="31" t="s">
        <v>252</v>
      </c>
      <c r="D499" s="31">
        <v>59</v>
      </c>
      <c r="E499" s="31">
        <v>7434</v>
      </c>
      <c r="F499" s="31" t="s">
        <v>1102</v>
      </c>
    </row>
    <row r="500" spans="1:6" ht="24" customHeight="1" x14ac:dyDescent="0.25">
      <c r="A500" s="31" t="s">
        <v>1107</v>
      </c>
      <c r="B500" s="31" t="s">
        <v>251</v>
      </c>
      <c r="C500" s="31" t="s">
        <v>252</v>
      </c>
      <c r="D500" s="31">
        <v>27</v>
      </c>
      <c r="E500" s="31">
        <v>4077</v>
      </c>
      <c r="F500" s="31" t="s">
        <v>1100</v>
      </c>
    </row>
    <row r="501" spans="1:6" ht="24" customHeight="1" x14ac:dyDescent="0.25">
      <c r="A501" s="31" t="s">
        <v>1108</v>
      </c>
      <c r="B501" s="31" t="s">
        <v>251</v>
      </c>
      <c r="C501" s="31" t="s">
        <v>252</v>
      </c>
      <c r="D501" s="31">
        <v>84</v>
      </c>
      <c r="E501" s="31">
        <v>10332</v>
      </c>
      <c r="F501" s="31" t="s">
        <v>1102</v>
      </c>
    </row>
    <row r="502" spans="1:6" ht="24" customHeight="1" x14ac:dyDescent="0.25">
      <c r="A502" s="31" t="s">
        <v>1109</v>
      </c>
      <c r="B502" s="31" t="s">
        <v>251</v>
      </c>
      <c r="C502" s="31" t="s">
        <v>252</v>
      </c>
      <c r="D502" s="31">
        <v>121</v>
      </c>
      <c r="E502" s="31">
        <v>19602</v>
      </c>
      <c r="F502" s="31" t="s">
        <v>1102</v>
      </c>
    </row>
    <row r="503" spans="1:6" ht="24" customHeight="1" x14ac:dyDescent="0.25">
      <c r="A503" s="31" t="s">
        <v>1110</v>
      </c>
      <c r="B503" s="31" t="s">
        <v>251</v>
      </c>
      <c r="C503" s="31" t="s">
        <v>252</v>
      </c>
      <c r="D503" s="31">
        <v>83</v>
      </c>
      <c r="E503" s="31">
        <v>10873</v>
      </c>
      <c r="F503" s="31" t="s">
        <v>1100</v>
      </c>
    </row>
    <row r="504" spans="1:6" ht="24" customHeight="1" x14ac:dyDescent="0.25">
      <c r="A504" s="31" t="s">
        <v>1111</v>
      </c>
      <c r="B504" s="31" t="s">
        <v>251</v>
      </c>
      <c r="C504" s="31" t="s">
        <v>252</v>
      </c>
      <c r="D504" s="31">
        <v>131</v>
      </c>
      <c r="E504" s="31">
        <v>22008</v>
      </c>
      <c r="F504" s="31" t="s">
        <v>1105</v>
      </c>
    </row>
    <row r="505" spans="1:6" ht="24" customHeight="1" x14ac:dyDescent="0.25">
      <c r="A505" s="31" t="s">
        <v>1112</v>
      </c>
      <c r="B505" s="31" t="s">
        <v>251</v>
      </c>
      <c r="C505" s="31" t="s">
        <v>252</v>
      </c>
      <c r="D505" s="31">
        <v>81</v>
      </c>
      <c r="E505" s="31">
        <v>15066</v>
      </c>
      <c r="F505" s="31" t="s">
        <v>1105</v>
      </c>
    </row>
    <row r="506" spans="1:6" ht="24" customHeight="1" x14ac:dyDescent="0.25">
      <c r="A506" s="31" t="s">
        <v>1113</v>
      </c>
      <c r="B506" s="31" t="s">
        <v>251</v>
      </c>
      <c r="C506" s="31" t="s">
        <v>252</v>
      </c>
      <c r="D506" s="31">
        <v>116</v>
      </c>
      <c r="E506" s="31">
        <v>18444</v>
      </c>
      <c r="F506" s="31" t="s">
        <v>1100</v>
      </c>
    </row>
    <row r="507" spans="1:6" ht="24" customHeight="1" x14ac:dyDescent="0.25">
      <c r="A507" s="31" t="s">
        <v>1099</v>
      </c>
      <c r="B507" s="31" t="s">
        <v>254</v>
      </c>
      <c r="C507" s="31" t="s">
        <v>255</v>
      </c>
      <c r="D507" s="31">
        <v>102</v>
      </c>
      <c r="E507" s="31">
        <v>24174</v>
      </c>
      <c r="F507" s="31" t="s">
        <v>1100</v>
      </c>
    </row>
    <row r="508" spans="1:6" ht="24" customHeight="1" x14ac:dyDescent="0.25">
      <c r="A508" s="31" t="s">
        <v>1101</v>
      </c>
      <c r="B508" s="31" t="s">
        <v>254</v>
      </c>
      <c r="C508" s="31" t="s">
        <v>255</v>
      </c>
      <c r="D508" s="31">
        <v>48</v>
      </c>
      <c r="E508" s="31">
        <v>10128</v>
      </c>
      <c r="F508" s="31" t="s">
        <v>1102</v>
      </c>
    </row>
    <row r="509" spans="1:6" ht="24" customHeight="1" x14ac:dyDescent="0.25">
      <c r="A509" s="31" t="s">
        <v>1103</v>
      </c>
      <c r="B509" s="31" t="s">
        <v>254</v>
      </c>
      <c r="C509" s="31" t="s">
        <v>255</v>
      </c>
      <c r="D509" s="31">
        <v>66</v>
      </c>
      <c r="E509" s="31">
        <v>15708</v>
      </c>
      <c r="F509" s="31" t="s">
        <v>1102</v>
      </c>
    </row>
    <row r="510" spans="1:6" ht="24" customHeight="1" x14ac:dyDescent="0.25">
      <c r="A510" s="31" t="s">
        <v>1104</v>
      </c>
      <c r="B510" s="31" t="s">
        <v>254</v>
      </c>
      <c r="C510" s="31" t="s">
        <v>255</v>
      </c>
      <c r="D510" s="31">
        <v>64</v>
      </c>
      <c r="E510" s="31">
        <v>11008</v>
      </c>
      <c r="F510" s="31" t="s">
        <v>1100</v>
      </c>
    </row>
    <row r="511" spans="1:6" ht="24" customHeight="1" x14ac:dyDescent="0.25">
      <c r="A511" s="31" t="s">
        <v>1106</v>
      </c>
      <c r="B511" s="31" t="s">
        <v>254</v>
      </c>
      <c r="C511" s="31" t="s">
        <v>255</v>
      </c>
      <c r="D511" s="31">
        <v>85</v>
      </c>
      <c r="E511" s="31">
        <v>15385</v>
      </c>
      <c r="F511" s="31" t="s">
        <v>1102</v>
      </c>
    </row>
    <row r="512" spans="1:6" ht="24" customHeight="1" x14ac:dyDescent="0.25">
      <c r="A512" s="31" t="s">
        <v>1107</v>
      </c>
      <c r="B512" s="31" t="s">
        <v>254</v>
      </c>
      <c r="C512" s="31" t="s">
        <v>255</v>
      </c>
      <c r="D512" s="31">
        <v>96</v>
      </c>
      <c r="E512" s="31">
        <v>14016</v>
      </c>
      <c r="F512" s="31" t="s">
        <v>1102</v>
      </c>
    </row>
    <row r="513" spans="1:6" ht="24" customHeight="1" x14ac:dyDescent="0.25">
      <c r="A513" s="31" t="s">
        <v>1108</v>
      </c>
      <c r="B513" s="31" t="s">
        <v>254</v>
      </c>
      <c r="C513" s="31" t="s">
        <v>255</v>
      </c>
      <c r="D513" s="31">
        <v>102</v>
      </c>
      <c r="E513" s="31">
        <v>22032</v>
      </c>
      <c r="F513" s="31" t="s">
        <v>1102</v>
      </c>
    </row>
    <row r="514" spans="1:6" ht="24" customHeight="1" x14ac:dyDescent="0.25">
      <c r="A514" s="31" t="s">
        <v>1109</v>
      </c>
      <c r="B514" s="31" t="s">
        <v>254</v>
      </c>
      <c r="C514" s="31" t="s">
        <v>255</v>
      </c>
      <c r="D514" s="31">
        <v>103</v>
      </c>
      <c r="E514" s="31">
        <v>21527</v>
      </c>
      <c r="F514" s="31" t="s">
        <v>1102</v>
      </c>
    </row>
    <row r="515" spans="1:6" ht="24" customHeight="1" x14ac:dyDescent="0.25">
      <c r="A515" s="31" t="s">
        <v>1110</v>
      </c>
      <c r="B515" s="31" t="s">
        <v>254</v>
      </c>
      <c r="C515" s="31" t="s">
        <v>255</v>
      </c>
      <c r="D515" s="31">
        <v>98</v>
      </c>
      <c r="E515" s="31">
        <v>13034</v>
      </c>
      <c r="F515" s="31" t="s">
        <v>1105</v>
      </c>
    </row>
    <row r="516" spans="1:6" ht="24" customHeight="1" x14ac:dyDescent="0.25">
      <c r="A516" s="31" t="s">
        <v>1111</v>
      </c>
      <c r="B516" s="31" t="s">
        <v>254</v>
      </c>
      <c r="C516" s="31" t="s">
        <v>255</v>
      </c>
      <c r="D516" s="31">
        <v>49</v>
      </c>
      <c r="E516" s="31">
        <v>8869</v>
      </c>
      <c r="F516" s="31" t="s">
        <v>1102</v>
      </c>
    </row>
    <row r="517" spans="1:6" ht="24" customHeight="1" x14ac:dyDescent="0.25">
      <c r="A517" s="31" t="s">
        <v>1112</v>
      </c>
      <c r="B517" s="31" t="s">
        <v>254</v>
      </c>
      <c r="C517" s="31" t="s">
        <v>255</v>
      </c>
      <c r="D517" s="31">
        <v>82</v>
      </c>
      <c r="E517" s="31">
        <v>14432</v>
      </c>
      <c r="F517" s="31" t="s">
        <v>1105</v>
      </c>
    </row>
    <row r="518" spans="1:6" ht="24" customHeight="1" x14ac:dyDescent="0.25">
      <c r="A518" s="31" t="s">
        <v>1113</v>
      </c>
      <c r="B518" s="31" t="s">
        <v>254</v>
      </c>
      <c r="C518" s="31" t="s">
        <v>255</v>
      </c>
      <c r="D518" s="31">
        <v>167</v>
      </c>
      <c r="E518" s="31">
        <v>31229</v>
      </c>
      <c r="F518" s="31" t="s">
        <v>1102</v>
      </c>
    </row>
    <row r="519" spans="1:6" ht="24" customHeight="1" x14ac:dyDescent="0.25">
      <c r="A519" s="31" t="s">
        <v>1099</v>
      </c>
      <c r="B519" s="31" t="s">
        <v>257</v>
      </c>
      <c r="C519" s="31" t="s">
        <v>258</v>
      </c>
      <c r="D519" s="31">
        <v>60</v>
      </c>
      <c r="E519" s="31">
        <v>9420</v>
      </c>
      <c r="F519" s="31" t="s">
        <v>1102</v>
      </c>
    </row>
    <row r="520" spans="1:6" ht="24" customHeight="1" x14ac:dyDescent="0.25">
      <c r="A520" s="31" t="s">
        <v>1101</v>
      </c>
      <c r="B520" s="31" t="s">
        <v>257</v>
      </c>
      <c r="C520" s="31" t="s">
        <v>258</v>
      </c>
      <c r="D520" s="31">
        <v>148</v>
      </c>
      <c r="E520" s="31">
        <v>21904</v>
      </c>
      <c r="F520" s="31" t="s">
        <v>1100</v>
      </c>
    </row>
    <row r="521" spans="1:6" ht="24" customHeight="1" x14ac:dyDescent="0.25">
      <c r="A521" s="31" t="s">
        <v>1103</v>
      </c>
      <c r="B521" s="31" t="s">
        <v>257</v>
      </c>
      <c r="C521" s="31" t="s">
        <v>258</v>
      </c>
      <c r="D521" s="31">
        <v>171</v>
      </c>
      <c r="E521" s="31">
        <v>36765</v>
      </c>
      <c r="F521" s="31" t="s">
        <v>1100</v>
      </c>
    </row>
    <row r="522" spans="1:6" ht="24" customHeight="1" x14ac:dyDescent="0.25">
      <c r="A522" s="31" t="s">
        <v>1104</v>
      </c>
      <c r="B522" s="31" t="s">
        <v>257</v>
      </c>
      <c r="C522" s="31" t="s">
        <v>258</v>
      </c>
      <c r="D522" s="31">
        <v>77</v>
      </c>
      <c r="E522" s="31">
        <v>11011</v>
      </c>
      <c r="F522" s="31" t="s">
        <v>1105</v>
      </c>
    </row>
    <row r="523" spans="1:6" ht="24" customHeight="1" x14ac:dyDescent="0.25">
      <c r="A523" s="31" t="s">
        <v>1106</v>
      </c>
      <c r="B523" s="31" t="s">
        <v>257</v>
      </c>
      <c r="C523" s="31" t="s">
        <v>258</v>
      </c>
      <c r="D523" s="31">
        <v>114</v>
      </c>
      <c r="E523" s="31">
        <v>24396</v>
      </c>
      <c r="F523" s="31" t="s">
        <v>1105</v>
      </c>
    </row>
    <row r="524" spans="1:6" ht="24" customHeight="1" x14ac:dyDescent="0.25">
      <c r="A524" s="31" t="s">
        <v>1107</v>
      </c>
      <c r="B524" s="31" t="s">
        <v>257</v>
      </c>
      <c r="C524" s="31" t="s">
        <v>258</v>
      </c>
      <c r="D524" s="31">
        <v>175</v>
      </c>
      <c r="E524" s="31">
        <v>38850</v>
      </c>
      <c r="F524" s="31" t="s">
        <v>1100</v>
      </c>
    </row>
    <row r="525" spans="1:6" ht="24" customHeight="1" x14ac:dyDescent="0.25">
      <c r="A525" s="31" t="s">
        <v>1108</v>
      </c>
      <c r="B525" s="31" t="s">
        <v>257</v>
      </c>
      <c r="C525" s="31" t="s">
        <v>258</v>
      </c>
      <c r="D525" s="31">
        <v>5</v>
      </c>
      <c r="E525" s="31">
        <v>800</v>
      </c>
      <c r="F525" s="31" t="s">
        <v>1102</v>
      </c>
    </row>
    <row r="526" spans="1:6" ht="24" customHeight="1" x14ac:dyDescent="0.25">
      <c r="A526" s="31" t="s">
        <v>1109</v>
      </c>
      <c r="B526" s="31" t="s">
        <v>257</v>
      </c>
      <c r="C526" s="31" t="s">
        <v>258</v>
      </c>
      <c r="D526" s="31">
        <v>55</v>
      </c>
      <c r="E526" s="31">
        <v>11440</v>
      </c>
      <c r="F526" s="31" t="s">
        <v>1100</v>
      </c>
    </row>
    <row r="527" spans="1:6" ht="24" customHeight="1" x14ac:dyDescent="0.25">
      <c r="A527" s="31" t="s">
        <v>1110</v>
      </c>
      <c r="B527" s="31" t="s">
        <v>257</v>
      </c>
      <c r="C527" s="31" t="s">
        <v>258</v>
      </c>
      <c r="D527" s="31">
        <v>92</v>
      </c>
      <c r="E527" s="31">
        <v>16284</v>
      </c>
      <c r="F527" s="31" t="s">
        <v>1102</v>
      </c>
    </row>
    <row r="528" spans="1:6" ht="24" customHeight="1" x14ac:dyDescent="0.25">
      <c r="A528" s="31" t="s">
        <v>1111</v>
      </c>
      <c r="B528" s="31" t="s">
        <v>257</v>
      </c>
      <c r="C528" s="31" t="s">
        <v>258</v>
      </c>
      <c r="D528" s="31">
        <v>115</v>
      </c>
      <c r="E528" s="31">
        <v>25300</v>
      </c>
      <c r="F528" s="31" t="s">
        <v>1105</v>
      </c>
    </row>
    <row r="529" spans="1:6" ht="24" customHeight="1" x14ac:dyDescent="0.25">
      <c r="A529" s="31" t="s">
        <v>1112</v>
      </c>
      <c r="B529" s="31" t="s">
        <v>257</v>
      </c>
      <c r="C529" s="31" t="s">
        <v>258</v>
      </c>
      <c r="D529" s="31">
        <v>28</v>
      </c>
      <c r="E529" s="31">
        <v>3696</v>
      </c>
      <c r="F529" s="31" t="s">
        <v>1100</v>
      </c>
    </row>
    <row r="530" spans="1:6" ht="24" customHeight="1" x14ac:dyDescent="0.25">
      <c r="A530" s="31" t="s">
        <v>1113</v>
      </c>
      <c r="B530" s="31" t="s">
        <v>257</v>
      </c>
      <c r="C530" s="31" t="s">
        <v>258</v>
      </c>
      <c r="D530" s="31">
        <v>84</v>
      </c>
      <c r="E530" s="31">
        <v>11424</v>
      </c>
      <c r="F530" s="31" t="s">
        <v>1100</v>
      </c>
    </row>
    <row r="531" spans="1:6" ht="24" customHeight="1" x14ac:dyDescent="0.25">
      <c r="A531" s="31" t="s">
        <v>1099</v>
      </c>
      <c r="B531" s="31" t="s">
        <v>260</v>
      </c>
      <c r="C531" s="31" t="s">
        <v>261</v>
      </c>
      <c r="D531" s="31">
        <v>85</v>
      </c>
      <c r="E531" s="31">
        <v>17935</v>
      </c>
      <c r="F531" s="31" t="s">
        <v>1102</v>
      </c>
    </row>
    <row r="532" spans="1:6" ht="24" customHeight="1" x14ac:dyDescent="0.25">
      <c r="A532" s="31" t="s">
        <v>1101</v>
      </c>
      <c r="B532" s="31" t="s">
        <v>260</v>
      </c>
      <c r="C532" s="31" t="s">
        <v>261</v>
      </c>
      <c r="D532" s="31">
        <v>4</v>
      </c>
      <c r="E532" s="31">
        <v>720</v>
      </c>
      <c r="F532" s="31" t="s">
        <v>1100</v>
      </c>
    </row>
    <row r="533" spans="1:6" ht="24" customHeight="1" x14ac:dyDescent="0.25">
      <c r="A533" s="31" t="s">
        <v>1103</v>
      </c>
      <c r="B533" s="31" t="s">
        <v>260</v>
      </c>
      <c r="C533" s="31" t="s">
        <v>261</v>
      </c>
      <c r="D533" s="31">
        <v>110</v>
      </c>
      <c r="E533" s="31">
        <v>13200</v>
      </c>
      <c r="F533" s="31" t="s">
        <v>1100</v>
      </c>
    </row>
    <row r="534" spans="1:6" ht="24" customHeight="1" x14ac:dyDescent="0.25">
      <c r="A534" s="31" t="s">
        <v>1104</v>
      </c>
      <c r="B534" s="31" t="s">
        <v>260</v>
      </c>
      <c r="C534" s="31" t="s">
        <v>261</v>
      </c>
      <c r="D534" s="31">
        <v>155</v>
      </c>
      <c r="E534" s="31">
        <v>37045</v>
      </c>
      <c r="F534" s="31" t="s">
        <v>1105</v>
      </c>
    </row>
    <row r="535" spans="1:6" ht="24" customHeight="1" x14ac:dyDescent="0.25">
      <c r="A535" s="31" t="s">
        <v>1106</v>
      </c>
      <c r="B535" s="31" t="s">
        <v>260</v>
      </c>
      <c r="C535" s="31" t="s">
        <v>261</v>
      </c>
      <c r="D535" s="31">
        <v>88</v>
      </c>
      <c r="E535" s="31">
        <v>18920</v>
      </c>
      <c r="F535" s="31" t="s">
        <v>1100</v>
      </c>
    </row>
    <row r="536" spans="1:6" ht="24" customHeight="1" x14ac:dyDescent="0.25">
      <c r="A536" s="31" t="s">
        <v>1107</v>
      </c>
      <c r="B536" s="31" t="s">
        <v>260</v>
      </c>
      <c r="C536" s="31" t="s">
        <v>261</v>
      </c>
      <c r="D536" s="31">
        <v>28</v>
      </c>
      <c r="E536" s="31">
        <v>6384</v>
      </c>
      <c r="F536" s="31" t="s">
        <v>1105</v>
      </c>
    </row>
    <row r="537" spans="1:6" ht="24" customHeight="1" x14ac:dyDescent="0.25">
      <c r="A537" s="31" t="s">
        <v>1108</v>
      </c>
      <c r="B537" s="31" t="s">
        <v>260</v>
      </c>
      <c r="C537" s="31" t="s">
        <v>261</v>
      </c>
      <c r="D537" s="31">
        <v>84</v>
      </c>
      <c r="E537" s="31">
        <v>11508</v>
      </c>
      <c r="F537" s="31" t="s">
        <v>1105</v>
      </c>
    </row>
    <row r="538" spans="1:6" ht="24" customHeight="1" x14ac:dyDescent="0.25">
      <c r="A538" s="31" t="s">
        <v>1109</v>
      </c>
      <c r="B538" s="31" t="s">
        <v>260</v>
      </c>
      <c r="C538" s="31" t="s">
        <v>261</v>
      </c>
      <c r="D538" s="31">
        <v>95</v>
      </c>
      <c r="E538" s="31">
        <v>19000</v>
      </c>
      <c r="F538" s="31" t="s">
        <v>1105</v>
      </c>
    </row>
    <row r="539" spans="1:6" ht="24" customHeight="1" x14ac:dyDescent="0.25">
      <c r="A539" s="31" t="s">
        <v>1110</v>
      </c>
      <c r="B539" s="31" t="s">
        <v>260</v>
      </c>
      <c r="C539" s="31" t="s">
        <v>261</v>
      </c>
      <c r="D539" s="31">
        <v>90</v>
      </c>
      <c r="E539" s="31">
        <v>21510</v>
      </c>
      <c r="F539" s="31" t="s">
        <v>1105</v>
      </c>
    </row>
    <row r="540" spans="1:6" ht="24" customHeight="1" x14ac:dyDescent="0.25">
      <c r="A540" s="31" t="s">
        <v>1111</v>
      </c>
      <c r="B540" s="31" t="s">
        <v>260</v>
      </c>
      <c r="C540" s="31" t="s">
        <v>261</v>
      </c>
      <c r="D540" s="31">
        <v>38</v>
      </c>
      <c r="E540" s="31">
        <v>7942</v>
      </c>
      <c r="F540" s="31" t="s">
        <v>1102</v>
      </c>
    </row>
    <row r="541" spans="1:6" ht="24" customHeight="1" x14ac:dyDescent="0.25">
      <c r="A541" s="31" t="s">
        <v>1112</v>
      </c>
      <c r="B541" s="31" t="s">
        <v>260</v>
      </c>
      <c r="C541" s="31" t="s">
        <v>261</v>
      </c>
      <c r="D541" s="31">
        <v>23</v>
      </c>
      <c r="E541" s="31">
        <v>4761</v>
      </c>
      <c r="F541" s="31" t="s">
        <v>1100</v>
      </c>
    </row>
    <row r="542" spans="1:6" ht="24" customHeight="1" x14ac:dyDescent="0.25">
      <c r="A542" s="31" t="s">
        <v>1113</v>
      </c>
      <c r="B542" s="31" t="s">
        <v>260</v>
      </c>
      <c r="C542" s="31" t="s">
        <v>261</v>
      </c>
      <c r="D542" s="31">
        <v>120</v>
      </c>
      <c r="E542" s="31">
        <v>26040</v>
      </c>
      <c r="F542" s="31" t="s">
        <v>1100</v>
      </c>
    </row>
    <row r="543" spans="1:6" ht="15" customHeight="1" x14ac:dyDescent="0.25">
      <c r="A543" s="31" t="s">
        <v>1099</v>
      </c>
      <c r="B543" s="31" t="s">
        <v>262</v>
      </c>
      <c r="C543" s="31" t="s">
        <v>263</v>
      </c>
      <c r="D543" s="31">
        <v>59</v>
      </c>
      <c r="E543" s="31">
        <v>9912</v>
      </c>
      <c r="F543" s="31" t="s">
        <v>1100</v>
      </c>
    </row>
    <row r="544" spans="1:6" ht="15" customHeight="1" x14ac:dyDescent="0.25">
      <c r="A544" s="31" t="s">
        <v>1101</v>
      </c>
      <c r="B544" s="31" t="s">
        <v>262</v>
      </c>
      <c r="C544" s="31" t="s">
        <v>263</v>
      </c>
      <c r="D544" s="31">
        <v>4</v>
      </c>
      <c r="E544" s="31">
        <v>640</v>
      </c>
      <c r="F544" s="31" t="s">
        <v>1105</v>
      </c>
    </row>
    <row r="545" spans="1:6" ht="15" customHeight="1" x14ac:dyDescent="0.25">
      <c r="A545" s="31" t="s">
        <v>1103</v>
      </c>
      <c r="B545" s="31" t="s">
        <v>262</v>
      </c>
      <c r="C545" s="31" t="s">
        <v>263</v>
      </c>
      <c r="D545" s="31">
        <v>51</v>
      </c>
      <c r="E545" s="31">
        <v>11730</v>
      </c>
      <c r="F545" s="31" t="s">
        <v>1102</v>
      </c>
    </row>
    <row r="546" spans="1:6" ht="15" customHeight="1" x14ac:dyDescent="0.25">
      <c r="A546" s="31" t="s">
        <v>1104</v>
      </c>
      <c r="B546" s="31" t="s">
        <v>262</v>
      </c>
      <c r="C546" s="31" t="s">
        <v>263</v>
      </c>
      <c r="D546" s="31">
        <v>117</v>
      </c>
      <c r="E546" s="31">
        <v>24453</v>
      </c>
      <c r="F546" s="31" t="s">
        <v>1100</v>
      </c>
    </row>
    <row r="547" spans="1:6" ht="15" customHeight="1" x14ac:dyDescent="0.25">
      <c r="A547" s="31" t="s">
        <v>1106</v>
      </c>
      <c r="B547" s="31" t="s">
        <v>262</v>
      </c>
      <c r="C547" s="31" t="s">
        <v>263</v>
      </c>
      <c r="D547" s="31">
        <v>60</v>
      </c>
      <c r="E547" s="31">
        <v>10440</v>
      </c>
      <c r="F547" s="31" t="s">
        <v>1105</v>
      </c>
    </row>
    <row r="548" spans="1:6" ht="15" customHeight="1" x14ac:dyDescent="0.25">
      <c r="A548" s="31" t="s">
        <v>1107</v>
      </c>
      <c r="B548" s="31" t="s">
        <v>262</v>
      </c>
      <c r="C548" s="31" t="s">
        <v>263</v>
      </c>
      <c r="D548" s="31">
        <v>170</v>
      </c>
      <c r="E548" s="31">
        <v>20910</v>
      </c>
      <c r="F548" s="31" t="s">
        <v>1100</v>
      </c>
    </row>
    <row r="549" spans="1:6" ht="15" customHeight="1" x14ac:dyDescent="0.25">
      <c r="A549" s="31" t="s">
        <v>1108</v>
      </c>
      <c r="B549" s="31" t="s">
        <v>262</v>
      </c>
      <c r="C549" s="31" t="s">
        <v>263</v>
      </c>
      <c r="D549" s="31">
        <v>176</v>
      </c>
      <c r="E549" s="31">
        <v>41888</v>
      </c>
      <c r="F549" s="31" t="s">
        <v>1100</v>
      </c>
    </row>
    <row r="550" spans="1:6" ht="15" customHeight="1" x14ac:dyDescent="0.25">
      <c r="A550" s="31" t="s">
        <v>1109</v>
      </c>
      <c r="B550" s="31" t="s">
        <v>262</v>
      </c>
      <c r="C550" s="31" t="s">
        <v>263</v>
      </c>
      <c r="D550" s="31">
        <v>67</v>
      </c>
      <c r="E550" s="31">
        <v>8509</v>
      </c>
      <c r="F550" s="31" t="s">
        <v>1100</v>
      </c>
    </row>
    <row r="551" spans="1:6" ht="15" customHeight="1" x14ac:dyDescent="0.25">
      <c r="A551" s="31" t="s">
        <v>1110</v>
      </c>
      <c r="B551" s="31" t="s">
        <v>262</v>
      </c>
      <c r="C551" s="31" t="s">
        <v>263</v>
      </c>
      <c r="D551" s="31">
        <v>112</v>
      </c>
      <c r="E551" s="31">
        <v>24640</v>
      </c>
      <c r="F551" s="31" t="s">
        <v>1100</v>
      </c>
    </row>
    <row r="552" spans="1:6" ht="15" customHeight="1" x14ac:dyDescent="0.25">
      <c r="A552" s="31" t="s">
        <v>1111</v>
      </c>
      <c r="B552" s="31" t="s">
        <v>262</v>
      </c>
      <c r="C552" s="31" t="s">
        <v>263</v>
      </c>
      <c r="D552" s="31">
        <v>130</v>
      </c>
      <c r="E552" s="31">
        <v>30420</v>
      </c>
      <c r="F552" s="31" t="s">
        <v>1102</v>
      </c>
    </row>
    <row r="553" spans="1:6" ht="15" customHeight="1" x14ac:dyDescent="0.25">
      <c r="A553" s="31" t="s">
        <v>1112</v>
      </c>
      <c r="B553" s="31" t="s">
        <v>262</v>
      </c>
      <c r="C553" s="31" t="s">
        <v>263</v>
      </c>
      <c r="D553" s="31">
        <v>140</v>
      </c>
      <c r="E553" s="31">
        <v>17640</v>
      </c>
      <c r="F553" s="31" t="s">
        <v>1102</v>
      </c>
    </row>
    <row r="554" spans="1:6" ht="15" customHeight="1" x14ac:dyDescent="0.25">
      <c r="A554" s="31" t="s">
        <v>1113</v>
      </c>
      <c r="B554" s="31" t="s">
        <v>262</v>
      </c>
      <c r="C554" s="31" t="s">
        <v>263</v>
      </c>
      <c r="D554" s="31">
        <v>63</v>
      </c>
      <c r="E554" s="31">
        <v>7623</v>
      </c>
      <c r="F554" s="31" t="s">
        <v>1102</v>
      </c>
    </row>
    <row r="555" spans="1:6" ht="15" customHeight="1" x14ac:dyDescent="0.25">
      <c r="A555" s="31" t="s">
        <v>1099</v>
      </c>
      <c r="B555" s="31" t="s">
        <v>265</v>
      </c>
      <c r="C555" s="31" t="s">
        <v>266</v>
      </c>
      <c r="D555" s="31">
        <v>4</v>
      </c>
      <c r="E555" s="31">
        <v>884</v>
      </c>
      <c r="F555" s="31" t="s">
        <v>1102</v>
      </c>
    </row>
    <row r="556" spans="1:6" ht="15" customHeight="1" x14ac:dyDescent="0.25">
      <c r="A556" s="31" t="s">
        <v>1101</v>
      </c>
      <c r="B556" s="31" t="s">
        <v>265</v>
      </c>
      <c r="C556" s="31" t="s">
        <v>266</v>
      </c>
      <c r="D556" s="31">
        <v>5</v>
      </c>
      <c r="E556" s="31">
        <v>660</v>
      </c>
      <c r="F556" s="31" t="s">
        <v>1105</v>
      </c>
    </row>
    <row r="557" spans="1:6" ht="15" customHeight="1" x14ac:dyDescent="0.25">
      <c r="A557" s="31" t="s">
        <v>1103</v>
      </c>
      <c r="B557" s="31" t="s">
        <v>265</v>
      </c>
      <c r="C557" s="31" t="s">
        <v>266</v>
      </c>
      <c r="D557" s="31">
        <v>143</v>
      </c>
      <c r="E557" s="31">
        <v>25025</v>
      </c>
      <c r="F557" s="31" t="s">
        <v>1102</v>
      </c>
    </row>
    <row r="558" spans="1:6" ht="15" customHeight="1" x14ac:dyDescent="0.25">
      <c r="A558" s="31" t="s">
        <v>1104</v>
      </c>
      <c r="B558" s="31" t="s">
        <v>265</v>
      </c>
      <c r="C558" s="31" t="s">
        <v>266</v>
      </c>
      <c r="D558" s="31">
        <v>103</v>
      </c>
      <c r="E558" s="31">
        <v>13802</v>
      </c>
      <c r="F558" s="31" t="s">
        <v>1102</v>
      </c>
    </row>
    <row r="559" spans="1:6" ht="15" customHeight="1" x14ac:dyDescent="0.25">
      <c r="A559" s="31" t="s">
        <v>1106</v>
      </c>
      <c r="B559" s="31" t="s">
        <v>265</v>
      </c>
      <c r="C559" s="31" t="s">
        <v>266</v>
      </c>
      <c r="D559" s="31">
        <v>44</v>
      </c>
      <c r="E559" s="31">
        <v>7788</v>
      </c>
      <c r="F559" s="31" t="s">
        <v>1102</v>
      </c>
    </row>
    <row r="560" spans="1:6" ht="15" customHeight="1" x14ac:dyDescent="0.25">
      <c r="A560" s="31" t="s">
        <v>1107</v>
      </c>
      <c r="B560" s="31" t="s">
        <v>265</v>
      </c>
      <c r="C560" s="31" t="s">
        <v>266</v>
      </c>
      <c r="D560" s="31">
        <v>127</v>
      </c>
      <c r="E560" s="31">
        <v>28575</v>
      </c>
      <c r="F560" s="31" t="s">
        <v>1102</v>
      </c>
    </row>
    <row r="561" spans="1:6" ht="15" customHeight="1" x14ac:dyDescent="0.25">
      <c r="A561" s="31" t="s">
        <v>1108</v>
      </c>
      <c r="B561" s="31" t="s">
        <v>265</v>
      </c>
      <c r="C561" s="31" t="s">
        <v>266</v>
      </c>
      <c r="D561" s="31">
        <v>145</v>
      </c>
      <c r="E561" s="31">
        <v>28420</v>
      </c>
      <c r="F561" s="31" t="s">
        <v>1100</v>
      </c>
    </row>
    <row r="562" spans="1:6" ht="15" customHeight="1" x14ac:dyDescent="0.25">
      <c r="A562" s="31" t="s">
        <v>1109</v>
      </c>
      <c r="B562" s="31" t="s">
        <v>265</v>
      </c>
      <c r="C562" s="31" t="s">
        <v>266</v>
      </c>
      <c r="D562" s="31">
        <v>52</v>
      </c>
      <c r="E562" s="31">
        <v>9308</v>
      </c>
      <c r="F562" s="31" t="s">
        <v>1100</v>
      </c>
    </row>
    <row r="563" spans="1:6" ht="15" customHeight="1" x14ac:dyDescent="0.25">
      <c r="A563" s="31" t="s">
        <v>1110</v>
      </c>
      <c r="B563" s="31" t="s">
        <v>265</v>
      </c>
      <c r="C563" s="31" t="s">
        <v>266</v>
      </c>
      <c r="D563" s="31">
        <v>29</v>
      </c>
      <c r="E563" s="31">
        <v>4437</v>
      </c>
      <c r="F563" s="31" t="s">
        <v>1102</v>
      </c>
    </row>
    <row r="564" spans="1:6" ht="15" customHeight="1" x14ac:dyDescent="0.25">
      <c r="A564" s="31" t="s">
        <v>1111</v>
      </c>
      <c r="B564" s="31" t="s">
        <v>265</v>
      </c>
      <c r="C564" s="31" t="s">
        <v>266</v>
      </c>
      <c r="D564" s="31">
        <v>144</v>
      </c>
      <c r="E564" s="31">
        <v>26208</v>
      </c>
      <c r="F564" s="31" t="s">
        <v>1100</v>
      </c>
    </row>
    <row r="565" spans="1:6" ht="15" customHeight="1" x14ac:dyDescent="0.25">
      <c r="A565" s="31" t="s">
        <v>1112</v>
      </c>
      <c r="B565" s="31" t="s">
        <v>265</v>
      </c>
      <c r="C565" s="31" t="s">
        <v>266</v>
      </c>
      <c r="D565" s="31">
        <v>106</v>
      </c>
      <c r="E565" s="31">
        <v>24062</v>
      </c>
      <c r="F565" s="31" t="s">
        <v>1102</v>
      </c>
    </row>
    <row r="566" spans="1:6" ht="15" customHeight="1" x14ac:dyDescent="0.25">
      <c r="A566" s="31" t="s">
        <v>1113</v>
      </c>
      <c r="B566" s="31" t="s">
        <v>265</v>
      </c>
      <c r="C566" s="31" t="s">
        <v>266</v>
      </c>
      <c r="D566" s="31">
        <v>10</v>
      </c>
      <c r="E566" s="31">
        <v>1750</v>
      </c>
      <c r="F566" s="31" t="s">
        <v>1102</v>
      </c>
    </row>
    <row r="567" spans="1:6" ht="15" customHeight="1" x14ac:dyDescent="0.25">
      <c r="A567" s="31" t="s">
        <v>1099</v>
      </c>
      <c r="B567" s="31" t="s">
        <v>267</v>
      </c>
      <c r="C567" s="31" t="s">
        <v>268</v>
      </c>
      <c r="D567" s="31">
        <v>31</v>
      </c>
      <c r="E567" s="31">
        <v>3937</v>
      </c>
      <c r="F567" s="31" t="s">
        <v>1100</v>
      </c>
    </row>
    <row r="568" spans="1:6" ht="15" customHeight="1" x14ac:dyDescent="0.25">
      <c r="A568" s="31" t="s">
        <v>1101</v>
      </c>
      <c r="B568" s="31" t="s">
        <v>267</v>
      </c>
      <c r="C568" s="31" t="s">
        <v>268</v>
      </c>
      <c r="D568" s="31">
        <v>8</v>
      </c>
      <c r="E568" s="31">
        <v>1384</v>
      </c>
      <c r="F568" s="31" t="s">
        <v>1102</v>
      </c>
    </row>
    <row r="569" spans="1:6" ht="15" customHeight="1" x14ac:dyDescent="0.25">
      <c r="A569" s="31" t="s">
        <v>1103</v>
      </c>
      <c r="B569" s="31" t="s">
        <v>267</v>
      </c>
      <c r="C569" s="31" t="s">
        <v>268</v>
      </c>
      <c r="D569" s="31">
        <v>146</v>
      </c>
      <c r="E569" s="31">
        <v>18688</v>
      </c>
      <c r="F569" s="31" t="s">
        <v>1100</v>
      </c>
    </row>
    <row r="570" spans="1:6" ht="15" customHeight="1" x14ac:dyDescent="0.25">
      <c r="A570" s="31" t="s">
        <v>1104</v>
      </c>
      <c r="B570" s="31" t="s">
        <v>267</v>
      </c>
      <c r="C570" s="31" t="s">
        <v>268</v>
      </c>
      <c r="D570" s="31">
        <v>74</v>
      </c>
      <c r="E570" s="31">
        <v>17242</v>
      </c>
      <c r="F570" s="31" t="s">
        <v>1102</v>
      </c>
    </row>
    <row r="571" spans="1:6" ht="15" customHeight="1" x14ac:dyDescent="0.25">
      <c r="A571" s="31" t="s">
        <v>1106</v>
      </c>
      <c r="B571" s="31" t="s">
        <v>267</v>
      </c>
      <c r="C571" s="31" t="s">
        <v>268</v>
      </c>
      <c r="D571" s="31">
        <v>164</v>
      </c>
      <c r="E571" s="31">
        <v>36900</v>
      </c>
      <c r="F571" s="31" t="s">
        <v>1105</v>
      </c>
    </row>
    <row r="572" spans="1:6" ht="15" customHeight="1" x14ac:dyDescent="0.25">
      <c r="A572" s="31" t="s">
        <v>1107</v>
      </c>
      <c r="B572" s="31" t="s">
        <v>267</v>
      </c>
      <c r="C572" s="31" t="s">
        <v>268</v>
      </c>
      <c r="D572" s="31">
        <v>102</v>
      </c>
      <c r="E572" s="31">
        <v>22950</v>
      </c>
      <c r="F572" s="31" t="s">
        <v>1100</v>
      </c>
    </row>
    <row r="573" spans="1:6" ht="15" customHeight="1" x14ac:dyDescent="0.25">
      <c r="A573" s="31" t="s">
        <v>1108</v>
      </c>
      <c r="B573" s="31" t="s">
        <v>267</v>
      </c>
      <c r="C573" s="31" t="s">
        <v>268</v>
      </c>
      <c r="D573" s="31">
        <v>123</v>
      </c>
      <c r="E573" s="31">
        <v>15252</v>
      </c>
      <c r="F573" s="31" t="s">
        <v>1100</v>
      </c>
    </row>
    <row r="574" spans="1:6" ht="15" customHeight="1" x14ac:dyDescent="0.25">
      <c r="A574" s="31" t="s">
        <v>1109</v>
      </c>
      <c r="B574" s="31" t="s">
        <v>267</v>
      </c>
      <c r="C574" s="31" t="s">
        <v>268</v>
      </c>
      <c r="D574" s="31">
        <v>43</v>
      </c>
      <c r="E574" s="31">
        <v>8772</v>
      </c>
      <c r="F574" s="31" t="s">
        <v>1105</v>
      </c>
    </row>
    <row r="575" spans="1:6" ht="15" customHeight="1" x14ac:dyDescent="0.25">
      <c r="A575" s="31" t="s">
        <v>1110</v>
      </c>
      <c r="B575" s="31" t="s">
        <v>267</v>
      </c>
      <c r="C575" s="31" t="s">
        <v>268</v>
      </c>
      <c r="D575" s="31">
        <v>151</v>
      </c>
      <c r="E575" s="31">
        <v>20687</v>
      </c>
      <c r="F575" s="31" t="s">
        <v>1105</v>
      </c>
    </row>
    <row r="576" spans="1:6" ht="15" customHeight="1" x14ac:dyDescent="0.25">
      <c r="A576" s="31" t="s">
        <v>1111</v>
      </c>
      <c r="B576" s="31" t="s">
        <v>267</v>
      </c>
      <c r="C576" s="31" t="s">
        <v>268</v>
      </c>
      <c r="D576" s="31">
        <v>42</v>
      </c>
      <c r="E576" s="31">
        <v>7518</v>
      </c>
      <c r="F576" s="31" t="s">
        <v>1105</v>
      </c>
    </row>
    <row r="577" spans="1:6" ht="15" customHeight="1" x14ac:dyDescent="0.25">
      <c r="A577" s="31" t="s">
        <v>1112</v>
      </c>
      <c r="B577" s="31" t="s">
        <v>267</v>
      </c>
      <c r="C577" s="31" t="s">
        <v>268</v>
      </c>
      <c r="D577" s="31">
        <v>152</v>
      </c>
      <c r="E577" s="31">
        <v>33896</v>
      </c>
      <c r="F577" s="31" t="s">
        <v>1105</v>
      </c>
    </row>
    <row r="578" spans="1:6" ht="15" customHeight="1" x14ac:dyDescent="0.25">
      <c r="A578" s="31" t="s">
        <v>1113</v>
      </c>
      <c r="B578" s="31" t="s">
        <v>267</v>
      </c>
      <c r="C578" s="31" t="s">
        <v>268</v>
      </c>
      <c r="D578" s="31">
        <v>151</v>
      </c>
      <c r="E578" s="31">
        <v>27935</v>
      </c>
      <c r="F578" s="31" t="s">
        <v>1100</v>
      </c>
    </row>
    <row r="579" spans="1:6" ht="15" customHeight="1" x14ac:dyDescent="0.25">
      <c r="A579" s="31" t="s">
        <v>1099</v>
      </c>
      <c r="B579" s="31" t="s">
        <v>270</v>
      </c>
      <c r="C579" s="31" t="s">
        <v>271</v>
      </c>
      <c r="D579" s="31">
        <v>74</v>
      </c>
      <c r="E579" s="31">
        <v>12062</v>
      </c>
      <c r="F579" s="31" t="s">
        <v>1100</v>
      </c>
    </row>
    <row r="580" spans="1:6" ht="15" customHeight="1" x14ac:dyDescent="0.25">
      <c r="A580" s="31" t="s">
        <v>1101</v>
      </c>
      <c r="B580" s="31" t="s">
        <v>270</v>
      </c>
      <c r="C580" s="31" t="s">
        <v>271</v>
      </c>
      <c r="D580" s="31">
        <v>153</v>
      </c>
      <c r="E580" s="31">
        <v>28458</v>
      </c>
      <c r="F580" s="31" t="s">
        <v>1102</v>
      </c>
    </row>
    <row r="581" spans="1:6" ht="15" customHeight="1" x14ac:dyDescent="0.25">
      <c r="A581" s="31" t="s">
        <v>1103</v>
      </c>
      <c r="B581" s="31" t="s">
        <v>270</v>
      </c>
      <c r="C581" s="31" t="s">
        <v>271</v>
      </c>
      <c r="D581" s="31">
        <v>57</v>
      </c>
      <c r="E581" s="31">
        <v>8037</v>
      </c>
      <c r="F581" s="31" t="s">
        <v>1105</v>
      </c>
    </row>
    <row r="582" spans="1:6" ht="15" customHeight="1" x14ac:dyDescent="0.25">
      <c r="A582" s="31" t="s">
        <v>1104</v>
      </c>
      <c r="B582" s="31" t="s">
        <v>270</v>
      </c>
      <c r="C582" s="31" t="s">
        <v>271</v>
      </c>
      <c r="D582" s="31">
        <v>143</v>
      </c>
      <c r="E582" s="31">
        <v>24739</v>
      </c>
      <c r="F582" s="31" t="s">
        <v>1100</v>
      </c>
    </row>
    <row r="583" spans="1:6" ht="15" customHeight="1" x14ac:dyDescent="0.25">
      <c r="A583" s="31" t="s">
        <v>1106</v>
      </c>
      <c r="B583" s="31" t="s">
        <v>270</v>
      </c>
      <c r="C583" s="31" t="s">
        <v>271</v>
      </c>
      <c r="D583" s="31">
        <v>69</v>
      </c>
      <c r="E583" s="31">
        <v>14559</v>
      </c>
      <c r="F583" s="31" t="s">
        <v>1100</v>
      </c>
    </row>
    <row r="584" spans="1:6" ht="15" customHeight="1" x14ac:dyDescent="0.25">
      <c r="A584" s="31" t="s">
        <v>1107</v>
      </c>
      <c r="B584" s="31" t="s">
        <v>270</v>
      </c>
      <c r="C584" s="31" t="s">
        <v>271</v>
      </c>
      <c r="D584" s="31">
        <v>112</v>
      </c>
      <c r="E584" s="31">
        <v>24752</v>
      </c>
      <c r="F584" s="31" t="s">
        <v>1105</v>
      </c>
    </row>
    <row r="585" spans="1:6" ht="15" customHeight="1" x14ac:dyDescent="0.25">
      <c r="A585" s="31" t="s">
        <v>1108</v>
      </c>
      <c r="B585" s="31" t="s">
        <v>270</v>
      </c>
      <c r="C585" s="31" t="s">
        <v>271</v>
      </c>
      <c r="D585" s="31">
        <v>105</v>
      </c>
      <c r="E585" s="31">
        <v>19320</v>
      </c>
      <c r="F585" s="31" t="s">
        <v>1100</v>
      </c>
    </row>
    <row r="586" spans="1:6" ht="15" customHeight="1" x14ac:dyDescent="0.25">
      <c r="A586" s="31" t="s">
        <v>1109</v>
      </c>
      <c r="B586" s="31" t="s">
        <v>270</v>
      </c>
      <c r="C586" s="31" t="s">
        <v>271</v>
      </c>
      <c r="D586" s="31">
        <v>18</v>
      </c>
      <c r="E586" s="31">
        <v>3258</v>
      </c>
      <c r="F586" s="31" t="s">
        <v>1105</v>
      </c>
    </row>
    <row r="587" spans="1:6" ht="15" customHeight="1" x14ac:dyDescent="0.25">
      <c r="A587" s="31" t="s">
        <v>1110</v>
      </c>
      <c r="B587" s="31" t="s">
        <v>270</v>
      </c>
      <c r="C587" s="31" t="s">
        <v>271</v>
      </c>
      <c r="D587" s="31">
        <v>85</v>
      </c>
      <c r="E587" s="31">
        <v>15300</v>
      </c>
      <c r="F587" s="31" t="s">
        <v>1102</v>
      </c>
    </row>
    <row r="588" spans="1:6" ht="15" customHeight="1" x14ac:dyDescent="0.25">
      <c r="A588" s="31" t="s">
        <v>1111</v>
      </c>
      <c r="B588" s="31" t="s">
        <v>270</v>
      </c>
      <c r="C588" s="31" t="s">
        <v>271</v>
      </c>
      <c r="D588" s="31">
        <v>135</v>
      </c>
      <c r="E588" s="31">
        <v>27810</v>
      </c>
      <c r="F588" s="31" t="s">
        <v>1100</v>
      </c>
    </row>
    <row r="589" spans="1:6" ht="15" customHeight="1" x14ac:dyDescent="0.25">
      <c r="A589" s="31" t="s">
        <v>1112</v>
      </c>
      <c r="B589" s="31" t="s">
        <v>270</v>
      </c>
      <c r="C589" s="31" t="s">
        <v>271</v>
      </c>
      <c r="D589" s="31">
        <v>106</v>
      </c>
      <c r="E589" s="31">
        <v>15052</v>
      </c>
      <c r="F589" s="31" t="s">
        <v>1105</v>
      </c>
    </row>
    <row r="590" spans="1:6" ht="15" customHeight="1" x14ac:dyDescent="0.25">
      <c r="A590" s="31" t="s">
        <v>1113</v>
      </c>
      <c r="B590" s="31" t="s">
        <v>270</v>
      </c>
      <c r="C590" s="31" t="s">
        <v>271</v>
      </c>
      <c r="D590" s="31">
        <v>26</v>
      </c>
      <c r="E590" s="31">
        <v>4134</v>
      </c>
      <c r="F590" s="31" t="s">
        <v>1105</v>
      </c>
    </row>
    <row r="591" spans="1:6" ht="24" customHeight="1" x14ac:dyDescent="0.25">
      <c r="A591" s="31" t="s">
        <v>1099</v>
      </c>
      <c r="B591" s="31" t="s">
        <v>273</v>
      </c>
      <c r="C591" s="31" t="s">
        <v>274</v>
      </c>
      <c r="D591" s="31">
        <v>57</v>
      </c>
      <c r="E591" s="31">
        <v>11343</v>
      </c>
      <c r="F591" s="31" t="s">
        <v>1100</v>
      </c>
    </row>
    <row r="592" spans="1:6" ht="24" customHeight="1" x14ac:dyDescent="0.25">
      <c r="A592" s="31" t="s">
        <v>1101</v>
      </c>
      <c r="B592" s="31" t="s">
        <v>273</v>
      </c>
      <c r="C592" s="31" t="s">
        <v>274</v>
      </c>
      <c r="D592" s="31">
        <v>166</v>
      </c>
      <c r="E592" s="31">
        <v>23240</v>
      </c>
      <c r="F592" s="31" t="s">
        <v>1102</v>
      </c>
    </row>
    <row r="593" spans="1:6" ht="24" customHeight="1" x14ac:dyDescent="0.25">
      <c r="A593" s="31" t="s">
        <v>1103</v>
      </c>
      <c r="B593" s="31" t="s">
        <v>273</v>
      </c>
      <c r="C593" s="31" t="s">
        <v>274</v>
      </c>
      <c r="D593" s="31">
        <v>66</v>
      </c>
      <c r="E593" s="31">
        <v>10626</v>
      </c>
      <c r="F593" s="31" t="s">
        <v>1105</v>
      </c>
    </row>
    <row r="594" spans="1:6" ht="24" customHeight="1" x14ac:dyDescent="0.25">
      <c r="A594" s="31" t="s">
        <v>1104</v>
      </c>
      <c r="B594" s="31" t="s">
        <v>273</v>
      </c>
      <c r="C594" s="31" t="s">
        <v>274</v>
      </c>
      <c r="D594" s="31">
        <v>172</v>
      </c>
      <c r="E594" s="31">
        <v>31132</v>
      </c>
      <c r="F594" s="31" t="s">
        <v>1102</v>
      </c>
    </row>
    <row r="595" spans="1:6" ht="24" customHeight="1" x14ac:dyDescent="0.25">
      <c r="A595" s="31" t="s">
        <v>1106</v>
      </c>
      <c r="B595" s="31" t="s">
        <v>273</v>
      </c>
      <c r="C595" s="31" t="s">
        <v>274</v>
      </c>
      <c r="D595" s="31">
        <v>163</v>
      </c>
      <c r="E595" s="31">
        <v>34882</v>
      </c>
      <c r="F595" s="31" t="s">
        <v>1102</v>
      </c>
    </row>
    <row r="596" spans="1:6" ht="24" customHeight="1" x14ac:dyDescent="0.25">
      <c r="A596" s="31" t="s">
        <v>1107</v>
      </c>
      <c r="B596" s="31" t="s">
        <v>273</v>
      </c>
      <c r="C596" s="31" t="s">
        <v>274</v>
      </c>
      <c r="D596" s="31">
        <v>87</v>
      </c>
      <c r="E596" s="31">
        <v>11310</v>
      </c>
      <c r="F596" s="31" t="s">
        <v>1105</v>
      </c>
    </row>
    <row r="597" spans="1:6" ht="24" customHeight="1" x14ac:dyDescent="0.25">
      <c r="A597" s="31" t="s">
        <v>1108</v>
      </c>
      <c r="B597" s="31" t="s">
        <v>273</v>
      </c>
      <c r="C597" s="31" t="s">
        <v>274</v>
      </c>
      <c r="D597" s="31">
        <v>69</v>
      </c>
      <c r="E597" s="31">
        <v>15111</v>
      </c>
      <c r="F597" s="31" t="s">
        <v>1100</v>
      </c>
    </row>
    <row r="598" spans="1:6" ht="24" customHeight="1" x14ac:dyDescent="0.25">
      <c r="A598" s="31" t="s">
        <v>1109</v>
      </c>
      <c r="B598" s="31" t="s">
        <v>273</v>
      </c>
      <c r="C598" s="31" t="s">
        <v>274</v>
      </c>
      <c r="D598" s="31">
        <v>107</v>
      </c>
      <c r="E598" s="31">
        <v>14980</v>
      </c>
      <c r="F598" s="31" t="s">
        <v>1102</v>
      </c>
    </row>
    <row r="599" spans="1:6" ht="24" customHeight="1" x14ac:dyDescent="0.25">
      <c r="A599" s="31" t="s">
        <v>1110</v>
      </c>
      <c r="B599" s="31" t="s">
        <v>273</v>
      </c>
      <c r="C599" s="31" t="s">
        <v>274</v>
      </c>
      <c r="D599" s="31">
        <v>154</v>
      </c>
      <c r="E599" s="31">
        <v>21714</v>
      </c>
      <c r="F599" s="31" t="s">
        <v>1102</v>
      </c>
    </row>
    <row r="600" spans="1:6" ht="24" customHeight="1" x14ac:dyDescent="0.25">
      <c r="A600" s="31" t="s">
        <v>1111</v>
      </c>
      <c r="B600" s="31" t="s">
        <v>273</v>
      </c>
      <c r="C600" s="31" t="s">
        <v>274</v>
      </c>
      <c r="D600" s="31">
        <v>144</v>
      </c>
      <c r="E600" s="31">
        <v>25920</v>
      </c>
      <c r="F600" s="31" t="s">
        <v>1102</v>
      </c>
    </row>
    <row r="601" spans="1:6" ht="24" customHeight="1" x14ac:dyDescent="0.25">
      <c r="A601" s="31" t="s">
        <v>1112</v>
      </c>
      <c r="B601" s="31" t="s">
        <v>273</v>
      </c>
      <c r="C601" s="31" t="s">
        <v>274</v>
      </c>
      <c r="D601" s="31">
        <v>91</v>
      </c>
      <c r="E601" s="31">
        <v>21567</v>
      </c>
      <c r="F601" s="31" t="s">
        <v>1102</v>
      </c>
    </row>
    <row r="602" spans="1:6" ht="24" customHeight="1" x14ac:dyDescent="0.25">
      <c r="A602" s="31" t="s">
        <v>1113</v>
      </c>
      <c r="B602" s="31" t="s">
        <v>273</v>
      </c>
      <c r="C602" s="31" t="s">
        <v>274</v>
      </c>
      <c r="D602" s="31">
        <v>10</v>
      </c>
      <c r="E602" s="31">
        <v>1840</v>
      </c>
      <c r="F602" s="31" t="s">
        <v>1102</v>
      </c>
    </row>
    <row r="603" spans="1:6" ht="15" customHeight="1" x14ac:dyDescent="0.25">
      <c r="A603" s="31" t="s">
        <v>1099</v>
      </c>
      <c r="B603" s="31" t="s">
        <v>276</v>
      </c>
      <c r="C603" s="31" t="s">
        <v>277</v>
      </c>
      <c r="D603" s="31">
        <v>48</v>
      </c>
      <c r="E603" s="31">
        <v>9168</v>
      </c>
      <c r="F603" s="31" t="s">
        <v>1105</v>
      </c>
    </row>
    <row r="604" spans="1:6" ht="15" customHeight="1" x14ac:dyDescent="0.25">
      <c r="A604" s="31" t="s">
        <v>1101</v>
      </c>
      <c r="B604" s="31" t="s">
        <v>276</v>
      </c>
      <c r="C604" s="31" t="s">
        <v>277</v>
      </c>
      <c r="D604" s="31">
        <v>150</v>
      </c>
      <c r="E604" s="31">
        <v>31950</v>
      </c>
      <c r="F604" s="31" t="s">
        <v>1100</v>
      </c>
    </row>
    <row r="605" spans="1:6" ht="15" customHeight="1" x14ac:dyDescent="0.25">
      <c r="A605" s="31" t="s">
        <v>1103</v>
      </c>
      <c r="B605" s="31" t="s">
        <v>276</v>
      </c>
      <c r="C605" s="31" t="s">
        <v>277</v>
      </c>
      <c r="D605" s="31">
        <v>18</v>
      </c>
      <c r="E605" s="31">
        <v>3906</v>
      </c>
      <c r="F605" s="31" t="s">
        <v>1105</v>
      </c>
    </row>
    <row r="606" spans="1:6" ht="15" customHeight="1" x14ac:dyDescent="0.25">
      <c r="A606" s="31" t="s">
        <v>1104</v>
      </c>
      <c r="B606" s="31" t="s">
        <v>276</v>
      </c>
      <c r="C606" s="31" t="s">
        <v>277</v>
      </c>
      <c r="D606" s="31">
        <v>108</v>
      </c>
      <c r="E606" s="31">
        <v>20952</v>
      </c>
      <c r="F606" s="31" t="s">
        <v>1105</v>
      </c>
    </row>
    <row r="607" spans="1:6" ht="15" customHeight="1" x14ac:dyDescent="0.25">
      <c r="A607" s="31" t="s">
        <v>1106</v>
      </c>
      <c r="B607" s="31" t="s">
        <v>276</v>
      </c>
      <c r="C607" s="31" t="s">
        <v>277</v>
      </c>
      <c r="D607" s="31">
        <v>10</v>
      </c>
      <c r="E607" s="31">
        <v>1750</v>
      </c>
      <c r="F607" s="31" t="s">
        <v>1102</v>
      </c>
    </row>
    <row r="608" spans="1:6" ht="15" customHeight="1" x14ac:dyDescent="0.25">
      <c r="A608" s="31" t="s">
        <v>1107</v>
      </c>
      <c r="B608" s="31" t="s">
        <v>276</v>
      </c>
      <c r="C608" s="31" t="s">
        <v>277</v>
      </c>
      <c r="D608" s="31">
        <v>142</v>
      </c>
      <c r="E608" s="31">
        <v>26980</v>
      </c>
      <c r="F608" s="31" t="s">
        <v>1102</v>
      </c>
    </row>
    <row r="609" spans="1:6" ht="15" customHeight="1" x14ac:dyDescent="0.25">
      <c r="A609" s="31" t="s">
        <v>1108</v>
      </c>
      <c r="B609" s="31" t="s">
        <v>276</v>
      </c>
      <c r="C609" s="31" t="s">
        <v>277</v>
      </c>
      <c r="D609" s="31">
        <v>94</v>
      </c>
      <c r="E609" s="31">
        <v>13536</v>
      </c>
      <c r="F609" s="31" t="s">
        <v>1105</v>
      </c>
    </row>
    <row r="610" spans="1:6" ht="15" customHeight="1" x14ac:dyDescent="0.25">
      <c r="A610" s="31" t="s">
        <v>1109</v>
      </c>
      <c r="B610" s="31" t="s">
        <v>276</v>
      </c>
      <c r="C610" s="31" t="s">
        <v>277</v>
      </c>
      <c r="D610" s="31">
        <v>70</v>
      </c>
      <c r="E610" s="31">
        <v>14910</v>
      </c>
      <c r="F610" s="31" t="s">
        <v>1100</v>
      </c>
    </row>
    <row r="611" spans="1:6" ht="15" customHeight="1" x14ac:dyDescent="0.25">
      <c r="A611" s="31" t="s">
        <v>1110</v>
      </c>
      <c r="B611" s="31" t="s">
        <v>276</v>
      </c>
      <c r="C611" s="31" t="s">
        <v>277</v>
      </c>
      <c r="D611" s="31">
        <v>74</v>
      </c>
      <c r="E611" s="31">
        <v>17760</v>
      </c>
      <c r="F611" s="31" t="s">
        <v>1100</v>
      </c>
    </row>
    <row r="612" spans="1:6" ht="15" customHeight="1" x14ac:dyDescent="0.25">
      <c r="A612" s="31" t="s">
        <v>1111</v>
      </c>
      <c r="B612" s="31" t="s">
        <v>276</v>
      </c>
      <c r="C612" s="31" t="s">
        <v>277</v>
      </c>
      <c r="D612" s="31">
        <v>134</v>
      </c>
      <c r="E612" s="31">
        <v>30016</v>
      </c>
      <c r="F612" s="31" t="s">
        <v>1102</v>
      </c>
    </row>
    <row r="613" spans="1:6" ht="15" customHeight="1" x14ac:dyDescent="0.25">
      <c r="A613" s="31" t="s">
        <v>1112</v>
      </c>
      <c r="B613" s="31" t="s">
        <v>276</v>
      </c>
      <c r="C613" s="31" t="s">
        <v>277</v>
      </c>
      <c r="D613" s="31">
        <v>95</v>
      </c>
      <c r="E613" s="31">
        <v>22325</v>
      </c>
      <c r="F613" s="31" t="s">
        <v>1105</v>
      </c>
    </row>
    <row r="614" spans="1:6" ht="15" customHeight="1" x14ac:dyDescent="0.25">
      <c r="A614" s="31" t="s">
        <v>1113</v>
      </c>
      <c r="B614" s="31" t="s">
        <v>276</v>
      </c>
      <c r="C614" s="31" t="s">
        <v>277</v>
      </c>
      <c r="D614" s="31">
        <v>85</v>
      </c>
      <c r="E614" s="31">
        <v>17085</v>
      </c>
      <c r="F614" s="31" t="s">
        <v>1105</v>
      </c>
    </row>
    <row r="615" spans="1:6" ht="24" customHeight="1" x14ac:dyDescent="0.25">
      <c r="A615" s="31" t="s">
        <v>1099</v>
      </c>
      <c r="B615" s="31" t="s">
        <v>279</v>
      </c>
      <c r="C615" s="31" t="s">
        <v>280</v>
      </c>
      <c r="D615" s="31">
        <v>125</v>
      </c>
      <c r="E615" s="31">
        <v>23125</v>
      </c>
      <c r="F615" s="31" t="s">
        <v>1102</v>
      </c>
    </row>
    <row r="616" spans="1:6" ht="24" customHeight="1" x14ac:dyDescent="0.25">
      <c r="A616" s="31" t="s">
        <v>1101</v>
      </c>
      <c r="B616" s="31" t="s">
        <v>279</v>
      </c>
      <c r="C616" s="31" t="s">
        <v>280</v>
      </c>
      <c r="D616" s="31">
        <v>41</v>
      </c>
      <c r="E616" s="31">
        <v>8733</v>
      </c>
      <c r="F616" s="31" t="s">
        <v>1102</v>
      </c>
    </row>
    <row r="617" spans="1:6" ht="24" customHeight="1" x14ac:dyDescent="0.25">
      <c r="A617" s="31" t="s">
        <v>1103</v>
      </c>
      <c r="B617" s="31" t="s">
        <v>279</v>
      </c>
      <c r="C617" s="31" t="s">
        <v>280</v>
      </c>
      <c r="D617" s="31">
        <v>12</v>
      </c>
      <c r="E617" s="31">
        <v>2724</v>
      </c>
      <c r="F617" s="31" t="s">
        <v>1105</v>
      </c>
    </row>
    <row r="618" spans="1:6" ht="24" customHeight="1" x14ac:dyDescent="0.25">
      <c r="A618" s="31" t="s">
        <v>1104</v>
      </c>
      <c r="B618" s="31" t="s">
        <v>279</v>
      </c>
      <c r="C618" s="31" t="s">
        <v>280</v>
      </c>
      <c r="D618" s="31">
        <v>96</v>
      </c>
      <c r="E618" s="31">
        <v>11904</v>
      </c>
      <c r="F618" s="31" t="s">
        <v>1105</v>
      </c>
    </row>
    <row r="619" spans="1:6" ht="24" customHeight="1" x14ac:dyDescent="0.25">
      <c r="A619" s="31" t="s">
        <v>1106</v>
      </c>
      <c r="B619" s="31" t="s">
        <v>279</v>
      </c>
      <c r="C619" s="31" t="s">
        <v>280</v>
      </c>
      <c r="D619" s="31">
        <v>87</v>
      </c>
      <c r="E619" s="31">
        <v>20793</v>
      </c>
      <c r="F619" s="31" t="s">
        <v>1102</v>
      </c>
    </row>
    <row r="620" spans="1:6" ht="24" customHeight="1" x14ac:dyDescent="0.25">
      <c r="A620" s="31" t="s">
        <v>1107</v>
      </c>
      <c r="B620" s="31" t="s">
        <v>279</v>
      </c>
      <c r="C620" s="31" t="s">
        <v>280</v>
      </c>
      <c r="D620" s="31">
        <v>0</v>
      </c>
      <c r="E620" s="31">
        <v>0</v>
      </c>
      <c r="F620" s="31" t="s">
        <v>1102</v>
      </c>
    </row>
    <row r="621" spans="1:6" ht="24" customHeight="1" x14ac:dyDescent="0.25">
      <c r="A621" s="31" t="s">
        <v>1108</v>
      </c>
      <c r="B621" s="31" t="s">
        <v>279</v>
      </c>
      <c r="C621" s="31" t="s">
        <v>280</v>
      </c>
      <c r="D621" s="31">
        <v>12</v>
      </c>
      <c r="E621" s="31">
        <v>2628</v>
      </c>
      <c r="F621" s="31" t="s">
        <v>1100</v>
      </c>
    </row>
    <row r="622" spans="1:6" ht="24" customHeight="1" x14ac:dyDescent="0.25">
      <c r="A622" s="31" t="s">
        <v>1109</v>
      </c>
      <c r="B622" s="31" t="s">
        <v>279</v>
      </c>
      <c r="C622" s="31" t="s">
        <v>280</v>
      </c>
      <c r="D622" s="31">
        <v>145</v>
      </c>
      <c r="E622" s="31">
        <v>34800</v>
      </c>
      <c r="F622" s="31" t="s">
        <v>1100</v>
      </c>
    </row>
    <row r="623" spans="1:6" ht="24" customHeight="1" x14ac:dyDescent="0.25">
      <c r="A623" s="31" t="s">
        <v>1110</v>
      </c>
      <c r="B623" s="31" t="s">
        <v>279</v>
      </c>
      <c r="C623" s="31" t="s">
        <v>280</v>
      </c>
      <c r="D623" s="31">
        <v>145</v>
      </c>
      <c r="E623" s="31">
        <v>20445</v>
      </c>
      <c r="F623" s="31" t="s">
        <v>1100</v>
      </c>
    </row>
    <row r="624" spans="1:6" ht="24" customHeight="1" x14ac:dyDescent="0.25">
      <c r="A624" s="31" t="s">
        <v>1111</v>
      </c>
      <c r="B624" s="31" t="s">
        <v>279</v>
      </c>
      <c r="C624" s="31" t="s">
        <v>280</v>
      </c>
      <c r="D624" s="31">
        <v>74</v>
      </c>
      <c r="E624" s="31">
        <v>9916</v>
      </c>
      <c r="F624" s="31" t="s">
        <v>1102</v>
      </c>
    </row>
    <row r="625" spans="1:6" ht="24" customHeight="1" x14ac:dyDescent="0.25">
      <c r="A625" s="31" t="s">
        <v>1112</v>
      </c>
      <c r="B625" s="31" t="s">
        <v>279</v>
      </c>
      <c r="C625" s="31" t="s">
        <v>280</v>
      </c>
      <c r="D625" s="31">
        <v>116</v>
      </c>
      <c r="E625" s="31">
        <v>23548</v>
      </c>
      <c r="F625" s="31" t="s">
        <v>1100</v>
      </c>
    </row>
    <row r="626" spans="1:6" ht="24" customHeight="1" x14ac:dyDescent="0.25">
      <c r="A626" s="31" t="s">
        <v>1113</v>
      </c>
      <c r="B626" s="31" t="s">
        <v>279</v>
      </c>
      <c r="C626" s="31" t="s">
        <v>280</v>
      </c>
      <c r="D626" s="31">
        <v>70</v>
      </c>
      <c r="E626" s="31">
        <v>8610</v>
      </c>
      <c r="F626" s="31" t="s">
        <v>1100</v>
      </c>
    </row>
    <row r="627" spans="1:6" ht="24" customHeight="1" x14ac:dyDescent="0.25">
      <c r="A627" s="31" t="s">
        <v>1099</v>
      </c>
      <c r="B627" s="31" t="s">
        <v>283</v>
      </c>
      <c r="C627" s="31" t="s">
        <v>284</v>
      </c>
      <c r="D627" s="31">
        <v>15</v>
      </c>
      <c r="E627" s="31">
        <v>2175</v>
      </c>
      <c r="F627" s="31" t="s">
        <v>1105</v>
      </c>
    </row>
    <row r="628" spans="1:6" ht="24" customHeight="1" x14ac:dyDescent="0.25">
      <c r="A628" s="31" t="s">
        <v>1101</v>
      </c>
      <c r="B628" s="31" t="s">
        <v>283</v>
      </c>
      <c r="C628" s="31" t="s">
        <v>284</v>
      </c>
      <c r="D628" s="31">
        <v>63</v>
      </c>
      <c r="E628" s="31">
        <v>8442</v>
      </c>
      <c r="F628" s="31" t="s">
        <v>1102</v>
      </c>
    </row>
    <row r="629" spans="1:6" ht="24" customHeight="1" x14ac:dyDescent="0.25">
      <c r="A629" s="31" t="s">
        <v>1103</v>
      </c>
      <c r="B629" s="31" t="s">
        <v>283</v>
      </c>
      <c r="C629" s="31" t="s">
        <v>284</v>
      </c>
      <c r="D629" s="31">
        <v>144</v>
      </c>
      <c r="E629" s="31">
        <v>30960</v>
      </c>
      <c r="F629" s="31" t="s">
        <v>1102</v>
      </c>
    </row>
    <row r="630" spans="1:6" ht="24" customHeight="1" x14ac:dyDescent="0.25">
      <c r="A630" s="31" t="s">
        <v>1104</v>
      </c>
      <c r="B630" s="31" t="s">
        <v>283</v>
      </c>
      <c r="C630" s="31" t="s">
        <v>284</v>
      </c>
      <c r="D630" s="31">
        <v>106</v>
      </c>
      <c r="E630" s="31">
        <v>13144</v>
      </c>
      <c r="F630" s="31" t="s">
        <v>1105</v>
      </c>
    </row>
    <row r="631" spans="1:6" ht="24" customHeight="1" x14ac:dyDescent="0.25">
      <c r="A631" s="31" t="s">
        <v>1106</v>
      </c>
      <c r="B631" s="31" t="s">
        <v>283</v>
      </c>
      <c r="C631" s="31" t="s">
        <v>284</v>
      </c>
      <c r="D631" s="31">
        <v>28</v>
      </c>
      <c r="E631" s="31">
        <v>4816</v>
      </c>
      <c r="F631" s="31" t="s">
        <v>1102</v>
      </c>
    </row>
    <row r="632" spans="1:6" ht="24" customHeight="1" x14ac:dyDescent="0.25">
      <c r="A632" s="31" t="s">
        <v>1107</v>
      </c>
      <c r="B632" s="31" t="s">
        <v>283</v>
      </c>
      <c r="C632" s="31" t="s">
        <v>284</v>
      </c>
      <c r="D632" s="31">
        <v>132</v>
      </c>
      <c r="E632" s="31">
        <v>24948</v>
      </c>
      <c r="F632" s="31" t="s">
        <v>1102</v>
      </c>
    </row>
    <row r="633" spans="1:6" ht="24" customHeight="1" x14ac:dyDescent="0.25">
      <c r="A633" s="31" t="s">
        <v>1108</v>
      </c>
      <c r="B633" s="31" t="s">
        <v>283</v>
      </c>
      <c r="C633" s="31" t="s">
        <v>284</v>
      </c>
      <c r="D633" s="31">
        <v>55</v>
      </c>
      <c r="E633" s="31">
        <v>8745</v>
      </c>
      <c r="F633" s="31" t="s">
        <v>1105</v>
      </c>
    </row>
    <row r="634" spans="1:6" ht="24" customHeight="1" x14ac:dyDescent="0.25">
      <c r="A634" s="31" t="s">
        <v>1109</v>
      </c>
      <c r="B634" s="31" t="s">
        <v>283</v>
      </c>
      <c r="C634" s="31" t="s">
        <v>284</v>
      </c>
      <c r="D634" s="31">
        <v>27</v>
      </c>
      <c r="E634" s="31">
        <v>3375</v>
      </c>
      <c r="F634" s="31" t="s">
        <v>1100</v>
      </c>
    </row>
    <row r="635" spans="1:6" ht="24" customHeight="1" x14ac:dyDescent="0.25">
      <c r="A635" s="31" t="s">
        <v>1110</v>
      </c>
      <c r="B635" s="31" t="s">
        <v>283</v>
      </c>
      <c r="C635" s="31" t="s">
        <v>284</v>
      </c>
      <c r="D635" s="31">
        <v>175</v>
      </c>
      <c r="E635" s="31">
        <v>40250</v>
      </c>
      <c r="F635" s="31" t="s">
        <v>1100</v>
      </c>
    </row>
    <row r="636" spans="1:6" ht="24" customHeight="1" x14ac:dyDescent="0.25">
      <c r="A636" s="31" t="s">
        <v>1111</v>
      </c>
      <c r="B636" s="31" t="s">
        <v>283</v>
      </c>
      <c r="C636" s="31" t="s">
        <v>284</v>
      </c>
      <c r="D636" s="31">
        <v>31</v>
      </c>
      <c r="E636" s="31">
        <v>7347</v>
      </c>
      <c r="F636" s="31" t="s">
        <v>1100</v>
      </c>
    </row>
    <row r="637" spans="1:6" ht="24" customHeight="1" x14ac:dyDescent="0.25">
      <c r="A637" s="31" t="s">
        <v>1112</v>
      </c>
      <c r="B637" s="31" t="s">
        <v>283</v>
      </c>
      <c r="C637" s="31" t="s">
        <v>284</v>
      </c>
      <c r="D637" s="31">
        <v>18</v>
      </c>
      <c r="E637" s="31">
        <v>2736</v>
      </c>
      <c r="F637" s="31" t="s">
        <v>1105</v>
      </c>
    </row>
    <row r="638" spans="1:6" ht="24" customHeight="1" x14ac:dyDescent="0.25">
      <c r="A638" s="31" t="s">
        <v>1113</v>
      </c>
      <c r="B638" s="31" t="s">
        <v>283</v>
      </c>
      <c r="C638" s="31" t="s">
        <v>284</v>
      </c>
      <c r="D638" s="31">
        <v>65</v>
      </c>
      <c r="E638" s="31">
        <v>11700</v>
      </c>
      <c r="F638" s="31" t="s">
        <v>1105</v>
      </c>
    </row>
    <row r="639" spans="1:6" ht="24" customHeight="1" x14ac:dyDescent="0.25"/>
    <row r="640" spans="1:6" ht="24" customHeight="1" x14ac:dyDescent="0.25"/>
    <row r="641" ht="24" customHeight="1" x14ac:dyDescent="0.25"/>
    <row r="642" ht="24" customHeight="1" x14ac:dyDescent="0.25"/>
    <row r="643" ht="24" customHeight="1" x14ac:dyDescent="0.25"/>
    <row r="644" ht="24" customHeight="1" x14ac:dyDescent="0.25"/>
    <row r="645" ht="24" customHeight="1" x14ac:dyDescent="0.25"/>
    <row r="646" ht="24" customHeight="1" x14ac:dyDescent="0.25"/>
    <row r="647" ht="24" customHeight="1" x14ac:dyDescent="0.25"/>
    <row r="648" ht="24" customHeight="1" x14ac:dyDescent="0.25"/>
    <row r="649" ht="24" customHeight="1" x14ac:dyDescent="0.25"/>
    <row r="650" ht="24" customHeight="1" x14ac:dyDescent="0.25"/>
    <row r="651" ht="24" customHeight="1" x14ac:dyDescent="0.25"/>
    <row r="652" ht="24" customHeight="1" x14ac:dyDescent="0.25"/>
    <row r="653" ht="24" customHeight="1" x14ac:dyDescent="0.25"/>
    <row r="654" ht="24" customHeight="1" x14ac:dyDescent="0.25"/>
    <row r="655" ht="24" customHeight="1" x14ac:dyDescent="0.25"/>
    <row r="656" ht="24" customHeight="1" x14ac:dyDescent="0.25"/>
    <row r="657" ht="24" customHeight="1" x14ac:dyDescent="0.25"/>
    <row r="658" ht="24" customHeight="1" x14ac:dyDescent="0.25"/>
    <row r="659" ht="24" customHeight="1" x14ac:dyDescent="0.25"/>
    <row r="660" ht="24" customHeight="1" x14ac:dyDescent="0.25"/>
    <row r="661" ht="24" customHeight="1" x14ac:dyDescent="0.25"/>
    <row r="662" ht="24" customHeight="1" x14ac:dyDescent="0.25"/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0AD47"/>
  </sheetPr>
  <dimension ref="A1:F662"/>
  <sheetViews>
    <sheetView zoomScaleNormal="100" workbookViewId="0"/>
  </sheetViews>
  <sheetFormatPr defaultColWidth="8.7109375" defaultRowHeight="15" customHeight="1" x14ac:dyDescent="0.25"/>
  <sheetData>
    <row r="1" spans="1:6" ht="15" customHeight="1" x14ac:dyDescent="0.3">
      <c r="A1" s="95" t="s">
        <v>1114</v>
      </c>
      <c r="B1" s="96"/>
      <c r="C1" s="96"/>
      <c r="D1" s="96"/>
      <c r="E1" s="96"/>
      <c r="F1" s="96"/>
    </row>
    <row r="2" spans="1:6" ht="36" customHeight="1" x14ac:dyDescent="0.25">
      <c r="A2" s="30" t="s">
        <v>1095</v>
      </c>
      <c r="B2" s="30" t="s">
        <v>964</v>
      </c>
      <c r="C2" s="30" t="s">
        <v>123</v>
      </c>
      <c r="D2" s="30" t="s">
        <v>1115</v>
      </c>
      <c r="E2" s="30" t="s">
        <v>1116</v>
      </c>
      <c r="F2" s="30" t="s">
        <v>1117</v>
      </c>
    </row>
    <row r="3" spans="1:6" ht="15" customHeight="1" x14ac:dyDescent="0.25">
      <c r="A3" s="31" t="s">
        <v>1099</v>
      </c>
      <c r="B3" s="31" t="s">
        <v>128</v>
      </c>
      <c r="C3" s="31" t="s">
        <v>129</v>
      </c>
      <c r="D3" s="31">
        <v>9</v>
      </c>
      <c r="E3" s="31">
        <v>2</v>
      </c>
      <c r="F3" s="32">
        <v>0.5</v>
      </c>
    </row>
    <row r="4" spans="1:6" ht="15" customHeight="1" x14ac:dyDescent="0.25">
      <c r="A4" s="31" t="s">
        <v>1101</v>
      </c>
      <c r="B4" s="31" t="s">
        <v>128</v>
      </c>
      <c r="C4" s="31" t="s">
        <v>129</v>
      </c>
      <c r="D4" s="31">
        <v>17</v>
      </c>
      <c r="E4" s="31">
        <v>7</v>
      </c>
      <c r="F4" s="32">
        <v>0.9</v>
      </c>
    </row>
    <row r="5" spans="1:6" ht="15" customHeight="1" x14ac:dyDescent="0.25">
      <c r="A5" s="31" t="s">
        <v>1103</v>
      </c>
      <c r="B5" s="31" t="s">
        <v>128</v>
      </c>
      <c r="C5" s="31" t="s">
        <v>129</v>
      </c>
      <c r="D5" s="31">
        <v>7</v>
      </c>
      <c r="E5" s="31">
        <v>0</v>
      </c>
      <c r="F5" s="32">
        <v>0.4</v>
      </c>
    </row>
    <row r="6" spans="1:6" ht="15" customHeight="1" x14ac:dyDescent="0.25">
      <c r="A6" s="31" t="s">
        <v>1104</v>
      </c>
      <c r="B6" s="31" t="s">
        <v>128</v>
      </c>
      <c r="C6" s="31" t="s">
        <v>129</v>
      </c>
      <c r="D6" s="31">
        <v>12</v>
      </c>
      <c r="E6" s="31">
        <v>5</v>
      </c>
      <c r="F6" s="32">
        <v>0.7</v>
      </c>
    </row>
    <row r="7" spans="1:6" ht="15" customHeight="1" x14ac:dyDescent="0.25">
      <c r="A7" s="31" t="s">
        <v>1106</v>
      </c>
      <c r="B7" s="31" t="s">
        <v>128</v>
      </c>
      <c r="C7" s="31" t="s">
        <v>129</v>
      </c>
      <c r="D7" s="31">
        <v>13</v>
      </c>
      <c r="E7" s="31">
        <v>7</v>
      </c>
      <c r="F7" s="32">
        <v>0.7</v>
      </c>
    </row>
    <row r="8" spans="1:6" ht="15" customHeight="1" x14ac:dyDescent="0.25">
      <c r="A8" s="31" t="s">
        <v>1107</v>
      </c>
      <c r="B8" s="31" t="s">
        <v>128</v>
      </c>
      <c r="C8" s="31" t="s">
        <v>129</v>
      </c>
      <c r="D8" s="31">
        <v>19</v>
      </c>
      <c r="E8" s="31">
        <v>8</v>
      </c>
      <c r="F8" s="32">
        <v>1.1000000000000001</v>
      </c>
    </row>
    <row r="9" spans="1:6" ht="15" customHeight="1" x14ac:dyDescent="0.25">
      <c r="A9" s="31" t="s">
        <v>1108</v>
      </c>
      <c r="B9" s="31" t="s">
        <v>128</v>
      </c>
      <c r="C9" s="31" t="s">
        <v>129</v>
      </c>
      <c r="D9" s="31">
        <v>5</v>
      </c>
      <c r="E9" s="31">
        <v>8</v>
      </c>
      <c r="F9" s="32">
        <v>0.3</v>
      </c>
    </row>
    <row r="10" spans="1:6" ht="15" customHeight="1" x14ac:dyDescent="0.25">
      <c r="A10" s="31" t="s">
        <v>1109</v>
      </c>
      <c r="B10" s="31" t="s">
        <v>128</v>
      </c>
      <c r="C10" s="31" t="s">
        <v>129</v>
      </c>
      <c r="D10" s="31">
        <v>18</v>
      </c>
      <c r="E10" s="31">
        <v>10</v>
      </c>
      <c r="F10" s="32">
        <v>1</v>
      </c>
    </row>
    <row r="11" spans="1:6" ht="15" customHeight="1" x14ac:dyDescent="0.25">
      <c r="A11" s="31" t="s">
        <v>1110</v>
      </c>
      <c r="B11" s="31" t="s">
        <v>128</v>
      </c>
      <c r="C11" s="31" t="s">
        <v>129</v>
      </c>
      <c r="D11" s="31">
        <v>3</v>
      </c>
      <c r="E11" s="31">
        <v>6</v>
      </c>
      <c r="F11" s="32">
        <v>0.2</v>
      </c>
    </row>
    <row r="12" spans="1:6" ht="15" customHeight="1" x14ac:dyDescent="0.25">
      <c r="A12" s="31" t="s">
        <v>1111</v>
      </c>
      <c r="B12" s="31" t="s">
        <v>128</v>
      </c>
      <c r="C12" s="31" t="s">
        <v>129</v>
      </c>
      <c r="D12" s="31">
        <v>11</v>
      </c>
      <c r="E12" s="31">
        <v>0</v>
      </c>
      <c r="F12" s="32">
        <v>0.6</v>
      </c>
    </row>
    <row r="13" spans="1:6" ht="15" customHeight="1" x14ac:dyDescent="0.25">
      <c r="A13" s="31" t="s">
        <v>1112</v>
      </c>
      <c r="B13" s="31" t="s">
        <v>128</v>
      </c>
      <c r="C13" s="31" t="s">
        <v>129</v>
      </c>
      <c r="D13" s="31">
        <v>11</v>
      </c>
      <c r="E13" s="31">
        <v>5</v>
      </c>
      <c r="F13" s="32">
        <v>0.6</v>
      </c>
    </row>
    <row r="14" spans="1:6" ht="15" customHeight="1" x14ac:dyDescent="0.25">
      <c r="A14" s="31" t="s">
        <v>1113</v>
      </c>
      <c r="B14" s="31" t="s">
        <v>128</v>
      </c>
      <c r="C14" s="31" t="s">
        <v>129</v>
      </c>
      <c r="D14" s="31">
        <v>0</v>
      </c>
      <c r="E14" s="31">
        <v>10</v>
      </c>
      <c r="F14" s="32">
        <v>0</v>
      </c>
    </row>
    <row r="15" spans="1:6" ht="24" customHeight="1" x14ac:dyDescent="0.25">
      <c r="A15" s="31" t="s">
        <v>1099</v>
      </c>
      <c r="B15" s="31" t="s">
        <v>132</v>
      </c>
      <c r="C15" s="31" t="s">
        <v>133</v>
      </c>
      <c r="D15" s="31">
        <v>8</v>
      </c>
      <c r="E15" s="31">
        <v>0</v>
      </c>
      <c r="F15" s="32">
        <v>0.4</v>
      </c>
    </row>
    <row r="16" spans="1:6" ht="24" customHeight="1" x14ac:dyDescent="0.25">
      <c r="A16" s="31" t="s">
        <v>1101</v>
      </c>
      <c r="B16" s="31" t="s">
        <v>132</v>
      </c>
      <c r="C16" s="31" t="s">
        <v>133</v>
      </c>
      <c r="D16" s="31">
        <v>3</v>
      </c>
      <c r="E16" s="31">
        <v>4</v>
      </c>
      <c r="F16" s="32">
        <v>0.2</v>
      </c>
    </row>
    <row r="17" spans="1:6" ht="24" customHeight="1" x14ac:dyDescent="0.25">
      <c r="A17" s="31" t="s">
        <v>1103</v>
      </c>
      <c r="B17" s="31" t="s">
        <v>132</v>
      </c>
      <c r="C17" s="31" t="s">
        <v>133</v>
      </c>
      <c r="D17" s="31">
        <v>6</v>
      </c>
      <c r="E17" s="31">
        <v>6</v>
      </c>
      <c r="F17" s="32">
        <v>0.3</v>
      </c>
    </row>
    <row r="18" spans="1:6" ht="24" customHeight="1" x14ac:dyDescent="0.25">
      <c r="A18" s="31" t="s">
        <v>1104</v>
      </c>
      <c r="B18" s="31" t="s">
        <v>132</v>
      </c>
      <c r="C18" s="31" t="s">
        <v>133</v>
      </c>
      <c r="D18" s="31">
        <v>5</v>
      </c>
      <c r="E18" s="31">
        <v>4</v>
      </c>
      <c r="F18" s="32">
        <v>0.3</v>
      </c>
    </row>
    <row r="19" spans="1:6" ht="24" customHeight="1" x14ac:dyDescent="0.25">
      <c r="A19" s="31" t="s">
        <v>1106</v>
      </c>
      <c r="B19" s="31" t="s">
        <v>132</v>
      </c>
      <c r="C19" s="31" t="s">
        <v>133</v>
      </c>
      <c r="D19" s="31">
        <v>20</v>
      </c>
      <c r="E19" s="31">
        <v>0</v>
      </c>
      <c r="F19" s="32">
        <v>1.1000000000000001</v>
      </c>
    </row>
    <row r="20" spans="1:6" ht="24" customHeight="1" x14ac:dyDescent="0.25">
      <c r="A20" s="31" t="s">
        <v>1107</v>
      </c>
      <c r="B20" s="31" t="s">
        <v>132</v>
      </c>
      <c r="C20" s="31" t="s">
        <v>133</v>
      </c>
      <c r="D20" s="31">
        <v>16</v>
      </c>
      <c r="E20" s="31">
        <v>5</v>
      </c>
      <c r="F20" s="32">
        <v>0.9</v>
      </c>
    </row>
    <row r="21" spans="1:6" ht="24" customHeight="1" x14ac:dyDescent="0.25">
      <c r="A21" s="31" t="s">
        <v>1108</v>
      </c>
      <c r="B21" s="31" t="s">
        <v>132</v>
      </c>
      <c r="C21" s="31" t="s">
        <v>133</v>
      </c>
      <c r="D21" s="31">
        <v>2</v>
      </c>
      <c r="E21" s="31">
        <v>8</v>
      </c>
      <c r="F21" s="32">
        <v>0.1</v>
      </c>
    </row>
    <row r="22" spans="1:6" ht="24" customHeight="1" x14ac:dyDescent="0.25">
      <c r="A22" s="31" t="s">
        <v>1109</v>
      </c>
      <c r="B22" s="31" t="s">
        <v>132</v>
      </c>
      <c r="C22" s="31" t="s">
        <v>133</v>
      </c>
      <c r="D22" s="31">
        <v>13</v>
      </c>
      <c r="E22" s="31">
        <v>7</v>
      </c>
      <c r="F22" s="32">
        <v>0.7</v>
      </c>
    </row>
    <row r="23" spans="1:6" ht="24" customHeight="1" x14ac:dyDescent="0.25">
      <c r="A23" s="31" t="s">
        <v>1110</v>
      </c>
      <c r="B23" s="31" t="s">
        <v>132</v>
      </c>
      <c r="C23" s="31" t="s">
        <v>133</v>
      </c>
      <c r="D23" s="31">
        <v>17</v>
      </c>
      <c r="E23" s="31">
        <v>0</v>
      </c>
      <c r="F23" s="32">
        <v>0.9</v>
      </c>
    </row>
    <row r="24" spans="1:6" ht="24" customHeight="1" x14ac:dyDescent="0.25">
      <c r="A24" s="31" t="s">
        <v>1111</v>
      </c>
      <c r="B24" s="31" t="s">
        <v>132</v>
      </c>
      <c r="C24" s="31" t="s">
        <v>133</v>
      </c>
      <c r="D24" s="31">
        <v>13</v>
      </c>
      <c r="E24" s="31">
        <v>3</v>
      </c>
      <c r="F24" s="32">
        <v>0.7</v>
      </c>
    </row>
    <row r="25" spans="1:6" ht="24" customHeight="1" x14ac:dyDescent="0.25">
      <c r="A25" s="31" t="s">
        <v>1112</v>
      </c>
      <c r="B25" s="31" t="s">
        <v>132</v>
      </c>
      <c r="C25" s="31" t="s">
        <v>133</v>
      </c>
      <c r="D25" s="31">
        <v>0</v>
      </c>
      <c r="E25" s="31">
        <v>0</v>
      </c>
      <c r="F25" s="32">
        <v>0</v>
      </c>
    </row>
    <row r="26" spans="1:6" ht="24" customHeight="1" x14ac:dyDescent="0.25">
      <c r="A26" s="31" t="s">
        <v>1113</v>
      </c>
      <c r="B26" s="31" t="s">
        <v>132</v>
      </c>
      <c r="C26" s="31" t="s">
        <v>133</v>
      </c>
      <c r="D26" s="31">
        <v>17</v>
      </c>
      <c r="E26" s="31">
        <v>9</v>
      </c>
      <c r="F26" s="32">
        <v>0.9</v>
      </c>
    </row>
    <row r="27" spans="1:6" ht="24" customHeight="1" x14ac:dyDescent="0.25">
      <c r="A27" s="31" t="s">
        <v>1099</v>
      </c>
      <c r="B27" s="31" t="s">
        <v>135</v>
      </c>
      <c r="C27" s="31" t="s">
        <v>136</v>
      </c>
      <c r="D27" s="31">
        <v>4</v>
      </c>
      <c r="E27" s="31">
        <v>2</v>
      </c>
      <c r="F27" s="32">
        <v>0.2</v>
      </c>
    </row>
    <row r="28" spans="1:6" ht="24" customHeight="1" x14ac:dyDescent="0.25">
      <c r="A28" s="31" t="s">
        <v>1101</v>
      </c>
      <c r="B28" s="31" t="s">
        <v>135</v>
      </c>
      <c r="C28" s="31" t="s">
        <v>136</v>
      </c>
      <c r="D28" s="31">
        <v>14</v>
      </c>
      <c r="E28" s="31">
        <v>0</v>
      </c>
      <c r="F28" s="32">
        <v>0.8</v>
      </c>
    </row>
    <row r="29" spans="1:6" ht="24" customHeight="1" x14ac:dyDescent="0.25">
      <c r="A29" s="31" t="s">
        <v>1103</v>
      </c>
      <c r="B29" s="31" t="s">
        <v>135</v>
      </c>
      <c r="C29" s="31" t="s">
        <v>136</v>
      </c>
      <c r="D29" s="31">
        <v>9</v>
      </c>
      <c r="E29" s="31">
        <v>1</v>
      </c>
      <c r="F29" s="32">
        <v>0.5</v>
      </c>
    </row>
    <row r="30" spans="1:6" ht="24" customHeight="1" x14ac:dyDescent="0.25">
      <c r="A30" s="31" t="s">
        <v>1104</v>
      </c>
      <c r="B30" s="31" t="s">
        <v>135</v>
      </c>
      <c r="C30" s="31" t="s">
        <v>136</v>
      </c>
      <c r="D30" s="31">
        <v>7</v>
      </c>
      <c r="E30" s="31">
        <v>7</v>
      </c>
      <c r="F30" s="32">
        <v>0.4</v>
      </c>
    </row>
    <row r="31" spans="1:6" ht="24" customHeight="1" x14ac:dyDescent="0.25">
      <c r="A31" s="31" t="s">
        <v>1106</v>
      </c>
      <c r="B31" s="31" t="s">
        <v>135</v>
      </c>
      <c r="C31" s="31" t="s">
        <v>136</v>
      </c>
      <c r="D31" s="31">
        <v>6</v>
      </c>
      <c r="E31" s="31">
        <v>1</v>
      </c>
      <c r="F31" s="32">
        <v>0.3</v>
      </c>
    </row>
    <row r="32" spans="1:6" ht="24" customHeight="1" x14ac:dyDescent="0.25">
      <c r="A32" s="31" t="s">
        <v>1107</v>
      </c>
      <c r="B32" s="31" t="s">
        <v>135</v>
      </c>
      <c r="C32" s="31" t="s">
        <v>136</v>
      </c>
      <c r="D32" s="31">
        <v>13</v>
      </c>
      <c r="E32" s="31">
        <v>8</v>
      </c>
      <c r="F32" s="32">
        <v>0.7</v>
      </c>
    </row>
    <row r="33" spans="1:6" ht="24" customHeight="1" x14ac:dyDescent="0.25">
      <c r="A33" s="31" t="s">
        <v>1108</v>
      </c>
      <c r="B33" s="31" t="s">
        <v>135</v>
      </c>
      <c r="C33" s="31" t="s">
        <v>136</v>
      </c>
      <c r="D33" s="31">
        <v>11</v>
      </c>
      <c r="E33" s="31">
        <v>8</v>
      </c>
      <c r="F33" s="32">
        <v>0.6</v>
      </c>
    </row>
    <row r="34" spans="1:6" ht="24" customHeight="1" x14ac:dyDescent="0.25">
      <c r="A34" s="31" t="s">
        <v>1109</v>
      </c>
      <c r="B34" s="31" t="s">
        <v>135</v>
      </c>
      <c r="C34" s="31" t="s">
        <v>136</v>
      </c>
      <c r="D34" s="31">
        <v>11</v>
      </c>
      <c r="E34" s="31">
        <v>7</v>
      </c>
      <c r="F34" s="32">
        <v>0.6</v>
      </c>
    </row>
    <row r="35" spans="1:6" ht="24" customHeight="1" x14ac:dyDescent="0.25">
      <c r="A35" s="31" t="s">
        <v>1110</v>
      </c>
      <c r="B35" s="31" t="s">
        <v>135</v>
      </c>
      <c r="C35" s="31" t="s">
        <v>136</v>
      </c>
      <c r="D35" s="31">
        <v>14</v>
      </c>
      <c r="E35" s="31">
        <v>4</v>
      </c>
      <c r="F35" s="32">
        <v>0.8</v>
      </c>
    </row>
    <row r="36" spans="1:6" ht="24" customHeight="1" x14ac:dyDescent="0.25">
      <c r="A36" s="31" t="s">
        <v>1111</v>
      </c>
      <c r="B36" s="31" t="s">
        <v>135</v>
      </c>
      <c r="C36" s="31" t="s">
        <v>136</v>
      </c>
      <c r="D36" s="31">
        <v>2</v>
      </c>
      <c r="E36" s="31">
        <v>1</v>
      </c>
      <c r="F36" s="32">
        <v>0.1</v>
      </c>
    </row>
    <row r="37" spans="1:6" ht="24" customHeight="1" x14ac:dyDescent="0.25">
      <c r="A37" s="31" t="s">
        <v>1112</v>
      </c>
      <c r="B37" s="31" t="s">
        <v>135</v>
      </c>
      <c r="C37" s="31" t="s">
        <v>136</v>
      </c>
      <c r="D37" s="31">
        <v>2</v>
      </c>
      <c r="E37" s="31">
        <v>8</v>
      </c>
      <c r="F37" s="32">
        <v>0.1</v>
      </c>
    </row>
    <row r="38" spans="1:6" ht="24" customHeight="1" x14ac:dyDescent="0.25">
      <c r="A38" s="31" t="s">
        <v>1113</v>
      </c>
      <c r="B38" s="31" t="s">
        <v>135</v>
      </c>
      <c r="C38" s="31" t="s">
        <v>136</v>
      </c>
      <c r="D38" s="31">
        <v>0</v>
      </c>
      <c r="E38" s="31">
        <v>7</v>
      </c>
      <c r="F38" s="32">
        <v>0</v>
      </c>
    </row>
    <row r="39" spans="1:6" ht="24" customHeight="1" x14ac:dyDescent="0.25">
      <c r="A39" s="31" t="s">
        <v>1099</v>
      </c>
      <c r="B39" s="31" t="s">
        <v>138</v>
      </c>
      <c r="C39" s="31" t="s">
        <v>139</v>
      </c>
      <c r="D39" s="31">
        <v>5</v>
      </c>
      <c r="E39" s="31">
        <v>2</v>
      </c>
      <c r="F39" s="32">
        <v>0.3</v>
      </c>
    </row>
    <row r="40" spans="1:6" ht="24" customHeight="1" x14ac:dyDescent="0.25">
      <c r="A40" s="31" t="s">
        <v>1101</v>
      </c>
      <c r="B40" s="31" t="s">
        <v>138</v>
      </c>
      <c r="C40" s="31" t="s">
        <v>139</v>
      </c>
      <c r="D40" s="31">
        <v>18</v>
      </c>
      <c r="E40" s="31">
        <v>4</v>
      </c>
      <c r="F40" s="32">
        <v>1</v>
      </c>
    </row>
    <row r="41" spans="1:6" ht="24" customHeight="1" x14ac:dyDescent="0.25">
      <c r="A41" s="31" t="s">
        <v>1103</v>
      </c>
      <c r="B41" s="31" t="s">
        <v>138</v>
      </c>
      <c r="C41" s="31" t="s">
        <v>139</v>
      </c>
      <c r="D41" s="31">
        <v>7</v>
      </c>
      <c r="E41" s="31">
        <v>7</v>
      </c>
      <c r="F41" s="32">
        <v>0.4</v>
      </c>
    </row>
    <row r="42" spans="1:6" ht="24" customHeight="1" x14ac:dyDescent="0.25">
      <c r="A42" s="31" t="s">
        <v>1104</v>
      </c>
      <c r="B42" s="31" t="s">
        <v>138</v>
      </c>
      <c r="C42" s="31" t="s">
        <v>139</v>
      </c>
      <c r="D42" s="31">
        <v>10</v>
      </c>
      <c r="E42" s="31">
        <v>9</v>
      </c>
      <c r="F42" s="32">
        <v>0.6</v>
      </c>
    </row>
    <row r="43" spans="1:6" ht="24" customHeight="1" x14ac:dyDescent="0.25">
      <c r="A43" s="31" t="s">
        <v>1106</v>
      </c>
      <c r="B43" s="31" t="s">
        <v>138</v>
      </c>
      <c r="C43" s="31" t="s">
        <v>139</v>
      </c>
      <c r="D43" s="31">
        <v>1</v>
      </c>
      <c r="E43" s="31">
        <v>9</v>
      </c>
      <c r="F43" s="32">
        <v>0.1</v>
      </c>
    </row>
    <row r="44" spans="1:6" ht="24" customHeight="1" x14ac:dyDescent="0.25">
      <c r="A44" s="31" t="s">
        <v>1107</v>
      </c>
      <c r="B44" s="31" t="s">
        <v>138</v>
      </c>
      <c r="C44" s="31" t="s">
        <v>139</v>
      </c>
      <c r="D44" s="31">
        <v>7</v>
      </c>
      <c r="E44" s="31">
        <v>4</v>
      </c>
      <c r="F44" s="32">
        <v>0.4</v>
      </c>
    </row>
    <row r="45" spans="1:6" ht="24" customHeight="1" x14ac:dyDescent="0.25">
      <c r="A45" s="31" t="s">
        <v>1108</v>
      </c>
      <c r="B45" s="31" t="s">
        <v>138</v>
      </c>
      <c r="C45" s="31" t="s">
        <v>139</v>
      </c>
      <c r="D45" s="31">
        <v>19</v>
      </c>
      <c r="E45" s="31">
        <v>9</v>
      </c>
      <c r="F45" s="32">
        <v>1.1000000000000001</v>
      </c>
    </row>
    <row r="46" spans="1:6" ht="24" customHeight="1" x14ac:dyDescent="0.25">
      <c r="A46" s="31" t="s">
        <v>1109</v>
      </c>
      <c r="B46" s="31" t="s">
        <v>138</v>
      </c>
      <c r="C46" s="31" t="s">
        <v>139</v>
      </c>
      <c r="D46" s="31">
        <v>4</v>
      </c>
      <c r="E46" s="31">
        <v>1</v>
      </c>
      <c r="F46" s="32">
        <v>0.2</v>
      </c>
    </row>
    <row r="47" spans="1:6" ht="24" customHeight="1" x14ac:dyDescent="0.25">
      <c r="A47" s="31" t="s">
        <v>1110</v>
      </c>
      <c r="B47" s="31" t="s">
        <v>138</v>
      </c>
      <c r="C47" s="31" t="s">
        <v>139</v>
      </c>
      <c r="D47" s="31">
        <v>5</v>
      </c>
      <c r="E47" s="31">
        <v>5</v>
      </c>
      <c r="F47" s="32">
        <v>0.3</v>
      </c>
    </row>
    <row r="48" spans="1:6" ht="24" customHeight="1" x14ac:dyDescent="0.25">
      <c r="A48" s="31" t="s">
        <v>1111</v>
      </c>
      <c r="B48" s="31" t="s">
        <v>138</v>
      </c>
      <c r="C48" s="31" t="s">
        <v>139</v>
      </c>
      <c r="D48" s="31">
        <v>4</v>
      </c>
      <c r="E48" s="31">
        <v>0</v>
      </c>
      <c r="F48" s="32">
        <v>0.2</v>
      </c>
    </row>
    <row r="49" spans="1:6" ht="24" customHeight="1" x14ac:dyDescent="0.25">
      <c r="A49" s="31" t="s">
        <v>1112</v>
      </c>
      <c r="B49" s="31" t="s">
        <v>138</v>
      </c>
      <c r="C49" s="31" t="s">
        <v>139</v>
      </c>
      <c r="D49" s="31">
        <v>14</v>
      </c>
      <c r="E49" s="31">
        <v>3</v>
      </c>
      <c r="F49" s="32">
        <v>0.8</v>
      </c>
    </row>
    <row r="50" spans="1:6" ht="24" customHeight="1" x14ac:dyDescent="0.25">
      <c r="A50" s="31" t="s">
        <v>1113</v>
      </c>
      <c r="B50" s="31" t="s">
        <v>138</v>
      </c>
      <c r="C50" s="31" t="s">
        <v>139</v>
      </c>
      <c r="D50" s="31">
        <v>6</v>
      </c>
      <c r="E50" s="31">
        <v>6</v>
      </c>
      <c r="F50" s="32">
        <v>0.3</v>
      </c>
    </row>
    <row r="51" spans="1:6" ht="24" customHeight="1" x14ac:dyDescent="0.25">
      <c r="A51" s="31" t="s">
        <v>1099</v>
      </c>
      <c r="B51" s="31" t="s">
        <v>141</v>
      </c>
      <c r="C51" s="31" t="s">
        <v>142</v>
      </c>
      <c r="D51" s="31">
        <v>15</v>
      </c>
      <c r="E51" s="31">
        <v>5</v>
      </c>
      <c r="F51" s="32">
        <v>0.8</v>
      </c>
    </row>
    <row r="52" spans="1:6" ht="24" customHeight="1" x14ac:dyDescent="0.25">
      <c r="A52" s="31" t="s">
        <v>1101</v>
      </c>
      <c r="B52" s="31" t="s">
        <v>141</v>
      </c>
      <c r="C52" s="31" t="s">
        <v>142</v>
      </c>
      <c r="D52" s="31">
        <v>4</v>
      </c>
      <c r="E52" s="31">
        <v>0</v>
      </c>
      <c r="F52" s="32">
        <v>0.2</v>
      </c>
    </row>
    <row r="53" spans="1:6" ht="24" customHeight="1" x14ac:dyDescent="0.25">
      <c r="A53" s="31" t="s">
        <v>1103</v>
      </c>
      <c r="B53" s="31" t="s">
        <v>141</v>
      </c>
      <c r="C53" s="31" t="s">
        <v>142</v>
      </c>
      <c r="D53" s="31">
        <v>11</v>
      </c>
      <c r="E53" s="31">
        <v>4</v>
      </c>
      <c r="F53" s="32">
        <v>0.6</v>
      </c>
    </row>
    <row r="54" spans="1:6" ht="24" customHeight="1" x14ac:dyDescent="0.25">
      <c r="A54" s="31" t="s">
        <v>1104</v>
      </c>
      <c r="B54" s="31" t="s">
        <v>141</v>
      </c>
      <c r="C54" s="31" t="s">
        <v>142</v>
      </c>
      <c r="D54" s="31">
        <v>12</v>
      </c>
      <c r="E54" s="31">
        <v>5</v>
      </c>
      <c r="F54" s="32">
        <v>0.7</v>
      </c>
    </row>
    <row r="55" spans="1:6" ht="24" customHeight="1" x14ac:dyDescent="0.25">
      <c r="A55" s="31" t="s">
        <v>1106</v>
      </c>
      <c r="B55" s="31" t="s">
        <v>141</v>
      </c>
      <c r="C55" s="31" t="s">
        <v>142</v>
      </c>
      <c r="D55" s="31">
        <v>13</v>
      </c>
      <c r="E55" s="31">
        <v>10</v>
      </c>
      <c r="F55" s="32">
        <v>0.7</v>
      </c>
    </row>
    <row r="56" spans="1:6" ht="24" customHeight="1" x14ac:dyDescent="0.25">
      <c r="A56" s="31" t="s">
        <v>1107</v>
      </c>
      <c r="B56" s="31" t="s">
        <v>141</v>
      </c>
      <c r="C56" s="31" t="s">
        <v>142</v>
      </c>
      <c r="D56" s="31">
        <v>17</v>
      </c>
      <c r="E56" s="31">
        <v>1</v>
      </c>
      <c r="F56" s="32">
        <v>0.9</v>
      </c>
    </row>
    <row r="57" spans="1:6" ht="24" customHeight="1" x14ac:dyDescent="0.25">
      <c r="A57" s="31" t="s">
        <v>1108</v>
      </c>
      <c r="B57" s="31" t="s">
        <v>141</v>
      </c>
      <c r="C57" s="31" t="s">
        <v>142</v>
      </c>
      <c r="D57" s="31">
        <v>11</v>
      </c>
      <c r="E57" s="31">
        <v>0</v>
      </c>
      <c r="F57" s="32">
        <v>0.6</v>
      </c>
    </row>
    <row r="58" spans="1:6" ht="24" customHeight="1" x14ac:dyDescent="0.25">
      <c r="A58" s="31" t="s">
        <v>1109</v>
      </c>
      <c r="B58" s="31" t="s">
        <v>141</v>
      </c>
      <c r="C58" s="31" t="s">
        <v>142</v>
      </c>
      <c r="D58" s="31">
        <v>4</v>
      </c>
      <c r="E58" s="31">
        <v>10</v>
      </c>
      <c r="F58" s="32">
        <v>0.2</v>
      </c>
    </row>
    <row r="59" spans="1:6" ht="24" customHeight="1" x14ac:dyDescent="0.25">
      <c r="A59" s="31" t="s">
        <v>1110</v>
      </c>
      <c r="B59" s="31" t="s">
        <v>141</v>
      </c>
      <c r="C59" s="31" t="s">
        <v>142</v>
      </c>
      <c r="D59" s="31">
        <v>2</v>
      </c>
      <c r="E59" s="31">
        <v>6</v>
      </c>
      <c r="F59" s="32">
        <v>0.1</v>
      </c>
    </row>
    <row r="60" spans="1:6" ht="24" customHeight="1" x14ac:dyDescent="0.25">
      <c r="A60" s="31" t="s">
        <v>1111</v>
      </c>
      <c r="B60" s="31" t="s">
        <v>141</v>
      </c>
      <c r="C60" s="31" t="s">
        <v>142</v>
      </c>
      <c r="D60" s="31">
        <v>14</v>
      </c>
      <c r="E60" s="31">
        <v>3</v>
      </c>
      <c r="F60" s="32">
        <v>0.8</v>
      </c>
    </row>
    <row r="61" spans="1:6" ht="24" customHeight="1" x14ac:dyDescent="0.25">
      <c r="A61" s="31" t="s">
        <v>1112</v>
      </c>
      <c r="B61" s="31" t="s">
        <v>141</v>
      </c>
      <c r="C61" s="31" t="s">
        <v>142</v>
      </c>
      <c r="D61" s="31">
        <v>18</v>
      </c>
      <c r="E61" s="31">
        <v>8</v>
      </c>
      <c r="F61" s="32">
        <v>1</v>
      </c>
    </row>
    <row r="62" spans="1:6" ht="24" customHeight="1" x14ac:dyDescent="0.25">
      <c r="A62" s="31" t="s">
        <v>1113</v>
      </c>
      <c r="B62" s="31" t="s">
        <v>141</v>
      </c>
      <c r="C62" s="31" t="s">
        <v>142</v>
      </c>
      <c r="D62" s="31">
        <v>11</v>
      </c>
      <c r="E62" s="31">
        <v>10</v>
      </c>
      <c r="F62" s="32">
        <v>0.6</v>
      </c>
    </row>
    <row r="63" spans="1:6" ht="24" customHeight="1" x14ac:dyDescent="0.25">
      <c r="A63" s="31" t="s">
        <v>1099</v>
      </c>
      <c r="B63" s="31" t="s">
        <v>144</v>
      </c>
      <c r="C63" s="31" t="s">
        <v>145</v>
      </c>
      <c r="D63" s="31">
        <v>20</v>
      </c>
      <c r="E63" s="31">
        <v>5</v>
      </c>
      <c r="F63" s="32">
        <v>1.1000000000000001</v>
      </c>
    </row>
    <row r="64" spans="1:6" ht="24" customHeight="1" x14ac:dyDescent="0.25">
      <c r="A64" s="31" t="s">
        <v>1101</v>
      </c>
      <c r="B64" s="31" t="s">
        <v>144</v>
      </c>
      <c r="C64" s="31" t="s">
        <v>145</v>
      </c>
      <c r="D64" s="31">
        <v>9</v>
      </c>
      <c r="E64" s="31">
        <v>5</v>
      </c>
      <c r="F64" s="32">
        <v>0.5</v>
      </c>
    </row>
    <row r="65" spans="1:6" ht="24" customHeight="1" x14ac:dyDescent="0.25">
      <c r="A65" s="31" t="s">
        <v>1103</v>
      </c>
      <c r="B65" s="31" t="s">
        <v>144</v>
      </c>
      <c r="C65" s="31" t="s">
        <v>145</v>
      </c>
      <c r="D65" s="31">
        <v>0</v>
      </c>
      <c r="E65" s="31">
        <v>2</v>
      </c>
      <c r="F65" s="32">
        <v>0</v>
      </c>
    </row>
    <row r="66" spans="1:6" ht="24" customHeight="1" x14ac:dyDescent="0.25">
      <c r="A66" s="31" t="s">
        <v>1104</v>
      </c>
      <c r="B66" s="31" t="s">
        <v>144</v>
      </c>
      <c r="C66" s="31" t="s">
        <v>145</v>
      </c>
      <c r="D66" s="31">
        <v>3</v>
      </c>
      <c r="E66" s="31">
        <v>1</v>
      </c>
      <c r="F66" s="32">
        <v>0.2</v>
      </c>
    </row>
    <row r="67" spans="1:6" ht="24" customHeight="1" x14ac:dyDescent="0.25">
      <c r="A67" s="31" t="s">
        <v>1106</v>
      </c>
      <c r="B67" s="31" t="s">
        <v>144</v>
      </c>
      <c r="C67" s="31" t="s">
        <v>145</v>
      </c>
      <c r="D67" s="31">
        <v>13</v>
      </c>
      <c r="E67" s="31">
        <v>3</v>
      </c>
      <c r="F67" s="32">
        <v>0.7</v>
      </c>
    </row>
    <row r="68" spans="1:6" ht="24" customHeight="1" x14ac:dyDescent="0.25">
      <c r="A68" s="31" t="s">
        <v>1107</v>
      </c>
      <c r="B68" s="31" t="s">
        <v>144</v>
      </c>
      <c r="C68" s="31" t="s">
        <v>145</v>
      </c>
      <c r="D68" s="31">
        <v>9</v>
      </c>
      <c r="E68" s="31">
        <v>0</v>
      </c>
      <c r="F68" s="32">
        <v>0.5</v>
      </c>
    </row>
    <row r="69" spans="1:6" ht="24" customHeight="1" x14ac:dyDescent="0.25">
      <c r="A69" s="31" t="s">
        <v>1108</v>
      </c>
      <c r="B69" s="31" t="s">
        <v>144</v>
      </c>
      <c r="C69" s="31" t="s">
        <v>145</v>
      </c>
      <c r="D69" s="31">
        <v>4</v>
      </c>
      <c r="E69" s="31">
        <v>2</v>
      </c>
      <c r="F69" s="32">
        <v>0.2</v>
      </c>
    </row>
    <row r="70" spans="1:6" ht="24" customHeight="1" x14ac:dyDescent="0.25">
      <c r="A70" s="31" t="s">
        <v>1109</v>
      </c>
      <c r="B70" s="31" t="s">
        <v>144</v>
      </c>
      <c r="C70" s="31" t="s">
        <v>145</v>
      </c>
      <c r="D70" s="31">
        <v>16</v>
      </c>
      <c r="E70" s="31">
        <v>1</v>
      </c>
      <c r="F70" s="32">
        <v>0.9</v>
      </c>
    </row>
    <row r="71" spans="1:6" ht="24" customHeight="1" x14ac:dyDescent="0.25">
      <c r="A71" s="31" t="s">
        <v>1110</v>
      </c>
      <c r="B71" s="31" t="s">
        <v>144</v>
      </c>
      <c r="C71" s="31" t="s">
        <v>145</v>
      </c>
      <c r="D71" s="31">
        <v>1</v>
      </c>
      <c r="E71" s="31">
        <v>4</v>
      </c>
      <c r="F71" s="32">
        <v>0.1</v>
      </c>
    </row>
    <row r="72" spans="1:6" ht="24" customHeight="1" x14ac:dyDescent="0.25">
      <c r="A72" s="31" t="s">
        <v>1111</v>
      </c>
      <c r="B72" s="31" t="s">
        <v>144</v>
      </c>
      <c r="C72" s="31" t="s">
        <v>145</v>
      </c>
      <c r="D72" s="31">
        <v>20</v>
      </c>
      <c r="E72" s="31">
        <v>3</v>
      </c>
      <c r="F72" s="32">
        <v>1.1000000000000001</v>
      </c>
    </row>
    <row r="73" spans="1:6" ht="24" customHeight="1" x14ac:dyDescent="0.25">
      <c r="A73" s="31" t="s">
        <v>1112</v>
      </c>
      <c r="B73" s="31" t="s">
        <v>144</v>
      </c>
      <c r="C73" s="31" t="s">
        <v>145</v>
      </c>
      <c r="D73" s="31">
        <v>9</v>
      </c>
      <c r="E73" s="31">
        <v>2</v>
      </c>
      <c r="F73" s="32">
        <v>0.5</v>
      </c>
    </row>
    <row r="74" spans="1:6" ht="24" customHeight="1" x14ac:dyDescent="0.25">
      <c r="A74" s="31" t="s">
        <v>1113</v>
      </c>
      <c r="B74" s="31" t="s">
        <v>144</v>
      </c>
      <c r="C74" s="31" t="s">
        <v>145</v>
      </c>
      <c r="D74" s="31">
        <v>8</v>
      </c>
      <c r="E74" s="31">
        <v>6</v>
      </c>
      <c r="F74" s="32">
        <v>0.4</v>
      </c>
    </row>
    <row r="75" spans="1:6" ht="36" customHeight="1" x14ac:dyDescent="0.25">
      <c r="A75" s="31" t="s">
        <v>1099</v>
      </c>
      <c r="B75" s="31" t="s">
        <v>147</v>
      </c>
      <c r="C75" s="31" t="s">
        <v>148</v>
      </c>
      <c r="D75" s="31">
        <v>16</v>
      </c>
      <c r="E75" s="31">
        <v>3</v>
      </c>
      <c r="F75" s="32">
        <v>0.9</v>
      </c>
    </row>
    <row r="76" spans="1:6" ht="36" customHeight="1" x14ac:dyDescent="0.25">
      <c r="A76" s="31" t="s">
        <v>1101</v>
      </c>
      <c r="B76" s="31" t="s">
        <v>147</v>
      </c>
      <c r="C76" s="31" t="s">
        <v>148</v>
      </c>
      <c r="D76" s="31">
        <v>16</v>
      </c>
      <c r="E76" s="31">
        <v>5</v>
      </c>
      <c r="F76" s="32">
        <v>0.9</v>
      </c>
    </row>
    <row r="77" spans="1:6" ht="36" customHeight="1" x14ac:dyDescent="0.25">
      <c r="A77" s="31" t="s">
        <v>1103</v>
      </c>
      <c r="B77" s="31" t="s">
        <v>147</v>
      </c>
      <c r="C77" s="31" t="s">
        <v>148</v>
      </c>
      <c r="D77" s="31">
        <v>14</v>
      </c>
      <c r="E77" s="31">
        <v>4</v>
      </c>
      <c r="F77" s="32">
        <v>0.8</v>
      </c>
    </row>
    <row r="78" spans="1:6" ht="36" customHeight="1" x14ac:dyDescent="0.25">
      <c r="A78" s="31" t="s">
        <v>1104</v>
      </c>
      <c r="B78" s="31" t="s">
        <v>147</v>
      </c>
      <c r="C78" s="31" t="s">
        <v>148</v>
      </c>
      <c r="D78" s="31">
        <v>20</v>
      </c>
      <c r="E78" s="31">
        <v>5</v>
      </c>
      <c r="F78" s="32">
        <v>1.1000000000000001</v>
      </c>
    </row>
    <row r="79" spans="1:6" ht="36" customHeight="1" x14ac:dyDescent="0.25">
      <c r="A79" s="31" t="s">
        <v>1106</v>
      </c>
      <c r="B79" s="31" t="s">
        <v>147</v>
      </c>
      <c r="C79" s="31" t="s">
        <v>148</v>
      </c>
      <c r="D79" s="31">
        <v>2</v>
      </c>
      <c r="E79" s="31">
        <v>3</v>
      </c>
      <c r="F79" s="32">
        <v>0.1</v>
      </c>
    </row>
    <row r="80" spans="1:6" ht="36" customHeight="1" x14ac:dyDescent="0.25">
      <c r="A80" s="31" t="s">
        <v>1107</v>
      </c>
      <c r="B80" s="31" t="s">
        <v>147</v>
      </c>
      <c r="C80" s="31" t="s">
        <v>148</v>
      </c>
      <c r="D80" s="31">
        <v>13</v>
      </c>
      <c r="E80" s="31">
        <v>7</v>
      </c>
      <c r="F80" s="32">
        <v>0.7</v>
      </c>
    </row>
    <row r="81" spans="1:6" ht="36" customHeight="1" x14ac:dyDescent="0.25">
      <c r="A81" s="31" t="s">
        <v>1108</v>
      </c>
      <c r="B81" s="31" t="s">
        <v>147</v>
      </c>
      <c r="C81" s="31" t="s">
        <v>148</v>
      </c>
      <c r="D81" s="31">
        <v>2</v>
      </c>
      <c r="E81" s="31">
        <v>5</v>
      </c>
      <c r="F81" s="32">
        <v>0.1</v>
      </c>
    </row>
    <row r="82" spans="1:6" ht="36" customHeight="1" x14ac:dyDescent="0.25">
      <c r="A82" s="31" t="s">
        <v>1109</v>
      </c>
      <c r="B82" s="31" t="s">
        <v>147</v>
      </c>
      <c r="C82" s="31" t="s">
        <v>148</v>
      </c>
      <c r="D82" s="31">
        <v>14</v>
      </c>
      <c r="E82" s="31">
        <v>6</v>
      </c>
      <c r="F82" s="32">
        <v>0.8</v>
      </c>
    </row>
    <row r="83" spans="1:6" ht="36" customHeight="1" x14ac:dyDescent="0.25">
      <c r="A83" s="31" t="s">
        <v>1110</v>
      </c>
      <c r="B83" s="31" t="s">
        <v>147</v>
      </c>
      <c r="C83" s="31" t="s">
        <v>148</v>
      </c>
      <c r="D83" s="31">
        <v>3</v>
      </c>
      <c r="E83" s="31">
        <v>3</v>
      </c>
      <c r="F83" s="32">
        <v>0.2</v>
      </c>
    </row>
    <row r="84" spans="1:6" ht="36" customHeight="1" x14ac:dyDescent="0.25">
      <c r="A84" s="31" t="s">
        <v>1111</v>
      </c>
      <c r="B84" s="31" t="s">
        <v>147</v>
      </c>
      <c r="C84" s="31" t="s">
        <v>148</v>
      </c>
      <c r="D84" s="31">
        <v>18</v>
      </c>
      <c r="E84" s="31">
        <v>6</v>
      </c>
      <c r="F84" s="32">
        <v>1</v>
      </c>
    </row>
    <row r="85" spans="1:6" ht="36" customHeight="1" x14ac:dyDescent="0.25">
      <c r="A85" s="31" t="s">
        <v>1112</v>
      </c>
      <c r="B85" s="31" t="s">
        <v>147</v>
      </c>
      <c r="C85" s="31" t="s">
        <v>148</v>
      </c>
      <c r="D85" s="31">
        <v>14</v>
      </c>
      <c r="E85" s="31">
        <v>3</v>
      </c>
      <c r="F85" s="32">
        <v>0.8</v>
      </c>
    </row>
    <row r="86" spans="1:6" ht="36" customHeight="1" x14ac:dyDescent="0.25">
      <c r="A86" s="31" t="s">
        <v>1113</v>
      </c>
      <c r="B86" s="31" t="s">
        <v>147</v>
      </c>
      <c r="C86" s="31" t="s">
        <v>148</v>
      </c>
      <c r="D86" s="31">
        <v>14</v>
      </c>
      <c r="E86" s="31">
        <v>7</v>
      </c>
      <c r="F86" s="32">
        <v>0.8</v>
      </c>
    </row>
    <row r="87" spans="1:6" ht="24" customHeight="1" x14ac:dyDescent="0.25">
      <c r="A87" s="31" t="s">
        <v>1099</v>
      </c>
      <c r="B87" s="31" t="s">
        <v>150</v>
      </c>
      <c r="C87" s="31" t="s">
        <v>151</v>
      </c>
      <c r="D87" s="31">
        <v>16</v>
      </c>
      <c r="E87" s="31">
        <v>8</v>
      </c>
      <c r="F87" s="32">
        <v>0.9</v>
      </c>
    </row>
    <row r="88" spans="1:6" ht="24" customHeight="1" x14ac:dyDescent="0.25">
      <c r="A88" s="31" t="s">
        <v>1101</v>
      </c>
      <c r="B88" s="31" t="s">
        <v>150</v>
      </c>
      <c r="C88" s="31" t="s">
        <v>151</v>
      </c>
      <c r="D88" s="31">
        <v>15</v>
      </c>
      <c r="E88" s="31">
        <v>4</v>
      </c>
      <c r="F88" s="32">
        <v>0.8</v>
      </c>
    </row>
    <row r="89" spans="1:6" ht="24" customHeight="1" x14ac:dyDescent="0.25">
      <c r="A89" s="31" t="s">
        <v>1103</v>
      </c>
      <c r="B89" s="31" t="s">
        <v>150</v>
      </c>
      <c r="C89" s="31" t="s">
        <v>151</v>
      </c>
      <c r="D89" s="31">
        <v>11</v>
      </c>
      <c r="E89" s="31">
        <v>8</v>
      </c>
      <c r="F89" s="32">
        <v>0.6</v>
      </c>
    </row>
    <row r="90" spans="1:6" ht="24" customHeight="1" x14ac:dyDescent="0.25">
      <c r="A90" s="31" t="s">
        <v>1104</v>
      </c>
      <c r="B90" s="31" t="s">
        <v>150</v>
      </c>
      <c r="C90" s="31" t="s">
        <v>151</v>
      </c>
      <c r="D90" s="31">
        <v>1</v>
      </c>
      <c r="E90" s="31">
        <v>6</v>
      </c>
      <c r="F90" s="32">
        <v>0.1</v>
      </c>
    </row>
    <row r="91" spans="1:6" ht="24" customHeight="1" x14ac:dyDescent="0.25">
      <c r="A91" s="31" t="s">
        <v>1106</v>
      </c>
      <c r="B91" s="31" t="s">
        <v>150</v>
      </c>
      <c r="C91" s="31" t="s">
        <v>151</v>
      </c>
      <c r="D91" s="31">
        <v>13</v>
      </c>
      <c r="E91" s="31">
        <v>10</v>
      </c>
      <c r="F91" s="32">
        <v>0.7</v>
      </c>
    </row>
    <row r="92" spans="1:6" ht="24" customHeight="1" x14ac:dyDescent="0.25">
      <c r="A92" s="31" t="s">
        <v>1107</v>
      </c>
      <c r="B92" s="31" t="s">
        <v>150</v>
      </c>
      <c r="C92" s="31" t="s">
        <v>151</v>
      </c>
      <c r="D92" s="31">
        <v>16</v>
      </c>
      <c r="E92" s="31">
        <v>0</v>
      </c>
      <c r="F92" s="32">
        <v>0.9</v>
      </c>
    </row>
    <row r="93" spans="1:6" ht="24" customHeight="1" x14ac:dyDescent="0.25">
      <c r="A93" s="31" t="s">
        <v>1108</v>
      </c>
      <c r="B93" s="31" t="s">
        <v>150</v>
      </c>
      <c r="C93" s="31" t="s">
        <v>151</v>
      </c>
      <c r="D93" s="31">
        <v>10</v>
      </c>
      <c r="E93" s="31">
        <v>3</v>
      </c>
      <c r="F93" s="32">
        <v>0.6</v>
      </c>
    </row>
    <row r="94" spans="1:6" ht="24" customHeight="1" x14ac:dyDescent="0.25">
      <c r="A94" s="31" t="s">
        <v>1109</v>
      </c>
      <c r="B94" s="31" t="s">
        <v>150</v>
      </c>
      <c r="C94" s="31" t="s">
        <v>151</v>
      </c>
      <c r="D94" s="31">
        <v>11</v>
      </c>
      <c r="E94" s="31">
        <v>7</v>
      </c>
      <c r="F94" s="32">
        <v>0.6</v>
      </c>
    </row>
    <row r="95" spans="1:6" ht="24" customHeight="1" x14ac:dyDescent="0.25">
      <c r="A95" s="31" t="s">
        <v>1110</v>
      </c>
      <c r="B95" s="31" t="s">
        <v>150</v>
      </c>
      <c r="C95" s="31" t="s">
        <v>151</v>
      </c>
      <c r="D95" s="31">
        <v>4</v>
      </c>
      <c r="E95" s="31">
        <v>8</v>
      </c>
      <c r="F95" s="32">
        <v>0.2</v>
      </c>
    </row>
    <row r="96" spans="1:6" ht="24" customHeight="1" x14ac:dyDescent="0.25">
      <c r="A96" s="31" t="s">
        <v>1111</v>
      </c>
      <c r="B96" s="31" t="s">
        <v>150</v>
      </c>
      <c r="C96" s="31" t="s">
        <v>151</v>
      </c>
      <c r="D96" s="31">
        <v>4</v>
      </c>
      <c r="E96" s="31">
        <v>3</v>
      </c>
      <c r="F96" s="32">
        <v>0.2</v>
      </c>
    </row>
    <row r="97" spans="1:6" ht="24" customHeight="1" x14ac:dyDescent="0.25">
      <c r="A97" s="31" t="s">
        <v>1112</v>
      </c>
      <c r="B97" s="31" t="s">
        <v>150</v>
      </c>
      <c r="C97" s="31" t="s">
        <v>151</v>
      </c>
      <c r="D97" s="31">
        <v>8</v>
      </c>
      <c r="E97" s="31">
        <v>2</v>
      </c>
      <c r="F97" s="32">
        <v>0.4</v>
      </c>
    </row>
    <row r="98" spans="1:6" ht="24" customHeight="1" x14ac:dyDescent="0.25">
      <c r="A98" s="31" t="s">
        <v>1113</v>
      </c>
      <c r="B98" s="31" t="s">
        <v>150</v>
      </c>
      <c r="C98" s="31" t="s">
        <v>151</v>
      </c>
      <c r="D98" s="31">
        <v>2</v>
      </c>
      <c r="E98" s="31">
        <v>1</v>
      </c>
      <c r="F98" s="32">
        <v>0.1</v>
      </c>
    </row>
    <row r="99" spans="1:6" ht="24" customHeight="1" x14ac:dyDescent="0.25">
      <c r="A99" s="31" t="s">
        <v>1099</v>
      </c>
      <c r="B99" s="31" t="s">
        <v>153</v>
      </c>
      <c r="C99" s="31" t="s">
        <v>154</v>
      </c>
      <c r="D99" s="31">
        <v>11</v>
      </c>
      <c r="E99" s="31">
        <v>6</v>
      </c>
      <c r="F99" s="32">
        <v>0.6</v>
      </c>
    </row>
    <row r="100" spans="1:6" ht="24" customHeight="1" x14ac:dyDescent="0.25">
      <c r="A100" s="31" t="s">
        <v>1101</v>
      </c>
      <c r="B100" s="31" t="s">
        <v>153</v>
      </c>
      <c r="C100" s="31" t="s">
        <v>154</v>
      </c>
      <c r="D100" s="31">
        <v>3</v>
      </c>
      <c r="E100" s="31">
        <v>5</v>
      </c>
      <c r="F100" s="32">
        <v>0.2</v>
      </c>
    </row>
    <row r="101" spans="1:6" ht="24" customHeight="1" x14ac:dyDescent="0.25">
      <c r="A101" s="31" t="s">
        <v>1103</v>
      </c>
      <c r="B101" s="31" t="s">
        <v>153</v>
      </c>
      <c r="C101" s="31" t="s">
        <v>154</v>
      </c>
      <c r="D101" s="31">
        <v>1</v>
      </c>
      <c r="E101" s="31">
        <v>0</v>
      </c>
      <c r="F101" s="32">
        <v>0.1</v>
      </c>
    </row>
    <row r="102" spans="1:6" ht="24" customHeight="1" x14ac:dyDescent="0.25">
      <c r="A102" s="31" t="s">
        <v>1104</v>
      </c>
      <c r="B102" s="31" t="s">
        <v>153</v>
      </c>
      <c r="C102" s="31" t="s">
        <v>154</v>
      </c>
      <c r="D102" s="31">
        <v>10</v>
      </c>
      <c r="E102" s="31">
        <v>5</v>
      </c>
      <c r="F102" s="32">
        <v>0.6</v>
      </c>
    </row>
    <row r="103" spans="1:6" ht="24" customHeight="1" x14ac:dyDescent="0.25">
      <c r="A103" s="31" t="s">
        <v>1106</v>
      </c>
      <c r="B103" s="31" t="s">
        <v>153</v>
      </c>
      <c r="C103" s="31" t="s">
        <v>154</v>
      </c>
      <c r="D103" s="31">
        <v>11</v>
      </c>
      <c r="E103" s="31">
        <v>2</v>
      </c>
      <c r="F103" s="32">
        <v>0.6</v>
      </c>
    </row>
    <row r="104" spans="1:6" ht="24" customHeight="1" x14ac:dyDescent="0.25">
      <c r="A104" s="31" t="s">
        <v>1107</v>
      </c>
      <c r="B104" s="31" t="s">
        <v>153</v>
      </c>
      <c r="C104" s="31" t="s">
        <v>154</v>
      </c>
      <c r="D104" s="31">
        <v>0</v>
      </c>
      <c r="E104" s="31">
        <v>5</v>
      </c>
      <c r="F104" s="32">
        <v>0</v>
      </c>
    </row>
    <row r="105" spans="1:6" ht="24" customHeight="1" x14ac:dyDescent="0.25">
      <c r="A105" s="31" t="s">
        <v>1108</v>
      </c>
      <c r="B105" s="31" t="s">
        <v>153</v>
      </c>
      <c r="C105" s="31" t="s">
        <v>154</v>
      </c>
      <c r="D105" s="31">
        <v>17</v>
      </c>
      <c r="E105" s="31">
        <v>2</v>
      </c>
      <c r="F105" s="32">
        <v>0.9</v>
      </c>
    </row>
    <row r="106" spans="1:6" ht="24" customHeight="1" x14ac:dyDescent="0.25">
      <c r="A106" s="31" t="s">
        <v>1109</v>
      </c>
      <c r="B106" s="31" t="s">
        <v>153</v>
      </c>
      <c r="C106" s="31" t="s">
        <v>154</v>
      </c>
      <c r="D106" s="31">
        <v>1</v>
      </c>
      <c r="E106" s="31">
        <v>10</v>
      </c>
      <c r="F106" s="32">
        <v>0.1</v>
      </c>
    </row>
    <row r="107" spans="1:6" ht="24" customHeight="1" x14ac:dyDescent="0.25">
      <c r="A107" s="31" t="s">
        <v>1110</v>
      </c>
      <c r="B107" s="31" t="s">
        <v>153</v>
      </c>
      <c r="C107" s="31" t="s">
        <v>154</v>
      </c>
      <c r="D107" s="31">
        <v>16</v>
      </c>
      <c r="E107" s="31">
        <v>9</v>
      </c>
      <c r="F107" s="32">
        <v>0.9</v>
      </c>
    </row>
    <row r="108" spans="1:6" ht="24" customHeight="1" x14ac:dyDescent="0.25">
      <c r="A108" s="31" t="s">
        <v>1111</v>
      </c>
      <c r="B108" s="31" t="s">
        <v>153</v>
      </c>
      <c r="C108" s="31" t="s">
        <v>154</v>
      </c>
      <c r="D108" s="31">
        <v>1</v>
      </c>
      <c r="E108" s="31">
        <v>8</v>
      </c>
      <c r="F108" s="32">
        <v>0.1</v>
      </c>
    </row>
    <row r="109" spans="1:6" ht="24" customHeight="1" x14ac:dyDescent="0.25">
      <c r="A109" s="31" t="s">
        <v>1112</v>
      </c>
      <c r="B109" s="31" t="s">
        <v>153</v>
      </c>
      <c r="C109" s="31" t="s">
        <v>154</v>
      </c>
      <c r="D109" s="31">
        <v>14</v>
      </c>
      <c r="E109" s="31">
        <v>1</v>
      </c>
      <c r="F109" s="32">
        <v>0.8</v>
      </c>
    </row>
    <row r="110" spans="1:6" ht="24" customHeight="1" x14ac:dyDescent="0.25">
      <c r="A110" s="31" t="s">
        <v>1113</v>
      </c>
      <c r="B110" s="31" t="s">
        <v>153</v>
      </c>
      <c r="C110" s="31" t="s">
        <v>154</v>
      </c>
      <c r="D110" s="31">
        <v>11</v>
      </c>
      <c r="E110" s="31">
        <v>4</v>
      </c>
      <c r="F110" s="32">
        <v>0.6</v>
      </c>
    </row>
    <row r="111" spans="1:6" ht="24" customHeight="1" x14ac:dyDescent="0.25">
      <c r="A111" s="31" t="s">
        <v>1099</v>
      </c>
      <c r="B111" s="31" t="s">
        <v>156</v>
      </c>
      <c r="C111" s="31" t="s">
        <v>157</v>
      </c>
      <c r="D111" s="31">
        <v>0</v>
      </c>
      <c r="E111" s="31">
        <v>9</v>
      </c>
      <c r="F111" s="32">
        <v>0</v>
      </c>
    </row>
    <row r="112" spans="1:6" ht="24" customHeight="1" x14ac:dyDescent="0.25">
      <c r="A112" s="31" t="s">
        <v>1101</v>
      </c>
      <c r="B112" s="31" t="s">
        <v>156</v>
      </c>
      <c r="C112" s="31" t="s">
        <v>157</v>
      </c>
      <c r="D112" s="31">
        <v>5</v>
      </c>
      <c r="E112" s="31">
        <v>1</v>
      </c>
      <c r="F112" s="32">
        <v>0.3</v>
      </c>
    </row>
    <row r="113" spans="1:6" ht="24" customHeight="1" x14ac:dyDescent="0.25">
      <c r="A113" s="31" t="s">
        <v>1103</v>
      </c>
      <c r="B113" s="31" t="s">
        <v>156</v>
      </c>
      <c r="C113" s="31" t="s">
        <v>157</v>
      </c>
      <c r="D113" s="31">
        <v>11</v>
      </c>
      <c r="E113" s="31">
        <v>5</v>
      </c>
      <c r="F113" s="32">
        <v>0.6</v>
      </c>
    </row>
    <row r="114" spans="1:6" ht="24" customHeight="1" x14ac:dyDescent="0.25">
      <c r="A114" s="31" t="s">
        <v>1104</v>
      </c>
      <c r="B114" s="31" t="s">
        <v>156</v>
      </c>
      <c r="C114" s="31" t="s">
        <v>157</v>
      </c>
      <c r="D114" s="31">
        <v>12</v>
      </c>
      <c r="E114" s="31">
        <v>3</v>
      </c>
      <c r="F114" s="32">
        <v>0.7</v>
      </c>
    </row>
    <row r="115" spans="1:6" ht="24" customHeight="1" x14ac:dyDescent="0.25">
      <c r="A115" s="31" t="s">
        <v>1106</v>
      </c>
      <c r="B115" s="31" t="s">
        <v>156</v>
      </c>
      <c r="C115" s="31" t="s">
        <v>157</v>
      </c>
      <c r="D115" s="31">
        <v>1</v>
      </c>
      <c r="E115" s="31">
        <v>4</v>
      </c>
      <c r="F115" s="32">
        <v>0.1</v>
      </c>
    </row>
    <row r="116" spans="1:6" ht="24" customHeight="1" x14ac:dyDescent="0.25">
      <c r="A116" s="31" t="s">
        <v>1107</v>
      </c>
      <c r="B116" s="31" t="s">
        <v>156</v>
      </c>
      <c r="C116" s="31" t="s">
        <v>157</v>
      </c>
      <c r="D116" s="31">
        <v>15</v>
      </c>
      <c r="E116" s="31">
        <v>2</v>
      </c>
      <c r="F116" s="32">
        <v>0.8</v>
      </c>
    </row>
    <row r="117" spans="1:6" ht="24" customHeight="1" x14ac:dyDescent="0.25">
      <c r="A117" s="31" t="s">
        <v>1108</v>
      </c>
      <c r="B117" s="31" t="s">
        <v>156</v>
      </c>
      <c r="C117" s="31" t="s">
        <v>157</v>
      </c>
      <c r="D117" s="31">
        <v>12</v>
      </c>
      <c r="E117" s="31">
        <v>4</v>
      </c>
      <c r="F117" s="32">
        <v>0.7</v>
      </c>
    </row>
    <row r="118" spans="1:6" ht="24" customHeight="1" x14ac:dyDescent="0.25">
      <c r="A118" s="31" t="s">
        <v>1109</v>
      </c>
      <c r="B118" s="31" t="s">
        <v>156</v>
      </c>
      <c r="C118" s="31" t="s">
        <v>157</v>
      </c>
      <c r="D118" s="31">
        <v>7</v>
      </c>
      <c r="E118" s="31">
        <v>9</v>
      </c>
      <c r="F118" s="32">
        <v>0.4</v>
      </c>
    </row>
    <row r="119" spans="1:6" ht="24" customHeight="1" x14ac:dyDescent="0.25">
      <c r="A119" s="31" t="s">
        <v>1110</v>
      </c>
      <c r="B119" s="31" t="s">
        <v>156</v>
      </c>
      <c r="C119" s="31" t="s">
        <v>157</v>
      </c>
      <c r="D119" s="31">
        <v>0</v>
      </c>
      <c r="E119" s="31">
        <v>3</v>
      </c>
      <c r="F119" s="32">
        <v>0</v>
      </c>
    </row>
    <row r="120" spans="1:6" ht="24" customHeight="1" x14ac:dyDescent="0.25">
      <c r="A120" s="31" t="s">
        <v>1111</v>
      </c>
      <c r="B120" s="31" t="s">
        <v>156</v>
      </c>
      <c r="C120" s="31" t="s">
        <v>157</v>
      </c>
      <c r="D120" s="31">
        <v>7</v>
      </c>
      <c r="E120" s="31">
        <v>9</v>
      </c>
      <c r="F120" s="32">
        <v>0.4</v>
      </c>
    </row>
    <row r="121" spans="1:6" ht="24" customHeight="1" x14ac:dyDescent="0.25">
      <c r="A121" s="31" t="s">
        <v>1112</v>
      </c>
      <c r="B121" s="31" t="s">
        <v>156</v>
      </c>
      <c r="C121" s="31" t="s">
        <v>157</v>
      </c>
      <c r="D121" s="31">
        <v>20</v>
      </c>
      <c r="E121" s="31">
        <v>2</v>
      </c>
      <c r="F121" s="32">
        <v>1.1000000000000001</v>
      </c>
    </row>
    <row r="122" spans="1:6" ht="24" customHeight="1" x14ac:dyDescent="0.25">
      <c r="A122" s="31" t="s">
        <v>1113</v>
      </c>
      <c r="B122" s="31" t="s">
        <v>156</v>
      </c>
      <c r="C122" s="31" t="s">
        <v>157</v>
      </c>
      <c r="D122" s="31">
        <v>10</v>
      </c>
      <c r="E122" s="31">
        <v>6</v>
      </c>
      <c r="F122" s="32">
        <v>0.6</v>
      </c>
    </row>
    <row r="123" spans="1:6" ht="24" customHeight="1" x14ac:dyDescent="0.25">
      <c r="A123" s="31" t="s">
        <v>1099</v>
      </c>
      <c r="B123" s="31" t="s">
        <v>159</v>
      </c>
      <c r="C123" s="31" t="s">
        <v>160</v>
      </c>
      <c r="D123" s="31">
        <v>6</v>
      </c>
      <c r="E123" s="31">
        <v>8</v>
      </c>
      <c r="F123" s="32">
        <v>0.3</v>
      </c>
    </row>
    <row r="124" spans="1:6" ht="24" customHeight="1" x14ac:dyDescent="0.25">
      <c r="A124" s="31" t="s">
        <v>1101</v>
      </c>
      <c r="B124" s="31" t="s">
        <v>159</v>
      </c>
      <c r="C124" s="31" t="s">
        <v>160</v>
      </c>
      <c r="D124" s="31">
        <v>19</v>
      </c>
      <c r="E124" s="31">
        <v>1</v>
      </c>
      <c r="F124" s="32">
        <v>1.1000000000000001</v>
      </c>
    </row>
    <row r="125" spans="1:6" ht="24" customHeight="1" x14ac:dyDescent="0.25">
      <c r="A125" s="31" t="s">
        <v>1103</v>
      </c>
      <c r="B125" s="31" t="s">
        <v>159</v>
      </c>
      <c r="C125" s="31" t="s">
        <v>160</v>
      </c>
      <c r="D125" s="31">
        <v>16</v>
      </c>
      <c r="E125" s="31">
        <v>1</v>
      </c>
      <c r="F125" s="32">
        <v>0.9</v>
      </c>
    </row>
    <row r="126" spans="1:6" ht="24" customHeight="1" x14ac:dyDescent="0.25">
      <c r="A126" s="31" t="s">
        <v>1104</v>
      </c>
      <c r="B126" s="31" t="s">
        <v>159</v>
      </c>
      <c r="C126" s="31" t="s">
        <v>160</v>
      </c>
      <c r="D126" s="31">
        <v>20</v>
      </c>
      <c r="E126" s="31">
        <v>0</v>
      </c>
      <c r="F126" s="32">
        <v>1.1000000000000001</v>
      </c>
    </row>
    <row r="127" spans="1:6" ht="24" customHeight="1" x14ac:dyDescent="0.25">
      <c r="A127" s="31" t="s">
        <v>1106</v>
      </c>
      <c r="B127" s="31" t="s">
        <v>159</v>
      </c>
      <c r="C127" s="31" t="s">
        <v>160</v>
      </c>
      <c r="D127" s="31">
        <v>16</v>
      </c>
      <c r="E127" s="31">
        <v>0</v>
      </c>
      <c r="F127" s="32">
        <v>0.9</v>
      </c>
    </row>
    <row r="128" spans="1:6" ht="24" customHeight="1" x14ac:dyDescent="0.25">
      <c r="A128" s="31" t="s">
        <v>1107</v>
      </c>
      <c r="B128" s="31" t="s">
        <v>159</v>
      </c>
      <c r="C128" s="31" t="s">
        <v>160</v>
      </c>
      <c r="D128" s="31">
        <v>8</v>
      </c>
      <c r="E128" s="31">
        <v>3</v>
      </c>
      <c r="F128" s="32">
        <v>0.4</v>
      </c>
    </row>
    <row r="129" spans="1:6" ht="24" customHeight="1" x14ac:dyDescent="0.25">
      <c r="A129" s="31" t="s">
        <v>1108</v>
      </c>
      <c r="B129" s="31" t="s">
        <v>159</v>
      </c>
      <c r="C129" s="31" t="s">
        <v>160</v>
      </c>
      <c r="D129" s="31">
        <v>3</v>
      </c>
      <c r="E129" s="31">
        <v>9</v>
      </c>
      <c r="F129" s="32">
        <v>0.2</v>
      </c>
    </row>
    <row r="130" spans="1:6" ht="24" customHeight="1" x14ac:dyDescent="0.25">
      <c r="A130" s="31" t="s">
        <v>1109</v>
      </c>
      <c r="B130" s="31" t="s">
        <v>159</v>
      </c>
      <c r="C130" s="31" t="s">
        <v>160</v>
      </c>
      <c r="D130" s="31">
        <v>9</v>
      </c>
      <c r="E130" s="31">
        <v>6</v>
      </c>
      <c r="F130" s="32">
        <v>0.5</v>
      </c>
    </row>
    <row r="131" spans="1:6" ht="24" customHeight="1" x14ac:dyDescent="0.25">
      <c r="A131" s="31" t="s">
        <v>1110</v>
      </c>
      <c r="B131" s="31" t="s">
        <v>159</v>
      </c>
      <c r="C131" s="31" t="s">
        <v>160</v>
      </c>
      <c r="D131" s="31">
        <v>8</v>
      </c>
      <c r="E131" s="31">
        <v>0</v>
      </c>
      <c r="F131" s="32">
        <v>0.4</v>
      </c>
    </row>
    <row r="132" spans="1:6" ht="24" customHeight="1" x14ac:dyDescent="0.25">
      <c r="A132" s="31" t="s">
        <v>1111</v>
      </c>
      <c r="B132" s="31" t="s">
        <v>159</v>
      </c>
      <c r="C132" s="31" t="s">
        <v>160</v>
      </c>
      <c r="D132" s="31">
        <v>14</v>
      </c>
      <c r="E132" s="31">
        <v>5</v>
      </c>
      <c r="F132" s="32">
        <v>0.8</v>
      </c>
    </row>
    <row r="133" spans="1:6" ht="24" customHeight="1" x14ac:dyDescent="0.25">
      <c r="A133" s="31" t="s">
        <v>1112</v>
      </c>
      <c r="B133" s="31" t="s">
        <v>159</v>
      </c>
      <c r="C133" s="31" t="s">
        <v>160</v>
      </c>
      <c r="D133" s="31">
        <v>4</v>
      </c>
      <c r="E133" s="31">
        <v>2</v>
      </c>
      <c r="F133" s="32">
        <v>0.2</v>
      </c>
    </row>
    <row r="134" spans="1:6" ht="24" customHeight="1" x14ac:dyDescent="0.25">
      <c r="A134" s="31" t="s">
        <v>1113</v>
      </c>
      <c r="B134" s="31" t="s">
        <v>159</v>
      </c>
      <c r="C134" s="31" t="s">
        <v>160</v>
      </c>
      <c r="D134" s="31">
        <v>15</v>
      </c>
      <c r="E134" s="31">
        <v>7</v>
      </c>
      <c r="F134" s="32">
        <v>0.8</v>
      </c>
    </row>
    <row r="135" spans="1:6" ht="15" customHeight="1" x14ac:dyDescent="0.25">
      <c r="A135" s="31" t="s">
        <v>1099</v>
      </c>
      <c r="B135" s="31" t="s">
        <v>162</v>
      </c>
      <c r="C135" s="31" t="s">
        <v>163</v>
      </c>
      <c r="D135" s="31">
        <v>9</v>
      </c>
      <c r="E135" s="31">
        <v>7</v>
      </c>
      <c r="F135" s="32">
        <v>0.5</v>
      </c>
    </row>
    <row r="136" spans="1:6" ht="15" customHeight="1" x14ac:dyDescent="0.25">
      <c r="A136" s="31" t="s">
        <v>1101</v>
      </c>
      <c r="B136" s="31" t="s">
        <v>162</v>
      </c>
      <c r="C136" s="31" t="s">
        <v>163</v>
      </c>
      <c r="D136" s="31">
        <v>8</v>
      </c>
      <c r="E136" s="31">
        <v>0</v>
      </c>
      <c r="F136" s="32">
        <v>0.4</v>
      </c>
    </row>
    <row r="137" spans="1:6" ht="15" customHeight="1" x14ac:dyDescent="0.25">
      <c r="A137" s="31" t="s">
        <v>1103</v>
      </c>
      <c r="B137" s="31" t="s">
        <v>162</v>
      </c>
      <c r="C137" s="31" t="s">
        <v>163</v>
      </c>
      <c r="D137" s="31">
        <v>16</v>
      </c>
      <c r="E137" s="31">
        <v>5</v>
      </c>
      <c r="F137" s="32">
        <v>0.9</v>
      </c>
    </row>
    <row r="138" spans="1:6" ht="15" customHeight="1" x14ac:dyDescent="0.25">
      <c r="A138" s="31" t="s">
        <v>1104</v>
      </c>
      <c r="B138" s="31" t="s">
        <v>162</v>
      </c>
      <c r="C138" s="31" t="s">
        <v>163</v>
      </c>
      <c r="D138" s="31">
        <v>17</v>
      </c>
      <c r="E138" s="31">
        <v>2</v>
      </c>
      <c r="F138" s="32">
        <v>0.9</v>
      </c>
    </row>
    <row r="139" spans="1:6" ht="15" customHeight="1" x14ac:dyDescent="0.25">
      <c r="A139" s="31" t="s">
        <v>1106</v>
      </c>
      <c r="B139" s="31" t="s">
        <v>162</v>
      </c>
      <c r="C139" s="31" t="s">
        <v>163</v>
      </c>
      <c r="D139" s="31">
        <v>10</v>
      </c>
      <c r="E139" s="31">
        <v>3</v>
      </c>
      <c r="F139" s="32">
        <v>0.6</v>
      </c>
    </row>
    <row r="140" spans="1:6" ht="15" customHeight="1" x14ac:dyDescent="0.25">
      <c r="A140" s="31" t="s">
        <v>1107</v>
      </c>
      <c r="B140" s="31" t="s">
        <v>162</v>
      </c>
      <c r="C140" s="31" t="s">
        <v>163</v>
      </c>
      <c r="D140" s="31">
        <v>12</v>
      </c>
      <c r="E140" s="31">
        <v>5</v>
      </c>
      <c r="F140" s="32">
        <v>0.7</v>
      </c>
    </row>
    <row r="141" spans="1:6" ht="15" customHeight="1" x14ac:dyDescent="0.25">
      <c r="A141" s="31" t="s">
        <v>1108</v>
      </c>
      <c r="B141" s="31" t="s">
        <v>162</v>
      </c>
      <c r="C141" s="31" t="s">
        <v>163</v>
      </c>
      <c r="D141" s="31">
        <v>11</v>
      </c>
      <c r="E141" s="31">
        <v>7</v>
      </c>
      <c r="F141" s="32">
        <v>0.6</v>
      </c>
    </row>
    <row r="142" spans="1:6" ht="15" customHeight="1" x14ac:dyDescent="0.25">
      <c r="A142" s="31" t="s">
        <v>1109</v>
      </c>
      <c r="B142" s="31" t="s">
        <v>162</v>
      </c>
      <c r="C142" s="31" t="s">
        <v>163</v>
      </c>
      <c r="D142" s="31">
        <v>17</v>
      </c>
      <c r="E142" s="31">
        <v>10</v>
      </c>
      <c r="F142" s="32">
        <v>0.9</v>
      </c>
    </row>
    <row r="143" spans="1:6" ht="15" customHeight="1" x14ac:dyDescent="0.25">
      <c r="A143" s="31" t="s">
        <v>1110</v>
      </c>
      <c r="B143" s="31" t="s">
        <v>162</v>
      </c>
      <c r="C143" s="31" t="s">
        <v>163</v>
      </c>
      <c r="D143" s="31">
        <v>19</v>
      </c>
      <c r="E143" s="31">
        <v>8</v>
      </c>
      <c r="F143" s="32">
        <v>1.1000000000000001</v>
      </c>
    </row>
    <row r="144" spans="1:6" ht="15" customHeight="1" x14ac:dyDescent="0.25">
      <c r="A144" s="31" t="s">
        <v>1111</v>
      </c>
      <c r="B144" s="31" t="s">
        <v>162</v>
      </c>
      <c r="C144" s="31" t="s">
        <v>163</v>
      </c>
      <c r="D144" s="31">
        <v>13</v>
      </c>
      <c r="E144" s="31">
        <v>8</v>
      </c>
      <c r="F144" s="32">
        <v>0.7</v>
      </c>
    </row>
    <row r="145" spans="1:6" ht="15" customHeight="1" x14ac:dyDescent="0.25">
      <c r="A145" s="31" t="s">
        <v>1112</v>
      </c>
      <c r="B145" s="31" t="s">
        <v>162</v>
      </c>
      <c r="C145" s="31" t="s">
        <v>163</v>
      </c>
      <c r="D145" s="31">
        <v>10</v>
      </c>
      <c r="E145" s="31">
        <v>7</v>
      </c>
      <c r="F145" s="32">
        <v>0.6</v>
      </c>
    </row>
    <row r="146" spans="1:6" ht="15" customHeight="1" x14ac:dyDescent="0.25">
      <c r="A146" s="31" t="s">
        <v>1113</v>
      </c>
      <c r="B146" s="31" t="s">
        <v>162</v>
      </c>
      <c r="C146" s="31" t="s">
        <v>163</v>
      </c>
      <c r="D146" s="31">
        <v>15</v>
      </c>
      <c r="E146" s="31">
        <v>9</v>
      </c>
      <c r="F146" s="32">
        <v>0.8</v>
      </c>
    </row>
    <row r="147" spans="1:6" ht="24" customHeight="1" x14ac:dyDescent="0.25">
      <c r="A147" s="31" t="s">
        <v>1099</v>
      </c>
      <c r="B147" s="31" t="s">
        <v>165</v>
      </c>
      <c r="C147" s="31" t="s">
        <v>166</v>
      </c>
      <c r="D147" s="31">
        <v>2</v>
      </c>
      <c r="E147" s="31">
        <v>2</v>
      </c>
      <c r="F147" s="32">
        <v>0.1</v>
      </c>
    </row>
    <row r="148" spans="1:6" ht="24" customHeight="1" x14ac:dyDescent="0.25">
      <c r="A148" s="31" t="s">
        <v>1101</v>
      </c>
      <c r="B148" s="31" t="s">
        <v>165</v>
      </c>
      <c r="C148" s="31" t="s">
        <v>166</v>
      </c>
      <c r="D148" s="31">
        <v>12</v>
      </c>
      <c r="E148" s="31">
        <v>10</v>
      </c>
      <c r="F148" s="32">
        <v>0.7</v>
      </c>
    </row>
    <row r="149" spans="1:6" ht="24" customHeight="1" x14ac:dyDescent="0.25">
      <c r="A149" s="31" t="s">
        <v>1103</v>
      </c>
      <c r="B149" s="31" t="s">
        <v>165</v>
      </c>
      <c r="C149" s="31" t="s">
        <v>166</v>
      </c>
      <c r="D149" s="31">
        <v>8</v>
      </c>
      <c r="E149" s="31">
        <v>9</v>
      </c>
      <c r="F149" s="32">
        <v>0.4</v>
      </c>
    </row>
    <row r="150" spans="1:6" ht="24" customHeight="1" x14ac:dyDescent="0.25">
      <c r="A150" s="31" t="s">
        <v>1104</v>
      </c>
      <c r="B150" s="31" t="s">
        <v>165</v>
      </c>
      <c r="C150" s="31" t="s">
        <v>166</v>
      </c>
      <c r="D150" s="31">
        <v>3</v>
      </c>
      <c r="E150" s="31">
        <v>1</v>
      </c>
      <c r="F150" s="32">
        <v>0.2</v>
      </c>
    </row>
    <row r="151" spans="1:6" ht="24" customHeight="1" x14ac:dyDescent="0.25">
      <c r="A151" s="31" t="s">
        <v>1106</v>
      </c>
      <c r="B151" s="31" t="s">
        <v>165</v>
      </c>
      <c r="C151" s="31" t="s">
        <v>166</v>
      </c>
      <c r="D151" s="31">
        <v>14</v>
      </c>
      <c r="E151" s="31">
        <v>9</v>
      </c>
      <c r="F151" s="32">
        <v>0.8</v>
      </c>
    </row>
    <row r="152" spans="1:6" ht="24" customHeight="1" x14ac:dyDescent="0.25">
      <c r="A152" s="31" t="s">
        <v>1107</v>
      </c>
      <c r="B152" s="31" t="s">
        <v>165</v>
      </c>
      <c r="C152" s="31" t="s">
        <v>166</v>
      </c>
      <c r="D152" s="31">
        <v>17</v>
      </c>
      <c r="E152" s="31">
        <v>2</v>
      </c>
      <c r="F152" s="32">
        <v>0.9</v>
      </c>
    </row>
    <row r="153" spans="1:6" ht="24" customHeight="1" x14ac:dyDescent="0.25">
      <c r="A153" s="31" t="s">
        <v>1108</v>
      </c>
      <c r="B153" s="31" t="s">
        <v>165</v>
      </c>
      <c r="C153" s="31" t="s">
        <v>166</v>
      </c>
      <c r="D153" s="31">
        <v>8</v>
      </c>
      <c r="E153" s="31">
        <v>9</v>
      </c>
      <c r="F153" s="32">
        <v>0.4</v>
      </c>
    </row>
    <row r="154" spans="1:6" ht="24" customHeight="1" x14ac:dyDescent="0.25">
      <c r="A154" s="31" t="s">
        <v>1109</v>
      </c>
      <c r="B154" s="31" t="s">
        <v>165</v>
      </c>
      <c r="C154" s="31" t="s">
        <v>166</v>
      </c>
      <c r="D154" s="31">
        <v>16</v>
      </c>
      <c r="E154" s="31">
        <v>5</v>
      </c>
      <c r="F154" s="32">
        <v>0.9</v>
      </c>
    </row>
    <row r="155" spans="1:6" ht="24" customHeight="1" x14ac:dyDescent="0.25">
      <c r="A155" s="31" t="s">
        <v>1110</v>
      </c>
      <c r="B155" s="31" t="s">
        <v>165</v>
      </c>
      <c r="C155" s="31" t="s">
        <v>166</v>
      </c>
      <c r="D155" s="31">
        <v>17</v>
      </c>
      <c r="E155" s="31">
        <v>3</v>
      </c>
      <c r="F155" s="32">
        <v>0.9</v>
      </c>
    </row>
    <row r="156" spans="1:6" ht="24" customHeight="1" x14ac:dyDescent="0.25">
      <c r="A156" s="31" t="s">
        <v>1111</v>
      </c>
      <c r="B156" s="31" t="s">
        <v>165</v>
      </c>
      <c r="C156" s="31" t="s">
        <v>166</v>
      </c>
      <c r="D156" s="31">
        <v>9</v>
      </c>
      <c r="E156" s="31">
        <v>1</v>
      </c>
      <c r="F156" s="32">
        <v>0.5</v>
      </c>
    </row>
    <row r="157" spans="1:6" ht="24" customHeight="1" x14ac:dyDescent="0.25">
      <c r="A157" s="31" t="s">
        <v>1112</v>
      </c>
      <c r="B157" s="31" t="s">
        <v>165</v>
      </c>
      <c r="C157" s="31" t="s">
        <v>166</v>
      </c>
      <c r="D157" s="31">
        <v>1</v>
      </c>
      <c r="E157" s="31">
        <v>0</v>
      </c>
      <c r="F157" s="32">
        <v>0.1</v>
      </c>
    </row>
    <row r="158" spans="1:6" ht="24" customHeight="1" x14ac:dyDescent="0.25">
      <c r="A158" s="31" t="s">
        <v>1113</v>
      </c>
      <c r="B158" s="31" t="s">
        <v>165</v>
      </c>
      <c r="C158" s="31" t="s">
        <v>166</v>
      </c>
      <c r="D158" s="31">
        <v>1</v>
      </c>
      <c r="E158" s="31">
        <v>7</v>
      </c>
      <c r="F158" s="32">
        <v>0.1</v>
      </c>
    </row>
    <row r="159" spans="1:6" ht="24" customHeight="1" x14ac:dyDescent="0.25">
      <c r="A159" s="31" t="s">
        <v>1099</v>
      </c>
      <c r="B159" s="31" t="s">
        <v>168</v>
      </c>
      <c r="C159" s="31" t="s">
        <v>169</v>
      </c>
      <c r="D159" s="31">
        <v>4</v>
      </c>
      <c r="E159" s="31">
        <v>5</v>
      </c>
      <c r="F159" s="32">
        <v>0.2</v>
      </c>
    </row>
    <row r="160" spans="1:6" ht="24" customHeight="1" x14ac:dyDescent="0.25">
      <c r="A160" s="31" t="s">
        <v>1101</v>
      </c>
      <c r="B160" s="31" t="s">
        <v>168</v>
      </c>
      <c r="C160" s="31" t="s">
        <v>169</v>
      </c>
      <c r="D160" s="31">
        <v>4</v>
      </c>
      <c r="E160" s="31">
        <v>1</v>
      </c>
      <c r="F160" s="32">
        <v>0.2</v>
      </c>
    </row>
    <row r="161" spans="1:6" ht="24" customHeight="1" x14ac:dyDescent="0.25">
      <c r="A161" s="31" t="s">
        <v>1103</v>
      </c>
      <c r="B161" s="31" t="s">
        <v>168</v>
      </c>
      <c r="C161" s="31" t="s">
        <v>169</v>
      </c>
      <c r="D161" s="31">
        <v>20</v>
      </c>
      <c r="E161" s="31">
        <v>0</v>
      </c>
      <c r="F161" s="32">
        <v>1.1000000000000001</v>
      </c>
    </row>
    <row r="162" spans="1:6" ht="24" customHeight="1" x14ac:dyDescent="0.25">
      <c r="A162" s="31" t="s">
        <v>1104</v>
      </c>
      <c r="B162" s="31" t="s">
        <v>168</v>
      </c>
      <c r="C162" s="31" t="s">
        <v>169</v>
      </c>
      <c r="D162" s="31">
        <v>2</v>
      </c>
      <c r="E162" s="31">
        <v>10</v>
      </c>
      <c r="F162" s="32">
        <v>0.1</v>
      </c>
    </row>
    <row r="163" spans="1:6" ht="24" customHeight="1" x14ac:dyDescent="0.25">
      <c r="A163" s="31" t="s">
        <v>1106</v>
      </c>
      <c r="B163" s="31" t="s">
        <v>168</v>
      </c>
      <c r="C163" s="31" t="s">
        <v>169</v>
      </c>
      <c r="D163" s="31">
        <v>12</v>
      </c>
      <c r="E163" s="31">
        <v>10</v>
      </c>
      <c r="F163" s="32">
        <v>0.7</v>
      </c>
    </row>
    <row r="164" spans="1:6" ht="24" customHeight="1" x14ac:dyDescent="0.25">
      <c r="A164" s="31" t="s">
        <v>1107</v>
      </c>
      <c r="B164" s="31" t="s">
        <v>168</v>
      </c>
      <c r="C164" s="31" t="s">
        <v>169</v>
      </c>
      <c r="D164" s="31">
        <v>15</v>
      </c>
      <c r="E164" s="31">
        <v>3</v>
      </c>
      <c r="F164" s="32">
        <v>0.8</v>
      </c>
    </row>
    <row r="165" spans="1:6" ht="24" customHeight="1" x14ac:dyDescent="0.25">
      <c r="A165" s="31" t="s">
        <v>1108</v>
      </c>
      <c r="B165" s="31" t="s">
        <v>168</v>
      </c>
      <c r="C165" s="31" t="s">
        <v>169</v>
      </c>
      <c r="D165" s="31">
        <v>10</v>
      </c>
      <c r="E165" s="31">
        <v>7</v>
      </c>
      <c r="F165" s="32">
        <v>0.6</v>
      </c>
    </row>
    <row r="166" spans="1:6" ht="24" customHeight="1" x14ac:dyDescent="0.25">
      <c r="A166" s="31" t="s">
        <v>1109</v>
      </c>
      <c r="B166" s="31" t="s">
        <v>168</v>
      </c>
      <c r="C166" s="31" t="s">
        <v>169</v>
      </c>
      <c r="D166" s="31">
        <v>6</v>
      </c>
      <c r="E166" s="31">
        <v>4</v>
      </c>
      <c r="F166" s="32">
        <v>0.3</v>
      </c>
    </row>
    <row r="167" spans="1:6" ht="24" customHeight="1" x14ac:dyDescent="0.25">
      <c r="A167" s="31" t="s">
        <v>1110</v>
      </c>
      <c r="B167" s="31" t="s">
        <v>168</v>
      </c>
      <c r="C167" s="31" t="s">
        <v>169</v>
      </c>
      <c r="D167" s="31">
        <v>15</v>
      </c>
      <c r="E167" s="31">
        <v>6</v>
      </c>
      <c r="F167" s="32">
        <v>0.8</v>
      </c>
    </row>
    <row r="168" spans="1:6" ht="24" customHeight="1" x14ac:dyDescent="0.25">
      <c r="A168" s="31" t="s">
        <v>1111</v>
      </c>
      <c r="B168" s="31" t="s">
        <v>168</v>
      </c>
      <c r="C168" s="31" t="s">
        <v>169</v>
      </c>
      <c r="D168" s="31">
        <v>19</v>
      </c>
      <c r="E168" s="31">
        <v>10</v>
      </c>
      <c r="F168" s="32">
        <v>1.1000000000000001</v>
      </c>
    </row>
    <row r="169" spans="1:6" ht="24" customHeight="1" x14ac:dyDescent="0.25">
      <c r="A169" s="31" t="s">
        <v>1112</v>
      </c>
      <c r="B169" s="31" t="s">
        <v>168</v>
      </c>
      <c r="C169" s="31" t="s">
        <v>169</v>
      </c>
      <c r="D169" s="31">
        <v>18</v>
      </c>
      <c r="E169" s="31">
        <v>5</v>
      </c>
      <c r="F169" s="32">
        <v>1</v>
      </c>
    </row>
    <row r="170" spans="1:6" ht="24" customHeight="1" x14ac:dyDescent="0.25">
      <c r="A170" s="31" t="s">
        <v>1113</v>
      </c>
      <c r="B170" s="31" t="s">
        <v>168</v>
      </c>
      <c r="C170" s="31" t="s">
        <v>169</v>
      </c>
      <c r="D170" s="31">
        <v>10</v>
      </c>
      <c r="E170" s="31">
        <v>6</v>
      </c>
      <c r="F170" s="32">
        <v>0.6</v>
      </c>
    </row>
    <row r="171" spans="1:6" ht="24" customHeight="1" x14ac:dyDescent="0.25">
      <c r="A171" s="31" t="s">
        <v>1099</v>
      </c>
      <c r="B171" s="31" t="s">
        <v>171</v>
      </c>
      <c r="C171" s="31" t="s">
        <v>172</v>
      </c>
      <c r="D171" s="31">
        <v>18</v>
      </c>
      <c r="E171" s="31">
        <v>4</v>
      </c>
      <c r="F171" s="32">
        <v>1</v>
      </c>
    </row>
    <row r="172" spans="1:6" ht="24" customHeight="1" x14ac:dyDescent="0.25">
      <c r="A172" s="31" t="s">
        <v>1101</v>
      </c>
      <c r="B172" s="31" t="s">
        <v>171</v>
      </c>
      <c r="C172" s="31" t="s">
        <v>172</v>
      </c>
      <c r="D172" s="31">
        <v>8</v>
      </c>
      <c r="E172" s="31">
        <v>7</v>
      </c>
      <c r="F172" s="32">
        <v>0.4</v>
      </c>
    </row>
    <row r="173" spans="1:6" ht="24" customHeight="1" x14ac:dyDescent="0.25">
      <c r="A173" s="31" t="s">
        <v>1103</v>
      </c>
      <c r="B173" s="31" t="s">
        <v>171</v>
      </c>
      <c r="C173" s="31" t="s">
        <v>172</v>
      </c>
      <c r="D173" s="31">
        <v>4</v>
      </c>
      <c r="E173" s="31">
        <v>7</v>
      </c>
      <c r="F173" s="32">
        <v>0.2</v>
      </c>
    </row>
    <row r="174" spans="1:6" ht="24" customHeight="1" x14ac:dyDescent="0.25">
      <c r="A174" s="31" t="s">
        <v>1104</v>
      </c>
      <c r="B174" s="31" t="s">
        <v>171</v>
      </c>
      <c r="C174" s="31" t="s">
        <v>172</v>
      </c>
      <c r="D174" s="31">
        <v>13</v>
      </c>
      <c r="E174" s="31">
        <v>4</v>
      </c>
      <c r="F174" s="32">
        <v>0.7</v>
      </c>
    </row>
    <row r="175" spans="1:6" ht="24" customHeight="1" x14ac:dyDescent="0.25">
      <c r="A175" s="31" t="s">
        <v>1106</v>
      </c>
      <c r="B175" s="31" t="s">
        <v>171</v>
      </c>
      <c r="C175" s="31" t="s">
        <v>172</v>
      </c>
      <c r="D175" s="31">
        <v>15</v>
      </c>
      <c r="E175" s="31">
        <v>4</v>
      </c>
      <c r="F175" s="32">
        <v>0.8</v>
      </c>
    </row>
    <row r="176" spans="1:6" ht="24" customHeight="1" x14ac:dyDescent="0.25">
      <c r="A176" s="31" t="s">
        <v>1107</v>
      </c>
      <c r="B176" s="31" t="s">
        <v>171</v>
      </c>
      <c r="C176" s="31" t="s">
        <v>172</v>
      </c>
      <c r="D176" s="31">
        <v>18</v>
      </c>
      <c r="E176" s="31">
        <v>6</v>
      </c>
      <c r="F176" s="32">
        <v>1</v>
      </c>
    </row>
    <row r="177" spans="1:6" ht="24" customHeight="1" x14ac:dyDescent="0.25">
      <c r="A177" s="31" t="s">
        <v>1108</v>
      </c>
      <c r="B177" s="31" t="s">
        <v>171</v>
      </c>
      <c r="C177" s="31" t="s">
        <v>172</v>
      </c>
      <c r="D177" s="31">
        <v>11</v>
      </c>
      <c r="E177" s="31">
        <v>7</v>
      </c>
      <c r="F177" s="32">
        <v>0.6</v>
      </c>
    </row>
    <row r="178" spans="1:6" ht="24" customHeight="1" x14ac:dyDescent="0.25">
      <c r="A178" s="31" t="s">
        <v>1109</v>
      </c>
      <c r="B178" s="31" t="s">
        <v>171</v>
      </c>
      <c r="C178" s="31" t="s">
        <v>172</v>
      </c>
      <c r="D178" s="31">
        <v>20</v>
      </c>
      <c r="E178" s="31">
        <v>6</v>
      </c>
      <c r="F178" s="32">
        <v>1.1000000000000001</v>
      </c>
    </row>
    <row r="179" spans="1:6" ht="24" customHeight="1" x14ac:dyDescent="0.25">
      <c r="A179" s="31" t="s">
        <v>1110</v>
      </c>
      <c r="B179" s="31" t="s">
        <v>171</v>
      </c>
      <c r="C179" s="31" t="s">
        <v>172</v>
      </c>
      <c r="D179" s="31">
        <v>12</v>
      </c>
      <c r="E179" s="31">
        <v>9</v>
      </c>
      <c r="F179" s="32">
        <v>0.7</v>
      </c>
    </row>
    <row r="180" spans="1:6" ht="24" customHeight="1" x14ac:dyDescent="0.25">
      <c r="A180" s="31" t="s">
        <v>1111</v>
      </c>
      <c r="B180" s="31" t="s">
        <v>171</v>
      </c>
      <c r="C180" s="31" t="s">
        <v>172</v>
      </c>
      <c r="D180" s="31">
        <v>20</v>
      </c>
      <c r="E180" s="31">
        <v>10</v>
      </c>
      <c r="F180" s="32">
        <v>1.1000000000000001</v>
      </c>
    </row>
    <row r="181" spans="1:6" ht="24" customHeight="1" x14ac:dyDescent="0.25">
      <c r="A181" s="31" t="s">
        <v>1112</v>
      </c>
      <c r="B181" s="31" t="s">
        <v>171</v>
      </c>
      <c r="C181" s="31" t="s">
        <v>172</v>
      </c>
      <c r="D181" s="31">
        <v>12</v>
      </c>
      <c r="E181" s="31">
        <v>10</v>
      </c>
      <c r="F181" s="32">
        <v>0.7</v>
      </c>
    </row>
    <row r="182" spans="1:6" ht="24" customHeight="1" x14ac:dyDescent="0.25">
      <c r="A182" s="31" t="s">
        <v>1113</v>
      </c>
      <c r="B182" s="31" t="s">
        <v>171</v>
      </c>
      <c r="C182" s="31" t="s">
        <v>172</v>
      </c>
      <c r="D182" s="31">
        <v>14</v>
      </c>
      <c r="E182" s="31">
        <v>0</v>
      </c>
      <c r="F182" s="32">
        <v>0.8</v>
      </c>
    </row>
    <row r="183" spans="1:6" ht="24" customHeight="1" x14ac:dyDescent="0.25">
      <c r="A183" s="31" t="s">
        <v>1099</v>
      </c>
      <c r="B183" s="31" t="s">
        <v>174</v>
      </c>
      <c r="C183" s="31" t="s">
        <v>175</v>
      </c>
      <c r="D183" s="31">
        <v>16</v>
      </c>
      <c r="E183" s="31">
        <v>6</v>
      </c>
      <c r="F183" s="32">
        <v>0.9</v>
      </c>
    </row>
    <row r="184" spans="1:6" ht="24" customHeight="1" x14ac:dyDescent="0.25">
      <c r="A184" s="31" t="s">
        <v>1101</v>
      </c>
      <c r="B184" s="31" t="s">
        <v>174</v>
      </c>
      <c r="C184" s="31" t="s">
        <v>175</v>
      </c>
      <c r="D184" s="31">
        <v>18</v>
      </c>
      <c r="E184" s="31">
        <v>0</v>
      </c>
      <c r="F184" s="32">
        <v>1</v>
      </c>
    </row>
    <row r="185" spans="1:6" ht="24" customHeight="1" x14ac:dyDescent="0.25">
      <c r="A185" s="31" t="s">
        <v>1103</v>
      </c>
      <c r="B185" s="31" t="s">
        <v>174</v>
      </c>
      <c r="C185" s="31" t="s">
        <v>175</v>
      </c>
      <c r="D185" s="31">
        <v>13</v>
      </c>
      <c r="E185" s="31">
        <v>3</v>
      </c>
      <c r="F185" s="32">
        <v>0.7</v>
      </c>
    </row>
    <row r="186" spans="1:6" ht="24" customHeight="1" x14ac:dyDescent="0.25">
      <c r="A186" s="31" t="s">
        <v>1104</v>
      </c>
      <c r="B186" s="31" t="s">
        <v>174</v>
      </c>
      <c r="C186" s="31" t="s">
        <v>175</v>
      </c>
      <c r="D186" s="31">
        <v>3</v>
      </c>
      <c r="E186" s="31">
        <v>1</v>
      </c>
      <c r="F186" s="32">
        <v>0.2</v>
      </c>
    </row>
    <row r="187" spans="1:6" ht="24" customHeight="1" x14ac:dyDescent="0.25">
      <c r="A187" s="31" t="s">
        <v>1106</v>
      </c>
      <c r="B187" s="31" t="s">
        <v>174</v>
      </c>
      <c r="C187" s="31" t="s">
        <v>175</v>
      </c>
      <c r="D187" s="31">
        <v>12</v>
      </c>
      <c r="E187" s="31">
        <v>6</v>
      </c>
      <c r="F187" s="32">
        <v>0.7</v>
      </c>
    </row>
    <row r="188" spans="1:6" ht="24" customHeight="1" x14ac:dyDescent="0.25">
      <c r="A188" s="31" t="s">
        <v>1107</v>
      </c>
      <c r="B188" s="31" t="s">
        <v>174</v>
      </c>
      <c r="C188" s="31" t="s">
        <v>175</v>
      </c>
      <c r="D188" s="31">
        <v>7</v>
      </c>
      <c r="E188" s="31">
        <v>10</v>
      </c>
      <c r="F188" s="32">
        <v>0.4</v>
      </c>
    </row>
    <row r="189" spans="1:6" ht="24" customHeight="1" x14ac:dyDescent="0.25">
      <c r="A189" s="31" t="s">
        <v>1108</v>
      </c>
      <c r="B189" s="31" t="s">
        <v>174</v>
      </c>
      <c r="C189" s="31" t="s">
        <v>175</v>
      </c>
      <c r="D189" s="31">
        <v>14</v>
      </c>
      <c r="E189" s="31">
        <v>4</v>
      </c>
      <c r="F189" s="32">
        <v>0.8</v>
      </c>
    </row>
    <row r="190" spans="1:6" ht="24" customHeight="1" x14ac:dyDescent="0.25">
      <c r="A190" s="31" t="s">
        <v>1109</v>
      </c>
      <c r="B190" s="31" t="s">
        <v>174</v>
      </c>
      <c r="C190" s="31" t="s">
        <v>175</v>
      </c>
      <c r="D190" s="31">
        <v>18</v>
      </c>
      <c r="E190" s="31">
        <v>10</v>
      </c>
      <c r="F190" s="32">
        <v>1</v>
      </c>
    </row>
    <row r="191" spans="1:6" ht="24" customHeight="1" x14ac:dyDescent="0.25">
      <c r="A191" s="31" t="s">
        <v>1110</v>
      </c>
      <c r="B191" s="31" t="s">
        <v>174</v>
      </c>
      <c r="C191" s="31" t="s">
        <v>175</v>
      </c>
      <c r="D191" s="31">
        <v>7</v>
      </c>
      <c r="E191" s="31">
        <v>9</v>
      </c>
      <c r="F191" s="32">
        <v>0.4</v>
      </c>
    </row>
    <row r="192" spans="1:6" ht="24" customHeight="1" x14ac:dyDescent="0.25">
      <c r="A192" s="31" t="s">
        <v>1111</v>
      </c>
      <c r="B192" s="31" t="s">
        <v>174</v>
      </c>
      <c r="C192" s="31" t="s">
        <v>175</v>
      </c>
      <c r="D192" s="31">
        <v>1</v>
      </c>
      <c r="E192" s="31">
        <v>6</v>
      </c>
      <c r="F192" s="32">
        <v>0.1</v>
      </c>
    </row>
    <row r="193" spans="1:6" ht="24" customHeight="1" x14ac:dyDescent="0.25">
      <c r="A193" s="31" t="s">
        <v>1112</v>
      </c>
      <c r="B193" s="31" t="s">
        <v>174</v>
      </c>
      <c r="C193" s="31" t="s">
        <v>175</v>
      </c>
      <c r="D193" s="31">
        <v>6</v>
      </c>
      <c r="E193" s="31">
        <v>5</v>
      </c>
      <c r="F193" s="32">
        <v>0.3</v>
      </c>
    </row>
    <row r="194" spans="1:6" ht="24" customHeight="1" x14ac:dyDescent="0.25">
      <c r="A194" s="31" t="s">
        <v>1113</v>
      </c>
      <c r="B194" s="31" t="s">
        <v>174</v>
      </c>
      <c r="C194" s="31" t="s">
        <v>175</v>
      </c>
      <c r="D194" s="31">
        <v>2</v>
      </c>
      <c r="E194" s="31">
        <v>0</v>
      </c>
      <c r="F194" s="32">
        <v>0.1</v>
      </c>
    </row>
    <row r="195" spans="1:6" ht="24" customHeight="1" x14ac:dyDescent="0.25">
      <c r="A195" s="31" t="s">
        <v>1099</v>
      </c>
      <c r="B195" s="31" t="s">
        <v>177</v>
      </c>
      <c r="C195" s="31" t="s">
        <v>178</v>
      </c>
      <c r="D195" s="31">
        <v>3</v>
      </c>
      <c r="E195" s="31">
        <v>2</v>
      </c>
      <c r="F195" s="32">
        <v>0.2</v>
      </c>
    </row>
    <row r="196" spans="1:6" ht="24" customHeight="1" x14ac:dyDescent="0.25">
      <c r="A196" s="31" t="s">
        <v>1101</v>
      </c>
      <c r="B196" s="31" t="s">
        <v>177</v>
      </c>
      <c r="C196" s="31" t="s">
        <v>178</v>
      </c>
      <c r="D196" s="31">
        <v>13</v>
      </c>
      <c r="E196" s="31">
        <v>2</v>
      </c>
      <c r="F196" s="32">
        <v>0.7</v>
      </c>
    </row>
    <row r="197" spans="1:6" ht="24" customHeight="1" x14ac:dyDescent="0.25">
      <c r="A197" s="31" t="s">
        <v>1103</v>
      </c>
      <c r="B197" s="31" t="s">
        <v>177</v>
      </c>
      <c r="C197" s="31" t="s">
        <v>178</v>
      </c>
      <c r="D197" s="31">
        <v>19</v>
      </c>
      <c r="E197" s="31">
        <v>6</v>
      </c>
      <c r="F197" s="32">
        <v>1.1000000000000001</v>
      </c>
    </row>
    <row r="198" spans="1:6" ht="24" customHeight="1" x14ac:dyDescent="0.25">
      <c r="A198" s="31" t="s">
        <v>1104</v>
      </c>
      <c r="B198" s="31" t="s">
        <v>177</v>
      </c>
      <c r="C198" s="31" t="s">
        <v>178</v>
      </c>
      <c r="D198" s="31">
        <v>19</v>
      </c>
      <c r="E198" s="31">
        <v>2</v>
      </c>
      <c r="F198" s="32">
        <v>1.1000000000000001</v>
      </c>
    </row>
    <row r="199" spans="1:6" ht="24" customHeight="1" x14ac:dyDescent="0.25">
      <c r="A199" s="31" t="s">
        <v>1106</v>
      </c>
      <c r="B199" s="31" t="s">
        <v>177</v>
      </c>
      <c r="C199" s="31" t="s">
        <v>178</v>
      </c>
      <c r="D199" s="31">
        <v>4</v>
      </c>
      <c r="E199" s="31">
        <v>0</v>
      </c>
      <c r="F199" s="32">
        <v>0.2</v>
      </c>
    </row>
    <row r="200" spans="1:6" ht="24" customHeight="1" x14ac:dyDescent="0.25">
      <c r="A200" s="31" t="s">
        <v>1107</v>
      </c>
      <c r="B200" s="31" t="s">
        <v>177</v>
      </c>
      <c r="C200" s="31" t="s">
        <v>178</v>
      </c>
      <c r="D200" s="31">
        <v>10</v>
      </c>
      <c r="E200" s="31">
        <v>2</v>
      </c>
      <c r="F200" s="32">
        <v>0.6</v>
      </c>
    </row>
    <row r="201" spans="1:6" ht="24" customHeight="1" x14ac:dyDescent="0.25">
      <c r="A201" s="31" t="s">
        <v>1108</v>
      </c>
      <c r="B201" s="31" t="s">
        <v>177</v>
      </c>
      <c r="C201" s="31" t="s">
        <v>178</v>
      </c>
      <c r="D201" s="31">
        <v>8</v>
      </c>
      <c r="E201" s="31">
        <v>9</v>
      </c>
      <c r="F201" s="32">
        <v>0.4</v>
      </c>
    </row>
    <row r="202" spans="1:6" ht="24" customHeight="1" x14ac:dyDescent="0.25">
      <c r="A202" s="31" t="s">
        <v>1109</v>
      </c>
      <c r="B202" s="31" t="s">
        <v>177</v>
      </c>
      <c r="C202" s="31" t="s">
        <v>178</v>
      </c>
      <c r="D202" s="31">
        <v>19</v>
      </c>
      <c r="E202" s="31">
        <v>2</v>
      </c>
      <c r="F202" s="32">
        <v>1.1000000000000001</v>
      </c>
    </row>
    <row r="203" spans="1:6" ht="24" customHeight="1" x14ac:dyDescent="0.25">
      <c r="A203" s="31" t="s">
        <v>1110</v>
      </c>
      <c r="B203" s="31" t="s">
        <v>177</v>
      </c>
      <c r="C203" s="31" t="s">
        <v>178</v>
      </c>
      <c r="D203" s="31">
        <v>5</v>
      </c>
      <c r="E203" s="31">
        <v>2</v>
      </c>
      <c r="F203" s="32">
        <v>0.3</v>
      </c>
    </row>
    <row r="204" spans="1:6" ht="24" customHeight="1" x14ac:dyDescent="0.25">
      <c r="A204" s="31" t="s">
        <v>1111</v>
      </c>
      <c r="B204" s="31" t="s">
        <v>177</v>
      </c>
      <c r="C204" s="31" t="s">
        <v>178</v>
      </c>
      <c r="D204" s="31">
        <v>15</v>
      </c>
      <c r="E204" s="31">
        <v>1</v>
      </c>
      <c r="F204" s="32">
        <v>0.8</v>
      </c>
    </row>
    <row r="205" spans="1:6" ht="24" customHeight="1" x14ac:dyDescent="0.25">
      <c r="A205" s="31" t="s">
        <v>1112</v>
      </c>
      <c r="B205" s="31" t="s">
        <v>177</v>
      </c>
      <c r="C205" s="31" t="s">
        <v>178</v>
      </c>
      <c r="D205" s="31">
        <v>14</v>
      </c>
      <c r="E205" s="31">
        <v>2</v>
      </c>
      <c r="F205" s="32">
        <v>0.8</v>
      </c>
    </row>
    <row r="206" spans="1:6" ht="24" customHeight="1" x14ac:dyDescent="0.25">
      <c r="A206" s="31" t="s">
        <v>1113</v>
      </c>
      <c r="B206" s="31" t="s">
        <v>177</v>
      </c>
      <c r="C206" s="31" t="s">
        <v>178</v>
      </c>
      <c r="D206" s="31">
        <v>0</v>
      </c>
      <c r="E206" s="31">
        <v>9</v>
      </c>
      <c r="F206" s="32">
        <v>0</v>
      </c>
    </row>
    <row r="207" spans="1:6" ht="24" customHeight="1" x14ac:dyDescent="0.25">
      <c r="A207" s="31" t="s">
        <v>1099</v>
      </c>
      <c r="B207" s="31" t="s">
        <v>180</v>
      </c>
      <c r="C207" s="31" t="s">
        <v>181</v>
      </c>
      <c r="D207" s="31">
        <v>12</v>
      </c>
      <c r="E207" s="31">
        <v>3</v>
      </c>
      <c r="F207" s="32">
        <v>0.7</v>
      </c>
    </row>
    <row r="208" spans="1:6" ht="24" customHeight="1" x14ac:dyDescent="0.25">
      <c r="A208" s="31" t="s">
        <v>1101</v>
      </c>
      <c r="B208" s="31" t="s">
        <v>180</v>
      </c>
      <c r="C208" s="31" t="s">
        <v>181</v>
      </c>
      <c r="D208" s="31">
        <v>0</v>
      </c>
      <c r="E208" s="31">
        <v>9</v>
      </c>
      <c r="F208" s="32">
        <v>0</v>
      </c>
    </row>
    <row r="209" spans="1:6" ht="24" customHeight="1" x14ac:dyDescent="0.25">
      <c r="A209" s="31" t="s">
        <v>1103</v>
      </c>
      <c r="B209" s="31" t="s">
        <v>180</v>
      </c>
      <c r="C209" s="31" t="s">
        <v>181</v>
      </c>
      <c r="D209" s="31">
        <v>0</v>
      </c>
      <c r="E209" s="31">
        <v>7</v>
      </c>
      <c r="F209" s="32">
        <v>0</v>
      </c>
    </row>
    <row r="210" spans="1:6" ht="24" customHeight="1" x14ac:dyDescent="0.25">
      <c r="A210" s="31" t="s">
        <v>1104</v>
      </c>
      <c r="B210" s="31" t="s">
        <v>180</v>
      </c>
      <c r="C210" s="31" t="s">
        <v>181</v>
      </c>
      <c r="D210" s="31">
        <v>13</v>
      </c>
      <c r="E210" s="31">
        <v>9</v>
      </c>
      <c r="F210" s="32">
        <v>0.7</v>
      </c>
    </row>
    <row r="211" spans="1:6" ht="24" customHeight="1" x14ac:dyDescent="0.25">
      <c r="A211" s="31" t="s">
        <v>1106</v>
      </c>
      <c r="B211" s="31" t="s">
        <v>180</v>
      </c>
      <c r="C211" s="31" t="s">
        <v>181</v>
      </c>
      <c r="D211" s="31">
        <v>12</v>
      </c>
      <c r="E211" s="31">
        <v>0</v>
      </c>
      <c r="F211" s="32">
        <v>0.7</v>
      </c>
    </row>
    <row r="212" spans="1:6" ht="24" customHeight="1" x14ac:dyDescent="0.25">
      <c r="A212" s="31" t="s">
        <v>1107</v>
      </c>
      <c r="B212" s="31" t="s">
        <v>180</v>
      </c>
      <c r="C212" s="31" t="s">
        <v>181</v>
      </c>
      <c r="D212" s="31">
        <v>10</v>
      </c>
      <c r="E212" s="31">
        <v>10</v>
      </c>
      <c r="F212" s="32">
        <v>0.6</v>
      </c>
    </row>
    <row r="213" spans="1:6" ht="24" customHeight="1" x14ac:dyDescent="0.25">
      <c r="A213" s="31" t="s">
        <v>1108</v>
      </c>
      <c r="B213" s="31" t="s">
        <v>180</v>
      </c>
      <c r="C213" s="31" t="s">
        <v>181</v>
      </c>
      <c r="D213" s="31">
        <v>6</v>
      </c>
      <c r="E213" s="31">
        <v>6</v>
      </c>
      <c r="F213" s="32">
        <v>0.3</v>
      </c>
    </row>
    <row r="214" spans="1:6" ht="24" customHeight="1" x14ac:dyDescent="0.25">
      <c r="A214" s="31" t="s">
        <v>1109</v>
      </c>
      <c r="B214" s="31" t="s">
        <v>180</v>
      </c>
      <c r="C214" s="31" t="s">
        <v>181</v>
      </c>
      <c r="D214" s="31">
        <v>6</v>
      </c>
      <c r="E214" s="31">
        <v>0</v>
      </c>
      <c r="F214" s="32">
        <v>0.3</v>
      </c>
    </row>
    <row r="215" spans="1:6" ht="24" customHeight="1" x14ac:dyDescent="0.25">
      <c r="A215" s="31" t="s">
        <v>1110</v>
      </c>
      <c r="B215" s="31" t="s">
        <v>180</v>
      </c>
      <c r="C215" s="31" t="s">
        <v>181</v>
      </c>
      <c r="D215" s="31">
        <v>15</v>
      </c>
      <c r="E215" s="31">
        <v>10</v>
      </c>
      <c r="F215" s="32">
        <v>0.8</v>
      </c>
    </row>
    <row r="216" spans="1:6" ht="24" customHeight="1" x14ac:dyDescent="0.25">
      <c r="A216" s="31" t="s">
        <v>1111</v>
      </c>
      <c r="B216" s="31" t="s">
        <v>180</v>
      </c>
      <c r="C216" s="31" t="s">
        <v>181</v>
      </c>
      <c r="D216" s="31">
        <v>13</v>
      </c>
      <c r="E216" s="31">
        <v>2</v>
      </c>
      <c r="F216" s="32">
        <v>0.7</v>
      </c>
    </row>
    <row r="217" spans="1:6" ht="24" customHeight="1" x14ac:dyDescent="0.25">
      <c r="A217" s="31" t="s">
        <v>1112</v>
      </c>
      <c r="B217" s="31" t="s">
        <v>180</v>
      </c>
      <c r="C217" s="31" t="s">
        <v>181</v>
      </c>
      <c r="D217" s="31">
        <v>15</v>
      </c>
      <c r="E217" s="31">
        <v>6</v>
      </c>
      <c r="F217" s="32">
        <v>0.8</v>
      </c>
    </row>
    <row r="218" spans="1:6" ht="24" customHeight="1" x14ac:dyDescent="0.25">
      <c r="A218" s="31" t="s">
        <v>1113</v>
      </c>
      <c r="B218" s="31" t="s">
        <v>180</v>
      </c>
      <c r="C218" s="31" t="s">
        <v>181</v>
      </c>
      <c r="D218" s="31">
        <v>3</v>
      </c>
      <c r="E218" s="31">
        <v>10</v>
      </c>
      <c r="F218" s="32">
        <v>0.2</v>
      </c>
    </row>
    <row r="219" spans="1:6" ht="24" customHeight="1" x14ac:dyDescent="0.25">
      <c r="A219" s="31" t="s">
        <v>1099</v>
      </c>
      <c r="B219" s="31" t="s">
        <v>183</v>
      </c>
      <c r="C219" s="31" t="s">
        <v>184</v>
      </c>
      <c r="D219" s="31">
        <v>7</v>
      </c>
      <c r="E219" s="31">
        <v>2</v>
      </c>
      <c r="F219" s="32">
        <v>0.4</v>
      </c>
    </row>
    <row r="220" spans="1:6" ht="24" customHeight="1" x14ac:dyDescent="0.25">
      <c r="A220" s="31" t="s">
        <v>1101</v>
      </c>
      <c r="B220" s="31" t="s">
        <v>183</v>
      </c>
      <c r="C220" s="31" t="s">
        <v>184</v>
      </c>
      <c r="D220" s="31">
        <v>20</v>
      </c>
      <c r="E220" s="31">
        <v>6</v>
      </c>
      <c r="F220" s="32">
        <v>1.1000000000000001</v>
      </c>
    </row>
    <row r="221" spans="1:6" ht="24" customHeight="1" x14ac:dyDescent="0.25">
      <c r="A221" s="31" t="s">
        <v>1103</v>
      </c>
      <c r="B221" s="31" t="s">
        <v>183</v>
      </c>
      <c r="C221" s="31" t="s">
        <v>184</v>
      </c>
      <c r="D221" s="31">
        <v>11</v>
      </c>
      <c r="E221" s="31">
        <v>1</v>
      </c>
      <c r="F221" s="32">
        <v>0.6</v>
      </c>
    </row>
    <row r="222" spans="1:6" ht="24" customHeight="1" x14ac:dyDescent="0.25">
      <c r="A222" s="31" t="s">
        <v>1104</v>
      </c>
      <c r="B222" s="31" t="s">
        <v>183</v>
      </c>
      <c r="C222" s="31" t="s">
        <v>184</v>
      </c>
      <c r="D222" s="31">
        <v>14</v>
      </c>
      <c r="E222" s="31">
        <v>10</v>
      </c>
      <c r="F222" s="32">
        <v>0.8</v>
      </c>
    </row>
    <row r="223" spans="1:6" ht="24" customHeight="1" x14ac:dyDescent="0.25">
      <c r="A223" s="31" t="s">
        <v>1106</v>
      </c>
      <c r="B223" s="31" t="s">
        <v>183</v>
      </c>
      <c r="C223" s="31" t="s">
        <v>184</v>
      </c>
      <c r="D223" s="31">
        <v>14</v>
      </c>
      <c r="E223" s="31">
        <v>9</v>
      </c>
      <c r="F223" s="32">
        <v>0.8</v>
      </c>
    </row>
    <row r="224" spans="1:6" ht="24" customHeight="1" x14ac:dyDescent="0.25">
      <c r="A224" s="31" t="s">
        <v>1107</v>
      </c>
      <c r="B224" s="31" t="s">
        <v>183</v>
      </c>
      <c r="C224" s="31" t="s">
        <v>184</v>
      </c>
      <c r="D224" s="31">
        <v>8</v>
      </c>
      <c r="E224" s="31">
        <v>7</v>
      </c>
      <c r="F224" s="32">
        <v>0.4</v>
      </c>
    </row>
    <row r="225" spans="1:6" ht="24" customHeight="1" x14ac:dyDescent="0.25">
      <c r="A225" s="31" t="s">
        <v>1108</v>
      </c>
      <c r="B225" s="31" t="s">
        <v>183</v>
      </c>
      <c r="C225" s="31" t="s">
        <v>184</v>
      </c>
      <c r="D225" s="31">
        <v>6</v>
      </c>
      <c r="E225" s="31">
        <v>1</v>
      </c>
      <c r="F225" s="32">
        <v>0.3</v>
      </c>
    </row>
    <row r="226" spans="1:6" ht="24" customHeight="1" x14ac:dyDescent="0.25">
      <c r="A226" s="31" t="s">
        <v>1109</v>
      </c>
      <c r="B226" s="31" t="s">
        <v>183</v>
      </c>
      <c r="C226" s="31" t="s">
        <v>184</v>
      </c>
      <c r="D226" s="31">
        <v>16</v>
      </c>
      <c r="E226" s="31">
        <v>9</v>
      </c>
      <c r="F226" s="32">
        <v>0.9</v>
      </c>
    </row>
    <row r="227" spans="1:6" ht="24" customHeight="1" x14ac:dyDescent="0.25">
      <c r="A227" s="31" t="s">
        <v>1110</v>
      </c>
      <c r="B227" s="31" t="s">
        <v>183</v>
      </c>
      <c r="C227" s="31" t="s">
        <v>184</v>
      </c>
      <c r="D227" s="31">
        <v>6</v>
      </c>
      <c r="E227" s="31">
        <v>7</v>
      </c>
      <c r="F227" s="32">
        <v>0.3</v>
      </c>
    </row>
    <row r="228" spans="1:6" ht="24" customHeight="1" x14ac:dyDescent="0.25">
      <c r="A228" s="31" t="s">
        <v>1111</v>
      </c>
      <c r="B228" s="31" t="s">
        <v>183</v>
      </c>
      <c r="C228" s="31" t="s">
        <v>184</v>
      </c>
      <c r="D228" s="31">
        <v>4</v>
      </c>
      <c r="E228" s="31">
        <v>9</v>
      </c>
      <c r="F228" s="32">
        <v>0.2</v>
      </c>
    </row>
    <row r="229" spans="1:6" ht="24" customHeight="1" x14ac:dyDescent="0.25">
      <c r="A229" s="31" t="s">
        <v>1112</v>
      </c>
      <c r="B229" s="31" t="s">
        <v>183</v>
      </c>
      <c r="C229" s="31" t="s">
        <v>184</v>
      </c>
      <c r="D229" s="31">
        <v>16</v>
      </c>
      <c r="E229" s="31">
        <v>10</v>
      </c>
      <c r="F229" s="32">
        <v>0.9</v>
      </c>
    </row>
    <row r="230" spans="1:6" ht="24" customHeight="1" x14ac:dyDescent="0.25">
      <c r="A230" s="31" t="s">
        <v>1113</v>
      </c>
      <c r="B230" s="31" t="s">
        <v>183</v>
      </c>
      <c r="C230" s="31" t="s">
        <v>184</v>
      </c>
      <c r="D230" s="31">
        <v>9</v>
      </c>
      <c r="E230" s="31">
        <v>5</v>
      </c>
      <c r="F230" s="32">
        <v>0.5</v>
      </c>
    </row>
    <row r="231" spans="1:6" ht="24" customHeight="1" x14ac:dyDescent="0.25">
      <c r="A231" s="31" t="s">
        <v>1099</v>
      </c>
      <c r="B231" s="31" t="s">
        <v>186</v>
      </c>
      <c r="C231" s="31" t="s">
        <v>187</v>
      </c>
      <c r="D231" s="31">
        <v>9</v>
      </c>
      <c r="E231" s="31">
        <v>5</v>
      </c>
      <c r="F231" s="32">
        <v>0.5</v>
      </c>
    </row>
    <row r="232" spans="1:6" ht="24" customHeight="1" x14ac:dyDescent="0.25">
      <c r="A232" s="31" t="s">
        <v>1101</v>
      </c>
      <c r="B232" s="31" t="s">
        <v>186</v>
      </c>
      <c r="C232" s="31" t="s">
        <v>187</v>
      </c>
      <c r="D232" s="31">
        <v>1</v>
      </c>
      <c r="E232" s="31">
        <v>10</v>
      </c>
      <c r="F232" s="32">
        <v>0.1</v>
      </c>
    </row>
    <row r="233" spans="1:6" ht="24" customHeight="1" x14ac:dyDescent="0.25">
      <c r="A233" s="31" t="s">
        <v>1103</v>
      </c>
      <c r="B233" s="31" t="s">
        <v>186</v>
      </c>
      <c r="C233" s="31" t="s">
        <v>187</v>
      </c>
      <c r="D233" s="31">
        <v>14</v>
      </c>
      <c r="E233" s="31">
        <v>9</v>
      </c>
      <c r="F233" s="32">
        <v>0.8</v>
      </c>
    </row>
    <row r="234" spans="1:6" ht="24" customHeight="1" x14ac:dyDescent="0.25">
      <c r="A234" s="31" t="s">
        <v>1104</v>
      </c>
      <c r="B234" s="31" t="s">
        <v>186</v>
      </c>
      <c r="C234" s="31" t="s">
        <v>187</v>
      </c>
      <c r="D234" s="31">
        <v>14</v>
      </c>
      <c r="E234" s="31">
        <v>8</v>
      </c>
      <c r="F234" s="32">
        <v>0.8</v>
      </c>
    </row>
    <row r="235" spans="1:6" ht="24" customHeight="1" x14ac:dyDescent="0.25">
      <c r="A235" s="31" t="s">
        <v>1106</v>
      </c>
      <c r="B235" s="31" t="s">
        <v>186</v>
      </c>
      <c r="C235" s="31" t="s">
        <v>187</v>
      </c>
      <c r="D235" s="31">
        <v>5</v>
      </c>
      <c r="E235" s="31">
        <v>5</v>
      </c>
      <c r="F235" s="32">
        <v>0.3</v>
      </c>
    </row>
    <row r="236" spans="1:6" ht="24" customHeight="1" x14ac:dyDescent="0.25">
      <c r="A236" s="31" t="s">
        <v>1107</v>
      </c>
      <c r="B236" s="31" t="s">
        <v>186</v>
      </c>
      <c r="C236" s="31" t="s">
        <v>187</v>
      </c>
      <c r="D236" s="31">
        <v>13</v>
      </c>
      <c r="E236" s="31">
        <v>5</v>
      </c>
      <c r="F236" s="32">
        <v>0.7</v>
      </c>
    </row>
    <row r="237" spans="1:6" ht="24" customHeight="1" x14ac:dyDescent="0.25">
      <c r="A237" s="31" t="s">
        <v>1108</v>
      </c>
      <c r="B237" s="31" t="s">
        <v>186</v>
      </c>
      <c r="C237" s="31" t="s">
        <v>187</v>
      </c>
      <c r="D237" s="31">
        <v>9</v>
      </c>
      <c r="E237" s="31">
        <v>6</v>
      </c>
      <c r="F237" s="32">
        <v>0.5</v>
      </c>
    </row>
    <row r="238" spans="1:6" ht="24" customHeight="1" x14ac:dyDescent="0.25">
      <c r="A238" s="31" t="s">
        <v>1109</v>
      </c>
      <c r="B238" s="31" t="s">
        <v>186</v>
      </c>
      <c r="C238" s="31" t="s">
        <v>187</v>
      </c>
      <c r="D238" s="31">
        <v>3</v>
      </c>
      <c r="E238" s="31">
        <v>6</v>
      </c>
      <c r="F238" s="32">
        <v>0.2</v>
      </c>
    </row>
    <row r="239" spans="1:6" ht="24" customHeight="1" x14ac:dyDescent="0.25">
      <c r="A239" s="31" t="s">
        <v>1110</v>
      </c>
      <c r="B239" s="31" t="s">
        <v>186</v>
      </c>
      <c r="C239" s="31" t="s">
        <v>187</v>
      </c>
      <c r="D239" s="31">
        <v>5</v>
      </c>
      <c r="E239" s="31">
        <v>9</v>
      </c>
      <c r="F239" s="32">
        <v>0.3</v>
      </c>
    </row>
    <row r="240" spans="1:6" ht="24" customHeight="1" x14ac:dyDescent="0.25">
      <c r="A240" s="31" t="s">
        <v>1111</v>
      </c>
      <c r="B240" s="31" t="s">
        <v>186</v>
      </c>
      <c r="C240" s="31" t="s">
        <v>187</v>
      </c>
      <c r="D240" s="31">
        <v>15</v>
      </c>
      <c r="E240" s="31">
        <v>10</v>
      </c>
      <c r="F240" s="32">
        <v>0.8</v>
      </c>
    </row>
    <row r="241" spans="1:6" ht="24" customHeight="1" x14ac:dyDescent="0.25">
      <c r="A241" s="31" t="s">
        <v>1112</v>
      </c>
      <c r="B241" s="31" t="s">
        <v>186</v>
      </c>
      <c r="C241" s="31" t="s">
        <v>187</v>
      </c>
      <c r="D241" s="31">
        <v>2</v>
      </c>
      <c r="E241" s="31">
        <v>0</v>
      </c>
      <c r="F241" s="32">
        <v>0.1</v>
      </c>
    </row>
    <row r="242" spans="1:6" ht="24" customHeight="1" x14ac:dyDescent="0.25">
      <c r="A242" s="31" t="s">
        <v>1113</v>
      </c>
      <c r="B242" s="31" t="s">
        <v>186</v>
      </c>
      <c r="C242" s="31" t="s">
        <v>187</v>
      </c>
      <c r="D242" s="31">
        <v>4</v>
      </c>
      <c r="E242" s="31">
        <v>5</v>
      </c>
      <c r="F242" s="32">
        <v>0.2</v>
      </c>
    </row>
    <row r="243" spans="1:6" ht="24" customHeight="1" x14ac:dyDescent="0.25">
      <c r="A243" s="31" t="s">
        <v>1099</v>
      </c>
      <c r="B243" s="31" t="s">
        <v>189</v>
      </c>
      <c r="C243" s="31" t="s">
        <v>190</v>
      </c>
      <c r="D243" s="31">
        <v>5</v>
      </c>
      <c r="E243" s="31">
        <v>0</v>
      </c>
      <c r="F243" s="32">
        <v>0.3</v>
      </c>
    </row>
    <row r="244" spans="1:6" ht="24" customHeight="1" x14ac:dyDescent="0.25">
      <c r="A244" s="31" t="s">
        <v>1101</v>
      </c>
      <c r="B244" s="31" t="s">
        <v>189</v>
      </c>
      <c r="C244" s="31" t="s">
        <v>190</v>
      </c>
      <c r="D244" s="31">
        <v>4</v>
      </c>
      <c r="E244" s="31">
        <v>5</v>
      </c>
      <c r="F244" s="32">
        <v>0.2</v>
      </c>
    </row>
    <row r="245" spans="1:6" ht="24" customHeight="1" x14ac:dyDescent="0.25">
      <c r="A245" s="31" t="s">
        <v>1103</v>
      </c>
      <c r="B245" s="31" t="s">
        <v>189</v>
      </c>
      <c r="C245" s="31" t="s">
        <v>190</v>
      </c>
      <c r="D245" s="31">
        <v>7</v>
      </c>
      <c r="E245" s="31">
        <v>10</v>
      </c>
      <c r="F245" s="32">
        <v>0.4</v>
      </c>
    </row>
    <row r="246" spans="1:6" ht="24" customHeight="1" x14ac:dyDescent="0.25">
      <c r="A246" s="31" t="s">
        <v>1104</v>
      </c>
      <c r="B246" s="31" t="s">
        <v>189</v>
      </c>
      <c r="C246" s="31" t="s">
        <v>190</v>
      </c>
      <c r="D246" s="31">
        <v>20</v>
      </c>
      <c r="E246" s="31">
        <v>2</v>
      </c>
      <c r="F246" s="32">
        <v>1.1000000000000001</v>
      </c>
    </row>
    <row r="247" spans="1:6" ht="24" customHeight="1" x14ac:dyDescent="0.25">
      <c r="A247" s="31" t="s">
        <v>1106</v>
      </c>
      <c r="B247" s="31" t="s">
        <v>189</v>
      </c>
      <c r="C247" s="31" t="s">
        <v>190</v>
      </c>
      <c r="D247" s="31">
        <v>10</v>
      </c>
      <c r="E247" s="31">
        <v>5</v>
      </c>
      <c r="F247" s="32">
        <v>0.6</v>
      </c>
    </row>
    <row r="248" spans="1:6" ht="24" customHeight="1" x14ac:dyDescent="0.25">
      <c r="A248" s="31" t="s">
        <v>1107</v>
      </c>
      <c r="B248" s="31" t="s">
        <v>189</v>
      </c>
      <c r="C248" s="31" t="s">
        <v>190</v>
      </c>
      <c r="D248" s="31">
        <v>7</v>
      </c>
      <c r="E248" s="31">
        <v>8</v>
      </c>
      <c r="F248" s="32">
        <v>0.4</v>
      </c>
    </row>
    <row r="249" spans="1:6" ht="24" customHeight="1" x14ac:dyDescent="0.25">
      <c r="A249" s="31" t="s">
        <v>1108</v>
      </c>
      <c r="B249" s="31" t="s">
        <v>189</v>
      </c>
      <c r="C249" s="31" t="s">
        <v>190</v>
      </c>
      <c r="D249" s="31">
        <v>5</v>
      </c>
      <c r="E249" s="31">
        <v>2</v>
      </c>
      <c r="F249" s="32">
        <v>0.3</v>
      </c>
    </row>
    <row r="250" spans="1:6" ht="24" customHeight="1" x14ac:dyDescent="0.25">
      <c r="A250" s="31" t="s">
        <v>1109</v>
      </c>
      <c r="B250" s="31" t="s">
        <v>189</v>
      </c>
      <c r="C250" s="31" t="s">
        <v>190</v>
      </c>
      <c r="D250" s="31">
        <v>6</v>
      </c>
      <c r="E250" s="31">
        <v>9</v>
      </c>
      <c r="F250" s="32">
        <v>0.3</v>
      </c>
    </row>
    <row r="251" spans="1:6" ht="24" customHeight="1" x14ac:dyDescent="0.25">
      <c r="A251" s="31" t="s">
        <v>1110</v>
      </c>
      <c r="B251" s="31" t="s">
        <v>189</v>
      </c>
      <c r="C251" s="31" t="s">
        <v>190</v>
      </c>
      <c r="D251" s="31">
        <v>9</v>
      </c>
      <c r="E251" s="31">
        <v>1</v>
      </c>
      <c r="F251" s="32">
        <v>0.5</v>
      </c>
    </row>
    <row r="252" spans="1:6" ht="24" customHeight="1" x14ac:dyDescent="0.25">
      <c r="A252" s="31" t="s">
        <v>1111</v>
      </c>
      <c r="B252" s="31" t="s">
        <v>189</v>
      </c>
      <c r="C252" s="31" t="s">
        <v>190</v>
      </c>
      <c r="D252" s="31">
        <v>19</v>
      </c>
      <c r="E252" s="31">
        <v>1</v>
      </c>
      <c r="F252" s="32">
        <v>1.1000000000000001</v>
      </c>
    </row>
    <row r="253" spans="1:6" ht="24" customHeight="1" x14ac:dyDescent="0.25">
      <c r="A253" s="31" t="s">
        <v>1112</v>
      </c>
      <c r="B253" s="31" t="s">
        <v>189</v>
      </c>
      <c r="C253" s="31" t="s">
        <v>190</v>
      </c>
      <c r="D253" s="31">
        <v>18</v>
      </c>
      <c r="E253" s="31">
        <v>0</v>
      </c>
      <c r="F253" s="32">
        <v>1</v>
      </c>
    </row>
    <row r="254" spans="1:6" ht="24" customHeight="1" x14ac:dyDescent="0.25">
      <c r="A254" s="31" t="s">
        <v>1113</v>
      </c>
      <c r="B254" s="31" t="s">
        <v>189</v>
      </c>
      <c r="C254" s="31" t="s">
        <v>190</v>
      </c>
      <c r="D254" s="31">
        <v>5</v>
      </c>
      <c r="E254" s="31">
        <v>9</v>
      </c>
      <c r="F254" s="32">
        <v>0.3</v>
      </c>
    </row>
    <row r="255" spans="1:6" ht="15" customHeight="1" x14ac:dyDescent="0.25">
      <c r="A255" s="31" t="s">
        <v>1099</v>
      </c>
      <c r="B255" s="31" t="s">
        <v>192</v>
      </c>
      <c r="C255" s="31" t="s">
        <v>193</v>
      </c>
      <c r="D255" s="31">
        <v>12</v>
      </c>
      <c r="E255" s="31">
        <v>10</v>
      </c>
      <c r="F255" s="32">
        <v>0.7</v>
      </c>
    </row>
    <row r="256" spans="1:6" ht="15" customHeight="1" x14ac:dyDescent="0.25">
      <c r="A256" s="31" t="s">
        <v>1101</v>
      </c>
      <c r="B256" s="31" t="s">
        <v>192</v>
      </c>
      <c r="C256" s="31" t="s">
        <v>193</v>
      </c>
      <c r="D256" s="31">
        <v>13</v>
      </c>
      <c r="E256" s="31">
        <v>7</v>
      </c>
      <c r="F256" s="32">
        <v>0.7</v>
      </c>
    </row>
    <row r="257" spans="1:6" ht="15" customHeight="1" x14ac:dyDescent="0.25">
      <c r="A257" s="31" t="s">
        <v>1103</v>
      </c>
      <c r="B257" s="31" t="s">
        <v>192</v>
      </c>
      <c r="C257" s="31" t="s">
        <v>193</v>
      </c>
      <c r="D257" s="31">
        <v>2</v>
      </c>
      <c r="E257" s="31">
        <v>9</v>
      </c>
      <c r="F257" s="32">
        <v>0.1</v>
      </c>
    </row>
    <row r="258" spans="1:6" ht="15" customHeight="1" x14ac:dyDescent="0.25">
      <c r="A258" s="31" t="s">
        <v>1104</v>
      </c>
      <c r="B258" s="31" t="s">
        <v>192</v>
      </c>
      <c r="C258" s="31" t="s">
        <v>193</v>
      </c>
      <c r="D258" s="31">
        <v>18</v>
      </c>
      <c r="E258" s="31">
        <v>0</v>
      </c>
      <c r="F258" s="32">
        <v>1</v>
      </c>
    </row>
    <row r="259" spans="1:6" ht="15" customHeight="1" x14ac:dyDescent="0.25">
      <c r="A259" s="31" t="s">
        <v>1106</v>
      </c>
      <c r="B259" s="31" t="s">
        <v>192</v>
      </c>
      <c r="C259" s="31" t="s">
        <v>193</v>
      </c>
      <c r="D259" s="31">
        <v>20</v>
      </c>
      <c r="E259" s="31">
        <v>10</v>
      </c>
      <c r="F259" s="32">
        <v>1.1000000000000001</v>
      </c>
    </row>
    <row r="260" spans="1:6" ht="15" customHeight="1" x14ac:dyDescent="0.25">
      <c r="A260" s="31" t="s">
        <v>1107</v>
      </c>
      <c r="B260" s="31" t="s">
        <v>192</v>
      </c>
      <c r="C260" s="31" t="s">
        <v>193</v>
      </c>
      <c r="D260" s="31">
        <v>16</v>
      </c>
      <c r="E260" s="31">
        <v>8</v>
      </c>
      <c r="F260" s="32">
        <v>0.9</v>
      </c>
    </row>
    <row r="261" spans="1:6" ht="15" customHeight="1" x14ac:dyDescent="0.25">
      <c r="A261" s="31" t="s">
        <v>1108</v>
      </c>
      <c r="B261" s="31" t="s">
        <v>192</v>
      </c>
      <c r="C261" s="31" t="s">
        <v>193</v>
      </c>
      <c r="D261" s="31">
        <v>19</v>
      </c>
      <c r="E261" s="31">
        <v>2</v>
      </c>
      <c r="F261" s="32">
        <v>1.1000000000000001</v>
      </c>
    </row>
    <row r="262" spans="1:6" ht="15" customHeight="1" x14ac:dyDescent="0.25">
      <c r="A262" s="31" t="s">
        <v>1109</v>
      </c>
      <c r="B262" s="31" t="s">
        <v>192</v>
      </c>
      <c r="C262" s="31" t="s">
        <v>193</v>
      </c>
      <c r="D262" s="31">
        <v>17</v>
      </c>
      <c r="E262" s="31">
        <v>5</v>
      </c>
      <c r="F262" s="32">
        <v>0.9</v>
      </c>
    </row>
    <row r="263" spans="1:6" ht="15" customHeight="1" x14ac:dyDescent="0.25">
      <c r="A263" s="31" t="s">
        <v>1110</v>
      </c>
      <c r="B263" s="31" t="s">
        <v>192</v>
      </c>
      <c r="C263" s="31" t="s">
        <v>193</v>
      </c>
      <c r="D263" s="31">
        <v>1</v>
      </c>
      <c r="E263" s="31">
        <v>3</v>
      </c>
      <c r="F263" s="32">
        <v>0.1</v>
      </c>
    </row>
    <row r="264" spans="1:6" ht="15" customHeight="1" x14ac:dyDescent="0.25">
      <c r="A264" s="31" t="s">
        <v>1111</v>
      </c>
      <c r="B264" s="31" t="s">
        <v>192</v>
      </c>
      <c r="C264" s="31" t="s">
        <v>193</v>
      </c>
      <c r="D264" s="31">
        <v>1</v>
      </c>
      <c r="E264" s="31">
        <v>6</v>
      </c>
      <c r="F264" s="32">
        <v>0.1</v>
      </c>
    </row>
    <row r="265" spans="1:6" ht="15" customHeight="1" x14ac:dyDescent="0.25">
      <c r="A265" s="31" t="s">
        <v>1112</v>
      </c>
      <c r="B265" s="31" t="s">
        <v>192</v>
      </c>
      <c r="C265" s="31" t="s">
        <v>193</v>
      </c>
      <c r="D265" s="31">
        <v>15</v>
      </c>
      <c r="E265" s="31">
        <v>4</v>
      </c>
      <c r="F265" s="32">
        <v>0.8</v>
      </c>
    </row>
    <row r="266" spans="1:6" ht="15" customHeight="1" x14ac:dyDescent="0.25">
      <c r="A266" s="31" t="s">
        <v>1113</v>
      </c>
      <c r="B266" s="31" t="s">
        <v>192</v>
      </c>
      <c r="C266" s="31" t="s">
        <v>193</v>
      </c>
      <c r="D266" s="31">
        <v>6</v>
      </c>
      <c r="E266" s="31">
        <v>0</v>
      </c>
      <c r="F266" s="32">
        <v>0.3</v>
      </c>
    </row>
    <row r="267" spans="1:6" ht="15" customHeight="1" x14ac:dyDescent="0.25">
      <c r="A267" s="31" t="s">
        <v>1099</v>
      </c>
      <c r="B267" s="31" t="s">
        <v>195</v>
      </c>
      <c r="C267" s="31" t="s">
        <v>196</v>
      </c>
      <c r="D267" s="31">
        <v>2</v>
      </c>
      <c r="E267" s="31">
        <v>8</v>
      </c>
      <c r="F267" s="32">
        <v>0.1</v>
      </c>
    </row>
    <row r="268" spans="1:6" ht="15" customHeight="1" x14ac:dyDescent="0.25">
      <c r="A268" s="31" t="s">
        <v>1101</v>
      </c>
      <c r="B268" s="31" t="s">
        <v>195</v>
      </c>
      <c r="C268" s="31" t="s">
        <v>196</v>
      </c>
      <c r="D268" s="31">
        <v>3</v>
      </c>
      <c r="E268" s="31">
        <v>5</v>
      </c>
      <c r="F268" s="32">
        <v>0.2</v>
      </c>
    </row>
    <row r="269" spans="1:6" ht="15" customHeight="1" x14ac:dyDescent="0.25">
      <c r="A269" s="31" t="s">
        <v>1103</v>
      </c>
      <c r="B269" s="31" t="s">
        <v>195</v>
      </c>
      <c r="C269" s="31" t="s">
        <v>196</v>
      </c>
      <c r="D269" s="31">
        <v>14</v>
      </c>
      <c r="E269" s="31">
        <v>5</v>
      </c>
      <c r="F269" s="32">
        <v>0.8</v>
      </c>
    </row>
    <row r="270" spans="1:6" ht="15" customHeight="1" x14ac:dyDescent="0.25">
      <c r="A270" s="31" t="s">
        <v>1104</v>
      </c>
      <c r="B270" s="31" t="s">
        <v>195</v>
      </c>
      <c r="C270" s="31" t="s">
        <v>196</v>
      </c>
      <c r="D270" s="31">
        <v>18</v>
      </c>
      <c r="E270" s="31">
        <v>8</v>
      </c>
      <c r="F270" s="32">
        <v>1</v>
      </c>
    </row>
    <row r="271" spans="1:6" ht="15" customHeight="1" x14ac:dyDescent="0.25">
      <c r="A271" s="31" t="s">
        <v>1106</v>
      </c>
      <c r="B271" s="31" t="s">
        <v>195</v>
      </c>
      <c r="C271" s="31" t="s">
        <v>196</v>
      </c>
      <c r="D271" s="31">
        <v>4</v>
      </c>
      <c r="E271" s="31">
        <v>0</v>
      </c>
      <c r="F271" s="32">
        <v>0.2</v>
      </c>
    </row>
    <row r="272" spans="1:6" ht="15" customHeight="1" x14ac:dyDescent="0.25">
      <c r="A272" s="31" t="s">
        <v>1107</v>
      </c>
      <c r="B272" s="31" t="s">
        <v>195</v>
      </c>
      <c r="C272" s="31" t="s">
        <v>196</v>
      </c>
      <c r="D272" s="31">
        <v>15</v>
      </c>
      <c r="E272" s="31">
        <v>4</v>
      </c>
      <c r="F272" s="32">
        <v>0.8</v>
      </c>
    </row>
    <row r="273" spans="1:6" ht="15" customHeight="1" x14ac:dyDescent="0.25">
      <c r="A273" s="31" t="s">
        <v>1108</v>
      </c>
      <c r="B273" s="31" t="s">
        <v>195</v>
      </c>
      <c r="C273" s="31" t="s">
        <v>196</v>
      </c>
      <c r="D273" s="31">
        <v>11</v>
      </c>
      <c r="E273" s="31">
        <v>6</v>
      </c>
      <c r="F273" s="32">
        <v>0.6</v>
      </c>
    </row>
    <row r="274" spans="1:6" ht="15" customHeight="1" x14ac:dyDescent="0.25">
      <c r="A274" s="31" t="s">
        <v>1109</v>
      </c>
      <c r="B274" s="31" t="s">
        <v>195</v>
      </c>
      <c r="C274" s="31" t="s">
        <v>196</v>
      </c>
      <c r="D274" s="31">
        <v>6</v>
      </c>
      <c r="E274" s="31">
        <v>1</v>
      </c>
      <c r="F274" s="32">
        <v>0.3</v>
      </c>
    </row>
    <row r="275" spans="1:6" ht="15" customHeight="1" x14ac:dyDescent="0.25">
      <c r="A275" s="31" t="s">
        <v>1110</v>
      </c>
      <c r="B275" s="31" t="s">
        <v>195</v>
      </c>
      <c r="C275" s="31" t="s">
        <v>196</v>
      </c>
      <c r="D275" s="31">
        <v>7</v>
      </c>
      <c r="E275" s="31">
        <v>1</v>
      </c>
      <c r="F275" s="32">
        <v>0.4</v>
      </c>
    </row>
    <row r="276" spans="1:6" ht="15" customHeight="1" x14ac:dyDescent="0.25">
      <c r="A276" s="31" t="s">
        <v>1111</v>
      </c>
      <c r="B276" s="31" t="s">
        <v>195</v>
      </c>
      <c r="C276" s="31" t="s">
        <v>196</v>
      </c>
      <c r="D276" s="31">
        <v>20</v>
      </c>
      <c r="E276" s="31">
        <v>4</v>
      </c>
      <c r="F276" s="32">
        <v>1.1000000000000001</v>
      </c>
    </row>
    <row r="277" spans="1:6" ht="15" customHeight="1" x14ac:dyDescent="0.25">
      <c r="A277" s="31" t="s">
        <v>1112</v>
      </c>
      <c r="B277" s="31" t="s">
        <v>195</v>
      </c>
      <c r="C277" s="31" t="s">
        <v>196</v>
      </c>
      <c r="D277" s="31">
        <v>12</v>
      </c>
      <c r="E277" s="31">
        <v>1</v>
      </c>
      <c r="F277" s="32">
        <v>0.7</v>
      </c>
    </row>
    <row r="278" spans="1:6" ht="15" customHeight="1" x14ac:dyDescent="0.25">
      <c r="A278" s="31" t="s">
        <v>1113</v>
      </c>
      <c r="B278" s="31" t="s">
        <v>195</v>
      </c>
      <c r="C278" s="31" t="s">
        <v>196</v>
      </c>
      <c r="D278" s="31">
        <v>17</v>
      </c>
      <c r="E278" s="31">
        <v>5</v>
      </c>
      <c r="F278" s="32">
        <v>0.9</v>
      </c>
    </row>
    <row r="279" spans="1:6" ht="24" customHeight="1" x14ac:dyDescent="0.25">
      <c r="A279" s="31" t="s">
        <v>1099</v>
      </c>
      <c r="B279" s="31" t="s">
        <v>198</v>
      </c>
      <c r="C279" s="31" t="s">
        <v>199</v>
      </c>
      <c r="D279" s="31">
        <v>6</v>
      </c>
      <c r="E279" s="31">
        <v>9</v>
      </c>
      <c r="F279" s="32">
        <v>0.3</v>
      </c>
    </row>
    <row r="280" spans="1:6" ht="24" customHeight="1" x14ac:dyDescent="0.25">
      <c r="A280" s="31" t="s">
        <v>1101</v>
      </c>
      <c r="B280" s="31" t="s">
        <v>198</v>
      </c>
      <c r="C280" s="31" t="s">
        <v>199</v>
      </c>
      <c r="D280" s="31">
        <v>0</v>
      </c>
      <c r="E280" s="31">
        <v>6</v>
      </c>
      <c r="F280" s="32">
        <v>0</v>
      </c>
    </row>
    <row r="281" spans="1:6" ht="24" customHeight="1" x14ac:dyDescent="0.25">
      <c r="A281" s="31" t="s">
        <v>1103</v>
      </c>
      <c r="B281" s="31" t="s">
        <v>198</v>
      </c>
      <c r="C281" s="31" t="s">
        <v>199</v>
      </c>
      <c r="D281" s="31">
        <v>5</v>
      </c>
      <c r="E281" s="31">
        <v>7</v>
      </c>
      <c r="F281" s="32">
        <v>0.3</v>
      </c>
    </row>
    <row r="282" spans="1:6" ht="24" customHeight="1" x14ac:dyDescent="0.25">
      <c r="A282" s="31" t="s">
        <v>1104</v>
      </c>
      <c r="B282" s="31" t="s">
        <v>198</v>
      </c>
      <c r="C282" s="31" t="s">
        <v>199</v>
      </c>
      <c r="D282" s="31">
        <v>13</v>
      </c>
      <c r="E282" s="31">
        <v>5</v>
      </c>
      <c r="F282" s="32">
        <v>0.7</v>
      </c>
    </row>
    <row r="283" spans="1:6" ht="24" customHeight="1" x14ac:dyDescent="0.25">
      <c r="A283" s="31" t="s">
        <v>1106</v>
      </c>
      <c r="B283" s="31" t="s">
        <v>198</v>
      </c>
      <c r="C283" s="31" t="s">
        <v>199</v>
      </c>
      <c r="D283" s="31">
        <v>7</v>
      </c>
      <c r="E283" s="31">
        <v>0</v>
      </c>
      <c r="F283" s="32">
        <v>0.4</v>
      </c>
    </row>
    <row r="284" spans="1:6" ht="24" customHeight="1" x14ac:dyDescent="0.25">
      <c r="A284" s="31" t="s">
        <v>1107</v>
      </c>
      <c r="B284" s="31" t="s">
        <v>198</v>
      </c>
      <c r="C284" s="31" t="s">
        <v>199</v>
      </c>
      <c r="D284" s="31">
        <v>10</v>
      </c>
      <c r="E284" s="31">
        <v>9</v>
      </c>
      <c r="F284" s="32">
        <v>0.6</v>
      </c>
    </row>
    <row r="285" spans="1:6" ht="24" customHeight="1" x14ac:dyDescent="0.25">
      <c r="A285" s="31" t="s">
        <v>1108</v>
      </c>
      <c r="B285" s="31" t="s">
        <v>198</v>
      </c>
      <c r="C285" s="31" t="s">
        <v>199</v>
      </c>
      <c r="D285" s="31">
        <v>11</v>
      </c>
      <c r="E285" s="31">
        <v>7</v>
      </c>
      <c r="F285" s="32">
        <v>0.6</v>
      </c>
    </row>
    <row r="286" spans="1:6" ht="24" customHeight="1" x14ac:dyDescent="0.25">
      <c r="A286" s="31" t="s">
        <v>1109</v>
      </c>
      <c r="B286" s="31" t="s">
        <v>198</v>
      </c>
      <c r="C286" s="31" t="s">
        <v>199</v>
      </c>
      <c r="D286" s="31">
        <v>5</v>
      </c>
      <c r="E286" s="31">
        <v>10</v>
      </c>
      <c r="F286" s="32">
        <v>0.3</v>
      </c>
    </row>
    <row r="287" spans="1:6" ht="24" customHeight="1" x14ac:dyDescent="0.25">
      <c r="A287" s="31" t="s">
        <v>1110</v>
      </c>
      <c r="B287" s="31" t="s">
        <v>198</v>
      </c>
      <c r="C287" s="31" t="s">
        <v>199</v>
      </c>
      <c r="D287" s="31">
        <v>0</v>
      </c>
      <c r="E287" s="31">
        <v>6</v>
      </c>
      <c r="F287" s="32">
        <v>0</v>
      </c>
    </row>
    <row r="288" spans="1:6" ht="24" customHeight="1" x14ac:dyDescent="0.25">
      <c r="A288" s="31" t="s">
        <v>1111</v>
      </c>
      <c r="B288" s="31" t="s">
        <v>198</v>
      </c>
      <c r="C288" s="31" t="s">
        <v>199</v>
      </c>
      <c r="D288" s="31">
        <v>3</v>
      </c>
      <c r="E288" s="31">
        <v>6</v>
      </c>
      <c r="F288" s="32">
        <v>0.2</v>
      </c>
    </row>
    <row r="289" spans="1:6" ht="24" customHeight="1" x14ac:dyDescent="0.25">
      <c r="A289" s="31" t="s">
        <v>1112</v>
      </c>
      <c r="B289" s="31" t="s">
        <v>198</v>
      </c>
      <c r="C289" s="31" t="s">
        <v>199</v>
      </c>
      <c r="D289" s="31">
        <v>4</v>
      </c>
      <c r="E289" s="31">
        <v>2</v>
      </c>
      <c r="F289" s="32">
        <v>0.2</v>
      </c>
    </row>
    <row r="290" spans="1:6" ht="24" customHeight="1" x14ac:dyDescent="0.25">
      <c r="A290" s="31" t="s">
        <v>1113</v>
      </c>
      <c r="B290" s="31" t="s">
        <v>198</v>
      </c>
      <c r="C290" s="31" t="s">
        <v>199</v>
      </c>
      <c r="D290" s="31">
        <v>6</v>
      </c>
      <c r="E290" s="31">
        <v>6</v>
      </c>
      <c r="F290" s="32">
        <v>0.3</v>
      </c>
    </row>
    <row r="291" spans="1:6" ht="24" customHeight="1" x14ac:dyDescent="0.25">
      <c r="A291" s="31" t="s">
        <v>1099</v>
      </c>
      <c r="B291" s="31" t="s">
        <v>201</v>
      </c>
      <c r="C291" s="31" t="s">
        <v>202</v>
      </c>
      <c r="D291" s="31">
        <v>6</v>
      </c>
      <c r="E291" s="31">
        <v>0</v>
      </c>
      <c r="F291" s="32">
        <v>0.3</v>
      </c>
    </row>
    <row r="292" spans="1:6" ht="24" customHeight="1" x14ac:dyDescent="0.25">
      <c r="A292" s="31" t="s">
        <v>1101</v>
      </c>
      <c r="B292" s="31" t="s">
        <v>201</v>
      </c>
      <c r="C292" s="31" t="s">
        <v>202</v>
      </c>
      <c r="D292" s="31">
        <v>2</v>
      </c>
      <c r="E292" s="31">
        <v>8</v>
      </c>
      <c r="F292" s="32">
        <v>0.1</v>
      </c>
    </row>
    <row r="293" spans="1:6" ht="24" customHeight="1" x14ac:dyDescent="0.25">
      <c r="A293" s="31" t="s">
        <v>1103</v>
      </c>
      <c r="B293" s="31" t="s">
        <v>201</v>
      </c>
      <c r="C293" s="31" t="s">
        <v>202</v>
      </c>
      <c r="D293" s="31">
        <v>14</v>
      </c>
      <c r="E293" s="31">
        <v>7</v>
      </c>
      <c r="F293" s="32">
        <v>0.8</v>
      </c>
    </row>
    <row r="294" spans="1:6" ht="24" customHeight="1" x14ac:dyDescent="0.25">
      <c r="A294" s="31" t="s">
        <v>1104</v>
      </c>
      <c r="B294" s="31" t="s">
        <v>201</v>
      </c>
      <c r="C294" s="31" t="s">
        <v>202</v>
      </c>
      <c r="D294" s="31">
        <v>0</v>
      </c>
      <c r="E294" s="31">
        <v>6</v>
      </c>
      <c r="F294" s="32">
        <v>0</v>
      </c>
    </row>
    <row r="295" spans="1:6" ht="24" customHeight="1" x14ac:dyDescent="0.25">
      <c r="A295" s="31" t="s">
        <v>1106</v>
      </c>
      <c r="B295" s="31" t="s">
        <v>201</v>
      </c>
      <c r="C295" s="31" t="s">
        <v>202</v>
      </c>
      <c r="D295" s="31">
        <v>7</v>
      </c>
      <c r="E295" s="31">
        <v>3</v>
      </c>
      <c r="F295" s="32">
        <v>0.4</v>
      </c>
    </row>
    <row r="296" spans="1:6" ht="24" customHeight="1" x14ac:dyDescent="0.25">
      <c r="A296" s="31" t="s">
        <v>1107</v>
      </c>
      <c r="B296" s="31" t="s">
        <v>201</v>
      </c>
      <c r="C296" s="31" t="s">
        <v>202</v>
      </c>
      <c r="D296" s="31">
        <v>13</v>
      </c>
      <c r="E296" s="31">
        <v>7</v>
      </c>
      <c r="F296" s="32">
        <v>0.7</v>
      </c>
    </row>
    <row r="297" spans="1:6" ht="24" customHeight="1" x14ac:dyDescent="0.25">
      <c r="A297" s="31" t="s">
        <v>1108</v>
      </c>
      <c r="B297" s="31" t="s">
        <v>201</v>
      </c>
      <c r="C297" s="31" t="s">
        <v>202</v>
      </c>
      <c r="D297" s="31">
        <v>3</v>
      </c>
      <c r="E297" s="31">
        <v>5</v>
      </c>
      <c r="F297" s="32">
        <v>0.2</v>
      </c>
    </row>
    <row r="298" spans="1:6" ht="24" customHeight="1" x14ac:dyDescent="0.25">
      <c r="A298" s="31" t="s">
        <v>1109</v>
      </c>
      <c r="B298" s="31" t="s">
        <v>201</v>
      </c>
      <c r="C298" s="31" t="s">
        <v>202</v>
      </c>
      <c r="D298" s="31">
        <v>17</v>
      </c>
      <c r="E298" s="31">
        <v>4</v>
      </c>
      <c r="F298" s="32">
        <v>0.9</v>
      </c>
    </row>
    <row r="299" spans="1:6" ht="24" customHeight="1" x14ac:dyDescent="0.25">
      <c r="A299" s="31" t="s">
        <v>1110</v>
      </c>
      <c r="B299" s="31" t="s">
        <v>201</v>
      </c>
      <c r="C299" s="31" t="s">
        <v>202</v>
      </c>
      <c r="D299" s="31">
        <v>10</v>
      </c>
      <c r="E299" s="31">
        <v>8</v>
      </c>
      <c r="F299" s="32">
        <v>0.6</v>
      </c>
    </row>
    <row r="300" spans="1:6" ht="24" customHeight="1" x14ac:dyDescent="0.25">
      <c r="A300" s="31" t="s">
        <v>1111</v>
      </c>
      <c r="B300" s="31" t="s">
        <v>201</v>
      </c>
      <c r="C300" s="31" t="s">
        <v>202</v>
      </c>
      <c r="D300" s="31">
        <v>11</v>
      </c>
      <c r="E300" s="31">
        <v>1</v>
      </c>
      <c r="F300" s="32">
        <v>0.6</v>
      </c>
    </row>
    <row r="301" spans="1:6" ht="24" customHeight="1" x14ac:dyDescent="0.25">
      <c r="A301" s="31" t="s">
        <v>1112</v>
      </c>
      <c r="B301" s="31" t="s">
        <v>201</v>
      </c>
      <c r="C301" s="31" t="s">
        <v>202</v>
      </c>
      <c r="D301" s="31">
        <v>13</v>
      </c>
      <c r="E301" s="31">
        <v>6</v>
      </c>
      <c r="F301" s="32">
        <v>0.7</v>
      </c>
    </row>
    <row r="302" spans="1:6" ht="24" customHeight="1" x14ac:dyDescent="0.25">
      <c r="A302" s="31" t="s">
        <v>1113</v>
      </c>
      <c r="B302" s="31" t="s">
        <v>201</v>
      </c>
      <c r="C302" s="31" t="s">
        <v>202</v>
      </c>
      <c r="D302" s="31">
        <v>13</v>
      </c>
      <c r="E302" s="31">
        <v>6</v>
      </c>
      <c r="F302" s="32">
        <v>0.7</v>
      </c>
    </row>
    <row r="303" spans="1:6" ht="24" customHeight="1" x14ac:dyDescent="0.25">
      <c r="A303" s="31" t="s">
        <v>1099</v>
      </c>
      <c r="B303" s="31" t="s">
        <v>204</v>
      </c>
      <c r="C303" s="31" t="s">
        <v>205</v>
      </c>
      <c r="D303" s="31">
        <v>9</v>
      </c>
      <c r="E303" s="31">
        <v>5</v>
      </c>
      <c r="F303" s="32">
        <v>0.5</v>
      </c>
    </row>
    <row r="304" spans="1:6" ht="24" customHeight="1" x14ac:dyDescent="0.25">
      <c r="A304" s="31" t="s">
        <v>1101</v>
      </c>
      <c r="B304" s="31" t="s">
        <v>204</v>
      </c>
      <c r="C304" s="31" t="s">
        <v>205</v>
      </c>
      <c r="D304" s="31">
        <v>5</v>
      </c>
      <c r="E304" s="31">
        <v>8</v>
      </c>
      <c r="F304" s="32">
        <v>0.3</v>
      </c>
    </row>
    <row r="305" spans="1:6" ht="24" customHeight="1" x14ac:dyDescent="0.25">
      <c r="A305" s="31" t="s">
        <v>1103</v>
      </c>
      <c r="B305" s="31" t="s">
        <v>204</v>
      </c>
      <c r="C305" s="31" t="s">
        <v>205</v>
      </c>
      <c r="D305" s="31">
        <v>18</v>
      </c>
      <c r="E305" s="31">
        <v>7</v>
      </c>
      <c r="F305" s="32">
        <v>1</v>
      </c>
    </row>
    <row r="306" spans="1:6" ht="24" customHeight="1" x14ac:dyDescent="0.25">
      <c r="A306" s="31" t="s">
        <v>1104</v>
      </c>
      <c r="B306" s="31" t="s">
        <v>204</v>
      </c>
      <c r="C306" s="31" t="s">
        <v>205</v>
      </c>
      <c r="D306" s="31">
        <v>11</v>
      </c>
      <c r="E306" s="31">
        <v>2</v>
      </c>
      <c r="F306" s="32">
        <v>0.6</v>
      </c>
    </row>
    <row r="307" spans="1:6" ht="24" customHeight="1" x14ac:dyDescent="0.25">
      <c r="A307" s="31" t="s">
        <v>1106</v>
      </c>
      <c r="B307" s="31" t="s">
        <v>204</v>
      </c>
      <c r="C307" s="31" t="s">
        <v>205</v>
      </c>
      <c r="D307" s="31">
        <v>0</v>
      </c>
      <c r="E307" s="31">
        <v>8</v>
      </c>
      <c r="F307" s="32">
        <v>0</v>
      </c>
    </row>
    <row r="308" spans="1:6" ht="24" customHeight="1" x14ac:dyDescent="0.25">
      <c r="A308" s="31" t="s">
        <v>1107</v>
      </c>
      <c r="B308" s="31" t="s">
        <v>204</v>
      </c>
      <c r="C308" s="31" t="s">
        <v>205</v>
      </c>
      <c r="D308" s="31">
        <v>10</v>
      </c>
      <c r="E308" s="31">
        <v>3</v>
      </c>
      <c r="F308" s="32">
        <v>0.6</v>
      </c>
    </row>
    <row r="309" spans="1:6" ht="24" customHeight="1" x14ac:dyDescent="0.25">
      <c r="A309" s="31" t="s">
        <v>1108</v>
      </c>
      <c r="B309" s="31" t="s">
        <v>204</v>
      </c>
      <c r="C309" s="31" t="s">
        <v>205</v>
      </c>
      <c r="D309" s="31">
        <v>13</v>
      </c>
      <c r="E309" s="31">
        <v>7</v>
      </c>
      <c r="F309" s="32">
        <v>0.7</v>
      </c>
    </row>
    <row r="310" spans="1:6" ht="24" customHeight="1" x14ac:dyDescent="0.25">
      <c r="A310" s="31" t="s">
        <v>1109</v>
      </c>
      <c r="B310" s="31" t="s">
        <v>204</v>
      </c>
      <c r="C310" s="31" t="s">
        <v>205</v>
      </c>
      <c r="D310" s="31">
        <v>3</v>
      </c>
      <c r="E310" s="31">
        <v>7</v>
      </c>
      <c r="F310" s="32">
        <v>0.2</v>
      </c>
    </row>
    <row r="311" spans="1:6" ht="24" customHeight="1" x14ac:dyDescent="0.25">
      <c r="A311" s="31" t="s">
        <v>1110</v>
      </c>
      <c r="B311" s="31" t="s">
        <v>204</v>
      </c>
      <c r="C311" s="31" t="s">
        <v>205</v>
      </c>
      <c r="D311" s="31">
        <v>1</v>
      </c>
      <c r="E311" s="31">
        <v>8</v>
      </c>
      <c r="F311" s="32">
        <v>0.1</v>
      </c>
    </row>
    <row r="312" spans="1:6" ht="24" customHeight="1" x14ac:dyDescent="0.25">
      <c r="A312" s="31" t="s">
        <v>1111</v>
      </c>
      <c r="B312" s="31" t="s">
        <v>204</v>
      </c>
      <c r="C312" s="31" t="s">
        <v>205</v>
      </c>
      <c r="D312" s="31">
        <v>16</v>
      </c>
      <c r="E312" s="31">
        <v>9</v>
      </c>
      <c r="F312" s="32">
        <v>0.9</v>
      </c>
    </row>
    <row r="313" spans="1:6" ht="24" customHeight="1" x14ac:dyDescent="0.25">
      <c r="A313" s="31" t="s">
        <v>1112</v>
      </c>
      <c r="B313" s="31" t="s">
        <v>204</v>
      </c>
      <c r="C313" s="31" t="s">
        <v>205</v>
      </c>
      <c r="D313" s="31">
        <v>7</v>
      </c>
      <c r="E313" s="31">
        <v>7</v>
      </c>
      <c r="F313" s="32">
        <v>0.4</v>
      </c>
    </row>
    <row r="314" spans="1:6" ht="24" customHeight="1" x14ac:dyDescent="0.25">
      <c r="A314" s="31" t="s">
        <v>1113</v>
      </c>
      <c r="B314" s="31" t="s">
        <v>204</v>
      </c>
      <c r="C314" s="31" t="s">
        <v>205</v>
      </c>
      <c r="D314" s="31">
        <v>20</v>
      </c>
      <c r="E314" s="31">
        <v>10</v>
      </c>
      <c r="F314" s="32">
        <v>1.1000000000000001</v>
      </c>
    </row>
    <row r="315" spans="1:6" ht="15" customHeight="1" x14ac:dyDescent="0.25">
      <c r="A315" s="31" t="s">
        <v>1099</v>
      </c>
      <c r="B315" s="31" t="s">
        <v>207</v>
      </c>
      <c r="C315" s="31" t="s">
        <v>208</v>
      </c>
      <c r="D315" s="31">
        <v>8</v>
      </c>
      <c r="E315" s="31">
        <v>9</v>
      </c>
      <c r="F315" s="32">
        <v>0.4</v>
      </c>
    </row>
    <row r="316" spans="1:6" ht="15" customHeight="1" x14ac:dyDescent="0.25">
      <c r="A316" s="31" t="s">
        <v>1101</v>
      </c>
      <c r="B316" s="31" t="s">
        <v>207</v>
      </c>
      <c r="C316" s="31" t="s">
        <v>208</v>
      </c>
      <c r="D316" s="31">
        <v>19</v>
      </c>
      <c r="E316" s="31">
        <v>9</v>
      </c>
      <c r="F316" s="32">
        <v>1.1000000000000001</v>
      </c>
    </row>
    <row r="317" spans="1:6" ht="15" customHeight="1" x14ac:dyDescent="0.25">
      <c r="A317" s="31" t="s">
        <v>1103</v>
      </c>
      <c r="B317" s="31" t="s">
        <v>207</v>
      </c>
      <c r="C317" s="31" t="s">
        <v>208</v>
      </c>
      <c r="D317" s="31">
        <v>13</v>
      </c>
      <c r="E317" s="31">
        <v>0</v>
      </c>
      <c r="F317" s="32">
        <v>0.7</v>
      </c>
    </row>
    <row r="318" spans="1:6" ht="15" customHeight="1" x14ac:dyDescent="0.25">
      <c r="A318" s="31" t="s">
        <v>1104</v>
      </c>
      <c r="B318" s="31" t="s">
        <v>207</v>
      </c>
      <c r="C318" s="31" t="s">
        <v>208</v>
      </c>
      <c r="D318" s="31">
        <v>9</v>
      </c>
      <c r="E318" s="31">
        <v>3</v>
      </c>
      <c r="F318" s="32">
        <v>0.5</v>
      </c>
    </row>
    <row r="319" spans="1:6" ht="15" customHeight="1" x14ac:dyDescent="0.25">
      <c r="A319" s="31" t="s">
        <v>1106</v>
      </c>
      <c r="B319" s="31" t="s">
        <v>207</v>
      </c>
      <c r="C319" s="31" t="s">
        <v>208</v>
      </c>
      <c r="D319" s="31">
        <v>14</v>
      </c>
      <c r="E319" s="31">
        <v>3</v>
      </c>
      <c r="F319" s="32">
        <v>0.8</v>
      </c>
    </row>
    <row r="320" spans="1:6" ht="15" customHeight="1" x14ac:dyDescent="0.25">
      <c r="A320" s="31" t="s">
        <v>1107</v>
      </c>
      <c r="B320" s="31" t="s">
        <v>207</v>
      </c>
      <c r="C320" s="31" t="s">
        <v>208</v>
      </c>
      <c r="D320" s="31">
        <v>2</v>
      </c>
      <c r="E320" s="31">
        <v>9</v>
      </c>
      <c r="F320" s="32">
        <v>0.1</v>
      </c>
    </row>
    <row r="321" spans="1:6" ht="15" customHeight="1" x14ac:dyDescent="0.25">
      <c r="A321" s="31" t="s">
        <v>1108</v>
      </c>
      <c r="B321" s="31" t="s">
        <v>207</v>
      </c>
      <c r="C321" s="31" t="s">
        <v>208</v>
      </c>
      <c r="D321" s="31">
        <v>8</v>
      </c>
      <c r="E321" s="31">
        <v>9</v>
      </c>
      <c r="F321" s="32">
        <v>0.4</v>
      </c>
    </row>
    <row r="322" spans="1:6" ht="15" customHeight="1" x14ac:dyDescent="0.25">
      <c r="A322" s="31" t="s">
        <v>1109</v>
      </c>
      <c r="B322" s="31" t="s">
        <v>207</v>
      </c>
      <c r="C322" s="31" t="s">
        <v>208</v>
      </c>
      <c r="D322" s="31">
        <v>8</v>
      </c>
      <c r="E322" s="31">
        <v>7</v>
      </c>
      <c r="F322" s="32">
        <v>0.4</v>
      </c>
    </row>
    <row r="323" spans="1:6" ht="15" customHeight="1" x14ac:dyDescent="0.25">
      <c r="A323" s="31" t="s">
        <v>1110</v>
      </c>
      <c r="B323" s="31" t="s">
        <v>207</v>
      </c>
      <c r="C323" s="31" t="s">
        <v>208</v>
      </c>
      <c r="D323" s="31">
        <v>16</v>
      </c>
      <c r="E323" s="31">
        <v>5</v>
      </c>
      <c r="F323" s="32">
        <v>0.9</v>
      </c>
    </row>
    <row r="324" spans="1:6" ht="15" customHeight="1" x14ac:dyDescent="0.25">
      <c r="A324" s="31" t="s">
        <v>1111</v>
      </c>
      <c r="B324" s="31" t="s">
        <v>207</v>
      </c>
      <c r="C324" s="31" t="s">
        <v>208</v>
      </c>
      <c r="D324" s="31">
        <v>20</v>
      </c>
      <c r="E324" s="31">
        <v>1</v>
      </c>
      <c r="F324" s="32">
        <v>1.1000000000000001</v>
      </c>
    </row>
    <row r="325" spans="1:6" ht="15" customHeight="1" x14ac:dyDescent="0.25">
      <c r="A325" s="31" t="s">
        <v>1112</v>
      </c>
      <c r="B325" s="31" t="s">
        <v>207</v>
      </c>
      <c r="C325" s="31" t="s">
        <v>208</v>
      </c>
      <c r="D325" s="31">
        <v>0</v>
      </c>
      <c r="E325" s="31">
        <v>1</v>
      </c>
      <c r="F325" s="32">
        <v>0</v>
      </c>
    </row>
    <row r="326" spans="1:6" ht="15" customHeight="1" x14ac:dyDescent="0.25">
      <c r="A326" s="31" t="s">
        <v>1113</v>
      </c>
      <c r="B326" s="31" t="s">
        <v>207</v>
      </c>
      <c r="C326" s="31" t="s">
        <v>208</v>
      </c>
      <c r="D326" s="31">
        <v>13</v>
      </c>
      <c r="E326" s="31">
        <v>3</v>
      </c>
      <c r="F326" s="32">
        <v>0.7</v>
      </c>
    </row>
    <row r="327" spans="1:6" ht="24" customHeight="1" x14ac:dyDescent="0.25">
      <c r="A327" s="31" t="s">
        <v>1099</v>
      </c>
      <c r="B327" s="31" t="s">
        <v>210</v>
      </c>
      <c r="C327" s="31" t="s">
        <v>211</v>
      </c>
      <c r="D327" s="31">
        <v>10</v>
      </c>
      <c r="E327" s="31">
        <v>6</v>
      </c>
      <c r="F327" s="32">
        <v>0.6</v>
      </c>
    </row>
    <row r="328" spans="1:6" ht="24" customHeight="1" x14ac:dyDescent="0.25">
      <c r="A328" s="31" t="s">
        <v>1101</v>
      </c>
      <c r="B328" s="31" t="s">
        <v>210</v>
      </c>
      <c r="C328" s="31" t="s">
        <v>211</v>
      </c>
      <c r="D328" s="31">
        <v>15</v>
      </c>
      <c r="E328" s="31">
        <v>0</v>
      </c>
      <c r="F328" s="32">
        <v>0.8</v>
      </c>
    </row>
    <row r="329" spans="1:6" ht="24" customHeight="1" x14ac:dyDescent="0.25">
      <c r="A329" s="31" t="s">
        <v>1103</v>
      </c>
      <c r="B329" s="31" t="s">
        <v>210</v>
      </c>
      <c r="C329" s="31" t="s">
        <v>211</v>
      </c>
      <c r="D329" s="31">
        <v>19</v>
      </c>
      <c r="E329" s="31">
        <v>6</v>
      </c>
      <c r="F329" s="32">
        <v>1.1000000000000001</v>
      </c>
    </row>
    <row r="330" spans="1:6" ht="24" customHeight="1" x14ac:dyDescent="0.25">
      <c r="A330" s="31" t="s">
        <v>1104</v>
      </c>
      <c r="B330" s="31" t="s">
        <v>210</v>
      </c>
      <c r="C330" s="31" t="s">
        <v>211</v>
      </c>
      <c r="D330" s="31">
        <v>19</v>
      </c>
      <c r="E330" s="31">
        <v>9</v>
      </c>
      <c r="F330" s="32">
        <v>1.1000000000000001</v>
      </c>
    </row>
    <row r="331" spans="1:6" ht="24" customHeight="1" x14ac:dyDescent="0.25">
      <c r="A331" s="31" t="s">
        <v>1106</v>
      </c>
      <c r="B331" s="31" t="s">
        <v>210</v>
      </c>
      <c r="C331" s="31" t="s">
        <v>211</v>
      </c>
      <c r="D331" s="31">
        <v>14</v>
      </c>
      <c r="E331" s="31">
        <v>0</v>
      </c>
      <c r="F331" s="32">
        <v>0.8</v>
      </c>
    </row>
    <row r="332" spans="1:6" ht="24" customHeight="1" x14ac:dyDescent="0.25">
      <c r="A332" s="31" t="s">
        <v>1107</v>
      </c>
      <c r="B332" s="31" t="s">
        <v>210</v>
      </c>
      <c r="C332" s="31" t="s">
        <v>211</v>
      </c>
      <c r="D332" s="31">
        <v>4</v>
      </c>
      <c r="E332" s="31">
        <v>4</v>
      </c>
      <c r="F332" s="32">
        <v>0.2</v>
      </c>
    </row>
    <row r="333" spans="1:6" ht="24" customHeight="1" x14ac:dyDescent="0.25">
      <c r="A333" s="31" t="s">
        <v>1108</v>
      </c>
      <c r="B333" s="31" t="s">
        <v>210</v>
      </c>
      <c r="C333" s="31" t="s">
        <v>211</v>
      </c>
      <c r="D333" s="31">
        <v>12</v>
      </c>
      <c r="E333" s="31">
        <v>4</v>
      </c>
      <c r="F333" s="32">
        <v>0.7</v>
      </c>
    </row>
    <row r="334" spans="1:6" ht="24" customHeight="1" x14ac:dyDescent="0.25">
      <c r="A334" s="31" t="s">
        <v>1109</v>
      </c>
      <c r="B334" s="31" t="s">
        <v>210</v>
      </c>
      <c r="C334" s="31" t="s">
        <v>211</v>
      </c>
      <c r="D334" s="31">
        <v>3</v>
      </c>
      <c r="E334" s="31">
        <v>9</v>
      </c>
      <c r="F334" s="32">
        <v>0.2</v>
      </c>
    </row>
    <row r="335" spans="1:6" ht="24" customHeight="1" x14ac:dyDescent="0.25">
      <c r="A335" s="31" t="s">
        <v>1110</v>
      </c>
      <c r="B335" s="31" t="s">
        <v>210</v>
      </c>
      <c r="C335" s="31" t="s">
        <v>211</v>
      </c>
      <c r="D335" s="31">
        <v>10</v>
      </c>
      <c r="E335" s="31">
        <v>3</v>
      </c>
      <c r="F335" s="32">
        <v>0.6</v>
      </c>
    </row>
    <row r="336" spans="1:6" ht="24" customHeight="1" x14ac:dyDescent="0.25">
      <c r="A336" s="31" t="s">
        <v>1111</v>
      </c>
      <c r="B336" s="31" t="s">
        <v>210</v>
      </c>
      <c r="C336" s="31" t="s">
        <v>211</v>
      </c>
      <c r="D336" s="31">
        <v>12</v>
      </c>
      <c r="E336" s="31">
        <v>3</v>
      </c>
      <c r="F336" s="32">
        <v>0.7</v>
      </c>
    </row>
    <row r="337" spans="1:6" ht="24" customHeight="1" x14ac:dyDescent="0.25">
      <c r="A337" s="31" t="s">
        <v>1112</v>
      </c>
      <c r="B337" s="31" t="s">
        <v>210</v>
      </c>
      <c r="C337" s="31" t="s">
        <v>211</v>
      </c>
      <c r="D337" s="31">
        <v>8</v>
      </c>
      <c r="E337" s="31">
        <v>7</v>
      </c>
      <c r="F337" s="32">
        <v>0.4</v>
      </c>
    </row>
    <row r="338" spans="1:6" ht="24" customHeight="1" x14ac:dyDescent="0.25">
      <c r="A338" s="31" t="s">
        <v>1113</v>
      </c>
      <c r="B338" s="31" t="s">
        <v>210</v>
      </c>
      <c r="C338" s="31" t="s">
        <v>211</v>
      </c>
      <c r="D338" s="31">
        <v>15</v>
      </c>
      <c r="E338" s="31">
        <v>0</v>
      </c>
      <c r="F338" s="32">
        <v>0.8</v>
      </c>
    </row>
    <row r="339" spans="1:6" ht="24" customHeight="1" x14ac:dyDescent="0.25">
      <c r="A339" s="31" t="s">
        <v>1099</v>
      </c>
      <c r="B339" s="31" t="s">
        <v>213</v>
      </c>
      <c r="C339" s="31" t="s">
        <v>214</v>
      </c>
      <c r="D339" s="31">
        <v>19</v>
      </c>
      <c r="E339" s="31">
        <v>9</v>
      </c>
      <c r="F339" s="32">
        <v>1.1000000000000001</v>
      </c>
    </row>
    <row r="340" spans="1:6" ht="24" customHeight="1" x14ac:dyDescent="0.25">
      <c r="A340" s="31" t="s">
        <v>1101</v>
      </c>
      <c r="B340" s="31" t="s">
        <v>213</v>
      </c>
      <c r="C340" s="31" t="s">
        <v>214</v>
      </c>
      <c r="D340" s="31">
        <v>19</v>
      </c>
      <c r="E340" s="31">
        <v>2</v>
      </c>
      <c r="F340" s="32">
        <v>1.1000000000000001</v>
      </c>
    </row>
    <row r="341" spans="1:6" ht="24" customHeight="1" x14ac:dyDescent="0.25">
      <c r="A341" s="31" t="s">
        <v>1103</v>
      </c>
      <c r="B341" s="31" t="s">
        <v>213</v>
      </c>
      <c r="C341" s="31" t="s">
        <v>214</v>
      </c>
      <c r="D341" s="31">
        <v>13</v>
      </c>
      <c r="E341" s="31">
        <v>9</v>
      </c>
      <c r="F341" s="32">
        <v>0.7</v>
      </c>
    </row>
    <row r="342" spans="1:6" ht="24" customHeight="1" x14ac:dyDescent="0.25">
      <c r="A342" s="31" t="s">
        <v>1104</v>
      </c>
      <c r="B342" s="31" t="s">
        <v>213</v>
      </c>
      <c r="C342" s="31" t="s">
        <v>214</v>
      </c>
      <c r="D342" s="31">
        <v>18</v>
      </c>
      <c r="E342" s="31">
        <v>3</v>
      </c>
      <c r="F342" s="32">
        <v>1</v>
      </c>
    </row>
    <row r="343" spans="1:6" ht="24" customHeight="1" x14ac:dyDescent="0.25">
      <c r="A343" s="31" t="s">
        <v>1106</v>
      </c>
      <c r="B343" s="31" t="s">
        <v>213</v>
      </c>
      <c r="C343" s="31" t="s">
        <v>214</v>
      </c>
      <c r="D343" s="31">
        <v>6</v>
      </c>
      <c r="E343" s="31">
        <v>6</v>
      </c>
      <c r="F343" s="32">
        <v>0.3</v>
      </c>
    </row>
    <row r="344" spans="1:6" ht="24" customHeight="1" x14ac:dyDescent="0.25">
      <c r="A344" s="31" t="s">
        <v>1107</v>
      </c>
      <c r="B344" s="31" t="s">
        <v>213</v>
      </c>
      <c r="C344" s="31" t="s">
        <v>214</v>
      </c>
      <c r="D344" s="31">
        <v>9</v>
      </c>
      <c r="E344" s="31">
        <v>0</v>
      </c>
      <c r="F344" s="32">
        <v>0.5</v>
      </c>
    </row>
    <row r="345" spans="1:6" ht="24" customHeight="1" x14ac:dyDescent="0.25">
      <c r="A345" s="31" t="s">
        <v>1108</v>
      </c>
      <c r="B345" s="31" t="s">
        <v>213</v>
      </c>
      <c r="C345" s="31" t="s">
        <v>214</v>
      </c>
      <c r="D345" s="31">
        <v>15</v>
      </c>
      <c r="E345" s="31">
        <v>6</v>
      </c>
      <c r="F345" s="32">
        <v>0.8</v>
      </c>
    </row>
    <row r="346" spans="1:6" ht="24" customHeight="1" x14ac:dyDescent="0.25">
      <c r="A346" s="31" t="s">
        <v>1109</v>
      </c>
      <c r="B346" s="31" t="s">
        <v>213</v>
      </c>
      <c r="C346" s="31" t="s">
        <v>214</v>
      </c>
      <c r="D346" s="31">
        <v>20</v>
      </c>
      <c r="E346" s="31">
        <v>10</v>
      </c>
      <c r="F346" s="32">
        <v>1.1000000000000001</v>
      </c>
    </row>
    <row r="347" spans="1:6" ht="24" customHeight="1" x14ac:dyDescent="0.25">
      <c r="A347" s="31" t="s">
        <v>1110</v>
      </c>
      <c r="B347" s="31" t="s">
        <v>213</v>
      </c>
      <c r="C347" s="31" t="s">
        <v>214</v>
      </c>
      <c r="D347" s="31">
        <v>12</v>
      </c>
      <c r="E347" s="31">
        <v>10</v>
      </c>
      <c r="F347" s="32">
        <v>0.7</v>
      </c>
    </row>
    <row r="348" spans="1:6" ht="24" customHeight="1" x14ac:dyDescent="0.25">
      <c r="A348" s="31" t="s">
        <v>1111</v>
      </c>
      <c r="B348" s="31" t="s">
        <v>213</v>
      </c>
      <c r="C348" s="31" t="s">
        <v>214</v>
      </c>
      <c r="D348" s="31">
        <v>0</v>
      </c>
      <c r="E348" s="31">
        <v>10</v>
      </c>
      <c r="F348" s="32">
        <v>0</v>
      </c>
    </row>
    <row r="349" spans="1:6" ht="24" customHeight="1" x14ac:dyDescent="0.25">
      <c r="A349" s="31" t="s">
        <v>1112</v>
      </c>
      <c r="B349" s="31" t="s">
        <v>213</v>
      </c>
      <c r="C349" s="31" t="s">
        <v>214</v>
      </c>
      <c r="D349" s="31">
        <v>16</v>
      </c>
      <c r="E349" s="31">
        <v>8</v>
      </c>
      <c r="F349" s="32">
        <v>0.9</v>
      </c>
    </row>
    <row r="350" spans="1:6" ht="24" customHeight="1" x14ac:dyDescent="0.25">
      <c r="A350" s="31" t="s">
        <v>1113</v>
      </c>
      <c r="B350" s="31" t="s">
        <v>213</v>
      </c>
      <c r="C350" s="31" t="s">
        <v>214</v>
      </c>
      <c r="D350" s="31">
        <v>18</v>
      </c>
      <c r="E350" s="31">
        <v>4</v>
      </c>
      <c r="F350" s="32">
        <v>1</v>
      </c>
    </row>
    <row r="351" spans="1:6" ht="24" customHeight="1" x14ac:dyDescent="0.25">
      <c r="A351" s="31" t="s">
        <v>1099</v>
      </c>
      <c r="B351" s="31" t="s">
        <v>216</v>
      </c>
      <c r="C351" s="31" t="s">
        <v>217</v>
      </c>
      <c r="D351" s="31">
        <v>6</v>
      </c>
      <c r="E351" s="31">
        <v>6</v>
      </c>
      <c r="F351" s="32">
        <v>0.3</v>
      </c>
    </row>
    <row r="352" spans="1:6" ht="24" customHeight="1" x14ac:dyDescent="0.25">
      <c r="A352" s="31" t="s">
        <v>1101</v>
      </c>
      <c r="B352" s="31" t="s">
        <v>216</v>
      </c>
      <c r="C352" s="31" t="s">
        <v>217</v>
      </c>
      <c r="D352" s="31">
        <v>5</v>
      </c>
      <c r="E352" s="31">
        <v>3</v>
      </c>
      <c r="F352" s="32">
        <v>0.3</v>
      </c>
    </row>
    <row r="353" spans="1:6" ht="24" customHeight="1" x14ac:dyDescent="0.25">
      <c r="A353" s="31" t="s">
        <v>1103</v>
      </c>
      <c r="B353" s="31" t="s">
        <v>216</v>
      </c>
      <c r="C353" s="31" t="s">
        <v>217</v>
      </c>
      <c r="D353" s="31">
        <v>13</v>
      </c>
      <c r="E353" s="31">
        <v>6</v>
      </c>
      <c r="F353" s="32">
        <v>0.7</v>
      </c>
    </row>
    <row r="354" spans="1:6" ht="24" customHeight="1" x14ac:dyDescent="0.25">
      <c r="A354" s="31" t="s">
        <v>1104</v>
      </c>
      <c r="B354" s="31" t="s">
        <v>216</v>
      </c>
      <c r="C354" s="31" t="s">
        <v>217</v>
      </c>
      <c r="D354" s="31">
        <v>4</v>
      </c>
      <c r="E354" s="31">
        <v>7</v>
      </c>
      <c r="F354" s="32">
        <v>0.2</v>
      </c>
    </row>
    <row r="355" spans="1:6" ht="24" customHeight="1" x14ac:dyDescent="0.25">
      <c r="A355" s="31" t="s">
        <v>1106</v>
      </c>
      <c r="B355" s="31" t="s">
        <v>216</v>
      </c>
      <c r="C355" s="31" t="s">
        <v>217</v>
      </c>
      <c r="D355" s="31">
        <v>14</v>
      </c>
      <c r="E355" s="31">
        <v>10</v>
      </c>
      <c r="F355" s="32">
        <v>0.8</v>
      </c>
    </row>
    <row r="356" spans="1:6" ht="24" customHeight="1" x14ac:dyDescent="0.25">
      <c r="A356" s="31" t="s">
        <v>1107</v>
      </c>
      <c r="B356" s="31" t="s">
        <v>216</v>
      </c>
      <c r="C356" s="31" t="s">
        <v>217</v>
      </c>
      <c r="D356" s="31">
        <v>17</v>
      </c>
      <c r="E356" s="31">
        <v>7</v>
      </c>
      <c r="F356" s="32">
        <v>0.9</v>
      </c>
    </row>
    <row r="357" spans="1:6" ht="24" customHeight="1" x14ac:dyDescent="0.25">
      <c r="A357" s="31" t="s">
        <v>1108</v>
      </c>
      <c r="B357" s="31" t="s">
        <v>216</v>
      </c>
      <c r="C357" s="31" t="s">
        <v>217</v>
      </c>
      <c r="D357" s="31">
        <v>10</v>
      </c>
      <c r="E357" s="31">
        <v>5</v>
      </c>
      <c r="F357" s="32">
        <v>0.6</v>
      </c>
    </row>
    <row r="358" spans="1:6" ht="24" customHeight="1" x14ac:dyDescent="0.25">
      <c r="A358" s="31" t="s">
        <v>1109</v>
      </c>
      <c r="B358" s="31" t="s">
        <v>216</v>
      </c>
      <c r="C358" s="31" t="s">
        <v>217</v>
      </c>
      <c r="D358" s="31">
        <v>2</v>
      </c>
      <c r="E358" s="31">
        <v>1</v>
      </c>
      <c r="F358" s="32">
        <v>0.1</v>
      </c>
    </row>
    <row r="359" spans="1:6" ht="24" customHeight="1" x14ac:dyDescent="0.25">
      <c r="A359" s="31" t="s">
        <v>1110</v>
      </c>
      <c r="B359" s="31" t="s">
        <v>216</v>
      </c>
      <c r="C359" s="31" t="s">
        <v>217</v>
      </c>
      <c r="D359" s="31">
        <v>0</v>
      </c>
      <c r="E359" s="31">
        <v>5</v>
      </c>
      <c r="F359" s="32">
        <v>0</v>
      </c>
    </row>
    <row r="360" spans="1:6" ht="24" customHeight="1" x14ac:dyDescent="0.25">
      <c r="A360" s="31" t="s">
        <v>1111</v>
      </c>
      <c r="B360" s="31" t="s">
        <v>216</v>
      </c>
      <c r="C360" s="31" t="s">
        <v>217</v>
      </c>
      <c r="D360" s="31">
        <v>5</v>
      </c>
      <c r="E360" s="31">
        <v>3</v>
      </c>
      <c r="F360" s="32">
        <v>0.3</v>
      </c>
    </row>
    <row r="361" spans="1:6" ht="24" customHeight="1" x14ac:dyDescent="0.25">
      <c r="A361" s="31" t="s">
        <v>1112</v>
      </c>
      <c r="B361" s="31" t="s">
        <v>216</v>
      </c>
      <c r="C361" s="31" t="s">
        <v>217</v>
      </c>
      <c r="D361" s="31">
        <v>13</v>
      </c>
      <c r="E361" s="31">
        <v>3</v>
      </c>
      <c r="F361" s="32">
        <v>0.7</v>
      </c>
    </row>
    <row r="362" spans="1:6" ht="24" customHeight="1" x14ac:dyDescent="0.25">
      <c r="A362" s="31" t="s">
        <v>1113</v>
      </c>
      <c r="B362" s="31" t="s">
        <v>216</v>
      </c>
      <c r="C362" s="31" t="s">
        <v>217</v>
      </c>
      <c r="D362" s="31">
        <v>15</v>
      </c>
      <c r="E362" s="31">
        <v>6</v>
      </c>
      <c r="F362" s="32">
        <v>0.8</v>
      </c>
    </row>
    <row r="363" spans="1:6" ht="24" customHeight="1" x14ac:dyDescent="0.25">
      <c r="A363" s="31" t="s">
        <v>1099</v>
      </c>
      <c r="B363" s="31" t="s">
        <v>220</v>
      </c>
      <c r="C363" s="31" t="s">
        <v>221</v>
      </c>
      <c r="D363" s="31">
        <v>20</v>
      </c>
      <c r="E363" s="31">
        <v>1</v>
      </c>
      <c r="F363" s="32">
        <v>1.1000000000000001</v>
      </c>
    </row>
    <row r="364" spans="1:6" ht="24" customHeight="1" x14ac:dyDescent="0.25">
      <c r="A364" s="31" t="s">
        <v>1101</v>
      </c>
      <c r="B364" s="31" t="s">
        <v>220</v>
      </c>
      <c r="C364" s="31" t="s">
        <v>221</v>
      </c>
      <c r="D364" s="31">
        <v>14</v>
      </c>
      <c r="E364" s="31">
        <v>4</v>
      </c>
      <c r="F364" s="32">
        <v>0.8</v>
      </c>
    </row>
    <row r="365" spans="1:6" ht="24" customHeight="1" x14ac:dyDescent="0.25">
      <c r="A365" s="31" t="s">
        <v>1103</v>
      </c>
      <c r="B365" s="31" t="s">
        <v>220</v>
      </c>
      <c r="C365" s="31" t="s">
        <v>221</v>
      </c>
      <c r="D365" s="31">
        <v>7</v>
      </c>
      <c r="E365" s="31">
        <v>5</v>
      </c>
      <c r="F365" s="32">
        <v>0.4</v>
      </c>
    </row>
    <row r="366" spans="1:6" ht="24" customHeight="1" x14ac:dyDescent="0.25">
      <c r="A366" s="31" t="s">
        <v>1104</v>
      </c>
      <c r="B366" s="31" t="s">
        <v>220</v>
      </c>
      <c r="C366" s="31" t="s">
        <v>221</v>
      </c>
      <c r="D366" s="31">
        <v>9</v>
      </c>
      <c r="E366" s="31">
        <v>9</v>
      </c>
      <c r="F366" s="32">
        <v>0.5</v>
      </c>
    </row>
    <row r="367" spans="1:6" ht="24" customHeight="1" x14ac:dyDescent="0.25">
      <c r="A367" s="31" t="s">
        <v>1106</v>
      </c>
      <c r="B367" s="31" t="s">
        <v>220</v>
      </c>
      <c r="C367" s="31" t="s">
        <v>221</v>
      </c>
      <c r="D367" s="31">
        <v>4</v>
      </c>
      <c r="E367" s="31">
        <v>4</v>
      </c>
      <c r="F367" s="32">
        <v>0.2</v>
      </c>
    </row>
    <row r="368" spans="1:6" ht="24" customHeight="1" x14ac:dyDescent="0.25">
      <c r="A368" s="31" t="s">
        <v>1107</v>
      </c>
      <c r="B368" s="31" t="s">
        <v>220</v>
      </c>
      <c r="C368" s="31" t="s">
        <v>221</v>
      </c>
      <c r="D368" s="31">
        <v>19</v>
      </c>
      <c r="E368" s="31">
        <v>7</v>
      </c>
      <c r="F368" s="32">
        <v>1.1000000000000001</v>
      </c>
    </row>
    <row r="369" spans="1:6" ht="24" customHeight="1" x14ac:dyDescent="0.25">
      <c r="A369" s="31" t="s">
        <v>1108</v>
      </c>
      <c r="B369" s="31" t="s">
        <v>220</v>
      </c>
      <c r="C369" s="31" t="s">
        <v>221</v>
      </c>
      <c r="D369" s="31">
        <v>3</v>
      </c>
      <c r="E369" s="31">
        <v>8</v>
      </c>
      <c r="F369" s="32">
        <v>0.2</v>
      </c>
    </row>
    <row r="370" spans="1:6" ht="24" customHeight="1" x14ac:dyDescent="0.25">
      <c r="A370" s="31" t="s">
        <v>1109</v>
      </c>
      <c r="B370" s="31" t="s">
        <v>220</v>
      </c>
      <c r="C370" s="31" t="s">
        <v>221</v>
      </c>
      <c r="D370" s="31">
        <v>7</v>
      </c>
      <c r="E370" s="31">
        <v>10</v>
      </c>
      <c r="F370" s="32">
        <v>0.4</v>
      </c>
    </row>
    <row r="371" spans="1:6" ht="24" customHeight="1" x14ac:dyDescent="0.25">
      <c r="A371" s="31" t="s">
        <v>1110</v>
      </c>
      <c r="B371" s="31" t="s">
        <v>220</v>
      </c>
      <c r="C371" s="31" t="s">
        <v>221</v>
      </c>
      <c r="D371" s="31">
        <v>2</v>
      </c>
      <c r="E371" s="31">
        <v>6</v>
      </c>
      <c r="F371" s="32">
        <v>0.1</v>
      </c>
    </row>
    <row r="372" spans="1:6" ht="24" customHeight="1" x14ac:dyDescent="0.25">
      <c r="A372" s="31" t="s">
        <v>1111</v>
      </c>
      <c r="B372" s="31" t="s">
        <v>220</v>
      </c>
      <c r="C372" s="31" t="s">
        <v>221</v>
      </c>
      <c r="D372" s="31">
        <v>10</v>
      </c>
      <c r="E372" s="31">
        <v>0</v>
      </c>
      <c r="F372" s="32">
        <v>0.6</v>
      </c>
    </row>
    <row r="373" spans="1:6" ht="24" customHeight="1" x14ac:dyDescent="0.25">
      <c r="A373" s="31" t="s">
        <v>1112</v>
      </c>
      <c r="B373" s="31" t="s">
        <v>220</v>
      </c>
      <c r="C373" s="31" t="s">
        <v>221</v>
      </c>
      <c r="D373" s="31">
        <v>12</v>
      </c>
      <c r="E373" s="31">
        <v>2</v>
      </c>
      <c r="F373" s="32">
        <v>0.7</v>
      </c>
    </row>
    <row r="374" spans="1:6" ht="24" customHeight="1" x14ac:dyDescent="0.25">
      <c r="A374" s="31" t="s">
        <v>1113</v>
      </c>
      <c r="B374" s="31" t="s">
        <v>220</v>
      </c>
      <c r="C374" s="31" t="s">
        <v>221</v>
      </c>
      <c r="D374" s="31">
        <v>12</v>
      </c>
      <c r="E374" s="31">
        <v>1</v>
      </c>
      <c r="F374" s="32">
        <v>0.7</v>
      </c>
    </row>
    <row r="375" spans="1:6" ht="24" customHeight="1" x14ac:dyDescent="0.25">
      <c r="A375" s="31" t="s">
        <v>1099</v>
      </c>
      <c r="B375" s="31" t="s">
        <v>223</v>
      </c>
      <c r="C375" s="31" t="s">
        <v>224</v>
      </c>
      <c r="D375" s="31">
        <v>11</v>
      </c>
      <c r="E375" s="31">
        <v>2</v>
      </c>
      <c r="F375" s="32">
        <v>0.6</v>
      </c>
    </row>
    <row r="376" spans="1:6" ht="24" customHeight="1" x14ac:dyDescent="0.25">
      <c r="A376" s="31" t="s">
        <v>1101</v>
      </c>
      <c r="B376" s="31" t="s">
        <v>223</v>
      </c>
      <c r="C376" s="31" t="s">
        <v>224</v>
      </c>
      <c r="D376" s="31">
        <v>18</v>
      </c>
      <c r="E376" s="31">
        <v>5</v>
      </c>
      <c r="F376" s="32">
        <v>1</v>
      </c>
    </row>
    <row r="377" spans="1:6" ht="24" customHeight="1" x14ac:dyDescent="0.25">
      <c r="A377" s="31" t="s">
        <v>1103</v>
      </c>
      <c r="B377" s="31" t="s">
        <v>223</v>
      </c>
      <c r="C377" s="31" t="s">
        <v>224</v>
      </c>
      <c r="D377" s="31">
        <v>15</v>
      </c>
      <c r="E377" s="31">
        <v>9</v>
      </c>
      <c r="F377" s="32">
        <v>0.8</v>
      </c>
    </row>
    <row r="378" spans="1:6" ht="24" customHeight="1" x14ac:dyDescent="0.25">
      <c r="A378" s="31" t="s">
        <v>1104</v>
      </c>
      <c r="B378" s="31" t="s">
        <v>223</v>
      </c>
      <c r="C378" s="31" t="s">
        <v>224</v>
      </c>
      <c r="D378" s="31">
        <v>0</v>
      </c>
      <c r="E378" s="31">
        <v>10</v>
      </c>
      <c r="F378" s="32">
        <v>0</v>
      </c>
    </row>
    <row r="379" spans="1:6" ht="24" customHeight="1" x14ac:dyDescent="0.25">
      <c r="A379" s="31" t="s">
        <v>1106</v>
      </c>
      <c r="B379" s="31" t="s">
        <v>223</v>
      </c>
      <c r="C379" s="31" t="s">
        <v>224</v>
      </c>
      <c r="D379" s="31">
        <v>18</v>
      </c>
      <c r="E379" s="31">
        <v>5</v>
      </c>
      <c r="F379" s="32">
        <v>1</v>
      </c>
    </row>
    <row r="380" spans="1:6" ht="24" customHeight="1" x14ac:dyDescent="0.25">
      <c r="A380" s="31" t="s">
        <v>1107</v>
      </c>
      <c r="B380" s="31" t="s">
        <v>223</v>
      </c>
      <c r="C380" s="31" t="s">
        <v>224</v>
      </c>
      <c r="D380" s="31">
        <v>20</v>
      </c>
      <c r="E380" s="31">
        <v>10</v>
      </c>
      <c r="F380" s="32">
        <v>1.1000000000000001</v>
      </c>
    </row>
    <row r="381" spans="1:6" ht="24" customHeight="1" x14ac:dyDescent="0.25">
      <c r="A381" s="31" t="s">
        <v>1108</v>
      </c>
      <c r="B381" s="31" t="s">
        <v>223</v>
      </c>
      <c r="C381" s="31" t="s">
        <v>224</v>
      </c>
      <c r="D381" s="31">
        <v>1</v>
      </c>
      <c r="E381" s="31">
        <v>2</v>
      </c>
      <c r="F381" s="32">
        <v>0.1</v>
      </c>
    </row>
    <row r="382" spans="1:6" ht="24" customHeight="1" x14ac:dyDescent="0.25">
      <c r="A382" s="31" t="s">
        <v>1109</v>
      </c>
      <c r="B382" s="31" t="s">
        <v>223</v>
      </c>
      <c r="C382" s="31" t="s">
        <v>224</v>
      </c>
      <c r="D382" s="31">
        <v>19</v>
      </c>
      <c r="E382" s="31">
        <v>2</v>
      </c>
      <c r="F382" s="32">
        <v>1.1000000000000001</v>
      </c>
    </row>
    <row r="383" spans="1:6" ht="24" customHeight="1" x14ac:dyDescent="0.25">
      <c r="A383" s="31" t="s">
        <v>1110</v>
      </c>
      <c r="B383" s="31" t="s">
        <v>223</v>
      </c>
      <c r="C383" s="31" t="s">
        <v>224</v>
      </c>
      <c r="D383" s="31">
        <v>17</v>
      </c>
      <c r="E383" s="31">
        <v>2</v>
      </c>
      <c r="F383" s="32">
        <v>0.9</v>
      </c>
    </row>
    <row r="384" spans="1:6" ht="24" customHeight="1" x14ac:dyDescent="0.25">
      <c r="A384" s="31" t="s">
        <v>1111</v>
      </c>
      <c r="B384" s="31" t="s">
        <v>223</v>
      </c>
      <c r="C384" s="31" t="s">
        <v>224</v>
      </c>
      <c r="D384" s="31">
        <v>19</v>
      </c>
      <c r="E384" s="31">
        <v>7</v>
      </c>
      <c r="F384" s="32">
        <v>1.1000000000000001</v>
      </c>
    </row>
    <row r="385" spans="1:6" ht="24" customHeight="1" x14ac:dyDescent="0.25">
      <c r="A385" s="31" t="s">
        <v>1112</v>
      </c>
      <c r="B385" s="31" t="s">
        <v>223</v>
      </c>
      <c r="C385" s="31" t="s">
        <v>224</v>
      </c>
      <c r="D385" s="31">
        <v>8</v>
      </c>
      <c r="E385" s="31">
        <v>7</v>
      </c>
      <c r="F385" s="32">
        <v>0.4</v>
      </c>
    </row>
    <row r="386" spans="1:6" ht="24" customHeight="1" x14ac:dyDescent="0.25">
      <c r="A386" s="31" t="s">
        <v>1113</v>
      </c>
      <c r="B386" s="31" t="s">
        <v>223</v>
      </c>
      <c r="C386" s="31" t="s">
        <v>224</v>
      </c>
      <c r="D386" s="31">
        <v>20</v>
      </c>
      <c r="E386" s="31">
        <v>0</v>
      </c>
      <c r="F386" s="32">
        <v>1.1000000000000001</v>
      </c>
    </row>
    <row r="387" spans="1:6" ht="15" customHeight="1" x14ac:dyDescent="0.25">
      <c r="A387" s="31" t="s">
        <v>1099</v>
      </c>
      <c r="B387" s="31" t="s">
        <v>225</v>
      </c>
      <c r="C387" s="31" t="s">
        <v>226</v>
      </c>
      <c r="D387" s="31">
        <v>12</v>
      </c>
      <c r="E387" s="31">
        <v>8</v>
      </c>
      <c r="F387" s="32">
        <v>0.7</v>
      </c>
    </row>
    <row r="388" spans="1:6" ht="15" customHeight="1" x14ac:dyDescent="0.25">
      <c r="A388" s="31" t="s">
        <v>1101</v>
      </c>
      <c r="B388" s="31" t="s">
        <v>225</v>
      </c>
      <c r="C388" s="31" t="s">
        <v>226</v>
      </c>
      <c r="D388" s="31">
        <v>7</v>
      </c>
      <c r="E388" s="31">
        <v>10</v>
      </c>
      <c r="F388" s="32">
        <v>0.4</v>
      </c>
    </row>
    <row r="389" spans="1:6" ht="15" customHeight="1" x14ac:dyDescent="0.25">
      <c r="A389" s="31" t="s">
        <v>1103</v>
      </c>
      <c r="B389" s="31" t="s">
        <v>225</v>
      </c>
      <c r="C389" s="31" t="s">
        <v>226</v>
      </c>
      <c r="D389" s="31">
        <v>4</v>
      </c>
      <c r="E389" s="31">
        <v>10</v>
      </c>
      <c r="F389" s="32">
        <v>0.2</v>
      </c>
    </row>
    <row r="390" spans="1:6" ht="15" customHeight="1" x14ac:dyDescent="0.25">
      <c r="A390" s="31" t="s">
        <v>1104</v>
      </c>
      <c r="B390" s="31" t="s">
        <v>225</v>
      </c>
      <c r="C390" s="31" t="s">
        <v>226</v>
      </c>
      <c r="D390" s="31">
        <v>14</v>
      </c>
      <c r="E390" s="31">
        <v>7</v>
      </c>
      <c r="F390" s="32">
        <v>0.8</v>
      </c>
    </row>
    <row r="391" spans="1:6" ht="15" customHeight="1" x14ac:dyDescent="0.25">
      <c r="A391" s="31" t="s">
        <v>1106</v>
      </c>
      <c r="B391" s="31" t="s">
        <v>225</v>
      </c>
      <c r="C391" s="31" t="s">
        <v>226</v>
      </c>
      <c r="D391" s="31">
        <v>18</v>
      </c>
      <c r="E391" s="31">
        <v>7</v>
      </c>
      <c r="F391" s="32">
        <v>1</v>
      </c>
    </row>
    <row r="392" spans="1:6" ht="15" customHeight="1" x14ac:dyDescent="0.25">
      <c r="A392" s="31" t="s">
        <v>1107</v>
      </c>
      <c r="B392" s="31" t="s">
        <v>225</v>
      </c>
      <c r="C392" s="31" t="s">
        <v>226</v>
      </c>
      <c r="D392" s="31">
        <v>20</v>
      </c>
      <c r="E392" s="31">
        <v>4</v>
      </c>
      <c r="F392" s="32">
        <v>1.1000000000000001</v>
      </c>
    </row>
    <row r="393" spans="1:6" ht="15" customHeight="1" x14ac:dyDescent="0.25">
      <c r="A393" s="31" t="s">
        <v>1108</v>
      </c>
      <c r="B393" s="31" t="s">
        <v>225</v>
      </c>
      <c r="C393" s="31" t="s">
        <v>226</v>
      </c>
      <c r="D393" s="31">
        <v>19</v>
      </c>
      <c r="E393" s="31">
        <v>6</v>
      </c>
      <c r="F393" s="32">
        <v>1.1000000000000001</v>
      </c>
    </row>
    <row r="394" spans="1:6" ht="15" customHeight="1" x14ac:dyDescent="0.25">
      <c r="A394" s="31" t="s">
        <v>1109</v>
      </c>
      <c r="B394" s="31" t="s">
        <v>225</v>
      </c>
      <c r="C394" s="31" t="s">
        <v>226</v>
      </c>
      <c r="D394" s="31">
        <v>13</v>
      </c>
      <c r="E394" s="31">
        <v>8</v>
      </c>
      <c r="F394" s="32">
        <v>0.7</v>
      </c>
    </row>
    <row r="395" spans="1:6" ht="15" customHeight="1" x14ac:dyDescent="0.25">
      <c r="A395" s="31" t="s">
        <v>1110</v>
      </c>
      <c r="B395" s="31" t="s">
        <v>225</v>
      </c>
      <c r="C395" s="31" t="s">
        <v>226</v>
      </c>
      <c r="D395" s="31">
        <v>12</v>
      </c>
      <c r="E395" s="31">
        <v>0</v>
      </c>
      <c r="F395" s="32">
        <v>0.7</v>
      </c>
    </row>
    <row r="396" spans="1:6" ht="15" customHeight="1" x14ac:dyDescent="0.25">
      <c r="A396" s="31" t="s">
        <v>1111</v>
      </c>
      <c r="B396" s="31" t="s">
        <v>225</v>
      </c>
      <c r="C396" s="31" t="s">
        <v>226</v>
      </c>
      <c r="D396" s="31">
        <v>16</v>
      </c>
      <c r="E396" s="31">
        <v>10</v>
      </c>
      <c r="F396" s="32">
        <v>0.9</v>
      </c>
    </row>
    <row r="397" spans="1:6" ht="15" customHeight="1" x14ac:dyDescent="0.25">
      <c r="A397" s="31" t="s">
        <v>1112</v>
      </c>
      <c r="B397" s="31" t="s">
        <v>225</v>
      </c>
      <c r="C397" s="31" t="s">
        <v>226</v>
      </c>
      <c r="D397" s="31">
        <v>11</v>
      </c>
      <c r="E397" s="31">
        <v>5</v>
      </c>
      <c r="F397" s="32">
        <v>0.6</v>
      </c>
    </row>
    <row r="398" spans="1:6" ht="15" customHeight="1" x14ac:dyDescent="0.25">
      <c r="A398" s="31" t="s">
        <v>1113</v>
      </c>
      <c r="B398" s="31" t="s">
        <v>225</v>
      </c>
      <c r="C398" s="31" t="s">
        <v>226</v>
      </c>
      <c r="D398" s="31">
        <v>4</v>
      </c>
      <c r="E398" s="31">
        <v>4</v>
      </c>
      <c r="F398" s="32">
        <v>0.2</v>
      </c>
    </row>
    <row r="399" spans="1:6" ht="24" customHeight="1" x14ac:dyDescent="0.25">
      <c r="A399" s="31" t="s">
        <v>1099</v>
      </c>
      <c r="B399" s="31" t="s">
        <v>227</v>
      </c>
      <c r="C399" s="31" t="s">
        <v>228</v>
      </c>
      <c r="D399" s="31">
        <v>3</v>
      </c>
      <c r="E399" s="31">
        <v>5</v>
      </c>
      <c r="F399" s="32">
        <v>0.2</v>
      </c>
    </row>
    <row r="400" spans="1:6" ht="24" customHeight="1" x14ac:dyDescent="0.25">
      <c r="A400" s="31" t="s">
        <v>1101</v>
      </c>
      <c r="B400" s="31" t="s">
        <v>227</v>
      </c>
      <c r="C400" s="31" t="s">
        <v>228</v>
      </c>
      <c r="D400" s="31">
        <v>19</v>
      </c>
      <c r="E400" s="31">
        <v>5</v>
      </c>
      <c r="F400" s="32">
        <v>1.1000000000000001</v>
      </c>
    </row>
    <row r="401" spans="1:6" ht="24" customHeight="1" x14ac:dyDescent="0.25">
      <c r="A401" s="31" t="s">
        <v>1103</v>
      </c>
      <c r="B401" s="31" t="s">
        <v>227</v>
      </c>
      <c r="C401" s="31" t="s">
        <v>228</v>
      </c>
      <c r="D401" s="31">
        <v>5</v>
      </c>
      <c r="E401" s="31">
        <v>1</v>
      </c>
      <c r="F401" s="32">
        <v>0.3</v>
      </c>
    </row>
    <row r="402" spans="1:6" ht="24" customHeight="1" x14ac:dyDescent="0.25">
      <c r="A402" s="31" t="s">
        <v>1104</v>
      </c>
      <c r="B402" s="31" t="s">
        <v>227</v>
      </c>
      <c r="C402" s="31" t="s">
        <v>228</v>
      </c>
      <c r="D402" s="31">
        <v>11</v>
      </c>
      <c r="E402" s="31">
        <v>1</v>
      </c>
      <c r="F402" s="32">
        <v>0.6</v>
      </c>
    </row>
    <row r="403" spans="1:6" ht="24" customHeight="1" x14ac:dyDescent="0.25">
      <c r="A403" s="31" t="s">
        <v>1106</v>
      </c>
      <c r="B403" s="31" t="s">
        <v>227</v>
      </c>
      <c r="C403" s="31" t="s">
        <v>228</v>
      </c>
      <c r="D403" s="31">
        <v>7</v>
      </c>
      <c r="E403" s="31">
        <v>2</v>
      </c>
      <c r="F403" s="32">
        <v>0.4</v>
      </c>
    </row>
    <row r="404" spans="1:6" ht="24" customHeight="1" x14ac:dyDescent="0.25">
      <c r="A404" s="31" t="s">
        <v>1107</v>
      </c>
      <c r="B404" s="31" t="s">
        <v>227</v>
      </c>
      <c r="C404" s="31" t="s">
        <v>228</v>
      </c>
      <c r="D404" s="31">
        <v>17</v>
      </c>
      <c r="E404" s="31">
        <v>7</v>
      </c>
      <c r="F404" s="32">
        <v>0.9</v>
      </c>
    </row>
    <row r="405" spans="1:6" ht="24" customHeight="1" x14ac:dyDescent="0.25">
      <c r="A405" s="31" t="s">
        <v>1108</v>
      </c>
      <c r="B405" s="31" t="s">
        <v>227</v>
      </c>
      <c r="C405" s="31" t="s">
        <v>228</v>
      </c>
      <c r="D405" s="31">
        <v>20</v>
      </c>
      <c r="E405" s="31">
        <v>8</v>
      </c>
      <c r="F405" s="32">
        <v>1.1000000000000001</v>
      </c>
    </row>
    <row r="406" spans="1:6" ht="24" customHeight="1" x14ac:dyDescent="0.25">
      <c r="A406" s="31" t="s">
        <v>1109</v>
      </c>
      <c r="B406" s="31" t="s">
        <v>227</v>
      </c>
      <c r="C406" s="31" t="s">
        <v>228</v>
      </c>
      <c r="D406" s="31">
        <v>12</v>
      </c>
      <c r="E406" s="31">
        <v>2</v>
      </c>
      <c r="F406" s="32">
        <v>0.7</v>
      </c>
    </row>
    <row r="407" spans="1:6" ht="24" customHeight="1" x14ac:dyDescent="0.25">
      <c r="A407" s="31" t="s">
        <v>1110</v>
      </c>
      <c r="B407" s="31" t="s">
        <v>227</v>
      </c>
      <c r="C407" s="31" t="s">
        <v>228</v>
      </c>
      <c r="D407" s="31">
        <v>5</v>
      </c>
      <c r="E407" s="31">
        <v>9</v>
      </c>
      <c r="F407" s="32">
        <v>0.3</v>
      </c>
    </row>
    <row r="408" spans="1:6" ht="24" customHeight="1" x14ac:dyDescent="0.25">
      <c r="A408" s="31" t="s">
        <v>1111</v>
      </c>
      <c r="B408" s="31" t="s">
        <v>227</v>
      </c>
      <c r="C408" s="31" t="s">
        <v>228</v>
      </c>
      <c r="D408" s="31">
        <v>17</v>
      </c>
      <c r="E408" s="31">
        <v>4</v>
      </c>
      <c r="F408" s="32">
        <v>0.9</v>
      </c>
    </row>
    <row r="409" spans="1:6" ht="24" customHeight="1" x14ac:dyDescent="0.25">
      <c r="A409" s="31" t="s">
        <v>1112</v>
      </c>
      <c r="B409" s="31" t="s">
        <v>227</v>
      </c>
      <c r="C409" s="31" t="s">
        <v>228</v>
      </c>
      <c r="D409" s="31">
        <v>20</v>
      </c>
      <c r="E409" s="31">
        <v>8</v>
      </c>
      <c r="F409" s="32">
        <v>1.1000000000000001</v>
      </c>
    </row>
    <row r="410" spans="1:6" ht="24" customHeight="1" x14ac:dyDescent="0.25">
      <c r="A410" s="31" t="s">
        <v>1113</v>
      </c>
      <c r="B410" s="31" t="s">
        <v>227</v>
      </c>
      <c r="C410" s="31" t="s">
        <v>228</v>
      </c>
      <c r="D410" s="31">
        <v>8</v>
      </c>
      <c r="E410" s="31">
        <v>1</v>
      </c>
      <c r="F410" s="32">
        <v>0.4</v>
      </c>
    </row>
    <row r="411" spans="1:6" ht="24" customHeight="1" x14ac:dyDescent="0.25">
      <c r="A411" s="31" t="s">
        <v>1099</v>
      </c>
      <c r="B411" s="31" t="s">
        <v>230</v>
      </c>
      <c r="C411" s="31" t="s">
        <v>231</v>
      </c>
      <c r="D411" s="31">
        <v>4</v>
      </c>
      <c r="E411" s="31">
        <v>4</v>
      </c>
      <c r="F411" s="32">
        <v>0.2</v>
      </c>
    </row>
    <row r="412" spans="1:6" ht="24" customHeight="1" x14ac:dyDescent="0.25">
      <c r="A412" s="31" t="s">
        <v>1101</v>
      </c>
      <c r="B412" s="31" t="s">
        <v>230</v>
      </c>
      <c r="C412" s="31" t="s">
        <v>231</v>
      </c>
      <c r="D412" s="31">
        <v>3</v>
      </c>
      <c r="E412" s="31">
        <v>7</v>
      </c>
      <c r="F412" s="32">
        <v>0.2</v>
      </c>
    </row>
    <row r="413" spans="1:6" ht="24" customHeight="1" x14ac:dyDescent="0.25">
      <c r="A413" s="31" t="s">
        <v>1103</v>
      </c>
      <c r="B413" s="31" t="s">
        <v>230</v>
      </c>
      <c r="C413" s="31" t="s">
        <v>231</v>
      </c>
      <c r="D413" s="31">
        <v>5</v>
      </c>
      <c r="E413" s="31">
        <v>6</v>
      </c>
      <c r="F413" s="32">
        <v>0.3</v>
      </c>
    </row>
    <row r="414" spans="1:6" ht="24" customHeight="1" x14ac:dyDescent="0.25">
      <c r="A414" s="31" t="s">
        <v>1104</v>
      </c>
      <c r="B414" s="31" t="s">
        <v>230</v>
      </c>
      <c r="C414" s="31" t="s">
        <v>231</v>
      </c>
      <c r="D414" s="31">
        <v>18</v>
      </c>
      <c r="E414" s="31">
        <v>6</v>
      </c>
      <c r="F414" s="32">
        <v>1</v>
      </c>
    </row>
    <row r="415" spans="1:6" ht="24" customHeight="1" x14ac:dyDescent="0.25">
      <c r="A415" s="31" t="s">
        <v>1106</v>
      </c>
      <c r="B415" s="31" t="s">
        <v>230</v>
      </c>
      <c r="C415" s="31" t="s">
        <v>231</v>
      </c>
      <c r="D415" s="31">
        <v>19</v>
      </c>
      <c r="E415" s="31">
        <v>9</v>
      </c>
      <c r="F415" s="32">
        <v>1.1000000000000001</v>
      </c>
    </row>
    <row r="416" spans="1:6" ht="24" customHeight="1" x14ac:dyDescent="0.25">
      <c r="A416" s="31" t="s">
        <v>1107</v>
      </c>
      <c r="B416" s="31" t="s">
        <v>230</v>
      </c>
      <c r="C416" s="31" t="s">
        <v>231</v>
      </c>
      <c r="D416" s="31">
        <v>10</v>
      </c>
      <c r="E416" s="31">
        <v>4</v>
      </c>
      <c r="F416" s="32">
        <v>0.6</v>
      </c>
    </row>
    <row r="417" spans="1:6" ht="24" customHeight="1" x14ac:dyDescent="0.25">
      <c r="A417" s="31" t="s">
        <v>1108</v>
      </c>
      <c r="B417" s="31" t="s">
        <v>230</v>
      </c>
      <c r="C417" s="31" t="s">
        <v>231</v>
      </c>
      <c r="D417" s="31">
        <v>19</v>
      </c>
      <c r="E417" s="31">
        <v>2</v>
      </c>
      <c r="F417" s="32">
        <v>1.1000000000000001</v>
      </c>
    </row>
    <row r="418" spans="1:6" ht="24" customHeight="1" x14ac:dyDescent="0.25">
      <c r="A418" s="31" t="s">
        <v>1109</v>
      </c>
      <c r="B418" s="31" t="s">
        <v>230</v>
      </c>
      <c r="C418" s="31" t="s">
        <v>231</v>
      </c>
      <c r="D418" s="31">
        <v>11</v>
      </c>
      <c r="E418" s="31">
        <v>3</v>
      </c>
      <c r="F418" s="32">
        <v>0.6</v>
      </c>
    </row>
    <row r="419" spans="1:6" ht="24" customHeight="1" x14ac:dyDescent="0.25">
      <c r="A419" s="31" t="s">
        <v>1110</v>
      </c>
      <c r="B419" s="31" t="s">
        <v>230</v>
      </c>
      <c r="C419" s="31" t="s">
        <v>231</v>
      </c>
      <c r="D419" s="31">
        <v>20</v>
      </c>
      <c r="E419" s="31">
        <v>5</v>
      </c>
      <c r="F419" s="32">
        <v>1.1000000000000001</v>
      </c>
    </row>
    <row r="420" spans="1:6" ht="24" customHeight="1" x14ac:dyDescent="0.25">
      <c r="A420" s="31" t="s">
        <v>1111</v>
      </c>
      <c r="B420" s="31" t="s">
        <v>230</v>
      </c>
      <c r="C420" s="31" t="s">
        <v>231</v>
      </c>
      <c r="D420" s="31">
        <v>2</v>
      </c>
      <c r="E420" s="31">
        <v>10</v>
      </c>
      <c r="F420" s="32">
        <v>0.1</v>
      </c>
    </row>
    <row r="421" spans="1:6" ht="24" customHeight="1" x14ac:dyDescent="0.25">
      <c r="A421" s="31" t="s">
        <v>1112</v>
      </c>
      <c r="B421" s="31" t="s">
        <v>230</v>
      </c>
      <c r="C421" s="31" t="s">
        <v>231</v>
      </c>
      <c r="D421" s="31">
        <v>6</v>
      </c>
      <c r="E421" s="31">
        <v>6</v>
      </c>
      <c r="F421" s="32">
        <v>0.3</v>
      </c>
    </row>
    <row r="422" spans="1:6" ht="24" customHeight="1" x14ac:dyDescent="0.25">
      <c r="A422" s="31" t="s">
        <v>1113</v>
      </c>
      <c r="B422" s="31" t="s">
        <v>230</v>
      </c>
      <c r="C422" s="31" t="s">
        <v>231</v>
      </c>
      <c r="D422" s="31">
        <v>3</v>
      </c>
      <c r="E422" s="31">
        <v>9</v>
      </c>
      <c r="F422" s="32">
        <v>0.2</v>
      </c>
    </row>
    <row r="423" spans="1:6" ht="15" customHeight="1" x14ac:dyDescent="0.25">
      <c r="A423" s="31" t="s">
        <v>1099</v>
      </c>
      <c r="B423" s="31" t="s">
        <v>233</v>
      </c>
      <c r="C423" s="31" t="s">
        <v>234</v>
      </c>
      <c r="D423" s="31">
        <v>4</v>
      </c>
      <c r="E423" s="31">
        <v>9</v>
      </c>
      <c r="F423" s="32">
        <v>0.2</v>
      </c>
    </row>
    <row r="424" spans="1:6" ht="15" customHeight="1" x14ac:dyDescent="0.25">
      <c r="A424" s="31" t="s">
        <v>1101</v>
      </c>
      <c r="B424" s="31" t="s">
        <v>233</v>
      </c>
      <c r="C424" s="31" t="s">
        <v>234</v>
      </c>
      <c r="D424" s="31">
        <v>13</v>
      </c>
      <c r="E424" s="31">
        <v>0</v>
      </c>
      <c r="F424" s="32">
        <v>0.7</v>
      </c>
    </row>
    <row r="425" spans="1:6" ht="15" customHeight="1" x14ac:dyDescent="0.25">
      <c r="A425" s="31" t="s">
        <v>1103</v>
      </c>
      <c r="B425" s="31" t="s">
        <v>233</v>
      </c>
      <c r="C425" s="31" t="s">
        <v>234</v>
      </c>
      <c r="D425" s="31">
        <v>13</v>
      </c>
      <c r="E425" s="31">
        <v>2</v>
      </c>
      <c r="F425" s="32">
        <v>0.7</v>
      </c>
    </row>
    <row r="426" spans="1:6" ht="15" customHeight="1" x14ac:dyDescent="0.25">
      <c r="A426" s="31" t="s">
        <v>1104</v>
      </c>
      <c r="B426" s="31" t="s">
        <v>233</v>
      </c>
      <c r="C426" s="31" t="s">
        <v>234</v>
      </c>
      <c r="D426" s="31">
        <v>3</v>
      </c>
      <c r="E426" s="31">
        <v>5</v>
      </c>
      <c r="F426" s="32">
        <v>0.2</v>
      </c>
    </row>
    <row r="427" spans="1:6" ht="15" customHeight="1" x14ac:dyDescent="0.25">
      <c r="A427" s="31" t="s">
        <v>1106</v>
      </c>
      <c r="B427" s="31" t="s">
        <v>233</v>
      </c>
      <c r="C427" s="31" t="s">
        <v>234</v>
      </c>
      <c r="D427" s="31">
        <v>3</v>
      </c>
      <c r="E427" s="31">
        <v>4</v>
      </c>
      <c r="F427" s="32">
        <v>0.2</v>
      </c>
    </row>
    <row r="428" spans="1:6" ht="15" customHeight="1" x14ac:dyDescent="0.25">
      <c r="A428" s="31" t="s">
        <v>1107</v>
      </c>
      <c r="B428" s="31" t="s">
        <v>233</v>
      </c>
      <c r="C428" s="31" t="s">
        <v>234</v>
      </c>
      <c r="D428" s="31">
        <v>18</v>
      </c>
      <c r="E428" s="31">
        <v>10</v>
      </c>
      <c r="F428" s="32">
        <v>1</v>
      </c>
    </row>
    <row r="429" spans="1:6" ht="15" customHeight="1" x14ac:dyDescent="0.25">
      <c r="A429" s="31" t="s">
        <v>1108</v>
      </c>
      <c r="B429" s="31" t="s">
        <v>233</v>
      </c>
      <c r="C429" s="31" t="s">
        <v>234</v>
      </c>
      <c r="D429" s="31">
        <v>11</v>
      </c>
      <c r="E429" s="31">
        <v>0</v>
      </c>
      <c r="F429" s="32">
        <v>0.6</v>
      </c>
    </row>
    <row r="430" spans="1:6" ht="15" customHeight="1" x14ac:dyDescent="0.25">
      <c r="A430" s="31" t="s">
        <v>1109</v>
      </c>
      <c r="B430" s="31" t="s">
        <v>233</v>
      </c>
      <c r="C430" s="31" t="s">
        <v>234</v>
      </c>
      <c r="D430" s="31">
        <v>0</v>
      </c>
      <c r="E430" s="31">
        <v>8</v>
      </c>
      <c r="F430" s="32">
        <v>0</v>
      </c>
    </row>
    <row r="431" spans="1:6" ht="15" customHeight="1" x14ac:dyDescent="0.25">
      <c r="A431" s="31" t="s">
        <v>1110</v>
      </c>
      <c r="B431" s="31" t="s">
        <v>233</v>
      </c>
      <c r="C431" s="31" t="s">
        <v>234</v>
      </c>
      <c r="D431" s="31">
        <v>17</v>
      </c>
      <c r="E431" s="31">
        <v>3</v>
      </c>
      <c r="F431" s="32">
        <v>0.9</v>
      </c>
    </row>
    <row r="432" spans="1:6" ht="15" customHeight="1" x14ac:dyDescent="0.25">
      <c r="A432" s="31" t="s">
        <v>1111</v>
      </c>
      <c r="B432" s="31" t="s">
        <v>233</v>
      </c>
      <c r="C432" s="31" t="s">
        <v>234</v>
      </c>
      <c r="D432" s="31">
        <v>13</v>
      </c>
      <c r="E432" s="31">
        <v>0</v>
      </c>
      <c r="F432" s="32">
        <v>0.7</v>
      </c>
    </row>
    <row r="433" spans="1:6" ht="15" customHeight="1" x14ac:dyDescent="0.25">
      <c r="A433" s="31" t="s">
        <v>1112</v>
      </c>
      <c r="B433" s="31" t="s">
        <v>233</v>
      </c>
      <c r="C433" s="31" t="s">
        <v>234</v>
      </c>
      <c r="D433" s="31">
        <v>1</v>
      </c>
      <c r="E433" s="31">
        <v>7</v>
      </c>
      <c r="F433" s="32">
        <v>0.1</v>
      </c>
    </row>
    <row r="434" spans="1:6" ht="15" customHeight="1" x14ac:dyDescent="0.25">
      <c r="A434" s="31" t="s">
        <v>1113</v>
      </c>
      <c r="B434" s="31" t="s">
        <v>233</v>
      </c>
      <c r="C434" s="31" t="s">
        <v>234</v>
      </c>
      <c r="D434" s="31">
        <v>16</v>
      </c>
      <c r="E434" s="31">
        <v>4</v>
      </c>
      <c r="F434" s="32">
        <v>0.9</v>
      </c>
    </row>
    <row r="435" spans="1:6" ht="24" customHeight="1" x14ac:dyDescent="0.25">
      <c r="A435" s="31" t="s">
        <v>1099</v>
      </c>
      <c r="B435" s="31" t="s">
        <v>236</v>
      </c>
      <c r="C435" s="31" t="s">
        <v>237</v>
      </c>
      <c r="D435" s="31">
        <v>18</v>
      </c>
      <c r="E435" s="31">
        <v>10</v>
      </c>
      <c r="F435" s="32">
        <v>1</v>
      </c>
    </row>
    <row r="436" spans="1:6" ht="24" customHeight="1" x14ac:dyDescent="0.25">
      <c r="A436" s="31" t="s">
        <v>1101</v>
      </c>
      <c r="B436" s="31" t="s">
        <v>236</v>
      </c>
      <c r="C436" s="31" t="s">
        <v>237</v>
      </c>
      <c r="D436" s="31">
        <v>10</v>
      </c>
      <c r="E436" s="31">
        <v>10</v>
      </c>
      <c r="F436" s="32">
        <v>0.6</v>
      </c>
    </row>
    <row r="437" spans="1:6" ht="24" customHeight="1" x14ac:dyDescent="0.25">
      <c r="A437" s="31" t="s">
        <v>1103</v>
      </c>
      <c r="B437" s="31" t="s">
        <v>236</v>
      </c>
      <c r="C437" s="31" t="s">
        <v>237</v>
      </c>
      <c r="D437" s="31">
        <v>4</v>
      </c>
      <c r="E437" s="31">
        <v>10</v>
      </c>
      <c r="F437" s="32">
        <v>0.2</v>
      </c>
    </row>
    <row r="438" spans="1:6" ht="24" customHeight="1" x14ac:dyDescent="0.25">
      <c r="A438" s="31" t="s">
        <v>1104</v>
      </c>
      <c r="B438" s="31" t="s">
        <v>236</v>
      </c>
      <c r="C438" s="31" t="s">
        <v>237</v>
      </c>
      <c r="D438" s="31">
        <v>8</v>
      </c>
      <c r="E438" s="31">
        <v>9</v>
      </c>
      <c r="F438" s="32">
        <v>0.4</v>
      </c>
    </row>
    <row r="439" spans="1:6" ht="24" customHeight="1" x14ac:dyDescent="0.25">
      <c r="A439" s="31" t="s">
        <v>1106</v>
      </c>
      <c r="B439" s="31" t="s">
        <v>236</v>
      </c>
      <c r="C439" s="31" t="s">
        <v>237</v>
      </c>
      <c r="D439" s="31">
        <v>19</v>
      </c>
      <c r="E439" s="31">
        <v>5</v>
      </c>
      <c r="F439" s="32">
        <v>1.1000000000000001</v>
      </c>
    </row>
    <row r="440" spans="1:6" ht="24" customHeight="1" x14ac:dyDescent="0.25">
      <c r="A440" s="31" t="s">
        <v>1107</v>
      </c>
      <c r="B440" s="31" t="s">
        <v>236</v>
      </c>
      <c r="C440" s="31" t="s">
        <v>237</v>
      </c>
      <c r="D440" s="31">
        <v>9</v>
      </c>
      <c r="E440" s="31">
        <v>1</v>
      </c>
      <c r="F440" s="32">
        <v>0.5</v>
      </c>
    </row>
    <row r="441" spans="1:6" ht="24" customHeight="1" x14ac:dyDescent="0.25">
      <c r="A441" s="31" t="s">
        <v>1108</v>
      </c>
      <c r="B441" s="31" t="s">
        <v>236</v>
      </c>
      <c r="C441" s="31" t="s">
        <v>237</v>
      </c>
      <c r="D441" s="31">
        <v>13</v>
      </c>
      <c r="E441" s="31">
        <v>3</v>
      </c>
      <c r="F441" s="32">
        <v>0.7</v>
      </c>
    </row>
    <row r="442" spans="1:6" ht="24" customHeight="1" x14ac:dyDescent="0.25">
      <c r="A442" s="31" t="s">
        <v>1109</v>
      </c>
      <c r="B442" s="31" t="s">
        <v>236</v>
      </c>
      <c r="C442" s="31" t="s">
        <v>237</v>
      </c>
      <c r="D442" s="31">
        <v>8</v>
      </c>
      <c r="E442" s="31">
        <v>7</v>
      </c>
      <c r="F442" s="32">
        <v>0.4</v>
      </c>
    </row>
    <row r="443" spans="1:6" ht="24" customHeight="1" x14ac:dyDescent="0.25">
      <c r="A443" s="31" t="s">
        <v>1110</v>
      </c>
      <c r="B443" s="31" t="s">
        <v>236</v>
      </c>
      <c r="C443" s="31" t="s">
        <v>237</v>
      </c>
      <c r="D443" s="31">
        <v>1</v>
      </c>
      <c r="E443" s="31">
        <v>1</v>
      </c>
      <c r="F443" s="32">
        <v>0.1</v>
      </c>
    </row>
    <row r="444" spans="1:6" ht="24" customHeight="1" x14ac:dyDescent="0.25">
      <c r="A444" s="31" t="s">
        <v>1111</v>
      </c>
      <c r="B444" s="31" t="s">
        <v>236</v>
      </c>
      <c r="C444" s="31" t="s">
        <v>237</v>
      </c>
      <c r="D444" s="31">
        <v>17</v>
      </c>
      <c r="E444" s="31">
        <v>3</v>
      </c>
      <c r="F444" s="32">
        <v>0.9</v>
      </c>
    </row>
    <row r="445" spans="1:6" ht="24" customHeight="1" x14ac:dyDescent="0.25">
      <c r="A445" s="31" t="s">
        <v>1112</v>
      </c>
      <c r="B445" s="31" t="s">
        <v>236</v>
      </c>
      <c r="C445" s="31" t="s">
        <v>237</v>
      </c>
      <c r="D445" s="31">
        <v>15</v>
      </c>
      <c r="E445" s="31">
        <v>8</v>
      </c>
      <c r="F445" s="32">
        <v>0.8</v>
      </c>
    </row>
    <row r="446" spans="1:6" ht="24" customHeight="1" x14ac:dyDescent="0.25">
      <c r="A446" s="31" t="s">
        <v>1113</v>
      </c>
      <c r="B446" s="31" t="s">
        <v>236</v>
      </c>
      <c r="C446" s="31" t="s">
        <v>237</v>
      </c>
      <c r="D446" s="31">
        <v>3</v>
      </c>
      <c r="E446" s="31">
        <v>3</v>
      </c>
      <c r="F446" s="32">
        <v>0.2</v>
      </c>
    </row>
    <row r="447" spans="1:6" ht="24" customHeight="1" x14ac:dyDescent="0.25">
      <c r="A447" s="31" t="s">
        <v>1099</v>
      </c>
      <c r="B447" s="31" t="s">
        <v>239</v>
      </c>
      <c r="C447" s="31" t="s">
        <v>240</v>
      </c>
      <c r="D447" s="31">
        <v>14</v>
      </c>
      <c r="E447" s="31">
        <v>9</v>
      </c>
      <c r="F447" s="32">
        <v>0.8</v>
      </c>
    </row>
    <row r="448" spans="1:6" ht="24" customHeight="1" x14ac:dyDescent="0.25">
      <c r="A448" s="31" t="s">
        <v>1101</v>
      </c>
      <c r="B448" s="31" t="s">
        <v>239</v>
      </c>
      <c r="C448" s="31" t="s">
        <v>240</v>
      </c>
      <c r="D448" s="31">
        <v>4</v>
      </c>
      <c r="E448" s="31">
        <v>10</v>
      </c>
      <c r="F448" s="32">
        <v>0.2</v>
      </c>
    </row>
    <row r="449" spans="1:6" ht="24" customHeight="1" x14ac:dyDescent="0.25">
      <c r="A449" s="31" t="s">
        <v>1103</v>
      </c>
      <c r="B449" s="31" t="s">
        <v>239</v>
      </c>
      <c r="C449" s="31" t="s">
        <v>240</v>
      </c>
      <c r="D449" s="31">
        <v>11</v>
      </c>
      <c r="E449" s="31">
        <v>8</v>
      </c>
      <c r="F449" s="32">
        <v>0.6</v>
      </c>
    </row>
    <row r="450" spans="1:6" ht="24" customHeight="1" x14ac:dyDescent="0.25">
      <c r="A450" s="31" t="s">
        <v>1104</v>
      </c>
      <c r="B450" s="31" t="s">
        <v>239</v>
      </c>
      <c r="C450" s="31" t="s">
        <v>240</v>
      </c>
      <c r="D450" s="31">
        <v>20</v>
      </c>
      <c r="E450" s="31">
        <v>4</v>
      </c>
      <c r="F450" s="32">
        <v>1.1000000000000001</v>
      </c>
    </row>
    <row r="451" spans="1:6" ht="24" customHeight="1" x14ac:dyDescent="0.25">
      <c r="A451" s="31" t="s">
        <v>1106</v>
      </c>
      <c r="B451" s="31" t="s">
        <v>239</v>
      </c>
      <c r="C451" s="31" t="s">
        <v>240</v>
      </c>
      <c r="D451" s="31">
        <v>4</v>
      </c>
      <c r="E451" s="31">
        <v>6</v>
      </c>
      <c r="F451" s="32">
        <v>0.2</v>
      </c>
    </row>
    <row r="452" spans="1:6" ht="24" customHeight="1" x14ac:dyDescent="0.25">
      <c r="A452" s="31" t="s">
        <v>1107</v>
      </c>
      <c r="B452" s="31" t="s">
        <v>239</v>
      </c>
      <c r="C452" s="31" t="s">
        <v>240</v>
      </c>
      <c r="D452" s="31">
        <v>20</v>
      </c>
      <c r="E452" s="31">
        <v>6</v>
      </c>
      <c r="F452" s="32">
        <v>1.1000000000000001</v>
      </c>
    </row>
    <row r="453" spans="1:6" ht="24" customHeight="1" x14ac:dyDescent="0.25">
      <c r="A453" s="31" t="s">
        <v>1108</v>
      </c>
      <c r="B453" s="31" t="s">
        <v>239</v>
      </c>
      <c r="C453" s="31" t="s">
        <v>240</v>
      </c>
      <c r="D453" s="31">
        <v>0</v>
      </c>
      <c r="E453" s="31">
        <v>7</v>
      </c>
      <c r="F453" s="32">
        <v>0</v>
      </c>
    </row>
    <row r="454" spans="1:6" ht="24" customHeight="1" x14ac:dyDescent="0.25">
      <c r="A454" s="31" t="s">
        <v>1109</v>
      </c>
      <c r="B454" s="31" t="s">
        <v>239</v>
      </c>
      <c r="C454" s="31" t="s">
        <v>240</v>
      </c>
      <c r="D454" s="31">
        <v>7</v>
      </c>
      <c r="E454" s="31">
        <v>5</v>
      </c>
      <c r="F454" s="32">
        <v>0.4</v>
      </c>
    </row>
    <row r="455" spans="1:6" ht="24" customHeight="1" x14ac:dyDescent="0.25">
      <c r="A455" s="31" t="s">
        <v>1110</v>
      </c>
      <c r="B455" s="31" t="s">
        <v>239</v>
      </c>
      <c r="C455" s="31" t="s">
        <v>240</v>
      </c>
      <c r="D455" s="31">
        <v>0</v>
      </c>
      <c r="E455" s="31">
        <v>5</v>
      </c>
      <c r="F455" s="32">
        <v>0</v>
      </c>
    </row>
    <row r="456" spans="1:6" ht="24" customHeight="1" x14ac:dyDescent="0.25">
      <c r="A456" s="31" t="s">
        <v>1111</v>
      </c>
      <c r="B456" s="31" t="s">
        <v>239</v>
      </c>
      <c r="C456" s="31" t="s">
        <v>240</v>
      </c>
      <c r="D456" s="31">
        <v>1</v>
      </c>
      <c r="E456" s="31">
        <v>9</v>
      </c>
      <c r="F456" s="32">
        <v>0.1</v>
      </c>
    </row>
    <row r="457" spans="1:6" ht="24" customHeight="1" x14ac:dyDescent="0.25">
      <c r="A457" s="31" t="s">
        <v>1112</v>
      </c>
      <c r="B457" s="31" t="s">
        <v>239</v>
      </c>
      <c r="C457" s="31" t="s">
        <v>240</v>
      </c>
      <c r="D457" s="31">
        <v>9</v>
      </c>
      <c r="E457" s="31">
        <v>5</v>
      </c>
      <c r="F457" s="32">
        <v>0.5</v>
      </c>
    </row>
    <row r="458" spans="1:6" ht="24" customHeight="1" x14ac:dyDescent="0.25">
      <c r="A458" s="31" t="s">
        <v>1113</v>
      </c>
      <c r="B458" s="31" t="s">
        <v>239</v>
      </c>
      <c r="C458" s="31" t="s">
        <v>240</v>
      </c>
      <c r="D458" s="31">
        <v>14</v>
      </c>
      <c r="E458" s="31">
        <v>8</v>
      </c>
      <c r="F458" s="32">
        <v>0.8</v>
      </c>
    </row>
    <row r="459" spans="1:6" ht="24" customHeight="1" x14ac:dyDescent="0.25">
      <c r="A459" s="31" t="s">
        <v>1099</v>
      </c>
      <c r="B459" s="31" t="s">
        <v>242</v>
      </c>
      <c r="C459" s="31" t="s">
        <v>243</v>
      </c>
      <c r="D459" s="31">
        <v>9</v>
      </c>
      <c r="E459" s="31">
        <v>1</v>
      </c>
      <c r="F459" s="32">
        <v>0.5</v>
      </c>
    </row>
    <row r="460" spans="1:6" ht="24" customHeight="1" x14ac:dyDescent="0.25">
      <c r="A460" s="31" t="s">
        <v>1101</v>
      </c>
      <c r="B460" s="31" t="s">
        <v>242</v>
      </c>
      <c r="C460" s="31" t="s">
        <v>243</v>
      </c>
      <c r="D460" s="31">
        <v>17</v>
      </c>
      <c r="E460" s="31">
        <v>7</v>
      </c>
      <c r="F460" s="32">
        <v>0.9</v>
      </c>
    </row>
    <row r="461" spans="1:6" ht="24" customHeight="1" x14ac:dyDescent="0.25">
      <c r="A461" s="31" t="s">
        <v>1103</v>
      </c>
      <c r="B461" s="31" t="s">
        <v>242</v>
      </c>
      <c r="C461" s="31" t="s">
        <v>243</v>
      </c>
      <c r="D461" s="31">
        <v>16</v>
      </c>
      <c r="E461" s="31">
        <v>5</v>
      </c>
      <c r="F461" s="32">
        <v>0.9</v>
      </c>
    </row>
    <row r="462" spans="1:6" ht="24" customHeight="1" x14ac:dyDescent="0.25">
      <c r="A462" s="31" t="s">
        <v>1104</v>
      </c>
      <c r="B462" s="31" t="s">
        <v>242</v>
      </c>
      <c r="C462" s="31" t="s">
        <v>243</v>
      </c>
      <c r="D462" s="31">
        <v>20</v>
      </c>
      <c r="E462" s="31">
        <v>9</v>
      </c>
      <c r="F462" s="32">
        <v>1.1000000000000001</v>
      </c>
    </row>
    <row r="463" spans="1:6" ht="24" customHeight="1" x14ac:dyDescent="0.25">
      <c r="A463" s="31" t="s">
        <v>1106</v>
      </c>
      <c r="B463" s="31" t="s">
        <v>242</v>
      </c>
      <c r="C463" s="31" t="s">
        <v>243</v>
      </c>
      <c r="D463" s="31">
        <v>6</v>
      </c>
      <c r="E463" s="31">
        <v>5</v>
      </c>
      <c r="F463" s="32">
        <v>0.3</v>
      </c>
    </row>
    <row r="464" spans="1:6" ht="24" customHeight="1" x14ac:dyDescent="0.25">
      <c r="A464" s="31" t="s">
        <v>1107</v>
      </c>
      <c r="B464" s="31" t="s">
        <v>242</v>
      </c>
      <c r="C464" s="31" t="s">
        <v>243</v>
      </c>
      <c r="D464" s="31">
        <v>2</v>
      </c>
      <c r="E464" s="31">
        <v>0</v>
      </c>
      <c r="F464" s="32">
        <v>0.1</v>
      </c>
    </row>
    <row r="465" spans="1:6" ht="24" customHeight="1" x14ac:dyDescent="0.25">
      <c r="A465" s="31" t="s">
        <v>1108</v>
      </c>
      <c r="B465" s="31" t="s">
        <v>242</v>
      </c>
      <c r="C465" s="31" t="s">
        <v>243</v>
      </c>
      <c r="D465" s="31">
        <v>1</v>
      </c>
      <c r="E465" s="31">
        <v>5</v>
      </c>
      <c r="F465" s="32">
        <v>0.1</v>
      </c>
    </row>
    <row r="466" spans="1:6" ht="24" customHeight="1" x14ac:dyDescent="0.25">
      <c r="A466" s="31" t="s">
        <v>1109</v>
      </c>
      <c r="B466" s="31" t="s">
        <v>242</v>
      </c>
      <c r="C466" s="31" t="s">
        <v>243</v>
      </c>
      <c r="D466" s="31">
        <v>14</v>
      </c>
      <c r="E466" s="31">
        <v>8</v>
      </c>
      <c r="F466" s="32">
        <v>0.8</v>
      </c>
    </row>
    <row r="467" spans="1:6" ht="24" customHeight="1" x14ac:dyDescent="0.25">
      <c r="A467" s="31" t="s">
        <v>1110</v>
      </c>
      <c r="B467" s="31" t="s">
        <v>242</v>
      </c>
      <c r="C467" s="31" t="s">
        <v>243</v>
      </c>
      <c r="D467" s="31">
        <v>7</v>
      </c>
      <c r="E467" s="31">
        <v>8</v>
      </c>
      <c r="F467" s="32">
        <v>0.4</v>
      </c>
    </row>
    <row r="468" spans="1:6" ht="24" customHeight="1" x14ac:dyDescent="0.25">
      <c r="A468" s="31" t="s">
        <v>1111</v>
      </c>
      <c r="B468" s="31" t="s">
        <v>242</v>
      </c>
      <c r="C468" s="31" t="s">
        <v>243</v>
      </c>
      <c r="D468" s="31">
        <v>3</v>
      </c>
      <c r="E468" s="31">
        <v>7</v>
      </c>
      <c r="F468" s="32">
        <v>0.2</v>
      </c>
    </row>
    <row r="469" spans="1:6" ht="24" customHeight="1" x14ac:dyDescent="0.25">
      <c r="A469" s="31" t="s">
        <v>1112</v>
      </c>
      <c r="B469" s="31" t="s">
        <v>242</v>
      </c>
      <c r="C469" s="31" t="s">
        <v>243</v>
      </c>
      <c r="D469" s="31">
        <v>19</v>
      </c>
      <c r="E469" s="31">
        <v>7</v>
      </c>
      <c r="F469" s="32">
        <v>1.1000000000000001</v>
      </c>
    </row>
    <row r="470" spans="1:6" ht="24" customHeight="1" x14ac:dyDescent="0.25">
      <c r="A470" s="31" t="s">
        <v>1113</v>
      </c>
      <c r="B470" s="31" t="s">
        <v>242</v>
      </c>
      <c r="C470" s="31" t="s">
        <v>243</v>
      </c>
      <c r="D470" s="31">
        <v>5</v>
      </c>
      <c r="E470" s="31">
        <v>8</v>
      </c>
      <c r="F470" s="32">
        <v>0.3</v>
      </c>
    </row>
    <row r="471" spans="1:6" ht="24" customHeight="1" x14ac:dyDescent="0.25">
      <c r="A471" s="31" t="s">
        <v>1099</v>
      </c>
      <c r="B471" s="31" t="s">
        <v>245</v>
      </c>
      <c r="C471" s="31" t="s">
        <v>246</v>
      </c>
      <c r="D471" s="31">
        <v>0</v>
      </c>
      <c r="E471" s="31">
        <v>8</v>
      </c>
      <c r="F471" s="32">
        <v>0</v>
      </c>
    </row>
    <row r="472" spans="1:6" ht="24" customHeight="1" x14ac:dyDescent="0.25">
      <c r="A472" s="31" t="s">
        <v>1101</v>
      </c>
      <c r="B472" s="31" t="s">
        <v>245</v>
      </c>
      <c r="C472" s="31" t="s">
        <v>246</v>
      </c>
      <c r="D472" s="31">
        <v>4</v>
      </c>
      <c r="E472" s="31">
        <v>0</v>
      </c>
      <c r="F472" s="32">
        <v>0.2</v>
      </c>
    </row>
    <row r="473" spans="1:6" ht="24" customHeight="1" x14ac:dyDescent="0.25">
      <c r="A473" s="31" t="s">
        <v>1103</v>
      </c>
      <c r="B473" s="31" t="s">
        <v>245</v>
      </c>
      <c r="C473" s="31" t="s">
        <v>246</v>
      </c>
      <c r="D473" s="31">
        <v>8</v>
      </c>
      <c r="E473" s="31">
        <v>8</v>
      </c>
      <c r="F473" s="32">
        <v>0.4</v>
      </c>
    </row>
    <row r="474" spans="1:6" ht="24" customHeight="1" x14ac:dyDescent="0.25">
      <c r="A474" s="31" t="s">
        <v>1104</v>
      </c>
      <c r="B474" s="31" t="s">
        <v>245</v>
      </c>
      <c r="C474" s="31" t="s">
        <v>246</v>
      </c>
      <c r="D474" s="31">
        <v>9</v>
      </c>
      <c r="E474" s="31">
        <v>0</v>
      </c>
      <c r="F474" s="32">
        <v>0.5</v>
      </c>
    </row>
    <row r="475" spans="1:6" ht="24" customHeight="1" x14ac:dyDescent="0.25">
      <c r="A475" s="31" t="s">
        <v>1106</v>
      </c>
      <c r="B475" s="31" t="s">
        <v>245</v>
      </c>
      <c r="C475" s="31" t="s">
        <v>246</v>
      </c>
      <c r="D475" s="31">
        <v>13</v>
      </c>
      <c r="E475" s="31">
        <v>2</v>
      </c>
      <c r="F475" s="32">
        <v>0.7</v>
      </c>
    </row>
    <row r="476" spans="1:6" ht="24" customHeight="1" x14ac:dyDescent="0.25">
      <c r="A476" s="31" t="s">
        <v>1107</v>
      </c>
      <c r="B476" s="31" t="s">
        <v>245</v>
      </c>
      <c r="C476" s="31" t="s">
        <v>246</v>
      </c>
      <c r="D476" s="31">
        <v>4</v>
      </c>
      <c r="E476" s="31">
        <v>4</v>
      </c>
      <c r="F476" s="32">
        <v>0.2</v>
      </c>
    </row>
    <row r="477" spans="1:6" ht="24" customHeight="1" x14ac:dyDescent="0.25">
      <c r="A477" s="31" t="s">
        <v>1108</v>
      </c>
      <c r="B477" s="31" t="s">
        <v>245</v>
      </c>
      <c r="C477" s="31" t="s">
        <v>246</v>
      </c>
      <c r="D477" s="31">
        <v>3</v>
      </c>
      <c r="E477" s="31">
        <v>10</v>
      </c>
      <c r="F477" s="32">
        <v>0.2</v>
      </c>
    </row>
    <row r="478" spans="1:6" ht="24" customHeight="1" x14ac:dyDescent="0.25">
      <c r="A478" s="31" t="s">
        <v>1109</v>
      </c>
      <c r="B478" s="31" t="s">
        <v>245</v>
      </c>
      <c r="C478" s="31" t="s">
        <v>246</v>
      </c>
      <c r="D478" s="31">
        <v>19</v>
      </c>
      <c r="E478" s="31">
        <v>4</v>
      </c>
      <c r="F478" s="32">
        <v>1.1000000000000001</v>
      </c>
    </row>
    <row r="479" spans="1:6" ht="24" customHeight="1" x14ac:dyDescent="0.25">
      <c r="A479" s="31" t="s">
        <v>1110</v>
      </c>
      <c r="B479" s="31" t="s">
        <v>245</v>
      </c>
      <c r="C479" s="31" t="s">
        <v>246</v>
      </c>
      <c r="D479" s="31">
        <v>15</v>
      </c>
      <c r="E479" s="31">
        <v>10</v>
      </c>
      <c r="F479" s="32">
        <v>0.8</v>
      </c>
    </row>
    <row r="480" spans="1:6" ht="24" customHeight="1" x14ac:dyDescent="0.25">
      <c r="A480" s="31" t="s">
        <v>1111</v>
      </c>
      <c r="B480" s="31" t="s">
        <v>245</v>
      </c>
      <c r="C480" s="31" t="s">
        <v>246</v>
      </c>
      <c r="D480" s="31">
        <v>8</v>
      </c>
      <c r="E480" s="31">
        <v>10</v>
      </c>
      <c r="F480" s="32">
        <v>0.4</v>
      </c>
    </row>
    <row r="481" spans="1:6" ht="24" customHeight="1" x14ac:dyDescent="0.25">
      <c r="A481" s="31" t="s">
        <v>1112</v>
      </c>
      <c r="B481" s="31" t="s">
        <v>245</v>
      </c>
      <c r="C481" s="31" t="s">
        <v>246</v>
      </c>
      <c r="D481" s="31">
        <v>4</v>
      </c>
      <c r="E481" s="31">
        <v>1</v>
      </c>
      <c r="F481" s="32">
        <v>0.2</v>
      </c>
    </row>
    <row r="482" spans="1:6" ht="24" customHeight="1" x14ac:dyDescent="0.25">
      <c r="A482" s="31" t="s">
        <v>1113</v>
      </c>
      <c r="B482" s="31" t="s">
        <v>245</v>
      </c>
      <c r="C482" s="31" t="s">
        <v>246</v>
      </c>
      <c r="D482" s="31">
        <v>19</v>
      </c>
      <c r="E482" s="31">
        <v>8</v>
      </c>
      <c r="F482" s="32">
        <v>1.1000000000000001</v>
      </c>
    </row>
    <row r="483" spans="1:6" ht="24" customHeight="1" x14ac:dyDescent="0.25">
      <c r="A483" s="31" t="s">
        <v>1099</v>
      </c>
      <c r="B483" s="31" t="s">
        <v>248</v>
      </c>
      <c r="C483" s="31" t="s">
        <v>249</v>
      </c>
      <c r="D483" s="31">
        <v>9</v>
      </c>
      <c r="E483" s="31">
        <v>9</v>
      </c>
      <c r="F483" s="32">
        <v>0.5</v>
      </c>
    </row>
    <row r="484" spans="1:6" ht="24" customHeight="1" x14ac:dyDescent="0.25">
      <c r="A484" s="31" t="s">
        <v>1101</v>
      </c>
      <c r="B484" s="31" t="s">
        <v>248</v>
      </c>
      <c r="C484" s="31" t="s">
        <v>249</v>
      </c>
      <c r="D484" s="31">
        <v>1</v>
      </c>
      <c r="E484" s="31">
        <v>3</v>
      </c>
      <c r="F484" s="32">
        <v>0.1</v>
      </c>
    </row>
    <row r="485" spans="1:6" ht="24" customHeight="1" x14ac:dyDescent="0.25">
      <c r="A485" s="31" t="s">
        <v>1103</v>
      </c>
      <c r="B485" s="31" t="s">
        <v>248</v>
      </c>
      <c r="C485" s="31" t="s">
        <v>249</v>
      </c>
      <c r="D485" s="31">
        <v>4</v>
      </c>
      <c r="E485" s="31">
        <v>4</v>
      </c>
      <c r="F485" s="32">
        <v>0.2</v>
      </c>
    </row>
    <row r="486" spans="1:6" ht="24" customHeight="1" x14ac:dyDescent="0.25">
      <c r="A486" s="31" t="s">
        <v>1104</v>
      </c>
      <c r="B486" s="31" t="s">
        <v>248</v>
      </c>
      <c r="C486" s="31" t="s">
        <v>249</v>
      </c>
      <c r="D486" s="31">
        <v>10</v>
      </c>
      <c r="E486" s="31">
        <v>3</v>
      </c>
      <c r="F486" s="32">
        <v>0.6</v>
      </c>
    </row>
    <row r="487" spans="1:6" ht="24" customHeight="1" x14ac:dyDescent="0.25">
      <c r="A487" s="31" t="s">
        <v>1106</v>
      </c>
      <c r="B487" s="31" t="s">
        <v>248</v>
      </c>
      <c r="C487" s="31" t="s">
        <v>249</v>
      </c>
      <c r="D487" s="31">
        <v>4</v>
      </c>
      <c r="E487" s="31">
        <v>9</v>
      </c>
      <c r="F487" s="32">
        <v>0.2</v>
      </c>
    </row>
    <row r="488" spans="1:6" ht="24" customHeight="1" x14ac:dyDescent="0.25">
      <c r="A488" s="31" t="s">
        <v>1107</v>
      </c>
      <c r="B488" s="31" t="s">
        <v>248</v>
      </c>
      <c r="C488" s="31" t="s">
        <v>249</v>
      </c>
      <c r="D488" s="31">
        <v>5</v>
      </c>
      <c r="E488" s="31">
        <v>5</v>
      </c>
      <c r="F488" s="32">
        <v>0.3</v>
      </c>
    </row>
    <row r="489" spans="1:6" ht="24" customHeight="1" x14ac:dyDescent="0.25">
      <c r="A489" s="31" t="s">
        <v>1108</v>
      </c>
      <c r="B489" s="31" t="s">
        <v>248</v>
      </c>
      <c r="C489" s="31" t="s">
        <v>249</v>
      </c>
      <c r="D489" s="31">
        <v>3</v>
      </c>
      <c r="E489" s="31">
        <v>7</v>
      </c>
      <c r="F489" s="32">
        <v>0.2</v>
      </c>
    </row>
    <row r="490" spans="1:6" ht="24" customHeight="1" x14ac:dyDescent="0.25">
      <c r="A490" s="31" t="s">
        <v>1109</v>
      </c>
      <c r="B490" s="31" t="s">
        <v>248</v>
      </c>
      <c r="C490" s="31" t="s">
        <v>249</v>
      </c>
      <c r="D490" s="31">
        <v>20</v>
      </c>
      <c r="E490" s="31">
        <v>6</v>
      </c>
      <c r="F490" s="32">
        <v>1.1000000000000001</v>
      </c>
    </row>
    <row r="491" spans="1:6" ht="24" customHeight="1" x14ac:dyDescent="0.25">
      <c r="A491" s="31" t="s">
        <v>1110</v>
      </c>
      <c r="B491" s="31" t="s">
        <v>248</v>
      </c>
      <c r="C491" s="31" t="s">
        <v>249</v>
      </c>
      <c r="D491" s="31">
        <v>17</v>
      </c>
      <c r="E491" s="31">
        <v>5</v>
      </c>
      <c r="F491" s="32">
        <v>0.9</v>
      </c>
    </row>
    <row r="492" spans="1:6" ht="24" customHeight="1" x14ac:dyDescent="0.25">
      <c r="A492" s="31" t="s">
        <v>1111</v>
      </c>
      <c r="B492" s="31" t="s">
        <v>248</v>
      </c>
      <c r="C492" s="31" t="s">
        <v>249</v>
      </c>
      <c r="D492" s="31">
        <v>15</v>
      </c>
      <c r="E492" s="31">
        <v>3</v>
      </c>
      <c r="F492" s="32">
        <v>0.8</v>
      </c>
    </row>
    <row r="493" spans="1:6" ht="24" customHeight="1" x14ac:dyDescent="0.25">
      <c r="A493" s="31" t="s">
        <v>1112</v>
      </c>
      <c r="B493" s="31" t="s">
        <v>248</v>
      </c>
      <c r="C493" s="31" t="s">
        <v>249</v>
      </c>
      <c r="D493" s="31">
        <v>12</v>
      </c>
      <c r="E493" s="31">
        <v>4</v>
      </c>
      <c r="F493" s="32">
        <v>0.7</v>
      </c>
    </row>
    <row r="494" spans="1:6" ht="24" customHeight="1" x14ac:dyDescent="0.25">
      <c r="A494" s="31" t="s">
        <v>1113</v>
      </c>
      <c r="B494" s="31" t="s">
        <v>248</v>
      </c>
      <c r="C494" s="31" t="s">
        <v>249</v>
      </c>
      <c r="D494" s="31">
        <v>19</v>
      </c>
      <c r="E494" s="31">
        <v>10</v>
      </c>
      <c r="F494" s="32">
        <v>1.1000000000000001</v>
      </c>
    </row>
    <row r="495" spans="1:6" ht="24" customHeight="1" x14ac:dyDescent="0.25">
      <c r="A495" s="31" t="s">
        <v>1099</v>
      </c>
      <c r="B495" s="31" t="s">
        <v>251</v>
      </c>
      <c r="C495" s="31" t="s">
        <v>252</v>
      </c>
      <c r="D495" s="31">
        <v>6</v>
      </c>
      <c r="E495" s="31">
        <v>9</v>
      </c>
      <c r="F495" s="32">
        <v>0.3</v>
      </c>
    </row>
    <row r="496" spans="1:6" ht="24" customHeight="1" x14ac:dyDescent="0.25">
      <c r="A496" s="31" t="s">
        <v>1101</v>
      </c>
      <c r="B496" s="31" t="s">
        <v>251</v>
      </c>
      <c r="C496" s="31" t="s">
        <v>252</v>
      </c>
      <c r="D496" s="31">
        <v>7</v>
      </c>
      <c r="E496" s="31">
        <v>4</v>
      </c>
      <c r="F496" s="32">
        <v>0.4</v>
      </c>
    </row>
    <row r="497" spans="1:6" ht="24" customHeight="1" x14ac:dyDescent="0.25">
      <c r="A497" s="31" t="s">
        <v>1103</v>
      </c>
      <c r="B497" s="31" t="s">
        <v>251</v>
      </c>
      <c r="C497" s="31" t="s">
        <v>252</v>
      </c>
      <c r="D497" s="31">
        <v>20</v>
      </c>
      <c r="E497" s="31">
        <v>4</v>
      </c>
      <c r="F497" s="32">
        <v>1.1000000000000001</v>
      </c>
    </row>
    <row r="498" spans="1:6" ht="24" customHeight="1" x14ac:dyDescent="0.25">
      <c r="A498" s="31" t="s">
        <v>1104</v>
      </c>
      <c r="B498" s="31" t="s">
        <v>251</v>
      </c>
      <c r="C498" s="31" t="s">
        <v>252</v>
      </c>
      <c r="D498" s="31">
        <v>17</v>
      </c>
      <c r="E498" s="31">
        <v>1</v>
      </c>
      <c r="F498" s="32">
        <v>0.9</v>
      </c>
    </row>
    <row r="499" spans="1:6" ht="24" customHeight="1" x14ac:dyDescent="0.25">
      <c r="A499" s="31" t="s">
        <v>1106</v>
      </c>
      <c r="B499" s="31" t="s">
        <v>251</v>
      </c>
      <c r="C499" s="31" t="s">
        <v>252</v>
      </c>
      <c r="D499" s="31">
        <v>7</v>
      </c>
      <c r="E499" s="31">
        <v>5</v>
      </c>
      <c r="F499" s="32">
        <v>0.4</v>
      </c>
    </row>
    <row r="500" spans="1:6" ht="24" customHeight="1" x14ac:dyDescent="0.25">
      <c r="A500" s="31" t="s">
        <v>1107</v>
      </c>
      <c r="B500" s="31" t="s">
        <v>251</v>
      </c>
      <c r="C500" s="31" t="s">
        <v>252</v>
      </c>
      <c r="D500" s="31">
        <v>4</v>
      </c>
      <c r="E500" s="31">
        <v>3</v>
      </c>
      <c r="F500" s="32">
        <v>0.2</v>
      </c>
    </row>
    <row r="501" spans="1:6" ht="24" customHeight="1" x14ac:dyDescent="0.25">
      <c r="A501" s="31" t="s">
        <v>1108</v>
      </c>
      <c r="B501" s="31" t="s">
        <v>251</v>
      </c>
      <c r="C501" s="31" t="s">
        <v>252</v>
      </c>
      <c r="D501" s="31">
        <v>1</v>
      </c>
      <c r="E501" s="31">
        <v>1</v>
      </c>
      <c r="F501" s="32">
        <v>0.1</v>
      </c>
    </row>
    <row r="502" spans="1:6" ht="24" customHeight="1" x14ac:dyDescent="0.25">
      <c r="A502" s="31" t="s">
        <v>1109</v>
      </c>
      <c r="B502" s="31" t="s">
        <v>251</v>
      </c>
      <c r="C502" s="31" t="s">
        <v>252</v>
      </c>
      <c r="D502" s="31">
        <v>12</v>
      </c>
      <c r="E502" s="31">
        <v>5</v>
      </c>
      <c r="F502" s="32">
        <v>0.7</v>
      </c>
    </row>
    <row r="503" spans="1:6" ht="24" customHeight="1" x14ac:dyDescent="0.25">
      <c r="A503" s="31" t="s">
        <v>1110</v>
      </c>
      <c r="B503" s="31" t="s">
        <v>251</v>
      </c>
      <c r="C503" s="31" t="s">
        <v>252</v>
      </c>
      <c r="D503" s="31">
        <v>5</v>
      </c>
      <c r="E503" s="31">
        <v>0</v>
      </c>
      <c r="F503" s="32">
        <v>0.3</v>
      </c>
    </row>
    <row r="504" spans="1:6" ht="24" customHeight="1" x14ac:dyDescent="0.25">
      <c r="A504" s="31" t="s">
        <v>1111</v>
      </c>
      <c r="B504" s="31" t="s">
        <v>251</v>
      </c>
      <c r="C504" s="31" t="s">
        <v>252</v>
      </c>
      <c r="D504" s="31">
        <v>17</v>
      </c>
      <c r="E504" s="31">
        <v>5</v>
      </c>
      <c r="F504" s="32">
        <v>0.9</v>
      </c>
    </row>
    <row r="505" spans="1:6" ht="24" customHeight="1" x14ac:dyDescent="0.25">
      <c r="A505" s="31" t="s">
        <v>1112</v>
      </c>
      <c r="B505" s="31" t="s">
        <v>251</v>
      </c>
      <c r="C505" s="31" t="s">
        <v>252</v>
      </c>
      <c r="D505" s="31">
        <v>8</v>
      </c>
      <c r="E505" s="31">
        <v>10</v>
      </c>
      <c r="F505" s="32">
        <v>0.4</v>
      </c>
    </row>
    <row r="506" spans="1:6" ht="24" customHeight="1" x14ac:dyDescent="0.25">
      <c r="A506" s="31" t="s">
        <v>1113</v>
      </c>
      <c r="B506" s="31" t="s">
        <v>251</v>
      </c>
      <c r="C506" s="31" t="s">
        <v>252</v>
      </c>
      <c r="D506" s="31">
        <v>20</v>
      </c>
      <c r="E506" s="31">
        <v>6</v>
      </c>
      <c r="F506" s="32">
        <v>1.1000000000000001</v>
      </c>
    </row>
    <row r="507" spans="1:6" ht="24" customHeight="1" x14ac:dyDescent="0.25">
      <c r="A507" s="31" t="s">
        <v>1099</v>
      </c>
      <c r="B507" s="31" t="s">
        <v>254</v>
      </c>
      <c r="C507" s="31" t="s">
        <v>255</v>
      </c>
      <c r="D507" s="31">
        <v>15</v>
      </c>
      <c r="E507" s="31">
        <v>10</v>
      </c>
      <c r="F507" s="32">
        <v>0.8</v>
      </c>
    </row>
    <row r="508" spans="1:6" ht="24" customHeight="1" x14ac:dyDescent="0.25">
      <c r="A508" s="31" t="s">
        <v>1101</v>
      </c>
      <c r="B508" s="31" t="s">
        <v>254</v>
      </c>
      <c r="C508" s="31" t="s">
        <v>255</v>
      </c>
      <c r="D508" s="31">
        <v>19</v>
      </c>
      <c r="E508" s="31">
        <v>1</v>
      </c>
      <c r="F508" s="32">
        <v>1.1000000000000001</v>
      </c>
    </row>
    <row r="509" spans="1:6" ht="24" customHeight="1" x14ac:dyDescent="0.25">
      <c r="A509" s="31" t="s">
        <v>1103</v>
      </c>
      <c r="B509" s="31" t="s">
        <v>254</v>
      </c>
      <c r="C509" s="31" t="s">
        <v>255</v>
      </c>
      <c r="D509" s="31">
        <v>18</v>
      </c>
      <c r="E509" s="31">
        <v>0</v>
      </c>
      <c r="F509" s="32">
        <v>1</v>
      </c>
    </row>
    <row r="510" spans="1:6" ht="24" customHeight="1" x14ac:dyDescent="0.25">
      <c r="A510" s="31" t="s">
        <v>1104</v>
      </c>
      <c r="B510" s="31" t="s">
        <v>254</v>
      </c>
      <c r="C510" s="31" t="s">
        <v>255</v>
      </c>
      <c r="D510" s="31">
        <v>20</v>
      </c>
      <c r="E510" s="31">
        <v>1</v>
      </c>
      <c r="F510" s="32">
        <v>1.1000000000000001</v>
      </c>
    </row>
    <row r="511" spans="1:6" ht="24" customHeight="1" x14ac:dyDescent="0.25">
      <c r="A511" s="31" t="s">
        <v>1106</v>
      </c>
      <c r="B511" s="31" t="s">
        <v>254</v>
      </c>
      <c r="C511" s="31" t="s">
        <v>255</v>
      </c>
      <c r="D511" s="31">
        <v>6</v>
      </c>
      <c r="E511" s="31">
        <v>1</v>
      </c>
      <c r="F511" s="32">
        <v>0.3</v>
      </c>
    </row>
    <row r="512" spans="1:6" ht="24" customHeight="1" x14ac:dyDescent="0.25">
      <c r="A512" s="31" t="s">
        <v>1107</v>
      </c>
      <c r="B512" s="31" t="s">
        <v>254</v>
      </c>
      <c r="C512" s="31" t="s">
        <v>255</v>
      </c>
      <c r="D512" s="31">
        <v>5</v>
      </c>
      <c r="E512" s="31">
        <v>2</v>
      </c>
      <c r="F512" s="32">
        <v>0.3</v>
      </c>
    </row>
    <row r="513" spans="1:6" ht="24" customHeight="1" x14ac:dyDescent="0.25">
      <c r="A513" s="31" t="s">
        <v>1108</v>
      </c>
      <c r="B513" s="31" t="s">
        <v>254</v>
      </c>
      <c r="C513" s="31" t="s">
        <v>255</v>
      </c>
      <c r="D513" s="31">
        <v>16</v>
      </c>
      <c r="E513" s="31">
        <v>3</v>
      </c>
      <c r="F513" s="32">
        <v>0.9</v>
      </c>
    </row>
    <row r="514" spans="1:6" ht="24" customHeight="1" x14ac:dyDescent="0.25">
      <c r="A514" s="31" t="s">
        <v>1109</v>
      </c>
      <c r="B514" s="31" t="s">
        <v>254</v>
      </c>
      <c r="C514" s="31" t="s">
        <v>255</v>
      </c>
      <c r="D514" s="31">
        <v>20</v>
      </c>
      <c r="E514" s="31">
        <v>6</v>
      </c>
      <c r="F514" s="32">
        <v>1.1000000000000001</v>
      </c>
    </row>
    <row r="515" spans="1:6" ht="24" customHeight="1" x14ac:dyDescent="0.25">
      <c r="A515" s="31" t="s">
        <v>1110</v>
      </c>
      <c r="B515" s="31" t="s">
        <v>254</v>
      </c>
      <c r="C515" s="31" t="s">
        <v>255</v>
      </c>
      <c r="D515" s="31">
        <v>13</v>
      </c>
      <c r="E515" s="31">
        <v>9</v>
      </c>
      <c r="F515" s="32">
        <v>0.7</v>
      </c>
    </row>
    <row r="516" spans="1:6" ht="24" customHeight="1" x14ac:dyDescent="0.25">
      <c r="A516" s="31" t="s">
        <v>1111</v>
      </c>
      <c r="B516" s="31" t="s">
        <v>254</v>
      </c>
      <c r="C516" s="31" t="s">
        <v>255</v>
      </c>
      <c r="D516" s="31">
        <v>13</v>
      </c>
      <c r="E516" s="31">
        <v>8</v>
      </c>
      <c r="F516" s="32">
        <v>0.7</v>
      </c>
    </row>
    <row r="517" spans="1:6" ht="24" customHeight="1" x14ac:dyDescent="0.25">
      <c r="A517" s="31" t="s">
        <v>1112</v>
      </c>
      <c r="B517" s="31" t="s">
        <v>254</v>
      </c>
      <c r="C517" s="31" t="s">
        <v>255</v>
      </c>
      <c r="D517" s="31">
        <v>0</v>
      </c>
      <c r="E517" s="31">
        <v>1</v>
      </c>
      <c r="F517" s="32">
        <v>0</v>
      </c>
    </row>
    <row r="518" spans="1:6" ht="24" customHeight="1" x14ac:dyDescent="0.25">
      <c r="A518" s="31" t="s">
        <v>1113</v>
      </c>
      <c r="B518" s="31" t="s">
        <v>254</v>
      </c>
      <c r="C518" s="31" t="s">
        <v>255</v>
      </c>
      <c r="D518" s="31">
        <v>9</v>
      </c>
      <c r="E518" s="31">
        <v>7</v>
      </c>
      <c r="F518" s="32">
        <v>0.5</v>
      </c>
    </row>
    <row r="519" spans="1:6" ht="24" customHeight="1" x14ac:dyDescent="0.25">
      <c r="A519" s="31" t="s">
        <v>1099</v>
      </c>
      <c r="B519" s="31" t="s">
        <v>257</v>
      </c>
      <c r="C519" s="31" t="s">
        <v>258</v>
      </c>
      <c r="D519" s="31">
        <v>13</v>
      </c>
      <c r="E519" s="31">
        <v>5</v>
      </c>
      <c r="F519" s="32">
        <v>0.7</v>
      </c>
    </row>
    <row r="520" spans="1:6" ht="24" customHeight="1" x14ac:dyDescent="0.25">
      <c r="A520" s="31" t="s">
        <v>1101</v>
      </c>
      <c r="B520" s="31" t="s">
        <v>257</v>
      </c>
      <c r="C520" s="31" t="s">
        <v>258</v>
      </c>
      <c r="D520" s="31">
        <v>4</v>
      </c>
      <c r="E520" s="31">
        <v>5</v>
      </c>
      <c r="F520" s="32">
        <v>0.2</v>
      </c>
    </row>
    <row r="521" spans="1:6" ht="24" customHeight="1" x14ac:dyDescent="0.25">
      <c r="A521" s="31" t="s">
        <v>1103</v>
      </c>
      <c r="B521" s="31" t="s">
        <v>257</v>
      </c>
      <c r="C521" s="31" t="s">
        <v>258</v>
      </c>
      <c r="D521" s="31">
        <v>0</v>
      </c>
      <c r="E521" s="31">
        <v>4</v>
      </c>
      <c r="F521" s="32">
        <v>0</v>
      </c>
    </row>
    <row r="522" spans="1:6" ht="24" customHeight="1" x14ac:dyDescent="0.25">
      <c r="A522" s="31" t="s">
        <v>1104</v>
      </c>
      <c r="B522" s="31" t="s">
        <v>257</v>
      </c>
      <c r="C522" s="31" t="s">
        <v>258</v>
      </c>
      <c r="D522" s="31">
        <v>18</v>
      </c>
      <c r="E522" s="31">
        <v>2</v>
      </c>
      <c r="F522" s="32">
        <v>1</v>
      </c>
    </row>
    <row r="523" spans="1:6" ht="24" customHeight="1" x14ac:dyDescent="0.25">
      <c r="A523" s="31" t="s">
        <v>1106</v>
      </c>
      <c r="B523" s="31" t="s">
        <v>257</v>
      </c>
      <c r="C523" s="31" t="s">
        <v>258</v>
      </c>
      <c r="D523" s="31">
        <v>15</v>
      </c>
      <c r="E523" s="31">
        <v>7</v>
      </c>
      <c r="F523" s="32">
        <v>0.8</v>
      </c>
    </row>
    <row r="524" spans="1:6" ht="24" customHeight="1" x14ac:dyDescent="0.25">
      <c r="A524" s="31" t="s">
        <v>1107</v>
      </c>
      <c r="B524" s="31" t="s">
        <v>257</v>
      </c>
      <c r="C524" s="31" t="s">
        <v>258</v>
      </c>
      <c r="D524" s="31">
        <v>4</v>
      </c>
      <c r="E524" s="31">
        <v>7</v>
      </c>
      <c r="F524" s="32">
        <v>0.2</v>
      </c>
    </row>
    <row r="525" spans="1:6" ht="24" customHeight="1" x14ac:dyDescent="0.25">
      <c r="A525" s="31" t="s">
        <v>1108</v>
      </c>
      <c r="B525" s="31" t="s">
        <v>257</v>
      </c>
      <c r="C525" s="31" t="s">
        <v>258</v>
      </c>
      <c r="D525" s="31">
        <v>13</v>
      </c>
      <c r="E525" s="31">
        <v>8</v>
      </c>
      <c r="F525" s="32">
        <v>0.7</v>
      </c>
    </row>
    <row r="526" spans="1:6" ht="24" customHeight="1" x14ac:dyDescent="0.25">
      <c r="A526" s="31" t="s">
        <v>1109</v>
      </c>
      <c r="B526" s="31" t="s">
        <v>257</v>
      </c>
      <c r="C526" s="31" t="s">
        <v>258</v>
      </c>
      <c r="D526" s="31">
        <v>4</v>
      </c>
      <c r="E526" s="31">
        <v>5</v>
      </c>
      <c r="F526" s="32">
        <v>0.2</v>
      </c>
    </row>
    <row r="527" spans="1:6" ht="24" customHeight="1" x14ac:dyDescent="0.25">
      <c r="A527" s="31" t="s">
        <v>1110</v>
      </c>
      <c r="B527" s="31" t="s">
        <v>257</v>
      </c>
      <c r="C527" s="31" t="s">
        <v>258</v>
      </c>
      <c r="D527" s="31">
        <v>7</v>
      </c>
      <c r="E527" s="31">
        <v>4</v>
      </c>
      <c r="F527" s="32">
        <v>0.4</v>
      </c>
    </row>
    <row r="528" spans="1:6" ht="24" customHeight="1" x14ac:dyDescent="0.25">
      <c r="A528" s="31" t="s">
        <v>1111</v>
      </c>
      <c r="B528" s="31" t="s">
        <v>257</v>
      </c>
      <c r="C528" s="31" t="s">
        <v>258</v>
      </c>
      <c r="D528" s="31">
        <v>19</v>
      </c>
      <c r="E528" s="31">
        <v>9</v>
      </c>
      <c r="F528" s="32">
        <v>1.1000000000000001</v>
      </c>
    </row>
    <row r="529" spans="1:6" ht="24" customHeight="1" x14ac:dyDescent="0.25">
      <c r="A529" s="31" t="s">
        <v>1112</v>
      </c>
      <c r="B529" s="31" t="s">
        <v>257</v>
      </c>
      <c r="C529" s="31" t="s">
        <v>258</v>
      </c>
      <c r="D529" s="31">
        <v>12</v>
      </c>
      <c r="E529" s="31">
        <v>9</v>
      </c>
      <c r="F529" s="32">
        <v>0.7</v>
      </c>
    </row>
    <row r="530" spans="1:6" ht="24" customHeight="1" x14ac:dyDescent="0.25">
      <c r="A530" s="31" t="s">
        <v>1113</v>
      </c>
      <c r="B530" s="31" t="s">
        <v>257</v>
      </c>
      <c r="C530" s="31" t="s">
        <v>258</v>
      </c>
      <c r="D530" s="31">
        <v>3</v>
      </c>
      <c r="E530" s="31">
        <v>4</v>
      </c>
      <c r="F530" s="32">
        <v>0.2</v>
      </c>
    </row>
    <row r="531" spans="1:6" ht="24" customHeight="1" x14ac:dyDescent="0.25">
      <c r="A531" s="31" t="s">
        <v>1099</v>
      </c>
      <c r="B531" s="31" t="s">
        <v>260</v>
      </c>
      <c r="C531" s="31" t="s">
        <v>261</v>
      </c>
      <c r="D531" s="31">
        <v>20</v>
      </c>
      <c r="E531" s="31">
        <v>8</v>
      </c>
      <c r="F531" s="32">
        <v>1.1000000000000001</v>
      </c>
    </row>
    <row r="532" spans="1:6" ht="24" customHeight="1" x14ac:dyDescent="0.25">
      <c r="A532" s="31" t="s">
        <v>1101</v>
      </c>
      <c r="B532" s="31" t="s">
        <v>260</v>
      </c>
      <c r="C532" s="31" t="s">
        <v>261</v>
      </c>
      <c r="D532" s="31">
        <v>19</v>
      </c>
      <c r="E532" s="31">
        <v>2</v>
      </c>
      <c r="F532" s="32">
        <v>1.1000000000000001</v>
      </c>
    </row>
    <row r="533" spans="1:6" ht="24" customHeight="1" x14ac:dyDescent="0.25">
      <c r="A533" s="31" t="s">
        <v>1103</v>
      </c>
      <c r="B533" s="31" t="s">
        <v>260</v>
      </c>
      <c r="C533" s="31" t="s">
        <v>261</v>
      </c>
      <c r="D533" s="31">
        <v>2</v>
      </c>
      <c r="E533" s="31">
        <v>7</v>
      </c>
      <c r="F533" s="32">
        <v>0.1</v>
      </c>
    </row>
    <row r="534" spans="1:6" ht="24" customHeight="1" x14ac:dyDescent="0.25">
      <c r="A534" s="31" t="s">
        <v>1104</v>
      </c>
      <c r="B534" s="31" t="s">
        <v>260</v>
      </c>
      <c r="C534" s="31" t="s">
        <v>261</v>
      </c>
      <c r="D534" s="31">
        <v>1</v>
      </c>
      <c r="E534" s="31">
        <v>5</v>
      </c>
      <c r="F534" s="32">
        <v>0.1</v>
      </c>
    </row>
    <row r="535" spans="1:6" ht="24" customHeight="1" x14ac:dyDescent="0.25">
      <c r="A535" s="31" t="s">
        <v>1106</v>
      </c>
      <c r="B535" s="31" t="s">
        <v>260</v>
      </c>
      <c r="C535" s="31" t="s">
        <v>261</v>
      </c>
      <c r="D535" s="31">
        <v>13</v>
      </c>
      <c r="E535" s="31">
        <v>8</v>
      </c>
      <c r="F535" s="32">
        <v>0.7</v>
      </c>
    </row>
    <row r="536" spans="1:6" ht="24" customHeight="1" x14ac:dyDescent="0.25">
      <c r="A536" s="31" t="s">
        <v>1107</v>
      </c>
      <c r="B536" s="31" t="s">
        <v>260</v>
      </c>
      <c r="C536" s="31" t="s">
        <v>261</v>
      </c>
      <c r="D536" s="31">
        <v>8</v>
      </c>
      <c r="E536" s="31">
        <v>2</v>
      </c>
      <c r="F536" s="32">
        <v>0.4</v>
      </c>
    </row>
    <row r="537" spans="1:6" ht="24" customHeight="1" x14ac:dyDescent="0.25">
      <c r="A537" s="31" t="s">
        <v>1108</v>
      </c>
      <c r="B537" s="31" t="s">
        <v>260</v>
      </c>
      <c r="C537" s="31" t="s">
        <v>261</v>
      </c>
      <c r="D537" s="31">
        <v>1</v>
      </c>
      <c r="E537" s="31">
        <v>2</v>
      </c>
      <c r="F537" s="32">
        <v>0.1</v>
      </c>
    </row>
    <row r="538" spans="1:6" ht="24" customHeight="1" x14ac:dyDescent="0.25">
      <c r="A538" s="31" t="s">
        <v>1109</v>
      </c>
      <c r="B538" s="31" t="s">
        <v>260</v>
      </c>
      <c r="C538" s="31" t="s">
        <v>261</v>
      </c>
      <c r="D538" s="31">
        <v>12</v>
      </c>
      <c r="E538" s="31">
        <v>7</v>
      </c>
      <c r="F538" s="32">
        <v>0.7</v>
      </c>
    </row>
    <row r="539" spans="1:6" ht="24" customHeight="1" x14ac:dyDescent="0.25">
      <c r="A539" s="31" t="s">
        <v>1110</v>
      </c>
      <c r="B539" s="31" t="s">
        <v>260</v>
      </c>
      <c r="C539" s="31" t="s">
        <v>261</v>
      </c>
      <c r="D539" s="31">
        <v>11</v>
      </c>
      <c r="E539" s="31">
        <v>6</v>
      </c>
      <c r="F539" s="32">
        <v>0.6</v>
      </c>
    </row>
    <row r="540" spans="1:6" ht="24" customHeight="1" x14ac:dyDescent="0.25">
      <c r="A540" s="31" t="s">
        <v>1111</v>
      </c>
      <c r="B540" s="31" t="s">
        <v>260</v>
      </c>
      <c r="C540" s="31" t="s">
        <v>261</v>
      </c>
      <c r="D540" s="31">
        <v>14</v>
      </c>
      <c r="E540" s="31">
        <v>9</v>
      </c>
      <c r="F540" s="32">
        <v>0.8</v>
      </c>
    </row>
    <row r="541" spans="1:6" ht="24" customHeight="1" x14ac:dyDescent="0.25">
      <c r="A541" s="31" t="s">
        <v>1112</v>
      </c>
      <c r="B541" s="31" t="s">
        <v>260</v>
      </c>
      <c r="C541" s="31" t="s">
        <v>261</v>
      </c>
      <c r="D541" s="31">
        <v>7</v>
      </c>
      <c r="E541" s="31">
        <v>9</v>
      </c>
      <c r="F541" s="32">
        <v>0.4</v>
      </c>
    </row>
    <row r="542" spans="1:6" ht="24" customHeight="1" x14ac:dyDescent="0.25">
      <c r="A542" s="31" t="s">
        <v>1113</v>
      </c>
      <c r="B542" s="31" t="s">
        <v>260</v>
      </c>
      <c r="C542" s="31" t="s">
        <v>261</v>
      </c>
      <c r="D542" s="31">
        <v>7</v>
      </c>
      <c r="E542" s="31">
        <v>6</v>
      </c>
      <c r="F542" s="32">
        <v>0.4</v>
      </c>
    </row>
    <row r="543" spans="1:6" ht="15" customHeight="1" x14ac:dyDescent="0.25">
      <c r="A543" s="31" t="s">
        <v>1099</v>
      </c>
      <c r="B543" s="31" t="s">
        <v>262</v>
      </c>
      <c r="C543" s="31" t="s">
        <v>263</v>
      </c>
      <c r="D543" s="31">
        <v>12</v>
      </c>
      <c r="E543" s="31">
        <v>8</v>
      </c>
      <c r="F543" s="32">
        <v>0.7</v>
      </c>
    </row>
    <row r="544" spans="1:6" ht="15" customHeight="1" x14ac:dyDescent="0.25">
      <c r="A544" s="31" t="s">
        <v>1101</v>
      </c>
      <c r="B544" s="31" t="s">
        <v>262</v>
      </c>
      <c r="C544" s="31" t="s">
        <v>263</v>
      </c>
      <c r="D544" s="31">
        <v>7</v>
      </c>
      <c r="E544" s="31">
        <v>7</v>
      </c>
      <c r="F544" s="32">
        <v>0.4</v>
      </c>
    </row>
    <row r="545" spans="1:6" ht="15" customHeight="1" x14ac:dyDescent="0.25">
      <c r="A545" s="31" t="s">
        <v>1103</v>
      </c>
      <c r="B545" s="31" t="s">
        <v>262</v>
      </c>
      <c r="C545" s="31" t="s">
        <v>263</v>
      </c>
      <c r="D545" s="31">
        <v>17</v>
      </c>
      <c r="E545" s="31">
        <v>10</v>
      </c>
      <c r="F545" s="32">
        <v>0.9</v>
      </c>
    </row>
    <row r="546" spans="1:6" ht="15" customHeight="1" x14ac:dyDescent="0.25">
      <c r="A546" s="31" t="s">
        <v>1104</v>
      </c>
      <c r="B546" s="31" t="s">
        <v>262</v>
      </c>
      <c r="C546" s="31" t="s">
        <v>263</v>
      </c>
      <c r="D546" s="31">
        <v>8</v>
      </c>
      <c r="E546" s="31">
        <v>3</v>
      </c>
      <c r="F546" s="32">
        <v>0.4</v>
      </c>
    </row>
    <row r="547" spans="1:6" ht="15" customHeight="1" x14ac:dyDescent="0.25">
      <c r="A547" s="31" t="s">
        <v>1106</v>
      </c>
      <c r="B547" s="31" t="s">
        <v>262</v>
      </c>
      <c r="C547" s="31" t="s">
        <v>263</v>
      </c>
      <c r="D547" s="31">
        <v>5</v>
      </c>
      <c r="E547" s="31">
        <v>10</v>
      </c>
      <c r="F547" s="32">
        <v>0.3</v>
      </c>
    </row>
    <row r="548" spans="1:6" ht="15" customHeight="1" x14ac:dyDescent="0.25">
      <c r="A548" s="31" t="s">
        <v>1107</v>
      </c>
      <c r="B548" s="31" t="s">
        <v>262</v>
      </c>
      <c r="C548" s="31" t="s">
        <v>263</v>
      </c>
      <c r="D548" s="31">
        <v>10</v>
      </c>
      <c r="E548" s="31">
        <v>6</v>
      </c>
      <c r="F548" s="32">
        <v>0.6</v>
      </c>
    </row>
    <row r="549" spans="1:6" ht="15" customHeight="1" x14ac:dyDescent="0.25">
      <c r="A549" s="31" t="s">
        <v>1108</v>
      </c>
      <c r="B549" s="31" t="s">
        <v>262</v>
      </c>
      <c r="C549" s="31" t="s">
        <v>263</v>
      </c>
      <c r="D549" s="31">
        <v>9</v>
      </c>
      <c r="E549" s="31">
        <v>10</v>
      </c>
      <c r="F549" s="32">
        <v>0.5</v>
      </c>
    </row>
    <row r="550" spans="1:6" ht="15" customHeight="1" x14ac:dyDescent="0.25">
      <c r="A550" s="31" t="s">
        <v>1109</v>
      </c>
      <c r="B550" s="31" t="s">
        <v>262</v>
      </c>
      <c r="C550" s="31" t="s">
        <v>263</v>
      </c>
      <c r="D550" s="31">
        <v>18</v>
      </c>
      <c r="E550" s="31">
        <v>10</v>
      </c>
      <c r="F550" s="32">
        <v>1</v>
      </c>
    </row>
    <row r="551" spans="1:6" ht="15" customHeight="1" x14ac:dyDescent="0.25">
      <c r="A551" s="31" t="s">
        <v>1110</v>
      </c>
      <c r="B551" s="31" t="s">
        <v>262</v>
      </c>
      <c r="C551" s="31" t="s">
        <v>263</v>
      </c>
      <c r="D551" s="31">
        <v>5</v>
      </c>
      <c r="E551" s="31">
        <v>3</v>
      </c>
      <c r="F551" s="32">
        <v>0.3</v>
      </c>
    </row>
    <row r="552" spans="1:6" ht="15" customHeight="1" x14ac:dyDescent="0.25">
      <c r="A552" s="31" t="s">
        <v>1111</v>
      </c>
      <c r="B552" s="31" t="s">
        <v>262</v>
      </c>
      <c r="C552" s="31" t="s">
        <v>263</v>
      </c>
      <c r="D552" s="31">
        <v>0</v>
      </c>
      <c r="E552" s="31">
        <v>6</v>
      </c>
      <c r="F552" s="32">
        <v>0</v>
      </c>
    </row>
    <row r="553" spans="1:6" ht="15" customHeight="1" x14ac:dyDescent="0.25">
      <c r="A553" s="31" t="s">
        <v>1112</v>
      </c>
      <c r="B553" s="31" t="s">
        <v>262</v>
      </c>
      <c r="C553" s="31" t="s">
        <v>263</v>
      </c>
      <c r="D553" s="31">
        <v>0</v>
      </c>
      <c r="E553" s="31">
        <v>1</v>
      </c>
      <c r="F553" s="32">
        <v>0</v>
      </c>
    </row>
    <row r="554" spans="1:6" ht="15" customHeight="1" x14ac:dyDescent="0.25">
      <c r="A554" s="31" t="s">
        <v>1113</v>
      </c>
      <c r="B554" s="31" t="s">
        <v>262</v>
      </c>
      <c r="C554" s="31" t="s">
        <v>263</v>
      </c>
      <c r="D554" s="31">
        <v>3</v>
      </c>
      <c r="E554" s="31">
        <v>6</v>
      </c>
      <c r="F554" s="32">
        <v>0.2</v>
      </c>
    </row>
    <row r="555" spans="1:6" ht="15" customHeight="1" x14ac:dyDescent="0.25">
      <c r="A555" s="31" t="s">
        <v>1099</v>
      </c>
      <c r="B555" s="31" t="s">
        <v>265</v>
      </c>
      <c r="C555" s="31" t="s">
        <v>266</v>
      </c>
      <c r="D555" s="31">
        <v>6</v>
      </c>
      <c r="E555" s="31">
        <v>7</v>
      </c>
      <c r="F555" s="32">
        <v>0.3</v>
      </c>
    </row>
    <row r="556" spans="1:6" ht="15" customHeight="1" x14ac:dyDescent="0.25">
      <c r="A556" s="31" t="s">
        <v>1101</v>
      </c>
      <c r="B556" s="31" t="s">
        <v>265</v>
      </c>
      <c r="C556" s="31" t="s">
        <v>266</v>
      </c>
      <c r="D556" s="31">
        <v>10</v>
      </c>
      <c r="E556" s="31">
        <v>9</v>
      </c>
      <c r="F556" s="32">
        <v>0.6</v>
      </c>
    </row>
    <row r="557" spans="1:6" ht="15" customHeight="1" x14ac:dyDescent="0.25">
      <c r="A557" s="31" t="s">
        <v>1103</v>
      </c>
      <c r="B557" s="31" t="s">
        <v>265</v>
      </c>
      <c r="C557" s="31" t="s">
        <v>266</v>
      </c>
      <c r="D557" s="31">
        <v>12</v>
      </c>
      <c r="E557" s="31">
        <v>7</v>
      </c>
      <c r="F557" s="32">
        <v>0.7</v>
      </c>
    </row>
    <row r="558" spans="1:6" ht="15" customHeight="1" x14ac:dyDescent="0.25">
      <c r="A558" s="31" t="s">
        <v>1104</v>
      </c>
      <c r="B558" s="31" t="s">
        <v>265</v>
      </c>
      <c r="C558" s="31" t="s">
        <v>266</v>
      </c>
      <c r="D558" s="31">
        <v>1</v>
      </c>
      <c r="E558" s="31">
        <v>1</v>
      </c>
      <c r="F558" s="32">
        <v>0.1</v>
      </c>
    </row>
    <row r="559" spans="1:6" ht="15" customHeight="1" x14ac:dyDescent="0.25">
      <c r="A559" s="31" t="s">
        <v>1106</v>
      </c>
      <c r="B559" s="31" t="s">
        <v>265</v>
      </c>
      <c r="C559" s="31" t="s">
        <v>266</v>
      </c>
      <c r="D559" s="31">
        <v>5</v>
      </c>
      <c r="E559" s="31">
        <v>1</v>
      </c>
      <c r="F559" s="32">
        <v>0.3</v>
      </c>
    </row>
    <row r="560" spans="1:6" ht="15" customHeight="1" x14ac:dyDescent="0.25">
      <c r="A560" s="31" t="s">
        <v>1107</v>
      </c>
      <c r="B560" s="31" t="s">
        <v>265</v>
      </c>
      <c r="C560" s="31" t="s">
        <v>266</v>
      </c>
      <c r="D560" s="31">
        <v>15</v>
      </c>
      <c r="E560" s="31">
        <v>10</v>
      </c>
      <c r="F560" s="32">
        <v>0.8</v>
      </c>
    </row>
    <row r="561" spans="1:6" ht="15" customHeight="1" x14ac:dyDescent="0.25">
      <c r="A561" s="31" t="s">
        <v>1108</v>
      </c>
      <c r="B561" s="31" t="s">
        <v>265</v>
      </c>
      <c r="C561" s="31" t="s">
        <v>266</v>
      </c>
      <c r="D561" s="31">
        <v>13</v>
      </c>
      <c r="E561" s="31">
        <v>2</v>
      </c>
      <c r="F561" s="32">
        <v>0.7</v>
      </c>
    </row>
    <row r="562" spans="1:6" ht="15" customHeight="1" x14ac:dyDescent="0.25">
      <c r="A562" s="31" t="s">
        <v>1109</v>
      </c>
      <c r="B562" s="31" t="s">
        <v>265</v>
      </c>
      <c r="C562" s="31" t="s">
        <v>266</v>
      </c>
      <c r="D562" s="31">
        <v>20</v>
      </c>
      <c r="E562" s="31">
        <v>6</v>
      </c>
      <c r="F562" s="32">
        <v>1.1000000000000001</v>
      </c>
    </row>
    <row r="563" spans="1:6" ht="15" customHeight="1" x14ac:dyDescent="0.25">
      <c r="A563" s="31" t="s">
        <v>1110</v>
      </c>
      <c r="B563" s="31" t="s">
        <v>265</v>
      </c>
      <c r="C563" s="31" t="s">
        <v>266</v>
      </c>
      <c r="D563" s="31">
        <v>12</v>
      </c>
      <c r="E563" s="31">
        <v>2</v>
      </c>
      <c r="F563" s="32">
        <v>0.7</v>
      </c>
    </row>
    <row r="564" spans="1:6" ht="15" customHeight="1" x14ac:dyDescent="0.25">
      <c r="A564" s="31" t="s">
        <v>1111</v>
      </c>
      <c r="B564" s="31" t="s">
        <v>265</v>
      </c>
      <c r="C564" s="31" t="s">
        <v>266</v>
      </c>
      <c r="D564" s="31">
        <v>19</v>
      </c>
      <c r="E564" s="31">
        <v>8</v>
      </c>
      <c r="F564" s="32">
        <v>1.1000000000000001</v>
      </c>
    </row>
    <row r="565" spans="1:6" ht="15" customHeight="1" x14ac:dyDescent="0.25">
      <c r="A565" s="31" t="s">
        <v>1112</v>
      </c>
      <c r="B565" s="31" t="s">
        <v>265</v>
      </c>
      <c r="C565" s="31" t="s">
        <v>266</v>
      </c>
      <c r="D565" s="31">
        <v>13</v>
      </c>
      <c r="E565" s="31">
        <v>10</v>
      </c>
      <c r="F565" s="32">
        <v>0.7</v>
      </c>
    </row>
    <row r="566" spans="1:6" ht="15" customHeight="1" x14ac:dyDescent="0.25">
      <c r="A566" s="31" t="s">
        <v>1113</v>
      </c>
      <c r="B566" s="31" t="s">
        <v>265</v>
      </c>
      <c r="C566" s="31" t="s">
        <v>266</v>
      </c>
      <c r="D566" s="31">
        <v>19</v>
      </c>
      <c r="E566" s="31">
        <v>8</v>
      </c>
      <c r="F566" s="32">
        <v>1.1000000000000001</v>
      </c>
    </row>
    <row r="567" spans="1:6" ht="15" customHeight="1" x14ac:dyDescent="0.25">
      <c r="A567" s="31" t="s">
        <v>1099</v>
      </c>
      <c r="B567" s="31" t="s">
        <v>267</v>
      </c>
      <c r="C567" s="31" t="s">
        <v>268</v>
      </c>
      <c r="D567" s="31">
        <v>15</v>
      </c>
      <c r="E567" s="31">
        <v>0</v>
      </c>
      <c r="F567" s="32">
        <v>0.8</v>
      </c>
    </row>
    <row r="568" spans="1:6" ht="15" customHeight="1" x14ac:dyDescent="0.25">
      <c r="A568" s="31" t="s">
        <v>1101</v>
      </c>
      <c r="B568" s="31" t="s">
        <v>267</v>
      </c>
      <c r="C568" s="31" t="s">
        <v>268</v>
      </c>
      <c r="D568" s="31">
        <v>1</v>
      </c>
      <c r="E568" s="31">
        <v>2</v>
      </c>
      <c r="F568" s="32">
        <v>0.1</v>
      </c>
    </row>
    <row r="569" spans="1:6" ht="15" customHeight="1" x14ac:dyDescent="0.25">
      <c r="A569" s="31" t="s">
        <v>1103</v>
      </c>
      <c r="B569" s="31" t="s">
        <v>267</v>
      </c>
      <c r="C569" s="31" t="s">
        <v>268</v>
      </c>
      <c r="D569" s="31">
        <v>15</v>
      </c>
      <c r="E569" s="31">
        <v>9</v>
      </c>
      <c r="F569" s="32">
        <v>0.8</v>
      </c>
    </row>
    <row r="570" spans="1:6" ht="15" customHeight="1" x14ac:dyDescent="0.25">
      <c r="A570" s="31" t="s">
        <v>1104</v>
      </c>
      <c r="B570" s="31" t="s">
        <v>267</v>
      </c>
      <c r="C570" s="31" t="s">
        <v>268</v>
      </c>
      <c r="D570" s="31">
        <v>8</v>
      </c>
      <c r="E570" s="31">
        <v>4</v>
      </c>
      <c r="F570" s="32">
        <v>0.4</v>
      </c>
    </row>
    <row r="571" spans="1:6" ht="15" customHeight="1" x14ac:dyDescent="0.25">
      <c r="A571" s="31" t="s">
        <v>1106</v>
      </c>
      <c r="B571" s="31" t="s">
        <v>267</v>
      </c>
      <c r="C571" s="31" t="s">
        <v>268</v>
      </c>
      <c r="D571" s="31">
        <v>20</v>
      </c>
      <c r="E571" s="31">
        <v>8</v>
      </c>
      <c r="F571" s="32">
        <v>1.1000000000000001</v>
      </c>
    </row>
    <row r="572" spans="1:6" ht="15" customHeight="1" x14ac:dyDescent="0.25">
      <c r="A572" s="31" t="s">
        <v>1107</v>
      </c>
      <c r="B572" s="31" t="s">
        <v>267</v>
      </c>
      <c r="C572" s="31" t="s">
        <v>268</v>
      </c>
      <c r="D572" s="31">
        <v>2</v>
      </c>
      <c r="E572" s="31">
        <v>7</v>
      </c>
      <c r="F572" s="32">
        <v>0.1</v>
      </c>
    </row>
    <row r="573" spans="1:6" ht="15" customHeight="1" x14ac:dyDescent="0.25">
      <c r="A573" s="31" t="s">
        <v>1108</v>
      </c>
      <c r="B573" s="31" t="s">
        <v>267</v>
      </c>
      <c r="C573" s="31" t="s">
        <v>268</v>
      </c>
      <c r="D573" s="31">
        <v>9</v>
      </c>
      <c r="E573" s="31">
        <v>1</v>
      </c>
      <c r="F573" s="32">
        <v>0.5</v>
      </c>
    </row>
    <row r="574" spans="1:6" ht="15" customHeight="1" x14ac:dyDescent="0.25">
      <c r="A574" s="31" t="s">
        <v>1109</v>
      </c>
      <c r="B574" s="31" t="s">
        <v>267</v>
      </c>
      <c r="C574" s="31" t="s">
        <v>268</v>
      </c>
      <c r="D574" s="31">
        <v>9</v>
      </c>
      <c r="E574" s="31">
        <v>0</v>
      </c>
      <c r="F574" s="32">
        <v>0.5</v>
      </c>
    </row>
    <row r="575" spans="1:6" ht="15" customHeight="1" x14ac:dyDescent="0.25">
      <c r="A575" s="31" t="s">
        <v>1110</v>
      </c>
      <c r="B575" s="31" t="s">
        <v>267</v>
      </c>
      <c r="C575" s="31" t="s">
        <v>268</v>
      </c>
      <c r="D575" s="31">
        <v>19</v>
      </c>
      <c r="E575" s="31">
        <v>6</v>
      </c>
      <c r="F575" s="32">
        <v>1.1000000000000001</v>
      </c>
    </row>
    <row r="576" spans="1:6" ht="15" customHeight="1" x14ac:dyDescent="0.25">
      <c r="A576" s="31" t="s">
        <v>1111</v>
      </c>
      <c r="B576" s="31" t="s">
        <v>267</v>
      </c>
      <c r="C576" s="31" t="s">
        <v>268</v>
      </c>
      <c r="D576" s="31">
        <v>16</v>
      </c>
      <c r="E576" s="31">
        <v>10</v>
      </c>
      <c r="F576" s="32">
        <v>0.9</v>
      </c>
    </row>
    <row r="577" spans="1:6" ht="15" customHeight="1" x14ac:dyDescent="0.25">
      <c r="A577" s="31" t="s">
        <v>1112</v>
      </c>
      <c r="B577" s="31" t="s">
        <v>267</v>
      </c>
      <c r="C577" s="31" t="s">
        <v>268</v>
      </c>
      <c r="D577" s="31">
        <v>2</v>
      </c>
      <c r="E577" s="31">
        <v>7</v>
      </c>
      <c r="F577" s="32">
        <v>0.1</v>
      </c>
    </row>
    <row r="578" spans="1:6" ht="15" customHeight="1" x14ac:dyDescent="0.25">
      <c r="A578" s="31" t="s">
        <v>1113</v>
      </c>
      <c r="B578" s="31" t="s">
        <v>267</v>
      </c>
      <c r="C578" s="31" t="s">
        <v>268</v>
      </c>
      <c r="D578" s="31">
        <v>12</v>
      </c>
      <c r="E578" s="31">
        <v>2</v>
      </c>
      <c r="F578" s="32">
        <v>0.7</v>
      </c>
    </row>
    <row r="579" spans="1:6" ht="15" customHeight="1" x14ac:dyDescent="0.25">
      <c r="A579" s="31" t="s">
        <v>1099</v>
      </c>
      <c r="B579" s="31" t="s">
        <v>270</v>
      </c>
      <c r="C579" s="31" t="s">
        <v>271</v>
      </c>
      <c r="D579" s="31">
        <v>9</v>
      </c>
      <c r="E579" s="31">
        <v>2</v>
      </c>
      <c r="F579" s="32">
        <v>0.5</v>
      </c>
    </row>
    <row r="580" spans="1:6" ht="15" customHeight="1" x14ac:dyDescent="0.25">
      <c r="A580" s="31" t="s">
        <v>1101</v>
      </c>
      <c r="B580" s="31" t="s">
        <v>270</v>
      </c>
      <c r="C580" s="31" t="s">
        <v>271</v>
      </c>
      <c r="D580" s="31">
        <v>17</v>
      </c>
      <c r="E580" s="31">
        <v>9</v>
      </c>
      <c r="F580" s="32">
        <v>0.9</v>
      </c>
    </row>
    <row r="581" spans="1:6" ht="15" customHeight="1" x14ac:dyDescent="0.25">
      <c r="A581" s="31" t="s">
        <v>1103</v>
      </c>
      <c r="B581" s="31" t="s">
        <v>270</v>
      </c>
      <c r="C581" s="31" t="s">
        <v>271</v>
      </c>
      <c r="D581" s="31">
        <v>20</v>
      </c>
      <c r="E581" s="31">
        <v>7</v>
      </c>
      <c r="F581" s="32">
        <v>1.1000000000000001</v>
      </c>
    </row>
    <row r="582" spans="1:6" ht="15" customHeight="1" x14ac:dyDescent="0.25">
      <c r="A582" s="31" t="s">
        <v>1104</v>
      </c>
      <c r="B582" s="31" t="s">
        <v>270</v>
      </c>
      <c r="C582" s="31" t="s">
        <v>271</v>
      </c>
      <c r="D582" s="31">
        <v>4</v>
      </c>
      <c r="E582" s="31">
        <v>8</v>
      </c>
      <c r="F582" s="32">
        <v>0.2</v>
      </c>
    </row>
    <row r="583" spans="1:6" ht="15" customHeight="1" x14ac:dyDescent="0.25">
      <c r="A583" s="31" t="s">
        <v>1106</v>
      </c>
      <c r="B583" s="31" t="s">
        <v>270</v>
      </c>
      <c r="C583" s="31" t="s">
        <v>271</v>
      </c>
      <c r="D583" s="31">
        <v>7</v>
      </c>
      <c r="E583" s="31">
        <v>0</v>
      </c>
      <c r="F583" s="32">
        <v>0.4</v>
      </c>
    </row>
    <row r="584" spans="1:6" ht="15" customHeight="1" x14ac:dyDescent="0.25">
      <c r="A584" s="31" t="s">
        <v>1107</v>
      </c>
      <c r="B584" s="31" t="s">
        <v>270</v>
      </c>
      <c r="C584" s="31" t="s">
        <v>271</v>
      </c>
      <c r="D584" s="31">
        <v>5</v>
      </c>
      <c r="E584" s="31">
        <v>5</v>
      </c>
      <c r="F584" s="32">
        <v>0.3</v>
      </c>
    </row>
    <row r="585" spans="1:6" ht="15" customHeight="1" x14ac:dyDescent="0.25">
      <c r="A585" s="31" t="s">
        <v>1108</v>
      </c>
      <c r="B585" s="31" t="s">
        <v>270</v>
      </c>
      <c r="C585" s="31" t="s">
        <v>271</v>
      </c>
      <c r="D585" s="31">
        <v>11</v>
      </c>
      <c r="E585" s="31">
        <v>3</v>
      </c>
      <c r="F585" s="32">
        <v>0.6</v>
      </c>
    </row>
    <row r="586" spans="1:6" ht="15" customHeight="1" x14ac:dyDescent="0.25">
      <c r="A586" s="31" t="s">
        <v>1109</v>
      </c>
      <c r="B586" s="31" t="s">
        <v>270</v>
      </c>
      <c r="C586" s="31" t="s">
        <v>271</v>
      </c>
      <c r="D586" s="31">
        <v>3</v>
      </c>
      <c r="E586" s="31">
        <v>6</v>
      </c>
      <c r="F586" s="32">
        <v>0.2</v>
      </c>
    </row>
    <row r="587" spans="1:6" ht="15" customHeight="1" x14ac:dyDescent="0.25">
      <c r="A587" s="31" t="s">
        <v>1110</v>
      </c>
      <c r="B587" s="31" t="s">
        <v>270</v>
      </c>
      <c r="C587" s="31" t="s">
        <v>271</v>
      </c>
      <c r="D587" s="31">
        <v>19</v>
      </c>
      <c r="E587" s="31">
        <v>6</v>
      </c>
      <c r="F587" s="32">
        <v>1.1000000000000001</v>
      </c>
    </row>
    <row r="588" spans="1:6" ht="15" customHeight="1" x14ac:dyDescent="0.25">
      <c r="A588" s="31" t="s">
        <v>1111</v>
      </c>
      <c r="B588" s="31" t="s">
        <v>270</v>
      </c>
      <c r="C588" s="31" t="s">
        <v>271</v>
      </c>
      <c r="D588" s="31">
        <v>9</v>
      </c>
      <c r="E588" s="31">
        <v>2</v>
      </c>
      <c r="F588" s="32">
        <v>0.5</v>
      </c>
    </row>
    <row r="589" spans="1:6" ht="15" customHeight="1" x14ac:dyDescent="0.25">
      <c r="A589" s="31" t="s">
        <v>1112</v>
      </c>
      <c r="B589" s="31" t="s">
        <v>270</v>
      </c>
      <c r="C589" s="31" t="s">
        <v>271</v>
      </c>
      <c r="D589" s="31">
        <v>19</v>
      </c>
      <c r="E589" s="31">
        <v>3</v>
      </c>
      <c r="F589" s="32">
        <v>1.1000000000000001</v>
      </c>
    </row>
    <row r="590" spans="1:6" ht="15" customHeight="1" x14ac:dyDescent="0.25">
      <c r="A590" s="31" t="s">
        <v>1113</v>
      </c>
      <c r="B590" s="31" t="s">
        <v>270</v>
      </c>
      <c r="C590" s="31" t="s">
        <v>271</v>
      </c>
      <c r="D590" s="31">
        <v>14</v>
      </c>
      <c r="E590" s="31">
        <v>3</v>
      </c>
      <c r="F590" s="32">
        <v>0.8</v>
      </c>
    </row>
    <row r="591" spans="1:6" ht="24" customHeight="1" x14ac:dyDescent="0.25">
      <c r="A591" s="31" t="s">
        <v>1099</v>
      </c>
      <c r="B591" s="31" t="s">
        <v>273</v>
      </c>
      <c r="C591" s="31" t="s">
        <v>274</v>
      </c>
      <c r="D591" s="31">
        <v>6</v>
      </c>
      <c r="E591" s="31">
        <v>1</v>
      </c>
      <c r="F591" s="32">
        <v>0.3</v>
      </c>
    </row>
    <row r="592" spans="1:6" ht="24" customHeight="1" x14ac:dyDescent="0.25">
      <c r="A592" s="31" t="s">
        <v>1101</v>
      </c>
      <c r="B592" s="31" t="s">
        <v>273</v>
      </c>
      <c r="C592" s="31" t="s">
        <v>274</v>
      </c>
      <c r="D592" s="31">
        <v>17</v>
      </c>
      <c r="E592" s="31">
        <v>0</v>
      </c>
      <c r="F592" s="32">
        <v>0.9</v>
      </c>
    </row>
    <row r="593" spans="1:6" ht="24" customHeight="1" x14ac:dyDescent="0.25">
      <c r="A593" s="31" t="s">
        <v>1103</v>
      </c>
      <c r="B593" s="31" t="s">
        <v>273</v>
      </c>
      <c r="C593" s="31" t="s">
        <v>274</v>
      </c>
      <c r="D593" s="31">
        <v>9</v>
      </c>
      <c r="E593" s="31">
        <v>1</v>
      </c>
      <c r="F593" s="32">
        <v>0.5</v>
      </c>
    </row>
    <row r="594" spans="1:6" ht="24" customHeight="1" x14ac:dyDescent="0.25">
      <c r="A594" s="31" t="s">
        <v>1104</v>
      </c>
      <c r="B594" s="31" t="s">
        <v>273</v>
      </c>
      <c r="C594" s="31" t="s">
        <v>274</v>
      </c>
      <c r="D594" s="31">
        <v>3</v>
      </c>
      <c r="E594" s="31">
        <v>3</v>
      </c>
      <c r="F594" s="32">
        <v>0.2</v>
      </c>
    </row>
    <row r="595" spans="1:6" ht="24" customHeight="1" x14ac:dyDescent="0.25">
      <c r="A595" s="31" t="s">
        <v>1106</v>
      </c>
      <c r="B595" s="31" t="s">
        <v>273</v>
      </c>
      <c r="C595" s="31" t="s">
        <v>274</v>
      </c>
      <c r="D595" s="31">
        <v>3</v>
      </c>
      <c r="E595" s="31">
        <v>5</v>
      </c>
      <c r="F595" s="32">
        <v>0.2</v>
      </c>
    </row>
    <row r="596" spans="1:6" ht="24" customHeight="1" x14ac:dyDescent="0.25">
      <c r="A596" s="31" t="s">
        <v>1107</v>
      </c>
      <c r="B596" s="31" t="s">
        <v>273</v>
      </c>
      <c r="C596" s="31" t="s">
        <v>274</v>
      </c>
      <c r="D596" s="31">
        <v>6</v>
      </c>
      <c r="E596" s="31">
        <v>2</v>
      </c>
      <c r="F596" s="32">
        <v>0.3</v>
      </c>
    </row>
    <row r="597" spans="1:6" ht="24" customHeight="1" x14ac:dyDescent="0.25">
      <c r="A597" s="31" t="s">
        <v>1108</v>
      </c>
      <c r="B597" s="31" t="s">
        <v>273</v>
      </c>
      <c r="C597" s="31" t="s">
        <v>274</v>
      </c>
      <c r="D597" s="31">
        <v>6</v>
      </c>
      <c r="E597" s="31">
        <v>2</v>
      </c>
      <c r="F597" s="32">
        <v>0.3</v>
      </c>
    </row>
    <row r="598" spans="1:6" ht="24" customHeight="1" x14ac:dyDescent="0.25">
      <c r="A598" s="31" t="s">
        <v>1109</v>
      </c>
      <c r="B598" s="31" t="s">
        <v>273</v>
      </c>
      <c r="C598" s="31" t="s">
        <v>274</v>
      </c>
      <c r="D598" s="31">
        <v>14</v>
      </c>
      <c r="E598" s="31">
        <v>2</v>
      </c>
      <c r="F598" s="32">
        <v>0.8</v>
      </c>
    </row>
    <row r="599" spans="1:6" ht="24" customHeight="1" x14ac:dyDescent="0.25">
      <c r="A599" s="31" t="s">
        <v>1110</v>
      </c>
      <c r="B599" s="31" t="s">
        <v>273</v>
      </c>
      <c r="C599" s="31" t="s">
        <v>274</v>
      </c>
      <c r="D599" s="31">
        <v>13</v>
      </c>
      <c r="E599" s="31">
        <v>3</v>
      </c>
      <c r="F599" s="32">
        <v>0.7</v>
      </c>
    </row>
    <row r="600" spans="1:6" ht="24" customHeight="1" x14ac:dyDescent="0.25">
      <c r="A600" s="31" t="s">
        <v>1111</v>
      </c>
      <c r="B600" s="31" t="s">
        <v>273</v>
      </c>
      <c r="C600" s="31" t="s">
        <v>274</v>
      </c>
      <c r="D600" s="31">
        <v>5</v>
      </c>
      <c r="E600" s="31">
        <v>10</v>
      </c>
      <c r="F600" s="32">
        <v>0.3</v>
      </c>
    </row>
    <row r="601" spans="1:6" ht="24" customHeight="1" x14ac:dyDescent="0.25">
      <c r="A601" s="31" t="s">
        <v>1112</v>
      </c>
      <c r="B601" s="31" t="s">
        <v>273</v>
      </c>
      <c r="C601" s="31" t="s">
        <v>274</v>
      </c>
      <c r="D601" s="31">
        <v>15</v>
      </c>
      <c r="E601" s="31">
        <v>8</v>
      </c>
      <c r="F601" s="32">
        <v>0.8</v>
      </c>
    </row>
    <row r="602" spans="1:6" ht="24" customHeight="1" x14ac:dyDescent="0.25">
      <c r="A602" s="31" t="s">
        <v>1113</v>
      </c>
      <c r="B602" s="31" t="s">
        <v>273</v>
      </c>
      <c r="C602" s="31" t="s">
        <v>274</v>
      </c>
      <c r="D602" s="31">
        <v>1</v>
      </c>
      <c r="E602" s="31">
        <v>4</v>
      </c>
      <c r="F602" s="32">
        <v>0.1</v>
      </c>
    </row>
    <row r="603" spans="1:6" ht="15" customHeight="1" x14ac:dyDescent="0.25">
      <c r="A603" s="31" t="s">
        <v>1099</v>
      </c>
      <c r="B603" s="31" t="s">
        <v>276</v>
      </c>
      <c r="C603" s="31" t="s">
        <v>277</v>
      </c>
      <c r="D603" s="31">
        <v>14</v>
      </c>
      <c r="E603" s="31">
        <v>8</v>
      </c>
      <c r="F603" s="32">
        <v>0.8</v>
      </c>
    </row>
    <row r="604" spans="1:6" ht="15" customHeight="1" x14ac:dyDescent="0.25">
      <c r="A604" s="31" t="s">
        <v>1101</v>
      </c>
      <c r="B604" s="31" t="s">
        <v>276</v>
      </c>
      <c r="C604" s="31" t="s">
        <v>277</v>
      </c>
      <c r="D604" s="31">
        <v>13</v>
      </c>
      <c r="E604" s="31">
        <v>7</v>
      </c>
      <c r="F604" s="32">
        <v>0.7</v>
      </c>
    </row>
    <row r="605" spans="1:6" ht="15" customHeight="1" x14ac:dyDescent="0.25">
      <c r="A605" s="31" t="s">
        <v>1103</v>
      </c>
      <c r="B605" s="31" t="s">
        <v>276</v>
      </c>
      <c r="C605" s="31" t="s">
        <v>277</v>
      </c>
      <c r="D605" s="31">
        <v>14</v>
      </c>
      <c r="E605" s="31">
        <v>0</v>
      </c>
      <c r="F605" s="32">
        <v>0.8</v>
      </c>
    </row>
    <row r="606" spans="1:6" ht="15" customHeight="1" x14ac:dyDescent="0.25">
      <c r="A606" s="31" t="s">
        <v>1104</v>
      </c>
      <c r="B606" s="31" t="s">
        <v>276</v>
      </c>
      <c r="C606" s="31" t="s">
        <v>277</v>
      </c>
      <c r="D606" s="31">
        <v>13</v>
      </c>
      <c r="E606" s="31">
        <v>5</v>
      </c>
      <c r="F606" s="32">
        <v>0.7</v>
      </c>
    </row>
    <row r="607" spans="1:6" ht="15" customHeight="1" x14ac:dyDescent="0.25">
      <c r="A607" s="31" t="s">
        <v>1106</v>
      </c>
      <c r="B607" s="31" t="s">
        <v>276</v>
      </c>
      <c r="C607" s="31" t="s">
        <v>277</v>
      </c>
      <c r="D607" s="31">
        <v>7</v>
      </c>
      <c r="E607" s="31">
        <v>8</v>
      </c>
      <c r="F607" s="32">
        <v>0.4</v>
      </c>
    </row>
    <row r="608" spans="1:6" ht="15" customHeight="1" x14ac:dyDescent="0.25">
      <c r="A608" s="31" t="s">
        <v>1107</v>
      </c>
      <c r="B608" s="31" t="s">
        <v>276</v>
      </c>
      <c r="C608" s="31" t="s">
        <v>277</v>
      </c>
      <c r="D608" s="31">
        <v>12</v>
      </c>
      <c r="E608" s="31">
        <v>5</v>
      </c>
      <c r="F608" s="32">
        <v>0.7</v>
      </c>
    </row>
    <row r="609" spans="1:6" ht="15" customHeight="1" x14ac:dyDescent="0.25">
      <c r="A609" s="31" t="s">
        <v>1108</v>
      </c>
      <c r="B609" s="31" t="s">
        <v>276</v>
      </c>
      <c r="C609" s="31" t="s">
        <v>277</v>
      </c>
      <c r="D609" s="31">
        <v>0</v>
      </c>
      <c r="E609" s="31">
        <v>7</v>
      </c>
      <c r="F609" s="32">
        <v>0</v>
      </c>
    </row>
    <row r="610" spans="1:6" ht="15" customHeight="1" x14ac:dyDescent="0.25">
      <c r="A610" s="31" t="s">
        <v>1109</v>
      </c>
      <c r="B610" s="31" t="s">
        <v>276</v>
      </c>
      <c r="C610" s="31" t="s">
        <v>277</v>
      </c>
      <c r="D610" s="31">
        <v>9</v>
      </c>
      <c r="E610" s="31">
        <v>7</v>
      </c>
      <c r="F610" s="32">
        <v>0.5</v>
      </c>
    </row>
    <row r="611" spans="1:6" ht="15" customHeight="1" x14ac:dyDescent="0.25">
      <c r="A611" s="31" t="s">
        <v>1110</v>
      </c>
      <c r="B611" s="31" t="s">
        <v>276</v>
      </c>
      <c r="C611" s="31" t="s">
        <v>277</v>
      </c>
      <c r="D611" s="31">
        <v>0</v>
      </c>
      <c r="E611" s="31">
        <v>8</v>
      </c>
      <c r="F611" s="32">
        <v>0</v>
      </c>
    </row>
    <row r="612" spans="1:6" ht="15" customHeight="1" x14ac:dyDescent="0.25">
      <c r="A612" s="31" t="s">
        <v>1111</v>
      </c>
      <c r="B612" s="31" t="s">
        <v>276</v>
      </c>
      <c r="C612" s="31" t="s">
        <v>277</v>
      </c>
      <c r="D612" s="31">
        <v>4</v>
      </c>
      <c r="E612" s="31">
        <v>7</v>
      </c>
      <c r="F612" s="32">
        <v>0.2</v>
      </c>
    </row>
    <row r="613" spans="1:6" ht="15" customHeight="1" x14ac:dyDescent="0.25">
      <c r="A613" s="31" t="s">
        <v>1112</v>
      </c>
      <c r="B613" s="31" t="s">
        <v>276</v>
      </c>
      <c r="C613" s="31" t="s">
        <v>277</v>
      </c>
      <c r="D613" s="31">
        <v>0</v>
      </c>
      <c r="E613" s="31">
        <v>6</v>
      </c>
      <c r="F613" s="32">
        <v>0</v>
      </c>
    </row>
    <row r="614" spans="1:6" ht="15" customHeight="1" x14ac:dyDescent="0.25">
      <c r="A614" s="31" t="s">
        <v>1113</v>
      </c>
      <c r="B614" s="31" t="s">
        <v>276</v>
      </c>
      <c r="C614" s="31" t="s">
        <v>277</v>
      </c>
      <c r="D614" s="31">
        <v>12</v>
      </c>
      <c r="E614" s="31">
        <v>6</v>
      </c>
      <c r="F614" s="32">
        <v>0.7</v>
      </c>
    </row>
    <row r="615" spans="1:6" ht="24" customHeight="1" x14ac:dyDescent="0.25">
      <c r="A615" s="31" t="s">
        <v>1099</v>
      </c>
      <c r="B615" s="31" t="s">
        <v>279</v>
      </c>
      <c r="C615" s="31" t="s">
        <v>280</v>
      </c>
      <c r="D615" s="31">
        <v>5</v>
      </c>
      <c r="E615" s="31">
        <v>4</v>
      </c>
      <c r="F615" s="32">
        <v>0.3</v>
      </c>
    </row>
    <row r="616" spans="1:6" ht="24" customHeight="1" x14ac:dyDescent="0.25">
      <c r="A616" s="31" t="s">
        <v>1101</v>
      </c>
      <c r="B616" s="31" t="s">
        <v>279</v>
      </c>
      <c r="C616" s="31" t="s">
        <v>280</v>
      </c>
      <c r="D616" s="31">
        <v>2</v>
      </c>
      <c r="E616" s="31">
        <v>0</v>
      </c>
      <c r="F616" s="32">
        <v>0.1</v>
      </c>
    </row>
    <row r="617" spans="1:6" ht="24" customHeight="1" x14ac:dyDescent="0.25">
      <c r="A617" s="31" t="s">
        <v>1103</v>
      </c>
      <c r="B617" s="31" t="s">
        <v>279</v>
      </c>
      <c r="C617" s="31" t="s">
        <v>280</v>
      </c>
      <c r="D617" s="31">
        <v>2</v>
      </c>
      <c r="E617" s="31">
        <v>5</v>
      </c>
      <c r="F617" s="32">
        <v>0.1</v>
      </c>
    </row>
    <row r="618" spans="1:6" ht="24" customHeight="1" x14ac:dyDescent="0.25">
      <c r="A618" s="31" t="s">
        <v>1104</v>
      </c>
      <c r="B618" s="31" t="s">
        <v>279</v>
      </c>
      <c r="C618" s="31" t="s">
        <v>280</v>
      </c>
      <c r="D618" s="31">
        <v>5</v>
      </c>
      <c r="E618" s="31">
        <v>4</v>
      </c>
      <c r="F618" s="32">
        <v>0.3</v>
      </c>
    </row>
    <row r="619" spans="1:6" ht="24" customHeight="1" x14ac:dyDescent="0.25">
      <c r="A619" s="31" t="s">
        <v>1106</v>
      </c>
      <c r="B619" s="31" t="s">
        <v>279</v>
      </c>
      <c r="C619" s="31" t="s">
        <v>280</v>
      </c>
      <c r="D619" s="31">
        <v>2</v>
      </c>
      <c r="E619" s="31">
        <v>7</v>
      </c>
      <c r="F619" s="32">
        <v>0.1</v>
      </c>
    </row>
    <row r="620" spans="1:6" ht="24" customHeight="1" x14ac:dyDescent="0.25">
      <c r="A620" s="31" t="s">
        <v>1107</v>
      </c>
      <c r="B620" s="31" t="s">
        <v>279</v>
      </c>
      <c r="C620" s="31" t="s">
        <v>280</v>
      </c>
      <c r="D620" s="31">
        <v>15</v>
      </c>
      <c r="E620" s="31">
        <v>2</v>
      </c>
      <c r="F620" s="32">
        <v>0.8</v>
      </c>
    </row>
    <row r="621" spans="1:6" ht="24" customHeight="1" x14ac:dyDescent="0.25">
      <c r="A621" s="31" t="s">
        <v>1108</v>
      </c>
      <c r="B621" s="31" t="s">
        <v>279</v>
      </c>
      <c r="C621" s="31" t="s">
        <v>280</v>
      </c>
      <c r="D621" s="31">
        <v>20</v>
      </c>
      <c r="E621" s="31">
        <v>8</v>
      </c>
      <c r="F621" s="32">
        <v>1.1000000000000001</v>
      </c>
    </row>
    <row r="622" spans="1:6" ht="24" customHeight="1" x14ac:dyDescent="0.25">
      <c r="A622" s="31" t="s">
        <v>1109</v>
      </c>
      <c r="B622" s="31" t="s">
        <v>279</v>
      </c>
      <c r="C622" s="31" t="s">
        <v>280</v>
      </c>
      <c r="D622" s="31">
        <v>18</v>
      </c>
      <c r="E622" s="31">
        <v>2</v>
      </c>
      <c r="F622" s="32">
        <v>1</v>
      </c>
    </row>
    <row r="623" spans="1:6" ht="24" customHeight="1" x14ac:dyDescent="0.25">
      <c r="A623" s="31" t="s">
        <v>1110</v>
      </c>
      <c r="B623" s="31" t="s">
        <v>279</v>
      </c>
      <c r="C623" s="31" t="s">
        <v>280</v>
      </c>
      <c r="D623" s="31">
        <v>10</v>
      </c>
      <c r="E623" s="31">
        <v>2</v>
      </c>
      <c r="F623" s="32">
        <v>0.6</v>
      </c>
    </row>
    <row r="624" spans="1:6" ht="24" customHeight="1" x14ac:dyDescent="0.25">
      <c r="A624" s="31" t="s">
        <v>1111</v>
      </c>
      <c r="B624" s="31" t="s">
        <v>279</v>
      </c>
      <c r="C624" s="31" t="s">
        <v>280</v>
      </c>
      <c r="D624" s="31">
        <v>2</v>
      </c>
      <c r="E624" s="31">
        <v>8</v>
      </c>
      <c r="F624" s="32">
        <v>0.1</v>
      </c>
    </row>
    <row r="625" spans="1:6" ht="24" customHeight="1" x14ac:dyDescent="0.25">
      <c r="A625" s="31" t="s">
        <v>1112</v>
      </c>
      <c r="B625" s="31" t="s">
        <v>279</v>
      </c>
      <c r="C625" s="31" t="s">
        <v>280</v>
      </c>
      <c r="D625" s="31">
        <v>4</v>
      </c>
      <c r="E625" s="31">
        <v>5</v>
      </c>
      <c r="F625" s="32">
        <v>0.2</v>
      </c>
    </row>
    <row r="626" spans="1:6" ht="24" customHeight="1" x14ac:dyDescent="0.25">
      <c r="A626" s="31" t="s">
        <v>1113</v>
      </c>
      <c r="B626" s="31" t="s">
        <v>279</v>
      </c>
      <c r="C626" s="31" t="s">
        <v>280</v>
      </c>
      <c r="D626" s="31">
        <v>14</v>
      </c>
      <c r="E626" s="31">
        <v>3</v>
      </c>
      <c r="F626" s="32">
        <v>0.8</v>
      </c>
    </row>
    <row r="627" spans="1:6" ht="24" customHeight="1" x14ac:dyDescent="0.25">
      <c r="A627" s="31" t="s">
        <v>1099</v>
      </c>
      <c r="B627" s="31" t="s">
        <v>283</v>
      </c>
      <c r="C627" s="31" t="s">
        <v>284</v>
      </c>
      <c r="D627" s="31">
        <v>5</v>
      </c>
      <c r="E627" s="31">
        <v>3</v>
      </c>
      <c r="F627" s="32">
        <v>0.3</v>
      </c>
    </row>
    <row r="628" spans="1:6" ht="24" customHeight="1" x14ac:dyDescent="0.25">
      <c r="A628" s="31" t="s">
        <v>1101</v>
      </c>
      <c r="B628" s="31" t="s">
        <v>283</v>
      </c>
      <c r="C628" s="31" t="s">
        <v>284</v>
      </c>
      <c r="D628" s="31">
        <v>16</v>
      </c>
      <c r="E628" s="31">
        <v>8</v>
      </c>
      <c r="F628" s="32">
        <v>0.9</v>
      </c>
    </row>
    <row r="629" spans="1:6" ht="24" customHeight="1" x14ac:dyDescent="0.25">
      <c r="A629" s="31" t="s">
        <v>1103</v>
      </c>
      <c r="B629" s="31" t="s">
        <v>283</v>
      </c>
      <c r="C629" s="31" t="s">
        <v>284</v>
      </c>
      <c r="D629" s="31">
        <v>2</v>
      </c>
      <c r="E629" s="31">
        <v>4</v>
      </c>
      <c r="F629" s="32">
        <v>0.1</v>
      </c>
    </row>
    <row r="630" spans="1:6" ht="24" customHeight="1" x14ac:dyDescent="0.25">
      <c r="A630" s="31" t="s">
        <v>1104</v>
      </c>
      <c r="B630" s="31" t="s">
        <v>283</v>
      </c>
      <c r="C630" s="31" t="s">
        <v>284</v>
      </c>
      <c r="D630" s="31">
        <v>19</v>
      </c>
      <c r="E630" s="31">
        <v>8</v>
      </c>
      <c r="F630" s="32">
        <v>1.1000000000000001</v>
      </c>
    </row>
    <row r="631" spans="1:6" ht="24" customHeight="1" x14ac:dyDescent="0.25">
      <c r="A631" s="31" t="s">
        <v>1106</v>
      </c>
      <c r="B631" s="31" t="s">
        <v>283</v>
      </c>
      <c r="C631" s="31" t="s">
        <v>284</v>
      </c>
      <c r="D631" s="31">
        <v>15</v>
      </c>
      <c r="E631" s="31">
        <v>5</v>
      </c>
      <c r="F631" s="32">
        <v>0.8</v>
      </c>
    </row>
    <row r="632" spans="1:6" ht="24" customHeight="1" x14ac:dyDescent="0.25">
      <c r="A632" s="31" t="s">
        <v>1107</v>
      </c>
      <c r="B632" s="31" t="s">
        <v>283</v>
      </c>
      <c r="C632" s="31" t="s">
        <v>284</v>
      </c>
      <c r="D632" s="31">
        <v>12</v>
      </c>
      <c r="E632" s="31">
        <v>9</v>
      </c>
      <c r="F632" s="32">
        <v>0.7</v>
      </c>
    </row>
    <row r="633" spans="1:6" ht="24" customHeight="1" x14ac:dyDescent="0.25">
      <c r="A633" s="31" t="s">
        <v>1108</v>
      </c>
      <c r="B633" s="31" t="s">
        <v>283</v>
      </c>
      <c r="C633" s="31" t="s">
        <v>284</v>
      </c>
      <c r="D633" s="31">
        <v>10</v>
      </c>
      <c r="E633" s="31">
        <v>2</v>
      </c>
      <c r="F633" s="32">
        <v>0.6</v>
      </c>
    </row>
    <row r="634" spans="1:6" ht="24" customHeight="1" x14ac:dyDescent="0.25">
      <c r="A634" s="31" t="s">
        <v>1109</v>
      </c>
      <c r="B634" s="31" t="s">
        <v>283</v>
      </c>
      <c r="C634" s="31" t="s">
        <v>284</v>
      </c>
      <c r="D634" s="31">
        <v>14</v>
      </c>
      <c r="E634" s="31">
        <v>9</v>
      </c>
      <c r="F634" s="32">
        <v>0.8</v>
      </c>
    </row>
    <row r="635" spans="1:6" ht="24" customHeight="1" x14ac:dyDescent="0.25">
      <c r="A635" s="31" t="s">
        <v>1110</v>
      </c>
      <c r="B635" s="31" t="s">
        <v>283</v>
      </c>
      <c r="C635" s="31" t="s">
        <v>284</v>
      </c>
      <c r="D635" s="31">
        <v>14</v>
      </c>
      <c r="E635" s="31">
        <v>8</v>
      </c>
      <c r="F635" s="32">
        <v>0.8</v>
      </c>
    </row>
    <row r="636" spans="1:6" ht="24" customHeight="1" x14ac:dyDescent="0.25">
      <c r="A636" s="31" t="s">
        <v>1111</v>
      </c>
      <c r="B636" s="31" t="s">
        <v>283</v>
      </c>
      <c r="C636" s="31" t="s">
        <v>284</v>
      </c>
      <c r="D636" s="31">
        <v>18</v>
      </c>
      <c r="E636" s="31">
        <v>1</v>
      </c>
      <c r="F636" s="32">
        <v>1</v>
      </c>
    </row>
    <row r="637" spans="1:6" ht="24" customHeight="1" x14ac:dyDescent="0.25">
      <c r="A637" s="31" t="s">
        <v>1112</v>
      </c>
      <c r="B637" s="31" t="s">
        <v>283</v>
      </c>
      <c r="C637" s="31" t="s">
        <v>284</v>
      </c>
      <c r="D637" s="31">
        <v>9</v>
      </c>
      <c r="E637" s="31">
        <v>10</v>
      </c>
      <c r="F637" s="32">
        <v>0.5</v>
      </c>
    </row>
    <row r="638" spans="1:6" ht="24" customHeight="1" x14ac:dyDescent="0.25">
      <c r="A638" s="31" t="s">
        <v>1113</v>
      </c>
      <c r="B638" s="31" t="s">
        <v>283</v>
      </c>
      <c r="C638" s="31" t="s">
        <v>284</v>
      </c>
      <c r="D638" s="31">
        <v>15</v>
      </c>
      <c r="E638" s="31">
        <v>0</v>
      </c>
      <c r="F638" s="32">
        <v>0.8</v>
      </c>
    </row>
    <row r="639" spans="1:6" ht="24" customHeight="1" x14ac:dyDescent="0.25"/>
    <row r="640" spans="1:6" ht="24" customHeight="1" x14ac:dyDescent="0.25"/>
    <row r="641" ht="24" customHeight="1" x14ac:dyDescent="0.25"/>
    <row r="642" ht="24" customHeight="1" x14ac:dyDescent="0.25"/>
    <row r="643" ht="24" customHeight="1" x14ac:dyDescent="0.25"/>
    <row r="644" ht="24" customHeight="1" x14ac:dyDescent="0.25"/>
    <row r="645" ht="24" customHeight="1" x14ac:dyDescent="0.25"/>
    <row r="646" ht="24" customHeight="1" x14ac:dyDescent="0.25"/>
    <row r="647" ht="24" customHeight="1" x14ac:dyDescent="0.25"/>
    <row r="648" ht="24" customHeight="1" x14ac:dyDescent="0.25"/>
    <row r="649" ht="24" customHeight="1" x14ac:dyDescent="0.25"/>
    <row r="650" ht="24" customHeight="1" x14ac:dyDescent="0.25"/>
    <row r="651" ht="24" customHeight="1" x14ac:dyDescent="0.25"/>
    <row r="652" ht="24" customHeight="1" x14ac:dyDescent="0.25"/>
    <row r="653" ht="24" customHeight="1" x14ac:dyDescent="0.25"/>
    <row r="654" ht="24" customHeight="1" x14ac:dyDescent="0.25"/>
    <row r="655" ht="24" customHeight="1" x14ac:dyDescent="0.25"/>
    <row r="656" ht="24" customHeight="1" x14ac:dyDescent="0.25"/>
    <row r="657" ht="24" customHeight="1" x14ac:dyDescent="0.25"/>
    <row r="658" ht="24" customHeight="1" x14ac:dyDescent="0.25"/>
    <row r="659" ht="24" customHeight="1" x14ac:dyDescent="0.25"/>
    <row r="660" ht="24" customHeight="1" x14ac:dyDescent="0.25"/>
    <row r="661" ht="24" customHeight="1" x14ac:dyDescent="0.25"/>
    <row r="662" ht="24" customHeight="1" x14ac:dyDescent="0.25"/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70AD47"/>
  </sheetPr>
  <dimension ref="A1:F662"/>
  <sheetViews>
    <sheetView zoomScaleNormal="100" workbookViewId="0"/>
  </sheetViews>
  <sheetFormatPr defaultColWidth="8.7109375" defaultRowHeight="15" customHeight="1" x14ac:dyDescent="0.25"/>
  <sheetData>
    <row r="1" spans="1:6" ht="15" customHeight="1" x14ac:dyDescent="0.3">
      <c r="A1" s="95" t="s">
        <v>1118</v>
      </c>
      <c r="B1" s="96"/>
      <c r="C1" s="96"/>
      <c r="D1" s="96"/>
      <c r="E1" s="96"/>
      <c r="F1" s="96"/>
    </row>
    <row r="2" spans="1:6" ht="24" customHeight="1" x14ac:dyDescent="0.25">
      <c r="A2" s="30" t="s">
        <v>1095</v>
      </c>
      <c r="B2" s="30" t="s">
        <v>964</v>
      </c>
      <c r="C2" s="30" t="s">
        <v>123</v>
      </c>
      <c r="D2" s="30" t="s">
        <v>1119</v>
      </c>
      <c r="E2" s="30" t="s">
        <v>1120</v>
      </c>
      <c r="F2" s="30" t="s">
        <v>1121</v>
      </c>
    </row>
    <row r="3" spans="1:6" ht="15" customHeight="1" x14ac:dyDescent="0.25">
      <c r="A3" s="31" t="s">
        <v>1099</v>
      </c>
      <c r="B3" s="31" t="s">
        <v>128</v>
      </c>
      <c r="C3" s="31" t="s">
        <v>129</v>
      </c>
      <c r="D3" s="31">
        <v>197</v>
      </c>
      <c r="E3" s="31">
        <v>10</v>
      </c>
      <c r="F3" s="31" t="s">
        <v>1122</v>
      </c>
    </row>
    <row r="4" spans="1:6" ht="15" customHeight="1" x14ac:dyDescent="0.25">
      <c r="A4" s="31" t="s">
        <v>1101</v>
      </c>
      <c r="B4" s="31" t="s">
        <v>128</v>
      </c>
      <c r="C4" s="31" t="s">
        <v>129</v>
      </c>
      <c r="D4" s="31">
        <v>11</v>
      </c>
      <c r="E4" s="31">
        <v>6</v>
      </c>
      <c r="F4" s="31" t="s">
        <v>1123</v>
      </c>
    </row>
    <row r="5" spans="1:6" ht="15" customHeight="1" x14ac:dyDescent="0.25">
      <c r="A5" s="31" t="s">
        <v>1103</v>
      </c>
      <c r="B5" s="31" t="s">
        <v>128</v>
      </c>
      <c r="C5" s="31" t="s">
        <v>129</v>
      </c>
      <c r="D5" s="31">
        <v>168</v>
      </c>
      <c r="E5" s="31">
        <v>21</v>
      </c>
      <c r="F5" s="31" t="s">
        <v>1122</v>
      </c>
    </row>
    <row r="6" spans="1:6" ht="15" customHeight="1" x14ac:dyDescent="0.25">
      <c r="A6" s="31" t="s">
        <v>1104</v>
      </c>
      <c r="B6" s="31" t="s">
        <v>128</v>
      </c>
      <c r="C6" s="31" t="s">
        <v>129</v>
      </c>
      <c r="D6" s="31">
        <v>102</v>
      </c>
      <c r="E6" s="31">
        <v>5</v>
      </c>
      <c r="F6" s="31" t="s">
        <v>1102</v>
      </c>
    </row>
    <row r="7" spans="1:6" ht="15" customHeight="1" x14ac:dyDescent="0.25">
      <c r="A7" s="31" t="s">
        <v>1106</v>
      </c>
      <c r="B7" s="31" t="s">
        <v>128</v>
      </c>
      <c r="C7" s="31" t="s">
        <v>129</v>
      </c>
      <c r="D7" s="31">
        <v>85</v>
      </c>
      <c r="E7" s="31">
        <v>12</v>
      </c>
      <c r="F7" s="31" t="s">
        <v>1123</v>
      </c>
    </row>
    <row r="8" spans="1:6" ht="15" customHeight="1" x14ac:dyDescent="0.25">
      <c r="A8" s="31" t="s">
        <v>1107</v>
      </c>
      <c r="B8" s="31" t="s">
        <v>128</v>
      </c>
      <c r="C8" s="31" t="s">
        <v>129</v>
      </c>
      <c r="D8" s="31">
        <v>51</v>
      </c>
      <c r="E8" s="31">
        <v>32</v>
      </c>
      <c r="F8" s="31" t="s">
        <v>1123</v>
      </c>
    </row>
    <row r="9" spans="1:6" ht="15" customHeight="1" x14ac:dyDescent="0.25">
      <c r="A9" s="31" t="s">
        <v>1108</v>
      </c>
      <c r="B9" s="31" t="s">
        <v>128</v>
      </c>
      <c r="C9" s="31" t="s">
        <v>129</v>
      </c>
      <c r="D9" s="31">
        <v>127</v>
      </c>
      <c r="E9" s="31">
        <v>32</v>
      </c>
      <c r="F9" s="31" t="s">
        <v>1102</v>
      </c>
    </row>
    <row r="10" spans="1:6" ht="15" customHeight="1" x14ac:dyDescent="0.25">
      <c r="A10" s="31" t="s">
        <v>1109</v>
      </c>
      <c r="B10" s="31" t="s">
        <v>128</v>
      </c>
      <c r="C10" s="31" t="s">
        <v>129</v>
      </c>
      <c r="D10" s="31">
        <v>163</v>
      </c>
      <c r="E10" s="31">
        <v>5</v>
      </c>
      <c r="F10" s="31" t="s">
        <v>1102</v>
      </c>
    </row>
    <row r="11" spans="1:6" ht="15" customHeight="1" x14ac:dyDescent="0.25">
      <c r="A11" s="31" t="s">
        <v>1110</v>
      </c>
      <c r="B11" s="31" t="s">
        <v>128</v>
      </c>
      <c r="C11" s="31" t="s">
        <v>129</v>
      </c>
      <c r="D11" s="31">
        <v>71</v>
      </c>
      <c r="E11" s="31">
        <v>33</v>
      </c>
      <c r="F11" s="31" t="s">
        <v>1123</v>
      </c>
    </row>
    <row r="12" spans="1:6" ht="15" customHeight="1" x14ac:dyDescent="0.25">
      <c r="A12" s="31" t="s">
        <v>1111</v>
      </c>
      <c r="B12" s="31" t="s">
        <v>128</v>
      </c>
      <c r="C12" s="31" t="s">
        <v>129</v>
      </c>
      <c r="D12" s="31">
        <v>85</v>
      </c>
      <c r="E12" s="31">
        <v>6</v>
      </c>
      <c r="F12" s="31" t="s">
        <v>1102</v>
      </c>
    </row>
    <row r="13" spans="1:6" ht="15" customHeight="1" x14ac:dyDescent="0.25">
      <c r="A13" s="31" t="s">
        <v>1112</v>
      </c>
      <c r="B13" s="31" t="s">
        <v>128</v>
      </c>
      <c r="C13" s="31" t="s">
        <v>129</v>
      </c>
      <c r="D13" s="31">
        <v>131</v>
      </c>
      <c r="E13" s="31">
        <v>18</v>
      </c>
      <c r="F13" s="31" t="s">
        <v>1123</v>
      </c>
    </row>
    <row r="14" spans="1:6" ht="15" customHeight="1" x14ac:dyDescent="0.25">
      <c r="A14" s="31" t="s">
        <v>1113</v>
      </c>
      <c r="B14" s="31" t="s">
        <v>128</v>
      </c>
      <c r="C14" s="31" t="s">
        <v>129</v>
      </c>
      <c r="D14" s="31">
        <v>48</v>
      </c>
      <c r="E14" s="31">
        <v>14</v>
      </c>
      <c r="F14" s="31" t="s">
        <v>1102</v>
      </c>
    </row>
    <row r="15" spans="1:6" ht="24" customHeight="1" x14ac:dyDescent="0.25">
      <c r="A15" s="31" t="s">
        <v>1099</v>
      </c>
      <c r="B15" s="31" t="s">
        <v>132</v>
      </c>
      <c r="C15" s="31" t="s">
        <v>133</v>
      </c>
      <c r="D15" s="31">
        <v>44</v>
      </c>
      <c r="E15" s="31">
        <v>19</v>
      </c>
      <c r="F15" s="31" t="s">
        <v>1123</v>
      </c>
    </row>
    <row r="16" spans="1:6" ht="24" customHeight="1" x14ac:dyDescent="0.25">
      <c r="A16" s="31" t="s">
        <v>1101</v>
      </c>
      <c r="B16" s="31" t="s">
        <v>132</v>
      </c>
      <c r="C16" s="31" t="s">
        <v>133</v>
      </c>
      <c r="D16" s="31">
        <v>19</v>
      </c>
      <c r="E16" s="31">
        <v>23</v>
      </c>
      <c r="F16" s="31" t="s">
        <v>1122</v>
      </c>
    </row>
    <row r="17" spans="1:6" ht="24" customHeight="1" x14ac:dyDescent="0.25">
      <c r="A17" s="31" t="s">
        <v>1103</v>
      </c>
      <c r="B17" s="31" t="s">
        <v>132</v>
      </c>
      <c r="C17" s="31" t="s">
        <v>133</v>
      </c>
      <c r="D17" s="31">
        <v>162</v>
      </c>
      <c r="E17" s="31">
        <v>12</v>
      </c>
      <c r="F17" s="31" t="s">
        <v>1102</v>
      </c>
    </row>
    <row r="18" spans="1:6" ht="24" customHeight="1" x14ac:dyDescent="0.25">
      <c r="A18" s="31" t="s">
        <v>1104</v>
      </c>
      <c r="B18" s="31" t="s">
        <v>132</v>
      </c>
      <c r="C18" s="31" t="s">
        <v>133</v>
      </c>
      <c r="D18" s="31">
        <v>4</v>
      </c>
      <c r="E18" s="31">
        <v>27</v>
      </c>
      <c r="F18" s="31" t="s">
        <v>1122</v>
      </c>
    </row>
    <row r="19" spans="1:6" ht="24" customHeight="1" x14ac:dyDescent="0.25">
      <c r="A19" s="31" t="s">
        <v>1106</v>
      </c>
      <c r="B19" s="31" t="s">
        <v>132</v>
      </c>
      <c r="C19" s="31" t="s">
        <v>133</v>
      </c>
      <c r="D19" s="31">
        <v>121</v>
      </c>
      <c r="E19" s="31">
        <v>40</v>
      </c>
      <c r="F19" s="31" t="s">
        <v>1102</v>
      </c>
    </row>
    <row r="20" spans="1:6" ht="24" customHeight="1" x14ac:dyDescent="0.25">
      <c r="A20" s="31" t="s">
        <v>1107</v>
      </c>
      <c r="B20" s="31" t="s">
        <v>132</v>
      </c>
      <c r="C20" s="31" t="s">
        <v>133</v>
      </c>
      <c r="D20" s="31">
        <v>72</v>
      </c>
      <c r="E20" s="31">
        <v>15</v>
      </c>
      <c r="F20" s="31" t="s">
        <v>1123</v>
      </c>
    </row>
    <row r="21" spans="1:6" ht="24" customHeight="1" x14ac:dyDescent="0.25">
      <c r="A21" s="31" t="s">
        <v>1108</v>
      </c>
      <c r="B21" s="31" t="s">
        <v>132</v>
      </c>
      <c r="C21" s="31" t="s">
        <v>133</v>
      </c>
      <c r="D21" s="31">
        <v>160</v>
      </c>
      <c r="E21" s="31">
        <v>31</v>
      </c>
      <c r="F21" s="31" t="s">
        <v>1123</v>
      </c>
    </row>
    <row r="22" spans="1:6" ht="24" customHeight="1" x14ac:dyDescent="0.25">
      <c r="A22" s="31" t="s">
        <v>1109</v>
      </c>
      <c r="B22" s="31" t="s">
        <v>132</v>
      </c>
      <c r="C22" s="31" t="s">
        <v>133</v>
      </c>
      <c r="D22" s="31">
        <v>149</v>
      </c>
      <c r="E22" s="31">
        <v>8</v>
      </c>
      <c r="F22" s="31" t="s">
        <v>1123</v>
      </c>
    </row>
    <row r="23" spans="1:6" ht="24" customHeight="1" x14ac:dyDescent="0.25">
      <c r="A23" s="31" t="s">
        <v>1110</v>
      </c>
      <c r="B23" s="31" t="s">
        <v>132</v>
      </c>
      <c r="C23" s="31" t="s">
        <v>133</v>
      </c>
      <c r="D23" s="31">
        <v>148</v>
      </c>
      <c r="E23" s="31">
        <v>10</v>
      </c>
      <c r="F23" s="31" t="s">
        <v>1102</v>
      </c>
    </row>
    <row r="24" spans="1:6" ht="24" customHeight="1" x14ac:dyDescent="0.25">
      <c r="A24" s="31" t="s">
        <v>1111</v>
      </c>
      <c r="B24" s="31" t="s">
        <v>132</v>
      </c>
      <c r="C24" s="31" t="s">
        <v>133</v>
      </c>
      <c r="D24" s="31">
        <v>12</v>
      </c>
      <c r="E24" s="31">
        <v>2</v>
      </c>
      <c r="F24" s="31" t="s">
        <v>1123</v>
      </c>
    </row>
    <row r="25" spans="1:6" ht="24" customHeight="1" x14ac:dyDescent="0.25">
      <c r="A25" s="31" t="s">
        <v>1112</v>
      </c>
      <c r="B25" s="31" t="s">
        <v>132</v>
      </c>
      <c r="C25" s="31" t="s">
        <v>133</v>
      </c>
      <c r="D25" s="31">
        <v>128</v>
      </c>
      <c r="E25" s="31">
        <v>31</v>
      </c>
      <c r="F25" s="31" t="s">
        <v>1102</v>
      </c>
    </row>
    <row r="26" spans="1:6" ht="24" customHeight="1" x14ac:dyDescent="0.25">
      <c r="A26" s="31" t="s">
        <v>1113</v>
      </c>
      <c r="B26" s="31" t="s">
        <v>132</v>
      </c>
      <c r="C26" s="31" t="s">
        <v>133</v>
      </c>
      <c r="D26" s="31">
        <v>149</v>
      </c>
      <c r="E26" s="31">
        <v>14</v>
      </c>
      <c r="F26" s="31" t="s">
        <v>1102</v>
      </c>
    </row>
    <row r="27" spans="1:6" ht="24" customHeight="1" x14ac:dyDescent="0.25">
      <c r="A27" s="31" t="s">
        <v>1099</v>
      </c>
      <c r="B27" s="31" t="s">
        <v>135</v>
      </c>
      <c r="C27" s="31" t="s">
        <v>136</v>
      </c>
      <c r="D27" s="31">
        <v>151</v>
      </c>
      <c r="E27" s="31">
        <v>39</v>
      </c>
      <c r="F27" s="31" t="s">
        <v>1123</v>
      </c>
    </row>
    <row r="28" spans="1:6" ht="24" customHeight="1" x14ac:dyDescent="0.25">
      <c r="A28" s="31" t="s">
        <v>1101</v>
      </c>
      <c r="B28" s="31" t="s">
        <v>135</v>
      </c>
      <c r="C28" s="31" t="s">
        <v>136</v>
      </c>
      <c r="D28" s="31">
        <v>127</v>
      </c>
      <c r="E28" s="31">
        <v>28</v>
      </c>
      <c r="F28" s="31" t="s">
        <v>1102</v>
      </c>
    </row>
    <row r="29" spans="1:6" ht="24" customHeight="1" x14ac:dyDescent="0.25">
      <c r="A29" s="31" t="s">
        <v>1103</v>
      </c>
      <c r="B29" s="31" t="s">
        <v>135</v>
      </c>
      <c r="C29" s="31" t="s">
        <v>136</v>
      </c>
      <c r="D29" s="31">
        <v>144</v>
      </c>
      <c r="E29" s="31">
        <v>18</v>
      </c>
      <c r="F29" s="31" t="s">
        <v>1123</v>
      </c>
    </row>
    <row r="30" spans="1:6" ht="24" customHeight="1" x14ac:dyDescent="0.25">
      <c r="A30" s="31" t="s">
        <v>1104</v>
      </c>
      <c r="B30" s="31" t="s">
        <v>135</v>
      </c>
      <c r="C30" s="31" t="s">
        <v>136</v>
      </c>
      <c r="D30" s="31">
        <v>96</v>
      </c>
      <c r="E30" s="31">
        <v>18</v>
      </c>
      <c r="F30" s="31" t="s">
        <v>1123</v>
      </c>
    </row>
    <row r="31" spans="1:6" ht="24" customHeight="1" x14ac:dyDescent="0.25">
      <c r="A31" s="31" t="s">
        <v>1106</v>
      </c>
      <c r="B31" s="31" t="s">
        <v>135</v>
      </c>
      <c r="C31" s="31" t="s">
        <v>136</v>
      </c>
      <c r="D31" s="31">
        <v>34</v>
      </c>
      <c r="E31" s="31">
        <v>4</v>
      </c>
      <c r="F31" s="31" t="s">
        <v>1102</v>
      </c>
    </row>
    <row r="32" spans="1:6" ht="24" customHeight="1" x14ac:dyDescent="0.25">
      <c r="A32" s="31" t="s">
        <v>1107</v>
      </c>
      <c r="B32" s="31" t="s">
        <v>135</v>
      </c>
      <c r="C32" s="31" t="s">
        <v>136</v>
      </c>
      <c r="D32" s="31">
        <v>52</v>
      </c>
      <c r="E32" s="31">
        <v>14</v>
      </c>
      <c r="F32" s="31" t="s">
        <v>1102</v>
      </c>
    </row>
    <row r="33" spans="1:6" ht="24" customHeight="1" x14ac:dyDescent="0.25">
      <c r="A33" s="31" t="s">
        <v>1108</v>
      </c>
      <c r="B33" s="31" t="s">
        <v>135</v>
      </c>
      <c r="C33" s="31" t="s">
        <v>136</v>
      </c>
      <c r="D33" s="31">
        <v>111</v>
      </c>
      <c r="E33" s="31">
        <v>23</v>
      </c>
      <c r="F33" s="31" t="s">
        <v>1122</v>
      </c>
    </row>
    <row r="34" spans="1:6" ht="24" customHeight="1" x14ac:dyDescent="0.25">
      <c r="A34" s="31" t="s">
        <v>1109</v>
      </c>
      <c r="B34" s="31" t="s">
        <v>135</v>
      </c>
      <c r="C34" s="31" t="s">
        <v>136</v>
      </c>
      <c r="D34" s="31">
        <v>26</v>
      </c>
      <c r="E34" s="31">
        <v>31</v>
      </c>
      <c r="F34" s="31" t="s">
        <v>1122</v>
      </c>
    </row>
    <row r="35" spans="1:6" ht="24" customHeight="1" x14ac:dyDescent="0.25">
      <c r="A35" s="31" t="s">
        <v>1110</v>
      </c>
      <c r="B35" s="31" t="s">
        <v>135</v>
      </c>
      <c r="C35" s="31" t="s">
        <v>136</v>
      </c>
      <c r="D35" s="31">
        <v>132</v>
      </c>
      <c r="E35" s="31">
        <v>23</v>
      </c>
      <c r="F35" s="31" t="s">
        <v>1122</v>
      </c>
    </row>
    <row r="36" spans="1:6" ht="24" customHeight="1" x14ac:dyDescent="0.25">
      <c r="A36" s="31" t="s">
        <v>1111</v>
      </c>
      <c r="B36" s="31" t="s">
        <v>135</v>
      </c>
      <c r="C36" s="31" t="s">
        <v>136</v>
      </c>
      <c r="D36" s="31">
        <v>91</v>
      </c>
      <c r="E36" s="31">
        <v>25</v>
      </c>
      <c r="F36" s="31" t="s">
        <v>1122</v>
      </c>
    </row>
    <row r="37" spans="1:6" ht="24" customHeight="1" x14ac:dyDescent="0.25">
      <c r="A37" s="31" t="s">
        <v>1112</v>
      </c>
      <c r="B37" s="31" t="s">
        <v>135</v>
      </c>
      <c r="C37" s="31" t="s">
        <v>136</v>
      </c>
      <c r="D37" s="31">
        <v>168</v>
      </c>
      <c r="E37" s="31">
        <v>4</v>
      </c>
      <c r="F37" s="31" t="s">
        <v>1122</v>
      </c>
    </row>
    <row r="38" spans="1:6" ht="24" customHeight="1" x14ac:dyDescent="0.25">
      <c r="A38" s="31" t="s">
        <v>1113</v>
      </c>
      <c r="B38" s="31" t="s">
        <v>135</v>
      </c>
      <c r="C38" s="31" t="s">
        <v>136</v>
      </c>
      <c r="D38" s="31">
        <v>165</v>
      </c>
      <c r="E38" s="31">
        <v>3</v>
      </c>
      <c r="F38" s="31" t="s">
        <v>1122</v>
      </c>
    </row>
    <row r="39" spans="1:6" ht="24" customHeight="1" x14ac:dyDescent="0.25">
      <c r="A39" s="31" t="s">
        <v>1099</v>
      </c>
      <c r="B39" s="31" t="s">
        <v>138</v>
      </c>
      <c r="C39" s="31" t="s">
        <v>139</v>
      </c>
      <c r="D39" s="31">
        <v>35</v>
      </c>
      <c r="E39" s="31">
        <v>12</v>
      </c>
      <c r="F39" s="31" t="s">
        <v>1102</v>
      </c>
    </row>
    <row r="40" spans="1:6" ht="24" customHeight="1" x14ac:dyDescent="0.25">
      <c r="A40" s="31" t="s">
        <v>1101</v>
      </c>
      <c r="B40" s="31" t="s">
        <v>138</v>
      </c>
      <c r="C40" s="31" t="s">
        <v>139</v>
      </c>
      <c r="D40" s="31">
        <v>142</v>
      </c>
      <c r="E40" s="31">
        <v>37</v>
      </c>
      <c r="F40" s="31" t="s">
        <v>1123</v>
      </c>
    </row>
    <row r="41" spans="1:6" ht="24" customHeight="1" x14ac:dyDescent="0.25">
      <c r="A41" s="31" t="s">
        <v>1103</v>
      </c>
      <c r="B41" s="31" t="s">
        <v>138</v>
      </c>
      <c r="C41" s="31" t="s">
        <v>139</v>
      </c>
      <c r="D41" s="31">
        <v>122</v>
      </c>
      <c r="E41" s="31">
        <v>39</v>
      </c>
      <c r="F41" s="31" t="s">
        <v>1102</v>
      </c>
    </row>
    <row r="42" spans="1:6" ht="24" customHeight="1" x14ac:dyDescent="0.25">
      <c r="A42" s="31" t="s">
        <v>1104</v>
      </c>
      <c r="B42" s="31" t="s">
        <v>138</v>
      </c>
      <c r="C42" s="31" t="s">
        <v>139</v>
      </c>
      <c r="D42" s="31">
        <v>153</v>
      </c>
      <c r="E42" s="31">
        <v>20</v>
      </c>
      <c r="F42" s="31" t="s">
        <v>1123</v>
      </c>
    </row>
    <row r="43" spans="1:6" ht="24" customHeight="1" x14ac:dyDescent="0.25">
      <c r="A43" s="31" t="s">
        <v>1106</v>
      </c>
      <c r="B43" s="31" t="s">
        <v>138</v>
      </c>
      <c r="C43" s="31" t="s">
        <v>139</v>
      </c>
      <c r="D43" s="31">
        <v>15</v>
      </c>
      <c r="E43" s="31">
        <v>27</v>
      </c>
      <c r="F43" s="31" t="s">
        <v>1122</v>
      </c>
    </row>
    <row r="44" spans="1:6" ht="24" customHeight="1" x14ac:dyDescent="0.25">
      <c r="A44" s="31" t="s">
        <v>1107</v>
      </c>
      <c r="B44" s="31" t="s">
        <v>138</v>
      </c>
      <c r="C44" s="31" t="s">
        <v>139</v>
      </c>
      <c r="D44" s="31">
        <v>123</v>
      </c>
      <c r="E44" s="31">
        <v>6</v>
      </c>
      <c r="F44" s="31" t="s">
        <v>1123</v>
      </c>
    </row>
    <row r="45" spans="1:6" ht="24" customHeight="1" x14ac:dyDescent="0.25">
      <c r="A45" s="31" t="s">
        <v>1108</v>
      </c>
      <c r="B45" s="31" t="s">
        <v>138</v>
      </c>
      <c r="C45" s="31" t="s">
        <v>139</v>
      </c>
      <c r="D45" s="31">
        <v>29</v>
      </c>
      <c r="E45" s="31">
        <v>2</v>
      </c>
      <c r="F45" s="31" t="s">
        <v>1102</v>
      </c>
    </row>
    <row r="46" spans="1:6" ht="24" customHeight="1" x14ac:dyDescent="0.25">
      <c r="A46" s="31" t="s">
        <v>1109</v>
      </c>
      <c r="B46" s="31" t="s">
        <v>138</v>
      </c>
      <c r="C46" s="31" t="s">
        <v>139</v>
      </c>
      <c r="D46" s="31">
        <v>111</v>
      </c>
      <c r="E46" s="31">
        <v>37</v>
      </c>
      <c r="F46" s="31" t="s">
        <v>1102</v>
      </c>
    </row>
    <row r="47" spans="1:6" ht="24" customHeight="1" x14ac:dyDescent="0.25">
      <c r="A47" s="31" t="s">
        <v>1110</v>
      </c>
      <c r="B47" s="31" t="s">
        <v>138</v>
      </c>
      <c r="C47" s="31" t="s">
        <v>139</v>
      </c>
      <c r="D47" s="31">
        <v>137</v>
      </c>
      <c r="E47" s="31">
        <v>31</v>
      </c>
      <c r="F47" s="31" t="s">
        <v>1123</v>
      </c>
    </row>
    <row r="48" spans="1:6" ht="24" customHeight="1" x14ac:dyDescent="0.25">
      <c r="A48" s="31" t="s">
        <v>1111</v>
      </c>
      <c r="B48" s="31" t="s">
        <v>138</v>
      </c>
      <c r="C48" s="31" t="s">
        <v>139</v>
      </c>
      <c r="D48" s="31">
        <v>91</v>
      </c>
      <c r="E48" s="31">
        <v>30</v>
      </c>
      <c r="F48" s="31" t="s">
        <v>1123</v>
      </c>
    </row>
    <row r="49" spans="1:6" ht="24" customHeight="1" x14ac:dyDescent="0.25">
      <c r="A49" s="31" t="s">
        <v>1112</v>
      </c>
      <c r="B49" s="31" t="s">
        <v>138</v>
      </c>
      <c r="C49" s="31" t="s">
        <v>139</v>
      </c>
      <c r="D49" s="31">
        <v>24</v>
      </c>
      <c r="E49" s="31">
        <v>7</v>
      </c>
      <c r="F49" s="31" t="s">
        <v>1102</v>
      </c>
    </row>
    <row r="50" spans="1:6" ht="24" customHeight="1" x14ac:dyDescent="0.25">
      <c r="A50" s="31" t="s">
        <v>1113</v>
      </c>
      <c r="B50" s="31" t="s">
        <v>138</v>
      </c>
      <c r="C50" s="31" t="s">
        <v>139</v>
      </c>
      <c r="D50" s="31">
        <v>124</v>
      </c>
      <c r="E50" s="31">
        <v>1</v>
      </c>
      <c r="F50" s="31" t="s">
        <v>1123</v>
      </c>
    </row>
    <row r="51" spans="1:6" ht="24" customHeight="1" x14ac:dyDescent="0.25">
      <c r="A51" s="31" t="s">
        <v>1099</v>
      </c>
      <c r="B51" s="31" t="s">
        <v>141</v>
      </c>
      <c r="C51" s="31" t="s">
        <v>142</v>
      </c>
      <c r="D51" s="31">
        <v>149</v>
      </c>
      <c r="E51" s="31">
        <v>25</v>
      </c>
      <c r="F51" s="31" t="s">
        <v>1122</v>
      </c>
    </row>
    <row r="52" spans="1:6" ht="24" customHeight="1" x14ac:dyDescent="0.25">
      <c r="A52" s="31" t="s">
        <v>1101</v>
      </c>
      <c r="B52" s="31" t="s">
        <v>141</v>
      </c>
      <c r="C52" s="31" t="s">
        <v>142</v>
      </c>
      <c r="D52" s="31">
        <v>169</v>
      </c>
      <c r="E52" s="31">
        <v>32</v>
      </c>
      <c r="F52" s="31" t="s">
        <v>1102</v>
      </c>
    </row>
    <row r="53" spans="1:6" ht="24" customHeight="1" x14ac:dyDescent="0.25">
      <c r="A53" s="31" t="s">
        <v>1103</v>
      </c>
      <c r="B53" s="31" t="s">
        <v>141</v>
      </c>
      <c r="C53" s="31" t="s">
        <v>142</v>
      </c>
      <c r="D53" s="31">
        <v>11</v>
      </c>
      <c r="E53" s="31">
        <v>31</v>
      </c>
      <c r="F53" s="31" t="s">
        <v>1123</v>
      </c>
    </row>
    <row r="54" spans="1:6" ht="24" customHeight="1" x14ac:dyDescent="0.25">
      <c r="A54" s="31" t="s">
        <v>1104</v>
      </c>
      <c r="B54" s="31" t="s">
        <v>141</v>
      </c>
      <c r="C54" s="31" t="s">
        <v>142</v>
      </c>
      <c r="D54" s="31">
        <v>8</v>
      </c>
      <c r="E54" s="31">
        <v>40</v>
      </c>
      <c r="F54" s="31" t="s">
        <v>1122</v>
      </c>
    </row>
    <row r="55" spans="1:6" ht="24" customHeight="1" x14ac:dyDescent="0.25">
      <c r="A55" s="31" t="s">
        <v>1106</v>
      </c>
      <c r="B55" s="31" t="s">
        <v>141</v>
      </c>
      <c r="C55" s="31" t="s">
        <v>142</v>
      </c>
      <c r="D55" s="31">
        <v>71</v>
      </c>
      <c r="E55" s="31">
        <v>27</v>
      </c>
      <c r="F55" s="31" t="s">
        <v>1122</v>
      </c>
    </row>
    <row r="56" spans="1:6" ht="24" customHeight="1" x14ac:dyDescent="0.25">
      <c r="A56" s="31" t="s">
        <v>1107</v>
      </c>
      <c r="B56" s="31" t="s">
        <v>141</v>
      </c>
      <c r="C56" s="31" t="s">
        <v>142</v>
      </c>
      <c r="D56" s="31">
        <v>166</v>
      </c>
      <c r="E56" s="31">
        <v>26</v>
      </c>
      <c r="F56" s="31" t="s">
        <v>1102</v>
      </c>
    </row>
    <row r="57" spans="1:6" ht="24" customHeight="1" x14ac:dyDescent="0.25">
      <c r="A57" s="31" t="s">
        <v>1108</v>
      </c>
      <c r="B57" s="31" t="s">
        <v>141</v>
      </c>
      <c r="C57" s="31" t="s">
        <v>142</v>
      </c>
      <c r="D57" s="31">
        <v>118</v>
      </c>
      <c r="E57" s="31">
        <v>20</v>
      </c>
      <c r="F57" s="31" t="s">
        <v>1123</v>
      </c>
    </row>
    <row r="58" spans="1:6" ht="24" customHeight="1" x14ac:dyDescent="0.25">
      <c r="A58" s="31" t="s">
        <v>1109</v>
      </c>
      <c r="B58" s="31" t="s">
        <v>141</v>
      </c>
      <c r="C58" s="31" t="s">
        <v>142</v>
      </c>
      <c r="D58" s="31">
        <v>47</v>
      </c>
      <c r="E58" s="31">
        <v>31</v>
      </c>
      <c r="F58" s="31" t="s">
        <v>1122</v>
      </c>
    </row>
    <row r="59" spans="1:6" ht="24" customHeight="1" x14ac:dyDescent="0.25">
      <c r="A59" s="31" t="s">
        <v>1110</v>
      </c>
      <c r="B59" s="31" t="s">
        <v>141</v>
      </c>
      <c r="C59" s="31" t="s">
        <v>142</v>
      </c>
      <c r="D59" s="31">
        <v>24</v>
      </c>
      <c r="E59" s="31">
        <v>24</v>
      </c>
      <c r="F59" s="31" t="s">
        <v>1122</v>
      </c>
    </row>
    <row r="60" spans="1:6" ht="24" customHeight="1" x14ac:dyDescent="0.25">
      <c r="A60" s="31" t="s">
        <v>1111</v>
      </c>
      <c r="B60" s="31" t="s">
        <v>141</v>
      </c>
      <c r="C60" s="31" t="s">
        <v>142</v>
      </c>
      <c r="D60" s="31">
        <v>56</v>
      </c>
      <c r="E60" s="31">
        <v>19</v>
      </c>
      <c r="F60" s="31" t="s">
        <v>1102</v>
      </c>
    </row>
    <row r="61" spans="1:6" ht="24" customHeight="1" x14ac:dyDescent="0.25">
      <c r="A61" s="31" t="s">
        <v>1112</v>
      </c>
      <c r="B61" s="31" t="s">
        <v>141</v>
      </c>
      <c r="C61" s="31" t="s">
        <v>142</v>
      </c>
      <c r="D61" s="31">
        <v>50</v>
      </c>
      <c r="E61" s="31">
        <v>38</v>
      </c>
      <c r="F61" s="31" t="s">
        <v>1122</v>
      </c>
    </row>
    <row r="62" spans="1:6" ht="24" customHeight="1" x14ac:dyDescent="0.25">
      <c r="A62" s="31" t="s">
        <v>1113</v>
      </c>
      <c r="B62" s="31" t="s">
        <v>141</v>
      </c>
      <c r="C62" s="31" t="s">
        <v>142</v>
      </c>
      <c r="D62" s="31">
        <v>189</v>
      </c>
      <c r="E62" s="31">
        <v>29</v>
      </c>
      <c r="F62" s="31" t="s">
        <v>1102</v>
      </c>
    </row>
    <row r="63" spans="1:6" ht="24" customHeight="1" x14ac:dyDescent="0.25">
      <c r="A63" s="31" t="s">
        <v>1099</v>
      </c>
      <c r="B63" s="31" t="s">
        <v>144</v>
      </c>
      <c r="C63" s="31" t="s">
        <v>145</v>
      </c>
      <c r="D63" s="31">
        <v>190</v>
      </c>
      <c r="E63" s="31">
        <v>39</v>
      </c>
      <c r="F63" s="31" t="s">
        <v>1122</v>
      </c>
    </row>
    <row r="64" spans="1:6" ht="24" customHeight="1" x14ac:dyDescent="0.25">
      <c r="A64" s="31" t="s">
        <v>1101</v>
      </c>
      <c r="B64" s="31" t="s">
        <v>144</v>
      </c>
      <c r="C64" s="31" t="s">
        <v>145</v>
      </c>
      <c r="D64" s="31">
        <v>136</v>
      </c>
      <c r="E64" s="31">
        <v>34</v>
      </c>
      <c r="F64" s="31" t="s">
        <v>1122</v>
      </c>
    </row>
    <row r="65" spans="1:6" ht="24" customHeight="1" x14ac:dyDescent="0.25">
      <c r="A65" s="31" t="s">
        <v>1103</v>
      </c>
      <c r="B65" s="31" t="s">
        <v>144</v>
      </c>
      <c r="C65" s="31" t="s">
        <v>145</v>
      </c>
      <c r="D65" s="31">
        <v>85</v>
      </c>
      <c r="E65" s="31">
        <v>35</v>
      </c>
      <c r="F65" s="31" t="s">
        <v>1102</v>
      </c>
    </row>
    <row r="66" spans="1:6" ht="24" customHeight="1" x14ac:dyDescent="0.25">
      <c r="A66" s="31" t="s">
        <v>1104</v>
      </c>
      <c r="B66" s="31" t="s">
        <v>144</v>
      </c>
      <c r="C66" s="31" t="s">
        <v>145</v>
      </c>
      <c r="D66" s="31">
        <v>38</v>
      </c>
      <c r="E66" s="31">
        <v>31</v>
      </c>
      <c r="F66" s="31" t="s">
        <v>1102</v>
      </c>
    </row>
    <row r="67" spans="1:6" ht="24" customHeight="1" x14ac:dyDescent="0.25">
      <c r="A67" s="31" t="s">
        <v>1106</v>
      </c>
      <c r="B67" s="31" t="s">
        <v>144</v>
      </c>
      <c r="C67" s="31" t="s">
        <v>145</v>
      </c>
      <c r="D67" s="31">
        <v>168</v>
      </c>
      <c r="E67" s="31">
        <v>20</v>
      </c>
      <c r="F67" s="31" t="s">
        <v>1123</v>
      </c>
    </row>
    <row r="68" spans="1:6" ht="24" customHeight="1" x14ac:dyDescent="0.25">
      <c r="A68" s="31" t="s">
        <v>1107</v>
      </c>
      <c r="B68" s="31" t="s">
        <v>144</v>
      </c>
      <c r="C68" s="31" t="s">
        <v>145</v>
      </c>
      <c r="D68" s="31">
        <v>178</v>
      </c>
      <c r="E68" s="31">
        <v>17</v>
      </c>
      <c r="F68" s="31" t="s">
        <v>1123</v>
      </c>
    </row>
    <row r="69" spans="1:6" ht="24" customHeight="1" x14ac:dyDescent="0.25">
      <c r="A69" s="31" t="s">
        <v>1108</v>
      </c>
      <c r="B69" s="31" t="s">
        <v>144</v>
      </c>
      <c r="C69" s="31" t="s">
        <v>145</v>
      </c>
      <c r="D69" s="31">
        <v>41</v>
      </c>
      <c r="E69" s="31">
        <v>9</v>
      </c>
      <c r="F69" s="31" t="s">
        <v>1102</v>
      </c>
    </row>
    <row r="70" spans="1:6" ht="24" customHeight="1" x14ac:dyDescent="0.25">
      <c r="A70" s="31" t="s">
        <v>1109</v>
      </c>
      <c r="B70" s="31" t="s">
        <v>144</v>
      </c>
      <c r="C70" s="31" t="s">
        <v>145</v>
      </c>
      <c r="D70" s="31">
        <v>176</v>
      </c>
      <c r="E70" s="31">
        <v>6</v>
      </c>
      <c r="F70" s="31" t="s">
        <v>1122</v>
      </c>
    </row>
    <row r="71" spans="1:6" ht="24" customHeight="1" x14ac:dyDescent="0.25">
      <c r="A71" s="31" t="s">
        <v>1110</v>
      </c>
      <c r="B71" s="31" t="s">
        <v>144</v>
      </c>
      <c r="C71" s="31" t="s">
        <v>145</v>
      </c>
      <c r="D71" s="31">
        <v>91</v>
      </c>
      <c r="E71" s="31">
        <v>5</v>
      </c>
      <c r="F71" s="31" t="s">
        <v>1122</v>
      </c>
    </row>
    <row r="72" spans="1:6" ht="24" customHeight="1" x14ac:dyDescent="0.25">
      <c r="A72" s="31" t="s">
        <v>1111</v>
      </c>
      <c r="B72" s="31" t="s">
        <v>144</v>
      </c>
      <c r="C72" s="31" t="s">
        <v>145</v>
      </c>
      <c r="D72" s="31">
        <v>84</v>
      </c>
      <c r="E72" s="31">
        <v>26</v>
      </c>
      <c r="F72" s="31" t="s">
        <v>1122</v>
      </c>
    </row>
    <row r="73" spans="1:6" ht="24" customHeight="1" x14ac:dyDescent="0.25">
      <c r="A73" s="31" t="s">
        <v>1112</v>
      </c>
      <c r="B73" s="31" t="s">
        <v>144</v>
      </c>
      <c r="C73" s="31" t="s">
        <v>145</v>
      </c>
      <c r="D73" s="31">
        <v>61</v>
      </c>
      <c r="E73" s="31">
        <v>35</v>
      </c>
      <c r="F73" s="31" t="s">
        <v>1102</v>
      </c>
    </row>
    <row r="74" spans="1:6" ht="24" customHeight="1" x14ac:dyDescent="0.25">
      <c r="A74" s="31" t="s">
        <v>1113</v>
      </c>
      <c r="B74" s="31" t="s">
        <v>144</v>
      </c>
      <c r="C74" s="31" t="s">
        <v>145</v>
      </c>
      <c r="D74" s="31">
        <v>194</v>
      </c>
      <c r="E74" s="31">
        <v>26</v>
      </c>
      <c r="F74" s="31" t="s">
        <v>1102</v>
      </c>
    </row>
    <row r="75" spans="1:6" ht="36" customHeight="1" x14ac:dyDescent="0.25">
      <c r="A75" s="31" t="s">
        <v>1099</v>
      </c>
      <c r="B75" s="31" t="s">
        <v>147</v>
      </c>
      <c r="C75" s="31" t="s">
        <v>148</v>
      </c>
      <c r="D75" s="31">
        <v>32</v>
      </c>
      <c r="E75" s="31">
        <v>22</v>
      </c>
      <c r="F75" s="31" t="s">
        <v>1123</v>
      </c>
    </row>
    <row r="76" spans="1:6" ht="36" customHeight="1" x14ac:dyDescent="0.25">
      <c r="A76" s="31" t="s">
        <v>1101</v>
      </c>
      <c r="B76" s="31" t="s">
        <v>147</v>
      </c>
      <c r="C76" s="31" t="s">
        <v>148</v>
      </c>
      <c r="D76" s="31">
        <v>101</v>
      </c>
      <c r="E76" s="31">
        <v>33</v>
      </c>
      <c r="F76" s="31" t="s">
        <v>1122</v>
      </c>
    </row>
    <row r="77" spans="1:6" ht="36" customHeight="1" x14ac:dyDescent="0.25">
      <c r="A77" s="31" t="s">
        <v>1103</v>
      </c>
      <c r="B77" s="31" t="s">
        <v>147</v>
      </c>
      <c r="C77" s="31" t="s">
        <v>148</v>
      </c>
      <c r="D77" s="31">
        <v>100</v>
      </c>
      <c r="E77" s="31">
        <v>23</v>
      </c>
      <c r="F77" s="31" t="s">
        <v>1102</v>
      </c>
    </row>
    <row r="78" spans="1:6" ht="36" customHeight="1" x14ac:dyDescent="0.25">
      <c r="A78" s="31" t="s">
        <v>1104</v>
      </c>
      <c r="B78" s="31" t="s">
        <v>147</v>
      </c>
      <c r="C78" s="31" t="s">
        <v>148</v>
      </c>
      <c r="D78" s="31">
        <v>140</v>
      </c>
      <c r="E78" s="31">
        <v>0</v>
      </c>
      <c r="F78" s="31" t="s">
        <v>1102</v>
      </c>
    </row>
    <row r="79" spans="1:6" ht="36" customHeight="1" x14ac:dyDescent="0.25">
      <c r="A79" s="31" t="s">
        <v>1106</v>
      </c>
      <c r="B79" s="31" t="s">
        <v>147</v>
      </c>
      <c r="C79" s="31" t="s">
        <v>148</v>
      </c>
      <c r="D79" s="31">
        <v>77</v>
      </c>
      <c r="E79" s="31">
        <v>18</v>
      </c>
      <c r="F79" s="31" t="s">
        <v>1102</v>
      </c>
    </row>
    <row r="80" spans="1:6" ht="36" customHeight="1" x14ac:dyDescent="0.25">
      <c r="A80" s="31" t="s">
        <v>1107</v>
      </c>
      <c r="B80" s="31" t="s">
        <v>147</v>
      </c>
      <c r="C80" s="31" t="s">
        <v>148</v>
      </c>
      <c r="D80" s="31">
        <v>198</v>
      </c>
      <c r="E80" s="31">
        <v>19</v>
      </c>
      <c r="F80" s="31" t="s">
        <v>1123</v>
      </c>
    </row>
    <row r="81" spans="1:6" ht="36" customHeight="1" x14ac:dyDescent="0.25">
      <c r="A81" s="31" t="s">
        <v>1108</v>
      </c>
      <c r="B81" s="31" t="s">
        <v>147</v>
      </c>
      <c r="C81" s="31" t="s">
        <v>148</v>
      </c>
      <c r="D81" s="31">
        <v>192</v>
      </c>
      <c r="E81" s="31">
        <v>3</v>
      </c>
      <c r="F81" s="31" t="s">
        <v>1102</v>
      </c>
    </row>
    <row r="82" spans="1:6" ht="36" customHeight="1" x14ac:dyDescent="0.25">
      <c r="A82" s="31" t="s">
        <v>1109</v>
      </c>
      <c r="B82" s="31" t="s">
        <v>147</v>
      </c>
      <c r="C82" s="31" t="s">
        <v>148</v>
      </c>
      <c r="D82" s="31">
        <v>137</v>
      </c>
      <c r="E82" s="31">
        <v>12</v>
      </c>
      <c r="F82" s="31" t="s">
        <v>1122</v>
      </c>
    </row>
    <row r="83" spans="1:6" ht="36" customHeight="1" x14ac:dyDescent="0.25">
      <c r="A83" s="31" t="s">
        <v>1110</v>
      </c>
      <c r="B83" s="31" t="s">
        <v>147</v>
      </c>
      <c r="C83" s="31" t="s">
        <v>148</v>
      </c>
      <c r="D83" s="31">
        <v>46</v>
      </c>
      <c r="E83" s="31">
        <v>13</v>
      </c>
      <c r="F83" s="31" t="s">
        <v>1102</v>
      </c>
    </row>
    <row r="84" spans="1:6" ht="36" customHeight="1" x14ac:dyDescent="0.25">
      <c r="A84" s="31" t="s">
        <v>1111</v>
      </c>
      <c r="B84" s="31" t="s">
        <v>147</v>
      </c>
      <c r="C84" s="31" t="s">
        <v>148</v>
      </c>
      <c r="D84" s="31">
        <v>10</v>
      </c>
      <c r="E84" s="31">
        <v>6</v>
      </c>
      <c r="F84" s="31" t="s">
        <v>1102</v>
      </c>
    </row>
    <row r="85" spans="1:6" ht="36" customHeight="1" x14ac:dyDescent="0.25">
      <c r="A85" s="31" t="s">
        <v>1112</v>
      </c>
      <c r="B85" s="31" t="s">
        <v>147</v>
      </c>
      <c r="C85" s="31" t="s">
        <v>148</v>
      </c>
      <c r="D85" s="31">
        <v>145</v>
      </c>
      <c r="E85" s="31">
        <v>3</v>
      </c>
      <c r="F85" s="31" t="s">
        <v>1123</v>
      </c>
    </row>
    <row r="86" spans="1:6" ht="36" customHeight="1" x14ac:dyDescent="0.25">
      <c r="A86" s="31" t="s">
        <v>1113</v>
      </c>
      <c r="B86" s="31" t="s">
        <v>147</v>
      </c>
      <c r="C86" s="31" t="s">
        <v>148</v>
      </c>
      <c r="D86" s="31">
        <v>60</v>
      </c>
      <c r="E86" s="31">
        <v>6</v>
      </c>
      <c r="F86" s="31" t="s">
        <v>1123</v>
      </c>
    </row>
    <row r="87" spans="1:6" ht="24" customHeight="1" x14ac:dyDescent="0.25">
      <c r="A87" s="31" t="s">
        <v>1099</v>
      </c>
      <c r="B87" s="31" t="s">
        <v>150</v>
      </c>
      <c r="C87" s="31" t="s">
        <v>151</v>
      </c>
      <c r="D87" s="31">
        <v>99</v>
      </c>
      <c r="E87" s="31">
        <v>30</v>
      </c>
      <c r="F87" s="31" t="s">
        <v>1102</v>
      </c>
    </row>
    <row r="88" spans="1:6" ht="24" customHeight="1" x14ac:dyDescent="0.25">
      <c r="A88" s="31" t="s">
        <v>1101</v>
      </c>
      <c r="B88" s="31" t="s">
        <v>150</v>
      </c>
      <c r="C88" s="31" t="s">
        <v>151</v>
      </c>
      <c r="D88" s="31">
        <v>17</v>
      </c>
      <c r="E88" s="31">
        <v>3</v>
      </c>
      <c r="F88" s="31" t="s">
        <v>1102</v>
      </c>
    </row>
    <row r="89" spans="1:6" ht="24" customHeight="1" x14ac:dyDescent="0.25">
      <c r="A89" s="31" t="s">
        <v>1103</v>
      </c>
      <c r="B89" s="31" t="s">
        <v>150</v>
      </c>
      <c r="C89" s="31" t="s">
        <v>151</v>
      </c>
      <c r="D89" s="31">
        <v>113</v>
      </c>
      <c r="E89" s="31">
        <v>33</v>
      </c>
      <c r="F89" s="31" t="s">
        <v>1102</v>
      </c>
    </row>
    <row r="90" spans="1:6" ht="24" customHeight="1" x14ac:dyDescent="0.25">
      <c r="A90" s="31" t="s">
        <v>1104</v>
      </c>
      <c r="B90" s="31" t="s">
        <v>150</v>
      </c>
      <c r="C90" s="31" t="s">
        <v>151</v>
      </c>
      <c r="D90" s="31">
        <v>134</v>
      </c>
      <c r="E90" s="31">
        <v>15</v>
      </c>
      <c r="F90" s="31" t="s">
        <v>1102</v>
      </c>
    </row>
    <row r="91" spans="1:6" ht="24" customHeight="1" x14ac:dyDescent="0.25">
      <c r="A91" s="31" t="s">
        <v>1106</v>
      </c>
      <c r="B91" s="31" t="s">
        <v>150</v>
      </c>
      <c r="C91" s="31" t="s">
        <v>151</v>
      </c>
      <c r="D91" s="31">
        <v>18</v>
      </c>
      <c r="E91" s="31">
        <v>5</v>
      </c>
      <c r="F91" s="31" t="s">
        <v>1123</v>
      </c>
    </row>
    <row r="92" spans="1:6" ht="24" customHeight="1" x14ac:dyDescent="0.25">
      <c r="A92" s="31" t="s">
        <v>1107</v>
      </c>
      <c r="B92" s="31" t="s">
        <v>150</v>
      </c>
      <c r="C92" s="31" t="s">
        <v>151</v>
      </c>
      <c r="D92" s="31">
        <v>37</v>
      </c>
      <c r="E92" s="31">
        <v>1</v>
      </c>
      <c r="F92" s="31" t="s">
        <v>1122</v>
      </c>
    </row>
    <row r="93" spans="1:6" ht="24" customHeight="1" x14ac:dyDescent="0.25">
      <c r="A93" s="31" t="s">
        <v>1108</v>
      </c>
      <c r="B93" s="31" t="s">
        <v>150</v>
      </c>
      <c r="C93" s="31" t="s">
        <v>151</v>
      </c>
      <c r="D93" s="31">
        <v>72</v>
      </c>
      <c r="E93" s="31">
        <v>17</v>
      </c>
      <c r="F93" s="31" t="s">
        <v>1123</v>
      </c>
    </row>
    <row r="94" spans="1:6" ht="24" customHeight="1" x14ac:dyDescent="0.25">
      <c r="A94" s="31" t="s">
        <v>1109</v>
      </c>
      <c r="B94" s="31" t="s">
        <v>150</v>
      </c>
      <c r="C94" s="31" t="s">
        <v>151</v>
      </c>
      <c r="D94" s="31">
        <v>14</v>
      </c>
      <c r="E94" s="31">
        <v>15</v>
      </c>
      <c r="F94" s="31" t="s">
        <v>1122</v>
      </c>
    </row>
    <row r="95" spans="1:6" ht="24" customHeight="1" x14ac:dyDescent="0.25">
      <c r="A95" s="31" t="s">
        <v>1110</v>
      </c>
      <c r="B95" s="31" t="s">
        <v>150</v>
      </c>
      <c r="C95" s="31" t="s">
        <v>151</v>
      </c>
      <c r="D95" s="31">
        <v>58</v>
      </c>
      <c r="E95" s="31">
        <v>38</v>
      </c>
      <c r="F95" s="31" t="s">
        <v>1102</v>
      </c>
    </row>
    <row r="96" spans="1:6" ht="24" customHeight="1" x14ac:dyDescent="0.25">
      <c r="A96" s="31" t="s">
        <v>1111</v>
      </c>
      <c r="B96" s="31" t="s">
        <v>150</v>
      </c>
      <c r="C96" s="31" t="s">
        <v>151</v>
      </c>
      <c r="D96" s="31">
        <v>101</v>
      </c>
      <c r="E96" s="31">
        <v>14</v>
      </c>
      <c r="F96" s="31" t="s">
        <v>1102</v>
      </c>
    </row>
    <row r="97" spans="1:6" ht="24" customHeight="1" x14ac:dyDescent="0.25">
      <c r="A97" s="31" t="s">
        <v>1112</v>
      </c>
      <c r="B97" s="31" t="s">
        <v>150</v>
      </c>
      <c r="C97" s="31" t="s">
        <v>151</v>
      </c>
      <c r="D97" s="31">
        <v>42</v>
      </c>
      <c r="E97" s="31">
        <v>15</v>
      </c>
      <c r="F97" s="31" t="s">
        <v>1122</v>
      </c>
    </row>
    <row r="98" spans="1:6" ht="24" customHeight="1" x14ac:dyDescent="0.25">
      <c r="A98" s="31" t="s">
        <v>1113</v>
      </c>
      <c r="B98" s="31" t="s">
        <v>150</v>
      </c>
      <c r="C98" s="31" t="s">
        <v>151</v>
      </c>
      <c r="D98" s="31">
        <v>173</v>
      </c>
      <c r="E98" s="31">
        <v>16</v>
      </c>
      <c r="F98" s="31" t="s">
        <v>1102</v>
      </c>
    </row>
    <row r="99" spans="1:6" ht="24" customHeight="1" x14ac:dyDescent="0.25">
      <c r="A99" s="31" t="s">
        <v>1099</v>
      </c>
      <c r="B99" s="31" t="s">
        <v>153</v>
      </c>
      <c r="C99" s="31" t="s">
        <v>154</v>
      </c>
      <c r="D99" s="31">
        <v>158</v>
      </c>
      <c r="E99" s="31">
        <v>27</v>
      </c>
      <c r="F99" s="31" t="s">
        <v>1123</v>
      </c>
    </row>
    <row r="100" spans="1:6" ht="24" customHeight="1" x14ac:dyDescent="0.25">
      <c r="A100" s="31" t="s">
        <v>1101</v>
      </c>
      <c r="B100" s="31" t="s">
        <v>153</v>
      </c>
      <c r="C100" s="31" t="s">
        <v>154</v>
      </c>
      <c r="D100" s="31">
        <v>15</v>
      </c>
      <c r="E100" s="31">
        <v>40</v>
      </c>
      <c r="F100" s="31" t="s">
        <v>1123</v>
      </c>
    </row>
    <row r="101" spans="1:6" ht="24" customHeight="1" x14ac:dyDescent="0.25">
      <c r="A101" s="31" t="s">
        <v>1103</v>
      </c>
      <c r="B101" s="31" t="s">
        <v>153</v>
      </c>
      <c r="C101" s="31" t="s">
        <v>154</v>
      </c>
      <c r="D101" s="31">
        <v>156</v>
      </c>
      <c r="E101" s="31">
        <v>19</v>
      </c>
      <c r="F101" s="31" t="s">
        <v>1122</v>
      </c>
    </row>
    <row r="102" spans="1:6" ht="24" customHeight="1" x14ac:dyDescent="0.25">
      <c r="A102" s="31" t="s">
        <v>1104</v>
      </c>
      <c r="B102" s="31" t="s">
        <v>153</v>
      </c>
      <c r="C102" s="31" t="s">
        <v>154</v>
      </c>
      <c r="D102" s="31">
        <v>185</v>
      </c>
      <c r="E102" s="31">
        <v>31</v>
      </c>
      <c r="F102" s="31" t="s">
        <v>1123</v>
      </c>
    </row>
    <row r="103" spans="1:6" ht="24" customHeight="1" x14ac:dyDescent="0.25">
      <c r="A103" s="31" t="s">
        <v>1106</v>
      </c>
      <c r="B103" s="31" t="s">
        <v>153</v>
      </c>
      <c r="C103" s="31" t="s">
        <v>154</v>
      </c>
      <c r="D103" s="31">
        <v>151</v>
      </c>
      <c r="E103" s="31">
        <v>13</v>
      </c>
      <c r="F103" s="31" t="s">
        <v>1122</v>
      </c>
    </row>
    <row r="104" spans="1:6" ht="24" customHeight="1" x14ac:dyDescent="0.25">
      <c r="A104" s="31" t="s">
        <v>1107</v>
      </c>
      <c r="B104" s="31" t="s">
        <v>153</v>
      </c>
      <c r="C104" s="31" t="s">
        <v>154</v>
      </c>
      <c r="D104" s="31">
        <v>148</v>
      </c>
      <c r="E104" s="31">
        <v>11</v>
      </c>
      <c r="F104" s="31" t="s">
        <v>1123</v>
      </c>
    </row>
    <row r="105" spans="1:6" ht="24" customHeight="1" x14ac:dyDescent="0.25">
      <c r="A105" s="31" t="s">
        <v>1108</v>
      </c>
      <c r="B105" s="31" t="s">
        <v>153</v>
      </c>
      <c r="C105" s="31" t="s">
        <v>154</v>
      </c>
      <c r="D105" s="31">
        <v>164</v>
      </c>
      <c r="E105" s="31">
        <v>39</v>
      </c>
      <c r="F105" s="31" t="s">
        <v>1123</v>
      </c>
    </row>
    <row r="106" spans="1:6" ht="24" customHeight="1" x14ac:dyDescent="0.25">
      <c r="A106" s="31" t="s">
        <v>1109</v>
      </c>
      <c r="B106" s="31" t="s">
        <v>153</v>
      </c>
      <c r="C106" s="31" t="s">
        <v>154</v>
      </c>
      <c r="D106" s="31">
        <v>92</v>
      </c>
      <c r="E106" s="31">
        <v>13</v>
      </c>
      <c r="F106" s="31" t="s">
        <v>1122</v>
      </c>
    </row>
    <row r="107" spans="1:6" ht="24" customHeight="1" x14ac:dyDescent="0.25">
      <c r="A107" s="31" t="s">
        <v>1110</v>
      </c>
      <c r="B107" s="31" t="s">
        <v>153</v>
      </c>
      <c r="C107" s="31" t="s">
        <v>154</v>
      </c>
      <c r="D107" s="31">
        <v>159</v>
      </c>
      <c r="E107" s="31">
        <v>30</v>
      </c>
      <c r="F107" s="31" t="s">
        <v>1102</v>
      </c>
    </row>
    <row r="108" spans="1:6" ht="24" customHeight="1" x14ac:dyDescent="0.25">
      <c r="A108" s="31" t="s">
        <v>1111</v>
      </c>
      <c r="B108" s="31" t="s">
        <v>153</v>
      </c>
      <c r="C108" s="31" t="s">
        <v>154</v>
      </c>
      <c r="D108" s="31">
        <v>178</v>
      </c>
      <c r="E108" s="31">
        <v>22</v>
      </c>
      <c r="F108" s="31" t="s">
        <v>1123</v>
      </c>
    </row>
    <row r="109" spans="1:6" ht="24" customHeight="1" x14ac:dyDescent="0.25">
      <c r="A109" s="31" t="s">
        <v>1112</v>
      </c>
      <c r="B109" s="31" t="s">
        <v>153</v>
      </c>
      <c r="C109" s="31" t="s">
        <v>154</v>
      </c>
      <c r="D109" s="31">
        <v>131</v>
      </c>
      <c r="E109" s="31">
        <v>9</v>
      </c>
      <c r="F109" s="31" t="s">
        <v>1122</v>
      </c>
    </row>
    <row r="110" spans="1:6" ht="24" customHeight="1" x14ac:dyDescent="0.25">
      <c r="A110" s="31" t="s">
        <v>1113</v>
      </c>
      <c r="B110" s="31" t="s">
        <v>153</v>
      </c>
      <c r="C110" s="31" t="s">
        <v>154</v>
      </c>
      <c r="D110" s="31">
        <v>92</v>
      </c>
      <c r="E110" s="31">
        <v>15</v>
      </c>
      <c r="F110" s="31" t="s">
        <v>1102</v>
      </c>
    </row>
    <row r="111" spans="1:6" ht="24" customHeight="1" x14ac:dyDescent="0.25">
      <c r="A111" s="31" t="s">
        <v>1099</v>
      </c>
      <c r="B111" s="31" t="s">
        <v>156</v>
      </c>
      <c r="C111" s="31" t="s">
        <v>157</v>
      </c>
      <c r="D111" s="31">
        <v>162</v>
      </c>
      <c r="E111" s="31">
        <v>25</v>
      </c>
      <c r="F111" s="31" t="s">
        <v>1123</v>
      </c>
    </row>
    <row r="112" spans="1:6" ht="24" customHeight="1" x14ac:dyDescent="0.25">
      <c r="A112" s="31" t="s">
        <v>1101</v>
      </c>
      <c r="B112" s="31" t="s">
        <v>156</v>
      </c>
      <c r="C112" s="31" t="s">
        <v>157</v>
      </c>
      <c r="D112" s="31">
        <v>185</v>
      </c>
      <c r="E112" s="31">
        <v>13</v>
      </c>
      <c r="F112" s="31" t="s">
        <v>1123</v>
      </c>
    </row>
    <row r="113" spans="1:6" ht="24" customHeight="1" x14ac:dyDescent="0.25">
      <c r="A113" s="31" t="s">
        <v>1103</v>
      </c>
      <c r="B113" s="31" t="s">
        <v>156</v>
      </c>
      <c r="C113" s="31" t="s">
        <v>157</v>
      </c>
      <c r="D113" s="31">
        <v>57</v>
      </c>
      <c r="E113" s="31">
        <v>9</v>
      </c>
      <c r="F113" s="31" t="s">
        <v>1102</v>
      </c>
    </row>
    <row r="114" spans="1:6" ht="24" customHeight="1" x14ac:dyDescent="0.25">
      <c r="A114" s="31" t="s">
        <v>1104</v>
      </c>
      <c r="B114" s="31" t="s">
        <v>156</v>
      </c>
      <c r="C114" s="31" t="s">
        <v>157</v>
      </c>
      <c r="D114" s="31">
        <v>162</v>
      </c>
      <c r="E114" s="31">
        <v>12</v>
      </c>
      <c r="F114" s="31" t="s">
        <v>1102</v>
      </c>
    </row>
    <row r="115" spans="1:6" ht="24" customHeight="1" x14ac:dyDescent="0.25">
      <c r="A115" s="31" t="s">
        <v>1106</v>
      </c>
      <c r="B115" s="31" t="s">
        <v>156</v>
      </c>
      <c r="C115" s="31" t="s">
        <v>157</v>
      </c>
      <c r="D115" s="31">
        <v>55</v>
      </c>
      <c r="E115" s="31">
        <v>16</v>
      </c>
      <c r="F115" s="31" t="s">
        <v>1123</v>
      </c>
    </row>
    <row r="116" spans="1:6" ht="24" customHeight="1" x14ac:dyDescent="0.25">
      <c r="A116" s="31" t="s">
        <v>1107</v>
      </c>
      <c r="B116" s="31" t="s">
        <v>156</v>
      </c>
      <c r="C116" s="31" t="s">
        <v>157</v>
      </c>
      <c r="D116" s="31">
        <v>133</v>
      </c>
      <c r="E116" s="31">
        <v>3</v>
      </c>
      <c r="F116" s="31" t="s">
        <v>1122</v>
      </c>
    </row>
    <row r="117" spans="1:6" ht="24" customHeight="1" x14ac:dyDescent="0.25">
      <c r="A117" s="31" t="s">
        <v>1108</v>
      </c>
      <c r="B117" s="31" t="s">
        <v>156</v>
      </c>
      <c r="C117" s="31" t="s">
        <v>157</v>
      </c>
      <c r="D117" s="31">
        <v>46</v>
      </c>
      <c r="E117" s="31">
        <v>28</v>
      </c>
      <c r="F117" s="31" t="s">
        <v>1102</v>
      </c>
    </row>
    <row r="118" spans="1:6" ht="24" customHeight="1" x14ac:dyDescent="0.25">
      <c r="A118" s="31" t="s">
        <v>1109</v>
      </c>
      <c r="B118" s="31" t="s">
        <v>156</v>
      </c>
      <c r="C118" s="31" t="s">
        <v>157</v>
      </c>
      <c r="D118" s="31">
        <v>77</v>
      </c>
      <c r="E118" s="31">
        <v>40</v>
      </c>
      <c r="F118" s="31" t="s">
        <v>1122</v>
      </c>
    </row>
    <row r="119" spans="1:6" ht="24" customHeight="1" x14ac:dyDescent="0.25">
      <c r="A119" s="31" t="s">
        <v>1110</v>
      </c>
      <c r="B119" s="31" t="s">
        <v>156</v>
      </c>
      <c r="C119" s="31" t="s">
        <v>157</v>
      </c>
      <c r="D119" s="31">
        <v>192</v>
      </c>
      <c r="E119" s="31">
        <v>13</v>
      </c>
      <c r="F119" s="31" t="s">
        <v>1102</v>
      </c>
    </row>
    <row r="120" spans="1:6" ht="24" customHeight="1" x14ac:dyDescent="0.25">
      <c r="A120" s="31" t="s">
        <v>1111</v>
      </c>
      <c r="B120" s="31" t="s">
        <v>156</v>
      </c>
      <c r="C120" s="31" t="s">
        <v>157</v>
      </c>
      <c r="D120" s="31">
        <v>53</v>
      </c>
      <c r="E120" s="31">
        <v>35</v>
      </c>
      <c r="F120" s="31" t="s">
        <v>1102</v>
      </c>
    </row>
    <row r="121" spans="1:6" ht="24" customHeight="1" x14ac:dyDescent="0.25">
      <c r="A121" s="31" t="s">
        <v>1112</v>
      </c>
      <c r="B121" s="31" t="s">
        <v>156</v>
      </c>
      <c r="C121" s="31" t="s">
        <v>157</v>
      </c>
      <c r="D121" s="31">
        <v>11</v>
      </c>
      <c r="E121" s="31">
        <v>0</v>
      </c>
      <c r="F121" s="31" t="s">
        <v>1102</v>
      </c>
    </row>
    <row r="122" spans="1:6" ht="24" customHeight="1" x14ac:dyDescent="0.25">
      <c r="A122" s="31" t="s">
        <v>1113</v>
      </c>
      <c r="B122" s="31" t="s">
        <v>156</v>
      </c>
      <c r="C122" s="31" t="s">
        <v>157</v>
      </c>
      <c r="D122" s="31">
        <v>74</v>
      </c>
      <c r="E122" s="31">
        <v>6</v>
      </c>
      <c r="F122" s="31" t="s">
        <v>1122</v>
      </c>
    </row>
    <row r="123" spans="1:6" ht="24" customHeight="1" x14ac:dyDescent="0.25">
      <c r="A123" s="31" t="s">
        <v>1099</v>
      </c>
      <c r="B123" s="31" t="s">
        <v>159</v>
      </c>
      <c r="C123" s="31" t="s">
        <v>160</v>
      </c>
      <c r="D123" s="31">
        <v>170</v>
      </c>
      <c r="E123" s="31">
        <v>23</v>
      </c>
      <c r="F123" s="31" t="s">
        <v>1123</v>
      </c>
    </row>
    <row r="124" spans="1:6" ht="24" customHeight="1" x14ac:dyDescent="0.25">
      <c r="A124" s="31" t="s">
        <v>1101</v>
      </c>
      <c r="B124" s="31" t="s">
        <v>159</v>
      </c>
      <c r="C124" s="31" t="s">
        <v>160</v>
      </c>
      <c r="D124" s="31">
        <v>141</v>
      </c>
      <c r="E124" s="31">
        <v>5</v>
      </c>
      <c r="F124" s="31" t="s">
        <v>1102</v>
      </c>
    </row>
    <row r="125" spans="1:6" ht="24" customHeight="1" x14ac:dyDescent="0.25">
      <c r="A125" s="31" t="s">
        <v>1103</v>
      </c>
      <c r="B125" s="31" t="s">
        <v>159</v>
      </c>
      <c r="C125" s="31" t="s">
        <v>160</v>
      </c>
      <c r="D125" s="31">
        <v>79</v>
      </c>
      <c r="E125" s="31">
        <v>27</v>
      </c>
      <c r="F125" s="31" t="s">
        <v>1123</v>
      </c>
    </row>
    <row r="126" spans="1:6" ht="24" customHeight="1" x14ac:dyDescent="0.25">
      <c r="A126" s="31" t="s">
        <v>1104</v>
      </c>
      <c r="B126" s="31" t="s">
        <v>159</v>
      </c>
      <c r="C126" s="31" t="s">
        <v>160</v>
      </c>
      <c r="D126" s="31">
        <v>57</v>
      </c>
      <c r="E126" s="31">
        <v>20</v>
      </c>
      <c r="F126" s="31" t="s">
        <v>1122</v>
      </c>
    </row>
    <row r="127" spans="1:6" ht="24" customHeight="1" x14ac:dyDescent="0.25">
      <c r="A127" s="31" t="s">
        <v>1106</v>
      </c>
      <c r="B127" s="31" t="s">
        <v>159</v>
      </c>
      <c r="C127" s="31" t="s">
        <v>160</v>
      </c>
      <c r="D127" s="31">
        <v>156</v>
      </c>
      <c r="E127" s="31">
        <v>6</v>
      </c>
      <c r="F127" s="31" t="s">
        <v>1102</v>
      </c>
    </row>
    <row r="128" spans="1:6" ht="24" customHeight="1" x14ac:dyDescent="0.25">
      <c r="A128" s="31" t="s">
        <v>1107</v>
      </c>
      <c r="B128" s="31" t="s">
        <v>159</v>
      </c>
      <c r="C128" s="31" t="s">
        <v>160</v>
      </c>
      <c r="D128" s="31">
        <v>61</v>
      </c>
      <c r="E128" s="31">
        <v>15</v>
      </c>
      <c r="F128" s="31" t="s">
        <v>1122</v>
      </c>
    </row>
    <row r="129" spans="1:6" ht="24" customHeight="1" x14ac:dyDescent="0.25">
      <c r="A129" s="31" t="s">
        <v>1108</v>
      </c>
      <c r="B129" s="31" t="s">
        <v>159</v>
      </c>
      <c r="C129" s="31" t="s">
        <v>160</v>
      </c>
      <c r="D129" s="31">
        <v>8</v>
      </c>
      <c r="E129" s="31">
        <v>32</v>
      </c>
      <c r="F129" s="31" t="s">
        <v>1123</v>
      </c>
    </row>
    <row r="130" spans="1:6" ht="24" customHeight="1" x14ac:dyDescent="0.25">
      <c r="A130" s="31" t="s">
        <v>1109</v>
      </c>
      <c r="B130" s="31" t="s">
        <v>159</v>
      </c>
      <c r="C130" s="31" t="s">
        <v>160</v>
      </c>
      <c r="D130" s="31">
        <v>188</v>
      </c>
      <c r="E130" s="31">
        <v>23</v>
      </c>
      <c r="F130" s="31" t="s">
        <v>1122</v>
      </c>
    </row>
    <row r="131" spans="1:6" ht="24" customHeight="1" x14ac:dyDescent="0.25">
      <c r="A131" s="31" t="s">
        <v>1110</v>
      </c>
      <c r="B131" s="31" t="s">
        <v>159</v>
      </c>
      <c r="C131" s="31" t="s">
        <v>160</v>
      </c>
      <c r="D131" s="31">
        <v>119</v>
      </c>
      <c r="E131" s="31">
        <v>34</v>
      </c>
      <c r="F131" s="31" t="s">
        <v>1102</v>
      </c>
    </row>
    <row r="132" spans="1:6" ht="24" customHeight="1" x14ac:dyDescent="0.25">
      <c r="A132" s="31" t="s">
        <v>1111</v>
      </c>
      <c r="B132" s="31" t="s">
        <v>159</v>
      </c>
      <c r="C132" s="31" t="s">
        <v>160</v>
      </c>
      <c r="D132" s="31">
        <v>167</v>
      </c>
      <c r="E132" s="31">
        <v>38</v>
      </c>
      <c r="F132" s="31" t="s">
        <v>1102</v>
      </c>
    </row>
    <row r="133" spans="1:6" ht="24" customHeight="1" x14ac:dyDescent="0.25">
      <c r="A133" s="31" t="s">
        <v>1112</v>
      </c>
      <c r="B133" s="31" t="s">
        <v>159</v>
      </c>
      <c r="C133" s="31" t="s">
        <v>160</v>
      </c>
      <c r="D133" s="31">
        <v>171</v>
      </c>
      <c r="E133" s="31">
        <v>28</v>
      </c>
      <c r="F133" s="31" t="s">
        <v>1102</v>
      </c>
    </row>
    <row r="134" spans="1:6" ht="24" customHeight="1" x14ac:dyDescent="0.25">
      <c r="A134" s="31" t="s">
        <v>1113</v>
      </c>
      <c r="B134" s="31" t="s">
        <v>159</v>
      </c>
      <c r="C134" s="31" t="s">
        <v>160</v>
      </c>
      <c r="D134" s="31">
        <v>179</v>
      </c>
      <c r="E134" s="31">
        <v>1</v>
      </c>
      <c r="F134" s="31" t="s">
        <v>1102</v>
      </c>
    </row>
    <row r="135" spans="1:6" ht="15" customHeight="1" x14ac:dyDescent="0.25">
      <c r="A135" s="31" t="s">
        <v>1099</v>
      </c>
      <c r="B135" s="31" t="s">
        <v>162</v>
      </c>
      <c r="C135" s="31" t="s">
        <v>163</v>
      </c>
      <c r="D135" s="31">
        <v>189</v>
      </c>
      <c r="E135" s="31">
        <v>0</v>
      </c>
      <c r="F135" s="31" t="s">
        <v>1102</v>
      </c>
    </row>
    <row r="136" spans="1:6" ht="15" customHeight="1" x14ac:dyDescent="0.25">
      <c r="A136" s="31" t="s">
        <v>1101</v>
      </c>
      <c r="B136" s="31" t="s">
        <v>162</v>
      </c>
      <c r="C136" s="31" t="s">
        <v>163</v>
      </c>
      <c r="D136" s="31">
        <v>61</v>
      </c>
      <c r="E136" s="31">
        <v>20</v>
      </c>
      <c r="F136" s="31" t="s">
        <v>1123</v>
      </c>
    </row>
    <row r="137" spans="1:6" ht="15" customHeight="1" x14ac:dyDescent="0.25">
      <c r="A137" s="31" t="s">
        <v>1103</v>
      </c>
      <c r="B137" s="31" t="s">
        <v>162</v>
      </c>
      <c r="C137" s="31" t="s">
        <v>163</v>
      </c>
      <c r="D137" s="31">
        <v>131</v>
      </c>
      <c r="E137" s="31">
        <v>18</v>
      </c>
      <c r="F137" s="31" t="s">
        <v>1122</v>
      </c>
    </row>
    <row r="138" spans="1:6" ht="15" customHeight="1" x14ac:dyDescent="0.25">
      <c r="A138" s="31" t="s">
        <v>1104</v>
      </c>
      <c r="B138" s="31" t="s">
        <v>162</v>
      </c>
      <c r="C138" s="31" t="s">
        <v>163</v>
      </c>
      <c r="D138" s="31">
        <v>41</v>
      </c>
      <c r="E138" s="31">
        <v>38</v>
      </c>
      <c r="F138" s="31" t="s">
        <v>1122</v>
      </c>
    </row>
    <row r="139" spans="1:6" ht="15" customHeight="1" x14ac:dyDescent="0.25">
      <c r="A139" s="31" t="s">
        <v>1106</v>
      </c>
      <c r="B139" s="31" t="s">
        <v>162</v>
      </c>
      <c r="C139" s="31" t="s">
        <v>163</v>
      </c>
      <c r="D139" s="31">
        <v>183</v>
      </c>
      <c r="E139" s="31">
        <v>20</v>
      </c>
      <c r="F139" s="31" t="s">
        <v>1102</v>
      </c>
    </row>
    <row r="140" spans="1:6" ht="15" customHeight="1" x14ac:dyDescent="0.25">
      <c r="A140" s="31" t="s">
        <v>1107</v>
      </c>
      <c r="B140" s="31" t="s">
        <v>162</v>
      </c>
      <c r="C140" s="31" t="s">
        <v>163</v>
      </c>
      <c r="D140" s="31">
        <v>31</v>
      </c>
      <c r="E140" s="31">
        <v>23</v>
      </c>
      <c r="F140" s="31" t="s">
        <v>1123</v>
      </c>
    </row>
    <row r="141" spans="1:6" ht="15" customHeight="1" x14ac:dyDescent="0.25">
      <c r="A141" s="31" t="s">
        <v>1108</v>
      </c>
      <c r="B141" s="31" t="s">
        <v>162</v>
      </c>
      <c r="C141" s="31" t="s">
        <v>163</v>
      </c>
      <c r="D141" s="31">
        <v>78</v>
      </c>
      <c r="E141" s="31">
        <v>3</v>
      </c>
      <c r="F141" s="31" t="s">
        <v>1102</v>
      </c>
    </row>
    <row r="142" spans="1:6" ht="15" customHeight="1" x14ac:dyDescent="0.25">
      <c r="A142" s="31" t="s">
        <v>1109</v>
      </c>
      <c r="B142" s="31" t="s">
        <v>162</v>
      </c>
      <c r="C142" s="31" t="s">
        <v>163</v>
      </c>
      <c r="D142" s="31">
        <v>43</v>
      </c>
      <c r="E142" s="31">
        <v>2</v>
      </c>
      <c r="F142" s="31" t="s">
        <v>1123</v>
      </c>
    </row>
    <row r="143" spans="1:6" ht="15" customHeight="1" x14ac:dyDescent="0.25">
      <c r="A143" s="31" t="s">
        <v>1110</v>
      </c>
      <c r="B143" s="31" t="s">
        <v>162</v>
      </c>
      <c r="C143" s="31" t="s">
        <v>163</v>
      </c>
      <c r="D143" s="31">
        <v>54</v>
      </c>
      <c r="E143" s="31">
        <v>29</v>
      </c>
      <c r="F143" s="31" t="s">
        <v>1122</v>
      </c>
    </row>
    <row r="144" spans="1:6" ht="15" customHeight="1" x14ac:dyDescent="0.25">
      <c r="A144" s="31" t="s">
        <v>1111</v>
      </c>
      <c r="B144" s="31" t="s">
        <v>162</v>
      </c>
      <c r="C144" s="31" t="s">
        <v>163</v>
      </c>
      <c r="D144" s="31">
        <v>106</v>
      </c>
      <c r="E144" s="31">
        <v>2</v>
      </c>
      <c r="F144" s="31" t="s">
        <v>1102</v>
      </c>
    </row>
    <row r="145" spans="1:6" ht="15" customHeight="1" x14ac:dyDescent="0.25">
      <c r="A145" s="31" t="s">
        <v>1112</v>
      </c>
      <c r="B145" s="31" t="s">
        <v>162</v>
      </c>
      <c r="C145" s="31" t="s">
        <v>163</v>
      </c>
      <c r="D145" s="31">
        <v>80</v>
      </c>
      <c r="E145" s="31">
        <v>26</v>
      </c>
      <c r="F145" s="31" t="s">
        <v>1122</v>
      </c>
    </row>
    <row r="146" spans="1:6" ht="15" customHeight="1" x14ac:dyDescent="0.25">
      <c r="A146" s="31" t="s">
        <v>1113</v>
      </c>
      <c r="B146" s="31" t="s">
        <v>162</v>
      </c>
      <c r="C146" s="31" t="s">
        <v>163</v>
      </c>
      <c r="D146" s="31">
        <v>29</v>
      </c>
      <c r="E146" s="31">
        <v>22</v>
      </c>
      <c r="F146" s="31" t="s">
        <v>1123</v>
      </c>
    </row>
    <row r="147" spans="1:6" ht="24" customHeight="1" x14ac:dyDescent="0.25">
      <c r="A147" s="31" t="s">
        <v>1099</v>
      </c>
      <c r="B147" s="31" t="s">
        <v>165</v>
      </c>
      <c r="C147" s="31" t="s">
        <v>166</v>
      </c>
      <c r="D147" s="31">
        <v>110</v>
      </c>
      <c r="E147" s="31">
        <v>39</v>
      </c>
      <c r="F147" s="31" t="s">
        <v>1122</v>
      </c>
    </row>
    <row r="148" spans="1:6" ht="24" customHeight="1" x14ac:dyDescent="0.25">
      <c r="A148" s="31" t="s">
        <v>1101</v>
      </c>
      <c r="B148" s="31" t="s">
        <v>165</v>
      </c>
      <c r="C148" s="31" t="s">
        <v>166</v>
      </c>
      <c r="D148" s="31">
        <v>4</v>
      </c>
      <c r="E148" s="31">
        <v>28</v>
      </c>
      <c r="F148" s="31" t="s">
        <v>1122</v>
      </c>
    </row>
    <row r="149" spans="1:6" ht="24" customHeight="1" x14ac:dyDescent="0.25">
      <c r="A149" s="31" t="s">
        <v>1103</v>
      </c>
      <c r="B149" s="31" t="s">
        <v>165</v>
      </c>
      <c r="C149" s="31" t="s">
        <v>166</v>
      </c>
      <c r="D149" s="31">
        <v>160</v>
      </c>
      <c r="E149" s="31">
        <v>8</v>
      </c>
      <c r="F149" s="31" t="s">
        <v>1122</v>
      </c>
    </row>
    <row r="150" spans="1:6" ht="24" customHeight="1" x14ac:dyDescent="0.25">
      <c r="A150" s="31" t="s">
        <v>1104</v>
      </c>
      <c r="B150" s="31" t="s">
        <v>165</v>
      </c>
      <c r="C150" s="31" t="s">
        <v>166</v>
      </c>
      <c r="D150" s="31">
        <v>195</v>
      </c>
      <c r="E150" s="31">
        <v>32</v>
      </c>
      <c r="F150" s="31" t="s">
        <v>1102</v>
      </c>
    </row>
    <row r="151" spans="1:6" ht="24" customHeight="1" x14ac:dyDescent="0.25">
      <c r="A151" s="31" t="s">
        <v>1106</v>
      </c>
      <c r="B151" s="31" t="s">
        <v>165</v>
      </c>
      <c r="C151" s="31" t="s">
        <v>166</v>
      </c>
      <c r="D151" s="31">
        <v>72</v>
      </c>
      <c r="E151" s="31">
        <v>2</v>
      </c>
      <c r="F151" s="31" t="s">
        <v>1122</v>
      </c>
    </row>
    <row r="152" spans="1:6" ht="24" customHeight="1" x14ac:dyDescent="0.25">
      <c r="A152" s="31" t="s">
        <v>1107</v>
      </c>
      <c r="B152" s="31" t="s">
        <v>165</v>
      </c>
      <c r="C152" s="31" t="s">
        <v>166</v>
      </c>
      <c r="D152" s="31">
        <v>72</v>
      </c>
      <c r="E152" s="31">
        <v>30</v>
      </c>
      <c r="F152" s="31" t="s">
        <v>1102</v>
      </c>
    </row>
    <row r="153" spans="1:6" ht="24" customHeight="1" x14ac:dyDescent="0.25">
      <c r="A153" s="31" t="s">
        <v>1108</v>
      </c>
      <c r="B153" s="31" t="s">
        <v>165</v>
      </c>
      <c r="C153" s="31" t="s">
        <v>166</v>
      </c>
      <c r="D153" s="31">
        <v>139</v>
      </c>
      <c r="E153" s="31">
        <v>12</v>
      </c>
      <c r="F153" s="31" t="s">
        <v>1123</v>
      </c>
    </row>
    <row r="154" spans="1:6" ht="24" customHeight="1" x14ac:dyDescent="0.25">
      <c r="A154" s="31" t="s">
        <v>1109</v>
      </c>
      <c r="B154" s="31" t="s">
        <v>165</v>
      </c>
      <c r="C154" s="31" t="s">
        <v>166</v>
      </c>
      <c r="D154" s="31">
        <v>67</v>
      </c>
      <c r="E154" s="31">
        <v>21</v>
      </c>
      <c r="F154" s="31" t="s">
        <v>1122</v>
      </c>
    </row>
    <row r="155" spans="1:6" ht="24" customHeight="1" x14ac:dyDescent="0.25">
      <c r="A155" s="31" t="s">
        <v>1110</v>
      </c>
      <c r="B155" s="31" t="s">
        <v>165</v>
      </c>
      <c r="C155" s="31" t="s">
        <v>166</v>
      </c>
      <c r="D155" s="31">
        <v>131</v>
      </c>
      <c r="E155" s="31">
        <v>8</v>
      </c>
      <c r="F155" s="31" t="s">
        <v>1122</v>
      </c>
    </row>
    <row r="156" spans="1:6" ht="24" customHeight="1" x14ac:dyDescent="0.25">
      <c r="A156" s="31" t="s">
        <v>1111</v>
      </c>
      <c r="B156" s="31" t="s">
        <v>165</v>
      </c>
      <c r="C156" s="31" t="s">
        <v>166</v>
      </c>
      <c r="D156" s="31">
        <v>28</v>
      </c>
      <c r="E156" s="31">
        <v>33</v>
      </c>
      <c r="F156" s="31" t="s">
        <v>1102</v>
      </c>
    </row>
    <row r="157" spans="1:6" ht="24" customHeight="1" x14ac:dyDescent="0.25">
      <c r="A157" s="31" t="s">
        <v>1112</v>
      </c>
      <c r="B157" s="31" t="s">
        <v>165</v>
      </c>
      <c r="C157" s="31" t="s">
        <v>166</v>
      </c>
      <c r="D157" s="31">
        <v>173</v>
      </c>
      <c r="E157" s="31">
        <v>7</v>
      </c>
      <c r="F157" s="31" t="s">
        <v>1102</v>
      </c>
    </row>
    <row r="158" spans="1:6" ht="24" customHeight="1" x14ac:dyDescent="0.25">
      <c r="A158" s="31" t="s">
        <v>1113</v>
      </c>
      <c r="B158" s="31" t="s">
        <v>165</v>
      </c>
      <c r="C158" s="31" t="s">
        <v>166</v>
      </c>
      <c r="D158" s="31">
        <v>52</v>
      </c>
      <c r="E158" s="31">
        <v>28</v>
      </c>
      <c r="F158" s="31" t="s">
        <v>1123</v>
      </c>
    </row>
    <row r="159" spans="1:6" ht="24" customHeight="1" x14ac:dyDescent="0.25">
      <c r="A159" s="31" t="s">
        <v>1099</v>
      </c>
      <c r="B159" s="31" t="s">
        <v>168</v>
      </c>
      <c r="C159" s="31" t="s">
        <v>169</v>
      </c>
      <c r="D159" s="31">
        <v>29</v>
      </c>
      <c r="E159" s="31">
        <v>24</v>
      </c>
      <c r="F159" s="31" t="s">
        <v>1123</v>
      </c>
    </row>
    <row r="160" spans="1:6" ht="24" customHeight="1" x14ac:dyDescent="0.25">
      <c r="A160" s="31" t="s">
        <v>1101</v>
      </c>
      <c r="B160" s="31" t="s">
        <v>168</v>
      </c>
      <c r="C160" s="31" t="s">
        <v>169</v>
      </c>
      <c r="D160" s="31">
        <v>77</v>
      </c>
      <c r="E160" s="31">
        <v>28</v>
      </c>
      <c r="F160" s="31" t="s">
        <v>1122</v>
      </c>
    </row>
    <row r="161" spans="1:6" ht="24" customHeight="1" x14ac:dyDescent="0.25">
      <c r="A161" s="31" t="s">
        <v>1103</v>
      </c>
      <c r="B161" s="31" t="s">
        <v>168</v>
      </c>
      <c r="C161" s="31" t="s">
        <v>169</v>
      </c>
      <c r="D161" s="31">
        <v>104</v>
      </c>
      <c r="E161" s="31">
        <v>23</v>
      </c>
      <c r="F161" s="31" t="s">
        <v>1102</v>
      </c>
    </row>
    <row r="162" spans="1:6" ht="24" customHeight="1" x14ac:dyDescent="0.25">
      <c r="A162" s="31" t="s">
        <v>1104</v>
      </c>
      <c r="B162" s="31" t="s">
        <v>168</v>
      </c>
      <c r="C162" s="31" t="s">
        <v>169</v>
      </c>
      <c r="D162" s="31">
        <v>15</v>
      </c>
      <c r="E162" s="31">
        <v>4</v>
      </c>
      <c r="F162" s="31" t="s">
        <v>1122</v>
      </c>
    </row>
    <row r="163" spans="1:6" ht="24" customHeight="1" x14ac:dyDescent="0.25">
      <c r="A163" s="31" t="s">
        <v>1106</v>
      </c>
      <c r="B163" s="31" t="s">
        <v>168</v>
      </c>
      <c r="C163" s="31" t="s">
        <v>169</v>
      </c>
      <c r="D163" s="31">
        <v>75</v>
      </c>
      <c r="E163" s="31">
        <v>21</v>
      </c>
      <c r="F163" s="31" t="s">
        <v>1122</v>
      </c>
    </row>
    <row r="164" spans="1:6" ht="24" customHeight="1" x14ac:dyDescent="0.25">
      <c r="A164" s="31" t="s">
        <v>1107</v>
      </c>
      <c r="B164" s="31" t="s">
        <v>168</v>
      </c>
      <c r="C164" s="31" t="s">
        <v>169</v>
      </c>
      <c r="D164" s="31">
        <v>47</v>
      </c>
      <c r="E164" s="31">
        <v>24</v>
      </c>
      <c r="F164" s="31" t="s">
        <v>1102</v>
      </c>
    </row>
    <row r="165" spans="1:6" ht="24" customHeight="1" x14ac:dyDescent="0.25">
      <c r="A165" s="31" t="s">
        <v>1108</v>
      </c>
      <c r="B165" s="31" t="s">
        <v>168</v>
      </c>
      <c r="C165" s="31" t="s">
        <v>169</v>
      </c>
      <c r="D165" s="31">
        <v>117</v>
      </c>
      <c r="E165" s="31">
        <v>7</v>
      </c>
      <c r="F165" s="31" t="s">
        <v>1102</v>
      </c>
    </row>
    <row r="166" spans="1:6" ht="24" customHeight="1" x14ac:dyDescent="0.25">
      <c r="A166" s="31" t="s">
        <v>1109</v>
      </c>
      <c r="B166" s="31" t="s">
        <v>168</v>
      </c>
      <c r="C166" s="31" t="s">
        <v>169</v>
      </c>
      <c r="D166" s="31">
        <v>67</v>
      </c>
      <c r="E166" s="31">
        <v>21</v>
      </c>
      <c r="F166" s="31" t="s">
        <v>1102</v>
      </c>
    </row>
    <row r="167" spans="1:6" ht="24" customHeight="1" x14ac:dyDescent="0.25">
      <c r="A167" s="31" t="s">
        <v>1110</v>
      </c>
      <c r="B167" s="31" t="s">
        <v>168</v>
      </c>
      <c r="C167" s="31" t="s">
        <v>169</v>
      </c>
      <c r="D167" s="31">
        <v>102</v>
      </c>
      <c r="E167" s="31">
        <v>27</v>
      </c>
      <c r="F167" s="31" t="s">
        <v>1122</v>
      </c>
    </row>
    <row r="168" spans="1:6" ht="24" customHeight="1" x14ac:dyDescent="0.25">
      <c r="A168" s="31" t="s">
        <v>1111</v>
      </c>
      <c r="B168" s="31" t="s">
        <v>168</v>
      </c>
      <c r="C168" s="31" t="s">
        <v>169</v>
      </c>
      <c r="D168" s="31">
        <v>13</v>
      </c>
      <c r="E168" s="31">
        <v>14</v>
      </c>
      <c r="F168" s="31" t="s">
        <v>1122</v>
      </c>
    </row>
    <row r="169" spans="1:6" ht="24" customHeight="1" x14ac:dyDescent="0.25">
      <c r="A169" s="31" t="s">
        <v>1112</v>
      </c>
      <c r="B169" s="31" t="s">
        <v>168</v>
      </c>
      <c r="C169" s="31" t="s">
        <v>169</v>
      </c>
      <c r="D169" s="31">
        <v>3</v>
      </c>
      <c r="E169" s="31">
        <v>14</v>
      </c>
      <c r="F169" s="31" t="s">
        <v>1122</v>
      </c>
    </row>
    <row r="170" spans="1:6" ht="24" customHeight="1" x14ac:dyDescent="0.25">
      <c r="A170" s="31" t="s">
        <v>1113</v>
      </c>
      <c r="B170" s="31" t="s">
        <v>168</v>
      </c>
      <c r="C170" s="31" t="s">
        <v>169</v>
      </c>
      <c r="D170" s="31">
        <v>156</v>
      </c>
      <c r="E170" s="31">
        <v>34</v>
      </c>
      <c r="F170" s="31" t="s">
        <v>1123</v>
      </c>
    </row>
    <row r="171" spans="1:6" ht="24" customHeight="1" x14ac:dyDescent="0.25">
      <c r="A171" s="31" t="s">
        <v>1099</v>
      </c>
      <c r="B171" s="31" t="s">
        <v>171</v>
      </c>
      <c r="C171" s="31" t="s">
        <v>172</v>
      </c>
      <c r="D171" s="31">
        <v>54</v>
      </c>
      <c r="E171" s="31">
        <v>6</v>
      </c>
      <c r="F171" s="31" t="s">
        <v>1122</v>
      </c>
    </row>
    <row r="172" spans="1:6" ht="24" customHeight="1" x14ac:dyDescent="0.25">
      <c r="A172" s="31" t="s">
        <v>1101</v>
      </c>
      <c r="B172" s="31" t="s">
        <v>171</v>
      </c>
      <c r="C172" s="31" t="s">
        <v>172</v>
      </c>
      <c r="D172" s="31">
        <v>108</v>
      </c>
      <c r="E172" s="31">
        <v>8</v>
      </c>
      <c r="F172" s="31" t="s">
        <v>1122</v>
      </c>
    </row>
    <row r="173" spans="1:6" ht="24" customHeight="1" x14ac:dyDescent="0.25">
      <c r="A173" s="31" t="s">
        <v>1103</v>
      </c>
      <c r="B173" s="31" t="s">
        <v>171</v>
      </c>
      <c r="C173" s="31" t="s">
        <v>172</v>
      </c>
      <c r="D173" s="31">
        <v>34</v>
      </c>
      <c r="E173" s="31">
        <v>25</v>
      </c>
      <c r="F173" s="31" t="s">
        <v>1122</v>
      </c>
    </row>
    <row r="174" spans="1:6" ht="24" customHeight="1" x14ac:dyDescent="0.25">
      <c r="A174" s="31" t="s">
        <v>1104</v>
      </c>
      <c r="B174" s="31" t="s">
        <v>171</v>
      </c>
      <c r="C174" s="31" t="s">
        <v>172</v>
      </c>
      <c r="D174" s="31">
        <v>195</v>
      </c>
      <c r="E174" s="31">
        <v>4</v>
      </c>
      <c r="F174" s="31" t="s">
        <v>1102</v>
      </c>
    </row>
    <row r="175" spans="1:6" ht="24" customHeight="1" x14ac:dyDescent="0.25">
      <c r="A175" s="31" t="s">
        <v>1106</v>
      </c>
      <c r="B175" s="31" t="s">
        <v>171</v>
      </c>
      <c r="C175" s="31" t="s">
        <v>172</v>
      </c>
      <c r="D175" s="31">
        <v>60</v>
      </c>
      <c r="E175" s="31">
        <v>9</v>
      </c>
      <c r="F175" s="31" t="s">
        <v>1123</v>
      </c>
    </row>
    <row r="176" spans="1:6" ht="24" customHeight="1" x14ac:dyDescent="0.25">
      <c r="A176" s="31" t="s">
        <v>1107</v>
      </c>
      <c r="B176" s="31" t="s">
        <v>171</v>
      </c>
      <c r="C176" s="31" t="s">
        <v>172</v>
      </c>
      <c r="D176" s="31">
        <v>184</v>
      </c>
      <c r="E176" s="31">
        <v>10</v>
      </c>
      <c r="F176" s="31" t="s">
        <v>1102</v>
      </c>
    </row>
    <row r="177" spans="1:6" ht="24" customHeight="1" x14ac:dyDescent="0.25">
      <c r="A177" s="31" t="s">
        <v>1108</v>
      </c>
      <c r="B177" s="31" t="s">
        <v>171</v>
      </c>
      <c r="C177" s="31" t="s">
        <v>172</v>
      </c>
      <c r="D177" s="31">
        <v>83</v>
      </c>
      <c r="E177" s="31">
        <v>2</v>
      </c>
      <c r="F177" s="31" t="s">
        <v>1102</v>
      </c>
    </row>
    <row r="178" spans="1:6" ht="24" customHeight="1" x14ac:dyDescent="0.25">
      <c r="A178" s="31" t="s">
        <v>1109</v>
      </c>
      <c r="B178" s="31" t="s">
        <v>171</v>
      </c>
      <c r="C178" s="31" t="s">
        <v>172</v>
      </c>
      <c r="D178" s="31">
        <v>188</v>
      </c>
      <c r="E178" s="31">
        <v>9</v>
      </c>
      <c r="F178" s="31" t="s">
        <v>1122</v>
      </c>
    </row>
    <row r="179" spans="1:6" ht="24" customHeight="1" x14ac:dyDescent="0.25">
      <c r="A179" s="31" t="s">
        <v>1110</v>
      </c>
      <c r="B179" s="31" t="s">
        <v>171</v>
      </c>
      <c r="C179" s="31" t="s">
        <v>172</v>
      </c>
      <c r="D179" s="31">
        <v>159</v>
      </c>
      <c r="E179" s="31">
        <v>21</v>
      </c>
      <c r="F179" s="31" t="s">
        <v>1123</v>
      </c>
    </row>
    <row r="180" spans="1:6" ht="24" customHeight="1" x14ac:dyDescent="0.25">
      <c r="A180" s="31" t="s">
        <v>1111</v>
      </c>
      <c r="B180" s="31" t="s">
        <v>171</v>
      </c>
      <c r="C180" s="31" t="s">
        <v>172</v>
      </c>
      <c r="D180" s="31">
        <v>2</v>
      </c>
      <c r="E180" s="31">
        <v>27</v>
      </c>
      <c r="F180" s="31" t="s">
        <v>1102</v>
      </c>
    </row>
    <row r="181" spans="1:6" ht="24" customHeight="1" x14ac:dyDescent="0.25">
      <c r="A181" s="31" t="s">
        <v>1112</v>
      </c>
      <c r="B181" s="31" t="s">
        <v>171</v>
      </c>
      <c r="C181" s="31" t="s">
        <v>172</v>
      </c>
      <c r="D181" s="31">
        <v>36</v>
      </c>
      <c r="E181" s="31">
        <v>7</v>
      </c>
      <c r="F181" s="31" t="s">
        <v>1102</v>
      </c>
    </row>
    <row r="182" spans="1:6" ht="24" customHeight="1" x14ac:dyDescent="0.25">
      <c r="A182" s="31" t="s">
        <v>1113</v>
      </c>
      <c r="B182" s="31" t="s">
        <v>171</v>
      </c>
      <c r="C182" s="31" t="s">
        <v>172</v>
      </c>
      <c r="D182" s="31">
        <v>70</v>
      </c>
      <c r="E182" s="31">
        <v>24</v>
      </c>
      <c r="F182" s="31" t="s">
        <v>1122</v>
      </c>
    </row>
    <row r="183" spans="1:6" ht="24" customHeight="1" x14ac:dyDescent="0.25">
      <c r="A183" s="31" t="s">
        <v>1099</v>
      </c>
      <c r="B183" s="31" t="s">
        <v>174</v>
      </c>
      <c r="C183" s="31" t="s">
        <v>175</v>
      </c>
      <c r="D183" s="31">
        <v>14</v>
      </c>
      <c r="E183" s="31">
        <v>7</v>
      </c>
      <c r="F183" s="31" t="s">
        <v>1122</v>
      </c>
    </row>
    <row r="184" spans="1:6" ht="24" customHeight="1" x14ac:dyDescent="0.25">
      <c r="A184" s="31" t="s">
        <v>1101</v>
      </c>
      <c r="B184" s="31" t="s">
        <v>174</v>
      </c>
      <c r="C184" s="31" t="s">
        <v>175</v>
      </c>
      <c r="D184" s="31">
        <v>139</v>
      </c>
      <c r="E184" s="31">
        <v>38</v>
      </c>
      <c r="F184" s="31" t="s">
        <v>1123</v>
      </c>
    </row>
    <row r="185" spans="1:6" ht="24" customHeight="1" x14ac:dyDescent="0.25">
      <c r="A185" s="31" t="s">
        <v>1103</v>
      </c>
      <c r="B185" s="31" t="s">
        <v>174</v>
      </c>
      <c r="C185" s="31" t="s">
        <v>175</v>
      </c>
      <c r="D185" s="31">
        <v>60</v>
      </c>
      <c r="E185" s="31">
        <v>13</v>
      </c>
      <c r="F185" s="31" t="s">
        <v>1123</v>
      </c>
    </row>
    <row r="186" spans="1:6" ht="24" customHeight="1" x14ac:dyDescent="0.25">
      <c r="A186" s="31" t="s">
        <v>1104</v>
      </c>
      <c r="B186" s="31" t="s">
        <v>174</v>
      </c>
      <c r="C186" s="31" t="s">
        <v>175</v>
      </c>
      <c r="D186" s="31">
        <v>110</v>
      </c>
      <c r="E186" s="31">
        <v>12</v>
      </c>
      <c r="F186" s="31" t="s">
        <v>1123</v>
      </c>
    </row>
    <row r="187" spans="1:6" ht="24" customHeight="1" x14ac:dyDescent="0.25">
      <c r="A187" s="31" t="s">
        <v>1106</v>
      </c>
      <c r="B187" s="31" t="s">
        <v>174</v>
      </c>
      <c r="C187" s="31" t="s">
        <v>175</v>
      </c>
      <c r="D187" s="31">
        <v>171</v>
      </c>
      <c r="E187" s="31">
        <v>7</v>
      </c>
      <c r="F187" s="31" t="s">
        <v>1102</v>
      </c>
    </row>
    <row r="188" spans="1:6" ht="24" customHeight="1" x14ac:dyDescent="0.25">
      <c r="A188" s="31" t="s">
        <v>1107</v>
      </c>
      <c r="B188" s="31" t="s">
        <v>174</v>
      </c>
      <c r="C188" s="31" t="s">
        <v>175</v>
      </c>
      <c r="D188" s="31">
        <v>96</v>
      </c>
      <c r="E188" s="31">
        <v>28</v>
      </c>
      <c r="F188" s="31" t="s">
        <v>1122</v>
      </c>
    </row>
    <row r="189" spans="1:6" ht="24" customHeight="1" x14ac:dyDescent="0.25">
      <c r="A189" s="31" t="s">
        <v>1108</v>
      </c>
      <c r="B189" s="31" t="s">
        <v>174</v>
      </c>
      <c r="C189" s="31" t="s">
        <v>175</v>
      </c>
      <c r="D189" s="31">
        <v>193</v>
      </c>
      <c r="E189" s="31">
        <v>22</v>
      </c>
      <c r="F189" s="31" t="s">
        <v>1122</v>
      </c>
    </row>
    <row r="190" spans="1:6" ht="24" customHeight="1" x14ac:dyDescent="0.25">
      <c r="A190" s="31" t="s">
        <v>1109</v>
      </c>
      <c r="B190" s="31" t="s">
        <v>174</v>
      </c>
      <c r="C190" s="31" t="s">
        <v>175</v>
      </c>
      <c r="D190" s="31">
        <v>128</v>
      </c>
      <c r="E190" s="31">
        <v>22</v>
      </c>
      <c r="F190" s="31" t="s">
        <v>1123</v>
      </c>
    </row>
    <row r="191" spans="1:6" ht="24" customHeight="1" x14ac:dyDescent="0.25">
      <c r="A191" s="31" t="s">
        <v>1110</v>
      </c>
      <c r="B191" s="31" t="s">
        <v>174</v>
      </c>
      <c r="C191" s="31" t="s">
        <v>175</v>
      </c>
      <c r="D191" s="31">
        <v>184</v>
      </c>
      <c r="E191" s="31">
        <v>19</v>
      </c>
      <c r="F191" s="31" t="s">
        <v>1123</v>
      </c>
    </row>
    <row r="192" spans="1:6" ht="24" customHeight="1" x14ac:dyDescent="0.25">
      <c r="A192" s="31" t="s">
        <v>1111</v>
      </c>
      <c r="B192" s="31" t="s">
        <v>174</v>
      </c>
      <c r="C192" s="31" t="s">
        <v>175</v>
      </c>
      <c r="D192" s="31">
        <v>160</v>
      </c>
      <c r="E192" s="31">
        <v>9</v>
      </c>
      <c r="F192" s="31" t="s">
        <v>1123</v>
      </c>
    </row>
    <row r="193" spans="1:6" ht="24" customHeight="1" x14ac:dyDescent="0.25">
      <c r="A193" s="31" t="s">
        <v>1112</v>
      </c>
      <c r="B193" s="31" t="s">
        <v>174</v>
      </c>
      <c r="C193" s="31" t="s">
        <v>175</v>
      </c>
      <c r="D193" s="31">
        <v>35</v>
      </c>
      <c r="E193" s="31">
        <v>6</v>
      </c>
      <c r="F193" s="31" t="s">
        <v>1123</v>
      </c>
    </row>
    <row r="194" spans="1:6" ht="24" customHeight="1" x14ac:dyDescent="0.25">
      <c r="A194" s="31" t="s">
        <v>1113</v>
      </c>
      <c r="B194" s="31" t="s">
        <v>174</v>
      </c>
      <c r="C194" s="31" t="s">
        <v>175</v>
      </c>
      <c r="D194" s="31">
        <v>175</v>
      </c>
      <c r="E194" s="31">
        <v>20</v>
      </c>
      <c r="F194" s="31" t="s">
        <v>1123</v>
      </c>
    </row>
    <row r="195" spans="1:6" ht="24" customHeight="1" x14ac:dyDescent="0.25">
      <c r="A195" s="31" t="s">
        <v>1099</v>
      </c>
      <c r="B195" s="31" t="s">
        <v>177</v>
      </c>
      <c r="C195" s="31" t="s">
        <v>178</v>
      </c>
      <c r="D195" s="31">
        <v>113</v>
      </c>
      <c r="E195" s="31">
        <v>22</v>
      </c>
      <c r="F195" s="31" t="s">
        <v>1102</v>
      </c>
    </row>
    <row r="196" spans="1:6" ht="24" customHeight="1" x14ac:dyDescent="0.25">
      <c r="A196" s="31" t="s">
        <v>1101</v>
      </c>
      <c r="B196" s="31" t="s">
        <v>177</v>
      </c>
      <c r="C196" s="31" t="s">
        <v>178</v>
      </c>
      <c r="D196" s="31">
        <v>60</v>
      </c>
      <c r="E196" s="31">
        <v>35</v>
      </c>
      <c r="F196" s="31" t="s">
        <v>1102</v>
      </c>
    </row>
    <row r="197" spans="1:6" ht="24" customHeight="1" x14ac:dyDescent="0.25">
      <c r="A197" s="31" t="s">
        <v>1103</v>
      </c>
      <c r="B197" s="31" t="s">
        <v>177</v>
      </c>
      <c r="C197" s="31" t="s">
        <v>178</v>
      </c>
      <c r="D197" s="31">
        <v>59</v>
      </c>
      <c r="E197" s="31">
        <v>0</v>
      </c>
      <c r="F197" s="31" t="s">
        <v>1122</v>
      </c>
    </row>
    <row r="198" spans="1:6" ht="24" customHeight="1" x14ac:dyDescent="0.25">
      <c r="A198" s="31" t="s">
        <v>1104</v>
      </c>
      <c r="B198" s="31" t="s">
        <v>177</v>
      </c>
      <c r="C198" s="31" t="s">
        <v>178</v>
      </c>
      <c r="D198" s="31">
        <v>10</v>
      </c>
      <c r="E198" s="31">
        <v>7</v>
      </c>
      <c r="F198" s="31" t="s">
        <v>1122</v>
      </c>
    </row>
    <row r="199" spans="1:6" ht="24" customHeight="1" x14ac:dyDescent="0.25">
      <c r="A199" s="31" t="s">
        <v>1106</v>
      </c>
      <c r="B199" s="31" t="s">
        <v>177</v>
      </c>
      <c r="C199" s="31" t="s">
        <v>178</v>
      </c>
      <c r="D199" s="31">
        <v>60</v>
      </c>
      <c r="E199" s="31">
        <v>33</v>
      </c>
      <c r="F199" s="31" t="s">
        <v>1102</v>
      </c>
    </row>
    <row r="200" spans="1:6" ht="24" customHeight="1" x14ac:dyDescent="0.25">
      <c r="A200" s="31" t="s">
        <v>1107</v>
      </c>
      <c r="B200" s="31" t="s">
        <v>177</v>
      </c>
      <c r="C200" s="31" t="s">
        <v>178</v>
      </c>
      <c r="D200" s="31">
        <v>92</v>
      </c>
      <c r="E200" s="31">
        <v>7</v>
      </c>
      <c r="F200" s="31" t="s">
        <v>1122</v>
      </c>
    </row>
    <row r="201" spans="1:6" ht="24" customHeight="1" x14ac:dyDescent="0.25">
      <c r="A201" s="31" t="s">
        <v>1108</v>
      </c>
      <c r="B201" s="31" t="s">
        <v>177</v>
      </c>
      <c r="C201" s="31" t="s">
        <v>178</v>
      </c>
      <c r="D201" s="31">
        <v>94</v>
      </c>
      <c r="E201" s="31">
        <v>12</v>
      </c>
      <c r="F201" s="31" t="s">
        <v>1123</v>
      </c>
    </row>
    <row r="202" spans="1:6" ht="24" customHeight="1" x14ac:dyDescent="0.25">
      <c r="A202" s="31" t="s">
        <v>1109</v>
      </c>
      <c r="B202" s="31" t="s">
        <v>177</v>
      </c>
      <c r="C202" s="31" t="s">
        <v>178</v>
      </c>
      <c r="D202" s="31">
        <v>54</v>
      </c>
      <c r="E202" s="31">
        <v>12</v>
      </c>
      <c r="F202" s="31" t="s">
        <v>1102</v>
      </c>
    </row>
    <row r="203" spans="1:6" ht="24" customHeight="1" x14ac:dyDescent="0.25">
      <c r="A203" s="31" t="s">
        <v>1110</v>
      </c>
      <c r="B203" s="31" t="s">
        <v>177</v>
      </c>
      <c r="C203" s="31" t="s">
        <v>178</v>
      </c>
      <c r="D203" s="31">
        <v>89</v>
      </c>
      <c r="E203" s="31">
        <v>15</v>
      </c>
      <c r="F203" s="31" t="s">
        <v>1102</v>
      </c>
    </row>
    <row r="204" spans="1:6" ht="24" customHeight="1" x14ac:dyDescent="0.25">
      <c r="A204" s="31" t="s">
        <v>1111</v>
      </c>
      <c r="B204" s="31" t="s">
        <v>177</v>
      </c>
      <c r="C204" s="31" t="s">
        <v>178</v>
      </c>
      <c r="D204" s="31">
        <v>25</v>
      </c>
      <c r="E204" s="31">
        <v>22</v>
      </c>
      <c r="F204" s="31" t="s">
        <v>1122</v>
      </c>
    </row>
    <row r="205" spans="1:6" ht="24" customHeight="1" x14ac:dyDescent="0.25">
      <c r="A205" s="31" t="s">
        <v>1112</v>
      </c>
      <c r="B205" s="31" t="s">
        <v>177</v>
      </c>
      <c r="C205" s="31" t="s">
        <v>178</v>
      </c>
      <c r="D205" s="31">
        <v>126</v>
      </c>
      <c r="E205" s="31">
        <v>13</v>
      </c>
      <c r="F205" s="31" t="s">
        <v>1122</v>
      </c>
    </row>
    <row r="206" spans="1:6" ht="24" customHeight="1" x14ac:dyDescent="0.25">
      <c r="A206" s="31" t="s">
        <v>1113</v>
      </c>
      <c r="B206" s="31" t="s">
        <v>177</v>
      </c>
      <c r="C206" s="31" t="s">
        <v>178</v>
      </c>
      <c r="D206" s="31">
        <v>190</v>
      </c>
      <c r="E206" s="31">
        <v>1</v>
      </c>
      <c r="F206" s="31" t="s">
        <v>1123</v>
      </c>
    </row>
    <row r="207" spans="1:6" ht="24" customHeight="1" x14ac:dyDescent="0.25">
      <c r="A207" s="31" t="s">
        <v>1099</v>
      </c>
      <c r="B207" s="31" t="s">
        <v>180</v>
      </c>
      <c r="C207" s="31" t="s">
        <v>181</v>
      </c>
      <c r="D207" s="31">
        <v>9</v>
      </c>
      <c r="E207" s="31">
        <v>28</v>
      </c>
      <c r="F207" s="31" t="s">
        <v>1122</v>
      </c>
    </row>
    <row r="208" spans="1:6" ht="24" customHeight="1" x14ac:dyDescent="0.25">
      <c r="A208" s="31" t="s">
        <v>1101</v>
      </c>
      <c r="B208" s="31" t="s">
        <v>180</v>
      </c>
      <c r="C208" s="31" t="s">
        <v>181</v>
      </c>
      <c r="D208" s="31">
        <v>38</v>
      </c>
      <c r="E208" s="31">
        <v>20</v>
      </c>
      <c r="F208" s="31" t="s">
        <v>1102</v>
      </c>
    </row>
    <row r="209" spans="1:6" ht="24" customHeight="1" x14ac:dyDescent="0.25">
      <c r="A209" s="31" t="s">
        <v>1103</v>
      </c>
      <c r="B209" s="31" t="s">
        <v>180</v>
      </c>
      <c r="C209" s="31" t="s">
        <v>181</v>
      </c>
      <c r="D209" s="31">
        <v>139</v>
      </c>
      <c r="E209" s="31">
        <v>12</v>
      </c>
      <c r="F209" s="31" t="s">
        <v>1122</v>
      </c>
    </row>
    <row r="210" spans="1:6" ht="24" customHeight="1" x14ac:dyDescent="0.25">
      <c r="A210" s="31" t="s">
        <v>1104</v>
      </c>
      <c r="B210" s="31" t="s">
        <v>180</v>
      </c>
      <c r="C210" s="31" t="s">
        <v>181</v>
      </c>
      <c r="D210" s="31">
        <v>105</v>
      </c>
      <c r="E210" s="31">
        <v>23</v>
      </c>
      <c r="F210" s="31" t="s">
        <v>1122</v>
      </c>
    </row>
    <row r="211" spans="1:6" ht="24" customHeight="1" x14ac:dyDescent="0.25">
      <c r="A211" s="31" t="s">
        <v>1106</v>
      </c>
      <c r="B211" s="31" t="s">
        <v>180</v>
      </c>
      <c r="C211" s="31" t="s">
        <v>181</v>
      </c>
      <c r="D211" s="31">
        <v>182</v>
      </c>
      <c r="E211" s="31">
        <v>33</v>
      </c>
      <c r="F211" s="31" t="s">
        <v>1122</v>
      </c>
    </row>
    <row r="212" spans="1:6" ht="24" customHeight="1" x14ac:dyDescent="0.25">
      <c r="A212" s="31" t="s">
        <v>1107</v>
      </c>
      <c r="B212" s="31" t="s">
        <v>180</v>
      </c>
      <c r="C212" s="31" t="s">
        <v>181</v>
      </c>
      <c r="D212" s="31">
        <v>81</v>
      </c>
      <c r="E212" s="31">
        <v>22</v>
      </c>
      <c r="F212" s="31" t="s">
        <v>1123</v>
      </c>
    </row>
    <row r="213" spans="1:6" ht="24" customHeight="1" x14ac:dyDescent="0.25">
      <c r="A213" s="31" t="s">
        <v>1108</v>
      </c>
      <c r="B213" s="31" t="s">
        <v>180</v>
      </c>
      <c r="C213" s="31" t="s">
        <v>181</v>
      </c>
      <c r="D213" s="31">
        <v>157</v>
      </c>
      <c r="E213" s="31">
        <v>30</v>
      </c>
      <c r="F213" s="31" t="s">
        <v>1123</v>
      </c>
    </row>
    <row r="214" spans="1:6" ht="24" customHeight="1" x14ac:dyDescent="0.25">
      <c r="A214" s="31" t="s">
        <v>1109</v>
      </c>
      <c r="B214" s="31" t="s">
        <v>180</v>
      </c>
      <c r="C214" s="31" t="s">
        <v>181</v>
      </c>
      <c r="D214" s="31">
        <v>172</v>
      </c>
      <c r="E214" s="31">
        <v>25</v>
      </c>
      <c r="F214" s="31" t="s">
        <v>1123</v>
      </c>
    </row>
    <row r="215" spans="1:6" ht="24" customHeight="1" x14ac:dyDescent="0.25">
      <c r="A215" s="31" t="s">
        <v>1110</v>
      </c>
      <c r="B215" s="31" t="s">
        <v>180</v>
      </c>
      <c r="C215" s="31" t="s">
        <v>181</v>
      </c>
      <c r="D215" s="31">
        <v>96</v>
      </c>
      <c r="E215" s="31">
        <v>35</v>
      </c>
      <c r="F215" s="31" t="s">
        <v>1122</v>
      </c>
    </row>
    <row r="216" spans="1:6" ht="24" customHeight="1" x14ac:dyDescent="0.25">
      <c r="A216" s="31" t="s">
        <v>1111</v>
      </c>
      <c r="B216" s="31" t="s">
        <v>180</v>
      </c>
      <c r="C216" s="31" t="s">
        <v>181</v>
      </c>
      <c r="D216" s="31">
        <v>52</v>
      </c>
      <c r="E216" s="31">
        <v>5</v>
      </c>
      <c r="F216" s="31" t="s">
        <v>1123</v>
      </c>
    </row>
    <row r="217" spans="1:6" ht="24" customHeight="1" x14ac:dyDescent="0.25">
      <c r="A217" s="31" t="s">
        <v>1112</v>
      </c>
      <c r="B217" s="31" t="s">
        <v>180</v>
      </c>
      <c r="C217" s="31" t="s">
        <v>181</v>
      </c>
      <c r="D217" s="31">
        <v>42</v>
      </c>
      <c r="E217" s="31">
        <v>30</v>
      </c>
      <c r="F217" s="31" t="s">
        <v>1122</v>
      </c>
    </row>
    <row r="218" spans="1:6" ht="24" customHeight="1" x14ac:dyDescent="0.25">
      <c r="A218" s="31" t="s">
        <v>1113</v>
      </c>
      <c r="B218" s="31" t="s">
        <v>180</v>
      </c>
      <c r="C218" s="31" t="s">
        <v>181</v>
      </c>
      <c r="D218" s="31">
        <v>28</v>
      </c>
      <c r="E218" s="31">
        <v>35</v>
      </c>
      <c r="F218" s="31" t="s">
        <v>1123</v>
      </c>
    </row>
    <row r="219" spans="1:6" ht="24" customHeight="1" x14ac:dyDescent="0.25">
      <c r="A219" s="31" t="s">
        <v>1099</v>
      </c>
      <c r="B219" s="31" t="s">
        <v>183</v>
      </c>
      <c r="C219" s="31" t="s">
        <v>184</v>
      </c>
      <c r="D219" s="31">
        <v>167</v>
      </c>
      <c r="E219" s="31">
        <v>26</v>
      </c>
      <c r="F219" s="31" t="s">
        <v>1122</v>
      </c>
    </row>
    <row r="220" spans="1:6" ht="24" customHeight="1" x14ac:dyDescent="0.25">
      <c r="A220" s="31" t="s">
        <v>1101</v>
      </c>
      <c r="B220" s="31" t="s">
        <v>183</v>
      </c>
      <c r="C220" s="31" t="s">
        <v>184</v>
      </c>
      <c r="D220" s="31">
        <v>155</v>
      </c>
      <c r="E220" s="31">
        <v>39</v>
      </c>
      <c r="F220" s="31" t="s">
        <v>1122</v>
      </c>
    </row>
    <row r="221" spans="1:6" ht="24" customHeight="1" x14ac:dyDescent="0.25">
      <c r="A221" s="31" t="s">
        <v>1103</v>
      </c>
      <c r="B221" s="31" t="s">
        <v>183</v>
      </c>
      <c r="C221" s="31" t="s">
        <v>184</v>
      </c>
      <c r="D221" s="31">
        <v>100</v>
      </c>
      <c r="E221" s="31">
        <v>26</v>
      </c>
      <c r="F221" s="31" t="s">
        <v>1102</v>
      </c>
    </row>
    <row r="222" spans="1:6" ht="24" customHeight="1" x14ac:dyDescent="0.25">
      <c r="A222" s="31" t="s">
        <v>1104</v>
      </c>
      <c r="B222" s="31" t="s">
        <v>183</v>
      </c>
      <c r="C222" s="31" t="s">
        <v>184</v>
      </c>
      <c r="D222" s="31">
        <v>136</v>
      </c>
      <c r="E222" s="31">
        <v>10</v>
      </c>
      <c r="F222" s="31" t="s">
        <v>1123</v>
      </c>
    </row>
    <row r="223" spans="1:6" ht="24" customHeight="1" x14ac:dyDescent="0.25">
      <c r="A223" s="31" t="s">
        <v>1106</v>
      </c>
      <c r="B223" s="31" t="s">
        <v>183</v>
      </c>
      <c r="C223" s="31" t="s">
        <v>184</v>
      </c>
      <c r="D223" s="31">
        <v>175</v>
      </c>
      <c r="E223" s="31">
        <v>21</v>
      </c>
      <c r="F223" s="31" t="s">
        <v>1122</v>
      </c>
    </row>
    <row r="224" spans="1:6" ht="24" customHeight="1" x14ac:dyDescent="0.25">
      <c r="A224" s="31" t="s">
        <v>1107</v>
      </c>
      <c r="B224" s="31" t="s">
        <v>183</v>
      </c>
      <c r="C224" s="31" t="s">
        <v>184</v>
      </c>
      <c r="D224" s="31">
        <v>136</v>
      </c>
      <c r="E224" s="31">
        <v>37</v>
      </c>
      <c r="F224" s="31" t="s">
        <v>1122</v>
      </c>
    </row>
    <row r="225" spans="1:6" ht="24" customHeight="1" x14ac:dyDescent="0.25">
      <c r="A225" s="31" t="s">
        <v>1108</v>
      </c>
      <c r="B225" s="31" t="s">
        <v>183</v>
      </c>
      <c r="C225" s="31" t="s">
        <v>184</v>
      </c>
      <c r="D225" s="31">
        <v>96</v>
      </c>
      <c r="E225" s="31">
        <v>23</v>
      </c>
      <c r="F225" s="31" t="s">
        <v>1123</v>
      </c>
    </row>
    <row r="226" spans="1:6" ht="24" customHeight="1" x14ac:dyDescent="0.25">
      <c r="A226" s="31" t="s">
        <v>1109</v>
      </c>
      <c r="B226" s="31" t="s">
        <v>183</v>
      </c>
      <c r="C226" s="31" t="s">
        <v>184</v>
      </c>
      <c r="D226" s="31">
        <v>25</v>
      </c>
      <c r="E226" s="31">
        <v>27</v>
      </c>
      <c r="F226" s="31" t="s">
        <v>1122</v>
      </c>
    </row>
    <row r="227" spans="1:6" ht="24" customHeight="1" x14ac:dyDescent="0.25">
      <c r="A227" s="31" t="s">
        <v>1110</v>
      </c>
      <c r="B227" s="31" t="s">
        <v>183</v>
      </c>
      <c r="C227" s="31" t="s">
        <v>184</v>
      </c>
      <c r="D227" s="31">
        <v>194</v>
      </c>
      <c r="E227" s="31">
        <v>40</v>
      </c>
      <c r="F227" s="31" t="s">
        <v>1102</v>
      </c>
    </row>
    <row r="228" spans="1:6" ht="24" customHeight="1" x14ac:dyDescent="0.25">
      <c r="A228" s="31" t="s">
        <v>1111</v>
      </c>
      <c r="B228" s="31" t="s">
        <v>183</v>
      </c>
      <c r="C228" s="31" t="s">
        <v>184</v>
      </c>
      <c r="D228" s="31">
        <v>161</v>
      </c>
      <c r="E228" s="31">
        <v>14</v>
      </c>
      <c r="F228" s="31" t="s">
        <v>1102</v>
      </c>
    </row>
    <row r="229" spans="1:6" ht="24" customHeight="1" x14ac:dyDescent="0.25">
      <c r="A229" s="31" t="s">
        <v>1112</v>
      </c>
      <c r="B229" s="31" t="s">
        <v>183</v>
      </c>
      <c r="C229" s="31" t="s">
        <v>184</v>
      </c>
      <c r="D229" s="31">
        <v>35</v>
      </c>
      <c r="E229" s="31">
        <v>32</v>
      </c>
      <c r="F229" s="31" t="s">
        <v>1122</v>
      </c>
    </row>
    <row r="230" spans="1:6" ht="24" customHeight="1" x14ac:dyDescent="0.25">
      <c r="A230" s="31" t="s">
        <v>1113</v>
      </c>
      <c r="B230" s="31" t="s">
        <v>183</v>
      </c>
      <c r="C230" s="31" t="s">
        <v>184</v>
      </c>
      <c r="D230" s="31">
        <v>47</v>
      </c>
      <c r="E230" s="31">
        <v>10</v>
      </c>
      <c r="F230" s="31" t="s">
        <v>1123</v>
      </c>
    </row>
    <row r="231" spans="1:6" ht="24" customHeight="1" x14ac:dyDescent="0.25">
      <c r="A231" s="31" t="s">
        <v>1099</v>
      </c>
      <c r="B231" s="31" t="s">
        <v>186</v>
      </c>
      <c r="C231" s="31" t="s">
        <v>187</v>
      </c>
      <c r="D231" s="31">
        <v>57</v>
      </c>
      <c r="E231" s="31">
        <v>28</v>
      </c>
      <c r="F231" s="31" t="s">
        <v>1123</v>
      </c>
    </row>
    <row r="232" spans="1:6" ht="24" customHeight="1" x14ac:dyDescent="0.25">
      <c r="A232" s="31" t="s">
        <v>1101</v>
      </c>
      <c r="B232" s="31" t="s">
        <v>186</v>
      </c>
      <c r="C232" s="31" t="s">
        <v>187</v>
      </c>
      <c r="D232" s="31">
        <v>156</v>
      </c>
      <c r="E232" s="31">
        <v>38</v>
      </c>
      <c r="F232" s="31" t="s">
        <v>1123</v>
      </c>
    </row>
    <row r="233" spans="1:6" ht="24" customHeight="1" x14ac:dyDescent="0.25">
      <c r="A233" s="31" t="s">
        <v>1103</v>
      </c>
      <c r="B233" s="31" t="s">
        <v>186</v>
      </c>
      <c r="C233" s="31" t="s">
        <v>187</v>
      </c>
      <c r="D233" s="31">
        <v>190</v>
      </c>
      <c r="E233" s="31">
        <v>38</v>
      </c>
      <c r="F233" s="31" t="s">
        <v>1122</v>
      </c>
    </row>
    <row r="234" spans="1:6" ht="24" customHeight="1" x14ac:dyDescent="0.25">
      <c r="A234" s="31" t="s">
        <v>1104</v>
      </c>
      <c r="B234" s="31" t="s">
        <v>186</v>
      </c>
      <c r="C234" s="31" t="s">
        <v>187</v>
      </c>
      <c r="D234" s="31">
        <v>130</v>
      </c>
      <c r="E234" s="31">
        <v>3</v>
      </c>
      <c r="F234" s="31" t="s">
        <v>1123</v>
      </c>
    </row>
    <row r="235" spans="1:6" ht="24" customHeight="1" x14ac:dyDescent="0.25">
      <c r="A235" s="31" t="s">
        <v>1106</v>
      </c>
      <c r="B235" s="31" t="s">
        <v>186</v>
      </c>
      <c r="C235" s="31" t="s">
        <v>187</v>
      </c>
      <c r="D235" s="31">
        <v>175</v>
      </c>
      <c r="E235" s="31">
        <v>13</v>
      </c>
      <c r="F235" s="31" t="s">
        <v>1102</v>
      </c>
    </row>
    <row r="236" spans="1:6" ht="24" customHeight="1" x14ac:dyDescent="0.25">
      <c r="A236" s="31" t="s">
        <v>1107</v>
      </c>
      <c r="B236" s="31" t="s">
        <v>186</v>
      </c>
      <c r="C236" s="31" t="s">
        <v>187</v>
      </c>
      <c r="D236" s="31">
        <v>115</v>
      </c>
      <c r="E236" s="31">
        <v>32</v>
      </c>
      <c r="F236" s="31" t="s">
        <v>1122</v>
      </c>
    </row>
    <row r="237" spans="1:6" ht="24" customHeight="1" x14ac:dyDescent="0.25">
      <c r="A237" s="31" t="s">
        <v>1108</v>
      </c>
      <c r="B237" s="31" t="s">
        <v>186</v>
      </c>
      <c r="C237" s="31" t="s">
        <v>187</v>
      </c>
      <c r="D237" s="31">
        <v>3</v>
      </c>
      <c r="E237" s="31">
        <v>28</v>
      </c>
      <c r="F237" s="31" t="s">
        <v>1102</v>
      </c>
    </row>
    <row r="238" spans="1:6" ht="24" customHeight="1" x14ac:dyDescent="0.25">
      <c r="A238" s="31" t="s">
        <v>1109</v>
      </c>
      <c r="B238" s="31" t="s">
        <v>186</v>
      </c>
      <c r="C238" s="31" t="s">
        <v>187</v>
      </c>
      <c r="D238" s="31">
        <v>75</v>
      </c>
      <c r="E238" s="31">
        <v>25</v>
      </c>
      <c r="F238" s="31" t="s">
        <v>1102</v>
      </c>
    </row>
    <row r="239" spans="1:6" ht="24" customHeight="1" x14ac:dyDescent="0.25">
      <c r="A239" s="31" t="s">
        <v>1110</v>
      </c>
      <c r="B239" s="31" t="s">
        <v>186</v>
      </c>
      <c r="C239" s="31" t="s">
        <v>187</v>
      </c>
      <c r="D239" s="31">
        <v>107</v>
      </c>
      <c r="E239" s="31">
        <v>26</v>
      </c>
      <c r="F239" s="31" t="s">
        <v>1123</v>
      </c>
    </row>
    <row r="240" spans="1:6" ht="24" customHeight="1" x14ac:dyDescent="0.25">
      <c r="A240" s="31" t="s">
        <v>1111</v>
      </c>
      <c r="B240" s="31" t="s">
        <v>186</v>
      </c>
      <c r="C240" s="31" t="s">
        <v>187</v>
      </c>
      <c r="D240" s="31">
        <v>146</v>
      </c>
      <c r="E240" s="31">
        <v>8</v>
      </c>
      <c r="F240" s="31" t="s">
        <v>1102</v>
      </c>
    </row>
    <row r="241" spans="1:6" ht="24" customHeight="1" x14ac:dyDescent="0.25">
      <c r="A241" s="31" t="s">
        <v>1112</v>
      </c>
      <c r="B241" s="31" t="s">
        <v>186</v>
      </c>
      <c r="C241" s="31" t="s">
        <v>187</v>
      </c>
      <c r="D241" s="31">
        <v>4</v>
      </c>
      <c r="E241" s="31">
        <v>4</v>
      </c>
      <c r="F241" s="31" t="s">
        <v>1102</v>
      </c>
    </row>
    <row r="242" spans="1:6" ht="24" customHeight="1" x14ac:dyDescent="0.25">
      <c r="A242" s="31" t="s">
        <v>1113</v>
      </c>
      <c r="B242" s="31" t="s">
        <v>186</v>
      </c>
      <c r="C242" s="31" t="s">
        <v>187</v>
      </c>
      <c r="D242" s="31">
        <v>130</v>
      </c>
      <c r="E242" s="31">
        <v>0</v>
      </c>
      <c r="F242" s="31" t="s">
        <v>1122</v>
      </c>
    </row>
    <row r="243" spans="1:6" ht="24" customHeight="1" x14ac:dyDescent="0.25">
      <c r="A243" s="31" t="s">
        <v>1099</v>
      </c>
      <c r="B243" s="31" t="s">
        <v>189</v>
      </c>
      <c r="C243" s="31" t="s">
        <v>190</v>
      </c>
      <c r="D243" s="31">
        <v>177</v>
      </c>
      <c r="E243" s="31">
        <v>35</v>
      </c>
      <c r="F243" s="31" t="s">
        <v>1122</v>
      </c>
    </row>
    <row r="244" spans="1:6" ht="24" customHeight="1" x14ac:dyDescent="0.25">
      <c r="A244" s="31" t="s">
        <v>1101</v>
      </c>
      <c r="B244" s="31" t="s">
        <v>189</v>
      </c>
      <c r="C244" s="31" t="s">
        <v>190</v>
      </c>
      <c r="D244" s="31">
        <v>71</v>
      </c>
      <c r="E244" s="31">
        <v>16</v>
      </c>
      <c r="F244" s="31" t="s">
        <v>1123</v>
      </c>
    </row>
    <row r="245" spans="1:6" ht="24" customHeight="1" x14ac:dyDescent="0.25">
      <c r="A245" s="31" t="s">
        <v>1103</v>
      </c>
      <c r="B245" s="31" t="s">
        <v>189</v>
      </c>
      <c r="C245" s="31" t="s">
        <v>190</v>
      </c>
      <c r="D245" s="31">
        <v>171</v>
      </c>
      <c r="E245" s="31">
        <v>30</v>
      </c>
      <c r="F245" s="31" t="s">
        <v>1122</v>
      </c>
    </row>
    <row r="246" spans="1:6" ht="24" customHeight="1" x14ac:dyDescent="0.25">
      <c r="A246" s="31" t="s">
        <v>1104</v>
      </c>
      <c r="B246" s="31" t="s">
        <v>189</v>
      </c>
      <c r="C246" s="31" t="s">
        <v>190</v>
      </c>
      <c r="D246" s="31">
        <v>38</v>
      </c>
      <c r="E246" s="31">
        <v>28</v>
      </c>
      <c r="F246" s="31" t="s">
        <v>1102</v>
      </c>
    </row>
    <row r="247" spans="1:6" ht="24" customHeight="1" x14ac:dyDescent="0.25">
      <c r="A247" s="31" t="s">
        <v>1106</v>
      </c>
      <c r="B247" s="31" t="s">
        <v>189</v>
      </c>
      <c r="C247" s="31" t="s">
        <v>190</v>
      </c>
      <c r="D247" s="31">
        <v>53</v>
      </c>
      <c r="E247" s="31">
        <v>21</v>
      </c>
      <c r="F247" s="31" t="s">
        <v>1122</v>
      </c>
    </row>
    <row r="248" spans="1:6" ht="24" customHeight="1" x14ac:dyDescent="0.25">
      <c r="A248" s="31" t="s">
        <v>1107</v>
      </c>
      <c r="B248" s="31" t="s">
        <v>189</v>
      </c>
      <c r="C248" s="31" t="s">
        <v>190</v>
      </c>
      <c r="D248" s="31">
        <v>59</v>
      </c>
      <c r="E248" s="31">
        <v>3</v>
      </c>
      <c r="F248" s="31" t="s">
        <v>1102</v>
      </c>
    </row>
    <row r="249" spans="1:6" ht="24" customHeight="1" x14ac:dyDescent="0.25">
      <c r="A249" s="31" t="s">
        <v>1108</v>
      </c>
      <c r="B249" s="31" t="s">
        <v>189</v>
      </c>
      <c r="C249" s="31" t="s">
        <v>190</v>
      </c>
      <c r="D249" s="31">
        <v>171</v>
      </c>
      <c r="E249" s="31">
        <v>3</v>
      </c>
      <c r="F249" s="31" t="s">
        <v>1122</v>
      </c>
    </row>
    <row r="250" spans="1:6" ht="24" customHeight="1" x14ac:dyDescent="0.25">
      <c r="A250" s="31" t="s">
        <v>1109</v>
      </c>
      <c r="B250" s="31" t="s">
        <v>189</v>
      </c>
      <c r="C250" s="31" t="s">
        <v>190</v>
      </c>
      <c r="D250" s="31">
        <v>28</v>
      </c>
      <c r="E250" s="31">
        <v>29</v>
      </c>
      <c r="F250" s="31" t="s">
        <v>1102</v>
      </c>
    </row>
    <row r="251" spans="1:6" ht="24" customHeight="1" x14ac:dyDescent="0.25">
      <c r="A251" s="31" t="s">
        <v>1110</v>
      </c>
      <c r="B251" s="31" t="s">
        <v>189</v>
      </c>
      <c r="C251" s="31" t="s">
        <v>190</v>
      </c>
      <c r="D251" s="31">
        <v>145</v>
      </c>
      <c r="E251" s="31">
        <v>6</v>
      </c>
      <c r="F251" s="31" t="s">
        <v>1122</v>
      </c>
    </row>
    <row r="252" spans="1:6" ht="24" customHeight="1" x14ac:dyDescent="0.25">
      <c r="A252" s="31" t="s">
        <v>1111</v>
      </c>
      <c r="B252" s="31" t="s">
        <v>189</v>
      </c>
      <c r="C252" s="31" t="s">
        <v>190</v>
      </c>
      <c r="D252" s="31">
        <v>1</v>
      </c>
      <c r="E252" s="31">
        <v>22</v>
      </c>
      <c r="F252" s="31" t="s">
        <v>1122</v>
      </c>
    </row>
    <row r="253" spans="1:6" ht="24" customHeight="1" x14ac:dyDescent="0.25">
      <c r="A253" s="31" t="s">
        <v>1112</v>
      </c>
      <c r="B253" s="31" t="s">
        <v>189</v>
      </c>
      <c r="C253" s="31" t="s">
        <v>190</v>
      </c>
      <c r="D253" s="31">
        <v>163</v>
      </c>
      <c r="E253" s="31">
        <v>1</v>
      </c>
      <c r="F253" s="31" t="s">
        <v>1123</v>
      </c>
    </row>
    <row r="254" spans="1:6" ht="24" customHeight="1" x14ac:dyDescent="0.25">
      <c r="A254" s="31" t="s">
        <v>1113</v>
      </c>
      <c r="B254" s="31" t="s">
        <v>189</v>
      </c>
      <c r="C254" s="31" t="s">
        <v>190</v>
      </c>
      <c r="D254" s="31">
        <v>153</v>
      </c>
      <c r="E254" s="31">
        <v>35</v>
      </c>
      <c r="F254" s="31" t="s">
        <v>1102</v>
      </c>
    </row>
    <row r="255" spans="1:6" ht="15" customHeight="1" x14ac:dyDescent="0.25">
      <c r="A255" s="31" t="s">
        <v>1099</v>
      </c>
      <c r="B255" s="31" t="s">
        <v>192</v>
      </c>
      <c r="C255" s="31" t="s">
        <v>193</v>
      </c>
      <c r="D255" s="31">
        <v>39</v>
      </c>
      <c r="E255" s="31">
        <v>29</v>
      </c>
      <c r="F255" s="31" t="s">
        <v>1123</v>
      </c>
    </row>
    <row r="256" spans="1:6" ht="15" customHeight="1" x14ac:dyDescent="0.25">
      <c r="A256" s="31" t="s">
        <v>1101</v>
      </c>
      <c r="B256" s="31" t="s">
        <v>192</v>
      </c>
      <c r="C256" s="31" t="s">
        <v>193</v>
      </c>
      <c r="D256" s="31">
        <v>153</v>
      </c>
      <c r="E256" s="31">
        <v>23</v>
      </c>
      <c r="F256" s="31" t="s">
        <v>1122</v>
      </c>
    </row>
    <row r="257" spans="1:6" ht="15" customHeight="1" x14ac:dyDescent="0.25">
      <c r="A257" s="31" t="s">
        <v>1103</v>
      </c>
      <c r="B257" s="31" t="s">
        <v>192</v>
      </c>
      <c r="C257" s="31" t="s">
        <v>193</v>
      </c>
      <c r="D257" s="31">
        <v>111</v>
      </c>
      <c r="E257" s="31">
        <v>14</v>
      </c>
      <c r="F257" s="31" t="s">
        <v>1102</v>
      </c>
    </row>
    <row r="258" spans="1:6" ht="15" customHeight="1" x14ac:dyDescent="0.25">
      <c r="A258" s="31" t="s">
        <v>1104</v>
      </c>
      <c r="B258" s="31" t="s">
        <v>192</v>
      </c>
      <c r="C258" s="31" t="s">
        <v>193</v>
      </c>
      <c r="D258" s="31">
        <v>99</v>
      </c>
      <c r="E258" s="31">
        <v>18</v>
      </c>
      <c r="F258" s="31" t="s">
        <v>1122</v>
      </c>
    </row>
    <row r="259" spans="1:6" ht="15" customHeight="1" x14ac:dyDescent="0.25">
      <c r="A259" s="31" t="s">
        <v>1106</v>
      </c>
      <c r="B259" s="31" t="s">
        <v>192</v>
      </c>
      <c r="C259" s="31" t="s">
        <v>193</v>
      </c>
      <c r="D259" s="31">
        <v>21</v>
      </c>
      <c r="E259" s="31">
        <v>30</v>
      </c>
      <c r="F259" s="31" t="s">
        <v>1102</v>
      </c>
    </row>
    <row r="260" spans="1:6" ht="15" customHeight="1" x14ac:dyDescent="0.25">
      <c r="A260" s="31" t="s">
        <v>1107</v>
      </c>
      <c r="B260" s="31" t="s">
        <v>192</v>
      </c>
      <c r="C260" s="31" t="s">
        <v>193</v>
      </c>
      <c r="D260" s="31">
        <v>171</v>
      </c>
      <c r="E260" s="31">
        <v>30</v>
      </c>
      <c r="F260" s="31" t="s">
        <v>1122</v>
      </c>
    </row>
    <row r="261" spans="1:6" ht="15" customHeight="1" x14ac:dyDescent="0.25">
      <c r="A261" s="31" t="s">
        <v>1108</v>
      </c>
      <c r="B261" s="31" t="s">
        <v>192</v>
      </c>
      <c r="C261" s="31" t="s">
        <v>193</v>
      </c>
      <c r="D261" s="31">
        <v>83</v>
      </c>
      <c r="E261" s="31">
        <v>21</v>
      </c>
      <c r="F261" s="31" t="s">
        <v>1123</v>
      </c>
    </row>
    <row r="262" spans="1:6" ht="15" customHeight="1" x14ac:dyDescent="0.25">
      <c r="A262" s="31" t="s">
        <v>1109</v>
      </c>
      <c r="B262" s="31" t="s">
        <v>192</v>
      </c>
      <c r="C262" s="31" t="s">
        <v>193</v>
      </c>
      <c r="D262" s="31">
        <v>124</v>
      </c>
      <c r="E262" s="31">
        <v>2</v>
      </c>
      <c r="F262" s="31" t="s">
        <v>1122</v>
      </c>
    </row>
    <row r="263" spans="1:6" ht="15" customHeight="1" x14ac:dyDescent="0.25">
      <c r="A263" s="31" t="s">
        <v>1110</v>
      </c>
      <c r="B263" s="31" t="s">
        <v>192</v>
      </c>
      <c r="C263" s="31" t="s">
        <v>193</v>
      </c>
      <c r="D263" s="31">
        <v>0</v>
      </c>
      <c r="E263" s="31">
        <v>9</v>
      </c>
      <c r="F263" s="31" t="s">
        <v>1123</v>
      </c>
    </row>
    <row r="264" spans="1:6" ht="15" customHeight="1" x14ac:dyDescent="0.25">
      <c r="A264" s="31" t="s">
        <v>1111</v>
      </c>
      <c r="B264" s="31" t="s">
        <v>192</v>
      </c>
      <c r="C264" s="31" t="s">
        <v>193</v>
      </c>
      <c r="D264" s="31">
        <v>124</v>
      </c>
      <c r="E264" s="31">
        <v>7</v>
      </c>
      <c r="F264" s="31" t="s">
        <v>1102</v>
      </c>
    </row>
    <row r="265" spans="1:6" ht="15" customHeight="1" x14ac:dyDescent="0.25">
      <c r="A265" s="31" t="s">
        <v>1112</v>
      </c>
      <c r="B265" s="31" t="s">
        <v>192</v>
      </c>
      <c r="C265" s="31" t="s">
        <v>193</v>
      </c>
      <c r="D265" s="31">
        <v>79</v>
      </c>
      <c r="E265" s="31">
        <v>10</v>
      </c>
      <c r="F265" s="31" t="s">
        <v>1122</v>
      </c>
    </row>
    <row r="266" spans="1:6" ht="15" customHeight="1" x14ac:dyDescent="0.25">
      <c r="A266" s="31" t="s">
        <v>1113</v>
      </c>
      <c r="B266" s="31" t="s">
        <v>192</v>
      </c>
      <c r="C266" s="31" t="s">
        <v>193</v>
      </c>
      <c r="D266" s="31">
        <v>187</v>
      </c>
      <c r="E266" s="31">
        <v>23</v>
      </c>
      <c r="F266" s="31" t="s">
        <v>1123</v>
      </c>
    </row>
    <row r="267" spans="1:6" ht="15" customHeight="1" x14ac:dyDescent="0.25">
      <c r="A267" s="31" t="s">
        <v>1099</v>
      </c>
      <c r="B267" s="31" t="s">
        <v>195</v>
      </c>
      <c r="C267" s="31" t="s">
        <v>196</v>
      </c>
      <c r="D267" s="31">
        <v>187</v>
      </c>
      <c r="E267" s="31">
        <v>25</v>
      </c>
      <c r="F267" s="31" t="s">
        <v>1123</v>
      </c>
    </row>
    <row r="268" spans="1:6" ht="15" customHeight="1" x14ac:dyDescent="0.25">
      <c r="A268" s="31" t="s">
        <v>1101</v>
      </c>
      <c r="B268" s="31" t="s">
        <v>195</v>
      </c>
      <c r="C268" s="31" t="s">
        <v>196</v>
      </c>
      <c r="D268" s="31">
        <v>178</v>
      </c>
      <c r="E268" s="31">
        <v>25</v>
      </c>
      <c r="F268" s="31" t="s">
        <v>1123</v>
      </c>
    </row>
    <row r="269" spans="1:6" ht="15" customHeight="1" x14ac:dyDescent="0.25">
      <c r="A269" s="31" t="s">
        <v>1103</v>
      </c>
      <c r="B269" s="31" t="s">
        <v>195</v>
      </c>
      <c r="C269" s="31" t="s">
        <v>196</v>
      </c>
      <c r="D269" s="31">
        <v>170</v>
      </c>
      <c r="E269" s="31">
        <v>19</v>
      </c>
      <c r="F269" s="31" t="s">
        <v>1102</v>
      </c>
    </row>
    <row r="270" spans="1:6" ht="15" customHeight="1" x14ac:dyDescent="0.25">
      <c r="A270" s="31" t="s">
        <v>1104</v>
      </c>
      <c r="B270" s="31" t="s">
        <v>195</v>
      </c>
      <c r="C270" s="31" t="s">
        <v>196</v>
      </c>
      <c r="D270" s="31">
        <v>140</v>
      </c>
      <c r="E270" s="31">
        <v>24</v>
      </c>
      <c r="F270" s="31" t="s">
        <v>1102</v>
      </c>
    </row>
    <row r="271" spans="1:6" ht="15" customHeight="1" x14ac:dyDescent="0.25">
      <c r="A271" s="31" t="s">
        <v>1106</v>
      </c>
      <c r="B271" s="31" t="s">
        <v>195</v>
      </c>
      <c r="C271" s="31" t="s">
        <v>196</v>
      </c>
      <c r="D271" s="31">
        <v>62</v>
      </c>
      <c r="E271" s="31">
        <v>26</v>
      </c>
      <c r="F271" s="31" t="s">
        <v>1122</v>
      </c>
    </row>
    <row r="272" spans="1:6" ht="15" customHeight="1" x14ac:dyDescent="0.25">
      <c r="A272" s="31" t="s">
        <v>1107</v>
      </c>
      <c r="B272" s="31" t="s">
        <v>195</v>
      </c>
      <c r="C272" s="31" t="s">
        <v>196</v>
      </c>
      <c r="D272" s="31">
        <v>172</v>
      </c>
      <c r="E272" s="31">
        <v>37</v>
      </c>
      <c r="F272" s="31" t="s">
        <v>1102</v>
      </c>
    </row>
    <row r="273" spans="1:6" ht="15" customHeight="1" x14ac:dyDescent="0.25">
      <c r="A273" s="31" t="s">
        <v>1108</v>
      </c>
      <c r="B273" s="31" t="s">
        <v>195</v>
      </c>
      <c r="C273" s="31" t="s">
        <v>196</v>
      </c>
      <c r="D273" s="31">
        <v>106</v>
      </c>
      <c r="E273" s="31">
        <v>13</v>
      </c>
      <c r="F273" s="31" t="s">
        <v>1122</v>
      </c>
    </row>
    <row r="274" spans="1:6" ht="15" customHeight="1" x14ac:dyDescent="0.25">
      <c r="A274" s="31" t="s">
        <v>1109</v>
      </c>
      <c r="B274" s="31" t="s">
        <v>195</v>
      </c>
      <c r="C274" s="31" t="s">
        <v>196</v>
      </c>
      <c r="D274" s="31">
        <v>187</v>
      </c>
      <c r="E274" s="31">
        <v>7</v>
      </c>
      <c r="F274" s="31" t="s">
        <v>1102</v>
      </c>
    </row>
    <row r="275" spans="1:6" ht="15" customHeight="1" x14ac:dyDescent="0.25">
      <c r="A275" s="31" t="s">
        <v>1110</v>
      </c>
      <c r="B275" s="31" t="s">
        <v>195</v>
      </c>
      <c r="C275" s="31" t="s">
        <v>196</v>
      </c>
      <c r="D275" s="31">
        <v>142</v>
      </c>
      <c r="E275" s="31">
        <v>7</v>
      </c>
      <c r="F275" s="31" t="s">
        <v>1122</v>
      </c>
    </row>
    <row r="276" spans="1:6" ht="15" customHeight="1" x14ac:dyDescent="0.25">
      <c r="A276" s="31" t="s">
        <v>1111</v>
      </c>
      <c r="B276" s="31" t="s">
        <v>195</v>
      </c>
      <c r="C276" s="31" t="s">
        <v>196</v>
      </c>
      <c r="D276" s="31">
        <v>23</v>
      </c>
      <c r="E276" s="31">
        <v>30</v>
      </c>
      <c r="F276" s="31" t="s">
        <v>1122</v>
      </c>
    </row>
    <row r="277" spans="1:6" ht="15" customHeight="1" x14ac:dyDescent="0.25">
      <c r="A277" s="31" t="s">
        <v>1112</v>
      </c>
      <c r="B277" s="31" t="s">
        <v>195</v>
      </c>
      <c r="C277" s="31" t="s">
        <v>196</v>
      </c>
      <c r="D277" s="31">
        <v>133</v>
      </c>
      <c r="E277" s="31">
        <v>32</v>
      </c>
      <c r="F277" s="31" t="s">
        <v>1122</v>
      </c>
    </row>
    <row r="278" spans="1:6" ht="15" customHeight="1" x14ac:dyDescent="0.25">
      <c r="A278" s="31" t="s">
        <v>1113</v>
      </c>
      <c r="B278" s="31" t="s">
        <v>195</v>
      </c>
      <c r="C278" s="31" t="s">
        <v>196</v>
      </c>
      <c r="D278" s="31">
        <v>49</v>
      </c>
      <c r="E278" s="31">
        <v>40</v>
      </c>
      <c r="F278" s="31" t="s">
        <v>1123</v>
      </c>
    </row>
    <row r="279" spans="1:6" ht="24" customHeight="1" x14ac:dyDescent="0.25">
      <c r="A279" s="31" t="s">
        <v>1099</v>
      </c>
      <c r="B279" s="31" t="s">
        <v>198</v>
      </c>
      <c r="C279" s="31" t="s">
        <v>199</v>
      </c>
      <c r="D279" s="31">
        <v>14</v>
      </c>
      <c r="E279" s="31">
        <v>12</v>
      </c>
      <c r="F279" s="31" t="s">
        <v>1102</v>
      </c>
    </row>
    <row r="280" spans="1:6" ht="24" customHeight="1" x14ac:dyDescent="0.25">
      <c r="A280" s="31" t="s">
        <v>1101</v>
      </c>
      <c r="B280" s="31" t="s">
        <v>198</v>
      </c>
      <c r="C280" s="31" t="s">
        <v>199</v>
      </c>
      <c r="D280" s="31">
        <v>120</v>
      </c>
      <c r="E280" s="31">
        <v>5</v>
      </c>
      <c r="F280" s="31" t="s">
        <v>1102</v>
      </c>
    </row>
    <row r="281" spans="1:6" ht="24" customHeight="1" x14ac:dyDescent="0.25">
      <c r="A281" s="31" t="s">
        <v>1103</v>
      </c>
      <c r="B281" s="31" t="s">
        <v>198</v>
      </c>
      <c r="C281" s="31" t="s">
        <v>199</v>
      </c>
      <c r="D281" s="31">
        <v>121</v>
      </c>
      <c r="E281" s="31">
        <v>11</v>
      </c>
      <c r="F281" s="31" t="s">
        <v>1123</v>
      </c>
    </row>
    <row r="282" spans="1:6" ht="24" customHeight="1" x14ac:dyDescent="0.25">
      <c r="A282" s="31" t="s">
        <v>1104</v>
      </c>
      <c r="B282" s="31" t="s">
        <v>198</v>
      </c>
      <c r="C282" s="31" t="s">
        <v>199</v>
      </c>
      <c r="D282" s="31">
        <v>198</v>
      </c>
      <c r="E282" s="31">
        <v>36</v>
      </c>
      <c r="F282" s="31" t="s">
        <v>1122</v>
      </c>
    </row>
    <row r="283" spans="1:6" ht="24" customHeight="1" x14ac:dyDescent="0.25">
      <c r="A283" s="31" t="s">
        <v>1106</v>
      </c>
      <c r="B283" s="31" t="s">
        <v>198</v>
      </c>
      <c r="C283" s="31" t="s">
        <v>199</v>
      </c>
      <c r="D283" s="31">
        <v>155</v>
      </c>
      <c r="E283" s="31">
        <v>21</v>
      </c>
      <c r="F283" s="31" t="s">
        <v>1102</v>
      </c>
    </row>
    <row r="284" spans="1:6" ht="24" customHeight="1" x14ac:dyDescent="0.25">
      <c r="A284" s="31" t="s">
        <v>1107</v>
      </c>
      <c r="B284" s="31" t="s">
        <v>198</v>
      </c>
      <c r="C284" s="31" t="s">
        <v>199</v>
      </c>
      <c r="D284" s="31">
        <v>197</v>
      </c>
      <c r="E284" s="31">
        <v>13</v>
      </c>
      <c r="F284" s="31" t="s">
        <v>1123</v>
      </c>
    </row>
    <row r="285" spans="1:6" ht="24" customHeight="1" x14ac:dyDescent="0.25">
      <c r="A285" s="31" t="s">
        <v>1108</v>
      </c>
      <c r="B285" s="31" t="s">
        <v>198</v>
      </c>
      <c r="C285" s="31" t="s">
        <v>199</v>
      </c>
      <c r="D285" s="31">
        <v>50</v>
      </c>
      <c r="E285" s="31">
        <v>4</v>
      </c>
      <c r="F285" s="31" t="s">
        <v>1102</v>
      </c>
    </row>
    <row r="286" spans="1:6" ht="24" customHeight="1" x14ac:dyDescent="0.25">
      <c r="A286" s="31" t="s">
        <v>1109</v>
      </c>
      <c r="B286" s="31" t="s">
        <v>198</v>
      </c>
      <c r="C286" s="31" t="s">
        <v>199</v>
      </c>
      <c r="D286" s="31">
        <v>43</v>
      </c>
      <c r="E286" s="31">
        <v>33</v>
      </c>
      <c r="F286" s="31" t="s">
        <v>1102</v>
      </c>
    </row>
    <row r="287" spans="1:6" ht="24" customHeight="1" x14ac:dyDescent="0.25">
      <c r="A287" s="31" t="s">
        <v>1110</v>
      </c>
      <c r="B287" s="31" t="s">
        <v>198</v>
      </c>
      <c r="C287" s="31" t="s">
        <v>199</v>
      </c>
      <c r="D287" s="31">
        <v>150</v>
      </c>
      <c r="E287" s="31">
        <v>11</v>
      </c>
      <c r="F287" s="31" t="s">
        <v>1102</v>
      </c>
    </row>
    <row r="288" spans="1:6" ht="24" customHeight="1" x14ac:dyDescent="0.25">
      <c r="A288" s="31" t="s">
        <v>1111</v>
      </c>
      <c r="B288" s="31" t="s">
        <v>198</v>
      </c>
      <c r="C288" s="31" t="s">
        <v>199</v>
      </c>
      <c r="D288" s="31">
        <v>89</v>
      </c>
      <c r="E288" s="31">
        <v>25</v>
      </c>
      <c r="F288" s="31" t="s">
        <v>1122</v>
      </c>
    </row>
    <row r="289" spans="1:6" ht="24" customHeight="1" x14ac:dyDescent="0.25">
      <c r="A289" s="31" t="s">
        <v>1112</v>
      </c>
      <c r="B289" s="31" t="s">
        <v>198</v>
      </c>
      <c r="C289" s="31" t="s">
        <v>199</v>
      </c>
      <c r="D289" s="31">
        <v>66</v>
      </c>
      <c r="E289" s="31">
        <v>8</v>
      </c>
      <c r="F289" s="31" t="s">
        <v>1122</v>
      </c>
    </row>
    <row r="290" spans="1:6" ht="24" customHeight="1" x14ac:dyDescent="0.25">
      <c r="A290" s="31" t="s">
        <v>1113</v>
      </c>
      <c r="B290" s="31" t="s">
        <v>198</v>
      </c>
      <c r="C290" s="31" t="s">
        <v>199</v>
      </c>
      <c r="D290" s="31">
        <v>158</v>
      </c>
      <c r="E290" s="31">
        <v>16</v>
      </c>
      <c r="F290" s="31" t="s">
        <v>1102</v>
      </c>
    </row>
    <row r="291" spans="1:6" ht="24" customHeight="1" x14ac:dyDescent="0.25">
      <c r="A291" s="31" t="s">
        <v>1099</v>
      </c>
      <c r="B291" s="31" t="s">
        <v>201</v>
      </c>
      <c r="C291" s="31" t="s">
        <v>202</v>
      </c>
      <c r="D291" s="31">
        <v>136</v>
      </c>
      <c r="E291" s="31">
        <v>30</v>
      </c>
      <c r="F291" s="31" t="s">
        <v>1123</v>
      </c>
    </row>
    <row r="292" spans="1:6" ht="24" customHeight="1" x14ac:dyDescent="0.25">
      <c r="A292" s="31" t="s">
        <v>1101</v>
      </c>
      <c r="B292" s="31" t="s">
        <v>201</v>
      </c>
      <c r="C292" s="31" t="s">
        <v>202</v>
      </c>
      <c r="D292" s="31">
        <v>115</v>
      </c>
      <c r="E292" s="31">
        <v>36</v>
      </c>
      <c r="F292" s="31" t="s">
        <v>1122</v>
      </c>
    </row>
    <row r="293" spans="1:6" ht="24" customHeight="1" x14ac:dyDescent="0.25">
      <c r="A293" s="31" t="s">
        <v>1103</v>
      </c>
      <c r="B293" s="31" t="s">
        <v>201</v>
      </c>
      <c r="C293" s="31" t="s">
        <v>202</v>
      </c>
      <c r="D293" s="31">
        <v>147</v>
      </c>
      <c r="E293" s="31">
        <v>3</v>
      </c>
      <c r="F293" s="31" t="s">
        <v>1102</v>
      </c>
    </row>
    <row r="294" spans="1:6" ht="24" customHeight="1" x14ac:dyDescent="0.25">
      <c r="A294" s="31" t="s">
        <v>1104</v>
      </c>
      <c r="B294" s="31" t="s">
        <v>201</v>
      </c>
      <c r="C294" s="31" t="s">
        <v>202</v>
      </c>
      <c r="D294" s="31">
        <v>73</v>
      </c>
      <c r="E294" s="31">
        <v>13</v>
      </c>
      <c r="F294" s="31" t="s">
        <v>1123</v>
      </c>
    </row>
    <row r="295" spans="1:6" ht="24" customHeight="1" x14ac:dyDescent="0.25">
      <c r="A295" s="31" t="s">
        <v>1106</v>
      </c>
      <c r="B295" s="31" t="s">
        <v>201</v>
      </c>
      <c r="C295" s="31" t="s">
        <v>202</v>
      </c>
      <c r="D295" s="31">
        <v>133</v>
      </c>
      <c r="E295" s="31">
        <v>12</v>
      </c>
      <c r="F295" s="31" t="s">
        <v>1122</v>
      </c>
    </row>
    <row r="296" spans="1:6" ht="24" customHeight="1" x14ac:dyDescent="0.25">
      <c r="A296" s="31" t="s">
        <v>1107</v>
      </c>
      <c r="B296" s="31" t="s">
        <v>201</v>
      </c>
      <c r="C296" s="31" t="s">
        <v>202</v>
      </c>
      <c r="D296" s="31">
        <v>125</v>
      </c>
      <c r="E296" s="31">
        <v>7</v>
      </c>
      <c r="F296" s="31" t="s">
        <v>1122</v>
      </c>
    </row>
    <row r="297" spans="1:6" ht="24" customHeight="1" x14ac:dyDescent="0.25">
      <c r="A297" s="31" t="s">
        <v>1108</v>
      </c>
      <c r="B297" s="31" t="s">
        <v>201</v>
      </c>
      <c r="C297" s="31" t="s">
        <v>202</v>
      </c>
      <c r="D297" s="31">
        <v>52</v>
      </c>
      <c r="E297" s="31">
        <v>30</v>
      </c>
      <c r="F297" s="31" t="s">
        <v>1122</v>
      </c>
    </row>
    <row r="298" spans="1:6" ht="24" customHeight="1" x14ac:dyDescent="0.25">
      <c r="A298" s="31" t="s">
        <v>1109</v>
      </c>
      <c r="B298" s="31" t="s">
        <v>201</v>
      </c>
      <c r="C298" s="31" t="s">
        <v>202</v>
      </c>
      <c r="D298" s="31">
        <v>169</v>
      </c>
      <c r="E298" s="31">
        <v>21</v>
      </c>
      <c r="F298" s="31" t="s">
        <v>1102</v>
      </c>
    </row>
    <row r="299" spans="1:6" ht="24" customHeight="1" x14ac:dyDescent="0.25">
      <c r="A299" s="31" t="s">
        <v>1110</v>
      </c>
      <c r="B299" s="31" t="s">
        <v>201</v>
      </c>
      <c r="C299" s="31" t="s">
        <v>202</v>
      </c>
      <c r="D299" s="31">
        <v>41</v>
      </c>
      <c r="E299" s="31">
        <v>20</v>
      </c>
      <c r="F299" s="31" t="s">
        <v>1102</v>
      </c>
    </row>
    <row r="300" spans="1:6" ht="24" customHeight="1" x14ac:dyDescent="0.25">
      <c r="A300" s="31" t="s">
        <v>1111</v>
      </c>
      <c r="B300" s="31" t="s">
        <v>201</v>
      </c>
      <c r="C300" s="31" t="s">
        <v>202</v>
      </c>
      <c r="D300" s="31">
        <v>83</v>
      </c>
      <c r="E300" s="31">
        <v>31</v>
      </c>
      <c r="F300" s="31" t="s">
        <v>1122</v>
      </c>
    </row>
    <row r="301" spans="1:6" ht="24" customHeight="1" x14ac:dyDescent="0.25">
      <c r="A301" s="31" t="s">
        <v>1112</v>
      </c>
      <c r="B301" s="31" t="s">
        <v>201</v>
      </c>
      <c r="C301" s="31" t="s">
        <v>202</v>
      </c>
      <c r="D301" s="31">
        <v>85</v>
      </c>
      <c r="E301" s="31">
        <v>25</v>
      </c>
      <c r="F301" s="31" t="s">
        <v>1102</v>
      </c>
    </row>
    <row r="302" spans="1:6" ht="24" customHeight="1" x14ac:dyDescent="0.25">
      <c r="A302" s="31" t="s">
        <v>1113</v>
      </c>
      <c r="B302" s="31" t="s">
        <v>201</v>
      </c>
      <c r="C302" s="31" t="s">
        <v>202</v>
      </c>
      <c r="D302" s="31">
        <v>119</v>
      </c>
      <c r="E302" s="31">
        <v>28</v>
      </c>
      <c r="F302" s="31" t="s">
        <v>1123</v>
      </c>
    </row>
    <row r="303" spans="1:6" ht="24" customHeight="1" x14ac:dyDescent="0.25">
      <c r="A303" s="31" t="s">
        <v>1099</v>
      </c>
      <c r="B303" s="31" t="s">
        <v>204</v>
      </c>
      <c r="C303" s="31" t="s">
        <v>205</v>
      </c>
      <c r="D303" s="31">
        <v>180</v>
      </c>
      <c r="E303" s="31">
        <v>21</v>
      </c>
      <c r="F303" s="31" t="s">
        <v>1102</v>
      </c>
    </row>
    <row r="304" spans="1:6" ht="24" customHeight="1" x14ac:dyDescent="0.25">
      <c r="A304" s="31" t="s">
        <v>1101</v>
      </c>
      <c r="B304" s="31" t="s">
        <v>204</v>
      </c>
      <c r="C304" s="31" t="s">
        <v>205</v>
      </c>
      <c r="D304" s="31">
        <v>30</v>
      </c>
      <c r="E304" s="31">
        <v>15</v>
      </c>
      <c r="F304" s="31" t="s">
        <v>1123</v>
      </c>
    </row>
    <row r="305" spans="1:6" ht="24" customHeight="1" x14ac:dyDescent="0.25">
      <c r="A305" s="31" t="s">
        <v>1103</v>
      </c>
      <c r="B305" s="31" t="s">
        <v>204</v>
      </c>
      <c r="C305" s="31" t="s">
        <v>205</v>
      </c>
      <c r="D305" s="31">
        <v>39</v>
      </c>
      <c r="E305" s="31">
        <v>24</v>
      </c>
      <c r="F305" s="31" t="s">
        <v>1123</v>
      </c>
    </row>
    <row r="306" spans="1:6" ht="24" customHeight="1" x14ac:dyDescent="0.25">
      <c r="A306" s="31" t="s">
        <v>1104</v>
      </c>
      <c r="B306" s="31" t="s">
        <v>204</v>
      </c>
      <c r="C306" s="31" t="s">
        <v>205</v>
      </c>
      <c r="D306" s="31">
        <v>146</v>
      </c>
      <c r="E306" s="31">
        <v>29</v>
      </c>
      <c r="F306" s="31" t="s">
        <v>1102</v>
      </c>
    </row>
    <row r="307" spans="1:6" ht="24" customHeight="1" x14ac:dyDescent="0.25">
      <c r="A307" s="31" t="s">
        <v>1106</v>
      </c>
      <c r="B307" s="31" t="s">
        <v>204</v>
      </c>
      <c r="C307" s="31" t="s">
        <v>205</v>
      </c>
      <c r="D307" s="31">
        <v>179</v>
      </c>
      <c r="E307" s="31">
        <v>18</v>
      </c>
      <c r="F307" s="31" t="s">
        <v>1122</v>
      </c>
    </row>
    <row r="308" spans="1:6" ht="24" customHeight="1" x14ac:dyDescent="0.25">
      <c r="A308" s="31" t="s">
        <v>1107</v>
      </c>
      <c r="B308" s="31" t="s">
        <v>204</v>
      </c>
      <c r="C308" s="31" t="s">
        <v>205</v>
      </c>
      <c r="D308" s="31">
        <v>179</v>
      </c>
      <c r="E308" s="31">
        <v>24</v>
      </c>
      <c r="F308" s="31" t="s">
        <v>1102</v>
      </c>
    </row>
    <row r="309" spans="1:6" ht="24" customHeight="1" x14ac:dyDescent="0.25">
      <c r="A309" s="31" t="s">
        <v>1108</v>
      </c>
      <c r="B309" s="31" t="s">
        <v>204</v>
      </c>
      <c r="C309" s="31" t="s">
        <v>205</v>
      </c>
      <c r="D309" s="31">
        <v>192</v>
      </c>
      <c r="E309" s="31">
        <v>31</v>
      </c>
      <c r="F309" s="31" t="s">
        <v>1102</v>
      </c>
    </row>
    <row r="310" spans="1:6" ht="24" customHeight="1" x14ac:dyDescent="0.25">
      <c r="A310" s="31" t="s">
        <v>1109</v>
      </c>
      <c r="B310" s="31" t="s">
        <v>204</v>
      </c>
      <c r="C310" s="31" t="s">
        <v>205</v>
      </c>
      <c r="D310" s="31">
        <v>159</v>
      </c>
      <c r="E310" s="31">
        <v>12</v>
      </c>
      <c r="F310" s="31" t="s">
        <v>1102</v>
      </c>
    </row>
    <row r="311" spans="1:6" ht="24" customHeight="1" x14ac:dyDescent="0.25">
      <c r="A311" s="31" t="s">
        <v>1110</v>
      </c>
      <c r="B311" s="31" t="s">
        <v>204</v>
      </c>
      <c r="C311" s="31" t="s">
        <v>205</v>
      </c>
      <c r="D311" s="31">
        <v>57</v>
      </c>
      <c r="E311" s="31">
        <v>17</v>
      </c>
      <c r="F311" s="31" t="s">
        <v>1122</v>
      </c>
    </row>
    <row r="312" spans="1:6" ht="24" customHeight="1" x14ac:dyDescent="0.25">
      <c r="A312" s="31" t="s">
        <v>1111</v>
      </c>
      <c r="B312" s="31" t="s">
        <v>204</v>
      </c>
      <c r="C312" s="31" t="s">
        <v>205</v>
      </c>
      <c r="D312" s="31">
        <v>178</v>
      </c>
      <c r="E312" s="31">
        <v>21</v>
      </c>
      <c r="F312" s="31" t="s">
        <v>1102</v>
      </c>
    </row>
    <row r="313" spans="1:6" ht="24" customHeight="1" x14ac:dyDescent="0.25">
      <c r="A313" s="31" t="s">
        <v>1112</v>
      </c>
      <c r="B313" s="31" t="s">
        <v>204</v>
      </c>
      <c r="C313" s="31" t="s">
        <v>205</v>
      </c>
      <c r="D313" s="31">
        <v>12</v>
      </c>
      <c r="E313" s="31">
        <v>29</v>
      </c>
      <c r="F313" s="31" t="s">
        <v>1122</v>
      </c>
    </row>
    <row r="314" spans="1:6" ht="24" customHeight="1" x14ac:dyDescent="0.25">
      <c r="A314" s="31" t="s">
        <v>1113</v>
      </c>
      <c r="B314" s="31" t="s">
        <v>204</v>
      </c>
      <c r="C314" s="31" t="s">
        <v>205</v>
      </c>
      <c r="D314" s="31">
        <v>139</v>
      </c>
      <c r="E314" s="31">
        <v>5</v>
      </c>
      <c r="F314" s="31" t="s">
        <v>1122</v>
      </c>
    </row>
    <row r="315" spans="1:6" ht="15" customHeight="1" x14ac:dyDescent="0.25">
      <c r="A315" s="31" t="s">
        <v>1099</v>
      </c>
      <c r="B315" s="31" t="s">
        <v>207</v>
      </c>
      <c r="C315" s="31" t="s">
        <v>208</v>
      </c>
      <c r="D315" s="31">
        <v>10</v>
      </c>
      <c r="E315" s="31">
        <v>40</v>
      </c>
      <c r="F315" s="31" t="s">
        <v>1102</v>
      </c>
    </row>
    <row r="316" spans="1:6" ht="15" customHeight="1" x14ac:dyDescent="0.25">
      <c r="A316" s="31" t="s">
        <v>1101</v>
      </c>
      <c r="B316" s="31" t="s">
        <v>207</v>
      </c>
      <c r="C316" s="31" t="s">
        <v>208</v>
      </c>
      <c r="D316" s="31">
        <v>64</v>
      </c>
      <c r="E316" s="31">
        <v>17</v>
      </c>
      <c r="F316" s="31" t="s">
        <v>1122</v>
      </c>
    </row>
    <row r="317" spans="1:6" ht="15" customHeight="1" x14ac:dyDescent="0.25">
      <c r="A317" s="31" t="s">
        <v>1103</v>
      </c>
      <c r="B317" s="31" t="s">
        <v>207</v>
      </c>
      <c r="C317" s="31" t="s">
        <v>208</v>
      </c>
      <c r="D317" s="31">
        <v>107</v>
      </c>
      <c r="E317" s="31">
        <v>1</v>
      </c>
      <c r="F317" s="31" t="s">
        <v>1122</v>
      </c>
    </row>
    <row r="318" spans="1:6" ht="15" customHeight="1" x14ac:dyDescent="0.25">
      <c r="A318" s="31" t="s">
        <v>1104</v>
      </c>
      <c r="B318" s="31" t="s">
        <v>207</v>
      </c>
      <c r="C318" s="31" t="s">
        <v>208</v>
      </c>
      <c r="D318" s="31">
        <v>43</v>
      </c>
      <c r="E318" s="31">
        <v>24</v>
      </c>
      <c r="F318" s="31" t="s">
        <v>1102</v>
      </c>
    </row>
    <row r="319" spans="1:6" ht="15" customHeight="1" x14ac:dyDescent="0.25">
      <c r="A319" s="31" t="s">
        <v>1106</v>
      </c>
      <c r="B319" s="31" t="s">
        <v>207</v>
      </c>
      <c r="C319" s="31" t="s">
        <v>208</v>
      </c>
      <c r="D319" s="31">
        <v>186</v>
      </c>
      <c r="E319" s="31">
        <v>34</v>
      </c>
      <c r="F319" s="31" t="s">
        <v>1102</v>
      </c>
    </row>
    <row r="320" spans="1:6" ht="15" customHeight="1" x14ac:dyDescent="0.25">
      <c r="A320" s="31" t="s">
        <v>1107</v>
      </c>
      <c r="B320" s="31" t="s">
        <v>207</v>
      </c>
      <c r="C320" s="31" t="s">
        <v>208</v>
      </c>
      <c r="D320" s="31">
        <v>168</v>
      </c>
      <c r="E320" s="31">
        <v>1</v>
      </c>
      <c r="F320" s="31" t="s">
        <v>1123</v>
      </c>
    </row>
    <row r="321" spans="1:6" ht="15" customHeight="1" x14ac:dyDescent="0.25">
      <c r="A321" s="31" t="s">
        <v>1108</v>
      </c>
      <c r="B321" s="31" t="s">
        <v>207</v>
      </c>
      <c r="C321" s="31" t="s">
        <v>208</v>
      </c>
      <c r="D321" s="31">
        <v>195</v>
      </c>
      <c r="E321" s="31">
        <v>29</v>
      </c>
      <c r="F321" s="31" t="s">
        <v>1102</v>
      </c>
    </row>
    <row r="322" spans="1:6" ht="15" customHeight="1" x14ac:dyDescent="0.25">
      <c r="A322" s="31" t="s">
        <v>1109</v>
      </c>
      <c r="B322" s="31" t="s">
        <v>207</v>
      </c>
      <c r="C322" s="31" t="s">
        <v>208</v>
      </c>
      <c r="D322" s="31">
        <v>152</v>
      </c>
      <c r="E322" s="31">
        <v>32</v>
      </c>
      <c r="F322" s="31" t="s">
        <v>1122</v>
      </c>
    </row>
    <row r="323" spans="1:6" ht="15" customHeight="1" x14ac:dyDescent="0.25">
      <c r="A323" s="31" t="s">
        <v>1110</v>
      </c>
      <c r="B323" s="31" t="s">
        <v>207</v>
      </c>
      <c r="C323" s="31" t="s">
        <v>208</v>
      </c>
      <c r="D323" s="31">
        <v>157</v>
      </c>
      <c r="E323" s="31">
        <v>29</v>
      </c>
      <c r="F323" s="31" t="s">
        <v>1123</v>
      </c>
    </row>
    <row r="324" spans="1:6" ht="15" customHeight="1" x14ac:dyDescent="0.25">
      <c r="A324" s="31" t="s">
        <v>1111</v>
      </c>
      <c r="B324" s="31" t="s">
        <v>207</v>
      </c>
      <c r="C324" s="31" t="s">
        <v>208</v>
      </c>
      <c r="D324" s="31">
        <v>193</v>
      </c>
      <c r="E324" s="31">
        <v>13</v>
      </c>
      <c r="F324" s="31" t="s">
        <v>1102</v>
      </c>
    </row>
    <row r="325" spans="1:6" ht="15" customHeight="1" x14ac:dyDescent="0.25">
      <c r="A325" s="31" t="s">
        <v>1112</v>
      </c>
      <c r="B325" s="31" t="s">
        <v>207</v>
      </c>
      <c r="C325" s="31" t="s">
        <v>208</v>
      </c>
      <c r="D325" s="31">
        <v>120</v>
      </c>
      <c r="E325" s="31">
        <v>34</v>
      </c>
      <c r="F325" s="31" t="s">
        <v>1123</v>
      </c>
    </row>
    <row r="326" spans="1:6" ht="15" customHeight="1" x14ac:dyDescent="0.25">
      <c r="A326" s="31" t="s">
        <v>1113</v>
      </c>
      <c r="B326" s="31" t="s">
        <v>207</v>
      </c>
      <c r="C326" s="31" t="s">
        <v>208</v>
      </c>
      <c r="D326" s="31">
        <v>72</v>
      </c>
      <c r="E326" s="31">
        <v>0</v>
      </c>
      <c r="F326" s="31" t="s">
        <v>1123</v>
      </c>
    </row>
    <row r="327" spans="1:6" ht="24" customHeight="1" x14ac:dyDescent="0.25">
      <c r="A327" s="31" t="s">
        <v>1099</v>
      </c>
      <c r="B327" s="31" t="s">
        <v>210</v>
      </c>
      <c r="C327" s="31" t="s">
        <v>211</v>
      </c>
      <c r="D327" s="31">
        <v>127</v>
      </c>
      <c r="E327" s="31">
        <v>28</v>
      </c>
      <c r="F327" s="31" t="s">
        <v>1122</v>
      </c>
    </row>
    <row r="328" spans="1:6" ht="24" customHeight="1" x14ac:dyDescent="0.25">
      <c r="A328" s="31" t="s">
        <v>1101</v>
      </c>
      <c r="B328" s="31" t="s">
        <v>210</v>
      </c>
      <c r="C328" s="31" t="s">
        <v>211</v>
      </c>
      <c r="D328" s="31">
        <v>164</v>
      </c>
      <c r="E328" s="31">
        <v>11</v>
      </c>
      <c r="F328" s="31" t="s">
        <v>1122</v>
      </c>
    </row>
    <row r="329" spans="1:6" ht="24" customHeight="1" x14ac:dyDescent="0.25">
      <c r="A329" s="31" t="s">
        <v>1103</v>
      </c>
      <c r="B329" s="31" t="s">
        <v>210</v>
      </c>
      <c r="C329" s="31" t="s">
        <v>211</v>
      </c>
      <c r="D329" s="31">
        <v>71</v>
      </c>
      <c r="E329" s="31">
        <v>5</v>
      </c>
      <c r="F329" s="31" t="s">
        <v>1102</v>
      </c>
    </row>
    <row r="330" spans="1:6" ht="24" customHeight="1" x14ac:dyDescent="0.25">
      <c r="A330" s="31" t="s">
        <v>1104</v>
      </c>
      <c r="B330" s="31" t="s">
        <v>210</v>
      </c>
      <c r="C330" s="31" t="s">
        <v>211</v>
      </c>
      <c r="D330" s="31">
        <v>181</v>
      </c>
      <c r="E330" s="31">
        <v>3</v>
      </c>
      <c r="F330" s="31" t="s">
        <v>1122</v>
      </c>
    </row>
    <row r="331" spans="1:6" ht="24" customHeight="1" x14ac:dyDescent="0.25">
      <c r="A331" s="31" t="s">
        <v>1106</v>
      </c>
      <c r="B331" s="31" t="s">
        <v>210</v>
      </c>
      <c r="C331" s="31" t="s">
        <v>211</v>
      </c>
      <c r="D331" s="31">
        <v>174</v>
      </c>
      <c r="E331" s="31">
        <v>35</v>
      </c>
      <c r="F331" s="31" t="s">
        <v>1122</v>
      </c>
    </row>
    <row r="332" spans="1:6" ht="24" customHeight="1" x14ac:dyDescent="0.25">
      <c r="A332" s="31" t="s">
        <v>1107</v>
      </c>
      <c r="B332" s="31" t="s">
        <v>210</v>
      </c>
      <c r="C332" s="31" t="s">
        <v>211</v>
      </c>
      <c r="D332" s="31">
        <v>129</v>
      </c>
      <c r="E332" s="31">
        <v>16</v>
      </c>
      <c r="F332" s="31" t="s">
        <v>1122</v>
      </c>
    </row>
    <row r="333" spans="1:6" ht="24" customHeight="1" x14ac:dyDescent="0.25">
      <c r="A333" s="31" t="s">
        <v>1108</v>
      </c>
      <c r="B333" s="31" t="s">
        <v>210</v>
      </c>
      <c r="C333" s="31" t="s">
        <v>211</v>
      </c>
      <c r="D333" s="31">
        <v>192</v>
      </c>
      <c r="E333" s="31">
        <v>14</v>
      </c>
      <c r="F333" s="31" t="s">
        <v>1102</v>
      </c>
    </row>
    <row r="334" spans="1:6" ht="24" customHeight="1" x14ac:dyDescent="0.25">
      <c r="A334" s="31" t="s">
        <v>1109</v>
      </c>
      <c r="B334" s="31" t="s">
        <v>210</v>
      </c>
      <c r="C334" s="31" t="s">
        <v>211</v>
      </c>
      <c r="D334" s="31">
        <v>47</v>
      </c>
      <c r="E334" s="31">
        <v>37</v>
      </c>
      <c r="F334" s="31" t="s">
        <v>1123</v>
      </c>
    </row>
    <row r="335" spans="1:6" ht="24" customHeight="1" x14ac:dyDescent="0.25">
      <c r="A335" s="31" t="s">
        <v>1110</v>
      </c>
      <c r="B335" s="31" t="s">
        <v>210</v>
      </c>
      <c r="C335" s="31" t="s">
        <v>211</v>
      </c>
      <c r="D335" s="31">
        <v>111</v>
      </c>
      <c r="E335" s="31">
        <v>22</v>
      </c>
      <c r="F335" s="31" t="s">
        <v>1122</v>
      </c>
    </row>
    <row r="336" spans="1:6" ht="24" customHeight="1" x14ac:dyDescent="0.25">
      <c r="A336" s="31" t="s">
        <v>1111</v>
      </c>
      <c r="B336" s="31" t="s">
        <v>210</v>
      </c>
      <c r="C336" s="31" t="s">
        <v>211</v>
      </c>
      <c r="D336" s="31">
        <v>200</v>
      </c>
      <c r="E336" s="31">
        <v>31</v>
      </c>
      <c r="F336" s="31" t="s">
        <v>1102</v>
      </c>
    </row>
    <row r="337" spans="1:6" ht="24" customHeight="1" x14ac:dyDescent="0.25">
      <c r="A337" s="31" t="s">
        <v>1112</v>
      </c>
      <c r="B337" s="31" t="s">
        <v>210</v>
      </c>
      <c r="C337" s="31" t="s">
        <v>211</v>
      </c>
      <c r="D337" s="31">
        <v>92</v>
      </c>
      <c r="E337" s="31">
        <v>10</v>
      </c>
      <c r="F337" s="31" t="s">
        <v>1123</v>
      </c>
    </row>
    <row r="338" spans="1:6" ht="24" customHeight="1" x14ac:dyDescent="0.25">
      <c r="A338" s="31" t="s">
        <v>1113</v>
      </c>
      <c r="B338" s="31" t="s">
        <v>210</v>
      </c>
      <c r="C338" s="31" t="s">
        <v>211</v>
      </c>
      <c r="D338" s="31">
        <v>148</v>
      </c>
      <c r="E338" s="31">
        <v>8</v>
      </c>
      <c r="F338" s="31" t="s">
        <v>1123</v>
      </c>
    </row>
    <row r="339" spans="1:6" ht="24" customHeight="1" x14ac:dyDescent="0.25">
      <c r="A339" s="31" t="s">
        <v>1099</v>
      </c>
      <c r="B339" s="31" t="s">
        <v>213</v>
      </c>
      <c r="C339" s="31" t="s">
        <v>214</v>
      </c>
      <c r="D339" s="31">
        <v>73</v>
      </c>
      <c r="E339" s="31">
        <v>31</v>
      </c>
      <c r="F339" s="31" t="s">
        <v>1122</v>
      </c>
    </row>
    <row r="340" spans="1:6" ht="24" customHeight="1" x14ac:dyDescent="0.25">
      <c r="A340" s="31" t="s">
        <v>1101</v>
      </c>
      <c r="B340" s="31" t="s">
        <v>213</v>
      </c>
      <c r="C340" s="31" t="s">
        <v>214</v>
      </c>
      <c r="D340" s="31">
        <v>163</v>
      </c>
      <c r="E340" s="31">
        <v>33</v>
      </c>
      <c r="F340" s="31" t="s">
        <v>1123</v>
      </c>
    </row>
    <row r="341" spans="1:6" ht="24" customHeight="1" x14ac:dyDescent="0.25">
      <c r="A341" s="31" t="s">
        <v>1103</v>
      </c>
      <c r="B341" s="31" t="s">
        <v>213</v>
      </c>
      <c r="C341" s="31" t="s">
        <v>214</v>
      </c>
      <c r="D341" s="31">
        <v>139</v>
      </c>
      <c r="E341" s="31">
        <v>3</v>
      </c>
      <c r="F341" s="31" t="s">
        <v>1102</v>
      </c>
    </row>
    <row r="342" spans="1:6" ht="24" customHeight="1" x14ac:dyDescent="0.25">
      <c r="A342" s="31" t="s">
        <v>1104</v>
      </c>
      <c r="B342" s="31" t="s">
        <v>213</v>
      </c>
      <c r="C342" s="31" t="s">
        <v>214</v>
      </c>
      <c r="D342" s="31">
        <v>22</v>
      </c>
      <c r="E342" s="31">
        <v>19</v>
      </c>
      <c r="F342" s="31" t="s">
        <v>1122</v>
      </c>
    </row>
    <row r="343" spans="1:6" ht="24" customHeight="1" x14ac:dyDescent="0.25">
      <c r="A343" s="31" t="s">
        <v>1106</v>
      </c>
      <c r="B343" s="31" t="s">
        <v>213</v>
      </c>
      <c r="C343" s="31" t="s">
        <v>214</v>
      </c>
      <c r="D343" s="31">
        <v>76</v>
      </c>
      <c r="E343" s="31">
        <v>22</v>
      </c>
      <c r="F343" s="31" t="s">
        <v>1123</v>
      </c>
    </row>
    <row r="344" spans="1:6" ht="24" customHeight="1" x14ac:dyDescent="0.25">
      <c r="A344" s="31" t="s">
        <v>1107</v>
      </c>
      <c r="B344" s="31" t="s">
        <v>213</v>
      </c>
      <c r="C344" s="31" t="s">
        <v>214</v>
      </c>
      <c r="D344" s="31">
        <v>179</v>
      </c>
      <c r="E344" s="31">
        <v>2</v>
      </c>
      <c r="F344" s="31" t="s">
        <v>1122</v>
      </c>
    </row>
    <row r="345" spans="1:6" ht="24" customHeight="1" x14ac:dyDescent="0.25">
      <c r="A345" s="31" t="s">
        <v>1108</v>
      </c>
      <c r="B345" s="31" t="s">
        <v>213</v>
      </c>
      <c r="C345" s="31" t="s">
        <v>214</v>
      </c>
      <c r="D345" s="31">
        <v>136</v>
      </c>
      <c r="E345" s="31">
        <v>9</v>
      </c>
      <c r="F345" s="31" t="s">
        <v>1102</v>
      </c>
    </row>
    <row r="346" spans="1:6" ht="24" customHeight="1" x14ac:dyDescent="0.25">
      <c r="A346" s="31" t="s">
        <v>1109</v>
      </c>
      <c r="B346" s="31" t="s">
        <v>213</v>
      </c>
      <c r="C346" s="31" t="s">
        <v>214</v>
      </c>
      <c r="D346" s="31">
        <v>177</v>
      </c>
      <c r="E346" s="31">
        <v>14</v>
      </c>
      <c r="F346" s="31" t="s">
        <v>1102</v>
      </c>
    </row>
    <row r="347" spans="1:6" ht="24" customHeight="1" x14ac:dyDescent="0.25">
      <c r="A347" s="31" t="s">
        <v>1110</v>
      </c>
      <c r="B347" s="31" t="s">
        <v>213</v>
      </c>
      <c r="C347" s="31" t="s">
        <v>214</v>
      </c>
      <c r="D347" s="31">
        <v>76</v>
      </c>
      <c r="E347" s="31">
        <v>34</v>
      </c>
      <c r="F347" s="31" t="s">
        <v>1123</v>
      </c>
    </row>
    <row r="348" spans="1:6" ht="24" customHeight="1" x14ac:dyDescent="0.25">
      <c r="A348" s="31" t="s">
        <v>1111</v>
      </c>
      <c r="B348" s="31" t="s">
        <v>213</v>
      </c>
      <c r="C348" s="31" t="s">
        <v>214</v>
      </c>
      <c r="D348" s="31">
        <v>81</v>
      </c>
      <c r="E348" s="31">
        <v>34</v>
      </c>
      <c r="F348" s="31" t="s">
        <v>1102</v>
      </c>
    </row>
    <row r="349" spans="1:6" ht="24" customHeight="1" x14ac:dyDescent="0.25">
      <c r="A349" s="31" t="s">
        <v>1112</v>
      </c>
      <c r="B349" s="31" t="s">
        <v>213</v>
      </c>
      <c r="C349" s="31" t="s">
        <v>214</v>
      </c>
      <c r="D349" s="31">
        <v>182</v>
      </c>
      <c r="E349" s="31">
        <v>20</v>
      </c>
      <c r="F349" s="31" t="s">
        <v>1123</v>
      </c>
    </row>
    <row r="350" spans="1:6" ht="24" customHeight="1" x14ac:dyDescent="0.25">
      <c r="A350" s="31" t="s">
        <v>1113</v>
      </c>
      <c r="B350" s="31" t="s">
        <v>213</v>
      </c>
      <c r="C350" s="31" t="s">
        <v>214</v>
      </c>
      <c r="D350" s="31">
        <v>199</v>
      </c>
      <c r="E350" s="31">
        <v>19</v>
      </c>
      <c r="F350" s="31" t="s">
        <v>1102</v>
      </c>
    </row>
    <row r="351" spans="1:6" ht="24" customHeight="1" x14ac:dyDescent="0.25">
      <c r="A351" s="31" t="s">
        <v>1099</v>
      </c>
      <c r="B351" s="31" t="s">
        <v>216</v>
      </c>
      <c r="C351" s="31" t="s">
        <v>217</v>
      </c>
      <c r="D351" s="31">
        <v>98</v>
      </c>
      <c r="E351" s="31">
        <v>25</v>
      </c>
      <c r="F351" s="31" t="s">
        <v>1123</v>
      </c>
    </row>
    <row r="352" spans="1:6" ht="24" customHeight="1" x14ac:dyDescent="0.25">
      <c r="A352" s="31" t="s">
        <v>1101</v>
      </c>
      <c r="B352" s="31" t="s">
        <v>216</v>
      </c>
      <c r="C352" s="31" t="s">
        <v>217</v>
      </c>
      <c r="D352" s="31">
        <v>108</v>
      </c>
      <c r="E352" s="31">
        <v>3</v>
      </c>
      <c r="F352" s="31" t="s">
        <v>1122</v>
      </c>
    </row>
    <row r="353" spans="1:6" ht="24" customHeight="1" x14ac:dyDescent="0.25">
      <c r="A353" s="31" t="s">
        <v>1103</v>
      </c>
      <c r="B353" s="31" t="s">
        <v>216</v>
      </c>
      <c r="C353" s="31" t="s">
        <v>217</v>
      </c>
      <c r="D353" s="31">
        <v>132</v>
      </c>
      <c r="E353" s="31">
        <v>18</v>
      </c>
      <c r="F353" s="31" t="s">
        <v>1102</v>
      </c>
    </row>
    <row r="354" spans="1:6" ht="24" customHeight="1" x14ac:dyDescent="0.25">
      <c r="A354" s="31" t="s">
        <v>1104</v>
      </c>
      <c r="B354" s="31" t="s">
        <v>216</v>
      </c>
      <c r="C354" s="31" t="s">
        <v>217</v>
      </c>
      <c r="D354" s="31">
        <v>14</v>
      </c>
      <c r="E354" s="31">
        <v>36</v>
      </c>
      <c r="F354" s="31" t="s">
        <v>1102</v>
      </c>
    </row>
    <row r="355" spans="1:6" ht="24" customHeight="1" x14ac:dyDescent="0.25">
      <c r="A355" s="31" t="s">
        <v>1106</v>
      </c>
      <c r="B355" s="31" t="s">
        <v>216</v>
      </c>
      <c r="C355" s="31" t="s">
        <v>217</v>
      </c>
      <c r="D355" s="31">
        <v>141</v>
      </c>
      <c r="E355" s="31">
        <v>5</v>
      </c>
      <c r="F355" s="31" t="s">
        <v>1123</v>
      </c>
    </row>
    <row r="356" spans="1:6" ht="24" customHeight="1" x14ac:dyDescent="0.25">
      <c r="A356" s="31" t="s">
        <v>1107</v>
      </c>
      <c r="B356" s="31" t="s">
        <v>216</v>
      </c>
      <c r="C356" s="31" t="s">
        <v>217</v>
      </c>
      <c r="D356" s="31">
        <v>19</v>
      </c>
      <c r="E356" s="31">
        <v>25</v>
      </c>
      <c r="F356" s="31" t="s">
        <v>1122</v>
      </c>
    </row>
    <row r="357" spans="1:6" ht="24" customHeight="1" x14ac:dyDescent="0.25">
      <c r="A357" s="31" t="s">
        <v>1108</v>
      </c>
      <c r="B357" s="31" t="s">
        <v>216</v>
      </c>
      <c r="C357" s="31" t="s">
        <v>217</v>
      </c>
      <c r="D357" s="31">
        <v>81</v>
      </c>
      <c r="E357" s="31">
        <v>0</v>
      </c>
      <c r="F357" s="31" t="s">
        <v>1102</v>
      </c>
    </row>
    <row r="358" spans="1:6" ht="24" customHeight="1" x14ac:dyDescent="0.25">
      <c r="A358" s="31" t="s">
        <v>1109</v>
      </c>
      <c r="B358" s="31" t="s">
        <v>216</v>
      </c>
      <c r="C358" s="31" t="s">
        <v>217</v>
      </c>
      <c r="D358" s="31">
        <v>29</v>
      </c>
      <c r="E358" s="31">
        <v>18</v>
      </c>
      <c r="F358" s="31" t="s">
        <v>1122</v>
      </c>
    </row>
    <row r="359" spans="1:6" ht="24" customHeight="1" x14ac:dyDescent="0.25">
      <c r="A359" s="31" t="s">
        <v>1110</v>
      </c>
      <c r="B359" s="31" t="s">
        <v>216</v>
      </c>
      <c r="C359" s="31" t="s">
        <v>217</v>
      </c>
      <c r="D359" s="31">
        <v>74</v>
      </c>
      <c r="E359" s="31">
        <v>38</v>
      </c>
      <c r="F359" s="31" t="s">
        <v>1123</v>
      </c>
    </row>
    <row r="360" spans="1:6" ht="24" customHeight="1" x14ac:dyDescent="0.25">
      <c r="A360" s="31" t="s">
        <v>1111</v>
      </c>
      <c r="B360" s="31" t="s">
        <v>216</v>
      </c>
      <c r="C360" s="31" t="s">
        <v>217</v>
      </c>
      <c r="D360" s="31">
        <v>130</v>
      </c>
      <c r="E360" s="31">
        <v>13</v>
      </c>
      <c r="F360" s="31" t="s">
        <v>1122</v>
      </c>
    </row>
    <row r="361" spans="1:6" ht="24" customHeight="1" x14ac:dyDescent="0.25">
      <c r="A361" s="31" t="s">
        <v>1112</v>
      </c>
      <c r="B361" s="31" t="s">
        <v>216</v>
      </c>
      <c r="C361" s="31" t="s">
        <v>217</v>
      </c>
      <c r="D361" s="31">
        <v>159</v>
      </c>
      <c r="E361" s="31">
        <v>12</v>
      </c>
      <c r="F361" s="31" t="s">
        <v>1102</v>
      </c>
    </row>
    <row r="362" spans="1:6" ht="24" customHeight="1" x14ac:dyDescent="0.25">
      <c r="A362" s="31" t="s">
        <v>1113</v>
      </c>
      <c r="B362" s="31" t="s">
        <v>216</v>
      </c>
      <c r="C362" s="31" t="s">
        <v>217</v>
      </c>
      <c r="D362" s="31">
        <v>125</v>
      </c>
      <c r="E362" s="31">
        <v>35</v>
      </c>
      <c r="F362" s="31" t="s">
        <v>1102</v>
      </c>
    </row>
    <row r="363" spans="1:6" ht="24" customHeight="1" x14ac:dyDescent="0.25">
      <c r="A363" s="31" t="s">
        <v>1099</v>
      </c>
      <c r="B363" s="31" t="s">
        <v>220</v>
      </c>
      <c r="C363" s="31" t="s">
        <v>221</v>
      </c>
      <c r="D363" s="31">
        <v>99</v>
      </c>
      <c r="E363" s="31">
        <v>27</v>
      </c>
      <c r="F363" s="31" t="s">
        <v>1122</v>
      </c>
    </row>
    <row r="364" spans="1:6" ht="24" customHeight="1" x14ac:dyDescent="0.25">
      <c r="A364" s="31" t="s">
        <v>1101</v>
      </c>
      <c r="B364" s="31" t="s">
        <v>220</v>
      </c>
      <c r="C364" s="31" t="s">
        <v>221</v>
      </c>
      <c r="D364" s="31">
        <v>182</v>
      </c>
      <c r="E364" s="31">
        <v>25</v>
      </c>
      <c r="F364" s="31" t="s">
        <v>1123</v>
      </c>
    </row>
    <row r="365" spans="1:6" ht="24" customHeight="1" x14ac:dyDescent="0.25">
      <c r="A365" s="31" t="s">
        <v>1103</v>
      </c>
      <c r="B365" s="31" t="s">
        <v>220</v>
      </c>
      <c r="C365" s="31" t="s">
        <v>221</v>
      </c>
      <c r="D365" s="31">
        <v>41</v>
      </c>
      <c r="E365" s="31">
        <v>12</v>
      </c>
      <c r="F365" s="31" t="s">
        <v>1123</v>
      </c>
    </row>
    <row r="366" spans="1:6" ht="24" customHeight="1" x14ac:dyDescent="0.25">
      <c r="A366" s="31" t="s">
        <v>1104</v>
      </c>
      <c r="B366" s="31" t="s">
        <v>220</v>
      </c>
      <c r="C366" s="31" t="s">
        <v>221</v>
      </c>
      <c r="D366" s="31">
        <v>155</v>
      </c>
      <c r="E366" s="31">
        <v>17</v>
      </c>
      <c r="F366" s="31" t="s">
        <v>1123</v>
      </c>
    </row>
    <row r="367" spans="1:6" ht="24" customHeight="1" x14ac:dyDescent="0.25">
      <c r="A367" s="31" t="s">
        <v>1106</v>
      </c>
      <c r="B367" s="31" t="s">
        <v>220</v>
      </c>
      <c r="C367" s="31" t="s">
        <v>221</v>
      </c>
      <c r="D367" s="31">
        <v>19</v>
      </c>
      <c r="E367" s="31">
        <v>9</v>
      </c>
      <c r="F367" s="31" t="s">
        <v>1102</v>
      </c>
    </row>
    <row r="368" spans="1:6" ht="24" customHeight="1" x14ac:dyDescent="0.25">
      <c r="A368" s="31" t="s">
        <v>1107</v>
      </c>
      <c r="B368" s="31" t="s">
        <v>220</v>
      </c>
      <c r="C368" s="31" t="s">
        <v>221</v>
      </c>
      <c r="D368" s="31">
        <v>114</v>
      </c>
      <c r="E368" s="31">
        <v>28</v>
      </c>
      <c r="F368" s="31" t="s">
        <v>1122</v>
      </c>
    </row>
    <row r="369" spans="1:6" ht="24" customHeight="1" x14ac:dyDescent="0.25">
      <c r="A369" s="31" t="s">
        <v>1108</v>
      </c>
      <c r="B369" s="31" t="s">
        <v>220</v>
      </c>
      <c r="C369" s="31" t="s">
        <v>221</v>
      </c>
      <c r="D369" s="31">
        <v>159</v>
      </c>
      <c r="E369" s="31">
        <v>27</v>
      </c>
      <c r="F369" s="31" t="s">
        <v>1123</v>
      </c>
    </row>
    <row r="370" spans="1:6" ht="24" customHeight="1" x14ac:dyDescent="0.25">
      <c r="A370" s="31" t="s">
        <v>1109</v>
      </c>
      <c r="B370" s="31" t="s">
        <v>220</v>
      </c>
      <c r="C370" s="31" t="s">
        <v>221</v>
      </c>
      <c r="D370" s="31">
        <v>75</v>
      </c>
      <c r="E370" s="31">
        <v>30</v>
      </c>
      <c r="F370" s="31" t="s">
        <v>1102</v>
      </c>
    </row>
    <row r="371" spans="1:6" ht="24" customHeight="1" x14ac:dyDescent="0.25">
      <c r="A371" s="31" t="s">
        <v>1110</v>
      </c>
      <c r="B371" s="31" t="s">
        <v>220</v>
      </c>
      <c r="C371" s="31" t="s">
        <v>221</v>
      </c>
      <c r="D371" s="31">
        <v>56</v>
      </c>
      <c r="E371" s="31">
        <v>22</v>
      </c>
      <c r="F371" s="31" t="s">
        <v>1123</v>
      </c>
    </row>
    <row r="372" spans="1:6" ht="24" customHeight="1" x14ac:dyDescent="0.25">
      <c r="A372" s="31" t="s">
        <v>1111</v>
      </c>
      <c r="B372" s="31" t="s">
        <v>220</v>
      </c>
      <c r="C372" s="31" t="s">
        <v>221</v>
      </c>
      <c r="D372" s="31">
        <v>119</v>
      </c>
      <c r="E372" s="31">
        <v>17</v>
      </c>
      <c r="F372" s="31" t="s">
        <v>1123</v>
      </c>
    </row>
    <row r="373" spans="1:6" ht="24" customHeight="1" x14ac:dyDescent="0.25">
      <c r="A373" s="31" t="s">
        <v>1112</v>
      </c>
      <c r="B373" s="31" t="s">
        <v>220</v>
      </c>
      <c r="C373" s="31" t="s">
        <v>221</v>
      </c>
      <c r="D373" s="31">
        <v>58</v>
      </c>
      <c r="E373" s="31">
        <v>25</v>
      </c>
      <c r="F373" s="31" t="s">
        <v>1102</v>
      </c>
    </row>
    <row r="374" spans="1:6" ht="24" customHeight="1" x14ac:dyDescent="0.25">
      <c r="A374" s="31" t="s">
        <v>1113</v>
      </c>
      <c r="B374" s="31" t="s">
        <v>220</v>
      </c>
      <c r="C374" s="31" t="s">
        <v>221</v>
      </c>
      <c r="D374" s="31">
        <v>92</v>
      </c>
      <c r="E374" s="31">
        <v>32</v>
      </c>
      <c r="F374" s="31" t="s">
        <v>1122</v>
      </c>
    </row>
    <row r="375" spans="1:6" ht="24" customHeight="1" x14ac:dyDescent="0.25">
      <c r="A375" s="31" t="s">
        <v>1099</v>
      </c>
      <c r="B375" s="31" t="s">
        <v>223</v>
      </c>
      <c r="C375" s="31" t="s">
        <v>224</v>
      </c>
      <c r="D375" s="31">
        <v>67</v>
      </c>
      <c r="E375" s="31">
        <v>18</v>
      </c>
      <c r="F375" s="31" t="s">
        <v>1102</v>
      </c>
    </row>
    <row r="376" spans="1:6" ht="24" customHeight="1" x14ac:dyDescent="0.25">
      <c r="A376" s="31" t="s">
        <v>1101</v>
      </c>
      <c r="B376" s="31" t="s">
        <v>223</v>
      </c>
      <c r="C376" s="31" t="s">
        <v>224</v>
      </c>
      <c r="D376" s="31">
        <v>178</v>
      </c>
      <c r="E376" s="31">
        <v>35</v>
      </c>
      <c r="F376" s="31" t="s">
        <v>1102</v>
      </c>
    </row>
    <row r="377" spans="1:6" ht="24" customHeight="1" x14ac:dyDescent="0.25">
      <c r="A377" s="31" t="s">
        <v>1103</v>
      </c>
      <c r="B377" s="31" t="s">
        <v>223</v>
      </c>
      <c r="C377" s="31" t="s">
        <v>224</v>
      </c>
      <c r="D377" s="31">
        <v>61</v>
      </c>
      <c r="E377" s="31">
        <v>25</v>
      </c>
      <c r="F377" s="31" t="s">
        <v>1122</v>
      </c>
    </row>
    <row r="378" spans="1:6" ht="24" customHeight="1" x14ac:dyDescent="0.25">
      <c r="A378" s="31" t="s">
        <v>1104</v>
      </c>
      <c r="B378" s="31" t="s">
        <v>223</v>
      </c>
      <c r="C378" s="31" t="s">
        <v>224</v>
      </c>
      <c r="D378" s="31">
        <v>61</v>
      </c>
      <c r="E378" s="31">
        <v>19</v>
      </c>
      <c r="F378" s="31" t="s">
        <v>1122</v>
      </c>
    </row>
    <row r="379" spans="1:6" ht="24" customHeight="1" x14ac:dyDescent="0.25">
      <c r="A379" s="31" t="s">
        <v>1106</v>
      </c>
      <c r="B379" s="31" t="s">
        <v>223</v>
      </c>
      <c r="C379" s="31" t="s">
        <v>224</v>
      </c>
      <c r="D379" s="31">
        <v>80</v>
      </c>
      <c r="E379" s="31">
        <v>12</v>
      </c>
      <c r="F379" s="31" t="s">
        <v>1123</v>
      </c>
    </row>
    <row r="380" spans="1:6" ht="24" customHeight="1" x14ac:dyDescent="0.25">
      <c r="A380" s="31" t="s">
        <v>1107</v>
      </c>
      <c r="B380" s="31" t="s">
        <v>223</v>
      </c>
      <c r="C380" s="31" t="s">
        <v>224</v>
      </c>
      <c r="D380" s="31">
        <v>181</v>
      </c>
      <c r="E380" s="31">
        <v>22</v>
      </c>
      <c r="F380" s="31" t="s">
        <v>1102</v>
      </c>
    </row>
    <row r="381" spans="1:6" ht="24" customHeight="1" x14ac:dyDescent="0.25">
      <c r="A381" s="31" t="s">
        <v>1108</v>
      </c>
      <c r="B381" s="31" t="s">
        <v>223</v>
      </c>
      <c r="C381" s="31" t="s">
        <v>224</v>
      </c>
      <c r="D381" s="31">
        <v>74</v>
      </c>
      <c r="E381" s="31">
        <v>33</v>
      </c>
      <c r="F381" s="31" t="s">
        <v>1122</v>
      </c>
    </row>
    <row r="382" spans="1:6" ht="24" customHeight="1" x14ac:dyDescent="0.25">
      <c r="A382" s="31" t="s">
        <v>1109</v>
      </c>
      <c r="B382" s="31" t="s">
        <v>223</v>
      </c>
      <c r="C382" s="31" t="s">
        <v>224</v>
      </c>
      <c r="D382" s="31">
        <v>91</v>
      </c>
      <c r="E382" s="31">
        <v>24</v>
      </c>
      <c r="F382" s="31" t="s">
        <v>1122</v>
      </c>
    </row>
    <row r="383" spans="1:6" ht="24" customHeight="1" x14ac:dyDescent="0.25">
      <c r="A383" s="31" t="s">
        <v>1110</v>
      </c>
      <c r="B383" s="31" t="s">
        <v>223</v>
      </c>
      <c r="C383" s="31" t="s">
        <v>224</v>
      </c>
      <c r="D383" s="31">
        <v>108</v>
      </c>
      <c r="E383" s="31">
        <v>22</v>
      </c>
      <c r="F383" s="31" t="s">
        <v>1123</v>
      </c>
    </row>
    <row r="384" spans="1:6" ht="24" customHeight="1" x14ac:dyDescent="0.25">
      <c r="A384" s="31" t="s">
        <v>1111</v>
      </c>
      <c r="B384" s="31" t="s">
        <v>223</v>
      </c>
      <c r="C384" s="31" t="s">
        <v>224</v>
      </c>
      <c r="D384" s="31">
        <v>110</v>
      </c>
      <c r="E384" s="31">
        <v>9</v>
      </c>
      <c r="F384" s="31" t="s">
        <v>1102</v>
      </c>
    </row>
    <row r="385" spans="1:6" ht="24" customHeight="1" x14ac:dyDescent="0.25">
      <c r="A385" s="31" t="s">
        <v>1112</v>
      </c>
      <c r="B385" s="31" t="s">
        <v>223</v>
      </c>
      <c r="C385" s="31" t="s">
        <v>224</v>
      </c>
      <c r="D385" s="31">
        <v>118</v>
      </c>
      <c r="E385" s="31">
        <v>21</v>
      </c>
      <c r="F385" s="31" t="s">
        <v>1122</v>
      </c>
    </row>
    <row r="386" spans="1:6" ht="24" customHeight="1" x14ac:dyDescent="0.25">
      <c r="A386" s="31" t="s">
        <v>1113</v>
      </c>
      <c r="B386" s="31" t="s">
        <v>223</v>
      </c>
      <c r="C386" s="31" t="s">
        <v>224</v>
      </c>
      <c r="D386" s="31">
        <v>153</v>
      </c>
      <c r="E386" s="31">
        <v>40</v>
      </c>
      <c r="F386" s="31" t="s">
        <v>1123</v>
      </c>
    </row>
    <row r="387" spans="1:6" ht="15" customHeight="1" x14ac:dyDescent="0.25">
      <c r="A387" s="31" t="s">
        <v>1099</v>
      </c>
      <c r="B387" s="31" t="s">
        <v>225</v>
      </c>
      <c r="C387" s="31" t="s">
        <v>226</v>
      </c>
      <c r="D387" s="31">
        <v>7</v>
      </c>
      <c r="E387" s="31">
        <v>30</v>
      </c>
      <c r="F387" s="31" t="s">
        <v>1122</v>
      </c>
    </row>
    <row r="388" spans="1:6" ht="15" customHeight="1" x14ac:dyDescent="0.25">
      <c r="A388" s="31" t="s">
        <v>1101</v>
      </c>
      <c r="B388" s="31" t="s">
        <v>225</v>
      </c>
      <c r="C388" s="31" t="s">
        <v>226</v>
      </c>
      <c r="D388" s="31">
        <v>101</v>
      </c>
      <c r="E388" s="31">
        <v>17</v>
      </c>
      <c r="F388" s="31" t="s">
        <v>1102</v>
      </c>
    </row>
    <row r="389" spans="1:6" ht="15" customHeight="1" x14ac:dyDescent="0.25">
      <c r="A389" s="31" t="s">
        <v>1103</v>
      </c>
      <c r="B389" s="31" t="s">
        <v>225</v>
      </c>
      <c r="C389" s="31" t="s">
        <v>226</v>
      </c>
      <c r="D389" s="31">
        <v>105</v>
      </c>
      <c r="E389" s="31">
        <v>19</v>
      </c>
      <c r="F389" s="31" t="s">
        <v>1122</v>
      </c>
    </row>
    <row r="390" spans="1:6" ht="15" customHeight="1" x14ac:dyDescent="0.25">
      <c r="A390" s="31" t="s">
        <v>1104</v>
      </c>
      <c r="B390" s="31" t="s">
        <v>225</v>
      </c>
      <c r="C390" s="31" t="s">
        <v>226</v>
      </c>
      <c r="D390" s="31">
        <v>3</v>
      </c>
      <c r="E390" s="31">
        <v>24</v>
      </c>
      <c r="F390" s="31" t="s">
        <v>1122</v>
      </c>
    </row>
    <row r="391" spans="1:6" ht="15" customHeight="1" x14ac:dyDescent="0.25">
      <c r="A391" s="31" t="s">
        <v>1106</v>
      </c>
      <c r="B391" s="31" t="s">
        <v>225</v>
      </c>
      <c r="C391" s="31" t="s">
        <v>226</v>
      </c>
      <c r="D391" s="31">
        <v>108</v>
      </c>
      <c r="E391" s="31">
        <v>39</v>
      </c>
      <c r="F391" s="31" t="s">
        <v>1102</v>
      </c>
    </row>
    <row r="392" spans="1:6" ht="15" customHeight="1" x14ac:dyDescent="0.25">
      <c r="A392" s="31" t="s">
        <v>1107</v>
      </c>
      <c r="B392" s="31" t="s">
        <v>225</v>
      </c>
      <c r="C392" s="31" t="s">
        <v>226</v>
      </c>
      <c r="D392" s="31">
        <v>23</v>
      </c>
      <c r="E392" s="31">
        <v>23</v>
      </c>
      <c r="F392" s="31" t="s">
        <v>1102</v>
      </c>
    </row>
    <row r="393" spans="1:6" ht="15" customHeight="1" x14ac:dyDescent="0.25">
      <c r="A393" s="31" t="s">
        <v>1108</v>
      </c>
      <c r="B393" s="31" t="s">
        <v>225</v>
      </c>
      <c r="C393" s="31" t="s">
        <v>226</v>
      </c>
      <c r="D393" s="31">
        <v>88</v>
      </c>
      <c r="E393" s="31">
        <v>10</v>
      </c>
      <c r="F393" s="31" t="s">
        <v>1122</v>
      </c>
    </row>
    <row r="394" spans="1:6" ht="15" customHeight="1" x14ac:dyDescent="0.25">
      <c r="A394" s="31" t="s">
        <v>1109</v>
      </c>
      <c r="B394" s="31" t="s">
        <v>225</v>
      </c>
      <c r="C394" s="31" t="s">
        <v>226</v>
      </c>
      <c r="D394" s="31">
        <v>138</v>
      </c>
      <c r="E394" s="31">
        <v>40</v>
      </c>
      <c r="F394" s="31" t="s">
        <v>1102</v>
      </c>
    </row>
    <row r="395" spans="1:6" ht="15" customHeight="1" x14ac:dyDescent="0.25">
      <c r="A395" s="31" t="s">
        <v>1110</v>
      </c>
      <c r="B395" s="31" t="s">
        <v>225</v>
      </c>
      <c r="C395" s="31" t="s">
        <v>226</v>
      </c>
      <c r="D395" s="31">
        <v>31</v>
      </c>
      <c r="E395" s="31">
        <v>29</v>
      </c>
      <c r="F395" s="31" t="s">
        <v>1123</v>
      </c>
    </row>
    <row r="396" spans="1:6" ht="15" customHeight="1" x14ac:dyDescent="0.25">
      <c r="A396" s="31" t="s">
        <v>1111</v>
      </c>
      <c r="B396" s="31" t="s">
        <v>225</v>
      </c>
      <c r="C396" s="31" t="s">
        <v>226</v>
      </c>
      <c r="D396" s="31">
        <v>57</v>
      </c>
      <c r="E396" s="31">
        <v>1</v>
      </c>
      <c r="F396" s="31" t="s">
        <v>1102</v>
      </c>
    </row>
    <row r="397" spans="1:6" ht="15" customHeight="1" x14ac:dyDescent="0.25">
      <c r="A397" s="31" t="s">
        <v>1112</v>
      </c>
      <c r="B397" s="31" t="s">
        <v>225</v>
      </c>
      <c r="C397" s="31" t="s">
        <v>226</v>
      </c>
      <c r="D397" s="31">
        <v>197</v>
      </c>
      <c r="E397" s="31">
        <v>3</v>
      </c>
      <c r="F397" s="31" t="s">
        <v>1123</v>
      </c>
    </row>
    <row r="398" spans="1:6" ht="15" customHeight="1" x14ac:dyDescent="0.25">
      <c r="A398" s="31" t="s">
        <v>1113</v>
      </c>
      <c r="B398" s="31" t="s">
        <v>225</v>
      </c>
      <c r="C398" s="31" t="s">
        <v>226</v>
      </c>
      <c r="D398" s="31">
        <v>187</v>
      </c>
      <c r="E398" s="31">
        <v>13</v>
      </c>
      <c r="F398" s="31" t="s">
        <v>1102</v>
      </c>
    </row>
    <row r="399" spans="1:6" ht="24" customHeight="1" x14ac:dyDescent="0.25">
      <c r="A399" s="31" t="s">
        <v>1099</v>
      </c>
      <c r="B399" s="31" t="s">
        <v>227</v>
      </c>
      <c r="C399" s="31" t="s">
        <v>228</v>
      </c>
      <c r="D399" s="31">
        <v>25</v>
      </c>
      <c r="E399" s="31">
        <v>29</v>
      </c>
      <c r="F399" s="31" t="s">
        <v>1123</v>
      </c>
    </row>
    <row r="400" spans="1:6" ht="24" customHeight="1" x14ac:dyDescent="0.25">
      <c r="A400" s="31" t="s">
        <v>1101</v>
      </c>
      <c r="B400" s="31" t="s">
        <v>227</v>
      </c>
      <c r="C400" s="31" t="s">
        <v>228</v>
      </c>
      <c r="D400" s="31">
        <v>74</v>
      </c>
      <c r="E400" s="31">
        <v>7</v>
      </c>
      <c r="F400" s="31" t="s">
        <v>1102</v>
      </c>
    </row>
    <row r="401" spans="1:6" ht="24" customHeight="1" x14ac:dyDescent="0.25">
      <c r="A401" s="31" t="s">
        <v>1103</v>
      </c>
      <c r="B401" s="31" t="s">
        <v>227</v>
      </c>
      <c r="C401" s="31" t="s">
        <v>228</v>
      </c>
      <c r="D401" s="31">
        <v>25</v>
      </c>
      <c r="E401" s="31">
        <v>7</v>
      </c>
      <c r="F401" s="31" t="s">
        <v>1102</v>
      </c>
    </row>
    <row r="402" spans="1:6" ht="24" customHeight="1" x14ac:dyDescent="0.25">
      <c r="A402" s="31" t="s">
        <v>1104</v>
      </c>
      <c r="B402" s="31" t="s">
        <v>227</v>
      </c>
      <c r="C402" s="31" t="s">
        <v>228</v>
      </c>
      <c r="D402" s="31">
        <v>177</v>
      </c>
      <c r="E402" s="31">
        <v>9</v>
      </c>
      <c r="F402" s="31" t="s">
        <v>1102</v>
      </c>
    </row>
    <row r="403" spans="1:6" ht="24" customHeight="1" x14ac:dyDescent="0.25">
      <c r="A403" s="31" t="s">
        <v>1106</v>
      </c>
      <c r="B403" s="31" t="s">
        <v>227</v>
      </c>
      <c r="C403" s="31" t="s">
        <v>228</v>
      </c>
      <c r="D403" s="31">
        <v>167</v>
      </c>
      <c r="E403" s="31">
        <v>24</v>
      </c>
      <c r="F403" s="31" t="s">
        <v>1122</v>
      </c>
    </row>
    <row r="404" spans="1:6" ht="24" customHeight="1" x14ac:dyDescent="0.25">
      <c r="A404" s="31" t="s">
        <v>1107</v>
      </c>
      <c r="B404" s="31" t="s">
        <v>227</v>
      </c>
      <c r="C404" s="31" t="s">
        <v>228</v>
      </c>
      <c r="D404" s="31">
        <v>4</v>
      </c>
      <c r="E404" s="31">
        <v>12</v>
      </c>
      <c r="F404" s="31" t="s">
        <v>1122</v>
      </c>
    </row>
    <row r="405" spans="1:6" ht="24" customHeight="1" x14ac:dyDescent="0.25">
      <c r="A405" s="31" t="s">
        <v>1108</v>
      </c>
      <c r="B405" s="31" t="s">
        <v>227</v>
      </c>
      <c r="C405" s="31" t="s">
        <v>228</v>
      </c>
      <c r="D405" s="31">
        <v>93</v>
      </c>
      <c r="E405" s="31">
        <v>11</v>
      </c>
      <c r="F405" s="31" t="s">
        <v>1122</v>
      </c>
    </row>
    <row r="406" spans="1:6" ht="24" customHeight="1" x14ac:dyDescent="0.25">
      <c r="A406" s="31" t="s">
        <v>1109</v>
      </c>
      <c r="B406" s="31" t="s">
        <v>227</v>
      </c>
      <c r="C406" s="31" t="s">
        <v>228</v>
      </c>
      <c r="D406" s="31">
        <v>185</v>
      </c>
      <c r="E406" s="31">
        <v>36</v>
      </c>
      <c r="F406" s="31" t="s">
        <v>1102</v>
      </c>
    </row>
    <row r="407" spans="1:6" ht="24" customHeight="1" x14ac:dyDescent="0.25">
      <c r="A407" s="31" t="s">
        <v>1110</v>
      </c>
      <c r="B407" s="31" t="s">
        <v>227</v>
      </c>
      <c r="C407" s="31" t="s">
        <v>228</v>
      </c>
      <c r="D407" s="31">
        <v>32</v>
      </c>
      <c r="E407" s="31">
        <v>2</v>
      </c>
      <c r="F407" s="31" t="s">
        <v>1122</v>
      </c>
    </row>
    <row r="408" spans="1:6" ht="24" customHeight="1" x14ac:dyDescent="0.25">
      <c r="A408" s="31" t="s">
        <v>1111</v>
      </c>
      <c r="B408" s="31" t="s">
        <v>227</v>
      </c>
      <c r="C408" s="31" t="s">
        <v>228</v>
      </c>
      <c r="D408" s="31">
        <v>172</v>
      </c>
      <c r="E408" s="31">
        <v>34</v>
      </c>
      <c r="F408" s="31" t="s">
        <v>1123</v>
      </c>
    </row>
    <row r="409" spans="1:6" ht="24" customHeight="1" x14ac:dyDescent="0.25">
      <c r="A409" s="31" t="s">
        <v>1112</v>
      </c>
      <c r="B409" s="31" t="s">
        <v>227</v>
      </c>
      <c r="C409" s="31" t="s">
        <v>228</v>
      </c>
      <c r="D409" s="31">
        <v>34</v>
      </c>
      <c r="E409" s="31">
        <v>18</v>
      </c>
      <c r="F409" s="31" t="s">
        <v>1122</v>
      </c>
    </row>
    <row r="410" spans="1:6" ht="24" customHeight="1" x14ac:dyDescent="0.25">
      <c r="A410" s="31" t="s">
        <v>1113</v>
      </c>
      <c r="B410" s="31" t="s">
        <v>227</v>
      </c>
      <c r="C410" s="31" t="s">
        <v>228</v>
      </c>
      <c r="D410" s="31">
        <v>10</v>
      </c>
      <c r="E410" s="31">
        <v>20</v>
      </c>
      <c r="F410" s="31" t="s">
        <v>1122</v>
      </c>
    </row>
    <row r="411" spans="1:6" ht="24" customHeight="1" x14ac:dyDescent="0.25">
      <c r="A411" s="31" t="s">
        <v>1099</v>
      </c>
      <c r="B411" s="31" t="s">
        <v>230</v>
      </c>
      <c r="C411" s="31" t="s">
        <v>231</v>
      </c>
      <c r="D411" s="31">
        <v>16</v>
      </c>
      <c r="E411" s="31">
        <v>6</v>
      </c>
      <c r="F411" s="31" t="s">
        <v>1102</v>
      </c>
    </row>
    <row r="412" spans="1:6" ht="24" customHeight="1" x14ac:dyDescent="0.25">
      <c r="A412" s="31" t="s">
        <v>1101</v>
      </c>
      <c r="B412" s="31" t="s">
        <v>230</v>
      </c>
      <c r="C412" s="31" t="s">
        <v>231</v>
      </c>
      <c r="D412" s="31">
        <v>99</v>
      </c>
      <c r="E412" s="31">
        <v>22</v>
      </c>
      <c r="F412" s="31" t="s">
        <v>1102</v>
      </c>
    </row>
    <row r="413" spans="1:6" ht="24" customHeight="1" x14ac:dyDescent="0.25">
      <c r="A413" s="31" t="s">
        <v>1103</v>
      </c>
      <c r="B413" s="31" t="s">
        <v>230</v>
      </c>
      <c r="C413" s="31" t="s">
        <v>231</v>
      </c>
      <c r="D413" s="31">
        <v>4</v>
      </c>
      <c r="E413" s="31">
        <v>15</v>
      </c>
      <c r="F413" s="31" t="s">
        <v>1122</v>
      </c>
    </row>
    <row r="414" spans="1:6" ht="24" customHeight="1" x14ac:dyDescent="0.25">
      <c r="A414" s="31" t="s">
        <v>1104</v>
      </c>
      <c r="B414" s="31" t="s">
        <v>230</v>
      </c>
      <c r="C414" s="31" t="s">
        <v>231</v>
      </c>
      <c r="D414" s="31">
        <v>191</v>
      </c>
      <c r="E414" s="31">
        <v>38</v>
      </c>
      <c r="F414" s="31" t="s">
        <v>1122</v>
      </c>
    </row>
    <row r="415" spans="1:6" ht="24" customHeight="1" x14ac:dyDescent="0.25">
      <c r="A415" s="31" t="s">
        <v>1106</v>
      </c>
      <c r="B415" s="31" t="s">
        <v>230</v>
      </c>
      <c r="C415" s="31" t="s">
        <v>231</v>
      </c>
      <c r="D415" s="31">
        <v>115</v>
      </c>
      <c r="E415" s="31">
        <v>16</v>
      </c>
      <c r="F415" s="31" t="s">
        <v>1123</v>
      </c>
    </row>
    <row r="416" spans="1:6" ht="24" customHeight="1" x14ac:dyDescent="0.25">
      <c r="A416" s="31" t="s">
        <v>1107</v>
      </c>
      <c r="B416" s="31" t="s">
        <v>230</v>
      </c>
      <c r="C416" s="31" t="s">
        <v>231</v>
      </c>
      <c r="D416" s="31">
        <v>103</v>
      </c>
      <c r="E416" s="31">
        <v>1</v>
      </c>
      <c r="F416" s="31" t="s">
        <v>1122</v>
      </c>
    </row>
    <row r="417" spans="1:6" ht="24" customHeight="1" x14ac:dyDescent="0.25">
      <c r="A417" s="31" t="s">
        <v>1108</v>
      </c>
      <c r="B417" s="31" t="s">
        <v>230</v>
      </c>
      <c r="C417" s="31" t="s">
        <v>231</v>
      </c>
      <c r="D417" s="31">
        <v>18</v>
      </c>
      <c r="E417" s="31">
        <v>32</v>
      </c>
      <c r="F417" s="31" t="s">
        <v>1122</v>
      </c>
    </row>
    <row r="418" spans="1:6" ht="24" customHeight="1" x14ac:dyDescent="0.25">
      <c r="A418" s="31" t="s">
        <v>1109</v>
      </c>
      <c r="B418" s="31" t="s">
        <v>230</v>
      </c>
      <c r="C418" s="31" t="s">
        <v>231</v>
      </c>
      <c r="D418" s="31">
        <v>50</v>
      </c>
      <c r="E418" s="31">
        <v>0</v>
      </c>
      <c r="F418" s="31" t="s">
        <v>1123</v>
      </c>
    </row>
    <row r="419" spans="1:6" ht="24" customHeight="1" x14ac:dyDescent="0.25">
      <c r="A419" s="31" t="s">
        <v>1110</v>
      </c>
      <c r="B419" s="31" t="s">
        <v>230</v>
      </c>
      <c r="C419" s="31" t="s">
        <v>231</v>
      </c>
      <c r="D419" s="31">
        <v>166</v>
      </c>
      <c r="E419" s="31">
        <v>14</v>
      </c>
      <c r="F419" s="31" t="s">
        <v>1102</v>
      </c>
    </row>
    <row r="420" spans="1:6" ht="24" customHeight="1" x14ac:dyDescent="0.25">
      <c r="A420" s="31" t="s">
        <v>1111</v>
      </c>
      <c r="B420" s="31" t="s">
        <v>230</v>
      </c>
      <c r="C420" s="31" t="s">
        <v>231</v>
      </c>
      <c r="D420" s="31">
        <v>190</v>
      </c>
      <c r="E420" s="31">
        <v>9</v>
      </c>
      <c r="F420" s="31" t="s">
        <v>1102</v>
      </c>
    </row>
    <row r="421" spans="1:6" ht="24" customHeight="1" x14ac:dyDescent="0.25">
      <c r="A421" s="31" t="s">
        <v>1112</v>
      </c>
      <c r="B421" s="31" t="s">
        <v>230</v>
      </c>
      <c r="C421" s="31" t="s">
        <v>231</v>
      </c>
      <c r="D421" s="31">
        <v>66</v>
      </c>
      <c r="E421" s="31">
        <v>1</v>
      </c>
      <c r="F421" s="31" t="s">
        <v>1102</v>
      </c>
    </row>
    <row r="422" spans="1:6" ht="24" customHeight="1" x14ac:dyDescent="0.25">
      <c r="A422" s="31" t="s">
        <v>1113</v>
      </c>
      <c r="B422" s="31" t="s">
        <v>230</v>
      </c>
      <c r="C422" s="31" t="s">
        <v>231</v>
      </c>
      <c r="D422" s="31">
        <v>43</v>
      </c>
      <c r="E422" s="31">
        <v>6</v>
      </c>
      <c r="F422" s="31" t="s">
        <v>1102</v>
      </c>
    </row>
    <row r="423" spans="1:6" ht="15" customHeight="1" x14ac:dyDescent="0.25">
      <c r="A423" s="31" t="s">
        <v>1099</v>
      </c>
      <c r="B423" s="31" t="s">
        <v>233</v>
      </c>
      <c r="C423" s="31" t="s">
        <v>234</v>
      </c>
      <c r="D423" s="31">
        <v>122</v>
      </c>
      <c r="E423" s="31">
        <v>1</v>
      </c>
      <c r="F423" s="31" t="s">
        <v>1102</v>
      </c>
    </row>
    <row r="424" spans="1:6" ht="15" customHeight="1" x14ac:dyDescent="0.25">
      <c r="A424" s="31" t="s">
        <v>1101</v>
      </c>
      <c r="B424" s="31" t="s">
        <v>233</v>
      </c>
      <c r="C424" s="31" t="s">
        <v>234</v>
      </c>
      <c r="D424" s="31">
        <v>116</v>
      </c>
      <c r="E424" s="31">
        <v>0</v>
      </c>
      <c r="F424" s="31" t="s">
        <v>1122</v>
      </c>
    </row>
    <row r="425" spans="1:6" ht="15" customHeight="1" x14ac:dyDescent="0.25">
      <c r="A425" s="31" t="s">
        <v>1103</v>
      </c>
      <c r="B425" s="31" t="s">
        <v>233</v>
      </c>
      <c r="C425" s="31" t="s">
        <v>234</v>
      </c>
      <c r="D425" s="31">
        <v>191</v>
      </c>
      <c r="E425" s="31">
        <v>22</v>
      </c>
      <c r="F425" s="31" t="s">
        <v>1102</v>
      </c>
    </row>
    <row r="426" spans="1:6" ht="15" customHeight="1" x14ac:dyDescent="0.25">
      <c r="A426" s="31" t="s">
        <v>1104</v>
      </c>
      <c r="B426" s="31" t="s">
        <v>233</v>
      </c>
      <c r="C426" s="31" t="s">
        <v>234</v>
      </c>
      <c r="D426" s="31">
        <v>4</v>
      </c>
      <c r="E426" s="31">
        <v>6</v>
      </c>
      <c r="F426" s="31" t="s">
        <v>1102</v>
      </c>
    </row>
    <row r="427" spans="1:6" ht="15" customHeight="1" x14ac:dyDescent="0.25">
      <c r="A427" s="31" t="s">
        <v>1106</v>
      </c>
      <c r="B427" s="31" t="s">
        <v>233</v>
      </c>
      <c r="C427" s="31" t="s">
        <v>234</v>
      </c>
      <c r="D427" s="31">
        <v>40</v>
      </c>
      <c r="E427" s="31">
        <v>33</v>
      </c>
      <c r="F427" s="31" t="s">
        <v>1122</v>
      </c>
    </row>
    <row r="428" spans="1:6" ht="15" customHeight="1" x14ac:dyDescent="0.25">
      <c r="A428" s="31" t="s">
        <v>1107</v>
      </c>
      <c r="B428" s="31" t="s">
        <v>233</v>
      </c>
      <c r="C428" s="31" t="s">
        <v>234</v>
      </c>
      <c r="D428" s="31">
        <v>169</v>
      </c>
      <c r="E428" s="31">
        <v>35</v>
      </c>
      <c r="F428" s="31" t="s">
        <v>1122</v>
      </c>
    </row>
    <row r="429" spans="1:6" ht="15" customHeight="1" x14ac:dyDescent="0.25">
      <c r="A429" s="31" t="s">
        <v>1108</v>
      </c>
      <c r="B429" s="31" t="s">
        <v>233</v>
      </c>
      <c r="C429" s="31" t="s">
        <v>234</v>
      </c>
      <c r="D429" s="31">
        <v>78</v>
      </c>
      <c r="E429" s="31">
        <v>39</v>
      </c>
      <c r="F429" s="31" t="s">
        <v>1123</v>
      </c>
    </row>
    <row r="430" spans="1:6" ht="15" customHeight="1" x14ac:dyDescent="0.25">
      <c r="A430" s="31" t="s">
        <v>1109</v>
      </c>
      <c r="B430" s="31" t="s">
        <v>233</v>
      </c>
      <c r="C430" s="31" t="s">
        <v>234</v>
      </c>
      <c r="D430" s="31">
        <v>190</v>
      </c>
      <c r="E430" s="31">
        <v>39</v>
      </c>
      <c r="F430" s="31" t="s">
        <v>1123</v>
      </c>
    </row>
    <row r="431" spans="1:6" ht="15" customHeight="1" x14ac:dyDescent="0.25">
      <c r="A431" s="31" t="s">
        <v>1110</v>
      </c>
      <c r="B431" s="31" t="s">
        <v>233</v>
      </c>
      <c r="C431" s="31" t="s">
        <v>234</v>
      </c>
      <c r="D431" s="31">
        <v>102</v>
      </c>
      <c r="E431" s="31">
        <v>13</v>
      </c>
      <c r="F431" s="31" t="s">
        <v>1122</v>
      </c>
    </row>
    <row r="432" spans="1:6" ht="15" customHeight="1" x14ac:dyDescent="0.25">
      <c r="A432" s="31" t="s">
        <v>1111</v>
      </c>
      <c r="B432" s="31" t="s">
        <v>233</v>
      </c>
      <c r="C432" s="31" t="s">
        <v>234</v>
      </c>
      <c r="D432" s="31">
        <v>161</v>
      </c>
      <c r="E432" s="31">
        <v>12</v>
      </c>
      <c r="F432" s="31" t="s">
        <v>1102</v>
      </c>
    </row>
    <row r="433" spans="1:6" ht="15" customHeight="1" x14ac:dyDescent="0.25">
      <c r="A433" s="31" t="s">
        <v>1112</v>
      </c>
      <c r="B433" s="31" t="s">
        <v>233</v>
      </c>
      <c r="C433" s="31" t="s">
        <v>234</v>
      </c>
      <c r="D433" s="31">
        <v>21</v>
      </c>
      <c r="E433" s="31">
        <v>15</v>
      </c>
      <c r="F433" s="31" t="s">
        <v>1102</v>
      </c>
    </row>
    <row r="434" spans="1:6" ht="15" customHeight="1" x14ac:dyDescent="0.25">
      <c r="A434" s="31" t="s">
        <v>1113</v>
      </c>
      <c r="B434" s="31" t="s">
        <v>233</v>
      </c>
      <c r="C434" s="31" t="s">
        <v>234</v>
      </c>
      <c r="D434" s="31">
        <v>71</v>
      </c>
      <c r="E434" s="31">
        <v>27</v>
      </c>
      <c r="F434" s="31" t="s">
        <v>1123</v>
      </c>
    </row>
    <row r="435" spans="1:6" ht="24" customHeight="1" x14ac:dyDescent="0.25">
      <c r="A435" s="31" t="s">
        <v>1099</v>
      </c>
      <c r="B435" s="31" t="s">
        <v>236</v>
      </c>
      <c r="C435" s="31" t="s">
        <v>237</v>
      </c>
      <c r="D435" s="31">
        <v>108</v>
      </c>
      <c r="E435" s="31">
        <v>11</v>
      </c>
      <c r="F435" s="31" t="s">
        <v>1102</v>
      </c>
    </row>
    <row r="436" spans="1:6" ht="24" customHeight="1" x14ac:dyDescent="0.25">
      <c r="A436" s="31" t="s">
        <v>1101</v>
      </c>
      <c r="B436" s="31" t="s">
        <v>236</v>
      </c>
      <c r="C436" s="31" t="s">
        <v>237</v>
      </c>
      <c r="D436" s="31">
        <v>160</v>
      </c>
      <c r="E436" s="31">
        <v>13</v>
      </c>
      <c r="F436" s="31" t="s">
        <v>1122</v>
      </c>
    </row>
    <row r="437" spans="1:6" ht="24" customHeight="1" x14ac:dyDescent="0.25">
      <c r="A437" s="31" t="s">
        <v>1103</v>
      </c>
      <c r="B437" s="31" t="s">
        <v>236</v>
      </c>
      <c r="C437" s="31" t="s">
        <v>237</v>
      </c>
      <c r="D437" s="31">
        <v>16</v>
      </c>
      <c r="E437" s="31">
        <v>30</v>
      </c>
      <c r="F437" s="31" t="s">
        <v>1123</v>
      </c>
    </row>
    <row r="438" spans="1:6" ht="24" customHeight="1" x14ac:dyDescent="0.25">
      <c r="A438" s="31" t="s">
        <v>1104</v>
      </c>
      <c r="B438" s="31" t="s">
        <v>236</v>
      </c>
      <c r="C438" s="31" t="s">
        <v>237</v>
      </c>
      <c r="D438" s="31">
        <v>147</v>
      </c>
      <c r="E438" s="31">
        <v>25</v>
      </c>
      <c r="F438" s="31" t="s">
        <v>1102</v>
      </c>
    </row>
    <row r="439" spans="1:6" ht="24" customHeight="1" x14ac:dyDescent="0.25">
      <c r="A439" s="31" t="s">
        <v>1106</v>
      </c>
      <c r="B439" s="31" t="s">
        <v>236</v>
      </c>
      <c r="C439" s="31" t="s">
        <v>237</v>
      </c>
      <c r="D439" s="31">
        <v>117</v>
      </c>
      <c r="E439" s="31">
        <v>35</v>
      </c>
      <c r="F439" s="31" t="s">
        <v>1122</v>
      </c>
    </row>
    <row r="440" spans="1:6" ht="24" customHeight="1" x14ac:dyDescent="0.25">
      <c r="A440" s="31" t="s">
        <v>1107</v>
      </c>
      <c r="B440" s="31" t="s">
        <v>236</v>
      </c>
      <c r="C440" s="31" t="s">
        <v>237</v>
      </c>
      <c r="D440" s="31">
        <v>36</v>
      </c>
      <c r="E440" s="31">
        <v>18</v>
      </c>
      <c r="F440" s="31" t="s">
        <v>1123</v>
      </c>
    </row>
    <row r="441" spans="1:6" ht="24" customHeight="1" x14ac:dyDescent="0.25">
      <c r="A441" s="31" t="s">
        <v>1108</v>
      </c>
      <c r="B441" s="31" t="s">
        <v>236</v>
      </c>
      <c r="C441" s="31" t="s">
        <v>237</v>
      </c>
      <c r="D441" s="31">
        <v>19</v>
      </c>
      <c r="E441" s="31">
        <v>24</v>
      </c>
      <c r="F441" s="31" t="s">
        <v>1122</v>
      </c>
    </row>
    <row r="442" spans="1:6" ht="24" customHeight="1" x14ac:dyDescent="0.25">
      <c r="A442" s="31" t="s">
        <v>1109</v>
      </c>
      <c r="B442" s="31" t="s">
        <v>236</v>
      </c>
      <c r="C442" s="31" t="s">
        <v>237</v>
      </c>
      <c r="D442" s="31">
        <v>40</v>
      </c>
      <c r="E442" s="31">
        <v>9</v>
      </c>
      <c r="F442" s="31" t="s">
        <v>1123</v>
      </c>
    </row>
    <row r="443" spans="1:6" ht="24" customHeight="1" x14ac:dyDescent="0.25">
      <c r="A443" s="31" t="s">
        <v>1110</v>
      </c>
      <c r="B443" s="31" t="s">
        <v>236</v>
      </c>
      <c r="C443" s="31" t="s">
        <v>237</v>
      </c>
      <c r="D443" s="31">
        <v>192</v>
      </c>
      <c r="E443" s="31">
        <v>18</v>
      </c>
      <c r="F443" s="31" t="s">
        <v>1123</v>
      </c>
    </row>
    <row r="444" spans="1:6" ht="24" customHeight="1" x14ac:dyDescent="0.25">
      <c r="A444" s="31" t="s">
        <v>1111</v>
      </c>
      <c r="B444" s="31" t="s">
        <v>236</v>
      </c>
      <c r="C444" s="31" t="s">
        <v>237</v>
      </c>
      <c r="D444" s="31">
        <v>34</v>
      </c>
      <c r="E444" s="31">
        <v>27</v>
      </c>
      <c r="F444" s="31" t="s">
        <v>1102</v>
      </c>
    </row>
    <row r="445" spans="1:6" ht="24" customHeight="1" x14ac:dyDescent="0.25">
      <c r="A445" s="31" t="s">
        <v>1112</v>
      </c>
      <c r="B445" s="31" t="s">
        <v>236</v>
      </c>
      <c r="C445" s="31" t="s">
        <v>237</v>
      </c>
      <c r="D445" s="31">
        <v>18</v>
      </c>
      <c r="E445" s="31">
        <v>18</v>
      </c>
      <c r="F445" s="31" t="s">
        <v>1123</v>
      </c>
    </row>
    <row r="446" spans="1:6" ht="24" customHeight="1" x14ac:dyDescent="0.25">
      <c r="A446" s="31" t="s">
        <v>1113</v>
      </c>
      <c r="B446" s="31" t="s">
        <v>236</v>
      </c>
      <c r="C446" s="31" t="s">
        <v>237</v>
      </c>
      <c r="D446" s="31">
        <v>121</v>
      </c>
      <c r="E446" s="31">
        <v>24</v>
      </c>
      <c r="F446" s="31" t="s">
        <v>1122</v>
      </c>
    </row>
    <row r="447" spans="1:6" ht="24" customHeight="1" x14ac:dyDescent="0.25">
      <c r="A447" s="31" t="s">
        <v>1099</v>
      </c>
      <c r="B447" s="31" t="s">
        <v>239</v>
      </c>
      <c r="C447" s="31" t="s">
        <v>240</v>
      </c>
      <c r="D447" s="31">
        <v>175</v>
      </c>
      <c r="E447" s="31">
        <v>2</v>
      </c>
      <c r="F447" s="31" t="s">
        <v>1122</v>
      </c>
    </row>
    <row r="448" spans="1:6" ht="24" customHeight="1" x14ac:dyDescent="0.25">
      <c r="A448" s="31" t="s">
        <v>1101</v>
      </c>
      <c r="B448" s="31" t="s">
        <v>239</v>
      </c>
      <c r="C448" s="31" t="s">
        <v>240</v>
      </c>
      <c r="D448" s="31">
        <v>88</v>
      </c>
      <c r="E448" s="31">
        <v>15</v>
      </c>
      <c r="F448" s="31" t="s">
        <v>1123</v>
      </c>
    </row>
    <row r="449" spans="1:6" ht="24" customHeight="1" x14ac:dyDescent="0.25">
      <c r="A449" s="31" t="s">
        <v>1103</v>
      </c>
      <c r="B449" s="31" t="s">
        <v>239</v>
      </c>
      <c r="C449" s="31" t="s">
        <v>240</v>
      </c>
      <c r="D449" s="31">
        <v>28</v>
      </c>
      <c r="E449" s="31">
        <v>19</v>
      </c>
      <c r="F449" s="31" t="s">
        <v>1123</v>
      </c>
    </row>
    <row r="450" spans="1:6" ht="24" customHeight="1" x14ac:dyDescent="0.25">
      <c r="A450" s="31" t="s">
        <v>1104</v>
      </c>
      <c r="B450" s="31" t="s">
        <v>239</v>
      </c>
      <c r="C450" s="31" t="s">
        <v>240</v>
      </c>
      <c r="D450" s="31">
        <v>6</v>
      </c>
      <c r="E450" s="31">
        <v>14</v>
      </c>
      <c r="F450" s="31" t="s">
        <v>1123</v>
      </c>
    </row>
    <row r="451" spans="1:6" ht="24" customHeight="1" x14ac:dyDescent="0.25">
      <c r="A451" s="31" t="s">
        <v>1106</v>
      </c>
      <c r="B451" s="31" t="s">
        <v>239</v>
      </c>
      <c r="C451" s="31" t="s">
        <v>240</v>
      </c>
      <c r="D451" s="31">
        <v>150</v>
      </c>
      <c r="E451" s="31">
        <v>40</v>
      </c>
      <c r="F451" s="31" t="s">
        <v>1102</v>
      </c>
    </row>
    <row r="452" spans="1:6" ht="24" customHeight="1" x14ac:dyDescent="0.25">
      <c r="A452" s="31" t="s">
        <v>1107</v>
      </c>
      <c r="B452" s="31" t="s">
        <v>239</v>
      </c>
      <c r="C452" s="31" t="s">
        <v>240</v>
      </c>
      <c r="D452" s="31">
        <v>147</v>
      </c>
      <c r="E452" s="31">
        <v>6</v>
      </c>
      <c r="F452" s="31" t="s">
        <v>1122</v>
      </c>
    </row>
    <row r="453" spans="1:6" ht="24" customHeight="1" x14ac:dyDescent="0.25">
      <c r="A453" s="31" t="s">
        <v>1108</v>
      </c>
      <c r="B453" s="31" t="s">
        <v>239</v>
      </c>
      <c r="C453" s="31" t="s">
        <v>240</v>
      </c>
      <c r="D453" s="31">
        <v>60</v>
      </c>
      <c r="E453" s="31">
        <v>35</v>
      </c>
      <c r="F453" s="31" t="s">
        <v>1102</v>
      </c>
    </row>
    <row r="454" spans="1:6" ht="24" customHeight="1" x14ac:dyDescent="0.25">
      <c r="A454" s="31" t="s">
        <v>1109</v>
      </c>
      <c r="B454" s="31" t="s">
        <v>239</v>
      </c>
      <c r="C454" s="31" t="s">
        <v>240</v>
      </c>
      <c r="D454" s="31">
        <v>180</v>
      </c>
      <c r="E454" s="31">
        <v>20</v>
      </c>
      <c r="F454" s="31" t="s">
        <v>1123</v>
      </c>
    </row>
    <row r="455" spans="1:6" ht="24" customHeight="1" x14ac:dyDescent="0.25">
      <c r="A455" s="31" t="s">
        <v>1110</v>
      </c>
      <c r="B455" s="31" t="s">
        <v>239</v>
      </c>
      <c r="C455" s="31" t="s">
        <v>240</v>
      </c>
      <c r="D455" s="31">
        <v>21</v>
      </c>
      <c r="E455" s="31">
        <v>14</v>
      </c>
      <c r="F455" s="31" t="s">
        <v>1122</v>
      </c>
    </row>
    <row r="456" spans="1:6" ht="24" customHeight="1" x14ac:dyDescent="0.25">
      <c r="A456" s="31" t="s">
        <v>1111</v>
      </c>
      <c r="B456" s="31" t="s">
        <v>239</v>
      </c>
      <c r="C456" s="31" t="s">
        <v>240</v>
      </c>
      <c r="D456" s="31">
        <v>189</v>
      </c>
      <c r="E456" s="31">
        <v>11</v>
      </c>
      <c r="F456" s="31" t="s">
        <v>1123</v>
      </c>
    </row>
    <row r="457" spans="1:6" ht="24" customHeight="1" x14ac:dyDescent="0.25">
      <c r="A457" s="31" t="s">
        <v>1112</v>
      </c>
      <c r="B457" s="31" t="s">
        <v>239</v>
      </c>
      <c r="C457" s="31" t="s">
        <v>240</v>
      </c>
      <c r="D457" s="31">
        <v>27</v>
      </c>
      <c r="E457" s="31">
        <v>8</v>
      </c>
      <c r="F457" s="31" t="s">
        <v>1122</v>
      </c>
    </row>
    <row r="458" spans="1:6" ht="24" customHeight="1" x14ac:dyDescent="0.25">
      <c r="A458" s="31" t="s">
        <v>1113</v>
      </c>
      <c r="B458" s="31" t="s">
        <v>239</v>
      </c>
      <c r="C458" s="31" t="s">
        <v>240</v>
      </c>
      <c r="D458" s="31">
        <v>28</v>
      </c>
      <c r="E458" s="31">
        <v>23</v>
      </c>
      <c r="F458" s="31" t="s">
        <v>1123</v>
      </c>
    </row>
    <row r="459" spans="1:6" ht="24" customHeight="1" x14ac:dyDescent="0.25">
      <c r="A459" s="31" t="s">
        <v>1099</v>
      </c>
      <c r="B459" s="31" t="s">
        <v>242</v>
      </c>
      <c r="C459" s="31" t="s">
        <v>243</v>
      </c>
      <c r="D459" s="31">
        <v>141</v>
      </c>
      <c r="E459" s="31">
        <v>19</v>
      </c>
      <c r="F459" s="31" t="s">
        <v>1102</v>
      </c>
    </row>
    <row r="460" spans="1:6" ht="24" customHeight="1" x14ac:dyDescent="0.25">
      <c r="A460" s="31" t="s">
        <v>1101</v>
      </c>
      <c r="B460" s="31" t="s">
        <v>242</v>
      </c>
      <c r="C460" s="31" t="s">
        <v>243</v>
      </c>
      <c r="D460" s="31">
        <v>58</v>
      </c>
      <c r="E460" s="31">
        <v>36</v>
      </c>
      <c r="F460" s="31" t="s">
        <v>1123</v>
      </c>
    </row>
    <row r="461" spans="1:6" ht="24" customHeight="1" x14ac:dyDescent="0.25">
      <c r="A461" s="31" t="s">
        <v>1103</v>
      </c>
      <c r="B461" s="31" t="s">
        <v>242</v>
      </c>
      <c r="C461" s="31" t="s">
        <v>243</v>
      </c>
      <c r="D461" s="31">
        <v>141</v>
      </c>
      <c r="E461" s="31">
        <v>37</v>
      </c>
      <c r="F461" s="31" t="s">
        <v>1102</v>
      </c>
    </row>
    <row r="462" spans="1:6" ht="24" customHeight="1" x14ac:dyDescent="0.25">
      <c r="A462" s="31" t="s">
        <v>1104</v>
      </c>
      <c r="B462" s="31" t="s">
        <v>242</v>
      </c>
      <c r="C462" s="31" t="s">
        <v>243</v>
      </c>
      <c r="D462" s="31">
        <v>58</v>
      </c>
      <c r="E462" s="31">
        <v>9</v>
      </c>
      <c r="F462" s="31" t="s">
        <v>1102</v>
      </c>
    </row>
    <row r="463" spans="1:6" ht="24" customHeight="1" x14ac:dyDescent="0.25">
      <c r="A463" s="31" t="s">
        <v>1106</v>
      </c>
      <c r="B463" s="31" t="s">
        <v>242</v>
      </c>
      <c r="C463" s="31" t="s">
        <v>243</v>
      </c>
      <c r="D463" s="31">
        <v>21</v>
      </c>
      <c r="E463" s="31">
        <v>0</v>
      </c>
      <c r="F463" s="31" t="s">
        <v>1122</v>
      </c>
    </row>
    <row r="464" spans="1:6" ht="24" customHeight="1" x14ac:dyDescent="0.25">
      <c r="A464" s="31" t="s">
        <v>1107</v>
      </c>
      <c r="B464" s="31" t="s">
        <v>242</v>
      </c>
      <c r="C464" s="31" t="s">
        <v>243</v>
      </c>
      <c r="D464" s="31">
        <v>182</v>
      </c>
      <c r="E464" s="31">
        <v>23</v>
      </c>
      <c r="F464" s="31" t="s">
        <v>1102</v>
      </c>
    </row>
    <row r="465" spans="1:6" ht="24" customHeight="1" x14ac:dyDescent="0.25">
      <c r="A465" s="31" t="s">
        <v>1108</v>
      </c>
      <c r="B465" s="31" t="s">
        <v>242</v>
      </c>
      <c r="C465" s="31" t="s">
        <v>243</v>
      </c>
      <c r="D465" s="31">
        <v>196</v>
      </c>
      <c r="E465" s="31">
        <v>19</v>
      </c>
      <c r="F465" s="31" t="s">
        <v>1123</v>
      </c>
    </row>
    <row r="466" spans="1:6" ht="24" customHeight="1" x14ac:dyDescent="0.25">
      <c r="A466" s="31" t="s">
        <v>1109</v>
      </c>
      <c r="B466" s="31" t="s">
        <v>242</v>
      </c>
      <c r="C466" s="31" t="s">
        <v>243</v>
      </c>
      <c r="D466" s="31">
        <v>72</v>
      </c>
      <c r="E466" s="31">
        <v>24</v>
      </c>
      <c r="F466" s="31" t="s">
        <v>1122</v>
      </c>
    </row>
    <row r="467" spans="1:6" ht="24" customHeight="1" x14ac:dyDescent="0.25">
      <c r="A467" s="31" t="s">
        <v>1110</v>
      </c>
      <c r="B467" s="31" t="s">
        <v>242</v>
      </c>
      <c r="C467" s="31" t="s">
        <v>243</v>
      </c>
      <c r="D467" s="31">
        <v>123</v>
      </c>
      <c r="E467" s="31">
        <v>29</v>
      </c>
      <c r="F467" s="31" t="s">
        <v>1122</v>
      </c>
    </row>
    <row r="468" spans="1:6" ht="24" customHeight="1" x14ac:dyDescent="0.25">
      <c r="A468" s="31" t="s">
        <v>1111</v>
      </c>
      <c r="B468" s="31" t="s">
        <v>242</v>
      </c>
      <c r="C468" s="31" t="s">
        <v>243</v>
      </c>
      <c r="D468" s="31">
        <v>3</v>
      </c>
      <c r="E468" s="31">
        <v>20</v>
      </c>
      <c r="F468" s="31" t="s">
        <v>1123</v>
      </c>
    </row>
    <row r="469" spans="1:6" ht="24" customHeight="1" x14ac:dyDescent="0.25">
      <c r="A469" s="31" t="s">
        <v>1112</v>
      </c>
      <c r="B469" s="31" t="s">
        <v>242</v>
      </c>
      <c r="C469" s="31" t="s">
        <v>243</v>
      </c>
      <c r="D469" s="31">
        <v>141</v>
      </c>
      <c r="E469" s="31">
        <v>10</v>
      </c>
      <c r="F469" s="31" t="s">
        <v>1102</v>
      </c>
    </row>
    <row r="470" spans="1:6" ht="24" customHeight="1" x14ac:dyDescent="0.25">
      <c r="A470" s="31" t="s">
        <v>1113</v>
      </c>
      <c r="B470" s="31" t="s">
        <v>242</v>
      </c>
      <c r="C470" s="31" t="s">
        <v>243</v>
      </c>
      <c r="D470" s="31">
        <v>56</v>
      </c>
      <c r="E470" s="31">
        <v>11</v>
      </c>
      <c r="F470" s="31" t="s">
        <v>1102</v>
      </c>
    </row>
    <row r="471" spans="1:6" ht="24" customHeight="1" x14ac:dyDescent="0.25">
      <c r="A471" s="31" t="s">
        <v>1099</v>
      </c>
      <c r="B471" s="31" t="s">
        <v>245</v>
      </c>
      <c r="C471" s="31" t="s">
        <v>246</v>
      </c>
      <c r="D471" s="31">
        <v>200</v>
      </c>
      <c r="E471" s="31">
        <v>33</v>
      </c>
      <c r="F471" s="31" t="s">
        <v>1122</v>
      </c>
    </row>
    <row r="472" spans="1:6" ht="24" customHeight="1" x14ac:dyDescent="0.25">
      <c r="A472" s="31" t="s">
        <v>1101</v>
      </c>
      <c r="B472" s="31" t="s">
        <v>245</v>
      </c>
      <c r="C472" s="31" t="s">
        <v>246</v>
      </c>
      <c r="D472" s="31">
        <v>147</v>
      </c>
      <c r="E472" s="31">
        <v>26</v>
      </c>
      <c r="F472" s="31" t="s">
        <v>1123</v>
      </c>
    </row>
    <row r="473" spans="1:6" ht="24" customHeight="1" x14ac:dyDescent="0.25">
      <c r="A473" s="31" t="s">
        <v>1103</v>
      </c>
      <c r="B473" s="31" t="s">
        <v>245</v>
      </c>
      <c r="C473" s="31" t="s">
        <v>246</v>
      </c>
      <c r="D473" s="31">
        <v>92</v>
      </c>
      <c r="E473" s="31">
        <v>36</v>
      </c>
      <c r="F473" s="31" t="s">
        <v>1102</v>
      </c>
    </row>
    <row r="474" spans="1:6" ht="24" customHeight="1" x14ac:dyDescent="0.25">
      <c r="A474" s="31" t="s">
        <v>1104</v>
      </c>
      <c r="B474" s="31" t="s">
        <v>245</v>
      </c>
      <c r="C474" s="31" t="s">
        <v>246</v>
      </c>
      <c r="D474" s="31">
        <v>126</v>
      </c>
      <c r="E474" s="31">
        <v>40</v>
      </c>
      <c r="F474" s="31" t="s">
        <v>1102</v>
      </c>
    </row>
    <row r="475" spans="1:6" ht="24" customHeight="1" x14ac:dyDescent="0.25">
      <c r="A475" s="31" t="s">
        <v>1106</v>
      </c>
      <c r="B475" s="31" t="s">
        <v>245</v>
      </c>
      <c r="C475" s="31" t="s">
        <v>246</v>
      </c>
      <c r="D475" s="31">
        <v>197</v>
      </c>
      <c r="E475" s="31">
        <v>39</v>
      </c>
      <c r="F475" s="31" t="s">
        <v>1102</v>
      </c>
    </row>
    <row r="476" spans="1:6" ht="24" customHeight="1" x14ac:dyDescent="0.25">
      <c r="A476" s="31" t="s">
        <v>1107</v>
      </c>
      <c r="B476" s="31" t="s">
        <v>245</v>
      </c>
      <c r="C476" s="31" t="s">
        <v>246</v>
      </c>
      <c r="D476" s="31">
        <v>95</v>
      </c>
      <c r="E476" s="31">
        <v>21</v>
      </c>
      <c r="F476" s="31" t="s">
        <v>1123</v>
      </c>
    </row>
    <row r="477" spans="1:6" ht="24" customHeight="1" x14ac:dyDescent="0.25">
      <c r="A477" s="31" t="s">
        <v>1108</v>
      </c>
      <c r="B477" s="31" t="s">
        <v>245</v>
      </c>
      <c r="C477" s="31" t="s">
        <v>246</v>
      </c>
      <c r="D477" s="31">
        <v>128</v>
      </c>
      <c r="E477" s="31">
        <v>35</v>
      </c>
      <c r="F477" s="31" t="s">
        <v>1102</v>
      </c>
    </row>
    <row r="478" spans="1:6" ht="24" customHeight="1" x14ac:dyDescent="0.25">
      <c r="A478" s="31" t="s">
        <v>1109</v>
      </c>
      <c r="B478" s="31" t="s">
        <v>245</v>
      </c>
      <c r="C478" s="31" t="s">
        <v>246</v>
      </c>
      <c r="D478" s="31">
        <v>63</v>
      </c>
      <c r="E478" s="31">
        <v>24</v>
      </c>
      <c r="F478" s="31" t="s">
        <v>1123</v>
      </c>
    </row>
    <row r="479" spans="1:6" ht="24" customHeight="1" x14ac:dyDescent="0.25">
      <c r="A479" s="31" t="s">
        <v>1110</v>
      </c>
      <c r="B479" s="31" t="s">
        <v>245</v>
      </c>
      <c r="C479" s="31" t="s">
        <v>246</v>
      </c>
      <c r="D479" s="31">
        <v>126</v>
      </c>
      <c r="E479" s="31">
        <v>23</v>
      </c>
      <c r="F479" s="31" t="s">
        <v>1102</v>
      </c>
    </row>
    <row r="480" spans="1:6" ht="24" customHeight="1" x14ac:dyDescent="0.25">
      <c r="A480" s="31" t="s">
        <v>1111</v>
      </c>
      <c r="B480" s="31" t="s">
        <v>245</v>
      </c>
      <c r="C480" s="31" t="s">
        <v>246</v>
      </c>
      <c r="D480" s="31">
        <v>73</v>
      </c>
      <c r="E480" s="31">
        <v>24</v>
      </c>
      <c r="F480" s="31" t="s">
        <v>1123</v>
      </c>
    </row>
    <row r="481" spans="1:6" ht="24" customHeight="1" x14ac:dyDescent="0.25">
      <c r="A481" s="31" t="s">
        <v>1112</v>
      </c>
      <c r="B481" s="31" t="s">
        <v>245</v>
      </c>
      <c r="C481" s="31" t="s">
        <v>246</v>
      </c>
      <c r="D481" s="31">
        <v>121</v>
      </c>
      <c r="E481" s="31">
        <v>36</v>
      </c>
      <c r="F481" s="31" t="s">
        <v>1102</v>
      </c>
    </row>
    <row r="482" spans="1:6" ht="24" customHeight="1" x14ac:dyDescent="0.25">
      <c r="A482" s="31" t="s">
        <v>1113</v>
      </c>
      <c r="B482" s="31" t="s">
        <v>245</v>
      </c>
      <c r="C482" s="31" t="s">
        <v>246</v>
      </c>
      <c r="D482" s="31">
        <v>105</v>
      </c>
      <c r="E482" s="31">
        <v>33</v>
      </c>
      <c r="F482" s="31" t="s">
        <v>1102</v>
      </c>
    </row>
    <row r="483" spans="1:6" ht="24" customHeight="1" x14ac:dyDescent="0.25">
      <c r="A483" s="31" t="s">
        <v>1099</v>
      </c>
      <c r="B483" s="31" t="s">
        <v>248</v>
      </c>
      <c r="C483" s="31" t="s">
        <v>249</v>
      </c>
      <c r="D483" s="31">
        <v>120</v>
      </c>
      <c r="E483" s="31">
        <v>2</v>
      </c>
      <c r="F483" s="31" t="s">
        <v>1123</v>
      </c>
    </row>
    <row r="484" spans="1:6" ht="24" customHeight="1" x14ac:dyDescent="0.25">
      <c r="A484" s="31" t="s">
        <v>1101</v>
      </c>
      <c r="B484" s="31" t="s">
        <v>248</v>
      </c>
      <c r="C484" s="31" t="s">
        <v>249</v>
      </c>
      <c r="D484" s="31">
        <v>85</v>
      </c>
      <c r="E484" s="31">
        <v>10</v>
      </c>
      <c r="F484" s="31" t="s">
        <v>1102</v>
      </c>
    </row>
    <row r="485" spans="1:6" ht="24" customHeight="1" x14ac:dyDescent="0.25">
      <c r="A485" s="31" t="s">
        <v>1103</v>
      </c>
      <c r="B485" s="31" t="s">
        <v>248</v>
      </c>
      <c r="C485" s="31" t="s">
        <v>249</v>
      </c>
      <c r="D485" s="31">
        <v>126</v>
      </c>
      <c r="E485" s="31">
        <v>34</v>
      </c>
      <c r="F485" s="31" t="s">
        <v>1102</v>
      </c>
    </row>
    <row r="486" spans="1:6" ht="24" customHeight="1" x14ac:dyDescent="0.25">
      <c r="A486" s="31" t="s">
        <v>1104</v>
      </c>
      <c r="B486" s="31" t="s">
        <v>248</v>
      </c>
      <c r="C486" s="31" t="s">
        <v>249</v>
      </c>
      <c r="D486" s="31">
        <v>81</v>
      </c>
      <c r="E486" s="31">
        <v>36</v>
      </c>
      <c r="F486" s="31" t="s">
        <v>1123</v>
      </c>
    </row>
    <row r="487" spans="1:6" ht="24" customHeight="1" x14ac:dyDescent="0.25">
      <c r="A487" s="31" t="s">
        <v>1106</v>
      </c>
      <c r="B487" s="31" t="s">
        <v>248</v>
      </c>
      <c r="C487" s="31" t="s">
        <v>249</v>
      </c>
      <c r="D487" s="31">
        <v>130</v>
      </c>
      <c r="E487" s="31">
        <v>33</v>
      </c>
      <c r="F487" s="31" t="s">
        <v>1123</v>
      </c>
    </row>
    <row r="488" spans="1:6" ht="24" customHeight="1" x14ac:dyDescent="0.25">
      <c r="A488" s="31" t="s">
        <v>1107</v>
      </c>
      <c r="B488" s="31" t="s">
        <v>248</v>
      </c>
      <c r="C488" s="31" t="s">
        <v>249</v>
      </c>
      <c r="D488" s="31">
        <v>175</v>
      </c>
      <c r="E488" s="31">
        <v>2</v>
      </c>
      <c r="F488" s="31" t="s">
        <v>1123</v>
      </c>
    </row>
    <row r="489" spans="1:6" ht="24" customHeight="1" x14ac:dyDescent="0.25">
      <c r="A489" s="31" t="s">
        <v>1108</v>
      </c>
      <c r="B489" s="31" t="s">
        <v>248</v>
      </c>
      <c r="C489" s="31" t="s">
        <v>249</v>
      </c>
      <c r="D489" s="31">
        <v>117</v>
      </c>
      <c r="E489" s="31">
        <v>20</v>
      </c>
      <c r="F489" s="31" t="s">
        <v>1123</v>
      </c>
    </row>
    <row r="490" spans="1:6" ht="24" customHeight="1" x14ac:dyDescent="0.25">
      <c r="A490" s="31" t="s">
        <v>1109</v>
      </c>
      <c r="B490" s="31" t="s">
        <v>248</v>
      </c>
      <c r="C490" s="31" t="s">
        <v>249</v>
      </c>
      <c r="D490" s="31">
        <v>88</v>
      </c>
      <c r="E490" s="31">
        <v>20</v>
      </c>
      <c r="F490" s="31" t="s">
        <v>1123</v>
      </c>
    </row>
    <row r="491" spans="1:6" ht="24" customHeight="1" x14ac:dyDescent="0.25">
      <c r="A491" s="31" t="s">
        <v>1110</v>
      </c>
      <c r="B491" s="31" t="s">
        <v>248</v>
      </c>
      <c r="C491" s="31" t="s">
        <v>249</v>
      </c>
      <c r="D491" s="31">
        <v>89</v>
      </c>
      <c r="E491" s="31">
        <v>29</v>
      </c>
      <c r="F491" s="31" t="s">
        <v>1122</v>
      </c>
    </row>
    <row r="492" spans="1:6" ht="24" customHeight="1" x14ac:dyDescent="0.25">
      <c r="A492" s="31" t="s">
        <v>1111</v>
      </c>
      <c r="B492" s="31" t="s">
        <v>248</v>
      </c>
      <c r="C492" s="31" t="s">
        <v>249</v>
      </c>
      <c r="D492" s="31">
        <v>174</v>
      </c>
      <c r="E492" s="31">
        <v>36</v>
      </c>
      <c r="F492" s="31" t="s">
        <v>1122</v>
      </c>
    </row>
    <row r="493" spans="1:6" ht="24" customHeight="1" x14ac:dyDescent="0.25">
      <c r="A493" s="31" t="s">
        <v>1112</v>
      </c>
      <c r="B493" s="31" t="s">
        <v>248</v>
      </c>
      <c r="C493" s="31" t="s">
        <v>249</v>
      </c>
      <c r="D493" s="31">
        <v>143</v>
      </c>
      <c r="E493" s="31">
        <v>39</v>
      </c>
      <c r="F493" s="31" t="s">
        <v>1123</v>
      </c>
    </row>
    <row r="494" spans="1:6" ht="24" customHeight="1" x14ac:dyDescent="0.25">
      <c r="A494" s="31" t="s">
        <v>1113</v>
      </c>
      <c r="B494" s="31" t="s">
        <v>248</v>
      </c>
      <c r="C494" s="31" t="s">
        <v>249</v>
      </c>
      <c r="D494" s="31">
        <v>191</v>
      </c>
      <c r="E494" s="31">
        <v>31</v>
      </c>
      <c r="F494" s="31" t="s">
        <v>1102</v>
      </c>
    </row>
    <row r="495" spans="1:6" ht="24" customHeight="1" x14ac:dyDescent="0.25">
      <c r="A495" s="31" t="s">
        <v>1099</v>
      </c>
      <c r="B495" s="31" t="s">
        <v>251</v>
      </c>
      <c r="C495" s="31" t="s">
        <v>252</v>
      </c>
      <c r="D495" s="31">
        <v>15</v>
      </c>
      <c r="E495" s="31">
        <v>38</v>
      </c>
      <c r="F495" s="31" t="s">
        <v>1122</v>
      </c>
    </row>
    <row r="496" spans="1:6" ht="24" customHeight="1" x14ac:dyDescent="0.25">
      <c r="A496" s="31" t="s">
        <v>1101</v>
      </c>
      <c r="B496" s="31" t="s">
        <v>251</v>
      </c>
      <c r="C496" s="31" t="s">
        <v>252</v>
      </c>
      <c r="D496" s="31">
        <v>122</v>
      </c>
      <c r="E496" s="31">
        <v>17</v>
      </c>
      <c r="F496" s="31" t="s">
        <v>1123</v>
      </c>
    </row>
    <row r="497" spans="1:6" ht="24" customHeight="1" x14ac:dyDescent="0.25">
      <c r="A497" s="31" t="s">
        <v>1103</v>
      </c>
      <c r="B497" s="31" t="s">
        <v>251</v>
      </c>
      <c r="C497" s="31" t="s">
        <v>252</v>
      </c>
      <c r="D497" s="31">
        <v>96</v>
      </c>
      <c r="E497" s="31">
        <v>17</v>
      </c>
      <c r="F497" s="31" t="s">
        <v>1122</v>
      </c>
    </row>
    <row r="498" spans="1:6" ht="24" customHeight="1" x14ac:dyDescent="0.25">
      <c r="A498" s="31" t="s">
        <v>1104</v>
      </c>
      <c r="B498" s="31" t="s">
        <v>251</v>
      </c>
      <c r="C498" s="31" t="s">
        <v>252</v>
      </c>
      <c r="D498" s="31">
        <v>128</v>
      </c>
      <c r="E498" s="31">
        <v>27</v>
      </c>
      <c r="F498" s="31" t="s">
        <v>1122</v>
      </c>
    </row>
    <row r="499" spans="1:6" ht="24" customHeight="1" x14ac:dyDescent="0.25">
      <c r="A499" s="31" t="s">
        <v>1106</v>
      </c>
      <c r="B499" s="31" t="s">
        <v>251</v>
      </c>
      <c r="C499" s="31" t="s">
        <v>252</v>
      </c>
      <c r="D499" s="31">
        <v>167</v>
      </c>
      <c r="E499" s="31">
        <v>24</v>
      </c>
      <c r="F499" s="31" t="s">
        <v>1122</v>
      </c>
    </row>
    <row r="500" spans="1:6" ht="24" customHeight="1" x14ac:dyDescent="0.25">
      <c r="A500" s="31" t="s">
        <v>1107</v>
      </c>
      <c r="B500" s="31" t="s">
        <v>251</v>
      </c>
      <c r="C500" s="31" t="s">
        <v>252</v>
      </c>
      <c r="D500" s="31">
        <v>198</v>
      </c>
      <c r="E500" s="31">
        <v>26</v>
      </c>
      <c r="F500" s="31" t="s">
        <v>1123</v>
      </c>
    </row>
    <row r="501" spans="1:6" ht="24" customHeight="1" x14ac:dyDescent="0.25">
      <c r="A501" s="31" t="s">
        <v>1108</v>
      </c>
      <c r="B501" s="31" t="s">
        <v>251</v>
      </c>
      <c r="C501" s="31" t="s">
        <v>252</v>
      </c>
      <c r="D501" s="31">
        <v>6</v>
      </c>
      <c r="E501" s="31">
        <v>22</v>
      </c>
      <c r="F501" s="31" t="s">
        <v>1123</v>
      </c>
    </row>
    <row r="502" spans="1:6" ht="24" customHeight="1" x14ac:dyDescent="0.25">
      <c r="A502" s="31" t="s">
        <v>1109</v>
      </c>
      <c r="B502" s="31" t="s">
        <v>251</v>
      </c>
      <c r="C502" s="31" t="s">
        <v>252</v>
      </c>
      <c r="D502" s="31">
        <v>94</v>
      </c>
      <c r="E502" s="31">
        <v>15</v>
      </c>
      <c r="F502" s="31" t="s">
        <v>1102</v>
      </c>
    </row>
    <row r="503" spans="1:6" ht="24" customHeight="1" x14ac:dyDescent="0.25">
      <c r="A503" s="31" t="s">
        <v>1110</v>
      </c>
      <c r="B503" s="31" t="s">
        <v>251</v>
      </c>
      <c r="C503" s="31" t="s">
        <v>252</v>
      </c>
      <c r="D503" s="31">
        <v>100</v>
      </c>
      <c r="E503" s="31">
        <v>15</v>
      </c>
      <c r="F503" s="31" t="s">
        <v>1102</v>
      </c>
    </row>
    <row r="504" spans="1:6" ht="24" customHeight="1" x14ac:dyDescent="0.25">
      <c r="A504" s="31" t="s">
        <v>1111</v>
      </c>
      <c r="B504" s="31" t="s">
        <v>251</v>
      </c>
      <c r="C504" s="31" t="s">
        <v>252</v>
      </c>
      <c r="D504" s="31">
        <v>155</v>
      </c>
      <c r="E504" s="31">
        <v>29</v>
      </c>
      <c r="F504" s="31" t="s">
        <v>1123</v>
      </c>
    </row>
    <row r="505" spans="1:6" ht="24" customHeight="1" x14ac:dyDescent="0.25">
      <c r="A505" s="31" t="s">
        <v>1112</v>
      </c>
      <c r="B505" s="31" t="s">
        <v>251</v>
      </c>
      <c r="C505" s="31" t="s">
        <v>252</v>
      </c>
      <c r="D505" s="31">
        <v>27</v>
      </c>
      <c r="E505" s="31">
        <v>9</v>
      </c>
      <c r="F505" s="31" t="s">
        <v>1102</v>
      </c>
    </row>
    <row r="506" spans="1:6" ht="24" customHeight="1" x14ac:dyDescent="0.25">
      <c r="A506" s="31" t="s">
        <v>1113</v>
      </c>
      <c r="B506" s="31" t="s">
        <v>251</v>
      </c>
      <c r="C506" s="31" t="s">
        <v>252</v>
      </c>
      <c r="D506" s="31">
        <v>68</v>
      </c>
      <c r="E506" s="31">
        <v>29</v>
      </c>
      <c r="F506" s="31" t="s">
        <v>1102</v>
      </c>
    </row>
    <row r="507" spans="1:6" ht="24" customHeight="1" x14ac:dyDescent="0.25">
      <c r="A507" s="31" t="s">
        <v>1099</v>
      </c>
      <c r="B507" s="31" t="s">
        <v>254</v>
      </c>
      <c r="C507" s="31" t="s">
        <v>255</v>
      </c>
      <c r="D507" s="31">
        <v>117</v>
      </c>
      <c r="E507" s="31">
        <v>38</v>
      </c>
      <c r="F507" s="31" t="s">
        <v>1102</v>
      </c>
    </row>
    <row r="508" spans="1:6" ht="24" customHeight="1" x14ac:dyDescent="0.25">
      <c r="A508" s="31" t="s">
        <v>1101</v>
      </c>
      <c r="B508" s="31" t="s">
        <v>254</v>
      </c>
      <c r="C508" s="31" t="s">
        <v>255</v>
      </c>
      <c r="D508" s="31">
        <v>165</v>
      </c>
      <c r="E508" s="31">
        <v>16</v>
      </c>
      <c r="F508" s="31" t="s">
        <v>1123</v>
      </c>
    </row>
    <row r="509" spans="1:6" ht="24" customHeight="1" x14ac:dyDescent="0.25">
      <c r="A509" s="31" t="s">
        <v>1103</v>
      </c>
      <c r="B509" s="31" t="s">
        <v>254</v>
      </c>
      <c r="C509" s="31" t="s">
        <v>255</v>
      </c>
      <c r="D509" s="31">
        <v>186</v>
      </c>
      <c r="E509" s="31">
        <v>12</v>
      </c>
      <c r="F509" s="31" t="s">
        <v>1123</v>
      </c>
    </row>
    <row r="510" spans="1:6" ht="24" customHeight="1" x14ac:dyDescent="0.25">
      <c r="A510" s="31" t="s">
        <v>1104</v>
      </c>
      <c r="B510" s="31" t="s">
        <v>254</v>
      </c>
      <c r="C510" s="31" t="s">
        <v>255</v>
      </c>
      <c r="D510" s="31">
        <v>55</v>
      </c>
      <c r="E510" s="31">
        <v>19</v>
      </c>
      <c r="F510" s="31" t="s">
        <v>1122</v>
      </c>
    </row>
    <row r="511" spans="1:6" ht="24" customHeight="1" x14ac:dyDescent="0.25">
      <c r="A511" s="31" t="s">
        <v>1106</v>
      </c>
      <c r="B511" s="31" t="s">
        <v>254</v>
      </c>
      <c r="C511" s="31" t="s">
        <v>255</v>
      </c>
      <c r="D511" s="31">
        <v>177</v>
      </c>
      <c r="E511" s="31">
        <v>24</v>
      </c>
      <c r="F511" s="31" t="s">
        <v>1102</v>
      </c>
    </row>
    <row r="512" spans="1:6" ht="24" customHeight="1" x14ac:dyDescent="0.25">
      <c r="A512" s="31" t="s">
        <v>1107</v>
      </c>
      <c r="B512" s="31" t="s">
        <v>254</v>
      </c>
      <c r="C512" s="31" t="s">
        <v>255</v>
      </c>
      <c r="D512" s="31">
        <v>199</v>
      </c>
      <c r="E512" s="31">
        <v>40</v>
      </c>
      <c r="F512" s="31" t="s">
        <v>1102</v>
      </c>
    </row>
    <row r="513" spans="1:6" ht="24" customHeight="1" x14ac:dyDescent="0.25">
      <c r="A513" s="31" t="s">
        <v>1108</v>
      </c>
      <c r="B513" s="31" t="s">
        <v>254</v>
      </c>
      <c r="C513" s="31" t="s">
        <v>255</v>
      </c>
      <c r="D513" s="31">
        <v>88</v>
      </c>
      <c r="E513" s="31">
        <v>34</v>
      </c>
      <c r="F513" s="31" t="s">
        <v>1123</v>
      </c>
    </row>
    <row r="514" spans="1:6" ht="24" customHeight="1" x14ac:dyDescent="0.25">
      <c r="A514" s="31" t="s">
        <v>1109</v>
      </c>
      <c r="B514" s="31" t="s">
        <v>254</v>
      </c>
      <c r="C514" s="31" t="s">
        <v>255</v>
      </c>
      <c r="D514" s="31">
        <v>56</v>
      </c>
      <c r="E514" s="31">
        <v>17</v>
      </c>
      <c r="F514" s="31" t="s">
        <v>1122</v>
      </c>
    </row>
    <row r="515" spans="1:6" ht="24" customHeight="1" x14ac:dyDescent="0.25">
      <c r="A515" s="31" t="s">
        <v>1110</v>
      </c>
      <c r="B515" s="31" t="s">
        <v>254</v>
      </c>
      <c r="C515" s="31" t="s">
        <v>255</v>
      </c>
      <c r="D515" s="31">
        <v>190</v>
      </c>
      <c r="E515" s="31">
        <v>15</v>
      </c>
      <c r="F515" s="31" t="s">
        <v>1102</v>
      </c>
    </row>
    <row r="516" spans="1:6" ht="24" customHeight="1" x14ac:dyDescent="0.25">
      <c r="A516" s="31" t="s">
        <v>1111</v>
      </c>
      <c r="B516" s="31" t="s">
        <v>254</v>
      </c>
      <c r="C516" s="31" t="s">
        <v>255</v>
      </c>
      <c r="D516" s="31">
        <v>120</v>
      </c>
      <c r="E516" s="31">
        <v>20</v>
      </c>
      <c r="F516" s="31" t="s">
        <v>1102</v>
      </c>
    </row>
    <row r="517" spans="1:6" ht="24" customHeight="1" x14ac:dyDescent="0.25">
      <c r="A517" s="31" t="s">
        <v>1112</v>
      </c>
      <c r="B517" s="31" t="s">
        <v>254</v>
      </c>
      <c r="C517" s="31" t="s">
        <v>255</v>
      </c>
      <c r="D517" s="31">
        <v>49</v>
      </c>
      <c r="E517" s="31">
        <v>38</v>
      </c>
      <c r="F517" s="31" t="s">
        <v>1102</v>
      </c>
    </row>
    <row r="518" spans="1:6" ht="24" customHeight="1" x14ac:dyDescent="0.25">
      <c r="A518" s="31" t="s">
        <v>1113</v>
      </c>
      <c r="B518" s="31" t="s">
        <v>254</v>
      </c>
      <c r="C518" s="31" t="s">
        <v>255</v>
      </c>
      <c r="D518" s="31">
        <v>190</v>
      </c>
      <c r="E518" s="31">
        <v>7</v>
      </c>
      <c r="F518" s="31" t="s">
        <v>1122</v>
      </c>
    </row>
    <row r="519" spans="1:6" ht="24" customHeight="1" x14ac:dyDescent="0.25">
      <c r="A519" s="31" t="s">
        <v>1099</v>
      </c>
      <c r="B519" s="31" t="s">
        <v>257</v>
      </c>
      <c r="C519" s="31" t="s">
        <v>258</v>
      </c>
      <c r="D519" s="31">
        <v>63</v>
      </c>
      <c r="E519" s="31">
        <v>31</v>
      </c>
      <c r="F519" s="31" t="s">
        <v>1102</v>
      </c>
    </row>
    <row r="520" spans="1:6" ht="24" customHeight="1" x14ac:dyDescent="0.25">
      <c r="A520" s="31" t="s">
        <v>1101</v>
      </c>
      <c r="B520" s="31" t="s">
        <v>257</v>
      </c>
      <c r="C520" s="31" t="s">
        <v>258</v>
      </c>
      <c r="D520" s="31">
        <v>105</v>
      </c>
      <c r="E520" s="31">
        <v>40</v>
      </c>
      <c r="F520" s="31" t="s">
        <v>1123</v>
      </c>
    </row>
    <row r="521" spans="1:6" ht="24" customHeight="1" x14ac:dyDescent="0.25">
      <c r="A521" s="31" t="s">
        <v>1103</v>
      </c>
      <c r="B521" s="31" t="s">
        <v>257</v>
      </c>
      <c r="C521" s="31" t="s">
        <v>258</v>
      </c>
      <c r="D521" s="31">
        <v>173</v>
      </c>
      <c r="E521" s="31">
        <v>30</v>
      </c>
      <c r="F521" s="31" t="s">
        <v>1102</v>
      </c>
    </row>
    <row r="522" spans="1:6" ht="24" customHeight="1" x14ac:dyDescent="0.25">
      <c r="A522" s="31" t="s">
        <v>1104</v>
      </c>
      <c r="B522" s="31" t="s">
        <v>257</v>
      </c>
      <c r="C522" s="31" t="s">
        <v>258</v>
      </c>
      <c r="D522" s="31">
        <v>44</v>
      </c>
      <c r="E522" s="31">
        <v>9</v>
      </c>
      <c r="F522" s="31" t="s">
        <v>1123</v>
      </c>
    </row>
    <row r="523" spans="1:6" ht="24" customHeight="1" x14ac:dyDescent="0.25">
      <c r="A523" s="31" t="s">
        <v>1106</v>
      </c>
      <c r="B523" s="31" t="s">
        <v>257</v>
      </c>
      <c r="C523" s="31" t="s">
        <v>258</v>
      </c>
      <c r="D523" s="31">
        <v>167</v>
      </c>
      <c r="E523" s="31">
        <v>4</v>
      </c>
      <c r="F523" s="31" t="s">
        <v>1122</v>
      </c>
    </row>
    <row r="524" spans="1:6" ht="24" customHeight="1" x14ac:dyDescent="0.25">
      <c r="A524" s="31" t="s">
        <v>1107</v>
      </c>
      <c r="B524" s="31" t="s">
        <v>257</v>
      </c>
      <c r="C524" s="31" t="s">
        <v>258</v>
      </c>
      <c r="D524" s="31">
        <v>37</v>
      </c>
      <c r="E524" s="31">
        <v>1</v>
      </c>
      <c r="F524" s="31" t="s">
        <v>1123</v>
      </c>
    </row>
    <row r="525" spans="1:6" ht="24" customHeight="1" x14ac:dyDescent="0.25">
      <c r="A525" s="31" t="s">
        <v>1108</v>
      </c>
      <c r="B525" s="31" t="s">
        <v>257</v>
      </c>
      <c r="C525" s="31" t="s">
        <v>258</v>
      </c>
      <c r="D525" s="31">
        <v>102</v>
      </c>
      <c r="E525" s="31">
        <v>12</v>
      </c>
      <c r="F525" s="31" t="s">
        <v>1102</v>
      </c>
    </row>
    <row r="526" spans="1:6" ht="24" customHeight="1" x14ac:dyDescent="0.25">
      <c r="A526" s="31" t="s">
        <v>1109</v>
      </c>
      <c r="B526" s="31" t="s">
        <v>257</v>
      </c>
      <c r="C526" s="31" t="s">
        <v>258</v>
      </c>
      <c r="D526" s="31">
        <v>161</v>
      </c>
      <c r="E526" s="31">
        <v>6</v>
      </c>
      <c r="F526" s="31" t="s">
        <v>1123</v>
      </c>
    </row>
    <row r="527" spans="1:6" ht="24" customHeight="1" x14ac:dyDescent="0.25">
      <c r="A527" s="31" t="s">
        <v>1110</v>
      </c>
      <c r="B527" s="31" t="s">
        <v>257</v>
      </c>
      <c r="C527" s="31" t="s">
        <v>258</v>
      </c>
      <c r="D527" s="31">
        <v>75</v>
      </c>
      <c r="E527" s="31">
        <v>19</v>
      </c>
      <c r="F527" s="31" t="s">
        <v>1122</v>
      </c>
    </row>
    <row r="528" spans="1:6" ht="24" customHeight="1" x14ac:dyDescent="0.25">
      <c r="A528" s="31" t="s">
        <v>1111</v>
      </c>
      <c r="B528" s="31" t="s">
        <v>257</v>
      </c>
      <c r="C528" s="31" t="s">
        <v>258</v>
      </c>
      <c r="D528" s="31">
        <v>197</v>
      </c>
      <c r="E528" s="31">
        <v>16</v>
      </c>
      <c r="F528" s="31" t="s">
        <v>1122</v>
      </c>
    </row>
    <row r="529" spans="1:6" ht="24" customHeight="1" x14ac:dyDescent="0.25">
      <c r="A529" s="31" t="s">
        <v>1112</v>
      </c>
      <c r="B529" s="31" t="s">
        <v>257</v>
      </c>
      <c r="C529" s="31" t="s">
        <v>258</v>
      </c>
      <c r="D529" s="31">
        <v>33</v>
      </c>
      <c r="E529" s="31">
        <v>9</v>
      </c>
      <c r="F529" s="31" t="s">
        <v>1122</v>
      </c>
    </row>
    <row r="530" spans="1:6" ht="24" customHeight="1" x14ac:dyDescent="0.25">
      <c r="A530" s="31" t="s">
        <v>1113</v>
      </c>
      <c r="B530" s="31" t="s">
        <v>257</v>
      </c>
      <c r="C530" s="31" t="s">
        <v>258</v>
      </c>
      <c r="D530" s="31">
        <v>55</v>
      </c>
      <c r="E530" s="31">
        <v>11</v>
      </c>
      <c r="F530" s="31" t="s">
        <v>1123</v>
      </c>
    </row>
    <row r="531" spans="1:6" ht="24" customHeight="1" x14ac:dyDescent="0.25">
      <c r="A531" s="31" t="s">
        <v>1099</v>
      </c>
      <c r="B531" s="31" t="s">
        <v>260</v>
      </c>
      <c r="C531" s="31" t="s">
        <v>261</v>
      </c>
      <c r="D531" s="31">
        <v>75</v>
      </c>
      <c r="E531" s="31">
        <v>21</v>
      </c>
      <c r="F531" s="31" t="s">
        <v>1123</v>
      </c>
    </row>
    <row r="532" spans="1:6" ht="24" customHeight="1" x14ac:dyDescent="0.25">
      <c r="A532" s="31" t="s">
        <v>1101</v>
      </c>
      <c r="B532" s="31" t="s">
        <v>260</v>
      </c>
      <c r="C532" s="31" t="s">
        <v>261</v>
      </c>
      <c r="D532" s="31">
        <v>78</v>
      </c>
      <c r="E532" s="31">
        <v>25</v>
      </c>
      <c r="F532" s="31" t="s">
        <v>1123</v>
      </c>
    </row>
    <row r="533" spans="1:6" ht="24" customHeight="1" x14ac:dyDescent="0.25">
      <c r="A533" s="31" t="s">
        <v>1103</v>
      </c>
      <c r="B533" s="31" t="s">
        <v>260</v>
      </c>
      <c r="C533" s="31" t="s">
        <v>261</v>
      </c>
      <c r="D533" s="31">
        <v>164</v>
      </c>
      <c r="E533" s="31">
        <v>21</v>
      </c>
      <c r="F533" s="31" t="s">
        <v>1102</v>
      </c>
    </row>
    <row r="534" spans="1:6" ht="24" customHeight="1" x14ac:dyDescent="0.25">
      <c r="A534" s="31" t="s">
        <v>1104</v>
      </c>
      <c r="B534" s="31" t="s">
        <v>260</v>
      </c>
      <c r="C534" s="31" t="s">
        <v>261</v>
      </c>
      <c r="D534" s="31">
        <v>105</v>
      </c>
      <c r="E534" s="31">
        <v>24</v>
      </c>
      <c r="F534" s="31" t="s">
        <v>1102</v>
      </c>
    </row>
    <row r="535" spans="1:6" ht="24" customHeight="1" x14ac:dyDescent="0.25">
      <c r="A535" s="31" t="s">
        <v>1106</v>
      </c>
      <c r="B535" s="31" t="s">
        <v>260</v>
      </c>
      <c r="C535" s="31" t="s">
        <v>261</v>
      </c>
      <c r="D535" s="31">
        <v>187</v>
      </c>
      <c r="E535" s="31">
        <v>35</v>
      </c>
      <c r="F535" s="31" t="s">
        <v>1102</v>
      </c>
    </row>
    <row r="536" spans="1:6" ht="24" customHeight="1" x14ac:dyDescent="0.25">
      <c r="A536" s="31" t="s">
        <v>1107</v>
      </c>
      <c r="B536" s="31" t="s">
        <v>260</v>
      </c>
      <c r="C536" s="31" t="s">
        <v>261</v>
      </c>
      <c r="D536" s="31">
        <v>188</v>
      </c>
      <c r="E536" s="31">
        <v>19</v>
      </c>
      <c r="F536" s="31" t="s">
        <v>1123</v>
      </c>
    </row>
    <row r="537" spans="1:6" ht="24" customHeight="1" x14ac:dyDescent="0.25">
      <c r="A537" s="31" t="s">
        <v>1108</v>
      </c>
      <c r="B537" s="31" t="s">
        <v>260</v>
      </c>
      <c r="C537" s="31" t="s">
        <v>261</v>
      </c>
      <c r="D537" s="31">
        <v>102</v>
      </c>
      <c r="E537" s="31">
        <v>21</v>
      </c>
      <c r="F537" s="31" t="s">
        <v>1102</v>
      </c>
    </row>
    <row r="538" spans="1:6" ht="24" customHeight="1" x14ac:dyDescent="0.25">
      <c r="A538" s="31" t="s">
        <v>1109</v>
      </c>
      <c r="B538" s="31" t="s">
        <v>260</v>
      </c>
      <c r="C538" s="31" t="s">
        <v>261</v>
      </c>
      <c r="D538" s="31">
        <v>125</v>
      </c>
      <c r="E538" s="31">
        <v>10</v>
      </c>
      <c r="F538" s="31" t="s">
        <v>1123</v>
      </c>
    </row>
    <row r="539" spans="1:6" ht="24" customHeight="1" x14ac:dyDescent="0.25">
      <c r="A539" s="31" t="s">
        <v>1110</v>
      </c>
      <c r="B539" s="31" t="s">
        <v>260</v>
      </c>
      <c r="C539" s="31" t="s">
        <v>261</v>
      </c>
      <c r="D539" s="31">
        <v>0</v>
      </c>
      <c r="E539" s="31">
        <v>34</v>
      </c>
      <c r="F539" s="31" t="s">
        <v>1123</v>
      </c>
    </row>
    <row r="540" spans="1:6" ht="24" customHeight="1" x14ac:dyDescent="0.25">
      <c r="A540" s="31" t="s">
        <v>1111</v>
      </c>
      <c r="B540" s="31" t="s">
        <v>260</v>
      </c>
      <c r="C540" s="31" t="s">
        <v>261</v>
      </c>
      <c r="D540" s="31">
        <v>51</v>
      </c>
      <c r="E540" s="31">
        <v>37</v>
      </c>
      <c r="F540" s="31" t="s">
        <v>1123</v>
      </c>
    </row>
    <row r="541" spans="1:6" ht="24" customHeight="1" x14ac:dyDescent="0.25">
      <c r="A541" s="31" t="s">
        <v>1112</v>
      </c>
      <c r="B541" s="31" t="s">
        <v>260</v>
      </c>
      <c r="C541" s="31" t="s">
        <v>261</v>
      </c>
      <c r="D541" s="31">
        <v>24</v>
      </c>
      <c r="E541" s="31">
        <v>35</v>
      </c>
      <c r="F541" s="31" t="s">
        <v>1122</v>
      </c>
    </row>
    <row r="542" spans="1:6" ht="24" customHeight="1" x14ac:dyDescent="0.25">
      <c r="A542" s="31" t="s">
        <v>1113</v>
      </c>
      <c r="B542" s="31" t="s">
        <v>260</v>
      </c>
      <c r="C542" s="31" t="s">
        <v>261</v>
      </c>
      <c r="D542" s="31">
        <v>56</v>
      </c>
      <c r="E542" s="31">
        <v>37</v>
      </c>
      <c r="F542" s="31" t="s">
        <v>1123</v>
      </c>
    </row>
    <row r="543" spans="1:6" ht="15" customHeight="1" x14ac:dyDescent="0.25">
      <c r="A543" s="31" t="s">
        <v>1099</v>
      </c>
      <c r="B543" s="31" t="s">
        <v>262</v>
      </c>
      <c r="C543" s="31" t="s">
        <v>263</v>
      </c>
      <c r="D543" s="31">
        <v>20</v>
      </c>
      <c r="E543" s="31">
        <v>11</v>
      </c>
      <c r="F543" s="31" t="s">
        <v>1123</v>
      </c>
    </row>
    <row r="544" spans="1:6" ht="15" customHeight="1" x14ac:dyDescent="0.25">
      <c r="A544" s="31" t="s">
        <v>1101</v>
      </c>
      <c r="B544" s="31" t="s">
        <v>262</v>
      </c>
      <c r="C544" s="31" t="s">
        <v>263</v>
      </c>
      <c r="D544" s="31">
        <v>13</v>
      </c>
      <c r="E544" s="31">
        <v>39</v>
      </c>
      <c r="F544" s="31" t="s">
        <v>1102</v>
      </c>
    </row>
    <row r="545" spans="1:6" ht="15" customHeight="1" x14ac:dyDescent="0.25">
      <c r="A545" s="31" t="s">
        <v>1103</v>
      </c>
      <c r="B545" s="31" t="s">
        <v>262</v>
      </c>
      <c r="C545" s="31" t="s">
        <v>263</v>
      </c>
      <c r="D545" s="31">
        <v>122</v>
      </c>
      <c r="E545" s="31">
        <v>33</v>
      </c>
      <c r="F545" s="31" t="s">
        <v>1122</v>
      </c>
    </row>
    <row r="546" spans="1:6" ht="15" customHeight="1" x14ac:dyDescent="0.25">
      <c r="A546" s="31" t="s">
        <v>1104</v>
      </c>
      <c r="B546" s="31" t="s">
        <v>262</v>
      </c>
      <c r="C546" s="31" t="s">
        <v>263</v>
      </c>
      <c r="D546" s="31">
        <v>77</v>
      </c>
      <c r="E546" s="31">
        <v>38</v>
      </c>
      <c r="F546" s="31" t="s">
        <v>1122</v>
      </c>
    </row>
    <row r="547" spans="1:6" ht="15" customHeight="1" x14ac:dyDescent="0.25">
      <c r="A547" s="31" t="s">
        <v>1106</v>
      </c>
      <c r="B547" s="31" t="s">
        <v>262</v>
      </c>
      <c r="C547" s="31" t="s">
        <v>263</v>
      </c>
      <c r="D547" s="31">
        <v>173</v>
      </c>
      <c r="E547" s="31">
        <v>7</v>
      </c>
      <c r="F547" s="31" t="s">
        <v>1123</v>
      </c>
    </row>
    <row r="548" spans="1:6" ht="15" customHeight="1" x14ac:dyDescent="0.25">
      <c r="A548" s="31" t="s">
        <v>1107</v>
      </c>
      <c r="B548" s="31" t="s">
        <v>262</v>
      </c>
      <c r="C548" s="31" t="s">
        <v>263</v>
      </c>
      <c r="D548" s="31">
        <v>101</v>
      </c>
      <c r="E548" s="31">
        <v>3</v>
      </c>
      <c r="F548" s="31" t="s">
        <v>1102</v>
      </c>
    </row>
    <row r="549" spans="1:6" ht="15" customHeight="1" x14ac:dyDescent="0.25">
      <c r="A549" s="31" t="s">
        <v>1108</v>
      </c>
      <c r="B549" s="31" t="s">
        <v>262</v>
      </c>
      <c r="C549" s="31" t="s">
        <v>263</v>
      </c>
      <c r="D549" s="31">
        <v>135</v>
      </c>
      <c r="E549" s="31">
        <v>12</v>
      </c>
      <c r="F549" s="31" t="s">
        <v>1102</v>
      </c>
    </row>
    <row r="550" spans="1:6" ht="15" customHeight="1" x14ac:dyDescent="0.25">
      <c r="A550" s="31" t="s">
        <v>1109</v>
      </c>
      <c r="B550" s="31" t="s">
        <v>262</v>
      </c>
      <c r="C550" s="31" t="s">
        <v>263</v>
      </c>
      <c r="D550" s="31">
        <v>27</v>
      </c>
      <c r="E550" s="31">
        <v>34</v>
      </c>
      <c r="F550" s="31" t="s">
        <v>1122</v>
      </c>
    </row>
    <row r="551" spans="1:6" ht="15" customHeight="1" x14ac:dyDescent="0.25">
      <c r="A551" s="31" t="s">
        <v>1110</v>
      </c>
      <c r="B551" s="31" t="s">
        <v>262</v>
      </c>
      <c r="C551" s="31" t="s">
        <v>263</v>
      </c>
      <c r="D551" s="31">
        <v>176</v>
      </c>
      <c r="E551" s="31">
        <v>30</v>
      </c>
      <c r="F551" s="31" t="s">
        <v>1102</v>
      </c>
    </row>
    <row r="552" spans="1:6" ht="15" customHeight="1" x14ac:dyDescent="0.25">
      <c r="A552" s="31" t="s">
        <v>1111</v>
      </c>
      <c r="B552" s="31" t="s">
        <v>262</v>
      </c>
      <c r="C552" s="31" t="s">
        <v>263</v>
      </c>
      <c r="D552" s="31">
        <v>171</v>
      </c>
      <c r="E552" s="31">
        <v>17</v>
      </c>
      <c r="F552" s="31" t="s">
        <v>1102</v>
      </c>
    </row>
    <row r="553" spans="1:6" ht="15" customHeight="1" x14ac:dyDescent="0.25">
      <c r="A553" s="31" t="s">
        <v>1112</v>
      </c>
      <c r="B553" s="31" t="s">
        <v>262</v>
      </c>
      <c r="C553" s="31" t="s">
        <v>263</v>
      </c>
      <c r="D553" s="31">
        <v>115</v>
      </c>
      <c r="E553" s="31">
        <v>4</v>
      </c>
      <c r="F553" s="31" t="s">
        <v>1122</v>
      </c>
    </row>
    <row r="554" spans="1:6" ht="15" customHeight="1" x14ac:dyDescent="0.25">
      <c r="A554" s="31" t="s">
        <v>1113</v>
      </c>
      <c r="B554" s="31" t="s">
        <v>262</v>
      </c>
      <c r="C554" s="31" t="s">
        <v>263</v>
      </c>
      <c r="D554" s="31">
        <v>200</v>
      </c>
      <c r="E554" s="31">
        <v>36</v>
      </c>
      <c r="F554" s="31" t="s">
        <v>1122</v>
      </c>
    </row>
    <row r="555" spans="1:6" ht="15" customHeight="1" x14ac:dyDescent="0.25">
      <c r="A555" s="31" t="s">
        <v>1099</v>
      </c>
      <c r="B555" s="31" t="s">
        <v>265</v>
      </c>
      <c r="C555" s="31" t="s">
        <v>266</v>
      </c>
      <c r="D555" s="31">
        <v>50</v>
      </c>
      <c r="E555" s="31">
        <v>22</v>
      </c>
      <c r="F555" s="31" t="s">
        <v>1102</v>
      </c>
    </row>
    <row r="556" spans="1:6" ht="15" customHeight="1" x14ac:dyDescent="0.25">
      <c r="A556" s="31" t="s">
        <v>1101</v>
      </c>
      <c r="B556" s="31" t="s">
        <v>265</v>
      </c>
      <c r="C556" s="31" t="s">
        <v>266</v>
      </c>
      <c r="D556" s="31">
        <v>38</v>
      </c>
      <c r="E556" s="31">
        <v>37</v>
      </c>
      <c r="F556" s="31" t="s">
        <v>1122</v>
      </c>
    </row>
    <row r="557" spans="1:6" ht="15" customHeight="1" x14ac:dyDescent="0.25">
      <c r="A557" s="31" t="s">
        <v>1103</v>
      </c>
      <c r="B557" s="31" t="s">
        <v>265</v>
      </c>
      <c r="C557" s="31" t="s">
        <v>266</v>
      </c>
      <c r="D557" s="31">
        <v>56</v>
      </c>
      <c r="E557" s="31">
        <v>6</v>
      </c>
      <c r="F557" s="31" t="s">
        <v>1123</v>
      </c>
    </row>
    <row r="558" spans="1:6" ht="15" customHeight="1" x14ac:dyDescent="0.25">
      <c r="A558" s="31" t="s">
        <v>1104</v>
      </c>
      <c r="B558" s="31" t="s">
        <v>265</v>
      </c>
      <c r="C558" s="31" t="s">
        <v>266</v>
      </c>
      <c r="D558" s="31">
        <v>81</v>
      </c>
      <c r="E558" s="31">
        <v>15</v>
      </c>
      <c r="F558" s="31" t="s">
        <v>1123</v>
      </c>
    </row>
    <row r="559" spans="1:6" ht="15" customHeight="1" x14ac:dyDescent="0.25">
      <c r="A559" s="31" t="s">
        <v>1106</v>
      </c>
      <c r="B559" s="31" t="s">
        <v>265</v>
      </c>
      <c r="C559" s="31" t="s">
        <v>266</v>
      </c>
      <c r="D559" s="31">
        <v>61</v>
      </c>
      <c r="E559" s="31">
        <v>13</v>
      </c>
      <c r="F559" s="31" t="s">
        <v>1102</v>
      </c>
    </row>
    <row r="560" spans="1:6" ht="15" customHeight="1" x14ac:dyDescent="0.25">
      <c r="A560" s="31" t="s">
        <v>1107</v>
      </c>
      <c r="B560" s="31" t="s">
        <v>265</v>
      </c>
      <c r="C560" s="31" t="s">
        <v>266</v>
      </c>
      <c r="D560" s="31">
        <v>42</v>
      </c>
      <c r="E560" s="31">
        <v>7</v>
      </c>
      <c r="F560" s="31" t="s">
        <v>1102</v>
      </c>
    </row>
    <row r="561" spans="1:6" ht="15" customHeight="1" x14ac:dyDescent="0.25">
      <c r="A561" s="31" t="s">
        <v>1108</v>
      </c>
      <c r="B561" s="31" t="s">
        <v>265</v>
      </c>
      <c r="C561" s="31" t="s">
        <v>266</v>
      </c>
      <c r="D561" s="31">
        <v>150</v>
      </c>
      <c r="E561" s="31">
        <v>35</v>
      </c>
      <c r="F561" s="31" t="s">
        <v>1123</v>
      </c>
    </row>
    <row r="562" spans="1:6" ht="15" customHeight="1" x14ac:dyDescent="0.25">
      <c r="A562" s="31" t="s">
        <v>1109</v>
      </c>
      <c r="B562" s="31" t="s">
        <v>265</v>
      </c>
      <c r="C562" s="31" t="s">
        <v>266</v>
      </c>
      <c r="D562" s="31">
        <v>6</v>
      </c>
      <c r="E562" s="31">
        <v>2</v>
      </c>
      <c r="F562" s="31" t="s">
        <v>1102</v>
      </c>
    </row>
    <row r="563" spans="1:6" ht="15" customHeight="1" x14ac:dyDescent="0.25">
      <c r="A563" s="31" t="s">
        <v>1110</v>
      </c>
      <c r="B563" s="31" t="s">
        <v>265</v>
      </c>
      <c r="C563" s="31" t="s">
        <v>266</v>
      </c>
      <c r="D563" s="31">
        <v>133</v>
      </c>
      <c r="E563" s="31">
        <v>5</v>
      </c>
      <c r="F563" s="31" t="s">
        <v>1102</v>
      </c>
    </row>
    <row r="564" spans="1:6" ht="15" customHeight="1" x14ac:dyDescent="0.25">
      <c r="A564" s="31" t="s">
        <v>1111</v>
      </c>
      <c r="B564" s="31" t="s">
        <v>265</v>
      </c>
      <c r="C564" s="31" t="s">
        <v>266</v>
      </c>
      <c r="D564" s="31">
        <v>103</v>
      </c>
      <c r="E564" s="31">
        <v>34</v>
      </c>
      <c r="F564" s="31" t="s">
        <v>1102</v>
      </c>
    </row>
    <row r="565" spans="1:6" ht="15" customHeight="1" x14ac:dyDescent="0.25">
      <c r="A565" s="31" t="s">
        <v>1112</v>
      </c>
      <c r="B565" s="31" t="s">
        <v>265</v>
      </c>
      <c r="C565" s="31" t="s">
        <v>266</v>
      </c>
      <c r="D565" s="31">
        <v>63</v>
      </c>
      <c r="E565" s="31">
        <v>24</v>
      </c>
      <c r="F565" s="31" t="s">
        <v>1122</v>
      </c>
    </row>
    <row r="566" spans="1:6" ht="15" customHeight="1" x14ac:dyDescent="0.25">
      <c r="A566" s="31" t="s">
        <v>1113</v>
      </c>
      <c r="B566" s="31" t="s">
        <v>265</v>
      </c>
      <c r="C566" s="31" t="s">
        <v>266</v>
      </c>
      <c r="D566" s="31">
        <v>123</v>
      </c>
      <c r="E566" s="31">
        <v>21</v>
      </c>
      <c r="F566" s="31" t="s">
        <v>1102</v>
      </c>
    </row>
    <row r="567" spans="1:6" ht="15" customHeight="1" x14ac:dyDescent="0.25">
      <c r="A567" s="31" t="s">
        <v>1099</v>
      </c>
      <c r="B567" s="31" t="s">
        <v>267</v>
      </c>
      <c r="C567" s="31" t="s">
        <v>268</v>
      </c>
      <c r="D567" s="31">
        <v>78</v>
      </c>
      <c r="E567" s="31">
        <v>8</v>
      </c>
      <c r="F567" s="31" t="s">
        <v>1123</v>
      </c>
    </row>
    <row r="568" spans="1:6" ht="15" customHeight="1" x14ac:dyDescent="0.25">
      <c r="A568" s="31" t="s">
        <v>1101</v>
      </c>
      <c r="B568" s="31" t="s">
        <v>267</v>
      </c>
      <c r="C568" s="31" t="s">
        <v>268</v>
      </c>
      <c r="D568" s="31">
        <v>185</v>
      </c>
      <c r="E568" s="31">
        <v>27</v>
      </c>
      <c r="F568" s="31" t="s">
        <v>1123</v>
      </c>
    </row>
    <row r="569" spans="1:6" ht="15" customHeight="1" x14ac:dyDescent="0.25">
      <c r="A569" s="31" t="s">
        <v>1103</v>
      </c>
      <c r="B569" s="31" t="s">
        <v>267</v>
      </c>
      <c r="C569" s="31" t="s">
        <v>268</v>
      </c>
      <c r="D569" s="31">
        <v>65</v>
      </c>
      <c r="E569" s="31">
        <v>27</v>
      </c>
      <c r="F569" s="31" t="s">
        <v>1123</v>
      </c>
    </row>
    <row r="570" spans="1:6" ht="15" customHeight="1" x14ac:dyDescent="0.25">
      <c r="A570" s="31" t="s">
        <v>1104</v>
      </c>
      <c r="B570" s="31" t="s">
        <v>267</v>
      </c>
      <c r="C570" s="31" t="s">
        <v>268</v>
      </c>
      <c r="D570" s="31">
        <v>99</v>
      </c>
      <c r="E570" s="31">
        <v>21</v>
      </c>
      <c r="F570" s="31" t="s">
        <v>1102</v>
      </c>
    </row>
    <row r="571" spans="1:6" ht="15" customHeight="1" x14ac:dyDescent="0.25">
      <c r="A571" s="31" t="s">
        <v>1106</v>
      </c>
      <c r="B571" s="31" t="s">
        <v>267</v>
      </c>
      <c r="C571" s="31" t="s">
        <v>268</v>
      </c>
      <c r="D571" s="31">
        <v>168</v>
      </c>
      <c r="E571" s="31">
        <v>27</v>
      </c>
      <c r="F571" s="31" t="s">
        <v>1123</v>
      </c>
    </row>
    <row r="572" spans="1:6" ht="15" customHeight="1" x14ac:dyDescent="0.25">
      <c r="A572" s="31" t="s">
        <v>1107</v>
      </c>
      <c r="B572" s="31" t="s">
        <v>267</v>
      </c>
      <c r="C572" s="31" t="s">
        <v>268</v>
      </c>
      <c r="D572" s="31">
        <v>117</v>
      </c>
      <c r="E572" s="31">
        <v>0</v>
      </c>
      <c r="F572" s="31" t="s">
        <v>1102</v>
      </c>
    </row>
    <row r="573" spans="1:6" ht="15" customHeight="1" x14ac:dyDescent="0.25">
      <c r="A573" s="31" t="s">
        <v>1108</v>
      </c>
      <c r="B573" s="31" t="s">
        <v>267</v>
      </c>
      <c r="C573" s="31" t="s">
        <v>268</v>
      </c>
      <c r="D573" s="31">
        <v>180</v>
      </c>
      <c r="E573" s="31">
        <v>17</v>
      </c>
      <c r="F573" s="31" t="s">
        <v>1122</v>
      </c>
    </row>
    <row r="574" spans="1:6" ht="15" customHeight="1" x14ac:dyDescent="0.25">
      <c r="A574" s="31" t="s">
        <v>1109</v>
      </c>
      <c r="B574" s="31" t="s">
        <v>267</v>
      </c>
      <c r="C574" s="31" t="s">
        <v>268</v>
      </c>
      <c r="D574" s="31">
        <v>77</v>
      </c>
      <c r="E574" s="31">
        <v>16</v>
      </c>
      <c r="F574" s="31" t="s">
        <v>1123</v>
      </c>
    </row>
    <row r="575" spans="1:6" ht="15" customHeight="1" x14ac:dyDescent="0.25">
      <c r="A575" s="31" t="s">
        <v>1110</v>
      </c>
      <c r="B575" s="31" t="s">
        <v>267</v>
      </c>
      <c r="C575" s="31" t="s">
        <v>268</v>
      </c>
      <c r="D575" s="31">
        <v>79</v>
      </c>
      <c r="E575" s="31">
        <v>2</v>
      </c>
      <c r="F575" s="31" t="s">
        <v>1102</v>
      </c>
    </row>
    <row r="576" spans="1:6" ht="15" customHeight="1" x14ac:dyDescent="0.25">
      <c r="A576" s="31" t="s">
        <v>1111</v>
      </c>
      <c r="B576" s="31" t="s">
        <v>267</v>
      </c>
      <c r="C576" s="31" t="s">
        <v>268</v>
      </c>
      <c r="D576" s="31">
        <v>132</v>
      </c>
      <c r="E576" s="31">
        <v>9</v>
      </c>
      <c r="F576" s="31" t="s">
        <v>1122</v>
      </c>
    </row>
    <row r="577" spans="1:6" ht="15" customHeight="1" x14ac:dyDescent="0.25">
      <c r="A577" s="31" t="s">
        <v>1112</v>
      </c>
      <c r="B577" s="31" t="s">
        <v>267</v>
      </c>
      <c r="C577" s="31" t="s">
        <v>268</v>
      </c>
      <c r="D577" s="31">
        <v>4</v>
      </c>
      <c r="E577" s="31">
        <v>29</v>
      </c>
      <c r="F577" s="31" t="s">
        <v>1122</v>
      </c>
    </row>
    <row r="578" spans="1:6" ht="15" customHeight="1" x14ac:dyDescent="0.25">
      <c r="A578" s="31" t="s">
        <v>1113</v>
      </c>
      <c r="B578" s="31" t="s">
        <v>267</v>
      </c>
      <c r="C578" s="31" t="s">
        <v>268</v>
      </c>
      <c r="D578" s="31">
        <v>49</v>
      </c>
      <c r="E578" s="31">
        <v>1</v>
      </c>
      <c r="F578" s="31" t="s">
        <v>1122</v>
      </c>
    </row>
    <row r="579" spans="1:6" ht="15" customHeight="1" x14ac:dyDescent="0.25">
      <c r="A579" s="31" t="s">
        <v>1099</v>
      </c>
      <c r="B579" s="31" t="s">
        <v>270</v>
      </c>
      <c r="C579" s="31" t="s">
        <v>271</v>
      </c>
      <c r="D579" s="31">
        <v>200</v>
      </c>
      <c r="E579" s="31">
        <v>38</v>
      </c>
      <c r="F579" s="31" t="s">
        <v>1122</v>
      </c>
    </row>
    <row r="580" spans="1:6" ht="15" customHeight="1" x14ac:dyDescent="0.25">
      <c r="A580" s="31" t="s">
        <v>1101</v>
      </c>
      <c r="B580" s="31" t="s">
        <v>270</v>
      </c>
      <c r="C580" s="31" t="s">
        <v>271</v>
      </c>
      <c r="D580" s="31">
        <v>139</v>
      </c>
      <c r="E580" s="31">
        <v>11</v>
      </c>
      <c r="F580" s="31" t="s">
        <v>1123</v>
      </c>
    </row>
    <row r="581" spans="1:6" ht="15" customHeight="1" x14ac:dyDescent="0.25">
      <c r="A581" s="31" t="s">
        <v>1103</v>
      </c>
      <c r="B581" s="31" t="s">
        <v>270</v>
      </c>
      <c r="C581" s="31" t="s">
        <v>271</v>
      </c>
      <c r="D581" s="31">
        <v>22</v>
      </c>
      <c r="E581" s="31">
        <v>28</v>
      </c>
      <c r="F581" s="31" t="s">
        <v>1123</v>
      </c>
    </row>
    <row r="582" spans="1:6" ht="15" customHeight="1" x14ac:dyDescent="0.25">
      <c r="A582" s="31" t="s">
        <v>1104</v>
      </c>
      <c r="B582" s="31" t="s">
        <v>270</v>
      </c>
      <c r="C582" s="31" t="s">
        <v>271</v>
      </c>
      <c r="D582" s="31">
        <v>183</v>
      </c>
      <c r="E582" s="31">
        <v>9</v>
      </c>
      <c r="F582" s="31" t="s">
        <v>1102</v>
      </c>
    </row>
    <row r="583" spans="1:6" ht="15" customHeight="1" x14ac:dyDescent="0.25">
      <c r="A583" s="31" t="s">
        <v>1106</v>
      </c>
      <c r="B583" s="31" t="s">
        <v>270</v>
      </c>
      <c r="C583" s="31" t="s">
        <v>271</v>
      </c>
      <c r="D583" s="31">
        <v>40</v>
      </c>
      <c r="E583" s="31">
        <v>31</v>
      </c>
      <c r="F583" s="31" t="s">
        <v>1123</v>
      </c>
    </row>
    <row r="584" spans="1:6" ht="15" customHeight="1" x14ac:dyDescent="0.25">
      <c r="A584" s="31" t="s">
        <v>1107</v>
      </c>
      <c r="B584" s="31" t="s">
        <v>270</v>
      </c>
      <c r="C584" s="31" t="s">
        <v>271</v>
      </c>
      <c r="D584" s="31">
        <v>105</v>
      </c>
      <c r="E584" s="31">
        <v>17</v>
      </c>
      <c r="F584" s="31" t="s">
        <v>1123</v>
      </c>
    </row>
    <row r="585" spans="1:6" ht="15" customHeight="1" x14ac:dyDescent="0.25">
      <c r="A585" s="31" t="s">
        <v>1108</v>
      </c>
      <c r="B585" s="31" t="s">
        <v>270</v>
      </c>
      <c r="C585" s="31" t="s">
        <v>271</v>
      </c>
      <c r="D585" s="31">
        <v>196</v>
      </c>
      <c r="E585" s="31">
        <v>35</v>
      </c>
      <c r="F585" s="31" t="s">
        <v>1122</v>
      </c>
    </row>
    <row r="586" spans="1:6" ht="15" customHeight="1" x14ac:dyDescent="0.25">
      <c r="A586" s="31" t="s">
        <v>1109</v>
      </c>
      <c r="B586" s="31" t="s">
        <v>270</v>
      </c>
      <c r="C586" s="31" t="s">
        <v>271</v>
      </c>
      <c r="D586" s="31">
        <v>199</v>
      </c>
      <c r="E586" s="31">
        <v>6</v>
      </c>
      <c r="F586" s="31" t="s">
        <v>1123</v>
      </c>
    </row>
    <row r="587" spans="1:6" ht="15" customHeight="1" x14ac:dyDescent="0.25">
      <c r="A587" s="31" t="s">
        <v>1110</v>
      </c>
      <c r="B587" s="31" t="s">
        <v>270</v>
      </c>
      <c r="C587" s="31" t="s">
        <v>271</v>
      </c>
      <c r="D587" s="31">
        <v>174</v>
      </c>
      <c r="E587" s="31">
        <v>16</v>
      </c>
      <c r="F587" s="31" t="s">
        <v>1123</v>
      </c>
    </row>
    <row r="588" spans="1:6" ht="15" customHeight="1" x14ac:dyDescent="0.25">
      <c r="A588" s="31" t="s">
        <v>1111</v>
      </c>
      <c r="B588" s="31" t="s">
        <v>270</v>
      </c>
      <c r="C588" s="31" t="s">
        <v>271</v>
      </c>
      <c r="D588" s="31">
        <v>40</v>
      </c>
      <c r="E588" s="31">
        <v>29</v>
      </c>
      <c r="F588" s="31" t="s">
        <v>1102</v>
      </c>
    </row>
    <row r="589" spans="1:6" ht="15" customHeight="1" x14ac:dyDescent="0.25">
      <c r="A589" s="31" t="s">
        <v>1112</v>
      </c>
      <c r="B589" s="31" t="s">
        <v>270</v>
      </c>
      <c r="C589" s="31" t="s">
        <v>271</v>
      </c>
      <c r="D589" s="31">
        <v>66</v>
      </c>
      <c r="E589" s="31">
        <v>39</v>
      </c>
      <c r="F589" s="31" t="s">
        <v>1102</v>
      </c>
    </row>
    <row r="590" spans="1:6" ht="15" customHeight="1" x14ac:dyDescent="0.25">
      <c r="A590" s="31" t="s">
        <v>1113</v>
      </c>
      <c r="B590" s="31" t="s">
        <v>270</v>
      </c>
      <c r="C590" s="31" t="s">
        <v>271</v>
      </c>
      <c r="D590" s="31">
        <v>117</v>
      </c>
      <c r="E590" s="31">
        <v>20</v>
      </c>
      <c r="F590" s="31" t="s">
        <v>1102</v>
      </c>
    </row>
    <row r="591" spans="1:6" ht="24" customHeight="1" x14ac:dyDescent="0.25">
      <c r="A591" s="31" t="s">
        <v>1099</v>
      </c>
      <c r="B591" s="31" t="s">
        <v>273</v>
      </c>
      <c r="C591" s="31" t="s">
        <v>274</v>
      </c>
      <c r="D591" s="31">
        <v>72</v>
      </c>
      <c r="E591" s="31">
        <v>26</v>
      </c>
      <c r="F591" s="31" t="s">
        <v>1122</v>
      </c>
    </row>
    <row r="592" spans="1:6" ht="24" customHeight="1" x14ac:dyDescent="0.25">
      <c r="A592" s="31" t="s">
        <v>1101</v>
      </c>
      <c r="B592" s="31" t="s">
        <v>273</v>
      </c>
      <c r="C592" s="31" t="s">
        <v>274</v>
      </c>
      <c r="D592" s="31">
        <v>30</v>
      </c>
      <c r="E592" s="31">
        <v>17</v>
      </c>
      <c r="F592" s="31" t="s">
        <v>1123</v>
      </c>
    </row>
    <row r="593" spans="1:6" ht="24" customHeight="1" x14ac:dyDescent="0.25">
      <c r="A593" s="31" t="s">
        <v>1103</v>
      </c>
      <c r="B593" s="31" t="s">
        <v>273</v>
      </c>
      <c r="C593" s="31" t="s">
        <v>274</v>
      </c>
      <c r="D593" s="31">
        <v>170</v>
      </c>
      <c r="E593" s="31">
        <v>29</v>
      </c>
      <c r="F593" s="31" t="s">
        <v>1123</v>
      </c>
    </row>
    <row r="594" spans="1:6" ht="24" customHeight="1" x14ac:dyDescent="0.25">
      <c r="A594" s="31" t="s">
        <v>1104</v>
      </c>
      <c r="B594" s="31" t="s">
        <v>273</v>
      </c>
      <c r="C594" s="31" t="s">
        <v>274</v>
      </c>
      <c r="D594" s="31">
        <v>196</v>
      </c>
      <c r="E594" s="31">
        <v>23</v>
      </c>
      <c r="F594" s="31" t="s">
        <v>1102</v>
      </c>
    </row>
    <row r="595" spans="1:6" ht="24" customHeight="1" x14ac:dyDescent="0.25">
      <c r="A595" s="31" t="s">
        <v>1106</v>
      </c>
      <c r="B595" s="31" t="s">
        <v>273</v>
      </c>
      <c r="C595" s="31" t="s">
        <v>274</v>
      </c>
      <c r="D595" s="31">
        <v>193</v>
      </c>
      <c r="E595" s="31">
        <v>6</v>
      </c>
      <c r="F595" s="31" t="s">
        <v>1102</v>
      </c>
    </row>
    <row r="596" spans="1:6" ht="24" customHeight="1" x14ac:dyDescent="0.25">
      <c r="A596" s="31" t="s">
        <v>1107</v>
      </c>
      <c r="B596" s="31" t="s">
        <v>273</v>
      </c>
      <c r="C596" s="31" t="s">
        <v>274</v>
      </c>
      <c r="D596" s="31">
        <v>81</v>
      </c>
      <c r="E596" s="31">
        <v>19</v>
      </c>
      <c r="F596" s="31" t="s">
        <v>1123</v>
      </c>
    </row>
    <row r="597" spans="1:6" ht="24" customHeight="1" x14ac:dyDescent="0.25">
      <c r="A597" s="31" t="s">
        <v>1108</v>
      </c>
      <c r="B597" s="31" t="s">
        <v>273</v>
      </c>
      <c r="C597" s="31" t="s">
        <v>274</v>
      </c>
      <c r="D597" s="31">
        <v>1</v>
      </c>
      <c r="E597" s="31">
        <v>2</v>
      </c>
      <c r="F597" s="31" t="s">
        <v>1102</v>
      </c>
    </row>
    <row r="598" spans="1:6" ht="24" customHeight="1" x14ac:dyDescent="0.25">
      <c r="A598" s="31" t="s">
        <v>1109</v>
      </c>
      <c r="B598" s="31" t="s">
        <v>273</v>
      </c>
      <c r="C598" s="31" t="s">
        <v>274</v>
      </c>
      <c r="D598" s="31">
        <v>18</v>
      </c>
      <c r="E598" s="31">
        <v>21</v>
      </c>
      <c r="F598" s="31" t="s">
        <v>1102</v>
      </c>
    </row>
    <row r="599" spans="1:6" ht="24" customHeight="1" x14ac:dyDescent="0.25">
      <c r="A599" s="31" t="s">
        <v>1110</v>
      </c>
      <c r="B599" s="31" t="s">
        <v>273</v>
      </c>
      <c r="C599" s="31" t="s">
        <v>274</v>
      </c>
      <c r="D599" s="31">
        <v>132</v>
      </c>
      <c r="E599" s="31">
        <v>0</v>
      </c>
      <c r="F599" s="31" t="s">
        <v>1122</v>
      </c>
    </row>
    <row r="600" spans="1:6" ht="24" customHeight="1" x14ac:dyDescent="0.25">
      <c r="A600" s="31" t="s">
        <v>1111</v>
      </c>
      <c r="B600" s="31" t="s">
        <v>273</v>
      </c>
      <c r="C600" s="31" t="s">
        <v>274</v>
      </c>
      <c r="D600" s="31">
        <v>71</v>
      </c>
      <c r="E600" s="31">
        <v>38</v>
      </c>
      <c r="F600" s="31" t="s">
        <v>1102</v>
      </c>
    </row>
    <row r="601" spans="1:6" ht="24" customHeight="1" x14ac:dyDescent="0.25">
      <c r="A601" s="31" t="s">
        <v>1112</v>
      </c>
      <c r="B601" s="31" t="s">
        <v>273</v>
      </c>
      <c r="C601" s="31" t="s">
        <v>274</v>
      </c>
      <c r="D601" s="31">
        <v>45</v>
      </c>
      <c r="E601" s="31">
        <v>31</v>
      </c>
      <c r="F601" s="31" t="s">
        <v>1123</v>
      </c>
    </row>
    <row r="602" spans="1:6" ht="24" customHeight="1" x14ac:dyDescent="0.25">
      <c r="A602" s="31" t="s">
        <v>1113</v>
      </c>
      <c r="B602" s="31" t="s">
        <v>273</v>
      </c>
      <c r="C602" s="31" t="s">
        <v>274</v>
      </c>
      <c r="D602" s="31">
        <v>85</v>
      </c>
      <c r="E602" s="31">
        <v>20</v>
      </c>
      <c r="F602" s="31" t="s">
        <v>1122</v>
      </c>
    </row>
    <row r="603" spans="1:6" ht="15" customHeight="1" x14ac:dyDescent="0.25">
      <c r="A603" s="31" t="s">
        <v>1099</v>
      </c>
      <c r="B603" s="31" t="s">
        <v>276</v>
      </c>
      <c r="C603" s="31" t="s">
        <v>277</v>
      </c>
      <c r="D603" s="31">
        <v>28</v>
      </c>
      <c r="E603" s="31">
        <v>36</v>
      </c>
      <c r="F603" s="31" t="s">
        <v>1123</v>
      </c>
    </row>
    <row r="604" spans="1:6" ht="15" customHeight="1" x14ac:dyDescent="0.25">
      <c r="A604" s="31" t="s">
        <v>1101</v>
      </c>
      <c r="B604" s="31" t="s">
        <v>276</v>
      </c>
      <c r="C604" s="31" t="s">
        <v>277</v>
      </c>
      <c r="D604" s="31">
        <v>115</v>
      </c>
      <c r="E604" s="31">
        <v>33</v>
      </c>
      <c r="F604" s="31" t="s">
        <v>1122</v>
      </c>
    </row>
    <row r="605" spans="1:6" ht="15" customHeight="1" x14ac:dyDescent="0.25">
      <c r="A605" s="31" t="s">
        <v>1103</v>
      </c>
      <c r="B605" s="31" t="s">
        <v>276</v>
      </c>
      <c r="C605" s="31" t="s">
        <v>277</v>
      </c>
      <c r="D605" s="31">
        <v>151</v>
      </c>
      <c r="E605" s="31">
        <v>40</v>
      </c>
      <c r="F605" s="31" t="s">
        <v>1102</v>
      </c>
    </row>
    <row r="606" spans="1:6" ht="15" customHeight="1" x14ac:dyDescent="0.25">
      <c r="A606" s="31" t="s">
        <v>1104</v>
      </c>
      <c r="B606" s="31" t="s">
        <v>276</v>
      </c>
      <c r="C606" s="31" t="s">
        <v>277</v>
      </c>
      <c r="D606" s="31">
        <v>128</v>
      </c>
      <c r="E606" s="31">
        <v>26</v>
      </c>
      <c r="F606" s="31" t="s">
        <v>1123</v>
      </c>
    </row>
    <row r="607" spans="1:6" ht="15" customHeight="1" x14ac:dyDescent="0.25">
      <c r="A607" s="31" t="s">
        <v>1106</v>
      </c>
      <c r="B607" s="31" t="s">
        <v>276</v>
      </c>
      <c r="C607" s="31" t="s">
        <v>277</v>
      </c>
      <c r="D607" s="31">
        <v>74</v>
      </c>
      <c r="E607" s="31">
        <v>4</v>
      </c>
      <c r="F607" s="31" t="s">
        <v>1122</v>
      </c>
    </row>
    <row r="608" spans="1:6" ht="15" customHeight="1" x14ac:dyDescent="0.25">
      <c r="A608" s="31" t="s">
        <v>1107</v>
      </c>
      <c r="B608" s="31" t="s">
        <v>276</v>
      </c>
      <c r="C608" s="31" t="s">
        <v>277</v>
      </c>
      <c r="D608" s="31">
        <v>154</v>
      </c>
      <c r="E608" s="31">
        <v>20</v>
      </c>
      <c r="F608" s="31" t="s">
        <v>1123</v>
      </c>
    </row>
    <row r="609" spans="1:6" ht="15" customHeight="1" x14ac:dyDescent="0.25">
      <c r="A609" s="31" t="s">
        <v>1108</v>
      </c>
      <c r="B609" s="31" t="s">
        <v>276</v>
      </c>
      <c r="C609" s="31" t="s">
        <v>277</v>
      </c>
      <c r="D609" s="31">
        <v>197</v>
      </c>
      <c r="E609" s="31">
        <v>28</v>
      </c>
      <c r="F609" s="31" t="s">
        <v>1123</v>
      </c>
    </row>
    <row r="610" spans="1:6" ht="15" customHeight="1" x14ac:dyDescent="0.25">
      <c r="A610" s="31" t="s">
        <v>1109</v>
      </c>
      <c r="B610" s="31" t="s">
        <v>276</v>
      </c>
      <c r="C610" s="31" t="s">
        <v>277</v>
      </c>
      <c r="D610" s="31">
        <v>115</v>
      </c>
      <c r="E610" s="31">
        <v>30</v>
      </c>
      <c r="F610" s="31" t="s">
        <v>1123</v>
      </c>
    </row>
    <row r="611" spans="1:6" ht="15" customHeight="1" x14ac:dyDescent="0.25">
      <c r="A611" s="31" t="s">
        <v>1110</v>
      </c>
      <c r="B611" s="31" t="s">
        <v>276</v>
      </c>
      <c r="C611" s="31" t="s">
        <v>277</v>
      </c>
      <c r="D611" s="31">
        <v>186</v>
      </c>
      <c r="E611" s="31">
        <v>9</v>
      </c>
      <c r="F611" s="31" t="s">
        <v>1123</v>
      </c>
    </row>
    <row r="612" spans="1:6" ht="15" customHeight="1" x14ac:dyDescent="0.25">
      <c r="A612" s="31" t="s">
        <v>1111</v>
      </c>
      <c r="B612" s="31" t="s">
        <v>276</v>
      </c>
      <c r="C612" s="31" t="s">
        <v>277</v>
      </c>
      <c r="D612" s="31">
        <v>56</v>
      </c>
      <c r="E612" s="31">
        <v>23</v>
      </c>
      <c r="F612" s="31" t="s">
        <v>1122</v>
      </c>
    </row>
    <row r="613" spans="1:6" ht="15" customHeight="1" x14ac:dyDescent="0.25">
      <c r="A613" s="31" t="s">
        <v>1112</v>
      </c>
      <c r="B613" s="31" t="s">
        <v>276</v>
      </c>
      <c r="C613" s="31" t="s">
        <v>277</v>
      </c>
      <c r="D613" s="31">
        <v>141</v>
      </c>
      <c r="E613" s="31">
        <v>36</v>
      </c>
      <c r="F613" s="31" t="s">
        <v>1122</v>
      </c>
    </row>
    <row r="614" spans="1:6" ht="15" customHeight="1" x14ac:dyDescent="0.25">
      <c r="A614" s="31" t="s">
        <v>1113</v>
      </c>
      <c r="B614" s="31" t="s">
        <v>276</v>
      </c>
      <c r="C614" s="31" t="s">
        <v>277</v>
      </c>
      <c r="D614" s="31">
        <v>138</v>
      </c>
      <c r="E614" s="31">
        <v>37</v>
      </c>
      <c r="F614" s="31" t="s">
        <v>1122</v>
      </c>
    </row>
    <row r="615" spans="1:6" ht="24" customHeight="1" x14ac:dyDescent="0.25">
      <c r="A615" s="31" t="s">
        <v>1099</v>
      </c>
      <c r="B615" s="31" t="s">
        <v>279</v>
      </c>
      <c r="C615" s="31" t="s">
        <v>280</v>
      </c>
      <c r="D615" s="31">
        <v>88</v>
      </c>
      <c r="E615" s="31">
        <v>17</v>
      </c>
      <c r="F615" s="31" t="s">
        <v>1102</v>
      </c>
    </row>
    <row r="616" spans="1:6" ht="24" customHeight="1" x14ac:dyDescent="0.25">
      <c r="A616" s="31" t="s">
        <v>1101</v>
      </c>
      <c r="B616" s="31" t="s">
        <v>279</v>
      </c>
      <c r="C616" s="31" t="s">
        <v>280</v>
      </c>
      <c r="D616" s="31">
        <v>17</v>
      </c>
      <c r="E616" s="31">
        <v>23</v>
      </c>
      <c r="F616" s="31" t="s">
        <v>1123</v>
      </c>
    </row>
    <row r="617" spans="1:6" ht="24" customHeight="1" x14ac:dyDescent="0.25">
      <c r="A617" s="31" t="s">
        <v>1103</v>
      </c>
      <c r="B617" s="31" t="s">
        <v>279</v>
      </c>
      <c r="C617" s="31" t="s">
        <v>280</v>
      </c>
      <c r="D617" s="31">
        <v>171</v>
      </c>
      <c r="E617" s="31">
        <v>16</v>
      </c>
      <c r="F617" s="31" t="s">
        <v>1102</v>
      </c>
    </row>
    <row r="618" spans="1:6" ht="24" customHeight="1" x14ac:dyDescent="0.25">
      <c r="A618" s="31" t="s">
        <v>1104</v>
      </c>
      <c r="B618" s="31" t="s">
        <v>279</v>
      </c>
      <c r="C618" s="31" t="s">
        <v>280</v>
      </c>
      <c r="D618" s="31">
        <v>60</v>
      </c>
      <c r="E618" s="31">
        <v>31</v>
      </c>
      <c r="F618" s="31" t="s">
        <v>1123</v>
      </c>
    </row>
    <row r="619" spans="1:6" ht="24" customHeight="1" x14ac:dyDescent="0.25">
      <c r="A619" s="31" t="s">
        <v>1106</v>
      </c>
      <c r="B619" s="31" t="s">
        <v>279</v>
      </c>
      <c r="C619" s="31" t="s">
        <v>280</v>
      </c>
      <c r="D619" s="31">
        <v>149</v>
      </c>
      <c r="E619" s="31">
        <v>25</v>
      </c>
      <c r="F619" s="31" t="s">
        <v>1122</v>
      </c>
    </row>
    <row r="620" spans="1:6" ht="24" customHeight="1" x14ac:dyDescent="0.25">
      <c r="A620" s="31" t="s">
        <v>1107</v>
      </c>
      <c r="B620" s="31" t="s">
        <v>279</v>
      </c>
      <c r="C620" s="31" t="s">
        <v>280</v>
      </c>
      <c r="D620" s="31">
        <v>129</v>
      </c>
      <c r="E620" s="31">
        <v>32</v>
      </c>
      <c r="F620" s="31" t="s">
        <v>1102</v>
      </c>
    </row>
    <row r="621" spans="1:6" ht="24" customHeight="1" x14ac:dyDescent="0.25">
      <c r="A621" s="31" t="s">
        <v>1108</v>
      </c>
      <c r="B621" s="31" t="s">
        <v>279</v>
      </c>
      <c r="C621" s="31" t="s">
        <v>280</v>
      </c>
      <c r="D621" s="31">
        <v>24</v>
      </c>
      <c r="E621" s="31">
        <v>40</v>
      </c>
      <c r="F621" s="31" t="s">
        <v>1123</v>
      </c>
    </row>
    <row r="622" spans="1:6" ht="24" customHeight="1" x14ac:dyDescent="0.25">
      <c r="A622" s="31" t="s">
        <v>1109</v>
      </c>
      <c r="B622" s="31" t="s">
        <v>279</v>
      </c>
      <c r="C622" s="31" t="s">
        <v>280</v>
      </c>
      <c r="D622" s="31">
        <v>21</v>
      </c>
      <c r="E622" s="31">
        <v>37</v>
      </c>
      <c r="F622" s="31" t="s">
        <v>1122</v>
      </c>
    </row>
    <row r="623" spans="1:6" ht="24" customHeight="1" x14ac:dyDescent="0.25">
      <c r="A623" s="31" t="s">
        <v>1110</v>
      </c>
      <c r="B623" s="31" t="s">
        <v>279</v>
      </c>
      <c r="C623" s="31" t="s">
        <v>280</v>
      </c>
      <c r="D623" s="31">
        <v>32</v>
      </c>
      <c r="E623" s="31">
        <v>25</v>
      </c>
      <c r="F623" s="31" t="s">
        <v>1102</v>
      </c>
    </row>
    <row r="624" spans="1:6" ht="24" customHeight="1" x14ac:dyDescent="0.25">
      <c r="A624" s="31" t="s">
        <v>1111</v>
      </c>
      <c r="B624" s="31" t="s">
        <v>279</v>
      </c>
      <c r="C624" s="31" t="s">
        <v>280</v>
      </c>
      <c r="D624" s="31">
        <v>35</v>
      </c>
      <c r="E624" s="31">
        <v>23</v>
      </c>
      <c r="F624" s="31" t="s">
        <v>1122</v>
      </c>
    </row>
    <row r="625" spans="1:6" ht="24" customHeight="1" x14ac:dyDescent="0.25">
      <c r="A625" s="31" t="s">
        <v>1112</v>
      </c>
      <c r="B625" s="31" t="s">
        <v>279</v>
      </c>
      <c r="C625" s="31" t="s">
        <v>280</v>
      </c>
      <c r="D625" s="31">
        <v>189</v>
      </c>
      <c r="E625" s="31">
        <v>5</v>
      </c>
      <c r="F625" s="31" t="s">
        <v>1123</v>
      </c>
    </row>
    <row r="626" spans="1:6" ht="24" customHeight="1" x14ac:dyDescent="0.25">
      <c r="A626" s="31" t="s">
        <v>1113</v>
      </c>
      <c r="B626" s="31" t="s">
        <v>279</v>
      </c>
      <c r="C626" s="31" t="s">
        <v>280</v>
      </c>
      <c r="D626" s="31">
        <v>74</v>
      </c>
      <c r="E626" s="31">
        <v>13</v>
      </c>
      <c r="F626" s="31" t="s">
        <v>1123</v>
      </c>
    </row>
    <row r="627" spans="1:6" ht="24" customHeight="1" x14ac:dyDescent="0.25">
      <c r="A627" s="31" t="s">
        <v>1099</v>
      </c>
      <c r="B627" s="31" t="s">
        <v>283</v>
      </c>
      <c r="C627" s="31" t="s">
        <v>284</v>
      </c>
      <c r="D627" s="31">
        <v>60</v>
      </c>
      <c r="E627" s="31">
        <v>26</v>
      </c>
      <c r="F627" s="31" t="s">
        <v>1122</v>
      </c>
    </row>
    <row r="628" spans="1:6" ht="24" customHeight="1" x14ac:dyDescent="0.25">
      <c r="A628" s="31" t="s">
        <v>1101</v>
      </c>
      <c r="B628" s="31" t="s">
        <v>283</v>
      </c>
      <c r="C628" s="31" t="s">
        <v>284</v>
      </c>
      <c r="D628" s="31">
        <v>189</v>
      </c>
      <c r="E628" s="31">
        <v>19</v>
      </c>
      <c r="F628" s="31" t="s">
        <v>1123</v>
      </c>
    </row>
    <row r="629" spans="1:6" ht="24" customHeight="1" x14ac:dyDescent="0.25">
      <c r="A629" s="31" t="s">
        <v>1103</v>
      </c>
      <c r="B629" s="31" t="s">
        <v>283</v>
      </c>
      <c r="C629" s="31" t="s">
        <v>284</v>
      </c>
      <c r="D629" s="31">
        <v>197</v>
      </c>
      <c r="E629" s="31">
        <v>14</v>
      </c>
      <c r="F629" s="31" t="s">
        <v>1122</v>
      </c>
    </row>
    <row r="630" spans="1:6" ht="24" customHeight="1" x14ac:dyDescent="0.25">
      <c r="A630" s="31" t="s">
        <v>1104</v>
      </c>
      <c r="B630" s="31" t="s">
        <v>283</v>
      </c>
      <c r="C630" s="31" t="s">
        <v>284</v>
      </c>
      <c r="D630" s="31">
        <v>55</v>
      </c>
      <c r="E630" s="31">
        <v>19</v>
      </c>
      <c r="F630" s="31" t="s">
        <v>1102</v>
      </c>
    </row>
    <row r="631" spans="1:6" ht="24" customHeight="1" x14ac:dyDescent="0.25">
      <c r="A631" s="31" t="s">
        <v>1106</v>
      </c>
      <c r="B631" s="31" t="s">
        <v>283</v>
      </c>
      <c r="C631" s="31" t="s">
        <v>284</v>
      </c>
      <c r="D631" s="31">
        <v>79</v>
      </c>
      <c r="E631" s="31">
        <v>9</v>
      </c>
      <c r="F631" s="31" t="s">
        <v>1123</v>
      </c>
    </row>
    <row r="632" spans="1:6" ht="24" customHeight="1" x14ac:dyDescent="0.25">
      <c r="A632" s="31" t="s">
        <v>1107</v>
      </c>
      <c r="B632" s="31" t="s">
        <v>283</v>
      </c>
      <c r="C632" s="31" t="s">
        <v>284</v>
      </c>
      <c r="D632" s="31">
        <v>18</v>
      </c>
      <c r="E632" s="31">
        <v>1</v>
      </c>
      <c r="F632" s="31" t="s">
        <v>1102</v>
      </c>
    </row>
    <row r="633" spans="1:6" ht="24" customHeight="1" x14ac:dyDescent="0.25">
      <c r="A633" s="31" t="s">
        <v>1108</v>
      </c>
      <c r="B633" s="31" t="s">
        <v>283</v>
      </c>
      <c r="C633" s="31" t="s">
        <v>284</v>
      </c>
      <c r="D633" s="31">
        <v>81</v>
      </c>
      <c r="E633" s="31">
        <v>26</v>
      </c>
      <c r="F633" s="31" t="s">
        <v>1102</v>
      </c>
    </row>
    <row r="634" spans="1:6" ht="24" customHeight="1" x14ac:dyDescent="0.25">
      <c r="A634" s="31" t="s">
        <v>1109</v>
      </c>
      <c r="B634" s="31" t="s">
        <v>283</v>
      </c>
      <c r="C634" s="31" t="s">
        <v>284</v>
      </c>
      <c r="D634" s="31">
        <v>168</v>
      </c>
      <c r="E634" s="31">
        <v>8</v>
      </c>
      <c r="F634" s="31" t="s">
        <v>1123</v>
      </c>
    </row>
    <row r="635" spans="1:6" ht="24" customHeight="1" x14ac:dyDescent="0.25">
      <c r="A635" s="31" t="s">
        <v>1110</v>
      </c>
      <c r="B635" s="31" t="s">
        <v>283</v>
      </c>
      <c r="C635" s="31" t="s">
        <v>284</v>
      </c>
      <c r="D635" s="31">
        <v>199</v>
      </c>
      <c r="E635" s="31">
        <v>33</v>
      </c>
      <c r="F635" s="31" t="s">
        <v>1123</v>
      </c>
    </row>
    <row r="636" spans="1:6" ht="24" customHeight="1" x14ac:dyDescent="0.25">
      <c r="A636" s="31" t="s">
        <v>1111</v>
      </c>
      <c r="B636" s="31" t="s">
        <v>283</v>
      </c>
      <c r="C636" s="31" t="s">
        <v>284</v>
      </c>
      <c r="D636" s="31">
        <v>37</v>
      </c>
      <c r="E636" s="31">
        <v>28</v>
      </c>
      <c r="F636" s="31" t="s">
        <v>1122</v>
      </c>
    </row>
    <row r="637" spans="1:6" ht="24" customHeight="1" x14ac:dyDescent="0.25">
      <c r="A637" s="31" t="s">
        <v>1112</v>
      </c>
      <c r="B637" s="31" t="s">
        <v>283</v>
      </c>
      <c r="C637" s="31" t="s">
        <v>284</v>
      </c>
      <c r="D637" s="31">
        <v>167</v>
      </c>
      <c r="E637" s="31">
        <v>0</v>
      </c>
      <c r="F637" s="31" t="s">
        <v>1102</v>
      </c>
    </row>
    <row r="638" spans="1:6" ht="24" customHeight="1" x14ac:dyDescent="0.25">
      <c r="A638" s="31" t="s">
        <v>1113</v>
      </c>
      <c r="B638" s="31" t="s">
        <v>283</v>
      </c>
      <c r="C638" s="31" t="s">
        <v>284</v>
      </c>
      <c r="D638" s="31">
        <v>147</v>
      </c>
      <c r="E638" s="31">
        <v>8</v>
      </c>
      <c r="F638" s="31" t="s">
        <v>1123</v>
      </c>
    </row>
    <row r="639" spans="1:6" ht="24" customHeight="1" x14ac:dyDescent="0.25"/>
    <row r="640" spans="1:6" ht="24" customHeight="1" x14ac:dyDescent="0.25"/>
    <row r="641" ht="24" customHeight="1" x14ac:dyDescent="0.25"/>
    <row r="642" ht="24" customHeight="1" x14ac:dyDescent="0.25"/>
    <row r="643" ht="24" customHeight="1" x14ac:dyDescent="0.25"/>
    <row r="644" ht="24" customHeight="1" x14ac:dyDescent="0.25"/>
    <row r="645" ht="24" customHeight="1" x14ac:dyDescent="0.25"/>
    <row r="646" ht="24" customHeight="1" x14ac:dyDescent="0.25"/>
    <row r="647" ht="24" customHeight="1" x14ac:dyDescent="0.25"/>
    <row r="648" ht="24" customHeight="1" x14ac:dyDescent="0.25"/>
    <row r="649" ht="24" customHeight="1" x14ac:dyDescent="0.25"/>
    <row r="650" ht="24" customHeight="1" x14ac:dyDescent="0.25"/>
    <row r="651" ht="24" customHeight="1" x14ac:dyDescent="0.25"/>
    <row r="652" ht="24" customHeight="1" x14ac:dyDescent="0.25"/>
    <row r="653" ht="24" customHeight="1" x14ac:dyDescent="0.25"/>
    <row r="654" ht="24" customHeight="1" x14ac:dyDescent="0.25"/>
    <row r="655" ht="24" customHeight="1" x14ac:dyDescent="0.25"/>
    <row r="656" ht="24" customHeight="1" x14ac:dyDescent="0.25"/>
    <row r="657" ht="24" customHeight="1" x14ac:dyDescent="0.25"/>
    <row r="658" ht="24" customHeight="1" x14ac:dyDescent="0.25"/>
    <row r="659" ht="24" customHeight="1" x14ac:dyDescent="0.25"/>
    <row r="660" ht="24" customHeight="1" x14ac:dyDescent="0.25"/>
    <row r="661" ht="24" customHeight="1" x14ac:dyDescent="0.25"/>
    <row r="662" ht="24" customHeight="1" x14ac:dyDescent="0.25"/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AD47"/>
  </sheetPr>
  <dimension ref="A1:F662"/>
  <sheetViews>
    <sheetView zoomScaleNormal="100" workbookViewId="0"/>
  </sheetViews>
  <sheetFormatPr defaultColWidth="8.7109375" defaultRowHeight="15" customHeight="1" x14ac:dyDescent="0.25"/>
  <sheetData>
    <row r="1" spans="1:6" ht="15" customHeight="1" x14ac:dyDescent="0.3">
      <c r="A1" s="95" t="s">
        <v>1124</v>
      </c>
      <c r="B1" s="96"/>
      <c r="C1" s="96"/>
      <c r="D1" s="96"/>
      <c r="E1" s="96"/>
      <c r="F1" s="96"/>
    </row>
    <row r="2" spans="1:6" ht="24" customHeight="1" x14ac:dyDescent="0.25">
      <c r="A2" s="30" t="s">
        <v>1095</v>
      </c>
      <c r="B2" s="30" t="s">
        <v>964</v>
      </c>
      <c r="C2" s="30" t="s">
        <v>123</v>
      </c>
      <c r="D2" s="30" t="s">
        <v>1125</v>
      </c>
      <c r="E2" s="30" t="s">
        <v>1126</v>
      </c>
      <c r="F2" s="30" t="s">
        <v>1127</v>
      </c>
    </row>
    <row r="3" spans="1:6" ht="15" customHeight="1" x14ac:dyDescent="0.25">
      <c r="A3" s="31" t="s">
        <v>1099</v>
      </c>
      <c r="B3" s="31" t="s">
        <v>128</v>
      </c>
      <c r="C3" s="31" t="s">
        <v>129</v>
      </c>
      <c r="D3" s="31">
        <v>24</v>
      </c>
      <c r="E3" s="31">
        <v>4</v>
      </c>
      <c r="F3" s="31">
        <v>5</v>
      </c>
    </row>
    <row r="4" spans="1:6" ht="15" customHeight="1" x14ac:dyDescent="0.25">
      <c r="A4" s="31" t="s">
        <v>1101</v>
      </c>
      <c r="B4" s="31" t="s">
        <v>128</v>
      </c>
      <c r="C4" s="31" t="s">
        <v>129</v>
      </c>
      <c r="D4" s="31">
        <v>24</v>
      </c>
      <c r="E4" s="31">
        <v>6</v>
      </c>
      <c r="F4" s="31">
        <v>2</v>
      </c>
    </row>
    <row r="5" spans="1:6" ht="15" customHeight="1" x14ac:dyDescent="0.25">
      <c r="A5" s="31" t="s">
        <v>1103</v>
      </c>
      <c r="B5" s="31" t="s">
        <v>128</v>
      </c>
      <c r="C5" s="31" t="s">
        <v>129</v>
      </c>
      <c r="D5" s="31">
        <v>26</v>
      </c>
      <c r="E5" s="31">
        <v>6</v>
      </c>
      <c r="F5" s="31">
        <v>2</v>
      </c>
    </row>
    <row r="6" spans="1:6" ht="15" customHeight="1" x14ac:dyDescent="0.25">
      <c r="A6" s="31" t="s">
        <v>1104</v>
      </c>
      <c r="B6" s="31" t="s">
        <v>128</v>
      </c>
      <c r="C6" s="31" t="s">
        <v>129</v>
      </c>
      <c r="D6" s="31">
        <v>29</v>
      </c>
      <c r="E6" s="31">
        <v>5</v>
      </c>
      <c r="F6" s="31">
        <v>7</v>
      </c>
    </row>
    <row r="7" spans="1:6" ht="15" customHeight="1" x14ac:dyDescent="0.25">
      <c r="A7" s="31" t="s">
        <v>1106</v>
      </c>
      <c r="B7" s="31" t="s">
        <v>128</v>
      </c>
      <c r="C7" s="31" t="s">
        <v>129</v>
      </c>
      <c r="D7" s="31">
        <v>19</v>
      </c>
      <c r="E7" s="31">
        <v>0</v>
      </c>
      <c r="F7" s="31">
        <v>6</v>
      </c>
    </row>
    <row r="8" spans="1:6" ht="15" customHeight="1" x14ac:dyDescent="0.25">
      <c r="A8" s="31" t="s">
        <v>1107</v>
      </c>
      <c r="B8" s="31" t="s">
        <v>128</v>
      </c>
      <c r="C8" s="31" t="s">
        <v>129</v>
      </c>
      <c r="D8" s="31">
        <v>9</v>
      </c>
      <c r="E8" s="31">
        <v>6</v>
      </c>
      <c r="F8" s="31">
        <v>8</v>
      </c>
    </row>
    <row r="9" spans="1:6" ht="15" customHeight="1" x14ac:dyDescent="0.25">
      <c r="A9" s="31" t="s">
        <v>1108</v>
      </c>
      <c r="B9" s="31" t="s">
        <v>128</v>
      </c>
      <c r="C9" s="31" t="s">
        <v>129</v>
      </c>
      <c r="D9" s="31">
        <v>15</v>
      </c>
      <c r="E9" s="31">
        <v>4</v>
      </c>
      <c r="F9" s="31">
        <v>2</v>
      </c>
    </row>
    <row r="10" spans="1:6" ht="15" customHeight="1" x14ac:dyDescent="0.25">
      <c r="A10" s="31" t="s">
        <v>1109</v>
      </c>
      <c r="B10" s="31" t="s">
        <v>128</v>
      </c>
      <c r="C10" s="31" t="s">
        <v>129</v>
      </c>
      <c r="D10" s="31">
        <v>33</v>
      </c>
      <c r="E10" s="31">
        <v>3</v>
      </c>
      <c r="F10" s="31">
        <v>7</v>
      </c>
    </row>
    <row r="11" spans="1:6" ht="15" customHeight="1" x14ac:dyDescent="0.25">
      <c r="A11" s="31" t="s">
        <v>1110</v>
      </c>
      <c r="B11" s="31" t="s">
        <v>128</v>
      </c>
      <c r="C11" s="31" t="s">
        <v>129</v>
      </c>
      <c r="D11" s="31">
        <v>26</v>
      </c>
      <c r="E11" s="31">
        <v>3</v>
      </c>
      <c r="F11" s="31">
        <v>4</v>
      </c>
    </row>
    <row r="12" spans="1:6" ht="15" customHeight="1" x14ac:dyDescent="0.25">
      <c r="A12" s="31" t="s">
        <v>1111</v>
      </c>
      <c r="B12" s="31" t="s">
        <v>128</v>
      </c>
      <c r="C12" s="31" t="s">
        <v>129</v>
      </c>
      <c r="D12" s="31">
        <v>2</v>
      </c>
      <c r="E12" s="31">
        <v>7</v>
      </c>
      <c r="F12" s="31">
        <v>2</v>
      </c>
    </row>
    <row r="13" spans="1:6" ht="15" customHeight="1" x14ac:dyDescent="0.25">
      <c r="A13" s="31" t="s">
        <v>1112</v>
      </c>
      <c r="B13" s="31" t="s">
        <v>128</v>
      </c>
      <c r="C13" s="31" t="s">
        <v>129</v>
      </c>
      <c r="D13" s="31">
        <v>28</v>
      </c>
      <c r="E13" s="31">
        <v>8</v>
      </c>
      <c r="F13" s="31">
        <v>2</v>
      </c>
    </row>
    <row r="14" spans="1:6" ht="15" customHeight="1" x14ac:dyDescent="0.25">
      <c r="A14" s="31" t="s">
        <v>1113</v>
      </c>
      <c r="B14" s="31" t="s">
        <v>128</v>
      </c>
      <c r="C14" s="31" t="s">
        <v>129</v>
      </c>
      <c r="D14" s="31">
        <v>17</v>
      </c>
      <c r="E14" s="31">
        <v>0</v>
      </c>
      <c r="F14" s="31">
        <v>3</v>
      </c>
    </row>
    <row r="15" spans="1:6" ht="24" customHeight="1" x14ac:dyDescent="0.25">
      <c r="A15" s="31" t="s">
        <v>1099</v>
      </c>
      <c r="B15" s="31" t="s">
        <v>132</v>
      </c>
      <c r="C15" s="31" t="s">
        <v>133</v>
      </c>
      <c r="D15" s="31">
        <v>11</v>
      </c>
      <c r="E15" s="31">
        <v>3</v>
      </c>
      <c r="F15" s="31">
        <v>2</v>
      </c>
    </row>
    <row r="16" spans="1:6" ht="24" customHeight="1" x14ac:dyDescent="0.25">
      <c r="A16" s="31" t="s">
        <v>1101</v>
      </c>
      <c r="B16" s="31" t="s">
        <v>132</v>
      </c>
      <c r="C16" s="31" t="s">
        <v>133</v>
      </c>
      <c r="D16" s="31">
        <v>2</v>
      </c>
      <c r="E16" s="31">
        <v>5</v>
      </c>
      <c r="F16" s="31">
        <v>1</v>
      </c>
    </row>
    <row r="17" spans="1:6" ht="24" customHeight="1" x14ac:dyDescent="0.25">
      <c r="A17" s="31" t="s">
        <v>1103</v>
      </c>
      <c r="B17" s="31" t="s">
        <v>132</v>
      </c>
      <c r="C17" s="31" t="s">
        <v>133</v>
      </c>
      <c r="D17" s="31">
        <v>0</v>
      </c>
      <c r="E17" s="31">
        <v>1</v>
      </c>
      <c r="F17" s="31">
        <v>5</v>
      </c>
    </row>
    <row r="18" spans="1:6" ht="24" customHeight="1" x14ac:dyDescent="0.25">
      <c r="A18" s="31" t="s">
        <v>1104</v>
      </c>
      <c r="B18" s="31" t="s">
        <v>132</v>
      </c>
      <c r="C18" s="31" t="s">
        <v>133</v>
      </c>
      <c r="D18" s="31">
        <v>8</v>
      </c>
      <c r="E18" s="31">
        <v>3</v>
      </c>
      <c r="F18" s="31">
        <v>7</v>
      </c>
    </row>
    <row r="19" spans="1:6" ht="24" customHeight="1" x14ac:dyDescent="0.25">
      <c r="A19" s="31" t="s">
        <v>1106</v>
      </c>
      <c r="B19" s="31" t="s">
        <v>132</v>
      </c>
      <c r="C19" s="31" t="s">
        <v>133</v>
      </c>
      <c r="D19" s="31">
        <v>31</v>
      </c>
      <c r="E19" s="31">
        <v>8</v>
      </c>
      <c r="F19" s="31">
        <v>2</v>
      </c>
    </row>
    <row r="20" spans="1:6" ht="24" customHeight="1" x14ac:dyDescent="0.25">
      <c r="A20" s="31" t="s">
        <v>1107</v>
      </c>
      <c r="B20" s="31" t="s">
        <v>132</v>
      </c>
      <c r="C20" s="31" t="s">
        <v>133</v>
      </c>
      <c r="D20" s="31">
        <v>35</v>
      </c>
      <c r="E20" s="31">
        <v>2</v>
      </c>
      <c r="F20" s="31">
        <v>5</v>
      </c>
    </row>
    <row r="21" spans="1:6" ht="24" customHeight="1" x14ac:dyDescent="0.25">
      <c r="A21" s="31" t="s">
        <v>1108</v>
      </c>
      <c r="B21" s="31" t="s">
        <v>132</v>
      </c>
      <c r="C21" s="31" t="s">
        <v>133</v>
      </c>
      <c r="D21" s="31">
        <v>29</v>
      </c>
      <c r="E21" s="31">
        <v>10</v>
      </c>
      <c r="F21" s="31">
        <v>4</v>
      </c>
    </row>
    <row r="22" spans="1:6" ht="24" customHeight="1" x14ac:dyDescent="0.25">
      <c r="A22" s="31" t="s">
        <v>1109</v>
      </c>
      <c r="B22" s="31" t="s">
        <v>132</v>
      </c>
      <c r="C22" s="31" t="s">
        <v>133</v>
      </c>
      <c r="D22" s="31">
        <v>11</v>
      </c>
      <c r="E22" s="31">
        <v>3</v>
      </c>
      <c r="F22" s="31">
        <v>6</v>
      </c>
    </row>
    <row r="23" spans="1:6" ht="24" customHeight="1" x14ac:dyDescent="0.25">
      <c r="A23" s="31" t="s">
        <v>1110</v>
      </c>
      <c r="B23" s="31" t="s">
        <v>132</v>
      </c>
      <c r="C23" s="31" t="s">
        <v>133</v>
      </c>
      <c r="D23" s="31">
        <v>35</v>
      </c>
      <c r="E23" s="31">
        <v>5</v>
      </c>
      <c r="F23" s="31">
        <v>6</v>
      </c>
    </row>
    <row r="24" spans="1:6" ht="24" customHeight="1" x14ac:dyDescent="0.25">
      <c r="A24" s="31" t="s">
        <v>1111</v>
      </c>
      <c r="B24" s="31" t="s">
        <v>132</v>
      </c>
      <c r="C24" s="31" t="s">
        <v>133</v>
      </c>
      <c r="D24" s="31">
        <v>35</v>
      </c>
      <c r="E24" s="31">
        <v>2</v>
      </c>
      <c r="F24" s="31">
        <v>7</v>
      </c>
    </row>
    <row r="25" spans="1:6" ht="24" customHeight="1" x14ac:dyDescent="0.25">
      <c r="A25" s="31" t="s">
        <v>1112</v>
      </c>
      <c r="B25" s="31" t="s">
        <v>132</v>
      </c>
      <c r="C25" s="31" t="s">
        <v>133</v>
      </c>
      <c r="D25" s="31">
        <v>28</v>
      </c>
      <c r="E25" s="31">
        <v>10</v>
      </c>
      <c r="F25" s="31">
        <v>6</v>
      </c>
    </row>
    <row r="26" spans="1:6" ht="24" customHeight="1" x14ac:dyDescent="0.25">
      <c r="A26" s="31" t="s">
        <v>1113</v>
      </c>
      <c r="B26" s="31" t="s">
        <v>132</v>
      </c>
      <c r="C26" s="31" t="s">
        <v>133</v>
      </c>
      <c r="D26" s="31">
        <v>10</v>
      </c>
      <c r="E26" s="31">
        <v>1</v>
      </c>
      <c r="F26" s="31">
        <v>2</v>
      </c>
    </row>
    <row r="27" spans="1:6" ht="24" customHeight="1" x14ac:dyDescent="0.25">
      <c r="A27" s="31" t="s">
        <v>1099</v>
      </c>
      <c r="B27" s="31" t="s">
        <v>135</v>
      </c>
      <c r="C27" s="31" t="s">
        <v>136</v>
      </c>
      <c r="D27" s="31">
        <v>25</v>
      </c>
      <c r="E27" s="31">
        <v>0</v>
      </c>
      <c r="F27" s="31">
        <v>1</v>
      </c>
    </row>
    <row r="28" spans="1:6" ht="24" customHeight="1" x14ac:dyDescent="0.25">
      <c r="A28" s="31" t="s">
        <v>1101</v>
      </c>
      <c r="B28" s="31" t="s">
        <v>135</v>
      </c>
      <c r="C28" s="31" t="s">
        <v>136</v>
      </c>
      <c r="D28" s="31">
        <v>17</v>
      </c>
      <c r="E28" s="31">
        <v>4</v>
      </c>
      <c r="F28" s="31">
        <v>8</v>
      </c>
    </row>
    <row r="29" spans="1:6" ht="24" customHeight="1" x14ac:dyDescent="0.25">
      <c r="A29" s="31" t="s">
        <v>1103</v>
      </c>
      <c r="B29" s="31" t="s">
        <v>135</v>
      </c>
      <c r="C29" s="31" t="s">
        <v>136</v>
      </c>
      <c r="D29" s="31">
        <v>1</v>
      </c>
      <c r="E29" s="31">
        <v>2</v>
      </c>
      <c r="F29" s="31">
        <v>5</v>
      </c>
    </row>
    <row r="30" spans="1:6" ht="24" customHeight="1" x14ac:dyDescent="0.25">
      <c r="A30" s="31" t="s">
        <v>1104</v>
      </c>
      <c r="B30" s="31" t="s">
        <v>135</v>
      </c>
      <c r="C30" s="31" t="s">
        <v>136</v>
      </c>
      <c r="D30" s="31">
        <v>17</v>
      </c>
      <c r="E30" s="31">
        <v>1</v>
      </c>
      <c r="F30" s="31">
        <v>2</v>
      </c>
    </row>
    <row r="31" spans="1:6" ht="24" customHeight="1" x14ac:dyDescent="0.25">
      <c r="A31" s="31" t="s">
        <v>1106</v>
      </c>
      <c r="B31" s="31" t="s">
        <v>135</v>
      </c>
      <c r="C31" s="31" t="s">
        <v>136</v>
      </c>
      <c r="D31" s="31">
        <v>31</v>
      </c>
      <c r="E31" s="31">
        <v>5</v>
      </c>
      <c r="F31" s="31">
        <v>4</v>
      </c>
    </row>
    <row r="32" spans="1:6" ht="24" customHeight="1" x14ac:dyDescent="0.25">
      <c r="A32" s="31" t="s">
        <v>1107</v>
      </c>
      <c r="B32" s="31" t="s">
        <v>135</v>
      </c>
      <c r="C32" s="31" t="s">
        <v>136</v>
      </c>
      <c r="D32" s="31">
        <v>15</v>
      </c>
      <c r="E32" s="31">
        <v>9</v>
      </c>
      <c r="F32" s="31">
        <v>3</v>
      </c>
    </row>
    <row r="33" spans="1:6" ht="24" customHeight="1" x14ac:dyDescent="0.25">
      <c r="A33" s="31" t="s">
        <v>1108</v>
      </c>
      <c r="B33" s="31" t="s">
        <v>135</v>
      </c>
      <c r="C33" s="31" t="s">
        <v>136</v>
      </c>
      <c r="D33" s="31">
        <v>31</v>
      </c>
      <c r="E33" s="31">
        <v>5</v>
      </c>
      <c r="F33" s="31">
        <v>7</v>
      </c>
    </row>
    <row r="34" spans="1:6" ht="24" customHeight="1" x14ac:dyDescent="0.25">
      <c r="A34" s="31" t="s">
        <v>1109</v>
      </c>
      <c r="B34" s="31" t="s">
        <v>135</v>
      </c>
      <c r="C34" s="31" t="s">
        <v>136</v>
      </c>
      <c r="D34" s="31">
        <v>22</v>
      </c>
      <c r="E34" s="31">
        <v>0</v>
      </c>
      <c r="F34" s="31">
        <v>3</v>
      </c>
    </row>
    <row r="35" spans="1:6" ht="24" customHeight="1" x14ac:dyDescent="0.25">
      <c r="A35" s="31" t="s">
        <v>1110</v>
      </c>
      <c r="B35" s="31" t="s">
        <v>135</v>
      </c>
      <c r="C35" s="31" t="s">
        <v>136</v>
      </c>
      <c r="D35" s="31">
        <v>13</v>
      </c>
      <c r="E35" s="31">
        <v>7</v>
      </c>
      <c r="F35" s="31">
        <v>4</v>
      </c>
    </row>
    <row r="36" spans="1:6" ht="24" customHeight="1" x14ac:dyDescent="0.25">
      <c r="A36" s="31" t="s">
        <v>1111</v>
      </c>
      <c r="B36" s="31" t="s">
        <v>135</v>
      </c>
      <c r="C36" s="31" t="s">
        <v>136</v>
      </c>
      <c r="D36" s="31">
        <v>8</v>
      </c>
      <c r="E36" s="31">
        <v>8</v>
      </c>
      <c r="F36" s="31">
        <v>2</v>
      </c>
    </row>
    <row r="37" spans="1:6" ht="24" customHeight="1" x14ac:dyDescent="0.25">
      <c r="A37" s="31" t="s">
        <v>1112</v>
      </c>
      <c r="B37" s="31" t="s">
        <v>135</v>
      </c>
      <c r="C37" s="31" t="s">
        <v>136</v>
      </c>
      <c r="D37" s="31">
        <v>25</v>
      </c>
      <c r="E37" s="31">
        <v>4</v>
      </c>
      <c r="F37" s="31">
        <v>4</v>
      </c>
    </row>
    <row r="38" spans="1:6" ht="24" customHeight="1" x14ac:dyDescent="0.25">
      <c r="A38" s="31" t="s">
        <v>1113</v>
      </c>
      <c r="B38" s="31" t="s">
        <v>135</v>
      </c>
      <c r="C38" s="31" t="s">
        <v>136</v>
      </c>
      <c r="D38" s="31">
        <v>13</v>
      </c>
      <c r="E38" s="31">
        <v>5</v>
      </c>
      <c r="F38" s="31">
        <v>1</v>
      </c>
    </row>
    <row r="39" spans="1:6" ht="24" customHeight="1" x14ac:dyDescent="0.25">
      <c r="A39" s="31" t="s">
        <v>1099</v>
      </c>
      <c r="B39" s="31" t="s">
        <v>138</v>
      </c>
      <c r="C39" s="31" t="s">
        <v>139</v>
      </c>
      <c r="D39" s="31">
        <v>19</v>
      </c>
      <c r="E39" s="31">
        <v>8</v>
      </c>
      <c r="F39" s="31">
        <v>6</v>
      </c>
    </row>
    <row r="40" spans="1:6" ht="24" customHeight="1" x14ac:dyDescent="0.25">
      <c r="A40" s="31" t="s">
        <v>1101</v>
      </c>
      <c r="B40" s="31" t="s">
        <v>138</v>
      </c>
      <c r="C40" s="31" t="s">
        <v>139</v>
      </c>
      <c r="D40" s="31">
        <v>6</v>
      </c>
      <c r="E40" s="31">
        <v>9</v>
      </c>
      <c r="F40" s="31">
        <v>4</v>
      </c>
    </row>
    <row r="41" spans="1:6" ht="24" customHeight="1" x14ac:dyDescent="0.25">
      <c r="A41" s="31" t="s">
        <v>1103</v>
      </c>
      <c r="B41" s="31" t="s">
        <v>138</v>
      </c>
      <c r="C41" s="31" t="s">
        <v>139</v>
      </c>
      <c r="D41" s="31">
        <v>6</v>
      </c>
      <c r="E41" s="31">
        <v>1</v>
      </c>
      <c r="F41" s="31">
        <v>5</v>
      </c>
    </row>
    <row r="42" spans="1:6" ht="24" customHeight="1" x14ac:dyDescent="0.25">
      <c r="A42" s="31" t="s">
        <v>1104</v>
      </c>
      <c r="B42" s="31" t="s">
        <v>138</v>
      </c>
      <c r="C42" s="31" t="s">
        <v>139</v>
      </c>
      <c r="D42" s="31">
        <v>19</v>
      </c>
      <c r="E42" s="31">
        <v>6</v>
      </c>
      <c r="F42" s="31">
        <v>3</v>
      </c>
    </row>
    <row r="43" spans="1:6" ht="24" customHeight="1" x14ac:dyDescent="0.25">
      <c r="A43" s="31" t="s">
        <v>1106</v>
      </c>
      <c r="B43" s="31" t="s">
        <v>138</v>
      </c>
      <c r="C43" s="31" t="s">
        <v>139</v>
      </c>
      <c r="D43" s="31">
        <v>3</v>
      </c>
      <c r="E43" s="31">
        <v>5</v>
      </c>
      <c r="F43" s="31">
        <v>2</v>
      </c>
    </row>
    <row r="44" spans="1:6" ht="24" customHeight="1" x14ac:dyDescent="0.25">
      <c r="A44" s="31" t="s">
        <v>1107</v>
      </c>
      <c r="B44" s="31" t="s">
        <v>138</v>
      </c>
      <c r="C44" s="31" t="s">
        <v>139</v>
      </c>
      <c r="D44" s="31">
        <v>24</v>
      </c>
      <c r="E44" s="31">
        <v>5</v>
      </c>
      <c r="F44" s="31">
        <v>2</v>
      </c>
    </row>
    <row r="45" spans="1:6" ht="24" customHeight="1" x14ac:dyDescent="0.25">
      <c r="A45" s="31" t="s">
        <v>1108</v>
      </c>
      <c r="B45" s="31" t="s">
        <v>138</v>
      </c>
      <c r="C45" s="31" t="s">
        <v>139</v>
      </c>
      <c r="D45" s="31">
        <v>32</v>
      </c>
      <c r="E45" s="31">
        <v>7</v>
      </c>
      <c r="F45" s="31">
        <v>7</v>
      </c>
    </row>
    <row r="46" spans="1:6" ht="24" customHeight="1" x14ac:dyDescent="0.25">
      <c r="A46" s="31" t="s">
        <v>1109</v>
      </c>
      <c r="B46" s="31" t="s">
        <v>138</v>
      </c>
      <c r="C46" s="31" t="s">
        <v>139</v>
      </c>
      <c r="D46" s="31">
        <v>4</v>
      </c>
      <c r="E46" s="31">
        <v>8</v>
      </c>
      <c r="F46" s="31">
        <v>7</v>
      </c>
    </row>
    <row r="47" spans="1:6" ht="24" customHeight="1" x14ac:dyDescent="0.25">
      <c r="A47" s="31" t="s">
        <v>1110</v>
      </c>
      <c r="B47" s="31" t="s">
        <v>138</v>
      </c>
      <c r="C47" s="31" t="s">
        <v>139</v>
      </c>
      <c r="D47" s="31">
        <v>22</v>
      </c>
      <c r="E47" s="31">
        <v>4</v>
      </c>
      <c r="F47" s="31">
        <v>8</v>
      </c>
    </row>
    <row r="48" spans="1:6" ht="24" customHeight="1" x14ac:dyDescent="0.25">
      <c r="A48" s="31" t="s">
        <v>1111</v>
      </c>
      <c r="B48" s="31" t="s">
        <v>138</v>
      </c>
      <c r="C48" s="31" t="s">
        <v>139</v>
      </c>
      <c r="D48" s="31">
        <v>11</v>
      </c>
      <c r="E48" s="31">
        <v>2</v>
      </c>
      <c r="F48" s="31">
        <v>1</v>
      </c>
    </row>
    <row r="49" spans="1:6" ht="24" customHeight="1" x14ac:dyDescent="0.25">
      <c r="A49" s="31" t="s">
        <v>1112</v>
      </c>
      <c r="B49" s="31" t="s">
        <v>138</v>
      </c>
      <c r="C49" s="31" t="s">
        <v>139</v>
      </c>
      <c r="D49" s="31">
        <v>35</v>
      </c>
      <c r="E49" s="31">
        <v>7</v>
      </c>
      <c r="F49" s="31">
        <v>1</v>
      </c>
    </row>
    <row r="50" spans="1:6" ht="24" customHeight="1" x14ac:dyDescent="0.25">
      <c r="A50" s="31" t="s">
        <v>1113</v>
      </c>
      <c r="B50" s="31" t="s">
        <v>138</v>
      </c>
      <c r="C50" s="31" t="s">
        <v>139</v>
      </c>
      <c r="D50" s="31">
        <v>17</v>
      </c>
      <c r="E50" s="31">
        <v>4</v>
      </c>
      <c r="F50" s="31">
        <v>6</v>
      </c>
    </row>
    <row r="51" spans="1:6" ht="24" customHeight="1" x14ac:dyDescent="0.25">
      <c r="A51" s="31" t="s">
        <v>1099</v>
      </c>
      <c r="B51" s="31" t="s">
        <v>141</v>
      </c>
      <c r="C51" s="31" t="s">
        <v>142</v>
      </c>
      <c r="D51" s="31">
        <v>6</v>
      </c>
      <c r="E51" s="31">
        <v>9</v>
      </c>
      <c r="F51" s="31">
        <v>5</v>
      </c>
    </row>
    <row r="52" spans="1:6" ht="24" customHeight="1" x14ac:dyDescent="0.25">
      <c r="A52" s="31" t="s">
        <v>1101</v>
      </c>
      <c r="B52" s="31" t="s">
        <v>141</v>
      </c>
      <c r="C52" s="31" t="s">
        <v>142</v>
      </c>
      <c r="D52" s="31">
        <v>18</v>
      </c>
      <c r="E52" s="31">
        <v>5</v>
      </c>
      <c r="F52" s="31">
        <v>5</v>
      </c>
    </row>
    <row r="53" spans="1:6" ht="24" customHeight="1" x14ac:dyDescent="0.25">
      <c r="A53" s="31" t="s">
        <v>1103</v>
      </c>
      <c r="B53" s="31" t="s">
        <v>141</v>
      </c>
      <c r="C53" s="31" t="s">
        <v>142</v>
      </c>
      <c r="D53" s="31">
        <v>16</v>
      </c>
      <c r="E53" s="31">
        <v>5</v>
      </c>
      <c r="F53" s="31">
        <v>3</v>
      </c>
    </row>
    <row r="54" spans="1:6" ht="24" customHeight="1" x14ac:dyDescent="0.25">
      <c r="A54" s="31" t="s">
        <v>1104</v>
      </c>
      <c r="B54" s="31" t="s">
        <v>141</v>
      </c>
      <c r="C54" s="31" t="s">
        <v>142</v>
      </c>
      <c r="D54" s="31">
        <v>5</v>
      </c>
      <c r="E54" s="31">
        <v>4</v>
      </c>
      <c r="F54" s="31">
        <v>0</v>
      </c>
    </row>
    <row r="55" spans="1:6" ht="24" customHeight="1" x14ac:dyDescent="0.25">
      <c r="A55" s="31" t="s">
        <v>1106</v>
      </c>
      <c r="B55" s="31" t="s">
        <v>141</v>
      </c>
      <c r="C55" s="31" t="s">
        <v>142</v>
      </c>
      <c r="D55" s="31">
        <v>15</v>
      </c>
      <c r="E55" s="31">
        <v>3</v>
      </c>
      <c r="F55" s="31">
        <v>8</v>
      </c>
    </row>
    <row r="56" spans="1:6" ht="24" customHeight="1" x14ac:dyDescent="0.25">
      <c r="A56" s="31" t="s">
        <v>1107</v>
      </c>
      <c r="B56" s="31" t="s">
        <v>141</v>
      </c>
      <c r="C56" s="31" t="s">
        <v>142</v>
      </c>
      <c r="D56" s="31">
        <v>0</v>
      </c>
      <c r="E56" s="31">
        <v>2</v>
      </c>
      <c r="F56" s="31">
        <v>5</v>
      </c>
    </row>
    <row r="57" spans="1:6" ht="24" customHeight="1" x14ac:dyDescent="0.25">
      <c r="A57" s="31" t="s">
        <v>1108</v>
      </c>
      <c r="B57" s="31" t="s">
        <v>141</v>
      </c>
      <c r="C57" s="31" t="s">
        <v>142</v>
      </c>
      <c r="D57" s="31">
        <v>15</v>
      </c>
      <c r="E57" s="31">
        <v>5</v>
      </c>
      <c r="F57" s="31">
        <v>1</v>
      </c>
    </row>
    <row r="58" spans="1:6" ht="24" customHeight="1" x14ac:dyDescent="0.25">
      <c r="A58" s="31" t="s">
        <v>1109</v>
      </c>
      <c r="B58" s="31" t="s">
        <v>141</v>
      </c>
      <c r="C58" s="31" t="s">
        <v>142</v>
      </c>
      <c r="D58" s="31">
        <v>3</v>
      </c>
      <c r="E58" s="31">
        <v>1</v>
      </c>
      <c r="F58" s="31">
        <v>0</v>
      </c>
    </row>
    <row r="59" spans="1:6" ht="24" customHeight="1" x14ac:dyDescent="0.25">
      <c r="A59" s="31" t="s">
        <v>1110</v>
      </c>
      <c r="B59" s="31" t="s">
        <v>141</v>
      </c>
      <c r="C59" s="31" t="s">
        <v>142</v>
      </c>
      <c r="D59" s="31">
        <v>23</v>
      </c>
      <c r="E59" s="31">
        <v>6</v>
      </c>
      <c r="F59" s="31">
        <v>7</v>
      </c>
    </row>
    <row r="60" spans="1:6" ht="24" customHeight="1" x14ac:dyDescent="0.25">
      <c r="A60" s="31" t="s">
        <v>1111</v>
      </c>
      <c r="B60" s="31" t="s">
        <v>141</v>
      </c>
      <c r="C60" s="31" t="s">
        <v>142</v>
      </c>
      <c r="D60" s="31">
        <v>21</v>
      </c>
      <c r="E60" s="31">
        <v>10</v>
      </c>
      <c r="F60" s="31">
        <v>4</v>
      </c>
    </row>
    <row r="61" spans="1:6" ht="24" customHeight="1" x14ac:dyDescent="0.25">
      <c r="A61" s="31" t="s">
        <v>1112</v>
      </c>
      <c r="B61" s="31" t="s">
        <v>141</v>
      </c>
      <c r="C61" s="31" t="s">
        <v>142</v>
      </c>
      <c r="D61" s="31">
        <v>10</v>
      </c>
      <c r="E61" s="31">
        <v>1</v>
      </c>
      <c r="F61" s="31">
        <v>0</v>
      </c>
    </row>
    <row r="62" spans="1:6" ht="24" customHeight="1" x14ac:dyDescent="0.25">
      <c r="A62" s="31" t="s">
        <v>1113</v>
      </c>
      <c r="B62" s="31" t="s">
        <v>141</v>
      </c>
      <c r="C62" s="31" t="s">
        <v>142</v>
      </c>
      <c r="D62" s="31">
        <v>1</v>
      </c>
      <c r="E62" s="31">
        <v>2</v>
      </c>
      <c r="F62" s="31">
        <v>3</v>
      </c>
    </row>
    <row r="63" spans="1:6" ht="24" customHeight="1" x14ac:dyDescent="0.25">
      <c r="A63" s="31" t="s">
        <v>1099</v>
      </c>
      <c r="B63" s="31" t="s">
        <v>144</v>
      </c>
      <c r="C63" s="31" t="s">
        <v>145</v>
      </c>
      <c r="D63" s="31">
        <v>8</v>
      </c>
      <c r="E63" s="31">
        <v>10</v>
      </c>
      <c r="F63" s="31">
        <v>0</v>
      </c>
    </row>
    <row r="64" spans="1:6" ht="24" customHeight="1" x14ac:dyDescent="0.25">
      <c r="A64" s="31" t="s">
        <v>1101</v>
      </c>
      <c r="B64" s="31" t="s">
        <v>144</v>
      </c>
      <c r="C64" s="31" t="s">
        <v>145</v>
      </c>
      <c r="D64" s="31">
        <v>21</v>
      </c>
      <c r="E64" s="31">
        <v>0</v>
      </c>
      <c r="F64" s="31">
        <v>2</v>
      </c>
    </row>
    <row r="65" spans="1:6" ht="24" customHeight="1" x14ac:dyDescent="0.25">
      <c r="A65" s="31" t="s">
        <v>1103</v>
      </c>
      <c r="B65" s="31" t="s">
        <v>144</v>
      </c>
      <c r="C65" s="31" t="s">
        <v>145</v>
      </c>
      <c r="D65" s="31">
        <v>11</v>
      </c>
      <c r="E65" s="31">
        <v>10</v>
      </c>
      <c r="F65" s="31">
        <v>2</v>
      </c>
    </row>
    <row r="66" spans="1:6" ht="24" customHeight="1" x14ac:dyDescent="0.25">
      <c r="A66" s="31" t="s">
        <v>1104</v>
      </c>
      <c r="B66" s="31" t="s">
        <v>144</v>
      </c>
      <c r="C66" s="31" t="s">
        <v>145</v>
      </c>
      <c r="D66" s="31">
        <v>19</v>
      </c>
      <c r="E66" s="31">
        <v>8</v>
      </c>
      <c r="F66" s="31">
        <v>6</v>
      </c>
    </row>
    <row r="67" spans="1:6" ht="24" customHeight="1" x14ac:dyDescent="0.25">
      <c r="A67" s="31" t="s">
        <v>1106</v>
      </c>
      <c r="B67" s="31" t="s">
        <v>144</v>
      </c>
      <c r="C67" s="31" t="s">
        <v>145</v>
      </c>
      <c r="D67" s="31">
        <v>24</v>
      </c>
      <c r="E67" s="31">
        <v>5</v>
      </c>
      <c r="F67" s="31">
        <v>8</v>
      </c>
    </row>
    <row r="68" spans="1:6" ht="24" customHeight="1" x14ac:dyDescent="0.25">
      <c r="A68" s="31" t="s">
        <v>1107</v>
      </c>
      <c r="B68" s="31" t="s">
        <v>144</v>
      </c>
      <c r="C68" s="31" t="s">
        <v>145</v>
      </c>
      <c r="D68" s="31">
        <v>20</v>
      </c>
      <c r="E68" s="31">
        <v>10</v>
      </c>
      <c r="F68" s="31">
        <v>3</v>
      </c>
    </row>
    <row r="69" spans="1:6" ht="24" customHeight="1" x14ac:dyDescent="0.25">
      <c r="A69" s="31" t="s">
        <v>1108</v>
      </c>
      <c r="B69" s="31" t="s">
        <v>144</v>
      </c>
      <c r="C69" s="31" t="s">
        <v>145</v>
      </c>
      <c r="D69" s="31">
        <v>1</v>
      </c>
      <c r="E69" s="31">
        <v>6</v>
      </c>
      <c r="F69" s="31">
        <v>6</v>
      </c>
    </row>
    <row r="70" spans="1:6" ht="24" customHeight="1" x14ac:dyDescent="0.25">
      <c r="A70" s="31" t="s">
        <v>1109</v>
      </c>
      <c r="B70" s="31" t="s">
        <v>144</v>
      </c>
      <c r="C70" s="31" t="s">
        <v>145</v>
      </c>
      <c r="D70" s="31">
        <v>22</v>
      </c>
      <c r="E70" s="31">
        <v>9</v>
      </c>
      <c r="F70" s="31">
        <v>5</v>
      </c>
    </row>
    <row r="71" spans="1:6" ht="24" customHeight="1" x14ac:dyDescent="0.25">
      <c r="A71" s="31" t="s">
        <v>1110</v>
      </c>
      <c r="B71" s="31" t="s">
        <v>144</v>
      </c>
      <c r="C71" s="31" t="s">
        <v>145</v>
      </c>
      <c r="D71" s="31">
        <v>2</v>
      </c>
      <c r="E71" s="31">
        <v>0</v>
      </c>
      <c r="F71" s="31">
        <v>8</v>
      </c>
    </row>
    <row r="72" spans="1:6" ht="24" customHeight="1" x14ac:dyDescent="0.25">
      <c r="A72" s="31" t="s">
        <v>1111</v>
      </c>
      <c r="B72" s="31" t="s">
        <v>144</v>
      </c>
      <c r="C72" s="31" t="s">
        <v>145</v>
      </c>
      <c r="D72" s="31">
        <v>28</v>
      </c>
      <c r="E72" s="31">
        <v>10</v>
      </c>
      <c r="F72" s="31">
        <v>4</v>
      </c>
    </row>
    <row r="73" spans="1:6" ht="24" customHeight="1" x14ac:dyDescent="0.25">
      <c r="A73" s="31" t="s">
        <v>1112</v>
      </c>
      <c r="B73" s="31" t="s">
        <v>144</v>
      </c>
      <c r="C73" s="31" t="s">
        <v>145</v>
      </c>
      <c r="D73" s="31">
        <v>29</v>
      </c>
      <c r="E73" s="31">
        <v>7</v>
      </c>
      <c r="F73" s="31">
        <v>8</v>
      </c>
    </row>
    <row r="74" spans="1:6" ht="24" customHeight="1" x14ac:dyDescent="0.25">
      <c r="A74" s="31" t="s">
        <v>1113</v>
      </c>
      <c r="B74" s="31" t="s">
        <v>144</v>
      </c>
      <c r="C74" s="31" t="s">
        <v>145</v>
      </c>
      <c r="D74" s="31">
        <v>7</v>
      </c>
      <c r="E74" s="31">
        <v>1</v>
      </c>
      <c r="F74" s="31">
        <v>3</v>
      </c>
    </row>
    <row r="75" spans="1:6" ht="36" customHeight="1" x14ac:dyDescent="0.25">
      <c r="A75" s="31" t="s">
        <v>1099</v>
      </c>
      <c r="B75" s="31" t="s">
        <v>147</v>
      </c>
      <c r="C75" s="31" t="s">
        <v>148</v>
      </c>
      <c r="D75" s="31">
        <v>18</v>
      </c>
      <c r="E75" s="31">
        <v>0</v>
      </c>
      <c r="F75" s="31">
        <v>4</v>
      </c>
    </row>
    <row r="76" spans="1:6" ht="36" customHeight="1" x14ac:dyDescent="0.25">
      <c r="A76" s="31" t="s">
        <v>1101</v>
      </c>
      <c r="B76" s="31" t="s">
        <v>147</v>
      </c>
      <c r="C76" s="31" t="s">
        <v>148</v>
      </c>
      <c r="D76" s="31">
        <v>28</v>
      </c>
      <c r="E76" s="31">
        <v>7</v>
      </c>
      <c r="F76" s="31">
        <v>5</v>
      </c>
    </row>
    <row r="77" spans="1:6" ht="36" customHeight="1" x14ac:dyDescent="0.25">
      <c r="A77" s="31" t="s">
        <v>1103</v>
      </c>
      <c r="B77" s="31" t="s">
        <v>147</v>
      </c>
      <c r="C77" s="31" t="s">
        <v>148</v>
      </c>
      <c r="D77" s="31">
        <v>31</v>
      </c>
      <c r="E77" s="31">
        <v>0</v>
      </c>
      <c r="F77" s="31">
        <v>6</v>
      </c>
    </row>
    <row r="78" spans="1:6" ht="36" customHeight="1" x14ac:dyDescent="0.25">
      <c r="A78" s="31" t="s">
        <v>1104</v>
      </c>
      <c r="B78" s="31" t="s">
        <v>147</v>
      </c>
      <c r="C78" s="31" t="s">
        <v>148</v>
      </c>
      <c r="D78" s="31">
        <v>13</v>
      </c>
      <c r="E78" s="31">
        <v>1</v>
      </c>
      <c r="F78" s="31">
        <v>8</v>
      </c>
    </row>
    <row r="79" spans="1:6" ht="36" customHeight="1" x14ac:dyDescent="0.25">
      <c r="A79" s="31" t="s">
        <v>1106</v>
      </c>
      <c r="B79" s="31" t="s">
        <v>147</v>
      </c>
      <c r="C79" s="31" t="s">
        <v>148</v>
      </c>
      <c r="D79" s="31">
        <v>18</v>
      </c>
      <c r="E79" s="31">
        <v>10</v>
      </c>
      <c r="F79" s="31">
        <v>6</v>
      </c>
    </row>
    <row r="80" spans="1:6" ht="36" customHeight="1" x14ac:dyDescent="0.25">
      <c r="A80" s="31" t="s">
        <v>1107</v>
      </c>
      <c r="B80" s="31" t="s">
        <v>147</v>
      </c>
      <c r="C80" s="31" t="s">
        <v>148</v>
      </c>
      <c r="D80" s="31">
        <v>22</v>
      </c>
      <c r="E80" s="31">
        <v>3</v>
      </c>
      <c r="F80" s="31">
        <v>5</v>
      </c>
    </row>
    <row r="81" spans="1:6" ht="36" customHeight="1" x14ac:dyDescent="0.25">
      <c r="A81" s="31" t="s">
        <v>1108</v>
      </c>
      <c r="B81" s="31" t="s">
        <v>147</v>
      </c>
      <c r="C81" s="31" t="s">
        <v>148</v>
      </c>
      <c r="D81" s="31">
        <v>0</v>
      </c>
      <c r="E81" s="31">
        <v>10</v>
      </c>
      <c r="F81" s="31">
        <v>4</v>
      </c>
    </row>
    <row r="82" spans="1:6" ht="36" customHeight="1" x14ac:dyDescent="0.25">
      <c r="A82" s="31" t="s">
        <v>1109</v>
      </c>
      <c r="B82" s="31" t="s">
        <v>147</v>
      </c>
      <c r="C82" s="31" t="s">
        <v>148</v>
      </c>
      <c r="D82" s="31">
        <v>7</v>
      </c>
      <c r="E82" s="31">
        <v>5</v>
      </c>
      <c r="F82" s="31">
        <v>7</v>
      </c>
    </row>
    <row r="83" spans="1:6" ht="36" customHeight="1" x14ac:dyDescent="0.25">
      <c r="A83" s="31" t="s">
        <v>1110</v>
      </c>
      <c r="B83" s="31" t="s">
        <v>147</v>
      </c>
      <c r="C83" s="31" t="s">
        <v>148</v>
      </c>
      <c r="D83" s="31">
        <v>33</v>
      </c>
      <c r="E83" s="31">
        <v>10</v>
      </c>
      <c r="F83" s="31">
        <v>1</v>
      </c>
    </row>
    <row r="84" spans="1:6" ht="36" customHeight="1" x14ac:dyDescent="0.25">
      <c r="A84" s="31" t="s">
        <v>1111</v>
      </c>
      <c r="B84" s="31" t="s">
        <v>147</v>
      </c>
      <c r="C84" s="31" t="s">
        <v>148</v>
      </c>
      <c r="D84" s="31">
        <v>18</v>
      </c>
      <c r="E84" s="31">
        <v>3</v>
      </c>
      <c r="F84" s="31">
        <v>2</v>
      </c>
    </row>
    <row r="85" spans="1:6" ht="36" customHeight="1" x14ac:dyDescent="0.25">
      <c r="A85" s="31" t="s">
        <v>1112</v>
      </c>
      <c r="B85" s="31" t="s">
        <v>147</v>
      </c>
      <c r="C85" s="31" t="s">
        <v>148</v>
      </c>
      <c r="D85" s="31">
        <v>33</v>
      </c>
      <c r="E85" s="31">
        <v>6</v>
      </c>
      <c r="F85" s="31">
        <v>2</v>
      </c>
    </row>
    <row r="86" spans="1:6" ht="36" customHeight="1" x14ac:dyDescent="0.25">
      <c r="A86" s="31" t="s">
        <v>1113</v>
      </c>
      <c r="B86" s="31" t="s">
        <v>147</v>
      </c>
      <c r="C86" s="31" t="s">
        <v>148</v>
      </c>
      <c r="D86" s="31">
        <v>15</v>
      </c>
      <c r="E86" s="31">
        <v>6</v>
      </c>
      <c r="F86" s="31">
        <v>2</v>
      </c>
    </row>
    <row r="87" spans="1:6" ht="24" customHeight="1" x14ac:dyDescent="0.25">
      <c r="A87" s="31" t="s">
        <v>1099</v>
      </c>
      <c r="B87" s="31" t="s">
        <v>150</v>
      </c>
      <c r="C87" s="31" t="s">
        <v>151</v>
      </c>
      <c r="D87" s="31">
        <v>12</v>
      </c>
      <c r="E87" s="31">
        <v>4</v>
      </c>
      <c r="F87" s="31">
        <v>3</v>
      </c>
    </row>
    <row r="88" spans="1:6" ht="24" customHeight="1" x14ac:dyDescent="0.25">
      <c r="A88" s="31" t="s">
        <v>1101</v>
      </c>
      <c r="B88" s="31" t="s">
        <v>150</v>
      </c>
      <c r="C88" s="31" t="s">
        <v>151</v>
      </c>
      <c r="D88" s="31">
        <v>14</v>
      </c>
      <c r="E88" s="31">
        <v>4</v>
      </c>
      <c r="F88" s="31">
        <v>1</v>
      </c>
    </row>
    <row r="89" spans="1:6" ht="24" customHeight="1" x14ac:dyDescent="0.25">
      <c r="A89" s="31" t="s">
        <v>1103</v>
      </c>
      <c r="B89" s="31" t="s">
        <v>150</v>
      </c>
      <c r="C89" s="31" t="s">
        <v>151</v>
      </c>
      <c r="D89" s="31">
        <v>24</v>
      </c>
      <c r="E89" s="31">
        <v>0</v>
      </c>
      <c r="F89" s="31">
        <v>1</v>
      </c>
    </row>
    <row r="90" spans="1:6" ht="24" customHeight="1" x14ac:dyDescent="0.25">
      <c r="A90" s="31" t="s">
        <v>1104</v>
      </c>
      <c r="B90" s="31" t="s">
        <v>150</v>
      </c>
      <c r="C90" s="31" t="s">
        <v>151</v>
      </c>
      <c r="D90" s="31">
        <v>0</v>
      </c>
      <c r="E90" s="31">
        <v>2</v>
      </c>
      <c r="F90" s="31">
        <v>8</v>
      </c>
    </row>
    <row r="91" spans="1:6" ht="24" customHeight="1" x14ac:dyDescent="0.25">
      <c r="A91" s="31" t="s">
        <v>1106</v>
      </c>
      <c r="B91" s="31" t="s">
        <v>150</v>
      </c>
      <c r="C91" s="31" t="s">
        <v>151</v>
      </c>
      <c r="D91" s="31">
        <v>24</v>
      </c>
      <c r="E91" s="31">
        <v>7</v>
      </c>
      <c r="F91" s="31">
        <v>4</v>
      </c>
    </row>
    <row r="92" spans="1:6" ht="24" customHeight="1" x14ac:dyDescent="0.25">
      <c r="A92" s="31" t="s">
        <v>1107</v>
      </c>
      <c r="B92" s="31" t="s">
        <v>150</v>
      </c>
      <c r="C92" s="31" t="s">
        <v>151</v>
      </c>
      <c r="D92" s="31">
        <v>2</v>
      </c>
      <c r="E92" s="31">
        <v>8</v>
      </c>
      <c r="F92" s="31">
        <v>3</v>
      </c>
    </row>
    <row r="93" spans="1:6" ht="24" customHeight="1" x14ac:dyDescent="0.25">
      <c r="A93" s="31" t="s">
        <v>1108</v>
      </c>
      <c r="B93" s="31" t="s">
        <v>150</v>
      </c>
      <c r="C93" s="31" t="s">
        <v>151</v>
      </c>
      <c r="D93" s="31">
        <v>22</v>
      </c>
      <c r="E93" s="31">
        <v>8</v>
      </c>
      <c r="F93" s="31">
        <v>3</v>
      </c>
    </row>
    <row r="94" spans="1:6" ht="24" customHeight="1" x14ac:dyDescent="0.25">
      <c r="A94" s="31" t="s">
        <v>1109</v>
      </c>
      <c r="B94" s="31" t="s">
        <v>150</v>
      </c>
      <c r="C94" s="31" t="s">
        <v>151</v>
      </c>
      <c r="D94" s="31">
        <v>32</v>
      </c>
      <c r="E94" s="31">
        <v>0</v>
      </c>
      <c r="F94" s="31">
        <v>2</v>
      </c>
    </row>
    <row r="95" spans="1:6" ht="24" customHeight="1" x14ac:dyDescent="0.25">
      <c r="A95" s="31" t="s">
        <v>1110</v>
      </c>
      <c r="B95" s="31" t="s">
        <v>150</v>
      </c>
      <c r="C95" s="31" t="s">
        <v>151</v>
      </c>
      <c r="D95" s="31">
        <v>13</v>
      </c>
      <c r="E95" s="31">
        <v>10</v>
      </c>
      <c r="F95" s="31">
        <v>1</v>
      </c>
    </row>
    <row r="96" spans="1:6" ht="24" customHeight="1" x14ac:dyDescent="0.25">
      <c r="A96" s="31" t="s">
        <v>1111</v>
      </c>
      <c r="B96" s="31" t="s">
        <v>150</v>
      </c>
      <c r="C96" s="31" t="s">
        <v>151</v>
      </c>
      <c r="D96" s="31">
        <v>24</v>
      </c>
      <c r="E96" s="31">
        <v>1</v>
      </c>
      <c r="F96" s="31">
        <v>1</v>
      </c>
    </row>
    <row r="97" spans="1:6" ht="24" customHeight="1" x14ac:dyDescent="0.25">
      <c r="A97" s="31" t="s">
        <v>1112</v>
      </c>
      <c r="B97" s="31" t="s">
        <v>150</v>
      </c>
      <c r="C97" s="31" t="s">
        <v>151</v>
      </c>
      <c r="D97" s="31">
        <v>25</v>
      </c>
      <c r="E97" s="31">
        <v>1</v>
      </c>
      <c r="F97" s="31">
        <v>8</v>
      </c>
    </row>
    <row r="98" spans="1:6" ht="24" customHeight="1" x14ac:dyDescent="0.25">
      <c r="A98" s="31" t="s">
        <v>1113</v>
      </c>
      <c r="B98" s="31" t="s">
        <v>150</v>
      </c>
      <c r="C98" s="31" t="s">
        <v>151</v>
      </c>
      <c r="D98" s="31">
        <v>23</v>
      </c>
      <c r="E98" s="31">
        <v>1</v>
      </c>
      <c r="F98" s="31">
        <v>8</v>
      </c>
    </row>
    <row r="99" spans="1:6" ht="24" customHeight="1" x14ac:dyDescent="0.25">
      <c r="A99" s="31" t="s">
        <v>1099</v>
      </c>
      <c r="B99" s="31" t="s">
        <v>153</v>
      </c>
      <c r="C99" s="31" t="s">
        <v>154</v>
      </c>
      <c r="D99" s="31">
        <v>30</v>
      </c>
      <c r="E99" s="31">
        <v>2</v>
      </c>
      <c r="F99" s="31">
        <v>7</v>
      </c>
    </row>
    <row r="100" spans="1:6" ht="24" customHeight="1" x14ac:dyDescent="0.25">
      <c r="A100" s="31" t="s">
        <v>1101</v>
      </c>
      <c r="B100" s="31" t="s">
        <v>153</v>
      </c>
      <c r="C100" s="31" t="s">
        <v>154</v>
      </c>
      <c r="D100" s="31">
        <v>11</v>
      </c>
      <c r="E100" s="31">
        <v>4</v>
      </c>
      <c r="F100" s="31">
        <v>2</v>
      </c>
    </row>
    <row r="101" spans="1:6" ht="24" customHeight="1" x14ac:dyDescent="0.25">
      <c r="A101" s="31" t="s">
        <v>1103</v>
      </c>
      <c r="B101" s="31" t="s">
        <v>153</v>
      </c>
      <c r="C101" s="31" t="s">
        <v>154</v>
      </c>
      <c r="D101" s="31">
        <v>6</v>
      </c>
      <c r="E101" s="31">
        <v>10</v>
      </c>
      <c r="F101" s="31">
        <v>4</v>
      </c>
    </row>
    <row r="102" spans="1:6" ht="24" customHeight="1" x14ac:dyDescent="0.25">
      <c r="A102" s="31" t="s">
        <v>1104</v>
      </c>
      <c r="B102" s="31" t="s">
        <v>153</v>
      </c>
      <c r="C102" s="31" t="s">
        <v>154</v>
      </c>
      <c r="D102" s="31">
        <v>0</v>
      </c>
      <c r="E102" s="31">
        <v>9</v>
      </c>
      <c r="F102" s="31">
        <v>5</v>
      </c>
    </row>
    <row r="103" spans="1:6" ht="24" customHeight="1" x14ac:dyDescent="0.25">
      <c r="A103" s="31" t="s">
        <v>1106</v>
      </c>
      <c r="B103" s="31" t="s">
        <v>153</v>
      </c>
      <c r="C103" s="31" t="s">
        <v>154</v>
      </c>
      <c r="D103" s="31">
        <v>4</v>
      </c>
      <c r="E103" s="31">
        <v>3</v>
      </c>
      <c r="F103" s="31">
        <v>7</v>
      </c>
    </row>
    <row r="104" spans="1:6" ht="24" customHeight="1" x14ac:dyDescent="0.25">
      <c r="A104" s="31" t="s">
        <v>1107</v>
      </c>
      <c r="B104" s="31" t="s">
        <v>153</v>
      </c>
      <c r="C104" s="31" t="s">
        <v>154</v>
      </c>
      <c r="D104" s="31">
        <v>23</v>
      </c>
      <c r="E104" s="31">
        <v>6</v>
      </c>
      <c r="F104" s="31">
        <v>0</v>
      </c>
    </row>
    <row r="105" spans="1:6" ht="24" customHeight="1" x14ac:dyDescent="0.25">
      <c r="A105" s="31" t="s">
        <v>1108</v>
      </c>
      <c r="B105" s="31" t="s">
        <v>153</v>
      </c>
      <c r="C105" s="31" t="s">
        <v>154</v>
      </c>
      <c r="D105" s="31">
        <v>8</v>
      </c>
      <c r="E105" s="31">
        <v>4</v>
      </c>
      <c r="F105" s="31">
        <v>6</v>
      </c>
    </row>
    <row r="106" spans="1:6" ht="24" customHeight="1" x14ac:dyDescent="0.25">
      <c r="A106" s="31" t="s">
        <v>1109</v>
      </c>
      <c r="B106" s="31" t="s">
        <v>153</v>
      </c>
      <c r="C106" s="31" t="s">
        <v>154</v>
      </c>
      <c r="D106" s="31">
        <v>7</v>
      </c>
      <c r="E106" s="31">
        <v>9</v>
      </c>
      <c r="F106" s="31">
        <v>3</v>
      </c>
    </row>
    <row r="107" spans="1:6" ht="24" customHeight="1" x14ac:dyDescent="0.25">
      <c r="A107" s="31" t="s">
        <v>1110</v>
      </c>
      <c r="B107" s="31" t="s">
        <v>153</v>
      </c>
      <c r="C107" s="31" t="s">
        <v>154</v>
      </c>
      <c r="D107" s="31">
        <v>26</v>
      </c>
      <c r="E107" s="31">
        <v>7</v>
      </c>
      <c r="F107" s="31">
        <v>2</v>
      </c>
    </row>
    <row r="108" spans="1:6" ht="24" customHeight="1" x14ac:dyDescent="0.25">
      <c r="A108" s="31" t="s">
        <v>1111</v>
      </c>
      <c r="B108" s="31" t="s">
        <v>153</v>
      </c>
      <c r="C108" s="31" t="s">
        <v>154</v>
      </c>
      <c r="D108" s="31">
        <v>33</v>
      </c>
      <c r="E108" s="31">
        <v>6</v>
      </c>
      <c r="F108" s="31">
        <v>0</v>
      </c>
    </row>
    <row r="109" spans="1:6" ht="24" customHeight="1" x14ac:dyDescent="0.25">
      <c r="A109" s="31" t="s">
        <v>1112</v>
      </c>
      <c r="B109" s="31" t="s">
        <v>153</v>
      </c>
      <c r="C109" s="31" t="s">
        <v>154</v>
      </c>
      <c r="D109" s="31">
        <v>31</v>
      </c>
      <c r="E109" s="31">
        <v>3</v>
      </c>
      <c r="F109" s="31">
        <v>5</v>
      </c>
    </row>
    <row r="110" spans="1:6" ht="24" customHeight="1" x14ac:dyDescent="0.25">
      <c r="A110" s="31" t="s">
        <v>1113</v>
      </c>
      <c r="B110" s="31" t="s">
        <v>153</v>
      </c>
      <c r="C110" s="31" t="s">
        <v>154</v>
      </c>
      <c r="D110" s="31">
        <v>9</v>
      </c>
      <c r="E110" s="31">
        <v>4</v>
      </c>
      <c r="F110" s="31">
        <v>1</v>
      </c>
    </row>
    <row r="111" spans="1:6" ht="24" customHeight="1" x14ac:dyDescent="0.25">
      <c r="A111" s="31" t="s">
        <v>1099</v>
      </c>
      <c r="B111" s="31" t="s">
        <v>156</v>
      </c>
      <c r="C111" s="31" t="s">
        <v>157</v>
      </c>
      <c r="D111" s="31">
        <v>6</v>
      </c>
      <c r="E111" s="31">
        <v>7</v>
      </c>
      <c r="F111" s="31">
        <v>6</v>
      </c>
    </row>
    <row r="112" spans="1:6" ht="24" customHeight="1" x14ac:dyDescent="0.25">
      <c r="A112" s="31" t="s">
        <v>1101</v>
      </c>
      <c r="B112" s="31" t="s">
        <v>156</v>
      </c>
      <c r="C112" s="31" t="s">
        <v>157</v>
      </c>
      <c r="D112" s="31">
        <v>22</v>
      </c>
      <c r="E112" s="31">
        <v>6</v>
      </c>
      <c r="F112" s="31">
        <v>4</v>
      </c>
    </row>
    <row r="113" spans="1:6" ht="24" customHeight="1" x14ac:dyDescent="0.25">
      <c r="A113" s="31" t="s">
        <v>1103</v>
      </c>
      <c r="B113" s="31" t="s">
        <v>156</v>
      </c>
      <c r="C113" s="31" t="s">
        <v>157</v>
      </c>
      <c r="D113" s="31">
        <v>6</v>
      </c>
      <c r="E113" s="31">
        <v>2</v>
      </c>
      <c r="F113" s="31">
        <v>2</v>
      </c>
    </row>
    <row r="114" spans="1:6" ht="24" customHeight="1" x14ac:dyDescent="0.25">
      <c r="A114" s="31" t="s">
        <v>1104</v>
      </c>
      <c r="B114" s="31" t="s">
        <v>156</v>
      </c>
      <c r="C114" s="31" t="s">
        <v>157</v>
      </c>
      <c r="D114" s="31">
        <v>13</v>
      </c>
      <c r="E114" s="31">
        <v>5</v>
      </c>
      <c r="F114" s="31">
        <v>2</v>
      </c>
    </row>
    <row r="115" spans="1:6" ht="24" customHeight="1" x14ac:dyDescent="0.25">
      <c r="A115" s="31" t="s">
        <v>1106</v>
      </c>
      <c r="B115" s="31" t="s">
        <v>156</v>
      </c>
      <c r="C115" s="31" t="s">
        <v>157</v>
      </c>
      <c r="D115" s="31">
        <v>17</v>
      </c>
      <c r="E115" s="31">
        <v>8</v>
      </c>
      <c r="F115" s="31">
        <v>1</v>
      </c>
    </row>
    <row r="116" spans="1:6" ht="24" customHeight="1" x14ac:dyDescent="0.25">
      <c r="A116" s="31" t="s">
        <v>1107</v>
      </c>
      <c r="B116" s="31" t="s">
        <v>156</v>
      </c>
      <c r="C116" s="31" t="s">
        <v>157</v>
      </c>
      <c r="D116" s="31">
        <v>23</v>
      </c>
      <c r="E116" s="31">
        <v>7</v>
      </c>
      <c r="F116" s="31">
        <v>5</v>
      </c>
    </row>
    <row r="117" spans="1:6" ht="24" customHeight="1" x14ac:dyDescent="0.25">
      <c r="A117" s="31" t="s">
        <v>1108</v>
      </c>
      <c r="B117" s="31" t="s">
        <v>156</v>
      </c>
      <c r="C117" s="31" t="s">
        <v>157</v>
      </c>
      <c r="D117" s="31">
        <v>16</v>
      </c>
      <c r="E117" s="31">
        <v>9</v>
      </c>
      <c r="F117" s="31">
        <v>5</v>
      </c>
    </row>
    <row r="118" spans="1:6" ht="24" customHeight="1" x14ac:dyDescent="0.25">
      <c r="A118" s="31" t="s">
        <v>1109</v>
      </c>
      <c r="B118" s="31" t="s">
        <v>156</v>
      </c>
      <c r="C118" s="31" t="s">
        <v>157</v>
      </c>
      <c r="D118" s="31">
        <v>4</v>
      </c>
      <c r="E118" s="31">
        <v>0</v>
      </c>
      <c r="F118" s="31">
        <v>8</v>
      </c>
    </row>
    <row r="119" spans="1:6" ht="24" customHeight="1" x14ac:dyDescent="0.25">
      <c r="A119" s="31" t="s">
        <v>1110</v>
      </c>
      <c r="B119" s="31" t="s">
        <v>156</v>
      </c>
      <c r="C119" s="31" t="s">
        <v>157</v>
      </c>
      <c r="D119" s="31">
        <v>2</v>
      </c>
      <c r="E119" s="31">
        <v>5</v>
      </c>
      <c r="F119" s="31">
        <v>7</v>
      </c>
    </row>
    <row r="120" spans="1:6" ht="24" customHeight="1" x14ac:dyDescent="0.25">
      <c r="A120" s="31" t="s">
        <v>1111</v>
      </c>
      <c r="B120" s="31" t="s">
        <v>156</v>
      </c>
      <c r="C120" s="31" t="s">
        <v>157</v>
      </c>
      <c r="D120" s="31">
        <v>16</v>
      </c>
      <c r="E120" s="31">
        <v>5</v>
      </c>
      <c r="F120" s="31">
        <v>4</v>
      </c>
    </row>
    <row r="121" spans="1:6" ht="24" customHeight="1" x14ac:dyDescent="0.25">
      <c r="A121" s="31" t="s">
        <v>1112</v>
      </c>
      <c r="B121" s="31" t="s">
        <v>156</v>
      </c>
      <c r="C121" s="31" t="s">
        <v>157</v>
      </c>
      <c r="D121" s="31">
        <v>8</v>
      </c>
      <c r="E121" s="31">
        <v>9</v>
      </c>
      <c r="F121" s="31">
        <v>4</v>
      </c>
    </row>
    <row r="122" spans="1:6" ht="24" customHeight="1" x14ac:dyDescent="0.25">
      <c r="A122" s="31" t="s">
        <v>1113</v>
      </c>
      <c r="B122" s="31" t="s">
        <v>156</v>
      </c>
      <c r="C122" s="31" t="s">
        <v>157</v>
      </c>
      <c r="D122" s="31">
        <v>30</v>
      </c>
      <c r="E122" s="31">
        <v>8</v>
      </c>
      <c r="F122" s="31">
        <v>4</v>
      </c>
    </row>
    <row r="123" spans="1:6" ht="24" customHeight="1" x14ac:dyDescent="0.25">
      <c r="A123" s="31" t="s">
        <v>1099</v>
      </c>
      <c r="B123" s="31" t="s">
        <v>159</v>
      </c>
      <c r="C123" s="31" t="s">
        <v>160</v>
      </c>
      <c r="D123" s="31">
        <v>19</v>
      </c>
      <c r="E123" s="31">
        <v>5</v>
      </c>
      <c r="F123" s="31">
        <v>7</v>
      </c>
    </row>
    <row r="124" spans="1:6" ht="24" customHeight="1" x14ac:dyDescent="0.25">
      <c r="A124" s="31" t="s">
        <v>1101</v>
      </c>
      <c r="B124" s="31" t="s">
        <v>159</v>
      </c>
      <c r="C124" s="31" t="s">
        <v>160</v>
      </c>
      <c r="D124" s="31">
        <v>7</v>
      </c>
      <c r="E124" s="31">
        <v>7</v>
      </c>
      <c r="F124" s="31">
        <v>8</v>
      </c>
    </row>
    <row r="125" spans="1:6" ht="24" customHeight="1" x14ac:dyDescent="0.25">
      <c r="A125" s="31" t="s">
        <v>1103</v>
      </c>
      <c r="B125" s="31" t="s">
        <v>159</v>
      </c>
      <c r="C125" s="31" t="s">
        <v>160</v>
      </c>
      <c r="D125" s="31">
        <v>3</v>
      </c>
      <c r="E125" s="31">
        <v>0</v>
      </c>
      <c r="F125" s="31">
        <v>2</v>
      </c>
    </row>
    <row r="126" spans="1:6" ht="24" customHeight="1" x14ac:dyDescent="0.25">
      <c r="A126" s="31" t="s">
        <v>1104</v>
      </c>
      <c r="B126" s="31" t="s">
        <v>159</v>
      </c>
      <c r="C126" s="31" t="s">
        <v>160</v>
      </c>
      <c r="D126" s="31">
        <v>33</v>
      </c>
      <c r="E126" s="31">
        <v>5</v>
      </c>
      <c r="F126" s="31">
        <v>6</v>
      </c>
    </row>
    <row r="127" spans="1:6" ht="24" customHeight="1" x14ac:dyDescent="0.25">
      <c r="A127" s="31" t="s">
        <v>1106</v>
      </c>
      <c r="B127" s="31" t="s">
        <v>159</v>
      </c>
      <c r="C127" s="31" t="s">
        <v>160</v>
      </c>
      <c r="D127" s="31">
        <v>34</v>
      </c>
      <c r="E127" s="31">
        <v>10</v>
      </c>
      <c r="F127" s="31">
        <v>5</v>
      </c>
    </row>
    <row r="128" spans="1:6" ht="24" customHeight="1" x14ac:dyDescent="0.25">
      <c r="A128" s="31" t="s">
        <v>1107</v>
      </c>
      <c r="B128" s="31" t="s">
        <v>159</v>
      </c>
      <c r="C128" s="31" t="s">
        <v>160</v>
      </c>
      <c r="D128" s="31">
        <v>6</v>
      </c>
      <c r="E128" s="31">
        <v>7</v>
      </c>
      <c r="F128" s="31">
        <v>1</v>
      </c>
    </row>
    <row r="129" spans="1:6" ht="24" customHeight="1" x14ac:dyDescent="0.25">
      <c r="A129" s="31" t="s">
        <v>1108</v>
      </c>
      <c r="B129" s="31" t="s">
        <v>159</v>
      </c>
      <c r="C129" s="31" t="s">
        <v>160</v>
      </c>
      <c r="D129" s="31">
        <v>24</v>
      </c>
      <c r="E129" s="31">
        <v>8</v>
      </c>
      <c r="F129" s="31">
        <v>8</v>
      </c>
    </row>
    <row r="130" spans="1:6" ht="24" customHeight="1" x14ac:dyDescent="0.25">
      <c r="A130" s="31" t="s">
        <v>1109</v>
      </c>
      <c r="B130" s="31" t="s">
        <v>159</v>
      </c>
      <c r="C130" s="31" t="s">
        <v>160</v>
      </c>
      <c r="D130" s="31">
        <v>12</v>
      </c>
      <c r="E130" s="31">
        <v>9</v>
      </c>
      <c r="F130" s="31">
        <v>6</v>
      </c>
    </row>
    <row r="131" spans="1:6" ht="24" customHeight="1" x14ac:dyDescent="0.25">
      <c r="A131" s="31" t="s">
        <v>1110</v>
      </c>
      <c r="B131" s="31" t="s">
        <v>159</v>
      </c>
      <c r="C131" s="31" t="s">
        <v>160</v>
      </c>
      <c r="D131" s="31">
        <v>2</v>
      </c>
      <c r="E131" s="31">
        <v>6</v>
      </c>
      <c r="F131" s="31">
        <v>3</v>
      </c>
    </row>
    <row r="132" spans="1:6" ht="24" customHeight="1" x14ac:dyDescent="0.25">
      <c r="A132" s="31" t="s">
        <v>1111</v>
      </c>
      <c r="B132" s="31" t="s">
        <v>159</v>
      </c>
      <c r="C132" s="31" t="s">
        <v>160</v>
      </c>
      <c r="D132" s="31">
        <v>24</v>
      </c>
      <c r="E132" s="31">
        <v>5</v>
      </c>
      <c r="F132" s="31">
        <v>7</v>
      </c>
    </row>
    <row r="133" spans="1:6" ht="24" customHeight="1" x14ac:dyDescent="0.25">
      <c r="A133" s="31" t="s">
        <v>1112</v>
      </c>
      <c r="B133" s="31" t="s">
        <v>159</v>
      </c>
      <c r="C133" s="31" t="s">
        <v>160</v>
      </c>
      <c r="D133" s="31">
        <v>26</v>
      </c>
      <c r="E133" s="31">
        <v>1</v>
      </c>
      <c r="F133" s="31">
        <v>8</v>
      </c>
    </row>
    <row r="134" spans="1:6" ht="24" customHeight="1" x14ac:dyDescent="0.25">
      <c r="A134" s="31" t="s">
        <v>1113</v>
      </c>
      <c r="B134" s="31" t="s">
        <v>159</v>
      </c>
      <c r="C134" s="31" t="s">
        <v>160</v>
      </c>
      <c r="D134" s="31">
        <v>18</v>
      </c>
      <c r="E134" s="31">
        <v>0</v>
      </c>
      <c r="F134" s="31">
        <v>0</v>
      </c>
    </row>
    <row r="135" spans="1:6" ht="15" customHeight="1" x14ac:dyDescent="0.25">
      <c r="A135" s="31" t="s">
        <v>1099</v>
      </c>
      <c r="B135" s="31" t="s">
        <v>162</v>
      </c>
      <c r="C135" s="31" t="s">
        <v>163</v>
      </c>
      <c r="D135" s="31">
        <v>14</v>
      </c>
      <c r="E135" s="31">
        <v>10</v>
      </c>
      <c r="F135" s="31">
        <v>4</v>
      </c>
    </row>
    <row r="136" spans="1:6" ht="15" customHeight="1" x14ac:dyDescent="0.25">
      <c r="A136" s="31" t="s">
        <v>1101</v>
      </c>
      <c r="B136" s="31" t="s">
        <v>162</v>
      </c>
      <c r="C136" s="31" t="s">
        <v>163</v>
      </c>
      <c r="D136" s="31">
        <v>35</v>
      </c>
      <c r="E136" s="31">
        <v>5</v>
      </c>
      <c r="F136" s="31">
        <v>4</v>
      </c>
    </row>
    <row r="137" spans="1:6" ht="15" customHeight="1" x14ac:dyDescent="0.25">
      <c r="A137" s="31" t="s">
        <v>1103</v>
      </c>
      <c r="B137" s="31" t="s">
        <v>162</v>
      </c>
      <c r="C137" s="31" t="s">
        <v>163</v>
      </c>
      <c r="D137" s="31">
        <v>21</v>
      </c>
      <c r="E137" s="31">
        <v>2</v>
      </c>
      <c r="F137" s="31">
        <v>3</v>
      </c>
    </row>
    <row r="138" spans="1:6" ht="15" customHeight="1" x14ac:dyDescent="0.25">
      <c r="A138" s="31" t="s">
        <v>1104</v>
      </c>
      <c r="B138" s="31" t="s">
        <v>162</v>
      </c>
      <c r="C138" s="31" t="s">
        <v>163</v>
      </c>
      <c r="D138" s="31">
        <v>12</v>
      </c>
      <c r="E138" s="31">
        <v>7</v>
      </c>
      <c r="F138" s="31">
        <v>5</v>
      </c>
    </row>
    <row r="139" spans="1:6" ht="15" customHeight="1" x14ac:dyDescent="0.25">
      <c r="A139" s="31" t="s">
        <v>1106</v>
      </c>
      <c r="B139" s="31" t="s">
        <v>162</v>
      </c>
      <c r="C139" s="31" t="s">
        <v>163</v>
      </c>
      <c r="D139" s="31">
        <v>15</v>
      </c>
      <c r="E139" s="31">
        <v>6</v>
      </c>
      <c r="F139" s="31">
        <v>2</v>
      </c>
    </row>
    <row r="140" spans="1:6" ht="15" customHeight="1" x14ac:dyDescent="0.25">
      <c r="A140" s="31" t="s">
        <v>1107</v>
      </c>
      <c r="B140" s="31" t="s">
        <v>162</v>
      </c>
      <c r="C140" s="31" t="s">
        <v>163</v>
      </c>
      <c r="D140" s="31">
        <v>9</v>
      </c>
      <c r="E140" s="31">
        <v>2</v>
      </c>
      <c r="F140" s="31">
        <v>4</v>
      </c>
    </row>
    <row r="141" spans="1:6" ht="15" customHeight="1" x14ac:dyDescent="0.25">
      <c r="A141" s="31" t="s">
        <v>1108</v>
      </c>
      <c r="B141" s="31" t="s">
        <v>162</v>
      </c>
      <c r="C141" s="31" t="s">
        <v>163</v>
      </c>
      <c r="D141" s="31">
        <v>34</v>
      </c>
      <c r="E141" s="31">
        <v>2</v>
      </c>
      <c r="F141" s="31">
        <v>6</v>
      </c>
    </row>
    <row r="142" spans="1:6" ht="15" customHeight="1" x14ac:dyDescent="0.25">
      <c r="A142" s="31" t="s">
        <v>1109</v>
      </c>
      <c r="B142" s="31" t="s">
        <v>162</v>
      </c>
      <c r="C142" s="31" t="s">
        <v>163</v>
      </c>
      <c r="D142" s="31">
        <v>17</v>
      </c>
      <c r="E142" s="31">
        <v>6</v>
      </c>
      <c r="F142" s="31">
        <v>0</v>
      </c>
    </row>
    <row r="143" spans="1:6" ht="15" customHeight="1" x14ac:dyDescent="0.25">
      <c r="A143" s="31" t="s">
        <v>1110</v>
      </c>
      <c r="B143" s="31" t="s">
        <v>162</v>
      </c>
      <c r="C143" s="31" t="s">
        <v>163</v>
      </c>
      <c r="D143" s="31">
        <v>1</v>
      </c>
      <c r="E143" s="31">
        <v>8</v>
      </c>
      <c r="F143" s="31">
        <v>8</v>
      </c>
    </row>
    <row r="144" spans="1:6" ht="15" customHeight="1" x14ac:dyDescent="0.25">
      <c r="A144" s="31" t="s">
        <v>1111</v>
      </c>
      <c r="B144" s="31" t="s">
        <v>162</v>
      </c>
      <c r="C144" s="31" t="s">
        <v>163</v>
      </c>
      <c r="D144" s="31">
        <v>18</v>
      </c>
      <c r="E144" s="31">
        <v>7</v>
      </c>
      <c r="F144" s="31">
        <v>1</v>
      </c>
    </row>
    <row r="145" spans="1:6" ht="15" customHeight="1" x14ac:dyDescent="0.25">
      <c r="A145" s="31" t="s">
        <v>1112</v>
      </c>
      <c r="B145" s="31" t="s">
        <v>162</v>
      </c>
      <c r="C145" s="31" t="s">
        <v>163</v>
      </c>
      <c r="D145" s="31">
        <v>25</v>
      </c>
      <c r="E145" s="31">
        <v>4</v>
      </c>
      <c r="F145" s="31">
        <v>1</v>
      </c>
    </row>
    <row r="146" spans="1:6" ht="15" customHeight="1" x14ac:dyDescent="0.25">
      <c r="A146" s="31" t="s">
        <v>1113</v>
      </c>
      <c r="B146" s="31" t="s">
        <v>162</v>
      </c>
      <c r="C146" s="31" t="s">
        <v>163</v>
      </c>
      <c r="D146" s="31">
        <v>0</v>
      </c>
      <c r="E146" s="31">
        <v>5</v>
      </c>
      <c r="F146" s="31">
        <v>6</v>
      </c>
    </row>
    <row r="147" spans="1:6" ht="24" customHeight="1" x14ac:dyDescent="0.25">
      <c r="A147" s="31" t="s">
        <v>1099</v>
      </c>
      <c r="B147" s="31" t="s">
        <v>165</v>
      </c>
      <c r="C147" s="31" t="s">
        <v>166</v>
      </c>
      <c r="D147" s="31">
        <v>10</v>
      </c>
      <c r="E147" s="31">
        <v>9</v>
      </c>
      <c r="F147" s="31">
        <v>5</v>
      </c>
    </row>
    <row r="148" spans="1:6" ht="24" customHeight="1" x14ac:dyDescent="0.25">
      <c r="A148" s="31" t="s">
        <v>1101</v>
      </c>
      <c r="B148" s="31" t="s">
        <v>165</v>
      </c>
      <c r="C148" s="31" t="s">
        <v>166</v>
      </c>
      <c r="D148" s="31">
        <v>33</v>
      </c>
      <c r="E148" s="31">
        <v>7</v>
      </c>
      <c r="F148" s="31">
        <v>6</v>
      </c>
    </row>
    <row r="149" spans="1:6" ht="24" customHeight="1" x14ac:dyDescent="0.25">
      <c r="A149" s="31" t="s">
        <v>1103</v>
      </c>
      <c r="B149" s="31" t="s">
        <v>165</v>
      </c>
      <c r="C149" s="31" t="s">
        <v>166</v>
      </c>
      <c r="D149" s="31">
        <v>32</v>
      </c>
      <c r="E149" s="31">
        <v>5</v>
      </c>
      <c r="F149" s="31">
        <v>7</v>
      </c>
    </row>
    <row r="150" spans="1:6" ht="24" customHeight="1" x14ac:dyDescent="0.25">
      <c r="A150" s="31" t="s">
        <v>1104</v>
      </c>
      <c r="B150" s="31" t="s">
        <v>165</v>
      </c>
      <c r="C150" s="31" t="s">
        <v>166</v>
      </c>
      <c r="D150" s="31">
        <v>16</v>
      </c>
      <c r="E150" s="31">
        <v>10</v>
      </c>
      <c r="F150" s="31">
        <v>1</v>
      </c>
    </row>
    <row r="151" spans="1:6" ht="24" customHeight="1" x14ac:dyDescent="0.25">
      <c r="A151" s="31" t="s">
        <v>1106</v>
      </c>
      <c r="B151" s="31" t="s">
        <v>165</v>
      </c>
      <c r="C151" s="31" t="s">
        <v>166</v>
      </c>
      <c r="D151" s="31">
        <v>34</v>
      </c>
      <c r="E151" s="31">
        <v>5</v>
      </c>
      <c r="F151" s="31">
        <v>5</v>
      </c>
    </row>
    <row r="152" spans="1:6" ht="24" customHeight="1" x14ac:dyDescent="0.25">
      <c r="A152" s="31" t="s">
        <v>1107</v>
      </c>
      <c r="B152" s="31" t="s">
        <v>165</v>
      </c>
      <c r="C152" s="31" t="s">
        <v>166</v>
      </c>
      <c r="D152" s="31">
        <v>14</v>
      </c>
      <c r="E152" s="31">
        <v>3</v>
      </c>
      <c r="F152" s="31">
        <v>7</v>
      </c>
    </row>
    <row r="153" spans="1:6" ht="24" customHeight="1" x14ac:dyDescent="0.25">
      <c r="A153" s="31" t="s">
        <v>1108</v>
      </c>
      <c r="B153" s="31" t="s">
        <v>165</v>
      </c>
      <c r="C153" s="31" t="s">
        <v>166</v>
      </c>
      <c r="D153" s="31">
        <v>29</v>
      </c>
      <c r="E153" s="31">
        <v>9</v>
      </c>
      <c r="F153" s="31">
        <v>7</v>
      </c>
    </row>
    <row r="154" spans="1:6" ht="24" customHeight="1" x14ac:dyDescent="0.25">
      <c r="A154" s="31" t="s">
        <v>1109</v>
      </c>
      <c r="B154" s="31" t="s">
        <v>165</v>
      </c>
      <c r="C154" s="31" t="s">
        <v>166</v>
      </c>
      <c r="D154" s="31">
        <v>32</v>
      </c>
      <c r="E154" s="31">
        <v>9</v>
      </c>
      <c r="F154" s="31">
        <v>5</v>
      </c>
    </row>
    <row r="155" spans="1:6" ht="24" customHeight="1" x14ac:dyDescent="0.25">
      <c r="A155" s="31" t="s">
        <v>1110</v>
      </c>
      <c r="B155" s="31" t="s">
        <v>165</v>
      </c>
      <c r="C155" s="31" t="s">
        <v>166</v>
      </c>
      <c r="D155" s="31">
        <v>1</v>
      </c>
      <c r="E155" s="31">
        <v>3</v>
      </c>
      <c r="F155" s="31">
        <v>0</v>
      </c>
    </row>
    <row r="156" spans="1:6" ht="24" customHeight="1" x14ac:dyDescent="0.25">
      <c r="A156" s="31" t="s">
        <v>1111</v>
      </c>
      <c r="B156" s="31" t="s">
        <v>165</v>
      </c>
      <c r="C156" s="31" t="s">
        <v>166</v>
      </c>
      <c r="D156" s="31">
        <v>24</v>
      </c>
      <c r="E156" s="31">
        <v>5</v>
      </c>
      <c r="F156" s="31">
        <v>5</v>
      </c>
    </row>
    <row r="157" spans="1:6" ht="24" customHeight="1" x14ac:dyDescent="0.25">
      <c r="A157" s="31" t="s">
        <v>1112</v>
      </c>
      <c r="B157" s="31" t="s">
        <v>165</v>
      </c>
      <c r="C157" s="31" t="s">
        <v>166</v>
      </c>
      <c r="D157" s="31">
        <v>26</v>
      </c>
      <c r="E157" s="31">
        <v>10</v>
      </c>
      <c r="F157" s="31">
        <v>4</v>
      </c>
    </row>
    <row r="158" spans="1:6" ht="24" customHeight="1" x14ac:dyDescent="0.25">
      <c r="A158" s="31" t="s">
        <v>1113</v>
      </c>
      <c r="B158" s="31" t="s">
        <v>165</v>
      </c>
      <c r="C158" s="31" t="s">
        <v>166</v>
      </c>
      <c r="D158" s="31">
        <v>31</v>
      </c>
      <c r="E158" s="31">
        <v>8</v>
      </c>
      <c r="F158" s="31">
        <v>5</v>
      </c>
    </row>
    <row r="159" spans="1:6" ht="24" customHeight="1" x14ac:dyDescent="0.25">
      <c r="A159" s="31" t="s">
        <v>1099</v>
      </c>
      <c r="B159" s="31" t="s">
        <v>168</v>
      </c>
      <c r="C159" s="31" t="s">
        <v>169</v>
      </c>
      <c r="D159" s="31">
        <v>2</v>
      </c>
      <c r="E159" s="31">
        <v>5</v>
      </c>
      <c r="F159" s="31">
        <v>2</v>
      </c>
    </row>
    <row r="160" spans="1:6" ht="24" customHeight="1" x14ac:dyDescent="0.25">
      <c r="A160" s="31" t="s">
        <v>1101</v>
      </c>
      <c r="B160" s="31" t="s">
        <v>168</v>
      </c>
      <c r="C160" s="31" t="s">
        <v>169</v>
      </c>
      <c r="D160" s="31">
        <v>31</v>
      </c>
      <c r="E160" s="31">
        <v>7</v>
      </c>
      <c r="F160" s="31">
        <v>7</v>
      </c>
    </row>
    <row r="161" spans="1:6" ht="24" customHeight="1" x14ac:dyDescent="0.25">
      <c r="A161" s="31" t="s">
        <v>1103</v>
      </c>
      <c r="B161" s="31" t="s">
        <v>168</v>
      </c>
      <c r="C161" s="31" t="s">
        <v>169</v>
      </c>
      <c r="D161" s="31">
        <v>1</v>
      </c>
      <c r="E161" s="31">
        <v>6</v>
      </c>
      <c r="F161" s="31">
        <v>1</v>
      </c>
    </row>
    <row r="162" spans="1:6" ht="24" customHeight="1" x14ac:dyDescent="0.25">
      <c r="A162" s="31" t="s">
        <v>1104</v>
      </c>
      <c r="B162" s="31" t="s">
        <v>168</v>
      </c>
      <c r="C162" s="31" t="s">
        <v>169</v>
      </c>
      <c r="D162" s="31">
        <v>13</v>
      </c>
      <c r="E162" s="31">
        <v>3</v>
      </c>
      <c r="F162" s="31">
        <v>0</v>
      </c>
    </row>
    <row r="163" spans="1:6" ht="24" customHeight="1" x14ac:dyDescent="0.25">
      <c r="A163" s="31" t="s">
        <v>1106</v>
      </c>
      <c r="B163" s="31" t="s">
        <v>168</v>
      </c>
      <c r="C163" s="31" t="s">
        <v>169</v>
      </c>
      <c r="D163" s="31">
        <v>6</v>
      </c>
      <c r="E163" s="31">
        <v>8</v>
      </c>
      <c r="F163" s="31">
        <v>7</v>
      </c>
    </row>
    <row r="164" spans="1:6" ht="24" customHeight="1" x14ac:dyDescent="0.25">
      <c r="A164" s="31" t="s">
        <v>1107</v>
      </c>
      <c r="B164" s="31" t="s">
        <v>168</v>
      </c>
      <c r="C164" s="31" t="s">
        <v>169</v>
      </c>
      <c r="D164" s="31">
        <v>24</v>
      </c>
      <c r="E164" s="31">
        <v>3</v>
      </c>
      <c r="F164" s="31">
        <v>6</v>
      </c>
    </row>
    <row r="165" spans="1:6" ht="24" customHeight="1" x14ac:dyDescent="0.25">
      <c r="A165" s="31" t="s">
        <v>1108</v>
      </c>
      <c r="B165" s="31" t="s">
        <v>168</v>
      </c>
      <c r="C165" s="31" t="s">
        <v>169</v>
      </c>
      <c r="D165" s="31">
        <v>8</v>
      </c>
      <c r="E165" s="31">
        <v>0</v>
      </c>
      <c r="F165" s="31">
        <v>4</v>
      </c>
    </row>
    <row r="166" spans="1:6" ht="24" customHeight="1" x14ac:dyDescent="0.25">
      <c r="A166" s="31" t="s">
        <v>1109</v>
      </c>
      <c r="B166" s="31" t="s">
        <v>168</v>
      </c>
      <c r="C166" s="31" t="s">
        <v>169</v>
      </c>
      <c r="D166" s="31">
        <v>28</v>
      </c>
      <c r="E166" s="31">
        <v>8</v>
      </c>
      <c r="F166" s="31">
        <v>0</v>
      </c>
    </row>
    <row r="167" spans="1:6" ht="24" customHeight="1" x14ac:dyDescent="0.25">
      <c r="A167" s="31" t="s">
        <v>1110</v>
      </c>
      <c r="B167" s="31" t="s">
        <v>168</v>
      </c>
      <c r="C167" s="31" t="s">
        <v>169</v>
      </c>
      <c r="D167" s="31">
        <v>34</v>
      </c>
      <c r="E167" s="31">
        <v>10</v>
      </c>
      <c r="F167" s="31">
        <v>0</v>
      </c>
    </row>
    <row r="168" spans="1:6" ht="24" customHeight="1" x14ac:dyDescent="0.25">
      <c r="A168" s="31" t="s">
        <v>1111</v>
      </c>
      <c r="B168" s="31" t="s">
        <v>168</v>
      </c>
      <c r="C168" s="31" t="s">
        <v>169</v>
      </c>
      <c r="D168" s="31">
        <v>18</v>
      </c>
      <c r="E168" s="31">
        <v>6</v>
      </c>
      <c r="F168" s="31">
        <v>1</v>
      </c>
    </row>
    <row r="169" spans="1:6" ht="24" customHeight="1" x14ac:dyDescent="0.25">
      <c r="A169" s="31" t="s">
        <v>1112</v>
      </c>
      <c r="B169" s="31" t="s">
        <v>168</v>
      </c>
      <c r="C169" s="31" t="s">
        <v>169</v>
      </c>
      <c r="D169" s="31">
        <v>4</v>
      </c>
      <c r="E169" s="31">
        <v>2</v>
      </c>
      <c r="F169" s="31">
        <v>2</v>
      </c>
    </row>
    <row r="170" spans="1:6" ht="24" customHeight="1" x14ac:dyDescent="0.25">
      <c r="A170" s="31" t="s">
        <v>1113</v>
      </c>
      <c r="B170" s="31" t="s">
        <v>168</v>
      </c>
      <c r="C170" s="31" t="s">
        <v>169</v>
      </c>
      <c r="D170" s="31">
        <v>19</v>
      </c>
      <c r="E170" s="31">
        <v>4</v>
      </c>
      <c r="F170" s="31">
        <v>6</v>
      </c>
    </row>
    <row r="171" spans="1:6" ht="24" customHeight="1" x14ac:dyDescent="0.25">
      <c r="A171" s="31" t="s">
        <v>1099</v>
      </c>
      <c r="B171" s="31" t="s">
        <v>171</v>
      </c>
      <c r="C171" s="31" t="s">
        <v>172</v>
      </c>
      <c r="D171" s="31">
        <v>29</v>
      </c>
      <c r="E171" s="31">
        <v>3</v>
      </c>
      <c r="F171" s="31">
        <v>6</v>
      </c>
    </row>
    <row r="172" spans="1:6" ht="24" customHeight="1" x14ac:dyDescent="0.25">
      <c r="A172" s="31" t="s">
        <v>1101</v>
      </c>
      <c r="B172" s="31" t="s">
        <v>171</v>
      </c>
      <c r="C172" s="31" t="s">
        <v>172</v>
      </c>
      <c r="D172" s="31">
        <v>25</v>
      </c>
      <c r="E172" s="31">
        <v>10</v>
      </c>
      <c r="F172" s="31">
        <v>4</v>
      </c>
    </row>
    <row r="173" spans="1:6" ht="24" customHeight="1" x14ac:dyDescent="0.25">
      <c r="A173" s="31" t="s">
        <v>1103</v>
      </c>
      <c r="B173" s="31" t="s">
        <v>171</v>
      </c>
      <c r="C173" s="31" t="s">
        <v>172</v>
      </c>
      <c r="D173" s="31">
        <v>29</v>
      </c>
      <c r="E173" s="31">
        <v>3</v>
      </c>
      <c r="F173" s="31">
        <v>0</v>
      </c>
    </row>
    <row r="174" spans="1:6" ht="24" customHeight="1" x14ac:dyDescent="0.25">
      <c r="A174" s="31" t="s">
        <v>1104</v>
      </c>
      <c r="B174" s="31" t="s">
        <v>171</v>
      </c>
      <c r="C174" s="31" t="s">
        <v>172</v>
      </c>
      <c r="D174" s="31">
        <v>13</v>
      </c>
      <c r="E174" s="31">
        <v>0</v>
      </c>
      <c r="F174" s="31">
        <v>8</v>
      </c>
    </row>
    <row r="175" spans="1:6" ht="24" customHeight="1" x14ac:dyDescent="0.25">
      <c r="A175" s="31" t="s">
        <v>1106</v>
      </c>
      <c r="B175" s="31" t="s">
        <v>171</v>
      </c>
      <c r="C175" s="31" t="s">
        <v>172</v>
      </c>
      <c r="D175" s="31">
        <v>8</v>
      </c>
      <c r="E175" s="31">
        <v>8</v>
      </c>
      <c r="F175" s="31">
        <v>6</v>
      </c>
    </row>
    <row r="176" spans="1:6" ht="24" customHeight="1" x14ac:dyDescent="0.25">
      <c r="A176" s="31" t="s">
        <v>1107</v>
      </c>
      <c r="B176" s="31" t="s">
        <v>171</v>
      </c>
      <c r="C176" s="31" t="s">
        <v>172</v>
      </c>
      <c r="D176" s="31">
        <v>29</v>
      </c>
      <c r="E176" s="31">
        <v>6</v>
      </c>
      <c r="F176" s="31">
        <v>1</v>
      </c>
    </row>
    <row r="177" spans="1:6" ht="24" customHeight="1" x14ac:dyDescent="0.25">
      <c r="A177" s="31" t="s">
        <v>1108</v>
      </c>
      <c r="B177" s="31" t="s">
        <v>171</v>
      </c>
      <c r="C177" s="31" t="s">
        <v>172</v>
      </c>
      <c r="D177" s="31">
        <v>2</v>
      </c>
      <c r="E177" s="31">
        <v>0</v>
      </c>
      <c r="F177" s="31">
        <v>4</v>
      </c>
    </row>
    <row r="178" spans="1:6" ht="24" customHeight="1" x14ac:dyDescent="0.25">
      <c r="A178" s="31" t="s">
        <v>1109</v>
      </c>
      <c r="B178" s="31" t="s">
        <v>171</v>
      </c>
      <c r="C178" s="31" t="s">
        <v>172</v>
      </c>
      <c r="D178" s="31">
        <v>35</v>
      </c>
      <c r="E178" s="31">
        <v>7</v>
      </c>
      <c r="F178" s="31">
        <v>8</v>
      </c>
    </row>
    <row r="179" spans="1:6" ht="24" customHeight="1" x14ac:dyDescent="0.25">
      <c r="A179" s="31" t="s">
        <v>1110</v>
      </c>
      <c r="B179" s="31" t="s">
        <v>171</v>
      </c>
      <c r="C179" s="31" t="s">
        <v>172</v>
      </c>
      <c r="D179" s="31">
        <v>10</v>
      </c>
      <c r="E179" s="31">
        <v>10</v>
      </c>
      <c r="F179" s="31">
        <v>8</v>
      </c>
    </row>
    <row r="180" spans="1:6" ht="24" customHeight="1" x14ac:dyDescent="0.25">
      <c r="A180" s="31" t="s">
        <v>1111</v>
      </c>
      <c r="B180" s="31" t="s">
        <v>171</v>
      </c>
      <c r="C180" s="31" t="s">
        <v>172</v>
      </c>
      <c r="D180" s="31">
        <v>10</v>
      </c>
      <c r="E180" s="31">
        <v>9</v>
      </c>
      <c r="F180" s="31">
        <v>8</v>
      </c>
    </row>
    <row r="181" spans="1:6" ht="24" customHeight="1" x14ac:dyDescent="0.25">
      <c r="A181" s="31" t="s">
        <v>1112</v>
      </c>
      <c r="B181" s="31" t="s">
        <v>171</v>
      </c>
      <c r="C181" s="31" t="s">
        <v>172</v>
      </c>
      <c r="D181" s="31">
        <v>25</v>
      </c>
      <c r="E181" s="31">
        <v>10</v>
      </c>
      <c r="F181" s="31">
        <v>1</v>
      </c>
    </row>
    <row r="182" spans="1:6" ht="24" customHeight="1" x14ac:dyDescent="0.25">
      <c r="A182" s="31" t="s">
        <v>1113</v>
      </c>
      <c r="B182" s="31" t="s">
        <v>171</v>
      </c>
      <c r="C182" s="31" t="s">
        <v>172</v>
      </c>
      <c r="D182" s="31">
        <v>35</v>
      </c>
      <c r="E182" s="31">
        <v>3</v>
      </c>
      <c r="F182" s="31">
        <v>2</v>
      </c>
    </row>
    <row r="183" spans="1:6" ht="24" customHeight="1" x14ac:dyDescent="0.25">
      <c r="A183" s="31" t="s">
        <v>1099</v>
      </c>
      <c r="B183" s="31" t="s">
        <v>174</v>
      </c>
      <c r="C183" s="31" t="s">
        <v>175</v>
      </c>
      <c r="D183" s="31">
        <v>23</v>
      </c>
      <c r="E183" s="31">
        <v>3</v>
      </c>
      <c r="F183" s="31">
        <v>2</v>
      </c>
    </row>
    <row r="184" spans="1:6" ht="24" customHeight="1" x14ac:dyDescent="0.25">
      <c r="A184" s="31" t="s">
        <v>1101</v>
      </c>
      <c r="B184" s="31" t="s">
        <v>174</v>
      </c>
      <c r="C184" s="31" t="s">
        <v>175</v>
      </c>
      <c r="D184" s="31">
        <v>35</v>
      </c>
      <c r="E184" s="31">
        <v>4</v>
      </c>
      <c r="F184" s="31">
        <v>6</v>
      </c>
    </row>
    <row r="185" spans="1:6" ht="24" customHeight="1" x14ac:dyDescent="0.25">
      <c r="A185" s="31" t="s">
        <v>1103</v>
      </c>
      <c r="B185" s="31" t="s">
        <v>174</v>
      </c>
      <c r="C185" s="31" t="s">
        <v>175</v>
      </c>
      <c r="D185" s="31">
        <v>20</v>
      </c>
      <c r="E185" s="31">
        <v>8</v>
      </c>
      <c r="F185" s="31">
        <v>2</v>
      </c>
    </row>
    <row r="186" spans="1:6" ht="24" customHeight="1" x14ac:dyDescent="0.25">
      <c r="A186" s="31" t="s">
        <v>1104</v>
      </c>
      <c r="B186" s="31" t="s">
        <v>174</v>
      </c>
      <c r="C186" s="31" t="s">
        <v>175</v>
      </c>
      <c r="D186" s="31">
        <v>30</v>
      </c>
      <c r="E186" s="31">
        <v>6</v>
      </c>
      <c r="F186" s="31">
        <v>8</v>
      </c>
    </row>
    <row r="187" spans="1:6" ht="24" customHeight="1" x14ac:dyDescent="0.25">
      <c r="A187" s="31" t="s">
        <v>1106</v>
      </c>
      <c r="B187" s="31" t="s">
        <v>174</v>
      </c>
      <c r="C187" s="31" t="s">
        <v>175</v>
      </c>
      <c r="D187" s="31">
        <v>24</v>
      </c>
      <c r="E187" s="31">
        <v>2</v>
      </c>
      <c r="F187" s="31">
        <v>2</v>
      </c>
    </row>
    <row r="188" spans="1:6" ht="24" customHeight="1" x14ac:dyDescent="0.25">
      <c r="A188" s="31" t="s">
        <v>1107</v>
      </c>
      <c r="B188" s="31" t="s">
        <v>174</v>
      </c>
      <c r="C188" s="31" t="s">
        <v>175</v>
      </c>
      <c r="D188" s="31">
        <v>7</v>
      </c>
      <c r="E188" s="31">
        <v>7</v>
      </c>
      <c r="F188" s="31">
        <v>0</v>
      </c>
    </row>
    <row r="189" spans="1:6" ht="24" customHeight="1" x14ac:dyDescent="0.25">
      <c r="A189" s="31" t="s">
        <v>1108</v>
      </c>
      <c r="B189" s="31" t="s">
        <v>174</v>
      </c>
      <c r="C189" s="31" t="s">
        <v>175</v>
      </c>
      <c r="D189" s="31">
        <v>5</v>
      </c>
      <c r="E189" s="31">
        <v>1</v>
      </c>
      <c r="F189" s="31">
        <v>2</v>
      </c>
    </row>
    <row r="190" spans="1:6" ht="24" customHeight="1" x14ac:dyDescent="0.25">
      <c r="A190" s="31" t="s">
        <v>1109</v>
      </c>
      <c r="B190" s="31" t="s">
        <v>174</v>
      </c>
      <c r="C190" s="31" t="s">
        <v>175</v>
      </c>
      <c r="D190" s="31">
        <v>3</v>
      </c>
      <c r="E190" s="31">
        <v>0</v>
      </c>
      <c r="F190" s="31">
        <v>3</v>
      </c>
    </row>
    <row r="191" spans="1:6" ht="24" customHeight="1" x14ac:dyDescent="0.25">
      <c r="A191" s="31" t="s">
        <v>1110</v>
      </c>
      <c r="B191" s="31" t="s">
        <v>174</v>
      </c>
      <c r="C191" s="31" t="s">
        <v>175</v>
      </c>
      <c r="D191" s="31">
        <v>4</v>
      </c>
      <c r="E191" s="31">
        <v>5</v>
      </c>
      <c r="F191" s="31">
        <v>8</v>
      </c>
    </row>
    <row r="192" spans="1:6" ht="24" customHeight="1" x14ac:dyDescent="0.25">
      <c r="A192" s="31" t="s">
        <v>1111</v>
      </c>
      <c r="B192" s="31" t="s">
        <v>174</v>
      </c>
      <c r="C192" s="31" t="s">
        <v>175</v>
      </c>
      <c r="D192" s="31">
        <v>20</v>
      </c>
      <c r="E192" s="31">
        <v>8</v>
      </c>
      <c r="F192" s="31">
        <v>4</v>
      </c>
    </row>
    <row r="193" spans="1:6" ht="24" customHeight="1" x14ac:dyDescent="0.25">
      <c r="A193" s="31" t="s">
        <v>1112</v>
      </c>
      <c r="B193" s="31" t="s">
        <v>174</v>
      </c>
      <c r="C193" s="31" t="s">
        <v>175</v>
      </c>
      <c r="D193" s="31">
        <v>22</v>
      </c>
      <c r="E193" s="31">
        <v>8</v>
      </c>
      <c r="F193" s="31">
        <v>2</v>
      </c>
    </row>
    <row r="194" spans="1:6" ht="24" customHeight="1" x14ac:dyDescent="0.25">
      <c r="A194" s="31" t="s">
        <v>1113</v>
      </c>
      <c r="B194" s="31" t="s">
        <v>174</v>
      </c>
      <c r="C194" s="31" t="s">
        <v>175</v>
      </c>
      <c r="D194" s="31">
        <v>20</v>
      </c>
      <c r="E194" s="31">
        <v>10</v>
      </c>
      <c r="F194" s="31">
        <v>8</v>
      </c>
    </row>
    <row r="195" spans="1:6" ht="24" customHeight="1" x14ac:dyDescent="0.25">
      <c r="A195" s="31" t="s">
        <v>1099</v>
      </c>
      <c r="B195" s="31" t="s">
        <v>177</v>
      </c>
      <c r="C195" s="31" t="s">
        <v>178</v>
      </c>
      <c r="D195" s="31">
        <v>32</v>
      </c>
      <c r="E195" s="31">
        <v>0</v>
      </c>
      <c r="F195" s="31">
        <v>4</v>
      </c>
    </row>
    <row r="196" spans="1:6" ht="24" customHeight="1" x14ac:dyDescent="0.25">
      <c r="A196" s="31" t="s">
        <v>1101</v>
      </c>
      <c r="B196" s="31" t="s">
        <v>177</v>
      </c>
      <c r="C196" s="31" t="s">
        <v>178</v>
      </c>
      <c r="D196" s="31">
        <v>10</v>
      </c>
      <c r="E196" s="31">
        <v>2</v>
      </c>
      <c r="F196" s="31">
        <v>3</v>
      </c>
    </row>
    <row r="197" spans="1:6" ht="24" customHeight="1" x14ac:dyDescent="0.25">
      <c r="A197" s="31" t="s">
        <v>1103</v>
      </c>
      <c r="B197" s="31" t="s">
        <v>177</v>
      </c>
      <c r="C197" s="31" t="s">
        <v>178</v>
      </c>
      <c r="D197" s="31">
        <v>9</v>
      </c>
      <c r="E197" s="31">
        <v>1</v>
      </c>
      <c r="F197" s="31">
        <v>4</v>
      </c>
    </row>
    <row r="198" spans="1:6" ht="24" customHeight="1" x14ac:dyDescent="0.25">
      <c r="A198" s="31" t="s">
        <v>1104</v>
      </c>
      <c r="B198" s="31" t="s">
        <v>177</v>
      </c>
      <c r="C198" s="31" t="s">
        <v>178</v>
      </c>
      <c r="D198" s="31">
        <v>34</v>
      </c>
      <c r="E198" s="31">
        <v>7</v>
      </c>
      <c r="F198" s="31">
        <v>5</v>
      </c>
    </row>
    <row r="199" spans="1:6" ht="24" customHeight="1" x14ac:dyDescent="0.25">
      <c r="A199" s="31" t="s">
        <v>1106</v>
      </c>
      <c r="B199" s="31" t="s">
        <v>177</v>
      </c>
      <c r="C199" s="31" t="s">
        <v>178</v>
      </c>
      <c r="D199" s="31">
        <v>19</v>
      </c>
      <c r="E199" s="31">
        <v>7</v>
      </c>
      <c r="F199" s="31">
        <v>4</v>
      </c>
    </row>
    <row r="200" spans="1:6" ht="24" customHeight="1" x14ac:dyDescent="0.25">
      <c r="A200" s="31" t="s">
        <v>1107</v>
      </c>
      <c r="B200" s="31" t="s">
        <v>177</v>
      </c>
      <c r="C200" s="31" t="s">
        <v>178</v>
      </c>
      <c r="D200" s="31">
        <v>21</v>
      </c>
      <c r="E200" s="31">
        <v>4</v>
      </c>
      <c r="F200" s="31">
        <v>3</v>
      </c>
    </row>
    <row r="201" spans="1:6" ht="24" customHeight="1" x14ac:dyDescent="0.25">
      <c r="A201" s="31" t="s">
        <v>1108</v>
      </c>
      <c r="B201" s="31" t="s">
        <v>177</v>
      </c>
      <c r="C201" s="31" t="s">
        <v>178</v>
      </c>
      <c r="D201" s="31">
        <v>0</v>
      </c>
      <c r="E201" s="31">
        <v>1</v>
      </c>
      <c r="F201" s="31">
        <v>0</v>
      </c>
    </row>
    <row r="202" spans="1:6" ht="24" customHeight="1" x14ac:dyDescent="0.25">
      <c r="A202" s="31" t="s">
        <v>1109</v>
      </c>
      <c r="B202" s="31" t="s">
        <v>177</v>
      </c>
      <c r="C202" s="31" t="s">
        <v>178</v>
      </c>
      <c r="D202" s="31">
        <v>14</v>
      </c>
      <c r="E202" s="31">
        <v>3</v>
      </c>
      <c r="F202" s="31">
        <v>1</v>
      </c>
    </row>
    <row r="203" spans="1:6" ht="24" customHeight="1" x14ac:dyDescent="0.25">
      <c r="A203" s="31" t="s">
        <v>1110</v>
      </c>
      <c r="B203" s="31" t="s">
        <v>177</v>
      </c>
      <c r="C203" s="31" t="s">
        <v>178</v>
      </c>
      <c r="D203" s="31">
        <v>28</v>
      </c>
      <c r="E203" s="31">
        <v>3</v>
      </c>
      <c r="F203" s="31">
        <v>0</v>
      </c>
    </row>
    <row r="204" spans="1:6" ht="24" customHeight="1" x14ac:dyDescent="0.25">
      <c r="A204" s="31" t="s">
        <v>1111</v>
      </c>
      <c r="B204" s="31" t="s">
        <v>177</v>
      </c>
      <c r="C204" s="31" t="s">
        <v>178</v>
      </c>
      <c r="D204" s="31">
        <v>29</v>
      </c>
      <c r="E204" s="31">
        <v>6</v>
      </c>
      <c r="F204" s="31">
        <v>8</v>
      </c>
    </row>
    <row r="205" spans="1:6" ht="24" customHeight="1" x14ac:dyDescent="0.25">
      <c r="A205" s="31" t="s">
        <v>1112</v>
      </c>
      <c r="B205" s="31" t="s">
        <v>177</v>
      </c>
      <c r="C205" s="31" t="s">
        <v>178</v>
      </c>
      <c r="D205" s="31">
        <v>15</v>
      </c>
      <c r="E205" s="31">
        <v>8</v>
      </c>
      <c r="F205" s="31">
        <v>6</v>
      </c>
    </row>
    <row r="206" spans="1:6" ht="24" customHeight="1" x14ac:dyDescent="0.25">
      <c r="A206" s="31" t="s">
        <v>1113</v>
      </c>
      <c r="B206" s="31" t="s">
        <v>177</v>
      </c>
      <c r="C206" s="31" t="s">
        <v>178</v>
      </c>
      <c r="D206" s="31">
        <v>34</v>
      </c>
      <c r="E206" s="31">
        <v>4</v>
      </c>
      <c r="F206" s="31">
        <v>1</v>
      </c>
    </row>
    <row r="207" spans="1:6" ht="24" customHeight="1" x14ac:dyDescent="0.25">
      <c r="A207" s="31" t="s">
        <v>1099</v>
      </c>
      <c r="B207" s="31" t="s">
        <v>180</v>
      </c>
      <c r="C207" s="31" t="s">
        <v>181</v>
      </c>
      <c r="D207" s="31">
        <v>29</v>
      </c>
      <c r="E207" s="31">
        <v>2</v>
      </c>
      <c r="F207" s="31">
        <v>7</v>
      </c>
    </row>
    <row r="208" spans="1:6" ht="24" customHeight="1" x14ac:dyDescent="0.25">
      <c r="A208" s="31" t="s">
        <v>1101</v>
      </c>
      <c r="B208" s="31" t="s">
        <v>180</v>
      </c>
      <c r="C208" s="31" t="s">
        <v>181</v>
      </c>
      <c r="D208" s="31">
        <v>22</v>
      </c>
      <c r="E208" s="31">
        <v>5</v>
      </c>
      <c r="F208" s="31">
        <v>7</v>
      </c>
    </row>
    <row r="209" spans="1:6" ht="24" customHeight="1" x14ac:dyDescent="0.25">
      <c r="A209" s="31" t="s">
        <v>1103</v>
      </c>
      <c r="B209" s="31" t="s">
        <v>180</v>
      </c>
      <c r="C209" s="31" t="s">
        <v>181</v>
      </c>
      <c r="D209" s="31">
        <v>35</v>
      </c>
      <c r="E209" s="31">
        <v>4</v>
      </c>
      <c r="F209" s="31">
        <v>8</v>
      </c>
    </row>
    <row r="210" spans="1:6" ht="24" customHeight="1" x14ac:dyDescent="0.25">
      <c r="A210" s="31" t="s">
        <v>1104</v>
      </c>
      <c r="B210" s="31" t="s">
        <v>180</v>
      </c>
      <c r="C210" s="31" t="s">
        <v>181</v>
      </c>
      <c r="D210" s="31">
        <v>1</v>
      </c>
      <c r="E210" s="31">
        <v>3</v>
      </c>
      <c r="F210" s="31">
        <v>7</v>
      </c>
    </row>
    <row r="211" spans="1:6" ht="24" customHeight="1" x14ac:dyDescent="0.25">
      <c r="A211" s="31" t="s">
        <v>1106</v>
      </c>
      <c r="B211" s="31" t="s">
        <v>180</v>
      </c>
      <c r="C211" s="31" t="s">
        <v>181</v>
      </c>
      <c r="D211" s="31">
        <v>24</v>
      </c>
      <c r="E211" s="31">
        <v>10</v>
      </c>
      <c r="F211" s="31">
        <v>8</v>
      </c>
    </row>
    <row r="212" spans="1:6" ht="24" customHeight="1" x14ac:dyDescent="0.25">
      <c r="A212" s="31" t="s">
        <v>1107</v>
      </c>
      <c r="B212" s="31" t="s">
        <v>180</v>
      </c>
      <c r="C212" s="31" t="s">
        <v>181</v>
      </c>
      <c r="D212" s="31">
        <v>24</v>
      </c>
      <c r="E212" s="31">
        <v>3</v>
      </c>
      <c r="F212" s="31">
        <v>0</v>
      </c>
    </row>
    <row r="213" spans="1:6" ht="24" customHeight="1" x14ac:dyDescent="0.25">
      <c r="A213" s="31" t="s">
        <v>1108</v>
      </c>
      <c r="B213" s="31" t="s">
        <v>180</v>
      </c>
      <c r="C213" s="31" t="s">
        <v>181</v>
      </c>
      <c r="D213" s="31">
        <v>6</v>
      </c>
      <c r="E213" s="31">
        <v>8</v>
      </c>
      <c r="F213" s="31">
        <v>6</v>
      </c>
    </row>
    <row r="214" spans="1:6" ht="24" customHeight="1" x14ac:dyDescent="0.25">
      <c r="A214" s="31" t="s">
        <v>1109</v>
      </c>
      <c r="B214" s="31" t="s">
        <v>180</v>
      </c>
      <c r="C214" s="31" t="s">
        <v>181</v>
      </c>
      <c r="D214" s="31">
        <v>17</v>
      </c>
      <c r="E214" s="31">
        <v>3</v>
      </c>
      <c r="F214" s="31">
        <v>2</v>
      </c>
    </row>
    <row r="215" spans="1:6" ht="24" customHeight="1" x14ac:dyDescent="0.25">
      <c r="A215" s="31" t="s">
        <v>1110</v>
      </c>
      <c r="B215" s="31" t="s">
        <v>180</v>
      </c>
      <c r="C215" s="31" t="s">
        <v>181</v>
      </c>
      <c r="D215" s="31">
        <v>24</v>
      </c>
      <c r="E215" s="31">
        <v>9</v>
      </c>
      <c r="F215" s="31">
        <v>4</v>
      </c>
    </row>
    <row r="216" spans="1:6" ht="24" customHeight="1" x14ac:dyDescent="0.25">
      <c r="A216" s="31" t="s">
        <v>1111</v>
      </c>
      <c r="B216" s="31" t="s">
        <v>180</v>
      </c>
      <c r="C216" s="31" t="s">
        <v>181</v>
      </c>
      <c r="D216" s="31">
        <v>18</v>
      </c>
      <c r="E216" s="31">
        <v>1</v>
      </c>
      <c r="F216" s="31">
        <v>5</v>
      </c>
    </row>
    <row r="217" spans="1:6" ht="24" customHeight="1" x14ac:dyDescent="0.25">
      <c r="A217" s="31" t="s">
        <v>1112</v>
      </c>
      <c r="B217" s="31" t="s">
        <v>180</v>
      </c>
      <c r="C217" s="31" t="s">
        <v>181</v>
      </c>
      <c r="D217" s="31">
        <v>27</v>
      </c>
      <c r="E217" s="31">
        <v>5</v>
      </c>
      <c r="F217" s="31">
        <v>1</v>
      </c>
    </row>
    <row r="218" spans="1:6" ht="24" customHeight="1" x14ac:dyDescent="0.25">
      <c r="A218" s="31" t="s">
        <v>1113</v>
      </c>
      <c r="B218" s="31" t="s">
        <v>180</v>
      </c>
      <c r="C218" s="31" t="s">
        <v>181</v>
      </c>
      <c r="D218" s="31">
        <v>11</v>
      </c>
      <c r="E218" s="31">
        <v>7</v>
      </c>
      <c r="F218" s="31">
        <v>8</v>
      </c>
    </row>
    <row r="219" spans="1:6" ht="24" customHeight="1" x14ac:dyDescent="0.25">
      <c r="A219" s="31" t="s">
        <v>1099</v>
      </c>
      <c r="B219" s="31" t="s">
        <v>183</v>
      </c>
      <c r="C219" s="31" t="s">
        <v>184</v>
      </c>
      <c r="D219" s="31">
        <v>20</v>
      </c>
      <c r="E219" s="31">
        <v>7</v>
      </c>
      <c r="F219" s="31">
        <v>8</v>
      </c>
    </row>
    <row r="220" spans="1:6" ht="24" customHeight="1" x14ac:dyDescent="0.25">
      <c r="A220" s="31" t="s">
        <v>1101</v>
      </c>
      <c r="B220" s="31" t="s">
        <v>183</v>
      </c>
      <c r="C220" s="31" t="s">
        <v>184</v>
      </c>
      <c r="D220" s="31">
        <v>28</v>
      </c>
      <c r="E220" s="31">
        <v>7</v>
      </c>
      <c r="F220" s="31">
        <v>1</v>
      </c>
    </row>
    <row r="221" spans="1:6" ht="24" customHeight="1" x14ac:dyDescent="0.25">
      <c r="A221" s="31" t="s">
        <v>1103</v>
      </c>
      <c r="B221" s="31" t="s">
        <v>183</v>
      </c>
      <c r="C221" s="31" t="s">
        <v>184</v>
      </c>
      <c r="D221" s="31">
        <v>17</v>
      </c>
      <c r="E221" s="31">
        <v>5</v>
      </c>
      <c r="F221" s="31">
        <v>3</v>
      </c>
    </row>
    <row r="222" spans="1:6" ht="24" customHeight="1" x14ac:dyDescent="0.25">
      <c r="A222" s="31" t="s">
        <v>1104</v>
      </c>
      <c r="B222" s="31" t="s">
        <v>183</v>
      </c>
      <c r="C222" s="31" t="s">
        <v>184</v>
      </c>
      <c r="D222" s="31">
        <v>27</v>
      </c>
      <c r="E222" s="31">
        <v>10</v>
      </c>
      <c r="F222" s="31">
        <v>7</v>
      </c>
    </row>
    <row r="223" spans="1:6" ht="24" customHeight="1" x14ac:dyDescent="0.25">
      <c r="A223" s="31" t="s">
        <v>1106</v>
      </c>
      <c r="B223" s="31" t="s">
        <v>183</v>
      </c>
      <c r="C223" s="31" t="s">
        <v>184</v>
      </c>
      <c r="D223" s="31">
        <v>13</v>
      </c>
      <c r="E223" s="31">
        <v>5</v>
      </c>
      <c r="F223" s="31">
        <v>2</v>
      </c>
    </row>
    <row r="224" spans="1:6" ht="24" customHeight="1" x14ac:dyDescent="0.25">
      <c r="A224" s="31" t="s">
        <v>1107</v>
      </c>
      <c r="B224" s="31" t="s">
        <v>183</v>
      </c>
      <c r="C224" s="31" t="s">
        <v>184</v>
      </c>
      <c r="D224" s="31">
        <v>0</v>
      </c>
      <c r="E224" s="31">
        <v>0</v>
      </c>
      <c r="F224" s="31">
        <v>4</v>
      </c>
    </row>
    <row r="225" spans="1:6" ht="24" customHeight="1" x14ac:dyDescent="0.25">
      <c r="A225" s="31" t="s">
        <v>1108</v>
      </c>
      <c r="B225" s="31" t="s">
        <v>183</v>
      </c>
      <c r="C225" s="31" t="s">
        <v>184</v>
      </c>
      <c r="D225" s="31">
        <v>19</v>
      </c>
      <c r="E225" s="31">
        <v>6</v>
      </c>
      <c r="F225" s="31">
        <v>1</v>
      </c>
    </row>
    <row r="226" spans="1:6" ht="24" customHeight="1" x14ac:dyDescent="0.25">
      <c r="A226" s="31" t="s">
        <v>1109</v>
      </c>
      <c r="B226" s="31" t="s">
        <v>183</v>
      </c>
      <c r="C226" s="31" t="s">
        <v>184</v>
      </c>
      <c r="D226" s="31">
        <v>35</v>
      </c>
      <c r="E226" s="31">
        <v>7</v>
      </c>
      <c r="F226" s="31">
        <v>4</v>
      </c>
    </row>
    <row r="227" spans="1:6" ht="24" customHeight="1" x14ac:dyDescent="0.25">
      <c r="A227" s="31" t="s">
        <v>1110</v>
      </c>
      <c r="B227" s="31" t="s">
        <v>183</v>
      </c>
      <c r="C227" s="31" t="s">
        <v>184</v>
      </c>
      <c r="D227" s="31">
        <v>15</v>
      </c>
      <c r="E227" s="31">
        <v>6</v>
      </c>
      <c r="F227" s="31">
        <v>3</v>
      </c>
    </row>
    <row r="228" spans="1:6" ht="24" customHeight="1" x14ac:dyDescent="0.25">
      <c r="A228" s="31" t="s">
        <v>1111</v>
      </c>
      <c r="B228" s="31" t="s">
        <v>183</v>
      </c>
      <c r="C228" s="31" t="s">
        <v>184</v>
      </c>
      <c r="D228" s="31">
        <v>18</v>
      </c>
      <c r="E228" s="31">
        <v>9</v>
      </c>
      <c r="F228" s="31">
        <v>7</v>
      </c>
    </row>
    <row r="229" spans="1:6" ht="24" customHeight="1" x14ac:dyDescent="0.25">
      <c r="A229" s="31" t="s">
        <v>1112</v>
      </c>
      <c r="B229" s="31" t="s">
        <v>183</v>
      </c>
      <c r="C229" s="31" t="s">
        <v>184</v>
      </c>
      <c r="D229" s="31">
        <v>21</v>
      </c>
      <c r="E229" s="31">
        <v>4</v>
      </c>
      <c r="F229" s="31">
        <v>4</v>
      </c>
    </row>
    <row r="230" spans="1:6" ht="24" customHeight="1" x14ac:dyDescent="0.25">
      <c r="A230" s="31" t="s">
        <v>1113</v>
      </c>
      <c r="B230" s="31" t="s">
        <v>183</v>
      </c>
      <c r="C230" s="31" t="s">
        <v>184</v>
      </c>
      <c r="D230" s="31">
        <v>28</v>
      </c>
      <c r="E230" s="31">
        <v>1</v>
      </c>
      <c r="F230" s="31">
        <v>0</v>
      </c>
    </row>
    <row r="231" spans="1:6" ht="24" customHeight="1" x14ac:dyDescent="0.25">
      <c r="A231" s="31" t="s">
        <v>1099</v>
      </c>
      <c r="B231" s="31" t="s">
        <v>186</v>
      </c>
      <c r="C231" s="31" t="s">
        <v>187</v>
      </c>
      <c r="D231" s="31">
        <v>22</v>
      </c>
      <c r="E231" s="31">
        <v>5</v>
      </c>
      <c r="F231" s="31">
        <v>6</v>
      </c>
    </row>
    <row r="232" spans="1:6" ht="24" customHeight="1" x14ac:dyDescent="0.25">
      <c r="A232" s="31" t="s">
        <v>1101</v>
      </c>
      <c r="B232" s="31" t="s">
        <v>186</v>
      </c>
      <c r="C232" s="31" t="s">
        <v>187</v>
      </c>
      <c r="D232" s="31">
        <v>9</v>
      </c>
      <c r="E232" s="31">
        <v>0</v>
      </c>
      <c r="F232" s="31">
        <v>6</v>
      </c>
    </row>
    <row r="233" spans="1:6" ht="24" customHeight="1" x14ac:dyDescent="0.25">
      <c r="A233" s="31" t="s">
        <v>1103</v>
      </c>
      <c r="B233" s="31" t="s">
        <v>186</v>
      </c>
      <c r="C233" s="31" t="s">
        <v>187</v>
      </c>
      <c r="D233" s="31">
        <v>31</v>
      </c>
      <c r="E233" s="31">
        <v>9</v>
      </c>
      <c r="F233" s="31">
        <v>3</v>
      </c>
    </row>
    <row r="234" spans="1:6" ht="24" customHeight="1" x14ac:dyDescent="0.25">
      <c r="A234" s="31" t="s">
        <v>1104</v>
      </c>
      <c r="B234" s="31" t="s">
        <v>186</v>
      </c>
      <c r="C234" s="31" t="s">
        <v>187</v>
      </c>
      <c r="D234" s="31">
        <v>14</v>
      </c>
      <c r="E234" s="31">
        <v>2</v>
      </c>
      <c r="F234" s="31">
        <v>5</v>
      </c>
    </row>
    <row r="235" spans="1:6" ht="24" customHeight="1" x14ac:dyDescent="0.25">
      <c r="A235" s="31" t="s">
        <v>1106</v>
      </c>
      <c r="B235" s="31" t="s">
        <v>186</v>
      </c>
      <c r="C235" s="31" t="s">
        <v>187</v>
      </c>
      <c r="D235" s="31">
        <v>23</v>
      </c>
      <c r="E235" s="31">
        <v>5</v>
      </c>
      <c r="F235" s="31">
        <v>6</v>
      </c>
    </row>
    <row r="236" spans="1:6" ht="24" customHeight="1" x14ac:dyDescent="0.25">
      <c r="A236" s="31" t="s">
        <v>1107</v>
      </c>
      <c r="B236" s="31" t="s">
        <v>186</v>
      </c>
      <c r="C236" s="31" t="s">
        <v>187</v>
      </c>
      <c r="D236" s="31">
        <v>0</v>
      </c>
      <c r="E236" s="31">
        <v>7</v>
      </c>
      <c r="F236" s="31">
        <v>0</v>
      </c>
    </row>
    <row r="237" spans="1:6" ht="24" customHeight="1" x14ac:dyDescent="0.25">
      <c r="A237" s="31" t="s">
        <v>1108</v>
      </c>
      <c r="B237" s="31" t="s">
        <v>186</v>
      </c>
      <c r="C237" s="31" t="s">
        <v>187</v>
      </c>
      <c r="D237" s="31">
        <v>33</v>
      </c>
      <c r="E237" s="31">
        <v>9</v>
      </c>
      <c r="F237" s="31">
        <v>2</v>
      </c>
    </row>
    <row r="238" spans="1:6" ht="24" customHeight="1" x14ac:dyDescent="0.25">
      <c r="A238" s="31" t="s">
        <v>1109</v>
      </c>
      <c r="B238" s="31" t="s">
        <v>186</v>
      </c>
      <c r="C238" s="31" t="s">
        <v>187</v>
      </c>
      <c r="D238" s="31">
        <v>4</v>
      </c>
      <c r="E238" s="31">
        <v>4</v>
      </c>
      <c r="F238" s="31">
        <v>4</v>
      </c>
    </row>
    <row r="239" spans="1:6" ht="24" customHeight="1" x14ac:dyDescent="0.25">
      <c r="A239" s="31" t="s">
        <v>1110</v>
      </c>
      <c r="B239" s="31" t="s">
        <v>186</v>
      </c>
      <c r="C239" s="31" t="s">
        <v>187</v>
      </c>
      <c r="D239" s="31">
        <v>34</v>
      </c>
      <c r="E239" s="31">
        <v>10</v>
      </c>
      <c r="F239" s="31">
        <v>7</v>
      </c>
    </row>
    <row r="240" spans="1:6" ht="24" customHeight="1" x14ac:dyDescent="0.25">
      <c r="A240" s="31" t="s">
        <v>1111</v>
      </c>
      <c r="B240" s="31" t="s">
        <v>186</v>
      </c>
      <c r="C240" s="31" t="s">
        <v>187</v>
      </c>
      <c r="D240" s="31">
        <v>13</v>
      </c>
      <c r="E240" s="31">
        <v>8</v>
      </c>
      <c r="F240" s="31">
        <v>7</v>
      </c>
    </row>
    <row r="241" spans="1:6" ht="24" customHeight="1" x14ac:dyDescent="0.25">
      <c r="A241" s="31" t="s">
        <v>1112</v>
      </c>
      <c r="B241" s="31" t="s">
        <v>186</v>
      </c>
      <c r="C241" s="31" t="s">
        <v>187</v>
      </c>
      <c r="D241" s="31">
        <v>5</v>
      </c>
      <c r="E241" s="31">
        <v>5</v>
      </c>
      <c r="F241" s="31">
        <v>8</v>
      </c>
    </row>
    <row r="242" spans="1:6" ht="24" customHeight="1" x14ac:dyDescent="0.25">
      <c r="A242" s="31" t="s">
        <v>1113</v>
      </c>
      <c r="B242" s="31" t="s">
        <v>186</v>
      </c>
      <c r="C242" s="31" t="s">
        <v>187</v>
      </c>
      <c r="D242" s="31">
        <v>2</v>
      </c>
      <c r="E242" s="31">
        <v>6</v>
      </c>
      <c r="F242" s="31">
        <v>3</v>
      </c>
    </row>
    <row r="243" spans="1:6" ht="24" customHeight="1" x14ac:dyDescent="0.25">
      <c r="A243" s="31" t="s">
        <v>1099</v>
      </c>
      <c r="B243" s="31" t="s">
        <v>189</v>
      </c>
      <c r="C243" s="31" t="s">
        <v>190</v>
      </c>
      <c r="D243" s="31">
        <v>12</v>
      </c>
      <c r="E243" s="31">
        <v>6</v>
      </c>
      <c r="F243" s="31">
        <v>4</v>
      </c>
    </row>
    <row r="244" spans="1:6" ht="24" customHeight="1" x14ac:dyDescent="0.25">
      <c r="A244" s="31" t="s">
        <v>1101</v>
      </c>
      <c r="B244" s="31" t="s">
        <v>189</v>
      </c>
      <c r="C244" s="31" t="s">
        <v>190</v>
      </c>
      <c r="D244" s="31">
        <v>33</v>
      </c>
      <c r="E244" s="31">
        <v>8</v>
      </c>
      <c r="F244" s="31">
        <v>1</v>
      </c>
    </row>
    <row r="245" spans="1:6" ht="24" customHeight="1" x14ac:dyDescent="0.25">
      <c r="A245" s="31" t="s">
        <v>1103</v>
      </c>
      <c r="B245" s="31" t="s">
        <v>189</v>
      </c>
      <c r="C245" s="31" t="s">
        <v>190</v>
      </c>
      <c r="D245" s="31">
        <v>12</v>
      </c>
      <c r="E245" s="31">
        <v>9</v>
      </c>
      <c r="F245" s="31">
        <v>7</v>
      </c>
    </row>
    <row r="246" spans="1:6" ht="24" customHeight="1" x14ac:dyDescent="0.25">
      <c r="A246" s="31" t="s">
        <v>1104</v>
      </c>
      <c r="B246" s="31" t="s">
        <v>189</v>
      </c>
      <c r="C246" s="31" t="s">
        <v>190</v>
      </c>
      <c r="D246" s="31">
        <v>2</v>
      </c>
      <c r="E246" s="31">
        <v>9</v>
      </c>
      <c r="F246" s="31">
        <v>7</v>
      </c>
    </row>
    <row r="247" spans="1:6" ht="24" customHeight="1" x14ac:dyDescent="0.25">
      <c r="A247" s="31" t="s">
        <v>1106</v>
      </c>
      <c r="B247" s="31" t="s">
        <v>189</v>
      </c>
      <c r="C247" s="31" t="s">
        <v>190</v>
      </c>
      <c r="D247" s="31">
        <v>8</v>
      </c>
      <c r="E247" s="31">
        <v>7</v>
      </c>
      <c r="F247" s="31">
        <v>7</v>
      </c>
    </row>
    <row r="248" spans="1:6" ht="24" customHeight="1" x14ac:dyDescent="0.25">
      <c r="A248" s="31" t="s">
        <v>1107</v>
      </c>
      <c r="B248" s="31" t="s">
        <v>189</v>
      </c>
      <c r="C248" s="31" t="s">
        <v>190</v>
      </c>
      <c r="D248" s="31">
        <v>6</v>
      </c>
      <c r="E248" s="31">
        <v>2</v>
      </c>
      <c r="F248" s="31">
        <v>1</v>
      </c>
    </row>
    <row r="249" spans="1:6" ht="24" customHeight="1" x14ac:dyDescent="0.25">
      <c r="A249" s="31" t="s">
        <v>1108</v>
      </c>
      <c r="B249" s="31" t="s">
        <v>189</v>
      </c>
      <c r="C249" s="31" t="s">
        <v>190</v>
      </c>
      <c r="D249" s="31">
        <v>35</v>
      </c>
      <c r="E249" s="31">
        <v>10</v>
      </c>
      <c r="F249" s="31">
        <v>0</v>
      </c>
    </row>
    <row r="250" spans="1:6" ht="24" customHeight="1" x14ac:dyDescent="0.25">
      <c r="A250" s="31" t="s">
        <v>1109</v>
      </c>
      <c r="B250" s="31" t="s">
        <v>189</v>
      </c>
      <c r="C250" s="31" t="s">
        <v>190</v>
      </c>
      <c r="D250" s="31">
        <v>22</v>
      </c>
      <c r="E250" s="31">
        <v>2</v>
      </c>
      <c r="F250" s="31">
        <v>5</v>
      </c>
    </row>
    <row r="251" spans="1:6" ht="24" customHeight="1" x14ac:dyDescent="0.25">
      <c r="A251" s="31" t="s">
        <v>1110</v>
      </c>
      <c r="B251" s="31" t="s">
        <v>189</v>
      </c>
      <c r="C251" s="31" t="s">
        <v>190</v>
      </c>
      <c r="D251" s="31">
        <v>9</v>
      </c>
      <c r="E251" s="31">
        <v>2</v>
      </c>
      <c r="F251" s="31">
        <v>7</v>
      </c>
    </row>
    <row r="252" spans="1:6" ht="24" customHeight="1" x14ac:dyDescent="0.25">
      <c r="A252" s="31" t="s">
        <v>1111</v>
      </c>
      <c r="B252" s="31" t="s">
        <v>189</v>
      </c>
      <c r="C252" s="31" t="s">
        <v>190</v>
      </c>
      <c r="D252" s="31">
        <v>6</v>
      </c>
      <c r="E252" s="31">
        <v>6</v>
      </c>
      <c r="F252" s="31">
        <v>7</v>
      </c>
    </row>
    <row r="253" spans="1:6" ht="24" customHeight="1" x14ac:dyDescent="0.25">
      <c r="A253" s="31" t="s">
        <v>1112</v>
      </c>
      <c r="B253" s="31" t="s">
        <v>189</v>
      </c>
      <c r="C253" s="31" t="s">
        <v>190</v>
      </c>
      <c r="D253" s="31">
        <v>1</v>
      </c>
      <c r="E253" s="31">
        <v>1</v>
      </c>
      <c r="F253" s="31">
        <v>2</v>
      </c>
    </row>
    <row r="254" spans="1:6" ht="24" customHeight="1" x14ac:dyDescent="0.25">
      <c r="A254" s="31" t="s">
        <v>1113</v>
      </c>
      <c r="B254" s="31" t="s">
        <v>189</v>
      </c>
      <c r="C254" s="31" t="s">
        <v>190</v>
      </c>
      <c r="D254" s="31">
        <v>22</v>
      </c>
      <c r="E254" s="31">
        <v>9</v>
      </c>
      <c r="F254" s="31">
        <v>6</v>
      </c>
    </row>
    <row r="255" spans="1:6" ht="15" customHeight="1" x14ac:dyDescent="0.25">
      <c r="A255" s="31" t="s">
        <v>1099</v>
      </c>
      <c r="B255" s="31" t="s">
        <v>192</v>
      </c>
      <c r="C255" s="31" t="s">
        <v>193</v>
      </c>
      <c r="D255" s="31">
        <v>2</v>
      </c>
      <c r="E255" s="31">
        <v>8</v>
      </c>
      <c r="F255" s="31">
        <v>6</v>
      </c>
    </row>
    <row r="256" spans="1:6" ht="15" customHeight="1" x14ac:dyDescent="0.25">
      <c r="A256" s="31" t="s">
        <v>1101</v>
      </c>
      <c r="B256" s="31" t="s">
        <v>192</v>
      </c>
      <c r="C256" s="31" t="s">
        <v>193</v>
      </c>
      <c r="D256" s="31">
        <v>33</v>
      </c>
      <c r="E256" s="31">
        <v>8</v>
      </c>
      <c r="F256" s="31">
        <v>2</v>
      </c>
    </row>
    <row r="257" spans="1:6" ht="15" customHeight="1" x14ac:dyDescent="0.25">
      <c r="A257" s="31" t="s">
        <v>1103</v>
      </c>
      <c r="B257" s="31" t="s">
        <v>192</v>
      </c>
      <c r="C257" s="31" t="s">
        <v>193</v>
      </c>
      <c r="D257" s="31">
        <v>0</v>
      </c>
      <c r="E257" s="31">
        <v>3</v>
      </c>
      <c r="F257" s="31">
        <v>4</v>
      </c>
    </row>
    <row r="258" spans="1:6" ht="15" customHeight="1" x14ac:dyDescent="0.25">
      <c r="A258" s="31" t="s">
        <v>1104</v>
      </c>
      <c r="B258" s="31" t="s">
        <v>192</v>
      </c>
      <c r="C258" s="31" t="s">
        <v>193</v>
      </c>
      <c r="D258" s="31">
        <v>27</v>
      </c>
      <c r="E258" s="31">
        <v>2</v>
      </c>
      <c r="F258" s="31">
        <v>5</v>
      </c>
    </row>
    <row r="259" spans="1:6" ht="15" customHeight="1" x14ac:dyDescent="0.25">
      <c r="A259" s="31" t="s">
        <v>1106</v>
      </c>
      <c r="B259" s="31" t="s">
        <v>192</v>
      </c>
      <c r="C259" s="31" t="s">
        <v>193</v>
      </c>
      <c r="D259" s="31">
        <v>9</v>
      </c>
      <c r="E259" s="31">
        <v>3</v>
      </c>
      <c r="F259" s="31">
        <v>0</v>
      </c>
    </row>
    <row r="260" spans="1:6" ht="15" customHeight="1" x14ac:dyDescent="0.25">
      <c r="A260" s="31" t="s">
        <v>1107</v>
      </c>
      <c r="B260" s="31" t="s">
        <v>192</v>
      </c>
      <c r="C260" s="31" t="s">
        <v>193</v>
      </c>
      <c r="D260" s="31">
        <v>29</v>
      </c>
      <c r="E260" s="31">
        <v>5</v>
      </c>
      <c r="F260" s="31">
        <v>1</v>
      </c>
    </row>
    <row r="261" spans="1:6" ht="15" customHeight="1" x14ac:dyDescent="0.25">
      <c r="A261" s="31" t="s">
        <v>1108</v>
      </c>
      <c r="B261" s="31" t="s">
        <v>192</v>
      </c>
      <c r="C261" s="31" t="s">
        <v>193</v>
      </c>
      <c r="D261" s="31">
        <v>31</v>
      </c>
      <c r="E261" s="31">
        <v>4</v>
      </c>
      <c r="F261" s="31">
        <v>6</v>
      </c>
    </row>
    <row r="262" spans="1:6" ht="15" customHeight="1" x14ac:dyDescent="0.25">
      <c r="A262" s="31" t="s">
        <v>1109</v>
      </c>
      <c r="B262" s="31" t="s">
        <v>192</v>
      </c>
      <c r="C262" s="31" t="s">
        <v>193</v>
      </c>
      <c r="D262" s="31">
        <v>34</v>
      </c>
      <c r="E262" s="31">
        <v>4</v>
      </c>
      <c r="F262" s="31">
        <v>1</v>
      </c>
    </row>
    <row r="263" spans="1:6" ht="15" customHeight="1" x14ac:dyDescent="0.25">
      <c r="A263" s="31" t="s">
        <v>1110</v>
      </c>
      <c r="B263" s="31" t="s">
        <v>192</v>
      </c>
      <c r="C263" s="31" t="s">
        <v>193</v>
      </c>
      <c r="D263" s="31">
        <v>24</v>
      </c>
      <c r="E263" s="31">
        <v>6</v>
      </c>
      <c r="F263" s="31">
        <v>2</v>
      </c>
    </row>
    <row r="264" spans="1:6" ht="15" customHeight="1" x14ac:dyDescent="0.25">
      <c r="A264" s="31" t="s">
        <v>1111</v>
      </c>
      <c r="B264" s="31" t="s">
        <v>192</v>
      </c>
      <c r="C264" s="31" t="s">
        <v>193</v>
      </c>
      <c r="D264" s="31">
        <v>25</v>
      </c>
      <c r="E264" s="31">
        <v>2</v>
      </c>
      <c r="F264" s="31">
        <v>8</v>
      </c>
    </row>
    <row r="265" spans="1:6" ht="15" customHeight="1" x14ac:dyDescent="0.25">
      <c r="A265" s="31" t="s">
        <v>1112</v>
      </c>
      <c r="B265" s="31" t="s">
        <v>192</v>
      </c>
      <c r="C265" s="31" t="s">
        <v>193</v>
      </c>
      <c r="D265" s="31">
        <v>7</v>
      </c>
      <c r="E265" s="31">
        <v>9</v>
      </c>
      <c r="F265" s="31">
        <v>8</v>
      </c>
    </row>
    <row r="266" spans="1:6" ht="15" customHeight="1" x14ac:dyDescent="0.25">
      <c r="A266" s="31" t="s">
        <v>1113</v>
      </c>
      <c r="B266" s="31" t="s">
        <v>192</v>
      </c>
      <c r="C266" s="31" t="s">
        <v>193</v>
      </c>
      <c r="D266" s="31">
        <v>8</v>
      </c>
      <c r="E266" s="31">
        <v>10</v>
      </c>
      <c r="F266" s="31">
        <v>3</v>
      </c>
    </row>
    <row r="267" spans="1:6" ht="15" customHeight="1" x14ac:dyDescent="0.25">
      <c r="A267" s="31" t="s">
        <v>1099</v>
      </c>
      <c r="B267" s="31" t="s">
        <v>195</v>
      </c>
      <c r="C267" s="31" t="s">
        <v>196</v>
      </c>
      <c r="D267" s="31">
        <v>10</v>
      </c>
      <c r="E267" s="31">
        <v>3</v>
      </c>
      <c r="F267" s="31">
        <v>0</v>
      </c>
    </row>
    <row r="268" spans="1:6" ht="15" customHeight="1" x14ac:dyDescent="0.25">
      <c r="A268" s="31" t="s">
        <v>1101</v>
      </c>
      <c r="B268" s="31" t="s">
        <v>195</v>
      </c>
      <c r="C268" s="31" t="s">
        <v>196</v>
      </c>
      <c r="D268" s="31">
        <v>3</v>
      </c>
      <c r="E268" s="31">
        <v>10</v>
      </c>
      <c r="F268" s="31">
        <v>7</v>
      </c>
    </row>
    <row r="269" spans="1:6" ht="15" customHeight="1" x14ac:dyDescent="0.25">
      <c r="A269" s="31" t="s">
        <v>1103</v>
      </c>
      <c r="B269" s="31" t="s">
        <v>195</v>
      </c>
      <c r="C269" s="31" t="s">
        <v>196</v>
      </c>
      <c r="D269" s="31">
        <v>30</v>
      </c>
      <c r="E269" s="31">
        <v>9</v>
      </c>
      <c r="F269" s="31">
        <v>1</v>
      </c>
    </row>
    <row r="270" spans="1:6" ht="15" customHeight="1" x14ac:dyDescent="0.25">
      <c r="A270" s="31" t="s">
        <v>1104</v>
      </c>
      <c r="B270" s="31" t="s">
        <v>195</v>
      </c>
      <c r="C270" s="31" t="s">
        <v>196</v>
      </c>
      <c r="D270" s="31">
        <v>32</v>
      </c>
      <c r="E270" s="31">
        <v>6</v>
      </c>
      <c r="F270" s="31">
        <v>6</v>
      </c>
    </row>
    <row r="271" spans="1:6" ht="15" customHeight="1" x14ac:dyDescent="0.25">
      <c r="A271" s="31" t="s">
        <v>1106</v>
      </c>
      <c r="B271" s="31" t="s">
        <v>195</v>
      </c>
      <c r="C271" s="31" t="s">
        <v>196</v>
      </c>
      <c r="D271" s="31">
        <v>10</v>
      </c>
      <c r="E271" s="31">
        <v>7</v>
      </c>
      <c r="F271" s="31">
        <v>8</v>
      </c>
    </row>
    <row r="272" spans="1:6" ht="15" customHeight="1" x14ac:dyDescent="0.25">
      <c r="A272" s="31" t="s">
        <v>1107</v>
      </c>
      <c r="B272" s="31" t="s">
        <v>195</v>
      </c>
      <c r="C272" s="31" t="s">
        <v>196</v>
      </c>
      <c r="D272" s="31">
        <v>21</v>
      </c>
      <c r="E272" s="31">
        <v>10</v>
      </c>
      <c r="F272" s="31">
        <v>7</v>
      </c>
    </row>
    <row r="273" spans="1:6" ht="15" customHeight="1" x14ac:dyDescent="0.25">
      <c r="A273" s="31" t="s">
        <v>1108</v>
      </c>
      <c r="B273" s="31" t="s">
        <v>195</v>
      </c>
      <c r="C273" s="31" t="s">
        <v>196</v>
      </c>
      <c r="D273" s="31">
        <v>9</v>
      </c>
      <c r="E273" s="31">
        <v>3</v>
      </c>
      <c r="F273" s="31">
        <v>2</v>
      </c>
    </row>
    <row r="274" spans="1:6" ht="15" customHeight="1" x14ac:dyDescent="0.25">
      <c r="A274" s="31" t="s">
        <v>1109</v>
      </c>
      <c r="B274" s="31" t="s">
        <v>195</v>
      </c>
      <c r="C274" s="31" t="s">
        <v>196</v>
      </c>
      <c r="D274" s="31">
        <v>5</v>
      </c>
      <c r="E274" s="31">
        <v>9</v>
      </c>
      <c r="F274" s="31">
        <v>3</v>
      </c>
    </row>
    <row r="275" spans="1:6" ht="15" customHeight="1" x14ac:dyDescent="0.25">
      <c r="A275" s="31" t="s">
        <v>1110</v>
      </c>
      <c r="B275" s="31" t="s">
        <v>195</v>
      </c>
      <c r="C275" s="31" t="s">
        <v>196</v>
      </c>
      <c r="D275" s="31">
        <v>30</v>
      </c>
      <c r="E275" s="31">
        <v>3</v>
      </c>
      <c r="F275" s="31">
        <v>1</v>
      </c>
    </row>
    <row r="276" spans="1:6" ht="15" customHeight="1" x14ac:dyDescent="0.25">
      <c r="A276" s="31" t="s">
        <v>1111</v>
      </c>
      <c r="B276" s="31" t="s">
        <v>195</v>
      </c>
      <c r="C276" s="31" t="s">
        <v>196</v>
      </c>
      <c r="D276" s="31">
        <v>6</v>
      </c>
      <c r="E276" s="31">
        <v>4</v>
      </c>
      <c r="F276" s="31">
        <v>5</v>
      </c>
    </row>
    <row r="277" spans="1:6" ht="15" customHeight="1" x14ac:dyDescent="0.25">
      <c r="A277" s="31" t="s">
        <v>1112</v>
      </c>
      <c r="B277" s="31" t="s">
        <v>195</v>
      </c>
      <c r="C277" s="31" t="s">
        <v>196</v>
      </c>
      <c r="D277" s="31">
        <v>35</v>
      </c>
      <c r="E277" s="31">
        <v>6</v>
      </c>
      <c r="F277" s="31">
        <v>4</v>
      </c>
    </row>
    <row r="278" spans="1:6" ht="15" customHeight="1" x14ac:dyDescent="0.25">
      <c r="A278" s="31" t="s">
        <v>1113</v>
      </c>
      <c r="B278" s="31" t="s">
        <v>195</v>
      </c>
      <c r="C278" s="31" t="s">
        <v>196</v>
      </c>
      <c r="D278" s="31">
        <v>35</v>
      </c>
      <c r="E278" s="31">
        <v>10</v>
      </c>
      <c r="F278" s="31">
        <v>7</v>
      </c>
    </row>
    <row r="279" spans="1:6" ht="24" customHeight="1" x14ac:dyDescent="0.25">
      <c r="A279" s="31" t="s">
        <v>1099</v>
      </c>
      <c r="B279" s="31" t="s">
        <v>198</v>
      </c>
      <c r="C279" s="31" t="s">
        <v>199</v>
      </c>
      <c r="D279" s="31">
        <v>31</v>
      </c>
      <c r="E279" s="31">
        <v>4</v>
      </c>
      <c r="F279" s="31">
        <v>1</v>
      </c>
    </row>
    <row r="280" spans="1:6" ht="24" customHeight="1" x14ac:dyDescent="0.25">
      <c r="A280" s="31" t="s">
        <v>1101</v>
      </c>
      <c r="B280" s="31" t="s">
        <v>198</v>
      </c>
      <c r="C280" s="31" t="s">
        <v>199</v>
      </c>
      <c r="D280" s="31">
        <v>14</v>
      </c>
      <c r="E280" s="31">
        <v>0</v>
      </c>
      <c r="F280" s="31">
        <v>2</v>
      </c>
    </row>
    <row r="281" spans="1:6" ht="24" customHeight="1" x14ac:dyDescent="0.25">
      <c r="A281" s="31" t="s">
        <v>1103</v>
      </c>
      <c r="B281" s="31" t="s">
        <v>198</v>
      </c>
      <c r="C281" s="31" t="s">
        <v>199</v>
      </c>
      <c r="D281" s="31">
        <v>25</v>
      </c>
      <c r="E281" s="31">
        <v>7</v>
      </c>
      <c r="F281" s="31">
        <v>6</v>
      </c>
    </row>
    <row r="282" spans="1:6" ht="24" customHeight="1" x14ac:dyDescent="0.25">
      <c r="A282" s="31" t="s">
        <v>1104</v>
      </c>
      <c r="B282" s="31" t="s">
        <v>198</v>
      </c>
      <c r="C282" s="31" t="s">
        <v>199</v>
      </c>
      <c r="D282" s="31">
        <v>31</v>
      </c>
      <c r="E282" s="31">
        <v>3</v>
      </c>
      <c r="F282" s="31">
        <v>4</v>
      </c>
    </row>
    <row r="283" spans="1:6" ht="24" customHeight="1" x14ac:dyDescent="0.25">
      <c r="A283" s="31" t="s">
        <v>1106</v>
      </c>
      <c r="B283" s="31" t="s">
        <v>198</v>
      </c>
      <c r="C283" s="31" t="s">
        <v>199</v>
      </c>
      <c r="D283" s="31">
        <v>7</v>
      </c>
      <c r="E283" s="31">
        <v>1</v>
      </c>
      <c r="F283" s="31">
        <v>6</v>
      </c>
    </row>
    <row r="284" spans="1:6" ht="24" customHeight="1" x14ac:dyDescent="0.25">
      <c r="A284" s="31" t="s">
        <v>1107</v>
      </c>
      <c r="B284" s="31" t="s">
        <v>198</v>
      </c>
      <c r="C284" s="31" t="s">
        <v>199</v>
      </c>
      <c r="D284" s="31">
        <v>22</v>
      </c>
      <c r="E284" s="31">
        <v>10</v>
      </c>
      <c r="F284" s="31">
        <v>2</v>
      </c>
    </row>
    <row r="285" spans="1:6" ht="24" customHeight="1" x14ac:dyDescent="0.25">
      <c r="A285" s="31" t="s">
        <v>1108</v>
      </c>
      <c r="B285" s="31" t="s">
        <v>198</v>
      </c>
      <c r="C285" s="31" t="s">
        <v>199</v>
      </c>
      <c r="D285" s="31">
        <v>12</v>
      </c>
      <c r="E285" s="31">
        <v>0</v>
      </c>
      <c r="F285" s="31">
        <v>7</v>
      </c>
    </row>
    <row r="286" spans="1:6" ht="24" customHeight="1" x14ac:dyDescent="0.25">
      <c r="A286" s="31" t="s">
        <v>1109</v>
      </c>
      <c r="B286" s="31" t="s">
        <v>198</v>
      </c>
      <c r="C286" s="31" t="s">
        <v>199</v>
      </c>
      <c r="D286" s="31">
        <v>32</v>
      </c>
      <c r="E286" s="31">
        <v>10</v>
      </c>
      <c r="F286" s="31">
        <v>7</v>
      </c>
    </row>
    <row r="287" spans="1:6" ht="24" customHeight="1" x14ac:dyDescent="0.25">
      <c r="A287" s="31" t="s">
        <v>1110</v>
      </c>
      <c r="B287" s="31" t="s">
        <v>198</v>
      </c>
      <c r="C287" s="31" t="s">
        <v>199</v>
      </c>
      <c r="D287" s="31">
        <v>20</v>
      </c>
      <c r="E287" s="31">
        <v>0</v>
      </c>
      <c r="F287" s="31">
        <v>6</v>
      </c>
    </row>
    <row r="288" spans="1:6" ht="24" customHeight="1" x14ac:dyDescent="0.25">
      <c r="A288" s="31" t="s">
        <v>1111</v>
      </c>
      <c r="B288" s="31" t="s">
        <v>198</v>
      </c>
      <c r="C288" s="31" t="s">
        <v>199</v>
      </c>
      <c r="D288" s="31">
        <v>6</v>
      </c>
      <c r="E288" s="31">
        <v>9</v>
      </c>
      <c r="F288" s="31">
        <v>1</v>
      </c>
    </row>
    <row r="289" spans="1:6" ht="24" customHeight="1" x14ac:dyDescent="0.25">
      <c r="A289" s="31" t="s">
        <v>1112</v>
      </c>
      <c r="B289" s="31" t="s">
        <v>198</v>
      </c>
      <c r="C289" s="31" t="s">
        <v>199</v>
      </c>
      <c r="D289" s="31">
        <v>3</v>
      </c>
      <c r="E289" s="31">
        <v>2</v>
      </c>
      <c r="F289" s="31">
        <v>6</v>
      </c>
    </row>
    <row r="290" spans="1:6" ht="24" customHeight="1" x14ac:dyDescent="0.25">
      <c r="A290" s="31" t="s">
        <v>1113</v>
      </c>
      <c r="B290" s="31" t="s">
        <v>198</v>
      </c>
      <c r="C290" s="31" t="s">
        <v>199</v>
      </c>
      <c r="D290" s="31">
        <v>7</v>
      </c>
      <c r="E290" s="31">
        <v>5</v>
      </c>
      <c r="F290" s="31">
        <v>4</v>
      </c>
    </row>
    <row r="291" spans="1:6" ht="24" customHeight="1" x14ac:dyDescent="0.25">
      <c r="A291" s="31" t="s">
        <v>1099</v>
      </c>
      <c r="B291" s="31" t="s">
        <v>201</v>
      </c>
      <c r="C291" s="31" t="s">
        <v>202</v>
      </c>
      <c r="D291" s="31">
        <v>15</v>
      </c>
      <c r="E291" s="31">
        <v>9</v>
      </c>
      <c r="F291" s="31">
        <v>2</v>
      </c>
    </row>
    <row r="292" spans="1:6" ht="24" customHeight="1" x14ac:dyDescent="0.25">
      <c r="A292" s="31" t="s">
        <v>1101</v>
      </c>
      <c r="B292" s="31" t="s">
        <v>201</v>
      </c>
      <c r="C292" s="31" t="s">
        <v>202</v>
      </c>
      <c r="D292" s="31">
        <v>4</v>
      </c>
      <c r="E292" s="31">
        <v>8</v>
      </c>
      <c r="F292" s="31">
        <v>0</v>
      </c>
    </row>
    <row r="293" spans="1:6" ht="24" customHeight="1" x14ac:dyDescent="0.25">
      <c r="A293" s="31" t="s">
        <v>1103</v>
      </c>
      <c r="B293" s="31" t="s">
        <v>201</v>
      </c>
      <c r="C293" s="31" t="s">
        <v>202</v>
      </c>
      <c r="D293" s="31">
        <v>10</v>
      </c>
      <c r="E293" s="31">
        <v>0</v>
      </c>
      <c r="F293" s="31">
        <v>3</v>
      </c>
    </row>
    <row r="294" spans="1:6" ht="24" customHeight="1" x14ac:dyDescent="0.25">
      <c r="A294" s="31" t="s">
        <v>1104</v>
      </c>
      <c r="B294" s="31" t="s">
        <v>201</v>
      </c>
      <c r="C294" s="31" t="s">
        <v>202</v>
      </c>
      <c r="D294" s="31">
        <v>21</v>
      </c>
      <c r="E294" s="31">
        <v>4</v>
      </c>
      <c r="F294" s="31">
        <v>1</v>
      </c>
    </row>
    <row r="295" spans="1:6" ht="24" customHeight="1" x14ac:dyDescent="0.25">
      <c r="A295" s="31" t="s">
        <v>1106</v>
      </c>
      <c r="B295" s="31" t="s">
        <v>201</v>
      </c>
      <c r="C295" s="31" t="s">
        <v>202</v>
      </c>
      <c r="D295" s="31">
        <v>18</v>
      </c>
      <c r="E295" s="31">
        <v>8</v>
      </c>
      <c r="F295" s="31">
        <v>8</v>
      </c>
    </row>
    <row r="296" spans="1:6" ht="24" customHeight="1" x14ac:dyDescent="0.25">
      <c r="A296" s="31" t="s">
        <v>1107</v>
      </c>
      <c r="B296" s="31" t="s">
        <v>201</v>
      </c>
      <c r="C296" s="31" t="s">
        <v>202</v>
      </c>
      <c r="D296" s="31">
        <v>13</v>
      </c>
      <c r="E296" s="31">
        <v>9</v>
      </c>
      <c r="F296" s="31">
        <v>0</v>
      </c>
    </row>
    <row r="297" spans="1:6" ht="24" customHeight="1" x14ac:dyDescent="0.25">
      <c r="A297" s="31" t="s">
        <v>1108</v>
      </c>
      <c r="B297" s="31" t="s">
        <v>201</v>
      </c>
      <c r="C297" s="31" t="s">
        <v>202</v>
      </c>
      <c r="D297" s="31">
        <v>8</v>
      </c>
      <c r="E297" s="31">
        <v>10</v>
      </c>
      <c r="F297" s="31">
        <v>2</v>
      </c>
    </row>
    <row r="298" spans="1:6" ht="24" customHeight="1" x14ac:dyDescent="0.25">
      <c r="A298" s="31" t="s">
        <v>1109</v>
      </c>
      <c r="B298" s="31" t="s">
        <v>201</v>
      </c>
      <c r="C298" s="31" t="s">
        <v>202</v>
      </c>
      <c r="D298" s="31">
        <v>35</v>
      </c>
      <c r="E298" s="31">
        <v>7</v>
      </c>
      <c r="F298" s="31">
        <v>2</v>
      </c>
    </row>
    <row r="299" spans="1:6" ht="24" customHeight="1" x14ac:dyDescent="0.25">
      <c r="A299" s="31" t="s">
        <v>1110</v>
      </c>
      <c r="B299" s="31" t="s">
        <v>201</v>
      </c>
      <c r="C299" s="31" t="s">
        <v>202</v>
      </c>
      <c r="D299" s="31">
        <v>19</v>
      </c>
      <c r="E299" s="31">
        <v>5</v>
      </c>
      <c r="F299" s="31">
        <v>5</v>
      </c>
    </row>
    <row r="300" spans="1:6" ht="24" customHeight="1" x14ac:dyDescent="0.25">
      <c r="A300" s="31" t="s">
        <v>1111</v>
      </c>
      <c r="B300" s="31" t="s">
        <v>201</v>
      </c>
      <c r="C300" s="31" t="s">
        <v>202</v>
      </c>
      <c r="D300" s="31">
        <v>32</v>
      </c>
      <c r="E300" s="31">
        <v>5</v>
      </c>
      <c r="F300" s="31">
        <v>2</v>
      </c>
    </row>
    <row r="301" spans="1:6" ht="24" customHeight="1" x14ac:dyDescent="0.25">
      <c r="A301" s="31" t="s">
        <v>1112</v>
      </c>
      <c r="B301" s="31" t="s">
        <v>201</v>
      </c>
      <c r="C301" s="31" t="s">
        <v>202</v>
      </c>
      <c r="D301" s="31">
        <v>9</v>
      </c>
      <c r="E301" s="31">
        <v>7</v>
      </c>
      <c r="F301" s="31">
        <v>6</v>
      </c>
    </row>
    <row r="302" spans="1:6" ht="24" customHeight="1" x14ac:dyDescent="0.25">
      <c r="A302" s="31" t="s">
        <v>1113</v>
      </c>
      <c r="B302" s="31" t="s">
        <v>201</v>
      </c>
      <c r="C302" s="31" t="s">
        <v>202</v>
      </c>
      <c r="D302" s="31">
        <v>26</v>
      </c>
      <c r="E302" s="31">
        <v>6</v>
      </c>
      <c r="F302" s="31">
        <v>2</v>
      </c>
    </row>
    <row r="303" spans="1:6" ht="24" customHeight="1" x14ac:dyDescent="0.25">
      <c r="A303" s="31" t="s">
        <v>1099</v>
      </c>
      <c r="B303" s="31" t="s">
        <v>204</v>
      </c>
      <c r="C303" s="31" t="s">
        <v>205</v>
      </c>
      <c r="D303" s="31">
        <v>31</v>
      </c>
      <c r="E303" s="31">
        <v>9</v>
      </c>
      <c r="F303" s="31">
        <v>0</v>
      </c>
    </row>
    <row r="304" spans="1:6" ht="24" customHeight="1" x14ac:dyDescent="0.25">
      <c r="A304" s="31" t="s">
        <v>1101</v>
      </c>
      <c r="B304" s="31" t="s">
        <v>204</v>
      </c>
      <c r="C304" s="31" t="s">
        <v>205</v>
      </c>
      <c r="D304" s="31">
        <v>2</v>
      </c>
      <c r="E304" s="31">
        <v>10</v>
      </c>
      <c r="F304" s="31">
        <v>8</v>
      </c>
    </row>
    <row r="305" spans="1:6" ht="24" customHeight="1" x14ac:dyDescent="0.25">
      <c r="A305" s="31" t="s">
        <v>1103</v>
      </c>
      <c r="B305" s="31" t="s">
        <v>204</v>
      </c>
      <c r="C305" s="31" t="s">
        <v>205</v>
      </c>
      <c r="D305" s="31">
        <v>5</v>
      </c>
      <c r="E305" s="31">
        <v>5</v>
      </c>
      <c r="F305" s="31">
        <v>5</v>
      </c>
    </row>
    <row r="306" spans="1:6" ht="24" customHeight="1" x14ac:dyDescent="0.25">
      <c r="A306" s="31" t="s">
        <v>1104</v>
      </c>
      <c r="B306" s="31" t="s">
        <v>204</v>
      </c>
      <c r="C306" s="31" t="s">
        <v>205</v>
      </c>
      <c r="D306" s="31">
        <v>19</v>
      </c>
      <c r="E306" s="31">
        <v>8</v>
      </c>
      <c r="F306" s="31">
        <v>0</v>
      </c>
    </row>
    <row r="307" spans="1:6" ht="24" customHeight="1" x14ac:dyDescent="0.25">
      <c r="A307" s="31" t="s">
        <v>1106</v>
      </c>
      <c r="B307" s="31" t="s">
        <v>204</v>
      </c>
      <c r="C307" s="31" t="s">
        <v>205</v>
      </c>
      <c r="D307" s="31">
        <v>34</v>
      </c>
      <c r="E307" s="31">
        <v>6</v>
      </c>
      <c r="F307" s="31">
        <v>2</v>
      </c>
    </row>
    <row r="308" spans="1:6" ht="24" customHeight="1" x14ac:dyDescent="0.25">
      <c r="A308" s="31" t="s">
        <v>1107</v>
      </c>
      <c r="B308" s="31" t="s">
        <v>204</v>
      </c>
      <c r="C308" s="31" t="s">
        <v>205</v>
      </c>
      <c r="D308" s="31">
        <v>35</v>
      </c>
      <c r="E308" s="31">
        <v>6</v>
      </c>
      <c r="F308" s="31">
        <v>0</v>
      </c>
    </row>
    <row r="309" spans="1:6" ht="24" customHeight="1" x14ac:dyDescent="0.25">
      <c r="A309" s="31" t="s">
        <v>1108</v>
      </c>
      <c r="B309" s="31" t="s">
        <v>204</v>
      </c>
      <c r="C309" s="31" t="s">
        <v>205</v>
      </c>
      <c r="D309" s="31">
        <v>20</v>
      </c>
      <c r="E309" s="31">
        <v>0</v>
      </c>
      <c r="F309" s="31">
        <v>8</v>
      </c>
    </row>
    <row r="310" spans="1:6" ht="24" customHeight="1" x14ac:dyDescent="0.25">
      <c r="A310" s="31" t="s">
        <v>1109</v>
      </c>
      <c r="B310" s="31" t="s">
        <v>204</v>
      </c>
      <c r="C310" s="31" t="s">
        <v>205</v>
      </c>
      <c r="D310" s="31">
        <v>33</v>
      </c>
      <c r="E310" s="31">
        <v>9</v>
      </c>
      <c r="F310" s="31">
        <v>8</v>
      </c>
    </row>
    <row r="311" spans="1:6" ht="24" customHeight="1" x14ac:dyDescent="0.25">
      <c r="A311" s="31" t="s">
        <v>1110</v>
      </c>
      <c r="B311" s="31" t="s">
        <v>204</v>
      </c>
      <c r="C311" s="31" t="s">
        <v>205</v>
      </c>
      <c r="D311" s="31">
        <v>9</v>
      </c>
      <c r="E311" s="31">
        <v>1</v>
      </c>
      <c r="F311" s="31">
        <v>1</v>
      </c>
    </row>
    <row r="312" spans="1:6" ht="24" customHeight="1" x14ac:dyDescent="0.25">
      <c r="A312" s="31" t="s">
        <v>1111</v>
      </c>
      <c r="B312" s="31" t="s">
        <v>204</v>
      </c>
      <c r="C312" s="31" t="s">
        <v>205</v>
      </c>
      <c r="D312" s="31">
        <v>10</v>
      </c>
      <c r="E312" s="31">
        <v>0</v>
      </c>
      <c r="F312" s="31">
        <v>1</v>
      </c>
    </row>
    <row r="313" spans="1:6" ht="24" customHeight="1" x14ac:dyDescent="0.25">
      <c r="A313" s="31" t="s">
        <v>1112</v>
      </c>
      <c r="B313" s="31" t="s">
        <v>204</v>
      </c>
      <c r="C313" s="31" t="s">
        <v>205</v>
      </c>
      <c r="D313" s="31">
        <v>18</v>
      </c>
      <c r="E313" s="31">
        <v>4</v>
      </c>
      <c r="F313" s="31">
        <v>0</v>
      </c>
    </row>
    <row r="314" spans="1:6" ht="24" customHeight="1" x14ac:dyDescent="0.25">
      <c r="A314" s="31" t="s">
        <v>1113</v>
      </c>
      <c r="B314" s="31" t="s">
        <v>204</v>
      </c>
      <c r="C314" s="31" t="s">
        <v>205</v>
      </c>
      <c r="D314" s="31">
        <v>14</v>
      </c>
      <c r="E314" s="31">
        <v>3</v>
      </c>
      <c r="F314" s="31">
        <v>6</v>
      </c>
    </row>
    <row r="315" spans="1:6" ht="15" customHeight="1" x14ac:dyDescent="0.25">
      <c r="A315" s="31" t="s">
        <v>1099</v>
      </c>
      <c r="B315" s="31" t="s">
        <v>207</v>
      </c>
      <c r="C315" s="31" t="s">
        <v>208</v>
      </c>
      <c r="D315" s="31">
        <v>23</v>
      </c>
      <c r="E315" s="31">
        <v>2</v>
      </c>
      <c r="F315" s="31">
        <v>5</v>
      </c>
    </row>
    <row r="316" spans="1:6" ht="15" customHeight="1" x14ac:dyDescent="0.25">
      <c r="A316" s="31" t="s">
        <v>1101</v>
      </c>
      <c r="B316" s="31" t="s">
        <v>207</v>
      </c>
      <c r="C316" s="31" t="s">
        <v>208</v>
      </c>
      <c r="D316" s="31">
        <v>31</v>
      </c>
      <c r="E316" s="31">
        <v>8</v>
      </c>
      <c r="F316" s="31">
        <v>6</v>
      </c>
    </row>
    <row r="317" spans="1:6" ht="15" customHeight="1" x14ac:dyDescent="0.25">
      <c r="A317" s="31" t="s">
        <v>1103</v>
      </c>
      <c r="B317" s="31" t="s">
        <v>207</v>
      </c>
      <c r="C317" s="31" t="s">
        <v>208</v>
      </c>
      <c r="D317" s="31">
        <v>14</v>
      </c>
      <c r="E317" s="31">
        <v>1</v>
      </c>
      <c r="F317" s="31">
        <v>4</v>
      </c>
    </row>
    <row r="318" spans="1:6" ht="15" customHeight="1" x14ac:dyDescent="0.25">
      <c r="A318" s="31" t="s">
        <v>1104</v>
      </c>
      <c r="B318" s="31" t="s">
        <v>207</v>
      </c>
      <c r="C318" s="31" t="s">
        <v>208</v>
      </c>
      <c r="D318" s="31">
        <v>23</v>
      </c>
      <c r="E318" s="31">
        <v>2</v>
      </c>
      <c r="F318" s="31">
        <v>3</v>
      </c>
    </row>
    <row r="319" spans="1:6" ht="15" customHeight="1" x14ac:dyDescent="0.25">
      <c r="A319" s="31" t="s">
        <v>1106</v>
      </c>
      <c r="B319" s="31" t="s">
        <v>207</v>
      </c>
      <c r="C319" s="31" t="s">
        <v>208</v>
      </c>
      <c r="D319" s="31">
        <v>3</v>
      </c>
      <c r="E319" s="31">
        <v>10</v>
      </c>
      <c r="F319" s="31">
        <v>8</v>
      </c>
    </row>
    <row r="320" spans="1:6" ht="15" customHeight="1" x14ac:dyDescent="0.25">
      <c r="A320" s="31" t="s">
        <v>1107</v>
      </c>
      <c r="B320" s="31" t="s">
        <v>207</v>
      </c>
      <c r="C320" s="31" t="s">
        <v>208</v>
      </c>
      <c r="D320" s="31">
        <v>18</v>
      </c>
      <c r="E320" s="31">
        <v>0</v>
      </c>
      <c r="F320" s="31">
        <v>2</v>
      </c>
    </row>
    <row r="321" spans="1:6" ht="15" customHeight="1" x14ac:dyDescent="0.25">
      <c r="A321" s="31" t="s">
        <v>1108</v>
      </c>
      <c r="B321" s="31" t="s">
        <v>207</v>
      </c>
      <c r="C321" s="31" t="s">
        <v>208</v>
      </c>
      <c r="D321" s="31">
        <v>12</v>
      </c>
      <c r="E321" s="31">
        <v>7</v>
      </c>
      <c r="F321" s="31">
        <v>1</v>
      </c>
    </row>
    <row r="322" spans="1:6" ht="15" customHeight="1" x14ac:dyDescent="0.25">
      <c r="A322" s="31" t="s">
        <v>1109</v>
      </c>
      <c r="B322" s="31" t="s">
        <v>207</v>
      </c>
      <c r="C322" s="31" t="s">
        <v>208</v>
      </c>
      <c r="D322" s="31">
        <v>23</v>
      </c>
      <c r="E322" s="31">
        <v>5</v>
      </c>
      <c r="F322" s="31">
        <v>7</v>
      </c>
    </row>
    <row r="323" spans="1:6" ht="15" customHeight="1" x14ac:dyDescent="0.25">
      <c r="A323" s="31" t="s">
        <v>1110</v>
      </c>
      <c r="B323" s="31" t="s">
        <v>207</v>
      </c>
      <c r="C323" s="31" t="s">
        <v>208</v>
      </c>
      <c r="D323" s="31">
        <v>19</v>
      </c>
      <c r="E323" s="31">
        <v>10</v>
      </c>
      <c r="F323" s="31">
        <v>6</v>
      </c>
    </row>
    <row r="324" spans="1:6" ht="15" customHeight="1" x14ac:dyDescent="0.25">
      <c r="A324" s="31" t="s">
        <v>1111</v>
      </c>
      <c r="B324" s="31" t="s">
        <v>207</v>
      </c>
      <c r="C324" s="31" t="s">
        <v>208</v>
      </c>
      <c r="D324" s="31">
        <v>19</v>
      </c>
      <c r="E324" s="31">
        <v>0</v>
      </c>
      <c r="F324" s="31">
        <v>0</v>
      </c>
    </row>
    <row r="325" spans="1:6" ht="15" customHeight="1" x14ac:dyDescent="0.25">
      <c r="A325" s="31" t="s">
        <v>1112</v>
      </c>
      <c r="B325" s="31" t="s">
        <v>207</v>
      </c>
      <c r="C325" s="31" t="s">
        <v>208</v>
      </c>
      <c r="D325" s="31">
        <v>24</v>
      </c>
      <c r="E325" s="31">
        <v>2</v>
      </c>
      <c r="F325" s="31">
        <v>4</v>
      </c>
    </row>
    <row r="326" spans="1:6" ht="15" customHeight="1" x14ac:dyDescent="0.25">
      <c r="A326" s="31" t="s">
        <v>1113</v>
      </c>
      <c r="B326" s="31" t="s">
        <v>207</v>
      </c>
      <c r="C326" s="31" t="s">
        <v>208</v>
      </c>
      <c r="D326" s="31">
        <v>1</v>
      </c>
      <c r="E326" s="31">
        <v>1</v>
      </c>
      <c r="F326" s="31">
        <v>6</v>
      </c>
    </row>
    <row r="327" spans="1:6" ht="24" customHeight="1" x14ac:dyDescent="0.25">
      <c r="A327" s="31" t="s">
        <v>1099</v>
      </c>
      <c r="B327" s="31" t="s">
        <v>210</v>
      </c>
      <c r="C327" s="31" t="s">
        <v>211</v>
      </c>
      <c r="D327" s="31">
        <v>13</v>
      </c>
      <c r="E327" s="31">
        <v>1</v>
      </c>
      <c r="F327" s="31">
        <v>8</v>
      </c>
    </row>
    <row r="328" spans="1:6" ht="24" customHeight="1" x14ac:dyDescent="0.25">
      <c r="A328" s="31" t="s">
        <v>1101</v>
      </c>
      <c r="B328" s="31" t="s">
        <v>210</v>
      </c>
      <c r="C328" s="31" t="s">
        <v>211</v>
      </c>
      <c r="D328" s="31">
        <v>20</v>
      </c>
      <c r="E328" s="31">
        <v>10</v>
      </c>
      <c r="F328" s="31">
        <v>4</v>
      </c>
    </row>
    <row r="329" spans="1:6" ht="24" customHeight="1" x14ac:dyDescent="0.25">
      <c r="A329" s="31" t="s">
        <v>1103</v>
      </c>
      <c r="B329" s="31" t="s">
        <v>210</v>
      </c>
      <c r="C329" s="31" t="s">
        <v>211</v>
      </c>
      <c r="D329" s="31">
        <v>22</v>
      </c>
      <c r="E329" s="31">
        <v>6</v>
      </c>
      <c r="F329" s="31">
        <v>2</v>
      </c>
    </row>
    <row r="330" spans="1:6" ht="24" customHeight="1" x14ac:dyDescent="0.25">
      <c r="A330" s="31" t="s">
        <v>1104</v>
      </c>
      <c r="B330" s="31" t="s">
        <v>210</v>
      </c>
      <c r="C330" s="31" t="s">
        <v>211</v>
      </c>
      <c r="D330" s="31">
        <v>24</v>
      </c>
      <c r="E330" s="31">
        <v>0</v>
      </c>
      <c r="F330" s="31">
        <v>4</v>
      </c>
    </row>
    <row r="331" spans="1:6" ht="24" customHeight="1" x14ac:dyDescent="0.25">
      <c r="A331" s="31" t="s">
        <v>1106</v>
      </c>
      <c r="B331" s="31" t="s">
        <v>210</v>
      </c>
      <c r="C331" s="31" t="s">
        <v>211</v>
      </c>
      <c r="D331" s="31">
        <v>7</v>
      </c>
      <c r="E331" s="31">
        <v>4</v>
      </c>
      <c r="F331" s="31">
        <v>2</v>
      </c>
    </row>
    <row r="332" spans="1:6" ht="24" customHeight="1" x14ac:dyDescent="0.25">
      <c r="A332" s="31" t="s">
        <v>1107</v>
      </c>
      <c r="B332" s="31" t="s">
        <v>210</v>
      </c>
      <c r="C332" s="31" t="s">
        <v>211</v>
      </c>
      <c r="D332" s="31">
        <v>4</v>
      </c>
      <c r="E332" s="31">
        <v>9</v>
      </c>
      <c r="F332" s="31">
        <v>5</v>
      </c>
    </row>
    <row r="333" spans="1:6" ht="24" customHeight="1" x14ac:dyDescent="0.25">
      <c r="A333" s="31" t="s">
        <v>1108</v>
      </c>
      <c r="B333" s="31" t="s">
        <v>210</v>
      </c>
      <c r="C333" s="31" t="s">
        <v>211</v>
      </c>
      <c r="D333" s="31">
        <v>12</v>
      </c>
      <c r="E333" s="31">
        <v>6</v>
      </c>
      <c r="F333" s="31">
        <v>5</v>
      </c>
    </row>
    <row r="334" spans="1:6" ht="24" customHeight="1" x14ac:dyDescent="0.25">
      <c r="A334" s="31" t="s">
        <v>1109</v>
      </c>
      <c r="B334" s="31" t="s">
        <v>210</v>
      </c>
      <c r="C334" s="31" t="s">
        <v>211</v>
      </c>
      <c r="D334" s="31">
        <v>9</v>
      </c>
      <c r="E334" s="31">
        <v>4</v>
      </c>
      <c r="F334" s="31">
        <v>0</v>
      </c>
    </row>
    <row r="335" spans="1:6" ht="24" customHeight="1" x14ac:dyDescent="0.25">
      <c r="A335" s="31" t="s">
        <v>1110</v>
      </c>
      <c r="B335" s="31" t="s">
        <v>210</v>
      </c>
      <c r="C335" s="31" t="s">
        <v>211</v>
      </c>
      <c r="D335" s="31">
        <v>32</v>
      </c>
      <c r="E335" s="31">
        <v>8</v>
      </c>
      <c r="F335" s="31">
        <v>2</v>
      </c>
    </row>
    <row r="336" spans="1:6" ht="24" customHeight="1" x14ac:dyDescent="0.25">
      <c r="A336" s="31" t="s">
        <v>1111</v>
      </c>
      <c r="B336" s="31" t="s">
        <v>210</v>
      </c>
      <c r="C336" s="31" t="s">
        <v>211</v>
      </c>
      <c r="D336" s="31">
        <v>7</v>
      </c>
      <c r="E336" s="31">
        <v>1</v>
      </c>
      <c r="F336" s="31">
        <v>1</v>
      </c>
    </row>
    <row r="337" spans="1:6" ht="24" customHeight="1" x14ac:dyDescent="0.25">
      <c r="A337" s="31" t="s">
        <v>1112</v>
      </c>
      <c r="B337" s="31" t="s">
        <v>210</v>
      </c>
      <c r="C337" s="31" t="s">
        <v>211</v>
      </c>
      <c r="D337" s="31">
        <v>12</v>
      </c>
      <c r="E337" s="31">
        <v>10</v>
      </c>
      <c r="F337" s="31">
        <v>7</v>
      </c>
    </row>
    <row r="338" spans="1:6" ht="24" customHeight="1" x14ac:dyDescent="0.25">
      <c r="A338" s="31" t="s">
        <v>1113</v>
      </c>
      <c r="B338" s="31" t="s">
        <v>210</v>
      </c>
      <c r="C338" s="31" t="s">
        <v>211</v>
      </c>
      <c r="D338" s="31">
        <v>6</v>
      </c>
      <c r="E338" s="31">
        <v>6</v>
      </c>
      <c r="F338" s="31">
        <v>3</v>
      </c>
    </row>
    <row r="339" spans="1:6" ht="24" customHeight="1" x14ac:dyDescent="0.25">
      <c r="A339" s="31" t="s">
        <v>1099</v>
      </c>
      <c r="B339" s="31" t="s">
        <v>213</v>
      </c>
      <c r="C339" s="31" t="s">
        <v>214</v>
      </c>
      <c r="D339" s="31">
        <v>2</v>
      </c>
      <c r="E339" s="31">
        <v>2</v>
      </c>
      <c r="F339" s="31">
        <v>6</v>
      </c>
    </row>
    <row r="340" spans="1:6" ht="24" customHeight="1" x14ac:dyDescent="0.25">
      <c r="A340" s="31" t="s">
        <v>1101</v>
      </c>
      <c r="B340" s="31" t="s">
        <v>213</v>
      </c>
      <c r="C340" s="31" t="s">
        <v>214</v>
      </c>
      <c r="D340" s="31">
        <v>30</v>
      </c>
      <c r="E340" s="31">
        <v>7</v>
      </c>
      <c r="F340" s="31">
        <v>6</v>
      </c>
    </row>
    <row r="341" spans="1:6" ht="24" customHeight="1" x14ac:dyDescent="0.25">
      <c r="A341" s="31" t="s">
        <v>1103</v>
      </c>
      <c r="B341" s="31" t="s">
        <v>213</v>
      </c>
      <c r="C341" s="31" t="s">
        <v>214</v>
      </c>
      <c r="D341" s="31">
        <v>26</v>
      </c>
      <c r="E341" s="31">
        <v>10</v>
      </c>
      <c r="F341" s="31">
        <v>2</v>
      </c>
    </row>
    <row r="342" spans="1:6" ht="24" customHeight="1" x14ac:dyDescent="0.25">
      <c r="A342" s="31" t="s">
        <v>1104</v>
      </c>
      <c r="B342" s="31" t="s">
        <v>213</v>
      </c>
      <c r="C342" s="31" t="s">
        <v>214</v>
      </c>
      <c r="D342" s="31">
        <v>4</v>
      </c>
      <c r="E342" s="31">
        <v>9</v>
      </c>
      <c r="F342" s="31">
        <v>5</v>
      </c>
    </row>
    <row r="343" spans="1:6" ht="24" customHeight="1" x14ac:dyDescent="0.25">
      <c r="A343" s="31" t="s">
        <v>1106</v>
      </c>
      <c r="B343" s="31" t="s">
        <v>213</v>
      </c>
      <c r="C343" s="31" t="s">
        <v>214</v>
      </c>
      <c r="D343" s="31">
        <v>22</v>
      </c>
      <c r="E343" s="31">
        <v>4</v>
      </c>
      <c r="F343" s="31">
        <v>0</v>
      </c>
    </row>
    <row r="344" spans="1:6" ht="24" customHeight="1" x14ac:dyDescent="0.25">
      <c r="A344" s="31" t="s">
        <v>1107</v>
      </c>
      <c r="B344" s="31" t="s">
        <v>213</v>
      </c>
      <c r="C344" s="31" t="s">
        <v>214</v>
      </c>
      <c r="D344" s="31">
        <v>20</v>
      </c>
      <c r="E344" s="31">
        <v>1</v>
      </c>
      <c r="F344" s="31">
        <v>1</v>
      </c>
    </row>
    <row r="345" spans="1:6" ht="24" customHeight="1" x14ac:dyDescent="0.25">
      <c r="A345" s="31" t="s">
        <v>1108</v>
      </c>
      <c r="B345" s="31" t="s">
        <v>213</v>
      </c>
      <c r="C345" s="31" t="s">
        <v>214</v>
      </c>
      <c r="D345" s="31">
        <v>27</v>
      </c>
      <c r="E345" s="31">
        <v>3</v>
      </c>
      <c r="F345" s="31">
        <v>3</v>
      </c>
    </row>
    <row r="346" spans="1:6" ht="24" customHeight="1" x14ac:dyDescent="0.25">
      <c r="A346" s="31" t="s">
        <v>1109</v>
      </c>
      <c r="B346" s="31" t="s">
        <v>213</v>
      </c>
      <c r="C346" s="31" t="s">
        <v>214</v>
      </c>
      <c r="D346" s="31">
        <v>24</v>
      </c>
      <c r="E346" s="31">
        <v>6</v>
      </c>
      <c r="F346" s="31">
        <v>2</v>
      </c>
    </row>
    <row r="347" spans="1:6" ht="24" customHeight="1" x14ac:dyDescent="0.25">
      <c r="A347" s="31" t="s">
        <v>1110</v>
      </c>
      <c r="B347" s="31" t="s">
        <v>213</v>
      </c>
      <c r="C347" s="31" t="s">
        <v>214</v>
      </c>
      <c r="D347" s="31">
        <v>28</v>
      </c>
      <c r="E347" s="31">
        <v>3</v>
      </c>
      <c r="F347" s="31">
        <v>7</v>
      </c>
    </row>
    <row r="348" spans="1:6" ht="24" customHeight="1" x14ac:dyDescent="0.25">
      <c r="A348" s="31" t="s">
        <v>1111</v>
      </c>
      <c r="B348" s="31" t="s">
        <v>213</v>
      </c>
      <c r="C348" s="31" t="s">
        <v>214</v>
      </c>
      <c r="D348" s="31">
        <v>0</v>
      </c>
      <c r="E348" s="31">
        <v>8</v>
      </c>
      <c r="F348" s="31">
        <v>6</v>
      </c>
    </row>
    <row r="349" spans="1:6" ht="24" customHeight="1" x14ac:dyDescent="0.25">
      <c r="A349" s="31" t="s">
        <v>1112</v>
      </c>
      <c r="B349" s="31" t="s">
        <v>213</v>
      </c>
      <c r="C349" s="31" t="s">
        <v>214</v>
      </c>
      <c r="D349" s="31">
        <v>4</v>
      </c>
      <c r="E349" s="31">
        <v>1</v>
      </c>
      <c r="F349" s="31">
        <v>5</v>
      </c>
    </row>
    <row r="350" spans="1:6" ht="24" customHeight="1" x14ac:dyDescent="0.25">
      <c r="A350" s="31" t="s">
        <v>1113</v>
      </c>
      <c r="B350" s="31" t="s">
        <v>213</v>
      </c>
      <c r="C350" s="31" t="s">
        <v>214</v>
      </c>
      <c r="D350" s="31">
        <v>35</v>
      </c>
      <c r="E350" s="31">
        <v>6</v>
      </c>
      <c r="F350" s="31">
        <v>2</v>
      </c>
    </row>
    <row r="351" spans="1:6" ht="24" customHeight="1" x14ac:dyDescent="0.25">
      <c r="A351" s="31" t="s">
        <v>1099</v>
      </c>
      <c r="B351" s="31" t="s">
        <v>216</v>
      </c>
      <c r="C351" s="31" t="s">
        <v>217</v>
      </c>
      <c r="D351" s="31">
        <v>3</v>
      </c>
      <c r="E351" s="31">
        <v>6</v>
      </c>
      <c r="F351" s="31">
        <v>5</v>
      </c>
    </row>
    <row r="352" spans="1:6" ht="24" customHeight="1" x14ac:dyDescent="0.25">
      <c r="A352" s="31" t="s">
        <v>1101</v>
      </c>
      <c r="B352" s="31" t="s">
        <v>216</v>
      </c>
      <c r="C352" s="31" t="s">
        <v>217</v>
      </c>
      <c r="D352" s="31">
        <v>34</v>
      </c>
      <c r="E352" s="31">
        <v>3</v>
      </c>
      <c r="F352" s="31">
        <v>2</v>
      </c>
    </row>
    <row r="353" spans="1:6" ht="24" customHeight="1" x14ac:dyDescent="0.25">
      <c r="A353" s="31" t="s">
        <v>1103</v>
      </c>
      <c r="B353" s="31" t="s">
        <v>216</v>
      </c>
      <c r="C353" s="31" t="s">
        <v>217</v>
      </c>
      <c r="D353" s="31">
        <v>6</v>
      </c>
      <c r="E353" s="31">
        <v>3</v>
      </c>
      <c r="F353" s="31">
        <v>3</v>
      </c>
    </row>
    <row r="354" spans="1:6" ht="24" customHeight="1" x14ac:dyDescent="0.25">
      <c r="A354" s="31" t="s">
        <v>1104</v>
      </c>
      <c r="B354" s="31" t="s">
        <v>216</v>
      </c>
      <c r="C354" s="31" t="s">
        <v>217</v>
      </c>
      <c r="D354" s="31">
        <v>3</v>
      </c>
      <c r="E354" s="31">
        <v>10</v>
      </c>
      <c r="F354" s="31">
        <v>6</v>
      </c>
    </row>
    <row r="355" spans="1:6" ht="24" customHeight="1" x14ac:dyDescent="0.25">
      <c r="A355" s="31" t="s">
        <v>1106</v>
      </c>
      <c r="B355" s="31" t="s">
        <v>216</v>
      </c>
      <c r="C355" s="31" t="s">
        <v>217</v>
      </c>
      <c r="D355" s="31">
        <v>9</v>
      </c>
      <c r="E355" s="31">
        <v>4</v>
      </c>
      <c r="F355" s="31">
        <v>6</v>
      </c>
    </row>
    <row r="356" spans="1:6" ht="24" customHeight="1" x14ac:dyDescent="0.25">
      <c r="A356" s="31" t="s">
        <v>1107</v>
      </c>
      <c r="B356" s="31" t="s">
        <v>216</v>
      </c>
      <c r="C356" s="31" t="s">
        <v>217</v>
      </c>
      <c r="D356" s="31">
        <v>33</v>
      </c>
      <c r="E356" s="31">
        <v>0</v>
      </c>
      <c r="F356" s="31">
        <v>3</v>
      </c>
    </row>
    <row r="357" spans="1:6" ht="24" customHeight="1" x14ac:dyDescent="0.25">
      <c r="A357" s="31" t="s">
        <v>1108</v>
      </c>
      <c r="B357" s="31" t="s">
        <v>216</v>
      </c>
      <c r="C357" s="31" t="s">
        <v>217</v>
      </c>
      <c r="D357" s="31">
        <v>32</v>
      </c>
      <c r="E357" s="31">
        <v>3</v>
      </c>
      <c r="F357" s="31">
        <v>0</v>
      </c>
    </row>
    <row r="358" spans="1:6" ht="24" customHeight="1" x14ac:dyDescent="0.25">
      <c r="A358" s="31" t="s">
        <v>1109</v>
      </c>
      <c r="B358" s="31" t="s">
        <v>216</v>
      </c>
      <c r="C358" s="31" t="s">
        <v>217</v>
      </c>
      <c r="D358" s="31">
        <v>0</v>
      </c>
      <c r="E358" s="31">
        <v>8</v>
      </c>
      <c r="F358" s="31">
        <v>6</v>
      </c>
    </row>
    <row r="359" spans="1:6" ht="24" customHeight="1" x14ac:dyDescent="0.25">
      <c r="A359" s="31" t="s">
        <v>1110</v>
      </c>
      <c r="B359" s="31" t="s">
        <v>216</v>
      </c>
      <c r="C359" s="31" t="s">
        <v>217</v>
      </c>
      <c r="D359" s="31">
        <v>2</v>
      </c>
      <c r="E359" s="31">
        <v>6</v>
      </c>
      <c r="F359" s="31">
        <v>0</v>
      </c>
    </row>
    <row r="360" spans="1:6" ht="24" customHeight="1" x14ac:dyDescent="0.25">
      <c r="A360" s="31" t="s">
        <v>1111</v>
      </c>
      <c r="B360" s="31" t="s">
        <v>216</v>
      </c>
      <c r="C360" s="31" t="s">
        <v>217</v>
      </c>
      <c r="D360" s="31">
        <v>24</v>
      </c>
      <c r="E360" s="31">
        <v>9</v>
      </c>
      <c r="F360" s="31">
        <v>1</v>
      </c>
    </row>
    <row r="361" spans="1:6" ht="24" customHeight="1" x14ac:dyDescent="0.25">
      <c r="A361" s="31" t="s">
        <v>1112</v>
      </c>
      <c r="B361" s="31" t="s">
        <v>216</v>
      </c>
      <c r="C361" s="31" t="s">
        <v>217</v>
      </c>
      <c r="D361" s="31">
        <v>32</v>
      </c>
      <c r="E361" s="31">
        <v>6</v>
      </c>
      <c r="F361" s="31">
        <v>4</v>
      </c>
    </row>
    <row r="362" spans="1:6" ht="24" customHeight="1" x14ac:dyDescent="0.25">
      <c r="A362" s="31" t="s">
        <v>1113</v>
      </c>
      <c r="B362" s="31" t="s">
        <v>216</v>
      </c>
      <c r="C362" s="31" t="s">
        <v>217</v>
      </c>
      <c r="D362" s="31">
        <v>35</v>
      </c>
      <c r="E362" s="31">
        <v>7</v>
      </c>
      <c r="F362" s="31">
        <v>3</v>
      </c>
    </row>
    <row r="363" spans="1:6" ht="24" customHeight="1" x14ac:dyDescent="0.25">
      <c r="A363" s="31" t="s">
        <v>1099</v>
      </c>
      <c r="B363" s="31" t="s">
        <v>220</v>
      </c>
      <c r="C363" s="31" t="s">
        <v>221</v>
      </c>
      <c r="D363" s="31">
        <v>29</v>
      </c>
      <c r="E363" s="31">
        <v>9</v>
      </c>
      <c r="F363" s="31">
        <v>6</v>
      </c>
    </row>
    <row r="364" spans="1:6" ht="24" customHeight="1" x14ac:dyDescent="0.25">
      <c r="A364" s="31" t="s">
        <v>1101</v>
      </c>
      <c r="B364" s="31" t="s">
        <v>220</v>
      </c>
      <c r="C364" s="31" t="s">
        <v>221</v>
      </c>
      <c r="D364" s="31">
        <v>4</v>
      </c>
      <c r="E364" s="31">
        <v>6</v>
      </c>
      <c r="F364" s="31">
        <v>8</v>
      </c>
    </row>
    <row r="365" spans="1:6" ht="24" customHeight="1" x14ac:dyDescent="0.25">
      <c r="A365" s="31" t="s">
        <v>1103</v>
      </c>
      <c r="B365" s="31" t="s">
        <v>220</v>
      </c>
      <c r="C365" s="31" t="s">
        <v>221</v>
      </c>
      <c r="D365" s="31">
        <v>13</v>
      </c>
      <c r="E365" s="31">
        <v>3</v>
      </c>
      <c r="F365" s="31">
        <v>0</v>
      </c>
    </row>
    <row r="366" spans="1:6" ht="24" customHeight="1" x14ac:dyDescent="0.25">
      <c r="A366" s="31" t="s">
        <v>1104</v>
      </c>
      <c r="B366" s="31" t="s">
        <v>220</v>
      </c>
      <c r="C366" s="31" t="s">
        <v>221</v>
      </c>
      <c r="D366" s="31">
        <v>13</v>
      </c>
      <c r="E366" s="31">
        <v>10</v>
      </c>
      <c r="F366" s="31">
        <v>0</v>
      </c>
    </row>
    <row r="367" spans="1:6" ht="24" customHeight="1" x14ac:dyDescent="0.25">
      <c r="A367" s="31" t="s">
        <v>1106</v>
      </c>
      <c r="B367" s="31" t="s">
        <v>220</v>
      </c>
      <c r="C367" s="31" t="s">
        <v>221</v>
      </c>
      <c r="D367" s="31">
        <v>15</v>
      </c>
      <c r="E367" s="31">
        <v>4</v>
      </c>
      <c r="F367" s="31">
        <v>8</v>
      </c>
    </row>
    <row r="368" spans="1:6" ht="24" customHeight="1" x14ac:dyDescent="0.25">
      <c r="A368" s="31" t="s">
        <v>1107</v>
      </c>
      <c r="B368" s="31" t="s">
        <v>220</v>
      </c>
      <c r="C368" s="31" t="s">
        <v>221</v>
      </c>
      <c r="D368" s="31">
        <v>16</v>
      </c>
      <c r="E368" s="31">
        <v>2</v>
      </c>
      <c r="F368" s="31">
        <v>1</v>
      </c>
    </row>
    <row r="369" spans="1:6" ht="24" customHeight="1" x14ac:dyDescent="0.25">
      <c r="A369" s="31" t="s">
        <v>1108</v>
      </c>
      <c r="B369" s="31" t="s">
        <v>220</v>
      </c>
      <c r="C369" s="31" t="s">
        <v>221</v>
      </c>
      <c r="D369" s="31">
        <v>30</v>
      </c>
      <c r="E369" s="31">
        <v>0</v>
      </c>
      <c r="F369" s="31">
        <v>0</v>
      </c>
    </row>
    <row r="370" spans="1:6" ht="24" customHeight="1" x14ac:dyDescent="0.25">
      <c r="A370" s="31" t="s">
        <v>1109</v>
      </c>
      <c r="B370" s="31" t="s">
        <v>220</v>
      </c>
      <c r="C370" s="31" t="s">
        <v>221</v>
      </c>
      <c r="D370" s="31">
        <v>35</v>
      </c>
      <c r="E370" s="31">
        <v>10</v>
      </c>
      <c r="F370" s="31">
        <v>7</v>
      </c>
    </row>
    <row r="371" spans="1:6" ht="24" customHeight="1" x14ac:dyDescent="0.25">
      <c r="A371" s="31" t="s">
        <v>1110</v>
      </c>
      <c r="B371" s="31" t="s">
        <v>220</v>
      </c>
      <c r="C371" s="31" t="s">
        <v>221</v>
      </c>
      <c r="D371" s="31">
        <v>28</v>
      </c>
      <c r="E371" s="31">
        <v>8</v>
      </c>
      <c r="F371" s="31">
        <v>1</v>
      </c>
    </row>
    <row r="372" spans="1:6" ht="24" customHeight="1" x14ac:dyDescent="0.25">
      <c r="A372" s="31" t="s">
        <v>1111</v>
      </c>
      <c r="B372" s="31" t="s">
        <v>220</v>
      </c>
      <c r="C372" s="31" t="s">
        <v>221</v>
      </c>
      <c r="D372" s="31">
        <v>4</v>
      </c>
      <c r="E372" s="31">
        <v>10</v>
      </c>
      <c r="F372" s="31">
        <v>0</v>
      </c>
    </row>
    <row r="373" spans="1:6" ht="24" customHeight="1" x14ac:dyDescent="0.25">
      <c r="A373" s="31" t="s">
        <v>1112</v>
      </c>
      <c r="B373" s="31" t="s">
        <v>220</v>
      </c>
      <c r="C373" s="31" t="s">
        <v>221</v>
      </c>
      <c r="D373" s="31">
        <v>3</v>
      </c>
      <c r="E373" s="31">
        <v>3</v>
      </c>
      <c r="F373" s="31">
        <v>5</v>
      </c>
    </row>
    <row r="374" spans="1:6" ht="24" customHeight="1" x14ac:dyDescent="0.25">
      <c r="A374" s="31" t="s">
        <v>1113</v>
      </c>
      <c r="B374" s="31" t="s">
        <v>220</v>
      </c>
      <c r="C374" s="31" t="s">
        <v>221</v>
      </c>
      <c r="D374" s="31">
        <v>11</v>
      </c>
      <c r="E374" s="31">
        <v>10</v>
      </c>
      <c r="F374" s="31">
        <v>7</v>
      </c>
    </row>
    <row r="375" spans="1:6" ht="24" customHeight="1" x14ac:dyDescent="0.25">
      <c r="A375" s="31" t="s">
        <v>1099</v>
      </c>
      <c r="B375" s="31" t="s">
        <v>223</v>
      </c>
      <c r="C375" s="31" t="s">
        <v>224</v>
      </c>
      <c r="D375" s="31">
        <v>34</v>
      </c>
      <c r="E375" s="31">
        <v>3</v>
      </c>
      <c r="F375" s="31">
        <v>5</v>
      </c>
    </row>
    <row r="376" spans="1:6" ht="24" customHeight="1" x14ac:dyDescent="0.25">
      <c r="A376" s="31" t="s">
        <v>1101</v>
      </c>
      <c r="B376" s="31" t="s">
        <v>223</v>
      </c>
      <c r="C376" s="31" t="s">
        <v>224</v>
      </c>
      <c r="D376" s="31">
        <v>2</v>
      </c>
      <c r="E376" s="31">
        <v>6</v>
      </c>
      <c r="F376" s="31">
        <v>4</v>
      </c>
    </row>
    <row r="377" spans="1:6" ht="24" customHeight="1" x14ac:dyDescent="0.25">
      <c r="A377" s="31" t="s">
        <v>1103</v>
      </c>
      <c r="B377" s="31" t="s">
        <v>223</v>
      </c>
      <c r="C377" s="31" t="s">
        <v>224</v>
      </c>
      <c r="D377" s="31">
        <v>25</v>
      </c>
      <c r="E377" s="31">
        <v>3</v>
      </c>
      <c r="F377" s="31">
        <v>3</v>
      </c>
    </row>
    <row r="378" spans="1:6" ht="24" customHeight="1" x14ac:dyDescent="0.25">
      <c r="A378" s="31" t="s">
        <v>1104</v>
      </c>
      <c r="B378" s="31" t="s">
        <v>223</v>
      </c>
      <c r="C378" s="31" t="s">
        <v>224</v>
      </c>
      <c r="D378" s="31">
        <v>15</v>
      </c>
      <c r="E378" s="31">
        <v>0</v>
      </c>
      <c r="F378" s="31">
        <v>5</v>
      </c>
    </row>
    <row r="379" spans="1:6" ht="24" customHeight="1" x14ac:dyDescent="0.25">
      <c r="A379" s="31" t="s">
        <v>1106</v>
      </c>
      <c r="B379" s="31" t="s">
        <v>223</v>
      </c>
      <c r="C379" s="31" t="s">
        <v>224</v>
      </c>
      <c r="D379" s="31">
        <v>5</v>
      </c>
      <c r="E379" s="31">
        <v>4</v>
      </c>
      <c r="F379" s="31">
        <v>6</v>
      </c>
    </row>
    <row r="380" spans="1:6" ht="24" customHeight="1" x14ac:dyDescent="0.25">
      <c r="A380" s="31" t="s">
        <v>1107</v>
      </c>
      <c r="B380" s="31" t="s">
        <v>223</v>
      </c>
      <c r="C380" s="31" t="s">
        <v>224</v>
      </c>
      <c r="D380" s="31">
        <v>1</v>
      </c>
      <c r="E380" s="31">
        <v>6</v>
      </c>
      <c r="F380" s="31">
        <v>7</v>
      </c>
    </row>
    <row r="381" spans="1:6" ht="24" customHeight="1" x14ac:dyDescent="0.25">
      <c r="A381" s="31" t="s">
        <v>1108</v>
      </c>
      <c r="B381" s="31" t="s">
        <v>223</v>
      </c>
      <c r="C381" s="31" t="s">
        <v>224</v>
      </c>
      <c r="D381" s="31">
        <v>7</v>
      </c>
      <c r="E381" s="31">
        <v>6</v>
      </c>
      <c r="F381" s="31">
        <v>7</v>
      </c>
    </row>
    <row r="382" spans="1:6" ht="24" customHeight="1" x14ac:dyDescent="0.25">
      <c r="A382" s="31" t="s">
        <v>1109</v>
      </c>
      <c r="B382" s="31" t="s">
        <v>223</v>
      </c>
      <c r="C382" s="31" t="s">
        <v>224</v>
      </c>
      <c r="D382" s="31">
        <v>23</v>
      </c>
      <c r="E382" s="31">
        <v>8</v>
      </c>
      <c r="F382" s="31">
        <v>0</v>
      </c>
    </row>
    <row r="383" spans="1:6" ht="24" customHeight="1" x14ac:dyDescent="0.25">
      <c r="A383" s="31" t="s">
        <v>1110</v>
      </c>
      <c r="B383" s="31" t="s">
        <v>223</v>
      </c>
      <c r="C383" s="31" t="s">
        <v>224</v>
      </c>
      <c r="D383" s="31">
        <v>0</v>
      </c>
      <c r="E383" s="31">
        <v>2</v>
      </c>
      <c r="F383" s="31">
        <v>5</v>
      </c>
    </row>
    <row r="384" spans="1:6" ht="24" customHeight="1" x14ac:dyDescent="0.25">
      <c r="A384" s="31" t="s">
        <v>1111</v>
      </c>
      <c r="B384" s="31" t="s">
        <v>223</v>
      </c>
      <c r="C384" s="31" t="s">
        <v>224</v>
      </c>
      <c r="D384" s="31">
        <v>32</v>
      </c>
      <c r="E384" s="31">
        <v>3</v>
      </c>
      <c r="F384" s="31">
        <v>8</v>
      </c>
    </row>
    <row r="385" spans="1:6" ht="24" customHeight="1" x14ac:dyDescent="0.25">
      <c r="A385" s="31" t="s">
        <v>1112</v>
      </c>
      <c r="B385" s="31" t="s">
        <v>223</v>
      </c>
      <c r="C385" s="31" t="s">
        <v>224</v>
      </c>
      <c r="D385" s="31">
        <v>35</v>
      </c>
      <c r="E385" s="31">
        <v>5</v>
      </c>
      <c r="F385" s="31">
        <v>2</v>
      </c>
    </row>
    <row r="386" spans="1:6" ht="24" customHeight="1" x14ac:dyDescent="0.25">
      <c r="A386" s="31" t="s">
        <v>1113</v>
      </c>
      <c r="B386" s="31" t="s">
        <v>223</v>
      </c>
      <c r="C386" s="31" t="s">
        <v>224</v>
      </c>
      <c r="D386" s="31">
        <v>0</v>
      </c>
      <c r="E386" s="31">
        <v>6</v>
      </c>
      <c r="F386" s="31">
        <v>1</v>
      </c>
    </row>
    <row r="387" spans="1:6" ht="15" customHeight="1" x14ac:dyDescent="0.25">
      <c r="A387" s="31" t="s">
        <v>1099</v>
      </c>
      <c r="B387" s="31" t="s">
        <v>225</v>
      </c>
      <c r="C387" s="31" t="s">
        <v>226</v>
      </c>
      <c r="D387" s="31">
        <v>29</v>
      </c>
      <c r="E387" s="31">
        <v>3</v>
      </c>
      <c r="F387" s="31">
        <v>7</v>
      </c>
    </row>
    <row r="388" spans="1:6" ht="15" customHeight="1" x14ac:dyDescent="0.25">
      <c r="A388" s="31" t="s">
        <v>1101</v>
      </c>
      <c r="B388" s="31" t="s">
        <v>225</v>
      </c>
      <c r="C388" s="31" t="s">
        <v>226</v>
      </c>
      <c r="D388" s="31">
        <v>10</v>
      </c>
      <c r="E388" s="31">
        <v>2</v>
      </c>
      <c r="F388" s="31">
        <v>8</v>
      </c>
    </row>
    <row r="389" spans="1:6" ht="15" customHeight="1" x14ac:dyDescent="0.25">
      <c r="A389" s="31" t="s">
        <v>1103</v>
      </c>
      <c r="B389" s="31" t="s">
        <v>225</v>
      </c>
      <c r="C389" s="31" t="s">
        <v>226</v>
      </c>
      <c r="D389" s="31">
        <v>13</v>
      </c>
      <c r="E389" s="31">
        <v>3</v>
      </c>
      <c r="F389" s="31">
        <v>2</v>
      </c>
    </row>
    <row r="390" spans="1:6" ht="15" customHeight="1" x14ac:dyDescent="0.25">
      <c r="A390" s="31" t="s">
        <v>1104</v>
      </c>
      <c r="B390" s="31" t="s">
        <v>225</v>
      </c>
      <c r="C390" s="31" t="s">
        <v>226</v>
      </c>
      <c r="D390" s="31">
        <v>3</v>
      </c>
      <c r="E390" s="31">
        <v>7</v>
      </c>
      <c r="F390" s="31">
        <v>3</v>
      </c>
    </row>
    <row r="391" spans="1:6" ht="15" customHeight="1" x14ac:dyDescent="0.25">
      <c r="A391" s="31" t="s">
        <v>1106</v>
      </c>
      <c r="B391" s="31" t="s">
        <v>225</v>
      </c>
      <c r="C391" s="31" t="s">
        <v>226</v>
      </c>
      <c r="D391" s="31">
        <v>18</v>
      </c>
      <c r="E391" s="31">
        <v>6</v>
      </c>
      <c r="F391" s="31">
        <v>8</v>
      </c>
    </row>
    <row r="392" spans="1:6" ht="15" customHeight="1" x14ac:dyDescent="0.25">
      <c r="A392" s="31" t="s">
        <v>1107</v>
      </c>
      <c r="B392" s="31" t="s">
        <v>225</v>
      </c>
      <c r="C392" s="31" t="s">
        <v>226</v>
      </c>
      <c r="D392" s="31">
        <v>5</v>
      </c>
      <c r="E392" s="31">
        <v>3</v>
      </c>
      <c r="F392" s="31">
        <v>3</v>
      </c>
    </row>
    <row r="393" spans="1:6" ht="15" customHeight="1" x14ac:dyDescent="0.25">
      <c r="A393" s="31" t="s">
        <v>1108</v>
      </c>
      <c r="B393" s="31" t="s">
        <v>225</v>
      </c>
      <c r="C393" s="31" t="s">
        <v>226</v>
      </c>
      <c r="D393" s="31">
        <v>12</v>
      </c>
      <c r="E393" s="31">
        <v>2</v>
      </c>
      <c r="F393" s="31">
        <v>0</v>
      </c>
    </row>
    <row r="394" spans="1:6" ht="15" customHeight="1" x14ac:dyDescent="0.25">
      <c r="A394" s="31" t="s">
        <v>1109</v>
      </c>
      <c r="B394" s="31" t="s">
        <v>225</v>
      </c>
      <c r="C394" s="31" t="s">
        <v>226</v>
      </c>
      <c r="D394" s="31">
        <v>13</v>
      </c>
      <c r="E394" s="31">
        <v>1</v>
      </c>
      <c r="F394" s="31">
        <v>0</v>
      </c>
    </row>
    <row r="395" spans="1:6" ht="15" customHeight="1" x14ac:dyDescent="0.25">
      <c r="A395" s="31" t="s">
        <v>1110</v>
      </c>
      <c r="B395" s="31" t="s">
        <v>225</v>
      </c>
      <c r="C395" s="31" t="s">
        <v>226</v>
      </c>
      <c r="D395" s="31">
        <v>8</v>
      </c>
      <c r="E395" s="31">
        <v>3</v>
      </c>
      <c r="F395" s="31">
        <v>0</v>
      </c>
    </row>
    <row r="396" spans="1:6" ht="15" customHeight="1" x14ac:dyDescent="0.25">
      <c r="A396" s="31" t="s">
        <v>1111</v>
      </c>
      <c r="B396" s="31" t="s">
        <v>225</v>
      </c>
      <c r="C396" s="31" t="s">
        <v>226</v>
      </c>
      <c r="D396" s="31">
        <v>5</v>
      </c>
      <c r="E396" s="31">
        <v>1</v>
      </c>
      <c r="F396" s="31">
        <v>3</v>
      </c>
    </row>
    <row r="397" spans="1:6" ht="15" customHeight="1" x14ac:dyDescent="0.25">
      <c r="A397" s="31" t="s">
        <v>1112</v>
      </c>
      <c r="B397" s="31" t="s">
        <v>225</v>
      </c>
      <c r="C397" s="31" t="s">
        <v>226</v>
      </c>
      <c r="D397" s="31">
        <v>11</v>
      </c>
      <c r="E397" s="31">
        <v>5</v>
      </c>
      <c r="F397" s="31">
        <v>8</v>
      </c>
    </row>
    <row r="398" spans="1:6" ht="15" customHeight="1" x14ac:dyDescent="0.25">
      <c r="A398" s="31" t="s">
        <v>1113</v>
      </c>
      <c r="B398" s="31" t="s">
        <v>225</v>
      </c>
      <c r="C398" s="31" t="s">
        <v>226</v>
      </c>
      <c r="D398" s="31">
        <v>5</v>
      </c>
      <c r="E398" s="31">
        <v>2</v>
      </c>
      <c r="F398" s="31">
        <v>3</v>
      </c>
    </row>
    <row r="399" spans="1:6" ht="24" customHeight="1" x14ac:dyDescent="0.25">
      <c r="A399" s="31" t="s">
        <v>1099</v>
      </c>
      <c r="B399" s="31" t="s">
        <v>227</v>
      </c>
      <c r="C399" s="31" t="s">
        <v>228</v>
      </c>
      <c r="D399" s="31">
        <v>10</v>
      </c>
      <c r="E399" s="31">
        <v>8</v>
      </c>
      <c r="F399" s="31">
        <v>0</v>
      </c>
    </row>
    <row r="400" spans="1:6" ht="24" customHeight="1" x14ac:dyDescent="0.25">
      <c r="A400" s="31" t="s">
        <v>1101</v>
      </c>
      <c r="B400" s="31" t="s">
        <v>227</v>
      </c>
      <c r="C400" s="31" t="s">
        <v>228</v>
      </c>
      <c r="D400" s="31">
        <v>24</v>
      </c>
      <c r="E400" s="31">
        <v>5</v>
      </c>
      <c r="F400" s="31">
        <v>6</v>
      </c>
    </row>
    <row r="401" spans="1:6" ht="24" customHeight="1" x14ac:dyDescent="0.25">
      <c r="A401" s="31" t="s">
        <v>1103</v>
      </c>
      <c r="B401" s="31" t="s">
        <v>227</v>
      </c>
      <c r="C401" s="31" t="s">
        <v>228</v>
      </c>
      <c r="D401" s="31">
        <v>22</v>
      </c>
      <c r="E401" s="31">
        <v>2</v>
      </c>
      <c r="F401" s="31">
        <v>5</v>
      </c>
    </row>
    <row r="402" spans="1:6" ht="24" customHeight="1" x14ac:dyDescent="0.25">
      <c r="A402" s="31" t="s">
        <v>1104</v>
      </c>
      <c r="B402" s="31" t="s">
        <v>227</v>
      </c>
      <c r="C402" s="31" t="s">
        <v>228</v>
      </c>
      <c r="D402" s="31">
        <v>16</v>
      </c>
      <c r="E402" s="31">
        <v>10</v>
      </c>
      <c r="F402" s="31">
        <v>2</v>
      </c>
    </row>
    <row r="403" spans="1:6" ht="24" customHeight="1" x14ac:dyDescent="0.25">
      <c r="A403" s="31" t="s">
        <v>1106</v>
      </c>
      <c r="B403" s="31" t="s">
        <v>227</v>
      </c>
      <c r="C403" s="31" t="s">
        <v>228</v>
      </c>
      <c r="D403" s="31">
        <v>7</v>
      </c>
      <c r="E403" s="31">
        <v>8</v>
      </c>
      <c r="F403" s="31">
        <v>8</v>
      </c>
    </row>
    <row r="404" spans="1:6" ht="24" customHeight="1" x14ac:dyDescent="0.25">
      <c r="A404" s="31" t="s">
        <v>1107</v>
      </c>
      <c r="B404" s="31" t="s">
        <v>227</v>
      </c>
      <c r="C404" s="31" t="s">
        <v>228</v>
      </c>
      <c r="D404" s="31">
        <v>17</v>
      </c>
      <c r="E404" s="31">
        <v>2</v>
      </c>
      <c r="F404" s="31">
        <v>0</v>
      </c>
    </row>
    <row r="405" spans="1:6" ht="24" customHeight="1" x14ac:dyDescent="0.25">
      <c r="A405" s="31" t="s">
        <v>1108</v>
      </c>
      <c r="B405" s="31" t="s">
        <v>227</v>
      </c>
      <c r="C405" s="31" t="s">
        <v>228</v>
      </c>
      <c r="D405" s="31">
        <v>1</v>
      </c>
      <c r="E405" s="31">
        <v>1</v>
      </c>
      <c r="F405" s="31">
        <v>7</v>
      </c>
    </row>
    <row r="406" spans="1:6" ht="24" customHeight="1" x14ac:dyDescent="0.25">
      <c r="A406" s="31" t="s">
        <v>1109</v>
      </c>
      <c r="B406" s="31" t="s">
        <v>227</v>
      </c>
      <c r="C406" s="31" t="s">
        <v>228</v>
      </c>
      <c r="D406" s="31">
        <v>0</v>
      </c>
      <c r="E406" s="31">
        <v>7</v>
      </c>
      <c r="F406" s="31">
        <v>6</v>
      </c>
    </row>
    <row r="407" spans="1:6" ht="24" customHeight="1" x14ac:dyDescent="0.25">
      <c r="A407" s="31" t="s">
        <v>1110</v>
      </c>
      <c r="B407" s="31" t="s">
        <v>227</v>
      </c>
      <c r="C407" s="31" t="s">
        <v>228</v>
      </c>
      <c r="D407" s="31">
        <v>0</v>
      </c>
      <c r="E407" s="31">
        <v>3</v>
      </c>
      <c r="F407" s="31">
        <v>3</v>
      </c>
    </row>
    <row r="408" spans="1:6" ht="24" customHeight="1" x14ac:dyDescent="0.25">
      <c r="A408" s="31" t="s">
        <v>1111</v>
      </c>
      <c r="B408" s="31" t="s">
        <v>227</v>
      </c>
      <c r="C408" s="31" t="s">
        <v>228</v>
      </c>
      <c r="D408" s="31">
        <v>27</v>
      </c>
      <c r="E408" s="31">
        <v>8</v>
      </c>
      <c r="F408" s="31">
        <v>7</v>
      </c>
    </row>
    <row r="409" spans="1:6" ht="24" customHeight="1" x14ac:dyDescent="0.25">
      <c r="A409" s="31" t="s">
        <v>1112</v>
      </c>
      <c r="B409" s="31" t="s">
        <v>227</v>
      </c>
      <c r="C409" s="31" t="s">
        <v>228</v>
      </c>
      <c r="D409" s="31">
        <v>18</v>
      </c>
      <c r="E409" s="31">
        <v>9</v>
      </c>
      <c r="F409" s="31">
        <v>7</v>
      </c>
    </row>
    <row r="410" spans="1:6" ht="24" customHeight="1" x14ac:dyDescent="0.25">
      <c r="A410" s="31" t="s">
        <v>1113</v>
      </c>
      <c r="B410" s="31" t="s">
        <v>227</v>
      </c>
      <c r="C410" s="31" t="s">
        <v>228</v>
      </c>
      <c r="D410" s="31">
        <v>14</v>
      </c>
      <c r="E410" s="31">
        <v>5</v>
      </c>
      <c r="F410" s="31">
        <v>0</v>
      </c>
    </row>
    <row r="411" spans="1:6" ht="24" customHeight="1" x14ac:dyDescent="0.25">
      <c r="A411" s="31" t="s">
        <v>1099</v>
      </c>
      <c r="B411" s="31" t="s">
        <v>230</v>
      </c>
      <c r="C411" s="31" t="s">
        <v>231</v>
      </c>
      <c r="D411" s="31">
        <v>15</v>
      </c>
      <c r="E411" s="31">
        <v>6</v>
      </c>
      <c r="F411" s="31">
        <v>4</v>
      </c>
    </row>
    <row r="412" spans="1:6" ht="24" customHeight="1" x14ac:dyDescent="0.25">
      <c r="A412" s="31" t="s">
        <v>1101</v>
      </c>
      <c r="B412" s="31" t="s">
        <v>230</v>
      </c>
      <c r="C412" s="31" t="s">
        <v>231</v>
      </c>
      <c r="D412" s="31">
        <v>15</v>
      </c>
      <c r="E412" s="31">
        <v>8</v>
      </c>
      <c r="F412" s="31">
        <v>2</v>
      </c>
    </row>
    <row r="413" spans="1:6" ht="24" customHeight="1" x14ac:dyDescent="0.25">
      <c r="A413" s="31" t="s">
        <v>1103</v>
      </c>
      <c r="B413" s="31" t="s">
        <v>230</v>
      </c>
      <c r="C413" s="31" t="s">
        <v>231</v>
      </c>
      <c r="D413" s="31">
        <v>28</v>
      </c>
      <c r="E413" s="31">
        <v>0</v>
      </c>
      <c r="F413" s="31">
        <v>3</v>
      </c>
    </row>
    <row r="414" spans="1:6" ht="24" customHeight="1" x14ac:dyDescent="0.25">
      <c r="A414" s="31" t="s">
        <v>1104</v>
      </c>
      <c r="B414" s="31" t="s">
        <v>230</v>
      </c>
      <c r="C414" s="31" t="s">
        <v>231</v>
      </c>
      <c r="D414" s="31">
        <v>34</v>
      </c>
      <c r="E414" s="31">
        <v>9</v>
      </c>
      <c r="F414" s="31">
        <v>1</v>
      </c>
    </row>
    <row r="415" spans="1:6" ht="24" customHeight="1" x14ac:dyDescent="0.25">
      <c r="A415" s="31" t="s">
        <v>1106</v>
      </c>
      <c r="B415" s="31" t="s">
        <v>230</v>
      </c>
      <c r="C415" s="31" t="s">
        <v>231</v>
      </c>
      <c r="D415" s="31">
        <v>31</v>
      </c>
      <c r="E415" s="31">
        <v>0</v>
      </c>
      <c r="F415" s="31">
        <v>6</v>
      </c>
    </row>
    <row r="416" spans="1:6" ht="24" customHeight="1" x14ac:dyDescent="0.25">
      <c r="A416" s="31" t="s">
        <v>1107</v>
      </c>
      <c r="B416" s="31" t="s">
        <v>230</v>
      </c>
      <c r="C416" s="31" t="s">
        <v>231</v>
      </c>
      <c r="D416" s="31">
        <v>13</v>
      </c>
      <c r="E416" s="31">
        <v>4</v>
      </c>
      <c r="F416" s="31">
        <v>3</v>
      </c>
    </row>
    <row r="417" spans="1:6" ht="24" customHeight="1" x14ac:dyDescent="0.25">
      <c r="A417" s="31" t="s">
        <v>1108</v>
      </c>
      <c r="B417" s="31" t="s">
        <v>230</v>
      </c>
      <c r="C417" s="31" t="s">
        <v>231</v>
      </c>
      <c r="D417" s="31">
        <v>26</v>
      </c>
      <c r="E417" s="31">
        <v>1</v>
      </c>
      <c r="F417" s="31">
        <v>0</v>
      </c>
    </row>
    <row r="418" spans="1:6" ht="24" customHeight="1" x14ac:dyDescent="0.25">
      <c r="A418" s="31" t="s">
        <v>1109</v>
      </c>
      <c r="B418" s="31" t="s">
        <v>230</v>
      </c>
      <c r="C418" s="31" t="s">
        <v>231</v>
      </c>
      <c r="D418" s="31">
        <v>10</v>
      </c>
      <c r="E418" s="31">
        <v>1</v>
      </c>
      <c r="F418" s="31">
        <v>8</v>
      </c>
    </row>
    <row r="419" spans="1:6" ht="24" customHeight="1" x14ac:dyDescent="0.25">
      <c r="A419" s="31" t="s">
        <v>1110</v>
      </c>
      <c r="B419" s="31" t="s">
        <v>230</v>
      </c>
      <c r="C419" s="31" t="s">
        <v>231</v>
      </c>
      <c r="D419" s="31">
        <v>15</v>
      </c>
      <c r="E419" s="31">
        <v>5</v>
      </c>
      <c r="F419" s="31">
        <v>0</v>
      </c>
    </row>
    <row r="420" spans="1:6" ht="24" customHeight="1" x14ac:dyDescent="0.25">
      <c r="A420" s="31" t="s">
        <v>1111</v>
      </c>
      <c r="B420" s="31" t="s">
        <v>230</v>
      </c>
      <c r="C420" s="31" t="s">
        <v>231</v>
      </c>
      <c r="D420" s="31">
        <v>31</v>
      </c>
      <c r="E420" s="31">
        <v>4</v>
      </c>
      <c r="F420" s="31">
        <v>4</v>
      </c>
    </row>
    <row r="421" spans="1:6" ht="24" customHeight="1" x14ac:dyDescent="0.25">
      <c r="A421" s="31" t="s">
        <v>1112</v>
      </c>
      <c r="B421" s="31" t="s">
        <v>230</v>
      </c>
      <c r="C421" s="31" t="s">
        <v>231</v>
      </c>
      <c r="D421" s="31">
        <v>29</v>
      </c>
      <c r="E421" s="31">
        <v>6</v>
      </c>
      <c r="F421" s="31">
        <v>0</v>
      </c>
    </row>
    <row r="422" spans="1:6" ht="24" customHeight="1" x14ac:dyDescent="0.25">
      <c r="A422" s="31" t="s">
        <v>1113</v>
      </c>
      <c r="B422" s="31" t="s">
        <v>230</v>
      </c>
      <c r="C422" s="31" t="s">
        <v>231</v>
      </c>
      <c r="D422" s="31">
        <v>26</v>
      </c>
      <c r="E422" s="31">
        <v>7</v>
      </c>
      <c r="F422" s="31">
        <v>1</v>
      </c>
    </row>
    <row r="423" spans="1:6" ht="15" customHeight="1" x14ac:dyDescent="0.25">
      <c r="A423" s="31" t="s">
        <v>1099</v>
      </c>
      <c r="B423" s="31" t="s">
        <v>233</v>
      </c>
      <c r="C423" s="31" t="s">
        <v>234</v>
      </c>
      <c r="D423" s="31">
        <v>33</v>
      </c>
      <c r="E423" s="31">
        <v>5</v>
      </c>
      <c r="F423" s="31">
        <v>7</v>
      </c>
    </row>
    <row r="424" spans="1:6" ht="15" customHeight="1" x14ac:dyDescent="0.25">
      <c r="A424" s="31" t="s">
        <v>1101</v>
      </c>
      <c r="B424" s="31" t="s">
        <v>233</v>
      </c>
      <c r="C424" s="31" t="s">
        <v>234</v>
      </c>
      <c r="D424" s="31">
        <v>34</v>
      </c>
      <c r="E424" s="31">
        <v>6</v>
      </c>
      <c r="F424" s="31">
        <v>4</v>
      </c>
    </row>
    <row r="425" spans="1:6" ht="15" customHeight="1" x14ac:dyDescent="0.25">
      <c r="A425" s="31" t="s">
        <v>1103</v>
      </c>
      <c r="B425" s="31" t="s">
        <v>233</v>
      </c>
      <c r="C425" s="31" t="s">
        <v>234</v>
      </c>
      <c r="D425" s="31">
        <v>7</v>
      </c>
      <c r="E425" s="31">
        <v>0</v>
      </c>
      <c r="F425" s="31">
        <v>0</v>
      </c>
    </row>
    <row r="426" spans="1:6" ht="15" customHeight="1" x14ac:dyDescent="0.25">
      <c r="A426" s="31" t="s">
        <v>1104</v>
      </c>
      <c r="B426" s="31" t="s">
        <v>233</v>
      </c>
      <c r="C426" s="31" t="s">
        <v>234</v>
      </c>
      <c r="D426" s="31">
        <v>7</v>
      </c>
      <c r="E426" s="31">
        <v>3</v>
      </c>
      <c r="F426" s="31">
        <v>8</v>
      </c>
    </row>
    <row r="427" spans="1:6" ht="15" customHeight="1" x14ac:dyDescent="0.25">
      <c r="A427" s="31" t="s">
        <v>1106</v>
      </c>
      <c r="B427" s="31" t="s">
        <v>233</v>
      </c>
      <c r="C427" s="31" t="s">
        <v>234</v>
      </c>
      <c r="D427" s="31">
        <v>13</v>
      </c>
      <c r="E427" s="31">
        <v>5</v>
      </c>
      <c r="F427" s="31">
        <v>8</v>
      </c>
    </row>
    <row r="428" spans="1:6" ht="15" customHeight="1" x14ac:dyDescent="0.25">
      <c r="A428" s="31" t="s">
        <v>1107</v>
      </c>
      <c r="B428" s="31" t="s">
        <v>233</v>
      </c>
      <c r="C428" s="31" t="s">
        <v>234</v>
      </c>
      <c r="D428" s="31">
        <v>2</v>
      </c>
      <c r="E428" s="31">
        <v>8</v>
      </c>
      <c r="F428" s="31">
        <v>2</v>
      </c>
    </row>
    <row r="429" spans="1:6" ht="15" customHeight="1" x14ac:dyDescent="0.25">
      <c r="A429" s="31" t="s">
        <v>1108</v>
      </c>
      <c r="B429" s="31" t="s">
        <v>233</v>
      </c>
      <c r="C429" s="31" t="s">
        <v>234</v>
      </c>
      <c r="D429" s="31">
        <v>2</v>
      </c>
      <c r="E429" s="31">
        <v>5</v>
      </c>
      <c r="F429" s="31">
        <v>3</v>
      </c>
    </row>
    <row r="430" spans="1:6" ht="15" customHeight="1" x14ac:dyDescent="0.25">
      <c r="A430" s="31" t="s">
        <v>1109</v>
      </c>
      <c r="B430" s="31" t="s">
        <v>233</v>
      </c>
      <c r="C430" s="31" t="s">
        <v>234</v>
      </c>
      <c r="D430" s="31">
        <v>4</v>
      </c>
      <c r="E430" s="31">
        <v>2</v>
      </c>
      <c r="F430" s="31">
        <v>5</v>
      </c>
    </row>
    <row r="431" spans="1:6" ht="15" customHeight="1" x14ac:dyDescent="0.25">
      <c r="A431" s="31" t="s">
        <v>1110</v>
      </c>
      <c r="B431" s="31" t="s">
        <v>233</v>
      </c>
      <c r="C431" s="31" t="s">
        <v>234</v>
      </c>
      <c r="D431" s="31">
        <v>5</v>
      </c>
      <c r="E431" s="31">
        <v>7</v>
      </c>
      <c r="F431" s="31">
        <v>5</v>
      </c>
    </row>
    <row r="432" spans="1:6" ht="15" customHeight="1" x14ac:dyDescent="0.25">
      <c r="A432" s="31" t="s">
        <v>1111</v>
      </c>
      <c r="B432" s="31" t="s">
        <v>233</v>
      </c>
      <c r="C432" s="31" t="s">
        <v>234</v>
      </c>
      <c r="D432" s="31">
        <v>19</v>
      </c>
      <c r="E432" s="31">
        <v>8</v>
      </c>
      <c r="F432" s="31">
        <v>7</v>
      </c>
    </row>
    <row r="433" spans="1:6" ht="15" customHeight="1" x14ac:dyDescent="0.25">
      <c r="A433" s="31" t="s">
        <v>1112</v>
      </c>
      <c r="B433" s="31" t="s">
        <v>233</v>
      </c>
      <c r="C433" s="31" t="s">
        <v>234</v>
      </c>
      <c r="D433" s="31">
        <v>12</v>
      </c>
      <c r="E433" s="31">
        <v>8</v>
      </c>
      <c r="F433" s="31">
        <v>1</v>
      </c>
    </row>
    <row r="434" spans="1:6" ht="15" customHeight="1" x14ac:dyDescent="0.25">
      <c r="A434" s="31" t="s">
        <v>1113</v>
      </c>
      <c r="B434" s="31" t="s">
        <v>233</v>
      </c>
      <c r="C434" s="31" t="s">
        <v>234</v>
      </c>
      <c r="D434" s="31">
        <v>3</v>
      </c>
      <c r="E434" s="31">
        <v>6</v>
      </c>
      <c r="F434" s="31">
        <v>2</v>
      </c>
    </row>
    <row r="435" spans="1:6" ht="24" customHeight="1" x14ac:dyDescent="0.25">
      <c r="A435" s="31" t="s">
        <v>1099</v>
      </c>
      <c r="B435" s="31" t="s">
        <v>236</v>
      </c>
      <c r="C435" s="31" t="s">
        <v>237</v>
      </c>
      <c r="D435" s="31">
        <v>13</v>
      </c>
      <c r="E435" s="31">
        <v>3</v>
      </c>
      <c r="F435" s="31">
        <v>0</v>
      </c>
    </row>
    <row r="436" spans="1:6" ht="24" customHeight="1" x14ac:dyDescent="0.25">
      <c r="A436" s="31" t="s">
        <v>1101</v>
      </c>
      <c r="B436" s="31" t="s">
        <v>236</v>
      </c>
      <c r="C436" s="31" t="s">
        <v>237</v>
      </c>
      <c r="D436" s="31">
        <v>1</v>
      </c>
      <c r="E436" s="31">
        <v>7</v>
      </c>
      <c r="F436" s="31">
        <v>3</v>
      </c>
    </row>
    <row r="437" spans="1:6" ht="24" customHeight="1" x14ac:dyDescent="0.25">
      <c r="A437" s="31" t="s">
        <v>1103</v>
      </c>
      <c r="B437" s="31" t="s">
        <v>236</v>
      </c>
      <c r="C437" s="31" t="s">
        <v>237</v>
      </c>
      <c r="D437" s="31">
        <v>21</v>
      </c>
      <c r="E437" s="31">
        <v>5</v>
      </c>
      <c r="F437" s="31">
        <v>5</v>
      </c>
    </row>
    <row r="438" spans="1:6" ht="24" customHeight="1" x14ac:dyDescent="0.25">
      <c r="A438" s="31" t="s">
        <v>1104</v>
      </c>
      <c r="B438" s="31" t="s">
        <v>236</v>
      </c>
      <c r="C438" s="31" t="s">
        <v>237</v>
      </c>
      <c r="D438" s="31">
        <v>21</v>
      </c>
      <c r="E438" s="31">
        <v>10</v>
      </c>
      <c r="F438" s="31">
        <v>4</v>
      </c>
    </row>
    <row r="439" spans="1:6" ht="24" customHeight="1" x14ac:dyDescent="0.25">
      <c r="A439" s="31" t="s">
        <v>1106</v>
      </c>
      <c r="B439" s="31" t="s">
        <v>236</v>
      </c>
      <c r="C439" s="31" t="s">
        <v>237</v>
      </c>
      <c r="D439" s="31">
        <v>13</v>
      </c>
      <c r="E439" s="31">
        <v>8</v>
      </c>
      <c r="F439" s="31">
        <v>7</v>
      </c>
    </row>
    <row r="440" spans="1:6" ht="24" customHeight="1" x14ac:dyDescent="0.25">
      <c r="A440" s="31" t="s">
        <v>1107</v>
      </c>
      <c r="B440" s="31" t="s">
        <v>236</v>
      </c>
      <c r="C440" s="31" t="s">
        <v>237</v>
      </c>
      <c r="D440" s="31">
        <v>21</v>
      </c>
      <c r="E440" s="31">
        <v>8</v>
      </c>
      <c r="F440" s="31">
        <v>4</v>
      </c>
    </row>
    <row r="441" spans="1:6" ht="24" customHeight="1" x14ac:dyDescent="0.25">
      <c r="A441" s="31" t="s">
        <v>1108</v>
      </c>
      <c r="B441" s="31" t="s">
        <v>236</v>
      </c>
      <c r="C441" s="31" t="s">
        <v>237</v>
      </c>
      <c r="D441" s="31">
        <v>6</v>
      </c>
      <c r="E441" s="31">
        <v>0</v>
      </c>
      <c r="F441" s="31">
        <v>5</v>
      </c>
    </row>
    <row r="442" spans="1:6" ht="24" customHeight="1" x14ac:dyDescent="0.25">
      <c r="A442" s="31" t="s">
        <v>1109</v>
      </c>
      <c r="B442" s="31" t="s">
        <v>236</v>
      </c>
      <c r="C442" s="31" t="s">
        <v>237</v>
      </c>
      <c r="D442" s="31">
        <v>20</v>
      </c>
      <c r="E442" s="31">
        <v>1</v>
      </c>
      <c r="F442" s="31">
        <v>1</v>
      </c>
    </row>
    <row r="443" spans="1:6" ht="24" customHeight="1" x14ac:dyDescent="0.25">
      <c r="A443" s="31" t="s">
        <v>1110</v>
      </c>
      <c r="B443" s="31" t="s">
        <v>236</v>
      </c>
      <c r="C443" s="31" t="s">
        <v>237</v>
      </c>
      <c r="D443" s="31">
        <v>13</v>
      </c>
      <c r="E443" s="31">
        <v>10</v>
      </c>
      <c r="F443" s="31">
        <v>5</v>
      </c>
    </row>
    <row r="444" spans="1:6" ht="24" customHeight="1" x14ac:dyDescent="0.25">
      <c r="A444" s="31" t="s">
        <v>1111</v>
      </c>
      <c r="B444" s="31" t="s">
        <v>236</v>
      </c>
      <c r="C444" s="31" t="s">
        <v>237</v>
      </c>
      <c r="D444" s="31">
        <v>13</v>
      </c>
      <c r="E444" s="31">
        <v>3</v>
      </c>
      <c r="F444" s="31">
        <v>5</v>
      </c>
    </row>
    <row r="445" spans="1:6" ht="24" customHeight="1" x14ac:dyDescent="0.25">
      <c r="A445" s="31" t="s">
        <v>1112</v>
      </c>
      <c r="B445" s="31" t="s">
        <v>236</v>
      </c>
      <c r="C445" s="31" t="s">
        <v>237</v>
      </c>
      <c r="D445" s="31">
        <v>30</v>
      </c>
      <c r="E445" s="31">
        <v>5</v>
      </c>
      <c r="F445" s="31">
        <v>6</v>
      </c>
    </row>
    <row r="446" spans="1:6" ht="24" customHeight="1" x14ac:dyDescent="0.25">
      <c r="A446" s="31" t="s">
        <v>1113</v>
      </c>
      <c r="B446" s="31" t="s">
        <v>236</v>
      </c>
      <c r="C446" s="31" t="s">
        <v>237</v>
      </c>
      <c r="D446" s="31">
        <v>10</v>
      </c>
      <c r="E446" s="31">
        <v>6</v>
      </c>
      <c r="F446" s="31">
        <v>3</v>
      </c>
    </row>
    <row r="447" spans="1:6" ht="24" customHeight="1" x14ac:dyDescent="0.25">
      <c r="A447" s="31" t="s">
        <v>1099</v>
      </c>
      <c r="B447" s="31" t="s">
        <v>239</v>
      </c>
      <c r="C447" s="31" t="s">
        <v>240</v>
      </c>
      <c r="D447" s="31">
        <v>20</v>
      </c>
      <c r="E447" s="31">
        <v>1</v>
      </c>
      <c r="F447" s="31">
        <v>7</v>
      </c>
    </row>
    <row r="448" spans="1:6" ht="24" customHeight="1" x14ac:dyDescent="0.25">
      <c r="A448" s="31" t="s">
        <v>1101</v>
      </c>
      <c r="B448" s="31" t="s">
        <v>239</v>
      </c>
      <c r="C448" s="31" t="s">
        <v>240</v>
      </c>
      <c r="D448" s="31">
        <v>16</v>
      </c>
      <c r="E448" s="31">
        <v>8</v>
      </c>
      <c r="F448" s="31">
        <v>7</v>
      </c>
    </row>
    <row r="449" spans="1:6" ht="24" customHeight="1" x14ac:dyDescent="0.25">
      <c r="A449" s="31" t="s">
        <v>1103</v>
      </c>
      <c r="B449" s="31" t="s">
        <v>239</v>
      </c>
      <c r="C449" s="31" t="s">
        <v>240</v>
      </c>
      <c r="D449" s="31">
        <v>25</v>
      </c>
      <c r="E449" s="31">
        <v>2</v>
      </c>
      <c r="F449" s="31">
        <v>1</v>
      </c>
    </row>
    <row r="450" spans="1:6" ht="24" customHeight="1" x14ac:dyDescent="0.25">
      <c r="A450" s="31" t="s">
        <v>1104</v>
      </c>
      <c r="B450" s="31" t="s">
        <v>239</v>
      </c>
      <c r="C450" s="31" t="s">
        <v>240</v>
      </c>
      <c r="D450" s="31">
        <v>28</v>
      </c>
      <c r="E450" s="31">
        <v>6</v>
      </c>
      <c r="F450" s="31">
        <v>0</v>
      </c>
    </row>
    <row r="451" spans="1:6" ht="24" customHeight="1" x14ac:dyDescent="0.25">
      <c r="A451" s="31" t="s">
        <v>1106</v>
      </c>
      <c r="B451" s="31" t="s">
        <v>239</v>
      </c>
      <c r="C451" s="31" t="s">
        <v>240</v>
      </c>
      <c r="D451" s="31">
        <v>4</v>
      </c>
      <c r="E451" s="31">
        <v>8</v>
      </c>
      <c r="F451" s="31">
        <v>2</v>
      </c>
    </row>
    <row r="452" spans="1:6" ht="24" customHeight="1" x14ac:dyDescent="0.25">
      <c r="A452" s="31" t="s">
        <v>1107</v>
      </c>
      <c r="B452" s="31" t="s">
        <v>239</v>
      </c>
      <c r="C452" s="31" t="s">
        <v>240</v>
      </c>
      <c r="D452" s="31">
        <v>14</v>
      </c>
      <c r="E452" s="31">
        <v>0</v>
      </c>
      <c r="F452" s="31">
        <v>3</v>
      </c>
    </row>
    <row r="453" spans="1:6" ht="24" customHeight="1" x14ac:dyDescent="0.25">
      <c r="A453" s="31" t="s">
        <v>1108</v>
      </c>
      <c r="B453" s="31" t="s">
        <v>239</v>
      </c>
      <c r="C453" s="31" t="s">
        <v>240</v>
      </c>
      <c r="D453" s="31">
        <v>11</v>
      </c>
      <c r="E453" s="31">
        <v>4</v>
      </c>
      <c r="F453" s="31">
        <v>0</v>
      </c>
    </row>
    <row r="454" spans="1:6" ht="24" customHeight="1" x14ac:dyDescent="0.25">
      <c r="A454" s="31" t="s">
        <v>1109</v>
      </c>
      <c r="B454" s="31" t="s">
        <v>239</v>
      </c>
      <c r="C454" s="31" t="s">
        <v>240</v>
      </c>
      <c r="D454" s="31">
        <v>19</v>
      </c>
      <c r="E454" s="31">
        <v>1</v>
      </c>
      <c r="F454" s="31">
        <v>6</v>
      </c>
    </row>
    <row r="455" spans="1:6" ht="24" customHeight="1" x14ac:dyDescent="0.25">
      <c r="A455" s="31" t="s">
        <v>1110</v>
      </c>
      <c r="B455" s="31" t="s">
        <v>239</v>
      </c>
      <c r="C455" s="31" t="s">
        <v>240</v>
      </c>
      <c r="D455" s="31">
        <v>19</v>
      </c>
      <c r="E455" s="31">
        <v>10</v>
      </c>
      <c r="F455" s="31">
        <v>8</v>
      </c>
    </row>
    <row r="456" spans="1:6" ht="24" customHeight="1" x14ac:dyDescent="0.25">
      <c r="A456" s="31" t="s">
        <v>1111</v>
      </c>
      <c r="B456" s="31" t="s">
        <v>239</v>
      </c>
      <c r="C456" s="31" t="s">
        <v>240</v>
      </c>
      <c r="D456" s="31">
        <v>8</v>
      </c>
      <c r="E456" s="31">
        <v>1</v>
      </c>
      <c r="F456" s="31">
        <v>0</v>
      </c>
    </row>
    <row r="457" spans="1:6" ht="24" customHeight="1" x14ac:dyDescent="0.25">
      <c r="A457" s="31" t="s">
        <v>1112</v>
      </c>
      <c r="B457" s="31" t="s">
        <v>239</v>
      </c>
      <c r="C457" s="31" t="s">
        <v>240</v>
      </c>
      <c r="D457" s="31">
        <v>3</v>
      </c>
      <c r="E457" s="31">
        <v>8</v>
      </c>
      <c r="F457" s="31">
        <v>6</v>
      </c>
    </row>
    <row r="458" spans="1:6" ht="24" customHeight="1" x14ac:dyDescent="0.25">
      <c r="A458" s="31" t="s">
        <v>1113</v>
      </c>
      <c r="B458" s="31" t="s">
        <v>239</v>
      </c>
      <c r="C458" s="31" t="s">
        <v>240</v>
      </c>
      <c r="D458" s="31">
        <v>22</v>
      </c>
      <c r="E458" s="31">
        <v>10</v>
      </c>
      <c r="F458" s="31">
        <v>6</v>
      </c>
    </row>
    <row r="459" spans="1:6" ht="24" customHeight="1" x14ac:dyDescent="0.25">
      <c r="A459" s="31" t="s">
        <v>1099</v>
      </c>
      <c r="B459" s="31" t="s">
        <v>242</v>
      </c>
      <c r="C459" s="31" t="s">
        <v>243</v>
      </c>
      <c r="D459" s="31">
        <v>33</v>
      </c>
      <c r="E459" s="31">
        <v>6</v>
      </c>
      <c r="F459" s="31">
        <v>8</v>
      </c>
    </row>
    <row r="460" spans="1:6" ht="24" customHeight="1" x14ac:dyDescent="0.25">
      <c r="A460" s="31" t="s">
        <v>1101</v>
      </c>
      <c r="B460" s="31" t="s">
        <v>242</v>
      </c>
      <c r="C460" s="31" t="s">
        <v>243</v>
      </c>
      <c r="D460" s="31">
        <v>8</v>
      </c>
      <c r="E460" s="31">
        <v>1</v>
      </c>
      <c r="F460" s="31">
        <v>0</v>
      </c>
    </row>
    <row r="461" spans="1:6" ht="24" customHeight="1" x14ac:dyDescent="0.25">
      <c r="A461" s="31" t="s">
        <v>1103</v>
      </c>
      <c r="B461" s="31" t="s">
        <v>242</v>
      </c>
      <c r="C461" s="31" t="s">
        <v>243</v>
      </c>
      <c r="D461" s="31">
        <v>12</v>
      </c>
      <c r="E461" s="31">
        <v>5</v>
      </c>
      <c r="F461" s="31">
        <v>5</v>
      </c>
    </row>
    <row r="462" spans="1:6" ht="24" customHeight="1" x14ac:dyDescent="0.25">
      <c r="A462" s="31" t="s">
        <v>1104</v>
      </c>
      <c r="B462" s="31" t="s">
        <v>242</v>
      </c>
      <c r="C462" s="31" t="s">
        <v>243</v>
      </c>
      <c r="D462" s="31">
        <v>7</v>
      </c>
      <c r="E462" s="31">
        <v>3</v>
      </c>
      <c r="F462" s="31">
        <v>4</v>
      </c>
    </row>
    <row r="463" spans="1:6" ht="24" customHeight="1" x14ac:dyDescent="0.25">
      <c r="A463" s="31" t="s">
        <v>1106</v>
      </c>
      <c r="B463" s="31" t="s">
        <v>242</v>
      </c>
      <c r="C463" s="31" t="s">
        <v>243</v>
      </c>
      <c r="D463" s="31">
        <v>31</v>
      </c>
      <c r="E463" s="31">
        <v>3</v>
      </c>
      <c r="F463" s="31">
        <v>0</v>
      </c>
    </row>
    <row r="464" spans="1:6" ht="24" customHeight="1" x14ac:dyDescent="0.25">
      <c r="A464" s="31" t="s">
        <v>1107</v>
      </c>
      <c r="B464" s="31" t="s">
        <v>242</v>
      </c>
      <c r="C464" s="31" t="s">
        <v>243</v>
      </c>
      <c r="D464" s="31">
        <v>10</v>
      </c>
      <c r="E464" s="31">
        <v>5</v>
      </c>
      <c r="F464" s="31">
        <v>8</v>
      </c>
    </row>
    <row r="465" spans="1:6" ht="24" customHeight="1" x14ac:dyDescent="0.25">
      <c r="A465" s="31" t="s">
        <v>1108</v>
      </c>
      <c r="B465" s="31" t="s">
        <v>242</v>
      </c>
      <c r="C465" s="31" t="s">
        <v>243</v>
      </c>
      <c r="D465" s="31">
        <v>18</v>
      </c>
      <c r="E465" s="31">
        <v>4</v>
      </c>
      <c r="F465" s="31">
        <v>0</v>
      </c>
    </row>
    <row r="466" spans="1:6" ht="24" customHeight="1" x14ac:dyDescent="0.25">
      <c r="A466" s="31" t="s">
        <v>1109</v>
      </c>
      <c r="B466" s="31" t="s">
        <v>242</v>
      </c>
      <c r="C466" s="31" t="s">
        <v>243</v>
      </c>
      <c r="D466" s="31">
        <v>4</v>
      </c>
      <c r="E466" s="31">
        <v>10</v>
      </c>
      <c r="F466" s="31">
        <v>4</v>
      </c>
    </row>
    <row r="467" spans="1:6" ht="24" customHeight="1" x14ac:dyDescent="0.25">
      <c r="A467" s="31" t="s">
        <v>1110</v>
      </c>
      <c r="B467" s="31" t="s">
        <v>242</v>
      </c>
      <c r="C467" s="31" t="s">
        <v>243</v>
      </c>
      <c r="D467" s="31">
        <v>29</v>
      </c>
      <c r="E467" s="31">
        <v>5</v>
      </c>
      <c r="F467" s="31">
        <v>2</v>
      </c>
    </row>
    <row r="468" spans="1:6" ht="24" customHeight="1" x14ac:dyDescent="0.25">
      <c r="A468" s="31" t="s">
        <v>1111</v>
      </c>
      <c r="B468" s="31" t="s">
        <v>242</v>
      </c>
      <c r="C468" s="31" t="s">
        <v>243</v>
      </c>
      <c r="D468" s="31">
        <v>18</v>
      </c>
      <c r="E468" s="31">
        <v>2</v>
      </c>
      <c r="F468" s="31">
        <v>7</v>
      </c>
    </row>
    <row r="469" spans="1:6" ht="24" customHeight="1" x14ac:dyDescent="0.25">
      <c r="A469" s="31" t="s">
        <v>1112</v>
      </c>
      <c r="B469" s="31" t="s">
        <v>242</v>
      </c>
      <c r="C469" s="31" t="s">
        <v>243</v>
      </c>
      <c r="D469" s="31">
        <v>33</v>
      </c>
      <c r="E469" s="31">
        <v>6</v>
      </c>
      <c r="F469" s="31">
        <v>7</v>
      </c>
    </row>
    <row r="470" spans="1:6" ht="24" customHeight="1" x14ac:dyDescent="0.25">
      <c r="A470" s="31" t="s">
        <v>1113</v>
      </c>
      <c r="B470" s="31" t="s">
        <v>242</v>
      </c>
      <c r="C470" s="31" t="s">
        <v>243</v>
      </c>
      <c r="D470" s="31">
        <v>30</v>
      </c>
      <c r="E470" s="31">
        <v>2</v>
      </c>
      <c r="F470" s="31">
        <v>5</v>
      </c>
    </row>
    <row r="471" spans="1:6" ht="24" customHeight="1" x14ac:dyDescent="0.25">
      <c r="A471" s="31" t="s">
        <v>1099</v>
      </c>
      <c r="B471" s="31" t="s">
        <v>245</v>
      </c>
      <c r="C471" s="31" t="s">
        <v>246</v>
      </c>
      <c r="D471" s="31">
        <v>20</v>
      </c>
      <c r="E471" s="31">
        <v>6</v>
      </c>
      <c r="F471" s="31">
        <v>6</v>
      </c>
    </row>
    <row r="472" spans="1:6" ht="24" customHeight="1" x14ac:dyDescent="0.25">
      <c r="A472" s="31" t="s">
        <v>1101</v>
      </c>
      <c r="B472" s="31" t="s">
        <v>245</v>
      </c>
      <c r="C472" s="31" t="s">
        <v>246</v>
      </c>
      <c r="D472" s="31">
        <v>1</v>
      </c>
      <c r="E472" s="31">
        <v>7</v>
      </c>
      <c r="F472" s="31">
        <v>8</v>
      </c>
    </row>
    <row r="473" spans="1:6" ht="24" customHeight="1" x14ac:dyDescent="0.25">
      <c r="A473" s="31" t="s">
        <v>1103</v>
      </c>
      <c r="B473" s="31" t="s">
        <v>245</v>
      </c>
      <c r="C473" s="31" t="s">
        <v>246</v>
      </c>
      <c r="D473" s="31">
        <v>25</v>
      </c>
      <c r="E473" s="31">
        <v>5</v>
      </c>
      <c r="F473" s="31">
        <v>2</v>
      </c>
    </row>
    <row r="474" spans="1:6" ht="24" customHeight="1" x14ac:dyDescent="0.25">
      <c r="A474" s="31" t="s">
        <v>1104</v>
      </c>
      <c r="B474" s="31" t="s">
        <v>245</v>
      </c>
      <c r="C474" s="31" t="s">
        <v>246</v>
      </c>
      <c r="D474" s="31">
        <v>3</v>
      </c>
      <c r="E474" s="31">
        <v>6</v>
      </c>
      <c r="F474" s="31">
        <v>6</v>
      </c>
    </row>
    <row r="475" spans="1:6" ht="24" customHeight="1" x14ac:dyDescent="0.25">
      <c r="A475" s="31" t="s">
        <v>1106</v>
      </c>
      <c r="B475" s="31" t="s">
        <v>245</v>
      </c>
      <c r="C475" s="31" t="s">
        <v>246</v>
      </c>
      <c r="D475" s="31">
        <v>21</v>
      </c>
      <c r="E475" s="31">
        <v>10</v>
      </c>
      <c r="F475" s="31">
        <v>5</v>
      </c>
    </row>
    <row r="476" spans="1:6" ht="24" customHeight="1" x14ac:dyDescent="0.25">
      <c r="A476" s="31" t="s">
        <v>1107</v>
      </c>
      <c r="B476" s="31" t="s">
        <v>245</v>
      </c>
      <c r="C476" s="31" t="s">
        <v>246</v>
      </c>
      <c r="D476" s="31">
        <v>10</v>
      </c>
      <c r="E476" s="31">
        <v>9</v>
      </c>
      <c r="F476" s="31">
        <v>7</v>
      </c>
    </row>
    <row r="477" spans="1:6" ht="24" customHeight="1" x14ac:dyDescent="0.25">
      <c r="A477" s="31" t="s">
        <v>1108</v>
      </c>
      <c r="B477" s="31" t="s">
        <v>245</v>
      </c>
      <c r="C477" s="31" t="s">
        <v>246</v>
      </c>
      <c r="D477" s="31">
        <v>23</v>
      </c>
      <c r="E477" s="31">
        <v>6</v>
      </c>
      <c r="F477" s="31">
        <v>6</v>
      </c>
    </row>
    <row r="478" spans="1:6" ht="24" customHeight="1" x14ac:dyDescent="0.25">
      <c r="A478" s="31" t="s">
        <v>1109</v>
      </c>
      <c r="B478" s="31" t="s">
        <v>245</v>
      </c>
      <c r="C478" s="31" t="s">
        <v>246</v>
      </c>
      <c r="D478" s="31">
        <v>22</v>
      </c>
      <c r="E478" s="31">
        <v>8</v>
      </c>
      <c r="F478" s="31">
        <v>6</v>
      </c>
    </row>
    <row r="479" spans="1:6" ht="24" customHeight="1" x14ac:dyDescent="0.25">
      <c r="A479" s="31" t="s">
        <v>1110</v>
      </c>
      <c r="B479" s="31" t="s">
        <v>245</v>
      </c>
      <c r="C479" s="31" t="s">
        <v>246</v>
      </c>
      <c r="D479" s="31">
        <v>12</v>
      </c>
      <c r="E479" s="31">
        <v>10</v>
      </c>
      <c r="F479" s="31">
        <v>2</v>
      </c>
    </row>
    <row r="480" spans="1:6" ht="24" customHeight="1" x14ac:dyDescent="0.25">
      <c r="A480" s="31" t="s">
        <v>1111</v>
      </c>
      <c r="B480" s="31" t="s">
        <v>245</v>
      </c>
      <c r="C480" s="31" t="s">
        <v>246</v>
      </c>
      <c r="D480" s="31">
        <v>17</v>
      </c>
      <c r="E480" s="31">
        <v>5</v>
      </c>
      <c r="F480" s="31">
        <v>0</v>
      </c>
    </row>
    <row r="481" spans="1:6" ht="24" customHeight="1" x14ac:dyDescent="0.25">
      <c r="A481" s="31" t="s">
        <v>1112</v>
      </c>
      <c r="B481" s="31" t="s">
        <v>245</v>
      </c>
      <c r="C481" s="31" t="s">
        <v>246</v>
      </c>
      <c r="D481" s="31">
        <v>27</v>
      </c>
      <c r="E481" s="31">
        <v>0</v>
      </c>
      <c r="F481" s="31">
        <v>5</v>
      </c>
    </row>
    <row r="482" spans="1:6" ht="24" customHeight="1" x14ac:dyDescent="0.25">
      <c r="A482" s="31" t="s">
        <v>1113</v>
      </c>
      <c r="B482" s="31" t="s">
        <v>245</v>
      </c>
      <c r="C482" s="31" t="s">
        <v>246</v>
      </c>
      <c r="D482" s="31">
        <v>31</v>
      </c>
      <c r="E482" s="31">
        <v>4</v>
      </c>
      <c r="F482" s="31">
        <v>8</v>
      </c>
    </row>
    <row r="483" spans="1:6" ht="24" customHeight="1" x14ac:dyDescent="0.25">
      <c r="A483" s="31" t="s">
        <v>1099</v>
      </c>
      <c r="B483" s="31" t="s">
        <v>248</v>
      </c>
      <c r="C483" s="31" t="s">
        <v>249</v>
      </c>
      <c r="D483" s="31">
        <v>9</v>
      </c>
      <c r="E483" s="31">
        <v>9</v>
      </c>
      <c r="F483" s="31">
        <v>2</v>
      </c>
    </row>
    <row r="484" spans="1:6" ht="24" customHeight="1" x14ac:dyDescent="0.25">
      <c r="A484" s="31" t="s">
        <v>1101</v>
      </c>
      <c r="B484" s="31" t="s">
        <v>248</v>
      </c>
      <c r="C484" s="31" t="s">
        <v>249</v>
      </c>
      <c r="D484" s="31">
        <v>34</v>
      </c>
      <c r="E484" s="31">
        <v>8</v>
      </c>
      <c r="F484" s="31">
        <v>4</v>
      </c>
    </row>
    <row r="485" spans="1:6" ht="24" customHeight="1" x14ac:dyDescent="0.25">
      <c r="A485" s="31" t="s">
        <v>1103</v>
      </c>
      <c r="B485" s="31" t="s">
        <v>248</v>
      </c>
      <c r="C485" s="31" t="s">
        <v>249</v>
      </c>
      <c r="D485" s="31">
        <v>29</v>
      </c>
      <c r="E485" s="31">
        <v>10</v>
      </c>
      <c r="F485" s="31">
        <v>2</v>
      </c>
    </row>
    <row r="486" spans="1:6" ht="24" customHeight="1" x14ac:dyDescent="0.25">
      <c r="A486" s="31" t="s">
        <v>1104</v>
      </c>
      <c r="B486" s="31" t="s">
        <v>248</v>
      </c>
      <c r="C486" s="31" t="s">
        <v>249</v>
      </c>
      <c r="D486" s="31">
        <v>21</v>
      </c>
      <c r="E486" s="31">
        <v>7</v>
      </c>
      <c r="F486" s="31">
        <v>2</v>
      </c>
    </row>
    <row r="487" spans="1:6" ht="24" customHeight="1" x14ac:dyDescent="0.25">
      <c r="A487" s="31" t="s">
        <v>1106</v>
      </c>
      <c r="B487" s="31" t="s">
        <v>248</v>
      </c>
      <c r="C487" s="31" t="s">
        <v>249</v>
      </c>
      <c r="D487" s="31">
        <v>1</v>
      </c>
      <c r="E487" s="31">
        <v>8</v>
      </c>
      <c r="F487" s="31">
        <v>0</v>
      </c>
    </row>
    <row r="488" spans="1:6" ht="24" customHeight="1" x14ac:dyDescent="0.25">
      <c r="A488" s="31" t="s">
        <v>1107</v>
      </c>
      <c r="B488" s="31" t="s">
        <v>248</v>
      </c>
      <c r="C488" s="31" t="s">
        <v>249</v>
      </c>
      <c r="D488" s="31">
        <v>8</v>
      </c>
      <c r="E488" s="31">
        <v>6</v>
      </c>
      <c r="F488" s="31">
        <v>1</v>
      </c>
    </row>
    <row r="489" spans="1:6" ht="24" customHeight="1" x14ac:dyDescent="0.25">
      <c r="A489" s="31" t="s">
        <v>1108</v>
      </c>
      <c r="B489" s="31" t="s">
        <v>248</v>
      </c>
      <c r="C489" s="31" t="s">
        <v>249</v>
      </c>
      <c r="D489" s="31">
        <v>20</v>
      </c>
      <c r="E489" s="31">
        <v>10</v>
      </c>
      <c r="F489" s="31">
        <v>0</v>
      </c>
    </row>
    <row r="490" spans="1:6" ht="24" customHeight="1" x14ac:dyDescent="0.25">
      <c r="A490" s="31" t="s">
        <v>1109</v>
      </c>
      <c r="B490" s="31" t="s">
        <v>248</v>
      </c>
      <c r="C490" s="31" t="s">
        <v>249</v>
      </c>
      <c r="D490" s="31">
        <v>34</v>
      </c>
      <c r="E490" s="31">
        <v>9</v>
      </c>
      <c r="F490" s="31">
        <v>3</v>
      </c>
    </row>
    <row r="491" spans="1:6" ht="24" customHeight="1" x14ac:dyDescent="0.25">
      <c r="A491" s="31" t="s">
        <v>1110</v>
      </c>
      <c r="B491" s="31" t="s">
        <v>248</v>
      </c>
      <c r="C491" s="31" t="s">
        <v>249</v>
      </c>
      <c r="D491" s="31">
        <v>18</v>
      </c>
      <c r="E491" s="31">
        <v>1</v>
      </c>
      <c r="F491" s="31">
        <v>4</v>
      </c>
    </row>
    <row r="492" spans="1:6" ht="24" customHeight="1" x14ac:dyDescent="0.25">
      <c r="A492" s="31" t="s">
        <v>1111</v>
      </c>
      <c r="B492" s="31" t="s">
        <v>248</v>
      </c>
      <c r="C492" s="31" t="s">
        <v>249</v>
      </c>
      <c r="D492" s="31">
        <v>6</v>
      </c>
      <c r="E492" s="31">
        <v>6</v>
      </c>
      <c r="F492" s="31">
        <v>2</v>
      </c>
    </row>
    <row r="493" spans="1:6" ht="24" customHeight="1" x14ac:dyDescent="0.25">
      <c r="A493" s="31" t="s">
        <v>1112</v>
      </c>
      <c r="B493" s="31" t="s">
        <v>248</v>
      </c>
      <c r="C493" s="31" t="s">
        <v>249</v>
      </c>
      <c r="D493" s="31">
        <v>15</v>
      </c>
      <c r="E493" s="31">
        <v>9</v>
      </c>
      <c r="F493" s="31">
        <v>8</v>
      </c>
    </row>
    <row r="494" spans="1:6" ht="24" customHeight="1" x14ac:dyDescent="0.25">
      <c r="A494" s="31" t="s">
        <v>1113</v>
      </c>
      <c r="B494" s="31" t="s">
        <v>248</v>
      </c>
      <c r="C494" s="31" t="s">
        <v>249</v>
      </c>
      <c r="D494" s="31">
        <v>24</v>
      </c>
      <c r="E494" s="31">
        <v>5</v>
      </c>
      <c r="F494" s="31">
        <v>1</v>
      </c>
    </row>
    <row r="495" spans="1:6" ht="24" customHeight="1" x14ac:dyDescent="0.25">
      <c r="A495" s="31" t="s">
        <v>1099</v>
      </c>
      <c r="B495" s="31" t="s">
        <v>251</v>
      </c>
      <c r="C495" s="31" t="s">
        <v>252</v>
      </c>
      <c r="D495" s="31">
        <v>1</v>
      </c>
      <c r="E495" s="31">
        <v>4</v>
      </c>
      <c r="F495" s="31">
        <v>6</v>
      </c>
    </row>
    <row r="496" spans="1:6" ht="24" customHeight="1" x14ac:dyDescent="0.25">
      <c r="A496" s="31" t="s">
        <v>1101</v>
      </c>
      <c r="B496" s="31" t="s">
        <v>251</v>
      </c>
      <c r="C496" s="31" t="s">
        <v>252</v>
      </c>
      <c r="D496" s="31">
        <v>28</v>
      </c>
      <c r="E496" s="31">
        <v>5</v>
      </c>
      <c r="F496" s="31">
        <v>3</v>
      </c>
    </row>
    <row r="497" spans="1:6" ht="24" customHeight="1" x14ac:dyDescent="0.25">
      <c r="A497" s="31" t="s">
        <v>1103</v>
      </c>
      <c r="B497" s="31" t="s">
        <v>251</v>
      </c>
      <c r="C497" s="31" t="s">
        <v>252</v>
      </c>
      <c r="D497" s="31">
        <v>1</v>
      </c>
      <c r="E497" s="31">
        <v>4</v>
      </c>
      <c r="F497" s="31">
        <v>5</v>
      </c>
    </row>
    <row r="498" spans="1:6" ht="24" customHeight="1" x14ac:dyDescent="0.25">
      <c r="A498" s="31" t="s">
        <v>1104</v>
      </c>
      <c r="B498" s="31" t="s">
        <v>251</v>
      </c>
      <c r="C498" s="31" t="s">
        <v>252</v>
      </c>
      <c r="D498" s="31">
        <v>15</v>
      </c>
      <c r="E498" s="31">
        <v>4</v>
      </c>
      <c r="F498" s="31">
        <v>5</v>
      </c>
    </row>
    <row r="499" spans="1:6" ht="24" customHeight="1" x14ac:dyDescent="0.25">
      <c r="A499" s="31" t="s">
        <v>1106</v>
      </c>
      <c r="B499" s="31" t="s">
        <v>251</v>
      </c>
      <c r="C499" s="31" t="s">
        <v>252</v>
      </c>
      <c r="D499" s="31">
        <v>21</v>
      </c>
      <c r="E499" s="31">
        <v>6</v>
      </c>
      <c r="F499" s="31">
        <v>8</v>
      </c>
    </row>
    <row r="500" spans="1:6" ht="24" customHeight="1" x14ac:dyDescent="0.25">
      <c r="A500" s="31" t="s">
        <v>1107</v>
      </c>
      <c r="B500" s="31" t="s">
        <v>251</v>
      </c>
      <c r="C500" s="31" t="s">
        <v>252</v>
      </c>
      <c r="D500" s="31">
        <v>26</v>
      </c>
      <c r="E500" s="31">
        <v>2</v>
      </c>
      <c r="F500" s="31">
        <v>3</v>
      </c>
    </row>
    <row r="501" spans="1:6" ht="24" customHeight="1" x14ac:dyDescent="0.25">
      <c r="A501" s="31" t="s">
        <v>1108</v>
      </c>
      <c r="B501" s="31" t="s">
        <v>251</v>
      </c>
      <c r="C501" s="31" t="s">
        <v>252</v>
      </c>
      <c r="D501" s="31">
        <v>23</v>
      </c>
      <c r="E501" s="31">
        <v>2</v>
      </c>
      <c r="F501" s="31">
        <v>0</v>
      </c>
    </row>
    <row r="502" spans="1:6" ht="24" customHeight="1" x14ac:dyDescent="0.25">
      <c r="A502" s="31" t="s">
        <v>1109</v>
      </c>
      <c r="B502" s="31" t="s">
        <v>251</v>
      </c>
      <c r="C502" s="31" t="s">
        <v>252</v>
      </c>
      <c r="D502" s="31">
        <v>20</v>
      </c>
      <c r="E502" s="31">
        <v>4</v>
      </c>
      <c r="F502" s="31">
        <v>6</v>
      </c>
    </row>
    <row r="503" spans="1:6" ht="24" customHeight="1" x14ac:dyDescent="0.25">
      <c r="A503" s="31" t="s">
        <v>1110</v>
      </c>
      <c r="B503" s="31" t="s">
        <v>251</v>
      </c>
      <c r="C503" s="31" t="s">
        <v>252</v>
      </c>
      <c r="D503" s="31">
        <v>29</v>
      </c>
      <c r="E503" s="31">
        <v>8</v>
      </c>
      <c r="F503" s="31">
        <v>2</v>
      </c>
    </row>
    <row r="504" spans="1:6" ht="24" customHeight="1" x14ac:dyDescent="0.25">
      <c r="A504" s="31" t="s">
        <v>1111</v>
      </c>
      <c r="B504" s="31" t="s">
        <v>251</v>
      </c>
      <c r="C504" s="31" t="s">
        <v>252</v>
      </c>
      <c r="D504" s="31">
        <v>4</v>
      </c>
      <c r="E504" s="31">
        <v>9</v>
      </c>
      <c r="F504" s="31">
        <v>0</v>
      </c>
    </row>
    <row r="505" spans="1:6" ht="24" customHeight="1" x14ac:dyDescent="0.25">
      <c r="A505" s="31" t="s">
        <v>1112</v>
      </c>
      <c r="B505" s="31" t="s">
        <v>251</v>
      </c>
      <c r="C505" s="31" t="s">
        <v>252</v>
      </c>
      <c r="D505" s="31">
        <v>33</v>
      </c>
      <c r="E505" s="31">
        <v>3</v>
      </c>
      <c r="F505" s="31">
        <v>2</v>
      </c>
    </row>
    <row r="506" spans="1:6" ht="24" customHeight="1" x14ac:dyDescent="0.25">
      <c r="A506" s="31" t="s">
        <v>1113</v>
      </c>
      <c r="B506" s="31" t="s">
        <v>251</v>
      </c>
      <c r="C506" s="31" t="s">
        <v>252</v>
      </c>
      <c r="D506" s="31">
        <v>14</v>
      </c>
      <c r="E506" s="31">
        <v>6</v>
      </c>
      <c r="F506" s="31">
        <v>5</v>
      </c>
    </row>
    <row r="507" spans="1:6" ht="24" customHeight="1" x14ac:dyDescent="0.25">
      <c r="A507" s="31" t="s">
        <v>1099</v>
      </c>
      <c r="B507" s="31" t="s">
        <v>254</v>
      </c>
      <c r="C507" s="31" t="s">
        <v>255</v>
      </c>
      <c r="D507" s="31">
        <v>24</v>
      </c>
      <c r="E507" s="31">
        <v>4</v>
      </c>
      <c r="F507" s="31">
        <v>8</v>
      </c>
    </row>
    <row r="508" spans="1:6" ht="24" customHeight="1" x14ac:dyDescent="0.25">
      <c r="A508" s="31" t="s">
        <v>1101</v>
      </c>
      <c r="B508" s="31" t="s">
        <v>254</v>
      </c>
      <c r="C508" s="31" t="s">
        <v>255</v>
      </c>
      <c r="D508" s="31">
        <v>22</v>
      </c>
      <c r="E508" s="31">
        <v>1</v>
      </c>
      <c r="F508" s="31">
        <v>0</v>
      </c>
    </row>
    <row r="509" spans="1:6" ht="24" customHeight="1" x14ac:dyDescent="0.25">
      <c r="A509" s="31" t="s">
        <v>1103</v>
      </c>
      <c r="B509" s="31" t="s">
        <v>254</v>
      </c>
      <c r="C509" s="31" t="s">
        <v>255</v>
      </c>
      <c r="D509" s="31">
        <v>13</v>
      </c>
      <c r="E509" s="31">
        <v>5</v>
      </c>
      <c r="F509" s="31">
        <v>0</v>
      </c>
    </row>
    <row r="510" spans="1:6" ht="24" customHeight="1" x14ac:dyDescent="0.25">
      <c r="A510" s="31" t="s">
        <v>1104</v>
      </c>
      <c r="B510" s="31" t="s">
        <v>254</v>
      </c>
      <c r="C510" s="31" t="s">
        <v>255</v>
      </c>
      <c r="D510" s="31">
        <v>15</v>
      </c>
      <c r="E510" s="31">
        <v>10</v>
      </c>
      <c r="F510" s="31">
        <v>6</v>
      </c>
    </row>
    <row r="511" spans="1:6" ht="24" customHeight="1" x14ac:dyDescent="0.25">
      <c r="A511" s="31" t="s">
        <v>1106</v>
      </c>
      <c r="B511" s="31" t="s">
        <v>254</v>
      </c>
      <c r="C511" s="31" t="s">
        <v>255</v>
      </c>
      <c r="D511" s="31">
        <v>18</v>
      </c>
      <c r="E511" s="31">
        <v>8</v>
      </c>
      <c r="F511" s="31">
        <v>8</v>
      </c>
    </row>
    <row r="512" spans="1:6" ht="24" customHeight="1" x14ac:dyDescent="0.25">
      <c r="A512" s="31" t="s">
        <v>1107</v>
      </c>
      <c r="B512" s="31" t="s">
        <v>254</v>
      </c>
      <c r="C512" s="31" t="s">
        <v>255</v>
      </c>
      <c r="D512" s="31">
        <v>1</v>
      </c>
      <c r="E512" s="31">
        <v>9</v>
      </c>
      <c r="F512" s="31">
        <v>7</v>
      </c>
    </row>
    <row r="513" spans="1:6" ht="24" customHeight="1" x14ac:dyDescent="0.25">
      <c r="A513" s="31" t="s">
        <v>1108</v>
      </c>
      <c r="B513" s="31" t="s">
        <v>254</v>
      </c>
      <c r="C513" s="31" t="s">
        <v>255</v>
      </c>
      <c r="D513" s="31">
        <v>20</v>
      </c>
      <c r="E513" s="31">
        <v>9</v>
      </c>
      <c r="F513" s="31">
        <v>7</v>
      </c>
    </row>
    <row r="514" spans="1:6" ht="24" customHeight="1" x14ac:dyDescent="0.25">
      <c r="A514" s="31" t="s">
        <v>1109</v>
      </c>
      <c r="B514" s="31" t="s">
        <v>254</v>
      </c>
      <c r="C514" s="31" t="s">
        <v>255</v>
      </c>
      <c r="D514" s="31">
        <v>29</v>
      </c>
      <c r="E514" s="31">
        <v>2</v>
      </c>
      <c r="F514" s="31">
        <v>0</v>
      </c>
    </row>
    <row r="515" spans="1:6" ht="24" customHeight="1" x14ac:dyDescent="0.25">
      <c r="A515" s="31" t="s">
        <v>1110</v>
      </c>
      <c r="B515" s="31" t="s">
        <v>254</v>
      </c>
      <c r="C515" s="31" t="s">
        <v>255</v>
      </c>
      <c r="D515" s="31">
        <v>31</v>
      </c>
      <c r="E515" s="31">
        <v>10</v>
      </c>
      <c r="F515" s="31">
        <v>3</v>
      </c>
    </row>
    <row r="516" spans="1:6" ht="24" customHeight="1" x14ac:dyDescent="0.25">
      <c r="A516" s="31" t="s">
        <v>1111</v>
      </c>
      <c r="B516" s="31" t="s">
        <v>254</v>
      </c>
      <c r="C516" s="31" t="s">
        <v>255</v>
      </c>
      <c r="D516" s="31">
        <v>24</v>
      </c>
      <c r="E516" s="31">
        <v>6</v>
      </c>
      <c r="F516" s="31">
        <v>3</v>
      </c>
    </row>
    <row r="517" spans="1:6" ht="24" customHeight="1" x14ac:dyDescent="0.25">
      <c r="A517" s="31" t="s">
        <v>1112</v>
      </c>
      <c r="B517" s="31" t="s">
        <v>254</v>
      </c>
      <c r="C517" s="31" t="s">
        <v>255</v>
      </c>
      <c r="D517" s="31">
        <v>26</v>
      </c>
      <c r="E517" s="31">
        <v>2</v>
      </c>
      <c r="F517" s="31">
        <v>8</v>
      </c>
    </row>
    <row r="518" spans="1:6" ht="24" customHeight="1" x14ac:dyDescent="0.25">
      <c r="A518" s="31" t="s">
        <v>1113</v>
      </c>
      <c r="B518" s="31" t="s">
        <v>254</v>
      </c>
      <c r="C518" s="31" t="s">
        <v>255</v>
      </c>
      <c r="D518" s="31">
        <v>28</v>
      </c>
      <c r="E518" s="31">
        <v>9</v>
      </c>
      <c r="F518" s="31">
        <v>6</v>
      </c>
    </row>
    <row r="519" spans="1:6" ht="24" customHeight="1" x14ac:dyDescent="0.25">
      <c r="A519" s="31" t="s">
        <v>1099</v>
      </c>
      <c r="B519" s="31" t="s">
        <v>257</v>
      </c>
      <c r="C519" s="31" t="s">
        <v>258</v>
      </c>
      <c r="D519" s="31">
        <v>31</v>
      </c>
      <c r="E519" s="31">
        <v>5</v>
      </c>
      <c r="F519" s="31">
        <v>4</v>
      </c>
    </row>
    <row r="520" spans="1:6" ht="24" customHeight="1" x14ac:dyDescent="0.25">
      <c r="A520" s="31" t="s">
        <v>1101</v>
      </c>
      <c r="B520" s="31" t="s">
        <v>257</v>
      </c>
      <c r="C520" s="31" t="s">
        <v>258</v>
      </c>
      <c r="D520" s="31">
        <v>28</v>
      </c>
      <c r="E520" s="31">
        <v>9</v>
      </c>
      <c r="F520" s="31">
        <v>2</v>
      </c>
    </row>
    <row r="521" spans="1:6" ht="24" customHeight="1" x14ac:dyDescent="0.25">
      <c r="A521" s="31" t="s">
        <v>1103</v>
      </c>
      <c r="B521" s="31" t="s">
        <v>257</v>
      </c>
      <c r="C521" s="31" t="s">
        <v>258</v>
      </c>
      <c r="D521" s="31">
        <v>12</v>
      </c>
      <c r="E521" s="31">
        <v>8</v>
      </c>
      <c r="F521" s="31">
        <v>3</v>
      </c>
    </row>
    <row r="522" spans="1:6" ht="24" customHeight="1" x14ac:dyDescent="0.25">
      <c r="A522" s="31" t="s">
        <v>1104</v>
      </c>
      <c r="B522" s="31" t="s">
        <v>257</v>
      </c>
      <c r="C522" s="31" t="s">
        <v>258</v>
      </c>
      <c r="D522" s="31">
        <v>20</v>
      </c>
      <c r="E522" s="31">
        <v>1</v>
      </c>
      <c r="F522" s="31">
        <v>1</v>
      </c>
    </row>
    <row r="523" spans="1:6" ht="24" customHeight="1" x14ac:dyDescent="0.25">
      <c r="A523" s="31" t="s">
        <v>1106</v>
      </c>
      <c r="B523" s="31" t="s">
        <v>257</v>
      </c>
      <c r="C523" s="31" t="s">
        <v>258</v>
      </c>
      <c r="D523" s="31">
        <v>29</v>
      </c>
      <c r="E523" s="31">
        <v>2</v>
      </c>
      <c r="F523" s="31">
        <v>1</v>
      </c>
    </row>
    <row r="524" spans="1:6" ht="24" customHeight="1" x14ac:dyDescent="0.25">
      <c r="A524" s="31" t="s">
        <v>1107</v>
      </c>
      <c r="B524" s="31" t="s">
        <v>257</v>
      </c>
      <c r="C524" s="31" t="s">
        <v>258</v>
      </c>
      <c r="D524" s="31">
        <v>6</v>
      </c>
      <c r="E524" s="31">
        <v>2</v>
      </c>
      <c r="F524" s="31">
        <v>0</v>
      </c>
    </row>
    <row r="525" spans="1:6" ht="24" customHeight="1" x14ac:dyDescent="0.25">
      <c r="A525" s="31" t="s">
        <v>1108</v>
      </c>
      <c r="B525" s="31" t="s">
        <v>257</v>
      </c>
      <c r="C525" s="31" t="s">
        <v>258</v>
      </c>
      <c r="D525" s="31">
        <v>21</v>
      </c>
      <c r="E525" s="31">
        <v>1</v>
      </c>
      <c r="F525" s="31">
        <v>0</v>
      </c>
    </row>
    <row r="526" spans="1:6" ht="24" customHeight="1" x14ac:dyDescent="0.25">
      <c r="A526" s="31" t="s">
        <v>1109</v>
      </c>
      <c r="B526" s="31" t="s">
        <v>257</v>
      </c>
      <c r="C526" s="31" t="s">
        <v>258</v>
      </c>
      <c r="D526" s="31">
        <v>8</v>
      </c>
      <c r="E526" s="31">
        <v>8</v>
      </c>
      <c r="F526" s="31">
        <v>1</v>
      </c>
    </row>
    <row r="527" spans="1:6" ht="24" customHeight="1" x14ac:dyDescent="0.25">
      <c r="A527" s="31" t="s">
        <v>1110</v>
      </c>
      <c r="B527" s="31" t="s">
        <v>257</v>
      </c>
      <c r="C527" s="31" t="s">
        <v>258</v>
      </c>
      <c r="D527" s="31">
        <v>19</v>
      </c>
      <c r="E527" s="31">
        <v>2</v>
      </c>
      <c r="F527" s="31">
        <v>2</v>
      </c>
    </row>
    <row r="528" spans="1:6" ht="24" customHeight="1" x14ac:dyDescent="0.25">
      <c r="A528" s="31" t="s">
        <v>1111</v>
      </c>
      <c r="B528" s="31" t="s">
        <v>257</v>
      </c>
      <c r="C528" s="31" t="s">
        <v>258</v>
      </c>
      <c r="D528" s="31">
        <v>17</v>
      </c>
      <c r="E528" s="31">
        <v>9</v>
      </c>
      <c r="F528" s="31">
        <v>7</v>
      </c>
    </row>
    <row r="529" spans="1:6" ht="24" customHeight="1" x14ac:dyDescent="0.25">
      <c r="A529" s="31" t="s">
        <v>1112</v>
      </c>
      <c r="B529" s="31" t="s">
        <v>257</v>
      </c>
      <c r="C529" s="31" t="s">
        <v>258</v>
      </c>
      <c r="D529" s="31">
        <v>19</v>
      </c>
      <c r="E529" s="31">
        <v>0</v>
      </c>
      <c r="F529" s="31">
        <v>1</v>
      </c>
    </row>
    <row r="530" spans="1:6" ht="24" customHeight="1" x14ac:dyDescent="0.25">
      <c r="A530" s="31" t="s">
        <v>1113</v>
      </c>
      <c r="B530" s="31" t="s">
        <v>257</v>
      </c>
      <c r="C530" s="31" t="s">
        <v>258</v>
      </c>
      <c r="D530" s="31">
        <v>29</v>
      </c>
      <c r="E530" s="31">
        <v>9</v>
      </c>
      <c r="F530" s="31">
        <v>6</v>
      </c>
    </row>
    <row r="531" spans="1:6" ht="24" customHeight="1" x14ac:dyDescent="0.25">
      <c r="A531" s="31" t="s">
        <v>1099</v>
      </c>
      <c r="B531" s="31" t="s">
        <v>260</v>
      </c>
      <c r="C531" s="31" t="s">
        <v>261</v>
      </c>
      <c r="D531" s="31">
        <v>19</v>
      </c>
      <c r="E531" s="31">
        <v>1</v>
      </c>
      <c r="F531" s="31">
        <v>5</v>
      </c>
    </row>
    <row r="532" spans="1:6" ht="24" customHeight="1" x14ac:dyDescent="0.25">
      <c r="A532" s="31" t="s">
        <v>1101</v>
      </c>
      <c r="B532" s="31" t="s">
        <v>260</v>
      </c>
      <c r="C532" s="31" t="s">
        <v>261</v>
      </c>
      <c r="D532" s="31">
        <v>10</v>
      </c>
      <c r="E532" s="31">
        <v>10</v>
      </c>
      <c r="F532" s="31">
        <v>2</v>
      </c>
    </row>
    <row r="533" spans="1:6" ht="24" customHeight="1" x14ac:dyDescent="0.25">
      <c r="A533" s="31" t="s">
        <v>1103</v>
      </c>
      <c r="B533" s="31" t="s">
        <v>260</v>
      </c>
      <c r="C533" s="31" t="s">
        <v>261</v>
      </c>
      <c r="D533" s="31">
        <v>33</v>
      </c>
      <c r="E533" s="31">
        <v>5</v>
      </c>
      <c r="F533" s="31">
        <v>7</v>
      </c>
    </row>
    <row r="534" spans="1:6" ht="24" customHeight="1" x14ac:dyDescent="0.25">
      <c r="A534" s="31" t="s">
        <v>1104</v>
      </c>
      <c r="B534" s="31" t="s">
        <v>260</v>
      </c>
      <c r="C534" s="31" t="s">
        <v>261</v>
      </c>
      <c r="D534" s="31">
        <v>6</v>
      </c>
      <c r="E534" s="31">
        <v>6</v>
      </c>
      <c r="F534" s="31">
        <v>8</v>
      </c>
    </row>
    <row r="535" spans="1:6" ht="24" customHeight="1" x14ac:dyDescent="0.25">
      <c r="A535" s="31" t="s">
        <v>1106</v>
      </c>
      <c r="B535" s="31" t="s">
        <v>260</v>
      </c>
      <c r="C535" s="31" t="s">
        <v>261</v>
      </c>
      <c r="D535" s="31">
        <v>15</v>
      </c>
      <c r="E535" s="31">
        <v>0</v>
      </c>
      <c r="F535" s="31">
        <v>2</v>
      </c>
    </row>
    <row r="536" spans="1:6" ht="24" customHeight="1" x14ac:dyDescent="0.25">
      <c r="A536" s="31" t="s">
        <v>1107</v>
      </c>
      <c r="B536" s="31" t="s">
        <v>260</v>
      </c>
      <c r="C536" s="31" t="s">
        <v>261</v>
      </c>
      <c r="D536" s="31">
        <v>2</v>
      </c>
      <c r="E536" s="31">
        <v>8</v>
      </c>
      <c r="F536" s="31">
        <v>2</v>
      </c>
    </row>
    <row r="537" spans="1:6" ht="24" customHeight="1" x14ac:dyDescent="0.25">
      <c r="A537" s="31" t="s">
        <v>1108</v>
      </c>
      <c r="B537" s="31" t="s">
        <v>260</v>
      </c>
      <c r="C537" s="31" t="s">
        <v>261</v>
      </c>
      <c r="D537" s="31">
        <v>26</v>
      </c>
      <c r="E537" s="31">
        <v>7</v>
      </c>
      <c r="F537" s="31">
        <v>0</v>
      </c>
    </row>
    <row r="538" spans="1:6" ht="24" customHeight="1" x14ac:dyDescent="0.25">
      <c r="A538" s="31" t="s">
        <v>1109</v>
      </c>
      <c r="B538" s="31" t="s">
        <v>260</v>
      </c>
      <c r="C538" s="31" t="s">
        <v>261</v>
      </c>
      <c r="D538" s="31">
        <v>6</v>
      </c>
      <c r="E538" s="31">
        <v>5</v>
      </c>
      <c r="F538" s="31">
        <v>6</v>
      </c>
    </row>
    <row r="539" spans="1:6" ht="24" customHeight="1" x14ac:dyDescent="0.25">
      <c r="A539" s="31" t="s">
        <v>1110</v>
      </c>
      <c r="B539" s="31" t="s">
        <v>260</v>
      </c>
      <c r="C539" s="31" t="s">
        <v>261</v>
      </c>
      <c r="D539" s="31">
        <v>17</v>
      </c>
      <c r="E539" s="31">
        <v>2</v>
      </c>
      <c r="F539" s="31">
        <v>6</v>
      </c>
    </row>
    <row r="540" spans="1:6" ht="24" customHeight="1" x14ac:dyDescent="0.25">
      <c r="A540" s="31" t="s">
        <v>1111</v>
      </c>
      <c r="B540" s="31" t="s">
        <v>260</v>
      </c>
      <c r="C540" s="31" t="s">
        <v>261</v>
      </c>
      <c r="D540" s="31">
        <v>3</v>
      </c>
      <c r="E540" s="31">
        <v>5</v>
      </c>
      <c r="F540" s="31">
        <v>1</v>
      </c>
    </row>
    <row r="541" spans="1:6" ht="24" customHeight="1" x14ac:dyDescent="0.25">
      <c r="A541" s="31" t="s">
        <v>1112</v>
      </c>
      <c r="B541" s="31" t="s">
        <v>260</v>
      </c>
      <c r="C541" s="31" t="s">
        <v>261</v>
      </c>
      <c r="D541" s="31">
        <v>3</v>
      </c>
      <c r="E541" s="31">
        <v>4</v>
      </c>
      <c r="F541" s="31">
        <v>7</v>
      </c>
    </row>
    <row r="542" spans="1:6" ht="24" customHeight="1" x14ac:dyDescent="0.25">
      <c r="A542" s="31" t="s">
        <v>1113</v>
      </c>
      <c r="B542" s="31" t="s">
        <v>260</v>
      </c>
      <c r="C542" s="31" t="s">
        <v>261</v>
      </c>
      <c r="D542" s="31">
        <v>14</v>
      </c>
      <c r="E542" s="31">
        <v>7</v>
      </c>
      <c r="F542" s="31">
        <v>1</v>
      </c>
    </row>
    <row r="543" spans="1:6" ht="15" customHeight="1" x14ac:dyDescent="0.25">
      <c r="A543" s="31" t="s">
        <v>1099</v>
      </c>
      <c r="B543" s="31" t="s">
        <v>262</v>
      </c>
      <c r="C543" s="31" t="s">
        <v>263</v>
      </c>
      <c r="D543" s="31">
        <v>25</v>
      </c>
      <c r="E543" s="31">
        <v>4</v>
      </c>
      <c r="F543" s="31">
        <v>3</v>
      </c>
    </row>
    <row r="544" spans="1:6" ht="15" customHeight="1" x14ac:dyDescent="0.25">
      <c r="A544" s="31" t="s">
        <v>1101</v>
      </c>
      <c r="B544" s="31" t="s">
        <v>262</v>
      </c>
      <c r="C544" s="31" t="s">
        <v>263</v>
      </c>
      <c r="D544" s="31">
        <v>12</v>
      </c>
      <c r="E544" s="31">
        <v>0</v>
      </c>
      <c r="F544" s="31">
        <v>0</v>
      </c>
    </row>
    <row r="545" spans="1:6" ht="15" customHeight="1" x14ac:dyDescent="0.25">
      <c r="A545" s="31" t="s">
        <v>1103</v>
      </c>
      <c r="B545" s="31" t="s">
        <v>262</v>
      </c>
      <c r="C545" s="31" t="s">
        <v>263</v>
      </c>
      <c r="D545" s="31">
        <v>11</v>
      </c>
      <c r="E545" s="31">
        <v>9</v>
      </c>
      <c r="F545" s="31">
        <v>5</v>
      </c>
    </row>
    <row r="546" spans="1:6" ht="15" customHeight="1" x14ac:dyDescent="0.25">
      <c r="A546" s="31" t="s">
        <v>1104</v>
      </c>
      <c r="B546" s="31" t="s">
        <v>262</v>
      </c>
      <c r="C546" s="31" t="s">
        <v>263</v>
      </c>
      <c r="D546" s="31">
        <v>3</v>
      </c>
      <c r="E546" s="31">
        <v>3</v>
      </c>
      <c r="F546" s="31">
        <v>1</v>
      </c>
    </row>
    <row r="547" spans="1:6" ht="15" customHeight="1" x14ac:dyDescent="0.25">
      <c r="A547" s="31" t="s">
        <v>1106</v>
      </c>
      <c r="B547" s="31" t="s">
        <v>262</v>
      </c>
      <c r="C547" s="31" t="s">
        <v>263</v>
      </c>
      <c r="D547" s="31">
        <v>32</v>
      </c>
      <c r="E547" s="31">
        <v>8</v>
      </c>
      <c r="F547" s="31">
        <v>4</v>
      </c>
    </row>
    <row r="548" spans="1:6" ht="15" customHeight="1" x14ac:dyDescent="0.25">
      <c r="A548" s="31" t="s">
        <v>1107</v>
      </c>
      <c r="B548" s="31" t="s">
        <v>262</v>
      </c>
      <c r="C548" s="31" t="s">
        <v>263</v>
      </c>
      <c r="D548" s="31">
        <v>35</v>
      </c>
      <c r="E548" s="31">
        <v>8</v>
      </c>
      <c r="F548" s="31">
        <v>1</v>
      </c>
    </row>
    <row r="549" spans="1:6" ht="15" customHeight="1" x14ac:dyDescent="0.25">
      <c r="A549" s="31" t="s">
        <v>1108</v>
      </c>
      <c r="B549" s="31" t="s">
        <v>262</v>
      </c>
      <c r="C549" s="31" t="s">
        <v>263</v>
      </c>
      <c r="D549" s="31">
        <v>11</v>
      </c>
      <c r="E549" s="31">
        <v>8</v>
      </c>
      <c r="F549" s="31">
        <v>0</v>
      </c>
    </row>
    <row r="550" spans="1:6" ht="15" customHeight="1" x14ac:dyDescent="0.25">
      <c r="A550" s="31" t="s">
        <v>1109</v>
      </c>
      <c r="B550" s="31" t="s">
        <v>262</v>
      </c>
      <c r="C550" s="31" t="s">
        <v>263</v>
      </c>
      <c r="D550" s="31">
        <v>33</v>
      </c>
      <c r="E550" s="31">
        <v>2</v>
      </c>
      <c r="F550" s="31">
        <v>4</v>
      </c>
    </row>
    <row r="551" spans="1:6" ht="15" customHeight="1" x14ac:dyDescent="0.25">
      <c r="A551" s="31" t="s">
        <v>1110</v>
      </c>
      <c r="B551" s="31" t="s">
        <v>262</v>
      </c>
      <c r="C551" s="31" t="s">
        <v>263</v>
      </c>
      <c r="D551" s="31">
        <v>16</v>
      </c>
      <c r="E551" s="31">
        <v>2</v>
      </c>
      <c r="F551" s="31">
        <v>6</v>
      </c>
    </row>
    <row r="552" spans="1:6" ht="15" customHeight="1" x14ac:dyDescent="0.25">
      <c r="A552" s="31" t="s">
        <v>1111</v>
      </c>
      <c r="B552" s="31" t="s">
        <v>262</v>
      </c>
      <c r="C552" s="31" t="s">
        <v>263</v>
      </c>
      <c r="D552" s="31">
        <v>2</v>
      </c>
      <c r="E552" s="31">
        <v>3</v>
      </c>
      <c r="F552" s="31">
        <v>2</v>
      </c>
    </row>
    <row r="553" spans="1:6" ht="15" customHeight="1" x14ac:dyDescent="0.25">
      <c r="A553" s="31" t="s">
        <v>1112</v>
      </c>
      <c r="B553" s="31" t="s">
        <v>262</v>
      </c>
      <c r="C553" s="31" t="s">
        <v>263</v>
      </c>
      <c r="D553" s="31">
        <v>23</v>
      </c>
      <c r="E553" s="31">
        <v>4</v>
      </c>
      <c r="F553" s="31">
        <v>6</v>
      </c>
    </row>
    <row r="554" spans="1:6" ht="15" customHeight="1" x14ac:dyDescent="0.25">
      <c r="A554" s="31" t="s">
        <v>1113</v>
      </c>
      <c r="B554" s="31" t="s">
        <v>262</v>
      </c>
      <c r="C554" s="31" t="s">
        <v>263</v>
      </c>
      <c r="D554" s="31">
        <v>18</v>
      </c>
      <c r="E554" s="31">
        <v>2</v>
      </c>
      <c r="F554" s="31">
        <v>6</v>
      </c>
    </row>
    <row r="555" spans="1:6" ht="15" customHeight="1" x14ac:dyDescent="0.25">
      <c r="A555" s="31" t="s">
        <v>1099</v>
      </c>
      <c r="B555" s="31" t="s">
        <v>265</v>
      </c>
      <c r="C555" s="31" t="s">
        <v>266</v>
      </c>
      <c r="D555" s="31">
        <v>1</v>
      </c>
      <c r="E555" s="31">
        <v>5</v>
      </c>
      <c r="F555" s="31">
        <v>7</v>
      </c>
    </row>
    <row r="556" spans="1:6" ht="15" customHeight="1" x14ac:dyDescent="0.25">
      <c r="A556" s="31" t="s">
        <v>1101</v>
      </c>
      <c r="B556" s="31" t="s">
        <v>265</v>
      </c>
      <c r="C556" s="31" t="s">
        <v>266</v>
      </c>
      <c r="D556" s="31">
        <v>14</v>
      </c>
      <c r="E556" s="31">
        <v>7</v>
      </c>
      <c r="F556" s="31">
        <v>3</v>
      </c>
    </row>
    <row r="557" spans="1:6" ht="15" customHeight="1" x14ac:dyDescent="0.25">
      <c r="A557" s="31" t="s">
        <v>1103</v>
      </c>
      <c r="B557" s="31" t="s">
        <v>265</v>
      </c>
      <c r="C557" s="31" t="s">
        <v>266</v>
      </c>
      <c r="D557" s="31">
        <v>29</v>
      </c>
      <c r="E557" s="31">
        <v>10</v>
      </c>
      <c r="F557" s="31">
        <v>1</v>
      </c>
    </row>
    <row r="558" spans="1:6" ht="15" customHeight="1" x14ac:dyDescent="0.25">
      <c r="A558" s="31" t="s">
        <v>1104</v>
      </c>
      <c r="B558" s="31" t="s">
        <v>265</v>
      </c>
      <c r="C558" s="31" t="s">
        <v>266</v>
      </c>
      <c r="D558" s="31">
        <v>25</v>
      </c>
      <c r="E558" s="31">
        <v>0</v>
      </c>
      <c r="F558" s="31">
        <v>6</v>
      </c>
    </row>
    <row r="559" spans="1:6" ht="15" customHeight="1" x14ac:dyDescent="0.25">
      <c r="A559" s="31" t="s">
        <v>1106</v>
      </c>
      <c r="B559" s="31" t="s">
        <v>265</v>
      </c>
      <c r="C559" s="31" t="s">
        <v>266</v>
      </c>
      <c r="D559" s="31">
        <v>29</v>
      </c>
      <c r="E559" s="31">
        <v>6</v>
      </c>
      <c r="F559" s="31">
        <v>2</v>
      </c>
    </row>
    <row r="560" spans="1:6" ht="15" customHeight="1" x14ac:dyDescent="0.25">
      <c r="A560" s="31" t="s">
        <v>1107</v>
      </c>
      <c r="B560" s="31" t="s">
        <v>265</v>
      </c>
      <c r="C560" s="31" t="s">
        <v>266</v>
      </c>
      <c r="D560" s="31">
        <v>22</v>
      </c>
      <c r="E560" s="31">
        <v>7</v>
      </c>
      <c r="F560" s="31">
        <v>1</v>
      </c>
    </row>
    <row r="561" spans="1:6" ht="15" customHeight="1" x14ac:dyDescent="0.25">
      <c r="A561" s="31" t="s">
        <v>1108</v>
      </c>
      <c r="B561" s="31" t="s">
        <v>265</v>
      </c>
      <c r="C561" s="31" t="s">
        <v>266</v>
      </c>
      <c r="D561" s="31">
        <v>32</v>
      </c>
      <c r="E561" s="31">
        <v>0</v>
      </c>
      <c r="F561" s="31">
        <v>2</v>
      </c>
    </row>
    <row r="562" spans="1:6" ht="15" customHeight="1" x14ac:dyDescent="0.25">
      <c r="A562" s="31" t="s">
        <v>1109</v>
      </c>
      <c r="B562" s="31" t="s">
        <v>265</v>
      </c>
      <c r="C562" s="31" t="s">
        <v>266</v>
      </c>
      <c r="D562" s="31">
        <v>24</v>
      </c>
      <c r="E562" s="31">
        <v>0</v>
      </c>
      <c r="F562" s="31">
        <v>2</v>
      </c>
    </row>
    <row r="563" spans="1:6" ht="15" customHeight="1" x14ac:dyDescent="0.25">
      <c r="A563" s="31" t="s">
        <v>1110</v>
      </c>
      <c r="B563" s="31" t="s">
        <v>265</v>
      </c>
      <c r="C563" s="31" t="s">
        <v>266</v>
      </c>
      <c r="D563" s="31">
        <v>19</v>
      </c>
      <c r="E563" s="31">
        <v>8</v>
      </c>
      <c r="F563" s="31">
        <v>7</v>
      </c>
    </row>
    <row r="564" spans="1:6" ht="15" customHeight="1" x14ac:dyDescent="0.25">
      <c r="A564" s="31" t="s">
        <v>1111</v>
      </c>
      <c r="B564" s="31" t="s">
        <v>265</v>
      </c>
      <c r="C564" s="31" t="s">
        <v>266</v>
      </c>
      <c r="D564" s="31">
        <v>22</v>
      </c>
      <c r="E564" s="31">
        <v>5</v>
      </c>
      <c r="F564" s="31">
        <v>0</v>
      </c>
    </row>
    <row r="565" spans="1:6" ht="15" customHeight="1" x14ac:dyDescent="0.25">
      <c r="A565" s="31" t="s">
        <v>1112</v>
      </c>
      <c r="B565" s="31" t="s">
        <v>265</v>
      </c>
      <c r="C565" s="31" t="s">
        <v>266</v>
      </c>
      <c r="D565" s="31">
        <v>27</v>
      </c>
      <c r="E565" s="31">
        <v>3</v>
      </c>
      <c r="F565" s="31">
        <v>8</v>
      </c>
    </row>
    <row r="566" spans="1:6" ht="15" customHeight="1" x14ac:dyDescent="0.25">
      <c r="A566" s="31" t="s">
        <v>1113</v>
      </c>
      <c r="B566" s="31" t="s">
        <v>265</v>
      </c>
      <c r="C566" s="31" t="s">
        <v>266</v>
      </c>
      <c r="D566" s="31">
        <v>7</v>
      </c>
      <c r="E566" s="31">
        <v>6</v>
      </c>
      <c r="F566" s="31">
        <v>7</v>
      </c>
    </row>
    <row r="567" spans="1:6" ht="15" customHeight="1" x14ac:dyDescent="0.25">
      <c r="A567" s="31" t="s">
        <v>1099</v>
      </c>
      <c r="B567" s="31" t="s">
        <v>267</v>
      </c>
      <c r="C567" s="31" t="s">
        <v>268</v>
      </c>
      <c r="D567" s="31">
        <v>15</v>
      </c>
      <c r="E567" s="31">
        <v>4</v>
      </c>
      <c r="F567" s="31">
        <v>1</v>
      </c>
    </row>
    <row r="568" spans="1:6" ht="15" customHeight="1" x14ac:dyDescent="0.25">
      <c r="A568" s="31" t="s">
        <v>1101</v>
      </c>
      <c r="B568" s="31" t="s">
        <v>267</v>
      </c>
      <c r="C568" s="31" t="s">
        <v>268</v>
      </c>
      <c r="D568" s="31">
        <v>13</v>
      </c>
      <c r="E568" s="31">
        <v>2</v>
      </c>
      <c r="F568" s="31">
        <v>5</v>
      </c>
    </row>
    <row r="569" spans="1:6" ht="15" customHeight="1" x14ac:dyDescent="0.25">
      <c r="A569" s="31" t="s">
        <v>1103</v>
      </c>
      <c r="B569" s="31" t="s">
        <v>267</v>
      </c>
      <c r="C569" s="31" t="s">
        <v>268</v>
      </c>
      <c r="D569" s="31">
        <v>3</v>
      </c>
      <c r="E569" s="31">
        <v>3</v>
      </c>
      <c r="F569" s="31">
        <v>0</v>
      </c>
    </row>
    <row r="570" spans="1:6" ht="15" customHeight="1" x14ac:dyDescent="0.25">
      <c r="A570" s="31" t="s">
        <v>1104</v>
      </c>
      <c r="B570" s="31" t="s">
        <v>267</v>
      </c>
      <c r="C570" s="31" t="s">
        <v>268</v>
      </c>
      <c r="D570" s="31">
        <v>18</v>
      </c>
      <c r="E570" s="31">
        <v>7</v>
      </c>
      <c r="F570" s="31">
        <v>8</v>
      </c>
    </row>
    <row r="571" spans="1:6" ht="15" customHeight="1" x14ac:dyDescent="0.25">
      <c r="A571" s="31" t="s">
        <v>1106</v>
      </c>
      <c r="B571" s="31" t="s">
        <v>267</v>
      </c>
      <c r="C571" s="31" t="s">
        <v>268</v>
      </c>
      <c r="D571" s="31">
        <v>34</v>
      </c>
      <c r="E571" s="31">
        <v>10</v>
      </c>
      <c r="F571" s="31">
        <v>7</v>
      </c>
    </row>
    <row r="572" spans="1:6" ht="15" customHeight="1" x14ac:dyDescent="0.25">
      <c r="A572" s="31" t="s">
        <v>1107</v>
      </c>
      <c r="B572" s="31" t="s">
        <v>267</v>
      </c>
      <c r="C572" s="31" t="s">
        <v>268</v>
      </c>
      <c r="D572" s="31">
        <v>34</v>
      </c>
      <c r="E572" s="31">
        <v>8</v>
      </c>
      <c r="F572" s="31">
        <v>2</v>
      </c>
    </row>
    <row r="573" spans="1:6" ht="15" customHeight="1" x14ac:dyDescent="0.25">
      <c r="A573" s="31" t="s">
        <v>1108</v>
      </c>
      <c r="B573" s="31" t="s">
        <v>267</v>
      </c>
      <c r="C573" s="31" t="s">
        <v>268</v>
      </c>
      <c r="D573" s="31">
        <v>1</v>
      </c>
      <c r="E573" s="31">
        <v>8</v>
      </c>
      <c r="F573" s="31">
        <v>7</v>
      </c>
    </row>
    <row r="574" spans="1:6" ht="15" customHeight="1" x14ac:dyDescent="0.25">
      <c r="A574" s="31" t="s">
        <v>1109</v>
      </c>
      <c r="B574" s="31" t="s">
        <v>267</v>
      </c>
      <c r="C574" s="31" t="s">
        <v>268</v>
      </c>
      <c r="D574" s="31">
        <v>25</v>
      </c>
      <c r="E574" s="31">
        <v>6</v>
      </c>
      <c r="F574" s="31">
        <v>1</v>
      </c>
    </row>
    <row r="575" spans="1:6" ht="15" customHeight="1" x14ac:dyDescent="0.25">
      <c r="A575" s="31" t="s">
        <v>1110</v>
      </c>
      <c r="B575" s="31" t="s">
        <v>267</v>
      </c>
      <c r="C575" s="31" t="s">
        <v>268</v>
      </c>
      <c r="D575" s="31">
        <v>1</v>
      </c>
      <c r="E575" s="31">
        <v>0</v>
      </c>
      <c r="F575" s="31">
        <v>1</v>
      </c>
    </row>
    <row r="576" spans="1:6" ht="15" customHeight="1" x14ac:dyDescent="0.25">
      <c r="A576" s="31" t="s">
        <v>1111</v>
      </c>
      <c r="B576" s="31" t="s">
        <v>267</v>
      </c>
      <c r="C576" s="31" t="s">
        <v>268</v>
      </c>
      <c r="D576" s="31">
        <v>13</v>
      </c>
      <c r="E576" s="31">
        <v>2</v>
      </c>
      <c r="F576" s="31">
        <v>1</v>
      </c>
    </row>
    <row r="577" spans="1:6" ht="15" customHeight="1" x14ac:dyDescent="0.25">
      <c r="A577" s="31" t="s">
        <v>1112</v>
      </c>
      <c r="B577" s="31" t="s">
        <v>267</v>
      </c>
      <c r="C577" s="31" t="s">
        <v>268</v>
      </c>
      <c r="D577" s="31">
        <v>1</v>
      </c>
      <c r="E577" s="31">
        <v>10</v>
      </c>
      <c r="F577" s="31">
        <v>2</v>
      </c>
    </row>
    <row r="578" spans="1:6" ht="15" customHeight="1" x14ac:dyDescent="0.25">
      <c r="A578" s="31" t="s">
        <v>1113</v>
      </c>
      <c r="B578" s="31" t="s">
        <v>267</v>
      </c>
      <c r="C578" s="31" t="s">
        <v>268</v>
      </c>
      <c r="D578" s="31">
        <v>22</v>
      </c>
      <c r="E578" s="31">
        <v>9</v>
      </c>
      <c r="F578" s="31">
        <v>8</v>
      </c>
    </row>
    <row r="579" spans="1:6" ht="15" customHeight="1" x14ac:dyDescent="0.25">
      <c r="A579" s="31" t="s">
        <v>1099</v>
      </c>
      <c r="B579" s="31" t="s">
        <v>270</v>
      </c>
      <c r="C579" s="31" t="s">
        <v>271</v>
      </c>
      <c r="D579" s="31">
        <v>7</v>
      </c>
      <c r="E579" s="31">
        <v>4</v>
      </c>
      <c r="F579" s="31">
        <v>6</v>
      </c>
    </row>
    <row r="580" spans="1:6" ht="15" customHeight="1" x14ac:dyDescent="0.25">
      <c r="A580" s="31" t="s">
        <v>1101</v>
      </c>
      <c r="B580" s="31" t="s">
        <v>270</v>
      </c>
      <c r="C580" s="31" t="s">
        <v>271</v>
      </c>
      <c r="D580" s="31">
        <v>29</v>
      </c>
      <c r="E580" s="31">
        <v>0</v>
      </c>
      <c r="F580" s="31">
        <v>8</v>
      </c>
    </row>
    <row r="581" spans="1:6" ht="15" customHeight="1" x14ac:dyDescent="0.25">
      <c r="A581" s="31" t="s">
        <v>1103</v>
      </c>
      <c r="B581" s="31" t="s">
        <v>270</v>
      </c>
      <c r="C581" s="31" t="s">
        <v>271</v>
      </c>
      <c r="D581" s="31">
        <v>5</v>
      </c>
      <c r="E581" s="31">
        <v>0</v>
      </c>
      <c r="F581" s="31">
        <v>7</v>
      </c>
    </row>
    <row r="582" spans="1:6" ht="15" customHeight="1" x14ac:dyDescent="0.25">
      <c r="A582" s="31" t="s">
        <v>1104</v>
      </c>
      <c r="B582" s="31" t="s">
        <v>270</v>
      </c>
      <c r="C582" s="31" t="s">
        <v>271</v>
      </c>
      <c r="D582" s="31">
        <v>5</v>
      </c>
      <c r="E582" s="31">
        <v>7</v>
      </c>
      <c r="F582" s="31">
        <v>1</v>
      </c>
    </row>
    <row r="583" spans="1:6" ht="15" customHeight="1" x14ac:dyDescent="0.25">
      <c r="A583" s="31" t="s">
        <v>1106</v>
      </c>
      <c r="B583" s="31" t="s">
        <v>270</v>
      </c>
      <c r="C583" s="31" t="s">
        <v>271</v>
      </c>
      <c r="D583" s="31">
        <v>25</v>
      </c>
      <c r="E583" s="31">
        <v>4</v>
      </c>
      <c r="F583" s="31">
        <v>6</v>
      </c>
    </row>
    <row r="584" spans="1:6" ht="15" customHeight="1" x14ac:dyDescent="0.25">
      <c r="A584" s="31" t="s">
        <v>1107</v>
      </c>
      <c r="B584" s="31" t="s">
        <v>270</v>
      </c>
      <c r="C584" s="31" t="s">
        <v>271</v>
      </c>
      <c r="D584" s="31">
        <v>21</v>
      </c>
      <c r="E584" s="31">
        <v>4</v>
      </c>
      <c r="F584" s="31">
        <v>0</v>
      </c>
    </row>
    <row r="585" spans="1:6" ht="15" customHeight="1" x14ac:dyDescent="0.25">
      <c r="A585" s="31" t="s">
        <v>1108</v>
      </c>
      <c r="B585" s="31" t="s">
        <v>270</v>
      </c>
      <c r="C585" s="31" t="s">
        <v>271</v>
      </c>
      <c r="D585" s="31">
        <v>31</v>
      </c>
      <c r="E585" s="31">
        <v>9</v>
      </c>
      <c r="F585" s="31">
        <v>2</v>
      </c>
    </row>
    <row r="586" spans="1:6" ht="15" customHeight="1" x14ac:dyDescent="0.25">
      <c r="A586" s="31" t="s">
        <v>1109</v>
      </c>
      <c r="B586" s="31" t="s">
        <v>270</v>
      </c>
      <c r="C586" s="31" t="s">
        <v>271</v>
      </c>
      <c r="D586" s="31">
        <v>34</v>
      </c>
      <c r="E586" s="31">
        <v>6</v>
      </c>
      <c r="F586" s="31">
        <v>7</v>
      </c>
    </row>
    <row r="587" spans="1:6" ht="15" customHeight="1" x14ac:dyDescent="0.25">
      <c r="A587" s="31" t="s">
        <v>1110</v>
      </c>
      <c r="B587" s="31" t="s">
        <v>270</v>
      </c>
      <c r="C587" s="31" t="s">
        <v>271</v>
      </c>
      <c r="D587" s="31">
        <v>4</v>
      </c>
      <c r="E587" s="31">
        <v>1</v>
      </c>
      <c r="F587" s="31">
        <v>2</v>
      </c>
    </row>
    <row r="588" spans="1:6" ht="15" customHeight="1" x14ac:dyDescent="0.25">
      <c r="A588" s="31" t="s">
        <v>1111</v>
      </c>
      <c r="B588" s="31" t="s">
        <v>270</v>
      </c>
      <c r="C588" s="31" t="s">
        <v>271</v>
      </c>
      <c r="D588" s="31">
        <v>7</v>
      </c>
      <c r="E588" s="31">
        <v>8</v>
      </c>
      <c r="F588" s="31">
        <v>6</v>
      </c>
    </row>
    <row r="589" spans="1:6" ht="15" customHeight="1" x14ac:dyDescent="0.25">
      <c r="A589" s="31" t="s">
        <v>1112</v>
      </c>
      <c r="B589" s="31" t="s">
        <v>270</v>
      </c>
      <c r="C589" s="31" t="s">
        <v>271</v>
      </c>
      <c r="D589" s="31">
        <v>9</v>
      </c>
      <c r="E589" s="31">
        <v>9</v>
      </c>
      <c r="F589" s="31">
        <v>7</v>
      </c>
    </row>
    <row r="590" spans="1:6" ht="15" customHeight="1" x14ac:dyDescent="0.25">
      <c r="A590" s="31" t="s">
        <v>1113</v>
      </c>
      <c r="B590" s="31" t="s">
        <v>270</v>
      </c>
      <c r="C590" s="31" t="s">
        <v>271</v>
      </c>
      <c r="D590" s="31">
        <v>30</v>
      </c>
      <c r="E590" s="31">
        <v>2</v>
      </c>
      <c r="F590" s="31">
        <v>6</v>
      </c>
    </row>
    <row r="591" spans="1:6" ht="24" customHeight="1" x14ac:dyDescent="0.25">
      <c r="A591" s="31" t="s">
        <v>1099</v>
      </c>
      <c r="B591" s="31" t="s">
        <v>273</v>
      </c>
      <c r="C591" s="31" t="s">
        <v>274</v>
      </c>
      <c r="D591" s="31">
        <v>18</v>
      </c>
      <c r="E591" s="31">
        <v>9</v>
      </c>
      <c r="F591" s="31">
        <v>7</v>
      </c>
    </row>
    <row r="592" spans="1:6" ht="24" customHeight="1" x14ac:dyDescent="0.25">
      <c r="A592" s="31" t="s">
        <v>1101</v>
      </c>
      <c r="B592" s="31" t="s">
        <v>273</v>
      </c>
      <c r="C592" s="31" t="s">
        <v>274</v>
      </c>
      <c r="D592" s="31">
        <v>32</v>
      </c>
      <c r="E592" s="31">
        <v>5</v>
      </c>
      <c r="F592" s="31">
        <v>6</v>
      </c>
    </row>
    <row r="593" spans="1:6" ht="24" customHeight="1" x14ac:dyDescent="0.25">
      <c r="A593" s="31" t="s">
        <v>1103</v>
      </c>
      <c r="B593" s="31" t="s">
        <v>273</v>
      </c>
      <c r="C593" s="31" t="s">
        <v>274</v>
      </c>
      <c r="D593" s="31">
        <v>25</v>
      </c>
      <c r="E593" s="31">
        <v>1</v>
      </c>
      <c r="F593" s="31">
        <v>7</v>
      </c>
    </row>
    <row r="594" spans="1:6" ht="24" customHeight="1" x14ac:dyDescent="0.25">
      <c r="A594" s="31" t="s">
        <v>1104</v>
      </c>
      <c r="B594" s="31" t="s">
        <v>273</v>
      </c>
      <c r="C594" s="31" t="s">
        <v>274</v>
      </c>
      <c r="D594" s="31">
        <v>2</v>
      </c>
      <c r="E594" s="31">
        <v>6</v>
      </c>
      <c r="F594" s="31">
        <v>5</v>
      </c>
    </row>
    <row r="595" spans="1:6" ht="24" customHeight="1" x14ac:dyDescent="0.25">
      <c r="A595" s="31" t="s">
        <v>1106</v>
      </c>
      <c r="B595" s="31" t="s">
        <v>273</v>
      </c>
      <c r="C595" s="31" t="s">
        <v>274</v>
      </c>
      <c r="D595" s="31">
        <v>23</v>
      </c>
      <c r="E595" s="31">
        <v>2</v>
      </c>
      <c r="F595" s="31">
        <v>5</v>
      </c>
    </row>
    <row r="596" spans="1:6" ht="24" customHeight="1" x14ac:dyDescent="0.25">
      <c r="A596" s="31" t="s">
        <v>1107</v>
      </c>
      <c r="B596" s="31" t="s">
        <v>273</v>
      </c>
      <c r="C596" s="31" t="s">
        <v>274</v>
      </c>
      <c r="D596" s="31">
        <v>32</v>
      </c>
      <c r="E596" s="31">
        <v>1</v>
      </c>
      <c r="F596" s="31">
        <v>7</v>
      </c>
    </row>
    <row r="597" spans="1:6" ht="24" customHeight="1" x14ac:dyDescent="0.25">
      <c r="A597" s="31" t="s">
        <v>1108</v>
      </c>
      <c r="B597" s="31" t="s">
        <v>273</v>
      </c>
      <c r="C597" s="31" t="s">
        <v>274</v>
      </c>
      <c r="D597" s="31">
        <v>10</v>
      </c>
      <c r="E597" s="31">
        <v>9</v>
      </c>
      <c r="F597" s="31">
        <v>4</v>
      </c>
    </row>
    <row r="598" spans="1:6" ht="24" customHeight="1" x14ac:dyDescent="0.25">
      <c r="A598" s="31" t="s">
        <v>1109</v>
      </c>
      <c r="B598" s="31" t="s">
        <v>273</v>
      </c>
      <c r="C598" s="31" t="s">
        <v>274</v>
      </c>
      <c r="D598" s="31">
        <v>27</v>
      </c>
      <c r="E598" s="31">
        <v>10</v>
      </c>
      <c r="F598" s="31">
        <v>2</v>
      </c>
    </row>
    <row r="599" spans="1:6" ht="24" customHeight="1" x14ac:dyDescent="0.25">
      <c r="A599" s="31" t="s">
        <v>1110</v>
      </c>
      <c r="B599" s="31" t="s">
        <v>273</v>
      </c>
      <c r="C599" s="31" t="s">
        <v>274</v>
      </c>
      <c r="D599" s="31">
        <v>3</v>
      </c>
      <c r="E599" s="31">
        <v>6</v>
      </c>
      <c r="F599" s="31">
        <v>6</v>
      </c>
    </row>
    <row r="600" spans="1:6" ht="24" customHeight="1" x14ac:dyDescent="0.25">
      <c r="A600" s="31" t="s">
        <v>1111</v>
      </c>
      <c r="B600" s="31" t="s">
        <v>273</v>
      </c>
      <c r="C600" s="31" t="s">
        <v>274</v>
      </c>
      <c r="D600" s="31">
        <v>22</v>
      </c>
      <c r="E600" s="31">
        <v>5</v>
      </c>
      <c r="F600" s="31">
        <v>2</v>
      </c>
    </row>
    <row r="601" spans="1:6" ht="24" customHeight="1" x14ac:dyDescent="0.25">
      <c r="A601" s="31" t="s">
        <v>1112</v>
      </c>
      <c r="B601" s="31" t="s">
        <v>273</v>
      </c>
      <c r="C601" s="31" t="s">
        <v>274</v>
      </c>
      <c r="D601" s="31">
        <v>8</v>
      </c>
      <c r="E601" s="31">
        <v>1</v>
      </c>
      <c r="F601" s="31">
        <v>4</v>
      </c>
    </row>
    <row r="602" spans="1:6" ht="24" customHeight="1" x14ac:dyDescent="0.25">
      <c r="A602" s="31" t="s">
        <v>1113</v>
      </c>
      <c r="B602" s="31" t="s">
        <v>273</v>
      </c>
      <c r="C602" s="31" t="s">
        <v>274</v>
      </c>
      <c r="D602" s="31">
        <v>34</v>
      </c>
      <c r="E602" s="31">
        <v>4</v>
      </c>
      <c r="F602" s="31">
        <v>6</v>
      </c>
    </row>
    <row r="603" spans="1:6" ht="15" customHeight="1" x14ac:dyDescent="0.25">
      <c r="A603" s="31" t="s">
        <v>1099</v>
      </c>
      <c r="B603" s="31" t="s">
        <v>276</v>
      </c>
      <c r="C603" s="31" t="s">
        <v>277</v>
      </c>
      <c r="D603" s="31">
        <v>4</v>
      </c>
      <c r="E603" s="31">
        <v>7</v>
      </c>
      <c r="F603" s="31">
        <v>1</v>
      </c>
    </row>
    <row r="604" spans="1:6" ht="15" customHeight="1" x14ac:dyDescent="0.25">
      <c r="A604" s="31" t="s">
        <v>1101</v>
      </c>
      <c r="B604" s="31" t="s">
        <v>276</v>
      </c>
      <c r="C604" s="31" t="s">
        <v>277</v>
      </c>
      <c r="D604" s="31">
        <v>31</v>
      </c>
      <c r="E604" s="31">
        <v>1</v>
      </c>
      <c r="F604" s="31">
        <v>7</v>
      </c>
    </row>
    <row r="605" spans="1:6" ht="15" customHeight="1" x14ac:dyDescent="0.25">
      <c r="A605" s="31" t="s">
        <v>1103</v>
      </c>
      <c r="B605" s="31" t="s">
        <v>276</v>
      </c>
      <c r="C605" s="31" t="s">
        <v>277</v>
      </c>
      <c r="D605" s="31">
        <v>20</v>
      </c>
      <c r="E605" s="31">
        <v>4</v>
      </c>
      <c r="F605" s="31">
        <v>5</v>
      </c>
    </row>
    <row r="606" spans="1:6" ht="15" customHeight="1" x14ac:dyDescent="0.25">
      <c r="A606" s="31" t="s">
        <v>1104</v>
      </c>
      <c r="B606" s="31" t="s">
        <v>276</v>
      </c>
      <c r="C606" s="31" t="s">
        <v>277</v>
      </c>
      <c r="D606" s="31">
        <v>5</v>
      </c>
      <c r="E606" s="31">
        <v>9</v>
      </c>
      <c r="F606" s="31">
        <v>5</v>
      </c>
    </row>
    <row r="607" spans="1:6" ht="15" customHeight="1" x14ac:dyDescent="0.25">
      <c r="A607" s="31" t="s">
        <v>1106</v>
      </c>
      <c r="B607" s="31" t="s">
        <v>276</v>
      </c>
      <c r="C607" s="31" t="s">
        <v>277</v>
      </c>
      <c r="D607" s="31">
        <v>9</v>
      </c>
      <c r="E607" s="31">
        <v>6</v>
      </c>
      <c r="F607" s="31">
        <v>7</v>
      </c>
    </row>
    <row r="608" spans="1:6" ht="15" customHeight="1" x14ac:dyDescent="0.25">
      <c r="A608" s="31" t="s">
        <v>1107</v>
      </c>
      <c r="B608" s="31" t="s">
        <v>276</v>
      </c>
      <c r="C608" s="31" t="s">
        <v>277</v>
      </c>
      <c r="D608" s="31">
        <v>2</v>
      </c>
      <c r="E608" s="31">
        <v>0</v>
      </c>
      <c r="F608" s="31">
        <v>0</v>
      </c>
    </row>
    <row r="609" spans="1:6" ht="15" customHeight="1" x14ac:dyDescent="0.25">
      <c r="A609" s="31" t="s">
        <v>1108</v>
      </c>
      <c r="B609" s="31" t="s">
        <v>276</v>
      </c>
      <c r="C609" s="31" t="s">
        <v>277</v>
      </c>
      <c r="D609" s="31">
        <v>33</v>
      </c>
      <c r="E609" s="31">
        <v>7</v>
      </c>
      <c r="F609" s="31">
        <v>0</v>
      </c>
    </row>
    <row r="610" spans="1:6" ht="15" customHeight="1" x14ac:dyDescent="0.25">
      <c r="A610" s="31" t="s">
        <v>1109</v>
      </c>
      <c r="B610" s="31" t="s">
        <v>276</v>
      </c>
      <c r="C610" s="31" t="s">
        <v>277</v>
      </c>
      <c r="D610" s="31">
        <v>31</v>
      </c>
      <c r="E610" s="31">
        <v>2</v>
      </c>
      <c r="F610" s="31">
        <v>7</v>
      </c>
    </row>
    <row r="611" spans="1:6" ht="15" customHeight="1" x14ac:dyDescent="0.25">
      <c r="A611" s="31" t="s">
        <v>1110</v>
      </c>
      <c r="B611" s="31" t="s">
        <v>276</v>
      </c>
      <c r="C611" s="31" t="s">
        <v>277</v>
      </c>
      <c r="D611" s="31">
        <v>35</v>
      </c>
      <c r="E611" s="31">
        <v>2</v>
      </c>
      <c r="F611" s="31">
        <v>7</v>
      </c>
    </row>
    <row r="612" spans="1:6" ht="15" customHeight="1" x14ac:dyDescent="0.25">
      <c r="A612" s="31" t="s">
        <v>1111</v>
      </c>
      <c r="B612" s="31" t="s">
        <v>276</v>
      </c>
      <c r="C612" s="31" t="s">
        <v>277</v>
      </c>
      <c r="D612" s="31">
        <v>28</v>
      </c>
      <c r="E612" s="31">
        <v>9</v>
      </c>
      <c r="F612" s="31">
        <v>2</v>
      </c>
    </row>
    <row r="613" spans="1:6" ht="15" customHeight="1" x14ac:dyDescent="0.25">
      <c r="A613" s="31" t="s">
        <v>1112</v>
      </c>
      <c r="B613" s="31" t="s">
        <v>276</v>
      </c>
      <c r="C613" s="31" t="s">
        <v>277</v>
      </c>
      <c r="D613" s="31">
        <v>22</v>
      </c>
      <c r="E613" s="31">
        <v>0</v>
      </c>
      <c r="F613" s="31">
        <v>7</v>
      </c>
    </row>
    <row r="614" spans="1:6" ht="15" customHeight="1" x14ac:dyDescent="0.25">
      <c r="A614" s="31" t="s">
        <v>1113</v>
      </c>
      <c r="B614" s="31" t="s">
        <v>276</v>
      </c>
      <c r="C614" s="31" t="s">
        <v>277</v>
      </c>
      <c r="D614" s="31">
        <v>22</v>
      </c>
      <c r="E614" s="31">
        <v>0</v>
      </c>
      <c r="F614" s="31">
        <v>4</v>
      </c>
    </row>
    <row r="615" spans="1:6" ht="24" customHeight="1" x14ac:dyDescent="0.25">
      <c r="A615" s="31" t="s">
        <v>1099</v>
      </c>
      <c r="B615" s="31" t="s">
        <v>279</v>
      </c>
      <c r="C615" s="31" t="s">
        <v>280</v>
      </c>
      <c r="D615" s="31">
        <v>35</v>
      </c>
      <c r="E615" s="31">
        <v>2</v>
      </c>
      <c r="F615" s="31">
        <v>6</v>
      </c>
    </row>
    <row r="616" spans="1:6" ht="24" customHeight="1" x14ac:dyDescent="0.25">
      <c r="A616" s="31" t="s">
        <v>1101</v>
      </c>
      <c r="B616" s="31" t="s">
        <v>279</v>
      </c>
      <c r="C616" s="31" t="s">
        <v>280</v>
      </c>
      <c r="D616" s="31">
        <v>16</v>
      </c>
      <c r="E616" s="31">
        <v>1</v>
      </c>
      <c r="F616" s="31">
        <v>3</v>
      </c>
    </row>
    <row r="617" spans="1:6" ht="24" customHeight="1" x14ac:dyDescent="0.25">
      <c r="A617" s="31" t="s">
        <v>1103</v>
      </c>
      <c r="B617" s="31" t="s">
        <v>279</v>
      </c>
      <c r="C617" s="31" t="s">
        <v>280</v>
      </c>
      <c r="D617" s="31">
        <v>31</v>
      </c>
      <c r="E617" s="31">
        <v>3</v>
      </c>
      <c r="F617" s="31">
        <v>7</v>
      </c>
    </row>
    <row r="618" spans="1:6" ht="24" customHeight="1" x14ac:dyDescent="0.25">
      <c r="A618" s="31" t="s">
        <v>1104</v>
      </c>
      <c r="B618" s="31" t="s">
        <v>279</v>
      </c>
      <c r="C618" s="31" t="s">
        <v>280</v>
      </c>
      <c r="D618" s="31">
        <v>29</v>
      </c>
      <c r="E618" s="31">
        <v>2</v>
      </c>
      <c r="F618" s="31">
        <v>3</v>
      </c>
    </row>
    <row r="619" spans="1:6" ht="24" customHeight="1" x14ac:dyDescent="0.25">
      <c r="A619" s="31" t="s">
        <v>1106</v>
      </c>
      <c r="B619" s="31" t="s">
        <v>279</v>
      </c>
      <c r="C619" s="31" t="s">
        <v>280</v>
      </c>
      <c r="D619" s="31">
        <v>8</v>
      </c>
      <c r="E619" s="31">
        <v>3</v>
      </c>
      <c r="F619" s="31">
        <v>0</v>
      </c>
    </row>
    <row r="620" spans="1:6" ht="24" customHeight="1" x14ac:dyDescent="0.25">
      <c r="A620" s="31" t="s">
        <v>1107</v>
      </c>
      <c r="B620" s="31" t="s">
        <v>279</v>
      </c>
      <c r="C620" s="31" t="s">
        <v>280</v>
      </c>
      <c r="D620" s="31">
        <v>11</v>
      </c>
      <c r="E620" s="31">
        <v>2</v>
      </c>
      <c r="F620" s="31">
        <v>2</v>
      </c>
    </row>
    <row r="621" spans="1:6" ht="24" customHeight="1" x14ac:dyDescent="0.25">
      <c r="A621" s="31" t="s">
        <v>1108</v>
      </c>
      <c r="B621" s="31" t="s">
        <v>279</v>
      </c>
      <c r="C621" s="31" t="s">
        <v>280</v>
      </c>
      <c r="D621" s="31">
        <v>5</v>
      </c>
      <c r="E621" s="31">
        <v>5</v>
      </c>
      <c r="F621" s="31">
        <v>6</v>
      </c>
    </row>
    <row r="622" spans="1:6" ht="24" customHeight="1" x14ac:dyDescent="0.25">
      <c r="A622" s="31" t="s">
        <v>1109</v>
      </c>
      <c r="B622" s="31" t="s">
        <v>279</v>
      </c>
      <c r="C622" s="31" t="s">
        <v>280</v>
      </c>
      <c r="D622" s="31">
        <v>2</v>
      </c>
      <c r="E622" s="31">
        <v>5</v>
      </c>
      <c r="F622" s="31">
        <v>8</v>
      </c>
    </row>
    <row r="623" spans="1:6" ht="24" customHeight="1" x14ac:dyDescent="0.25">
      <c r="A623" s="31" t="s">
        <v>1110</v>
      </c>
      <c r="B623" s="31" t="s">
        <v>279</v>
      </c>
      <c r="C623" s="31" t="s">
        <v>280</v>
      </c>
      <c r="D623" s="31">
        <v>8</v>
      </c>
      <c r="E623" s="31">
        <v>10</v>
      </c>
      <c r="F623" s="31">
        <v>0</v>
      </c>
    </row>
    <row r="624" spans="1:6" ht="24" customHeight="1" x14ac:dyDescent="0.25">
      <c r="A624" s="31" t="s">
        <v>1111</v>
      </c>
      <c r="B624" s="31" t="s">
        <v>279</v>
      </c>
      <c r="C624" s="31" t="s">
        <v>280</v>
      </c>
      <c r="D624" s="31">
        <v>28</v>
      </c>
      <c r="E624" s="31">
        <v>5</v>
      </c>
      <c r="F624" s="31">
        <v>4</v>
      </c>
    </row>
    <row r="625" spans="1:6" ht="24" customHeight="1" x14ac:dyDescent="0.25">
      <c r="A625" s="31" t="s">
        <v>1112</v>
      </c>
      <c r="B625" s="31" t="s">
        <v>279</v>
      </c>
      <c r="C625" s="31" t="s">
        <v>280</v>
      </c>
      <c r="D625" s="31">
        <v>27</v>
      </c>
      <c r="E625" s="31">
        <v>8</v>
      </c>
      <c r="F625" s="31">
        <v>8</v>
      </c>
    </row>
    <row r="626" spans="1:6" ht="24" customHeight="1" x14ac:dyDescent="0.25">
      <c r="A626" s="31" t="s">
        <v>1113</v>
      </c>
      <c r="B626" s="31" t="s">
        <v>279</v>
      </c>
      <c r="C626" s="31" t="s">
        <v>280</v>
      </c>
      <c r="D626" s="31">
        <v>25</v>
      </c>
      <c r="E626" s="31">
        <v>7</v>
      </c>
      <c r="F626" s="31">
        <v>4</v>
      </c>
    </row>
    <row r="627" spans="1:6" ht="24" customHeight="1" x14ac:dyDescent="0.25">
      <c r="A627" s="31" t="s">
        <v>1099</v>
      </c>
      <c r="B627" s="31" t="s">
        <v>283</v>
      </c>
      <c r="C627" s="31" t="s">
        <v>284</v>
      </c>
      <c r="D627" s="31">
        <v>1</v>
      </c>
      <c r="E627" s="31">
        <v>5</v>
      </c>
      <c r="F627" s="31">
        <v>7</v>
      </c>
    </row>
    <row r="628" spans="1:6" ht="24" customHeight="1" x14ac:dyDescent="0.25">
      <c r="A628" s="31" t="s">
        <v>1101</v>
      </c>
      <c r="B628" s="31" t="s">
        <v>283</v>
      </c>
      <c r="C628" s="31" t="s">
        <v>284</v>
      </c>
      <c r="D628" s="31">
        <v>12</v>
      </c>
      <c r="E628" s="31">
        <v>3</v>
      </c>
      <c r="F628" s="31">
        <v>3</v>
      </c>
    </row>
    <row r="629" spans="1:6" ht="24" customHeight="1" x14ac:dyDescent="0.25">
      <c r="A629" s="31" t="s">
        <v>1103</v>
      </c>
      <c r="B629" s="31" t="s">
        <v>283</v>
      </c>
      <c r="C629" s="31" t="s">
        <v>284</v>
      </c>
      <c r="D629" s="31">
        <v>26</v>
      </c>
      <c r="E629" s="31">
        <v>0</v>
      </c>
      <c r="F629" s="31">
        <v>1</v>
      </c>
    </row>
    <row r="630" spans="1:6" ht="24" customHeight="1" x14ac:dyDescent="0.25">
      <c r="A630" s="31" t="s">
        <v>1104</v>
      </c>
      <c r="B630" s="31" t="s">
        <v>283</v>
      </c>
      <c r="C630" s="31" t="s">
        <v>284</v>
      </c>
      <c r="D630" s="31">
        <v>24</v>
      </c>
      <c r="E630" s="31">
        <v>5</v>
      </c>
      <c r="F630" s="31">
        <v>3</v>
      </c>
    </row>
    <row r="631" spans="1:6" ht="24" customHeight="1" x14ac:dyDescent="0.25">
      <c r="A631" s="31" t="s">
        <v>1106</v>
      </c>
      <c r="B631" s="31" t="s">
        <v>283</v>
      </c>
      <c r="C631" s="31" t="s">
        <v>284</v>
      </c>
      <c r="D631" s="31">
        <v>23</v>
      </c>
      <c r="E631" s="31">
        <v>1</v>
      </c>
      <c r="F631" s="31">
        <v>5</v>
      </c>
    </row>
    <row r="632" spans="1:6" ht="24" customHeight="1" x14ac:dyDescent="0.25">
      <c r="A632" s="31" t="s">
        <v>1107</v>
      </c>
      <c r="B632" s="31" t="s">
        <v>283</v>
      </c>
      <c r="C632" s="31" t="s">
        <v>284</v>
      </c>
      <c r="D632" s="31">
        <v>0</v>
      </c>
      <c r="E632" s="31">
        <v>4</v>
      </c>
      <c r="F632" s="31">
        <v>6</v>
      </c>
    </row>
    <row r="633" spans="1:6" ht="24" customHeight="1" x14ac:dyDescent="0.25">
      <c r="A633" s="31" t="s">
        <v>1108</v>
      </c>
      <c r="B633" s="31" t="s">
        <v>283</v>
      </c>
      <c r="C633" s="31" t="s">
        <v>284</v>
      </c>
      <c r="D633" s="31">
        <v>32</v>
      </c>
      <c r="E633" s="31">
        <v>3</v>
      </c>
      <c r="F633" s="31">
        <v>4</v>
      </c>
    </row>
    <row r="634" spans="1:6" ht="24" customHeight="1" x14ac:dyDescent="0.25">
      <c r="A634" s="31" t="s">
        <v>1109</v>
      </c>
      <c r="B634" s="31" t="s">
        <v>283</v>
      </c>
      <c r="C634" s="31" t="s">
        <v>284</v>
      </c>
      <c r="D634" s="31">
        <v>11</v>
      </c>
      <c r="E634" s="31">
        <v>9</v>
      </c>
      <c r="F634" s="31">
        <v>6</v>
      </c>
    </row>
    <row r="635" spans="1:6" ht="24" customHeight="1" x14ac:dyDescent="0.25">
      <c r="A635" s="31" t="s">
        <v>1110</v>
      </c>
      <c r="B635" s="31" t="s">
        <v>283</v>
      </c>
      <c r="C635" s="31" t="s">
        <v>284</v>
      </c>
      <c r="D635" s="31">
        <v>8</v>
      </c>
      <c r="E635" s="31">
        <v>10</v>
      </c>
      <c r="F635" s="31">
        <v>0</v>
      </c>
    </row>
    <row r="636" spans="1:6" ht="24" customHeight="1" x14ac:dyDescent="0.25">
      <c r="A636" s="31" t="s">
        <v>1111</v>
      </c>
      <c r="B636" s="31" t="s">
        <v>283</v>
      </c>
      <c r="C636" s="31" t="s">
        <v>284</v>
      </c>
      <c r="D636" s="31">
        <v>10</v>
      </c>
      <c r="E636" s="31">
        <v>6</v>
      </c>
      <c r="F636" s="31">
        <v>8</v>
      </c>
    </row>
    <row r="637" spans="1:6" ht="24" customHeight="1" x14ac:dyDescent="0.25">
      <c r="A637" s="31" t="s">
        <v>1112</v>
      </c>
      <c r="B637" s="31" t="s">
        <v>283</v>
      </c>
      <c r="C637" s="31" t="s">
        <v>284</v>
      </c>
      <c r="D637" s="31">
        <v>11</v>
      </c>
      <c r="E637" s="31">
        <v>7</v>
      </c>
      <c r="F637" s="31">
        <v>6</v>
      </c>
    </row>
    <row r="638" spans="1:6" ht="24" customHeight="1" x14ac:dyDescent="0.25">
      <c r="A638" s="31" t="s">
        <v>1113</v>
      </c>
      <c r="B638" s="31" t="s">
        <v>283</v>
      </c>
      <c r="C638" s="31" t="s">
        <v>284</v>
      </c>
      <c r="D638" s="31">
        <v>17</v>
      </c>
      <c r="E638" s="31">
        <v>2</v>
      </c>
      <c r="F638" s="31">
        <v>5</v>
      </c>
    </row>
    <row r="639" spans="1:6" ht="24" customHeight="1" x14ac:dyDescent="0.25"/>
    <row r="640" spans="1:6" ht="24" customHeight="1" x14ac:dyDescent="0.25"/>
    <row r="641" ht="24" customHeight="1" x14ac:dyDescent="0.25"/>
    <row r="642" ht="24" customHeight="1" x14ac:dyDescent="0.25"/>
    <row r="643" ht="24" customHeight="1" x14ac:dyDescent="0.25"/>
    <row r="644" ht="24" customHeight="1" x14ac:dyDescent="0.25"/>
    <row r="645" ht="24" customHeight="1" x14ac:dyDescent="0.25"/>
    <row r="646" ht="24" customHeight="1" x14ac:dyDescent="0.25"/>
    <row r="647" ht="24" customHeight="1" x14ac:dyDescent="0.25"/>
    <row r="648" ht="24" customHeight="1" x14ac:dyDescent="0.25"/>
    <row r="649" ht="24" customHeight="1" x14ac:dyDescent="0.25"/>
    <row r="650" ht="24" customHeight="1" x14ac:dyDescent="0.25"/>
    <row r="651" ht="24" customHeight="1" x14ac:dyDescent="0.25"/>
    <row r="652" ht="24" customHeight="1" x14ac:dyDescent="0.25"/>
    <row r="653" ht="24" customHeight="1" x14ac:dyDescent="0.25"/>
    <row r="654" ht="24" customHeight="1" x14ac:dyDescent="0.25"/>
    <row r="655" ht="24" customHeight="1" x14ac:dyDescent="0.25"/>
    <row r="656" ht="24" customHeight="1" x14ac:dyDescent="0.25"/>
    <row r="657" ht="24" customHeight="1" x14ac:dyDescent="0.25"/>
    <row r="658" ht="24" customHeight="1" x14ac:dyDescent="0.25"/>
    <row r="659" ht="24" customHeight="1" x14ac:dyDescent="0.25"/>
    <row r="660" ht="24" customHeight="1" x14ac:dyDescent="0.25"/>
    <row r="661" ht="24" customHeight="1" x14ac:dyDescent="0.25"/>
    <row r="662" ht="24" customHeight="1" x14ac:dyDescent="0.25"/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662"/>
  <sheetViews>
    <sheetView zoomScaleNormal="100" workbookViewId="0"/>
  </sheetViews>
  <sheetFormatPr defaultColWidth="8.7109375" defaultRowHeight="15" customHeight="1" x14ac:dyDescent="0.25"/>
  <sheetData>
    <row r="1" spans="1:6" ht="15" customHeight="1" x14ac:dyDescent="0.3">
      <c r="A1" s="95" t="s">
        <v>1128</v>
      </c>
      <c r="B1" s="96"/>
      <c r="C1" s="96"/>
      <c r="D1" s="96"/>
      <c r="E1" s="96"/>
      <c r="F1" s="96"/>
    </row>
    <row r="2" spans="1:6" ht="36" customHeight="1" x14ac:dyDescent="0.25">
      <c r="A2" s="30" t="s">
        <v>1095</v>
      </c>
      <c r="B2" s="30" t="s">
        <v>964</v>
      </c>
      <c r="C2" s="30" t="s">
        <v>123</v>
      </c>
      <c r="D2" s="30" t="s">
        <v>1129</v>
      </c>
      <c r="E2" s="30" t="s">
        <v>1130</v>
      </c>
      <c r="F2" s="30" t="s">
        <v>1131</v>
      </c>
    </row>
    <row r="3" spans="1:6" ht="15" customHeight="1" x14ac:dyDescent="0.25">
      <c r="A3" s="31" t="s">
        <v>1099</v>
      </c>
      <c r="B3" s="31" t="s">
        <v>128</v>
      </c>
      <c r="C3" s="31" t="s">
        <v>129</v>
      </c>
      <c r="D3" s="31">
        <v>85</v>
      </c>
      <c r="E3" s="31">
        <v>69</v>
      </c>
      <c r="F3" s="31">
        <v>98</v>
      </c>
    </row>
    <row r="4" spans="1:6" ht="15" customHeight="1" x14ac:dyDescent="0.25">
      <c r="A4" s="31" t="s">
        <v>1101</v>
      </c>
      <c r="B4" s="31" t="s">
        <v>128</v>
      </c>
      <c r="C4" s="31" t="s">
        <v>129</v>
      </c>
      <c r="D4" s="31">
        <v>66</v>
      </c>
      <c r="E4" s="31">
        <v>87</v>
      </c>
      <c r="F4" s="31">
        <v>92</v>
      </c>
    </row>
    <row r="5" spans="1:6" ht="15" customHeight="1" x14ac:dyDescent="0.25">
      <c r="A5" s="31" t="s">
        <v>1103</v>
      </c>
      <c r="B5" s="31" t="s">
        <v>128</v>
      </c>
      <c r="C5" s="31" t="s">
        <v>129</v>
      </c>
      <c r="D5" s="31">
        <v>75</v>
      </c>
      <c r="E5" s="31">
        <v>61</v>
      </c>
      <c r="F5" s="31">
        <v>82</v>
      </c>
    </row>
    <row r="6" spans="1:6" ht="15" customHeight="1" x14ac:dyDescent="0.25">
      <c r="A6" s="31" t="s">
        <v>1104</v>
      </c>
      <c r="B6" s="31" t="s">
        <v>128</v>
      </c>
      <c r="C6" s="31" t="s">
        <v>129</v>
      </c>
      <c r="D6" s="31">
        <v>98</v>
      </c>
      <c r="E6" s="31">
        <v>80</v>
      </c>
      <c r="F6" s="31">
        <v>83</v>
      </c>
    </row>
    <row r="7" spans="1:6" ht="15" customHeight="1" x14ac:dyDescent="0.25">
      <c r="A7" s="31" t="s">
        <v>1106</v>
      </c>
      <c r="B7" s="31" t="s">
        <v>128</v>
      </c>
      <c r="C7" s="31" t="s">
        <v>129</v>
      </c>
      <c r="D7" s="31">
        <v>78</v>
      </c>
      <c r="E7" s="31">
        <v>95</v>
      </c>
      <c r="F7" s="31">
        <v>80</v>
      </c>
    </row>
    <row r="8" spans="1:6" ht="15" customHeight="1" x14ac:dyDescent="0.25">
      <c r="A8" s="31" t="s">
        <v>1107</v>
      </c>
      <c r="B8" s="31" t="s">
        <v>128</v>
      </c>
      <c r="C8" s="31" t="s">
        <v>129</v>
      </c>
      <c r="D8" s="31">
        <v>84</v>
      </c>
      <c r="E8" s="31">
        <v>62</v>
      </c>
      <c r="F8" s="31">
        <v>98</v>
      </c>
    </row>
    <row r="9" spans="1:6" ht="15" customHeight="1" x14ac:dyDescent="0.25">
      <c r="A9" s="31" t="s">
        <v>1108</v>
      </c>
      <c r="B9" s="31" t="s">
        <v>128</v>
      </c>
      <c r="C9" s="31" t="s">
        <v>129</v>
      </c>
      <c r="D9" s="31">
        <v>77</v>
      </c>
      <c r="E9" s="31">
        <v>89</v>
      </c>
      <c r="F9" s="31">
        <v>87</v>
      </c>
    </row>
    <row r="10" spans="1:6" ht="15" customHeight="1" x14ac:dyDescent="0.25">
      <c r="A10" s="31" t="s">
        <v>1109</v>
      </c>
      <c r="B10" s="31" t="s">
        <v>128</v>
      </c>
      <c r="C10" s="31" t="s">
        <v>129</v>
      </c>
      <c r="D10" s="31">
        <v>86</v>
      </c>
      <c r="E10" s="31">
        <v>92</v>
      </c>
      <c r="F10" s="31">
        <v>76</v>
      </c>
    </row>
    <row r="11" spans="1:6" ht="15" customHeight="1" x14ac:dyDescent="0.25">
      <c r="A11" s="31" t="s">
        <v>1110</v>
      </c>
      <c r="B11" s="31" t="s">
        <v>128</v>
      </c>
      <c r="C11" s="31" t="s">
        <v>129</v>
      </c>
      <c r="D11" s="31">
        <v>76</v>
      </c>
      <c r="E11" s="31">
        <v>83</v>
      </c>
      <c r="F11" s="31">
        <v>91</v>
      </c>
    </row>
    <row r="12" spans="1:6" ht="15" customHeight="1" x14ac:dyDescent="0.25">
      <c r="A12" s="31" t="s">
        <v>1111</v>
      </c>
      <c r="B12" s="31" t="s">
        <v>128</v>
      </c>
      <c r="C12" s="31" t="s">
        <v>129</v>
      </c>
      <c r="D12" s="31">
        <v>70</v>
      </c>
      <c r="E12" s="31">
        <v>93</v>
      </c>
      <c r="F12" s="31">
        <v>60</v>
      </c>
    </row>
    <row r="13" spans="1:6" ht="15" customHeight="1" x14ac:dyDescent="0.25">
      <c r="A13" s="31" t="s">
        <v>1112</v>
      </c>
      <c r="B13" s="31" t="s">
        <v>128</v>
      </c>
      <c r="C13" s="31" t="s">
        <v>129</v>
      </c>
      <c r="D13" s="31">
        <v>91</v>
      </c>
      <c r="E13" s="31">
        <v>76</v>
      </c>
      <c r="F13" s="31">
        <v>81</v>
      </c>
    </row>
    <row r="14" spans="1:6" ht="15" customHeight="1" x14ac:dyDescent="0.25">
      <c r="A14" s="31" t="s">
        <v>1113</v>
      </c>
      <c r="B14" s="31" t="s">
        <v>128</v>
      </c>
      <c r="C14" s="31" t="s">
        <v>129</v>
      </c>
      <c r="D14" s="31">
        <v>74</v>
      </c>
      <c r="E14" s="31">
        <v>85</v>
      </c>
      <c r="F14" s="31">
        <v>75</v>
      </c>
    </row>
    <row r="15" spans="1:6" ht="24" customHeight="1" x14ac:dyDescent="0.25">
      <c r="A15" s="31" t="s">
        <v>1099</v>
      </c>
      <c r="B15" s="31" t="s">
        <v>132</v>
      </c>
      <c r="C15" s="31" t="s">
        <v>133</v>
      </c>
      <c r="D15" s="31">
        <v>76</v>
      </c>
      <c r="E15" s="31">
        <v>80</v>
      </c>
      <c r="F15" s="31">
        <v>79</v>
      </c>
    </row>
    <row r="16" spans="1:6" ht="24" customHeight="1" x14ac:dyDescent="0.25">
      <c r="A16" s="31" t="s">
        <v>1101</v>
      </c>
      <c r="B16" s="31" t="s">
        <v>132</v>
      </c>
      <c r="C16" s="31" t="s">
        <v>133</v>
      </c>
      <c r="D16" s="31">
        <v>78</v>
      </c>
      <c r="E16" s="31">
        <v>76</v>
      </c>
      <c r="F16" s="31">
        <v>93</v>
      </c>
    </row>
    <row r="17" spans="1:6" ht="24" customHeight="1" x14ac:dyDescent="0.25">
      <c r="A17" s="31" t="s">
        <v>1103</v>
      </c>
      <c r="B17" s="31" t="s">
        <v>132</v>
      </c>
      <c r="C17" s="31" t="s">
        <v>133</v>
      </c>
      <c r="D17" s="31">
        <v>85</v>
      </c>
      <c r="E17" s="31">
        <v>62</v>
      </c>
      <c r="F17" s="31">
        <v>79</v>
      </c>
    </row>
    <row r="18" spans="1:6" ht="24" customHeight="1" x14ac:dyDescent="0.25">
      <c r="A18" s="31" t="s">
        <v>1104</v>
      </c>
      <c r="B18" s="31" t="s">
        <v>132</v>
      </c>
      <c r="C18" s="31" t="s">
        <v>133</v>
      </c>
      <c r="D18" s="31">
        <v>97</v>
      </c>
      <c r="E18" s="31">
        <v>80</v>
      </c>
      <c r="F18" s="31">
        <v>90</v>
      </c>
    </row>
    <row r="19" spans="1:6" ht="24" customHeight="1" x14ac:dyDescent="0.25">
      <c r="A19" s="31" t="s">
        <v>1106</v>
      </c>
      <c r="B19" s="31" t="s">
        <v>132</v>
      </c>
      <c r="C19" s="31" t="s">
        <v>133</v>
      </c>
      <c r="D19" s="31">
        <v>96</v>
      </c>
      <c r="E19" s="31">
        <v>76</v>
      </c>
      <c r="F19" s="31">
        <v>71</v>
      </c>
    </row>
    <row r="20" spans="1:6" ht="24" customHeight="1" x14ac:dyDescent="0.25">
      <c r="A20" s="31" t="s">
        <v>1107</v>
      </c>
      <c r="B20" s="31" t="s">
        <v>132</v>
      </c>
      <c r="C20" s="31" t="s">
        <v>133</v>
      </c>
      <c r="D20" s="31">
        <v>66</v>
      </c>
      <c r="E20" s="31">
        <v>83</v>
      </c>
      <c r="F20" s="31">
        <v>64</v>
      </c>
    </row>
    <row r="21" spans="1:6" ht="24" customHeight="1" x14ac:dyDescent="0.25">
      <c r="A21" s="31" t="s">
        <v>1108</v>
      </c>
      <c r="B21" s="31" t="s">
        <v>132</v>
      </c>
      <c r="C21" s="31" t="s">
        <v>133</v>
      </c>
      <c r="D21" s="31">
        <v>82</v>
      </c>
      <c r="E21" s="31">
        <v>94</v>
      </c>
      <c r="F21" s="31">
        <v>79</v>
      </c>
    </row>
    <row r="22" spans="1:6" ht="24" customHeight="1" x14ac:dyDescent="0.25">
      <c r="A22" s="31" t="s">
        <v>1109</v>
      </c>
      <c r="B22" s="31" t="s">
        <v>132</v>
      </c>
      <c r="C22" s="31" t="s">
        <v>133</v>
      </c>
      <c r="D22" s="31">
        <v>82</v>
      </c>
      <c r="E22" s="31">
        <v>73</v>
      </c>
      <c r="F22" s="31">
        <v>61</v>
      </c>
    </row>
    <row r="23" spans="1:6" ht="24" customHeight="1" x14ac:dyDescent="0.25">
      <c r="A23" s="31" t="s">
        <v>1110</v>
      </c>
      <c r="B23" s="31" t="s">
        <v>132</v>
      </c>
      <c r="C23" s="31" t="s">
        <v>133</v>
      </c>
      <c r="D23" s="31">
        <v>80</v>
      </c>
      <c r="E23" s="31">
        <v>77</v>
      </c>
      <c r="F23" s="31">
        <v>87</v>
      </c>
    </row>
    <row r="24" spans="1:6" ht="24" customHeight="1" x14ac:dyDescent="0.25">
      <c r="A24" s="31" t="s">
        <v>1111</v>
      </c>
      <c r="B24" s="31" t="s">
        <v>132</v>
      </c>
      <c r="C24" s="31" t="s">
        <v>133</v>
      </c>
      <c r="D24" s="31">
        <v>92</v>
      </c>
      <c r="E24" s="31">
        <v>95</v>
      </c>
      <c r="F24" s="31">
        <v>84</v>
      </c>
    </row>
    <row r="25" spans="1:6" ht="24" customHeight="1" x14ac:dyDescent="0.25">
      <c r="A25" s="31" t="s">
        <v>1112</v>
      </c>
      <c r="B25" s="31" t="s">
        <v>132</v>
      </c>
      <c r="C25" s="31" t="s">
        <v>133</v>
      </c>
      <c r="D25" s="31">
        <v>91</v>
      </c>
      <c r="E25" s="31">
        <v>61</v>
      </c>
      <c r="F25" s="31">
        <v>93</v>
      </c>
    </row>
    <row r="26" spans="1:6" ht="24" customHeight="1" x14ac:dyDescent="0.25">
      <c r="A26" s="31" t="s">
        <v>1113</v>
      </c>
      <c r="B26" s="31" t="s">
        <v>132</v>
      </c>
      <c r="C26" s="31" t="s">
        <v>133</v>
      </c>
      <c r="D26" s="31">
        <v>71</v>
      </c>
      <c r="E26" s="31">
        <v>62</v>
      </c>
      <c r="F26" s="31">
        <v>72</v>
      </c>
    </row>
    <row r="27" spans="1:6" ht="24" customHeight="1" x14ac:dyDescent="0.25">
      <c r="A27" s="31" t="s">
        <v>1099</v>
      </c>
      <c r="B27" s="31" t="s">
        <v>135</v>
      </c>
      <c r="C27" s="31" t="s">
        <v>136</v>
      </c>
      <c r="D27" s="31">
        <v>98</v>
      </c>
      <c r="E27" s="31">
        <v>74</v>
      </c>
      <c r="F27" s="31">
        <v>79</v>
      </c>
    </row>
    <row r="28" spans="1:6" ht="24" customHeight="1" x14ac:dyDescent="0.25">
      <c r="A28" s="31" t="s">
        <v>1101</v>
      </c>
      <c r="B28" s="31" t="s">
        <v>135</v>
      </c>
      <c r="C28" s="31" t="s">
        <v>136</v>
      </c>
      <c r="D28" s="31">
        <v>67</v>
      </c>
      <c r="E28" s="31">
        <v>83</v>
      </c>
      <c r="F28" s="31">
        <v>71</v>
      </c>
    </row>
    <row r="29" spans="1:6" ht="24" customHeight="1" x14ac:dyDescent="0.25">
      <c r="A29" s="31" t="s">
        <v>1103</v>
      </c>
      <c r="B29" s="31" t="s">
        <v>135</v>
      </c>
      <c r="C29" s="31" t="s">
        <v>136</v>
      </c>
      <c r="D29" s="31">
        <v>92</v>
      </c>
      <c r="E29" s="31">
        <v>60</v>
      </c>
      <c r="F29" s="31">
        <v>77</v>
      </c>
    </row>
    <row r="30" spans="1:6" ht="24" customHeight="1" x14ac:dyDescent="0.25">
      <c r="A30" s="31" t="s">
        <v>1104</v>
      </c>
      <c r="B30" s="31" t="s">
        <v>135</v>
      </c>
      <c r="C30" s="31" t="s">
        <v>136</v>
      </c>
      <c r="D30" s="31">
        <v>79</v>
      </c>
      <c r="E30" s="31">
        <v>73</v>
      </c>
      <c r="F30" s="31">
        <v>84</v>
      </c>
    </row>
    <row r="31" spans="1:6" ht="24" customHeight="1" x14ac:dyDescent="0.25">
      <c r="A31" s="31" t="s">
        <v>1106</v>
      </c>
      <c r="B31" s="31" t="s">
        <v>135</v>
      </c>
      <c r="C31" s="31" t="s">
        <v>136</v>
      </c>
      <c r="D31" s="31">
        <v>73</v>
      </c>
      <c r="E31" s="31">
        <v>61</v>
      </c>
      <c r="F31" s="31">
        <v>94</v>
      </c>
    </row>
    <row r="32" spans="1:6" ht="24" customHeight="1" x14ac:dyDescent="0.25">
      <c r="A32" s="31" t="s">
        <v>1107</v>
      </c>
      <c r="B32" s="31" t="s">
        <v>135</v>
      </c>
      <c r="C32" s="31" t="s">
        <v>136</v>
      </c>
      <c r="D32" s="31">
        <v>72</v>
      </c>
      <c r="E32" s="31">
        <v>74</v>
      </c>
      <c r="F32" s="31">
        <v>93</v>
      </c>
    </row>
    <row r="33" spans="1:6" ht="24" customHeight="1" x14ac:dyDescent="0.25">
      <c r="A33" s="31" t="s">
        <v>1108</v>
      </c>
      <c r="B33" s="31" t="s">
        <v>135</v>
      </c>
      <c r="C33" s="31" t="s">
        <v>136</v>
      </c>
      <c r="D33" s="31">
        <v>79</v>
      </c>
      <c r="E33" s="31">
        <v>66</v>
      </c>
      <c r="F33" s="31">
        <v>60</v>
      </c>
    </row>
    <row r="34" spans="1:6" ht="24" customHeight="1" x14ac:dyDescent="0.25">
      <c r="A34" s="31" t="s">
        <v>1109</v>
      </c>
      <c r="B34" s="31" t="s">
        <v>135</v>
      </c>
      <c r="C34" s="31" t="s">
        <v>136</v>
      </c>
      <c r="D34" s="31">
        <v>90</v>
      </c>
      <c r="E34" s="31">
        <v>79</v>
      </c>
      <c r="F34" s="31">
        <v>92</v>
      </c>
    </row>
    <row r="35" spans="1:6" ht="24" customHeight="1" x14ac:dyDescent="0.25">
      <c r="A35" s="31" t="s">
        <v>1110</v>
      </c>
      <c r="B35" s="31" t="s">
        <v>135</v>
      </c>
      <c r="C35" s="31" t="s">
        <v>136</v>
      </c>
      <c r="D35" s="31">
        <v>84</v>
      </c>
      <c r="E35" s="31">
        <v>93</v>
      </c>
      <c r="F35" s="31">
        <v>63</v>
      </c>
    </row>
    <row r="36" spans="1:6" ht="24" customHeight="1" x14ac:dyDescent="0.25">
      <c r="A36" s="31" t="s">
        <v>1111</v>
      </c>
      <c r="B36" s="31" t="s">
        <v>135</v>
      </c>
      <c r="C36" s="31" t="s">
        <v>136</v>
      </c>
      <c r="D36" s="31">
        <v>92</v>
      </c>
      <c r="E36" s="31">
        <v>87</v>
      </c>
      <c r="F36" s="31">
        <v>61</v>
      </c>
    </row>
    <row r="37" spans="1:6" ht="24" customHeight="1" x14ac:dyDescent="0.25">
      <c r="A37" s="31" t="s">
        <v>1112</v>
      </c>
      <c r="B37" s="31" t="s">
        <v>135</v>
      </c>
      <c r="C37" s="31" t="s">
        <v>136</v>
      </c>
      <c r="D37" s="31">
        <v>74</v>
      </c>
      <c r="E37" s="31">
        <v>80</v>
      </c>
      <c r="F37" s="31">
        <v>82</v>
      </c>
    </row>
    <row r="38" spans="1:6" ht="24" customHeight="1" x14ac:dyDescent="0.25">
      <c r="A38" s="31" t="s">
        <v>1113</v>
      </c>
      <c r="B38" s="31" t="s">
        <v>135</v>
      </c>
      <c r="C38" s="31" t="s">
        <v>136</v>
      </c>
      <c r="D38" s="31">
        <v>94</v>
      </c>
      <c r="E38" s="31">
        <v>92</v>
      </c>
      <c r="F38" s="31">
        <v>89</v>
      </c>
    </row>
    <row r="39" spans="1:6" ht="24" customHeight="1" x14ac:dyDescent="0.25">
      <c r="A39" s="31" t="s">
        <v>1099</v>
      </c>
      <c r="B39" s="31" t="s">
        <v>138</v>
      </c>
      <c r="C39" s="31" t="s">
        <v>139</v>
      </c>
      <c r="D39" s="31">
        <v>98</v>
      </c>
      <c r="E39" s="31">
        <v>65</v>
      </c>
      <c r="F39" s="31">
        <v>89</v>
      </c>
    </row>
    <row r="40" spans="1:6" ht="24" customHeight="1" x14ac:dyDescent="0.25">
      <c r="A40" s="31" t="s">
        <v>1101</v>
      </c>
      <c r="B40" s="31" t="s">
        <v>138</v>
      </c>
      <c r="C40" s="31" t="s">
        <v>139</v>
      </c>
      <c r="D40" s="31">
        <v>76</v>
      </c>
      <c r="E40" s="31">
        <v>76</v>
      </c>
      <c r="F40" s="31">
        <v>94</v>
      </c>
    </row>
    <row r="41" spans="1:6" ht="24" customHeight="1" x14ac:dyDescent="0.25">
      <c r="A41" s="31" t="s">
        <v>1103</v>
      </c>
      <c r="B41" s="31" t="s">
        <v>138</v>
      </c>
      <c r="C41" s="31" t="s">
        <v>139</v>
      </c>
      <c r="D41" s="31">
        <v>77</v>
      </c>
      <c r="E41" s="31">
        <v>66</v>
      </c>
      <c r="F41" s="31">
        <v>92</v>
      </c>
    </row>
    <row r="42" spans="1:6" ht="24" customHeight="1" x14ac:dyDescent="0.25">
      <c r="A42" s="31" t="s">
        <v>1104</v>
      </c>
      <c r="B42" s="31" t="s">
        <v>138</v>
      </c>
      <c r="C42" s="31" t="s">
        <v>139</v>
      </c>
      <c r="D42" s="31">
        <v>93</v>
      </c>
      <c r="E42" s="31">
        <v>67</v>
      </c>
      <c r="F42" s="31">
        <v>74</v>
      </c>
    </row>
    <row r="43" spans="1:6" ht="24" customHeight="1" x14ac:dyDescent="0.25">
      <c r="A43" s="31" t="s">
        <v>1106</v>
      </c>
      <c r="B43" s="31" t="s">
        <v>138</v>
      </c>
      <c r="C43" s="31" t="s">
        <v>139</v>
      </c>
      <c r="D43" s="31">
        <v>71</v>
      </c>
      <c r="E43" s="31">
        <v>71</v>
      </c>
      <c r="F43" s="31">
        <v>81</v>
      </c>
    </row>
    <row r="44" spans="1:6" ht="24" customHeight="1" x14ac:dyDescent="0.25">
      <c r="A44" s="31" t="s">
        <v>1107</v>
      </c>
      <c r="B44" s="31" t="s">
        <v>138</v>
      </c>
      <c r="C44" s="31" t="s">
        <v>139</v>
      </c>
      <c r="D44" s="31">
        <v>67</v>
      </c>
      <c r="E44" s="31">
        <v>73</v>
      </c>
      <c r="F44" s="31">
        <v>72</v>
      </c>
    </row>
    <row r="45" spans="1:6" ht="24" customHeight="1" x14ac:dyDescent="0.25">
      <c r="A45" s="31" t="s">
        <v>1108</v>
      </c>
      <c r="B45" s="31" t="s">
        <v>138</v>
      </c>
      <c r="C45" s="31" t="s">
        <v>139</v>
      </c>
      <c r="D45" s="31">
        <v>91</v>
      </c>
      <c r="E45" s="31">
        <v>66</v>
      </c>
      <c r="F45" s="31">
        <v>63</v>
      </c>
    </row>
    <row r="46" spans="1:6" ht="24" customHeight="1" x14ac:dyDescent="0.25">
      <c r="A46" s="31" t="s">
        <v>1109</v>
      </c>
      <c r="B46" s="31" t="s">
        <v>138</v>
      </c>
      <c r="C46" s="31" t="s">
        <v>139</v>
      </c>
      <c r="D46" s="31">
        <v>75</v>
      </c>
      <c r="E46" s="31">
        <v>82</v>
      </c>
      <c r="F46" s="31">
        <v>73</v>
      </c>
    </row>
    <row r="47" spans="1:6" ht="24" customHeight="1" x14ac:dyDescent="0.25">
      <c r="A47" s="31" t="s">
        <v>1110</v>
      </c>
      <c r="B47" s="31" t="s">
        <v>138</v>
      </c>
      <c r="C47" s="31" t="s">
        <v>139</v>
      </c>
      <c r="D47" s="31">
        <v>86</v>
      </c>
      <c r="E47" s="31">
        <v>84</v>
      </c>
      <c r="F47" s="31">
        <v>66</v>
      </c>
    </row>
    <row r="48" spans="1:6" ht="24" customHeight="1" x14ac:dyDescent="0.25">
      <c r="A48" s="31" t="s">
        <v>1111</v>
      </c>
      <c r="B48" s="31" t="s">
        <v>138</v>
      </c>
      <c r="C48" s="31" t="s">
        <v>139</v>
      </c>
      <c r="D48" s="31">
        <v>79</v>
      </c>
      <c r="E48" s="31">
        <v>63</v>
      </c>
      <c r="F48" s="31">
        <v>66</v>
      </c>
    </row>
    <row r="49" spans="1:6" ht="24" customHeight="1" x14ac:dyDescent="0.25">
      <c r="A49" s="31" t="s">
        <v>1112</v>
      </c>
      <c r="B49" s="31" t="s">
        <v>138</v>
      </c>
      <c r="C49" s="31" t="s">
        <v>139</v>
      </c>
      <c r="D49" s="31">
        <v>65</v>
      </c>
      <c r="E49" s="31">
        <v>81</v>
      </c>
      <c r="F49" s="31">
        <v>63</v>
      </c>
    </row>
    <row r="50" spans="1:6" ht="24" customHeight="1" x14ac:dyDescent="0.25">
      <c r="A50" s="31" t="s">
        <v>1113</v>
      </c>
      <c r="B50" s="31" t="s">
        <v>138</v>
      </c>
      <c r="C50" s="31" t="s">
        <v>139</v>
      </c>
      <c r="D50" s="31">
        <v>91</v>
      </c>
      <c r="E50" s="31">
        <v>73</v>
      </c>
      <c r="F50" s="31">
        <v>74</v>
      </c>
    </row>
    <row r="51" spans="1:6" ht="24" customHeight="1" x14ac:dyDescent="0.25">
      <c r="A51" s="31" t="s">
        <v>1099</v>
      </c>
      <c r="B51" s="31" t="s">
        <v>141</v>
      </c>
      <c r="C51" s="31" t="s">
        <v>142</v>
      </c>
      <c r="D51" s="31">
        <v>89</v>
      </c>
      <c r="E51" s="31">
        <v>79</v>
      </c>
      <c r="F51" s="31">
        <v>79</v>
      </c>
    </row>
    <row r="52" spans="1:6" ht="24" customHeight="1" x14ac:dyDescent="0.25">
      <c r="A52" s="31" t="s">
        <v>1101</v>
      </c>
      <c r="B52" s="31" t="s">
        <v>141</v>
      </c>
      <c r="C52" s="31" t="s">
        <v>142</v>
      </c>
      <c r="D52" s="31">
        <v>78</v>
      </c>
      <c r="E52" s="31">
        <v>66</v>
      </c>
      <c r="F52" s="31">
        <v>80</v>
      </c>
    </row>
    <row r="53" spans="1:6" ht="24" customHeight="1" x14ac:dyDescent="0.25">
      <c r="A53" s="31" t="s">
        <v>1103</v>
      </c>
      <c r="B53" s="31" t="s">
        <v>141</v>
      </c>
      <c r="C53" s="31" t="s">
        <v>142</v>
      </c>
      <c r="D53" s="31">
        <v>75</v>
      </c>
      <c r="E53" s="31">
        <v>93</v>
      </c>
      <c r="F53" s="31">
        <v>76</v>
      </c>
    </row>
    <row r="54" spans="1:6" ht="24" customHeight="1" x14ac:dyDescent="0.25">
      <c r="A54" s="31" t="s">
        <v>1104</v>
      </c>
      <c r="B54" s="31" t="s">
        <v>141</v>
      </c>
      <c r="C54" s="31" t="s">
        <v>142</v>
      </c>
      <c r="D54" s="31">
        <v>98</v>
      </c>
      <c r="E54" s="31">
        <v>81</v>
      </c>
      <c r="F54" s="31">
        <v>70</v>
      </c>
    </row>
    <row r="55" spans="1:6" ht="24" customHeight="1" x14ac:dyDescent="0.25">
      <c r="A55" s="31" t="s">
        <v>1106</v>
      </c>
      <c r="B55" s="31" t="s">
        <v>141</v>
      </c>
      <c r="C55" s="31" t="s">
        <v>142</v>
      </c>
      <c r="D55" s="31">
        <v>82</v>
      </c>
      <c r="E55" s="31">
        <v>63</v>
      </c>
      <c r="F55" s="31">
        <v>80</v>
      </c>
    </row>
    <row r="56" spans="1:6" ht="24" customHeight="1" x14ac:dyDescent="0.25">
      <c r="A56" s="31" t="s">
        <v>1107</v>
      </c>
      <c r="B56" s="31" t="s">
        <v>141</v>
      </c>
      <c r="C56" s="31" t="s">
        <v>142</v>
      </c>
      <c r="D56" s="31">
        <v>98</v>
      </c>
      <c r="E56" s="31">
        <v>69</v>
      </c>
      <c r="F56" s="31">
        <v>64</v>
      </c>
    </row>
    <row r="57" spans="1:6" ht="24" customHeight="1" x14ac:dyDescent="0.25">
      <c r="A57" s="31" t="s">
        <v>1108</v>
      </c>
      <c r="B57" s="31" t="s">
        <v>141</v>
      </c>
      <c r="C57" s="31" t="s">
        <v>142</v>
      </c>
      <c r="D57" s="31">
        <v>96</v>
      </c>
      <c r="E57" s="31">
        <v>63</v>
      </c>
      <c r="F57" s="31">
        <v>76</v>
      </c>
    </row>
    <row r="58" spans="1:6" ht="24" customHeight="1" x14ac:dyDescent="0.25">
      <c r="A58" s="31" t="s">
        <v>1109</v>
      </c>
      <c r="B58" s="31" t="s">
        <v>141</v>
      </c>
      <c r="C58" s="31" t="s">
        <v>142</v>
      </c>
      <c r="D58" s="31">
        <v>96</v>
      </c>
      <c r="E58" s="31">
        <v>74</v>
      </c>
      <c r="F58" s="31">
        <v>87</v>
      </c>
    </row>
    <row r="59" spans="1:6" ht="24" customHeight="1" x14ac:dyDescent="0.25">
      <c r="A59" s="31" t="s">
        <v>1110</v>
      </c>
      <c r="B59" s="31" t="s">
        <v>141</v>
      </c>
      <c r="C59" s="31" t="s">
        <v>142</v>
      </c>
      <c r="D59" s="31">
        <v>80</v>
      </c>
      <c r="E59" s="31">
        <v>76</v>
      </c>
      <c r="F59" s="31">
        <v>63</v>
      </c>
    </row>
    <row r="60" spans="1:6" ht="24" customHeight="1" x14ac:dyDescent="0.25">
      <c r="A60" s="31" t="s">
        <v>1111</v>
      </c>
      <c r="B60" s="31" t="s">
        <v>141</v>
      </c>
      <c r="C60" s="31" t="s">
        <v>142</v>
      </c>
      <c r="D60" s="31">
        <v>78</v>
      </c>
      <c r="E60" s="31">
        <v>93</v>
      </c>
      <c r="F60" s="31">
        <v>84</v>
      </c>
    </row>
    <row r="61" spans="1:6" ht="24" customHeight="1" x14ac:dyDescent="0.25">
      <c r="A61" s="31" t="s">
        <v>1112</v>
      </c>
      <c r="B61" s="31" t="s">
        <v>141</v>
      </c>
      <c r="C61" s="31" t="s">
        <v>142</v>
      </c>
      <c r="D61" s="31">
        <v>78</v>
      </c>
      <c r="E61" s="31">
        <v>92</v>
      </c>
      <c r="F61" s="31">
        <v>86</v>
      </c>
    </row>
    <row r="62" spans="1:6" ht="24" customHeight="1" x14ac:dyDescent="0.25">
      <c r="A62" s="31" t="s">
        <v>1113</v>
      </c>
      <c r="B62" s="31" t="s">
        <v>141</v>
      </c>
      <c r="C62" s="31" t="s">
        <v>142</v>
      </c>
      <c r="D62" s="31">
        <v>95</v>
      </c>
      <c r="E62" s="31">
        <v>82</v>
      </c>
      <c r="F62" s="31">
        <v>64</v>
      </c>
    </row>
    <row r="63" spans="1:6" ht="24" customHeight="1" x14ac:dyDescent="0.25">
      <c r="A63" s="31" t="s">
        <v>1099</v>
      </c>
      <c r="B63" s="31" t="s">
        <v>144</v>
      </c>
      <c r="C63" s="31" t="s">
        <v>145</v>
      </c>
      <c r="D63" s="31">
        <v>76</v>
      </c>
      <c r="E63" s="31">
        <v>79</v>
      </c>
      <c r="F63" s="31">
        <v>79</v>
      </c>
    </row>
    <row r="64" spans="1:6" ht="24" customHeight="1" x14ac:dyDescent="0.25">
      <c r="A64" s="31" t="s">
        <v>1101</v>
      </c>
      <c r="B64" s="31" t="s">
        <v>144</v>
      </c>
      <c r="C64" s="31" t="s">
        <v>145</v>
      </c>
      <c r="D64" s="31">
        <v>76</v>
      </c>
      <c r="E64" s="31">
        <v>61</v>
      </c>
      <c r="F64" s="31">
        <v>71</v>
      </c>
    </row>
    <row r="65" spans="1:6" ht="24" customHeight="1" x14ac:dyDescent="0.25">
      <c r="A65" s="31" t="s">
        <v>1103</v>
      </c>
      <c r="B65" s="31" t="s">
        <v>144</v>
      </c>
      <c r="C65" s="31" t="s">
        <v>145</v>
      </c>
      <c r="D65" s="31">
        <v>91</v>
      </c>
      <c r="E65" s="31">
        <v>60</v>
      </c>
      <c r="F65" s="31">
        <v>94</v>
      </c>
    </row>
    <row r="66" spans="1:6" ht="24" customHeight="1" x14ac:dyDescent="0.25">
      <c r="A66" s="31" t="s">
        <v>1104</v>
      </c>
      <c r="B66" s="31" t="s">
        <v>144</v>
      </c>
      <c r="C66" s="31" t="s">
        <v>145</v>
      </c>
      <c r="D66" s="31">
        <v>95</v>
      </c>
      <c r="E66" s="31">
        <v>64</v>
      </c>
      <c r="F66" s="31">
        <v>86</v>
      </c>
    </row>
    <row r="67" spans="1:6" ht="24" customHeight="1" x14ac:dyDescent="0.25">
      <c r="A67" s="31" t="s">
        <v>1106</v>
      </c>
      <c r="B67" s="31" t="s">
        <v>144</v>
      </c>
      <c r="C67" s="31" t="s">
        <v>145</v>
      </c>
      <c r="D67" s="31">
        <v>73</v>
      </c>
      <c r="E67" s="31">
        <v>66</v>
      </c>
      <c r="F67" s="31">
        <v>70</v>
      </c>
    </row>
    <row r="68" spans="1:6" ht="24" customHeight="1" x14ac:dyDescent="0.25">
      <c r="A68" s="31" t="s">
        <v>1107</v>
      </c>
      <c r="B68" s="31" t="s">
        <v>144</v>
      </c>
      <c r="C68" s="31" t="s">
        <v>145</v>
      </c>
      <c r="D68" s="31">
        <v>75</v>
      </c>
      <c r="E68" s="31">
        <v>66</v>
      </c>
      <c r="F68" s="31">
        <v>97</v>
      </c>
    </row>
    <row r="69" spans="1:6" ht="24" customHeight="1" x14ac:dyDescent="0.25">
      <c r="A69" s="31" t="s">
        <v>1108</v>
      </c>
      <c r="B69" s="31" t="s">
        <v>144</v>
      </c>
      <c r="C69" s="31" t="s">
        <v>145</v>
      </c>
      <c r="D69" s="31">
        <v>66</v>
      </c>
      <c r="E69" s="31">
        <v>66</v>
      </c>
      <c r="F69" s="31">
        <v>90</v>
      </c>
    </row>
    <row r="70" spans="1:6" ht="24" customHeight="1" x14ac:dyDescent="0.25">
      <c r="A70" s="31" t="s">
        <v>1109</v>
      </c>
      <c r="B70" s="31" t="s">
        <v>144</v>
      </c>
      <c r="C70" s="31" t="s">
        <v>145</v>
      </c>
      <c r="D70" s="31">
        <v>96</v>
      </c>
      <c r="E70" s="31">
        <v>63</v>
      </c>
      <c r="F70" s="31">
        <v>96</v>
      </c>
    </row>
    <row r="71" spans="1:6" ht="24" customHeight="1" x14ac:dyDescent="0.25">
      <c r="A71" s="31" t="s">
        <v>1110</v>
      </c>
      <c r="B71" s="31" t="s">
        <v>144</v>
      </c>
      <c r="C71" s="31" t="s">
        <v>145</v>
      </c>
      <c r="D71" s="31">
        <v>67</v>
      </c>
      <c r="E71" s="31">
        <v>67</v>
      </c>
      <c r="F71" s="31">
        <v>98</v>
      </c>
    </row>
    <row r="72" spans="1:6" ht="24" customHeight="1" x14ac:dyDescent="0.25">
      <c r="A72" s="31" t="s">
        <v>1111</v>
      </c>
      <c r="B72" s="31" t="s">
        <v>144</v>
      </c>
      <c r="C72" s="31" t="s">
        <v>145</v>
      </c>
      <c r="D72" s="31">
        <v>73</v>
      </c>
      <c r="E72" s="31">
        <v>61</v>
      </c>
      <c r="F72" s="31">
        <v>65</v>
      </c>
    </row>
    <row r="73" spans="1:6" ht="24" customHeight="1" x14ac:dyDescent="0.25">
      <c r="A73" s="31" t="s">
        <v>1112</v>
      </c>
      <c r="B73" s="31" t="s">
        <v>144</v>
      </c>
      <c r="C73" s="31" t="s">
        <v>145</v>
      </c>
      <c r="D73" s="31">
        <v>84</v>
      </c>
      <c r="E73" s="31">
        <v>65</v>
      </c>
      <c r="F73" s="31">
        <v>61</v>
      </c>
    </row>
    <row r="74" spans="1:6" ht="24" customHeight="1" x14ac:dyDescent="0.25">
      <c r="A74" s="31" t="s">
        <v>1113</v>
      </c>
      <c r="B74" s="31" t="s">
        <v>144</v>
      </c>
      <c r="C74" s="31" t="s">
        <v>145</v>
      </c>
      <c r="D74" s="31">
        <v>91</v>
      </c>
      <c r="E74" s="31">
        <v>83</v>
      </c>
      <c r="F74" s="31">
        <v>66</v>
      </c>
    </row>
    <row r="75" spans="1:6" ht="36" customHeight="1" x14ac:dyDescent="0.25">
      <c r="A75" s="31" t="s">
        <v>1099</v>
      </c>
      <c r="B75" s="31" t="s">
        <v>147</v>
      </c>
      <c r="C75" s="31" t="s">
        <v>148</v>
      </c>
      <c r="D75" s="31">
        <v>79</v>
      </c>
      <c r="E75" s="31">
        <v>65</v>
      </c>
      <c r="F75" s="31">
        <v>70</v>
      </c>
    </row>
    <row r="76" spans="1:6" ht="36" customHeight="1" x14ac:dyDescent="0.25">
      <c r="A76" s="31" t="s">
        <v>1101</v>
      </c>
      <c r="B76" s="31" t="s">
        <v>147</v>
      </c>
      <c r="C76" s="31" t="s">
        <v>148</v>
      </c>
      <c r="D76" s="31">
        <v>75</v>
      </c>
      <c r="E76" s="31">
        <v>93</v>
      </c>
      <c r="F76" s="31">
        <v>84</v>
      </c>
    </row>
    <row r="77" spans="1:6" ht="36" customHeight="1" x14ac:dyDescent="0.25">
      <c r="A77" s="31" t="s">
        <v>1103</v>
      </c>
      <c r="B77" s="31" t="s">
        <v>147</v>
      </c>
      <c r="C77" s="31" t="s">
        <v>148</v>
      </c>
      <c r="D77" s="31">
        <v>67</v>
      </c>
      <c r="E77" s="31">
        <v>73</v>
      </c>
      <c r="F77" s="31">
        <v>80</v>
      </c>
    </row>
    <row r="78" spans="1:6" ht="36" customHeight="1" x14ac:dyDescent="0.25">
      <c r="A78" s="31" t="s">
        <v>1104</v>
      </c>
      <c r="B78" s="31" t="s">
        <v>147</v>
      </c>
      <c r="C78" s="31" t="s">
        <v>148</v>
      </c>
      <c r="D78" s="31">
        <v>97</v>
      </c>
      <c r="E78" s="31">
        <v>77</v>
      </c>
      <c r="F78" s="31">
        <v>66</v>
      </c>
    </row>
    <row r="79" spans="1:6" ht="36" customHeight="1" x14ac:dyDescent="0.25">
      <c r="A79" s="31" t="s">
        <v>1106</v>
      </c>
      <c r="B79" s="31" t="s">
        <v>147</v>
      </c>
      <c r="C79" s="31" t="s">
        <v>148</v>
      </c>
      <c r="D79" s="31">
        <v>85</v>
      </c>
      <c r="E79" s="31">
        <v>68</v>
      </c>
      <c r="F79" s="31">
        <v>62</v>
      </c>
    </row>
    <row r="80" spans="1:6" ht="36" customHeight="1" x14ac:dyDescent="0.25">
      <c r="A80" s="31" t="s">
        <v>1107</v>
      </c>
      <c r="B80" s="31" t="s">
        <v>147</v>
      </c>
      <c r="C80" s="31" t="s">
        <v>148</v>
      </c>
      <c r="D80" s="31">
        <v>70</v>
      </c>
      <c r="E80" s="31">
        <v>66</v>
      </c>
      <c r="F80" s="31">
        <v>90</v>
      </c>
    </row>
    <row r="81" spans="1:6" ht="36" customHeight="1" x14ac:dyDescent="0.25">
      <c r="A81" s="31" t="s">
        <v>1108</v>
      </c>
      <c r="B81" s="31" t="s">
        <v>147</v>
      </c>
      <c r="C81" s="31" t="s">
        <v>148</v>
      </c>
      <c r="D81" s="31">
        <v>84</v>
      </c>
      <c r="E81" s="31">
        <v>63</v>
      </c>
      <c r="F81" s="31">
        <v>68</v>
      </c>
    </row>
    <row r="82" spans="1:6" ht="36" customHeight="1" x14ac:dyDescent="0.25">
      <c r="A82" s="31" t="s">
        <v>1109</v>
      </c>
      <c r="B82" s="31" t="s">
        <v>147</v>
      </c>
      <c r="C82" s="31" t="s">
        <v>148</v>
      </c>
      <c r="D82" s="31">
        <v>89</v>
      </c>
      <c r="E82" s="31">
        <v>82</v>
      </c>
      <c r="F82" s="31">
        <v>75</v>
      </c>
    </row>
    <row r="83" spans="1:6" ht="36" customHeight="1" x14ac:dyDescent="0.25">
      <c r="A83" s="31" t="s">
        <v>1110</v>
      </c>
      <c r="B83" s="31" t="s">
        <v>147</v>
      </c>
      <c r="C83" s="31" t="s">
        <v>148</v>
      </c>
      <c r="D83" s="31">
        <v>86</v>
      </c>
      <c r="E83" s="31">
        <v>86</v>
      </c>
      <c r="F83" s="31">
        <v>94</v>
      </c>
    </row>
    <row r="84" spans="1:6" ht="36" customHeight="1" x14ac:dyDescent="0.25">
      <c r="A84" s="31" t="s">
        <v>1111</v>
      </c>
      <c r="B84" s="31" t="s">
        <v>147</v>
      </c>
      <c r="C84" s="31" t="s">
        <v>148</v>
      </c>
      <c r="D84" s="31">
        <v>89</v>
      </c>
      <c r="E84" s="31">
        <v>71</v>
      </c>
      <c r="F84" s="31">
        <v>69</v>
      </c>
    </row>
    <row r="85" spans="1:6" ht="36" customHeight="1" x14ac:dyDescent="0.25">
      <c r="A85" s="31" t="s">
        <v>1112</v>
      </c>
      <c r="B85" s="31" t="s">
        <v>147</v>
      </c>
      <c r="C85" s="31" t="s">
        <v>148</v>
      </c>
      <c r="D85" s="31">
        <v>75</v>
      </c>
      <c r="E85" s="31">
        <v>65</v>
      </c>
      <c r="F85" s="31">
        <v>80</v>
      </c>
    </row>
    <row r="86" spans="1:6" ht="36" customHeight="1" x14ac:dyDescent="0.25">
      <c r="A86" s="31" t="s">
        <v>1113</v>
      </c>
      <c r="B86" s="31" t="s">
        <v>147</v>
      </c>
      <c r="C86" s="31" t="s">
        <v>148</v>
      </c>
      <c r="D86" s="31">
        <v>91</v>
      </c>
      <c r="E86" s="31">
        <v>75</v>
      </c>
      <c r="F86" s="31">
        <v>94</v>
      </c>
    </row>
    <row r="87" spans="1:6" ht="24" customHeight="1" x14ac:dyDescent="0.25">
      <c r="A87" s="31" t="s">
        <v>1099</v>
      </c>
      <c r="B87" s="31" t="s">
        <v>150</v>
      </c>
      <c r="C87" s="31" t="s">
        <v>151</v>
      </c>
      <c r="D87" s="31">
        <v>71</v>
      </c>
      <c r="E87" s="31">
        <v>63</v>
      </c>
      <c r="F87" s="31">
        <v>84</v>
      </c>
    </row>
    <row r="88" spans="1:6" ht="24" customHeight="1" x14ac:dyDescent="0.25">
      <c r="A88" s="31" t="s">
        <v>1101</v>
      </c>
      <c r="B88" s="31" t="s">
        <v>150</v>
      </c>
      <c r="C88" s="31" t="s">
        <v>151</v>
      </c>
      <c r="D88" s="31">
        <v>74</v>
      </c>
      <c r="E88" s="31">
        <v>94</v>
      </c>
      <c r="F88" s="31">
        <v>91</v>
      </c>
    </row>
    <row r="89" spans="1:6" ht="24" customHeight="1" x14ac:dyDescent="0.25">
      <c r="A89" s="31" t="s">
        <v>1103</v>
      </c>
      <c r="B89" s="31" t="s">
        <v>150</v>
      </c>
      <c r="C89" s="31" t="s">
        <v>151</v>
      </c>
      <c r="D89" s="31">
        <v>90</v>
      </c>
      <c r="E89" s="31">
        <v>83</v>
      </c>
      <c r="F89" s="31">
        <v>92</v>
      </c>
    </row>
    <row r="90" spans="1:6" ht="24" customHeight="1" x14ac:dyDescent="0.25">
      <c r="A90" s="31" t="s">
        <v>1104</v>
      </c>
      <c r="B90" s="31" t="s">
        <v>150</v>
      </c>
      <c r="C90" s="31" t="s">
        <v>151</v>
      </c>
      <c r="D90" s="31">
        <v>74</v>
      </c>
      <c r="E90" s="31">
        <v>86</v>
      </c>
      <c r="F90" s="31">
        <v>82</v>
      </c>
    </row>
    <row r="91" spans="1:6" ht="24" customHeight="1" x14ac:dyDescent="0.25">
      <c r="A91" s="31" t="s">
        <v>1106</v>
      </c>
      <c r="B91" s="31" t="s">
        <v>150</v>
      </c>
      <c r="C91" s="31" t="s">
        <v>151</v>
      </c>
      <c r="D91" s="31">
        <v>71</v>
      </c>
      <c r="E91" s="31">
        <v>83</v>
      </c>
      <c r="F91" s="31">
        <v>85</v>
      </c>
    </row>
    <row r="92" spans="1:6" ht="24" customHeight="1" x14ac:dyDescent="0.25">
      <c r="A92" s="31" t="s">
        <v>1107</v>
      </c>
      <c r="B92" s="31" t="s">
        <v>150</v>
      </c>
      <c r="C92" s="31" t="s">
        <v>151</v>
      </c>
      <c r="D92" s="31">
        <v>77</v>
      </c>
      <c r="E92" s="31">
        <v>60</v>
      </c>
      <c r="F92" s="31">
        <v>84</v>
      </c>
    </row>
    <row r="93" spans="1:6" ht="24" customHeight="1" x14ac:dyDescent="0.25">
      <c r="A93" s="31" t="s">
        <v>1108</v>
      </c>
      <c r="B93" s="31" t="s">
        <v>150</v>
      </c>
      <c r="C93" s="31" t="s">
        <v>151</v>
      </c>
      <c r="D93" s="31">
        <v>76</v>
      </c>
      <c r="E93" s="31">
        <v>82</v>
      </c>
      <c r="F93" s="31">
        <v>96</v>
      </c>
    </row>
    <row r="94" spans="1:6" ht="24" customHeight="1" x14ac:dyDescent="0.25">
      <c r="A94" s="31" t="s">
        <v>1109</v>
      </c>
      <c r="B94" s="31" t="s">
        <v>150</v>
      </c>
      <c r="C94" s="31" t="s">
        <v>151</v>
      </c>
      <c r="D94" s="31">
        <v>72</v>
      </c>
      <c r="E94" s="31">
        <v>60</v>
      </c>
      <c r="F94" s="31">
        <v>67</v>
      </c>
    </row>
    <row r="95" spans="1:6" ht="24" customHeight="1" x14ac:dyDescent="0.25">
      <c r="A95" s="31" t="s">
        <v>1110</v>
      </c>
      <c r="B95" s="31" t="s">
        <v>150</v>
      </c>
      <c r="C95" s="31" t="s">
        <v>151</v>
      </c>
      <c r="D95" s="31">
        <v>66</v>
      </c>
      <c r="E95" s="31">
        <v>72</v>
      </c>
      <c r="F95" s="31">
        <v>73</v>
      </c>
    </row>
    <row r="96" spans="1:6" ht="24" customHeight="1" x14ac:dyDescent="0.25">
      <c r="A96" s="31" t="s">
        <v>1111</v>
      </c>
      <c r="B96" s="31" t="s">
        <v>150</v>
      </c>
      <c r="C96" s="31" t="s">
        <v>151</v>
      </c>
      <c r="D96" s="31">
        <v>98</v>
      </c>
      <c r="E96" s="31">
        <v>80</v>
      </c>
      <c r="F96" s="31">
        <v>90</v>
      </c>
    </row>
    <row r="97" spans="1:6" ht="24" customHeight="1" x14ac:dyDescent="0.25">
      <c r="A97" s="31" t="s">
        <v>1112</v>
      </c>
      <c r="B97" s="31" t="s">
        <v>150</v>
      </c>
      <c r="C97" s="31" t="s">
        <v>151</v>
      </c>
      <c r="D97" s="31">
        <v>98</v>
      </c>
      <c r="E97" s="31">
        <v>70</v>
      </c>
      <c r="F97" s="31">
        <v>73</v>
      </c>
    </row>
    <row r="98" spans="1:6" ht="24" customHeight="1" x14ac:dyDescent="0.25">
      <c r="A98" s="31" t="s">
        <v>1113</v>
      </c>
      <c r="B98" s="31" t="s">
        <v>150</v>
      </c>
      <c r="C98" s="31" t="s">
        <v>151</v>
      </c>
      <c r="D98" s="31">
        <v>67</v>
      </c>
      <c r="E98" s="31">
        <v>83</v>
      </c>
      <c r="F98" s="31">
        <v>81</v>
      </c>
    </row>
    <row r="99" spans="1:6" ht="24" customHeight="1" x14ac:dyDescent="0.25">
      <c r="A99" s="31" t="s">
        <v>1099</v>
      </c>
      <c r="B99" s="31" t="s">
        <v>153</v>
      </c>
      <c r="C99" s="31" t="s">
        <v>154</v>
      </c>
      <c r="D99" s="31">
        <v>91</v>
      </c>
      <c r="E99" s="31">
        <v>88</v>
      </c>
      <c r="F99" s="31">
        <v>63</v>
      </c>
    </row>
    <row r="100" spans="1:6" ht="24" customHeight="1" x14ac:dyDescent="0.25">
      <c r="A100" s="31" t="s">
        <v>1101</v>
      </c>
      <c r="B100" s="31" t="s">
        <v>153</v>
      </c>
      <c r="C100" s="31" t="s">
        <v>154</v>
      </c>
      <c r="D100" s="31">
        <v>95</v>
      </c>
      <c r="E100" s="31">
        <v>80</v>
      </c>
      <c r="F100" s="31">
        <v>77</v>
      </c>
    </row>
    <row r="101" spans="1:6" ht="24" customHeight="1" x14ac:dyDescent="0.25">
      <c r="A101" s="31" t="s">
        <v>1103</v>
      </c>
      <c r="B101" s="31" t="s">
        <v>153</v>
      </c>
      <c r="C101" s="31" t="s">
        <v>154</v>
      </c>
      <c r="D101" s="31">
        <v>86</v>
      </c>
      <c r="E101" s="31">
        <v>95</v>
      </c>
      <c r="F101" s="31">
        <v>71</v>
      </c>
    </row>
    <row r="102" spans="1:6" ht="24" customHeight="1" x14ac:dyDescent="0.25">
      <c r="A102" s="31" t="s">
        <v>1104</v>
      </c>
      <c r="B102" s="31" t="s">
        <v>153</v>
      </c>
      <c r="C102" s="31" t="s">
        <v>154</v>
      </c>
      <c r="D102" s="31">
        <v>89</v>
      </c>
      <c r="E102" s="31">
        <v>82</v>
      </c>
      <c r="F102" s="31">
        <v>93</v>
      </c>
    </row>
    <row r="103" spans="1:6" ht="24" customHeight="1" x14ac:dyDescent="0.25">
      <c r="A103" s="31" t="s">
        <v>1106</v>
      </c>
      <c r="B103" s="31" t="s">
        <v>153</v>
      </c>
      <c r="C103" s="31" t="s">
        <v>154</v>
      </c>
      <c r="D103" s="31">
        <v>84</v>
      </c>
      <c r="E103" s="31">
        <v>72</v>
      </c>
      <c r="F103" s="31">
        <v>68</v>
      </c>
    </row>
    <row r="104" spans="1:6" ht="24" customHeight="1" x14ac:dyDescent="0.25">
      <c r="A104" s="31" t="s">
        <v>1107</v>
      </c>
      <c r="B104" s="31" t="s">
        <v>153</v>
      </c>
      <c r="C104" s="31" t="s">
        <v>154</v>
      </c>
      <c r="D104" s="31">
        <v>73</v>
      </c>
      <c r="E104" s="31">
        <v>90</v>
      </c>
      <c r="F104" s="31">
        <v>61</v>
      </c>
    </row>
    <row r="105" spans="1:6" ht="24" customHeight="1" x14ac:dyDescent="0.25">
      <c r="A105" s="31" t="s">
        <v>1108</v>
      </c>
      <c r="B105" s="31" t="s">
        <v>153</v>
      </c>
      <c r="C105" s="31" t="s">
        <v>154</v>
      </c>
      <c r="D105" s="31">
        <v>71</v>
      </c>
      <c r="E105" s="31">
        <v>82</v>
      </c>
      <c r="F105" s="31">
        <v>73</v>
      </c>
    </row>
    <row r="106" spans="1:6" ht="24" customHeight="1" x14ac:dyDescent="0.25">
      <c r="A106" s="31" t="s">
        <v>1109</v>
      </c>
      <c r="B106" s="31" t="s">
        <v>153</v>
      </c>
      <c r="C106" s="31" t="s">
        <v>154</v>
      </c>
      <c r="D106" s="31">
        <v>71</v>
      </c>
      <c r="E106" s="31">
        <v>92</v>
      </c>
      <c r="F106" s="31">
        <v>78</v>
      </c>
    </row>
    <row r="107" spans="1:6" ht="24" customHeight="1" x14ac:dyDescent="0.25">
      <c r="A107" s="31" t="s">
        <v>1110</v>
      </c>
      <c r="B107" s="31" t="s">
        <v>153</v>
      </c>
      <c r="C107" s="31" t="s">
        <v>154</v>
      </c>
      <c r="D107" s="31">
        <v>83</v>
      </c>
      <c r="E107" s="31">
        <v>65</v>
      </c>
      <c r="F107" s="31">
        <v>83</v>
      </c>
    </row>
    <row r="108" spans="1:6" ht="24" customHeight="1" x14ac:dyDescent="0.25">
      <c r="A108" s="31" t="s">
        <v>1111</v>
      </c>
      <c r="B108" s="31" t="s">
        <v>153</v>
      </c>
      <c r="C108" s="31" t="s">
        <v>154</v>
      </c>
      <c r="D108" s="31">
        <v>91</v>
      </c>
      <c r="E108" s="31">
        <v>73</v>
      </c>
      <c r="F108" s="31">
        <v>93</v>
      </c>
    </row>
    <row r="109" spans="1:6" ht="24" customHeight="1" x14ac:dyDescent="0.25">
      <c r="A109" s="31" t="s">
        <v>1112</v>
      </c>
      <c r="B109" s="31" t="s">
        <v>153</v>
      </c>
      <c r="C109" s="31" t="s">
        <v>154</v>
      </c>
      <c r="D109" s="31">
        <v>87</v>
      </c>
      <c r="E109" s="31">
        <v>94</v>
      </c>
      <c r="F109" s="31">
        <v>65</v>
      </c>
    </row>
    <row r="110" spans="1:6" ht="24" customHeight="1" x14ac:dyDescent="0.25">
      <c r="A110" s="31" t="s">
        <v>1113</v>
      </c>
      <c r="B110" s="31" t="s">
        <v>153</v>
      </c>
      <c r="C110" s="31" t="s">
        <v>154</v>
      </c>
      <c r="D110" s="31">
        <v>89</v>
      </c>
      <c r="E110" s="31">
        <v>91</v>
      </c>
      <c r="F110" s="31">
        <v>84</v>
      </c>
    </row>
    <row r="111" spans="1:6" ht="24" customHeight="1" x14ac:dyDescent="0.25">
      <c r="A111" s="31" t="s">
        <v>1099</v>
      </c>
      <c r="B111" s="31" t="s">
        <v>156</v>
      </c>
      <c r="C111" s="31" t="s">
        <v>157</v>
      </c>
      <c r="D111" s="31">
        <v>67</v>
      </c>
      <c r="E111" s="31">
        <v>81</v>
      </c>
      <c r="F111" s="31">
        <v>82</v>
      </c>
    </row>
    <row r="112" spans="1:6" ht="24" customHeight="1" x14ac:dyDescent="0.25">
      <c r="A112" s="31" t="s">
        <v>1101</v>
      </c>
      <c r="B112" s="31" t="s">
        <v>156</v>
      </c>
      <c r="C112" s="31" t="s">
        <v>157</v>
      </c>
      <c r="D112" s="31">
        <v>95</v>
      </c>
      <c r="E112" s="31">
        <v>91</v>
      </c>
      <c r="F112" s="31">
        <v>98</v>
      </c>
    </row>
    <row r="113" spans="1:6" ht="24" customHeight="1" x14ac:dyDescent="0.25">
      <c r="A113" s="31" t="s">
        <v>1103</v>
      </c>
      <c r="B113" s="31" t="s">
        <v>156</v>
      </c>
      <c r="C113" s="31" t="s">
        <v>157</v>
      </c>
      <c r="D113" s="31">
        <v>78</v>
      </c>
      <c r="E113" s="31">
        <v>80</v>
      </c>
      <c r="F113" s="31">
        <v>93</v>
      </c>
    </row>
    <row r="114" spans="1:6" ht="24" customHeight="1" x14ac:dyDescent="0.25">
      <c r="A114" s="31" t="s">
        <v>1104</v>
      </c>
      <c r="B114" s="31" t="s">
        <v>156</v>
      </c>
      <c r="C114" s="31" t="s">
        <v>157</v>
      </c>
      <c r="D114" s="31">
        <v>93</v>
      </c>
      <c r="E114" s="31">
        <v>79</v>
      </c>
      <c r="F114" s="31">
        <v>98</v>
      </c>
    </row>
    <row r="115" spans="1:6" ht="24" customHeight="1" x14ac:dyDescent="0.25">
      <c r="A115" s="31" t="s">
        <v>1106</v>
      </c>
      <c r="B115" s="31" t="s">
        <v>156</v>
      </c>
      <c r="C115" s="31" t="s">
        <v>157</v>
      </c>
      <c r="D115" s="31">
        <v>71</v>
      </c>
      <c r="E115" s="31">
        <v>88</v>
      </c>
      <c r="F115" s="31">
        <v>89</v>
      </c>
    </row>
    <row r="116" spans="1:6" ht="24" customHeight="1" x14ac:dyDescent="0.25">
      <c r="A116" s="31" t="s">
        <v>1107</v>
      </c>
      <c r="B116" s="31" t="s">
        <v>156</v>
      </c>
      <c r="C116" s="31" t="s">
        <v>157</v>
      </c>
      <c r="D116" s="31">
        <v>96</v>
      </c>
      <c r="E116" s="31">
        <v>91</v>
      </c>
      <c r="F116" s="31">
        <v>66</v>
      </c>
    </row>
    <row r="117" spans="1:6" ht="24" customHeight="1" x14ac:dyDescent="0.25">
      <c r="A117" s="31" t="s">
        <v>1108</v>
      </c>
      <c r="B117" s="31" t="s">
        <v>156</v>
      </c>
      <c r="C117" s="31" t="s">
        <v>157</v>
      </c>
      <c r="D117" s="31">
        <v>81</v>
      </c>
      <c r="E117" s="31">
        <v>75</v>
      </c>
      <c r="F117" s="31">
        <v>66</v>
      </c>
    </row>
    <row r="118" spans="1:6" ht="24" customHeight="1" x14ac:dyDescent="0.25">
      <c r="A118" s="31" t="s">
        <v>1109</v>
      </c>
      <c r="B118" s="31" t="s">
        <v>156</v>
      </c>
      <c r="C118" s="31" t="s">
        <v>157</v>
      </c>
      <c r="D118" s="31">
        <v>74</v>
      </c>
      <c r="E118" s="31">
        <v>72</v>
      </c>
      <c r="F118" s="31">
        <v>92</v>
      </c>
    </row>
    <row r="119" spans="1:6" ht="24" customHeight="1" x14ac:dyDescent="0.25">
      <c r="A119" s="31" t="s">
        <v>1110</v>
      </c>
      <c r="B119" s="31" t="s">
        <v>156</v>
      </c>
      <c r="C119" s="31" t="s">
        <v>157</v>
      </c>
      <c r="D119" s="31">
        <v>73</v>
      </c>
      <c r="E119" s="31">
        <v>86</v>
      </c>
      <c r="F119" s="31">
        <v>64</v>
      </c>
    </row>
    <row r="120" spans="1:6" ht="24" customHeight="1" x14ac:dyDescent="0.25">
      <c r="A120" s="31" t="s">
        <v>1111</v>
      </c>
      <c r="B120" s="31" t="s">
        <v>156</v>
      </c>
      <c r="C120" s="31" t="s">
        <v>157</v>
      </c>
      <c r="D120" s="31">
        <v>72</v>
      </c>
      <c r="E120" s="31">
        <v>67</v>
      </c>
      <c r="F120" s="31">
        <v>78</v>
      </c>
    </row>
    <row r="121" spans="1:6" ht="24" customHeight="1" x14ac:dyDescent="0.25">
      <c r="A121" s="31" t="s">
        <v>1112</v>
      </c>
      <c r="B121" s="31" t="s">
        <v>156</v>
      </c>
      <c r="C121" s="31" t="s">
        <v>157</v>
      </c>
      <c r="D121" s="31">
        <v>94</v>
      </c>
      <c r="E121" s="31">
        <v>84</v>
      </c>
      <c r="F121" s="31">
        <v>77</v>
      </c>
    </row>
    <row r="122" spans="1:6" ht="24" customHeight="1" x14ac:dyDescent="0.25">
      <c r="A122" s="31" t="s">
        <v>1113</v>
      </c>
      <c r="B122" s="31" t="s">
        <v>156</v>
      </c>
      <c r="C122" s="31" t="s">
        <v>157</v>
      </c>
      <c r="D122" s="31">
        <v>88</v>
      </c>
      <c r="E122" s="31">
        <v>76</v>
      </c>
      <c r="F122" s="31">
        <v>63</v>
      </c>
    </row>
    <row r="123" spans="1:6" ht="24" customHeight="1" x14ac:dyDescent="0.25">
      <c r="A123" s="31" t="s">
        <v>1099</v>
      </c>
      <c r="B123" s="31" t="s">
        <v>159</v>
      </c>
      <c r="C123" s="31" t="s">
        <v>160</v>
      </c>
      <c r="D123" s="31">
        <v>97</v>
      </c>
      <c r="E123" s="31">
        <v>82</v>
      </c>
      <c r="F123" s="31">
        <v>77</v>
      </c>
    </row>
    <row r="124" spans="1:6" ht="24" customHeight="1" x14ac:dyDescent="0.25">
      <c r="A124" s="31" t="s">
        <v>1101</v>
      </c>
      <c r="B124" s="31" t="s">
        <v>159</v>
      </c>
      <c r="C124" s="31" t="s">
        <v>160</v>
      </c>
      <c r="D124" s="31">
        <v>93</v>
      </c>
      <c r="E124" s="31">
        <v>84</v>
      </c>
      <c r="F124" s="31">
        <v>94</v>
      </c>
    </row>
    <row r="125" spans="1:6" ht="24" customHeight="1" x14ac:dyDescent="0.25">
      <c r="A125" s="31" t="s">
        <v>1103</v>
      </c>
      <c r="B125" s="31" t="s">
        <v>159</v>
      </c>
      <c r="C125" s="31" t="s">
        <v>160</v>
      </c>
      <c r="D125" s="31">
        <v>77</v>
      </c>
      <c r="E125" s="31">
        <v>73</v>
      </c>
      <c r="F125" s="31">
        <v>66</v>
      </c>
    </row>
    <row r="126" spans="1:6" ht="24" customHeight="1" x14ac:dyDescent="0.25">
      <c r="A126" s="31" t="s">
        <v>1104</v>
      </c>
      <c r="B126" s="31" t="s">
        <v>159</v>
      </c>
      <c r="C126" s="31" t="s">
        <v>160</v>
      </c>
      <c r="D126" s="31">
        <v>95</v>
      </c>
      <c r="E126" s="31">
        <v>89</v>
      </c>
      <c r="F126" s="31">
        <v>81</v>
      </c>
    </row>
    <row r="127" spans="1:6" ht="24" customHeight="1" x14ac:dyDescent="0.25">
      <c r="A127" s="31" t="s">
        <v>1106</v>
      </c>
      <c r="B127" s="31" t="s">
        <v>159</v>
      </c>
      <c r="C127" s="31" t="s">
        <v>160</v>
      </c>
      <c r="D127" s="31">
        <v>85</v>
      </c>
      <c r="E127" s="31">
        <v>87</v>
      </c>
      <c r="F127" s="31">
        <v>95</v>
      </c>
    </row>
    <row r="128" spans="1:6" ht="24" customHeight="1" x14ac:dyDescent="0.25">
      <c r="A128" s="31" t="s">
        <v>1107</v>
      </c>
      <c r="B128" s="31" t="s">
        <v>159</v>
      </c>
      <c r="C128" s="31" t="s">
        <v>160</v>
      </c>
      <c r="D128" s="31">
        <v>90</v>
      </c>
      <c r="E128" s="31">
        <v>82</v>
      </c>
      <c r="F128" s="31">
        <v>92</v>
      </c>
    </row>
    <row r="129" spans="1:6" ht="24" customHeight="1" x14ac:dyDescent="0.25">
      <c r="A129" s="31" t="s">
        <v>1108</v>
      </c>
      <c r="B129" s="31" t="s">
        <v>159</v>
      </c>
      <c r="C129" s="31" t="s">
        <v>160</v>
      </c>
      <c r="D129" s="31">
        <v>70</v>
      </c>
      <c r="E129" s="31">
        <v>61</v>
      </c>
      <c r="F129" s="31">
        <v>66</v>
      </c>
    </row>
    <row r="130" spans="1:6" ht="24" customHeight="1" x14ac:dyDescent="0.25">
      <c r="A130" s="31" t="s">
        <v>1109</v>
      </c>
      <c r="B130" s="31" t="s">
        <v>159</v>
      </c>
      <c r="C130" s="31" t="s">
        <v>160</v>
      </c>
      <c r="D130" s="31">
        <v>98</v>
      </c>
      <c r="E130" s="31">
        <v>68</v>
      </c>
      <c r="F130" s="31">
        <v>83</v>
      </c>
    </row>
    <row r="131" spans="1:6" ht="24" customHeight="1" x14ac:dyDescent="0.25">
      <c r="A131" s="31" t="s">
        <v>1110</v>
      </c>
      <c r="B131" s="31" t="s">
        <v>159</v>
      </c>
      <c r="C131" s="31" t="s">
        <v>160</v>
      </c>
      <c r="D131" s="31">
        <v>91</v>
      </c>
      <c r="E131" s="31">
        <v>67</v>
      </c>
      <c r="F131" s="31">
        <v>91</v>
      </c>
    </row>
    <row r="132" spans="1:6" ht="24" customHeight="1" x14ac:dyDescent="0.25">
      <c r="A132" s="31" t="s">
        <v>1111</v>
      </c>
      <c r="B132" s="31" t="s">
        <v>159</v>
      </c>
      <c r="C132" s="31" t="s">
        <v>160</v>
      </c>
      <c r="D132" s="31">
        <v>78</v>
      </c>
      <c r="E132" s="31">
        <v>69</v>
      </c>
      <c r="F132" s="31">
        <v>90</v>
      </c>
    </row>
    <row r="133" spans="1:6" ht="24" customHeight="1" x14ac:dyDescent="0.25">
      <c r="A133" s="31" t="s">
        <v>1112</v>
      </c>
      <c r="B133" s="31" t="s">
        <v>159</v>
      </c>
      <c r="C133" s="31" t="s">
        <v>160</v>
      </c>
      <c r="D133" s="31">
        <v>97</v>
      </c>
      <c r="E133" s="31">
        <v>91</v>
      </c>
      <c r="F133" s="31">
        <v>76</v>
      </c>
    </row>
    <row r="134" spans="1:6" ht="24" customHeight="1" x14ac:dyDescent="0.25">
      <c r="A134" s="31" t="s">
        <v>1113</v>
      </c>
      <c r="B134" s="31" t="s">
        <v>159</v>
      </c>
      <c r="C134" s="31" t="s">
        <v>160</v>
      </c>
      <c r="D134" s="31">
        <v>78</v>
      </c>
      <c r="E134" s="31">
        <v>92</v>
      </c>
      <c r="F134" s="31">
        <v>69</v>
      </c>
    </row>
    <row r="135" spans="1:6" ht="15" customHeight="1" x14ac:dyDescent="0.25">
      <c r="A135" s="31" t="s">
        <v>1099</v>
      </c>
      <c r="B135" s="31" t="s">
        <v>162</v>
      </c>
      <c r="C135" s="31" t="s">
        <v>163</v>
      </c>
      <c r="D135" s="31">
        <v>66</v>
      </c>
      <c r="E135" s="31">
        <v>94</v>
      </c>
      <c r="F135" s="31">
        <v>84</v>
      </c>
    </row>
    <row r="136" spans="1:6" ht="15" customHeight="1" x14ac:dyDescent="0.25">
      <c r="A136" s="31" t="s">
        <v>1101</v>
      </c>
      <c r="B136" s="31" t="s">
        <v>162</v>
      </c>
      <c r="C136" s="31" t="s">
        <v>163</v>
      </c>
      <c r="D136" s="31">
        <v>95</v>
      </c>
      <c r="E136" s="31">
        <v>68</v>
      </c>
      <c r="F136" s="31">
        <v>65</v>
      </c>
    </row>
    <row r="137" spans="1:6" ht="15" customHeight="1" x14ac:dyDescent="0.25">
      <c r="A137" s="31" t="s">
        <v>1103</v>
      </c>
      <c r="B137" s="31" t="s">
        <v>162</v>
      </c>
      <c r="C137" s="31" t="s">
        <v>163</v>
      </c>
      <c r="D137" s="31">
        <v>98</v>
      </c>
      <c r="E137" s="31">
        <v>81</v>
      </c>
      <c r="F137" s="31">
        <v>69</v>
      </c>
    </row>
    <row r="138" spans="1:6" ht="15" customHeight="1" x14ac:dyDescent="0.25">
      <c r="A138" s="31" t="s">
        <v>1104</v>
      </c>
      <c r="B138" s="31" t="s">
        <v>162</v>
      </c>
      <c r="C138" s="31" t="s">
        <v>163</v>
      </c>
      <c r="D138" s="31">
        <v>77</v>
      </c>
      <c r="E138" s="31">
        <v>73</v>
      </c>
      <c r="F138" s="31">
        <v>69</v>
      </c>
    </row>
    <row r="139" spans="1:6" ht="15" customHeight="1" x14ac:dyDescent="0.25">
      <c r="A139" s="31" t="s">
        <v>1106</v>
      </c>
      <c r="B139" s="31" t="s">
        <v>162</v>
      </c>
      <c r="C139" s="31" t="s">
        <v>163</v>
      </c>
      <c r="D139" s="31">
        <v>71</v>
      </c>
      <c r="E139" s="31">
        <v>88</v>
      </c>
      <c r="F139" s="31">
        <v>60</v>
      </c>
    </row>
    <row r="140" spans="1:6" ht="15" customHeight="1" x14ac:dyDescent="0.25">
      <c r="A140" s="31" t="s">
        <v>1107</v>
      </c>
      <c r="B140" s="31" t="s">
        <v>162</v>
      </c>
      <c r="C140" s="31" t="s">
        <v>163</v>
      </c>
      <c r="D140" s="31">
        <v>94</v>
      </c>
      <c r="E140" s="31">
        <v>91</v>
      </c>
      <c r="F140" s="31">
        <v>96</v>
      </c>
    </row>
    <row r="141" spans="1:6" ht="15" customHeight="1" x14ac:dyDescent="0.25">
      <c r="A141" s="31" t="s">
        <v>1108</v>
      </c>
      <c r="B141" s="31" t="s">
        <v>162</v>
      </c>
      <c r="C141" s="31" t="s">
        <v>163</v>
      </c>
      <c r="D141" s="31">
        <v>66</v>
      </c>
      <c r="E141" s="31">
        <v>82</v>
      </c>
      <c r="F141" s="31">
        <v>74</v>
      </c>
    </row>
    <row r="142" spans="1:6" ht="15" customHeight="1" x14ac:dyDescent="0.25">
      <c r="A142" s="31" t="s">
        <v>1109</v>
      </c>
      <c r="B142" s="31" t="s">
        <v>162</v>
      </c>
      <c r="C142" s="31" t="s">
        <v>163</v>
      </c>
      <c r="D142" s="31">
        <v>74</v>
      </c>
      <c r="E142" s="31">
        <v>71</v>
      </c>
      <c r="F142" s="31">
        <v>88</v>
      </c>
    </row>
    <row r="143" spans="1:6" ht="15" customHeight="1" x14ac:dyDescent="0.25">
      <c r="A143" s="31" t="s">
        <v>1110</v>
      </c>
      <c r="B143" s="31" t="s">
        <v>162</v>
      </c>
      <c r="C143" s="31" t="s">
        <v>163</v>
      </c>
      <c r="D143" s="31">
        <v>76</v>
      </c>
      <c r="E143" s="31">
        <v>66</v>
      </c>
      <c r="F143" s="31">
        <v>66</v>
      </c>
    </row>
    <row r="144" spans="1:6" ht="15" customHeight="1" x14ac:dyDescent="0.25">
      <c r="A144" s="31" t="s">
        <v>1111</v>
      </c>
      <c r="B144" s="31" t="s">
        <v>162</v>
      </c>
      <c r="C144" s="31" t="s">
        <v>163</v>
      </c>
      <c r="D144" s="31">
        <v>66</v>
      </c>
      <c r="E144" s="31">
        <v>79</v>
      </c>
      <c r="F144" s="31">
        <v>61</v>
      </c>
    </row>
    <row r="145" spans="1:6" ht="15" customHeight="1" x14ac:dyDescent="0.25">
      <c r="A145" s="31" t="s">
        <v>1112</v>
      </c>
      <c r="B145" s="31" t="s">
        <v>162</v>
      </c>
      <c r="C145" s="31" t="s">
        <v>163</v>
      </c>
      <c r="D145" s="31">
        <v>80</v>
      </c>
      <c r="E145" s="31">
        <v>76</v>
      </c>
      <c r="F145" s="31">
        <v>93</v>
      </c>
    </row>
    <row r="146" spans="1:6" ht="15" customHeight="1" x14ac:dyDescent="0.25">
      <c r="A146" s="31" t="s">
        <v>1113</v>
      </c>
      <c r="B146" s="31" t="s">
        <v>162</v>
      </c>
      <c r="C146" s="31" t="s">
        <v>163</v>
      </c>
      <c r="D146" s="31">
        <v>66</v>
      </c>
      <c r="E146" s="31">
        <v>87</v>
      </c>
      <c r="F146" s="31">
        <v>90</v>
      </c>
    </row>
    <row r="147" spans="1:6" ht="24" customHeight="1" x14ac:dyDescent="0.25">
      <c r="A147" s="31" t="s">
        <v>1099</v>
      </c>
      <c r="B147" s="31" t="s">
        <v>165</v>
      </c>
      <c r="C147" s="31" t="s">
        <v>166</v>
      </c>
      <c r="D147" s="31">
        <v>77</v>
      </c>
      <c r="E147" s="31">
        <v>84</v>
      </c>
      <c r="F147" s="31">
        <v>81</v>
      </c>
    </row>
    <row r="148" spans="1:6" ht="24" customHeight="1" x14ac:dyDescent="0.25">
      <c r="A148" s="31" t="s">
        <v>1101</v>
      </c>
      <c r="B148" s="31" t="s">
        <v>165</v>
      </c>
      <c r="C148" s="31" t="s">
        <v>166</v>
      </c>
      <c r="D148" s="31">
        <v>95</v>
      </c>
      <c r="E148" s="31">
        <v>71</v>
      </c>
      <c r="F148" s="31">
        <v>71</v>
      </c>
    </row>
    <row r="149" spans="1:6" ht="24" customHeight="1" x14ac:dyDescent="0.25">
      <c r="A149" s="31" t="s">
        <v>1103</v>
      </c>
      <c r="B149" s="31" t="s">
        <v>165</v>
      </c>
      <c r="C149" s="31" t="s">
        <v>166</v>
      </c>
      <c r="D149" s="31">
        <v>73</v>
      </c>
      <c r="E149" s="31">
        <v>60</v>
      </c>
      <c r="F149" s="31">
        <v>67</v>
      </c>
    </row>
    <row r="150" spans="1:6" ht="24" customHeight="1" x14ac:dyDescent="0.25">
      <c r="A150" s="31" t="s">
        <v>1104</v>
      </c>
      <c r="B150" s="31" t="s">
        <v>165</v>
      </c>
      <c r="C150" s="31" t="s">
        <v>166</v>
      </c>
      <c r="D150" s="31">
        <v>98</v>
      </c>
      <c r="E150" s="31">
        <v>75</v>
      </c>
      <c r="F150" s="31">
        <v>77</v>
      </c>
    </row>
    <row r="151" spans="1:6" ht="24" customHeight="1" x14ac:dyDescent="0.25">
      <c r="A151" s="31" t="s">
        <v>1106</v>
      </c>
      <c r="B151" s="31" t="s">
        <v>165</v>
      </c>
      <c r="C151" s="31" t="s">
        <v>166</v>
      </c>
      <c r="D151" s="31">
        <v>85</v>
      </c>
      <c r="E151" s="31">
        <v>88</v>
      </c>
      <c r="F151" s="31">
        <v>61</v>
      </c>
    </row>
    <row r="152" spans="1:6" ht="24" customHeight="1" x14ac:dyDescent="0.25">
      <c r="A152" s="31" t="s">
        <v>1107</v>
      </c>
      <c r="B152" s="31" t="s">
        <v>165</v>
      </c>
      <c r="C152" s="31" t="s">
        <v>166</v>
      </c>
      <c r="D152" s="31">
        <v>91</v>
      </c>
      <c r="E152" s="31">
        <v>83</v>
      </c>
      <c r="F152" s="31">
        <v>61</v>
      </c>
    </row>
    <row r="153" spans="1:6" ht="24" customHeight="1" x14ac:dyDescent="0.25">
      <c r="A153" s="31" t="s">
        <v>1108</v>
      </c>
      <c r="B153" s="31" t="s">
        <v>165</v>
      </c>
      <c r="C153" s="31" t="s">
        <v>166</v>
      </c>
      <c r="D153" s="31">
        <v>87</v>
      </c>
      <c r="E153" s="31">
        <v>77</v>
      </c>
      <c r="F153" s="31">
        <v>65</v>
      </c>
    </row>
    <row r="154" spans="1:6" ht="24" customHeight="1" x14ac:dyDescent="0.25">
      <c r="A154" s="31" t="s">
        <v>1109</v>
      </c>
      <c r="B154" s="31" t="s">
        <v>165</v>
      </c>
      <c r="C154" s="31" t="s">
        <v>166</v>
      </c>
      <c r="D154" s="31">
        <v>69</v>
      </c>
      <c r="E154" s="31">
        <v>60</v>
      </c>
      <c r="F154" s="31">
        <v>73</v>
      </c>
    </row>
    <row r="155" spans="1:6" ht="24" customHeight="1" x14ac:dyDescent="0.25">
      <c r="A155" s="31" t="s">
        <v>1110</v>
      </c>
      <c r="B155" s="31" t="s">
        <v>165</v>
      </c>
      <c r="C155" s="31" t="s">
        <v>166</v>
      </c>
      <c r="D155" s="31">
        <v>65</v>
      </c>
      <c r="E155" s="31">
        <v>67</v>
      </c>
      <c r="F155" s="31">
        <v>68</v>
      </c>
    </row>
    <row r="156" spans="1:6" ht="24" customHeight="1" x14ac:dyDescent="0.25">
      <c r="A156" s="31" t="s">
        <v>1111</v>
      </c>
      <c r="B156" s="31" t="s">
        <v>165</v>
      </c>
      <c r="C156" s="31" t="s">
        <v>166</v>
      </c>
      <c r="D156" s="31">
        <v>72</v>
      </c>
      <c r="E156" s="31">
        <v>65</v>
      </c>
      <c r="F156" s="31">
        <v>79</v>
      </c>
    </row>
    <row r="157" spans="1:6" ht="24" customHeight="1" x14ac:dyDescent="0.25">
      <c r="A157" s="31" t="s">
        <v>1112</v>
      </c>
      <c r="B157" s="31" t="s">
        <v>165</v>
      </c>
      <c r="C157" s="31" t="s">
        <v>166</v>
      </c>
      <c r="D157" s="31">
        <v>84</v>
      </c>
      <c r="E157" s="31">
        <v>77</v>
      </c>
      <c r="F157" s="31">
        <v>66</v>
      </c>
    </row>
    <row r="158" spans="1:6" ht="24" customHeight="1" x14ac:dyDescent="0.25">
      <c r="A158" s="31" t="s">
        <v>1113</v>
      </c>
      <c r="B158" s="31" t="s">
        <v>165</v>
      </c>
      <c r="C158" s="31" t="s">
        <v>166</v>
      </c>
      <c r="D158" s="31">
        <v>96</v>
      </c>
      <c r="E158" s="31">
        <v>66</v>
      </c>
      <c r="F158" s="31">
        <v>70</v>
      </c>
    </row>
    <row r="159" spans="1:6" ht="24" customHeight="1" x14ac:dyDescent="0.25">
      <c r="A159" s="31" t="s">
        <v>1099</v>
      </c>
      <c r="B159" s="31" t="s">
        <v>168</v>
      </c>
      <c r="C159" s="31" t="s">
        <v>169</v>
      </c>
      <c r="D159" s="31">
        <v>96</v>
      </c>
      <c r="E159" s="31">
        <v>61</v>
      </c>
      <c r="F159" s="31">
        <v>94</v>
      </c>
    </row>
    <row r="160" spans="1:6" ht="24" customHeight="1" x14ac:dyDescent="0.25">
      <c r="A160" s="31" t="s">
        <v>1101</v>
      </c>
      <c r="B160" s="31" t="s">
        <v>168</v>
      </c>
      <c r="C160" s="31" t="s">
        <v>169</v>
      </c>
      <c r="D160" s="31">
        <v>68</v>
      </c>
      <c r="E160" s="31">
        <v>94</v>
      </c>
      <c r="F160" s="31">
        <v>79</v>
      </c>
    </row>
    <row r="161" spans="1:6" ht="24" customHeight="1" x14ac:dyDescent="0.25">
      <c r="A161" s="31" t="s">
        <v>1103</v>
      </c>
      <c r="B161" s="31" t="s">
        <v>168</v>
      </c>
      <c r="C161" s="31" t="s">
        <v>169</v>
      </c>
      <c r="D161" s="31">
        <v>78</v>
      </c>
      <c r="E161" s="31">
        <v>87</v>
      </c>
      <c r="F161" s="31">
        <v>81</v>
      </c>
    </row>
    <row r="162" spans="1:6" ht="24" customHeight="1" x14ac:dyDescent="0.25">
      <c r="A162" s="31" t="s">
        <v>1104</v>
      </c>
      <c r="B162" s="31" t="s">
        <v>168</v>
      </c>
      <c r="C162" s="31" t="s">
        <v>169</v>
      </c>
      <c r="D162" s="31">
        <v>82</v>
      </c>
      <c r="E162" s="31">
        <v>77</v>
      </c>
      <c r="F162" s="31">
        <v>79</v>
      </c>
    </row>
    <row r="163" spans="1:6" ht="24" customHeight="1" x14ac:dyDescent="0.25">
      <c r="A163" s="31" t="s">
        <v>1106</v>
      </c>
      <c r="B163" s="31" t="s">
        <v>168</v>
      </c>
      <c r="C163" s="31" t="s">
        <v>169</v>
      </c>
      <c r="D163" s="31">
        <v>88</v>
      </c>
      <c r="E163" s="31">
        <v>65</v>
      </c>
      <c r="F163" s="31">
        <v>75</v>
      </c>
    </row>
    <row r="164" spans="1:6" ht="24" customHeight="1" x14ac:dyDescent="0.25">
      <c r="A164" s="31" t="s">
        <v>1107</v>
      </c>
      <c r="B164" s="31" t="s">
        <v>168</v>
      </c>
      <c r="C164" s="31" t="s">
        <v>169</v>
      </c>
      <c r="D164" s="31">
        <v>80</v>
      </c>
      <c r="E164" s="31">
        <v>93</v>
      </c>
      <c r="F164" s="31">
        <v>95</v>
      </c>
    </row>
    <row r="165" spans="1:6" ht="24" customHeight="1" x14ac:dyDescent="0.25">
      <c r="A165" s="31" t="s">
        <v>1108</v>
      </c>
      <c r="B165" s="31" t="s">
        <v>168</v>
      </c>
      <c r="C165" s="31" t="s">
        <v>169</v>
      </c>
      <c r="D165" s="31">
        <v>86</v>
      </c>
      <c r="E165" s="31">
        <v>62</v>
      </c>
      <c r="F165" s="31">
        <v>70</v>
      </c>
    </row>
    <row r="166" spans="1:6" ht="24" customHeight="1" x14ac:dyDescent="0.25">
      <c r="A166" s="31" t="s">
        <v>1109</v>
      </c>
      <c r="B166" s="31" t="s">
        <v>168</v>
      </c>
      <c r="C166" s="31" t="s">
        <v>169</v>
      </c>
      <c r="D166" s="31">
        <v>81</v>
      </c>
      <c r="E166" s="31">
        <v>67</v>
      </c>
      <c r="F166" s="31">
        <v>75</v>
      </c>
    </row>
    <row r="167" spans="1:6" ht="24" customHeight="1" x14ac:dyDescent="0.25">
      <c r="A167" s="31" t="s">
        <v>1110</v>
      </c>
      <c r="B167" s="31" t="s">
        <v>168</v>
      </c>
      <c r="C167" s="31" t="s">
        <v>169</v>
      </c>
      <c r="D167" s="31">
        <v>78</v>
      </c>
      <c r="E167" s="31">
        <v>95</v>
      </c>
      <c r="F167" s="31">
        <v>72</v>
      </c>
    </row>
    <row r="168" spans="1:6" ht="24" customHeight="1" x14ac:dyDescent="0.25">
      <c r="A168" s="31" t="s">
        <v>1111</v>
      </c>
      <c r="B168" s="31" t="s">
        <v>168</v>
      </c>
      <c r="C168" s="31" t="s">
        <v>169</v>
      </c>
      <c r="D168" s="31">
        <v>87</v>
      </c>
      <c r="E168" s="31">
        <v>79</v>
      </c>
      <c r="F168" s="31">
        <v>76</v>
      </c>
    </row>
    <row r="169" spans="1:6" ht="24" customHeight="1" x14ac:dyDescent="0.25">
      <c r="A169" s="31" t="s">
        <v>1112</v>
      </c>
      <c r="B169" s="31" t="s">
        <v>168</v>
      </c>
      <c r="C169" s="31" t="s">
        <v>169</v>
      </c>
      <c r="D169" s="31">
        <v>81</v>
      </c>
      <c r="E169" s="31">
        <v>93</v>
      </c>
      <c r="F169" s="31">
        <v>90</v>
      </c>
    </row>
    <row r="170" spans="1:6" ht="24" customHeight="1" x14ac:dyDescent="0.25">
      <c r="A170" s="31" t="s">
        <v>1113</v>
      </c>
      <c r="B170" s="31" t="s">
        <v>168</v>
      </c>
      <c r="C170" s="31" t="s">
        <v>169</v>
      </c>
      <c r="D170" s="31">
        <v>91</v>
      </c>
      <c r="E170" s="31">
        <v>63</v>
      </c>
      <c r="F170" s="31">
        <v>85</v>
      </c>
    </row>
    <row r="171" spans="1:6" ht="24" customHeight="1" x14ac:dyDescent="0.25">
      <c r="A171" s="31" t="s">
        <v>1099</v>
      </c>
      <c r="B171" s="31" t="s">
        <v>171</v>
      </c>
      <c r="C171" s="31" t="s">
        <v>172</v>
      </c>
      <c r="D171" s="31">
        <v>72</v>
      </c>
      <c r="E171" s="31">
        <v>80</v>
      </c>
      <c r="F171" s="31">
        <v>72</v>
      </c>
    </row>
    <row r="172" spans="1:6" ht="24" customHeight="1" x14ac:dyDescent="0.25">
      <c r="A172" s="31" t="s">
        <v>1101</v>
      </c>
      <c r="B172" s="31" t="s">
        <v>171</v>
      </c>
      <c r="C172" s="31" t="s">
        <v>172</v>
      </c>
      <c r="D172" s="31">
        <v>86</v>
      </c>
      <c r="E172" s="31">
        <v>80</v>
      </c>
      <c r="F172" s="31">
        <v>64</v>
      </c>
    </row>
    <row r="173" spans="1:6" ht="24" customHeight="1" x14ac:dyDescent="0.25">
      <c r="A173" s="31" t="s">
        <v>1103</v>
      </c>
      <c r="B173" s="31" t="s">
        <v>171</v>
      </c>
      <c r="C173" s="31" t="s">
        <v>172</v>
      </c>
      <c r="D173" s="31">
        <v>83</v>
      </c>
      <c r="E173" s="31">
        <v>91</v>
      </c>
      <c r="F173" s="31">
        <v>93</v>
      </c>
    </row>
    <row r="174" spans="1:6" ht="24" customHeight="1" x14ac:dyDescent="0.25">
      <c r="A174" s="31" t="s">
        <v>1104</v>
      </c>
      <c r="B174" s="31" t="s">
        <v>171</v>
      </c>
      <c r="C174" s="31" t="s">
        <v>172</v>
      </c>
      <c r="D174" s="31">
        <v>98</v>
      </c>
      <c r="E174" s="31">
        <v>89</v>
      </c>
      <c r="F174" s="31">
        <v>76</v>
      </c>
    </row>
    <row r="175" spans="1:6" ht="24" customHeight="1" x14ac:dyDescent="0.25">
      <c r="A175" s="31" t="s">
        <v>1106</v>
      </c>
      <c r="B175" s="31" t="s">
        <v>171</v>
      </c>
      <c r="C175" s="31" t="s">
        <v>172</v>
      </c>
      <c r="D175" s="31">
        <v>80</v>
      </c>
      <c r="E175" s="31">
        <v>90</v>
      </c>
      <c r="F175" s="31">
        <v>91</v>
      </c>
    </row>
    <row r="176" spans="1:6" ht="24" customHeight="1" x14ac:dyDescent="0.25">
      <c r="A176" s="31" t="s">
        <v>1107</v>
      </c>
      <c r="B176" s="31" t="s">
        <v>171</v>
      </c>
      <c r="C176" s="31" t="s">
        <v>172</v>
      </c>
      <c r="D176" s="31">
        <v>83</v>
      </c>
      <c r="E176" s="31">
        <v>83</v>
      </c>
      <c r="F176" s="31">
        <v>86</v>
      </c>
    </row>
    <row r="177" spans="1:6" ht="24" customHeight="1" x14ac:dyDescent="0.25">
      <c r="A177" s="31" t="s">
        <v>1108</v>
      </c>
      <c r="B177" s="31" t="s">
        <v>171</v>
      </c>
      <c r="C177" s="31" t="s">
        <v>172</v>
      </c>
      <c r="D177" s="31">
        <v>98</v>
      </c>
      <c r="E177" s="31">
        <v>81</v>
      </c>
      <c r="F177" s="31">
        <v>95</v>
      </c>
    </row>
    <row r="178" spans="1:6" ht="24" customHeight="1" x14ac:dyDescent="0.25">
      <c r="A178" s="31" t="s">
        <v>1109</v>
      </c>
      <c r="B178" s="31" t="s">
        <v>171</v>
      </c>
      <c r="C178" s="31" t="s">
        <v>172</v>
      </c>
      <c r="D178" s="31">
        <v>76</v>
      </c>
      <c r="E178" s="31">
        <v>88</v>
      </c>
      <c r="F178" s="31">
        <v>71</v>
      </c>
    </row>
    <row r="179" spans="1:6" ht="24" customHeight="1" x14ac:dyDescent="0.25">
      <c r="A179" s="31" t="s">
        <v>1110</v>
      </c>
      <c r="B179" s="31" t="s">
        <v>171</v>
      </c>
      <c r="C179" s="31" t="s">
        <v>172</v>
      </c>
      <c r="D179" s="31">
        <v>83</v>
      </c>
      <c r="E179" s="31">
        <v>72</v>
      </c>
      <c r="F179" s="31">
        <v>60</v>
      </c>
    </row>
    <row r="180" spans="1:6" ht="24" customHeight="1" x14ac:dyDescent="0.25">
      <c r="A180" s="31" t="s">
        <v>1111</v>
      </c>
      <c r="B180" s="31" t="s">
        <v>171</v>
      </c>
      <c r="C180" s="31" t="s">
        <v>172</v>
      </c>
      <c r="D180" s="31">
        <v>80</v>
      </c>
      <c r="E180" s="31">
        <v>75</v>
      </c>
      <c r="F180" s="31">
        <v>98</v>
      </c>
    </row>
    <row r="181" spans="1:6" ht="24" customHeight="1" x14ac:dyDescent="0.25">
      <c r="A181" s="31" t="s">
        <v>1112</v>
      </c>
      <c r="B181" s="31" t="s">
        <v>171</v>
      </c>
      <c r="C181" s="31" t="s">
        <v>172</v>
      </c>
      <c r="D181" s="31">
        <v>69</v>
      </c>
      <c r="E181" s="31">
        <v>74</v>
      </c>
      <c r="F181" s="31">
        <v>77</v>
      </c>
    </row>
    <row r="182" spans="1:6" ht="24" customHeight="1" x14ac:dyDescent="0.25">
      <c r="A182" s="31" t="s">
        <v>1113</v>
      </c>
      <c r="B182" s="31" t="s">
        <v>171</v>
      </c>
      <c r="C182" s="31" t="s">
        <v>172</v>
      </c>
      <c r="D182" s="31">
        <v>78</v>
      </c>
      <c r="E182" s="31">
        <v>60</v>
      </c>
      <c r="F182" s="31">
        <v>86</v>
      </c>
    </row>
    <row r="183" spans="1:6" ht="24" customHeight="1" x14ac:dyDescent="0.25">
      <c r="A183" s="31" t="s">
        <v>1099</v>
      </c>
      <c r="B183" s="31" t="s">
        <v>174</v>
      </c>
      <c r="C183" s="31" t="s">
        <v>175</v>
      </c>
      <c r="D183" s="31">
        <v>96</v>
      </c>
      <c r="E183" s="31">
        <v>74</v>
      </c>
      <c r="F183" s="31">
        <v>81</v>
      </c>
    </row>
    <row r="184" spans="1:6" ht="24" customHeight="1" x14ac:dyDescent="0.25">
      <c r="A184" s="31" t="s">
        <v>1101</v>
      </c>
      <c r="B184" s="31" t="s">
        <v>174</v>
      </c>
      <c r="C184" s="31" t="s">
        <v>175</v>
      </c>
      <c r="D184" s="31">
        <v>97</v>
      </c>
      <c r="E184" s="31">
        <v>84</v>
      </c>
      <c r="F184" s="31">
        <v>92</v>
      </c>
    </row>
    <row r="185" spans="1:6" ht="24" customHeight="1" x14ac:dyDescent="0.25">
      <c r="A185" s="31" t="s">
        <v>1103</v>
      </c>
      <c r="B185" s="31" t="s">
        <v>174</v>
      </c>
      <c r="C185" s="31" t="s">
        <v>175</v>
      </c>
      <c r="D185" s="31">
        <v>86</v>
      </c>
      <c r="E185" s="31">
        <v>71</v>
      </c>
      <c r="F185" s="31">
        <v>68</v>
      </c>
    </row>
    <row r="186" spans="1:6" ht="24" customHeight="1" x14ac:dyDescent="0.25">
      <c r="A186" s="31" t="s">
        <v>1104</v>
      </c>
      <c r="B186" s="31" t="s">
        <v>174</v>
      </c>
      <c r="C186" s="31" t="s">
        <v>175</v>
      </c>
      <c r="D186" s="31">
        <v>88</v>
      </c>
      <c r="E186" s="31">
        <v>70</v>
      </c>
      <c r="F186" s="31">
        <v>63</v>
      </c>
    </row>
    <row r="187" spans="1:6" ht="24" customHeight="1" x14ac:dyDescent="0.25">
      <c r="A187" s="31" t="s">
        <v>1106</v>
      </c>
      <c r="B187" s="31" t="s">
        <v>174</v>
      </c>
      <c r="C187" s="31" t="s">
        <v>175</v>
      </c>
      <c r="D187" s="31">
        <v>66</v>
      </c>
      <c r="E187" s="31">
        <v>77</v>
      </c>
      <c r="F187" s="31">
        <v>71</v>
      </c>
    </row>
    <row r="188" spans="1:6" ht="24" customHeight="1" x14ac:dyDescent="0.25">
      <c r="A188" s="31" t="s">
        <v>1107</v>
      </c>
      <c r="B188" s="31" t="s">
        <v>174</v>
      </c>
      <c r="C188" s="31" t="s">
        <v>175</v>
      </c>
      <c r="D188" s="31">
        <v>72</v>
      </c>
      <c r="E188" s="31">
        <v>85</v>
      </c>
      <c r="F188" s="31">
        <v>98</v>
      </c>
    </row>
    <row r="189" spans="1:6" ht="24" customHeight="1" x14ac:dyDescent="0.25">
      <c r="A189" s="31" t="s">
        <v>1108</v>
      </c>
      <c r="B189" s="31" t="s">
        <v>174</v>
      </c>
      <c r="C189" s="31" t="s">
        <v>175</v>
      </c>
      <c r="D189" s="31">
        <v>93</v>
      </c>
      <c r="E189" s="31">
        <v>76</v>
      </c>
      <c r="F189" s="31">
        <v>81</v>
      </c>
    </row>
    <row r="190" spans="1:6" ht="24" customHeight="1" x14ac:dyDescent="0.25">
      <c r="A190" s="31" t="s">
        <v>1109</v>
      </c>
      <c r="B190" s="31" t="s">
        <v>174</v>
      </c>
      <c r="C190" s="31" t="s">
        <v>175</v>
      </c>
      <c r="D190" s="31">
        <v>83</v>
      </c>
      <c r="E190" s="31">
        <v>73</v>
      </c>
      <c r="F190" s="31">
        <v>93</v>
      </c>
    </row>
    <row r="191" spans="1:6" ht="24" customHeight="1" x14ac:dyDescent="0.25">
      <c r="A191" s="31" t="s">
        <v>1110</v>
      </c>
      <c r="B191" s="31" t="s">
        <v>174</v>
      </c>
      <c r="C191" s="31" t="s">
        <v>175</v>
      </c>
      <c r="D191" s="31">
        <v>79</v>
      </c>
      <c r="E191" s="31">
        <v>81</v>
      </c>
      <c r="F191" s="31">
        <v>69</v>
      </c>
    </row>
    <row r="192" spans="1:6" ht="24" customHeight="1" x14ac:dyDescent="0.25">
      <c r="A192" s="31" t="s">
        <v>1111</v>
      </c>
      <c r="B192" s="31" t="s">
        <v>174</v>
      </c>
      <c r="C192" s="31" t="s">
        <v>175</v>
      </c>
      <c r="D192" s="31">
        <v>97</v>
      </c>
      <c r="E192" s="31">
        <v>80</v>
      </c>
      <c r="F192" s="31">
        <v>85</v>
      </c>
    </row>
    <row r="193" spans="1:6" ht="24" customHeight="1" x14ac:dyDescent="0.25">
      <c r="A193" s="31" t="s">
        <v>1112</v>
      </c>
      <c r="B193" s="31" t="s">
        <v>174</v>
      </c>
      <c r="C193" s="31" t="s">
        <v>175</v>
      </c>
      <c r="D193" s="31">
        <v>70</v>
      </c>
      <c r="E193" s="31">
        <v>82</v>
      </c>
      <c r="F193" s="31">
        <v>91</v>
      </c>
    </row>
    <row r="194" spans="1:6" ht="24" customHeight="1" x14ac:dyDescent="0.25">
      <c r="A194" s="31" t="s">
        <v>1113</v>
      </c>
      <c r="B194" s="31" t="s">
        <v>174</v>
      </c>
      <c r="C194" s="31" t="s">
        <v>175</v>
      </c>
      <c r="D194" s="31">
        <v>84</v>
      </c>
      <c r="E194" s="31">
        <v>69</v>
      </c>
      <c r="F194" s="31">
        <v>65</v>
      </c>
    </row>
    <row r="195" spans="1:6" ht="24" customHeight="1" x14ac:dyDescent="0.25">
      <c r="A195" s="31" t="s">
        <v>1099</v>
      </c>
      <c r="B195" s="31" t="s">
        <v>177</v>
      </c>
      <c r="C195" s="31" t="s">
        <v>178</v>
      </c>
      <c r="D195" s="31">
        <v>74</v>
      </c>
      <c r="E195" s="31">
        <v>87</v>
      </c>
      <c r="F195" s="31">
        <v>91</v>
      </c>
    </row>
    <row r="196" spans="1:6" ht="24" customHeight="1" x14ac:dyDescent="0.25">
      <c r="A196" s="31" t="s">
        <v>1101</v>
      </c>
      <c r="B196" s="31" t="s">
        <v>177</v>
      </c>
      <c r="C196" s="31" t="s">
        <v>178</v>
      </c>
      <c r="D196" s="31">
        <v>93</v>
      </c>
      <c r="E196" s="31">
        <v>76</v>
      </c>
      <c r="F196" s="31">
        <v>91</v>
      </c>
    </row>
    <row r="197" spans="1:6" ht="24" customHeight="1" x14ac:dyDescent="0.25">
      <c r="A197" s="31" t="s">
        <v>1103</v>
      </c>
      <c r="B197" s="31" t="s">
        <v>177</v>
      </c>
      <c r="C197" s="31" t="s">
        <v>178</v>
      </c>
      <c r="D197" s="31">
        <v>88</v>
      </c>
      <c r="E197" s="31">
        <v>74</v>
      </c>
      <c r="F197" s="31">
        <v>87</v>
      </c>
    </row>
    <row r="198" spans="1:6" ht="24" customHeight="1" x14ac:dyDescent="0.25">
      <c r="A198" s="31" t="s">
        <v>1104</v>
      </c>
      <c r="B198" s="31" t="s">
        <v>177</v>
      </c>
      <c r="C198" s="31" t="s">
        <v>178</v>
      </c>
      <c r="D198" s="31">
        <v>80</v>
      </c>
      <c r="E198" s="31">
        <v>79</v>
      </c>
      <c r="F198" s="31">
        <v>64</v>
      </c>
    </row>
    <row r="199" spans="1:6" ht="24" customHeight="1" x14ac:dyDescent="0.25">
      <c r="A199" s="31" t="s">
        <v>1106</v>
      </c>
      <c r="B199" s="31" t="s">
        <v>177</v>
      </c>
      <c r="C199" s="31" t="s">
        <v>178</v>
      </c>
      <c r="D199" s="31">
        <v>94</v>
      </c>
      <c r="E199" s="31">
        <v>64</v>
      </c>
      <c r="F199" s="31">
        <v>87</v>
      </c>
    </row>
    <row r="200" spans="1:6" ht="24" customHeight="1" x14ac:dyDescent="0.25">
      <c r="A200" s="31" t="s">
        <v>1107</v>
      </c>
      <c r="B200" s="31" t="s">
        <v>177</v>
      </c>
      <c r="C200" s="31" t="s">
        <v>178</v>
      </c>
      <c r="D200" s="31">
        <v>97</v>
      </c>
      <c r="E200" s="31">
        <v>81</v>
      </c>
      <c r="F200" s="31">
        <v>64</v>
      </c>
    </row>
    <row r="201" spans="1:6" ht="24" customHeight="1" x14ac:dyDescent="0.25">
      <c r="A201" s="31" t="s">
        <v>1108</v>
      </c>
      <c r="B201" s="31" t="s">
        <v>177</v>
      </c>
      <c r="C201" s="31" t="s">
        <v>178</v>
      </c>
      <c r="D201" s="31">
        <v>65</v>
      </c>
      <c r="E201" s="31">
        <v>91</v>
      </c>
      <c r="F201" s="31">
        <v>71</v>
      </c>
    </row>
    <row r="202" spans="1:6" ht="24" customHeight="1" x14ac:dyDescent="0.25">
      <c r="A202" s="31" t="s">
        <v>1109</v>
      </c>
      <c r="B202" s="31" t="s">
        <v>177</v>
      </c>
      <c r="C202" s="31" t="s">
        <v>178</v>
      </c>
      <c r="D202" s="31">
        <v>69</v>
      </c>
      <c r="E202" s="31">
        <v>80</v>
      </c>
      <c r="F202" s="31">
        <v>82</v>
      </c>
    </row>
    <row r="203" spans="1:6" ht="24" customHeight="1" x14ac:dyDescent="0.25">
      <c r="A203" s="31" t="s">
        <v>1110</v>
      </c>
      <c r="B203" s="31" t="s">
        <v>177</v>
      </c>
      <c r="C203" s="31" t="s">
        <v>178</v>
      </c>
      <c r="D203" s="31">
        <v>79</v>
      </c>
      <c r="E203" s="31">
        <v>72</v>
      </c>
      <c r="F203" s="31">
        <v>91</v>
      </c>
    </row>
    <row r="204" spans="1:6" ht="24" customHeight="1" x14ac:dyDescent="0.25">
      <c r="A204" s="31" t="s">
        <v>1111</v>
      </c>
      <c r="B204" s="31" t="s">
        <v>177</v>
      </c>
      <c r="C204" s="31" t="s">
        <v>178</v>
      </c>
      <c r="D204" s="31">
        <v>76</v>
      </c>
      <c r="E204" s="31">
        <v>76</v>
      </c>
      <c r="F204" s="31">
        <v>76</v>
      </c>
    </row>
    <row r="205" spans="1:6" ht="24" customHeight="1" x14ac:dyDescent="0.25">
      <c r="A205" s="31" t="s">
        <v>1112</v>
      </c>
      <c r="B205" s="31" t="s">
        <v>177</v>
      </c>
      <c r="C205" s="31" t="s">
        <v>178</v>
      </c>
      <c r="D205" s="31">
        <v>72</v>
      </c>
      <c r="E205" s="31">
        <v>94</v>
      </c>
      <c r="F205" s="31">
        <v>65</v>
      </c>
    </row>
    <row r="206" spans="1:6" ht="24" customHeight="1" x14ac:dyDescent="0.25">
      <c r="A206" s="31" t="s">
        <v>1113</v>
      </c>
      <c r="B206" s="31" t="s">
        <v>177</v>
      </c>
      <c r="C206" s="31" t="s">
        <v>178</v>
      </c>
      <c r="D206" s="31">
        <v>87</v>
      </c>
      <c r="E206" s="31">
        <v>60</v>
      </c>
      <c r="F206" s="31">
        <v>70</v>
      </c>
    </row>
    <row r="207" spans="1:6" ht="24" customHeight="1" x14ac:dyDescent="0.25">
      <c r="A207" s="31" t="s">
        <v>1099</v>
      </c>
      <c r="B207" s="31" t="s">
        <v>180</v>
      </c>
      <c r="C207" s="31" t="s">
        <v>181</v>
      </c>
      <c r="D207" s="31">
        <v>77</v>
      </c>
      <c r="E207" s="31">
        <v>67</v>
      </c>
      <c r="F207" s="31">
        <v>85</v>
      </c>
    </row>
    <row r="208" spans="1:6" ht="24" customHeight="1" x14ac:dyDescent="0.25">
      <c r="A208" s="31" t="s">
        <v>1101</v>
      </c>
      <c r="B208" s="31" t="s">
        <v>180</v>
      </c>
      <c r="C208" s="31" t="s">
        <v>181</v>
      </c>
      <c r="D208" s="31">
        <v>73</v>
      </c>
      <c r="E208" s="31">
        <v>78</v>
      </c>
      <c r="F208" s="31">
        <v>67</v>
      </c>
    </row>
    <row r="209" spans="1:6" ht="24" customHeight="1" x14ac:dyDescent="0.25">
      <c r="A209" s="31" t="s">
        <v>1103</v>
      </c>
      <c r="B209" s="31" t="s">
        <v>180</v>
      </c>
      <c r="C209" s="31" t="s">
        <v>181</v>
      </c>
      <c r="D209" s="31">
        <v>89</v>
      </c>
      <c r="E209" s="31">
        <v>84</v>
      </c>
      <c r="F209" s="31">
        <v>94</v>
      </c>
    </row>
    <row r="210" spans="1:6" ht="24" customHeight="1" x14ac:dyDescent="0.25">
      <c r="A210" s="31" t="s">
        <v>1104</v>
      </c>
      <c r="B210" s="31" t="s">
        <v>180</v>
      </c>
      <c r="C210" s="31" t="s">
        <v>181</v>
      </c>
      <c r="D210" s="31">
        <v>96</v>
      </c>
      <c r="E210" s="31">
        <v>61</v>
      </c>
      <c r="F210" s="31">
        <v>62</v>
      </c>
    </row>
    <row r="211" spans="1:6" ht="24" customHeight="1" x14ac:dyDescent="0.25">
      <c r="A211" s="31" t="s">
        <v>1106</v>
      </c>
      <c r="B211" s="31" t="s">
        <v>180</v>
      </c>
      <c r="C211" s="31" t="s">
        <v>181</v>
      </c>
      <c r="D211" s="31">
        <v>90</v>
      </c>
      <c r="E211" s="31">
        <v>67</v>
      </c>
      <c r="F211" s="31">
        <v>95</v>
      </c>
    </row>
    <row r="212" spans="1:6" ht="24" customHeight="1" x14ac:dyDescent="0.25">
      <c r="A212" s="31" t="s">
        <v>1107</v>
      </c>
      <c r="B212" s="31" t="s">
        <v>180</v>
      </c>
      <c r="C212" s="31" t="s">
        <v>181</v>
      </c>
      <c r="D212" s="31">
        <v>93</v>
      </c>
      <c r="E212" s="31">
        <v>85</v>
      </c>
      <c r="F212" s="31">
        <v>84</v>
      </c>
    </row>
    <row r="213" spans="1:6" ht="24" customHeight="1" x14ac:dyDescent="0.25">
      <c r="A213" s="31" t="s">
        <v>1108</v>
      </c>
      <c r="B213" s="31" t="s">
        <v>180</v>
      </c>
      <c r="C213" s="31" t="s">
        <v>181</v>
      </c>
      <c r="D213" s="31">
        <v>80</v>
      </c>
      <c r="E213" s="31">
        <v>63</v>
      </c>
      <c r="F213" s="31">
        <v>85</v>
      </c>
    </row>
    <row r="214" spans="1:6" ht="24" customHeight="1" x14ac:dyDescent="0.25">
      <c r="A214" s="31" t="s">
        <v>1109</v>
      </c>
      <c r="B214" s="31" t="s">
        <v>180</v>
      </c>
      <c r="C214" s="31" t="s">
        <v>181</v>
      </c>
      <c r="D214" s="31">
        <v>77</v>
      </c>
      <c r="E214" s="31">
        <v>79</v>
      </c>
      <c r="F214" s="31">
        <v>68</v>
      </c>
    </row>
    <row r="215" spans="1:6" ht="24" customHeight="1" x14ac:dyDescent="0.25">
      <c r="A215" s="31" t="s">
        <v>1110</v>
      </c>
      <c r="B215" s="31" t="s">
        <v>180</v>
      </c>
      <c r="C215" s="31" t="s">
        <v>181</v>
      </c>
      <c r="D215" s="31">
        <v>91</v>
      </c>
      <c r="E215" s="31">
        <v>65</v>
      </c>
      <c r="F215" s="31">
        <v>83</v>
      </c>
    </row>
    <row r="216" spans="1:6" ht="24" customHeight="1" x14ac:dyDescent="0.25">
      <c r="A216" s="31" t="s">
        <v>1111</v>
      </c>
      <c r="B216" s="31" t="s">
        <v>180</v>
      </c>
      <c r="C216" s="31" t="s">
        <v>181</v>
      </c>
      <c r="D216" s="31">
        <v>94</v>
      </c>
      <c r="E216" s="31">
        <v>77</v>
      </c>
      <c r="F216" s="31">
        <v>67</v>
      </c>
    </row>
    <row r="217" spans="1:6" ht="24" customHeight="1" x14ac:dyDescent="0.25">
      <c r="A217" s="31" t="s">
        <v>1112</v>
      </c>
      <c r="B217" s="31" t="s">
        <v>180</v>
      </c>
      <c r="C217" s="31" t="s">
        <v>181</v>
      </c>
      <c r="D217" s="31">
        <v>73</v>
      </c>
      <c r="E217" s="31">
        <v>77</v>
      </c>
      <c r="F217" s="31">
        <v>88</v>
      </c>
    </row>
    <row r="218" spans="1:6" ht="24" customHeight="1" x14ac:dyDescent="0.25">
      <c r="A218" s="31" t="s">
        <v>1113</v>
      </c>
      <c r="B218" s="31" t="s">
        <v>180</v>
      </c>
      <c r="C218" s="31" t="s">
        <v>181</v>
      </c>
      <c r="D218" s="31">
        <v>87</v>
      </c>
      <c r="E218" s="31">
        <v>67</v>
      </c>
      <c r="F218" s="31">
        <v>60</v>
      </c>
    </row>
    <row r="219" spans="1:6" ht="24" customHeight="1" x14ac:dyDescent="0.25">
      <c r="A219" s="31" t="s">
        <v>1099</v>
      </c>
      <c r="B219" s="31" t="s">
        <v>183</v>
      </c>
      <c r="C219" s="31" t="s">
        <v>184</v>
      </c>
      <c r="D219" s="31">
        <v>97</v>
      </c>
      <c r="E219" s="31">
        <v>74</v>
      </c>
      <c r="F219" s="31">
        <v>68</v>
      </c>
    </row>
    <row r="220" spans="1:6" ht="24" customHeight="1" x14ac:dyDescent="0.25">
      <c r="A220" s="31" t="s">
        <v>1101</v>
      </c>
      <c r="B220" s="31" t="s">
        <v>183</v>
      </c>
      <c r="C220" s="31" t="s">
        <v>184</v>
      </c>
      <c r="D220" s="31">
        <v>88</v>
      </c>
      <c r="E220" s="31">
        <v>95</v>
      </c>
      <c r="F220" s="31">
        <v>63</v>
      </c>
    </row>
    <row r="221" spans="1:6" ht="24" customHeight="1" x14ac:dyDescent="0.25">
      <c r="A221" s="31" t="s">
        <v>1103</v>
      </c>
      <c r="B221" s="31" t="s">
        <v>183</v>
      </c>
      <c r="C221" s="31" t="s">
        <v>184</v>
      </c>
      <c r="D221" s="31">
        <v>93</v>
      </c>
      <c r="E221" s="31">
        <v>77</v>
      </c>
      <c r="F221" s="31">
        <v>64</v>
      </c>
    </row>
    <row r="222" spans="1:6" ht="24" customHeight="1" x14ac:dyDescent="0.25">
      <c r="A222" s="31" t="s">
        <v>1104</v>
      </c>
      <c r="B222" s="31" t="s">
        <v>183</v>
      </c>
      <c r="C222" s="31" t="s">
        <v>184</v>
      </c>
      <c r="D222" s="31">
        <v>82</v>
      </c>
      <c r="E222" s="31">
        <v>82</v>
      </c>
      <c r="F222" s="31">
        <v>60</v>
      </c>
    </row>
    <row r="223" spans="1:6" ht="24" customHeight="1" x14ac:dyDescent="0.25">
      <c r="A223" s="31" t="s">
        <v>1106</v>
      </c>
      <c r="B223" s="31" t="s">
        <v>183</v>
      </c>
      <c r="C223" s="31" t="s">
        <v>184</v>
      </c>
      <c r="D223" s="31">
        <v>72</v>
      </c>
      <c r="E223" s="31">
        <v>92</v>
      </c>
      <c r="F223" s="31">
        <v>80</v>
      </c>
    </row>
    <row r="224" spans="1:6" ht="24" customHeight="1" x14ac:dyDescent="0.25">
      <c r="A224" s="31" t="s">
        <v>1107</v>
      </c>
      <c r="B224" s="31" t="s">
        <v>183</v>
      </c>
      <c r="C224" s="31" t="s">
        <v>184</v>
      </c>
      <c r="D224" s="31">
        <v>76</v>
      </c>
      <c r="E224" s="31">
        <v>90</v>
      </c>
      <c r="F224" s="31">
        <v>82</v>
      </c>
    </row>
    <row r="225" spans="1:6" ht="24" customHeight="1" x14ac:dyDescent="0.25">
      <c r="A225" s="31" t="s">
        <v>1108</v>
      </c>
      <c r="B225" s="31" t="s">
        <v>183</v>
      </c>
      <c r="C225" s="31" t="s">
        <v>184</v>
      </c>
      <c r="D225" s="31">
        <v>81</v>
      </c>
      <c r="E225" s="31">
        <v>68</v>
      </c>
      <c r="F225" s="31">
        <v>62</v>
      </c>
    </row>
    <row r="226" spans="1:6" ht="24" customHeight="1" x14ac:dyDescent="0.25">
      <c r="A226" s="31" t="s">
        <v>1109</v>
      </c>
      <c r="B226" s="31" t="s">
        <v>183</v>
      </c>
      <c r="C226" s="31" t="s">
        <v>184</v>
      </c>
      <c r="D226" s="31">
        <v>98</v>
      </c>
      <c r="E226" s="31">
        <v>92</v>
      </c>
      <c r="F226" s="31">
        <v>62</v>
      </c>
    </row>
    <row r="227" spans="1:6" ht="24" customHeight="1" x14ac:dyDescent="0.25">
      <c r="A227" s="31" t="s">
        <v>1110</v>
      </c>
      <c r="B227" s="31" t="s">
        <v>183</v>
      </c>
      <c r="C227" s="31" t="s">
        <v>184</v>
      </c>
      <c r="D227" s="31">
        <v>97</v>
      </c>
      <c r="E227" s="31">
        <v>92</v>
      </c>
      <c r="F227" s="31">
        <v>98</v>
      </c>
    </row>
    <row r="228" spans="1:6" ht="24" customHeight="1" x14ac:dyDescent="0.25">
      <c r="A228" s="31" t="s">
        <v>1111</v>
      </c>
      <c r="B228" s="31" t="s">
        <v>183</v>
      </c>
      <c r="C228" s="31" t="s">
        <v>184</v>
      </c>
      <c r="D228" s="31">
        <v>97</v>
      </c>
      <c r="E228" s="31">
        <v>76</v>
      </c>
      <c r="F228" s="31">
        <v>71</v>
      </c>
    </row>
    <row r="229" spans="1:6" ht="24" customHeight="1" x14ac:dyDescent="0.25">
      <c r="A229" s="31" t="s">
        <v>1112</v>
      </c>
      <c r="B229" s="31" t="s">
        <v>183</v>
      </c>
      <c r="C229" s="31" t="s">
        <v>184</v>
      </c>
      <c r="D229" s="31">
        <v>91</v>
      </c>
      <c r="E229" s="31">
        <v>79</v>
      </c>
      <c r="F229" s="31">
        <v>75</v>
      </c>
    </row>
    <row r="230" spans="1:6" ht="24" customHeight="1" x14ac:dyDescent="0.25">
      <c r="A230" s="31" t="s">
        <v>1113</v>
      </c>
      <c r="B230" s="31" t="s">
        <v>183</v>
      </c>
      <c r="C230" s="31" t="s">
        <v>184</v>
      </c>
      <c r="D230" s="31">
        <v>80</v>
      </c>
      <c r="E230" s="31">
        <v>89</v>
      </c>
      <c r="F230" s="31">
        <v>88</v>
      </c>
    </row>
    <row r="231" spans="1:6" ht="24" customHeight="1" x14ac:dyDescent="0.25">
      <c r="A231" s="31" t="s">
        <v>1099</v>
      </c>
      <c r="B231" s="31" t="s">
        <v>186</v>
      </c>
      <c r="C231" s="31" t="s">
        <v>187</v>
      </c>
      <c r="D231" s="31">
        <v>77</v>
      </c>
      <c r="E231" s="31">
        <v>83</v>
      </c>
      <c r="F231" s="31">
        <v>78</v>
      </c>
    </row>
    <row r="232" spans="1:6" ht="24" customHeight="1" x14ac:dyDescent="0.25">
      <c r="A232" s="31" t="s">
        <v>1101</v>
      </c>
      <c r="B232" s="31" t="s">
        <v>186</v>
      </c>
      <c r="C232" s="31" t="s">
        <v>187</v>
      </c>
      <c r="D232" s="31">
        <v>80</v>
      </c>
      <c r="E232" s="31">
        <v>70</v>
      </c>
      <c r="F232" s="31">
        <v>72</v>
      </c>
    </row>
    <row r="233" spans="1:6" ht="24" customHeight="1" x14ac:dyDescent="0.25">
      <c r="A233" s="31" t="s">
        <v>1103</v>
      </c>
      <c r="B233" s="31" t="s">
        <v>186</v>
      </c>
      <c r="C233" s="31" t="s">
        <v>187</v>
      </c>
      <c r="D233" s="31">
        <v>73</v>
      </c>
      <c r="E233" s="31">
        <v>75</v>
      </c>
      <c r="F233" s="31">
        <v>75</v>
      </c>
    </row>
    <row r="234" spans="1:6" ht="24" customHeight="1" x14ac:dyDescent="0.25">
      <c r="A234" s="31" t="s">
        <v>1104</v>
      </c>
      <c r="B234" s="31" t="s">
        <v>186</v>
      </c>
      <c r="C234" s="31" t="s">
        <v>187</v>
      </c>
      <c r="D234" s="31">
        <v>93</v>
      </c>
      <c r="E234" s="31">
        <v>70</v>
      </c>
      <c r="F234" s="31">
        <v>68</v>
      </c>
    </row>
    <row r="235" spans="1:6" ht="24" customHeight="1" x14ac:dyDescent="0.25">
      <c r="A235" s="31" t="s">
        <v>1106</v>
      </c>
      <c r="B235" s="31" t="s">
        <v>186</v>
      </c>
      <c r="C235" s="31" t="s">
        <v>187</v>
      </c>
      <c r="D235" s="31">
        <v>80</v>
      </c>
      <c r="E235" s="31">
        <v>68</v>
      </c>
      <c r="F235" s="31">
        <v>91</v>
      </c>
    </row>
    <row r="236" spans="1:6" ht="24" customHeight="1" x14ac:dyDescent="0.25">
      <c r="A236" s="31" t="s">
        <v>1107</v>
      </c>
      <c r="B236" s="31" t="s">
        <v>186</v>
      </c>
      <c r="C236" s="31" t="s">
        <v>187</v>
      </c>
      <c r="D236" s="31">
        <v>89</v>
      </c>
      <c r="E236" s="31">
        <v>87</v>
      </c>
      <c r="F236" s="31">
        <v>78</v>
      </c>
    </row>
    <row r="237" spans="1:6" ht="24" customHeight="1" x14ac:dyDescent="0.25">
      <c r="A237" s="31" t="s">
        <v>1108</v>
      </c>
      <c r="B237" s="31" t="s">
        <v>186</v>
      </c>
      <c r="C237" s="31" t="s">
        <v>187</v>
      </c>
      <c r="D237" s="31">
        <v>86</v>
      </c>
      <c r="E237" s="31">
        <v>75</v>
      </c>
      <c r="F237" s="31">
        <v>95</v>
      </c>
    </row>
    <row r="238" spans="1:6" ht="24" customHeight="1" x14ac:dyDescent="0.25">
      <c r="A238" s="31" t="s">
        <v>1109</v>
      </c>
      <c r="B238" s="31" t="s">
        <v>186</v>
      </c>
      <c r="C238" s="31" t="s">
        <v>187</v>
      </c>
      <c r="D238" s="31">
        <v>84</v>
      </c>
      <c r="E238" s="31">
        <v>77</v>
      </c>
      <c r="F238" s="31">
        <v>85</v>
      </c>
    </row>
    <row r="239" spans="1:6" ht="24" customHeight="1" x14ac:dyDescent="0.25">
      <c r="A239" s="31" t="s">
        <v>1110</v>
      </c>
      <c r="B239" s="31" t="s">
        <v>186</v>
      </c>
      <c r="C239" s="31" t="s">
        <v>187</v>
      </c>
      <c r="D239" s="31">
        <v>88</v>
      </c>
      <c r="E239" s="31">
        <v>83</v>
      </c>
      <c r="F239" s="31">
        <v>61</v>
      </c>
    </row>
    <row r="240" spans="1:6" ht="24" customHeight="1" x14ac:dyDescent="0.25">
      <c r="A240" s="31" t="s">
        <v>1111</v>
      </c>
      <c r="B240" s="31" t="s">
        <v>186</v>
      </c>
      <c r="C240" s="31" t="s">
        <v>187</v>
      </c>
      <c r="D240" s="31">
        <v>81</v>
      </c>
      <c r="E240" s="31">
        <v>77</v>
      </c>
      <c r="F240" s="31">
        <v>65</v>
      </c>
    </row>
    <row r="241" spans="1:6" ht="24" customHeight="1" x14ac:dyDescent="0.25">
      <c r="A241" s="31" t="s">
        <v>1112</v>
      </c>
      <c r="B241" s="31" t="s">
        <v>186</v>
      </c>
      <c r="C241" s="31" t="s">
        <v>187</v>
      </c>
      <c r="D241" s="31">
        <v>77</v>
      </c>
      <c r="E241" s="31">
        <v>62</v>
      </c>
      <c r="F241" s="31">
        <v>94</v>
      </c>
    </row>
    <row r="242" spans="1:6" ht="24" customHeight="1" x14ac:dyDescent="0.25">
      <c r="A242" s="31" t="s">
        <v>1113</v>
      </c>
      <c r="B242" s="31" t="s">
        <v>186</v>
      </c>
      <c r="C242" s="31" t="s">
        <v>187</v>
      </c>
      <c r="D242" s="31">
        <v>91</v>
      </c>
      <c r="E242" s="31">
        <v>72</v>
      </c>
      <c r="F242" s="31">
        <v>65</v>
      </c>
    </row>
    <row r="243" spans="1:6" ht="24" customHeight="1" x14ac:dyDescent="0.25">
      <c r="A243" s="31" t="s">
        <v>1099</v>
      </c>
      <c r="B243" s="31" t="s">
        <v>189</v>
      </c>
      <c r="C243" s="31" t="s">
        <v>190</v>
      </c>
      <c r="D243" s="31">
        <v>72</v>
      </c>
      <c r="E243" s="31">
        <v>84</v>
      </c>
      <c r="F243" s="31">
        <v>88</v>
      </c>
    </row>
    <row r="244" spans="1:6" ht="24" customHeight="1" x14ac:dyDescent="0.25">
      <c r="A244" s="31" t="s">
        <v>1101</v>
      </c>
      <c r="B244" s="31" t="s">
        <v>189</v>
      </c>
      <c r="C244" s="31" t="s">
        <v>190</v>
      </c>
      <c r="D244" s="31">
        <v>95</v>
      </c>
      <c r="E244" s="31">
        <v>82</v>
      </c>
      <c r="F244" s="31">
        <v>84</v>
      </c>
    </row>
    <row r="245" spans="1:6" ht="24" customHeight="1" x14ac:dyDescent="0.25">
      <c r="A245" s="31" t="s">
        <v>1103</v>
      </c>
      <c r="B245" s="31" t="s">
        <v>189</v>
      </c>
      <c r="C245" s="31" t="s">
        <v>190</v>
      </c>
      <c r="D245" s="31">
        <v>84</v>
      </c>
      <c r="E245" s="31">
        <v>94</v>
      </c>
      <c r="F245" s="31">
        <v>66</v>
      </c>
    </row>
    <row r="246" spans="1:6" ht="24" customHeight="1" x14ac:dyDescent="0.25">
      <c r="A246" s="31" t="s">
        <v>1104</v>
      </c>
      <c r="B246" s="31" t="s">
        <v>189</v>
      </c>
      <c r="C246" s="31" t="s">
        <v>190</v>
      </c>
      <c r="D246" s="31">
        <v>82</v>
      </c>
      <c r="E246" s="31">
        <v>79</v>
      </c>
      <c r="F246" s="31">
        <v>62</v>
      </c>
    </row>
    <row r="247" spans="1:6" ht="24" customHeight="1" x14ac:dyDescent="0.25">
      <c r="A247" s="31" t="s">
        <v>1106</v>
      </c>
      <c r="B247" s="31" t="s">
        <v>189</v>
      </c>
      <c r="C247" s="31" t="s">
        <v>190</v>
      </c>
      <c r="D247" s="31">
        <v>66</v>
      </c>
      <c r="E247" s="31">
        <v>77</v>
      </c>
      <c r="F247" s="31">
        <v>67</v>
      </c>
    </row>
    <row r="248" spans="1:6" ht="24" customHeight="1" x14ac:dyDescent="0.25">
      <c r="A248" s="31" t="s">
        <v>1107</v>
      </c>
      <c r="B248" s="31" t="s">
        <v>189</v>
      </c>
      <c r="C248" s="31" t="s">
        <v>190</v>
      </c>
      <c r="D248" s="31">
        <v>69</v>
      </c>
      <c r="E248" s="31">
        <v>90</v>
      </c>
      <c r="F248" s="31">
        <v>62</v>
      </c>
    </row>
    <row r="249" spans="1:6" ht="24" customHeight="1" x14ac:dyDescent="0.25">
      <c r="A249" s="31" t="s">
        <v>1108</v>
      </c>
      <c r="B249" s="31" t="s">
        <v>189</v>
      </c>
      <c r="C249" s="31" t="s">
        <v>190</v>
      </c>
      <c r="D249" s="31">
        <v>86</v>
      </c>
      <c r="E249" s="31">
        <v>62</v>
      </c>
      <c r="F249" s="31">
        <v>81</v>
      </c>
    </row>
    <row r="250" spans="1:6" ht="24" customHeight="1" x14ac:dyDescent="0.25">
      <c r="A250" s="31" t="s">
        <v>1109</v>
      </c>
      <c r="B250" s="31" t="s">
        <v>189</v>
      </c>
      <c r="C250" s="31" t="s">
        <v>190</v>
      </c>
      <c r="D250" s="31">
        <v>98</v>
      </c>
      <c r="E250" s="31">
        <v>62</v>
      </c>
      <c r="F250" s="31">
        <v>63</v>
      </c>
    </row>
    <row r="251" spans="1:6" ht="24" customHeight="1" x14ac:dyDescent="0.25">
      <c r="A251" s="31" t="s">
        <v>1110</v>
      </c>
      <c r="B251" s="31" t="s">
        <v>189</v>
      </c>
      <c r="C251" s="31" t="s">
        <v>190</v>
      </c>
      <c r="D251" s="31">
        <v>73</v>
      </c>
      <c r="E251" s="31">
        <v>85</v>
      </c>
      <c r="F251" s="31">
        <v>67</v>
      </c>
    </row>
    <row r="252" spans="1:6" ht="24" customHeight="1" x14ac:dyDescent="0.25">
      <c r="A252" s="31" t="s">
        <v>1111</v>
      </c>
      <c r="B252" s="31" t="s">
        <v>189</v>
      </c>
      <c r="C252" s="31" t="s">
        <v>190</v>
      </c>
      <c r="D252" s="31">
        <v>70</v>
      </c>
      <c r="E252" s="31">
        <v>73</v>
      </c>
      <c r="F252" s="31">
        <v>71</v>
      </c>
    </row>
    <row r="253" spans="1:6" ht="24" customHeight="1" x14ac:dyDescent="0.25">
      <c r="A253" s="31" t="s">
        <v>1112</v>
      </c>
      <c r="B253" s="31" t="s">
        <v>189</v>
      </c>
      <c r="C253" s="31" t="s">
        <v>190</v>
      </c>
      <c r="D253" s="31">
        <v>81</v>
      </c>
      <c r="E253" s="31">
        <v>79</v>
      </c>
      <c r="F253" s="31">
        <v>95</v>
      </c>
    </row>
    <row r="254" spans="1:6" ht="24" customHeight="1" x14ac:dyDescent="0.25">
      <c r="A254" s="31" t="s">
        <v>1113</v>
      </c>
      <c r="B254" s="31" t="s">
        <v>189</v>
      </c>
      <c r="C254" s="31" t="s">
        <v>190</v>
      </c>
      <c r="D254" s="31">
        <v>66</v>
      </c>
      <c r="E254" s="31">
        <v>89</v>
      </c>
      <c r="F254" s="31">
        <v>77</v>
      </c>
    </row>
    <row r="255" spans="1:6" ht="15" customHeight="1" x14ac:dyDescent="0.25">
      <c r="A255" s="31" t="s">
        <v>1099</v>
      </c>
      <c r="B255" s="31" t="s">
        <v>192</v>
      </c>
      <c r="C255" s="31" t="s">
        <v>193</v>
      </c>
      <c r="D255" s="31">
        <v>91</v>
      </c>
      <c r="E255" s="31">
        <v>90</v>
      </c>
      <c r="F255" s="31">
        <v>72</v>
      </c>
    </row>
    <row r="256" spans="1:6" ht="15" customHeight="1" x14ac:dyDescent="0.25">
      <c r="A256" s="31" t="s">
        <v>1101</v>
      </c>
      <c r="B256" s="31" t="s">
        <v>192</v>
      </c>
      <c r="C256" s="31" t="s">
        <v>193</v>
      </c>
      <c r="D256" s="31">
        <v>95</v>
      </c>
      <c r="E256" s="31">
        <v>69</v>
      </c>
      <c r="F256" s="31">
        <v>71</v>
      </c>
    </row>
    <row r="257" spans="1:6" ht="15" customHeight="1" x14ac:dyDescent="0.25">
      <c r="A257" s="31" t="s">
        <v>1103</v>
      </c>
      <c r="B257" s="31" t="s">
        <v>192</v>
      </c>
      <c r="C257" s="31" t="s">
        <v>193</v>
      </c>
      <c r="D257" s="31">
        <v>82</v>
      </c>
      <c r="E257" s="31">
        <v>66</v>
      </c>
      <c r="F257" s="31">
        <v>84</v>
      </c>
    </row>
    <row r="258" spans="1:6" ht="15" customHeight="1" x14ac:dyDescent="0.25">
      <c r="A258" s="31" t="s">
        <v>1104</v>
      </c>
      <c r="B258" s="31" t="s">
        <v>192</v>
      </c>
      <c r="C258" s="31" t="s">
        <v>193</v>
      </c>
      <c r="D258" s="31">
        <v>97</v>
      </c>
      <c r="E258" s="31">
        <v>95</v>
      </c>
      <c r="F258" s="31">
        <v>87</v>
      </c>
    </row>
    <row r="259" spans="1:6" ht="15" customHeight="1" x14ac:dyDescent="0.25">
      <c r="A259" s="31" t="s">
        <v>1106</v>
      </c>
      <c r="B259" s="31" t="s">
        <v>192</v>
      </c>
      <c r="C259" s="31" t="s">
        <v>193</v>
      </c>
      <c r="D259" s="31">
        <v>71</v>
      </c>
      <c r="E259" s="31">
        <v>77</v>
      </c>
      <c r="F259" s="31">
        <v>70</v>
      </c>
    </row>
    <row r="260" spans="1:6" ht="15" customHeight="1" x14ac:dyDescent="0.25">
      <c r="A260" s="31" t="s">
        <v>1107</v>
      </c>
      <c r="B260" s="31" t="s">
        <v>192</v>
      </c>
      <c r="C260" s="31" t="s">
        <v>193</v>
      </c>
      <c r="D260" s="31">
        <v>70</v>
      </c>
      <c r="E260" s="31">
        <v>63</v>
      </c>
      <c r="F260" s="31">
        <v>66</v>
      </c>
    </row>
    <row r="261" spans="1:6" ht="15" customHeight="1" x14ac:dyDescent="0.25">
      <c r="A261" s="31" t="s">
        <v>1108</v>
      </c>
      <c r="B261" s="31" t="s">
        <v>192</v>
      </c>
      <c r="C261" s="31" t="s">
        <v>193</v>
      </c>
      <c r="D261" s="31">
        <v>95</v>
      </c>
      <c r="E261" s="31">
        <v>82</v>
      </c>
      <c r="F261" s="31">
        <v>62</v>
      </c>
    </row>
    <row r="262" spans="1:6" ht="15" customHeight="1" x14ac:dyDescent="0.25">
      <c r="A262" s="31" t="s">
        <v>1109</v>
      </c>
      <c r="B262" s="31" t="s">
        <v>192</v>
      </c>
      <c r="C262" s="31" t="s">
        <v>193</v>
      </c>
      <c r="D262" s="31">
        <v>69</v>
      </c>
      <c r="E262" s="31">
        <v>70</v>
      </c>
      <c r="F262" s="31">
        <v>81</v>
      </c>
    </row>
    <row r="263" spans="1:6" ht="15" customHeight="1" x14ac:dyDescent="0.25">
      <c r="A263" s="31" t="s">
        <v>1110</v>
      </c>
      <c r="B263" s="31" t="s">
        <v>192</v>
      </c>
      <c r="C263" s="31" t="s">
        <v>193</v>
      </c>
      <c r="D263" s="31">
        <v>96</v>
      </c>
      <c r="E263" s="31">
        <v>63</v>
      </c>
      <c r="F263" s="31">
        <v>80</v>
      </c>
    </row>
    <row r="264" spans="1:6" ht="15" customHeight="1" x14ac:dyDescent="0.25">
      <c r="A264" s="31" t="s">
        <v>1111</v>
      </c>
      <c r="B264" s="31" t="s">
        <v>192</v>
      </c>
      <c r="C264" s="31" t="s">
        <v>193</v>
      </c>
      <c r="D264" s="31">
        <v>94</v>
      </c>
      <c r="E264" s="31">
        <v>64</v>
      </c>
      <c r="F264" s="31">
        <v>96</v>
      </c>
    </row>
    <row r="265" spans="1:6" ht="15" customHeight="1" x14ac:dyDescent="0.25">
      <c r="A265" s="31" t="s">
        <v>1112</v>
      </c>
      <c r="B265" s="31" t="s">
        <v>192</v>
      </c>
      <c r="C265" s="31" t="s">
        <v>193</v>
      </c>
      <c r="D265" s="31">
        <v>83</v>
      </c>
      <c r="E265" s="31">
        <v>67</v>
      </c>
      <c r="F265" s="31">
        <v>96</v>
      </c>
    </row>
    <row r="266" spans="1:6" ht="15" customHeight="1" x14ac:dyDescent="0.25">
      <c r="A266" s="31" t="s">
        <v>1113</v>
      </c>
      <c r="B266" s="31" t="s">
        <v>192</v>
      </c>
      <c r="C266" s="31" t="s">
        <v>193</v>
      </c>
      <c r="D266" s="31">
        <v>73</v>
      </c>
      <c r="E266" s="31">
        <v>71</v>
      </c>
      <c r="F266" s="31">
        <v>76</v>
      </c>
    </row>
    <row r="267" spans="1:6" ht="15" customHeight="1" x14ac:dyDescent="0.25">
      <c r="A267" s="31" t="s">
        <v>1099</v>
      </c>
      <c r="B267" s="31" t="s">
        <v>195</v>
      </c>
      <c r="C267" s="31" t="s">
        <v>196</v>
      </c>
      <c r="D267" s="31">
        <v>71</v>
      </c>
      <c r="E267" s="31">
        <v>93</v>
      </c>
      <c r="F267" s="31">
        <v>62</v>
      </c>
    </row>
    <row r="268" spans="1:6" ht="15" customHeight="1" x14ac:dyDescent="0.25">
      <c r="A268" s="31" t="s">
        <v>1101</v>
      </c>
      <c r="B268" s="31" t="s">
        <v>195</v>
      </c>
      <c r="C268" s="31" t="s">
        <v>196</v>
      </c>
      <c r="D268" s="31">
        <v>98</v>
      </c>
      <c r="E268" s="31">
        <v>87</v>
      </c>
      <c r="F268" s="31">
        <v>94</v>
      </c>
    </row>
    <row r="269" spans="1:6" ht="15" customHeight="1" x14ac:dyDescent="0.25">
      <c r="A269" s="31" t="s">
        <v>1103</v>
      </c>
      <c r="B269" s="31" t="s">
        <v>195</v>
      </c>
      <c r="C269" s="31" t="s">
        <v>196</v>
      </c>
      <c r="D269" s="31">
        <v>90</v>
      </c>
      <c r="E269" s="31">
        <v>79</v>
      </c>
      <c r="F269" s="31">
        <v>91</v>
      </c>
    </row>
    <row r="270" spans="1:6" ht="15" customHeight="1" x14ac:dyDescent="0.25">
      <c r="A270" s="31" t="s">
        <v>1104</v>
      </c>
      <c r="B270" s="31" t="s">
        <v>195</v>
      </c>
      <c r="C270" s="31" t="s">
        <v>196</v>
      </c>
      <c r="D270" s="31">
        <v>86</v>
      </c>
      <c r="E270" s="31">
        <v>61</v>
      </c>
      <c r="F270" s="31">
        <v>62</v>
      </c>
    </row>
    <row r="271" spans="1:6" ht="15" customHeight="1" x14ac:dyDescent="0.25">
      <c r="A271" s="31" t="s">
        <v>1106</v>
      </c>
      <c r="B271" s="31" t="s">
        <v>195</v>
      </c>
      <c r="C271" s="31" t="s">
        <v>196</v>
      </c>
      <c r="D271" s="31">
        <v>86</v>
      </c>
      <c r="E271" s="31">
        <v>76</v>
      </c>
      <c r="F271" s="31">
        <v>60</v>
      </c>
    </row>
    <row r="272" spans="1:6" ht="15" customHeight="1" x14ac:dyDescent="0.25">
      <c r="A272" s="31" t="s">
        <v>1107</v>
      </c>
      <c r="B272" s="31" t="s">
        <v>195</v>
      </c>
      <c r="C272" s="31" t="s">
        <v>196</v>
      </c>
      <c r="D272" s="31">
        <v>98</v>
      </c>
      <c r="E272" s="31">
        <v>91</v>
      </c>
      <c r="F272" s="31">
        <v>69</v>
      </c>
    </row>
    <row r="273" spans="1:6" ht="15" customHeight="1" x14ac:dyDescent="0.25">
      <c r="A273" s="31" t="s">
        <v>1108</v>
      </c>
      <c r="B273" s="31" t="s">
        <v>195</v>
      </c>
      <c r="C273" s="31" t="s">
        <v>196</v>
      </c>
      <c r="D273" s="31">
        <v>74</v>
      </c>
      <c r="E273" s="31">
        <v>81</v>
      </c>
      <c r="F273" s="31">
        <v>71</v>
      </c>
    </row>
    <row r="274" spans="1:6" ht="15" customHeight="1" x14ac:dyDescent="0.25">
      <c r="A274" s="31" t="s">
        <v>1109</v>
      </c>
      <c r="B274" s="31" t="s">
        <v>195</v>
      </c>
      <c r="C274" s="31" t="s">
        <v>196</v>
      </c>
      <c r="D274" s="31">
        <v>80</v>
      </c>
      <c r="E274" s="31">
        <v>80</v>
      </c>
      <c r="F274" s="31">
        <v>95</v>
      </c>
    </row>
    <row r="275" spans="1:6" ht="15" customHeight="1" x14ac:dyDescent="0.25">
      <c r="A275" s="31" t="s">
        <v>1110</v>
      </c>
      <c r="B275" s="31" t="s">
        <v>195</v>
      </c>
      <c r="C275" s="31" t="s">
        <v>196</v>
      </c>
      <c r="D275" s="31">
        <v>79</v>
      </c>
      <c r="E275" s="31">
        <v>72</v>
      </c>
      <c r="F275" s="31">
        <v>76</v>
      </c>
    </row>
    <row r="276" spans="1:6" ht="15" customHeight="1" x14ac:dyDescent="0.25">
      <c r="A276" s="31" t="s">
        <v>1111</v>
      </c>
      <c r="B276" s="31" t="s">
        <v>195</v>
      </c>
      <c r="C276" s="31" t="s">
        <v>196</v>
      </c>
      <c r="D276" s="31">
        <v>88</v>
      </c>
      <c r="E276" s="31">
        <v>83</v>
      </c>
      <c r="F276" s="31">
        <v>95</v>
      </c>
    </row>
    <row r="277" spans="1:6" ht="15" customHeight="1" x14ac:dyDescent="0.25">
      <c r="A277" s="31" t="s">
        <v>1112</v>
      </c>
      <c r="B277" s="31" t="s">
        <v>195</v>
      </c>
      <c r="C277" s="31" t="s">
        <v>196</v>
      </c>
      <c r="D277" s="31">
        <v>86</v>
      </c>
      <c r="E277" s="31">
        <v>72</v>
      </c>
      <c r="F277" s="31">
        <v>81</v>
      </c>
    </row>
    <row r="278" spans="1:6" ht="15" customHeight="1" x14ac:dyDescent="0.25">
      <c r="A278" s="31" t="s">
        <v>1113</v>
      </c>
      <c r="B278" s="31" t="s">
        <v>195</v>
      </c>
      <c r="C278" s="31" t="s">
        <v>196</v>
      </c>
      <c r="D278" s="31">
        <v>86</v>
      </c>
      <c r="E278" s="31">
        <v>69</v>
      </c>
      <c r="F278" s="31">
        <v>60</v>
      </c>
    </row>
    <row r="279" spans="1:6" ht="24" customHeight="1" x14ac:dyDescent="0.25">
      <c r="A279" s="31" t="s">
        <v>1099</v>
      </c>
      <c r="B279" s="31" t="s">
        <v>198</v>
      </c>
      <c r="C279" s="31" t="s">
        <v>199</v>
      </c>
      <c r="D279" s="31">
        <v>81</v>
      </c>
      <c r="E279" s="31">
        <v>64</v>
      </c>
      <c r="F279" s="31">
        <v>88</v>
      </c>
    </row>
    <row r="280" spans="1:6" ht="24" customHeight="1" x14ac:dyDescent="0.25">
      <c r="A280" s="31" t="s">
        <v>1101</v>
      </c>
      <c r="B280" s="31" t="s">
        <v>198</v>
      </c>
      <c r="C280" s="31" t="s">
        <v>199</v>
      </c>
      <c r="D280" s="31">
        <v>80</v>
      </c>
      <c r="E280" s="31">
        <v>76</v>
      </c>
      <c r="F280" s="31">
        <v>82</v>
      </c>
    </row>
    <row r="281" spans="1:6" ht="24" customHeight="1" x14ac:dyDescent="0.25">
      <c r="A281" s="31" t="s">
        <v>1103</v>
      </c>
      <c r="B281" s="31" t="s">
        <v>198</v>
      </c>
      <c r="C281" s="31" t="s">
        <v>199</v>
      </c>
      <c r="D281" s="31">
        <v>74</v>
      </c>
      <c r="E281" s="31">
        <v>95</v>
      </c>
      <c r="F281" s="31">
        <v>98</v>
      </c>
    </row>
    <row r="282" spans="1:6" ht="24" customHeight="1" x14ac:dyDescent="0.25">
      <c r="A282" s="31" t="s">
        <v>1104</v>
      </c>
      <c r="B282" s="31" t="s">
        <v>198</v>
      </c>
      <c r="C282" s="31" t="s">
        <v>199</v>
      </c>
      <c r="D282" s="31">
        <v>67</v>
      </c>
      <c r="E282" s="31">
        <v>83</v>
      </c>
      <c r="F282" s="31">
        <v>91</v>
      </c>
    </row>
    <row r="283" spans="1:6" ht="24" customHeight="1" x14ac:dyDescent="0.25">
      <c r="A283" s="31" t="s">
        <v>1106</v>
      </c>
      <c r="B283" s="31" t="s">
        <v>198</v>
      </c>
      <c r="C283" s="31" t="s">
        <v>199</v>
      </c>
      <c r="D283" s="31">
        <v>88</v>
      </c>
      <c r="E283" s="31">
        <v>88</v>
      </c>
      <c r="F283" s="31">
        <v>88</v>
      </c>
    </row>
    <row r="284" spans="1:6" ht="24" customHeight="1" x14ac:dyDescent="0.25">
      <c r="A284" s="31" t="s">
        <v>1107</v>
      </c>
      <c r="B284" s="31" t="s">
        <v>198</v>
      </c>
      <c r="C284" s="31" t="s">
        <v>199</v>
      </c>
      <c r="D284" s="31">
        <v>93</v>
      </c>
      <c r="E284" s="31">
        <v>80</v>
      </c>
      <c r="F284" s="31">
        <v>60</v>
      </c>
    </row>
    <row r="285" spans="1:6" ht="24" customHeight="1" x14ac:dyDescent="0.25">
      <c r="A285" s="31" t="s">
        <v>1108</v>
      </c>
      <c r="B285" s="31" t="s">
        <v>198</v>
      </c>
      <c r="C285" s="31" t="s">
        <v>199</v>
      </c>
      <c r="D285" s="31">
        <v>65</v>
      </c>
      <c r="E285" s="31">
        <v>75</v>
      </c>
      <c r="F285" s="31">
        <v>65</v>
      </c>
    </row>
    <row r="286" spans="1:6" ht="24" customHeight="1" x14ac:dyDescent="0.25">
      <c r="A286" s="31" t="s">
        <v>1109</v>
      </c>
      <c r="B286" s="31" t="s">
        <v>198</v>
      </c>
      <c r="C286" s="31" t="s">
        <v>199</v>
      </c>
      <c r="D286" s="31">
        <v>85</v>
      </c>
      <c r="E286" s="31">
        <v>84</v>
      </c>
      <c r="F286" s="31">
        <v>80</v>
      </c>
    </row>
    <row r="287" spans="1:6" ht="24" customHeight="1" x14ac:dyDescent="0.25">
      <c r="A287" s="31" t="s">
        <v>1110</v>
      </c>
      <c r="B287" s="31" t="s">
        <v>198</v>
      </c>
      <c r="C287" s="31" t="s">
        <v>199</v>
      </c>
      <c r="D287" s="31">
        <v>74</v>
      </c>
      <c r="E287" s="31">
        <v>66</v>
      </c>
      <c r="F287" s="31">
        <v>71</v>
      </c>
    </row>
    <row r="288" spans="1:6" ht="24" customHeight="1" x14ac:dyDescent="0.25">
      <c r="A288" s="31" t="s">
        <v>1111</v>
      </c>
      <c r="B288" s="31" t="s">
        <v>198</v>
      </c>
      <c r="C288" s="31" t="s">
        <v>199</v>
      </c>
      <c r="D288" s="31">
        <v>72</v>
      </c>
      <c r="E288" s="31">
        <v>65</v>
      </c>
      <c r="F288" s="31">
        <v>76</v>
      </c>
    </row>
    <row r="289" spans="1:6" ht="24" customHeight="1" x14ac:dyDescent="0.25">
      <c r="A289" s="31" t="s">
        <v>1112</v>
      </c>
      <c r="B289" s="31" t="s">
        <v>198</v>
      </c>
      <c r="C289" s="31" t="s">
        <v>199</v>
      </c>
      <c r="D289" s="31">
        <v>86</v>
      </c>
      <c r="E289" s="31">
        <v>91</v>
      </c>
      <c r="F289" s="31">
        <v>73</v>
      </c>
    </row>
    <row r="290" spans="1:6" ht="24" customHeight="1" x14ac:dyDescent="0.25">
      <c r="A290" s="31" t="s">
        <v>1113</v>
      </c>
      <c r="B290" s="31" t="s">
        <v>198</v>
      </c>
      <c r="C290" s="31" t="s">
        <v>199</v>
      </c>
      <c r="D290" s="31">
        <v>88</v>
      </c>
      <c r="E290" s="31">
        <v>91</v>
      </c>
      <c r="F290" s="31">
        <v>87</v>
      </c>
    </row>
    <row r="291" spans="1:6" ht="24" customHeight="1" x14ac:dyDescent="0.25">
      <c r="A291" s="31" t="s">
        <v>1099</v>
      </c>
      <c r="B291" s="31" t="s">
        <v>201</v>
      </c>
      <c r="C291" s="31" t="s">
        <v>202</v>
      </c>
      <c r="D291" s="31">
        <v>90</v>
      </c>
      <c r="E291" s="31">
        <v>85</v>
      </c>
      <c r="F291" s="31">
        <v>92</v>
      </c>
    </row>
    <row r="292" spans="1:6" ht="24" customHeight="1" x14ac:dyDescent="0.25">
      <c r="A292" s="31" t="s">
        <v>1101</v>
      </c>
      <c r="B292" s="31" t="s">
        <v>201</v>
      </c>
      <c r="C292" s="31" t="s">
        <v>202</v>
      </c>
      <c r="D292" s="31">
        <v>67</v>
      </c>
      <c r="E292" s="31">
        <v>76</v>
      </c>
      <c r="F292" s="31">
        <v>68</v>
      </c>
    </row>
    <row r="293" spans="1:6" ht="24" customHeight="1" x14ac:dyDescent="0.25">
      <c r="A293" s="31" t="s">
        <v>1103</v>
      </c>
      <c r="B293" s="31" t="s">
        <v>201</v>
      </c>
      <c r="C293" s="31" t="s">
        <v>202</v>
      </c>
      <c r="D293" s="31">
        <v>83</v>
      </c>
      <c r="E293" s="31">
        <v>69</v>
      </c>
      <c r="F293" s="31">
        <v>88</v>
      </c>
    </row>
    <row r="294" spans="1:6" ht="24" customHeight="1" x14ac:dyDescent="0.25">
      <c r="A294" s="31" t="s">
        <v>1104</v>
      </c>
      <c r="B294" s="31" t="s">
        <v>201</v>
      </c>
      <c r="C294" s="31" t="s">
        <v>202</v>
      </c>
      <c r="D294" s="31">
        <v>68</v>
      </c>
      <c r="E294" s="31">
        <v>72</v>
      </c>
      <c r="F294" s="31">
        <v>93</v>
      </c>
    </row>
    <row r="295" spans="1:6" ht="24" customHeight="1" x14ac:dyDescent="0.25">
      <c r="A295" s="31" t="s">
        <v>1106</v>
      </c>
      <c r="B295" s="31" t="s">
        <v>201</v>
      </c>
      <c r="C295" s="31" t="s">
        <v>202</v>
      </c>
      <c r="D295" s="31">
        <v>93</v>
      </c>
      <c r="E295" s="31">
        <v>79</v>
      </c>
      <c r="F295" s="31">
        <v>94</v>
      </c>
    </row>
    <row r="296" spans="1:6" ht="24" customHeight="1" x14ac:dyDescent="0.25">
      <c r="A296" s="31" t="s">
        <v>1107</v>
      </c>
      <c r="B296" s="31" t="s">
        <v>201</v>
      </c>
      <c r="C296" s="31" t="s">
        <v>202</v>
      </c>
      <c r="D296" s="31">
        <v>77</v>
      </c>
      <c r="E296" s="31">
        <v>83</v>
      </c>
      <c r="F296" s="31">
        <v>82</v>
      </c>
    </row>
    <row r="297" spans="1:6" ht="24" customHeight="1" x14ac:dyDescent="0.25">
      <c r="A297" s="31" t="s">
        <v>1108</v>
      </c>
      <c r="B297" s="31" t="s">
        <v>201</v>
      </c>
      <c r="C297" s="31" t="s">
        <v>202</v>
      </c>
      <c r="D297" s="31">
        <v>75</v>
      </c>
      <c r="E297" s="31">
        <v>74</v>
      </c>
      <c r="F297" s="31">
        <v>68</v>
      </c>
    </row>
    <row r="298" spans="1:6" ht="24" customHeight="1" x14ac:dyDescent="0.25">
      <c r="A298" s="31" t="s">
        <v>1109</v>
      </c>
      <c r="B298" s="31" t="s">
        <v>201</v>
      </c>
      <c r="C298" s="31" t="s">
        <v>202</v>
      </c>
      <c r="D298" s="31">
        <v>83</v>
      </c>
      <c r="E298" s="31">
        <v>95</v>
      </c>
      <c r="F298" s="31">
        <v>61</v>
      </c>
    </row>
    <row r="299" spans="1:6" ht="24" customHeight="1" x14ac:dyDescent="0.25">
      <c r="A299" s="31" t="s">
        <v>1110</v>
      </c>
      <c r="B299" s="31" t="s">
        <v>201</v>
      </c>
      <c r="C299" s="31" t="s">
        <v>202</v>
      </c>
      <c r="D299" s="31">
        <v>98</v>
      </c>
      <c r="E299" s="31">
        <v>85</v>
      </c>
      <c r="F299" s="31">
        <v>91</v>
      </c>
    </row>
    <row r="300" spans="1:6" ht="24" customHeight="1" x14ac:dyDescent="0.25">
      <c r="A300" s="31" t="s">
        <v>1111</v>
      </c>
      <c r="B300" s="31" t="s">
        <v>201</v>
      </c>
      <c r="C300" s="31" t="s">
        <v>202</v>
      </c>
      <c r="D300" s="31">
        <v>85</v>
      </c>
      <c r="E300" s="31">
        <v>74</v>
      </c>
      <c r="F300" s="31">
        <v>66</v>
      </c>
    </row>
    <row r="301" spans="1:6" ht="24" customHeight="1" x14ac:dyDescent="0.25">
      <c r="A301" s="31" t="s">
        <v>1112</v>
      </c>
      <c r="B301" s="31" t="s">
        <v>201</v>
      </c>
      <c r="C301" s="31" t="s">
        <v>202</v>
      </c>
      <c r="D301" s="31">
        <v>86</v>
      </c>
      <c r="E301" s="31">
        <v>77</v>
      </c>
      <c r="F301" s="31">
        <v>93</v>
      </c>
    </row>
    <row r="302" spans="1:6" ht="24" customHeight="1" x14ac:dyDescent="0.25">
      <c r="A302" s="31" t="s">
        <v>1113</v>
      </c>
      <c r="B302" s="31" t="s">
        <v>201</v>
      </c>
      <c r="C302" s="31" t="s">
        <v>202</v>
      </c>
      <c r="D302" s="31">
        <v>89</v>
      </c>
      <c r="E302" s="31">
        <v>90</v>
      </c>
      <c r="F302" s="31">
        <v>96</v>
      </c>
    </row>
    <row r="303" spans="1:6" ht="24" customHeight="1" x14ac:dyDescent="0.25">
      <c r="A303" s="31" t="s">
        <v>1099</v>
      </c>
      <c r="B303" s="31" t="s">
        <v>204</v>
      </c>
      <c r="C303" s="31" t="s">
        <v>205</v>
      </c>
      <c r="D303" s="31">
        <v>94</v>
      </c>
      <c r="E303" s="31">
        <v>71</v>
      </c>
      <c r="F303" s="31">
        <v>86</v>
      </c>
    </row>
    <row r="304" spans="1:6" ht="24" customHeight="1" x14ac:dyDescent="0.25">
      <c r="A304" s="31" t="s">
        <v>1101</v>
      </c>
      <c r="B304" s="31" t="s">
        <v>204</v>
      </c>
      <c r="C304" s="31" t="s">
        <v>205</v>
      </c>
      <c r="D304" s="31">
        <v>80</v>
      </c>
      <c r="E304" s="31">
        <v>69</v>
      </c>
      <c r="F304" s="31">
        <v>88</v>
      </c>
    </row>
    <row r="305" spans="1:6" ht="24" customHeight="1" x14ac:dyDescent="0.25">
      <c r="A305" s="31" t="s">
        <v>1103</v>
      </c>
      <c r="B305" s="31" t="s">
        <v>204</v>
      </c>
      <c r="C305" s="31" t="s">
        <v>205</v>
      </c>
      <c r="D305" s="31">
        <v>83</v>
      </c>
      <c r="E305" s="31">
        <v>94</v>
      </c>
      <c r="F305" s="31">
        <v>92</v>
      </c>
    </row>
    <row r="306" spans="1:6" ht="24" customHeight="1" x14ac:dyDescent="0.25">
      <c r="A306" s="31" t="s">
        <v>1104</v>
      </c>
      <c r="B306" s="31" t="s">
        <v>204</v>
      </c>
      <c r="C306" s="31" t="s">
        <v>205</v>
      </c>
      <c r="D306" s="31">
        <v>67</v>
      </c>
      <c r="E306" s="31">
        <v>89</v>
      </c>
      <c r="F306" s="31">
        <v>73</v>
      </c>
    </row>
    <row r="307" spans="1:6" ht="24" customHeight="1" x14ac:dyDescent="0.25">
      <c r="A307" s="31" t="s">
        <v>1106</v>
      </c>
      <c r="B307" s="31" t="s">
        <v>204</v>
      </c>
      <c r="C307" s="31" t="s">
        <v>205</v>
      </c>
      <c r="D307" s="31">
        <v>96</v>
      </c>
      <c r="E307" s="31">
        <v>60</v>
      </c>
      <c r="F307" s="31">
        <v>62</v>
      </c>
    </row>
    <row r="308" spans="1:6" ht="24" customHeight="1" x14ac:dyDescent="0.25">
      <c r="A308" s="31" t="s">
        <v>1107</v>
      </c>
      <c r="B308" s="31" t="s">
        <v>204</v>
      </c>
      <c r="C308" s="31" t="s">
        <v>205</v>
      </c>
      <c r="D308" s="31">
        <v>74</v>
      </c>
      <c r="E308" s="31">
        <v>90</v>
      </c>
      <c r="F308" s="31">
        <v>85</v>
      </c>
    </row>
    <row r="309" spans="1:6" ht="24" customHeight="1" x14ac:dyDescent="0.25">
      <c r="A309" s="31" t="s">
        <v>1108</v>
      </c>
      <c r="B309" s="31" t="s">
        <v>204</v>
      </c>
      <c r="C309" s="31" t="s">
        <v>205</v>
      </c>
      <c r="D309" s="31">
        <v>70</v>
      </c>
      <c r="E309" s="31">
        <v>85</v>
      </c>
      <c r="F309" s="31">
        <v>84</v>
      </c>
    </row>
    <row r="310" spans="1:6" ht="24" customHeight="1" x14ac:dyDescent="0.25">
      <c r="A310" s="31" t="s">
        <v>1109</v>
      </c>
      <c r="B310" s="31" t="s">
        <v>204</v>
      </c>
      <c r="C310" s="31" t="s">
        <v>205</v>
      </c>
      <c r="D310" s="31">
        <v>76</v>
      </c>
      <c r="E310" s="31">
        <v>86</v>
      </c>
      <c r="F310" s="31">
        <v>63</v>
      </c>
    </row>
    <row r="311" spans="1:6" ht="24" customHeight="1" x14ac:dyDescent="0.25">
      <c r="A311" s="31" t="s">
        <v>1110</v>
      </c>
      <c r="B311" s="31" t="s">
        <v>204</v>
      </c>
      <c r="C311" s="31" t="s">
        <v>205</v>
      </c>
      <c r="D311" s="31">
        <v>98</v>
      </c>
      <c r="E311" s="31">
        <v>67</v>
      </c>
      <c r="F311" s="31">
        <v>79</v>
      </c>
    </row>
    <row r="312" spans="1:6" ht="24" customHeight="1" x14ac:dyDescent="0.25">
      <c r="A312" s="31" t="s">
        <v>1111</v>
      </c>
      <c r="B312" s="31" t="s">
        <v>204</v>
      </c>
      <c r="C312" s="31" t="s">
        <v>205</v>
      </c>
      <c r="D312" s="31">
        <v>94</v>
      </c>
      <c r="E312" s="31">
        <v>77</v>
      </c>
      <c r="F312" s="31">
        <v>93</v>
      </c>
    </row>
    <row r="313" spans="1:6" ht="24" customHeight="1" x14ac:dyDescent="0.25">
      <c r="A313" s="31" t="s">
        <v>1112</v>
      </c>
      <c r="B313" s="31" t="s">
        <v>204</v>
      </c>
      <c r="C313" s="31" t="s">
        <v>205</v>
      </c>
      <c r="D313" s="31">
        <v>68</v>
      </c>
      <c r="E313" s="31">
        <v>90</v>
      </c>
      <c r="F313" s="31">
        <v>62</v>
      </c>
    </row>
    <row r="314" spans="1:6" ht="24" customHeight="1" x14ac:dyDescent="0.25">
      <c r="A314" s="31" t="s">
        <v>1113</v>
      </c>
      <c r="B314" s="31" t="s">
        <v>204</v>
      </c>
      <c r="C314" s="31" t="s">
        <v>205</v>
      </c>
      <c r="D314" s="31">
        <v>67</v>
      </c>
      <c r="E314" s="31">
        <v>61</v>
      </c>
      <c r="F314" s="31">
        <v>75</v>
      </c>
    </row>
    <row r="315" spans="1:6" ht="15" customHeight="1" x14ac:dyDescent="0.25">
      <c r="A315" s="31" t="s">
        <v>1099</v>
      </c>
      <c r="B315" s="31" t="s">
        <v>207</v>
      </c>
      <c r="C315" s="31" t="s">
        <v>208</v>
      </c>
      <c r="D315" s="31">
        <v>96</v>
      </c>
      <c r="E315" s="31">
        <v>60</v>
      </c>
      <c r="F315" s="31">
        <v>89</v>
      </c>
    </row>
    <row r="316" spans="1:6" ht="15" customHeight="1" x14ac:dyDescent="0.25">
      <c r="A316" s="31" t="s">
        <v>1101</v>
      </c>
      <c r="B316" s="31" t="s">
        <v>207</v>
      </c>
      <c r="C316" s="31" t="s">
        <v>208</v>
      </c>
      <c r="D316" s="31">
        <v>96</v>
      </c>
      <c r="E316" s="31">
        <v>77</v>
      </c>
      <c r="F316" s="31">
        <v>67</v>
      </c>
    </row>
    <row r="317" spans="1:6" ht="15" customHeight="1" x14ac:dyDescent="0.25">
      <c r="A317" s="31" t="s">
        <v>1103</v>
      </c>
      <c r="B317" s="31" t="s">
        <v>207</v>
      </c>
      <c r="C317" s="31" t="s">
        <v>208</v>
      </c>
      <c r="D317" s="31">
        <v>68</v>
      </c>
      <c r="E317" s="31">
        <v>74</v>
      </c>
      <c r="F317" s="31">
        <v>66</v>
      </c>
    </row>
    <row r="318" spans="1:6" ht="15" customHeight="1" x14ac:dyDescent="0.25">
      <c r="A318" s="31" t="s">
        <v>1104</v>
      </c>
      <c r="B318" s="31" t="s">
        <v>207</v>
      </c>
      <c r="C318" s="31" t="s">
        <v>208</v>
      </c>
      <c r="D318" s="31">
        <v>92</v>
      </c>
      <c r="E318" s="31">
        <v>60</v>
      </c>
      <c r="F318" s="31">
        <v>83</v>
      </c>
    </row>
    <row r="319" spans="1:6" ht="15" customHeight="1" x14ac:dyDescent="0.25">
      <c r="A319" s="31" t="s">
        <v>1106</v>
      </c>
      <c r="B319" s="31" t="s">
        <v>207</v>
      </c>
      <c r="C319" s="31" t="s">
        <v>208</v>
      </c>
      <c r="D319" s="31">
        <v>76</v>
      </c>
      <c r="E319" s="31">
        <v>77</v>
      </c>
      <c r="F319" s="31">
        <v>93</v>
      </c>
    </row>
    <row r="320" spans="1:6" ht="15" customHeight="1" x14ac:dyDescent="0.25">
      <c r="A320" s="31" t="s">
        <v>1107</v>
      </c>
      <c r="B320" s="31" t="s">
        <v>207</v>
      </c>
      <c r="C320" s="31" t="s">
        <v>208</v>
      </c>
      <c r="D320" s="31">
        <v>84</v>
      </c>
      <c r="E320" s="31">
        <v>66</v>
      </c>
      <c r="F320" s="31">
        <v>66</v>
      </c>
    </row>
    <row r="321" spans="1:6" ht="15" customHeight="1" x14ac:dyDescent="0.25">
      <c r="A321" s="31" t="s">
        <v>1108</v>
      </c>
      <c r="B321" s="31" t="s">
        <v>207</v>
      </c>
      <c r="C321" s="31" t="s">
        <v>208</v>
      </c>
      <c r="D321" s="31">
        <v>98</v>
      </c>
      <c r="E321" s="31">
        <v>82</v>
      </c>
      <c r="F321" s="31">
        <v>80</v>
      </c>
    </row>
    <row r="322" spans="1:6" ht="15" customHeight="1" x14ac:dyDescent="0.25">
      <c r="A322" s="31" t="s">
        <v>1109</v>
      </c>
      <c r="B322" s="31" t="s">
        <v>207</v>
      </c>
      <c r="C322" s="31" t="s">
        <v>208</v>
      </c>
      <c r="D322" s="31">
        <v>92</v>
      </c>
      <c r="E322" s="31">
        <v>84</v>
      </c>
      <c r="F322" s="31">
        <v>82</v>
      </c>
    </row>
    <row r="323" spans="1:6" ht="15" customHeight="1" x14ac:dyDescent="0.25">
      <c r="A323" s="31" t="s">
        <v>1110</v>
      </c>
      <c r="B323" s="31" t="s">
        <v>207</v>
      </c>
      <c r="C323" s="31" t="s">
        <v>208</v>
      </c>
      <c r="D323" s="31">
        <v>85</v>
      </c>
      <c r="E323" s="31">
        <v>75</v>
      </c>
      <c r="F323" s="31">
        <v>83</v>
      </c>
    </row>
    <row r="324" spans="1:6" ht="15" customHeight="1" x14ac:dyDescent="0.25">
      <c r="A324" s="31" t="s">
        <v>1111</v>
      </c>
      <c r="B324" s="31" t="s">
        <v>207</v>
      </c>
      <c r="C324" s="31" t="s">
        <v>208</v>
      </c>
      <c r="D324" s="31">
        <v>80</v>
      </c>
      <c r="E324" s="31">
        <v>84</v>
      </c>
      <c r="F324" s="31">
        <v>65</v>
      </c>
    </row>
    <row r="325" spans="1:6" ht="15" customHeight="1" x14ac:dyDescent="0.25">
      <c r="A325" s="31" t="s">
        <v>1112</v>
      </c>
      <c r="B325" s="31" t="s">
        <v>207</v>
      </c>
      <c r="C325" s="31" t="s">
        <v>208</v>
      </c>
      <c r="D325" s="31">
        <v>67</v>
      </c>
      <c r="E325" s="31">
        <v>80</v>
      </c>
      <c r="F325" s="31">
        <v>88</v>
      </c>
    </row>
    <row r="326" spans="1:6" ht="15" customHeight="1" x14ac:dyDescent="0.25">
      <c r="A326" s="31" t="s">
        <v>1113</v>
      </c>
      <c r="B326" s="31" t="s">
        <v>207</v>
      </c>
      <c r="C326" s="31" t="s">
        <v>208</v>
      </c>
      <c r="D326" s="31">
        <v>93</v>
      </c>
      <c r="E326" s="31">
        <v>91</v>
      </c>
      <c r="F326" s="31">
        <v>79</v>
      </c>
    </row>
    <row r="327" spans="1:6" ht="24" customHeight="1" x14ac:dyDescent="0.25">
      <c r="A327" s="31" t="s">
        <v>1099</v>
      </c>
      <c r="B327" s="31" t="s">
        <v>210</v>
      </c>
      <c r="C327" s="31" t="s">
        <v>211</v>
      </c>
      <c r="D327" s="31">
        <v>74</v>
      </c>
      <c r="E327" s="31">
        <v>95</v>
      </c>
      <c r="F327" s="31">
        <v>89</v>
      </c>
    </row>
    <row r="328" spans="1:6" ht="24" customHeight="1" x14ac:dyDescent="0.25">
      <c r="A328" s="31" t="s">
        <v>1101</v>
      </c>
      <c r="B328" s="31" t="s">
        <v>210</v>
      </c>
      <c r="C328" s="31" t="s">
        <v>211</v>
      </c>
      <c r="D328" s="31">
        <v>98</v>
      </c>
      <c r="E328" s="31">
        <v>75</v>
      </c>
      <c r="F328" s="31">
        <v>65</v>
      </c>
    </row>
    <row r="329" spans="1:6" ht="24" customHeight="1" x14ac:dyDescent="0.25">
      <c r="A329" s="31" t="s">
        <v>1103</v>
      </c>
      <c r="B329" s="31" t="s">
        <v>210</v>
      </c>
      <c r="C329" s="31" t="s">
        <v>211</v>
      </c>
      <c r="D329" s="31">
        <v>90</v>
      </c>
      <c r="E329" s="31">
        <v>95</v>
      </c>
      <c r="F329" s="31">
        <v>88</v>
      </c>
    </row>
    <row r="330" spans="1:6" ht="24" customHeight="1" x14ac:dyDescent="0.25">
      <c r="A330" s="31" t="s">
        <v>1104</v>
      </c>
      <c r="B330" s="31" t="s">
        <v>210</v>
      </c>
      <c r="C330" s="31" t="s">
        <v>211</v>
      </c>
      <c r="D330" s="31">
        <v>88</v>
      </c>
      <c r="E330" s="31">
        <v>74</v>
      </c>
      <c r="F330" s="31">
        <v>85</v>
      </c>
    </row>
    <row r="331" spans="1:6" ht="24" customHeight="1" x14ac:dyDescent="0.25">
      <c r="A331" s="31" t="s">
        <v>1106</v>
      </c>
      <c r="B331" s="31" t="s">
        <v>210</v>
      </c>
      <c r="C331" s="31" t="s">
        <v>211</v>
      </c>
      <c r="D331" s="31">
        <v>88</v>
      </c>
      <c r="E331" s="31">
        <v>82</v>
      </c>
      <c r="F331" s="31">
        <v>73</v>
      </c>
    </row>
    <row r="332" spans="1:6" ht="24" customHeight="1" x14ac:dyDescent="0.25">
      <c r="A332" s="31" t="s">
        <v>1107</v>
      </c>
      <c r="B332" s="31" t="s">
        <v>210</v>
      </c>
      <c r="C332" s="31" t="s">
        <v>211</v>
      </c>
      <c r="D332" s="31">
        <v>91</v>
      </c>
      <c r="E332" s="31">
        <v>72</v>
      </c>
      <c r="F332" s="31">
        <v>78</v>
      </c>
    </row>
    <row r="333" spans="1:6" ht="24" customHeight="1" x14ac:dyDescent="0.25">
      <c r="A333" s="31" t="s">
        <v>1108</v>
      </c>
      <c r="B333" s="31" t="s">
        <v>210</v>
      </c>
      <c r="C333" s="31" t="s">
        <v>211</v>
      </c>
      <c r="D333" s="31">
        <v>80</v>
      </c>
      <c r="E333" s="31">
        <v>61</v>
      </c>
      <c r="F333" s="31">
        <v>60</v>
      </c>
    </row>
    <row r="334" spans="1:6" ht="24" customHeight="1" x14ac:dyDescent="0.25">
      <c r="A334" s="31" t="s">
        <v>1109</v>
      </c>
      <c r="B334" s="31" t="s">
        <v>210</v>
      </c>
      <c r="C334" s="31" t="s">
        <v>211</v>
      </c>
      <c r="D334" s="31">
        <v>94</v>
      </c>
      <c r="E334" s="31">
        <v>92</v>
      </c>
      <c r="F334" s="31">
        <v>65</v>
      </c>
    </row>
    <row r="335" spans="1:6" ht="24" customHeight="1" x14ac:dyDescent="0.25">
      <c r="A335" s="31" t="s">
        <v>1110</v>
      </c>
      <c r="B335" s="31" t="s">
        <v>210</v>
      </c>
      <c r="C335" s="31" t="s">
        <v>211</v>
      </c>
      <c r="D335" s="31">
        <v>92</v>
      </c>
      <c r="E335" s="31">
        <v>69</v>
      </c>
      <c r="F335" s="31">
        <v>80</v>
      </c>
    </row>
    <row r="336" spans="1:6" ht="24" customHeight="1" x14ac:dyDescent="0.25">
      <c r="A336" s="31" t="s">
        <v>1111</v>
      </c>
      <c r="B336" s="31" t="s">
        <v>210</v>
      </c>
      <c r="C336" s="31" t="s">
        <v>211</v>
      </c>
      <c r="D336" s="31">
        <v>88</v>
      </c>
      <c r="E336" s="31">
        <v>89</v>
      </c>
      <c r="F336" s="31">
        <v>74</v>
      </c>
    </row>
    <row r="337" spans="1:6" ht="24" customHeight="1" x14ac:dyDescent="0.25">
      <c r="A337" s="31" t="s">
        <v>1112</v>
      </c>
      <c r="B337" s="31" t="s">
        <v>210</v>
      </c>
      <c r="C337" s="31" t="s">
        <v>211</v>
      </c>
      <c r="D337" s="31">
        <v>70</v>
      </c>
      <c r="E337" s="31">
        <v>75</v>
      </c>
      <c r="F337" s="31">
        <v>83</v>
      </c>
    </row>
    <row r="338" spans="1:6" ht="24" customHeight="1" x14ac:dyDescent="0.25">
      <c r="A338" s="31" t="s">
        <v>1113</v>
      </c>
      <c r="B338" s="31" t="s">
        <v>210</v>
      </c>
      <c r="C338" s="31" t="s">
        <v>211</v>
      </c>
      <c r="D338" s="31">
        <v>84</v>
      </c>
      <c r="E338" s="31">
        <v>90</v>
      </c>
      <c r="F338" s="31">
        <v>60</v>
      </c>
    </row>
    <row r="339" spans="1:6" ht="24" customHeight="1" x14ac:dyDescent="0.25">
      <c r="A339" s="31" t="s">
        <v>1099</v>
      </c>
      <c r="B339" s="31" t="s">
        <v>213</v>
      </c>
      <c r="C339" s="31" t="s">
        <v>214</v>
      </c>
      <c r="D339" s="31">
        <v>72</v>
      </c>
      <c r="E339" s="31">
        <v>90</v>
      </c>
      <c r="F339" s="31">
        <v>81</v>
      </c>
    </row>
    <row r="340" spans="1:6" ht="24" customHeight="1" x14ac:dyDescent="0.25">
      <c r="A340" s="31" t="s">
        <v>1101</v>
      </c>
      <c r="B340" s="31" t="s">
        <v>213</v>
      </c>
      <c r="C340" s="31" t="s">
        <v>214</v>
      </c>
      <c r="D340" s="31">
        <v>68</v>
      </c>
      <c r="E340" s="31">
        <v>81</v>
      </c>
      <c r="F340" s="31">
        <v>65</v>
      </c>
    </row>
    <row r="341" spans="1:6" ht="24" customHeight="1" x14ac:dyDescent="0.25">
      <c r="A341" s="31" t="s">
        <v>1103</v>
      </c>
      <c r="B341" s="31" t="s">
        <v>213</v>
      </c>
      <c r="C341" s="31" t="s">
        <v>214</v>
      </c>
      <c r="D341" s="31">
        <v>86</v>
      </c>
      <c r="E341" s="31">
        <v>66</v>
      </c>
      <c r="F341" s="31">
        <v>61</v>
      </c>
    </row>
    <row r="342" spans="1:6" ht="24" customHeight="1" x14ac:dyDescent="0.25">
      <c r="A342" s="31" t="s">
        <v>1104</v>
      </c>
      <c r="B342" s="31" t="s">
        <v>213</v>
      </c>
      <c r="C342" s="31" t="s">
        <v>214</v>
      </c>
      <c r="D342" s="31">
        <v>98</v>
      </c>
      <c r="E342" s="31">
        <v>84</v>
      </c>
      <c r="F342" s="31">
        <v>86</v>
      </c>
    </row>
    <row r="343" spans="1:6" ht="24" customHeight="1" x14ac:dyDescent="0.25">
      <c r="A343" s="31" t="s">
        <v>1106</v>
      </c>
      <c r="B343" s="31" t="s">
        <v>213</v>
      </c>
      <c r="C343" s="31" t="s">
        <v>214</v>
      </c>
      <c r="D343" s="31">
        <v>70</v>
      </c>
      <c r="E343" s="31">
        <v>64</v>
      </c>
      <c r="F343" s="31">
        <v>78</v>
      </c>
    </row>
    <row r="344" spans="1:6" ht="24" customHeight="1" x14ac:dyDescent="0.25">
      <c r="A344" s="31" t="s">
        <v>1107</v>
      </c>
      <c r="B344" s="31" t="s">
        <v>213</v>
      </c>
      <c r="C344" s="31" t="s">
        <v>214</v>
      </c>
      <c r="D344" s="31">
        <v>72</v>
      </c>
      <c r="E344" s="31">
        <v>84</v>
      </c>
      <c r="F344" s="31">
        <v>64</v>
      </c>
    </row>
    <row r="345" spans="1:6" ht="24" customHeight="1" x14ac:dyDescent="0.25">
      <c r="A345" s="31" t="s">
        <v>1108</v>
      </c>
      <c r="B345" s="31" t="s">
        <v>213</v>
      </c>
      <c r="C345" s="31" t="s">
        <v>214</v>
      </c>
      <c r="D345" s="31">
        <v>68</v>
      </c>
      <c r="E345" s="31">
        <v>79</v>
      </c>
      <c r="F345" s="31">
        <v>74</v>
      </c>
    </row>
    <row r="346" spans="1:6" ht="24" customHeight="1" x14ac:dyDescent="0.25">
      <c r="A346" s="31" t="s">
        <v>1109</v>
      </c>
      <c r="B346" s="31" t="s">
        <v>213</v>
      </c>
      <c r="C346" s="31" t="s">
        <v>214</v>
      </c>
      <c r="D346" s="31">
        <v>69</v>
      </c>
      <c r="E346" s="31">
        <v>94</v>
      </c>
      <c r="F346" s="31">
        <v>71</v>
      </c>
    </row>
    <row r="347" spans="1:6" ht="24" customHeight="1" x14ac:dyDescent="0.25">
      <c r="A347" s="31" t="s">
        <v>1110</v>
      </c>
      <c r="B347" s="31" t="s">
        <v>213</v>
      </c>
      <c r="C347" s="31" t="s">
        <v>214</v>
      </c>
      <c r="D347" s="31">
        <v>88</v>
      </c>
      <c r="E347" s="31">
        <v>72</v>
      </c>
      <c r="F347" s="31">
        <v>77</v>
      </c>
    </row>
    <row r="348" spans="1:6" ht="24" customHeight="1" x14ac:dyDescent="0.25">
      <c r="A348" s="31" t="s">
        <v>1111</v>
      </c>
      <c r="B348" s="31" t="s">
        <v>213</v>
      </c>
      <c r="C348" s="31" t="s">
        <v>214</v>
      </c>
      <c r="D348" s="31">
        <v>95</v>
      </c>
      <c r="E348" s="31">
        <v>93</v>
      </c>
      <c r="F348" s="31">
        <v>77</v>
      </c>
    </row>
    <row r="349" spans="1:6" ht="24" customHeight="1" x14ac:dyDescent="0.25">
      <c r="A349" s="31" t="s">
        <v>1112</v>
      </c>
      <c r="B349" s="31" t="s">
        <v>213</v>
      </c>
      <c r="C349" s="31" t="s">
        <v>214</v>
      </c>
      <c r="D349" s="31">
        <v>69</v>
      </c>
      <c r="E349" s="31">
        <v>92</v>
      </c>
      <c r="F349" s="31">
        <v>72</v>
      </c>
    </row>
    <row r="350" spans="1:6" ht="24" customHeight="1" x14ac:dyDescent="0.25">
      <c r="A350" s="31" t="s">
        <v>1113</v>
      </c>
      <c r="B350" s="31" t="s">
        <v>213</v>
      </c>
      <c r="C350" s="31" t="s">
        <v>214</v>
      </c>
      <c r="D350" s="31">
        <v>87</v>
      </c>
      <c r="E350" s="31">
        <v>70</v>
      </c>
      <c r="F350" s="31">
        <v>78</v>
      </c>
    </row>
    <row r="351" spans="1:6" ht="24" customHeight="1" x14ac:dyDescent="0.25">
      <c r="A351" s="31" t="s">
        <v>1099</v>
      </c>
      <c r="B351" s="31" t="s">
        <v>216</v>
      </c>
      <c r="C351" s="31" t="s">
        <v>217</v>
      </c>
      <c r="D351" s="31">
        <v>69</v>
      </c>
      <c r="E351" s="31">
        <v>90</v>
      </c>
      <c r="F351" s="31">
        <v>72</v>
      </c>
    </row>
    <row r="352" spans="1:6" ht="24" customHeight="1" x14ac:dyDescent="0.25">
      <c r="A352" s="31" t="s">
        <v>1101</v>
      </c>
      <c r="B352" s="31" t="s">
        <v>216</v>
      </c>
      <c r="C352" s="31" t="s">
        <v>217</v>
      </c>
      <c r="D352" s="31">
        <v>84</v>
      </c>
      <c r="E352" s="31">
        <v>95</v>
      </c>
      <c r="F352" s="31">
        <v>74</v>
      </c>
    </row>
    <row r="353" spans="1:6" ht="24" customHeight="1" x14ac:dyDescent="0.25">
      <c r="A353" s="31" t="s">
        <v>1103</v>
      </c>
      <c r="B353" s="31" t="s">
        <v>216</v>
      </c>
      <c r="C353" s="31" t="s">
        <v>217</v>
      </c>
      <c r="D353" s="31">
        <v>77</v>
      </c>
      <c r="E353" s="31">
        <v>74</v>
      </c>
      <c r="F353" s="31">
        <v>82</v>
      </c>
    </row>
    <row r="354" spans="1:6" ht="24" customHeight="1" x14ac:dyDescent="0.25">
      <c r="A354" s="31" t="s">
        <v>1104</v>
      </c>
      <c r="B354" s="31" t="s">
        <v>216</v>
      </c>
      <c r="C354" s="31" t="s">
        <v>217</v>
      </c>
      <c r="D354" s="31">
        <v>82</v>
      </c>
      <c r="E354" s="31">
        <v>90</v>
      </c>
      <c r="F354" s="31">
        <v>60</v>
      </c>
    </row>
    <row r="355" spans="1:6" ht="24" customHeight="1" x14ac:dyDescent="0.25">
      <c r="A355" s="31" t="s">
        <v>1106</v>
      </c>
      <c r="B355" s="31" t="s">
        <v>216</v>
      </c>
      <c r="C355" s="31" t="s">
        <v>217</v>
      </c>
      <c r="D355" s="31">
        <v>81</v>
      </c>
      <c r="E355" s="31">
        <v>72</v>
      </c>
      <c r="F355" s="31">
        <v>64</v>
      </c>
    </row>
    <row r="356" spans="1:6" ht="24" customHeight="1" x14ac:dyDescent="0.25">
      <c r="A356" s="31" t="s">
        <v>1107</v>
      </c>
      <c r="B356" s="31" t="s">
        <v>216</v>
      </c>
      <c r="C356" s="31" t="s">
        <v>217</v>
      </c>
      <c r="D356" s="31">
        <v>89</v>
      </c>
      <c r="E356" s="31">
        <v>89</v>
      </c>
      <c r="F356" s="31">
        <v>65</v>
      </c>
    </row>
    <row r="357" spans="1:6" ht="24" customHeight="1" x14ac:dyDescent="0.25">
      <c r="A357" s="31" t="s">
        <v>1108</v>
      </c>
      <c r="B357" s="31" t="s">
        <v>216</v>
      </c>
      <c r="C357" s="31" t="s">
        <v>217</v>
      </c>
      <c r="D357" s="31">
        <v>97</v>
      </c>
      <c r="E357" s="31">
        <v>68</v>
      </c>
      <c r="F357" s="31">
        <v>92</v>
      </c>
    </row>
    <row r="358" spans="1:6" ht="24" customHeight="1" x14ac:dyDescent="0.25">
      <c r="A358" s="31" t="s">
        <v>1109</v>
      </c>
      <c r="B358" s="31" t="s">
        <v>216</v>
      </c>
      <c r="C358" s="31" t="s">
        <v>217</v>
      </c>
      <c r="D358" s="31">
        <v>67</v>
      </c>
      <c r="E358" s="31">
        <v>81</v>
      </c>
      <c r="F358" s="31">
        <v>78</v>
      </c>
    </row>
    <row r="359" spans="1:6" ht="24" customHeight="1" x14ac:dyDescent="0.25">
      <c r="A359" s="31" t="s">
        <v>1110</v>
      </c>
      <c r="B359" s="31" t="s">
        <v>216</v>
      </c>
      <c r="C359" s="31" t="s">
        <v>217</v>
      </c>
      <c r="D359" s="31">
        <v>91</v>
      </c>
      <c r="E359" s="31">
        <v>83</v>
      </c>
      <c r="F359" s="31">
        <v>89</v>
      </c>
    </row>
    <row r="360" spans="1:6" ht="24" customHeight="1" x14ac:dyDescent="0.25">
      <c r="A360" s="31" t="s">
        <v>1111</v>
      </c>
      <c r="B360" s="31" t="s">
        <v>216</v>
      </c>
      <c r="C360" s="31" t="s">
        <v>217</v>
      </c>
      <c r="D360" s="31">
        <v>87</v>
      </c>
      <c r="E360" s="31">
        <v>94</v>
      </c>
      <c r="F360" s="31">
        <v>83</v>
      </c>
    </row>
    <row r="361" spans="1:6" ht="24" customHeight="1" x14ac:dyDescent="0.25">
      <c r="A361" s="31" t="s">
        <v>1112</v>
      </c>
      <c r="B361" s="31" t="s">
        <v>216</v>
      </c>
      <c r="C361" s="31" t="s">
        <v>217</v>
      </c>
      <c r="D361" s="31">
        <v>85</v>
      </c>
      <c r="E361" s="31">
        <v>84</v>
      </c>
      <c r="F361" s="31">
        <v>96</v>
      </c>
    </row>
    <row r="362" spans="1:6" ht="24" customHeight="1" x14ac:dyDescent="0.25">
      <c r="A362" s="31" t="s">
        <v>1113</v>
      </c>
      <c r="B362" s="31" t="s">
        <v>216</v>
      </c>
      <c r="C362" s="31" t="s">
        <v>217</v>
      </c>
      <c r="D362" s="31">
        <v>91</v>
      </c>
      <c r="E362" s="31">
        <v>81</v>
      </c>
      <c r="F362" s="31">
        <v>75</v>
      </c>
    </row>
    <row r="363" spans="1:6" ht="24" customHeight="1" x14ac:dyDescent="0.25">
      <c r="A363" s="31" t="s">
        <v>1099</v>
      </c>
      <c r="B363" s="31" t="s">
        <v>220</v>
      </c>
      <c r="C363" s="31" t="s">
        <v>221</v>
      </c>
      <c r="D363" s="31">
        <v>69</v>
      </c>
      <c r="E363" s="31">
        <v>86</v>
      </c>
      <c r="F363" s="31">
        <v>79</v>
      </c>
    </row>
    <row r="364" spans="1:6" ht="24" customHeight="1" x14ac:dyDescent="0.25">
      <c r="A364" s="31" t="s">
        <v>1101</v>
      </c>
      <c r="B364" s="31" t="s">
        <v>220</v>
      </c>
      <c r="C364" s="31" t="s">
        <v>221</v>
      </c>
      <c r="D364" s="31">
        <v>90</v>
      </c>
      <c r="E364" s="31">
        <v>89</v>
      </c>
      <c r="F364" s="31">
        <v>67</v>
      </c>
    </row>
    <row r="365" spans="1:6" ht="24" customHeight="1" x14ac:dyDescent="0.25">
      <c r="A365" s="31" t="s">
        <v>1103</v>
      </c>
      <c r="B365" s="31" t="s">
        <v>220</v>
      </c>
      <c r="C365" s="31" t="s">
        <v>221</v>
      </c>
      <c r="D365" s="31">
        <v>80</v>
      </c>
      <c r="E365" s="31">
        <v>72</v>
      </c>
      <c r="F365" s="31">
        <v>90</v>
      </c>
    </row>
    <row r="366" spans="1:6" ht="24" customHeight="1" x14ac:dyDescent="0.25">
      <c r="A366" s="31" t="s">
        <v>1104</v>
      </c>
      <c r="B366" s="31" t="s">
        <v>220</v>
      </c>
      <c r="C366" s="31" t="s">
        <v>221</v>
      </c>
      <c r="D366" s="31">
        <v>70</v>
      </c>
      <c r="E366" s="31">
        <v>81</v>
      </c>
      <c r="F366" s="31">
        <v>85</v>
      </c>
    </row>
    <row r="367" spans="1:6" ht="24" customHeight="1" x14ac:dyDescent="0.25">
      <c r="A367" s="31" t="s">
        <v>1106</v>
      </c>
      <c r="B367" s="31" t="s">
        <v>220</v>
      </c>
      <c r="C367" s="31" t="s">
        <v>221</v>
      </c>
      <c r="D367" s="31">
        <v>81</v>
      </c>
      <c r="E367" s="31">
        <v>63</v>
      </c>
      <c r="F367" s="31">
        <v>95</v>
      </c>
    </row>
    <row r="368" spans="1:6" ht="24" customHeight="1" x14ac:dyDescent="0.25">
      <c r="A368" s="31" t="s">
        <v>1107</v>
      </c>
      <c r="B368" s="31" t="s">
        <v>220</v>
      </c>
      <c r="C368" s="31" t="s">
        <v>221</v>
      </c>
      <c r="D368" s="31">
        <v>78</v>
      </c>
      <c r="E368" s="31">
        <v>89</v>
      </c>
      <c r="F368" s="31">
        <v>62</v>
      </c>
    </row>
    <row r="369" spans="1:6" ht="24" customHeight="1" x14ac:dyDescent="0.25">
      <c r="A369" s="31" t="s">
        <v>1108</v>
      </c>
      <c r="B369" s="31" t="s">
        <v>220</v>
      </c>
      <c r="C369" s="31" t="s">
        <v>221</v>
      </c>
      <c r="D369" s="31">
        <v>95</v>
      </c>
      <c r="E369" s="31">
        <v>94</v>
      </c>
      <c r="F369" s="31">
        <v>84</v>
      </c>
    </row>
    <row r="370" spans="1:6" ht="24" customHeight="1" x14ac:dyDescent="0.25">
      <c r="A370" s="31" t="s">
        <v>1109</v>
      </c>
      <c r="B370" s="31" t="s">
        <v>220</v>
      </c>
      <c r="C370" s="31" t="s">
        <v>221</v>
      </c>
      <c r="D370" s="31">
        <v>70</v>
      </c>
      <c r="E370" s="31">
        <v>79</v>
      </c>
      <c r="F370" s="31">
        <v>73</v>
      </c>
    </row>
    <row r="371" spans="1:6" ht="24" customHeight="1" x14ac:dyDescent="0.25">
      <c r="A371" s="31" t="s">
        <v>1110</v>
      </c>
      <c r="B371" s="31" t="s">
        <v>220</v>
      </c>
      <c r="C371" s="31" t="s">
        <v>221</v>
      </c>
      <c r="D371" s="31">
        <v>82</v>
      </c>
      <c r="E371" s="31">
        <v>63</v>
      </c>
      <c r="F371" s="31">
        <v>95</v>
      </c>
    </row>
    <row r="372" spans="1:6" ht="24" customHeight="1" x14ac:dyDescent="0.25">
      <c r="A372" s="31" t="s">
        <v>1111</v>
      </c>
      <c r="B372" s="31" t="s">
        <v>220</v>
      </c>
      <c r="C372" s="31" t="s">
        <v>221</v>
      </c>
      <c r="D372" s="31">
        <v>72</v>
      </c>
      <c r="E372" s="31">
        <v>75</v>
      </c>
      <c r="F372" s="31">
        <v>70</v>
      </c>
    </row>
    <row r="373" spans="1:6" ht="24" customHeight="1" x14ac:dyDescent="0.25">
      <c r="A373" s="31" t="s">
        <v>1112</v>
      </c>
      <c r="B373" s="31" t="s">
        <v>220</v>
      </c>
      <c r="C373" s="31" t="s">
        <v>221</v>
      </c>
      <c r="D373" s="31">
        <v>84</v>
      </c>
      <c r="E373" s="31">
        <v>87</v>
      </c>
      <c r="F373" s="31">
        <v>81</v>
      </c>
    </row>
    <row r="374" spans="1:6" ht="24" customHeight="1" x14ac:dyDescent="0.25">
      <c r="A374" s="31" t="s">
        <v>1113</v>
      </c>
      <c r="B374" s="31" t="s">
        <v>220</v>
      </c>
      <c r="C374" s="31" t="s">
        <v>221</v>
      </c>
      <c r="D374" s="31">
        <v>85</v>
      </c>
      <c r="E374" s="31">
        <v>66</v>
      </c>
      <c r="F374" s="31">
        <v>68</v>
      </c>
    </row>
    <row r="375" spans="1:6" ht="24" customHeight="1" x14ac:dyDescent="0.25">
      <c r="A375" s="31" t="s">
        <v>1099</v>
      </c>
      <c r="B375" s="31" t="s">
        <v>223</v>
      </c>
      <c r="C375" s="31" t="s">
        <v>224</v>
      </c>
      <c r="D375" s="31">
        <v>78</v>
      </c>
      <c r="E375" s="31">
        <v>85</v>
      </c>
      <c r="F375" s="31">
        <v>96</v>
      </c>
    </row>
    <row r="376" spans="1:6" ht="24" customHeight="1" x14ac:dyDescent="0.25">
      <c r="A376" s="31" t="s">
        <v>1101</v>
      </c>
      <c r="B376" s="31" t="s">
        <v>223</v>
      </c>
      <c r="C376" s="31" t="s">
        <v>224</v>
      </c>
      <c r="D376" s="31">
        <v>87</v>
      </c>
      <c r="E376" s="31">
        <v>78</v>
      </c>
      <c r="F376" s="31">
        <v>63</v>
      </c>
    </row>
    <row r="377" spans="1:6" ht="24" customHeight="1" x14ac:dyDescent="0.25">
      <c r="A377" s="31" t="s">
        <v>1103</v>
      </c>
      <c r="B377" s="31" t="s">
        <v>223</v>
      </c>
      <c r="C377" s="31" t="s">
        <v>224</v>
      </c>
      <c r="D377" s="31">
        <v>86</v>
      </c>
      <c r="E377" s="31">
        <v>83</v>
      </c>
      <c r="F377" s="31">
        <v>66</v>
      </c>
    </row>
    <row r="378" spans="1:6" ht="24" customHeight="1" x14ac:dyDescent="0.25">
      <c r="A378" s="31" t="s">
        <v>1104</v>
      </c>
      <c r="B378" s="31" t="s">
        <v>223</v>
      </c>
      <c r="C378" s="31" t="s">
        <v>224</v>
      </c>
      <c r="D378" s="31">
        <v>97</v>
      </c>
      <c r="E378" s="31">
        <v>74</v>
      </c>
      <c r="F378" s="31">
        <v>70</v>
      </c>
    </row>
    <row r="379" spans="1:6" ht="24" customHeight="1" x14ac:dyDescent="0.25">
      <c r="A379" s="31" t="s">
        <v>1106</v>
      </c>
      <c r="B379" s="31" t="s">
        <v>223</v>
      </c>
      <c r="C379" s="31" t="s">
        <v>224</v>
      </c>
      <c r="D379" s="31">
        <v>66</v>
      </c>
      <c r="E379" s="31">
        <v>77</v>
      </c>
      <c r="F379" s="31">
        <v>80</v>
      </c>
    </row>
    <row r="380" spans="1:6" ht="24" customHeight="1" x14ac:dyDescent="0.25">
      <c r="A380" s="31" t="s">
        <v>1107</v>
      </c>
      <c r="B380" s="31" t="s">
        <v>223</v>
      </c>
      <c r="C380" s="31" t="s">
        <v>224</v>
      </c>
      <c r="D380" s="31">
        <v>73</v>
      </c>
      <c r="E380" s="31">
        <v>87</v>
      </c>
      <c r="F380" s="31">
        <v>86</v>
      </c>
    </row>
    <row r="381" spans="1:6" ht="24" customHeight="1" x14ac:dyDescent="0.25">
      <c r="A381" s="31" t="s">
        <v>1108</v>
      </c>
      <c r="B381" s="31" t="s">
        <v>223</v>
      </c>
      <c r="C381" s="31" t="s">
        <v>224</v>
      </c>
      <c r="D381" s="31">
        <v>93</v>
      </c>
      <c r="E381" s="31">
        <v>61</v>
      </c>
      <c r="F381" s="31">
        <v>64</v>
      </c>
    </row>
    <row r="382" spans="1:6" ht="24" customHeight="1" x14ac:dyDescent="0.25">
      <c r="A382" s="31" t="s">
        <v>1109</v>
      </c>
      <c r="B382" s="31" t="s">
        <v>223</v>
      </c>
      <c r="C382" s="31" t="s">
        <v>224</v>
      </c>
      <c r="D382" s="31">
        <v>95</v>
      </c>
      <c r="E382" s="31">
        <v>60</v>
      </c>
      <c r="F382" s="31">
        <v>72</v>
      </c>
    </row>
    <row r="383" spans="1:6" ht="24" customHeight="1" x14ac:dyDescent="0.25">
      <c r="A383" s="31" t="s">
        <v>1110</v>
      </c>
      <c r="B383" s="31" t="s">
        <v>223</v>
      </c>
      <c r="C383" s="31" t="s">
        <v>224</v>
      </c>
      <c r="D383" s="31">
        <v>79</v>
      </c>
      <c r="E383" s="31">
        <v>82</v>
      </c>
      <c r="F383" s="31">
        <v>91</v>
      </c>
    </row>
    <row r="384" spans="1:6" ht="24" customHeight="1" x14ac:dyDescent="0.25">
      <c r="A384" s="31" t="s">
        <v>1111</v>
      </c>
      <c r="B384" s="31" t="s">
        <v>223</v>
      </c>
      <c r="C384" s="31" t="s">
        <v>224</v>
      </c>
      <c r="D384" s="31">
        <v>75</v>
      </c>
      <c r="E384" s="31">
        <v>61</v>
      </c>
      <c r="F384" s="31">
        <v>91</v>
      </c>
    </row>
    <row r="385" spans="1:6" ht="24" customHeight="1" x14ac:dyDescent="0.25">
      <c r="A385" s="31" t="s">
        <v>1112</v>
      </c>
      <c r="B385" s="31" t="s">
        <v>223</v>
      </c>
      <c r="C385" s="31" t="s">
        <v>224</v>
      </c>
      <c r="D385" s="31">
        <v>68</v>
      </c>
      <c r="E385" s="31">
        <v>86</v>
      </c>
      <c r="F385" s="31">
        <v>71</v>
      </c>
    </row>
    <row r="386" spans="1:6" ht="24" customHeight="1" x14ac:dyDescent="0.25">
      <c r="A386" s="31" t="s">
        <v>1113</v>
      </c>
      <c r="B386" s="31" t="s">
        <v>223</v>
      </c>
      <c r="C386" s="31" t="s">
        <v>224</v>
      </c>
      <c r="D386" s="31">
        <v>94</v>
      </c>
      <c r="E386" s="31">
        <v>82</v>
      </c>
      <c r="F386" s="31">
        <v>93</v>
      </c>
    </row>
    <row r="387" spans="1:6" ht="15" customHeight="1" x14ac:dyDescent="0.25">
      <c r="A387" s="31" t="s">
        <v>1099</v>
      </c>
      <c r="B387" s="31" t="s">
        <v>225</v>
      </c>
      <c r="C387" s="31" t="s">
        <v>226</v>
      </c>
      <c r="D387" s="31">
        <v>89</v>
      </c>
      <c r="E387" s="31">
        <v>81</v>
      </c>
      <c r="F387" s="31">
        <v>86</v>
      </c>
    </row>
    <row r="388" spans="1:6" ht="15" customHeight="1" x14ac:dyDescent="0.25">
      <c r="A388" s="31" t="s">
        <v>1101</v>
      </c>
      <c r="B388" s="31" t="s">
        <v>225</v>
      </c>
      <c r="C388" s="31" t="s">
        <v>226</v>
      </c>
      <c r="D388" s="31">
        <v>67</v>
      </c>
      <c r="E388" s="31">
        <v>69</v>
      </c>
      <c r="F388" s="31">
        <v>62</v>
      </c>
    </row>
    <row r="389" spans="1:6" ht="15" customHeight="1" x14ac:dyDescent="0.25">
      <c r="A389" s="31" t="s">
        <v>1103</v>
      </c>
      <c r="B389" s="31" t="s">
        <v>225</v>
      </c>
      <c r="C389" s="31" t="s">
        <v>226</v>
      </c>
      <c r="D389" s="31">
        <v>85</v>
      </c>
      <c r="E389" s="31">
        <v>95</v>
      </c>
      <c r="F389" s="31">
        <v>90</v>
      </c>
    </row>
    <row r="390" spans="1:6" ht="15" customHeight="1" x14ac:dyDescent="0.25">
      <c r="A390" s="31" t="s">
        <v>1104</v>
      </c>
      <c r="B390" s="31" t="s">
        <v>225</v>
      </c>
      <c r="C390" s="31" t="s">
        <v>226</v>
      </c>
      <c r="D390" s="31">
        <v>90</v>
      </c>
      <c r="E390" s="31">
        <v>85</v>
      </c>
      <c r="F390" s="31">
        <v>90</v>
      </c>
    </row>
    <row r="391" spans="1:6" ht="15" customHeight="1" x14ac:dyDescent="0.25">
      <c r="A391" s="31" t="s">
        <v>1106</v>
      </c>
      <c r="B391" s="31" t="s">
        <v>225</v>
      </c>
      <c r="C391" s="31" t="s">
        <v>226</v>
      </c>
      <c r="D391" s="31">
        <v>87</v>
      </c>
      <c r="E391" s="31">
        <v>82</v>
      </c>
      <c r="F391" s="31">
        <v>64</v>
      </c>
    </row>
    <row r="392" spans="1:6" ht="15" customHeight="1" x14ac:dyDescent="0.25">
      <c r="A392" s="31" t="s">
        <v>1107</v>
      </c>
      <c r="B392" s="31" t="s">
        <v>225</v>
      </c>
      <c r="C392" s="31" t="s">
        <v>226</v>
      </c>
      <c r="D392" s="31">
        <v>87</v>
      </c>
      <c r="E392" s="31">
        <v>76</v>
      </c>
      <c r="F392" s="31">
        <v>82</v>
      </c>
    </row>
    <row r="393" spans="1:6" ht="15" customHeight="1" x14ac:dyDescent="0.25">
      <c r="A393" s="31" t="s">
        <v>1108</v>
      </c>
      <c r="B393" s="31" t="s">
        <v>225</v>
      </c>
      <c r="C393" s="31" t="s">
        <v>226</v>
      </c>
      <c r="D393" s="31">
        <v>70</v>
      </c>
      <c r="E393" s="31">
        <v>72</v>
      </c>
      <c r="F393" s="31">
        <v>87</v>
      </c>
    </row>
    <row r="394" spans="1:6" ht="15" customHeight="1" x14ac:dyDescent="0.25">
      <c r="A394" s="31" t="s">
        <v>1109</v>
      </c>
      <c r="B394" s="31" t="s">
        <v>225</v>
      </c>
      <c r="C394" s="31" t="s">
        <v>226</v>
      </c>
      <c r="D394" s="31">
        <v>95</v>
      </c>
      <c r="E394" s="31">
        <v>79</v>
      </c>
      <c r="F394" s="31">
        <v>76</v>
      </c>
    </row>
    <row r="395" spans="1:6" ht="15" customHeight="1" x14ac:dyDescent="0.25">
      <c r="A395" s="31" t="s">
        <v>1110</v>
      </c>
      <c r="B395" s="31" t="s">
        <v>225</v>
      </c>
      <c r="C395" s="31" t="s">
        <v>226</v>
      </c>
      <c r="D395" s="31">
        <v>86</v>
      </c>
      <c r="E395" s="31">
        <v>70</v>
      </c>
      <c r="F395" s="31">
        <v>98</v>
      </c>
    </row>
    <row r="396" spans="1:6" ht="15" customHeight="1" x14ac:dyDescent="0.25">
      <c r="A396" s="31" t="s">
        <v>1111</v>
      </c>
      <c r="B396" s="31" t="s">
        <v>225</v>
      </c>
      <c r="C396" s="31" t="s">
        <v>226</v>
      </c>
      <c r="D396" s="31">
        <v>66</v>
      </c>
      <c r="E396" s="31">
        <v>85</v>
      </c>
      <c r="F396" s="31">
        <v>78</v>
      </c>
    </row>
    <row r="397" spans="1:6" ht="15" customHeight="1" x14ac:dyDescent="0.25">
      <c r="A397" s="31" t="s">
        <v>1112</v>
      </c>
      <c r="B397" s="31" t="s">
        <v>225</v>
      </c>
      <c r="C397" s="31" t="s">
        <v>226</v>
      </c>
      <c r="D397" s="31">
        <v>75</v>
      </c>
      <c r="E397" s="31">
        <v>78</v>
      </c>
      <c r="F397" s="31">
        <v>84</v>
      </c>
    </row>
    <row r="398" spans="1:6" ht="15" customHeight="1" x14ac:dyDescent="0.25">
      <c r="A398" s="31" t="s">
        <v>1113</v>
      </c>
      <c r="B398" s="31" t="s">
        <v>225</v>
      </c>
      <c r="C398" s="31" t="s">
        <v>226</v>
      </c>
      <c r="D398" s="31">
        <v>89</v>
      </c>
      <c r="E398" s="31">
        <v>65</v>
      </c>
      <c r="F398" s="31">
        <v>76</v>
      </c>
    </row>
    <row r="399" spans="1:6" ht="24" customHeight="1" x14ac:dyDescent="0.25">
      <c r="A399" s="31" t="s">
        <v>1099</v>
      </c>
      <c r="B399" s="31" t="s">
        <v>227</v>
      </c>
      <c r="C399" s="31" t="s">
        <v>228</v>
      </c>
      <c r="D399" s="31">
        <v>93</v>
      </c>
      <c r="E399" s="31">
        <v>86</v>
      </c>
      <c r="F399" s="31">
        <v>97</v>
      </c>
    </row>
    <row r="400" spans="1:6" ht="24" customHeight="1" x14ac:dyDescent="0.25">
      <c r="A400" s="31" t="s">
        <v>1101</v>
      </c>
      <c r="B400" s="31" t="s">
        <v>227</v>
      </c>
      <c r="C400" s="31" t="s">
        <v>228</v>
      </c>
      <c r="D400" s="31">
        <v>66</v>
      </c>
      <c r="E400" s="31">
        <v>95</v>
      </c>
      <c r="F400" s="31">
        <v>63</v>
      </c>
    </row>
    <row r="401" spans="1:6" ht="24" customHeight="1" x14ac:dyDescent="0.25">
      <c r="A401" s="31" t="s">
        <v>1103</v>
      </c>
      <c r="B401" s="31" t="s">
        <v>227</v>
      </c>
      <c r="C401" s="31" t="s">
        <v>228</v>
      </c>
      <c r="D401" s="31">
        <v>79</v>
      </c>
      <c r="E401" s="31">
        <v>84</v>
      </c>
      <c r="F401" s="31">
        <v>88</v>
      </c>
    </row>
    <row r="402" spans="1:6" ht="24" customHeight="1" x14ac:dyDescent="0.25">
      <c r="A402" s="31" t="s">
        <v>1104</v>
      </c>
      <c r="B402" s="31" t="s">
        <v>227</v>
      </c>
      <c r="C402" s="31" t="s">
        <v>228</v>
      </c>
      <c r="D402" s="31">
        <v>95</v>
      </c>
      <c r="E402" s="31">
        <v>90</v>
      </c>
      <c r="F402" s="31">
        <v>66</v>
      </c>
    </row>
    <row r="403" spans="1:6" ht="24" customHeight="1" x14ac:dyDescent="0.25">
      <c r="A403" s="31" t="s">
        <v>1106</v>
      </c>
      <c r="B403" s="31" t="s">
        <v>227</v>
      </c>
      <c r="C403" s="31" t="s">
        <v>228</v>
      </c>
      <c r="D403" s="31">
        <v>90</v>
      </c>
      <c r="E403" s="31">
        <v>63</v>
      </c>
      <c r="F403" s="31">
        <v>71</v>
      </c>
    </row>
    <row r="404" spans="1:6" ht="24" customHeight="1" x14ac:dyDescent="0.25">
      <c r="A404" s="31" t="s">
        <v>1107</v>
      </c>
      <c r="B404" s="31" t="s">
        <v>227</v>
      </c>
      <c r="C404" s="31" t="s">
        <v>228</v>
      </c>
      <c r="D404" s="31">
        <v>78</v>
      </c>
      <c r="E404" s="31">
        <v>72</v>
      </c>
      <c r="F404" s="31">
        <v>62</v>
      </c>
    </row>
    <row r="405" spans="1:6" ht="24" customHeight="1" x14ac:dyDescent="0.25">
      <c r="A405" s="31" t="s">
        <v>1108</v>
      </c>
      <c r="B405" s="31" t="s">
        <v>227</v>
      </c>
      <c r="C405" s="31" t="s">
        <v>228</v>
      </c>
      <c r="D405" s="31">
        <v>80</v>
      </c>
      <c r="E405" s="31">
        <v>90</v>
      </c>
      <c r="F405" s="31">
        <v>91</v>
      </c>
    </row>
    <row r="406" spans="1:6" ht="24" customHeight="1" x14ac:dyDescent="0.25">
      <c r="A406" s="31" t="s">
        <v>1109</v>
      </c>
      <c r="B406" s="31" t="s">
        <v>227</v>
      </c>
      <c r="C406" s="31" t="s">
        <v>228</v>
      </c>
      <c r="D406" s="31">
        <v>78</v>
      </c>
      <c r="E406" s="31">
        <v>79</v>
      </c>
      <c r="F406" s="31">
        <v>74</v>
      </c>
    </row>
    <row r="407" spans="1:6" ht="24" customHeight="1" x14ac:dyDescent="0.25">
      <c r="A407" s="31" t="s">
        <v>1110</v>
      </c>
      <c r="B407" s="31" t="s">
        <v>227</v>
      </c>
      <c r="C407" s="31" t="s">
        <v>228</v>
      </c>
      <c r="D407" s="31">
        <v>74</v>
      </c>
      <c r="E407" s="31">
        <v>77</v>
      </c>
      <c r="F407" s="31">
        <v>61</v>
      </c>
    </row>
    <row r="408" spans="1:6" ht="24" customHeight="1" x14ac:dyDescent="0.25">
      <c r="A408" s="31" t="s">
        <v>1111</v>
      </c>
      <c r="B408" s="31" t="s">
        <v>227</v>
      </c>
      <c r="C408" s="31" t="s">
        <v>228</v>
      </c>
      <c r="D408" s="31">
        <v>98</v>
      </c>
      <c r="E408" s="31">
        <v>90</v>
      </c>
      <c r="F408" s="31">
        <v>66</v>
      </c>
    </row>
    <row r="409" spans="1:6" ht="24" customHeight="1" x14ac:dyDescent="0.25">
      <c r="A409" s="31" t="s">
        <v>1112</v>
      </c>
      <c r="B409" s="31" t="s">
        <v>227</v>
      </c>
      <c r="C409" s="31" t="s">
        <v>228</v>
      </c>
      <c r="D409" s="31">
        <v>96</v>
      </c>
      <c r="E409" s="31">
        <v>90</v>
      </c>
      <c r="F409" s="31">
        <v>72</v>
      </c>
    </row>
    <row r="410" spans="1:6" ht="24" customHeight="1" x14ac:dyDescent="0.25">
      <c r="A410" s="31" t="s">
        <v>1113</v>
      </c>
      <c r="B410" s="31" t="s">
        <v>227</v>
      </c>
      <c r="C410" s="31" t="s">
        <v>228</v>
      </c>
      <c r="D410" s="31">
        <v>68</v>
      </c>
      <c r="E410" s="31">
        <v>61</v>
      </c>
      <c r="F410" s="31">
        <v>62</v>
      </c>
    </row>
    <row r="411" spans="1:6" ht="24" customHeight="1" x14ac:dyDescent="0.25">
      <c r="A411" s="31" t="s">
        <v>1099</v>
      </c>
      <c r="B411" s="31" t="s">
        <v>230</v>
      </c>
      <c r="C411" s="31" t="s">
        <v>231</v>
      </c>
      <c r="D411" s="31">
        <v>85</v>
      </c>
      <c r="E411" s="31">
        <v>62</v>
      </c>
      <c r="F411" s="31">
        <v>89</v>
      </c>
    </row>
    <row r="412" spans="1:6" ht="24" customHeight="1" x14ac:dyDescent="0.25">
      <c r="A412" s="31" t="s">
        <v>1101</v>
      </c>
      <c r="B412" s="31" t="s">
        <v>230</v>
      </c>
      <c r="C412" s="31" t="s">
        <v>231</v>
      </c>
      <c r="D412" s="31">
        <v>75</v>
      </c>
      <c r="E412" s="31">
        <v>82</v>
      </c>
      <c r="F412" s="31">
        <v>86</v>
      </c>
    </row>
    <row r="413" spans="1:6" ht="24" customHeight="1" x14ac:dyDescent="0.25">
      <c r="A413" s="31" t="s">
        <v>1103</v>
      </c>
      <c r="B413" s="31" t="s">
        <v>230</v>
      </c>
      <c r="C413" s="31" t="s">
        <v>231</v>
      </c>
      <c r="D413" s="31">
        <v>96</v>
      </c>
      <c r="E413" s="31">
        <v>73</v>
      </c>
      <c r="F413" s="31">
        <v>83</v>
      </c>
    </row>
    <row r="414" spans="1:6" ht="24" customHeight="1" x14ac:dyDescent="0.25">
      <c r="A414" s="31" t="s">
        <v>1104</v>
      </c>
      <c r="B414" s="31" t="s">
        <v>230</v>
      </c>
      <c r="C414" s="31" t="s">
        <v>231</v>
      </c>
      <c r="D414" s="31">
        <v>89</v>
      </c>
      <c r="E414" s="31">
        <v>63</v>
      </c>
      <c r="F414" s="31">
        <v>84</v>
      </c>
    </row>
    <row r="415" spans="1:6" ht="24" customHeight="1" x14ac:dyDescent="0.25">
      <c r="A415" s="31" t="s">
        <v>1106</v>
      </c>
      <c r="B415" s="31" t="s">
        <v>230</v>
      </c>
      <c r="C415" s="31" t="s">
        <v>231</v>
      </c>
      <c r="D415" s="31">
        <v>66</v>
      </c>
      <c r="E415" s="31">
        <v>79</v>
      </c>
      <c r="F415" s="31">
        <v>63</v>
      </c>
    </row>
    <row r="416" spans="1:6" ht="24" customHeight="1" x14ac:dyDescent="0.25">
      <c r="A416" s="31" t="s">
        <v>1107</v>
      </c>
      <c r="B416" s="31" t="s">
        <v>230</v>
      </c>
      <c r="C416" s="31" t="s">
        <v>231</v>
      </c>
      <c r="D416" s="31">
        <v>66</v>
      </c>
      <c r="E416" s="31">
        <v>77</v>
      </c>
      <c r="F416" s="31">
        <v>89</v>
      </c>
    </row>
    <row r="417" spans="1:6" ht="24" customHeight="1" x14ac:dyDescent="0.25">
      <c r="A417" s="31" t="s">
        <v>1108</v>
      </c>
      <c r="B417" s="31" t="s">
        <v>230</v>
      </c>
      <c r="C417" s="31" t="s">
        <v>231</v>
      </c>
      <c r="D417" s="31">
        <v>96</v>
      </c>
      <c r="E417" s="31">
        <v>78</v>
      </c>
      <c r="F417" s="31">
        <v>72</v>
      </c>
    </row>
    <row r="418" spans="1:6" ht="24" customHeight="1" x14ac:dyDescent="0.25">
      <c r="A418" s="31" t="s">
        <v>1109</v>
      </c>
      <c r="B418" s="31" t="s">
        <v>230</v>
      </c>
      <c r="C418" s="31" t="s">
        <v>231</v>
      </c>
      <c r="D418" s="31">
        <v>83</v>
      </c>
      <c r="E418" s="31">
        <v>61</v>
      </c>
      <c r="F418" s="31">
        <v>60</v>
      </c>
    </row>
    <row r="419" spans="1:6" ht="24" customHeight="1" x14ac:dyDescent="0.25">
      <c r="A419" s="31" t="s">
        <v>1110</v>
      </c>
      <c r="B419" s="31" t="s">
        <v>230</v>
      </c>
      <c r="C419" s="31" t="s">
        <v>231</v>
      </c>
      <c r="D419" s="31">
        <v>95</v>
      </c>
      <c r="E419" s="31">
        <v>85</v>
      </c>
      <c r="F419" s="31">
        <v>89</v>
      </c>
    </row>
    <row r="420" spans="1:6" ht="24" customHeight="1" x14ac:dyDescent="0.25">
      <c r="A420" s="31" t="s">
        <v>1111</v>
      </c>
      <c r="B420" s="31" t="s">
        <v>230</v>
      </c>
      <c r="C420" s="31" t="s">
        <v>231</v>
      </c>
      <c r="D420" s="31">
        <v>89</v>
      </c>
      <c r="E420" s="31">
        <v>94</v>
      </c>
      <c r="F420" s="31">
        <v>63</v>
      </c>
    </row>
    <row r="421" spans="1:6" ht="24" customHeight="1" x14ac:dyDescent="0.25">
      <c r="A421" s="31" t="s">
        <v>1112</v>
      </c>
      <c r="B421" s="31" t="s">
        <v>230</v>
      </c>
      <c r="C421" s="31" t="s">
        <v>231</v>
      </c>
      <c r="D421" s="31">
        <v>80</v>
      </c>
      <c r="E421" s="31">
        <v>81</v>
      </c>
      <c r="F421" s="31">
        <v>62</v>
      </c>
    </row>
    <row r="422" spans="1:6" ht="24" customHeight="1" x14ac:dyDescent="0.25">
      <c r="A422" s="31" t="s">
        <v>1113</v>
      </c>
      <c r="B422" s="31" t="s">
        <v>230</v>
      </c>
      <c r="C422" s="31" t="s">
        <v>231</v>
      </c>
      <c r="D422" s="31">
        <v>94</v>
      </c>
      <c r="E422" s="31">
        <v>94</v>
      </c>
      <c r="F422" s="31">
        <v>76</v>
      </c>
    </row>
    <row r="423" spans="1:6" ht="15" customHeight="1" x14ac:dyDescent="0.25">
      <c r="A423" s="31" t="s">
        <v>1099</v>
      </c>
      <c r="B423" s="31" t="s">
        <v>233</v>
      </c>
      <c r="C423" s="31" t="s">
        <v>234</v>
      </c>
      <c r="D423" s="31">
        <v>71</v>
      </c>
      <c r="E423" s="31">
        <v>76</v>
      </c>
      <c r="F423" s="31">
        <v>81</v>
      </c>
    </row>
    <row r="424" spans="1:6" ht="15" customHeight="1" x14ac:dyDescent="0.25">
      <c r="A424" s="31" t="s">
        <v>1101</v>
      </c>
      <c r="B424" s="31" t="s">
        <v>233</v>
      </c>
      <c r="C424" s="31" t="s">
        <v>234</v>
      </c>
      <c r="D424" s="31">
        <v>73</v>
      </c>
      <c r="E424" s="31">
        <v>80</v>
      </c>
      <c r="F424" s="31">
        <v>70</v>
      </c>
    </row>
    <row r="425" spans="1:6" ht="15" customHeight="1" x14ac:dyDescent="0.25">
      <c r="A425" s="31" t="s">
        <v>1103</v>
      </c>
      <c r="B425" s="31" t="s">
        <v>233</v>
      </c>
      <c r="C425" s="31" t="s">
        <v>234</v>
      </c>
      <c r="D425" s="31">
        <v>92</v>
      </c>
      <c r="E425" s="31">
        <v>69</v>
      </c>
      <c r="F425" s="31">
        <v>91</v>
      </c>
    </row>
    <row r="426" spans="1:6" ht="15" customHeight="1" x14ac:dyDescent="0.25">
      <c r="A426" s="31" t="s">
        <v>1104</v>
      </c>
      <c r="B426" s="31" t="s">
        <v>233</v>
      </c>
      <c r="C426" s="31" t="s">
        <v>234</v>
      </c>
      <c r="D426" s="31">
        <v>67</v>
      </c>
      <c r="E426" s="31">
        <v>67</v>
      </c>
      <c r="F426" s="31">
        <v>73</v>
      </c>
    </row>
    <row r="427" spans="1:6" ht="15" customHeight="1" x14ac:dyDescent="0.25">
      <c r="A427" s="31" t="s">
        <v>1106</v>
      </c>
      <c r="B427" s="31" t="s">
        <v>233</v>
      </c>
      <c r="C427" s="31" t="s">
        <v>234</v>
      </c>
      <c r="D427" s="31">
        <v>73</v>
      </c>
      <c r="E427" s="31">
        <v>82</v>
      </c>
      <c r="F427" s="31">
        <v>79</v>
      </c>
    </row>
    <row r="428" spans="1:6" ht="15" customHeight="1" x14ac:dyDescent="0.25">
      <c r="A428" s="31" t="s">
        <v>1107</v>
      </c>
      <c r="B428" s="31" t="s">
        <v>233</v>
      </c>
      <c r="C428" s="31" t="s">
        <v>234</v>
      </c>
      <c r="D428" s="31">
        <v>66</v>
      </c>
      <c r="E428" s="31">
        <v>62</v>
      </c>
      <c r="F428" s="31">
        <v>65</v>
      </c>
    </row>
    <row r="429" spans="1:6" ht="15" customHeight="1" x14ac:dyDescent="0.25">
      <c r="A429" s="31" t="s">
        <v>1108</v>
      </c>
      <c r="B429" s="31" t="s">
        <v>233</v>
      </c>
      <c r="C429" s="31" t="s">
        <v>234</v>
      </c>
      <c r="D429" s="31">
        <v>73</v>
      </c>
      <c r="E429" s="31">
        <v>89</v>
      </c>
      <c r="F429" s="31">
        <v>93</v>
      </c>
    </row>
    <row r="430" spans="1:6" ht="15" customHeight="1" x14ac:dyDescent="0.25">
      <c r="A430" s="31" t="s">
        <v>1109</v>
      </c>
      <c r="B430" s="31" t="s">
        <v>233</v>
      </c>
      <c r="C430" s="31" t="s">
        <v>234</v>
      </c>
      <c r="D430" s="31">
        <v>83</v>
      </c>
      <c r="E430" s="31">
        <v>84</v>
      </c>
      <c r="F430" s="31">
        <v>83</v>
      </c>
    </row>
    <row r="431" spans="1:6" ht="15" customHeight="1" x14ac:dyDescent="0.25">
      <c r="A431" s="31" t="s">
        <v>1110</v>
      </c>
      <c r="B431" s="31" t="s">
        <v>233</v>
      </c>
      <c r="C431" s="31" t="s">
        <v>234</v>
      </c>
      <c r="D431" s="31">
        <v>68</v>
      </c>
      <c r="E431" s="31">
        <v>79</v>
      </c>
      <c r="F431" s="31">
        <v>83</v>
      </c>
    </row>
    <row r="432" spans="1:6" ht="15" customHeight="1" x14ac:dyDescent="0.25">
      <c r="A432" s="31" t="s">
        <v>1111</v>
      </c>
      <c r="B432" s="31" t="s">
        <v>233</v>
      </c>
      <c r="C432" s="31" t="s">
        <v>234</v>
      </c>
      <c r="D432" s="31">
        <v>81</v>
      </c>
      <c r="E432" s="31">
        <v>81</v>
      </c>
      <c r="F432" s="31">
        <v>77</v>
      </c>
    </row>
    <row r="433" spans="1:6" ht="15" customHeight="1" x14ac:dyDescent="0.25">
      <c r="A433" s="31" t="s">
        <v>1112</v>
      </c>
      <c r="B433" s="31" t="s">
        <v>233</v>
      </c>
      <c r="C433" s="31" t="s">
        <v>234</v>
      </c>
      <c r="D433" s="31">
        <v>79</v>
      </c>
      <c r="E433" s="31">
        <v>80</v>
      </c>
      <c r="F433" s="31">
        <v>82</v>
      </c>
    </row>
    <row r="434" spans="1:6" ht="15" customHeight="1" x14ac:dyDescent="0.25">
      <c r="A434" s="31" t="s">
        <v>1113</v>
      </c>
      <c r="B434" s="31" t="s">
        <v>233</v>
      </c>
      <c r="C434" s="31" t="s">
        <v>234</v>
      </c>
      <c r="D434" s="31">
        <v>72</v>
      </c>
      <c r="E434" s="31">
        <v>92</v>
      </c>
      <c r="F434" s="31">
        <v>68</v>
      </c>
    </row>
    <row r="435" spans="1:6" ht="24" customHeight="1" x14ac:dyDescent="0.25">
      <c r="A435" s="31" t="s">
        <v>1099</v>
      </c>
      <c r="B435" s="31" t="s">
        <v>236</v>
      </c>
      <c r="C435" s="31" t="s">
        <v>237</v>
      </c>
      <c r="D435" s="31">
        <v>98</v>
      </c>
      <c r="E435" s="31">
        <v>77</v>
      </c>
      <c r="F435" s="31">
        <v>90</v>
      </c>
    </row>
    <row r="436" spans="1:6" ht="24" customHeight="1" x14ac:dyDescent="0.25">
      <c r="A436" s="31" t="s">
        <v>1101</v>
      </c>
      <c r="B436" s="31" t="s">
        <v>236</v>
      </c>
      <c r="C436" s="31" t="s">
        <v>237</v>
      </c>
      <c r="D436" s="31">
        <v>73</v>
      </c>
      <c r="E436" s="31">
        <v>71</v>
      </c>
      <c r="F436" s="31">
        <v>61</v>
      </c>
    </row>
    <row r="437" spans="1:6" ht="24" customHeight="1" x14ac:dyDescent="0.25">
      <c r="A437" s="31" t="s">
        <v>1103</v>
      </c>
      <c r="B437" s="31" t="s">
        <v>236</v>
      </c>
      <c r="C437" s="31" t="s">
        <v>237</v>
      </c>
      <c r="D437" s="31">
        <v>92</v>
      </c>
      <c r="E437" s="31">
        <v>71</v>
      </c>
      <c r="F437" s="31">
        <v>91</v>
      </c>
    </row>
    <row r="438" spans="1:6" ht="24" customHeight="1" x14ac:dyDescent="0.25">
      <c r="A438" s="31" t="s">
        <v>1104</v>
      </c>
      <c r="B438" s="31" t="s">
        <v>236</v>
      </c>
      <c r="C438" s="31" t="s">
        <v>237</v>
      </c>
      <c r="D438" s="31">
        <v>98</v>
      </c>
      <c r="E438" s="31">
        <v>92</v>
      </c>
      <c r="F438" s="31">
        <v>87</v>
      </c>
    </row>
    <row r="439" spans="1:6" ht="24" customHeight="1" x14ac:dyDescent="0.25">
      <c r="A439" s="31" t="s">
        <v>1106</v>
      </c>
      <c r="B439" s="31" t="s">
        <v>236</v>
      </c>
      <c r="C439" s="31" t="s">
        <v>237</v>
      </c>
      <c r="D439" s="31">
        <v>72</v>
      </c>
      <c r="E439" s="31">
        <v>67</v>
      </c>
      <c r="F439" s="31">
        <v>92</v>
      </c>
    </row>
    <row r="440" spans="1:6" ht="24" customHeight="1" x14ac:dyDescent="0.25">
      <c r="A440" s="31" t="s">
        <v>1107</v>
      </c>
      <c r="B440" s="31" t="s">
        <v>236</v>
      </c>
      <c r="C440" s="31" t="s">
        <v>237</v>
      </c>
      <c r="D440" s="31">
        <v>87</v>
      </c>
      <c r="E440" s="31">
        <v>63</v>
      </c>
      <c r="F440" s="31">
        <v>97</v>
      </c>
    </row>
    <row r="441" spans="1:6" ht="24" customHeight="1" x14ac:dyDescent="0.25">
      <c r="A441" s="31" t="s">
        <v>1108</v>
      </c>
      <c r="B441" s="31" t="s">
        <v>236</v>
      </c>
      <c r="C441" s="31" t="s">
        <v>237</v>
      </c>
      <c r="D441" s="31">
        <v>94</v>
      </c>
      <c r="E441" s="31">
        <v>85</v>
      </c>
      <c r="F441" s="31">
        <v>98</v>
      </c>
    </row>
    <row r="442" spans="1:6" ht="24" customHeight="1" x14ac:dyDescent="0.25">
      <c r="A442" s="31" t="s">
        <v>1109</v>
      </c>
      <c r="B442" s="31" t="s">
        <v>236</v>
      </c>
      <c r="C442" s="31" t="s">
        <v>237</v>
      </c>
      <c r="D442" s="31">
        <v>75</v>
      </c>
      <c r="E442" s="31">
        <v>76</v>
      </c>
      <c r="F442" s="31">
        <v>71</v>
      </c>
    </row>
    <row r="443" spans="1:6" ht="24" customHeight="1" x14ac:dyDescent="0.25">
      <c r="A443" s="31" t="s">
        <v>1110</v>
      </c>
      <c r="B443" s="31" t="s">
        <v>236</v>
      </c>
      <c r="C443" s="31" t="s">
        <v>237</v>
      </c>
      <c r="D443" s="31">
        <v>80</v>
      </c>
      <c r="E443" s="31">
        <v>80</v>
      </c>
      <c r="F443" s="31">
        <v>85</v>
      </c>
    </row>
    <row r="444" spans="1:6" ht="24" customHeight="1" x14ac:dyDescent="0.25">
      <c r="A444" s="31" t="s">
        <v>1111</v>
      </c>
      <c r="B444" s="31" t="s">
        <v>236</v>
      </c>
      <c r="C444" s="31" t="s">
        <v>237</v>
      </c>
      <c r="D444" s="31">
        <v>81</v>
      </c>
      <c r="E444" s="31">
        <v>61</v>
      </c>
      <c r="F444" s="31">
        <v>77</v>
      </c>
    </row>
    <row r="445" spans="1:6" ht="24" customHeight="1" x14ac:dyDescent="0.25">
      <c r="A445" s="31" t="s">
        <v>1112</v>
      </c>
      <c r="B445" s="31" t="s">
        <v>236</v>
      </c>
      <c r="C445" s="31" t="s">
        <v>237</v>
      </c>
      <c r="D445" s="31">
        <v>98</v>
      </c>
      <c r="E445" s="31">
        <v>81</v>
      </c>
      <c r="F445" s="31">
        <v>75</v>
      </c>
    </row>
    <row r="446" spans="1:6" ht="24" customHeight="1" x14ac:dyDescent="0.25">
      <c r="A446" s="31" t="s">
        <v>1113</v>
      </c>
      <c r="B446" s="31" t="s">
        <v>236</v>
      </c>
      <c r="C446" s="31" t="s">
        <v>237</v>
      </c>
      <c r="D446" s="31">
        <v>83</v>
      </c>
      <c r="E446" s="31">
        <v>64</v>
      </c>
      <c r="F446" s="31">
        <v>96</v>
      </c>
    </row>
    <row r="447" spans="1:6" ht="24" customHeight="1" x14ac:dyDescent="0.25">
      <c r="A447" s="31" t="s">
        <v>1099</v>
      </c>
      <c r="B447" s="31" t="s">
        <v>239</v>
      </c>
      <c r="C447" s="31" t="s">
        <v>240</v>
      </c>
      <c r="D447" s="31">
        <v>86</v>
      </c>
      <c r="E447" s="31">
        <v>95</v>
      </c>
      <c r="F447" s="31">
        <v>92</v>
      </c>
    </row>
    <row r="448" spans="1:6" ht="24" customHeight="1" x14ac:dyDescent="0.25">
      <c r="A448" s="31" t="s">
        <v>1101</v>
      </c>
      <c r="B448" s="31" t="s">
        <v>239</v>
      </c>
      <c r="C448" s="31" t="s">
        <v>240</v>
      </c>
      <c r="D448" s="31">
        <v>80</v>
      </c>
      <c r="E448" s="31">
        <v>80</v>
      </c>
      <c r="F448" s="31">
        <v>91</v>
      </c>
    </row>
    <row r="449" spans="1:6" ht="24" customHeight="1" x14ac:dyDescent="0.25">
      <c r="A449" s="31" t="s">
        <v>1103</v>
      </c>
      <c r="B449" s="31" t="s">
        <v>239</v>
      </c>
      <c r="C449" s="31" t="s">
        <v>240</v>
      </c>
      <c r="D449" s="31">
        <v>79</v>
      </c>
      <c r="E449" s="31">
        <v>64</v>
      </c>
      <c r="F449" s="31">
        <v>69</v>
      </c>
    </row>
    <row r="450" spans="1:6" ht="24" customHeight="1" x14ac:dyDescent="0.25">
      <c r="A450" s="31" t="s">
        <v>1104</v>
      </c>
      <c r="B450" s="31" t="s">
        <v>239</v>
      </c>
      <c r="C450" s="31" t="s">
        <v>240</v>
      </c>
      <c r="D450" s="31">
        <v>65</v>
      </c>
      <c r="E450" s="31">
        <v>80</v>
      </c>
      <c r="F450" s="31">
        <v>95</v>
      </c>
    </row>
    <row r="451" spans="1:6" ht="24" customHeight="1" x14ac:dyDescent="0.25">
      <c r="A451" s="31" t="s">
        <v>1106</v>
      </c>
      <c r="B451" s="31" t="s">
        <v>239</v>
      </c>
      <c r="C451" s="31" t="s">
        <v>240</v>
      </c>
      <c r="D451" s="31">
        <v>75</v>
      </c>
      <c r="E451" s="31">
        <v>89</v>
      </c>
      <c r="F451" s="31">
        <v>91</v>
      </c>
    </row>
    <row r="452" spans="1:6" ht="24" customHeight="1" x14ac:dyDescent="0.25">
      <c r="A452" s="31" t="s">
        <v>1107</v>
      </c>
      <c r="B452" s="31" t="s">
        <v>239</v>
      </c>
      <c r="C452" s="31" t="s">
        <v>240</v>
      </c>
      <c r="D452" s="31">
        <v>72</v>
      </c>
      <c r="E452" s="31">
        <v>76</v>
      </c>
      <c r="F452" s="31">
        <v>86</v>
      </c>
    </row>
    <row r="453" spans="1:6" ht="24" customHeight="1" x14ac:dyDescent="0.25">
      <c r="A453" s="31" t="s">
        <v>1108</v>
      </c>
      <c r="B453" s="31" t="s">
        <v>239</v>
      </c>
      <c r="C453" s="31" t="s">
        <v>240</v>
      </c>
      <c r="D453" s="31">
        <v>88</v>
      </c>
      <c r="E453" s="31">
        <v>73</v>
      </c>
      <c r="F453" s="31">
        <v>79</v>
      </c>
    </row>
    <row r="454" spans="1:6" ht="24" customHeight="1" x14ac:dyDescent="0.25">
      <c r="A454" s="31" t="s">
        <v>1109</v>
      </c>
      <c r="B454" s="31" t="s">
        <v>239</v>
      </c>
      <c r="C454" s="31" t="s">
        <v>240</v>
      </c>
      <c r="D454" s="31">
        <v>98</v>
      </c>
      <c r="E454" s="31">
        <v>60</v>
      </c>
      <c r="F454" s="31">
        <v>85</v>
      </c>
    </row>
    <row r="455" spans="1:6" ht="24" customHeight="1" x14ac:dyDescent="0.25">
      <c r="A455" s="31" t="s">
        <v>1110</v>
      </c>
      <c r="B455" s="31" t="s">
        <v>239</v>
      </c>
      <c r="C455" s="31" t="s">
        <v>240</v>
      </c>
      <c r="D455" s="31">
        <v>82</v>
      </c>
      <c r="E455" s="31">
        <v>74</v>
      </c>
      <c r="F455" s="31">
        <v>75</v>
      </c>
    </row>
    <row r="456" spans="1:6" ht="24" customHeight="1" x14ac:dyDescent="0.25">
      <c r="A456" s="31" t="s">
        <v>1111</v>
      </c>
      <c r="B456" s="31" t="s">
        <v>239</v>
      </c>
      <c r="C456" s="31" t="s">
        <v>240</v>
      </c>
      <c r="D456" s="31">
        <v>68</v>
      </c>
      <c r="E456" s="31">
        <v>94</v>
      </c>
      <c r="F456" s="31">
        <v>61</v>
      </c>
    </row>
    <row r="457" spans="1:6" ht="24" customHeight="1" x14ac:dyDescent="0.25">
      <c r="A457" s="31" t="s">
        <v>1112</v>
      </c>
      <c r="B457" s="31" t="s">
        <v>239</v>
      </c>
      <c r="C457" s="31" t="s">
        <v>240</v>
      </c>
      <c r="D457" s="31">
        <v>75</v>
      </c>
      <c r="E457" s="31">
        <v>66</v>
      </c>
      <c r="F457" s="31">
        <v>79</v>
      </c>
    </row>
    <row r="458" spans="1:6" ht="24" customHeight="1" x14ac:dyDescent="0.25">
      <c r="A458" s="31" t="s">
        <v>1113</v>
      </c>
      <c r="B458" s="31" t="s">
        <v>239</v>
      </c>
      <c r="C458" s="31" t="s">
        <v>240</v>
      </c>
      <c r="D458" s="31">
        <v>80</v>
      </c>
      <c r="E458" s="31">
        <v>73</v>
      </c>
      <c r="F458" s="31">
        <v>84</v>
      </c>
    </row>
    <row r="459" spans="1:6" ht="24" customHeight="1" x14ac:dyDescent="0.25">
      <c r="A459" s="31" t="s">
        <v>1099</v>
      </c>
      <c r="B459" s="31" t="s">
        <v>242</v>
      </c>
      <c r="C459" s="31" t="s">
        <v>243</v>
      </c>
      <c r="D459" s="31">
        <v>65</v>
      </c>
      <c r="E459" s="31">
        <v>89</v>
      </c>
      <c r="F459" s="31">
        <v>93</v>
      </c>
    </row>
    <row r="460" spans="1:6" ht="24" customHeight="1" x14ac:dyDescent="0.25">
      <c r="A460" s="31" t="s">
        <v>1101</v>
      </c>
      <c r="B460" s="31" t="s">
        <v>242</v>
      </c>
      <c r="C460" s="31" t="s">
        <v>243</v>
      </c>
      <c r="D460" s="31">
        <v>96</v>
      </c>
      <c r="E460" s="31">
        <v>94</v>
      </c>
      <c r="F460" s="31">
        <v>71</v>
      </c>
    </row>
    <row r="461" spans="1:6" ht="24" customHeight="1" x14ac:dyDescent="0.25">
      <c r="A461" s="31" t="s">
        <v>1103</v>
      </c>
      <c r="B461" s="31" t="s">
        <v>242</v>
      </c>
      <c r="C461" s="31" t="s">
        <v>243</v>
      </c>
      <c r="D461" s="31">
        <v>97</v>
      </c>
      <c r="E461" s="31">
        <v>93</v>
      </c>
      <c r="F461" s="31">
        <v>63</v>
      </c>
    </row>
    <row r="462" spans="1:6" ht="24" customHeight="1" x14ac:dyDescent="0.25">
      <c r="A462" s="31" t="s">
        <v>1104</v>
      </c>
      <c r="B462" s="31" t="s">
        <v>242</v>
      </c>
      <c r="C462" s="31" t="s">
        <v>243</v>
      </c>
      <c r="D462" s="31">
        <v>89</v>
      </c>
      <c r="E462" s="31">
        <v>81</v>
      </c>
      <c r="F462" s="31">
        <v>67</v>
      </c>
    </row>
    <row r="463" spans="1:6" ht="24" customHeight="1" x14ac:dyDescent="0.25">
      <c r="A463" s="31" t="s">
        <v>1106</v>
      </c>
      <c r="B463" s="31" t="s">
        <v>242</v>
      </c>
      <c r="C463" s="31" t="s">
        <v>243</v>
      </c>
      <c r="D463" s="31">
        <v>97</v>
      </c>
      <c r="E463" s="31">
        <v>78</v>
      </c>
      <c r="F463" s="31">
        <v>76</v>
      </c>
    </row>
    <row r="464" spans="1:6" ht="24" customHeight="1" x14ac:dyDescent="0.25">
      <c r="A464" s="31" t="s">
        <v>1107</v>
      </c>
      <c r="B464" s="31" t="s">
        <v>242</v>
      </c>
      <c r="C464" s="31" t="s">
        <v>243</v>
      </c>
      <c r="D464" s="31">
        <v>88</v>
      </c>
      <c r="E464" s="31">
        <v>66</v>
      </c>
      <c r="F464" s="31">
        <v>64</v>
      </c>
    </row>
    <row r="465" spans="1:6" ht="24" customHeight="1" x14ac:dyDescent="0.25">
      <c r="A465" s="31" t="s">
        <v>1108</v>
      </c>
      <c r="B465" s="31" t="s">
        <v>242</v>
      </c>
      <c r="C465" s="31" t="s">
        <v>243</v>
      </c>
      <c r="D465" s="31">
        <v>84</v>
      </c>
      <c r="E465" s="31">
        <v>86</v>
      </c>
      <c r="F465" s="31">
        <v>87</v>
      </c>
    </row>
    <row r="466" spans="1:6" ht="24" customHeight="1" x14ac:dyDescent="0.25">
      <c r="A466" s="31" t="s">
        <v>1109</v>
      </c>
      <c r="B466" s="31" t="s">
        <v>242</v>
      </c>
      <c r="C466" s="31" t="s">
        <v>243</v>
      </c>
      <c r="D466" s="31">
        <v>73</v>
      </c>
      <c r="E466" s="31">
        <v>75</v>
      </c>
      <c r="F466" s="31">
        <v>64</v>
      </c>
    </row>
    <row r="467" spans="1:6" ht="24" customHeight="1" x14ac:dyDescent="0.25">
      <c r="A467" s="31" t="s">
        <v>1110</v>
      </c>
      <c r="B467" s="31" t="s">
        <v>242</v>
      </c>
      <c r="C467" s="31" t="s">
        <v>243</v>
      </c>
      <c r="D467" s="31">
        <v>77</v>
      </c>
      <c r="E467" s="31">
        <v>92</v>
      </c>
      <c r="F467" s="31">
        <v>92</v>
      </c>
    </row>
    <row r="468" spans="1:6" ht="24" customHeight="1" x14ac:dyDescent="0.25">
      <c r="A468" s="31" t="s">
        <v>1111</v>
      </c>
      <c r="B468" s="31" t="s">
        <v>242</v>
      </c>
      <c r="C468" s="31" t="s">
        <v>243</v>
      </c>
      <c r="D468" s="31">
        <v>87</v>
      </c>
      <c r="E468" s="31">
        <v>69</v>
      </c>
      <c r="F468" s="31">
        <v>96</v>
      </c>
    </row>
    <row r="469" spans="1:6" ht="24" customHeight="1" x14ac:dyDescent="0.25">
      <c r="A469" s="31" t="s">
        <v>1112</v>
      </c>
      <c r="B469" s="31" t="s">
        <v>242</v>
      </c>
      <c r="C469" s="31" t="s">
        <v>243</v>
      </c>
      <c r="D469" s="31">
        <v>84</v>
      </c>
      <c r="E469" s="31">
        <v>71</v>
      </c>
      <c r="F469" s="31">
        <v>89</v>
      </c>
    </row>
    <row r="470" spans="1:6" ht="24" customHeight="1" x14ac:dyDescent="0.25">
      <c r="A470" s="31" t="s">
        <v>1113</v>
      </c>
      <c r="B470" s="31" t="s">
        <v>242</v>
      </c>
      <c r="C470" s="31" t="s">
        <v>243</v>
      </c>
      <c r="D470" s="31">
        <v>80</v>
      </c>
      <c r="E470" s="31">
        <v>70</v>
      </c>
      <c r="F470" s="31">
        <v>72</v>
      </c>
    </row>
    <row r="471" spans="1:6" ht="24" customHeight="1" x14ac:dyDescent="0.25">
      <c r="A471" s="31" t="s">
        <v>1099</v>
      </c>
      <c r="B471" s="31" t="s">
        <v>245</v>
      </c>
      <c r="C471" s="31" t="s">
        <v>246</v>
      </c>
      <c r="D471" s="31">
        <v>81</v>
      </c>
      <c r="E471" s="31">
        <v>66</v>
      </c>
      <c r="F471" s="31">
        <v>98</v>
      </c>
    </row>
    <row r="472" spans="1:6" ht="24" customHeight="1" x14ac:dyDescent="0.25">
      <c r="A472" s="31" t="s">
        <v>1101</v>
      </c>
      <c r="B472" s="31" t="s">
        <v>245</v>
      </c>
      <c r="C472" s="31" t="s">
        <v>246</v>
      </c>
      <c r="D472" s="31">
        <v>90</v>
      </c>
      <c r="E472" s="31">
        <v>64</v>
      </c>
      <c r="F472" s="31">
        <v>86</v>
      </c>
    </row>
    <row r="473" spans="1:6" ht="24" customHeight="1" x14ac:dyDescent="0.25">
      <c r="A473" s="31" t="s">
        <v>1103</v>
      </c>
      <c r="B473" s="31" t="s">
        <v>245</v>
      </c>
      <c r="C473" s="31" t="s">
        <v>246</v>
      </c>
      <c r="D473" s="31">
        <v>93</v>
      </c>
      <c r="E473" s="31">
        <v>81</v>
      </c>
      <c r="F473" s="31">
        <v>69</v>
      </c>
    </row>
    <row r="474" spans="1:6" ht="24" customHeight="1" x14ac:dyDescent="0.25">
      <c r="A474" s="31" t="s">
        <v>1104</v>
      </c>
      <c r="B474" s="31" t="s">
        <v>245</v>
      </c>
      <c r="C474" s="31" t="s">
        <v>246</v>
      </c>
      <c r="D474" s="31">
        <v>89</v>
      </c>
      <c r="E474" s="31">
        <v>69</v>
      </c>
      <c r="F474" s="31">
        <v>87</v>
      </c>
    </row>
    <row r="475" spans="1:6" ht="24" customHeight="1" x14ac:dyDescent="0.25">
      <c r="A475" s="31" t="s">
        <v>1106</v>
      </c>
      <c r="B475" s="31" t="s">
        <v>245</v>
      </c>
      <c r="C475" s="31" t="s">
        <v>246</v>
      </c>
      <c r="D475" s="31">
        <v>92</v>
      </c>
      <c r="E475" s="31">
        <v>84</v>
      </c>
      <c r="F475" s="31">
        <v>94</v>
      </c>
    </row>
    <row r="476" spans="1:6" ht="24" customHeight="1" x14ac:dyDescent="0.25">
      <c r="A476" s="31" t="s">
        <v>1107</v>
      </c>
      <c r="B476" s="31" t="s">
        <v>245</v>
      </c>
      <c r="C476" s="31" t="s">
        <v>246</v>
      </c>
      <c r="D476" s="31">
        <v>88</v>
      </c>
      <c r="E476" s="31">
        <v>69</v>
      </c>
      <c r="F476" s="31">
        <v>81</v>
      </c>
    </row>
    <row r="477" spans="1:6" ht="24" customHeight="1" x14ac:dyDescent="0.25">
      <c r="A477" s="31" t="s">
        <v>1108</v>
      </c>
      <c r="B477" s="31" t="s">
        <v>245</v>
      </c>
      <c r="C477" s="31" t="s">
        <v>246</v>
      </c>
      <c r="D477" s="31">
        <v>87</v>
      </c>
      <c r="E477" s="31">
        <v>86</v>
      </c>
      <c r="F477" s="31">
        <v>94</v>
      </c>
    </row>
    <row r="478" spans="1:6" ht="24" customHeight="1" x14ac:dyDescent="0.25">
      <c r="A478" s="31" t="s">
        <v>1109</v>
      </c>
      <c r="B478" s="31" t="s">
        <v>245</v>
      </c>
      <c r="C478" s="31" t="s">
        <v>246</v>
      </c>
      <c r="D478" s="31">
        <v>92</v>
      </c>
      <c r="E478" s="31">
        <v>86</v>
      </c>
      <c r="F478" s="31">
        <v>77</v>
      </c>
    </row>
    <row r="479" spans="1:6" ht="24" customHeight="1" x14ac:dyDescent="0.25">
      <c r="A479" s="31" t="s">
        <v>1110</v>
      </c>
      <c r="B479" s="31" t="s">
        <v>245</v>
      </c>
      <c r="C479" s="31" t="s">
        <v>246</v>
      </c>
      <c r="D479" s="31">
        <v>85</v>
      </c>
      <c r="E479" s="31">
        <v>83</v>
      </c>
      <c r="F479" s="31">
        <v>72</v>
      </c>
    </row>
    <row r="480" spans="1:6" ht="24" customHeight="1" x14ac:dyDescent="0.25">
      <c r="A480" s="31" t="s">
        <v>1111</v>
      </c>
      <c r="B480" s="31" t="s">
        <v>245</v>
      </c>
      <c r="C480" s="31" t="s">
        <v>246</v>
      </c>
      <c r="D480" s="31">
        <v>73</v>
      </c>
      <c r="E480" s="31">
        <v>76</v>
      </c>
      <c r="F480" s="31">
        <v>68</v>
      </c>
    </row>
    <row r="481" spans="1:6" ht="24" customHeight="1" x14ac:dyDescent="0.25">
      <c r="A481" s="31" t="s">
        <v>1112</v>
      </c>
      <c r="B481" s="31" t="s">
        <v>245</v>
      </c>
      <c r="C481" s="31" t="s">
        <v>246</v>
      </c>
      <c r="D481" s="31">
        <v>96</v>
      </c>
      <c r="E481" s="31">
        <v>92</v>
      </c>
      <c r="F481" s="31">
        <v>68</v>
      </c>
    </row>
    <row r="482" spans="1:6" ht="24" customHeight="1" x14ac:dyDescent="0.25">
      <c r="A482" s="31" t="s">
        <v>1113</v>
      </c>
      <c r="B482" s="31" t="s">
        <v>245</v>
      </c>
      <c r="C482" s="31" t="s">
        <v>246</v>
      </c>
      <c r="D482" s="31">
        <v>78</v>
      </c>
      <c r="E482" s="31">
        <v>62</v>
      </c>
      <c r="F482" s="31">
        <v>65</v>
      </c>
    </row>
    <row r="483" spans="1:6" ht="24" customHeight="1" x14ac:dyDescent="0.25">
      <c r="A483" s="31" t="s">
        <v>1099</v>
      </c>
      <c r="B483" s="31" t="s">
        <v>248</v>
      </c>
      <c r="C483" s="31" t="s">
        <v>249</v>
      </c>
      <c r="D483" s="31">
        <v>83</v>
      </c>
      <c r="E483" s="31">
        <v>93</v>
      </c>
      <c r="F483" s="31">
        <v>80</v>
      </c>
    </row>
    <row r="484" spans="1:6" ht="24" customHeight="1" x14ac:dyDescent="0.25">
      <c r="A484" s="31" t="s">
        <v>1101</v>
      </c>
      <c r="B484" s="31" t="s">
        <v>248</v>
      </c>
      <c r="C484" s="31" t="s">
        <v>249</v>
      </c>
      <c r="D484" s="31">
        <v>72</v>
      </c>
      <c r="E484" s="31">
        <v>79</v>
      </c>
      <c r="F484" s="31">
        <v>93</v>
      </c>
    </row>
    <row r="485" spans="1:6" ht="24" customHeight="1" x14ac:dyDescent="0.25">
      <c r="A485" s="31" t="s">
        <v>1103</v>
      </c>
      <c r="B485" s="31" t="s">
        <v>248</v>
      </c>
      <c r="C485" s="31" t="s">
        <v>249</v>
      </c>
      <c r="D485" s="31">
        <v>90</v>
      </c>
      <c r="E485" s="31">
        <v>62</v>
      </c>
      <c r="F485" s="31">
        <v>82</v>
      </c>
    </row>
    <row r="486" spans="1:6" ht="24" customHeight="1" x14ac:dyDescent="0.25">
      <c r="A486" s="31" t="s">
        <v>1104</v>
      </c>
      <c r="B486" s="31" t="s">
        <v>248</v>
      </c>
      <c r="C486" s="31" t="s">
        <v>249</v>
      </c>
      <c r="D486" s="31">
        <v>72</v>
      </c>
      <c r="E486" s="31">
        <v>75</v>
      </c>
      <c r="F486" s="31">
        <v>81</v>
      </c>
    </row>
    <row r="487" spans="1:6" ht="24" customHeight="1" x14ac:dyDescent="0.25">
      <c r="A487" s="31" t="s">
        <v>1106</v>
      </c>
      <c r="B487" s="31" t="s">
        <v>248</v>
      </c>
      <c r="C487" s="31" t="s">
        <v>249</v>
      </c>
      <c r="D487" s="31">
        <v>82</v>
      </c>
      <c r="E487" s="31">
        <v>68</v>
      </c>
      <c r="F487" s="31">
        <v>98</v>
      </c>
    </row>
    <row r="488" spans="1:6" ht="24" customHeight="1" x14ac:dyDescent="0.25">
      <c r="A488" s="31" t="s">
        <v>1107</v>
      </c>
      <c r="B488" s="31" t="s">
        <v>248</v>
      </c>
      <c r="C488" s="31" t="s">
        <v>249</v>
      </c>
      <c r="D488" s="31">
        <v>71</v>
      </c>
      <c r="E488" s="31">
        <v>89</v>
      </c>
      <c r="F488" s="31">
        <v>91</v>
      </c>
    </row>
    <row r="489" spans="1:6" ht="24" customHeight="1" x14ac:dyDescent="0.25">
      <c r="A489" s="31" t="s">
        <v>1108</v>
      </c>
      <c r="B489" s="31" t="s">
        <v>248</v>
      </c>
      <c r="C489" s="31" t="s">
        <v>249</v>
      </c>
      <c r="D489" s="31">
        <v>93</v>
      </c>
      <c r="E489" s="31">
        <v>93</v>
      </c>
      <c r="F489" s="31">
        <v>76</v>
      </c>
    </row>
    <row r="490" spans="1:6" ht="24" customHeight="1" x14ac:dyDescent="0.25">
      <c r="A490" s="31" t="s">
        <v>1109</v>
      </c>
      <c r="B490" s="31" t="s">
        <v>248</v>
      </c>
      <c r="C490" s="31" t="s">
        <v>249</v>
      </c>
      <c r="D490" s="31">
        <v>86</v>
      </c>
      <c r="E490" s="31">
        <v>70</v>
      </c>
      <c r="F490" s="31">
        <v>90</v>
      </c>
    </row>
    <row r="491" spans="1:6" ht="24" customHeight="1" x14ac:dyDescent="0.25">
      <c r="A491" s="31" t="s">
        <v>1110</v>
      </c>
      <c r="B491" s="31" t="s">
        <v>248</v>
      </c>
      <c r="C491" s="31" t="s">
        <v>249</v>
      </c>
      <c r="D491" s="31">
        <v>66</v>
      </c>
      <c r="E491" s="31">
        <v>79</v>
      </c>
      <c r="F491" s="31">
        <v>77</v>
      </c>
    </row>
    <row r="492" spans="1:6" ht="24" customHeight="1" x14ac:dyDescent="0.25">
      <c r="A492" s="31" t="s">
        <v>1111</v>
      </c>
      <c r="B492" s="31" t="s">
        <v>248</v>
      </c>
      <c r="C492" s="31" t="s">
        <v>249</v>
      </c>
      <c r="D492" s="31">
        <v>74</v>
      </c>
      <c r="E492" s="31">
        <v>91</v>
      </c>
      <c r="F492" s="31">
        <v>64</v>
      </c>
    </row>
    <row r="493" spans="1:6" ht="24" customHeight="1" x14ac:dyDescent="0.25">
      <c r="A493" s="31" t="s">
        <v>1112</v>
      </c>
      <c r="B493" s="31" t="s">
        <v>248</v>
      </c>
      <c r="C493" s="31" t="s">
        <v>249</v>
      </c>
      <c r="D493" s="31">
        <v>71</v>
      </c>
      <c r="E493" s="31">
        <v>78</v>
      </c>
      <c r="F493" s="31">
        <v>96</v>
      </c>
    </row>
    <row r="494" spans="1:6" ht="24" customHeight="1" x14ac:dyDescent="0.25">
      <c r="A494" s="31" t="s">
        <v>1113</v>
      </c>
      <c r="B494" s="31" t="s">
        <v>248</v>
      </c>
      <c r="C494" s="31" t="s">
        <v>249</v>
      </c>
      <c r="D494" s="31">
        <v>69</v>
      </c>
      <c r="E494" s="31">
        <v>70</v>
      </c>
      <c r="F494" s="31">
        <v>63</v>
      </c>
    </row>
    <row r="495" spans="1:6" ht="24" customHeight="1" x14ac:dyDescent="0.25">
      <c r="A495" s="31" t="s">
        <v>1099</v>
      </c>
      <c r="B495" s="31" t="s">
        <v>251</v>
      </c>
      <c r="C495" s="31" t="s">
        <v>252</v>
      </c>
      <c r="D495" s="31">
        <v>87</v>
      </c>
      <c r="E495" s="31">
        <v>66</v>
      </c>
      <c r="F495" s="31">
        <v>72</v>
      </c>
    </row>
    <row r="496" spans="1:6" ht="24" customHeight="1" x14ac:dyDescent="0.25">
      <c r="A496" s="31" t="s">
        <v>1101</v>
      </c>
      <c r="B496" s="31" t="s">
        <v>251</v>
      </c>
      <c r="C496" s="31" t="s">
        <v>252</v>
      </c>
      <c r="D496" s="31">
        <v>82</v>
      </c>
      <c r="E496" s="31">
        <v>60</v>
      </c>
      <c r="F496" s="31">
        <v>71</v>
      </c>
    </row>
    <row r="497" spans="1:6" ht="24" customHeight="1" x14ac:dyDescent="0.25">
      <c r="A497" s="31" t="s">
        <v>1103</v>
      </c>
      <c r="B497" s="31" t="s">
        <v>251</v>
      </c>
      <c r="C497" s="31" t="s">
        <v>252</v>
      </c>
      <c r="D497" s="31">
        <v>93</v>
      </c>
      <c r="E497" s="31">
        <v>79</v>
      </c>
      <c r="F497" s="31">
        <v>76</v>
      </c>
    </row>
    <row r="498" spans="1:6" ht="24" customHeight="1" x14ac:dyDescent="0.25">
      <c r="A498" s="31" t="s">
        <v>1104</v>
      </c>
      <c r="B498" s="31" t="s">
        <v>251</v>
      </c>
      <c r="C498" s="31" t="s">
        <v>252</v>
      </c>
      <c r="D498" s="31">
        <v>75</v>
      </c>
      <c r="E498" s="31">
        <v>89</v>
      </c>
      <c r="F498" s="31">
        <v>84</v>
      </c>
    </row>
    <row r="499" spans="1:6" ht="24" customHeight="1" x14ac:dyDescent="0.25">
      <c r="A499" s="31" t="s">
        <v>1106</v>
      </c>
      <c r="B499" s="31" t="s">
        <v>251</v>
      </c>
      <c r="C499" s="31" t="s">
        <v>252</v>
      </c>
      <c r="D499" s="31">
        <v>65</v>
      </c>
      <c r="E499" s="31">
        <v>69</v>
      </c>
      <c r="F499" s="31">
        <v>89</v>
      </c>
    </row>
    <row r="500" spans="1:6" ht="24" customHeight="1" x14ac:dyDescent="0.25">
      <c r="A500" s="31" t="s">
        <v>1107</v>
      </c>
      <c r="B500" s="31" t="s">
        <v>251</v>
      </c>
      <c r="C500" s="31" t="s">
        <v>252</v>
      </c>
      <c r="D500" s="31">
        <v>89</v>
      </c>
      <c r="E500" s="31">
        <v>86</v>
      </c>
      <c r="F500" s="31">
        <v>61</v>
      </c>
    </row>
    <row r="501" spans="1:6" ht="24" customHeight="1" x14ac:dyDescent="0.25">
      <c r="A501" s="31" t="s">
        <v>1108</v>
      </c>
      <c r="B501" s="31" t="s">
        <v>251</v>
      </c>
      <c r="C501" s="31" t="s">
        <v>252</v>
      </c>
      <c r="D501" s="31">
        <v>93</v>
      </c>
      <c r="E501" s="31">
        <v>68</v>
      </c>
      <c r="F501" s="31">
        <v>91</v>
      </c>
    </row>
    <row r="502" spans="1:6" ht="24" customHeight="1" x14ac:dyDescent="0.25">
      <c r="A502" s="31" t="s">
        <v>1109</v>
      </c>
      <c r="B502" s="31" t="s">
        <v>251</v>
      </c>
      <c r="C502" s="31" t="s">
        <v>252</v>
      </c>
      <c r="D502" s="31">
        <v>76</v>
      </c>
      <c r="E502" s="31">
        <v>87</v>
      </c>
      <c r="F502" s="31">
        <v>63</v>
      </c>
    </row>
    <row r="503" spans="1:6" ht="24" customHeight="1" x14ac:dyDescent="0.25">
      <c r="A503" s="31" t="s">
        <v>1110</v>
      </c>
      <c r="B503" s="31" t="s">
        <v>251</v>
      </c>
      <c r="C503" s="31" t="s">
        <v>252</v>
      </c>
      <c r="D503" s="31">
        <v>86</v>
      </c>
      <c r="E503" s="31">
        <v>63</v>
      </c>
      <c r="F503" s="31">
        <v>96</v>
      </c>
    </row>
    <row r="504" spans="1:6" ht="24" customHeight="1" x14ac:dyDescent="0.25">
      <c r="A504" s="31" t="s">
        <v>1111</v>
      </c>
      <c r="B504" s="31" t="s">
        <v>251</v>
      </c>
      <c r="C504" s="31" t="s">
        <v>252</v>
      </c>
      <c r="D504" s="31">
        <v>86</v>
      </c>
      <c r="E504" s="31">
        <v>66</v>
      </c>
      <c r="F504" s="31">
        <v>87</v>
      </c>
    </row>
    <row r="505" spans="1:6" ht="24" customHeight="1" x14ac:dyDescent="0.25">
      <c r="A505" s="31" t="s">
        <v>1112</v>
      </c>
      <c r="B505" s="31" t="s">
        <v>251</v>
      </c>
      <c r="C505" s="31" t="s">
        <v>252</v>
      </c>
      <c r="D505" s="31">
        <v>97</v>
      </c>
      <c r="E505" s="31">
        <v>78</v>
      </c>
      <c r="F505" s="31">
        <v>80</v>
      </c>
    </row>
    <row r="506" spans="1:6" ht="24" customHeight="1" x14ac:dyDescent="0.25">
      <c r="A506" s="31" t="s">
        <v>1113</v>
      </c>
      <c r="B506" s="31" t="s">
        <v>251</v>
      </c>
      <c r="C506" s="31" t="s">
        <v>252</v>
      </c>
      <c r="D506" s="31">
        <v>88</v>
      </c>
      <c r="E506" s="31">
        <v>87</v>
      </c>
      <c r="F506" s="31">
        <v>77</v>
      </c>
    </row>
    <row r="507" spans="1:6" ht="24" customHeight="1" x14ac:dyDescent="0.25">
      <c r="A507" s="31" t="s">
        <v>1099</v>
      </c>
      <c r="B507" s="31" t="s">
        <v>254</v>
      </c>
      <c r="C507" s="31" t="s">
        <v>255</v>
      </c>
      <c r="D507" s="31">
        <v>86</v>
      </c>
      <c r="E507" s="31">
        <v>66</v>
      </c>
      <c r="F507" s="31">
        <v>79</v>
      </c>
    </row>
    <row r="508" spans="1:6" ht="24" customHeight="1" x14ac:dyDescent="0.25">
      <c r="A508" s="31" t="s">
        <v>1101</v>
      </c>
      <c r="B508" s="31" t="s">
        <v>254</v>
      </c>
      <c r="C508" s="31" t="s">
        <v>255</v>
      </c>
      <c r="D508" s="31">
        <v>95</v>
      </c>
      <c r="E508" s="31">
        <v>78</v>
      </c>
      <c r="F508" s="31">
        <v>61</v>
      </c>
    </row>
    <row r="509" spans="1:6" ht="24" customHeight="1" x14ac:dyDescent="0.25">
      <c r="A509" s="31" t="s">
        <v>1103</v>
      </c>
      <c r="B509" s="31" t="s">
        <v>254</v>
      </c>
      <c r="C509" s="31" t="s">
        <v>255</v>
      </c>
      <c r="D509" s="31">
        <v>84</v>
      </c>
      <c r="E509" s="31">
        <v>72</v>
      </c>
      <c r="F509" s="31">
        <v>75</v>
      </c>
    </row>
    <row r="510" spans="1:6" ht="24" customHeight="1" x14ac:dyDescent="0.25">
      <c r="A510" s="31" t="s">
        <v>1104</v>
      </c>
      <c r="B510" s="31" t="s">
        <v>254</v>
      </c>
      <c r="C510" s="31" t="s">
        <v>255</v>
      </c>
      <c r="D510" s="31">
        <v>78</v>
      </c>
      <c r="E510" s="31">
        <v>83</v>
      </c>
      <c r="F510" s="31">
        <v>63</v>
      </c>
    </row>
    <row r="511" spans="1:6" ht="24" customHeight="1" x14ac:dyDescent="0.25">
      <c r="A511" s="31" t="s">
        <v>1106</v>
      </c>
      <c r="B511" s="31" t="s">
        <v>254</v>
      </c>
      <c r="C511" s="31" t="s">
        <v>255</v>
      </c>
      <c r="D511" s="31">
        <v>77</v>
      </c>
      <c r="E511" s="31">
        <v>69</v>
      </c>
      <c r="F511" s="31">
        <v>63</v>
      </c>
    </row>
    <row r="512" spans="1:6" ht="24" customHeight="1" x14ac:dyDescent="0.25">
      <c r="A512" s="31" t="s">
        <v>1107</v>
      </c>
      <c r="B512" s="31" t="s">
        <v>254</v>
      </c>
      <c r="C512" s="31" t="s">
        <v>255</v>
      </c>
      <c r="D512" s="31">
        <v>87</v>
      </c>
      <c r="E512" s="31">
        <v>91</v>
      </c>
      <c r="F512" s="31">
        <v>96</v>
      </c>
    </row>
    <row r="513" spans="1:6" ht="24" customHeight="1" x14ac:dyDescent="0.25">
      <c r="A513" s="31" t="s">
        <v>1108</v>
      </c>
      <c r="B513" s="31" t="s">
        <v>254</v>
      </c>
      <c r="C513" s="31" t="s">
        <v>255</v>
      </c>
      <c r="D513" s="31">
        <v>76</v>
      </c>
      <c r="E513" s="31">
        <v>66</v>
      </c>
      <c r="F513" s="31">
        <v>93</v>
      </c>
    </row>
    <row r="514" spans="1:6" ht="24" customHeight="1" x14ac:dyDescent="0.25">
      <c r="A514" s="31" t="s">
        <v>1109</v>
      </c>
      <c r="B514" s="31" t="s">
        <v>254</v>
      </c>
      <c r="C514" s="31" t="s">
        <v>255</v>
      </c>
      <c r="D514" s="31">
        <v>71</v>
      </c>
      <c r="E514" s="31">
        <v>79</v>
      </c>
      <c r="F514" s="31">
        <v>71</v>
      </c>
    </row>
    <row r="515" spans="1:6" ht="24" customHeight="1" x14ac:dyDescent="0.25">
      <c r="A515" s="31" t="s">
        <v>1110</v>
      </c>
      <c r="B515" s="31" t="s">
        <v>254</v>
      </c>
      <c r="C515" s="31" t="s">
        <v>255</v>
      </c>
      <c r="D515" s="31">
        <v>87</v>
      </c>
      <c r="E515" s="31">
        <v>94</v>
      </c>
      <c r="F515" s="31">
        <v>83</v>
      </c>
    </row>
    <row r="516" spans="1:6" ht="24" customHeight="1" x14ac:dyDescent="0.25">
      <c r="A516" s="31" t="s">
        <v>1111</v>
      </c>
      <c r="B516" s="31" t="s">
        <v>254</v>
      </c>
      <c r="C516" s="31" t="s">
        <v>255</v>
      </c>
      <c r="D516" s="31">
        <v>81</v>
      </c>
      <c r="E516" s="31">
        <v>86</v>
      </c>
      <c r="F516" s="31">
        <v>89</v>
      </c>
    </row>
    <row r="517" spans="1:6" ht="24" customHeight="1" x14ac:dyDescent="0.25">
      <c r="A517" s="31" t="s">
        <v>1112</v>
      </c>
      <c r="B517" s="31" t="s">
        <v>254</v>
      </c>
      <c r="C517" s="31" t="s">
        <v>255</v>
      </c>
      <c r="D517" s="31">
        <v>97</v>
      </c>
      <c r="E517" s="31">
        <v>60</v>
      </c>
      <c r="F517" s="31">
        <v>92</v>
      </c>
    </row>
    <row r="518" spans="1:6" ht="24" customHeight="1" x14ac:dyDescent="0.25">
      <c r="A518" s="31" t="s">
        <v>1113</v>
      </c>
      <c r="B518" s="31" t="s">
        <v>254</v>
      </c>
      <c r="C518" s="31" t="s">
        <v>255</v>
      </c>
      <c r="D518" s="31">
        <v>70</v>
      </c>
      <c r="E518" s="31">
        <v>62</v>
      </c>
      <c r="F518" s="31">
        <v>69</v>
      </c>
    </row>
    <row r="519" spans="1:6" ht="24" customHeight="1" x14ac:dyDescent="0.25">
      <c r="A519" s="31" t="s">
        <v>1099</v>
      </c>
      <c r="B519" s="31" t="s">
        <v>257</v>
      </c>
      <c r="C519" s="31" t="s">
        <v>258</v>
      </c>
      <c r="D519" s="31">
        <v>98</v>
      </c>
      <c r="E519" s="31">
        <v>70</v>
      </c>
      <c r="F519" s="31">
        <v>79</v>
      </c>
    </row>
    <row r="520" spans="1:6" ht="24" customHeight="1" x14ac:dyDescent="0.25">
      <c r="A520" s="31" t="s">
        <v>1101</v>
      </c>
      <c r="B520" s="31" t="s">
        <v>257</v>
      </c>
      <c r="C520" s="31" t="s">
        <v>258</v>
      </c>
      <c r="D520" s="31">
        <v>73</v>
      </c>
      <c r="E520" s="31">
        <v>64</v>
      </c>
      <c r="F520" s="31">
        <v>86</v>
      </c>
    </row>
    <row r="521" spans="1:6" ht="24" customHeight="1" x14ac:dyDescent="0.25">
      <c r="A521" s="31" t="s">
        <v>1103</v>
      </c>
      <c r="B521" s="31" t="s">
        <v>257</v>
      </c>
      <c r="C521" s="31" t="s">
        <v>258</v>
      </c>
      <c r="D521" s="31">
        <v>77</v>
      </c>
      <c r="E521" s="31">
        <v>77</v>
      </c>
      <c r="F521" s="31">
        <v>84</v>
      </c>
    </row>
    <row r="522" spans="1:6" ht="24" customHeight="1" x14ac:dyDescent="0.25">
      <c r="A522" s="31" t="s">
        <v>1104</v>
      </c>
      <c r="B522" s="31" t="s">
        <v>257</v>
      </c>
      <c r="C522" s="31" t="s">
        <v>258</v>
      </c>
      <c r="D522" s="31">
        <v>91</v>
      </c>
      <c r="E522" s="31">
        <v>77</v>
      </c>
      <c r="F522" s="31">
        <v>88</v>
      </c>
    </row>
    <row r="523" spans="1:6" ht="24" customHeight="1" x14ac:dyDescent="0.25">
      <c r="A523" s="31" t="s">
        <v>1106</v>
      </c>
      <c r="B523" s="31" t="s">
        <v>257</v>
      </c>
      <c r="C523" s="31" t="s">
        <v>258</v>
      </c>
      <c r="D523" s="31">
        <v>69</v>
      </c>
      <c r="E523" s="31">
        <v>82</v>
      </c>
      <c r="F523" s="31">
        <v>79</v>
      </c>
    </row>
    <row r="524" spans="1:6" ht="24" customHeight="1" x14ac:dyDescent="0.25">
      <c r="A524" s="31" t="s">
        <v>1107</v>
      </c>
      <c r="B524" s="31" t="s">
        <v>257</v>
      </c>
      <c r="C524" s="31" t="s">
        <v>258</v>
      </c>
      <c r="D524" s="31">
        <v>90</v>
      </c>
      <c r="E524" s="31">
        <v>72</v>
      </c>
      <c r="F524" s="31">
        <v>93</v>
      </c>
    </row>
    <row r="525" spans="1:6" ht="24" customHeight="1" x14ac:dyDescent="0.25">
      <c r="A525" s="31" t="s">
        <v>1108</v>
      </c>
      <c r="B525" s="31" t="s">
        <v>257</v>
      </c>
      <c r="C525" s="31" t="s">
        <v>258</v>
      </c>
      <c r="D525" s="31">
        <v>83</v>
      </c>
      <c r="E525" s="31">
        <v>61</v>
      </c>
      <c r="F525" s="31">
        <v>89</v>
      </c>
    </row>
    <row r="526" spans="1:6" ht="24" customHeight="1" x14ac:dyDescent="0.25">
      <c r="A526" s="31" t="s">
        <v>1109</v>
      </c>
      <c r="B526" s="31" t="s">
        <v>257</v>
      </c>
      <c r="C526" s="31" t="s">
        <v>258</v>
      </c>
      <c r="D526" s="31">
        <v>76</v>
      </c>
      <c r="E526" s="31">
        <v>85</v>
      </c>
      <c r="F526" s="31">
        <v>93</v>
      </c>
    </row>
    <row r="527" spans="1:6" ht="24" customHeight="1" x14ac:dyDescent="0.25">
      <c r="A527" s="31" t="s">
        <v>1110</v>
      </c>
      <c r="B527" s="31" t="s">
        <v>257</v>
      </c>
      <c r="C527" s="31" t="s">
        <v>258</v>
      </c>
      <c r="D527" s="31">
        <v>73</v>
      </c>
      <c r="E527" s="31">
        <v>76</v>
      </c>
      <c r="F527" s="31">
        <v>70</v>
      </c>
    </row>
    <row r="528" spans="1:6" ht="24" customHeight="1" x14ac:dyDescent="0.25">
      <c r="A528" s="31" t="s">
        <v>1111</v>
      </c>
      <c r="B528" s="31" t="s">
        <v>257</v>
      </c>
      <c r="C528" s="31" t="s">
        <v>258</v>
      </c>
      <c r="D528" s="31">
        <v>98</v>
      </c>
      <c r="E528" s="31">
        <v>76</v>
      </c>
      <c r="F528" s="31">
        <v>73</v>
      </c>
    </row>
    <row r="529" spans="1:6" ht="24" customHeight="1" x14ac:dyDescent="0.25">
      <c r="A529" s="31" t="s">
        <v>1112</v>
      </c>
      <c r="B529" s="31" t="s">
        <v>257</v>
      </c>
      <c r="C529" s="31" t="s">
        <v>258</v>
      </c>
      <c r="D529" s="31">
        <v>67</v>
      </c>
      <c r="E529" s="31">
        <v>63</v>
      </c>
      <c r="F529" s="31">
        <v>90</v>
      </c>
    </row>
    <row r="530" spans="1:6" ht="24" customHeight="1" x14ac:dyDescent="0.25">
      <c r="A530" s="31" t="s">
        <v>1113</v>
      </c>
      <c r="B530" s="31" t="s">
        <v>257</v>
      </c>
      <c r="C530" s="31" t="s">
        <v>258</v>
      </c>
      <c r="D530" s="31">
        <v>68</v>
      </c>
      <c r="E530" s="31">
        <v>93</v>
      </c>
      <c r="F530" s="31">
        <v>94</v>
      </c>
    </row>
    <row r="531" spans="1:6" ht="24" customHeight="1" x14ac:dyDescent="0.25">
      <c r="A531" s="31" t="s">
        <v>1099</v>
      </c>
      <c r="B531" s="31" t="s">
        <v>260</v>
      </c>
      <c r="C531" s="31" t="s">
        <v>261</v>
      </c>
      <c r="D531" s="31">
        <v>68</v>
      </c>
      <c r="E531" s="31">
        <v>87</v>
      </c>
      <c r="F531" s="31">
        <v>94</v>
      </c>
    </row>
    <row r="532" spans="1:6" ht="24" customHeight="1" x14ac:dyDescent="0.25">
      <c r="A532" s="31" t="s">
        <v>1101</v>
      </c>
      <c r="B532" s="31" t="s">
        <v>260</v>
      </c>
      <c r="C532" s="31" t="s">
        <v>261</v>
      </c>
      <c r="D532" s="31">
        <v>87</v>
      </c>
      <c r="E532" s="31">
        <v>65</v>
      </c>
      <c r="F532" s="31">
        <v>83</v>
      </c>
    </row>
    <row r="533" spans="1:6" ht="24" customHeight="1" x14ac:dyDescent="0.25">
      <c r="A533" s="31" t="s">
        <v>1103</v>
      </c>
      <c r="B533" s="31" t="s">
        <v>260</v>
      </c>
      <c r="C533" s="31" t="s">
        <v>261</v>
      </c>
      <c r="D533" s="31">
        <v>80</v>
      </c>
      <c r="E533" s="31">
        <v>88</v>
      </c>
      <c r="F533" s="31">
        <v>76</v>
      </c>
    </row>
    <row r="534" spans="1:6" ht="24" customHeight="1" x14ac:dyDescent="0.25">
      <c r="A534" s="31" t="s">
        <v>1104</v>
      </c>
      <c r="B534" s="31" t="s">
        <v>260</v>
      </c>
      <c r="C534" s="31" t="s">
        <v>261</v>
      </c>
      <c r="D534" s="31">
        <v>92</v>
      </c>
      <c r="E534" s="31">
        <v>62</v>
      </c>
      <c r="F534" s="31">
        <v>80</v>
      </c>
    </row>
    <row r="535" spans="1:6" ht="24" customHeight="1" x14ac:dyDescent="0.25">
      <c r="A535" s="31" t="s">
        <v>1106</v>
      </c>
      <c r="B535" s="31" t="s">
        <v>260</v>
      </c>
      <c r="C535" s="31" t="s">
        <v>261</v>
      </c>
      <c r="D535" s="31">
        <v>77</v>
      </c>
      <c r="E535" s="31">
        <v>87</v>
      </c>
      <c r="F535" s="31">
        <v>68</v>
      </c>
    </row>
    <row r="536" spans="1:6" ht="24" customHeight="1" x14ac:dyDescent="0.25">
      <c r="A536" s="31" t="s">
        <v>1107</v>
      </c>
      <c r="B536" s="31" t="s">
        <v>260</v>
      </c>
      <c r="C536" s="31" t="s">
        <v>261</v>
      </c>
      <c r="D536" s="31">
        <v>68</v>
      </c>
      <c r="E536" s="31">
        <v>67</v>
      </c>
      <c r="F536" s="31">
        <v>96</v>
      </c>
    </row>
    <row r="537" spans="1:6" ht="24" customHeight="1" x14ac:dyDescent="0.25">
      <c r="A537" s="31" t="s">
        <v>1108</v>
      </c>
      <c r="B537" s="31" t="s">
        <v>260</v>
      </c>
      <c r="C537" s="31" t="s">
        <v>261</v>
      </c>
      <c r="D537" s="31">
        <v>71</v>
      </c>
      <c r="E537" s="31">
        <v>79</v>
      </c>
      <c r="F537" s="31">
        <v>87</v>
      </c>
    </row>
    <row r="538" spans="1:6" ht="24" customHeight="1" x14ac:dyDescent="0.25">
      <c r="A538" s="31" t="s">
        <v>1109</v>
      </c>
      <c r="B538" s="31" t="s">
        <v>260</v>
      </c>
      <c r="C538" s="31" t="s">
        <v>261</v>
      </c>
      <c r="D538" s="31">
        <v>83</v>
      </c>
      <c r="E538" s="31">
        <v>68</v>
      </c>
      <c r="F538" s="31">
        <v>67</v>
      </c>
    </row>
    <row r="539" spans="1:6" ht="24" customHeight="1" x14ac:dyDescent="0.25">
      <c r="A539" s="31" t="s">
        <v>1110</v>
      </c>
      <c r="B539" s="31" t="s">
        <v>260</v>
      </c>
      <c r="C539" s="31" t="s">
        <v>261</v>
      </c>
      <c r="D539" s="31">
        <v>92</v>
      </c>
      <c r="E539" s="31">
        <v>70</v>
      </c>
      <c r="F539" s="31">
        <v>82</v>
      </c>
    </row>
    <row r="540" spans="1:6" ht="24" customHeight="1" x14ac:dyDescent="0.25">
      <c r="A540" s="31" t="s">
        <v>1111</v>
      </c>
      <c r="B540" s="31" t="s">
        <v>260</v>
      </c>
      <c r="C540" s="31" t="s">
        <v>261</v>
      </c>
      <c r="D540" s="31">
        <v>96</v>
      </c>
      <c r="E540" s="31">
        <v>72</v>
      </c>
      <c r="F540" s="31">
        <v>85</v>
      </c>
    </row>
    <row r="541" spans="1:6" ht="24" customHeight="1" x14ac:dyDescent="0.25">
      <c r="A541" s="31" t="s">
        <v>1112</v>
      </c>
      <c r="B541" s="31" t="s">
        <v>260</v>
      </c>
      <c r="C541" s="31" t="s">
        <v>261</v>
      </c>
      <c r="D541" s="31">
        <v>77</v>
      </c>
      <c r="E541" s="31">
        <v>89</v>
      </c>
      <c r="F541" s="31">
        <v>66</v>
      </c>
    </row>
    <row r="542" spans="1:6" ht="24" customHeight="1" x14ac:dyDescent="0.25">
      <c r="A542" s="31" t="s">
        <v>1113</v>
      </c>
      <c r="B542" s="31" t="s">
        <v>260</v>
      </c>
      <c r="C542" s="31" t="s">
        <v>261</v>
      </c>
      <c r="D542" s="31">
        <v>84</v>
      </c>
      <c r="E542" s="31">
        <v>86</v>
      </c>
      <c r="F542" s="31">
        <v>76</v>
      </c>
    </row>
    <row r="543" spans="1:6" ht="15" customHeight="1" x14ac:dyDescent="0.25">
      <c r="A543" s="31" t="s">
        <v>1099</v>
      </c>
      <c r="B543" s="31" t="s">
        <v>262</v>
      </c>
      <c r="C543" s="31" t="s">
        <v>263</v>
      </c>
      <c r="D543" s="31">
        <v>73</v>
      </c>
      <c r="E543" s="31">
        <v>72</v>
      </c>
      <c r="F543" s="31">
        <v>88</v>
      </c>
    </row>
    <row r="544" spans="1:6" ht="15" customHeight="1" x14ac:dyDescent="0.25">
      <c r="A544" s="31" t="s">
        <v>1101</v>
      </c>
      <c r="B544" s="31" t="s">
        <v>262</v>
      </c>
      <c r="C544" s="31" t="s">
        <v>263</v>
      </c>
      <c r="D544" s="31">
        <v>81</v>
      </c>
      <c r="E544" s="31">
        <v>91</v>
      </c>
      <c r="F544" s="31">
        <v>65</v>
      </c>
    </row>
    <row r="545" spans="1:6" ht="15" customHeight="1" x14ac:dyDescent="0.25">
      <c r="A545" s="31" t="s">
        <v>1103</v>
      </c>
      <c r="B545" s="31" t="s">
        <v>262</v>
      </c>
      <c r="C545" s="31" t="s">
        <v>263</v>
      </c>
      <c r="D545" s="31">
        <v>72</v>
      </c>
      <c r="E545" s="31">
        <v>83</v>
      </c>
      <c r="F545" s="31">
        <v>90</v>
      </c>
    </row>
    <row r="546" spans="1:6" ht="15" customHeight="1" x14ac:dyDescent="0.25">
      <c r="A546" s="31" t="s">
        <v>1104</v>
      </c>
      <c r="B546" s="31" t="s">
        <v>262</v>
      </c>
      <c r="C546" s="31" t="s">
        <v>263</v>
      </c>
      <c r="D546" s="31">
        <v>74</v>
      </c>
      <c r="E546" s="31">
        <v>95</v>
      </c>
      <c r="F546" s="31">
        <v>87</v>
      </c>
    </row>
    <row r="547" spans="1:6" ht="15" customHeight="1" x14ac:dyDescent="0.25">
      <c r="A547" s="31" t="s">
        <v>1106</v>
      </c>
      <c r="B547" s="31" t="s">
        <v>262</v>
      </c>
      <c r="C547" s="31" t="s">
        <v>263</v>
      </c>
      <c r="D547" s="31">
        <v>89</v>
      </c>
      <c r="E547" s="31">
        <v>64</v>
      </c>
      <c r="F547" s="31">
        <v>66</v>
      </c>
    </row>
    <row r="548" spans="1:6" ht="15" customHeight="1" x14ac:dyDescent="0.25">
      <c r="A548" s="31" t="s">
        <v>1107</v>
      </c>
      <c r="B548" s="31" t="s">
        <v>262</v>
      </c>
      <c r="C548" s="31" t="s">
        <v>263</v>
      </c>
      <c r="D548" s="31">
        <v>88</v>
      </c>
      <c r="E548" s="31">
        <v>67</v>
      </c>
      <c r="F548" s="31">
        <v>63</v>
      </c>
    </row>
    <row r="549" spans="1:6" ht="15" customHeight="1" x14ac:dyDescent="0.25">
      <c r="A549" s="31" t="s">
        <v>1108</v>
      </c>
      <c r="B549" s="31" t="s">
        <v>262</v>
      </c>
      <c r="C549" s="31" t="s">
        <v>263</v>
      </c>
      <c r="D549" s="31">
        <v>83</v>
      </c>
      <c r="E549" s="31">
        <v>88</v>
      </c>
      <c r="F549" s="31">
        <v>87</v>
      </c>
    </row>
    <row r="550" spans="1:6" ht="15" customHeight="1" x14ac:dyDescent="0.25">
      <c r="A550" s="31" t="s">
        <v>1109</v>
      </c>
      <c r="B550" s="31" t="s">
        <v>262</v>
      </c>
      <c r="C550" s="31" t="s">
        <v>263</v>
      </c>
      <c r="D550" s="31">
        <v>80</v>
      </c>
      <c r="E550" s="31">
        <v>87</v>
      </c>
      <c r="F550" s="31">
        <v>87</v>
      </c>
    </row>
    <row r="551" spans="1:6" ht="15" customHeight="1" x14ac:dyDescent="0.25">
      <c r="A551" s="31" t="s">
        <v>1110</v>
      </c>
      <c r="B551" s="31" t="s">
        <v>262</v>
      </c>
      <c r="C551" s="31" t="s">
        <v>263</v>
      </c>
      <c r="D551" s="31">
        <v>82</v>
      </c>
      <c r="E551" s="31">
        <v>89</v>
      </c>
      <c r="F551" s="31">
        <v>81</v>
      </c>
    </row>
    <row r="552" spans="1:6" ht="15" customHeight="1" x14ac:dyDescent="0.25">
      <c r="A552" s="31" t="s">
        <v>1111</v>
      </c>
      <c r="B552" s="31" t="s">
        <v>262</v>
      </c>
      <c r="C552" s="31" t="s">
        <v>263</v>
      </c>
      <c r="D552" s="31">
        <v>98</v>
      </c>
      <c r="E552" s="31">
        <v>93</v>
      </c>
      <c r="F552" s="31">
        <v>62</v>
      </c>
    </row>
    <row r="553" spans="1:6" ht="15" customHeight="1" x14ac:dyDescent="0.25">
      <c r="A553" s="31" t="s">
        <v>1112</v>
      </c>
      <c r="B553" s="31" t="s">
        <v>262</v>
      </c>
      <c r="C553" s="31" t="s">
        <v>263</v>
      </c>
      <c r="D553" s="31">
        <v>70</v>
      </c>
      <c r="E553" s="31">
        <v>80</v>
      </c>
      <c r="F553" s="31">
        <v>86</v>
      </c>
    </row>
    <row r="554" spans="1:6" ht="15" customHeight="1" x14ac:dyDescent="0.25">
      <c r="A554" s="31" t="s">
        <v>1113</v>
      </c>
      <c r="B554" s="31" t="s">
        <v>262</v>
      </c>
      <c r="C554" s="31" t="s">
        <v>263</v>
      </c>
      <c r="D554" s="31">
        <v>94</v>
      </c>
      <c r="E554" s="31">
        <v>85</v>
      </c>
      <c r="F554" s="31">
        <v>80</v>
      </c>
    </row>
    <row r="555" spans="1:6" ht="15" customHeight="1" x14ac:dyDescent="0.25">
      <c r="A555" s="31" t="s">
        <v>1099</v>
      </c>
      <c r="B555" s="31" t="s">
        <v>265</v>
      </c>
      <c r="C555" s="31" t="s">
        <v>266</v>
      </c>
      <c r="D555" s="31">
        <v>88</v>
      </c>
      <c r="E555" s="31">
        <v>69</v>
      </c>
      <c r="F555" s="31">
        <v>77</v>
      </c>
    </row>
    <row r="556" spans="1:6" ht="15" customHeight="1" x14ac:dyDescent="0.25">
      <c r="A556" s="31" t="s">
        <v>1101</v>
      </c>
      <c r="B556" s="31" t="s">
        <v>265</v>
      </c>
      <c r="C556" s="31" t="s">
        <v>266</v>
      </c>
      <c r="D556" s="31">
        <v>94</v>
      </c>
      <c r="E556" s="31">
        <v>74</v>
      </c>
      <c r="F556" s="31">
        <v>70</v>
      </c>
    </row>
    <row r="557" spans="1:6" ht="15" customHeight="1" x14ac:dyDescent="0.25">
      <c r="A557" s="31" t="s">
        <v>1103</v>
      </c>
      <c r="B557" s="31" t="s">
        <v>265</v>
      </c>
      <c r="C557" s="31" t="s">
        <v>266</v>
      </c>
      <c r="D557" s="31">
        <v>77</v>
      </c>
      <c r="E557" s="31">
        <v>87</v>
      </c>
      <c r="F557" s="31">
        <v>89</v>
      </c>
    </row>
    <row r="558" spans="1:6" ht="15" customHeight="1" x14ac:dyDescent="0.25">
      <c r="A558" s="31" t="s">
        <v>1104</v>
      </c>
      <c r="B558" s="31" t="s">
        <v>265</v>
      </c>
      <c r="C558" s="31" t="s">
        <v>266</v>
      </c>
      <c r="D558" s="31">
        <v>90</v>
      </c>
      <c r="E558" s="31">
        <v>65</v>
      </c>
      <c r="F558" s="31">
        <v>78</v>
      </c>
    </row>
    <row r="559" spans="1:6" ht="15" customHeight="1" x14ac:dyDescent="0.25">
      <c r="A559" s="31" t="s">
        <v>1106</v>
      </c>
      <c r="B559" s="31" t="s">
        <v>265</v>
      </c>
      <c r="C559" s="31" t="s">
        <v>266</v>
      </c>
      <c r="D559" s="31">
        <v>67</v>
      </c>
      <c r="E559" s="31">
        <v>72</v>
      </c>
      <c r="F559" s="31">
        <v>70</v>
      </c>
    </row>
    <row r="560" spans="1:6" ht="15" customHeight="1" x14ac:dyDescent="0.25">
      <c r="A560" s="31" t="s">
        <v>1107</v>
      </c>
      <c r="B560" s="31" t="s">
        <v>265</v>
      </c>
      <c r="C560" s="31" t="s">
        <v>266</v>
      </c>
      <c r="D560" s="31">
        <v>76</v>
      </c>
      <c r="E560" s="31">
        <v>63</v>
      </c>
      <c r="F560" s="31">
        <v>93</v>
      </c>
    </row>
    <row r="561" spans="1:6" ht="15" customHeight="1" x14ac:dyDescent="0.25">
      <c r="A561" s="31" t="s">
        <v>1108</v>
      </c>
      <c r="B561" s="31" t="s">
        <v>265</v>
      </c>
      <c r="C561" s="31" t="s">
        <v>266</v>
      </c>
      <c r="D561" s="31">
        <v>94</v>
      </c>
      <c r="E561" s="31">
        <v>64</v>
      </c>
      <c r="F561" s="31">
        <v>83</v>
      </c>
    </row>
    <row r="562" spans="1:6" ht="15" customHeight="1" x14ac:dyDescent="0.25">
      <c r="A562" s="31" t="s">
        <v>1109</v>
      </c>
      <c r="B562" s="31" t="s">
        <v>265</v>
      </c>
      <c r="C562" s="31" t="s">
        <v>266</v>
      </c>
      <c r="D562" s="31">
        <v>88</v>
      </c>
      <c r="E562" s="31">
        <v>86</v>
      </c>
      <c r="F562" s="31">
        <v>83</v>
      </c>
    </row>
    <row r="563" spans="1:6" ht="15" customHeight="1" x14ac:dyDescent="0.25">
      <c r="A563" s="31" t="s">
        <v>1110</v>
      </c>
      <c r="B563" s="31" t="s">
        <v>265</v>
      </c>
      <c r="C563" s="31" t="s">
        <v>266</v>
      </c>
      <c r="D563" s="31">
        <v>78</v>
      </c>
      <c r="E563" s="31">
        <v>80</v>
      </c>
      <c r="F563" s="31">
        <v>95</v>
      </c>
    </row>
    <row r="564" spans="1:6" ht="15" customHeight="1" x14ac:dyDescent="0.25">
      <c r="A564" s="31" t="s">
        <v>1111</v>
      </c>
      <c r="B564" s="31" t="s">
        <v>265</v>
      </c>
      <c r="C564" s="31" t="s">
        <v>266</v>
      </c>
      <c r="D564" s="31">
        <v>82</v>
      </c>
      <c r="E564" s="31">
        <v>92</v>
      </c>
      <c r="F564" s="31">
        <v>79</v>
      </c>
    </row>
    <row r="565" spans="1:6" ht="15" customHeight="1" x14ac:dyDescent="0.25">
      <c r="A565" s="31" t="s">
        <v>1112</v>
      </c>
      <c r="B565" s="31" t="s">
        <v>265</v>
      </c>
      <c r="C565" s="31" t="s">
        <v>266</v>
      </c>
      <c r="D565" s="31">
        <v>79</v>
      </c>
      <c r="E565" s="31">
        <v>86</v>
      </c>
      <c r="F565" s="31">
        <v>76</v>
      </c>
    </row>
    <row r="566" spans="1:6" ht="15" customHeight="1" x14ac:dyDescent="0.25">
      <c r="A566" s="31" t="s">
        <v>1113</v>
      </c>
      <c r="B566" s="31" t="s">
        <v>265</v>
      </c>
      <c r="C566" s="31" t="s">
        <v>266</v>
      </c>
      <c r="D566" s="31">
        <v>89</v>
      </c>
      <c r="E566" s="31">
        <v>82</v>
      </c>
      <c r="F566" s="31">
        <v>62</v>
      </c>
    </row>
    <row r="567" spans="1:6" ht="15" customHeight="1" x14ac:dyDescent="0.25">
      <c r="A567" s="31" t="s">
        <v>1099</v>
      </c>
      <c r="B567" s="31" t="s">
        <v>267</v>
      </c>
      <c r="C567" s="31" t="s">
        <v>268</v>
      </c>
      <c r="D567" s="31">
        <v>85</v>
      </c>
      <c r="E567" s="31">
        <v>88</v>
      </c>
      <c r="F567" s="31">
        <v>73</v>
      </c>
    </row>
    <row r="568" spans="1:6" ht="15" customHeight="1" x14ac:dyDescent="0.25">
      <c r="A568" s="31" t="s">
        <v>1101</v>
      </c>
      <c r="B568" s="31" t="s">
        <v>267</v>
      </c>
      <c r="C568" s="31" t="s">
        <v>268</v>
      </c>
      <c r="D568" s="31">
        <v>65</v>
      </c>
      <c r="E568" s="31">
        <v>70</v>
      </c>
      <c r="F568" s="31">
        <v>90</v>
      </c>
    </row>
    <row r="569" spans="1:6" ht="15" customHeight="1" x14ac:dyDescent="0.25">
      <c r="A569" s="31" t="s">
        <v>1103</v>
      </c>
      <c r="B569" s="31" t="s">
        <v>267</v>
      </c>
      <c r="C569" s="31" t="s">
        <v>268</v>
      </c>
      <c r="D569" s="31">
        <v>65</v>
      </c>
      <c r="E569" s="31">
        <v>92</v>
      </c>
      <c r="F569" s="31">
        <v>91</v>
      </c>
    </row>
    <row r="570" spans="1:6" ht="15" customHeight="1" x14ac:dyDescent="0.25">
      <c r="A570" s="31" t="s">
        <v>1104</v>
      </c>
      <c r="B570" s="31" t="s">
        <v>267</v>
      </c>
      <c r="C570" s="31" t="s">
        <v>268</v>
      </c>
      <c r="D570" s="31">
        <v>75</v>
      </c>
      <c r="E570" s="31">
        <v>72</v>
      </c>
      <c r="F570" s="31">
        <v>80</v>
      </c>
    </row>
    <row r="571" spans="1:6" ht="15" customHeight="1" x14ac:dyDescent="0.25">
      <c r="A571" s="31" t="s">
        <v>1106</v>
      </c>
      <c r="B571" s="31" t="s">
        <v>267</v>
      </c>
      <c r="C571" s="31" t="s">
        <v>268</v>
      </c>
      <c r="D571" s="31">
        <v>66</v>
      </c>
      <c r="E571" s="31">
        <v>85</v>
      </c>
      <c r="F571" s="31">
        <v>66</v>
      </c>
    </row>
    <row r="572" spans="1:6" ht="15" customHeight="1" x14ac:dyDescent="0.25">
      <c r="A572" s="31" t="s">
        <v>1107</v>
      </c>
      <c r="B572" s="31" t="s">
        <v>267</v>
      </c>
      <c r="C572" s="31" t="s">
        <v>268</v>
      </c>
      <c r="D572" s="31">
        <v>76</v>
      </c>
      <c r="E572" s="31">
        <v>85</v>
      </c>
      <c r="F572" s="31">
        <v>61</v>
      </c>
    </row>
    <row r="573" spans="1:6" ht="15" customHeight="1" x14ac:dyDescent="0.25">
      <c r="A573" s="31" t="s">
        <v>1108</v>
      </c>
      <c r="B573" s="31" t="s">
        <v>267</v>
      </c>
      <c r="C573" s="31" t="s">
        <v>268</v>
      </c>
      <c r="D573" s="31">
        <v>94</v>
      </c>
      <c r="E573" s="31">
        <v>63</v>
      </c>
      <c r="F573" s="31">
        <v>75</v>
      </c>
    </row>
    <row r="574" spans="1:6" ht="15" customHeight="1" x14ac:dyDescent="0.25">
      <c r="A574" s="31" t="s">
        <v>1109</v>
      </c>
      <c r="B574" s="31" t="s">
        <v>267</v>
      </c>
      <c r="C574" s="31" t="s">
        <v>268</v>
      </c>
      <c r="D574" s="31">
        <v>89</v>
      </c>
      <c r="E574" s="31">
        <v>78</v>
      </c>
      <c r="F574" s="31">
        <v>63</v>
      </c>
    </row>
    <row r="575" spans="1:6" ht="15" customHeight="1" x14ac:dyDescent="0.25">
      <c r="A575" s="31" t="s">
        <v>1110</v>
      </c>
      <c r="B575" s="31" t="s">
        <v>267</v>
      </c>
      <c r="C575" s="31" t="s">
        <v>268</v>
      </c>
      <c r="D575" s="31">
        <v>72</v>
      </c>
      <c r="E575" s="31">
        <v>81</v>
      </c>
      <c r="F575" s="31">
        <v>67</v>
      </c>
    </row>
    <row r="576" spans="1:6" ht="15" customHeight="1" x14ac:dyDescent="0.25">
      <c r="A576" s="31" t="s">
        <v>1111</v>
      </c>
      <c r="B576" s="31" t="s">
        <v>267</v>
      </c>
      <c r="C576" s="31" t="s">
        <v>268</v>
      </c>
      <c r="D576" s="31">
        <v>89</v>
      </c>
      <c r="E576" s="31">
        <v>67</v>
      </c>
      <c r="F576" s="31">
        <v>72</v>
      </c>
    </row>
    <row r="577" spans="1:6" ht="15" customHeight="1" x14ac:dyDescent="0.25">
      <c r="A577" s="31" t="s">
        <v>1112</v>
      </c>
      <c r="B577" s="31" t="s">
        <v>267</v>
      </c>
      <c r="C577" s="31" t="s">
        <v>268</v>
      </c>
      <c r="D577" s="31">
        <v>83</v>
      </c>
      <c r="E577" s="31">
        <v>77</v>
      </c>
      <c r="F577" s="31">
        <v>93</v>
      </c>
    </row>
    <row r="578" spans="1:6" ht="15" customHeight="1" x14ac:dyDescent="0.25">
      <c r="A578" s="31" t="s">
        <v>1113</v>
      </c>
      <c r="B578" s="31" t="s">
        <v>267</v>
      </c>
      <c r="C578" s="31" t="s">
        <v>268</v>
      </c>
      <c r="D578" s="31">
        <v>78</v>
      </c>
      <c r="E578" s="31">
        <v>78</v>
      </c>
      <c r="F578" s="31">
        <v>82</v>
      </c>
    </row>
    <row r="579" spans="1:6" ht="15" customHeight="1" x14ac:dyDescent="0.25">
      <c r="A579" s="31" t="s">
        <v>1099</v>
      </c>
      <c r="B579" s="31" t="s">
        <v>270</v>
      </c>
      <c r="C579" s="31" t="s">
        <v>271</v>
      </c>
      <c r="D579" s="31">
        <v>88</v>
      </c>
      <c r="E579" s="31">
        <v>85</v>
      </c>
      <c r="F579" s="31">
        <v>63</v>
      </c>
    </row>
    <row r="580" spans="1:6" ht="15" customHeight="1" x14ac:dyDescent="0.25">
      <c r="A580" s="31" t="s">
        <v>1101</v>
      </c>
      <c r="B580" s="31" t="s">
        <v>270</v>
      </c>
      <c r="C580" s="31" t="s">
        <v>271</v>
      </c>
      <c r="D580" s="31">
        <v>88</v>
      </c>
      <c r="E580" s="31">
        <v>77</v>
      </c>
      <c r="F580" s="31">
        <v>80</v>
      </c>
    </row>
    <row r="581" spans="1:6" ht="15" customHeight="1" x14ac:dyDescent="0.25">
      <c r="A581" s="31" t="s">
        <v>1103</v>
      </c>
      <c r="B581" s="31" t="s">
        <v>270</v>
      </c>
      <c r="C581" s="31" t="s">
        <v>271</v>
      </c>
      <c r="D581" s="31">
        <v>79</v>
      </c>
      <c r="E581" s="31">
        <v>80</v>
      </c>
      <c r="F581" s="31">
        <v>90</v>
      </c>
    </row>
    <row r="582" spans="1:6" ht="15" customHeight="1" x14ac:dyDescent="0.25">
      <c r="A582" s="31" t="s">
        <v>1104</v>
      </c>
      <c r="B582" s="31" t="s">
        <v>270</v>
      </c>
      <c r="C582" s="31" t="s">
        <v>271</v>
      </c>
      <c r="D582" s="31">
        <v>74</v>
      </c>
      <c r="E582" s="31">
        <v>78</v>
      </c>
      <c r="F582" s="31">
        <v>78</v>
      </c>
    </row>
    <row r="583" spans="1:6" ht="15" customHeight="1" x14ac:dyDescent="0.25">
      <c r="A583" s="31" t="s">
        <v>1106</v>
      </c>
      <c r="B583" s="31" t="s">
        <v>270</v>
      </c>
      <c r="C583" s="31" t="s">
        <v>271</v>
      </c>
      <c r="D583" s="31">
        <v>90</v>
      </c>
      <c r="E583" s="31">
        <v>71</v>
      </c>
      <c r="F583" s="31">
        <v>77</v>
      </c>
    </row>
    <row r="584" spans="1:6" ht="15" customHeight="1" x14ac:dyDescent="0.25">
      <c r="A584" s="31" t="s">
        <v>1107</v>
      </c>
      <c r="B584" s="31" t="s">
        <v>270</v>
      </c>
      <c r="C584" s="31" t="s">
        <v>271</v>
      </c>
      <c r="D584" s="31">
        <v>91</v>
      </c>
      <c r="E584" s="31">
        <v>80</v>
      </c>
      <c r="F584" s="31">
        <v>80</v>
      </c>
    </row>
    <row r="585" spans="1:6" ht="15" customHeight="1" x14ac:dyDescent="0.25">
      <c r="A585" s="31" t="s">
        <v>1108</v>
      </c>
      <c r="B585" s="31" t="s">
        <v>270</v>
      </c>
      <c r="C585" s="31" t="s">
        <v>271</v>
      </c>
      <c r="D585" s="31">
        <v>85</v>
      </c>
      <c r="E585" s="31">
        <v>84</v>
      </c>
      <c r="F585" s="31">
        <v>91</v>
      </c>
    </row>
    <row r="586" spans="1:6" ht="15" customHeight="1" x14ac:dyDescent="0.25">
      <c r="A586" s="31" t="s">
        <v>1109</v>
      </c>
      <c r="B586" s="31" t="s">
        <v>270</v>
      </c>
      <c r="C586" s="31" t="s">
        <v>271</v>
      </c>
      <c r="D586" s="31">
        <v>72</v>
      </c>
      <c r="E586" s="31">
        <v>85</v>
      </c>
      <c r="F586" s="31">
        <v>61</v>
      </c>
    </row>
    <row r="587" spans="1:6" ht="15" customHeight="1" x14ac:dyDescent="0.25">
      <c r="A587" s="31" t="s">
        <v>1110</v>
      </c>
      <c r="B587" s="31" t="s">
        <v>270</v>
      </c>
      <c r="C587" s="31" t="s">
        <v>271</v>
      </c>
      <c r="D587" s="31">
        <v>71</v>
      </c>
      <c r="E587" s="31">
        <v>87</v>
      </c>
      <c r="F587" s="31">
        <v>70</v>
      </c>
    </row>
    <row r="588" spans="1:6" ht="15" customHeight="1" x14ac:dyDescent="0.25">
      <c r="A588" s="31" t="s">
        <v>1111</v>
      </c>
      <c r="B588" s="31" t="s">
        <v>270</v>
      </c>
      <c r="C588" s="31" t="s">
        <v>271</v>
      </c>
      <c r="D588" s="31">
        <v>72</v>
      </c>
      <c r="E588" s="31">
        <v>74</v>
      </c>
      <c r="F588" s="31">
        <v>76</v>
      </c>
    </row>
    <row r="589" spans="1:6" ht="15" customHeight="1" x14ac:dyDescent="0.25">
      <c r="A589" s="31" t="s">
        <v>1112</v>
      </c>
      <c r="B589" s="31" t="s">
        <v>270</v>
      </c>
      <c r="C589" s="31" t="s">
        <v>271</v>
      </c>
      <c r="D589" s="31">
        <v>89</v>
      </c>
      <c r="E589" s="31">
        <v>78</v>
      </c>
      <c r="F589" s="31">
        <v>91</v>
      </c>
    </row>
    <row r="590" spans="1:6" ht="15" customHeight="1" x14ac:dyDescent="0.25">
      <c r="A590" s="31" t="s">
        <v>1113</v>
      </c>
      <c r="B590" s="31" t="s">
        <v>270</v>
      </c>
      <c r="C590" s="31" t="s">
        <v>271</v>
      </c>
      <c r="D590" s="31">
        <v>89</v>
      </c>
      <c r="E590" s="31">
        <v>67</v>
      </c>
      <c r="F590" s="31">
        <v>70</v>
      </c>
    </row>
    <row r="591" spans="1:6" ht="24" customHeight="1" x14ac:dyDescent="0.25">
      <c r="A591" s="31" t="s">
        <v>1099</v>
      </c>
      <c r="B591" s="31" t="s">
        <v>273</v>
      </c>
      <c r="C591" s="31" t="s">
        <v>274</v>
      </c>
      <c r="D591" s="31">
        <v>78</v>
      </c>
      <c r="E591" s="31">
        <v>79</v>
      </c>
      <c r="F591" s="31">
        <v>62</v>
      </c>
    </row>
    <row r="592" spans="1:6" ht="24" customHeight="1" x14ac:dyDescent="0.25">
      <c r="A592" s="31" t="s">
        <v>1101</v>
      </c>
      <c r="B592" s="31" t="s">
        <v>273</v>
      </c>
      <c r="C592" s="31" t="s">
        <v>274</v>
      </c>
      <c r="D592" s="31">
        <v>81</v>
      </c>
      <c r="E592" s="31">
        <v>73</v>
      </c>
      <c r="F592" s="31">
        <v>89</v>
      </c>
    </row>
    <row r="593" spans="1:6" ht="24" customHeight="1" x14ac:dyDescent="0.25">
      <c r="A593" s="31" t="s">
        <v>1103</v>
      </c>
      <c r="B593" s="31" t="s">
        <v>273</v>
      </c>
      <c r="C593" s="31" t="s">
        <v>274</v>
      </c>
      <c r="D593" s="31">
        <v>71</v>
      </c>
      <c r="E593" s="31">
        <v>95</v>
      </c>
      <c r="F593" s="31">
        <v>96</v>
      </c>
    </row>
    <row r="594" spans="1:6" ht="24" customHeight="1" x14ac:dyDescent="0.25">
      <c r="A594" s="31" t="s">
        <v>1104</v>
      </c>
      <c r="B594" s="31" t="s">
        <v>273</v>
      </c>
      <c r="C594" s="31" t="s">
        <v>274</v>
      </c>
      <c r="D594" s="31">
        <v>93</v>
      </c>
      <c r="E594" s="31">
        <v>62</v>
      </c>
      <c r="F594" s="31">
        <v>75</v>
      </c>
    </row>
    <row r="595" spans="1:6" ht="24" customHeight="1" x14ac:dyDescent="0.25">
      <c r="A595" s="31" t="s">
        <v>1106</v>
      </c>
      <c r="B595" s="31" t="s">
        <v>273</v>
      </c>
      <c r="C595" s="31" t="s">
        <v>274</v>
      </c>
      <c r="D595" s="31">
        <v>94</v>
      </c>
      <c r="E595" s="31">
        <v>65</v>
      </c>
      <c r="F595" s="31">
        <v>92</v>
      </c>
    </row>
    <row r="596" spans="1:6" ht="24" customHeight="1" x14ac:dyDescent="0.25">
      <c r="A596" s="31" t="s">
        <v>1107</v>
      </c>
      <c r="B596" s="31" t="s">
        <v>273</v>
      </c>
      <c r="C596" s="31" t="s">
        <v>274</v>
      </c>
      <c r="D596" s="31">
        <v>75</v>
      </c>
      <c r="E596" s="31">
        <v>69</v>
      </c>
      <c r="F596" s="31">
        <v>88</v>
      </c>
    </row>
    <row r="597" spans="1:6" ht="24" customHeight="1" x14ac:dyDescent="0.25">
      <c r="A597" s="31" t="s">
        <v>1108</v>
      </c>
      <c r="B597" s="31" t="s">
        <v>273</v>
      </c>
      <c r="C597" s="31" t="s">
        <v>274</v>
      </c>
      <c r="D597" s="31">
        <v>80</v>
      </c>
      <c r="E597" s="31">
        <v>73</v>
      </c>
      <c r="F597" s="31">
        <v>73</v>
      </c>
    </row>
    <row r="598" spans="1:6" ht="24" customHeight="1" x14ac:dyDescent="0.25">
      <c r="A598" s="31" t="s">
        <v>1109</v>
      </c>
      <c r="B598" s="31" t="s">
        <v>273</v>
      </c>
      <c r="C598" s="31" t="s">
        <v>274</v>
      </c>
      <c r="D598" s="31">
        <v>79</v>
      </c>
      <c r="E598" s="31">
        <v>88</v>
      </c>
      <c r="F598" s="31">
        <v>95</v>
      </c>
    </row>
    <row r="599" spans="1:6" ht="24" customHeight="1" x14ac:dyDescent="0.25">
      <c r="A599" s="31" t="s">
        <v>1110</v>
      </c>
      <c r="B599" s="31" t="s">
        <v>273</v>
      </c>
      <c r="C599" s="31" t="s">
        <v>274</v>
      </c>
      <c r="D599" s="31">
        <v>87</v>
      </c>
      <c r="E599" s="31">
        <v>72</v>
      </c>
      <c r="F599" s="31">
        <v>98</v>
      </c>
    </row>
    <row r="600" spans="1:6" ht="24" customHeight="1" x14ac:dyDescent="0.25">
      <c r="A600" s="31" t="s">
        <v>1111</v>
      </c>
      <c r="B600" s="31" t="s">
        <v>273</v>
      </c>
      <c r="C600" s="31" t="s">
        <v>274</v>
      </c>
      <c r="D600" s="31">
        <v>96</v>
      </c>
      <c r="E600" s="31">
        <v>93</v>
      </c>
      <c r="F600" s="31">
        <v>60</v>
      </c>
    </row>
    <row r="601" spans="1:6" ht="24" customHeight="1" x14ac:dyDescent="0.25">
      <c r="A601" s="31" t="s">
        <v>1112</v>
      </c>
      <c r="B601" s="31" t="s">
        <v>273</v>
      </c>
      <c r="C601" s="31" t="s">
        <v>274</v>
      </c>
      <c r="D601" s="31">
        <v>79</v>
      </c>
      <c r="E601" s="31">
        <v>77</v>
      </c>
      <c r="F601" s="31">
        <v>72</v>
      </c>
    </row>
    <row r="602" spans="1:6" ht="24" customHeight="1" x14ac:dyDescent="0.25">
      <c r="A602" s="31" t="s">
        <v>1113</v>
      </c>
      <c r="B602" s="31" t="s">
        <v>273</v>
      </c>
      <c r="C602" s="31" t="s">
        <v>274</v>
      </c>
      <c r="D602" s="31">
        <v>85</v>
      </c>
      <c r="E602" s="31">
        <v>86</v>
      </c>
      <c r="F602" s="31">
        <v>88</v>
      </c>
    </row>
    <row r="603" spans="1:6" ht="15" customHeight="1" x14ac:dyDescent="0.25">
      <c r="A603" s="31" t="s">
        <v>1099</v>
      </c>
      <c r="B603" s="31" t="s">
        <v>276</v>
      </c>
      <c r="C603" s="31" t="s">
        <v>277</v>
      </c>
      <c r="D603" s="31">
        <v>67</v>
      </c>
      <c r="E603" s="31">
        <v>72</v>
      </c>
      <c r="F603" s="31">
        <v>81</v>
      </c>
    </row>
    <row r="604" spans="1:6" ht="15" customHeight="1" x14ac:dyDescent="0.25">
      <c r="A604" s="31" t="s">
        <v>1101</v>
      </c>
      <c r="B604" s="31" t="s">
        <v>276</v>
      </c>
      <c r="C604" s="31" t="s">
        <v>277</v>
      </c>
      <c r="D604" s="31">
        <v>87</v>
      </c>
      <c r="E604" s="31">
        <v>84</v>
      </c>
      <c r="F604" s="31">
        <v>90</v>
      </c>
    </row>
    <row r="605" spans="1:6" ht="15" customHeight="1" x14ac:dyDescent="0.25">
      <c r="A605" s="31" t="s">
        <v>1103</v>
      </c>
      <c r="B605" s="31" t="s">
        <v>276</v>
      </c>
      <c r="C605" s="31" t="s">
        <v>277</v>
      </c>
      <c r="D605" s="31">
        <v>79</v>
      </c>
      <c r="E605" s="31">
        <v>71</v>
      </c>
      <c r="F605" s="31">
        <v>86</v>
      </c>
    </row>
    <row r="606" spans="1:6" ht="15" customHeight="1" x14ac:dyDescent="0.25">
      <c r="A606" s="31" t="s">
        <v>1104</v>
      </c>
      <c r="B606" s="31" t="s">
        <v>276</v>
      </c>
      <c r="C606" s="31" t="s">
        <v>277</v>
      </c>
      <c r="D606" s="31">
        <v>81</v>
      </c>
      <c r="E606" s="31">
        <v>89</v>
      </c>
      <c r="F606" s="31">
        <v>87</v>
      </c>
    </row>
    <row r="607" spans="1:6" ht="15" customHeight="1" x14ac:dyDescent="0.25">
      <c r="A607" s="31" t="s">
        <v>1106</v>
      </c>
      <c r="B607" s="31" t="s">
        <v>276</v>
      </c>
      <c r="C607" s="31" t="s">
        <v>277</v>
      </c>
      <c r="D607" s="31">
        <v>94</v>
      </c>
      <c r="E607" s="31">
        <v>83</v>
      </c>
      <c r="F607" s="31">
        <v>90</v>
      </c>
    </row>
    <row r="608" spans="1:6" ht="15" customHeight="1" x14ac:dyDescent="0.25">
      <c r="A608" s="31" t="s">
        <v>1107</v>
      </c>
      <c r="B608" s="31" t="s">
        <v>276</v>
      </c>
      <c r="C608" s="31" t="s">
        <v>277</v>
      </c>
      <c r="D608" s="31">
        <v>81</v>
      </c>
      <c r="E608" s="31">
        <v>63</v>
      </c>
      <c r="F608" s="31">
        <v>67</v>
      </c>
    </row>
    <row r="609" spans="1:6" ht="15" customHeight="1" x14ac:dyDescent="0.25">
      <c r="A609" s="31" t="s">
        <v>1108</v>
      </c>
      <c r="B609" s="31" t="s">
        <v>276</v>
      </c>
      <c r="C609" s="31" t="s">
        <v>277</v>
      </c>
      <c r="D609" s="31">
        <v>79</v>
      </c>
      <c r="E609" s="31">
        <v>83</v>
      </c>
      <c r="F609" s="31">
        <v>65</v>
      </c>
    </row>
    <row r="610" spans="1:6" ht="15" customHeight="1" x14ac:dyDescent="0.25">
      <c r="A610" s="31" t="s">
        <v>1109</v>
      </c>
      <c r="B610" s="31" t="s">
        <v>276</v>
      </c>
      <c r="C610" s="31" t="s">
        <v>277</v>
      </c>
      <c r="D610" s="31">
        <v>70</v>
      </c>
      <c r="E610" s="31">
        <v>71</v>
      </c>
      <c r="F610" s="31">
        <v>77</v>
      </c>
    </row>
    <row r="611" spans="1:6" ht="15" customHeight="1" x14ac:dyDescent="0.25">
      <c r="A611" s="31" t="s">
        <v>1110</v>
      </c>
      <c r="B611" s="31" t="s">
        <v>276</v>
      </c>
      <c r="C611" s="31" t="s">
        <v>277</v>
      </c>
      <c r="D611" s="31">
        <v>77</v>
      </c>
      <c r="E611" s="31">
        <v>95</v>
      </c>
      <c r="F611" s="31">
        <v>63</v>
      </c>
    </row>
    <row r="612" spans="1:6" ht="15" customHeight="1" x14ac:dyDescent="0.25">
      <c r="A612" s="31" t="s">
        <v>1111</v>
      </c>
      <c r="B612" s="31" t="s">
        <v>276</v>
      </c>
      <c r="C612" s="31" t="s">
        <v>277</v>
      </c>
      <c r="D612" s="31">
        <v>75</v>
      </c>
      <c r="E612" s="31">
        <v>74</v>
      </c>
      <c r="F612" s="31">
        <v>85</v>
      </c>
    </row>
    <row r="613" spans="1:6" ht="15" customHeight="1" x14ac:dyDescent="0.25">
      <c r="A613" s="31" t="s">
        <v>1112</v>
      </c>
      <c r="B613" s="31" t="s">
        <v>276</v>
      </c>
      <c r="C613" s="31" t="s">
        <v>277</v>
      </c>
      <c r="D613" s="31">
        <v>77</v>
      </c>
      <c r="E613" s="31">
        <v>90</v>
      </c>
      <c r="F613" s="31">
        <v>73</v>
      </c>
    </row>
    <row r="614" spans="1:6" ht="15" customHeight="1" x14ac:dyDescent="0.25">
      <c r="A614" s="31" t="s">
        <v>1113</v>
      </c>
      <c r="B614" s="31" t="s">
        <v>276</v>
      </c>
      <c r="C614" s="31" t="s">
        <v>277</v>
      </c>
      <c r="D614" s="31">
        <v>68</v>
      </c>
      <c r="E614" s="31">
        <v>81</v>
      </c>
      <c r="F614" s="31">
        <v>97</v>
      </c>
    </row>
    <row r="615" spans="1:6" ht="24" customHeight="1" x14ac:dyDescent="0.25">
      <c r="A615" s="31" t="s">
        <v>1099</v>
      </c>
      <c r="B615" s="31" t="s">
        <v>279</v>
      </c>
      <c r="C615" s="31" t="s">
        <v>280</v>
      </c>
      <c r="D615" s="31">
        <v>90</v>
      </c>
      <c r="E615" s="31">
        <v>78</v>
      </c>
      <c r="F615" s="31">
        <v>68</v>
      </c>
    </row>
    <row r="616" spans="1:6" ht="24" customHeight="1" x14ac:dyDescent="0.25">
      <c r="A616" s="31" t="s">
        <v>1101</v>
      </c>
      <c r="B616" s="31" t="s">
        <v>279</v>
      </c>
      <c r="C616" s="31" t="s">
        <v>280</v>
      </c>
      <c r="D616" s="31">
        <v>83</v>
      </c>
      <c r="E616" s="31">
        <v>72</v>
      </c>
      <c r="F616" s="31">
        <v>98</v>
      </c>
    </row>
    <row r="617" spans="1:6" ht="24" customHeight="1" x14ac:dyDescent="0.25">
      <c r="A617" s="31" t="s">
        <v>1103</v>
      </c>
      <c r="B617" s="31" t="s">
        <v>279</v>
      </c>
      <c r="C617" s="31" t="s">
        <v>280</v>
      </c>
      <c r="D617" s="31">
        <v>74</v>
      </c>
      <c r="E617" s="31">
        <v>70</v>
      </c>
      <c r="F617" s="31">
        <v>67</v>
      </c>
    </row>
    <row r="618" spans="1:6" ht="24" customHeight="1" x14ac:dyDescent="0.25">
      <c r="A618" s="31" t="s">
        <v>1104</v>
      </c>
      <c r="B618" s="31" t="s">
        <v>279</v>
      </c>
      <c r="C618" s="31" t="s">
        <v>280</v>
      </c>
      <c r="D618" s="31">
        <v>77</v>
      </c>
      <c r="E618" s="31">
        <v>95</v>
      </c>
      <c r="F618" s="31">
        <v>70</v>
      </c>
    </row>
    <row r="619" spans="1:6" ht="24" customHeight="1" x14ac:dyDescent="0.25">
      <c r="A619" s="31" t="s">
        <v>1106</v>
      </c>
      <c r="B619" s="31" t="s">
        <v>279</v>
      </c>
      <c r="C619" s="31" t="s">
        <v>280</v>
      </c>
      <c r="D619" s="31">
        <v>98</v>
      </c>
      <c r="E619" s="31">
        <v>78</v>
      </c>
      <c r="F619" s="31">
        <v>82</v>
      </c>
    </row>
    <row r="620" spans="1:6" ht="24" customHeight="1" x14ac:dyDescent="0.25">
      <c r="A620" s="31" t="s">
        <v>1107</v>
      </c>
      <c r="B620" s="31" t="s">
        <v>279</v>
      </c>
      <c r="C620" s="31" t="s">
        <v>280</v>
      </c>
      <c r="D620" s="31">
        <v>80</v>
      </c>
      <c r="E620" s="31">
        <v>76</v>
      </c>
      <c r="F620" s="31">
        <v>94</v>
      </c>
    </row>
    <row r="621" spans="1:6" ht="24" customHeight="1" x14ac:dyDescent="0.25">
      <c r="A621" s="31" t="s">
        <v>1108</v>
      </c>
      <c r="B621" s="31" t="s">
        <v>279</v>
      </c>
      <c r="C621" s="31" t="s">
        <v>280</v>
      </c>
      <c r="D621" s="31">
        <v>89</v>
      </c>
      <c r="E621" s="31">
        <v>76</v>
      </c>
      <c r="F621" s="31">
        <v>78</v>
      </c>
    </row>
    <row r="622" spans="1:6" ht="24" customHeight="1" x14ac:dyDescent="0.25">
      <c r="A622" s="31" t="s">
        <v>1109</v>
      </c>
      <c r="B622" s="31" t="s">
        <v>279</v>
      </c>
      <c r="C622" s="31" t="s">
        <v>280</v>
      </c>
      <c r="D622" s="31">
        <v>98</v>
      </c>
      <c r="E622" s="31">
        <v>65</v>
      </c>
      <c r="F622" s="31">
        <v>85</v>
      </c>
    </row>
    <row r="623" spans="1:6" ht="24" customHeight="1" x14ac:dyDescent="0.25">
      <c r="A623" s="31" t="s">
        <v>1110</v>
      </c>
      <c r="B623" s="31" t="s">
        <v>279</v>
      </c>
      <c r="C623" s="31" t="s">
        <v>280</v>
      </c>
      <c r="D623" s="31">
        <v>82</v>
      </c>
      <c r="E623" s="31">
        <v>71</v>
      </c>
      <c r="F623" s="31">
        <v>81</v>
      </c>
    </row>
    <row r="624" spans="1:6" ht="24" customHeight="1" x14ac:dyDescent="0.25">
      <c r="A624" s="31" t="s">
        <v>1111</v>
      </c>
      <c r="B624" s="31" t="s">
        <v>279</v>
      </c>
      <c r="C624" s="31" t="s">
        <v>280</v>
      </c>
      <c r="D624" s="31">
        <v>77</v>
      </c>
      <c r="E624" s="31">
        <v>60</v>
      </c>
      <c r="F624" s="31">
        <v>93</v>
      </c>
    </row>
    <row r="625" spans="1:6" ht="24" customHeight="1" x14ac:dyDescent="0.25">
      <c r="A625" s="31" t="s">
        <v>1112</v>
      </c>
      <c r="B625" s="31" t="s">
        <v>279</v>
      </c>
      <c r="C625" s="31" t="s">
        <v>280</v>
      </c>
      <c r="D625" s="31">
        <v>71</v>
      </c>
      <c r="E625" s="31">
        <v>64</v>
      </c>
      <c r="F625" s="31">
        <v>84</v>
      </c>
    </row>
    <row r="626" spans="1:6" ht="24" customHeight="1" x14ac:dyDescent="0.25">
      <c r="A626" s="31" t="s">
        <v>1113</v>
      </c>
      <c r="B626" s="31" t="s">
        <v>279</v>
      </c>
      <c r="C626" s="31" t="s">
        <v>280</v>
      </c>
      <c r="D626" s="31">
        <v>91</v>
      </c>
      <c r="E626" s="31">
        <v>77</v>
      </c>
      <c r="F626" s="31">
        <v>61</v>
      </c>
    </row>
    <row r="627" spans="1:6" ht="24" customHeight="1" x14ac:dyDescent="0.25">
      <c r="A627" s="31" t="s">
        <v>1099</v>
      </c>
      <c r="B627" s="31" t="s">
        <v>283</v>
      </c>
      <c r="C627" s="31" t="s">
        <v>284</v>
      </c>
      <c r="D627" s="31">
        <v>84</v>
      </c>
      <c r="E627" s="31">
        <v>60</v>
      </c>
      <c r="F627" s="31">
        <v>93</v>
      </c>
    </row>
    <row r="628" spans="1:6" ht="24" customHeight="1" x14ac:dyDescent="0.25">
      <c r="A628" s="31" t="s">
        <v>1101</v>
      </c>
      <c r="B628" s="31" t="s">
        <v>283</v>
      </c>
      <c r="C628" s="31" t="s">
        <v>284</v>
      </c>
      <c r="D628" s="31">
        <v>94</v>
      </c>
      <c r="E628" s="31">
        <v>83</v>
      </c>
      <c r="F628" s="31">
        <v>90</v>
      </c>
    </row>
    <row r="629" spans="1:6" ht="24" customHeight="1" x14ac:dyDescent="0.25">
      <c r="A629" s="31" t="s">
        <v>1103</v>
      </c>
      <c r="B629" s="31" t="s">
        <v>283</v>
      </c>
      <c r="C629" s="31" t="s">
        <v>284</v>
      </c>
      <c r="D629" s="31">
        <v>66</v>
      </c>
      <c r="E629" s="31">
        <v>72</v>
      </c>
      <c r="F629" s="31">
        <v>74</v>
      </c>
    </row>
    <row r="630" spans="1:6" ht="24" customHeight="1" x14ac:dyDescent="0.25">
      <c r="A630" s="31" t="s">
        <v>1104</v>
      </c>
      <c r="B630" s="31" t="s">
        <v>283</v>
      </c>
      <c r="C630" s="31" t="s">
        <v>284</v>
      </c>
      <c r="D630" s="31">
        <v>84</v>
      </c>
      <c r="E630" s="31">
        <v>71</v>
      </c>
      <c r="F630" s="31">
        <v>83</v>
      </c>
    </row>
    <row r="631" spans="1:6" ht="24" customHeight="1" x14ac:dyDescent="0.25">
      <c r="A631" s="31" t="s">
        <v>1106</v>
      </c>
      <c r="B631" s="31" t="s">
        <v>283</v>
      </c>
      <c r="C631" s="31" t="s">
        <v>284</v>
      </c>
      <c r="D631" s="31">
        <v>93</v>
      </c>
      <c r="E631" s="31">
        <v>93</v>
      </c>
      <c r="F631" s="31">
        <v>92</v>
      </c>
    </row>
    <row r="632" spans="1:6" ht="24" customHeight="1" x14ac:dyDescent="0.25">
      <c r="A632" s="31" t="s">
        <v>1107</v>
      </c>
      <c r="B632" s="31" t="s">
        <v>283</v>
      </c>
      <c r="C632" s="31" t="s">
        <v>284</v>
      </c>
      <c r="D632" s="31">
        <v>76</v>
      </c>
      <c r="E632" s="31">
        <v>76</v>
      </c>
      <c r="F632" s="31">
        <v>72</v>
      </c>
    </row>
    <row r="633" spans="1:6" ht="24" customHeight="1" x14ac:dyDescent="0.25">
      <c r="A633" s="31" t="s">
        <v>1108</v>
      </c>
      <c r="B633" s="31" t="s">
        <v>283</v>
      </c>
      <c r="C633" s="31" t="s">
        <v>284</v>
      </c>
      <c r="D633" s="31">
        <v>65</v>
      </c>
      <c r="E633" s="31">
        <v>67</v>
      </c>
      <c r="F633" s="31">
        <v>61</v>
      </c>
    </row>
    <row r="634" spans="1:6" ht="24" customHeight="1" x14ac:dyDescent="0.25">
      <c r="A634" s="31" t="s">
        <v>1109</v>
      </c>
      <c r="B634" s="31" t="s">
        <v>283</v>
      </c>
      <c r="C634" s="31" t="s">
        <v>284</v>
      </c>
      <c r="D634" s="31">
        <v>84</v>
      </c>
      <c r="E634" s="31">
        <v>72</v>
      </c>
      <c r="F634" s="31">
        <v>95</v>
      </c>
    </row>
    <row r="635" spans="1:6" ht="24" customHeight="1" x14ac:dyDescent="0.25">
      <c r="A635" s="31" t="s">
        <v>1110</v>
      </c>
      <c r="B635" s="31" t="s">
        <v>283</v>
      </c>
      <c r="C635" s="31" t="s">
        <v>284</v>
      </c>
      <c r="D635" s="31">
        <v>69</v>
      </c>
      <c r="E635" s="31">
        <v>72</v>
      </c>
      <c r="F635" s="31">
        <v>92</v>
      </c>
    </row>
    <row r="636" spans="1:6" ht="24" customHeight="1" x14ac:dyDescent="0.25">
      <c r="A636" s="31" t="s">
        <v>1111</v>
      </c>
      <c r="B636" s="31" t="s">
        <v>283</v>
      </c>
      <c r="C636" s="31" t="s">
        <v>284</v>
      </c>
      <c r="D636" s="31">
        <v>67</v>
      </c>
      <c r="E636" s="31">
        <v>81</v>
      </c>
      <c r="F636" s="31">
        <v>87</v>
      </c>
    </row>
    <row r="637" spans="1:6" ht="24" customHeight="1" x14ac:dyDescent="0.25">
      <c r="A637" s="31" t="s">
        <v>1112</v>
      </c>
      <c r="B637" s="31" t="s">
        <v>283</v>
      </c>
      <c r="C637" s="31" t="s">
        <v>284</v>
      </c>
      <c r="D637" s="31">
        <v>68</v>
      </c>
      <c r="E637" s="31">
        <v>79</v>
      </c>
      <c r="F637" s="31">
        <v>73</v>
      </c>
    </row>
    <row r="638" spans="1:6" ht="24" customHeight="1" x14ac:dyDescent="0.25">
      <c r="A638" s="31" t="s">
        <v>1113</v>
      </c>
      <c r="B638" s="31" t="s">
        <v>283</v>
      </c>
      <c r="C638" s="31" t="s">
        <v>284</v>
      </c>
      <c r="D638" s="31">
        <v>68</v>
      </c>
      <c r="E638" s="31">
        <v>77</v>
      </c>
      <c r="F638" s="31">
        <v>98</v>
      </c>
    </row>
    <row r="639" spans="1:6" ht="24" customHeight="1" x14ac:dyDescent="0.25"/>
    <row r="640" spans="1:6" ht="24" customHeight="1" x14ac:dyDescent="0.25"/>
    <row r="641" ht="24" customHeight="1" x14ac:dyDescent="0.25"/>
    <row r="642" ht="24" customHeight="1" x14ac:dyDescent="0.25"/>
    <row r="643" ht="24" customHeight="1" x14ac:dyDescent="0.25"/>
    <row r="644" ht="24" customHeight="1" x14ac:dyDescent="0.25"/>
    <row r="645" ht="24" customHeight="1" x14ac:dyDescent="0.25"/>
    <row r="646" ht="24" customHeight="1" x14ac:dyDescent="0.25"/>
    <row r="647" ht="24" customHeight="1" x14ac:dyDescent="0.25"/>
    <row r="648" ht="24" customHeight="1" x14ac:dyDescent="0.25"/>
    <row r="649" ht="24" customHeight="1" x14ac:dyDescent="0.25"/>
    <row r="650" ht="24" customHeight="1" x14ac:dyDescent="0.25"/>
    <row r="651" ht="24" customHeight="1" x14ac:dyDescent="0.25"/>
    <row r="652" ht="24" customHeight="1" x14ac:dyDescent="0.25"/>
    <row r="653" ht="24" customHeight="1" x14ac:dyDescent="0.25"/>
    <row r="654" ht="24" customHeight="1" x14ac:dyDescent="0.25"/>
    <row r="655" ht="24" customHeight="1" x14ac:dyDescent="0.25"/>
    <row r="656" ht="24" customHeight="1" x14ac:dyDescent="0.25"/>
    <row r="657" ht="24" customHeight="1" x14ac:dyDescent="0.25"/>
    <row r="658" ht="24" customHeight="1" x14ac:dyDescent="0.25"/>
    <row r="659" ht="24" customHeight="1" x14ac:dyDescent="0.25"/>
    <row r="660" ht="24" customHeight="1" x14ac:dyDescent="0.25"/>
    <row r="661" ht="24" customHeight="1" x14ac:dyDescent="0.25"/>
    <row r="662" ht="24" customHeight="1" x14ac:dyDescent="0.25"/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662"/>
  <sheetViews>
    <sheetView zoomScaleNormal="100" workbookViewId="0"/>
  </sheetViews>
  <sheetFormatPr defaultColWidth="8.7109375" defaultRowHeight="15" customHeight="1" x14ac:dyDescent="0.25"/>
  <sheetData>
    <row r="1" spans="1:6" ht="15" customHeight="1" x14ac:dyDescent="0.3">
      <c r="A1" s="95" t="s">
        <v>1132</v>
      </c>
      <c r="B1" s="96"/>
      <c r="C1" s="96"/>
      <c r="D1" s="96"/>
      <c r="E1" s="96"/>
      <c r="F1" s="96"/>
    </row>
    <row r="2" spans="1:6" ht="24" customHeight="1" x14ac:dyDescent="0.25">
      <c r="A2" s="30" t="s">
        <v>1095</v>
      </c>
      <c r="B2" s="30" t="s">
        <v>964</v>
      </c>
      <c r="C2" s="30" t="s">
        <v>123</v>
      </c>
      <c r="D2" s="30" t="s">
        <v>1133</v>
      </c>
      <c r="E2" s="30" t="s">
        <v>1134</v>
      </c>
      <c r="F2" s="30" t="s">
        <v>1135</v>
      </c>
    </row>
    <row r="3" spans="1:6" ht="15" customHeight="1" x14ac:dyDescent="0.25">
      <c r="A3" s="31" t="s">
        <v>1099</v>
      </c>
      <c r="B3" s="31" t="s">
        <v>128</v>
      </c>
      <c r="C3" s="31" t="s">
        <v>129</v>
      </c>
      <c r="D3" s="31">
        <v>371487</v>
      </c>
      <c r="E3" s="31">
        <v>63685</v>
      </c>
      <c r="F3" s="31">
        <v>19399</v>
      </c>
    </row>
    <row r="4" spans="1:6" ht="15" customHeight="1" x14ac:dyDescent="0.25">
      <c r="A4" s="31" t="s">
        <v>1101</v>
      </c>
      <c r="B4" s="31" t="s">
        <v>128</v>
      </c>
      <c r="C4" s="31" t="s">
        <v>129</v>
      </c>
      <c r="D4" s="31">
        <v>626685</v>
      </c>
      <c r="E4" s="31">
        <v>60687</v>
      </c>
      <c r="F4" s="31">
        <v>2884</v>
      </c>
    </row>
    <row r="5" spans="1:6" ht="15" customHeight="1" x14ac:dyDescent="0.25">
      <c r="A5" s="31" t="s">
        <v>1103</v>
      </c>
      <c r="B5" s="31" t="s">
        <v>128</v>
      </c>
      <c r="C5" s="31" t="s">
        <v>129</v>
      </c>
      <c r="D5" s="31">
        <v>1178960</v>
      </c>
      <c r="E5" s="31">
        <v>28114</v>
      </c>
      <c r="F5" s="31">
        <v>17383</v>
      </c>
    </row>
    <row r="6" spans="1:6" ht="15" customHeight="1" x14ac:dyDescent="0.25">
      <c r="A6" s="31" t="s">
        <v>1104</v>
      </c>
      <c r="B6" s="31" t="s">
        <v>128</v>
      </c>
      <c r="C6" s="31" t="s">
        <v>129</v>
      </c>
      <c r="D6" s="31">
        <v>586361</v>
      </c>
      <c r="E6" s="31">
        <v>19832</v>
      </c>
      <c r="F6" s="31">
        <v>16272</v>
      </c>
    </row>
    <row r="7" spans="1:6" ht="15" customHeight="1" x14ac:dyDescent="0.25">
      <c r="A7" s="31" t="s">
        <v>1106</v>
      </c>
      <c r="B7" s="31" t="s">
        <v>128</v>
      </c>
      <c r="C7" s="31" t="s">
        <v>129</v>
      </c>
      <c r="D7" s="31">
        <v>1027411</v>
      </c>
      <c r="E7" s="31">
        <v>38913</v>
      </c>
      <c r="F7" s="31">
        <v>11676</v>
      </c>
    </row>
    <row r="8" spans="1:6" ht="15" customHeight="1" x14ac:dyDescent="0.25">
      <c r="A8" s="31" t="s">
        <v>1107</v>
      </c>
      <c r="B8" s="31" t="s">
        <v>128</v>
      </c>
      <c r="C8" s="31" t="s">
        <v>129</v>
      </c>
      <c r="D8" s="31">
        <v>530624</v>
      </c>
      <c r="E8" s="31">
        <v>42699</v>
      </c>
      <c r="F8" s="31">
        <v>13834</v>
      </c>
    </row>
    <row r="9" spans="1:6" ht="15" customHeight="1" x14ac:dyDescent="0.25">
      <c r="A9" s="31" t="s">
        <v>1108</v>
      </c>
      <c r="B9" s="31" t="s">
        <v>128</v>
      </c>
      <c r="C9" s="31" t="s">
        <v>129</v>
      </c>
      <c r="D9" s="31">
        <v>1262249</v>
      </c>
      <c r="E9" s="31">
        <v>44215</v>
      </c>
      <c r="F9" s="31">
        <v>18594</v>
      </c>
    </row>
    <row r="10" spans="1:6" ht="15" customHeight="1" x14ac:dyDescent="0.25">
      <c r="A10" s="31" t="s">
        <v>1109</v>
      </c>
      <c r="B10" s="31" t="s">
        <v>128</v>
      </c>
      <c r="C10" s="31" t="s">
        <v>129</v>
      </c>
      <c r="D10" s="31">
        <v>277196</v>
      </c>
      <c r="E10" s="31">
        <v>40567</v>
      </c>
      <c r="F10" s="31">
        <v>16912</v>
      </c>
    </row>
    <row r="11" spans="1:6" ht="15" customHeight="1" x14ac:dyDescent="0.25">
      <c r="A11" s="31" t="s">
        <v>1110</v>
      </c>
      <c r="B11" s="31" t="s">
        <v>128</v>
      </c>
      <c r="C11" s="31" t="s">
        <v>129</v>
      </c>
      <c r="D11" s="31">
        <v>544283</v>
      </c>
      <c r="E11" s="31">
        <v>46854</v>
      </c>
      <c r="F11" s="31">
        <v>7375</v>
      </c>
    </row>
    <row r="12" spans="1:6" ht="15" customHeight="1" x14ac:dyDescent="0.25">
      <c r="A12" s="31" t="s">
        <v>1111</v>
      </c>
      <c r="B12" s="31" t="s">
        <v>128</v>
      </c>
      <c r="C12" s="31" t="s">
        <v>129</v>
      </c>
      <c r="D12" s="31">
        <v>323306</v>
      </c>
      <c r="E12" s="31">
        <v>33505</v>
      </c>
      <c r="F12" s="31">
        <v>7092</v>
      </c>
    </row>
    <row r="13" spans="1:6" ht="15" customHeight="1" x14ac:dyDescent="0.25">
      <c r="A13" s="31" t="s">
        <v>1112</v>
      </c>
      <c r="B13" s="31" t="s">
        <v>128</v>
      </c>
      <c r="C13" s="31" t="s">
        <v>129</v>
      </c>
      <c r="D13" s="31">
        <v>731883</v>
      </c>
      <c r="E13" s="31">
        <v>52719</v>
      </c>
      <c r="F13" s="31">
        <v>8496</v>
      </c>
    </row>
    <row r="14" spans="1:6" ht="15" customHeight="1" x14ac:dyDescent="0.25">
      <c r="A14" s="31" t="s">
        <v>1113</v>
      </c>
      <c r="B14" s="31" t="s">
        <v>128</v>
      </c>
      <c r="C14" s="31" t="s">
        <v>129</v>
      </c>
      <c r="D14" s="31">
        <v>1203548</v>
      </c>
      <c r="E14" s="31">
        <v>10099</v>
      </c>
      <c r="F14" s="31">
        <v>16089</v>
      </c>
    </row>
    <row r="15" spans="1:6" ht="24" customHeight="1" x14ac:dyDescent="0.25">
      <c r="A15" s="31" t="s">
        <v>1099</v>
      </c>
      <c r="B15" s="31" t="s">
        <v>132</v>
      </c>
      <c r="C15" s="31" t="s">
        <v>133</v>
      </c>
      <c r="D15" s="31">
        <v>586034</v>
      </c>
      <c r="E15" s="31">
        <v>48784</v>
      </c>
      <c r="F15" s="31">
        <v>5276</v>
      </c>
    </row>
    <row r="16" spans="1:6" ht="24" customHeight="1" x14ac:dyDescent="0.25">
      <c r="A16" s="31" t="s">
        <v>1101</v>
      </c>
      <c r="B16" s="31" t="s">
        <v>132</v>
      </c>
      <c r="C16" s="31" t="s">
        <v>133</v>
      </c>
      <c r="D16" s="31">
        <v>527456</v>
      </c>
      <c r="E16" s="31">
        <v>15233</v>
      </c>
      <c r="F16" s="31">
        <v>5456</v>
      </c>
    </row>
    <row r="17" spans="1:6" ht="24" customHeight="1" x14ac:dyDescent="0.25">
      <c r="A17" s="31" t="s">
        <v>1103</v>
      </c>
      <c r="B17" s="31" t="s">
        <v>132</v>
      </c>
      <c r="C17" s="31" t="s">
        <v>133</v>
      </c>
      <c r="D17" s="31">
        <v>904789</v>
      </c>
      <c r="E17" s="31">
        <v>48431</v>
      </c>
      <c r="F17" s="31">
        <v>15731</v>
      </c>
    </row>
    <row r="18" spans="1:6" ht="24" customHeight="1" x14ac:dyDescent="0.25">
      <c r="A18" s="31" t="s">
        <v>1104</v>
      </c>
      <c r="B18" s="31" t="s">
        <v>132</v>
      </c>
      <c r="C18" s="31" t="s">
        <v>133</v>
      </c>
      <c r="D18" s="31">
        <v>562475</v>
      </c>
      <c r="E18" s="31">
        <v>11503</v>
      </c>
      <c r="F18" s="31">
        <v>11414</v>
      </c>
    </row>
    <row r="19" spans="1:6" ht="24" customHeight="1" x14ac:dyDescent="0.25">
      <c r="A19" s="31" t="s">
        <v>1106</v>
      </c>
      <c r="B19" s="31" t="s">
        <v>132</v>
      </c>
      <c r="C19" s="31" t="s">
        <v>133</v>
      </c>
      <c r="D19" s="31">
        <v>468810</v>
      </c>
      <c r="E19" s="31">
        <v>71979</v>
      </c>
      <c r="F19" s="31">
        <v>14587</v>
      </c>
    </row>
    <row r="20" spans="1:6" ht="24" customHeight="1" x14ac:dyDescent="0.25">
      <c r="A20" s="31" t="s">
        <v>1107</v>
      </c>
      <c r="B20" s="31" t="s">
        <v>132</v>
      </c>
      <c r="C20" s="31" t="s">
        <v>133</v>
      </c>
      <c r="D20" s="31">
        <v>556272</v>
      </c>
      <c r="E20" s="31">
        <v>9381</v>
      </c>
      <c r="F20" s="31">
        <v>7316</v>
      </c>
    </row>
    <row r="21" spans="1:6" ht="24" customHeight="1" x14ac:dyDescent="0.25">
      <c r="A21" s="31" t="s">
        <v>1108</v>
      </c>
      <c r="B21" s="31" t="s">
        <v>132</v>
      </c>
      <c r="C21" s="31" t="s">
        <v>133</v>
      </c>
      <c r="D21" s="31">
        <v>303455</v>
      </c>
      <c r="E21" s="31">
        <v>68548</v>
      </c>
      <c r="F21" s="31">
        <v>13112</v>
      </c>
    </row>
    <row r="22" spans="1:6" ht="24" customHeight="1" x14ac:dyDescent="0.25">
      <c r="A22" s="31" t="s">
        <v>1109</v>
      </c>
      <c r="B22" s="31" t="s">
        <v>132</v>
      </c>
      <c r="C22" s="31" t="s">
        <v>133</v>
      </c>
      <c r="D22" s="31">
        <v>421196</v>
      </c>
      <c r="E22" s="31">
        <v>75671</v>
      </c>
      <c r="F22" s="31">
        <v>58</v>
      </c>
    </row>
    <row r="23" spans="1:6" ht="24" customHeight="1" x14ac:dyDescent="0.25">
      <c r="A23" s="31" t="s">
        <v>1110</v>
      </c>
      <c r="B23" s="31" t="s">
        <v>132</v>
      </c>
      <c r="C23" s="31" t="s">
        <v>133</v>
      </c>
      <c r="D23" s="31">
        <v>829200</v>
      </c>
      <c r="E23" s="31">
        <v>59839</v>
      </c>
      <c r="F23" s="31">
        <v>281</v>
      </c>
    </row>
    <row r="24" spans="1:6" ht="24" customHeight="1" x14ac:dyDescent="0.25">
      <c r="A24" s="31" t="s">
        <v>1111</v>
      </c>
      <c r="B24" s="31" t="s">
        <v>132</v>
      </c>
      <c r="C24" s="31" t="s">
        <v>133</v>
      </c>
      <c r="D24" s="31">
        <v>871338</v>
      </c>
      <c r="E24" s="31">
        <v>76195</v>
      </c>
      <c r="F24" s="31">
        <v>1220</v>
      </c>
    </row>
    <row r="25" spans="1:6" ht="24" customHeight="1" x14ac:dyDescent="0.25">
      <c r="A25" s="31" t="s">
        <v>1112</v>
      </c>
      <c r="B25" s="31" t="s">
        <v>132</v>
      </c>
      <c r="C25" s="31" t="s">
        <v>133</v>
      </c>
      <c r="D25" s="31">
        <v>654445</v>
      </c>
      <c r="E25" s="31">
        <v>66456</v>
      </c>
      <c r="F25" s="31">
        <v>5767</v>
      </c>
    </row>
    <row r="26" spans="1:6" ht="24" customHeight="1" x14ac:dyDescent="0.25">
      <c r="A26" s="31" t="s">
        <v>1113</v>
      </c>
      <c r="B26" s="31" t="s">
        <v>132</v>
      </c>
      <c r="C26" s="31" t="s">
        <v>133</v>
      </c>
      <c r="D26" s="31">
        <v>1108836</v>
      </c>
      <c r="E26" s="31">
        <v>76380</v>
      </c>
      <c r="F26" s="31">
        <v>4247</v>
      </c>
    </row>
    <row r="27" spans="1:6" ht="24" customHeight="1" x14ac:dyDescent="0.25">
      <c r="A27" s="31" t="s">
        <v>1099</v>
      </c>
      <c r="B27" s="31" t="s">
        <v>135</v>
      </c>
      <c r="C27" s="31" t="s">
        <v>136</v>
      </c>
      <c r="D27" s="31">
        <v>489183</v>
      </c>
      <c r="E27" s="31">
        <v>8550</v>
      </c>
      <c r="F27" s="31">
        <v>6713</v>
      </c>
    </row>
    <row r="28" spans="1:6" ht="24" customHeight="1" x14ac:dyDescent="0.25">
      <c r="A28" s="31" t="s">
        <v>1101</v>
      </c>
      <c r="B28" s="31" t="s">
        <v>135</v>
      </c>
      <c r="C28" s="31" t="s">
        <v>136</v>
      </c>
      <c r="D28" s="31">
        <v>265816</v>
      </c>
      <c r="E28" s="31">
        <v>8734</v>
      </c>
      <c r="F28" s="31">
        <v>7649</v>
      </c>
    </row>
    <row r="29" spans="1:6" ht="24" customHeight="1" x14ac:dyDescent="0.25">
      <c r="A29" s="31" t="s">
        <v>1103</v>
      </c>
      <c r="B29" s="31" t="s">
        <v>135</v>
      </c>
      <c r="C29" s="31" t="s">
        <v>136</v>
      </c>
      <c r="D29" s="31">
        <v>538148</v>
      </c>
      <c r="E29" s="31">
        <v>42012</v>
      </c>
      <c r="F29" s="31">
        <v>11555</v>
      </c>
    </row>
    <row r="30" spans="1:6" ht="24" customHeight="1" x14ac:dyDescent="0.25">
      <c r="A30" s="31" t="s">
        <v>1104</v>
      </c>
      <c r="B30" s="31" t="s">
        <v>135</v>
      </c>
      <c r="C30" s="31" t="s">
        <v>136</v>
      </c>
      <c r="D30" s="31">
        <v>334404</v>
      </c>
      <c r="E30" s="31">
        <v>53327</v>
      </c>
      <c r="F30" s="31">
        <v>5850</v>
      </c>
    </row>
    <row r="31" spans="1:6" ht="24" customHeight="1" x14ac:dyDescent="0.25">
      <c r="A31" s="31" t="s">
        <v>1106</v>
      </c>
      <c r="B31" s="31" t="s">
        <v>135</v>
      </c>
      <c r="C31" s="31" t="s">
        <v>136</v>
      </c>
      <c r="D31" s="31">
        <v>555238</v>
      </c>
      <c r="E31" s="31">
        <v>34762</v>
      </c>
      <c r="F31" s="31">
        <v>122</v>
      </c>
    </row>
    <row r="32" spans="1:6" ht="24" customHeight="1" x14ac:dyDescent="0.25">
      <c r="A32" s="31" t="s">
        <v>1107</v>
      </c>
      <c r="B32" s="31" t="s">
        <v>135</v>
      </c>
      <c r="C32" s="31" t="s">
        <v>136</v>
      </c>
      <c r="D32" s="31">
        <v>992358</v>
      </c>
      <c r="E32" s="31">
        <v>56605</v>
      </c>
      <c r="F32" s="31">
        <v>10674</v>
      </c>
    </row>
    <row r="33" spans="1:6" ht="24" customHeight="1" x14ac:dyDescent="0.25">
      <c r="A33" s="31" t="s">
        <v>1108</v>
      </c>
      <c r="B33" s="31" t="s">
        <v>135</v>
      </c>
      <c r="C33" s="31" t="s">
        <v>136</v>
      </c>
      <c r="D33" s="31">
        <v>1009083</v>
      </c>
      <c r="E33" s="31">
        <v>68548</v>
      </c>
      <c r="F33" s="31">
        <v>14718</v>
      </c>
    </row>
    <row r="34" spans="1:6" ht="24" customHeight="1" x14ac:dyDescent="0.25">
      <c r="A34" s="31" t="s">
        <v>1109</v>
      </c>
      <c r="B34" s="31" t="s">
        <v>135</v>
      </c>
      <c r="C34" s="31" t="s">
        <v>136</v>
      </c>
      <c r="D34" s="31">
        <v>425866</v>
      </c>
      <c r="E34" s="31">
        <v>13317</v>
      </c>
      <c r="F34" s="31">
        <v>18490</v>
      </c>
    </row>
    <row r="35" spans="1:6" ht="24" customHeight="1" x14ac:dyDescent="0.25">
      <c r="A35" s="31" t="s">
        <v>1110</v>
      </c>
      <c r="B35" s="31" t="s">
        <v>135</v>
      </c>
      <c r="C35" s="31" t="s">
        <v>136</v>
      </c>
      <c r="D35" s="31">
        <v>855646</v>
      </c>
      <c r="E35" s="31">
        <v>18381</v>
      </c>
      <c r="F35" s="31">
        <v>14580</v>
      </c>
    </row>
    <row r="36" spans="1:6" ht="24" customHeight="1" x14ac:dyDescent="0.25">
      <c r="A36" s="31" t="s">
        <v>1111</v>
      </c>
      <c r="B36" s="31" t="s">
        <v>135</v>
      </c>
      <c r="C36" s="31" t="s">
        <v>136</v>
      </c>
      <c r="D36" s="31">
        <v>666030</v>
      </c>
      <c r="E36" s="31">
        <v>27529</v>
      </c>
      <c r="F36" s="31">
        <v>19456</v>
      </c>
    </row>
    <row r="37" spans="1:6" ht="24" customHeight="1" x14ac:dyDescent="0.25">
      <c r="A37" s="31" t="s">
        <v>1112</v>
      </c>
      <c r="B37" s="31" t="s">
        <v>135</v>
      </c>
      <c r="C37" s="31" t="s">
        <v>136</v>
      </c>
      <c r="D37" s="31">
        <v>1017961</v>
      </c>
      <c r="E37" s="31">
        <v>59586</v>
      </c>
      <c r="F37" s="31">
        <v>16102</v>
      </c>
    </row>
    <row r="38" spans="1:6" ht="24" customHeight="1" x14ac:dyDescent="0.25">
      <c r="A38" s="31" t="s">
        <v>1113</v>
      </c>
      <c r="B38" s="31" t="s">
        <v>135</v>
      </c>
      <c r="C38" s="31" t="s">
        <v>136</v>
      </c>
      <c r="D38" s="31">
        <v>293741</v>
      </c>
      <c r="E38" s="31">
        <v>8889</v>
      </c>
      <c r="F38" s="31">
        <v>17729</v>
      </c>
    </row>
    <row r="39" spans="1:6" ht="24" customHeight="1" x14ac:dyDescent="0.25">
      <c r="A39" s="31" t="s">
        <v>1099</v>
      </c>
      <c r="B39" s="31" t="s">
        <v>138</v>
      </c>
      <c r="C39" s="31" t="s">
        <v>139</v>
      </c>
      <c r="D39" s="31">
        <v>1193828</v>
      </c>
      <c r="E39" s="31">
        <v>54880</v>
      </c>
      <c r="F39" s="31">
        <v>14898</v>
      </c>
    </row>
    <row r="40" spans="1:6" ht="24" customHeight="1" x14ac:dyDescent="0.25">
      <c r="A40" s="31" t="s">
        <v>1101</v>
      </c>
      <c r="B40" s="31" t="s">
        <v>138</v>
      </c>
      <c r="C40" s="31" t="s">
        <v>139</v>
      </c>
      <c r="D40" s="31">
        <v>651392</v>
      </c>
      <c r="E40" s="31">
        <v>33468</v>
      </c>
      <c r="F40" s="31">
        <v>19416</v>
      </c>
    </row>
    <row r="41" spans="1:6" ht="24" customHeight="1" x14ac:dyDescent="0.25">
      <c r="A41" s="31" t="s">
        <v>1103</v>
      </c>
      <c r="B41" s="31" t="s">
        <v>138</v>
      </c>
      <c r="C41" s="31" t="s">
        <v>139</v>
      </c>
      <c r="D41" s="31">
        <v>1318272</v>
      </c>
      <c r="E41" s="31">
        <v>69437</v>
      </c>
      <c r="F41" s="31">
        <v>2702</v>
      </c>
    </row>
    <row r="42" spans="1:6" ht="24" customHeight="1" x14ac:dyDescent="0.25">
      <c r="A42" s="31" t="s">
        <v>1104</v>
      </c>
      <c r="B42" s="31" t="s">
        <v>138</v>
      </c>
      <c r="C42" s="31" t="s">
        <v>139</v>
      </c>
      <c r="D42" s="31">
        <v>636242</v>
      </c>
      <c r="E42" s="31">
        <v>73358</v>
      </c>
      <c r="F42" s="31">
        <v>14500</v>
      </c>
    </row>
    <row r="43" spans="1:6" ht="24" customHeight="1" x14ac:dyDescent="0.25">
      <c r="A43" s="31" t="s">
        <v>1106</v>
      </c>
      <c r="B43" s="31" t="s">
        <v>138</v>
      </c>
      <c r="C43" s="31" t="s">
        <v>139</v>
      </c>
      <c r="D43" s="31">
        <v>1374593</v>
      </c>
      <c r="E43" s="31">
        <v>27867</v>
      </c>
      <c r="F43" s="31">
        <v>12154</v>
      </c>
    </row>
    <row r="44" spans="1:6" ht="24" customHeight="1" x14ac:dyDescent="0.25">
      <c r="A44" s="31" t="s">
        <v>1107</v>
      </c>
      <c r="B44" s="31" t="s">
        <v>138</v>
      </c>
      <c r="C44" s="31" t="s">
        <v>139</v>
      </c>
      <c r="D44" s="31">
        <v>1387875</v>
      </c>
      <c r="E44" s="31">
        <v>12570</v>
      </c>
      <c r="F44" s="31">
        <v>13426</v>
      </c>
    </row>
    <row r="45" spans="1:6" ht="24" customHeight="1" x14ac:dyDescent="0.25">
      <c r="A45" s="31" t="s">
        <v>1108</v>
      </c>
      <c r="B45" s="31" t="s">
        <v>138</v>
      </c>
      <c r="C45" s="31" t="s">
        <v>139</v>
      </c>
      <c r="D45" s="31">
        <v>1373743</v>
      </c>
      <c r="E45" s="31">
        <v>24015</v>
      </c>
      <c r="F45" s="31">
        <v>13385</v>
      </c>
    </row>
    <row r="46" spans="1:6" ht="24" customHeight="1" x14ac:dyDescent="0.25">
      <c r="A46" s="31" t="s">
        <v>1109</v>
      </c>
      <c r="B46" s="31" t="s">
        <v>138</v>
      </c>
      <c r="C46" s="31" t="s">
        <v>139</v>
      </c>
      <c r="D46" s="31">
        <v>770850</v>
      </c>
      <c r="E46" s="31">
        <v>56261</v>
      </c>
      <c r="F46" s="31">
        <v>19517</v>
      </c>
    </row>
    <row r="47" spans="1:6" ht="24" customHeight="1" x14ac:dyDescent="0.25">
      <c r="A47" s="31" t="s">
        <v>1110</v>
      </c>
      <c r="B47" s="31" t="s">
        <v>138</v>
      </c>
      <c r="C47" s="31" t="s">
        <v>139</v>
      </c>
      <c r="D47" s="31">
        <v>859548</v>
      </c>
      <c r="E47" s="31">
        <v>11718</v>
      </c>
      <c r="F47" s="31">
        <v>16611</v>
      </c>
    </row>
    <row r="48" spans="1:6" ht="24" customHeight="1" x14ac:dyDescent="0.25">
      <c r="A48" s="31" t="s">
        <v>1111</v>
      </c>
      <c r="B48" s="31" t="s">
        <v>138</v>
      </c>
      <c r="C48" s="31" t="s">
        <v>139</v>
      </c>
      <c r="D48" s="31">
        <v>830512</v>
      </c>
      <c r="E48" s="31">
        <v>28956</v>
      </c>
      <c r="F48" s="31">
        <v>9238</v>
      </c>
    </row>
    <row r="49" spans="1:6" ht="24" customHeight="1" x14ac:dyDescent="0.25">
      <c r="A49" s="31" t="s">
        <v>1112</v>
      </c>
      <c r="B49" s="31" t="s">
        <v>138</v>
      </c>
      <c r="C49" s="31" t="s">
        <v>139</v>
      </c>
      <c r="D49" s="31">
        <v>297885</v>
      </c>
      <c r="E49" s="31">
        <v>74236</v>
      </c>
      <c r="F49" s="31">
        <v>1146</v>
      </c>
    </row>
    <row r="50" spans="1:6" ht="24" customHeight="1" x14ac:dyDescent="0.25">
      <c r="A50" s="31" t="s">
        <v>1113</v>
      </c>
      <c r="B50" s="31" t="s">
        <v>138</v>
      </c>
      <c r="C50" s="31" t="s">
        <v>139</v>
      </c>
      <c r="D50" s="31">
        <v>729579</v>
      </c>
      <c r="E50" s="31">
        <v>63693</v>
      </c>
      <c r="F50" s="31">
        <v>3507</v>
      </c>
    </row>
    <row r="51" spans="1:6" ht="24" customHeight="1" x14ac:dyDescent="0.25">
      <c r="A51" s="31" t="s">
        <v>1099</v>
      </c>
      <c r="B51" s="31" t="s">
        <v>141</v>
      </c>
      <c r="C51" s="31" t="s">
        <v>142</v>
      </c>
      <c r="D51" s="31">
        <v>1227538</v>
      </c>
      <c r="E51" s="31">
        <v>48729</v>
      </c>
      <c r="F51" s="31">
        <v>908</v>
      </c>
    </row>
    <row r="52" spans="1:6" ht="24" customHeight="1" x14ac:dyDescent="0.25">
      <c r="A52" s="31" t="s">
        <v>1101</v>
      </c>
      <c r="B52" s="31" t="s">
        <v>141</v>
      </c>
      <c r="C52" s="31" t="s">
        <v>142</v>
      </c>
      <c r="D52" s="31">
        <v>1011507</v>
      </c>
      <c r="E52" s="31">
        <v>11328</v>
      </c>
      <c r="F52" s="31">
        <v>13890</v>
      </c>
    </row>
    <row r="53" spans="1:6" ht="24" customHeight="1" x14ac:dyDescent="0.25">
      <c r="A53" s="31" t="s">
        <v>1103</v>
      </c>
      <c r="B53" s="31" t="s">
        <v>141</v>
      </c>
      <c r="C53" s="31" t="s">
        <v>142</v>
      </c>
      <c r="D53" s="31">
        <v>338116</v>
      </c>
      <c r="E53" s="31">
        <v>78753</v>
      </c>
      <c r="F53" s="31">
        <v>15937</v>
      </c>
    </row>
    <row r="54" spans="1:6" ht="24" customHeight="1" x14ac:dyDescent="0.25">
      <c r="A54" s="31" t="s">
        <v>1104</v>
      </c>
      <c r="B54" s="31" t="s">
        <v>141</v>
      </c>
      <c r="C54" s="31" t="s">
        <v>142</v>
      </c>
      <c r="D54" s="31">
        <v>652378</v>
      </c>
      <c r="E54" s="31">
        <v>14997</v>
      </c>
      <c r="F54" s="31">
        <v>15899</v>
      </c>
    </row>
    <row r="55" spans="1:6" ht="24" customHeight="1" x14ac:dyDescent="0.25">
      <c r="A55" s="31" t="s">
        <v>1106</v>
      </c>
      <c r="B55" s="31" t="s">
        <v>141</v>
      </c>
      <c r="C55" s="31" t="s">
        <v>142</v>
      </c>
      <c r="D55" s="31">
        <v>554817</v>
      </c>
      <c r="E55" s="31">
        <v>5208</v>
      </c>
      <c r="F55" s="31">
        <v>11603</v>
      </c>
    </row>
    <row r="56" spans="1:6" ht="24" customHeight="1" x14ac:dyDescent="0.25">
      <c r="A56" s="31" t="s">
        <v>1107</v>
      </c>
      <c r="B56" s="31" t="s">
        <v>141</v>
      </c>
      <c r="C56" s="31" t="s">
        <v>142</v>
      </c>
      <c r="D56" s="31">
        <v>1236594</v>
      </c>
      <c r="E56" s="31">
        <v>11847</v>
      </c>
      <c r="F56" s="31">
        <v>16838</v>
      </c>
    </row>
    <row r="57" spans="1:6" ht="24" customHeight="1" x14ac:dyDescent="0.25">
      <c r="A57" s="31" t="s">
        <v>1108</v>
      </c>
      <c r="B57" s="31" t="s">
        <v>141</v>
      </c>
      <c r="C57" s="31" t="s">
        <v>142</v>
      </c>
      <c r="D57" s="31">
        <v>847179</v>
      </c>
      <c r="E57" s="31">
        <v>64532</v>
      </c>
      <c r="F57" s="31">
        <v>11644</v>
      </c>
    </row>
    <row r="58" spans="1:6" ht="24" customHeight="1" x14ac:dyDescent="0.25">
      <c r="A58" s="31" t="s">
        <v>1109</v>
      </c>
      <c r="B58" s="31" t="s">
        <v>141</v>
      </c>
      <c r="C58" s="31" t="s">
        <v>142</v>
      </c>
      <c r="D58" s="31">
        <v>527843</v>
      </c>
      <c r="E58" s="31">
        <v>41494</v>
      </c>
      <c r="F58" s="31">
        <v>3014</v>
      </c>
    </row>
    <row r="59" spans="1:6" ht="24" customHeight="1" x14ac:dyDescent="0.25">
      <c r="A59" s="31" t="s">
        <v>1110</v>
      </c>
      <c r="B59" s="31" t="s">
        <v>141</v>
      </c>
      <c r="C59" s="31" t="s">
        <v>142</v>
      </c>
      <c r="D59" s="31">
        <v>574244</v>
      </c>
      <c r="E59" s="31">
        <v>40962</v>
      </c>
      <c r="F59" s="31">
        <v>17612</v>
      </c>
    </row>
    <row r="60" spans="1:6" ht="24" customHeight="1" x14ac:dyDescent="0.25">
      <c r="A60" s="31" t="s">
        <v>1111</v>
      </c>
      <c r="B60" s="31" t="s">
        <v>141</v>
      </c>
      <c r="C60" s="31" t="s">
        <v>142</v>
      </c>
      <c r="D60" s="31">
        <v>285102</v>
      </c>
      <c r="E60" s="31">
        <v>38325</v>
      </c>
      <c r="F60" s="31">
        <v>14696</v>
      </c>
    </row>
    <row r="61" spans="1:6" ht="24" customHeight="1" x14ac:dyDescent="0.25">
      <c r="A61" s="31" t="s">
        <v>1112</v>
      </c>
      <c r="B61" s="31" t="s">
        <v>141</v>
      </c>
      <c r="C61" s="31" t="s">
        <v>142</v>
      </c>
      <c r="D61" s="31">
        <v>270904</v>
      </c>
      <c r="E61" s="31">
        <v>76408</v>
      </c>
      <c r="F61" s="31">
        <v>7612</v>
      </c>
    </row>
    <row r="62" spans="1:6" ht="24" customHeight="1" x14ac:dyDescent="0.25">
      <c r="A62" s="31" t="s">
        <v>1113</v>
      </c>
      <c r="B62" s="31" t="s">
        <v>141</v>
      </c>
      <c r="C62" s="31" t="s">
        <v>142</v>
      </c>
      <c r="D62" s="31">
        <v>500534</v>
      </c>
      <c r="E62" s="31">
        <v>19926</v>
      </c>
      <c r="F62" s="31">
        <v>15133</v>
      </c>
    </row>
    <row r="63" spans="1:6" ht="24" customHeight="1" x14ac:dyDescent="0.25">
      <c r="A63" s="31" t="s">
        <v>1099</v>
      </c>
      <c r="B63" s="31" t="s">
        <v>144</v>
      </c>
      <c r="C63" s="31" t="s">
        <v>145</v>
      </c>
      <c r="D63" s="31">
        <v>1332006</v>
      </c>
      <c r="E63" s="31">
        <v>22636</v>
      </c>
      <c r="F63" s="31">
        <v>11628</v>
      </c>
    </row>
    <row r="64" spans="1:6" ht="24" customHeight="1" x14ac:dyDescent="0.25">
      <c r="A64" s="31" t="s">
        <v>1101</v>
      </c>
      <c r="B64" s="31" t="s">
        <v>144</v>
      </c>
      <c r="C64" s="31" t="s">
        <v>145</v>
      </c>
      <c r="D64" s="31">
        <v>568798</v>
      </c>
      <c r="E64" s="31">
        <v>66284</v>
      </c>
      <c r="F64" s="31">
        <v>4457</v>
      </c>
    </row>
    <row r="65" spans="1:6" ht="24" customHeight="1" x14ac:dyDescent="0.25">
      <c r="A65" s="31" t="s">
        <v>1103</v>
      </c>
      <c r="B65" s="31" t="s">
        <v>144</v>
      </c>
      <c r="C65" s="31" t="s">
        <v>145</v>
      </c>
      <c r="D65" s="31">
        <v>870571</v>
      </c>
      <c r="E65" s="31">
        <v>20922</v>
      </c>
      <c r="F65" s="31">
        <v>1732</v>
      </c>
    </row>
    <row r="66" spans="1:6" ht="24" customHeight="1" x14ac:dyDescent="0.25">
      <c r="A66" s="31" t="s">
        <v>1104</v>
      </c>
      <c r="B66" s="31" t="s">
        <v>144</v>
      </c>
      <c r="C66" s="31" t="s">
        <v>145</v>
      </c>
      <c r="D66" s="31">
        <v>1292039</v>
      </c>
      <c r="E66" s="31">
        <v>36760</v>
      </c>
      <c r="F66" s="31">
        <v>10080</v>
      </c>
    </row>
    <row r="67" spans="1:6" ht="24" customHeight="1" x14ac:dyDescent="0.25">
      <c r="A67" s="31" t="s">
        <v>1106</v>
      </c>
      <c r="B67" s="31" t="s">
        <v>144</v>
      </c>
      <c r="C67" s="31" t="s">
        <v>145</v>
      </c>
      <c r="D67" s="31">
        <v>996397</v>
      </c>
      <c r="E67" s="31">
        <v>58131</v>
      </c>
      <c r="F67" s="31">
        <v>3003</v>
      </c>
    </row>
    <row r="68" spans="1:6" ht="24" customHeight="1" x14ac:dyDescent="0.25">
      <c r="A68" s="31" t="s">
        <v>1107</v>
      </c>
      <c r="B68" s="31" t="s">
        <v>144</v>
      </c>
      <c r="C68" s="31" t="s">
        <v>145</v>
      </c>
      <c r="D68" s="31">
        <v>657630</v>
      </c>
      <c r="E68" s="31">
        <v>37248</v>
      </c>
      <c r="F68" s="31">
        <v>6318</v>
      </c>
    </row>
    <row r="69" spans="1:6" ht="24" customHeight="1" x14ac:dyDescent="0.25">
      <c r="A69" s="31" t="s">
        <v>1108</v>
      </c>
      <c r="B69" s="31" t="s">
        <v>144</v>
      </c>
      <c r="C69" s="31" t="s">
        <v>145</v>
      </c>
      <c r="D69" s="31">
        <v>657443</v>
      </c>
      <c r="E69" s="31">
        <v>16589</v>
      </c>
      <c r="F69" s="31">
        <v>14261</v>
      </c>
    </row>
    <row r="70" spans="1:6" ht="24" customHeight="1" x14ac:dyDescent="0.25">
      <c r="A70" s="31" t="s">
        <v>1109</v>
      </c>
      <c r="B70" s="31" t="s">
        <v>144</v>
      </c>
      <c r="C70" s="31" t="s">
        <v>145</v>
      </c>
      <c r="D70" s="31">
        <v>679067</v>
      </c>
      <c r="E70" s="31">
        <v>31918</v>
      </c>
      <c r="F70" s="31">
        <v>9370</v>
      </c>
    </row>
    <row r="71" spans="1:6" ht="24" customHeight="1" x14ac:dyDescent="0.25">
      <c r="A71" s="31" t="s">
        <v>1110</v>
      </c>
      <c r="B71" s="31" t="s">
        <v>144</v>
      </c>
      <c r="C71" s="31" t="s">
        <v>145</v>
      </c>
      <c r="D71" s="31">
        <v>577468</v>
      </c>
      <c r="E71" s="31">
        <v>16339</v>
      </c>
      <c r="F71" s="31">
        <v>6244</v>
      </c>
    </row>
    <row r="72" spans="1:6" ht="24" customHeight="1" x14ac:dyDescent="0.25">
      <c r="A72" s="31" t="s">
        <v>1111</v>
      </c>
      <c r="B72" s="31" t="s">
        <v>144</v>
      </c>
      <c r="C72" s="31" t="s">
        <v>145</v>
      </c>
      <c r="D72" s="31">
        <v>1268421</v>
      </c>
      <c r="E72" s="31">
        <v>45844</v>
      </c>
      <c r="F72" s="31">
        <v>6600</v>
      </c>
    </row>
    <row r="73" spans="1:6" ht="24" customHeight="1" x14ac:dyDescent="0.25">
      <c r="A73" s="31" t="s">
        <v>1112</v>
      </c>
      <c r="B73" s="31" t="s">
        <v>144</v>
      </c>
      <c r="C73" s="31" t="s">
        <v>145</v>
      </c>
      <c r="D73" s="31">
        <v>1205030</v>
      </c>
      <c r="E73" s="31">
        <v>12961</v>
      </c>
      <c r="F73" s="31">
        <v>6138</v>
      </c>
    </row>
    <row r="74" spans="1:6" ht="24" customHeight="1" x14ac:dyDescent="0.25">
      <c r="A74" s="31" t="s">
        <v>1113</v>
      </c>
      <c r="B74" s="31" t="s">
        <v>144</v>
      </c>
      <c r="C74" s="31" t="s">
        <v>145</v>
      </c>
      <c r="D74" s="31">
        <v>895157</v>
      </c>
      <c r="E74" s="31">
        <v>39612</v>
      </c>
      <c r="F74" s="31">
        <v>16456</v>
      </c>
    </row>
    <row r="75" spans="1:6" ht="36" customHeight="1" x14ac:dyDescent="0.25">
      <c r="A75" s="31" t="s">
        <v>1099</v>
      </c>
      <c r="B75" s="31" t="s">
        <v>147</v>
      </c>
      <c r="C75" s="31" t="s">
        <v>148</v>
      </c>
      <c r="D75" s="31">
        <v>483649</v>
      </c>
      <c r="E75" s="31">
        <v>70299</v>
      </c>
      <c r="F75" s="31">
        <v>15508</v>
      </c>
    </row>
    <row r="76" spans="1:6" ht="36" customHeight="1" x14ac:dyDescent="0.25">
      <c r="A76" s="31" t="s">
        <v>1101</v>
      </c>
      <c r="B76" s="31" t="s">
        <v>147</v>
      </c>
      <c r="C76" s="31" t="s">
        <v>148</v>
      </c>
      <c r="D76" s="31">
        <v>1065646</v>
      </c>
      <c r="E76" s="31">
        <v>43954</v>
      </c>
      <c r="F76" s="31">
        <v>2595</v>
      </c>
    </row>
    <row r="77" spans="1:6" ht="36" customHeight="1" x14ac:dyDescent="0.25">
      <c r="A77" s="31" t="s">
        <v>1103</v>
      </c>
      <c r="B77" s="31" t="s">
        <v>147</v>
      </c>
      <c r="C77" s="31" t="s">
        <v>148</v>
      </c>
      <c r="D77" s="31">
        <v>1391132</v>
      </c>
      <c r="E77" s="31">
        <v>12546</v>
      </c>
      <c r="F77" s="31">
        <v>19939</v>
      </c>
    </row>
    <row r="78" spans="1:6" ht="36" customHeight="1" x14ac:dyDescent="0.25">
      <c r="A78" s="31" t="s">
        <v>1104</v>
      </c>
      <c r="B78" s="31" t="s">
        <v>147</v>
      </c>
      <c r="C78" s="31" t="s">
        <v>148</v>
      </c>
      <c r="D78" s="31">
        <v>1227937</v>
      </c>
      <c r="E78" s="31">
        <v>48549</v>
      </c>
      <c r="F78" s="31">
        <v>7810</v>
      </c>
    </row>
    <row r="79" spans="1:6" ht="36" customHeight="1" x14ac:dyDescent="0.25">
      <c r="A79" s="31" t="s">
        <v>1106</v>
      </c>
      <c r="B79" s="31" t="s">
        <v>147</v>
      </c>
      <c r="C79" s="31" t="s">
        <v>148</v>
      </c>
      <c r="D79" s="31">
        <v>1014365</v>
      </c>
      <c r="E79" s="31">
        <v>11799</v>
      </c>
      <c r="F79" s="31">
        <v>18229</v>
      </c>
    </row>
    <row r="80" spans="1:6" ht="36" customHeight="1" x14ac:dyDescent="0.25">
      <c r="A80" s="31" t="s">
        <v>1107</v>
      </c>
      <c r="B80" s="31" t="s">
        <v>147</v>
      </c>
      <c r="C80" s="31" t="s">
        <v>148</v>
      </c>
      <c r="D80" s="31">
        <v>446015</v>
      </c>
      <c r="E80" s="31">
        <v>63541</v>
      </c>
      <c r="F80" s="31">
        <v>7980</v>
      </c>
    </row>
    <row r="81" spans="1:6" ht="36" customHeight="1" x14ac:dyDescent="0.25">
      <c r="A81" s="31" t="s">
        <v>1108</v>
      </c>
      <c r="B81" s="31" t="s">
        <v>147</v>
      </c>
      <c r="C81" s="31" t="s">
        <v>148</v>
      </c>
      <c r="D81" s="31">
        <v>1117098</v>
      </c>
      <c r="E81" s="31">
        <v>48645</v>
      </c>
      <c r="F81" s="31">
        <v>9304</v>
      </c>
    </row>
    <row r="82" spans="1:6" ht="36" customHeight="1" x14ac:dyDescent="0.25">
      <c r="A82" s="31" t="s">
        <v>1109</v>
      </c>
      <c r="B82" s="31" t="s">
        <v>147</v>
      </c>
      <c r="C82" s="31" t="s">
        <v>148</v>
      </c>
      <c r="D82" s="31">
        <v>321471</v>
      </c>
      <c r="E82" s="31">
        <v>43119</v>
      </c>
      <c r="F82" s="31">
        <v>1514</v>
      </c>
    </row>
    <row r="83" spans="1:6" ht="36" customHeight="1" x14ac:dyDescent="0.25">
      <c r="A83" s="31" t="s">
        <v>1110</v>
      </c>
      <c r="B83" s="31" t="s">
        <v>147</v>
      </c>
      <c r="C83" s="31" t="s">
        <v>148</v>
      </c>
      <c r="D83" s="31">
        <v>604938</v>
      </c>
      <c r="E83" s="31">
        <v>61293</v>
      </c>
      <c r="F83" s="31">
        <v>7747</v>
      </c>
    </row>
    <row r="84" spans="1:6" ht="36" customHeight="1" x14ac:dyDescent="0.25">
      <c r="A84" s="31" t="s">
        <v>1111</v>
      </c>
      <c r="B84" s="31" t="s">
        <v>147</v>
      </c>
      <c r="C84" s="31" t="s">
        <v>148</v>
      </c>
      <c r="D84" s="31">
        <v>624972</v>
      </c>
      <c r="E84" s="31">
        <v>36897</v>
      </c>
      <c r="F84" s="31">
        <v>5950</v>
      </c>
    </row>
    <row r="85" spans="1:6" ht="36" customHeight="1" x14ac:dyDescent="0.25">
      <c r="A85" s="31" t="s">
        <v>1112</v>
      </c>
      <c r="B85" s="31" t="s">
        <v>147</v>
      </c>
      <c r="C85" s="31" t="s">
        <v>148</v>
      </c>
      <c r="D85" s="31">
        <v>732149</v>
      </c>
      <c r="E85" s="31">
        <v>74855</v>
      </c>
      <c r="F85" s="31">
        <v>19490</v>
      </c>
    </row>
    <row r="86" spans="1:6" ht="36" customHeight="1" x14ac:dyDescent="0.25">
      <c r="A86" s="31" t="s">
        <v>1113</v>
      </c>
      <c r="B86" s="31" t="s">
        <v>147</v>
      </c>
      <c r="C86" s="31" t="s">
        <v>148</v>
      </c>
      <c r="D86" s="31">
        <v>253206</v>
      </c>
      <c r="E86" s="31">
        <v>55505</v>
      </c>
      <c r="F86" s="31">
        <v>2398</v>
      </c>
    </row>
    <row r="87" spans="1:6" ht="24" customHeight="1" x14ac:dyDescent="0.25">
      <c r="A87" s="31" t="s">
        <v>1099</v>
      </c>
      <c r="B87" s="31" t="s">
        <v>150</v>
      </c>
      <c r="C87" s="31" t="s">
        <v>151</v>
      </c>
      <c r="D87" s="31">
        <v>572875</v>
      </c>
      <c r="E87" s="31">
        <v>5431</v>
      </c>
      <c r="F87" s="31">
        <v>4825</v>
      </c>
    </row>
    <row r="88" spans="1:6" ht="24" customHeight="1" x14ac:dyDescent="0.25">
      <c r="A88" s="31" t="s">
        <v>1101</v>
      </c>
      <c r="B88" s="31" t="s">
        <v>150</v>
      </c>
      <c r="C88" s="31" t="s">
        <v>151</v>
      </c>
      <c r="D88" s="31">
        <v>468950</v>
      </c>
      <c r="E88" s="31">
        <v>74064</v>
      </c>
      <c r="F88" s="31">
        <v>992</v>
      </c>
    </row>
    <row r="89" spans="1:6" ht="24" customHeight="1" x14ac:dyDescent="0.25">
      <c r="A89" s="31" t="s">
        <v>1103</v>
      </c>
      <c r="B89" s="31" t="s">
        <v>150</v>
      </c>
      <c r="C89" s="31" t="s">
        <v>151</v>
      </c>
      <c r="D89" s="31">
        <v>1283743</v>
      </c>
      <c r="E89" s="31">
        <v>14000</v>
      </c>
      <c r="F89" s="31">
        <v>14952</v>
      </c>
    </row>
    <row r="90" spans="1:6" ht="24" customHeight="1" x14ac:dyDescent="0.25">
      <c r="A90" s="31" t="s">
        <v>1104</v>
      </c>
      <c r="B90" s="31" t="s">
        <v>150</v>
      </c>
      <c r="C90" s="31" t="s">
        <v>151</v>
      </c>
      <c r="D90" s="31">
        <v>932283</v>
      </c>
      <c r="E90" s="31">
        <v>20269</v>
      </c>
      <c r="F90" s="31">
        <v>6161</v>
      </c>
    </row>
    <row r="91" spans="1:6" ht="24" customHeight="1" x14ac:dyDescent="0.25">
      <c r="A91" s="31" t="s">
        <v>1106</v>
      </c>
      <c r="B91" s="31" t="s">
        <v>150</v>
      </c>
      <c r="C91" s="31" t="s">
        <v>151</v>
      </c>
      <c r="D91" s="31">
        <v>450842</v>
      </c>
      <c r="E91" s="31">
        <v>56481</v>
      </c>
      <c r="F91" s="31">
        <v>6367</v>
      </c>
    </row>
    <row r="92" spans="1:6" ht="24" customHeight="1" x14ac:dyDescent="0.25">
      <c r="A92" s="31" t="s">
        <v>1107</v>
      </c>
      <c r="B92" s="31" t="s">
        <v>150</v>
      </c>
      <c r="C92" s="31" t="s">
        <v>151</v>
      </c>
      <c r="D92" s="31">
        <v>564797</v>
      </c>
      <c r="E92" s="31">
        <v>48340</v>
      </c>
      <c r="F92" s="31">
        <v>7489</v>
      </c>
    </row>
    <row r="93" spans="1:6" ht="24" customHeight="1" x14ac:dyDescent="0.25">
      <c r="A93" s="31" t="s">
        <v>1108</v>
      </c>
      <c r="B93" s="31" t="s">
        <v>150</v>
      </c>
      <c r="C93" s="31" t="s">
        <v>151</v>
      </c>
      <c r="D93" s="31">
        <v>655707</v>
      </c>
      <c r="E93" s="31">
        <v>13301</v>
      </c>
      <c r="F93" s="31">
        <v>19821</v>
      </c>
    </row>
    <row r="94" spans="1:6" ht="24" customHeight="1" x14ac:dyDescent="0.25">
      <c r="A94" s="31" t="s">
        <v>1109</v>
      </c>
      <c r="B94" s="31" t="s">
        <v>150</v>
      </c>
      <c r="C94" s="31" t="s">
        <v>151</v>
      </c>
      <c r="D94" s="31">
        <v>773010</v>
      </c>
      <c r="E94" s="31">
        <v>49506</v>
      </c>
      <c r="F94" s="31">
        <v>4192</v>
      </c>
    </row>
    <row r="95" spans="1:6" ht="24" customHeight="1" x14ac:dyDescent="0.25">
      <c r="A95" s="31" t="s">
        <v>1110</v>
      </c>
      <c r="B95" s="31" t="s">
        <v>150</v>
      </c>
      <c r="C95" s="31" t="s">
        <v>151</v>
      </c>
      <c r="D95" s="31">
        <v>317137</v>
      </c>
      <c r="E95" s="31">
        <v>54005</v>
      </c>
      <c r="F95" s="31">
        <v>9082</v>
      </c>
    </row>
    <row r="96" spans="1:6" ht="24" customHeight="1" x14ac:dyDescent="0.25">
      <c r="A96" s="31" t="s">
        <v>1111</v>
      </c>
      <c r="B96" s="31" t="s">
        <v>150</v>
      </c>
      <c r="C96" s="31" t="s">
        <v>151</v>
      </c>
      <c r="D96" s="31">
        <v>513323</v>
      </c>
      <c r="E96" s="31">
        <v>12679</v>
      </c>
      <c r="F96" s="31">
        <v>3173</v>
      </c>
    </row>
    <row r="97" spans="1:6" ht="24" customHeight="1" x14ac:dyDescent="0.25">
      <c r="A97" s="31" t="s">
        <v>1112</v>
      </c>
      <c r="B97" s="31" t="s">
        <v>150</v>
      </c>
      <c r="C97" s="31" t="s">
        <v>151</v>
      </c>
      <c r="D97" s="31">
        <v>1383795</v>
      </c>
      <c r="E97" s="31">
        <v>66935</v>
      </c>
      <c r="F97" s="31">
        <v>11457</v>
      </c>
    </row>
    <row r="98" spans="1:6" ht="24" customHeight="1" x14ac:dyDescent="0.25">
      <c r="A98" s="31" t="s">
        <v>1113</v>
      </c>
      <c r="B98" s="31" t="s">
        <v>150</v>
      </c>
      <c r="C98" s="31" t="s">
        <v>151</v>
      </c>
      <c r="D98" s="31">
        <v>333495</v>
      </c>
      <c r="E98" s="31">
        <v>60997</v>
      </c>
      <c r="F98" s="31">
        <v>5359</v>
      </c>
    </row>
    <row r="99" spans="1:6" ht="24" customHeight="1" x14ac:dyDescent="0.25">
      <c r="A99" s="31" t="s">
        <v>1099</v>
      </c>
      <c r="B99" s="31" t="s">
        <v>153</v>
      </c>
      <c r="C99" s="31" t="s">
        <v>154</v>
      </c>
      <c r="D99" s="31">
        <v>1138221</v>
      </c>
      <c r="E99" s="31">
        <v>26219</v>
      </c>
      <c r="F99" s="31">
        <v>10350</v>
      </c>
    </row>
    <row r="100" spans="1:6" ht="24" customHeight="1" x14ac:dyDescent="0.25">
      <c r="A100" s="31" t="s">
        <v>1101</v>
      </c>
      <c r="B100" s="31" t="s">
        <v>153</v>
      </c>
      <c r="C100" s="31" t="s">
        <v>154</v>
      </c>
      <c r="D100" s="31">
        <v>386692</v>
      </c>
      <c r="E100" s="31">
        <v>43714</v>
      </c>
      <c r="F100" s="31">
        <v>10437</v>
      </c>
    </row>
    <row r="101" spans="1:6" ht="24" customHeight="1" x14ac:dyDescent="0.25">
      <c r="A101" s="31" t="s">
        <v>1103</v>
      </c>
      <c r="B101" s="31" t="s">
        <v>153</v>
      </c>
      <c r="C101" s="31" t="s">
        <v>154</v>
      </c>
      <c r="D101" s="31">
        <v>1345331</v>
      </c>
      <c r="E101" s="31">
        <v>45175</v>
      </c>
      <c r="F101" s="31">
        <v>1677</v>
      </c>
    </row>
    <row r="102" spans="1:6" ht="24" customHeight="1" x14ac:dyDescent="0.25">
      <c r="A102" s="31" t="s">
        <v>1104</v>
      </c>
      <c r="B102" s="31" t="s">
        <v>153</v>
      </c>
      <c r="C102" s="31" t="s">
        <v>154</v>
      </c>
      <c r="D102" s="31">
        <v>377224</v>
      </c>
      <c r="E102" s="31">
        <v>34280</v>
      </c>
      <c r="F102" s="31">
        <v>19232</v>
      </c>
    </row>
    <row r="103" spans="1:6" ht="24" customHeight="1" x14ac:dyDescent="0.25">
      <c r="A103" s="31" t="s">
        <v>1106</v>
      </c>
      <c r="B103" s="31" t="s">
        <v>153</v>
      </c>
      <c r="C103" s="31" t="s">
        <v>154</v>
      </c>
      <c r="D103" s="31">
        <v>425100</v>
      </c>
      <c r="E103" s="31">
        <v>74379</v>
      </c>
      <c r="F103" s="31">
        <v>1962</v>
      </c>
    </row>
    <row r="104" spans="1:6" ht="24" customHeight="1" x14ac:dyDescent="0.25">
      <c r="A104" s="31" t="s">
        <v>1107</v>
      </c>
      <c r="B104" s="31" t="s">
        <v>153</v>
      </c>
      <c r="C104" s="31" t="s">
        <v>154</v>
      </c>
      <c r="D104" s="31">
        <v>636965</v>
      </c>
      <c r="E104" s="31">
        <v>13431</v>
      </c>
      <c r="F104" s="31">
        <v>4987</v>
      </c>
    </row>
    <row r="105" spans="1:6" ht="24" customHeight="1" x14ac:dyDescent="0.25">
      <c r="A105" s="31" t="s">
        <v>1108</v>
      </c>
      <c r="B105" s="31" t="s">
        <v>153</v>
      </c>
      <c r="C105" s="31" t="s">
        <v>154</v>
      </c>
      <c r="D105" s="31">
        <v>483188</v>
      </c>
      <c r="E105" s="31">
        <v>65440</v>
      </c>
      <c r="F105" s="31">
        <v>6020</v>
      </c>
    </row>
    <row r="106" spans="1:6" ht="24" customHeight="1" x14ac:dyDescent="0.25">
      <c r="A106" s="31" t="s">
        <v>1109</v>
      </c>
      <c r="B106" s="31" t="s">
        <v>153</v>
      </c>
      <c r="C106" s="31" t="s">
        <v>154</v>
      </c>
      <c r="D106" s="31">
        <v>701522</v>
      </c>
      <c r="E106" s="31">
        <v>9906</v>
      </c>
      <c r="F106" s="31">
        <v>14540</v>
      </c>
    </row>
    <row r="107" spans="1:6" ht="24" customHeight="1" x14ac:dyDescent="0.25">
      <c r="A107" s="31" t="s">
        <v>1110</v>
      </c>
      <c r="B107" s="31" t="s">
        <v>153</v>
      </c>
      <c r="C107" s="31" t="s">
        <v>154</v>
      </c>
      <c r="D107" s="31">
        <v>563283</v>
      </c>
      <c r="E107" s="31">
        <v>37031</v>
      </c>
      <c r="F107" s="31">
        <v>10314</v>
      </c>
    </row>
    <row r="108" spans="1:6" ht="24" customHeight="1" x14ac:dyDescent="0.25">
      <c r="A108" s="31" t="s">
        <v>1111</v>
      </c>
      <c r="B108" s="31" t="s">
        <v>153</v>
      </c>
      <c r="C108" s="31" t="s">
        <v>154</v>
      </c>
      <c r="D108" s="31">
        <v>786419</v>
      </c>
      <c r="E108" s="31">
        <v>27394</v>
      </c>
      <c r="F108" s="31">
        <v>19334</v>
      </c>
    </row>
    <row r="109" spans="1:6" ht="24" customHeight="1" x14ac:dyDescent="0.25">
      <c r="A109" s="31" t="s">
        <v>1112</v>
      </c>
      <c r="B109" s="31" t="s">
        <v>153</v>
      </c>
      <c r="C109" s="31" t="s">
        <v>154</v>
      </c>
      <c r="D109" s="31">
        <v>889426</v>
      </c>
      <c r="E109" s="31">
        <v>24588</v>
      </c>
      <c r="F109" s="31">
        <v>12712</v>
      </c>
    </row>
    <row r="110" spans="1:6" ht="24" customHeight="1" x14ac:dyDescent="0.25">
      <c r="A110" s="31" t="s">
        <v>1113</v>
      </c>
      <c r="B110" s="31" t="s">
        <v>153</v>
      </c>
      <c r="C110" s="31" t="s">
        <v>154</v>
      </c>
      <c r="D110" s="31">
        <v>261842</v>
      </c>
      <c r="E110" s="31">
        <v>15653</v>
      </c>
      <c r="F110" s="31">
        <v>5583</v>
      </c>
    </row>
    <row r="111" spans="1:6" ht="24" customHeight="1" x14ac:dyDescent="0.25">
      <c r="A111" s="31" t="s">
        <v>1099</v>
      </c>
      <c r="B111" s="31" t="s">
        <v>156</v>
      </c>
      <c r="C111" s="31" t="s">
        <v>157</v>
      </c>
      <c r="D111" s="31">
        <v>1301523</v>
      </c>
      <c r="E111" s="31">
        <v>68204</v>
      </c>
      <c r="F111" s="31">
        <v>1321</v>
      </c>
    </row>
    <row r="112" spans="1:6" ht="24" customHeight="1" x14ac:dyDescent="0.25">
      <c r="A112" s="31" t="s">
        <v>1101</v>
      </c>
      <c r="B112" s="31" t="s">
        <v>156</v>
      </c>
      <c r="C112" s="31" t="s">
        <v>157</v>
      </c>
      <c r="D112" s="31">
        <v>1284191</v>
      </c>
      <c r="E112" s="31">
        <v>71443</v>
      </c>
      <c r="F112" s="31">
        <v>11973</v>
      </c>
    </row>
    <row r="113" spans="1:6" ht="24" customHeight="1" x14ac:dyDescent="0.25">
      <c r="A113" s="31" t="s">
        <v>1103</v>
      </c>
      <c r="B113" s="31" t="s">
        <v>156</v>
      </c>
      <c r="C113" s="31" t="s">
        <v>157</v>
      </c>
      <c r="D113" s="31">
        <v>1389717</v>
      </c>
      <c r="E113" s="31">
        <v>15363</v>
      </c>
      <c r="F113" s="31">
        <v>12221</v>
      </c>
    </row>
    <row r="114" spans="1:6" ht="24" customHeight="1" x14ac:dyDescent="0.25">
      <c r="A114" s="31" t="s">
        <v>1104</v>
      </c>
      <c r="B114" s="31" t="s">
        <v>156</v>
      </c>
      <c r="C114" s="31" t="s">
        <v>157</v>
      </c>
      <c r="D114" s="31">
        <v>1306548</v>
      </c>
      <c r="E114" s="31">
        <v>39997</v>
      </c>
      <c r="F114" s="31">
        <v>410</v>
      </c>
    </row>
    <row r="115" spans="1:6" ht="24" customHeight="1" x14ac:dyDescent="0.25">
      <c r="A115" s="31" t="s">
        <v>1106</v>
      </c>
      <c r="B115" s="31" t="s">
        <v>156</v>
      </c>
      <c r="C115" s="31" t="s">
        <v>157</v>
      </c>
      <c r="D115" s="31">
        <v>630622</v>
      </c>
      <c r="E115" s="31">
        <v>67395</v>
      </c>
      <c r="F115" s="31">
        <v>2532</v>
      </c>
    </row>
    <row r="116" spans="1:6" ht="24" customHeight="1" x14ac:dyDescent="0.25">
      <c r="A116" s="31" t="s">
        <v>1107</v>
      </c>
      <c r="B116" s="31" t="s">
        <v>156</v>
      </c>
      <c r="C116" s="31" t="s">
        <v>157</v>
      </c>
      <c r="D116" s="31">
        <v>1027985</v>
      </c>
      <c r="E116" s="31">
        <v>44820</v>
      </c>
      <c r="F116" s="31">
        <v>13781</v>
      </c>
    </row>
    <row r="117" spans="1:6" ht="24" customHeight="1" x14ac:dyDescent="0.25">
      <c r="A117" s="31" t="s">
        <v>1108</v>
      </c>
      <c r="B117" s="31" t="s">
        <v>156</v>
      </c>
      <c r="C117" s="31" t="s">
        <v>157</v>
      </c>
      <c r="D117" s="31">
        <v>1367457</v>
      </c>
      <c r="E117" s="31">
        <v>12375</v>
      </c>
      <c r="F117" s="31">
        <v>14811</v>
      </c>
    </row>
    <row r="118" spans="1:6" ht="24" customHeight="1" x14ac:dyDescent="0.25">
      <c r="A118" s="31" t="s">
        <v>1109</v>
      </c>
      <c r="B118" s="31" t="s">
        <v>156</v>
      </c>
      <c r="C118" s="31" t="s">
        <v>157</v>
      </c>
      <c r="D118" s="31">
        <v>1225960</v>
      </c>
      <c r="E118" s="31">
        <v>21896</v>
      </c>
      <c r="F118" s="31">
        <v>13188</v>
      </c>
    </row>
    <row r="119" spans="1:6" ht="24" customHeight="1" x14ac:dyDescent="0.25">
      <c r="A119" s="31" t="s">
        <v>1110</v>
      </c>
      <c r="B119" s="31" t="s">
        <v>156</v>
      </c>
      <c r="C119" s="31" t="s">
        <v>157</v>
      </c>
      <c r="D119" s="31">
        <v>1381811</v>
      </c>
      <c r="E119" s="31">
        <v>26783</v>
      </c>
      <c r="F119" s="31">
        <v>1631</v>
      </c>
    </row>
    <row r="120" spans="1:6" ht="24" customHeight="1" x14ac:dyDescent="0.25">
      <c r="A120" s="31" t="s">
        <v>1111</v>
      </c>
      <c r="B120" s="31" t="s">
        <v>156</v>
      </c>
      <c r="C120" s="31" t="s">
        <v>157</v>
      </c>
      <c r="D120" s="31">
        <v>642027</v>
      </c>
      <c r="E120" s="31">
        <v>46319</v>
      </c>
      <c r="F120" s="31">
        <v>1363</v>
      </c>
    </row>
    <row r="121" spans="1:6" ht="24" customHeight="1" x14ac:dyDescent="0.25">
      <c r="A121" s="31" t="s">
        <v>1112</v>
      </c>
      <c r="B121" s="31" t="s">
        <v>156</v>
      </c>
      <c r="C121" s="31" t="s">
        <v>157</v>
      </c>
      <c r="D121" s="31">
        <v>826529</v>
      </c>
      <c r="E121" s="31">
        <v>30960</v>
      </c>
      <c r="F121" s="31">
        <v>11067</v>
      </c>
    </row>
    <row r="122" spans="1:6" ht="24" customHeight="1" x14ac:dyDescent="0.25">
      <c r="A122" s="31" t="s">
        <v>1113</v>
      </c>
      <c r="B122" s="31" t="s">
        <v>156</v>
      </c>
      <c r="C122" s="31" t="s">
        <v>157</v>
      </c>
      <c r="D122" s="31">
        <v>862160</v>
      </c>
      <c r="E122" s="31">
        <v>48258</v>
      </c>
      <c r="F122" s="31">
        <v>7109</v>
      </c>
    </row>
    <row r="123" spans="1:6" ht="24" customHeight="1" x14ac:dyDescent="0.25">
      <c r="A123" s="31" t="s">
        <v>1099</v>
      </c>
      <c r="B123" s="31" t="s">
        <v>159</v>
      </c>
      <c r="C123" s="31" t="s">
        <v>160</v>
      </c>
      <c r="D123" s="31">
        <v>887205</v>
      </c>
      <c r="E123" s="31">
        <v>36529</v>
      </c>
      <c r="F123" s="31">
        <v>7070</v>
      </c>
    </row>
    <row r="124" spans="1:6" ht="24" customHeight="1" x14ac:dyDescent="0.25">
      <c r="A124" s="31" t="s">
        <v>1101</v>
      </c>
      <c r="B124" s="31" t="s">
        <v>159</v>
      </c>
      <c r="C124" s="31" t="s">
        <v>160</v>
      </c>
      <c r="D124" s="31">
        <v>1047363</v>
      </c>
      <c r="E124" s="31">
        <v>19711</v>
      </c>
      <c r="F124" s="31">
        <v>9229</v>
      </c>
    </row>
    <row r="125" spans="1:6" ht="24" customHeight="1" x14ac:dyDescent="0.25">
      <c r="A125" s="31" t="s">
        <v>1103</v>
      </c>
      <c r="B125" s="31" t="s">
        <v>159</v>
      </c>
      <c r="C125" s="31" t="s">
        <v>160</v>
      </c>
      <c r="D125" s="31">
        <v>448543</v>
      </c>
      <c r="E125" s="31">
        <v>27025</v>
      </c>
      <c r="F125" s="31">
        <v>2638</v>
      </c>
    </row>
    <row r="126" spans="1:6" ht="24" customHeight="1" x14ac:dyDescent="0.25">
      <c r="A126" s="31" t="s">
        <v>1104</v>
      </c>
      <c r="B126" s="31" t="s">
        <v>159</v>
      </c>
      <c r="C126" s="31" t="s">
        <v>160</v>
      </c>
      <c r="D126" s="31">
        <v>417175</v>
      </c>
      <c r="E126" s="31">
        <v>63970</v>
      </c>
      <c r="F126" s="31">
        <v>3780</v>
      </c>
    </row>
    <row r="127" spans="1:6" ht="24" customHeight="1" x14ac:dyDescent="0.25">
      <c r="A127" s="31" t="s">
        <v>1106</v>
      </c>
      <c r="B127" s="31" t="s">
        <v>159</v>
      </c>
      <c r="C127" s="31" t="s">
        <v>160</v>
      </c>
      <c r="D127" s="31">
        <v>253839</v>
      </c>
      <c r="E127" s="31">
        <v>36039</v>
      </c>
      <c r="F127" s="31">
        <v>582</v>
      </c>
    </row>
    <row r="128" spans="1:6" ht="24" customHeight="1" x14ac:dyDescent="0.25">
      <c r="A128" s="31" t="s">
        <v>1107</v>
      </c>
      <c r="B128" s="31" t="s">
        <v>159</v>
      </c>
      <c r="C128" s="31" t="s">
        <v>160</v>
      </c>
      <c r="D128" s="31">
        <v>417212</v>
      </c>
      <c r="E128" s="31">
        <v>17091</v>
      </c>
      <c r="F128" s="31">
        <v>3436</v>
      </c>
    </row>
    <row r="129" spans="1:6" ht="24" customHeight="1" x14ac:dyDescent="0.25">
      <c r="A129" s="31" t="s">
        <v>1108</v>
      </c>
      <c r="B129" s="31" t="s">
        <v>159</v>
      </c>
      <c r="C129" s="31" t="s">
        <v>160</v>
      </c>
      <c r="D129" s="31">
        <v>1111665</v>
      </c>
      <c r="E129" s="31">
        <v>42405</v>
      </c>
      <c r="F129" s="31">
        <v>1223</v>
      </c>
    </row>
    <row r="130" spans="1:6" ht="24" customHeight="1" x14ac:dyDescent="0.25">
      <c r="A130" s="31" t="s">
        <v>1109</v>
      </c>
      <c r="B130" s="31" t="s">
        <v>159</v>
      </c>
      <c r="C130" s="31" t="s">
        <v>160</v>
      </c>
      <c r="D130" s="31">
        <v>1173304</v>
      </c>
      <c r="E130" s="31">
        <v>10391</v>
      </c>
      <c r="F130" s="31">
        <v>18163</v>
      </c>
    </row>
    <row r="131" spans="1:6" ht="24" customHeight="1" x14ac:dyDescent="0.25">
      <c r="A131" s="31" t="s">
        <v>1110</v>
      </c>
      <c r="B131" s="31" t="s">
        <v>159</v>
      </c>
      <c r="C131" s="31" t="s">
        <v>160</v>
      </c>
      <c r="D131" s="31">
        <v>753222</v>
      </c>
      <c r="E131" s="31">
        <v>5211</v>
      </c>
      <c r="F131" s="31">
        <v>356</v>
      </c>
    </row>
    <row r="132" spans="1:6" ht="24" customHeight="1" x14ac:dyDescent="0.25">
      <c r="A132" s="31" t="s">
        <v>1111</v>
      </c>
      <c r="B132" s="31" t="s">
        <v>159</v>
      </c>
      <c r="C132" s="31" t="s">
        <v>160</v>
      </c>
      <c r="D132" s="31">
        <v>375308</v>
      </c>
      <c r="E132" s="31">
        <v>61165</v>
      </c>
      <c r="F132" s="31">
        <v>10529</v>
      </c>
    </row>
    <row r="133" spans="1:6" ht="24" customHeight="1" x14ac:dyDescent="0.25">
      <c r="A133" s="31" t="s">
        <v>1112</v>
      </c>
      <c r="B133" s="31" t="s">
        <v>159</v>
      </c>
      <c r="C133" s="31" t="s">
        <v>160</v>
      </c>
      <c r="D133" s="31">
        <v>537109</v>
      </c>
      <c r="E133" s="31">
        <v>61141</v>
      </c>
      <c r="F133" s="31">
        <v>17070</v>
      </c>
    </row>
    <row r="134" spans="1:6" ht="24" customHeight="1" x14ac:dyDescent="0.25">
      <c r="A134" s="31" t="s">
        <v>1113</v>
      </c>
      <c r="B134" s="31" t="s">
        <v>159</v>
      </c>
      <c r="C134" s="31" t="s">
        <v>160</v>
      </c>
      <c r="D134" s="31">
        <v>795506</v>
      </c>
      <c r="E134" s="31">
        <v>58496</v>
      </c>
      <c r="F134" s="31">
        <v>11269</v>
      </c>
    </row>
    <row r="135" spans="1:6" ht="15" customHeight="1" x14ac:dyDescent="0.25">
      <c r="A135" s="31" t="s">
        <v>1099</v>
      </c>
      <c r="B135" s="31" t="s">
        <v>162</v>
      </c>
      <c r="C135" s="31" t="s">
        <v>163</v>
      </c>
      <c r="D135" s="31">
        <v>517176</v>
      </c>
      <c r="E135" s="31">
        <v>62080</v>
      </c>
      <c r="F135" s="31">
        <v>9609</v>
      </c>
    </row>
    <row r="136" spans="1:6" ht="15" customHeight="1" x14ac:dyDescent="0.25">
      <c r="A136" s="31" t="s">
        <v>1101</v>
      </c>
      <c r="B136" s="31" t="s">
        <v>162</v>
      </c>
      <c r="C136" s="31" t="s">
        <v>163</v>
      </c>
      <c r="D136" s="31">
        <v>1342085</v>
      </c>
      <c r="E136" s="31">
        <v>36107</v>
      </c>
      <c r="F136" s="31">
        <v>16804</v>
      </c>
    </row>
    <row r="137" spans="1:6" ht="15" customHeight="1" x14ac:dyDescent="0.25">
      <c r="A137" s="31" t="s">
        <v>1103</v>
      </c>
      <c r="B137" s="31" t="s">
        <v>162</v>
      </c>
      <c r="C137" s="31" t="s">
        <v>163</v>
      </c>
      <c r="D137" s="31">
        <v>1225028</v>
      </c>
      <c r="E137" s="31">
        <v>16109</v>
      </c>
      <c r="F137" s="31">
        <v>14652</v>
      </c>
    </row>
    <row r="138" spans="1:6" ht="15" customHeight="1" x14ac:dyDescent="0.25">
      <c r="A138" s="31" t="s">
        <v>1104</v>
      </c>
      <c r="B138" s="31" t="s">
        <v>162</v>
      </c>
      <c r="C138" s="31" t="s">
        <v>163</v>
      </c>
      <c r="D138" s="31">
        <v>747182</v>
      </c>
      <c r="E138" s="31">
        <v>72668</v>
      </c>
      <c r="F138" s="31">
        <v>2114</v>
      </c>
    </row>
    <row r="139" spans="1:6" ht="15" customHeight="1" x14ac:dyDescent="0.25">
      <c r="A139" s="31" t="s">
        <v>1106</v>
      </c>
      <c r="B139" s="31" t="s">
        <v>162</v>
      </c>
      <c r="C139" s="31" t="s">
        <v>163</v>
      </c>
      <c r="D139" s="31">
        <v>892171</v>
      </c>
      <c r="E139" s="31">
        <v>43632</v>
      </c>
      <c r="F139" s="31">
        <v>16841</v>
      </c>
    </row>
    <row r="140" spans="1:6" ht="15" customHeight="1" x14ac:dyDescent="0.25">
      <c r="A140" s="31" t="s">
        <v>1107</v>
      </c>
      <c r="B140" s="31" t="s">
        <v>162</v>
      </c>
      <c r="C140" s="31" t="s">
        <v>163</v>
      </c>
      <c r="D140" s="31">
        <v>744364</v>
      </c>
      <c r="E140" s="31">
        <v>76641</v>
      </c>
      <c r="F140" s="31">
        <v>3859</v>
      </c>
    </row>
    <row r="141" spans="1:6" ht="15" customHeight="1" x14ac:dyDescent="0.25">
      <c r="A141" s="31" t="s">
        <v>1108</v>
      </c>
      <c r="B141" s="31" t="s">
        <v>162</v>
      </c>
      <c r="C141" s="31" t="s">
        <v>163</v>
      </c>
      <c r="D141" s="31">
        <v>1039017</v>
      </c>
      <c r="E141" s="31">
        <v>34444</v>
      </c>
      <c r="F141" s="31">
        <v>12978</v>
      </c>
    </row>
    <row r="142" spans="1:6" ht="15" customHeight="1" x14ac:dyDescent="0.25">
      <c r="A142" s="31" t="s">
        <v>1109</v>
      </c>
      <c r="B142" s="31" t="s">
        <v>162</v>
      </c>
      <c r="C142" s="31" t="s">
        <v>163</v>
      </c>
      <c r="D142" s="31">
        <v>357635</v>
      </c>
      <c r="E142" s="31">
        <v>61732</v>
      </c>
      <c r="F142" s="31">
        <v>16759</v>
      </c>
    </row>
    <row r="143" spans="1:6" ht="15" customHeight="1" x14ac:dyDescent="0.25">
      <c r="A143" s="31" t="s">
        <v>1110</v>
      </c>
      <c r="B143" s="31" t="s">
        <v>162</v>
      </c>
      <c r="C143" s="31" t="s">
        <v>163</v>
      </c>
      <c r="D143" s="31">
        <v>580940</v>
      </c>
      <c r="E143" s="31">
        <v>32307</v>
      </c>
      <c r="F143" s="31">
        <v>7343</v>
      </c>
    </row>
    <row r="144" spans="1:6" ht="15" customHeight="1" x14ac:dyDescent="0.25">
      <c r="A144" s="31" t="s">
        <v>1111</v>
      </c>
      <c r="B144" s="31" t="s">
        <v>162</v>
      </c>
      <c r="C144" s="31" t="s">
        <v>163</v>
      </c>
      <c r="D144" s="31">
        <v>607760</v>
      </c>
      <c r="E144" s="31">
        <v>33773</v>
      </c>
      <c r="F144" s="31">
        <v>11029</v>
      </c>
    </row>
    <row r="145" spans="1:6" ht="15" customHeight="1" x14ac:dyDescent="0.25">
      <c r="A145" s="31" t="s">
        <v>1112</v>
      </c>
      <c r="B145" s="31" t="s">
        <v>162</v>
      </c>
      <c r="C145" s="31" t="s">
        <v>163</v>
      </c>
      <c r="D145" s="31">
        <v>1364137</v>
      </c>
      <c r="E145" s="31">
        <v>45225</v>
      </c>
      <c r="F145" s="31">
        <v>11844</v>
      </c>
    </row>
    <row r="146" spans="1:6" ht="15" customHeight="1" x14ac:dyDescent="0.25">
      <c r="A146" s="31" t="s">
        <v>1113</v>
      </c>
      <c r="B146" s="31" t="s">
        <v>162</v>
      </c>
      <c r="C146" s="31" t="s">
        <v>163</v>
      </c>
      <c r="D146" s="31">
        <v>469464</v>
      </c>
      <c r="E146" s="31">
        <v>76298</v>
      </c>
      <c r="F146" s="31">
        <v>1545</v>
      </c>
    </row>
    <row r="147" spans="1:6" ht="24" customHeight="1" x14ac:dyDescent="0.25">
      <c r="A147" s="31" t="s">
        <v>1099</v>
      </c>
      <c r="B147" s="31" t="s">
        <v>165</v>
      </c>
      <c r="C147" s="31" t="s">
        <v>166</v>
      </c>
      <c r="D147" s="31">
        <v>452160</v>
      </c>
      <c r="E147" s="31">
        <v>58903</v>
      </c>
      <c r="F147" s="31">
        <v>12377</v>
      </c>
    </row>
    <row r="148" spans="1:6" ht="24" customHeight="1" x14ac:dyDescent="0.25">
      <c r="A148" s="31" t="s">
        <v>1101</v>
      </c>
      <c r="B148" s="31" t="s">
        <v>165</v>
      </c>
      <c r="C148" s="31" t="s">
        <v>166</v>
      </c>
      <c r="D148" s="31">
        <v>615336</v>
      </c>
      <c r="E148" s="31">
        <v>27672</v>
      </c>
      <c r="F148" s="31">
        <v>2804</v>
      </c>
    </row>
    <row r="149" spans="1:6" ht="24" customHeight="1" x14ac:dyDescent="0.25">
      <c r="A149" s="31" t="s">
        <v>1103</v>
      </c>
      <c r="B149" s="31" t="s">
        <v>165</v>
      </c>
      <c r="C149" s="31" t="s">
        <v>166</v>
      </c>
      <c r="D149" s="31">
        <v>935794</v>
      </c>
      <c r="E149" s="31">
        <v>62913</v>
      </c>
      <c r="F149" s="31">
        <v>13969</v>
      </c>
    </row>
    <row r="150" spans="1:6" ht="24" customHeight="1" x14ac:dyDescent="0.25">
      <c r="A150" s="31" t="s">
        <v>1104</v>
      </c>
      <c r="B150" s="31" t="s">
        <v>165</v>
      </c>
      <c r="C150" s="31" t="s">
        <v>166</v>
      </c>
      <c r="D150" s="31">
        <v>544902</v>
      </c>
      <c r="E150" s="31">
        <v>48752</v>
      </c>
      <c r="F150" s="31">
        <v>17672</v>
      </c>
    </row>
    <row r="151" spans="1:6" ht="24" customHeight="1" x14ac:dyDescent="0.25">
      <c r="A151" s="31" t="s">
        <v>1106</v>
      </c>
      <c r="B151" s="31" t="s">
        <v>165</v>
      </c>
      <c r="C151" s="31" t="s">
        <v>166</v>
      </c>
      <c r="D151" s="31">
        <v>750137</v>
      </c>
      <c r="E151" s="31">
        <v>26866</v>
      </c>
      <c r="F151" s="31">
        <v>6668</v>
      </c>
    </row>
    <row r="152" spans="1:6" ht="24" customHeight="1" x14ac:dyDescent="0.25">
      <c r="A152" s="31" t="s">
        <v>1107</v>
      </c>
      <c r="B152" s="31" t="s">
        <v>165</v>
      </c>
      <c r="C152" s="31" t="s">
        <v>166</v>
      </c>
      <c r="D152" s="31">
        <v>731212</v>
      </c>
      <c r="E152" s="31">
        <v>51205</v>
      </c>
      <c r="F152" s="31">
        <v>2872</v>
      </c>
    </row>
    <row r="153" spans="1:6" ht="24" customHeight="1" x14ac:dyDescent="0.25">
      <c r="A153" s="31" t="s">
        <v>1108</v>
      </c>
      <c r="B153" s="31" t="s">
        <v>165</v>
      </c>
      <c r="C153" s="31" t="s">
        <v>166</v>
      </c>
      <c r="D153" s="31">
        <v>1296068</v>
      </c>
      <c r="E153" s="31">
        <v>53741</v>
      </c>
      <c r="F153" s="31">
        <v>15226</v>
      </c>
    </row>
    <row r="154" spans="1:6" ht="24" customHeight="1" x14ac:dyDescent="0.25">
      <c r="A154" s="31" t="s">
        <v>1109</v>
      </c>
      <c r="B154" s="31" t="s">
        <v>165</v>
      </c>
      <c r="C154" s="31" t="s">
        <v>166</v>
      </c>
      <c r="D154" s="31">
        <v>593962</v>
      </c>
      <c r="E154" s="31">
        <v>32273</v>
      </c>
      <c r="F154" s="31">
        <v>4501</v>
      </c>
    </row>
    <row r="155" spans="1:6" ht="24" customHeight="1" x14ac:dyDescent="0.25">
      <c r="A155" s="31" t="s">
        <v>1110</v>
      </c>
      <c r="B155" s="31" t="s">
        <v>165</v>
      </c>
      <c r="C155" s="31" t="s">
        <v>166</v>
      </c>
      <c r="D155" s="31">
        <v>955002</v>
      </c>
      <c r="E155" s="31">
        <v>27289</v>
      </c>
      <c r="F155" s="31">
        <v>6486</v>
      </c>
    </row>
    <row r="156" spans="1:6" ht="24" customHeight="1" x14ac:dyDescent="0.25">
      <c r="A156" s="31" t="s">
        <v>1111</v>
      </c>
      <c r="B156" s="31" t="s">
        <v>165</v>
      </c>
      <c r="C156" s="31" t="s">
        <v>166</v>
      </c>
      <c r="D156" s="31">
        <v>934707</v>
      </c>
      <c r="E156" s="31">
        <v>38069</v>
      </c>
      <c r="F156" s="31">
        <v>4914</v>
      </c>
    </row>
    <row r="157" spans="1:6" ht="24" customHeight="1" x14ac:dyDescent="0.25">
      <c r="A157" s="31" t="s">
        <v>1112</v>
      </c>
      <c r="B157" s="31" t="s">
        <v>165</v>
      </c>
      <c r="C157" s="31" t="s">
        <v>166</v>
      </c>
      <c r="D157" s="31">
        <v>870357</v>
      </c>
      <c r="E157" s="31">
        <v>65994</v>
      </c>
      <c r="F157" s="31">
        <v>12106</v>
      </c>
    </row>
    <row r="158" spans="1:6" ht="24" customHeight="1" x14ac:dyDescent="0.25">
      <c r="A158" s="31" t="s">
        <v>1113</v>
      </c>
      <c r="B158" s="31" t="s">
        <v>165</v>
      </c>
      <c r="C158" s="31" t="s">
        <v>166</v>
      </c>
      <c r="D158" s="31">
        <v>273325</v>
      </c>
      <c r="E158" s="31">
        <v>42449</v>
      </c>
      <c r="F158" s="31">
        <v>4064</v>
      </c>
    </row>
    <row r="159" spans="1:6" ht="24" customHeight="1" x14ac:dyDescent="0.25">
      <c r="A159" s="31" t="s">
        <v>1099</v>
      </c>
      <c r="B159" s="31" t="s">
        <v>168</v>
      </c>
      <c r="C159" s="31" t="s">
        <v>169</v>
      </c>
      <c r="D159" s="31">
        <v>1347093</v>
      </c>
      <c r="E159" s="31">
        <v>72587</v>
      </c>
      <c r="F159" s="31">
        <v>11636</v>
      </c>
    </row>
    <row r="160" spans="1:6" ht="24" customHeight="1" x14ac:dyDescent="0.25">
      <c r="A160" s="31" t="s">
        <v>1101</v>
      </c>
      <c r="B160" s="31" t="s">
        <v>168</v>
      </c>
      <c r="C160" s="31" t="s">
        <v>169</v>
      </c>
      <c r="D160" s="31">
        <v>420838</v>
      </c>
      <c r="E160" s="31">
        <v>41837</v>
      </c>
      <c r="F160" s="31">
        <v>9506</v>
      </c>
    </row>
    <row r="161" spans="1:6" ht="24" customHeight="1" x14ac:dyDescent="0.25">
      <c r="A161" s="31" t="s">
        <v>1103</v>
      </c>
      <c r="B161" s="31" t="s">
        <v>168</v>
      </c>
      <c r="C161" s="31" t="s">
        <v>169</v>
      </c>
      <c r="D161" s="31">
        <v>456476</v>
      </c>
      <c r="E161" s="31">
        <v>13418</v>
      </c>
      <c r="F161" s="31">
        <v>9846</v>
      </c>
    </row>
    <row r="162" spans="1:6" ht="24" customHeight="1" x14ac:dyDescent="0.25">
      <c r="A162" s="31" t="s">
        <v>1104</v>
      </c>
      <c r="B162" s="31" t="s">
        <v>168</v>
      </c>
      <c r="C162" s="31" t="s">
        <v>169</v>
      </c>
      <c r="D162" s="31">
        <v>1287746</v>
      </c>
      <c r="E162" s="31">
        <v>21810</v>
      </c>
      <c r="F162" s="31">
        <v>8241</v>
      </c>
    </row>
    <row r="163" spans="1:6" ht="24" customHeight="1" x14ac:dyDescent="0.25">
      <c r="A163" s="31" t="s">
        <v>1106</v>
      </c>
      <c r="B163" s="31" t="s">
        <v>168</v>
      </c>
      <c r="C163" s="31" t="s">
        <v>169</v>
      </c>
      <c r="D163" s="31">
        <v>993887</v>
      </c>
      <c r="E163" s="31">
        <v>59745</v>
      </c>
      <c r="F163" s="31">
        <v>12758</v>
      </c>
    </row>
    <row r="164" spans="1:6" ht="24" customHeight="1" x14ac:dyDescent="0.25">
      <c r="A164" s="31" t="s">
        <v>1107</v>
      </c>
      <c r="B164" s="31" t="s">
        <v>168</v>
      </c>
      <c r="C164" s="31" t="s">
        <v>169</v>
      </c>
      <c r="D164" s="31">
        <v>1193221</v>
      </c>
      <c r="E164" s="31">
        <v>34527</v>
      </c>
      <c r="F164" s="31">
        <v>11896</v>
      </c>
    </row>
    <row r="165" spans="1:6" ht="24" customHeight="1" x14ac:dyDescent="0.25">
      <c r="A165" s="31" t="s">
        <v>1108</v>
      </c>
      <c r="B165" s="31" t="s">
        <v>168</v>
      </c>
      <c r="C165" s="31" t="s">
        <v>169</v>
      </c>
      <c r="D165" s="31">
        <v>836261</v>
      </c>
      <c r="E165" s="31">
        <v>16574</v>
      </c>
      <c r="F165" s="31">
        <v>3472</v>
      </c>
    </row>
    <row r="166" spans="1:6" ht="24" customHeight="1" x14ac:dyDescent="0.25">
      <c r="A166" s="31" t="s">
        <v>1109</v>
      </c>
      <c r="B166" s="31" t="s">
        <v>168</v>
      </c>
      <c r="C166" s="31" t="s">
        <v>169</v>
      </c>
      <c r="D166" s="31">
        <v>1201080</v>
      </c>
      <c r="E166" s="31">
        <v>55681</v>
      </c>
      <c r="F166" s="31">
        <v>4267</v>
      </c>
    </row>
    <row r="167" spans="1:6" ht="24" customHeight="1" x14ac:dyDescent="0.25">
      <c r="A167" s="31" t="s">
        <v>1110</v>
      </c>
      <c r="B167" s="31" t="s">
        <v>168</v>
      </c>
      <c r="C167" s="31" t="s">
        <v>169</v>
      </c>
      <c r="D167" s="31">
        <v>761649</v>
      </c>
      <c r="E167" s="31">
        <v>45637</v>
      </c>
      <c r="F167" s="31">
        <v>11942</v>
      </c>
    </row>
    <row r="168" spans="1:6" ht="24" customHeight="1" x14ac:dyDescent="0.25">
      <c r="A168" s="31" t="s">
        <v>1111</v>
      </c>
      <c r="B168" s="31" t="s">
        <v>168</v>
      </c>
      <c r="C168" s="31" t="s">
        <v>169</v>
      </c>
      <c r="D168" s="31">
        <v>797521</v>
      </c>
      <c r="E168" s="31">
        <v>32241</v>
      </c>
      <c r="F168" s="31">
        <v>3967</v>
      </c>
    </row>
    <row r="169" spans="1:6" ht="24" customHeight="1" x14ac:dyDescent="0.25">
      <c r="A169" s="31" t="s">
        <v>1112</v>
      </c>
      <c r="B169" s="31" t="s">
        <v>168</v>
      </c>
      <c r="C169" s="31" t="s">
        <v>169</v>
      </c>
      <c r="D169" s="31">
        <v>1202861</v>
      </c>
      <c r="E169" s="31">
        <v>60625</v>
      </c>
      <c r="F169" s="31">
        <v>13233</v>
      </c>
    </row>
    <row r="170" spans="1:6" ht="24" customHeight="1" x14ac:dyDescent="0.25">
      <c r="A170" s="31" t="s">
        <v>1113</v>
      </c>
      <c r="B170" s="31" t="s">
        <v>168</v>
      </c>
      <c r="C170" s="31" t="s">
        <v>169</v>
      </c>
      <c r="D170" s="31">
        <v>1336371</v>
      </c>
      <c r="E170" s="31">
        <v>72748</v>
      </c>
      <c r="F170" s="31">
        <v>9916</v>
      </c>
    </row>
    <row r="171" spans="1:6" ht="24" customHeight="1" x14ac:dyDescent="0.25">
      <c r="A171" s="31" t="s">
        <v>1099</v>
      </c>
      <c r="B171" s="31" t="s">
        <v>171</v>
      </c>
      <c r="C171" s="31" t="s">
        <v>172</v>
      </c>
      <c r="D171" s="31">
        <v>1365799</v>
      </c>
      <c r="E171" s="31">
        <v>68992</v>
      </c>
      <c r="F171" s="31">
        <v>14386</v>
      </c>
    </row>
    <row r="172" spans="1:6" ht="24" customHeight="1" x14ac:dyDescent="0.25">
      <c r="A172" s="31" t="s">
        <v>1101</v>
      </c>
      <c r="B172" s="31" t="s">
        <v>171</v>
      </c>
      <c r="C172" s="31" t="s">
        <v>172</v>
      </c>
      <c r="D172" s="31">
        <v>1258423</v>
      </c>
      <c r="E172" s="31">
        <v>62451</v>
      </c>
      <c r="F172" s="31">
        <v>16744</v>
      </c>
    </row>
    <row r="173" spans="1:6" ht="24" customHeight="1" x14ac:dyDescent="0.25">
      <c r="A173" s="31" t="s">
        <v>1103</v>
      </c>
      <c r="B173" s="31" t="s">
        <v>171</v>
      </c>
      <c r="C173" s="31" t="s">
        <v>172</v>
      </c>
      <c r="D173" s="31">
        <v>795695</v>
      </c>
      <c r="E173" s="31">
        <v>22086</v>
      </c>
      <c r="F173" s="31">
        <v>6952</v>
      </c>
    </row>
    <row r="174" spans="1:6" ht="24" customHeight="1" x14ac:dyDescent="0.25">
      <c r="A174" s="31" t="s">
        <v>1104</v>
      </c>
      <c r="B174" s="31" t="s">
        <v>171</v>
      </c>
      <c r="C174" s="31" t="s">
        <v>172</v>
      </c>
      <c r="D174" s="31">
        <v>1024636</v>
      </c>
      <c r="E174" s="31">
        <v>31353</v>
      </c>
      <c r="F174" s="31">
        <v>5781</v>
      </c>
    </row>
    <row r="175" spans="1:6" ht="24" customHeight="1" x14ac:dyDescent="0.25">
      <c r="A175" s="31" t="s">
        <v>1106</v>
      </c>
      <c r="B175" s="31" t="s">
        <v>171</v>
      </c>
      <c r="C175" s="31" t="s">
        <v>172</v>
      </c>
      <c r="D175" s="31">
        <v>299405</v>
      </c>
      <c r="E175" s="31">
        <v>18728</v>
      </c>
      <c r="F175" s="31">
        <v>5950</v>
      </c>
    </row>
    <row r="176" spans="1:6" ht="24" customHeight="1" x14ac:dyDescent="0.25">
      <c r="A176" s="31" t="s">
        <v>1107</v>
      </c>
      <c r="B176" s="31" t="s">
        <v>171</v>
      </c>
      <c r="C176" s="31" t="s">
        <v>172</v>
      </c>
      <c r="D176" s="31">
        <v>1075250</v>
      </c>
      <c r="E176" s="31">
        <v>43531</v>
      </c>
      <c r="F176" s="31">
        <v>12029</v>
      </c>
    </row>
    <row r="177" spans="1:6" ht="24" customHeight="1" x14ac:dyDescent="0.25">
      <c r="A177" s="31" t="s">
        <v>1108</v>
      </c>
      <c r="B177" s="31" t="s">
        <v>171</v>
      </c>
      <c r="C177" s="31" t="s">
        <v>172</v>
      </c>
      <c r="D177" s="31">
        <v>536903</v>
      </c>
      <c r="E177" s="31">
        <v>35960</v>
      </c>
      <c r="F177" s="31">
        <v>3359</v>
      </c>
    </row>
    <row r="178" spans="1:6" ht="24" customHeight="1" x14ac:dyDescent="0.25">
      <c r="A178" s="31" t="s">
        <v>1109</v>
      </c>
      <c r="B178" s="31" t="s">
        <v>171</v>
      </c>
      <c r="C178" s="31" t="s">
        <v>172</v>
      </c>
      <c r="D178" s="31">
        <v>1229885</v>
      </c>
      <c r="E178" s="31">
        <v>49591</v>
      </c>
      <c r="F178" s="31">
        <v>13055</v>
      </c>
    </row>
    <row r="179" spans="1:6" ht="24" customHeight="1" x14ac:dyDescent="0.25">
      <c r="A179" s="31" t="s">
        <v>1110</v>
      </c>
      <c r="B179" s="31" t="s">
        <v>171</v>
      </c>
      <c r="C179" s="31" t="s">
        <v>172</v>
      </c>
      <c r="D179" s="31">
        <v>1017880</v>
      </c>
      <c r="E179" s="31">
        <v>51847</v>
      </c>
      <c r="F179" s="31">
        <v>12902</v>
      </c>
    </row>
    <row r="180" spans="1:6" ht="24" customHeight="1" x14ac:dyDescent="0.25">
      <c r="A180" s="31" t="s">
        <v>1111</v>
      </c>
      <c r="B180" s="31" t="s">
        <v>171</v>
      </c>
      <c r="C180" s="31" t="s">
        <v>172</v>
      </c>
      <c r="D180" s="31">
        <v>332853</v>
      </c>
      <c r="E180" s="31">
        <v>53234</v>
      </c>
      <c r="F180" s="31">
        <v>14864</v>
      </c>
    </row>
    <row r="181" spans="1:6" ht="24" customHeight="1" x14ac:dyDescent="0.25">
      <c r="A181" s="31" t="s">
        <v>1112</v>
      </c>
      <c r="B181" s="31" t="s">
        <v>171</v>
      </c>
      <c r="C181" s="31" t="s">
        <v>172</v>
      </c>
      <c r="D181" s="31">
        <v>1155984</v>
      </c>
      <c r="E181" s="31">
        <v>40125</v>
      </c>
      <c r="F181" s="31">
        <v>18934</v>
      </c>
    </row>
    <row r="182" spans="1:6" ht="24" customHeight="1" x14ac:dyDescent="0.25">
      <c r="A182" s="31" t="s">
        <v>1113</v>
      </c>
      <c r="B182" s="31" t="s">
        <v>171</v>
      </c>
      <c r="C182" s="31" t="s">
        <v>172</v>
      </c>
      <c r="D182" s="31">
        <v>307780</v>
      </c>
      <c r="E182" s="31">
        <v>49146</v>
      </c>
      <c r="F182" s="31">
        <v>10000</v>
      </c>
    </row>
    <row r="183" spans="1:6" ht="24" customHeight="1" x14ac:dyDescent="0.25">
      <c r="A183" s="31" t="s">
        <v>1099</v>
      </c>
      <c r="B183" s="31" t="s">
        <v>174</v>
      </c>
      <c r="C183" s="31" t="s">
        <v>175</v>
      </c>
      <c r="D183" s="31">
        <v>642911</v>
      </c>
      <c r="E183" s="31">
        <v>22365</v>
      </c>
      <c r="F183" s="31">
        <v>439</v>
      </c>
    </row>
    <row r="184" spans="1:6" ht="24" customHeight="1" x14ac:dyDescent="0.25">
      <c r="A184" s="31" t="s">
        <v>1101</v>
      </c>
      <c r="B184" s="31" t="s">
        <v>174</v>
      </c>
      <c r="C184" s="31" t="s">
        <v>175</v>
      </c>
      <c r="D184" s="31">
        <v>859230</v>
      </c>
      <c r="E184" s="31">
        <v>30383</v>
      </c>
      <c r="F184" s="31">
        <v>10654</v>
      </c>
    </row>
    <row r="185" spans="1:6" ht="24" customHeight="1" x14ac:dyDescent="0.25">
      <c r="A185" s="31" t="s">
        <v>1103</v>
      </c>
      <c r="B185" s="31" t="s">
        <v>174</v>
      </c>
      <c r="C185" s="31" t="s">
        <v>175</v>
      </c>
      <c r="D185" s="31">
        <v>1275740</v>
      </c>
      <c r="E185" s="31">
        <v>77039</v>
      </c>
      <c r="F185" s="31">
        <v>7494</v>
      </c>
    </row>
    <row r="186" spans="1:6" ht="24" customHeight="1" x14ac:dyDescent="0.25">
      <c r="A186" s="31" t="s">
        <v>1104</v>
      </c>
      <c r="B186" s="31" t="s">
        <v>174</v>
      </c>
      <c r="C186" s="31" t="s">
        <v>175</v>
      </c>
      <c r="D186" s="31">
        <v>1269921</v>
      </c>
      <c r="E186" s="31">
        <v>28413</v>
      </c>
      <c r="F186" s="31">
        <v>2504</v>
      </c>
    </row>
    <row r="187" spans="1:6" ht="24" customHeight="1" x14ac:dyDescent="0.25">
      <c r="A187" s="31" t="s">
        <v>1106</v>
      </c>
      <c r="B187" s="31" t="s">
        <v>174</v>
      </c>
      <c r="C187" s="31" t="s">
        <v>175</v>
      </c>
      <c r="D187" s="31">
        <v>526782</v>
      </c>
      <c r="E187" s="31">
        <v>75556</v>
      </c>
      <c r="F187" s="31">
        <v>4662</v>
      </c>
    </row>
    <row r="188" spans="1:6" ht="24" customHeight="1" x14ac:dyDescent="0.25">
      <c r="A188" s="31" t="s">
        <v>1107</v>
      </c>
      <c r="B188" s="31" t="s">
        <v>174</v>
      </c>
      <c r="C188" s="31" t="s">
        <v>175</v>
      </c>
      <c r="D188" s="31">
        <v>684887</v>
      </c>
      <c r="E188" s="31">
        <v>61074</v>
      </c>
      <c r="F188" s="31">
        <v>10998</v>
      </c>
    </row>
    <row r="189" spans="1:6" ht="24" customHeight="1" x14ac:dyDescent="0.25">
      <c r="A189" s="31" t="s">
        <v>1108</v>
      </c>
      <c r="B189" s="31" t="s">
        <v>174</v>
      </c>
      <c r="C189" s="31" t="s">
        <v>175</v>
      </c>
      <c r="D189" s="31">
        <v>999972</v>
      </c>
      <c r="E189" s="31">
        <v>55602</v>
      </c>
      <c r="F189" s="31">
        <v>12508</v>
      </c>
    </row>
    <row r="190" spans="1:6" ht="24" customHeight="1" x14ac:dyDescent="0.25">
      <c r="A190" s="31" t="s">
        <v>1109</v>
      </c>
      <c r="B190" s="31" t="s">
        <v>174</v>
      </c>
      <c r="C190" s="31" t="s">
        <v>175</v>
      </c>
      <c r="D190" s="31">
        <v>271932</v>
      </c>
      <c r="E190" s="31">
        <v>41121</v>
      </c>
      <c r="F190" s="31">
        <v>11894</v>
      </c>
    </row>
    <row r="191" spans="1:6" ht="24" customHeight="1" x14ac:dyDescent="0.25">
      <c r="A191" s="31" t="s">
        <v>1110</v>
      </c>
      <c r="B191" s="31" t="s">
        <v>174</v>
      </c>
      <c r="C191" s="31" t="s">
        <v>175</v>
      </c>
      <c r="D191" s="31">
        <v>768989</v>
      </c>
      <c r="E191" s="31">
        <v>30993</v>
      </c>
      <c r="F191" s="31">
        <v>19942</v>
      </c>
    </row>
    <row r="192" spans="1:6" ht="24" customHeight="1" x14ac:dyDescent="0.25">
      <c r="A192" s="31" t="s">
        <v>1111</v>
      </c>
      <c r="B192" s="31" t="s">
        <v>174</v>
      </c>
      <c r="C192" s="31" t="s">
        <v>175</v>
      </c>
      <c r="D192" s="31">
        <v>491896</v>
      </c>
      <c r="E192" s="31">
        <v>78383</v>
      </c>
      <c r="F192" s="31">
        <v>1226</v>
      </c>
    </row>
    <row r="193" spans="1:6" ht="24" customHeight="1" x14ac:dyDescent="0.25">
      <c r="A193" s="31" t="s">
        <v>1112</v>
      </c>
      <c r="B193" s="31" t="s">
        <v>174</v>
      </c>
      <c r="C193" s="31" t="s">
        <v>175</v>
      </c>
      <c r="D193" s="31">
        <v>1368424</v>
      </c>
      <c r="E193" s="31">
        <v>79499</v>
      </c>
      <c r="F193" s="31">
        <v>6149</v>
      </c>
    </row>
    <row r="194" spans="1:6" ht="24" customHeight="1" x14ac:dyDescent="0.25">
      <c r="A194" s="31" t="s">
        <v>1113</v>
      </c>
      <c r="B194" s="31" t="s">
        <v>174</v>
      </c>
      <c r="C194" s="31" t="s">
        <v>175</v>
      </c>
      <c r="D194" s="31">
        <v>992599</v>
      </c>
      <c r="E194" s="31">
        <v>44162</v>
      </c>
      <c r="F194" s="31">
        <v>8880</v>
      </c>
    </row>
    <row r="195" spans="1:6" ht="24" customHeight="1" x14ac:dyDescent="0.25">
      <c r="A195" s="31" t="s">
        <v>1099</v>
      </c>
      <c r="B195" s="31" t="s">
        <v>177</v>
      </c>
      <c r="C195" s="31" t="s">
        <v>178</v>
      </c>
      <c r="D195" s="31">
        <v>1339347</v>
      </c>
      <c r="E195" s="31">
        <v>70807</v>
      </c>
      <c r="F195" s="31">
        <v>35</v>
      </c>
    </row>
    <row r="196" spans="1:6" ht="24" customHeight="1" x14ac:dyDescent="0.25">
      <c r="A196" s="31" t="s">
        <v>1101</v>
      </c>
      <c r="B196" s="31" t="s">
        <v>177</v>
      </c>
      <c r="C196" s="31" t="s">
        <v>178</v>
      </c>
      <c r="D196" s="31">
        <v>724871</v>
      </c>
      <c r="E196" s="31">
        <v>10481</v>
      </c>
      <c r="F196" s="31">
        <v>3594</v>
      </c>
    </row>
    <row r="197" spans="1:6" ht="24" customHeight="1" x14ac:dyDescent="0.25">
      <c r="A197" s="31" t="s">
        <v>1103</v>
      </c>
      <c r="B197" s="31" t="s">
        <v>177</v>
      </c>
      <c r="C197" s="31" t="s">
        <v>178</v>
      </c>
      <c r="D197" s="31">
        <v>717732</v>
      </c>
      <c r="E197" s="31">
        <v>56026</v>
      </c>
      <c r="F197" s="31">
        <v>18108</v>
      </c>
    </row>
    <row r="198" spans="1:6" ht="24" customHeight="1" x14ac:dyDescent="0.25">
      <c r="A198" s="31" t="s">
        <v>1104</v>
      </c>
      <c r="B198" s="31" t="s">
        <v>177</v>
      </c>
      <c r="C198" s="31" t="s">
        <v>178</v>
      </c>
      <c r="D198" s="31">
        <v>1042335</v>
      </c>
      <c r="E198" s="31">
        <v>44612</v>
      </c>
      <c r="F198" s="31">
        <v>9383</v>
      </c>
    </row>
    <row r="199" spans="1:6" ht="24" customHeight="1" x14ac:dyDescent="0.25">
      <c r="A199" s="31" t="s">
        <v>1106</v>
      </c>
      <c r="B199" s="31" t="s">
        <v>177</v>
      </c>
      <c r="C199" s="31" t="s">
        <v>178</v>
      </c>
      <c r="D199" s="31">
        <v>760785</v>
      </c>
      <c r="E199" s="31">
        <v>31366</v>
      </c>
      <c r="F199" s="31">
        <v>8188</v>
      </c>
    </row>
    <row r="200" spans="1:6" ht="24" customHeight="1" x14ac:dyDescent="0.25">
      <c r="A200" s="31" t="s">
        <v>1107</v>
      </c>
      <c r="B200" s="31" t="s">
        <v>177</v>
      </c>
      <c r="C200" s="31" t="s">
        <v>178</v>
      </c>
      <c r="D200" s="31">
        <v>726080</v>
      </c>
      <c r="E200" s="31">
        <v>15521</v>
      </c>
      <c r="F200" s="31">
        <v>5350</v>
      </c>
    </row>
    <row r="201" spans="1:6" ht="24" customHeight="1" x14ac:dyDescent="0.25">
      <c r="A201" s="31" t="s">
        <v>1108</v>
      </c>
      <c r="B201" s="31" t="s">
        <v>177</v>
      </c>
      <c r="C201" s="31" t="s">
        <v>178</v>
      </c>
      <c r="D201" s="31">
        <v>1292685</v>
      </c>
      <c r="E201" s="31">
        <v>18283</v>
      </c>
      <c r="F201" s="31">
        <v>8135</v>
      </c>
    </row>
    <row r="202" spans="1:6" ht="24" customHeight="1" x14ac:dyDescent="0.25">
      <c r="A202" s="31" t="s">
        <v>1109</v>
      </c>
      <c r="B202" s="31" t="s">
        <v>177</v>
      </c>
      <c r="C202" s="31" t="s">
        <v>178</v>
      </c>
      <c r="D202" s="31">
        <v>412400</v>
      </c>
      <c r="E202" s="31">
        <v>75071</v>
      </c>
      <c r="F202" s="31">
        <v>18724</v>
      </c>
    </row>
    <row r="203" spans="1:6" ht="24" customHeight="1" x14ac:dyDescent="0.25">
      <c r="A203" s="31" t="s">
        <v>1110</v>
      </c>
      <c r="B203" s="31" t="s">
        <v>177</v>
      </c>
      <c r="C203" s="31" t="s">
        <v>178</v>
      </c>
      <c r="D203" s="31">
        <v>484295</v>
      </c>
      <c r="E203" s="31">
        <v>34627</v>
      </c>
      <c r="F203" s="31">
        <v>17674</v>
      </c>
    </row>
    <row r="204" spans="1:6" ht="24" customHeight="1" x14ac:dyDescent="0.25">
      <c r="A204" s="31" t="s">
        <v>1111</v>
      </c>
      <c r="B204" s="31" t="s">
        <v>177</v>
      </c>
      <c r="C204" s="31" t="s">
        <v>178</v>
      </c>
      <c r="D204" s="31">
        <v>664336</v>
      </c>
      <c r="E204" s="31">
        <v>66906</v>
      </c>
      <c r="F204" s="31">
        <v>2604</v>
      </c>
    </row>
    <row r="205" spans="1:6" ht="24" customHeight="1" x14ac:dyDescent="0.25">
      <c r="A205" s="31" t="s">
        <v>1112</v>
      </c>
      <c r="B205" s="31" t="s">
        <v>177</v>
      </c>
      <c r="C205" s="31" t="s">
        <v>178</v>
      </c>
      <c r="D205" s="31">
        <v>924883</v>
      </c>
      <c r="E205" s="31">
        <v>69413</v>
      </c>
      <c r="F205" s="31">
        <v>9362</v>
      </c>
    </row>
    <row r="206" spans="1:6" ht="24" customHeight="1" x14ac:dyDescent="0.25">
      <c r="A206" s="31" t="s">
        <v>1113</v>
      </c>
      <c r="B206" s="31" t="s">
        <v>177</v>
      </c>
      <c r="C206" s="31" t="s">
        <v>178</v>
      </c>
      <c r="D206" s="31">
        <v>1194838</v>
      </c>
      <c r="E206" s="31">
        <v>47592</v>
      </c>
      <c r="F206" s="31">
        <v>8269</v>
      </c>
    </row>
    <row r="207" spans="1:6" ht="24" customHeight="1" x14ac:dyDescent="0.25">
      <c r="A207" s="31" t="s">
        <v>1099</v>
      </c>
      <c r="B207" s="31" t="s">
        <v>180</v>
      </c>
      <c r="C207" s="31" t="s">
        <v>181</v>
      </c>
      <c r="D207" s="31">
        <v>1275744</v>
      </c>
      <c r="E207" s="31">
        <v>25904</v>
      </c>
      <c r="F207" s="31">
        <v>19139</v>
      </c>
    </row>
    <row r="208" spans="1:6" ht="24" customHeight="1" x14ac:dyDescent="0.25">
      <c r="A208" s="31" t="s">
        <v>1101</v>
      </c>
      <c r="B208" s="31" t="s">
        <v>180</v>
      </c>
      <c r="C208" s="31" t="s">
        <v>181</v>
      </c>
      <c r="D208" s="31">
        <v>670407</v>
      </c>
      <c r="E208" s="31">
        <v>7288</v>
      </c>
      <c r="F208" s="31">
        <v>15206</v>
      </c>
    </row>
    <row r="209" spans="1:6" ht="24" customHeight="1" x14ac:dyDescent="0.25">
      <c r="A209" s="31" t="s">
        <v>1103</v>
      </c>
      <c r="B209" s="31" t="s">
        <v>180</v>
      </c>
      <c r="C209" s="31" t="s">
        <v>181</v>
      </c>
      <c r="D209" s="31">
        <v>1004868</v>
      </c>
      <c r="E209" s="31">
        <v>26998</v>
      </c>
      <c r="F209" s="31">
        <v>19814</v>
      </c>
    </row>
    <row r="210" spans="1:6" ht="24" customHeight="1" x14ac:dyDescent="0.25">
      <c r="A210" s="31" t="s">
        <v>1104</v>
      </c>
      <c r="B210" s="31" t="s">
        <v>180</v>
      </c>
      <c r="C210" s="31" t="s">
        <v>181</v>
      </c>
      <c r="D210" s="31">
        <v>803211</v>
      </c>
      <c r="E210" s="31">
        <v>68163</v>
      </c>
      <c r="F210" s="31">
        <v>9182</v>
      </c>
    </row>
    <row r="211" spans="1:6" ht="24" customHeight="1" x14ac:dyDescent="0.25">
      <c r="A211" s="31" t="s">
        <v>1106</v>
      </c>
      <c r="B211" s="31" t="s">
        <v>180</v>
      </c>
      <c r="C211" s="31" t="s">
        <v>181</v>
      </c>
      <c r="D211" s="31">
        <v>926692</v>
      </c>
      <c r="E211" s="31">
        <v>48779</v>
      </c>
      <c r="F211" s="31">
        <v>5033</v>
      </c>
    </row>
    <row r="212" spans="1:6" ht="24" customHeight="1" x14ac:dyDescent="0.25">
      <c r="A212" s="31" t="s">
        <v>1107</v>
      </c>
      <c r="B212" s="31" t="s">
        <v>180</v>
      </c>
      <c r="C212" s="31" t="s">
        <v>181</v>
      </c>
      <c r="D212" s="31">
        <v>920410</v>
      </c>
      <c r="E212" s="31">
        <v>65030</v>
      </c>
      <c r="F212" s="31">
        <v>640</v>
      </c>
    </row>
    <row r="213" spans="1:6" ht="24" customHeight="1" x14ac:dyDescent="0.25">
      <c r="A213" s="31" t="s">
        <v>1108</v>
      </c>
      <c r="B213" s="31" t="s">
        <v>180</v>
      </c>
      <c r="C213" s="31" t="s">
        <v>181</v>
      </c>
      <c r="D213" s="31">
        <v>657153</v>
      </c>
      <c r="E213" s="31">
        <v>45450</v>
      </c>
      <c r="F213" s="31">
        <v>16339</v>
      </c>
    </row>
    <row r="214" spans="1:6" ht="24" customHeight="1" x14ac:dyDescent="0.25">
      <c r="A214" s="31" t="s">
        <v>1109</v>
      </c>
      <c r="B214" s="31" t="s">
        <v>180</v>
      </c>
      <c r="C214" s="31" t="s">
        <v>181</v>
      </c>
      <c r="D214" s="31">
        <v>1094931</v>
      </c>
      <c r="E214" s="31">
        <v>51895</v>
      </c>
      <c r="F214" s="31">
        <v>9413</v>
      </c>
    </row>
    <row r="215" spans="1:6" ht="24" customHeight="1" x14ac:dyDescent="0.25">
      <c r="A215" s="31" t="s">
        <v>1110</v>
      </c>
      <c r="B215" s="31" t="s">
        <v>180</v>
      </c>
      <c r="C215" s="31" t="s">
        <v>181</v>
      </c>
      <c r="D215" s="31">
        <v>1313169</v>
      </c>
      <c r="E215" s="31">
        <v>46021</v>
      </c>
      <c r="F215" s="31">
        <v>2455</v>
      </c>
    </row>
    <row r="216" spans="1:6" ht="24" customHeight="1" x14ac:dyDescent="0.25">
      <c r="A216" s="31" t="s">
        <v>1111</v>
      </c>
      <c r="B216" s="31" t="s">
        <v>180</v>
      </c>
      <c r="C216" s="31" t="s">
        <v>181</v>
      </c>
      <c r="D216" s="31">
        <v>1105171</v>
      </c>
      <c r="E216" s="31">
        <v>54795</v>
      </c>
      <c r="F216" s="31">
        <v>16363</v>
      </c>
    </row>
    <row r="217" spans="1:6" ht="24" customHeight="1" x14ac:dyDescent="0.25">
      <c r="A217" s="31" t="s">
        <v>1112</v>
      </c>
      <c r="B217" s="31" t="s">
        <v>180</v>
      </c>
      <c r="C217" s="31" t="s">
        <v>181</v>
      </c>
      <c r="D217" s="31">
        <v>742245</v>
      </c>
      <c r="E217" s="31">
        <v>14826</v>
      </c>
      <c r="F217" s="31">
        <v>398</v>
      </c>
    </row>
    <row r="218" spans="1:6" ht="24" customHeight="1" x14ac:dyDescent="0.25">
      <c r="A218" s="31" t="s">
        <v>1113</v>
      </c>
      <c r="B218" s="31" t="s">
        <v>180</v>
      </c>
      <c r="C218" s="31" t="s">
        <v>181</v>
      </c>
      <c r="D218" s="31">
        <v>777899</v>
      </c>
      <c r="E218" s="31">
        <v>74191</v>
      </c>
      <c r="F218" s="31">
        <v>15167</v>
      </c>
    </row>
    <row r="219" spans="1:6" ht="24" customHeight="1" x14ac:dyDescent="0.25">
      <c r="A219" s="31" t="s">
        <v>1099</v>
      </c>
      <c r="B219" s="31" t="s">
        <v>183</v>
      </c>
      <c r="C219" s="31" t="s">
        <v>184</v>
      </c>
      <c r="D219" s="31">
        <v>1065426</v>
      </c>
      <c r="E219" s="31">
        <v>32266</v>
      </c>
      <c r="F219" s="31">
        <v>14847</v>
      </c>
    </row>
    <row r="220" spans="1:6" ht="24" customHeight="1" x14ac:dyDescent="0.25">
      <c r="A220" s="31" t="s">
        <v>1101</v>
      </c>
      <c r="B220" s="31" t="s">
        <v>183</v>
      </c>
      <c r="C220" s="31" t="s">
        <v>184</v>
      </c>
      <c r="D220" s="31">
        <v>1022168</v>
      </c>
      <c r="E220" s="31">
        <v>59322</v>
      </c>
      <c r="F220" s="31">
        <v>3010</v>
      </c>
    </row>
    <row r="221" spans="1:6" ht="24" customHeight="1" x14ac:dyDescent="0.25">
      <c r="A221" s="31" t="s">
        <v>1103</v>
      </c>
      <c r="B221" s="31" t="s">
        <v>183</v>
      </c>
      <c r="C221" s="31" t="s">
        <v>184</v>
      </c>
      <c r="D221" s="31">
        <v>1355181</v>
      </c>
      <c r="E221" s="31">
        <v>18358</v>
      </c>
      <c r="F221" s="31">
        <v>8469</v>
      </c>
    </row>
    <row r="222" spans="1:6" ht="24" customHeight="1" x14ac:dyDescent="0.25">
      <c r="A222" s="31" t="s">
        <v>1104</v>
      </c>
      <c r="B222" s="31" t="s">
        <v>183</v>
      </c>
      <c r="C222" s="31" t="s">
        <v>184</v>
      </c>
      <c r="D222" s="31">
        <v>459931</v>
      </c>
      <c r="E222" s="31">
        <v>15858</v>
      </c>
      <c r="F222" s="31">
        <v>7965</v>
      </c>
    </row>
    <row r="223" spans="1:6" ht="24" customHeight="1" x14ac:dyDescent="0.25">
      <c r="A223" s="31" t="s">
        <v>1106</v>
      </c>
      <c r="B223" s="31" t="s">
        <v>183</v>
      </c>
      <c r="C223" s="31" t="s">
        <v>184</v>
      </c>
      <c r="D223" s="31">
        <v>517474</v>
      </c>
      <c r="E223" s="31">
        <v>72222</v>
      </c>
      <c r="F223" s="31">
        <v>2933</v>
      </c>
    </row>
    <row r="224" spans="1:6" ht="24" customHeight="1" x14ac:dyDescent="0.25">
      <c r="A224" s="31" t="s">
        <v>1107</v>
      </c>
      <c r="B224" s="31" t="s">
        <v>183</v>
      </c>
      <c r="C224" s="31" t="s">
        <v>184</v>
      </c>
      <c r="D224" s="31">
        <v>263404</v>
      </c>
      <c r="E224" s="31">
        <v>49322</v>
      </c>
      <c r="F224" s="31">
        <v>7646</v>
      </c>
    </row>
    <row r="225" spans="1:6" ht="24" customHeight="1" x14ac:dyDescent="0.25">
      <c r="A225" s="31" t="s">
        <v>1108</v>
      </c>
      <c r="B225" s="31" t="s">
        <v>183</v>
      </c>
      <c r="C225" s="31" t="s">
        <v>184</v>
      </c>
      <c r="D225" s="31">
        <v>1330937</v>
      </c>
      <c r="E225" s="31">
        <v>22152</v>
      </c>
      <c r="F225" s="31">
        <v>6563</v>
      </c>
    </row>
    <row r="226" spans="1:6" ht="24" customHeight="1" x14ac:dyDescent="0.25">
      <c r="A226" s="31" t="s">
        <v>1109</v>
      </c>
      <c r="B226" s="31" t="s">
        <v>183</v>
      </c>
      <c r="C226" s="31" t="s">
        <v>184</v>
      </c>
      <c r="D226" s="31">
        <v>1362764</v>
      </c>
      <c r="E226" s="31">
        <v>74198</v>
      </c>
      <c r="F226" s="31">
        <v>13138</v>
      </c>
    </row>
    <row r="227" spans="1:6" ht="24" customHeight="1" x14ac:dyDescent="0.25">
      <c r="A227" s="31" t="s">
        <v>1110</v>
      </c>
      <c r="B227" s="31" t="s">
        <v>183</v>
      </c>
      <c r="C227" s="31" t="s">
        <v>184</v>
      </c>
      <c r="D227" s="31">
        <v>786891</v>
      </c>
      <c r="E227" s="31">
        <v>15798</v>
      </c>
      <c r="F227" s="31">
        <v>16641</v>
      </c>
    </row>
    <row r="228" spans="1:6" ht="24" customHeight="1" x14ac:dyDescent="0.25">
      <c r="A228" s="31" t="s">
        <v>1111</v>
      </c>
      <c r="B228" s="31" t="s">
        <v>183</v>
      </c>
      <c r="C228" s="31" t="s">
        <v>184</v>
      </c>
      <c r="D228" s="31">
        <v>981220</v>
      </c>
      <c r="E228" s="31">
        <v>53693</v>
      </c>
      <c r="F228" s="31">
        <v>14528</v>
      </c>
    </row>
    <row r="229" spans="1:6" ht="24" customHeight="1" x14ac:dyDescent="0.25">
      <c r="A229" s="31" t="s">
        <v>1112</v>
      </c>
      <c r="B229" s="31" t="s">
        <v>183</v>
      </c>
      <c r="C229" s="31" t="s">
        <v>184</v>
      </c>
      <c r="D229" s="31">
        <v>528256</v>
      </c>
      <c r="E229" s="31">
        <v>57260</v>
      </c>
      <c r="F229" s="31">
        <v>18974</v>
      </c>
    </row>
    <row r="230" spans="1:6" ht="24" customHeight="1" x14ac:dyDescent="0.25">
      <c r="A230" s="31" t="s">
        <v>1113</v>
      </c>
      <c r="B230" s="31" t="s">
        <v>183</v>
      </c>
      <c r="C230" s="31" t="s">
        <v>184</v>
      </c>
      <c r="D230" s="31">
        <v>1107600</v>
      </c>
      <c r="E230" s="31">
        <v>42331</v>
      </c>
      <c r="F230" s="31">
        <v>2426</v>
      </c>
    </row>
    <row r="231" spans="1:6" ht="24" customHeight="1" x14ac:dyDescent="0.25">
      <c r="A231" s="31" t="s">
        <v>1099</v>
      </c>
      <c r="B231" s="31" t="s">
        <v>186</v>
      </c>
      <c r="C231" s="31" t="s">
        <v>187</v>
      </c>
      <c r="D231" s="31">
        <v>612232</v>
      </c>
      <c r="E231" s="31">
        <v>41150</v>
      </c>
      <c r="F231" s="31">
        <v>8602</v>
      </c>
    </row>
    <row r="232" spans="1:6" ht="24" customHeight="1" x14ac:dyDescent="0.25">
      <c r="A232" s="31" t="s">
        <v>1101</v>
      </c>
      <c r="B232" s="31" t="s">
        <v>186</v>
      </c>
      <c r="C232" s="31" t="s">
        <v>187</v>
      </c>
      <c r="D232" s="31">
        <v>644154</v>
      </c>
      <c r="E232" s="31">
        <v>9726</v>
      </c>
      <c r="F232" s="31">
        <v>7392</v>
      </c>
    </row>
    <row r="233" spans="1:6" ht="24" customHeight="1" x14ac:dyDescent="0.25">
      <c r="A233" s="31" t="s">
        <v>1103</v>
      </c>
      <c r="B233" s="31" t="s">
        <v>186</v>
      </c>
      <c r="C233" s="31" t="s">
        <v>187</v>
      </c>
      <c r="D233" s="31">
        <v>297107</v>
      </c>
      <c r="E233" s="31">
        <v>74241</v>
      </c>
      <c r="F233" s="31">
        <v>5452</v>
      </c>
    </row>
    <row r="234" spans="1:6" ht="24" customHeight="1" x14ac:dyDescent="0.25">
      <c r="A234" s="31" t="s">
        <v>1104</v>
      </c>
      <c r="B234" s="31" t="s">
        <v>186</v>
      </c>
      <c r="C234" s="31" t="s">
        <v>187</v>
      </c>
      <c r="D234" s="31">
        <v>844763</v>
      </c>
      <c r="E234" s="31">
        <v>17627</v>
      </c>
      <c r="F234" s="31">
        <v>501</v>
      </c>
    </row>
    <row r="235" spans="1:6" ht="24" customHeight="1" x14ac:dyDescent="0.25">
      <c r="A235" s="31" t="s">
        <v>1106</v>
      </c>
      <c r="B235" s="31" t="s">
        <v>186</v>
      </c>
      <c r="C235" s="31" t="s">
        <v>187</v>
      </c>
      <c r="D235" s="31">
        <v>530852</v>
      </c>
      <c r="E235" s="31">
        <v>11966</v>
      </c>
      <c r="F235" s="31">
        <v>9253</v>
      </c>
    </row>
    <row r="236" spans="1:6" ht="24" customHeight="1" x14ac:dyDescent="0.25">
      <c r="A236" s="31" t="s">
        <v>1107</v>
      </c>
      <c r="B236" s="31" t="s">
        <v>186</v>
      </c>
      <c r="C236" s="31" t="s">
        <v>187</v>
      </c>
      <c r="D236" s="31">
        <v>632110</v>
      </c>
      <c r="E236" s="31">
        <v>6223</v>
      </c>
      <c r="F236" s="31">
        <v>582</v>
      </c>
    </row>
    <row r="237" spans="1:6" ht="24" customHeight="1" x14ac:dyDescent="0.25">
      <c r="A237" s="31" t="s">
        <v>1108</v>
      </c>
      <c r="B237" s="31" t="s">
        <v>186</v>
      </c>
      <c r="C237" s="31" t="s">
        <v>187</v>
      </c>
      <c r="D237" s="31">
        <v>890385</v>
      </c>
      <c r="E237" s="31">
        <v>28643</v>
      </c>
      <c r="F237" s="31">
        <v>14928</v>
      </c>
    </row>
    <row r="238" spans="1:6" ht="24" customHeight="1" x14ac:dyDescent="0.25">
      <c r="A238" s="31" t="s">
        <v>1109</v>
      </c>
      <c r="B238" s="31" t="s">
        <v>186</v>
      </c>
      <c r="C238" s="31" t="s">
        <v>187</v>
      </c>
      <c r="D238" s="31">
        <v>1302055</v>
      </c>
      <c r="E238" s="31">
        <v>56443</v>
      </c>
      <c r="F238" s="31">
        <v>893</v>
      </c>
    </row>
    <row r="239" spans="1:6" ht="24" customHeight="1" x14ac:dyDescent="0.25">
      <c r="A239" s="31" t="s">
        <v>1110</v>
      </c>
      <c r="B239" s="31" t="s">
        <v>186</v>
      </c>
      <c r="C239" s="31" t="s">
        <v>187</v>
      </c>
      <c r="D239" s="31">
        <v>326980</v>
      </c>
      <c r="E239" s="31">
        <v>72037</v>
      </c>
      <c r="F239" s="31">
        <v>5676</v>
      </c>
    </row>
    <row r="240" spans="1:6" ht="24" customHeight="1" x14ac:dyDescent="0.25">
      <c r="A240" s="31" t="s">
        <v>1111</v>
      </c>
      <c r="B240" s="31" t="s">
        <v>186</v>
      </c>
      <c r="C240" s="31" t="s">
        <v>187</v>
      </c>
      <c r="D240" s="31">
        <v>547528</v>
      </c>
      <c r="E240" s="31">
        <v>44298</v>
      </c>
      <c r="F240" s="31">
        <v>13332</v>
      </c>
    </row>
    <row r="241" spans="1:6" ht="24" customHeight="1" x14ac:dyDescent="0.25">
      <c r="A241" s="31" t="s">
        <v>1112</v>
      </c>
      <c r="B241" s="31" t="s">
        <v>186</v>
      </c>
      <c r="C241" s="31" t="s">
        <v>187</v>
      </c>
      <c r="D241" s="31">
        <v>344465</v>
      </c>
      <c r="E241" s="31">
        <v>26450</v>
      </c>
      <c r="F241" s="31">
        <v>897</v>
      </c>
    </row>
    <row r="242" spans="1:6" ht="24" customHeight="1" x14ac:dyDescent="0.25">
      <c r="A242" s="31" t="s">
        <v>1113</v>
      </c>
      <c r="B242" s="31" t="s">
        <v>186</v>
      </c>
      <c r="C242" s="31" t="s">
        <v>187</v>
      </c>
      <c r="D242" s="31">
        <v>1372166</v>
      </c>
      <c r="E242" s="31">
        <v>71898</v>
      </c>
      <c r="F242" s="31">
        <v>13811</v>
      </c>
    </row>
    <row r="243" spans="1:6" ht="24" customHeight="1" x14ac:dyDescent="0.25">
      <c r="A243" s="31" t="s">
        <v>1099</v>
      </c>
      <c r="B243" s="31" t="s">
        <v>189</v>
      </c>
      <c r="C243" s="31" t="s">
        <v>190</v>
      </c>
      <c r="D243" s="31">
        <v>1067464</v>
      </c>
      <c r="E243" s="31">
        <v>47458</v>
      </c>
      <c r="F243" s="31">
        <v>10955</v>
      </c>
    </row>
    <row r="244" spans="1:6" ht="24" customHeight="1" x14ac:dyDescent="0.25">
      <c r="A244" s="31" t="s">
        <v>1101</v>
      </c>
      <c r="B244" s="31" t="s">
        <v>189</v>
      </c>
      <c r="C244" s="31" t="s">
        <v>190</v>
      </c>
      <c r="D244" s="31">
        <v>859910</v>
      </c>
      <c r="E244" s="31">
        <v>27537</v>
      </c>
      <c r="F244" s="31">
        <v>12141</v>
      </c>
    </row>
    <row r="245" spans="1:6" ht="24" customHeight="1" x14ac:dyDescent="0.25">
      <c r="A245" s="31" t="s">
        <v>1103</v>
      </c>
      <c r="B245" s="31" t="s">
        <v>189</v>
      </c>
      <c r="C245" s="31" t="s">
        <v>190</v>
      </c>
      <c r="D245" s="31">
        <v>503811</v>
      </c>
      <c r="E245" s="31">
        <v>30290</v>
      </c>
      <c r="F245" s="31">
        <v>3130</v>
      </c>
    </row>
    <row r="246" spans="1:6" ht="24" customHeight="1" x14ac:dyDescent="0.25">
      <c r="A246" s="31" t="s">
        <v>1104</v>
      </c>
      <c r="B246" s="31" t="s">
        <v>189</v>
      </c>
      <c r="C246" s="31" t="s">
        <v>190</v>
      </c>
      <c r="D246" s="31">
        <v>605343</v>
      </c>
      <c r="E246" s="31">
        <v>37740</v>
      </c>
      <c r="F246" s="31">
        <v>16378</v>
      </c>
    </row>
    <row r="247" spans="1:6" ht="24" customHeight="1" x14ac:dyDescent="0.25">
      <c r="A247" s="31" t="s">
        <v>1106</v>
      </c>
      <c r="B247" s="31" t="s">
        <v>189</v>
      </c>
      <c r="C247" s="31" t="s">
        <v>190</v>
      </c>
      <c r="D247" s="31">
        <v>645015</v>
      </c>
      <c r="E247" s="31">
        <v>62941</v>
      </c>
      <c r="F247" s="31">
        <v>17904</v>
      </c>
    </row>
    <row r="248" spans="1:6" ht="24" customHeight="1" x14ac:dyDescent="0.25">
      <c r="A248" s="31" t="s">
        <v>1107</v>
      </c>
      <c r="B248" s="31" t="s">
        <v>189</v>
      </c>
      <c r="C248" s="31" t="s">
        <v>190</v>
      </c>
      <c r="D248" s="31">
        <v>469926</v>
      </c>
      <c r="E248" s="31">
        <v>66054</v>
      </c>
      <c r="F248" s="31">
        <v>9980</v>
      </c>
    </row>
    <row r="249" spans="1:6" ht="24" customHeight="1" x14ac:dyDescent="0.25">
      <c r="A249" s="31" t="s">
        <v>1108</v>
      </c>
      <c r="B249" s="31" t="s">
        <v>189</v>
      </c>
      <c r="C249" s="31" t="s">
        <v>190</v>
      </c>
      <c r="D249" s="31">
        <v>1300740</v>
      </c>
      <c r="E249" s="31">
        <v>69891</v>
      </c>
      <c r="F249" s="31">
        <v>5768</v>
      </c>
    </row>
    <row r="250" spans="1:6" ht="24" customHeight="1" x14ac:dyDescent="0.25">
      <c r="A250" s="31" t="s">
        <v>1109</v>
      </c>
      <c r="B250" s="31" t="s">
        <v>189</v>
      </c>
      <c r="C250" s="31" t="s">
        <v>190</v>
      </c>
      <c r="D250" s="31">
        <v>1113343</v>
      </c>
      <c r="E250" s="31">
        <v>54027</v>
      </c>
      <c r="F250" s="31">
        <v>18589</v>
      </c>
    </row>
    <row r="251" spans="1:6" ht="24" customHeight="1" x14ac:dyDescent="0.25">
      <c r="A251" s="31" t="s">
        <v>1110</v>
      </c>
      <c r="B251" s="31" t="s">
        <v>189</v>
      </c>
      <c r="C251" s="31" t="s">
        <v>190</v>
      </c>
      <c r="D251" s="31">
        <v>1205987</v>
      </c>
      <c r="E251" s="31">
        <v>38605</v>
      </c>
      <c r="F251" s="31">
        <v>7480</v>
      </c>
    </row>
    <row r="252" spans="1:6" ht="24" customHeight="1" x14ac:dyDescent="0.25">
      <c r="A252" s="31" t="s">
        <v>1111</v>
      </c>
      <c r="B252" s="31" t="s">
        <v>189</v>
      </c>
      <c r="C252" s="31" t="s">
        <v>190</v>
      </c>
      <c r="D252" s="31">
        <v>729070</v>
      </c>
      <c r="E252" s="31">
        <v>38673</v>
      </c>
      <c r="F252" s="31">
        <v>4368</v>
      </c>
    </row>
    <row r="253" spans="1:6" ht="24" customHeight="1" x14ac:dyDescent="0.25">
      <c r="A253" s="31" t="s">
        <v>1112</v>
      </c>
      <c r="B253" s="31" t="s">
        <v>189</v>
      </c>
      <c r="C253" s="31" t="s">
        <v>190</v>
      </c>
      <c r="D253" s="31">
        <v>400373</v>
      </c>
      <c r="E253" s="31">
        <v>15265</v>
      </c>
      <c r="F253" s="31">
        <v>13081</v>
      </c>
    </row>
    <row r="254" spans="1:6" ht="24" customHeight="1" x14ac:dyDescent="0.25">
      <c r="A254" s="31" t="s">
        <v>1113</v>
      </c>
      <c r="B254" s="31" t="s">
        <v>189</v>
      </c>
      <c r="C254" s="31" t="s">
        <v>190</v>
      </c>
      <c r="D254" s="31">
        <v>1184933</v>
      </c>
      <c r="E254" s="31">
        <v>65341</v>
      </c>
      <c r="F254" s="31">
        <v>17593</v>
      </c>
    </row>
    <row r="255" spans="1:6" ht="15" customHeight="1" x14ac:dyDescent="0.25">
      <c r="A255" s="31" t="s">
        <v>1099</v>
      </c>
      <c r="B255" s="31" t="s">
        <v>192</v>
      </c>
      <c r="C255" s="31" t="s">
        <v>193</v>
      </c>
      <c r="D255" s="31">
        <v>464881</v>
      </c>
      <c r="E255" s="31">
        <v>53434</v>
      </c>
      <c r="F255" s="31">
        <v>9994</v>
      </c>
    </row>
    <row r="256" spans="1:6" ht="15" customHeight="1" x14ac:dyDescent="0.25">
      <c r="A256" s="31" t="s">
        <v>1101</v>
      </c>
      <c r="B256" s="31" t="s">
        <v>192</v>
      </c>
      <c r="C256" s="31" t="s">
        <v>193</v>
      </c>
      <c r="D256" s="31">
        <v>755944</v>
      </c>
      <c r="E256" s="31">
        <v>29971</v>
      </c>
      <c r="F256" s="31">
        <v>942</v>
      </c>
    </row>
    <row r="257" spans="1:6" ht="15" customHeight="1" x14ac:dyDescent="0.25">
      <c r="A257" s="31" t="s">
        <v>1103</v>
      </c>
      <c r="B257" s="31" t="s">
        <v>192</v>
      </c>
      <c r="C257" s="31" t="s">
        <v>193</v>
      </c>
      <c r="D257" s="31">
        <v>1360564</v>
      </c>
      <c r="E257" s="31">
        <v>48975</v>
      </c>
      <c r="F257" s="31">
        <v>4970</v>
      </c>
    </row>
    <row r="258" spans="1:6" ht="15" customHeight="1" x14ac:dyDescent="0.25">
      <c r="A258" s="31" t="s">
        <v>1104</v>
      </c>
      <c r="B258" s="31" t="s">
        <v>192</v>
      </c>
      <c r="C258" s="31" t="s">
        <v>193</v>
      </c>
      <c r="D258" s="31">
        <v>269427</v>
      </c>
      <c r="E258" s="31">
        <v>16773</v>
      </c>
      <c r="F258" s="31">
        <v>15122</v>
      </c>
    </row>
    <row r="259" spans="1:6" ht="15" customHeight="1" x14ac:dyDescent="0.25">
      <c r="A259" s="31" t="s">
        <v>1106</v>
      </c>
      <c r="B259" s="31" t="s">
        <v>192</v>
      </c>
      <c r="C259" s="31" t="s">
        <v>193</v>
      </c>
      <c r="D259" s="31">
        <v>1203965</v>
      </c>
      <c r="E259" s="31">
        <v>44429</v>
      </c>
      <c r="F259" s="31">
        <v>3851</v>
      </c>
    </row>
    <row r="260" spans="1:6" ht="15" customHeight="1" x14ac:dyDescent="0.25">
      <c r="A260" s="31" t="s">
        <v>1107</v>
      </c>
      <c r="B260" s="31" t="s">
        <v>192</v>
      </c>
      <c r="C260" s="31" t="s">
        <v>193</v>
      </c>
      <c r="D260" s="31">
        <v>957458</v>
      </c>
      <c r="E260" s="31">
        <v>17823</v>
      </c>
      <c r="F260" s="31">
        <v>19801</v>
      </c>
    </row>
    <row r="261" spans="1:6" ht="15" customHeight="1" x14ac:dyDescent="0.25">
      <c r="A261" s="31" t="s">
        <v>1108</v>
      </c>
      <c r="B261" s="31" t="s">
        <v>192</v>
      </c>
      <c r="C261" s="31" t="s">
        <v>193</v>
      </c>
      <c r="D261" s="31">
        <v>771900</v>
      </c>
      <c r="E261" s="31">
        <v>33326</v>
      </c>
      <c r="F261" s="31">
        <v>13886</v>
      </c>
    </row>
    <row r="262" spans="1:6" ht="15" customHeight="1" x14ac:dyDescent="0.25">
      <c r="A262" s="31" t="s">
        <v>1109</v>
      </c>
      <c r="B262" s="31" t="s">
        <v>192</v>
      </c>
      <c r="C262" s="31" t="s">
        <v>193</v>
      </c>
      <c r="D262" s="31">
        <v>410078</v>
      </c>
      <c r="E262" s="31">
        <v>16955</v>
      </c>
      <c r="F262" s="31">
        <v>513</v>
      </c>
    </row>
    <row r="263" spans="1:6" ht="15" customHeight="1" x14ac:dyDescent="0.25">
      <c r="A263" s="31" t="s">
        <v>1110</v>
      </c>
      <c r="B263" s="31" t="s">
        <v>192</v>
      </c>
      <c r="C263" s="31" t="s">
        <v>193</v>
      </c>
      <c r="D263" s="31">
        <v>391943</v>
      </c>
      <c r="E263" s="31">
        <v>40304</v>
      </c>
      <c r="F263" s="31">
        <v>11224</v>
      </c>
    </row>
    <row r="264" spans="1:6" ht="15" customHeight="1" x14ac:dyDescent="0.25">
      <c r="A264" s="31" t="s">
        <v>1111</v>
      </c>
      <c r="B264" s="31" t="s">
        <v>192</v>
      </c>
      <c r="C264" s="31" t="s">
        <v>193</v>
      </c>
      <c r="D264" s="31">
        <v>1073196</v>
      </c>
      <c r="E264" s="31">
        <v>9407</v>
      </c>
      <c r="F264" s="31">
        <v>9309</v>
      </c>
    </row>
    <row r="265" spans="1:6" ht="15" customHeight="1" x14ac:dyDescent="0.25">
      <c r="A265" s="31" t="s">
        <v>1112</v>
      </c>
      <c r="B265" s="31" t="s">
        <v>192</v>
      </c>
      <c r="C265" s="31" t="s">
        <v>193</v>
      </c>
      <c r="D265" s="31">
        <v>1335190</v>
      </c>
      <c r="E265" s="31">
        <v>42904</v>
      </c>
      <c r="F265" s="31">
        <v>6430</v>
      </c>
    </row>
    <row r="266" spans="1:6" ht="15" customHeight="1" x14ac:dyDescent="0.25">
      <c r="A266" s="31" t="s">
        <v>1113</v>
      </c>
      <c r="B266" s="31" t="s">
        <v>192</v>
      </c>
      <c r="C266" s="31" t="s">
        <v>193</v>
      </c>
      <c r="D266" s="31">
        <v>475232</v>
      </c>
      <c r="E266" s="31">
        <v>71865</v>
      </c>
      <c r="F266" s="31">
        <v>288</v>
      </c>
    </row>
    <row r="267" spans="1:6" ht="15" customHeight="1" x14ac:dyDescent="0.25">
      <c r="A267" s="31" t="s">
        <v>1099</v>
      </c>
      <c r="B267" s="31" t="s">
        <v>195</v>
      </c>
      <c r="C267" s="31" t="s">
        <v>196</v>
      </c>
      <c r="D267" s="31">
        <v>950597</v>
      </c>
      <c r="E267" s="31">
        <v>5500</v>
      </c>
      <c r="F267" s="31">
        <v>11304</v>
      </c>
    </row>
    <row r="268" spans="1:6" ht="15" customHeight="1" x14ac:dyDescent="0.25">
      <c r="A268" s="31" t="s">
        <v>1101</v>
      </c>
      <c r="B268" s="31" t="s">
        <v>195</v>
      </c>
      <c r="C268" s="31" t="s">
        <v>196</v>
      </c>
      <c r="D268" s="31">
        <v>1188964</v>
      </c>
      <c r="E268" s="31">
        <v>73552</v>
      </c>
      <c r="F268" s="31">
        <v>10136</v>
      </c>
    </row>
    <row r="269" spans="1:6" ht="15" customHeight="1" x14ac:dyDescent="0.25">
      <c r="A269" s="31" t="s">
        <v>1103</v>
      </c>
      <c r="B269" s="31" t="s">
        <v>195</v>
      </c>
      <c r="C269" s="31" t="s">
        <v>196</v>
      </c>
      <c r="D269" s="31">
        <v>301349</v>
      </c>
      <c r="E269" s="31">
        <v>9737</v>
      </c>
      <c r="F269" s="31">
        <v>14234</v>
      </c>
    </row>
    <row r="270" spans="1:6" ht="15" customHeight="1" x14ac:dyDescent="0.25">
      <c r="A270" s="31" t="s">
        <v>1104</v>
      </c>
      <c r="B270" s="31" t="s">
        <v>195</v>
      </c>
      <c r="C270" s="31" t="s">
        <v>196</v>
      </c>
      <c r="D270" s="31">
        <v>1117700</v>
      </c>
      <c r="E270" s="31">
        <v>12038</v>
      </c>
      <c r="F270" s="31">
        <v>976</v>
      </c>
    </row>
    <row r="271" spans="1:6" ht="15" customHeight="1" x14ac:dyDescent="0.25">
      <c r="A271" s="31" t="s">
        <v>1106</v>
      </c>
      <c r="B271" s="31" t="s">
        <v>195</v>
      </c>
      <c r="C271" s="31" t="s">
        <v>196</v>
      </c>
      <c r="D271" s="31">
        <v>448225</v>
      </c>
      <c r="E271" s="31">
        <v>35686</v>
      </c>
      <c r="F271" s="31">
        <v>7196</v>
      </c>
    </row>
    <row r="272" spans="1:6" ht="15" customHeight="1" x14ac:dyDescent="0.25">
      <c r="A272" s="31" t="s">
        <v>1107</v>
      </c>
      <c r="B272" s="31" t="s">
        <v>195</v>
      </c>
      <c r="C272" s="31" t="s">
        <v>196</v>
      </c>
      <c r="D272" s="31">
        <v>415110</v>
      </c>
      <c r="E272" s="31">
        <v>70276</v>
      </c>
      <c r="F272" s="31">
        <v>15164</v>
      </c>
    </row>
    <row r="273" spans="1:6" ht="15" customHeight="1" x14ac:dyDescent="0.25">
      <c r="A273" s="31" t="s">
        <v>1108</v>
      </c>
      <c r="B273" s="31" t="s">
        <v>195</v>
      </c>
      <c r="C273" s="31" t="s">
        <v>196</v>
      </c>
      <c r="D273" s="31">
        <v>623779</v>
      </c>
      <c r="E273" s="31">
        <v>31671</v>
      </c>
      <c r="F273" s="31">
        <v>18483</v>
      </c>
    </row>
    <row r="274" spans="1:6" ht="15" customHeight="1" x14ac:dyDescent="0.25">
      <c r="A274" s="31" t="s">
        <v>1109</v>
      </c>
      <c r="B274" s="31" t="s">
        <v>195</v>
      </c>
      <c r="C274" s="31" t="s">
        <v>196</v>
      </c>
      <c r="D274" s="31">
        <v>833258</v>
      </c>
      <c r="E274" s="31">
        <v>55259</v>
      </c>
      <c r="F274" s="31">
        <v>4929</v>
      </c>
    </row>
    <row r="275" spans="1:6" ht="15" customHeight="1" x14ac:dyDescent="0.25">
      <c r="A275" s="31" t="s">
        <v>1110</v>
      </c>
      <c r="B275" s="31" t="s">
        <v>195</v>
      </c>
      <c r="C275" s="31" t="s">
        <v>196</v>
      </c>
      <c r="D275" s="31">
        <v>320666</v>
      </c>
      <c r="E275" s="31">
        <v>31206</v>
      </c>
      <c r="F275" s="31">
        <v>7048</v>
      </c>
    </row>
    <row r="276" spans="1:6" ht="15" customHeight="1" x14ac:dyDescent="0.25">
      <c r="A276" s="31" t="s">
        <v>1111</v>
      </c>
      <c r="B276" s="31" t="s">
        <v>195</v>
      </c>
      <c r="C276" s="31" t="s">
        <v>196</v>
      </c>
      <c r="D276" s="31">
        <v>412361</v>
      </c>
      <c r="E276" s="31">
        <v>35278</v>
      </c>
      <c r="F276" s="31">
        <v>1426</v>
      </c>
    </row>
    <row r="277" spans="1:6" ht="15" customHeight="1" x14ac:dyDescent="0.25">
      <c r="A277" s="31" t="s">
        <v>1112</v>
      </c>
      <c r="B277" s="31" t="s">
        <v>195</v>
      </c>
      <c r="C277" s="31" t="s">
        <v>196</v>
      </c>
      <c r="D277" s="31">
        <v>359074</v>
      </c>
      <c r="E277" s="31">
        <v>64902</v>
      </c>
      <c r="F277" s="31">
        <v>15893</v>
      </c>
    </row>
    <row r="278" spans="1:6" ht="15" customHeight="1" x14ac:dyDescent="0.25">
      <c r="A278" s="31" t="s">
        <v>1113</v>
      </c>
      <c r="B278" s="31" t="s">
        <v>195</v>
      </c>
      <c r="C278" s="31" t="s">
        <v>196</v>
      </c>
      <c r="D278" s="31">
        <v>514749</v>
      </c>
      <c r="E278" s="31">
        <v>29532</v>
      </c>
      <c r="F278" s="31">
        <v>8372</v>
      </c>
    </row>
    <row r="279" spans="1:6" ht="24" customHeight="1" x14ac:dyDescent="0.25">
      <c r="A279" s="31" t="s">
        <v>1099</v>
      </c>
      <c r="B279" s="31" t="s">
        <v>198</v>
      </c>
      <c r="C279" s="31" t="s">
        <v>199</v>
      </c>
      <c r="D279" s="31">
        <v>1214149</v>
      </c>
      <c r="E279" s="31">
        <v>11251</v>
      </c>
      <c r="F279" s="31">
        <v>8259</v>
      </c>
    </row>
    <row r="280" spans="1:6" ht="24" customHeight="1" x14ac:dyDescent="0.25">
      <c r="A280" s="31" t="s">
        <v>1101</v>
      </c>
      <c r="B280" s="31" t="s">
        <v>198</v>
      </c>
      <c r="C280" s="31" t="s">
        <v>199</v>
      </c>
      <c r="D280" s="31">
        <v>592061</v>
      </c>
      <c r="E280" s="31">
        <v>21631</v>
      </c>
      <c r="F280" s="31">
        <v>1100</v>
      </c>
    </row>
    <row r="281" spans="1:6" ht="24" customHeight="1" x14ac:dyDescent="0.25">
      <c r="A281" s="31" t="s">
        <v>1103</v>
      </c>
      <c r="B281" s="31" t="s">
        <v>198</v>
      </c>
      <c r="C281" s="31" t="s">
        <v>199</v>
      </c>
      <c r="D281" s="31">
        <v>321161</v>
      </c>
      <c r="E281" s="31">
        <v>54587</v>
      </c>
      <c r="F281" s="31">
        <v>2104</v>
      </c>
    </row>
    <row r="282" spans="1:6" ht="24" customHeight="1" x14ac:dyDescent="0.25">
      <c r="A282" s="31" t="s">
        <v>1104</v>
      </c>
      <c r="B282" s="31" t="s">
        <v>198</v>
      </c>
      <c r="C282" s="31" t="s">
        <v>199</v>
      </c>
      <c r="D282" s="31">
        <v>855955</v>
      </c>
      <c r="E282" s="31">
        <v>43289</v>
      </c>
      <c r="F282" s="31">
        <v>16414</v>
      </c>
    </row>
    <row r="283" spans="1:6" ht="24" customHeight="1" x14ac:dyDescent="0.25">
      <c r="A283" s="31" t="s">
        <v>1106</v>
      </c>
      <c r="B283" s="31" t="s">
        <v>198</v>
      </c>
      <c r="C283" s="31" t="s">
        <v>199</v>
      </c>
      <c r="D283" s="31">
        <v>266444</v>
      </c>
      <c r="E283" s="31">
        <v>57530</v>
      </c>
      <c r="F283" s="31">
        <v>12501</v>
      </c>
    </row>
    <row r="284" spans="1:6" ht="24" customHeight="1" x14ac:dyDescent="0.25">
      <c r="A284" s="31" t="s">
        <v>1107</v>
      </c>
      <c r="B284" s="31" t="s">
        <v>198</v>
      </c>
      <c r="C284" s="31" t="s">
        <v>199</v>
      </c>
      <c r="D284" s="31">
        <v>598792</v>
      </c>
      <c r="E284" s="31">
        <v>52619</v>
      </c>
      <c r="F284" s="31">
        <v>3353</v>
      </c>
    </row>
    <row r="285" spans="1:6" ht="24" customHeight="1" x14ac:dyDescent="0.25">
      <c r="A285" s="31" t="s">
        <v>1108</v>
      </c>
      <c r="B285" s="31" t="s">
        <v>198</v>
      </c>
      <c r="C285" s="31" t="s">
        <v>199</v>
      </c>
      <c r="D285" s="31">
        <v>991070</v>
      </c>
      <c r="E285" s="31">
        <v>73675</v>
      </c>
      <c r="F285" s="31">
        <v>11827</v>
      </c>
    </row>
    <row r="286" spans="1:6" ht="24" customHeight="1" x14ac:dyDescent="0.25">
      <c r="A286" s="31" t="s">
        <v>1109</v>
      </c>
      <c r="B286" s="31" t="s">
        <v>198</v>
      </c>
      <c r="C286" s="31" t="s">
        <v>199</v>
      </c>
      <c r="D286" s="31">
        <v>363561</v>
      </c>
      <c r="E286" s="31">
        <v>53246</v>
      </c>
      <c r="F286" s="31">
        <v>19444</v>
      </c>
    </row>
    <row r="287" spans="1:6" ht="24" customHeight="1" x14ac:dyDescent="0.25">
      <c r="A287" s="31" t="s">
        <v>1110</v>
      </c>
      <c r="B287" s="31" t="s">
        <v>198</v>
      </c>
      <c r="C287" s="31" t="s">
        <v>199</v>
      </c>
      <c r="D287" s="31">
        <v>1261441</v>
      </c>
      <c r="E287" s="31">
        <v>9076</v>
      </c>
      <c r="F287" s="31">
        <v>4343</v>
      </c>
    </row>
    <row r="288" spans="1:6" ht="24" customHeight="1" x14ac:dyDescent="0.25">
      <c r="A288" s="31" t="s">
        <v>1111</v>
      </c>
      <c r="B288" s="31" t="s">
        <v>198</v>
      </c>
      <c r="C288" s="31" t="s">
        <v>199</v>
      </c>
      <c r="D288" s="31">
        <v>331413</v>
      </c>
      <c r="E288" s="31">
        <v>68018</v>
      </c>
      <c r="F288" s="31">
        <v>17537</v>
      </c>
    </row>
    <row r="289" spans="1:6" ht="24" customHeight="1" x14ac:dyDescent="0.25">
      <c r="A289" s="31" t="s">
        <v>1112</v>
      </c>
      <c r="B289" s="31" t="s">
        <v>198</v>
      </c>
      <c r="C289" s="31" t="s">
        <v>199</v>
      </c>
      <c r="D289" s="31">
        <v>454461</v>
      </c>
      <c r="E289" s="31">
        <v>62376</v>
      </c>
      <c r="F289" s="31">
        <v>17271</v>
      </c>
    </row>
    <row r="290" spans="1:6" ht="24" customHeight="1" x14ac:dyDescent="0.25">
      <c r="A290" s="31" t="s">
        <v>1113</v>
      </c>
      <c r="B290" s="31" t="s">
        <v>198</v>
      </c>
      <c r="C290" s="31" t="s">
        <v>199</v>
      </c>
      <c r="D290" s="31">
        <v>657063</v>
      </c>
      <c r="E290" s="31">
        <v>75999</v>
      </c>
      <c r="F290" s="31">
        <v>18467</v>
      </c>
    </row>
    <row r="291" spans="1:6" ht="24" customHeight="1" x14ac:dyDescent="0.25">
      <c r="A291" s="31" t="s">
        <v>1099</v>
      </c>
      <c r="B291" s="31" t="s">
        <v>201</v>
      </c>
      <c r="C291" s="31" t="s">
        <v>202</v>
      </c>
      <c r="D291" s="31">
        <v>372900</v>
      </c>
      <c r="E291" s="31">
        <v>54980</v>
      </c>
      <c r="F291" s="31">
        <v>12752</v>
      </c>
    </row>
    <row r="292" spans="1:6" ht="24" customHeight="1" x14ac:dyDescent="0.25">
      <c r="A292" s="31" t="s">
        <v>1101</v>
      </c>
      <c r="B292" s="31" t="s">
        <v>201</v>
      </c>
      <c r="C292" s="31" t="s">
        <v>202</v>
      </c>
      <c r="D292" s="31">
        <v>678413</v>
      </c>
      <c r="E292" s="31">
        <v>48651</v>
      </c>
      <c r="F292" s="31">
        <v>849</v>
      </c>
    </row>
    <row r="293" spans="1:6" ht="24" customHeight="1" x14ac:dyDescent="0.25">
      <c r="A293" s="31" t="s">
        <v>1103</v>
      </c>
      <c r="B293" s="31" t="s">
        <v>201</v>
      </c>
      <c r="C293" s="31" t="s">
        <v>202</v>
      </c>
      <c r="D293" s="31">
        <v>372646</v>
      </c>
      <c r="E293" s="31">
        <v>17850</v>
      </c>
      <c r="F293" s="31">
        <v>4420</v>
      </c>
    </row>
    <row r="294" spans="1:6" ht="24" customHeight="1" x14ac:dyDescent="0.25">
      <c r="A294" s="31" t="s">
        <v>1104</v>
      </c>
      <c r="B294" s="31" t="s">
        <v>201</v>
      </c>
      <c r="C294" s="31" t="s">
        <v>202</v>
      </c>
      <c r="D294" s="31">
        <v>455203</v>
      </c>
      <c r="E294" s="31">
        <v>58839</v>
      </c>
      <c r="F294" s="31">
        <v>9533</v>
      </c>
    </row>
    <row r="295" spans="1:6" ht="24" customHeight="1" x14ac:dyDescent="0.25">
      <c r="A295" s="31" t="s">
        <v>1106</v>
      </c>
      <c r="B295" s="31" t="s">
        <v>201</v>
      </c>
      <c r="C295" s="31" t="s">
        <v>202</v>
      </c>
      <c r="D295" s="31">
        <v>611288</v>
      </c>
      <c r="E295" s="31">
        <v>25184</v>
      </c>
      <c r="F295" s="31">
        <v>12398</v>
      </c>
    </row>
    <row r="296" spans="1:6" ht="24" customHeight="1" x14ac:dyDescent="0.25">
      <c r="A296" s="31" t="s">
        <v>1107</v>
      </c>
      <c r="B296" s="31" t="s">
        <v>201</v>
      </c>
      <c r="C296" s="31" t="s">
        <v>202</v>
      </c>
      <c r="D296" s="31">
        <v>980466</v>
      </c>
      <c r="E296" s="31">
        <v>9642</v>
      </c>
      <c r="F296" s="31">
        <v>8037</v>
      </c>
    </row>
    <row r="297" spans="1:6" ht="24" customHeight="1" x14ac:dyDescent="0.25">
      <c r="A297" s="31" t="s">
        <v>1108</v>
      </c>
      <c r="B297" s="31" t="s">
        <v>201</v>
      </c>
      <c r="C297" s="31" t="s">
        <v>202</v>
      </c>
      <c r="D297" s="31">
        <v>331613</v>
      </c>
      <c r="E297" s="31">
        <v>18201</v>
      </c>
      <c r="F297" s="31">
        <v>14436</v>
      </c>
    </row>
    <row r="298" spans="1:6" ht="24" customHeight="1" x14ac:dyDescent="0.25">
      <c r="A298" s="31" t="s">
        <v>1109</v>
      </c>
      <c r="B298" s="31" t="s">
        <v>201</v>
      </c>
      <c r="C298" s="31" t="s">
        <v>202</v>
      </c>
      <c r="D298" s="31">
        <v>406400</v>
      </c>
      <c r="E298" s="31">
        <v>45306</v>
      </c>
      <c r="F298" s="31">
        <v>1015</v>
      </c>
    </row>
    <row r="299" spans="1:6" ht="24" customHeight="1" x14ac:dyDescent="0.25">
      <c r="A299" s="31" t="s">
        <v>1110</v>
      </c>
      <c r="B299" s="31" t="s">
        <v>201</v>
      </c>
      <c r="C299" s="31" t="s">
        <v>202</v>
      </c>
      <c r="D299" s="31">
        <v>1236196</v>
      </c>
      <c r="E299" s="31">
        <v>75396</v>
      </c>
      <c r="F299" s="31">
        <v>2502</v>
      </c>
    </row>
    <row r="300" spans="1:6" ht="24" customHeight="1" x14ac:dyDescent="0.25">
      <c r="A300" s="31" t="s">
        <v>1111</v>
      </c>
      <c r="B300" s="31" t="s">
        <v>201</v>
      </c>
      <c r="C300" s="31" t="s">
        <v>202</v>
      </c>
      <c r="D300" s="31">
        <v>1199398</v>
      </c>
      <c r="E300" s="31">
        <v>78747</v>
      </c>
      <c r="F300" s="31">
        <v>15143</v>
      </c>
    </row>
    <row r="301" spans="1:6" ht="24" customHeight="1" x14ac:dyDescent="0.25">
      <c r="A301" s="31" t="s">
        <v>1112</v>
      </c>
      <c r="B301" s="31" t="s">
        <v>201</v>
      </c>
      <c r="C301" s="31" t="s">
        <v>202</v>
      </c>
      <c r="D301" s="31">
        <v>821445</v>
      </c>
      <c r="E301" s="31">
        <v>14528</v>
      </c>
      <c r="F301" s="31">
        <v>12023</v>
      </c>
    </row>
    <row r="302" spans="1:6" ht="24" customHeight="1" x14ac:dyDescent="0.25">
      <c r="A302" s="31" t="s">
        <v>1113</v>
      </c>
      <c r="B302" s="31" t="s">
        <v>201</v>
      </c>
      <c r="C302" s="31" t="s">
        <v>202</v>
      </c>
      <c r="D302" s="31">
        <v>544086</v>
      </c>
      <c r="E302" s="31">
        <v>60870</v>
      </c>
      <c r="F302" s="31">
        <v>10010</v>
      </c>
    </row>
    <row r="303" spans="1:6" ht="24" customHeight="1" x14ac:dyDescent="0.25">
      <c r="A303" s="31" t="s">
        <v>1099</v>
      </c>
      <c r="B303" s="31" t="s">
        <v>204</v>
      </c>
      <c r="C303" s="31" t="s">
        <v>205</v>
      </c>
      <c r="D303" s="31">
        <v>480682</v>
      </c>
      <c r="E303" s="31">
        <v>66475</v>
      </c>
      <c r="F303" s="31">
        <v>6028</v>
      </c>
    </row>
    <row r="304" spans="1:6" ht="24" customHeight="1" x14ac:dyDescent="0.25">
      <c r="A304" s="31" t="s">
        <v>1101</v>
      </c>
      <c r="B304" s="31" t="s">
        <v>204</v>
      </c>
      <c r="C304" s="31" t="s">
        <v>205</v>
      </c>
      <c r="D304" s="31">
        <v>1217744</v>
      </c>
      <c r="E304" s="31">
        <v>31933</v>
      </c>
      <c r="F304" s="31">
        <v>10045</v>
      </c>
    </row>
    <row r="305" spans="1:6" ht="24" customHeight="1" x14ac:dyDescent="0.25">
      <c r="A305" s="31" t="s">
        <v>1103</v>
      </c>
      <c r="B305" s="31" t="s">
        <v>204</v>
      </c>
      <c r="C305" s="31" t="s">
        <v>205</v>
      </c>
      <c r="D305" s="31">
        <v>987467</v>
      </c>
      <c r="E305" s="31">
        <v>79985</v>
      </c>
      <c r="F305" s="31">
        <v>16185</v>
      </c>
    </row>
    <row r="306" spans="1:6" ht="24" customHeight="1" x14ac:dyDescent="0.25">
      <c r="A306" s="31" t="s">
        <v>1104</v>
      </c>
      <c r="B306" s="31" t="s">
        <v>204</v>
      </c>
      <c r="C306" s="31" t="s">
        <v>205</v>
      </c>
      <c r="D306" s="31">
        <v>1399616</v>
      </c>
      <c r="E306" s="31">
        <v>9132</v>
      </c>
      <c r="F306" s="31">
        <v>14624</v>
      </c>
    </row>
    <row r="307" spans="1:6" ht="24" customHeight="1" x14ac:dyDescent="0.25">
      <c r="A307" s="31" t="s">
        <v>1106</v>
      </c>
      <c r="B307" s="31" t="s">
        <v>204</v>
      </c>
      <c r="C307" s="31" t="s">
        <v>205</v>
      </c>
      <c r="D307" s="31">
        <v>641773</v>
      </c>
      <c r="E307" s="31">
        <v>68445</v>
      </c>
      <c r="F307" s="31">
        <v>14089</v>
      </c>
    </row>
    <row r="308" spans="1:6" ht="24" customHeight="1" x14ac:dyDescent="0.25">
      <c r="A308" s="31" t="s">
        <v>1107</v>
      </c>
      <c r="B308" s="31" t="s">
        <v>204</v>
      </c>
      <c r="C308" s="31" t="s">
        <v>205</v>
      </c>
      <c r="D308" s="31">
        <v>404805</v>
      </c>
      <c r="E308" s="31">
        <v>69124</v>
      </c>
      <c r="F308" s="31">
        <v>822</v>
      </c>
    </row>
    <row r="309" spans="1:6" ht="24" customHeight="1" x14ac:dyDescent="0.25">
      <c r="A309" s="31" t="s">
        <v>1108</v>
      </c>
      <c r="B309" s="31" t="s">
        <v>204</v>
      </c>
      <c r="C309" s="31" t="s">
        <v>205</v>
      </c>
      <c r="D309" s="31">
        <v>289556</v>
      </c>
      <c r="E309" s="31">
        <v>26834</v>
      </c>
      <c r="F309" s="31">
        <v>12916</v>
      </c>
    </row>
    <row r="310" spans="1:6" ht="24" customHeight="1" x14ac:dyDescent="0.25">
      <c r="A310" s="31" t="s">
        <v>1109</v>
      </c>
      <c r="B310" s="31" t="s">
        <v>204</v>
      </c>
      <c r="C310" s="31" t="s">
        <v>205</v>
      </c>
      <c r="D310" s="31">
        <v>1023705</v>
      </c>
      <c r="E310" s="31">
        <v>36955</v>
      </c>
      <c r="F310" s="31">
        <v>12784</v>
      </c>
    </row>
    <row r="311" spans="1:6" ht="24" customHeight="1" x14ac:dyDescent="0.25">
      <c r="A311" s="31" t="s">
        <v>1110</v>
      </c>
      <c r="B311" s="31" t="s">
        <v>204</v>
      </c>
      <c r="C311" s="31" t="s">
        <v>205</v>
      </c>
      <c r="D311" s="31">
        <v>633727</v>
      </c>
      <c r="E311" s="31">
        <v>9440</v>
      </c>
      <c r="F311" s="31">
        <v>10790</v>
      </c>
    </row>
    <row r="312" spans="1:6" ht="24" customHeight="1" x14ac:dyDescent="0.25">
      <c r="A312" s="31" t="s">
        <v>1111</v>
      </c>
      <c r="B312" s="31" t="s">
        <v>204</v>
      </c>
      <c r="C312" s="31" t="s">
        <v>205</v>
      </c>
      <c r="D312" s="31">
        <v>869811</v>
      </c>
      <c r="E312" s="31">
        <v>46878</v>
      </c>
      <c r="F312" s="31">
        <v>14028</v>
      </c>
    </row>
    <row r="313" spans="1:6" ht="24" customHeight="1" x14ac:dyDescent="0.25">
      <c r="A313" s="31" t="s">
        <v>1112</v>
      </c>
      <c r="B313" s="31" t="s">
        <v>204</v>
      </c>
      <c r="C313" s="31" t="s">
        <v>205</v>
      </c>
      <c r="D313" s="31">
        <v>421944</v>
      </c>
      <c r="E313" s="31">
        <v>65459</v>
      </c>
      <c r="F313" s="31">
        <v>1578</v>
      </c>
    </row>
    <row r="314" spans="1:6" ht="24" customHeight="1" x14ac:dyDescent="0.25">
      <c r="A314" s="31" t="s">
        <v>1113</v>
      </c>
      <c r="B314" s="31" t="s">
        <v>204</v>
      </c>
      <c r="C314" s="31" t="s">
        <v>205</v>
      </c>
      <c r="D314" s="31">
        <v>380735</v>
      </c>
      <c r="E314" s="31">
        <v>22085</v>
      </c>
      <c r="F314" s="31">
        <v>19</v>
      </c>
    </row>
    <row r="315" spans="1:6" ht="15" customHeight="1" x14ac:dyDescent="0.25">
      <c r="A315" s="31" t="s">
        <v>1099</v>
      </c>
      <c r="B315" s="31" t="s">
        <v>207</v>
      </c>
      <c r="C315" s="31" t="s">
        <v>208</v>
      </c>
      <c r="D315" s="31">
        <v>1329402</v>
      </c>
      <c r="E315" s="31">
        <v>56413</v>
      </c>
      <c r="F315" s="31">
        <v>10446</v>
      </c>
    </row>
    <row r="316" spans="1:6" ht="15" customHeight="1" x14ac:dyDescent="0.25">
      <c r="A316" s="31" t="s">
        <v>1101</v>
      </c>
      <c r="B316" s="31" t="s">
        <v>207</v>
      </c>
      <c r="C316" s="31" t="s">
        <v>208</v>
      </c>
      <c r="D316" s="31">
        <v>823170</v>
      </c>
      <c r="E316" s="31">
        <v>43654</v>
      </c>
      <c r="F316" s="31">
        <v>14478</v>
      </c>
    </row>
    <row r="317" spans="1:6" ht="15" customHeight="1" x14ac:dyDescent="0.25">
      <c r="A317" s="31" t="s">
        <v>1103</v>
      </c>
      <c r="B317" s="31" t="s">
        <v>207</v>
      </c>
      <c r="C317" s="31" t="s">
        <v>208</v>
      </c>
      <c r="D317" s="31">
        <v>671722</v>
      </c>
      <c r="E317" s="31">
        <v>58053</v>
      </c>
      <c r="F317" s="31">
        <v>16475</v>
      </c>
    </row>
    <row r="318" spans="1:6" ht="15" customHeight="1" x14ac:dyDescent="0.25">
      <c r="A318" s="31" t="s">
        <v>1104</v>
      </c>
      <c r="B318" s="31" t="s">
        <v>207</v>
      </c>
      <c r="C318" s="31" t="s">
        <v>208</v>
      </c>
      <c r="D318" s="31">
        <v>1262005</v>
      </c>
      <c r="E318" s="31">
        <v>43295</v>
      </c>
      <c r="F318" s="31">
        <v>19595</v>
      </c>
    </row>
    <row r="319" spans="1:6" ht="15" customHeight="1" x14ac:dyDescent="0.25">
      <c r="A319" s="31" t="s">
        <v>1106</v>
      </c>
      <c r="B319" s="31" t="s">
        <v>207</v>
      </c>
      <c r="C319" s="31" t="s">
        <v>208</v>
      </c>
      <c r="D319" s="31">
        <v>421074</v>
      </c>
      <c r="E319" s="31">
        <v>41229</v>
      </c>
      <c r="F319" s="31">
        <v>5003</v>
      </c>
    </row>
    <row r="320" spans="1:6" ht="15" customHeight="1" x14ac:dyDescent="0.25">
      <c r="A320" s="31" t="s">
        <v>1107</v>
      </c>
      <c r="B320" s="31" t="s">
        <v>207</v>
      </c>
      <c r="C320" s="31" t="s">
        <v>208</v>
      </c>
      <c r="D320" s="31">
        <v>939779</v>
      </c>
      <c r="E320" s="31">
        <v>34314</v>
      </c>
      <c r="F320" s="31">
        <v>5672</v>
      </c>
    </row>
    <row r="321" spans="1:6" ht="15" customHeight="1" x14ac:dyDescent="0.25">
      <c r="A321" s="31" t="s">
        <v>1108</v>
      </c>
      <c r="B321" s="31" t="s">
        <v>207</v>
      </c>
      <c r="C321" s="31" t="s">
        <v>208</v>
      </c>
      <c r="D321" s="31">
        <v>786294</v>
      </c>
      <c r="E321" s="31">
        <v>42277</v>
      </c>
      <c r="F321" s="31">
        <v>11598</v>
      </c>
    </row>
    <row r="322" spans="1:6" ht="15" customHeight="1" x14ac:dyDescent="0.25">
      <c r="A322" s="31" t="s">
        <v>1109</v>
      </c>
      <c r="B322" s="31" t="s">
        <v>207</v>
      </c>
      <c r="C322" s="31" t="s">
        <v>208</v>
      </c>
      <c r="D322" s="31">
        <v>993761</v>
      </c>
      <c r="E322" s="31">
        <v>41144</v>
      </c>
      <c r="F322" s="31">
        <v>5948</v>
      </c>
    </row>
    <row r="323" spans="1:6" ht="15" customHeight="1" x14ac:dyDescent="0.25">
      <c r="A323" s="31" t="s">
        <v>1110</v>
      </c>
      <c r="B323" s="31" t="s">
        <v>207</v>
      </c>
      <c r="C323" s="31" t="s">
        <v>208</v>
      </c>
      <c r="D323" s="31">
        <v>701469</v>
      </c>
      <c r="E323" s="31">
        <v>36375</v>
      </c>
      <c r="F323" s="31">
        <v>7378</v>
      </c>
    </row>
    <row r="324" spans="1:6" ht="15" customHeight="1" x14ac:dyDescent="0.25">
      <c r="A324" s="31" t="s">
        <v>1111</v>
      </c>
      <c r="B324" s="31" t="s">
        <v>207</v>
      </c>
      <c r="C324" s="31" t="s">
        <v>208</v>
      </c>
      <c r="D324" s="31">
        <v>747138</v>
      </c>
      <c r="E324" s="31">
        <v>6584</v>
      </c>
      <c r="F324" s="31">
        <v>2423</v>
      </c>
    </row>
    <row r="325" spans="1:6" ht="15" customHeight="1" x14ac:dyDescent="0.25">
      <c r="A325" s="31" t="s">
        <v>1112</v>
      </c>
      <c r="B325" s="31" t="s">
        <v>207</v>
      </c>
      <c r="C325" s="31" t="s">
        <v>208</v>
      </c>
      <c r="D325" s="31">
        <v>1356975</v>
      </c>
      <c r="E325" s="31">
        <v>31591</v>
      </c>
      <c r="F325" s="31">
        <v>19062</v>
      </c>
    </row>
    <row r="326" spans="1:6" ht="15" customHeight="1" x14ac:dyDescent="0.25">
      <c r="A326" s="31" t="s">
        <v>1113</v>
      </c>
      <c r="B326" s="31" t="s">
        <v>207</v>
      </c>
      <c r="C326" s="31" t="s">
        <v>208</v>
      </c>
      <c r="D326" s="31">
        <v>471510</v>
      </c>
      <c r="E326" s="31">
        <v>28061</v>
      </c>
      <c r="F326" s="31">
        <v>9279</v>
      </c>
    </row>
    <row r="327" spans="1:6" ht="24" customHeight="1" x14ac:dyDescent="0.25">
      <c r="A327" s="31" t="s">
        <v>1099</v>
      </c>
      <c r="B327" s="31" t="s">
        <v>210</v>
      </c>
      <c r="C327" s="31" t="s">
        <v>211</v>
      </c>
      <c r="D327" s="31">
        <v>771921</v>
      </c>
      <c r="E327" s="31">
        <v>31198</v>
      </c>
      <c r="F327" s="31">
        <v>5596</v>
      </c>
    </row>
    <row r="328" spans="1:6" ht="24" customHeight="1" x14ac:dyDescent="0.25">
      <c r="A328" s="31" t="s">
        <v>1101</v>
      </c>
      <c r="B328" s="31" t="s">
        <v>210</v>
      </c>
      <c r="C328" s="31" t="s">
        <v>211</v>
      </c>
      <c r="D328" s="31">
        <v>836732</v>
      </c>
      <c r="E328" s="31">
        <v>53897</v>
      </c>
      <c r="F328" s="31">
        <v>1653</v>
      </c>
    </row>
    <row r="329" spans="1:6" ht="24" customHeight="1" x14ac:dyDescent="0.25">
      <c r="A329" s="31" t="s">
        <v>1103</v>
      </c>
      <c r="B329" s="31" t="s">
        <v>210</v>
      </c>
      <c r="C329" s="31" t="s">
        <v>211</v>
      </c>
      <c r="D329" s="31">
        <v>931742</v>
      </c>
      <c r="E329" s="31">
        <v>72533</v>
      </c>
      <c r="F329" s="31">
        <v>14360</v>
      </c>
    </row>
    <row r="330" spans="1:6" ht="24" customHeight="1" x14ac:dyDescent="0.25">
      <c r="A330" s="31" t="s">
        <v>1104</v>
      </c>
      <c r="B330" s="31" t="s">
        <v>210</v>
      </c>
      <c r="C330" s="31" t="s">
        <v>211</v>
      </c>
      <c r="D330" s="31">
        <v>643054</v>
      </c>
      <c r="E330" s="31">
        <v>57006</v>
      </c>
      <c r="F330" s="31">
        <v>15090</v>
      </c>
    </row>
    <row r="331" spans="1:6" ht="24" customHeight="1" x14ac:dyDescent="0.25">
      <c r="A331" s="31" t="s">
        <v>1106</v>
      </c>
      <c r="B331" s="31" t="s">
        <v>210</v>
      </c>
      <c r="C331" s="31" t="s">
        <v>211</v>
      </c>
      <c r="D331" s="31">
        <v>1357099</v>
      </c>
      <c r="E331" s="31">
        <v>33645</v>
      </c>
      <c r="F331" s="31">
        <v>5915</v>
      </c>
    </row>
    <row r="332" spans="1:6" ht="24" customHeight="1" x14ac:dyDescent="0.25">
      <c r="A332" s="31" t="s">
        <v>1107</v>
      </c>
      <c r="B332" s="31" t="s">
        <v>210</v>
      </c>
      <c r="C332" s="31" t="s">
        <v>211</v>
      </c>
      <c r="D332" s="31">
        <v>1088218</v>
      </c>
      <c r="E332" s="31">
        <v>45732</v>
      </c>
      <c r="F332" s="31">
        <v>6264</v>
      </c>
    </row>
    <row r="333" spans="1:6" ht="24" customHeight="1" x14ac:dyDescent="0.25">
      <c r="A333" s="31" t="s">
        <v>1108</v>
      </c>
      <c r="B333" s="31" t="s">
        <v>210</v>
      </c>
      <c r="C333" s="31" t="s">
        <v>211</v>
      </c>
      <c r="D333" s="31">
        <v>1247902</v>
      </c>
      <c r="E333" s="31">
        <v>58690</v>
      </c>
      <c r="F333" s="31">
        <v>972</v>
      </c>
    </row>
    <row r="334" spans="1:6" ht="24" customHeight="1" x14ac:dyDescent="0.25">
      <c r="A334" s="31" t="s">
        <v>1109</v>
      </c>
      <c r="B334" s="31" t="s">
        <v>210</v>
      </c>
      <c r="C334" s="31" t="s">
        <v>211</v>
      </c>
      <c r="D334" s="31">
        <v>749828</v>
      </c>
      <c r="E334" s="31">
        <v>35142</v>
      </c>
      <c r="F334" s="31">
        <v>13891</v>
      </c>
    </row>
    <row r="335" spans="1:6" ht="24" customHeight="1" x14ac:dyDescent="0.25">
      <c r="A335" s="31" t="s">
        <v>1110</v>
      </c>
      <c r="B335" s="31" t="s">
        <v>210</v>
      </c>
      <c r="C335" s="31" t="s">
        <v>211</v>
      </c>
      <c r="D335" s="31">
        <v>1209670</v>
      </c>
      <c r="E335" s="31">
        <v>43920</v>
      </c>
      <c r="F335" s="31">
        <v>14399</v>
      </c>
    </row>
    <row r="336" spans="1:6" ht="24" customHeight="1" x14ac:dyDescent="0.25">
      <c r="A336" s="31" t="s">
        <v>1111</v>
      </c>
      <c r="B336" s="31" t="s">
        <v>210</v>
      </c>
      <c r="C336" s="31" t="s">
        <v>211</v>
      </c>
      <c r="D336" s="31">
        <v>381486</v>
      </c>
      <c r="E336" s="31">
        <v>32827</v>
      </c>
      <c r="F336" s="31">
        <v>6294</v>
      </c>
    </row>
    <row r="337" spans="1:6" ht="24" customHeight="1" x14ac:dyDescent="0.25">
      <c r="A337" s="31" t="s">
        <v>1112</v>
      </c>
      <c r="B337" s="31" t="s">
        <v>210</v>
      </c>
      <c r="C337" s="31" t="s">
        <v>211</v>
      </c>
      <c r="D337" s="31">
        <v>1014171</v>
      </c>
      <c r="E337" s="31">
        <v>51574</v>
      </c>
      <c r="F337" s="31">
        <v>16608</v>
      </c>
    </row>
    <row r="338" spans="1:6" ht="24" customHeight="1" x14ac:dyDescent="0.25">
      <c r="A338" s="31" t="s">
        <v>1113</v>
      </c>
      <c r="B338" s="31" t="s">
        <v>210</v>
      </c>
      <c r="C338" s="31" t="s">
        <v>211</v>
      </c>
      <c r="D338" s="31">
        <v>554868</v>
      </c>
      <c r="E338" s="31">
        <v>36591</v>
      </c>
      <c r="F338" s="31">
        <v>5015</v>
      </c>
    </row>
    <row r="339" spans="1:6" ht="24" customHeight="1" x14ac:dyDescent="0.25">
      <c r="A339" s="31" t="s">
        <v>1099</v>
      </c>
      <c r="B339" s="31" t="s">
        <v>213</v>
      </c>
      <c r="C339" s="31" t="s">
        <v>214</v>
      </c>
      <c r="D339" s="31">
        <v>293262</v>
      </c>
      <c r="E339" s="31">
        <v>54458</v>
      </c>
      <c r="F339" s="31">
        <v>1814</v>
      </c>
    </row>
    <row r="340" spans="1:6" ht="24" customHeight="1" x14ac:dyDescent="0.25">
      <c r="A340" s="31" t="s">
        <v>1101</v>
      </c>
      <c r="B340" s="31" t="s">
        <v>213</v>
      </c>
      <c r="C340" s="31" t="s">
        <v>214</v>
      </c>
      <c r="D340" s="31">
        <v>1025281</v>
      </c>
      <c r="E340" s="31">
        <v>37003</v>
      </c>
      <c r="F340" s="31">
        <v>9978</v>
      </c>
    </row>
    <row r="341" spans="1:6" ht="24" customHeight="1" x14ac:dyDescent="0.25">
      <c r="A341" s="31" t="s">
        <v>1103</v>
      </c>
      <c r="B341" s="31" t="s">
        <v>213</v>
      </c>
      <c r="C341" s="31" t="s">
        <v>214</v>
      </c>
      <c r="D341" s="31">
        <v>1314944</v>
      </c>
      <c r="E341" s="31">
        <v>66745</v>
      </c>
      <c r="F341" s="31">
        <v>12590</v>
      </c>
    </row>
    <row r="342" spans="1:6" ht="24" customHeight="1" x14ac:dyDescent="0.25">
      <c r="A342" s="31" t="s">
        <v>1104</v>
      </c>
      <c r="B342" s="31" t="s">
        <v>213</v>
      </c>
      <c r="C342" s="31" t="s">
        <v>214</v>
      </c>
      <c r="D342" s="31">
        <v>511681</v>
      </c>
      <c r="E342" s="31">
        <v>49059</v>
      </c>
      <c r="F342" s="31">
        <v>12708</v>
      </c>
    </row>
    <row r="343" spans="1:6" ht="24" customHeight="1" x14ac:dyDescent="0.25">
      <c r="A343" s="31" t="s">
        <v>1106</v>
      </c>
      <c r="B343" s="31" t="s">
        <v>213</v>
      </c>
      <c r="C343" s="31" t="s">
        <v>214</v>
      </c>
      <c r="D343" s="31">
        <v>1038273</v>
      </c>
      <c r="E343" s="31">
        <v>62897</v>
      </c>
      <c r="F343" s="31">
        <v>11518</v>
      </c>
    </row>
    <row r="344" spans="1:6" ht="24" customHeight="1" x14ac:dyDescent="0.25">
      <c r="A344" s="31" t="s">
        <v>1107</v>
      </c>
      <c r="B344" s="31" t="s">
        <v>213</v>
      </c>
      <c r="C344" s="31" t="s">
        <v>214</v>
      </c>
      <c r="D344" s="31">
        <v>824425</v>
      </c>
      <c r="E344" s="31">
        <v>13637</v>
      </c>
      <c r="F344" s="31">
        <v>15891</v>
      </c>
    </row>
    <row r="345" spans="1:6" ht="24" customHeight="1" x14ac:dyDescent="0.25">
      <c r="A345" s="31" t="s">
        <v>1108</v>
      </c>
      <c r="B345" s="31" t="s">
        <v>213</v>
      </c>
      <c r="C345" s="31" t="s">
        <v>214</v>
      </c>
      <c r="D345" s="31">
        <v>504327</v>
      </c>
      <c r="E345" s="31">
        <v>21946</v>
      </c>
      <c r="F345" s="31">
        <v>9004</v>
      </c>
    </row>
    <row r="346" spans="1:6" ht="24" customHeight="1" x14ac:dyDescent="0.25">
      <c r="A346" s="31" t="s">
        <v>1109</v>
      </c>
      <c r="B346" s="31" t="s">
        <v>213</v>
      </c>
      <c r="C346" s="31" t="s">
        <v>214</v>
      </c>
      <c r="D346" s="31">
        <v>752675</v>
      </c>
      <c r="E346" s="31">
        <v>66757</v>
      </c>
      <c r="F346" s="31">
        <v>19614</v>
      </c>
    </row>
    <row r="347" spans="1:6" ht="24" customHeight="1" x14ac:dyDescent="0.25">
      <c r="A347" s="31" t="s">
        <v>1110</v>
      </c>
      <c r="B347" s="31" t="s">
        <v>213</v>
      </c>
      <c r="C347" s="31" t="s">
        <v>214</v>
      </c>
      <c r="D347" s="31">
        <v>1079100</v>
      </c>
      <c r="E347" s="31">
        <v>50294</v>
      </c>
      <c r="F347" s="31">
        <v>15671</v>
      </c>
    </row>
    <row r="348" spans="1:6" ht="24" customHeight="1" x14ac:dyDescent="0.25">
      <c r="A348" s="31" t="s">
        <v>1111</v>
      </c>
      <c r="B348" s="31" t="s">
        <v>213</v>
      </c>
      <c r="C348" s="31" t="s">
        <v>214</v>
      </c>
      <c r="D348" s="31">
        <v>336236</v>
      </c>
      <c r="E348" s="31">
        <v>16209</v>
      </c>
      <c r="F348" s="31">
        <v>17933</v>
      </c>
    </row>
    <row r="349" spans="1:6" ht="24" customHeight="1" x14ac:dyDescent="0.25">
      <c r="A349" s="31" t="s">
        <v>1112</v>
      </c>
      <c r="B349" s="31" t="s">
        <v>213</v>
      </c>
      <c r="C349" s="31" t="s">
        <v>214</v>
      </c>
      <c r="D349" s="31">
        <v>849804</v>
      </c>
      <c r="E349" s="31">
        <v>67798</v>
      </c>
      <c r="F349" s="31">
        <v>6191</v>
      </c>
    </row>
    <row r="350" spans="1:6" ht="24" customHeight="1" x14ac:dyDescent="0.25">
      <c r="A350" s="31" t="s">
        <v>1113</v>
      </c>
      <c r="B350" s="31" t="s">
        <v>213</v>
      </c>
      <c r="C350" s="31" t="s">
        <v>214</v>
      </c>
      <c r="D350" s="31">
        <v>330708</v>
      </c>
      <c r="E350" s="31">
        <v>34694</v>
      </c>
      <c r="F350" s="31">
        <v>1538</v>
      </c>
    </row>
    <row r="351" spans="1:6" ht="24" customHeight="1" x14ac:dyDescent="0.25">
      <c r="A351" s="31" t="s">
        <v>1099</v>
      </c>
      <c r="B351" s="31" t="s">
        <v>216</v>
      </c>
      <c r="C351" s="31" t="s">
        <v>217</v>
      </c>
      <c r="D351" s="31">
        <v>303670</v>
      </c>
      <c r="E351" s="31">
        <v>59999</v>
      </c>
      <c r="F351" s="31">
        <v>3511</v>
      </c>
    </row>
    <row r="352" spans="1:6" ht="24" customHeight="1" x14ac:dyDescent="0.25">
      <c r="A352" s="31" t="s">
        <v>1101</v>
      </c>
      <c r="B352" s="31" t="s">
        <v>216</v>
      </c>
      <c r="C352" s="31" t="s">
        <v>217</v>
      </c>
      <c r="D352" s="31">
        <v>554361</v>
      </c>
      <c r="E352" s="31">
        <v>54382</v>
      </c>
      <c r="F352" s="31">
        <v>6746</v>
      </c>
    </row>
    <row r="353" spans="1:6" ht="24" customHeight="1" x14ac:dyDescent="0.25">
      <c r="A353" s="31" t="s">
        <v>1103</v>
      </c>
      <c r="B353" s="31" t="s">
        <v>216</v>
      </c>
      <c r="C353" s="31" t="s">
        <v>217</v>
      </c>
      <c r="D353" s="31">
        <v>951625</v>
      </c>
      <c r="E353" s="31">
        <v>7431</v>
      </c>
      <c r="F353" s="31">
        <v>17975</v>
      </c>
    </row>
    <row r="354" spans="1:6" ht="24" customHeight="1" x14ac:dyDescent="0.25">
      <c r="A354" s="31" t="s">
        <v>1104</v>
      </c>
      <c r="B354" s="31" t="s">
        <v>216</v>
      </c>
      <c r="C354" s="31" t="s">
        <v>217</v>
      </c>
      <c r="D354" s="31">
        <v>1309315</v>
      </c>
      <c r="E354" s="31">
        <v>41718</v>
      </c>
      <c r="F354" s="31">
        <v>4323</v>
      </c>
    </row>
    <row r="355" spans="1:6" ht="24" customHeight="1" x14ac:dyDescent="0.25">
      <c r="A355" s="31" t="s">
        <v>1106</v>
      </c>
      <c r="B355" s="31" t="s">
        <v>216</v>
      </c>
      <c r="C355" s="31" t="s">
        <v>217</v>
      </c>
      <c r="D355" s="31">
        <v>1016177</v>
      </c>
      <c r="E355" s="31">
        <v>11861</v>
      </c>
      <c r="F355" s="31">
        <v>19991</v>
      </c>
    </row>
    <row r="356" spans="1:6" ht="24" customHeight="1" x14ac:dyDescent="0.25">
      <c r="A356" s="31" t="s">
        <v>1107</v>
      </c>
      <c r="B356" s="31" t="s">
        <v>216</v>
      </c>
      <c r="C356" s="31" t="s">
        <v>217</v>
      </c>
      <c r="D356" s="31">
        <v>479511</v>
      </c>
      <c r="E356" s="31">
        <v>46811</v>
      </c>
      <c r="F356" s="31">
        <v>15586</v>
      </c>
    </row>
    <row r="357" spans="1:6" ht="24" customHeight="1" x14ac:dyDescent="0.25">
      <c r="A357" s="31" t="s">
        <v>1108</v>
      </c>
      <c r="B357" s="31" t="s">
        <v>216</v>
      </c>
      <c r="C357" s="31" t="s">
        <v>217</v>
      </c>
      <c r="D357" s="31">
        <v>877973</v>
      </c>
      <c r="E357" s="31">
        <v>51162</v>
      </c>
      <c r="F357" s="31">
        <v>7923</v>
      </c>
    </row>
    <row r="358" spans="1:6" ht="24" customHeight="1" x14ac:dyDescent="0.25">
      <c r="A358" s="31" t="s">
        <v>1109</v>
      </c>
      <c r="B358" s="31" t="s">
        <v>216</v>
      </c>
      <c r="C358" s="31" t="s">
        <v>217</v>
      </c>
      <c r="D358" s="31">
        <v>995283</v>
      </c>
      <c r="E358" s="31">
        <v>29412</v>
      </c>
      <c r="F358" s="31">
        <v>17771</v>
      </c>
    </row>
    <row r="359" spans="1:6" ht="24" customHeight="1" x14ac:dyDescent="0.25">
      <c r="A359" s="31" t="s">
        <v>1110</v>
      </c>
      <c r="B359" s="31" t="s">
        <v>216</v>
      </c>
      <c r="C359" s="31" t="s">
        <v>217</v>
      </c>
      <c r="D359" s="31">
        <v>485996</v>
      </c>
      <c r="E359" s="31">
        <v>13552</v>
      </c>
      <c r="F359" s="31">
        <v>14501</v>
      </c>
    </row>
    <row r="360" spans="1:6" ht="24" customHeight="1" x14ac:dyDescent="0.25">
      <c r="A360" s="31" t="s">
        <v>1111</v>
      </c>
      <c r="B360" s="31" t="s">
        <v>216</v>
      </c>
      <c r="C360" s="31" t="s">
        <v>217</v>
      </c>
      <c r="D360" s="31">
        <v>624547</v>
      </c>
      <c r="E360" s="31">
        <v>63490</v>
      </c>
      <c r="F360" s="31">
        <v>11877</v>
      </c>
    </row>
    <row r="361" spans="1:6" ht="24" customHeight="1" x14ac:dyDescent="0.25">
      <c r="A361" s="31" t="s">
        <v>1112</v>
      </c>
      <c r="B361" s="31" t="s">
        <v>216</v>
      </c>
      <c r="C361" s="31" t="s">
        <v>217</v>
      </c>
      <c r="D361" s="31">
        <v>998380</v>
      </c>
      <c r="E361" s="31">
        <v>54339</v>
      </c>
      <c r="F361" s="31">
        <v>19691</v>
      </c>
    </row>
    <row r="362" spans="1:6" ht="24" customHeight="1" x14ac:dyDescent="0.25">
      <c r="A362" s="31" t="s">
        <v>1113</v>
      </c>
      <c r="B362" s="31" t="s">
        <v>216</v>
      </c>
      <c r="C362" s="31" t="s">
        <v>217</v>
      </c>
      <c r="D362" s="31">
        <v>1334783</v>
      </c>
      <c r="E362" s="31">
        <v>10175</v>
      </c>
      <c r="F362" s="31">
        <v>15046</v>
      </c>
    </row>
    <row r="363" spans="1:6" ht="24" customHeight="1" x14ac:dyDescent="0.25">
      <c r="A363" s="31" t="s">
        <v>1099</v>
      </c>
      <c r="B363" s="31" t="s">
        <v>220</v>
      </c>
      <c r="C363" s="31" t="s">
        <v>221</v>
      </c>
      <c r="D363" s="31">
        <v>902346</v>
      </c>
      <c r="E363" s="31">
        <v>47286</v>
      </c>
      <c r="F363" s="31">
        <v>12124</v>
      </c>
    </row>
    <row r="364" spans="1:6" ht="24" customHeight="1" x14ac:dyDescent="0.25">
      <c r="A364" s="31" t="s">
        <v>1101</v>
      </c>
      <c r="B364" s="31" t="s">
        <v>220</v>
      </c>
      <c r="C364" s="31" t="s">
        <v>221</v>
      </c>
      <c r="D364" s="31">
        <v>714787</v>
      </c>
      <c r="E364" s="31">
        <v>20654</v>
      </c>
      <c r="F364" s="31">
        <v>485</v>
      </c>
    </row>
    <row r="365" spans="1:6" ht="24" customHeight="1" x14ac:dyDescent="0.25">
      <c r="A365" s="31" t="s">
        <v>1103</v>
      </c>
      <c r="B365" s="31" t="s">
        <v>220</v>
      </c>
      <c r="C365" s="31" t="s">
        <v>221</v>
      </c>
      <c r="D365" s="31">
        <v>789838</v>
      </c>
      <c r="E365" s="31">
        <v>14290</v>
      </c>
      <c r="F365" s="31">
        <v>12449</v>
      </c>
    </row>
    <row r="366" spans="1:6" ht="24" customHeight="1" x14ac:dyDescent="0.25">
      <c r="A366" s="31" t="s">
        <v>1104</v>
      </c>
      <c r="B366" s="31" t="s">
        <v>220</v>
      </c>
      <c r="C366" s="31" t="s">
        <v>221</v>
      </c>
      <c r="D366" s="31">
        <v>755492</v>
      </c>
      <c r="E366" s="31">
        <v>39928</v>
      </c>
      <c r="F366" s="31">
        <v>11746</v>
      </c>
    </row>
    <row r="367" spans="1:6" ht="24" customHeight="1" x14ac:dyDescent="0.25">
      <c r="A367" s="31" t="s">
        <v>1106</v>
      </c>
      <c r="B367" s="31" t="s">
        <v>220</v>
      </c>
      <c r="C367" s="31" t="s">
        <v>221</v>
      </c>
      <c r="D367" s="31">
        <v>1092025</v>
      </c>
      <c r="E367" s="31">
        <v>18186</v>
      </c>
      <c r="F367" s="31">
        <v>18768</v>
      </c>
    </row>
    <row r="368" spans="1:6" ht="24" customHeight="1" x14ac:dyDescent="0.25">
      <c r="A368" s="31" t="s">
        <v>1107</v>
      </c>
      <c r="B368" s="31" t="s">
        <v>220</v>
      </c>
      <c r="C368" s="31" t="s">
        <v>221</v>
      </c>
      <c r="D368" s="31">
        <v>701289</v>
      </c>
      <c r="E368" s="31">
        <v>65434</v>
      </c>
      <c r="F368" s="31">
        <v>3952</v>
      </c>
    </row>
    <row r="369" spans="1:6" ht="24" customHeight="1" x14ac:dyDescent="0.25">
      <c r="A369" s="31" t="s">
        <v>1108</v>
      </c>
      <c r="B369" s="31" t="s">
        <v>220</v>
      </c>
      <c r="C369" s="31" t="s">
        <v>221</v>
      </c>
      <c r="D369" s="31">
        <v>1021291</v>
      </c>
      <c r="E369" s="31">
        <v>33692</v>
      </c>
      <c r="F369" s="31">
        <v>14341</v>
      </c>
    </row>
    <row r="370" spans="1:6" ht="24" customHeight="1" x14ac:dyDescent="0.25">
      <c r="A370" s="31" t="s">
        <v>1109</v>
      </c>
      <c r="B370" s="31" t="s">
        <v>220</v>
      </c>
      <c r="C370" s="31" t="s">
        <v>221</v>
      </c>
      <c r="D370" s="31">
        <v>1150185</v>
      </c>
      <c r="E370" s="31">
        <v>79708</v>
      </c>
      <c r="F370" s="31">
        <v>7047</v>
      </c>
    </row>
    <row r="371" spans="1:6" ht="24" customHeight="1" x14ac:dyDescent="0.25">
      <c r="A371" s="31" t="s">
        <v>1110</v>
      </c>
      <c r="B371" s="31" t="s">
        <v>220</v>
      </c>
      <c r="C371" s="31" t="s">
        <v>221</v>
      </c>
      <c r="D371" s="31">
        <v>280541</v>
      </c>
      <c r="E371" s="31">
        <v>22572</v>
      </c>
      <c r="F371" s="31">
        <v>17644</v>
      </c>
    </row>
    <row r="372" spans="1:6" ht="24" customHeight="1" x14ac:dyDescent="0.25">
      <c r="A372" s="31" t="s">
        <v>1111</v>
      </c>
      <c r="B372" s="31" t="s">
        <v>220</v>
      </c>
      <c r="C372" s="31" t="s">
        <v>221</v>
      </c>
      <c r="D372" s="31">
        <v>859315</v>
      </c>
      <c r="E372" s="31">
        <v>56208</v>
      </c>
      <c r="F372" s="31">
        <v>1041</v>
      </c>
    </row>
    <row r="373" spans="1:6" ht="24" customHeight="1" x14ac:dyDescent="0.25">
      <c r="A373" s="31" t="s">
        <v>1112</v>
      </c>
      <c r="B373" s="31" t="s">
        <v>220</v>
      </c>
      <c r="C373" s="31" t="s">
        <v>221</v>
      </c>
      <c r="D373" s="31">
        <v>438904</v>
      </c>
      <c r="E373" s="31">
        <v>52942</v>
      </c>
      <c r="F373" s="31">
        <v>4904</v>
      </c>
    </row>
    <row r="374" spans="1:6" ht="24" customHeight="1" x14ac:dyDescent="0.25">
      <c r="A374" s="31" t="s">
        <v>1113</v>
      </c>
      <c r="B374" s="31" t="s">
        <v>220</v>
      </c>
      <c r="C374" s="31" t="s">
        <v>221</v>
      </c>
      <c r="D374" s="31">
        <v>470625</v>
      </c>
      <c r="E374" s="31">
        <v>77557</v>
      </c>
      <c r="F374" s="31">
        <v>12177</v>
      </c>
    </row>
    <row r="375" spans="1:6" ht="24" customHeight="1" x14ac:dyDescent="0.25">
      <c r="A375" s="31" t="s">
        <v>1099</v>
      </c>
      <c r="B375" s="31" t="s">
        <v>223</v>
      </c>
      <c r="C375" s="31" t="s">
        <v>224</v>
      </c>
      <c r="D375" s="31">
        <v>291636</v>
      </c>
      <c r="E375" s="31">
        <v>56197</v>
      </c>
      <c r="F375" s="31">
        <v>1873</v>
      </c>
    </row>
    <row r="376" spans="1:6" ht="24" customHeight="1" x14ac:dyDescent="0.25">
      <c r="A376" s="31" t="s">
        <v>1101</v>
      </c>
      <c r="B376" s="31" t="s">
        <v>223</v>
      </c>
      <c r="C376" s="31" t="s">
        <v>224</v>
      </c>
      <c r="D376" s="31">
        <v>813773</v>
      </c>
      <c r="E376" s="31">
        <v>62910</v>
      </c>
      <c r="F376" s="31">
        <v>16023</v>
      </c>
    </row>
    <row r="377" spans="1:6" ht="24" customHeight="1" x14ac:dyDescent="0.25">
      <c r="A377" s="31" t="s">
        <v>1103</v>
      </c>
      <c r="B377" s="31" t="s">
        <v>223</v>
      </c>
      <c r="C377" s="31" t="s">
        <v>224</v>
      </c>
      <c r="D377" s="31">
        <v>359316</v>
      </c>
      <c r="E377" s="31">
        <v>6019</v>
      </c>
      <c r="F377" s="31">
        <v>17726</v>
      </c>
    </row>
    <row r="378" spans="1:6" ht="24" customHeight="1" x14ac:dyDescent="0.25">
      <c r="A378" s="31" t="s">
        <v>1104</v>
      </c>
      <c r="B378" s="31" t="s">
        <v>223</v>
      </c>
      <c r="C378" s="31" t="s">
        <v>224</v>
      </c>
      <c r="D378" s="31">
        <v>300874</v>
      </c>
      <c r="E378" s="31">
        <v>78157</v>
      </c>
      <c r="F378" s="31">
        <v>2353</v>
      </c>
    </row>
    <row r="379" spans="1:6" ht="24" customHeight="1" x14ac:dyDescent="0.25">
      <c r="A379" s="31" t="s">
        <v>1106</v>
      </c>
      <c r="B379" s="31" t="s">
        <v>223</v>
      </c>
      <c r="C379" s="31" t="s">
        <v>224</v>
      </c>
      <c r="D379" s="31">
        <v>270826</v>
      </c>
      <c r="E379" s="31">
        <v>64183</v>
      </c>
      <c r="F379" s="31">
        <v>10852</v>
      </c>
    </row>
    <row r="380" spans="1:6" ht="24" customHeight="1" x14ac:dyDescent="0.25">
      <c r="A380" s="31" t="s">
        <v>1107</v>
      </c>
      <c r="B380" s="31" t="s">
        <v>223</v>
      </c>
      <c r="C380" s="31" t="s">
        <v>224</v>
      </c>
      <c r="D380" s="31">
        <v>1003776</v>
      </c>
      <c r="E380" s="31">
        <v>63787</v>
      </c>
      <c r="F380" s="31">
        <v>8757</v>
      </c>
    </row>
    <row r="381" spans="1:6" ht="24" customHeight="1" x14ac:dyDescent="0.25">
      <c r="A381" s="31" t="s">
        <v>1108</v>
      </c>
      <c r="B381" s="31" t="s">
        <v>223</v>
      </c>
      <c r="C381" s="31" t="s">
        <v>224</v>
      </c>
      <c r="D381" s="31">
        <v>1260561</v>
      </c>
      <c r="E381" s="31">
        <v>67565</v>
      </c>
      <c r="F381" s="31">
        <v>1343</v>
      </c>
    </row>
    <row r="382" spans="1:6" ht="24" customHeight="1" x14ac:dyDescent="0.25">
      <c r="A382" s="31" t="s">
        <v>1109</v>
      </c>
      <c r="B382" s="31" t="s">
        <v>223</v>
      </c>
      <c r="C382" s="31" t="s">
        <v>224</v>
      </c>
      <c r="D382" s="31">
        <v>1160913</v>
      </c>
      <c r="E382" s="31">
        <v>79733</v>
      </c>
      <c r="F382" s="31">
        <v>18058</v>
      </c>
    </row>
    <row r="383" spans="1:6" ht="24" customHeight="1" x14ac:dyDescent="0.25">
      <c r="A383" s="31" t="s">
        <v>1110</v>
      </c>
      <c r="B383" s="31" t="s">
        <v>223</v>
      </c>
      <c r="C383" s="31" t="s">
        <v>224</v>
      </c>
      <c r="D383" s="31">
        <v>686747</v>
      </c>
      <c r="E383" s="31">
        <v>35886</v>
      </c>
      <c r="F383" s="31">
        <v>11258</v>
      </c>
    </row>
    <row r="384" spans="1:6" ht="24" customHeight="1" x14ac:dyDescent="0.25">
      <c r="A384" s="31" t="s">
        <v>1111</v>
      </c>
      <c r="B384" s="31" t="s">
        <v>223</v>
      </c>
      <c r="C384" s="31" t="s">
        <v>224</v>
      </c>
      <c r="D384" s="31">
        <v>388118</v>
      </c>
      <c r="E384" s="31">
        <v>28993</v>
      </c>
      <c r="F384" s="31">
        <v>3736</v>
      </c>
    </row>
    <row r="385" spans="1:6" ht="24" customHeight="1" x14ac:dyDescent="0.25">
      <c r="A385" s="31" t="s">
        <v>1112</v>
      </c>
      <c r="B385" s="31" t="s">
        <v>223</v>
      </c>
      <c r="C385" s="31" t="s">
        <v>224</v>
      </c>
      <c r="D385" s="31">
        <v>1290759</v>
      </c>
      <c r="E385" s="31">
        <v>38852</v>
      </c>
      <c r="F385" s="31">
        <v>11065</v>
      </c>
    </row>
    <row r="386" spans="1:6" ht="24" customHeight="1" x14ac:dyDescent="0.25">
      <c r="A386" s="31" t="s">
        <v>1113</v>
      </c>
      <c r="B386" s="31" t="s">
        <v>223</v>
      </c>
      <c r="C386" s="31" t="s">
        <v>224</v>
      </c>
      <c r="D386" s="31">
        <v>909078</v>
      </c>
      <c r="E386" s="31">
        <v>24797</v>
      </c>
      <c r="F386" s="31">
        <v>18180</v>
      </c>
    </row>
    <row r="387" spans="1:6" ht="15" customHeight="1" x14ac:dyDescent="0.25">
      <c r="A387" s="31" t="s">
        <v>1099</v>
      </c>
      <c r="B387" s="31" t="s">
        <v>225</v>
      </c>
      <c r="C387" s="31" t="s">
        <v>226</v>
      </c>
      <c r="D387" s="31">
        <v>871398</v>
      </c>
      <c r="E387" s="31">
        <v>40691</v>
      </c>
      <c r="F387" s="31">
        <v>19068</v>
      </c>
    </row>
    <row r="388" spans="1:6" ht="15" customHeight="1" x14ac:dyDescent="0.25">
      <c r="A388" s="31" t="s">
        <v>1101</v>
      </c>
      <c r="B388" s="31" t="s">
        <v>225</v>
      </c>
      <c r="C388" s="31" t="s">
        <v>226</v>
      </c>
      <c r="D388" s="31">
        <v>1066537</v>
      </c>
      <c r="E388" s="31">
        <v>49274</v>
      </c>
      <c r="F388" s="31">
        <v>8919</v>
      </c>
    </row>
    <row r="389" spans="1:6" ht="15" customHeight="1" x14ac:dyDescent="0.25">
      <c r="A389" s="31" t="s">
        <v>1103</v>
      </c>
      <c r="B389" s="31" t="s">
        <v>225</v>
      </c>
      <c r="C389" s="31" t="s">
        <v>226</v>
      </c>
      <c r="D389" s="31">
        <v>1110239</v>
      </c>
      <c r="E389" s="31">
        <v>10767</v>
      </c>
      <c r="F389" s="31">
        <v>15700</v>
      </c>
    </row>
    <row r="390" spans="1:6" ht="15" customHeight="1" x14ac:dyDescent="0.25">
      <c r="A390" s="31" t="s">
        <v>1104</v>
      </c>
      <c r="B390" s="31" t="s">
        <v>225</v>
      </c>
      <c r="C390" s="31" t="s">
        <v>226</v>
      </c>
      <c r="D390" s="31">
        <v>813093</v>
      </c>
      <c r="E390" s="31">
        <v>65321</v>
      </c>
      <c r="F390" s="31">
        <v>17357</v>
      </c>
    </row>
    <row r="391" spans="1:6" ht="15" customHeight="1" x14ac:dyDescent="0.25">
      <c r="A391" s="31" t="s">
        <v>1106</v>
      </c>
      <c r="B391" s="31" t="s">
        <v>225</v>
      </c>
      <c r="C391" s="31" t="s">
        <v>226</v>
      </c>
      <c r="D391" s="31">
        <v>826365</v>
      </c>
      <c r="E391" s="31">
        <v>45888</v>
      </c>
      <c r="F391" s="31">
        <v>6102</v>
      </c>
    </row>
    <row r="392" spans="1:6" ht="15" customHeight="1" x14ac:dyDescent="0.25">
      <c r="A392" s="31" t="s">
        <v>1107</v>
      </c>
      <c r="B392" s="31" t="s">
        <v>225</v>
      </c>
      <c r="C392" s="31" t="s">
        <v>226</v>
      </c>
      <c r="D392" s="31">
        <v>661224</v>
      </c>
      <c r="E392" s="31">
        <v>64747</v>
      </c>
      <c r="F392" s="31">
        <v>15488</v>
      </c>
    </row>
    <row r="393" spans="1:6" ht="15" customHeight="1" x14ac:dyDescent="0.25">
      <c r="A393" s="31" t="s">
        <v>1108</v>
      </c>
      <c r="B393" s="31" t="s">
        <v>225</v>
      </c>
      <c r="C393" s="31" t="s">
        <v>226</v>
      </c>
      <c r="D393" s="31">
        <v>557232</v>
      </c>
      <c r="E393" s="31">
        <v>64164</v>
      </c>
      <c r="F393" s="31">
        <v>3163</v>
      </c>
    </row>
    <row r="394" spans="1:6" ht="15" customHeight="1" x14ac:dyDescent="0.25">
      <c r="A394" s="31" t="s">
        <v>1109</v>
      </c>
      <c r="B394" s="31" t="s">
        <v>225</v>
      </c>
      <c r="C394" s="31" t="s">
        <v>226</v>
      </c>
      <c r="D394" s="31">
        <v>334920</v>
      </c>
      <c r="E394" s="31">
        <v>67806</v>
      </c>
      <c r="F394" s="31">
        <v>11040</v>
      </c>
    </row>
    <row r="395" spans="1:6" ht="15" customHeight="1" x14ac:dyDescent="0.25">
      <c r="A395" s="31" t="s">
        <v>1110</v>
      </c>
      <c r="B395" s="31" t="s">
        <v>225</v>
      </c>
      <c r="C395" s="31" t="s">
        <v>226</v>
      </c>
      <c r="D395" s="31">
        <v>314883</v>
      </c>
      <c r="E395" s="31">
        <v>35433</v>
      </c>
      <c r="F395" s="31">
        <v>12826</v>
      </c>
    </row>
    <row r="396" spans="1:6" ht="15" customHeight="1" x14ac:dyDescent="0.25">
      <c r="A396" s="31" t="s">
        <v>1111</v>
      </c>
      <c r="B396" s="31" t="s">
        <v>225</v>
      </c>
      <c r="C396" s="31" t="s">
        <v>226</v>
      </c>
      <c r="D396" s="31">
        <v>623018</v>
      </c>
      <c r="E396" s="31">
        <v>34245</v>
      </c>
      <c r="F396" s="31">
        <v>9227</v>
      </c>
    </row>
    <row r="397" spans="1:6" ht="15" customHeight="1" x14ac:dyDescent="0.25">
      <c r="A397" s="31" t="s">
        <v>1112</v>
      </c>
      <c r="B397" s="31" t="s">
        <v>225</v>
      </c>
      <c r="C397" s="31" t="s">
        <v>226</v>
      </c>
      <c r="D397" s="31">
        <v>1296164</v>
      </c>
      <c r="E397" s="31">
        <v>6513</v>
      </c>
      <c r="F397" s="31">
        <v>7966</v>
      </c>
    </row>
    <row r="398" spans="1:6" ht="15" customHeight="1" x14ac:dyDescent="0.25">
      <c r="A398" s="31" t="s">
        <v>1113</v>
      </c>
      <c r="B398" s="31" t="s">
        <v>225</v>
      </c>
      <c r="C398" s="31" t="s">
        <v>226</v>
      </c>
      <c r="D398" s="31">
        <v>1188761</v>
      </c>
      <c r="E398" s="31">
        <v>54320</v>
      </c>
      <c r="F398" s="31">
        <v>14778</v>
      </c>
    </row>
    <row r="399" spans="1:6" ht="24" customHeight="1" x14ac:dyDescent="0.25">
      <c r="A399" s="31" t="s">
        <v>1099</v>
      </c>
      <c r="B399" s="31" t="s">
        <v>227</v>
      </c>
      <c r="C399" s="31" t="s">
        <v>228</v>
      </c>
      <c r="D399" s="31">
        <v>1090791</v>
      </c>
      <c r="E399" s="31">
        <v>62240</v>
      </c>
      <c r="F399" s="31">
        <v>1276</v>
      </c>
    </row>
    <row r="400" spans="1:6" ht="24" customHeight="1" x14ac:dyDescent="0.25">
      <c r="A400" s="31" t="s">
        <v>1101</v>
      </c>
      <c r="B400" s="31" t="s">
        <v>227</v>
      </c>
      <c r="C400" s="31" t="s">
        <v>228</v>
      </c>
      <c r="D400" s="31">
        <v>938629</v>
      </c>
      <c r="E400" s="31">
        <v>60887</v>
      </c>
      <c r="F400" s="31">
        <v>5692</v>
      </c>
    </row>
    <row r="401" spans="1:6" ht="24" customHeight="1" x14ac:dyDescent="0.25">
      <c r="A401" s="31" t="s">
        <v>1103</v>
      </c>
      <c r="B401" s="31" t="s">
        <v>227</v>
      </c>
      <c r="C401" s="31" t="s">
        <v>228</v>
      </c>
      <c r="D401" s="31">
        <v>1206918</v>
      </c>
      <c r="E401" s="31">
        <v>26468</v>
      </c>
      <c r="F401" s="31">
        <v>279</v>
      </c>
    </row>
    <row r="402" spans="1:6" ht="24" customHeight="1" x14ac:dyDescent="0.25">
      <c r="A402" s="31" t="s">
        <v>1104</v>
      </c>
      <c r="B402" s="31" t="s">
        <v>227</v>
      </c>
      <c r="C402" s="31" t="s">
        <v>228</v>
      </c>
      <c r="D402" s="31">
        <v>1034895</v>
      </c>
      <c r="E402" s="31">
        <v>11231</v>
      </c>
      <c r="F402" s="31">
        <v>10585</v>
      </c>
    </row>
    <row r="403" spans="1:6" ht="24" customHeight="1" x14ac:dyDescent="0.25">
      <c r="A403" s="31" t="s">
        <v>1106</v>
      </c>
      <c r="B403" s="31" t="s">
        <v>227</v>
      </c>
      <c r="C403" s="31" t="s">
        <v>228</v>
      </c>
      <c r="D403" s="31">
        <v>707808</v>
      </c>
      <c r="E403" s="31">
        <v>73583</v>
      </c>
      <c r="F403" s="31">
        <v>13176</v>
      </c>
    </row>
    <row r="404" spans="1:6" ht="24" customHeight="1" x14ac:dyDescent="0.25">
      <c r="A404" s="31" t="s">
        <v>1107</v>
      </c>
      <c r="B404" s="31" t="s">
        <v>227</v>
      </c>
      <c r="C404" s="31" t="s">
        <v>228</v>
      </c>
      <c r="D404" s="31">
        <v>913807</v>
      </c>
      <c r="E404" s="31">
        <v>26818</v>
      </c>
      <c r="F404" s="31">
        <v>2771</v>
      </c>
    </row>
    <row r="405" spans="1:6" ht="24" customHeight="1" x14ac:dyDescent="0.25">
      <c r="A405" s="31" t="s">
        <v>1108</v>
      </c>
      <c r="B405" s="31" t="s">
        <v>227</v>
      </c>
      <c r="C405" s="31" t="s">
        <v>228</v>
      </c>
      <c r="D405" s="31">
        <v>350534</v>
      </c>
      <c r="E405" s="31">
        <v>65501</v>
      </c>
      <c r="F405" s="31">
        <v>18977</v>
      </c>
    </row>
    <row r="406" spans="1:6" ht="24" customHeight="1" x14ac:dyDescent="0.25">
      <c r="A406" s="31" t="s">
        <v>1109</v>
      </c>
      <c r="B406" s="31" t="s">
        <v>227</v>
      </c>
      <c r="C406" s="31" t="s">
        <v>228</v>
      </c>
      <c r="D406" s="31">
        <v>943922</v>
      </c>
      <c r="E406" s="31">
        <v>70631</v>
      </c>
      <c r="F406" s="31">
        <v>4482</v>
      </c>
    </row>
    <row r="407" spans="1:6" ht="24" customHeight="1" x14ac:dyDescent="0.25">
      <c r="A407" s="31" t="s">
        <v>1110</v>
      </c>
      <c r="B407" s="31" t="s">
        <v>227</v>
      </c>
      <c r="C407" s="31" t="s">
        <v>228</v>
      </c>
      <c r="D407" s="31">
        <v>894827</v>
      </c>
      <c r="E407" s="31">
        <v>69209</v>
      </c>
      <c r="F407" s="31">
        <v>1343</v>
      </c>
    </row>
    <row r="408" spans="1:6" ht="24" customHeight="1" x14ac:dyDescent="0.25">
      <c r="A408" s="31" t="s">
        <v>1111</v>
      </c>
      <c r="B408" s="31" t="s">
        <v>227</v>
      </c>
      <c r="C408" s="31" t="s">
        <v>228</v>
      </c>
      <c r="D408" s="31">
        <v>607166</v>
      </c>
      <c r="E408" s="31">
        <v>40299</v>
      </c>
      <c r="F408" s="31">
        <v>9025</v>
      </c>
    </row>
    <row r="409" spans="1:6" ht="24" customHeight="1" x14ac:dyDescent="0.25">
      <c r="A409" s="31" t="s">
        <v>1112</v>
      </c>
      <c r="B409" s="31" t="s">
        <v>227</v>
      </c>
      <c r="C409" s="31" t="s">
        <v>228</v>
      </c>
      <c r="D409" s="31">
        <v>257414</v>
      </c>
      <c r="E409" s="31">
        <v>41023</v>
      </c>
      <c r="F409" s="31">
        <v>17164</v>
      </c>
    </row>
    <row r="410" spans="1:6" ht="24" customHeight="1" x14ac:dyDescent="0.25">
      <c r="A410" s="31" t="s">
        <v>1113</v>
      </c>
      <c r="B410" s="31" t="s">
        <v>227</v>
      </c>
      <c r="C410" s="31" t="s">
        <v>228</v>
      </c>
      <c r="D410" s="31">
        <v>942723</v>
      </c>
      <c r="E410" s="31">
        <v>23616</v>
      </c>
      <c r="F410" s="31">
        <v>7321</v>
      </c>
    </row>
    <row r="411" spans="1:6" ht="24" customHeight="1" x14ac:dyDescent="0.25">
      <c r="A411" s="31" t="s">
        <v>1099</v>
      </c>
      <c r="B411" s="31" t="s">
        <v>230</v>
      </c>
      <c r="C411" s="31" t="s">
        <v>231</v>
      </c>
      <c r="D411" s="31">
        <v>469875</v>
      </c>
      <c r="E411" s="31">
        <v>47076</v>
      </c>
      <c r="F411" s="31">
        <v>5668</v>
      </c>
    </row>
    <row r="412" spans="1:6" ht="24" customHeight="1" x14ac:dyDescent="0.25">
      <c r="A412" s="31" t="s">
        <v>1101</v>
      </c>
      <c r="B412" s="31" t="s">
        <v>230</v>
      </c>
      <c r="C412" s="31" t="s">
        <v>231</v>
      </c>
      <c r="D412" s="31">
        <v>1291474</v>
      </c>
      <c r="E412" s="31">
        <v>10528</v>
      </c>
      <c r="F412" s="31">
        <v>12953</v>
      </c>
    </row>
    <row r="413" spans="1:6" ht="24" customHeight="1" x14ac:dyDescent="0.25">
      <c r="A413" s="31" t="s">
        <v>1103</v>
      </c>
      <c r="B413" s="31" t="s">
        <v>230</v>
      </c>
      <c r="C413" s="31" t="s">
        <v>231</v>
      </c>
      <c r="D413" s="31">
        <v>1008328</v>
      </c>
      <c r="E413" s="31">
        <v>42761</v>
      </c>
      <c r="F413" s="31">
        <v>18152</v>
      </c>
    </row>
    <row r="414" spans="1:6" ht="24" customHeight="1" x14ac:dyDescent="0.25">
      <c r="A414" s="31" t="s">
        <v>1104</v>
      </c>
      <c r="B414" s="31" t="s">
        <v>230</v>
      </c>
      <c r="C414" s="31" t="s">
        <v>231</v>
      </c>
      <c r="D414" s="31">
        <v>777741</v>
      </c>
      <c r="E414" s="31">
        <v>5561</v>
      </c>
      <c r="F414" s="31">
        <v>4430</v>
      </c>
    </row>
    <row r="415" spans="1:6" ht="24" customHeight="1" x14ac:dyDescent="0.25">
      <c r="A415" s="31" t="s">
        <v>1106</v>
      </c>
      <c r="B415" s="31" t="s">
        <v>230</v>
      </c>
      <c r="C415" s="31" t="s">
        <v>231</v>
      </c>
      <c r="D415" s="31">
        <v>649743</v>
      </c>
      <c r="E415" s="31">
        <v>20945</v>
      </c>
      <c r="F415" s="31">
        <v>18457</v>
      </c>
    </row>
    <row r="416" spans="1:6" ht="24" customHeight="1" x14ac:dyDescent="0.25">
      <c r="A416" s="31" t="s">
        <v>1107</v>
      </c>
      <c r="B416" s="31" t="s">
        <v>230</v>
      </c>
      <c r="C416" s="31" t="s">
        <v>231</v>
      </c>
      <c r="D416" s="31">
        <v>647858</v>
      </c>
      <c r="E416" s="31">
        <v>73699</v>
      </c>
      <c r="F416" s="31">
        <v>14262</v>
      </c>
    </row>
    <row r="417" spans="1:6" ht="24" customHeight="1" x14ac:dyDescent="0.25">
      <c r="A417" s="31" t="s">
        <v>1108</v>
      </c>
      <c r="B417" s="31" t="s">
        <v>230</v>
      </c>
      <c r="C417" s="31" t="s">
        <v>231</v>
      </c>
      <c r="D417" s="31">
        <v>754206</v>
      </c>
      <c r="E417" s="31">
        <v>52212</v>
      </c>
      <c r="F417" s="31">
        <v>13550</v>
      </c>
    </row>
    <row r="418" spans="1:6" ht="24" customHeight="1" x14ac:dyDescent="0.25">
      <c r="A418" s="31" t="s">
        <v>1109</v>
      </c>
      <c r="B418" s="31" t="s">
        <v>230</v>
      </c>
      <c r="C418" s="31" t="s">
        <v>231</v>
      </c>
      <c r="D418" s="31">
        <v>863693</v>
      </c>
      <c r="E418" s="31">
        <v>7136</v>
      </c>
      <c r="F418" s="31">
        <v>1300</v>
      </c>
    </row>
    <row r="419" spans="1:6" ht="24" customHeight="1" x14ac:dyDescent="0.25">
      <c r="A419" s="31" t="s">
        <v>1110</v>
      </c>
      <c r="B419" s="31" t="s">
        <v>230</v>
      </c>
      <c r="C419" s="31" t="s">
        <v>231</v>
      </c>
      <c r="D419" s="31">
        <v>1125569</v>
      </c>
      <c r="E419" s="31">
        <v>62063</v>
      </c>
      <c r="F419" s="31">
        <v>13175</v>
      </c>
    </row>
    <row r="420" spans="1:6" ht="24" customHeight="1" x14ac:dyDescent="0.25">
      <c r="A420" s="31" t="s">
        <v>1111</v>
      </c>
      <c r="B420" s="31" t="s">
        <v>230</v>
      </c>
      <c r="C420" s="31" t="s">
        <v>231</v>
      </c>
      <c r="D420" s="31">
        <v>301613</v>
      </c>
      <c r="E420" s="31">
        <v>57901</v>
      </c>
      <c r="F420" s="31">
        <v>400</v>
      </c>
    </row>
    <row r="421" spans="1:6" ht="24" customHeight="1" x14ac:dyDescent="0.25">
      <c r="A421" s="31" t="s">
        <v>1112</v>
      </c>
      <c r="B421" s="31" t="s">
        <v>230</v>
      </c>
      <c r="C421" s="31" t="s">
        <v>231</v>
      </c>
      <c r="D421" s="31">
        <v>348603</v>
      </c>
      <c r="E421" s="31">
        <v>29048</v>
      </c>
      <c r="F421" s="31">
        <v>1049</v>
      </c>
    </row>
    <row r="422" spans="1:6" ht="24" customHeight="1" x14ac:dyDescent="0.25">
      <c r="A422" s="31" t="s">
        <v>1113</v>
      </c>
      <c r="B422" s="31" t="s">
        <v>230</v>
      </c>
      <c r="C422" s="31" t="s">
        <v>231</v>
      </c>
      <c r="D422" s="31">
        <v>1010686</v>
      </c>
      <c r="E422" s="31">
        <v>13385</v>
      </c>
      <c r="F422" s="31">
        <v>8968</v>
      </c>
    </row>
    <row r="423" spans="1:6" ht="15" customHeight="1" x14ac:dyDescent="0.25">
      <c r="A423" s="31" t="s">
        <v>1099</v>
      </c>
      <c r="B423" s="31" t="s">
        <v>233</v>
      </c>
      <c r="C423" s="31" t="s">
        <v>234</v>
      </c>
      <c r="D423" s="31">
        <v>639793</v>
      </c>
      <c r="E423" s="31">
        <v>50041</v>
      </c>
      <c r="F423" s="31">
        <v>6681</v>
      </c>
    </row>
    <row r="424" spans="1:6" ht="15" customHeight="1" x14ac:dyDescent="0.25">
      <c r="A424" s="31" t="s">
        <v>1101</v>
      </c>
      <c r="B424" s="31" t="s">
        <v>233</v>
      </c>
      <c r="C424" s="31" t="s">
        <v>234</v>
      </c>
      <c r="D424" s="31">
        <v>876065</v>
      </c>
      <c r="E424" s="31">
        <v>73533</v>
      </c>
      <c r="F424" s="31">
        <v>3846</v>
      </c>
    </row>
    <row r="425" spans="1:6" ht="15" customHeight="1" x14ac:dyDescent="0.25">
      <c r="A425" s="31" t="s">
        <v>1103</v>
      </c>
      <c r="B425" s="31" t="s">
        <v>233</v>
      </c>
      <c r="C425" s="31" t="s">
        <v>234</v>
      </c>
      <c r="D425" s="31">
        <v>710404</v>
      </c>
      <c r="E425" s="31">
        <v>33052</v>
      </c>
      <c r="F425" s="31">
        <v>6057</v>
      </c>
    </row>
    <row r="426" spans="1:6" ht="15" customHeight="1" x14ac:dyDescent="0.25">
      <c r="A426" s="31" t="s">
        <v>1104</v>
      </c>
      <c r="B426" s="31" t="s">
        <v>233</v>
      </c>
      <c r="C426" s="31" t="s">
        <v>234</v>
      </c>
      <c r="D426" s="31">
        <v>1071411</v>
      </c>
      <c r="E426" s="31">
        <v>15366</v>
      </c>
      <c r="F426" s="31">
        <v>1988</v>
      </c>
    </row>
    <row r="427" spans="1:6" ht="15" customHeight="1" x14ac:dyDescent="0.25">
      <c r="A427" s="31" t="s">
        <v>1106</v>
      </c>
      <c r="B427" s="31" t="s">
        <v>233</v>
      </c>
      <c r="C427" s="31" t="s">
        <v>234</v>
      </c>
      <c r="D427" s="31">
        <v>1367269</v>
      </c>
      <c r="E427" s="31">
        <v>19243</v>
      </c>
      <c r="F427" s="31">
        <v>7983</v>
      </c>
    </row>
    <row r="428" spans="1:6" ht="15" customHeight="1" x14ac:dyDescent="0.25">
      <c r="A428" s="31" t="s">
        <v>1107</v>
      </c>
      <c r="B428" s="31" t="s">
        <v>233</v>
      </c>
      <c r="C428" s="31" t="s">
        <v>234</v>
      </c>
      <c r="D428" s="31">
        <v>941153</v>
      </c>
      <c r="E428" s="31">
        <v>41197</v>
      </c>
      <c r="F428" s="31">
        <v>12749</v>
      </c>
    </row>
    <row r="429" spans="1:6" ht="15" customHeight="1" x14ac:dyDescent="0.25">
      <c r="A429" s="31" t="s">
        <v>1108</v>
      </c>
      <c r="B429" s="31" t="s">
        <v>233</v>
      </c>
      <c r="C429" s="31" t="s">
        <v>234</v>
      </c>
      <c r="D429" s="31">
        <v>1211560</v>
      </c>
      <c r="E429" s="31">
        <v>43469</v>
      </c>
      <c r="F429" s="31">
        <v>18436</v>
      </c>
    </row>
    <row r="430" spans="1:6" ht="15" customHeight="1" x14ac:dyDescent="0.25">
      <c r="A430" s="31" t="s">
        <v>1109</v>
      </c>
      <c r="B430" s="31" t="s">
        <v>233</v>
      </c>
      <c r="C430" s="31" t="s">
        <v>234</v>
      </c>
      <c r="D430" s="31">
        <v>348293</v>
      </c>
      <c r="E430" s="31">
        <v>12851</v>
      </c>
      <c r="F430" s="31">
        <v>19077</v>
      </c>
    </row>
    <row r="431" spans="1:6" ht="15" customHeight="1" x14ac:dyDescent="0.25">
      <c r="A431" s="31" t="s">
        <v>1110</v>
      </c>
      <c r="B431" s="31" t="s">
        <v>233</v>
      </c>
      <c r="C431" s="31" t="s">
        <v>234</v>
      </c>
      <c r="D431" s="31">
        <v>513461</v>
      </c>
      <c r="E431" s="31">
        <v>36705</v>
      </c>
      <c r="F431" s="31">
        <v>15214</v>
      </c>
    </row>
    <row r="432" spans="1:6" ht="15" customHeight="1" x14ac:dyDescent="0.25">
      <c r="A432" s="31" t="s">
        <v>1111</v>
      </c>
      <c r="B432" s="31" t="s">
        <v>233</v>
      </c>
      <c r="C432" s="31" t="s">
        <v>234</v>
      </c>
      <c r="D432" s="31">
        <v>800501</v>
      </c>
      <c r="E432" s="31">
        <v>9306</v>
      </c>
      <c r="F432" s="31">
        <v>11911</v>
      </c>
    </row>
    <row r="433" spans="1:6" ht="15" customHeight="1" x14ac:dyDescent="0.25">
      <c r="A433" s="31" t="s">
        <v>1112</v>
      </c>
      <c r="B433" s="31" t="s">
        <v>233</v>
      </c>
      <c r="C433" s="31" t="s">
        <v>234</v>
      </c>
      <c r="D433" s="31">
        <v>540448</v>
      </c>
      <c r="E433" s="31">
        <v>21753</v>
      </c>
      <c r="F433" s="31">
        <v>18108</v>
      </c>
    </row>
    <row r="434" spans="1:6" ht="15" customHeight="1" x14ac:dyDescent="0.25">
      <c r="A434" s="31" t="s">
        <v>1113</v>
      </c>
      <c r="B434" s="31" t="s">
        <v>233</v>
      </c>
      <c r="C434" s="31" t="s">
        <v>234</v>
      </c>
      <c r="D434" s="31">
        <v>956271</v>
      </c>
      <c r="E434" s="31">
        <v>78788</v>
      </c>
      <c r="F434" s="31">
        <v>12895</v>
      </c>
    </row>
    <row r="435" spans="1:6" ht="24" customHeight="1" x14ac:dyDescent="0.25">
      <c r="A435" s="31" t="s">
        <v>1099</v>
      </c>
      <c r="B435" s="31" t="s">
        <v>236</v>
      </c>
      <c r="C435" s="31" t="s">
        <v>237</v>
      </c>
      <c r="D435" s="31">
        <v>918743</v>
      </c>
      <c r="E435" s="31">
        <v>31238</v>
      </c>
      <c r="F435" s="31">
        <v>17410</v>
      </c>
    </row>
    <row r="436" spans="1:6" ht="24" customHeight="1" x14ac:dyDescent="0.25">
      <c r="A436" s="31" t="s">
        <v>1101</v>
      </c>
      <c r="B436" s="31" t="s">
        <v>236</v>
      </c>
      <c r="C436" s="31" t="s">
        <v>237</v>
      </c>
      <c r="D436" s="31">
        <v>1104842</v>
      </c>
      <c r="E436" s="31">
        <v>55647</v>
      </c>
      <c r="F436" s="31">
        <v>12555</v>
      </c>
    </row>
    <row r="437" spans="1:6" ht="24" customHeight="1" x14ac:dyDescent="0.25">
      <c r="A437" s="31" t="s">
        <v>1103</v>
      </c>
      <c r="B437" s="31" t="s">
        <v>236</v>
      </c>
      <c r="C437" s="31" t="s">
        <v>237</v>
      </c>
      <c r="D437" s="31">
        <v>1245833</v>
      </c>
      <c r="E437" s="31">
        <v>54604</v>
      </c>
      <c r="F437" s="31">
        <v>18735</v>
      </c>
    </row>
    <row r="438" spans="1:6" ht="24" customHeight="1" x14ac:dyDescent="0.25">
      <c r="A438" s="31" t="s">
        <v>1104</v>
      </c>
      <c r="B438" s="31" t="s">
        <v>236</v>
      </c>
      <c r="C438" s="31" t="s">
        <v>237</v>
      </c>
      <c r="D438" s="31">
        <v>408682</v>
      </c>
      <c r="E438" s="31">
        <v>43856</v>
      </c>
      <c r="F438" s="31">
        <v>9304</v>
      </c>
    </row>
    <row r="439" spans="1:6" ht="24" customHeight="1" x14ac:dyDescent="0.25">
      <c r="A439" s="31" t="s">
        <v>1106</v>
      </c>
      <c r="B439" s="31" t="s">
        <v>236</v>
      </c>
      <c r="C439" s="31" t="s">
        <v>237</v>
      </c>
      <c r="D439" s="31">
        <v>1199242</v>
      </c>
      <c r="E439" s="31">
        <v>28000</v>
      </c>
      <c r="F439" s="31">
        <v>8144</v>
      </c>
    </row>
    <row r="440" spans="1:6" ht="24" customHeight="1" x14ac:dyDescent="0.25">
      <c r="A440" s="31" t="s">
        <v>1107</v>
      </c>
      <c r="B440" s="31" t="s">
        <v>236</v>
      </c>
      <c r="C440" s="31" t="s">
        <v>237</v>
      </c>
      <c r="D440" s="31">
        <v>1023678</v>
      </c>
      <c r="E440" s="31">
        <v>49640</v>
      </c>
      <c r="F440" s="31">
        <v>15939</v>
      </c>
    </row>
    <row r="441" spans="1:6" ht="24" customHeight="1" x14ac:dyDescent="0.25">
      <c r="A441" s="31" t="s">
        <v>1108</v>
      </c>
      <c r="B441" s="31" t="s">
        <v>236</v>
      </c>
      <c r="C441" s="31" t="s">
        <v>237</v>
      </c>
      <c r="D441" s="31">
        <v>627703</v>
      </c>
      <c r="E441" s="31">
        <v>23026</v>
      </c>
      <c r="F441" s="31">
        <v>6901</v>
      </c>
    </row>
    <row r="442" spans="1:6" ht="24" customHeight="1" x14ac:dyDescent="0.25">
      <c r="A442" s="31" t="s">
        <v>1109</v>
      </c>
      <c r="B442" s="31" t="s">
        <v>236</v>
      </c>
      <c r="C442" s="31" t="s">
        <v>237</v>
      </c>
      <c r="D442" s="31">
        <v>1082118</v>
      </c>
      <c r="E442" s="31">
        <v>32823</v>
      </c>
      <c r="F442" s="31">
        <v>4894</v>
      </c>
    </row>
    <row r="443" spans="1:6" ht="24" customHeight="1" x14ac:dyDescent="0.25">
      <c r="A443" s="31" t="s">
        <v>1110</v>
      </c>
      <c r="B443" s="31" t="s">
        <v>236</v>
      </c>
      <c r="C443" s="31" t="s">
        <v>237</v>
      </c>
      <c r="D443" s="31">
        <v>1010025</v>
      </c>
      <c r="E443" s="31">
        <v>37558</v>
      </c>
      <c r="F443" s="31">
        <v>16354</v>
      </c>
    </row>
    <row r="444" spans="1:6" ht="24" customHeight="1" x14ac:dyDescent="0.25">
      <c r="A444" s="31" t="s">
        <v>1111</v>
      </c>
      <c r="B444" s="31" t="s">
        <v>236</v>
      </c>
      <c r="C444" s="31" t="s">
        <v>237</v>
      </c>
      <c r="D444" s="31">
        <v>427836</v>
      </c>
      <c r="E444" s="31">
        <v>58397</v>
      </c>
      <c r="F444" s="31">
        <v>13734</v>
      </c>
    </row>
    <row r="445" spans="1:6" ht="24" customHeight="1" x14ac:dyDescent="0.25">
      <c r="A445" s="31" t="s">
        <v>1112</v>
      </c>
      <c r="B445" s="31" t="s">
        <v>236</v>
      </c>
      <c r="C445" s="31" t="s">
        <v>237</v>
      </c>
      <c r="D445" s="31">
        <v>251650</v>
      </c>
      <c r="E445" s="31">
        <v>78815</v>
      </c>
      <c r="F445" s="31">
        <v>18257</v>
      </c>
    </row>
    <row r="446" spans="1:6" ht="24" customHeight="1" x14ac:dyDescent="0.25">
      <c r="A446" s="31" t="s">
        <v>1113</v>
      </c>
      <c r="B446" s="31" t="s">
        <v>236</v>
      </c>
      <c r="C446" s="31" t="s">
        <v>237</v>
      </c>
      <c r="D446" s="31">
        <v>969009</v>
      </c>
      <c r="E446" s="31">
        <v>63270</v>
      </c>
      <c r="F446" s="31">
        <v>4880</v>
      </c>
    </row>
    <row r="447" spans="1:6" ht="24" customHeight="1" x14ac:dyDescent="0.25">
      <c r="A447" s="31" t="s">
        <v>1099</v>
      </c>
      <c r="B447" s="31" t="s">
        <v>239</v>
      </c>
      <c r="C447" s="31" t="s">
        <v>240</v>
      </c>
      <c r="D447" s="31">
        <v>1304557</v>
      </c>
      <c r="E447" s="31">
        <v>41324</v>
      </c>
      <c r="F447" s="31">
        <v>15492</v>
      </c>
    </row>
    <row r="448" spans="1:6" ht="24" customHeight="1" x14ac:dyDescent="0.25">
      <c r="A448" s="31" t="s">
        <v>1101</v>
      </c>
      <c r="B448" s="31" t="s">
        <v>239</v>
      </c>
      <c r="C448" s="31" t="s">
        <v>240</v>
      </c>
      <c r="D448" s="31">
        <v>1029137</v>
      </c>
      <c r="E448" s="31">
        <v>77923</v>
      </c>
      <c r="F448" s="31">
        <v>5994</v>
      </c>
    </row>
    <row r="449" spans="1:6" ht="24" customHeight="1" x14ac:dyDescent="0.25">
      <c r="A449" s="31" t="s">
        <v>1103</v>
      </c>
      <c r="B449" s="31" t="s">
        <v>239</v>
      </c>
      <c r="C449" s="31" t="s">
        <v>240</v>
      </c>
      <c r="D449" s="31">
        <v>614291</v>
      </c>
      <c r="E449" s="31">
        <v>56291</v>
      </c>
      <c r="F449" s="31">
        <v>19357</v>
      </c>
    </row>
    <row r="450" spans="1:6" ht="24" customHeight="1" x14ac:dyDescent="0.25">
      <c r="A450" s="31" t="s">
        <v>1104</v>
      </c>
      <c r="B450" s="31" t="s">
        <v>239</v>
      </c>
      <c r="C450" s="31" t="s">
        <v>240</v>
      </c>
      <c r="D450" s="31">
        <v>1139591</v>
      </c>
      <c r="E450" s="31">
        <v>75130</v>
      </c>
      <c r="F450" s="31">
        <v>1781</v>
      </c>
    </row>
    <row r="451" spans="1:6" ht="24" customHeight="1" x14ac:dyDescent="0.25">
      <c r="A451" s="31" t="s">
        <v>1106</v>
      </c>
      <c r="B451" s="31" t="s">
        <v>239</v>
      </c>
      <c r="C451" s="31" t="s">
        <v>240</v>
      </c>
      <c r="D451" s="31">
        <v>1200812</v>
      </c>
      <c r="E451" s="31">
        <v>63352</v>
      </c>
      <c r="F451" s="31">
        <v>5351</v>
      </c>
    </row>
    <row r="452" spans="1:6" ht="24" customHeight="1" x14ac:dyDescent="0.25">
      <c r="A452" s="31" t="s">
        <v>1107</v>
      </c>
      <c r="B452" s="31" t="s">
        <v>239</v>
      </c>
      <c r="C452" s="31" t="s">
        <v>240</v>
      </c>
      <c r="D452" s="31">
        <v>870225</v>
      </c>
      <c r="E452" s="31">
        <v>10274</v>
      </c>
      <c r="F452" s="31">
        <v>9113</v>
      </c>
    </row>
    <row r="453" spans="1:6" ht="24" customHeight="1" x14ac:dyDescent="0.25">
      <c r="A453" s="31" t="s">
        <v>1108</v>
      </c>
      <c r="B453" s="31" t="s">
        <v>239</v>
      </c>
      <c r="C453" s="31" t="s">
        <v>240</v>
      </c>
      <c r="D453" s="31">
        <v>701683</v>
      </c>
      <c r="E453" s="31">
        <v>12686</v>
      </c>
      <c r="F453" s="31">
        <v>17777</v>
      </c>
    </row>
    <row r="454" spans="1:6" ht="24" customHeight="1" x14ac:dyDescent="0.25">
      <c r="A454" s="31" t="s">
        <v>1109</v>
      </c>
      <c r="B454" s="31" t="s">
        <v>239</v>
      </c>
      <c r="C454" s="31" t="s">
        <v>240</v>
      </c>
      <c r="D454" s="31">
        <v>1285397</v>
      </c>
      <c r="E454" s="31">
        <v>22758</v>
      </c>
      <c r="F454" s="31">
        <v>19733</v>
      </c>
    </row>
    <row r="455" spans="1:6" ht="24" customHeight="1" x14ac:dyDescent="0.25">
      <c r="A455" s="31" t="s">
        <v>1110</v>
      </c>
      <c r="B455" s="31" t="s">
        <v>239</v>
      </c>
      <c r="C455" s="31" t="s">
        <v>240</v>
      </c>
      <c r="D455" s="31">
        <v>1029017</v>
      </c>
      <c r="E455" s="31">
        <v>25421</v>
      </c>
      <c r="F455" s="31">
        <v>12211</v>
      </c>
    </row>
    <row r="456" spans="1:6" ht="24" customHeight="1" x14ac:dyDescent="0.25">
      <c r="A456" s="31" t="s">
        <v>1111</v>
      </c>
      <c r="B456" s="31" t="s">
        <v>239</v>
      </c>
      <c r="C456" s="31" t="s">
        <v>240</v>
      </c>
      <c r="D456" s="31">
        <v>1196693</v>
      </c>
      <c r="E456" s="31">
        <v>42671</v>
      </c>
      <c r="F456" s="31">
        <v>9076</v>
      </c>
    </row>
    <row r="457" spans="1:6" ht="24" customHeight="1" x14ac:dyDescent="0.25">
      <c r="A457" s="31" t="s">
        <v>1112</v>
      </c>
      <c r="B457" s="31" t="s">
        <v>239</v>
      </c>
      <c r="C457" s="31" t="s">
        <v>240</v>
      </c>
      <c r="D457" s="31">
        <v>961388</v>
      </c>
      <c r="E457" s="31">
        <v>48813</v>
      </c>
      <c r="F457" s="31">
        <v>14786</v>
      </c>
    </row>
    <row r="458" spans="1:6" ht="24" customHeight="1" x14ac:dyDescent="0.25">
      <c r="A458" s="31" t="s">
        <v>1113</v>
      </c>
      <c r="B458" s="31" t="s">
        <v>239</v>
      </c>
      <c r="C458" s="31" t="s">
        <v>240</v>
      </c>
      <c r="D458" s="31">
        <v>1148425</v>
      </c>
      <c r="E458" s="31">
        <v>32455</v>
      </c>
      <c r="F458" s="31">
        <v>16435</v>
      </c>
    </row>
    <row r="459" spans="1:6" ht="24" customHeight="1" x14ac:dyDescent="0.25">
      <c r="A459" s="31" t="s">
        <v>1099</v>
      </c>
      <c r="B459" s="31" t="s">
        <v>242</v>
      </c>
      <c r="C459" s="31" t="s">
        <v>243</v>
      </c>
      <c r="D459" s="31">
        <v>1207066</v>
      </c>
      <c r="E459" s="31">
        <v>66341</v>
      </c>
      <c r="F459" s="31">
        <v>17597</v>
      </c>
    </row>
    <row r="460" spans="1:6" ht="24" customHeight="1" x14ac:dyDescent="0.25">
      <c r="A460" s="31" t="s">
        <v>1101</v>
      </c>
      <c r="B460" s="31" t="s">
        <v>242</v>
      </c>
      <c r="C460" s="31" t="s">
        <v>243</v>
      </c>
      <c r="D460" s="31">
        <v>1099302</v>
      </c>
      <c r="E460" s="31">
        <v>18369</v>
      </c>
      <c r="F460" s="31">
        <v>4434</v>
      </c>
    </row>
    <row r="461" spans="1:6" ht="24" customHeight="1" x14ac:dyDescent="0.25">
      <c r="A461" s="31" t="s">
        <v>1103</v>
      </c>
      <c r="B461" s="31" t="s">
        <v>242</v>
      </c>
      <c r="C461" s="31" t="s">
        <v>243</v>
      </c>
      <c r="D461" s="31">
        <v>1061168</v>
      </c>
      <c r="E461" s="31">
        <v>76673</v>
      </c>
      <c r="F461" s="31">
        <v>11818</v>
      </c>
    </row>
    <row r="462" spans="1:6" ht="24" customHeight="1" x14ac:dyDescent="0.25">
      <c r="A462" s="31" t="s">
        <v>1104</v>
      </c>
      <c r="B462" s="31" t="s">
        <v>242</v>
      </c>
      <c r="C462" s="31" t="s">
        <v>243</v>
      </c>
      <c r="D462" s="31">
        <v>482922</v>
      </c>
      <c r="E462" s="31">
        <v>42815</v>
      </c>
      <c r="F462" s="31">
        <v>13104</v>
      </c>
    </row>
    <row r="463" spans="1:6" ht="24" customHeight="1" x14ac:dyDescent="0.25">
      <c r="A463" s="31" t="s">
        <v>1106</v>
      </c>
      <c r="B463" s="31" t="s">
        <v>242</v>
      </c>
      <c r="C463" s="31" t="s">
        <v>243</v>
      </c>
      <c r="D463" s="31">
        <v>458110</v>
      </c>
      <c r="E463" s="31">
        <v>74014</v>
      </c>
      <c r="F463" s="31">
        <v>147</v>
      </c>
    </row>
    <row r="464" spans="1:6" ht="24" customHeight="1" x14ac:dyDescent="0.25">
      <c r="A464" s="31" t="s">
        <v>1107</v>
      </c>
      <c r="B464" s="31" t="s">
        <v>242</v>
      </c>
      <c r="C464" s="31" t="s">
        <v>243</v>
      </c>
      <c r="D464" s="31">
        <v>438215</v>
      </c>
      <c r="E464" s="31">
        <v>7851</v>
      </c>
      <c r="F464" s="31">
        <v>7464</v>
      </c>
    </row>
    <row r="465" spans="1:6" ht="24" customHeight="1" x14ac:dyDescent="0.25">
      <c r="A465" s="31" t="s">
        <v>1108</v>
      </c>
      <c r="B465" s="31" t="s">
        <v>242</v>
      </c>
      <c r="C465" s="31" t="s">
        <v>243</v>
      </c>
      <c r="D465" s="31">
        <v>717424</v>
      </c>
      <c r="E465" s="31">
        <v>61340</v>
      </c>
      <c r="F465" s="31">
        <v>17172</v>
      </c>
    </row>
    <row r="466" spans="1:6" ht="24" customHeight="1" x14ac:dyDescent="0.25">
      <c r="A466" s="31" t="s">
        <v>1109</v>
      </c>
      <c r="B466" s="31" t="s">
        <v>242</v>
      </c>
      <c r="C466" s="31" t="s">
        <v>243</v>
      </c>
      <c r="D466" s="31">
        <v>472279</v>
      </c>
      <c r="E466" s="31">
        <v>15900</v>
      </c>
      <c r="F466" s="31">
        <v>18863</v>
      </c>
    </row>
    <row r="467" spans="1:6" ht="24" customHeight="1" x14ac:dyDescent="0.25">
      <c r="A467" s="31" t="s">
        <v>1110</v>
      </c>
      <c r="B467" s="31" t="s">
        <v>242</v>
      </c>
      <c r="C467" s="31" t="s">
        <v>243</v>
      </c>
      <c r="D467" s="31">
        <v>947636</v>
      </c>
      <c r="E467" s="31">
        <v>77232</v>
      </c>
      <c r="F467" s="31">
        <v>18535</v>
      </c>
    </row>
    <row r="468" spans="1:6" ht="24" customHeight="1" x14ac:dyDescent="0.25">
      <c r="A468" s="31" t="s">
        <v>1111</v>
      </c>
      <c r="B468" s="31" t="s">
        <v>242</v>
      </c>
      <c r="C468" s="31" t="s">
        <v>243</v>
      </c>
      <c r="D468" s="31">
        <v>251337</v>
      </c>
      <c r="E468" s="31">
        <v>31738</v>
      </c>
      <c r="F468" s="31">
        <v>17673</v>
      </c>
    </row>
    <row r="469" spans="1:6" ht="24" customHeight="1" x14ac:dyDescent="0.25">
      <c r="A469" s="31" t="s">
        <v>1112</v>
      </c>
      <c r="B469" s="31" t="s">
        <v>242</v>
      </c>
      <c r="C469" s="31" t="s">
        <v>243</v>
      </c>
      <c r="D469" s="31">
        <v>409594</v>
      </c>
      <c r="E469" s="31">
        <v>62002</v>
      </c>
      <c r="F469" s="31">
        <v>15529</v>
      </c>
    </row>
    <row r="470" spans="1:6" ht="24" customHeight="1" x14ac:dyDescent="0.25">
      <c r="A470" s="31" t="s">
        <v>1113</v>
      </c>
      <c r="B470" s="31" t="s">
        <v>242</v>
      </c>
      <c r="C470" s="31" t="s">
        <v>243</v>
      </c>
      <c r="D470" s="31">
        <v>580549</v>
      </c>
      <c r="E470" s="31">
        <v>27681</v>
      </c>
      <c r="F470" s="31">
        <v>19334</v>
      </c>
    </row>
    <row r="471" spans="1:6" ht="24" customHeight="1" x14ac:dyDescent="0.25">
      <c r="A471" s="31" t="s">
        <v>1099</v>
      </c>
      <c r="B471" s="31" t="s">
        <v>245</v>
      </c>
      <c r="C471" s="31" t="s">
        <v>246</v>
      </c>
      <c r="D471" s="31">
        <v>751336</v>
      </c>
      <c r="E471" s="31">
        <v>8169</v>
      </c>
      <c r="F471" s="31">
        <v>13580</v>
      </c>
    </row>
    <row r="472" spans="1:6" ht="24" customHeight="1" x14ac:dyDescent="0.25">
      <c r="A472" s="31" t="s">
        <v>1101</v>
      </c>
      <c r="B472" s="31" t="s">
        <v>245</v>
      </c>
      <c r="C472" s="31" t="s">
        <v>246</v>
      </c>
      <c r="D472" s="31">
        <v>867408</v>
      </c>
      <c r="E472" s="31">
        <v>39590</v>
      </c>
      <c r="F472" s="31">
        <v>17265</v>
      </c>
    </row>
    <row r="473" spans="1:6" ht="24" customHeight="1" x14ac:dyDescent="0.25">
      <c r="A473" s="31" t="s">
        <v>1103</v>
      </c>
      <c r="B473" s="31" t="s">
        <v>245</v>
      </c>
      <c r="C473" s="31" t="s">
        <v>246</v>
      </c>
      <c r="D473" s="31">
        <v>348104</v>
      </c>
      <c r="E473" s="31">
        <v>52101</v>
      </c>
      <c r="F473" s="31">
        <v>2695</v>
      </c>
    </row>
    <row r="474" spans="1:6" ht="24" customHeight="1" x14ac:dyDescent="0.25">
      <c r="A474" s="31" t="s">
        <v>1104</v>
      </c>
      <c r="B474" s="31" t="s">
        <v>245</v>
      </c>
      <c r="C474" s="31" t="s">
        <v>246</v>
      </c>
      <c r="D474" s="31">
        <v>647203</v>
      </c>
      <c r="E474" s="31">
        <v>76071</v>
      </c>
      <c r="F474" s="31">
        <v>8175</v>
      </c>
    </row>
    <row r="475" spans="1:6" ht="24" customHeight="1" x14ac:dyDescent="0.25">
      <c r="A475" s="31" t="s">
        <v>1106</v>
      </c>
      <c r="B475" s="31" t="s">
        <v>245</v>
      </c>
      <c r="C475" s="31" t="s">
        <v>246</v>
      </c>
      <c r="D475" s="31">
        <v>622609</v>
      </c>
      <c r="E475" s="31">
        <v>13707</v>
      </c>
      <c r="F475" s="31">
        <v>9278</v>
      </c>
    </row>
    <row r="476" spans="1:6" ht="24" customHeight="1" x14ac:dyDescent="0.25">
      <c r="A476" s="31" t="s">
        <v>1107</v>
      </c>
      <c r="B476" s="31" t="s">
        <v>245</v>
      </c>
      <c r="C476" s="31" t="s">
        <v>246</v>
      </c>
      <c r="D476" s="31">
        <v>460497</v>
      </c>
      <c r="E476" s="31">
        <v>54885</v>
      </c>
      <c r="F476" s="31">
        <v>14636</v>
      </c>
    </row>
    <row r="477" spans="1:6" ht="24" customHeight="1" x14ac:dyDescent="0.25">
      <c r="A477" s="31" t="s">
        <v>1108</v>
      </c>
      <c r="B477" s="31" t="s">
        <v>245</v>
      </c>
      <c r="C477" s="31" t="s">
        <v>246</v>
      </c>
      <c r="D477" s="31">
        <v>422301</v>
      </c>
      <c r="E477" s="31">
        <v>35980</v>
      </c>
      <c r="F477" s="31">
        <v>11585</v>
      </c>
    </row>
    <row r="478" spans="1:6" ht="24" customHeight="1" x14ac:dyDescent="0.25">
      <c r="A478" s="31" t="s">
        <v>1109</v>
      </c>
      <c r="B478" s="31" t="s">
        <v>245</v>
      </c>
      <c r="C478" s="31" t="s">
        <v>246</v>
      </c>
      <c r="D478" s="31">
        <v>881148</v>
      </c>
      <c r="E478" s="31">
        <v>62312</v>
      </c>
      <c r="F478" s="31">
        <v>5986</v>
      </c>
    </row>
    <row r="479" spans="1:6" ht="24" customHeight="1" x14ac:dyDescent="0.25">
      <c r="A479" s="31" t="s">
        <v>1110</v>
      </c>
      <c r="B479" s="31" t="s">
        <v>245</v>
      </c>
      <c r="C479" s="31" t="s">
        <v>246</v>
      </c>
      <c r="D479" s="31">
        <v>1170844</v>
      </c>
      <c r="E479" s="31">
        <v>26364</v>
      </c>
      <c r="F479" s="31">
        <v>18456</v>
      </c>
    </row>
    <row r="480" spans="1:6" ht="24" customHeight="1" x14ac:dyDescent="0.25">
      <c r="A480" s="31" t="s">
        <v>1111</v>
      </c>
      <c r="B480" s="31" t="s">
        <v>245</v>
      </c>
      <c r="C480" s="31" t="s">
        <v>246</v>
      </c>
      <c r="D480" s="31">
        <v>1094870</v>
      </c>
      <c r="E480" s="31">
        <v>23797</v>
      </c>
      <c r="F480" s="31">
        <v>16015</v>
      </c>
    </row>
    <row r="481" spans="1:6" ht="24" customHeight="1" x14ac:dyDescent="0.25">
      <c r="A481" s="31" t="s">
        <v>1112</v>
      </c>
      <c r="B481" s="31" t="s">
        <v>245</v>
      </c>
      <c r="C481" s="31" t="s">
        <v>246</v>
      </c>
      <c r="D481" s="31">
        <v>685528</v>
      </c>
      <c r="E481" s="31">
        <v>28832</v>
      </c>
      <c r="F481" s="31">
        <v>896</v>
      </c>
    </row>
    <row r="482" spans="1:6" ht="24" customHeight="1" x14ac:dyDescent="0.25">
      <c r="A482" s="31" t="s">
        <v>1113</v>
      </c>
      <c r="B482" s="31" t="s">
        <v>245</v>
      </c>
      <c r="C482" s="31" t="s">
        <v>246</v>
      </c>
      <c r="D482" s="31">
        <v>1322452</v>
      </c>
      <c r="E482" s="31">
        <v>50161</v>
      </c>
      <c r="F482" s="31">
        <v>4364</v>
      </c>
    </row>
    <row r="483" spans="1:6" ht="24" customHeight="1" x14ac:dyDescent="0.25">
      <c r="A483" s="31" t="s">
        <v>1099</v>
      </c>
      <c r="B483" s="31" t="s">
        <v>248</v>
      </c>
      <c r="C483" s="31" t="s">
        <v>249</v>
      </c>
      <c r="D483" s="31">
        <v>279365</v>
      </c>
      <c r="E483" s="31">
        <v>61369</v>
      </c>
      <c r="F483" s="31">
        <v>4151</v>
      </c>
    </row>
    <row r="484" spans="1:6" ht="24" customHeight="1" x14ac:dyDescent="0.25">
      <c r="A484" s="31" t="s">
        <v>1101</v>
      </c>
      <c r="B484" s="31" t="s">
        <v>248</v>
      </c>
      <c r="C484" s="31" t="s">
        <v>249</v>
      </c>
      <c r="D484" s="31">
        <v>360646</v>
      </c>
      <c r="E484" s="31">
        <v>45701</v>
      </c>
      <c r="F484" s="31">
        <v>4527</v>
      </c>
    </row>
    <row r="485" spans="1:6" ht="24" customHeight="1" x14ac:dyDescent="0.25">
      <c r="A485" s="31" t="s">
        <v>1103</v>
      </c>
      <c r="B485" s="31" t="s">
        <v>248</v>
      </c>
      <c r="C485" s="31" t="s">
        <v>249</v>
      </c>
      <c r="D485" s="31">
        <v>928575</v>
      </c>
      <c r="E485" s="31">
        <v>23574</v>
      </c>
      <c r="F485" s="31">
        <v>17064</v>
      </c>
    </row>
    <row r="486" spans="1:6" ht="24" customHeight="1" x14ac:dyDescent="0.25">
      <c r="A486" s="31" t="s">
        <v>1104</v>
      </c>
      <c r="B486" s="31" t="s">
        <v>248</v>
      </c>
      <c r="C486" s="31" t="s">
        <v>249</v>
      </c>
      <c r="D486" s="31">
        <v>1001301</v>
      </c>
      <c r="E486" s="31">
        <v>78762</v>
      </c>
      <c r="F486" s="31">
        <v>3700</v>
      </c>
    </row>
    <row r="487" spans="1:6" ht="24" customHeight="1" x14ac:dyDescent="0.25">
      <c r="A487" s="31" t="s">
        <v>1106</v>
      </c>
      <c r="B487" s="31" t="s">
        <v>248</v>
      </c>
      <c r="C487" s="31" t="s">
        <v>249</v>
      </c>
      <c r="D487" s="31">
        <v>335602</v>
      </c>
      <c r="E487" s="31">
        <v>23491</v>
      </c>
      <c r="F487" s="31">
        <v>2411</v>
      </c>
    </row>
    <row r="488" spans="1:6" ht="24" customHeight="1" x14ac:dyDescent="0.25">
      <c r="A488" s="31" t="s">
        <v>1107</v>
      </c>
      <c r="B488" s="31" t="s">
        <v>248</v>
      </c>
      <c r="C488" s="31" t="s">
        <v>249</v>
      </c>
      <c r="D488" s="31">
        <v>1092049</v>
      </c>
      <c r="E488" s="31">
        <v>31227</v>
      </c>
      <c r="F488" s="31">
        <v>8985</v>
      </c>
    </row>
    <row r="489" spans="1:6" ht="24" customHeight="1" x14ac:dyDescent="0.25">
      <c r="A489" s="31" t="s">
        <v>1108</v>
      </c>
      <c r="B489" s="31" t="s">
        <v>248</v>
      </c>
      <c r="C489" s="31" t="s">
        <v>249</v>
      </c>
      <c r="D489" s="31">
        <v>1156430</v>
      </c>
      <c r="E489" s="31">
        <v>74576</v>
      </c>
      <c r="F489" s="31">
        <v>2753</v>
      </c>
    </row>
    <row r="490" spans="1:6" ht="24" customHeight="1" x14ac:dyDescent="0.25">
      <c r="A490" s="31" t="s">
        <v>1109</v>
      </c>
      <c r="B490" s="31" t="s">
        <v>248</v>
      </c>
      <c r="C490" s="31" t="s">
        <v>249</v>
      </c>
      <c r="D490" s="31">
        <v>501319</v>
      </c>
      <c r="E490" s="31">
        <v>33957</v>
      </c>
      <c r="F490" s="31">
        <v>2642</v>
      </c>
    </row>
    <row r="491" spans="1:6" ht="24" customHeight="1" x14ac:dyDescent="0.25">
      <c r="A491" s="31" t="s">
        <v>1110</v>
      </c>
      <c r="B491" s="31" t="s">
        <v>248</v>
      </c>
      <c r="C491" s="31" t="s">
        <v>249</v>
      </c>
      <c r="D491" s="31">
        <v>1300473</v>
      </c>
      <c r="E491" s="31">
        <v>28097</v>
      </c>
      <c r="F491" s="31">
        <v>865</v>
      </c>
    </row>
    <row r="492" spans="1:6" ht="24" customHeight="1" x14ac:dyDescent="0.25">
      <c r="A492" s="31" t="s">
        <v>1111</v>
      </c>
      <c r="B492" s="31" t="s">
        <v>248</v>
      </c>
      <c r="C492" s="31" t="s">
        <v>249</v>
      </c>
      <c r="D492" s="31">
        <v>354240</v>
      </c>
      <c r="E492" s="31">
        <v>12518</v>
      </c>
      <c r="F492" s="31">
        <v>7785</v>
      </c>
    </row>
    <row r="493" spans="1:6" ht="24" customHeight="1" x14ac:dyDescent="0.25">
      <c r="A493" s="31" t="s">
        <v>1112</v>
      </c>
      <c r="B493" s="31" t="s">
        <v>248</v>
      </c>
      <c r="C493" s="31" t="s">
        <v>249</v>
      </c>
      <c r="D493" s="31">
        <v>798458</v>
      </c>
      <c r="E493" s="31">
        <v>7159</v>
      </c>
      <c r="F493" s="31">
        <v>16063</v>
      </c>
    </row>
    <row r="494" spans="1:6" ht="24" customHeight="1" x14ac:dyDescent="0.25">
      <c r="A494" s="31" t="s">
        <v>1113</v>
      </c>
      <c r="B494" s="31" t="s">
        <v>248</v>
      </c>
      <c r="C494" s="31" t="s">
        <v>249</v>
      </c>
      <c r="D494" s="31">
        <v>1075392</v>
      </c>
      <c r="E494" s="31">
        <v>63266</v>
      </c>
      <c r="F494" s="31">
        <v>12030</v>
      </c>
    </row>
    <row r="495" spans="1:6" ht="24" customHeight="1" x14ac:dyDescent="0.25">
      <c r="A495" s="31" t="s">
        <v>1099</v>
      </c>
      <c r="B495" s="31" t="s">
        <v>251</v>
      </c>
      <c r="C495" s="31" t="s">
        <v>252</v>
      </c>
      <c r="D495" s="31">
        <v>1107237</v>
      </c>
      <c r="E495" s="31">
        <v>40927</v>
      </c>
      <c r="F495" s="31">
        <v>13869</v>
      </c>
    </row>
    <row r="496" spans="1:6" ht="24" customHeight="1" x14ac:dyDescent="0.25">
      <c r="A496" s="31" t="s">
        <v>1101</v>
      </c>
      <c r="B496" s="31" t="s">
        <v>251</v>
      </c>
      <c r="C496" s="31" t="s">
        <v>252</v>
      </c>
      <c r="D496" s="31">
        <v>1143973</v>
      </c>
      <c r="E496" s="31">
        <v>18566</v>
      </c>
      <c r="F496" s="31">
        <v>4776</v>
      </c>
    </row>
    <row r="497" spans="1:6" ht="24" customHeight="1" x14ac:dyDescent="0.25">
      <c r="A497" s="31" t="s">
        <v>1103</v>
      </c>
      <c r="B497" s="31" t="s">
        <v>251</v>
      </c>
      <c r="C497" s="31" t="s">
        <v>252</v>
      </c>
      <c r="D497" s="31">
        <v>293276</v>
      </c>
      <c r="E497" s="31">
        <v>42779</v>
      </c>
      <c r="F497" s="31">
        <v>11515</v>
      </c>
    </row>
    <row r="498" spans="1:6" ht="24" customHeight="1" x14ac:dyDescent="0.25">
      <c r="A498" s="31" t="s">
        <v>1104</v>
      </c>
      <c r="B498" s="31" t="s">
        <v>251</v>
      </c>
      <c r="C498" s="31" t="s">
        <v>252</v>
      </c>
      <c r="D498" s="31">
        <v>301333</v>
      </c>
      <c r="E498" s="31">
        <v>16392</v>
      </c>
      <c r="F498" s="31">
        <v>10323</v>
      </c>
    </row>
    <row r="499" spans="1:6" ht="24" customHeight="1" x14ac:dyDescent="0.25">
      <c r="A499" s="31" t="s">
        <v>1106</v>
      </c>
      <c r="B499" s="31" t="s">
        <v>251</v>
      </c>
      <c r="C499" s="31" t="s">
        <v>252</v>
      </c>
      <c r="D499" s="31">
        <v>735891</v>
      </c>
      <c r="E499" s="31">
        <v>30121</v>
      </c>
      <c r="F499" s="31">
        <v>1819</v>
      </c>
    </row>
    <row r="500" spans="1:6" ht="24" customHeight="1" x14ac:dyDescent="0.25">
      <c r="A500" s="31" t="s">
        <v>1107</v>
      </c>
      <c r="B500" s="31" t="s">
        <v>251</v>
      </c>
      <c r="C500" s="31" t="s">
        <v>252</v>
      </c>
      <c r="D500" s="31">
        <v>554561</v>
      </c>
      <c r="E500" s="31">
        <v>40081</v>
      </c>
      <c r="F500" s="31">
        <v>3709</v>
      </c>
    </row>
    <row r="501" spans="1:6" ht="24" customHeight="1" x14ac:dyDescent="0.25">
      <c r="A501" s="31" t="s">
        <v>1108</v>
      </c>
      <c r="B501" s="31" t="s">
        <v>251</v>
      </c>
      <c r="C501" s="31" t="s">
        <v>252</v>
      </c>
      <c r="D501" s="31">
        <v>1161826</v>
      </c>
      <c r="E501" s="31">
        <v>37260</v>
      </c>
      <c r="F501" s="31">
        <v>19484</v>
      </c>
    </row>
    <row r="502" spans="1:6" ht="24" customHeight="1" x14ac:dyDescent="0.25">
      <c r="A502" s="31" t="s">
        <v>1109</v>
      </c>
      <c r="B502" s="31" t="s">
        <v>251</v>
      </c>
      <c r="C502" s="31" t="s">
        <v>252</v>
      </c>
      <c r="D502" s="31">
        <v>1324586</v>
      </c>
      <c r="E502" s="31">
        <v>44392</v>
      </c>
      <c r="F502" s="31">
        <v>7782</v>
      </c>
    </row>
    <row r="503" spans="1:6" ht="24" customHeight="1" x14ac:dyDescent="0.25">
      <c r="A503" s="31" t="s">
        <v>1110</v>
      </c>
      <c r="B503" s="31" t="s">
        <v>251</v>
      </c>
      <c r="C503" s="31" t="s">
        <v>252</v>
      </c>
      <c r="D503" s="31">
        <v>1127454</v>
      </c>
      <c r="E503" s="31">
        <v>59175</v>
      </c>
      <c r="F503" s="31">
        <v>2604</v>
      </c>
    </row>
    <row r="504" spans="1:6" ht="24" customHeight="1" x14ac:dyDescent="0.25">
      <c r="A504" s="31" t="s">
        <v>1111</v>
      </c>
      <c r="B504" s="31" t="s">
        <v>251</v>
      </c>
      <c r="C504" s="31" t="s">
        <v>252</v>
      </c>
      <c r="D504" s="31">
        <v>1257885</v>
      </c>
      <c r="E504" s="31">
        <v>74779</v>
      </c>
      <c r="F504" s="31">
        <v>10888</v>
      </c>
    </row>
    <row r="505" spans="1:6" ht="24" customHeight="1" x14ac:dyDescent="0.25">
      <c r="A505" s="31" t="s">
        <v>1112</v>
      </c>
      <c r="B505" s="31" t="s">
        <v>251</v>
      </c>
      <c r="C505" s="31" t="s">
        <v>252</v>
      </c>
      <c r="D505" s="31">
        <v>1242977</v>
      </c>
      <c r="E505" s="31">
        <v>73433</v>
      </c>
      <c r="F505" s="31">
        <v>16483</v>
      </c>
    </row>
    <row r="506" spans="1:6" ht="24" customHeight="1" x14ac:dyDescent="0.25">
      <c r="A506" s="31" t="s">
        <v>1113</v>
      </c>
      <c r="B506" s="31" t="s">
        <v>251</v>
      </c>
      <c r="C506" s="31" t="s">
        <v>252</v>
      </c>
      <c r="D506" s="31">
        <v>1264135</v>
      </c>
      <c r="E506" s="31">
        <v>31958</v>
      </c>
      <c r="F506" s="31">
        <v>18587</v>
      </c>
    </row>
    <row r="507" spans="1:6" ht="24" customHeight="1" x14ac:dyDescent="0.25">
      <c r="A507" s="31" t="s">
        <v>1099</v>
      </c>
      <c r="B507" s="31" t="s">
        <v>254</v>
      </c>
      <c r="C507" s="31" t="s">
        <v>255</v>
      </c>
      <c r="D507" s="31">
        <v>365917</v>
      </c>
      <c r="E507" s="31">
        <v>7575</v>
      </c>
      <c r="F507" s="31">
        <v>17758</v>
      </c>
    </row>
    <row r="508" spans="1:6" ht="24" customHeight="1" x14ac:dyDescent="0.25">
      <c r="A508" s="31" t="s">
        <v>1101</v>
      </c>
      <c r="B508" s="31" t="s">
        <v>254</v>
      </c>
      <c r="C508" s="31" t="s">
        <v>255</v>
      </c>
      <c r="D508" s="31">
        <v>975260</v>
      </c>
      <c r="E508" s="31">
        <v>56729</v>
      </c>
      <c r="F508" s="31">
        <v>10142</v>
      </c>
    </row>
    <row r="509" spans="1:6" ht="24" customHeight="1" x14ac:dyDescent="0.25">
      <c r="A509" s="31" t="s">
        <v>1103</v>
      </c>
      <c r="B509" s="31" t="s">
        <v>254</v>
      </c>
      <c r="C509" s="31" t="s">
        <v>255</v>
      </c>
      <c r="D509" s="31">
        <v>743707</v>
      </c>
      <c r="E509" s="31">
        <v>61353</v>
      </c>
      <c r="F509" s="31">
        <v>1543</v>
      </c>
    </row>
    <row r="510" spans="1:6" ht="24" customHeight="1" x14ac:dyDescent="0.25">
      <c r="A510" s="31" t="s">
        <v>1104</v>
      </c>
      <c r="B510" s="31" t="s">
        <v>254</v>
      </c>
      <c r="C510" s="31" t="s">
        <v>255</v>
      </c>
      <c r="D510" s="31">
        <v>808798</v>
      </c>
      <c r="E510" s="31">
        <v>75151</v>
      </c>
      <c r="F510" s="31">
        <v>6986</v>
      </c>
    </row>
    <row r="511" spans="1:6" ht="24" customHeight="1" x14ac:dyDescent="0.25">
      <c r="A511" s="31" t="s">
        <v>1106</v>
      </c>
      <c r="B511" s="31" t="s">
        <v>254</v>
      </c>
      <c r="C511" s="31" t="s">
        <v>255</v>
      </c>
      <c r="D511" s="31">
        <v>1116125</v>
      </c>
      <c r="E511" s="31">
        <v>61356</v>
      </c>
      <c r="F511" s="31">
        <v>17091</v>
      </c>
    </row>
    <row r="512" spans="1:6" ht="24" customHeight="1" x14ac:dyDescent="0.25">
      <c r="A512" s="31" t="s">
        <v>1107</v>
      </c>
      <c r="B512" s="31" t="s">
        <v>254</v>
      </c>
      <c r="C512" s="31" t="s">
        <v>255</v>
      </c>
      <c r="D512" s="31">
        <v>1203137</v>
      </c>
      <c r="E512" s="31">
        <v>78948</v>
      </c>
      <c r="F512" s="31">
        <v>14541</v>
      </c>
    </row>
    <row r="513" spans="1:6" ht="24" customHeight="1" x14ac:dyDescent="0.25">
      <c r="A513" s="31" t="s">
        <v>1108</v>
      </c>
      <c r="B513" s="31" t="s">
        <v>254</v>
      </c>
      <c r="C513" s="31" t="s">
        <v>255</v>
      </c>
      <c r="D513" s="31">
        <v>460818</v>
      </c>
      <c r="E513" s="31">
        <v>45691</v>
      </c>
      <c r="F513" s="31">
        <v>9931</v>
      </c>
    </row>
    <row r="514" spans="1:6" ht="24" customHeight="1" x14ac:dyDescent="0.25">
      <c r="A514" s="31" t="s">
        <v>1109</v>
      </c>
      <c r="B514" s="31" t="s">
        <v>254</v>
      </c>
      <c r="C514" s="31" t="s">
        <v>255</v>
      </c>
      <c r="D514" s="31">
        <v>266695</v>
      </c>
      <c r="E514" s="31">
        <v>20398</v>
      </c>
      <c r="F514" s="31">
        <v>16206</v>
      </c>
    </row>
    <row r="515" spans="1:6" ht="24" customHeight="1" x14ac:dyDescent="0.25">
      <c r="A515" s="31" t="s">
        <v>1110</v>
      </c>
      <c r="B515" s="31" t="s">
        <v>254</v>
      </c>
      <c r="C515" s="31" t="s">
        <v>255</v>
      </c>
      <c r="D515" s="31">
        <v>823676</v>
      </c>
      <c r="E515" s="31">
        <v>43318</v>
      </c>
      <c r="F515" s="31">
        <v>16258</v>
      </c>
    </row>
    <row r="516" spans="1:6" ht="24" customHeight="1" x14ac:dyDescent="0.25">
      <c r="A516" s="31" t="s">
        <v>1111</v>
      </c>
      <c r="B516" s="31" t="s">
        <v>254</v>
      </c>
      <c r="C516" s="31" t="s">
        <v>255</v>
      </c>
      <c r="D516" s="31">
        <v>628048</v>
      </c>
      <c r="E516" s="31">
        <v>67189</v>
      </c>
      <c r="F516" s="31">
        <v>13458</v>
      </c>
    </row>
    <row r="517" spans="1:6" ht="24" customHeight="1" x14ac:dyDescent="0.25">
      <c r="A517" s="31" t="s">
        <v>1112</v>
      </c>
      <c r="B517" s="31" t="s">
        <v>254</v>
      </c>
      <c r="C517" s="31" t="s">
        <v>255</v>
      </c>
      <c r="D517" s="31">
        <v>964963</v>
      </c>
      <c r="E517" s="31">
        <v>63870</v>
      </c>
      <c r="F517" s="31">
        <v>315</v>
      </c>
    </row>
    <row r="518" spans="1:6" ht="24" customHeight="1" x14ac:dyDescent="0.25">
      <c r="A518" s="31" t="s">
        <v>1113</v>
      </c>
      <c r="B518" s="31" t="s">
        <v>254</v>
      </c>
      <c r="C518" s="31" t="s">
        <v>255</v>
      </c>
      <c r="D518" s="31">
        <v>1388438</v>
      </c>
      <c r="E518" s="31">
        <v>21890</v>
      </c>
      <c r="F518" s="31">
        <v>11917</v>
      </c>
    </row>
    <row r="519" spans="1:6" ht="24" customHeight="1" x14ac:dyDescent="0.25">
      <c r="A519" s="31" t="s">
        <v>1099</v>
      </c>
      <c r="B519" s="31" t="s">
        <v>257</v>
      </c>
      <c r="C519" s="31" t="s">
        <v>258</v>
      </c>
      <c r="D519" s="31">
        <v>253004</v>
      </c>
      <c r="E519" s="31">
        <v>75047</v>
      </c>
      <c r="F519" s="31">
        <v>3308</v>
      </c>
    </row>
    <row r="520" spans="1:6" ht="24" customHeight="1" x14ac:dyDescent="0.25">
      <c r="A520" s="31" t="s">
        <v>1101</v>
      </c>
      <c r="B520" s="31" t="s">
        <v>257</v>
      </c>
      <c r="C520" s="31" t="s">
        <v>258</v>
      </c>
      <c r="D520" s="31">
        <v>529141</v>
      </c>
      <c r="E520" s="31">
        <v>16220</v>
      </c>
      <c r="F520" s="31">
        <v>2088</v>
      </c>
    </row>
    <row r="521" spans="1:6" ht="24" customHeight="1" x14ac:dyDescent="0.25">
      <c r="A521" s="31" t="s">
        <v>1103</v>
      </c>
      <c r="B521" s="31" t="s">
        <v>257</v>
      </c>
      <c r="C521" s="31" t="s">
        <v>258</v>
      </c>
      <c r="D521" s="31">
        <v>1206666</v>
      </c>
      <c r="E521" s="31">
        <v>70356</v>
      </c>
      <c r="F521" s="31">
        <v>276</v>
      </c>
    </row>
    <row r="522" spans="1:6" ht="24" customHeight="1" x14ac:dyDescent="0.25">
      <c r="A522" s="31" t="s">
        <v>1104</v>
      </c>
      <c r="B522" s="31" t="s">
        <v>257</v>
      </c>
      <c r="C522" s="31" t="s">
        <v>258</v>
      </c>
      <c r="D522" s="31">
        <v>713288</v>
      </c>
      <c r="E522" s="31">
        <v>19353</v>
      </c>
      <c r="F522" s="31">
        <v>3459</v>
      </c>
    </row>
    <row r="523" spans="1:6" ht="24" customHeight="1" x14ac:dyDescent="0.25">
      <c r="A523" s="31" t="s">
        <v>1106</v>
      </c>
      <c r="B523" s="31" t="s">
        <v>257</v>
      </c>
      <c r="C523" s="31" t="s">
        <v>258</v>
      </c>
      <c r="D523" s="31">
        <v>912546</v>
      </c>
      <c r="E523" s="31">
        <v>63438</v>
      </c>
      <c r="F523" s="31">
        <v>461</v>
      </c>
    </row>
    <row r="524" spans="1:6" ht="24" customHeight="1" x14ac:dyDescent="0.25">
      <c r="A524" s="31" t="s">
        <v>1107</v>
      </c>
      <c r="B524" s="31" t="s">
        <v>257</v>
      </c>
      <c r="C524" s="31" t="s">
        <v>258</v>
      </c>
      <c r="D524" s="31">
        <v>1275043</v>
      </c>
      <c r="E524" s="31">
        <v>13881</v>
      </c>
      <c r="F524" s="31">
        <v>12042</v>
      </c>
    </row>
    <row r="525" spans="1:6" ht="24" customHeight="1" x14ac:dyDescent="0.25">
      <c r="A525" s="31" t="s">
        <v>1108</v>
      </c>
      <c r="B525" s="31" t="s">
        <v>257</v>
      </c>
      <c r="C525" s="31" t="s">
        <v>258</v>
      </c>
      <c r="D525" s="31">
        <v>331013</v>
      </c>
      <c r="E525" s="31">
        <v>78894</v>
      </c>
      <c r="F525" s="31">
        <v>17843</v>
      </c>
    </row>
    <row r="526" spans="1:6" ht="24" customHeight="1" x14ac:dyDescent="0.25">
      <c r="A526" s="31" t="s">
        <v>1109</v>
      </c>
      <c r="B526" s="31" t="s">
        <v>257</v>
      </c>
      <c r="C526" s="31" t="s">
        <v>258</v>
      </c>
      <c r="D526" s="31">
        <v>1152243</v>
      </c>
      <c r="E526" s="31">
        <v>62824</v>
      </c>
      <c r="F526" s="31">
        <v>10212</v>
      </c>
    </row>
    <row r="527" spans="1:6" ht="24" customHeight="1" x14ac:dyDescent="0.25">
      <c r="A527" s="31" t="s">
        <v>1110</v>
      </c>
      <c r="B527" s="31" t="s">
        <v>257</v>
      </c>
      <c r="C527" s="31" t="s">
        <v>258</v>
      </c>
      <c r="D527" s="31">
        <v>1386885</v>
      </c>
      <c r="E527" s="31">
        <v>15686</v>
      </c>
      <c r="F527" s="31">
        <v>18861</v>
      </c>
    </row>
    <row r="528" spans="1:6" ht="24" customHeight="1" x14ac:dyDescent="0.25">
      <c r="A528" s="31" t="s">
        <v>1111</v>
      </c>
      <c r="B528" s="31" t="s">
        <v>257</v>
      </c>
      <c r="C528" s="31" t="s">
        <v>258</v>
      </c>
      <c r="D528" s="31">
        <v>1149488</v>
      </c>
      <c r="E528" s="31">
        <v>50697</v>
      </c>
      <c r="F528" s="31">
        <v>4077</v>
      </c>
    </row>
    <row r="529" spans="1:6" ht="24" customHeight="1" x14ac:dyDescent="0.25">
      <c r="A529" s="31" t="s">
        <v>1112</v>
      </c>
      <c r="B529" s="31" t="s">
        <v>257</v>
      </c>
      <c r="C529" s="31" t="s">
        <v>258</v>
      </c>
      <c r="D529" s="31">
        <v>666278</v>
      </c>
      <c r="E529" s="31">
        <v>48392</v>
      </c>
      <c r="F529" s="31">
        <v>17308</v>
      </c>
    </row>
    <row r="530" spans="1:6" ht="24" customHeight="1" x14ac:dyDescent="0.25">
      <c r="A530" s="31" t="s">
        <v>1113</v>
      </c>
      <c r="B530" s="31" t="s">
        <v>257</v>
      </c>
      <c r="C530" s="31" t="s">
        <v>258</v>
      </c>
      <c r="D530" s="31">
        <v>910229</v>
      </c>
      <c r="E530" s="31">
        <v>17519</v>
      </c>
      <c r="F530" s="31">
        <v>15989</v>
      </c>
    </row>
    <row r="531" spans="1:6" ht="24" customHeight="1" x14ac:dyDescent="0.25">
      <c r="A531" s="31" t="s">
        <v>1099</v>
      </c>
      <c r="B531" s="31" t="s">
        <v>260</v>
      </c>
      <c r="C531" s="31" t="s">
        <v>261</v>
      </c>
      <c r="D531" s="31">
        <v>340775</v>
      </c>
      <c r="E531" s="31">
        <v>39995</v>
      </c>
      <c r="F531" s="31">
        <v>16673</v>
      </c>
    </row>
    <row r="532" spans="1:6" ht="24" customHeight="1" x14ac:dyDescent="0.25">
      <c r="A532" s="31" t="s">
        <v>1101</v>
      </c>
      <c r="B532" s="31" t="s">
        <v>260</v>
      </c>
      <c r="C532" s="31" t="s">
        <v>261</v>
      </c>
      <c r="D532" s="31">
        <v>685829</v>
      </c>
      <c r="E532" s="31">
        <v>15438</v>
      </c>
      <c r="F532" s="31">
        <v>13055</v>
      </c>
    </row>
    <row r="533" spans="1:6" ht="24" customHeight="1" x14ac:dyDescent="0.25">
      <c r="A533" s="31" t="s">
        <v>1103</v>
      </c>
      <c r="B533" s="31" t="s">
        <v>260</v>
      </c>
      <c r="C533" s="31" t="s">
        <v>261</v>
      </c>
      <c r="D533" s="31">
        <v>466005</v>
      </c>
      <c r="E533" s="31">
        <v>77209</v>
      </c>
      <c r="F533" s="31">
        <v>14435</v>
      </c>
    </row>
    <row r="534" spans="1:6" ht="24" customHeight="1" x14ac:dyDescent="0.25">
      <c r="A534" s="31" t="s">
        <v>1104</v>
      </c>
      <c r="B534" s="31" t="s">
        <v>260</v>
      </c>
      <c r="C534" s="31" t="s">
        <v>261</v>
      </c>
      <c r="D534" s="31">
        <v>1282598</v>
      </c>
      <c r="E534" s="31">
        <v>22604</v>
      </c>
      <c r="F534" s="31">
        <v>12895</v>
      </c>
    </row>
    <row r="535" spans="1:6" ht="24" customHeight="1" x14ac:dyDescent="0.25">
      <c r="A535" s="31" t="s">
        <v>1106</v>
      </c>
      <c r="B535" s="31" t="s">
        <v>260</v>
      </c>
      <c r="C535" s="31" t="s">
        <v>261</v>
      </c>
      <c r="D535" s="31">
        <v>1360638</v>
      </c>
      <c r="E535" s="31">
        <v>15241</v>
      </c>
      <c r="F535" s="31">
        <v>8451</v>
      </c>
    </row>
    <row r="536" spans="1:6" ht="24" customHeight="1" x14ac:dyDescent="0.25">
      <c r="A536" s="31" t="s">
        <v>1107</v>
      </c>
      <c r="B536" s="31" t="s">
        <v>260</v>
      </c>
      <c r="C536" s="31" t="s">
        <v>261</v>
      </c>
      <c r="D536" s="31">
        <v>1314306</v>
      </c>
      <c r="E536" s="31">
        <v>73782</v>
      </c>
      <c r="F536" s="31">
        <v>4838</v>
      </c>
    </row>
    <row r="537" spans="1:6" ht="24" customHeight="1" x14ac:dyDescent="0.25">
      <c r="A537" s="31" t="s">
        <v>1108</v>
      </c>
      <c r="B537" s="31" t="s">
        <v>260</v>
      </c>
      <c r="C537" s="31" t="s">
        <v>261</v>
      </c>
      <c r="D537" s="31">
        <v>1115819</v>
      </c>
      <c r="E537" s="31">
        <v>38009</v>
      </c>
      <c r="F537" s="31">
        <v>16291</v>
      </c>
    </row>
    <row r="538" spans="1:6" ht="24" customHeight="1" x14ac:dyDescent="0.25">
      <c r="A538" s="31" t="s">
        <v>1109</v>
      </c>
      <c r="B538" s="31" t="s">
        <v>260</v>
      </c>
      <c r="C538" s="31" t="s">
        <v>261</v>
      </c>
      <c r="D538" s="31">
        <v>590532</v>
      </c>
      <c r="E538" s="31">
        <v>24714</v>
      </c>
      <c r="F538" s="31">
        <v>10773</v>
      </c>
    </row>
    <row r="539" spans="1:6" ht="24" customHeight="1" x14ac:dyDescent="0.25">
      <c r="A539" s="31" t="s">
        <v>1110</v>
      </c>
      <c r="B539" s="31" t="s">
        <v>260</v>
      </c>
      <c r="C539" s="31" t="s">
        <v>261</v>
      </c>
      <c r="D539" s="31">
        <v>798099</v>
      </c>
      <c r="E539" s="31">
        <v>70377</v>
      </c>
      <c r="F539" s="31">
        <v>18759</v>
      </c>
    </row>
    <row r="540" spans="1:6" ht="24" customHeight="1" x14ac:dyDescent="0.25">
      <c r="A540" s="31" t="s">
        <v>1111</v>
      </c>
      <c r="B540" s="31" t="s">
        <v>260</v>
      </c>
      <c r="C540" s="31" t="s">
        <v>261</v>
      </c>
      <c r="D540" s="31">
        <v>926871</v>
      </c>
      <c r="E540" s="31">
        <v>18736</v>
      </c>
      <c r="F540" s="31">
        <v>14685</v>
      </c>
    </row>
    <row r="541" spans="1:6" ht="24" customHeight="1" x14ac:dyDescent="0.25">
      <c r="A541" s="31" t="s">
        <v>1112</v>
      </c>
      <c r="B541" s="31" t="s">
        <v>260</v>
      </c>
      <c r="C541" s="31" t="s">
        <v>261</v>
      </c>
      <c r="D541" s="31">
        <v>578378</v>
      </c>
      <c r="E541" s="31">
        <v>48830</v>
      </c>
      <c r="F541" s="31">
        <v>1008</v>
      </c>
    </row>
    <row r="542" spans="1:6" ht="24" customHeight="1" x14ac:dyDescent="0.25">
      <c r="A542" s="31" t="s">
        <v>1113</v>
      </c>
      <c r="B542" s="31" t="s">
        <v>260</v>
      </c>
      <c r="C542" s="31" t="s">
        <v>261</v>
      </c>
      <c r="D542" s="31">
        <v>864530</v>
      </c>
      <c r="E542" s="31">
        <v>43067</v>
      </c>
      <c r="F542" s="31">
        <v>10127</v>
      </c>
    </row>
    <row r="543" spans="1:6" ht="15" customHeight="1" x14ac:dyDescent="0.25">
      <c r="A543" s="31" t="s">
        <v>1099</v>
      </c>
      <c r="B543" s="31" t="s">
        <v>262</v>
      </c>
      <c r="C543" s="31" t="s">
        <v>263</v>
      </c>
      <c r="D543" s="31">
        <v>1366878</v>
      </c>
      <c r="E543" s="31">
        <v>71911</v>
      </c>
      <c r="F543" s="31">
        <v>4817</v>
      </c>
    </row>
    <row r="544" spans="1:6" ht="15" customHeight="1" x14ac:dyDescent="0.25">
      <c r="A544" s="31" t="s">
        <v>1101</v>
      </c>
      <c r="B544" s="31" t="s">
        <v>262</v>
      </c>
      <c r="C544" s="31" t="s">
        <v>263</v>
      </c>
      <c r="D544" s="31">
        <v>289175</v>
      </c>
      <c r="E544" s="31">
        <v>64232</v>
      </c>
      <c r="F544" s="31">
        <v>10617</v>
      </c>
    </row>
    <row r="545" spans="1:6" ht="15" customHeight="1" x14ac:dyDescent="0.25">
      <c r="A545" s="31" t="s">
        <v>1103</v>
      </c>
      <c r="B545" s="31" t="s">
        <v>262</v>
      </c>
      <c r="C545" s="31" t="s">
        <v>263</v>
      </c>
      <c r="D545" s="31">
        <v>252275</v>
      </c>
      <c r="E545" s="31">
        <v>26204</v>
      </c>
      <c r="F545" s="31">
        <v>15385</v>
      </c>
    </row>
    <row r="546" spans="1:6" ht="15" customHeight="1" x14ac:dyDescent="0.25">
      <c r="A546" s="31" t="s">
        <v>1104</v>
      </c>
      <c r="B546" s="31" t="s">
        <v>262</v>
      </c>
      <c r="C546" s="31" t="s">
        <v>263</v>
      </c>
      <c r="D546" s="31">
        <v>1015838</v>
      </c>
      <c r="E546" s="31">
        <v>27848</v>
      </c>
      <c r="F546" s="31">
        <v>683</v>
      </c>
    </row>
    <row r="547" spans="1:6" ht="15" customHeight="1" x14ac:dyDescent="0.25">
      <c r="A547" s="31" t="s">
        <v>1106</v>
      </c>
      <c r="B547" s="31" t="s">
        <v>262</v>
      </c>
      <c r="C547" s="31" t="s">
        <v>263</v>
      </c>
      <c r="D547" s="31">
        <v>535039</v>
      </c>
      <c r="E547" s="31">
        <v>44684</v>
      </c>
      <c r="F547" s="31">
        <v>3882</v>
      </c>
    </row>
    <row r="548" spans="1:6" ht="15" customHeight="1" x14ac:dyDescent="0.25">
      <c r="A548" s="31" t="s">
        <v>1107</v>
      </c>
      <c r="B548" s="31" t="s">
        <v>262</v>
      </c>
      <c r="C548" s="31" t="s">
        <v>263</v>
      </c>
      <c r="D548" s="31">
        <v>363234</v>
      </c>
      <c r="E548" s="31">
        <v>7129</v>
      </c>
      <c r="F548" s="31">
        <v>3136</v>
      </c>
    </row>
    <row r="549" spans="1:6" ht="15" customHeight="1" x14ac:dyDescent="0.25">
      <c r="A549" s="31" t="s">
        <v>1108</v>
      </c>
      <c r="B549" s="31" t="s">
        <v>262</v>
      </c>
      <c r="C549" s="31" t="s">
        <v>263</v>
      </c>
      <c r="D549" s="31">
        <v>775225</v>
      </c>
      <c r="E549" s="31">
        <v>63194</v>
      </c>
      <c r="F549" s="31">
        <v>9867</v>
      </c>
    </row>
    <row r="550" spans="1:6" ht="15" customHeight="1" x14ac:dyDescent="0.25">
      <c r="A550" s="31" t="s">
        <v>1109</v>
      </c>
      <c r="B550" s="31" t="s">
        <v>262</v>
      </c>
      <c r="C550" s="31" t="s">
        <v>263</v>
      </c>
      <c r="D550" s="31">
        <v>928700</v>
      </c>
      <c r="E550" s="31">
        <v>77732</v>
      </c>
      <c r="F550" s="31">
        <v>13400</v>
      </c>
    </row>
    <row r="551" spans="1:6" ht="15" customHeight="1" x14ac:dyDescent="0.25">
      <c r="A551" s="31" t="s">
        <v>1110</v>
      </c>
      <c r="B551" s="31" t="s">
        <v>262</v>
      </c>
      <c r="C551" s="31" t="s">
        <v>263</v>
      </c>
      <c r="D551" s="31">
        <v>1296588</v>
      </c>
      <c r="E551" s="31">
        <v>41874</v>
      </c>
      <c r="F551" s="31">
        <v>18722</v>
      </c>
    </row>
    <row r="552" spans="1:6" ht="15" customHeight="1" x14ac:dyDescent="0.25">
      <c r="A552" s="31" t="s">
        <v>1111</v>
      </c>
      <c r="B552" s="31" t="s">
        <v>262</v>
      </c>
      <c r="C552" s="31" t="s">
        <v>263</v>
      </c>
      <c r="D552" s="31">
        <v>1100085</v>
      </c>
      <c r="E552" s="31">
        <v>18199</v>
      </c>
      <c r="F552" s="31">
        <v>6107</v>
      </c>
    </row>
    <row r="553" spans="1:6" ht="15" customHeight="1" x14ac:dyDescent="0.25">
      <c r="A553" s="31" t="s">
        <v>1112</v>
      </c>
      <c r="B553" s="31" t="s">
        <v>262</v>
      </c>
      <c r="C553" s="31" t="s">
        <v>263</v>
      </c>
      <c r="D553" s="31">
        <v>401548</v>
      </c>
      <c r="E553" s="31">
        <v>51656</v>
      </c>
      <c r="F553" s="31">
        <v>11664</v>
      </c>
    </row>
    <row r="554" spans="1:6" ht="15" customHeight="1" x14ac:dyDescent="0.25">
      <c r="A554" s="31" t="s">
        <v>1113</v>
      </c>
      <c r="B554" s="31" t="s">
        <v>262</v>
      </c>
      <c r="C554" s="31" t="s">
        <v>263</v>
      </c>
      <c r="D554" s="31">
        <v>1125232</v>
      </c>
      <c r="E554" s="31">
        <v>43078</v>
      </c>
      <c r="F554" s="31">
        <v>995</v>
      </c>
    </row>
    <row r="555" spans="1:6" ht="15" customHeight="1" x14ac:dyDescent="0.25">
      <c r="A555" s="31" t="s">
        <v>1099</v>
      </c>
      <c r="B555" s="31" t="s">
        <v>265</v>
      </c>
      <c r="C555" s="31" t="s">
        <v>266</v>
      </c>
      <c r="D555" s="31">
        <v>593569</v>
      </c>
      <c r="E555" s="31">
        <v>26479</v>
      </c>
      <c r="F555" s="31">
        <v>4868</v>
      </c>
    </row>
    <row r="556" spans="1:6" ht="15" customHeight="1" x14ac:dyDescent="0.25">
      <c r="A556" s="31" t="s">
        <v>1101</v>
      </c>
      <c r="B556" s="31" t="s">
        <v>265</v>
      </c>
      <c r="C556" s="31" t="s">
        <v>266</v>
      </c>
      <c r="D556" s="31">
        <v>372394</v>
      </c>
      <c r="E556" s="31">
        <v>71521</v>
      </c>
      <c r="F556" s="31">
        <v>2365</v>
      </c>
    </row>
    <row r="557" spans="1:6" ht="15" customHeight="1" x14ac:dyDescent="0.25">
      <c r="A557" s="31" t="s">
        <v>1103</v>
      </c>
      <c r="B557" s="31" t="s">
        <v>265</v>
      </c>
      <c r="C557" s="31" t="s">
        <v>266</v>
      </c>
      <c r="D557" s="31">
        <v>423681</v>
      </c>
      <c r="E557" s="31">
        <v>50586</v>
      </c>
      <c r="F557" s="31">
        <v>16403</v>
      </c>
    </row>
    <row r="558" spans="1:6" ht="15" customHeight="1" x14ac:dyDescent="0.25">
      <c r="A558" s="31" t="s">
        <v>1104</v>
      </c>
      <c r="B558" s="31" t="s">
        <v>265</v>
      </c>
      <c r="C558" s="31" t="s">
        <v>266</v>
      </c>
      <c r="D558" s="31">
        <v>787774</v>
      </c>
      <c r="E558" s="31">
        <v>6456</v>
      </c>
      <c r="F558" s="31">
        <v>18030</v>
      </c>
    </row>
    <row r="559" spans="1:6" ht="15" customHeight="1" x14ac:dyDescent="0.25">
      <c r="A559" s="31" t="s">
        <v>1106</v>
      </c>
      <c r="B559" s="31" t="s">
        <v>265</v>
      </c>
      <c r="C559" s="31" t="s">
        <v>266</v>
      </c>
      <c r="D559" s="31">
        <v>634697</v>
      </c>
      <c r="E559" s="31">
        <v>13821</v>
      </c>
      <c r="F559" s="31">
        <v>10562</v>
      </c>
    </row>
    <row r="560" spans="1:6" ht="15" customHeight="1" x14ac:dyDescent="0.25">
      <c r="A560" s="31" t="s">
        <v>1107</v>
      </c>
      <c r="B560" s="31" t="s">
        <v>265</v>
      </c>
      <c r="C560" s="31" t="s">
        <v>266</v>
      </c>
      <c r="D560" s="31">
        <v>1329758</v>
      </c>
      <c r="E560" s="31">
        <v>72738</v>
      </c>
      <c r="F560" s="31">
        <v>9017</v>
      </c>
    </row>
    <row r="561" spans="1:6" ht="15" customHeight="1" x14ac:dyDescent="0.25">
      <c r="A561" s="31" t="s">
        <v>1108</v>
      </c>
      <c r="B561" s="31" t="s">
        <v>265</v>
      </c>
      <c r="C561" s="31" t="s">
        <v>266</v>
      </c>
      <c r="D561" s="31">
        <v>690307</v>
      </c>
      <c r="E561" s="31">
        <v>22365</v>
      </c>
      <c r="F561" s="31">
        <v>44</v>
      </c>
    </row>
    <row r="562" spans="1:6" ht="15" customHeight="1" x14ac:dyDescent="0.25">
      <c r="A562" s="31" t="s">
        <v>1109</v>
      </c>
      <c r="B562" s="31" t="s">
        <v>265</v>
      </c>
      <c r="C562" s="31" t="s">
        <v>266</v>
      </c>
      <c r="D562" s="31">
        <v>1399543</v>
      </c>
      <c r="E562" s="31">
        <v>27235</v>
      </c>
      <c r="F562" s="31">
        <v>5514</v>
      </c>
    </row>
    <row r="563" spans="1:6" ht="15" customHeight="1" x14ac:dyDescent="0.25">
      <c r="A563" s="31" t="s">
        <v>1110</v>
      </c>
      <c r="B563" s="31" t="s">
        <v>265</v>
      </c>
      <c r="C563" s="31" t="s">
        <v>266</v>
      </c>
      <c r="D563" s="31">
        <v>466270</v>
      </c>
      <c r="E563" s="31">
        <v>21359</v>
      </c>
      <c r="F563" s="31">
        <v>15359</v>
      </c>
    </row>
    <row r="564" spans="1:6" ht="15" customHeight="1" x14ac:dyDescent="0.25">
      <c r="A564" s="31" t="s">
        <v>1111</v>
      </c>
      <c r="B564" s="31" t="s">
        <v>265</v>
      </c>
      <c r="C564" s="31" t="s">
        <v>266</v>
      </c>
      <c r="D564" s="31">
        <v>1229952</v>
      </c>
      <c r="E564" s="31">
        <v>17778</v>
      </c>
      <c r="F564" s="31">
        <v>9188</v>
      </c>
    </row>
    <row r="565" spans="1:6" ht="15" customHeight="1" x14ac:dyDescent="0.25">
      <c r="A565" s="31" t="s">
        <v>1112</v>
      </c>
      <c r="B565" s="31" t="s">
        <v>265</v>
      </c>
      <c r="C565" s="31" t="s">
        <v>266</v>
      </c>
      <c r="D565" s="31">
        <v>532836</v>
      </c>
      <c r="E565" s="31">
        <v>35990</v>
      </c>
      <c r="F565" s="31">
        <v>12493</v>
      </c>
    </row>
    <row r="566" spans="1:6" ht="15" customHeight="1" x14ac:dyDescent="0.25">
      <c r="A566" s="31" t="s">
        <v>1113</v>
      </c>
      <c r="B566" s="31" t="s">
        <v>265</v>
      </c>
      <c r="C566" s="31" t="s">
        <v>266</v>
      </c>
      <c r="D566" s="31">
        <v>1144806</v>
      </c>
      <c r="E566" s="31">
        <v>49613</v>
      </c>
      <c r="F566" s="31">
        <v>10646</v>
      </c>
    </row>
    <row r="567" spans="1:6" ht="15" customHeight="1" x14ac:dyDescent="0.25">
      <c r="A567" s="31" t="s">
        <v>1099</v>
      </c>
      <c r="B567" s="31" t="s">
        <v>267</v>
      </c>
      <c r="C567" s="31" t="s">
        <v>268</v>
      </c>
      <c r="D567" s="31">
        <v>372883</v>
      </c>
      <c r="E567" s="31">
        <v>59501</v>
      </c>
      <c r="F567" s="31">
        <v>18731</v>
      </c>
    </row>
    <row r="568" spans="1:6" ht="15" customHeight="1" x14ac:dyDescent="0.25">
      <c r="A568" s="31" t="s">
        <v>1101</v>
      </c>
      <c r="B568" s="31" t="s">
        <v>267</v>
      </c>
      <c r="C568" s="31" t="s">
        <v>268</v>
      </c>
      <c r="D568" s="31">
        <v>425312</v>
      </c>
      <c r="E568" s="31">
        <v>35186</v>
      </c>
      <c r="F568" s="31">
        <v>4201</v>
      </c>
    </row>
    <row r="569" spans="1:6" ht="15" customHeight="1" x14ac:dyDescent="0.25">
      <c r="A569" s="31" t="s">
        <v>1103</v>
      </c>
      <c r="B569" s="31" t="s">
        <v>267</v>
      </c>
      <c r="C569" s="31" t="s">
        <v>268</v>
      </c>
      <c r="D569" s="31">
        <v>695489</v>
      </c>
      <c r="E569" s="31">
        <v>10081</v>
      </c>
      <c r="F569" s="31">
        <v>2613</v>
      </c>
    </row>
    <row r="570" spans="1:6" ht="15" customHeight="1" x14ac:dyDescent="0.25">
      <c r="A570" s="31" t="s">
        <v>1104</v>
      </c>
      <c r="B570" s="31" t="s">
        <v>267</v>
      </c>
      <c r="C570" s="31" t="s">
        <v>268</v>
      </c>
      <c r="D570" s="31">
        <v>752278</v>
      </c>
      <c r="E570" s="31">
        <v>27577</v>
      </c>
      <c r="F570" s="31">
        <v>17997</v>
      </c>
    </row>
    <row r="571" spans="1:6" ht="15" customHeight="1" x14ac:dyDescent="0.25">
      <c r="A571" s="31" t="s">
        <v>1106</v>
      </c>
      <c r="B571" s="31" t="s">
        <v>267</v>
      </c>
      <c r="C571" s="31" t="s">
        <v>268</v>
      </c>
      <c r="D571" s="31">
        <v>560457</v>
      </c>
      <c r="E571" s="31">
        <v>74854</v>
      </c>
      <c r="F571" s="31">
        <v>10080</v>
      </c>
    </row>
    <row r="572" spans="1:6" ht="15" customHeight="1" x14ac:dyDescent="0.25">
      <c r="A572" s="31" t="s">
        <v>1107</v>
      </c>
      <c r="B572" s="31" t="s">
        <v>267</v>
      </c>
      <c r="C572" s="31" t="s">
        <v>268</v>
      </c>
      <c r="D572" s="31">
        <v>1072128</v>
      </c>
      <c r="E572" s="31">
        <v>21548</v>
      </c>
      <c r="F572" s="31">
        <v>12714</v>
      </c>
    </row>
    <row r="573" spans="1:6" ht="15" customHeight="1" x14ac:dyDescent="0.25">
      <c r="A573" s="31" t="s">
        <v>1108</v>
      </c>
      <c r="B573" s="31" t="s">
        <v>267</v>
      </c>
      <c r="C573" s="31" t="s">
        <v>268</v>
      </c>
      <c r="D573" s="31">
        <v>881228</v>
      </c>
      <c r="E573" s="31">
        <v>29196</v>
      </c>
      <c r="F573" s="31">
        <v>3731</v>
      </c>
    </row>
    <row r="574" spans="1:6" ht="15" customHeight="1" x14ac:dyDescent="0.25">
      <c r="A574" s="31" t="s">
        <v>1109</v>
      </c>
      <c r="B574" s="31" t="s">
        <v>267</v>
      </c>
      <c r="C574" s="31" t="s">
        <v>268</v>
      </c>
      <c r="D574" s="31">
        <v>1240177</v>
      </c>
      <c r="E574" s="31">
        <v>36254</v>
      </c>
      <c r="F574" s="31">
        <v>1296</v>
      </c>
    </row>
    <row r="575" spans="1:6" ht="15" customHeight="1" x14ac:dyDescent="0.25">
      <c r="A575" s="31" t="s">
        <v>1110</v>
      </c>
      <c r="B575" s="31" t="s">
        <v>267</v>
      </c>
      <c r="C575" s="31" t="s">
        <v>268</v>
      </c>
      <c r="D575" s="31">
        <v>744678</v>
      </c>
      <c r="E575" s="31">
        <v>17134</v>
      </c>
      <c r="F575" s="31">
        <v>2046</v>
      </c>
    </row>
    <row r="576" spans="1:6" ht="15" customHeight="1" x14ac:dyDescent="0.25">
      <c r="A576" s="31" t="s">
        <v>1111</v>
      </c>
      <c r="B576" s="31" t="s">
        <v>267</v>
      </c>
      <c r="C576" s="31" t="s">
        <v>268</v>
      </c>
      <c r="D576" s="31">
        <v>1314516</v>
      </c>
      <c r="E576" s="31">
        <v>24217</v>
      </c>
      <c r="F576" s="31">
        <v>13126</v>
      </c>
    </row>
    <row r="577" spans="1:6" ht="15" customHeight="1" x14ac:dyDescent="0.25">
      <c r="A577" s="31" t="s">
        <v>1112</v>
      </c>
      <c r="B577" s="31" t="s">
        <v>267</v>
      </c>
      <c r="C577" s="31" t="s">
        <v>268</v>
      </c>
      <c r="D577" s="31">
        <v>1022534</v>
      </c>
      <c r="E577" s="31">
        <v>64114</v>
      </c>
      <c r="F577" s="31">
        <v>3452</v>
      </c>
    </row>
    <row r="578" spans="1:6" ht="15" customHeight="1" x14ac:dyDescent="0.25">
      <c r="A578" s="31" t="s">
        <v>1113</v>
      </c>
      <c r="B578" s="31" t="s">
        <v>267</v>
      </c>
      <c r="C578" s="31" t="s">
        <v>268</v>
      </c>
      <c r="D578" s="31">
        <v>844213</v>
      </c>
      <c r="E578" s="31">
        <v>66645</v>
      </c>
      <c r="F578" s="31">
        <v>13102</v>
      </c>
    </row>
    <row r="579" spans="1:6" ht="15" customHeight="1" x14ac:dyDescent="0.25">
      <c r="A579" s="31" t="s">
        <v>1099</v>
      </c>
      <c r="B579" s="31" t="s">
        <v>270</v>
      </c>
      <c r="C579" s="31" t="s">
        <v>271</v>
      </c>
      <c r="D579" s="31">
        <v>393391</v>
      </c>
      <c r="E579" s="31">
        <v>56164</v>
      </c>
      <c r="F579" s="31">
        <v>10951</v>
      </c>
    </row>
    <row r="580" spans="1:6" ht="15" customHeight="1" x14ac:dyDescent="0.25">
      <c r="A580" s="31" t="s">
        <v>1101</v>
      </c>
      <c r="B580" s="31" t="s">
        <v>270</v>
      </c>
      <c r="C580" s="31" t="s">
        <v>271</v>
      </c>
      <c r="D580" s="31">
        <v>313354</v>
      </c>
      <c r="E580" s="31">
        <v>44449</v>
      </c>
      <c r="F580" s="31">
        <v>680</v>
      </c>
    </row>
    <row r="581" spans="1:6" ht="15" customHeight="1" x14ac:dyDescent="0.25">
      <c r="A581" s="31" t="s">
        <v>1103</v>
      </c>
      <c r="B581" s="31" t="s">
        <v>270</v>
      </c>
      <c r="C581" s="31" t="s">
        <v>271</v>
      </c>
      <c r="D581" s="31">
        <v>860579</v>
      </c>
      <c r="E581" s="31">
        <v>50031</v>
      </c>
      <c r="F581" s="31">
        <v>2832</v>
      </c>
    </row>
    <row r="582" spans="1:6" ht="15" customHeight="1" x14ac:dyDescent="0.25">
      <c r="A582" s="31" t="s">
        <v>1104</v>
      </c>
      <c r="B582" s="31" t="s">
        <v>270</v>
      </c>
      <c r="C582" s="31" t="s">
        <v>271</v>
      </c>
      <c r="D582" s="31">
        <v>486799</v>
      </c>
      <c r="E582" s="31">
        <v>57739</v>
      </c>
      <c r="F582" s="31">
        <v>15762</v>
      </c>
    </row>
    <row r="583" spans="1:6" ht="15" customHeight="1" x14ac:dyDescent="0.25">
      <c r="A583" s="31" t="s">
        <v>1106</v>
      </c>
      <c r="B583" s="31" t="s">
        <v>270</v>
      </c>
      <c r="C583" s="31" t="s">
        <v>271</v>
      </c>
      <c r="D583" s="31">
        <v>291153</v>
      </c>
      <c r="E583" s="31">
        <v>28508</v>
      </c>
      <c r="F583" s="31">
        <v>8852</v>
      </c>
    </row>
    <row r="584" spans="1:6" ht="15" customHeight="1" x14ac:dyDescent="0.25">
      <c r="A584" s="31" t="s">
        <v>1107</v>
      </c>
      <c r="B584" s="31" t="s">
        <v>270</v>
      </c>
      <c r="C584" s="31" t="s">
        <v>271</v>
      </c>
      <c r="D584" s="31">
        <v>447236</v>
      </c>
      <c r="E584" s="31">
        <v>28927</v>
      </c>
      <c r="F584" s="31">
        <v>10112</v>
      </c>
    </row>
    <row r="585" spans="1:6" ht="15" customHeight="1" x14ac:dyDescent="0.25">
      <c r="A585" s="31" t="s">
        <v>1108</v>
      </c>
      <c r="B585" s="31" t="s">
        <v>270</v>
      </c>
      <c r="C585" s="31" t="s">
        <v>271</v>
      </c>
      <c r="D585" s="31">
        <v>755159</v>
      </c>
      <c r="E585" s="31">
        <v>48901</v>
      </c>
      <c r="F585" s="31">
        <v>6066</v>
      </c>
    </row>
    <row r="586" spans="1:6" ht="15" customHeight="1" x14ac:dyDescent="0.25">
      <c r="A586" s="31" t="s">
        <v>1109</v>
      </c>
      <c r="B586" s="31" t="s">
        <v>270</v>
      </c>
      <c r="C586" s="31" t="s">
        <v>271</v>
      </c>
      <c r="D586" s="31">
        <v>1208596</v>
      </c>
      <c r="E586" s="31">
        <v>42035</v>
      </c>
      <c r="F586" s="31">
        <v>13277</v>
      </c>
    </row>
    <row r="587" spans="1:6" ht="15" customHeight="1" x14ac:dyDescent="0.25">
      <c r="A587" s="31" t="s">
        <v>1110</v>
      </c>
      <c r="B587" s="31" t="s">
        <v>270</v>
      </c>
      <c r="C587" s="31" t="s">
        <v>271</v>
      </c>
      <c r="D587" s="31">
        <v>584748</v>
      </c>
      <c r="E587" s="31">
        <v>61773</v>
      </c>
      <c r="F587" s="31">
        <v>18133</v>
      </c>
    </row>
    <row r="588" spans="1:6" ht="15" customHeight="1" x14ac:dyDescent="0.25">
      <c r="A588" s="31" t="s">
        <v>1111</v>
      </c>
      <c r="B588" s="31" t="s">
        <v>270</v>
      </c>
      <c r="C588" s="31" t="s">
        <v>271</v>
      </c>
      <c r="D588" s="31">
        <v>265261</v>
      </c>
      <c r="E588" s="31">
        <v>36167</v>
      </c>
      <c r="F588" s="31">
        <v>17616</v>
      </c>
    </row>
    <row r="589" spans="1:6" ht="15" customHeight="1" x14ac:dyDescent="0.25">
      <c r="A589" s="31" t="s">
        <v>1112</v>
      </c>
      <c r="B589" s="31" t="s">
        <v>270</v>
      </c>
      <c r="C589" s="31" t="s">
        <v>271</v>
      </c>
      <c r="D589" s="31">
        <v>969832</v>
      </c>
      <c r="E589" s="31">
        <v>14297</v>
      </c>
      <c r="F589" s="31">
        <v>19185</v>
      </c>
    </row>
    <row r="590" spans="1:6" ht="15" customHeight="1" x14ac:dyDescent="0.25">
      <c r="A590" s="31" t="s">
        <v>1113</v>
      </c>
      <c r="B590" s="31" t="s">
        <v>270</v>
      </c>
      <c r="C590" s="31" t="s">
        <v>271</v>
      </c>
      <c r="D590" s="31">
        <v>762968</v>
      </c>
      <c r="E590" s="31">
        <v>56612</v>
      </c>
      <c r="F590" s="31">
        <v>15397</v>
      </c>
    </row>
    <row r="591" spans="1:6" ht="24" customHeight="1" x14ac:dyDescent="0.25">
      <c r="A591" s="31" t="s">
        <v>1099</v>
      </c>
      <c r="B591" s="31" t="s">
        <v>273</v>
      </c>
      <c r="C591" s="31" t="s">
        <v>274</v>
      </c>
      <c r="D591" s="31">
        <v>734249</v>
      </c>
      <c r="E591" s="31">
        <v>20432</v>
      </c>
      <c r="F591" s="31">
        <v>684</v>
      </c>
    </row>
    <row r="592" spans="1:6" ht="24" customHeight="1" x14ac:dyDescent="0.25">
      <c r="A592" s="31" t="s">
        <v>1101</v>
      </c>
      <c r="B592" s="31" t="s">
        <v>273</v>
      </c>
      <c r="C592" s="31" t="s">
        <v>274</v>
      </c>
      <c r="D592" s="31">
        <v>1181736</v>
      </c>
      <c r="E592" s="31">
        <v>36224</v>
      </c>
      <c r="F592" s="31">
        <v>3436</v>
      </c>
    </row>
    <row r="593" spans="1:6" ht="24" customHeight="1" x14ac:dyDescent="0.25">
      <c r="A593" s="31" t="s">
        <v>1103</v>
      </c>
      <c r="B593" s="31" t="s">
        <v>273</v>
      </c>
      <c r="C593" s="31" t="s">
        <v>274</v>
      </c>
      <c r="D593" s="31">
        <v>421855</v>
      </c>
      <c r="E593" s="31">
        <v>65307</v>
      </c>
      <c r="F593" s="31">
        <v>751</v>
      </c>
    </row>
    <row r="594" spans="1:6" ht="24" customHeight="1" x14ac:dyDescent="0.25">
      <c r="A594" s="31" t="s">
        <v>1104</v>
      </c>
      <c r="B594" s="31" t="s">
        <v>273</v>
      </c>
      <c r="C594" s="31" t="s">
        <v>274</v>
      </c>
      <c r="D594" s="31">
        <v>566506</v>
      </c>
      <c r="E594" s="31">
        <v>54482</v>
      </c>
      <c r="F594" s="31">
        <v>778</v>
      </c>
    </row>
    <row r="595" spans="1:6" ht="24" customHeight="1" x14ac:dyDescent="0.25">
      <c r="A595" s="31" t="s">
        <v>1106</v>
      </c>
      <c r="B595" s="31" t="s">
        <v>273</v>
      </c>
      <c r="C595" s="31" t="s">
        <v>274</v>
      </c>
      <c r="D595" s="31">
        <v>904830</v>
      </c>
      <c r="E595" s="31">
        <v>26849</v>
      </c>
      <c r="F595" s="31">
        <v>3103</v>
      </c>
    </row>
    <row r="596" spans="1:6" ht="24" customHeight="1" x14ac:dyDescent="0.25">
      <c r="A596" s="31" t="s">
        <v>1107</v>
      </c>
      <c r="B596" s="31" t="s">
        <v>273</v>
      </c>
      <c r="C596" s="31" t="s">
        <v>274</v>
      </c>
      <c r="D596" s="31">
        <v>879346</v>
      </c>
      <c r="E596" s="31">
        <v>71135</v>
      </c>
      <c r="F596" s="31">
        <v>1419</v>
      </c>
    </row>
    <row r="597" spans="1:6" ht="24" customHeight="1" x14ac:dyDescent="0.25">
      <c r="A597" s="31" t="s">
        <v>1108</v>
      </c>
      <c r="B597" s="31" t="s">
        <v>273</v>
      </c>
      <c r="C597" s="31" t="s">
        <v>274</v>
      </c>
      <c r="D597" s="31">
        <v>696965</v>
      </c>
      <c r="E597" s="31">
        <v>45909</v>
      </c>
      <c r="F597" s="31">
        <v>523</v>
      </c>
    </row>
    <row r="598" spans="1:6" ht="24" customHeight="1" x14ac:dyDescent="0.25">
      <c r="A598" s="31" t="s">
        <v>1109</v>
      </c>
      <c r="B598" s="31" t="s">
        <v>273</v>
      </c>
      <c r="C598" s="31" t="s">
        <v>274</v>
      </c>
      <c r="D598" s="31">
        <v>1357241</v>
      </c>
      <c r="E598" s="31">
        <v>57974</v>
      </c>
      <c r="F598" s="31">
        <v>7954</v>
      </c>
    </row>
    <row r="599" spans="1:6" ht="24" customHeight="1" x14ac:dyDescent="0.25">
      <c r="A599" s="31" t="s">
        <v>1110</v>
      </c>
      <c r="B599" s="31" t="s">
        <v>273</v>
      </c>
      <c r="C599" s="31" t="s">
        <v>274</v>
      </c>
      <c r="D599" s="31">
        <v>435522</v>
      </c>
      <c r="E599" s="31">
        <v>42225</v>
      </c>
      <c r="F599" s="31">
        <v>3384</v>
      </c>
    </row>
    <row r="600" spans="1:6" ht="24" customHeight="1" x14ac:dyDescent="0.25">
      <c r="A600" s="31" t="s">
        <v>1111</v>
      </c>
      <c r="B600" s="31" t="s">
        <v>273</v>
      </c>
      <c r="C600" s="31" t="s">
        <v>274</v>
      </c>
      <c r="D600" s="31">
        <v>1388210</v>
      </c>
      <c r="E600" s="31">
        <v>12890</v>
      </c>
      <c r="F600" s="31">
        <v>12300</v>
      </c>
    </row>
    <row r="601" spans="1:6" ht="24" customHeight="1" x14ac:dyDescent="0.25">
      <c r="A601" s="31" t="s">
        <v>1112</v>
      </c>
      <c r="B601" s="31" t="s">
        <v>273</v>
      </c>
      <c r="C601" s="31" t="s">
        <v>274</v>
      </c>
      <c r="D601" s="31">
        <v>1258574</v>
      </c>
      <c r="E601" s="31">
        <v>63073</v>
      </c>
      <c r="F601" s="31">
        <v>15928</v>
      </c>
    </row>
    <row r="602" spans="1:6" ht="24" customHeight="1" x14ac:dyDescent="0.25">
      <c r="A602" s="31" t="s">
        <v>1113</v>
      </c>
      <c r="B602" s="31" t="s">
        <v>273</v>
      </c>
      <c r="C602" s="31" t="s">
        <v>274</v>
      </c>
      <c r="D602" s="31">
        <v>984613</v>
      </c>
      <c r="E602" s="31">
        <v>78005</v>
      </c>
      <c r="F602" s="31">
        <v>445</v>
      </c>
    </row>
    <row r="603" spans="1:6" ht="15" customHeight="1" x14ac:dyDescent="0.25">
      <c r="A603" s="31" t="s">
        <v>1099</v>
      </c>
      <c r="B603" s="31" t="s">
        <v>276</v>
      </c>
      <c r="C603" s="31" t="s">
        <v>277</v>
      </c>
      <c r="D603" s="31">
        <v>1051558</v>
      </c>
      <c r="E603" s="31">
        <v>54041</v>
      </c>
      <c r="F603" s="31">
        <v>14748</v>
      </c>
    </row>
    <row r="604" spans="1:6" ht="15" customHeight="1" x14ac:dyDescent="0.25">
      <c r="A604" s="31" t="s">
        <v>1101</v>
      </c>
      <c r="B604" s="31" t="s">
        <v>276</v>
      </c>
      <c r="C604" s="31" t="s">
        <v>277</v>
      </c>
      <c r="D604" s="31">
        <v>458524</v>
      </c>
      <c r="E604" s="31">
        <v>74488</v>
      </c>
      <c r="F604" s="31">
        <v>5414</v>
      </c>
    </row>
    <row r="605" spans="1:6" ht="15" customHeight="1" x14ac:dyDescent="0.25">
      <c r="A605" s="31" t="s">
        <v>1103</v>
      </c>
      <c r="B605" s="31" t="s">
        <v>276</v>
      </c>
      <c r="C605" s="31" t="s">
        <v>277</v>
      </c>
      <c r="D605" s="31">
        <v>682207</v>
      </c>
      <c r="E605" s="31">
        <v>68671</v>
      </c>
      <c r="F605" s="31">
        <v>13347</v>
      </c>
    </row>
    <row r="606" spans="1:6" ht="15" customHeight="1" x14ac:dyDescent="0.25">
      <c r="A606" s="31" t="s">
        <v>1104</v>
      </c>
      <c r="B606" s="31" t="s">
        <v>276</v>
      </c>
      <c r="C606" s="31" t="s">
        <v>277</v>
      </c>
      <c r="D606" s="31">
        <v>1103136</v>
      </c>
      <c r="E606" s="31">
        <v>47582</v>
      </c>
      <c r="F606" s="31">
        <v>262</v>
      </c>
    </row>
    <row r="607" spans="1:6" ht="15" customHeight="1" x14ac:dyDescent="0.25">
      <c r="A607" s="31" t="s">
        <v>1106</v>
      </c>
      <c r="B607" s="31" t="s">
        <v>276</v>
      </c>
      <c r="C607" s="31" t="s">
        <v>277</v>
      </c>
      <c r="D607" s="31">
        <v>1374409</v>
      </c>
      <c r="E607" s="31">
        <v>65276</v>
      </c>
      <c r="F607" s="31">
        <v>13060</v>
      </c>
    </row>
    <row r="608" spans="1:6" ht="15" customHeight="1" x14ac:dyDescent="0.25">
      <c r="A608" s="31" t="s">
        <v>1107</v>
      </c>
      <c r="B608" s="31" t="s">
        <v>276</v>
      </c>
      <c r="C608" s="31" t="s">
        <v>277</v>
      </c>
      <c r="D608" s="31">
        <v>1037492</v>
      </c>
      <c r="E608" s="31">
        <v>5643</v>
      </c>
      <c r="F608" s="31">
        <v>14591</v>
      </c>
    </row>
    <row r="609" spans="1:6" ht="15" customHeight="1" x14ac:dyDescent="0.25">
      <c r="A609" s="31" t="s">
        <v>1108</v>
      </c>
      <c r="B609" s="31" t="s">
        <v>276</v>
      </c>
      <c r="C609" s="31" t="s">
        <v>277</v>
      </c>
      <c r="D609" s="31">
        <v>1397328</v>
      </c>
      <c r="E609" s="31">
        <v>39625</v>
      </c>
      <c r="F609" s="31">
        <v>9468</v>
      </c>
    </row>
    <row r="610" spans="1:6" ht="15" customHeight="1" x14ac:dyDescent="0.25">
      <c r="A610" s="31" t="s">
        <v>1109</v>
      </c>
      <c r="B610" s="31" t="s">
        <v>276</v>
      </c>
      <c r="C610" s="31" t="s">
        <v>277</v>
      </c>
      <c r="D610" s="31">
        <v>468285</v>
      </c>
      <c r="E610" s="31">
        <v>14759</v>
      </c>
      <c r="F610" s="31">
        <v>11857</v>
      </c>
    </row>
    <row r="611" spans="1:6" ht="15" customHeight="1" x14ac:dyDescent="0.25">
      <c r="A611" s="31" t="s">
        <v>1110</v>
      </c>
      <c r="B611" s="31" t="s">
        <v>276</v>
      </c>
      <c r="C611" s="31" t="s">
        <v>277</v>
      </c>
      <c r="D611" s="31">
        <v>862253</v>
      </c>
      <c r="E611" s="31">
        <v>15852</v>
      </c>
      <c r="F611" s="31">
        <v>9212</v>
      </c>
    </row>
    <row r="612" spans="1:6" ht="15" customHeight="1" x14ac:dyDescent="0.25">
      <c r="A612" s="31" t="s">
        <v>1111</v>
      </c>
      <c r="B612" s="31" t="s">
        <v>276</v>
      </c>
      <c r="C612" s="31" t="s">
        <v>277</v>
      </c>
      <c r="D612" s="31">
        <v>1360748</v>
      </c>
      <c r="E612" s="31">
        <v>52265</v>
      </c>
      <c r="F612" s="31">
        <v>9069</v>
      </c>
    </row>
    <row r="613" spans="1:6" ht="15" customHeight="1" x14ac:dyDescent="0.25">
      <c r="A613" s="31" t="s">
        <v>1112</v>
      </c>
      <c r="B613" s="31" t="s">
        <v>276</v>
      </c>
      <c r="C613" s="31" t="s">
        <v>277</v>
      </c>
      <c r="D613" s="31">
        <v>802616</v>
      </c>
      <c r="E613" s="31">
        <v>79100</v>
      </c>
      <c r="F613" s="31">
        <v>9614</v>
      </c>
    </row>
    <row r="614" spans="1:6" ht="15" customHeight="1" x14ac:dyDescent="0.25">
      <c r="A614" s="31" t="s">
        <v>1113</v>
      </c>
      <c r="B614" s="31" t="s">
        <v>276</v>
      </c>
      <c r="C614" s="31" t="s">
        <v>277</v>
      </c>
      <c r="D614" s="31">
        <v>776766</v>
      </c>
      <c r="E614" s="31">
        <v>13842</v>
      </c>
      <c r="F614" s="31">
        <v>2648</v>
      </c>
    </row>
    <row r="615" spans="1:6" ht="24" customHeight="1" x14ac:dyDescent="0.25">
      <c r="A615" s="31" t="s">
        <v>1099</v>
      </c>
      <c r="B615" s="31" t="s">
        <v>279</v>
      </c>
      <c r="C615" s="31" t="s">
        <v>280</v>
      </c>
      <c r="D615" s="31">
        <v>1156405</v>
      </c>
      <c r="E615" s="31">
        <v>16980</v>
      </c>
      <c r="F615" s="31">
        <v>10927</v>
      </c>
    </row>
    <row r="616" spans="1:6" ht="24" customHeight="1" x14ac:dyDescent="0.25">
      <c r="A616" s="31" t="s">
        <v>1101</v>
      </c>
      <c r="B616" s="31" t="s">
        <v>279</v>
      </c>
      <c r="C616" s="31" t="s">
        <v>280</v>
      </c>
      <c r="D616" s="31">
        <v>1182983</v>
      </c>
      <c r="E616" s="31">
        <v>54388</v>
      </c>
      <c r="F616" s="31">
        <v>10809</v>
      </c>
    </row>
    <row r="617" spans="1:6" ht="24" customHeight="1" x14ac:dyDescent="0.25">
      <c r="A617" s="31" t="s">
        <v>1103</v>
      </c>
      <c r="B617" s="31" t="s">
        <v>279</v>
      </c>
      <c r="C617" s="31" t="s">
        <v>280</v>
      </c>
      <c r="D617" s="31">
        <v>1289423</v>
      </c>
      <c r="E617" s="31">
        <v>65439</v>
      </c>
      <c r="F617" s="31">
        <v>17777</v>
      </c>
    </row>
    <row r="618" spans="1:6" ht="24" customHeight="1" x14ac:dyDescent="0.25">
      <c r="A618" s="31" t="s">
        <v>1104</v>
      </c>
      <c r="B618" s="31" t="s">
        <v>279</v>
      </c>
      <c r="C618" s="31" t="s">
        <v>280</v>
      </c>
      <c r="D618" s="31">
        <v>870152</v>
      </c>
      <c r="E618" s="31">
        <v>20669</v>
      </c>
      <c r="F618" s="31">
        <v>6550</v>
      </c>
    </row>
    <row r="619" spans="1:6" ht="24" customHeight="1" x14ac:dyDescent="0.25">
      <c r="A619" s="31" t="s">
        <v>1106</v>
      </c>
      <c r="B619" s="31" t="s">
        <v>279</v>
      </c>
      <c r="C619" s="31" t="s">
        <v>280</v>
      </c>
      <c r="D619" s="31">
        <v>1001457</v>
      </c>
      <c r="E619" s="31">
        <v>21253</v>
      </c>
      <c r="F619" s="31">
        <v>14470</v>
      </c>
    </row>
    <row r="620" spans="1:6" ht="24" customHeight="1" x14ac:dyDescent="0.25">
      <c r="A620" s="31" t="s">
        <v>1107</v>
      </c>
      <c r="B620" s="31" t="s">
        <v>279</v>
      </c>
      <c r="C620" s="31" t="s">
        <v>280</v>
      </c>
      <c r="D620" s="31">
        <v>925405</v>
      </c>
      <c r="E620" s="31">
        <v>50221</v>
      </c>
      <c r="F620" s="31">
        <v>10101</v>
      </c>
    </row>
    <row r="621" spans="1:6" ht="24" customHeight="1" x14ac:dyDescent="0.25">
      <c r="A621" s="31" t="s">
        <v>1108</v>
      </c>
      <c r="B621" s="31" t="s">
        <v>279</v>
      </c>
      <c r="C621" s="31" t="s">
        <v>280</v>
      </c>
      <c r="D621" s="31">
        <v>653197</v>
      </c>
      <c r="E621" s="31">
        <v>19054</v>
      </c>
      <c r="F621" s="31">
        <v>8781</v>
      </c>
    </row>
    <row r="622" spans="1:6" ht="24" customHeight="1" x14ac:dyDescent="0.25">
      <c r="A622" s="31" t="s">
        <v>1109</v>
      </c>
      <c r="B622" s="31" t="s">
        <v>279</v>
      </c>
      <c r="C622" s="31" t="s">
        <v>280</v>
      </c>
      <c r="D622" s="31">
        <v>998049</v>
      </c>
      <c r="E622" s="31">
        <v>55763</v>
      </c>
      <c r="F622" s="31">
        <v>3498</v>
      </c>
    </row>
    <row r="623" spans="1:6" ht="24" customHeight="1" x14ac:dyDescent="0.25">
      <c r="A623" s="31" t="s">
        <v>1110</v>
      </c>
      <c r="B623" s="31" t="s">
        <v>279</v>
      </c>
      <c r="C623" s="31" t="s">
        <v>280</v>
      </c>
      <c r="D623" s="31">
        <v>874591</v>
      </c>
      <c r="E623" s="31">
        <v>29122</v>
      </c>
      <c r="F623" s="31">
        <v>7774</v>
      </c>
    </row>
    <row r="624" spans="1:6" ht="24" customHeight="1" x14ac:dyDescent="0.25">
      <c r="A624" s="31" t="s">
        <v>1111</v>
      </c>
      <c r="B624" s="31" t="s">
        <v>279</v>
      </c>
      <c r="C624" s="31" t="s">
        <v>280</v>
      </c>
      <c r="D624" s="31">
        <v>533977</v>
      </c>
      <c r="E624" s="31">
        <v>50193</v>
      </c>
      <c r="F624" s="31">
        <v>13251</v>
      </c>
    </row>
    <row r="625" spans="1:6" ht="24" customHeight="1" x14ac:dyDescent="0.25">
      <c r="A625" s="31" t="s">
        <v>1112</v>
      </c>
      <c r="B625" s="31" t="s">
        <v>279</v>
      </c>
      <c r="C625" s="31" t="s">
        <v>280</v>
      </c>
      <c r="D625" s="31">
        <v>717249</v>
      </c>
      <c r="E625" s="31">
        <v>76367</v>
      </c>
      <c r="F625" s="31">
        <v>11132</v>
      </c>
    </row>
    <row r="626" spans="1:6" ht="24" customHeight="1" x14ac:dyDescent="0.25">
      <c r="A626" s="31" t="s">
        <v>1113</v>
      </c>
      <c r="B626" s="31" t="s">
        <v>279</v>
      </c>
      <c r="C626" s="31" t="s">
        <v>280</v>
      </c>
      <c r="D626" s="31">
        <v>793732</v>
      </c>
      <c r="E626" s="31">
        <v>64257</v>
      </c>
      <c r="F626" s="31">
        <v>13643</v>
      </c>
    </row>
    <row r="627" spans="1:6" ht="24" customHeight="1" x14ac:dyDescent="0.25">
      <c r="A627" s="31" t="s">
        <v>1099</v>
      </c>
      <c r="B627" s="31" t="s">
        <v>283</v>
      </c>
      <c r="C627" s="31" t="s">
        <v>284</v>
      </c>
      <c r="D627" s="31">
        <v>1279969</v>
      </c>
      <c r="E627" s="31">
        <v>40407</v>
      </c>
      <c r="F627" s="31">
        <v>9620</v>
      </c>
    </row>
    <row r="628" spans="1:6" ht="24" customHeight="1" x14ac:dyDescent="0.25">
      <c r="A628" s="31" t="s">
        <v>1101</v>
      </c>
      <c r="B628" s="31" t="s">
        <v>283</v>
      </c>
      <c r="C628" s="31" t="s">
        <v>284</v>
      </c>
      <c r="D628" s="31">
        <v>1060904</v>
      </c>
      <c r="E628" s="31">
        <v>43526</v>
      </c>
      <c r="F628" s="31">
        <v>14034</v>
      </c>
    </row>
    <row r="629" spans="1:6" ht="24" customHeight="1" x14ac:dyDescent="0.25">
      <c r="A629" s="31" t="s">
        <v>1103</v>
      </c>
      <c r="B629" s="31" t="s">
        <v>283</v>
      </c>
      <c r="C629" s="31" t="s">
        <v>284</v>
      </c>
      <c r="D629" s="31">
        <v>1086859</v>
      </c>
      <c r="E629" s="31">
        <v>63517</v>
      </c>
      <c r="F629" s="31">
        <v>1263</v>
      </c>
    </row>
    <row r="630" spans="1:6" ht="24" customHeight="1" x14ac:dyDescent="0.25">
      <c r="A630" s="31" t="s">
        <v>1104</v>
      </c>
      <c r="B630" s="31" t="s">
        <v>283</v>
      </c>
      <c r="C630" s="31" t="s">
        <v>284</v>
      </c>
      <c r="D630" s="31">
        <v>750897</v>
      </c>
      <c r="E630" s="31">
        <v>61841</v>
      </c>
      <c r="F630" s="31">
        <v>14797</v>
      </c>
    </row>
    <row r="631" spans="1:6" ht="24" customHeight="1" x14ac:dyDescent="0.25">
      <c r="A631" s="31" t="s">
        <v>1106</v>
      </c>
      <c r="B631" s="31" t="s">
        <v>283</v>
      </c>
      <c r="C631" s="31" t="s">
        <v>284</v>
      </c>
      <c r="D631" s="31">
        <v>592410</v>
      </c>
      <c r="E631" s="31">
        <v>26749</v>
      </c>
      <c r="F631" s="31">
        <v>18586</v>
      </c>
    </row>
    <row r="632" spans="1:6" ht="24" customHeight="1" x14ac:dyDescent="0.25">
      <c r="A632" s="31" t="s">
        <v>1107</v>
      </c>
      <c r="B632" s="31" t="s">
        <v>283</v>
      </c>
      <c r="C632" s="31" t="s">
        <v>284</v>
      </c>
      <c r="D632" s="31">
        <v>333606</v>
      </c>
      <c r="E632" s="31">
        <v>33724</v>
      </c>
      <c r="F632" s="31">
        <v>15113</v>
      </c>
    </row>
    <row r="633" spans="1:6" ht="24" customHeight="1" x14ac:dyDescent="0.25">
      <c r="A633" s="31" t="s">
        <v>1108</v>
      </c>
      <c r="B633" s="31" t="s">
        <v>283</v>
      </c>
      <c r="C633" s="31" t="s">
        <v>284</v>
      </c>
      <c r="D633" s="31">
        <v>983134</v>
      </c>
      <c r="E633" s="31">
        <v>30077</v>
      </c>
      <c r="F633" s="31">
        <v>1451</v>
      </c>
    </row>
    <row r="634" spans="1:6" ht="24" customHeight="1" x14ac:dyDescent="0.25">
      <c r="A634" s="31" t="s">
        <v>1109</v>
      </c>
      <c r="B634" s="31" t="s">
        <v>283</v>
      </c>
      <c r="C634" s="31" t="s">
        <v>284</v>
      </c>
      <c r="D634" s="31">
        <v>429260</v>
      </c>
      <c r="E634" s="31">
        <v>38321</v>
      </c>
      <c r="F634" s="31">
        <v>5127</v>
      </c>
    </row>
    <row r="635" spans="1:6" ht="24" customHeight="1" x14ac:dyDescent="0.25">
      <c r="A635" s="31" t="s">
        <v>1110</v>
      </c>
      <c r="B635" s="31" t="s">
        <v>283</v>
      </c>
      <c r="C635" s="31" t="s">
        <v>284</v>
      </c>
      <c r="D635" s="31">
        <v>698685</v>
      </c>
      <c r="E635" s="31">
        <v>19028</v>
      </c>
      <c r="F635" s="31">
        <v>17962</v>
      </c>
    </row>
    <row r="636" spans="1:6" ht="24" customHeight="1" x14ac:dyDescent="0.25">
      <c r="A636" s="31" t="s">
        <v>1111</v>
      </c>
      <c r="B636" s="31" t="s">
        <v>283</v>
      </c>
      <c r="C636" s="31" t="s">
        <v>284</v>
      </c>
      <c r="D636" s="31">
        <v>675822</v>
      </c>
      <c r="E636" s="31">
        <v>43080</v>
      </c>
      <c r="F636" s="31">
        <v>3446</v>
      </c>
    </row>
    <row r="637" spans="1:6" ht="24" customHeight="1" x14ac:dyDescent="0.25">
      <c r="A637" s="31" t="s">
        <v>1112</v>
      </c>
      <c r="B637" s="31" t="s">
        <v>283</v>
      </c>
      <c r="C637" s="31" t="s">
        <v>284</v>
      </c>
      <c r="D637" s="31">
        <v>993857</v>
      </c>
      <c r="E637" s="31">
        <v>75964</v>
      </c>
      <c r="F637" s="31">
        <v>19528</v>
      </c>
    </row>
    <row r="638" spans="1:6" ht="24" customHeight="1" x14ac:dyDescent="0.25">
      <c r="A638" s="31" t="s">
        <v>1113</v>
      </c>
      <c r="B638" s="31" t="s">
        <v>283</v>
      </c>
      <c r="C638" s="31" t="s">
        <v>284</v>
      </c>
      <c r="D638" s="31">
        <v>981264</v>
      </c>
      <c r="E638" s="31">
        <v>49938</v>
      </c>
      <c r="F638" s="31">
        <v>5839</v>
      </c>
    </row>
    <row r="639" spans="1:6" ht="24" customHeight="1" x14ac:dyDescent="0.25"/>
    <row r="640" spans="1:6" ht="24" customHeight="1" x14ac:dyDescent="0.25"/>
    <row r="641" ht="24" customHeight="1" x14ac:dyDescent="0.25"/>
    <row r="642" ht="24" customHeight="1" x14ac:dyDescent="0.25"/>
    <row r="643" ht="24" customHeight="1" x14ac:dyDescent="0.25"/>
    <row r="644" ht="24" customHeight="1" x14ac:dyDescent="0.25"/>
    <row r="645" ht="24" customHeight="1" x14ac:dyDescent="0.25"/>
    <row r="646" ht="24" customHeight="1" x14ac:dyDescent="0.25"/>
    <row r="647" ht="24" customHeight="1" x14ac:dyDescent="0.25"/>
    <row r="648" ht="24" customHeight="1" x14ac:dyDescent="0.25"/>
    <row r="649" ht="24" customHeight="1" x14ac:dyDescent="0.25"/>
    <row r="650" ht="24" customHeight="1" x14ac:dyDescent="0.25"/>
    <row r="651" ht="24" customHeight="1" x14ac:dyDescent="0.25"/>
    <row r="652" ht="24" customHeight="1" x14ac:dyDescent="0.25"/>
    <row r="653" ht="24" customHeight="1" x14ac:dyDescent="0.25"/>
    <row r="654" ht="24" customHeight="1" x14ac:dyDescent="0.25"/>
    <row r="655" ht="24" customHeight="1" x14ac:dyDescent="0.25"/>
    <row r="656" ht="24" customHeight="1" x14ac:dyDescent="0.25"/>
    <row r="657" ht="24" customHeight="1" x14ac:dyDescent="0.25"/>
    <row r="658" ht="24" customHeight="1" x14ac:dyDescent="0.25"/>
    <row r="659" ht="24" customHeight="1" x14ac:dyDescent="0.25"/>
    <row r="660" ht="24" customHeight="1" x14ac:dyDescent="0.25"/>
    <row r="661" ht="24" customHeight="1" x14ac:dyDescent="0.25"/>
    <row r="662" ht="24" customHeight="1" x14ac:dyDescent="0.25"/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662"/>
  <sheetViews>
    <sheetView zoomScaleNormal="100" workbookViewId="0"/>
  </sheetViews>
  <sheetFormatPr defaultColWidth="8.7109375" defaultRowHeight="15" customHeight="1" x14ac:dyDescent="0.25"/>
  <sheetData>
    <row r="1" spans="1:7" ht="15" customHeight="1" x14ac:dyDescent="0.3">
      <c r="A1" s="95" t="s">
        <v>1136</v>
      </c>
      <c r="B1" s="96"/>
      <c r="C1" s="96"/>
      <c r="D1" s="96"/>
      <c r="E1" s="96"/>
      <c r="F1" s="96"/>
      <c r="G1" s="96"/>
    </row>
    <row r="2" spans="1:7" ht="24" customHeight="1" x14ac:dyDescent="0.25">
      <c r="A2" s="30" t="s">
        <v>1095</v>
      </c>
      <c r="B2" s="30" t="s">
        <v>964</v>
      </c>
      <c r="C2" s="30" t="s">
        <v>123</v>
      </c>
      <c r="D2" s="30" t="s">
        <v>1137</v>
      </c>
      <c r="E2" s="30" t="s">
        <v>1138</v>
      </c>
      <c r="F2" s="30" t="s">
        <v>1139</v>
      </c>
      <c r="G2" s="30" t="s">
        <v>1140</v>
      </c>
    </row>
    <row r="3" spans="1:7" ht="15" customHeight="1" x14ac:dyDescent="0.25">
      <c r="A3" s="31" t="s">
        <v>1099</v>
      </c>
      <c r="B3" s="31" t="s">
        <v>128</v>
      </c>
      <c r="C3" s="31" t="s">
        <v>129</v>
      </c>
      <c r="D3" s="31">
        <v>0</v>
      </c>
      <c r="E3" s="31">
        <v>5</v>
      </c>
      <c r="F3" s="32">
        <v>50</v>
      </c>
      <c r="G3" s="31">
        <v>81</v>
      </c>
    </row>
    <row r="4" spans="1:7" ht="15" customHeight="1" x14ac:dyDescent="0.25">
      <c r="A4" s="31" t="s">
        <v>1101</v>
      </c>
      <c r="B4" s="31" t="s">
        <v>128</v>
      </c>
      <c r="C4" s="31" t="s">
        <v>129</v>
      </c>
      <c r="D4" s="31">
        <v>3</v>
      </c>
      <c r="E4" s="31">
        <v>5</v>
      </c>
      <c r="F4" s="32">
        <v>38.5</v>
      </c>
      <c r="G4" s="31">
        <v>66</v>
      </c>
    </row>
    <row r="5" spans="1:7" ht="15" customHeight="1" x14ac:dyDescent="0.25">
      <c r="A5" s="31" t="s">
        <v>1103</v>
      </c>
      <c r="B5" s="31" t="s">
        <v>128</v>
      </c>
      <c r="C5" s="31" t="s">
        <v>129</v>
      </c>
      <c r="D5" s="31">
        <v>4</v>
      </c>
      <c r="E5" s="31">
        <v>4</v>
      </c>
      <c r="F5" s="32">
        <v>28.6</v>
      </c>
      <c r="G5" s="31">
        <v>72</v>
      </c>
    </row>
    <row r="6" spans="1:7" ht="15" customHeight="1" x14ac:dyDescent="0.25">
      <c r="A6" s="31" t="s">
        <v>1104</v>
      </c>
      <c r="B6" s="31" t="s">
        <v>128</v>
      </c>
      <c r="C6" s="31" t="s">
        <v>129</v>
      </c>
      <c r="D6" s="31">
        <v>2</v>
      </c>
      <c r="E6" s="31">
        <v>5</v>
      </c>
      <c r="F6" s="32">
        <v>41.7</v>
      </c>
      <c r="G6" s="31">
        <v>23</v>
      </c>
    </row>
    <row r="7" spans="1:7" ht="15" customHeight="1" x14ac:dyDescent="0.25">
      <c r="A7" s="31" t="s">
        <v>1106</v>
      </c>
      <c r="B7" s="31" t="s">
        <v>128</v>
      </c>
      <c r="C7" s="31" t="s">
        <v>129</v>
      </c>
      <c r="D7" s="31">
        <v>5</v>
      </c>
      <c r="E7" s="31">
        <v>3</v>
      </c>
      <c r="F7" s="32">
        <v>20</v>
      </c>
      <c r="G7" s="31">
        <v>51</v>
      </c>
    </row>
    <row r="8" spans="1:7" ht="15" customHeight="1" x14ac:dyDescent="0.25">
      <c r="A8" s="31" t="s">
        <v>1107</v>
      </c>
      <c r="B8" s="31" t="s">
        <v>128</v>
      </c>
      <c r="C8" s="31" t="s">
        <v>129</v>
      </c>
      <c r="D8" s="31">
        <v>4</v>
      </c>
      <c r="E8" s="31">
        <v>4</v>
      </c>
      <c r="F8" s="32">
        <v>28.6</v>
      </c>
      <c r="G8" s="31">
        <v>40</v>
      </c>
    </row>
    <row r="9" spans="1:7" ht="15" customHeight="1" x14ac:dyDescent="0.25">
      <c r="A9" s="31" t="s">
        <v>1108</v>
      </c>
      <c r="B9" s="31" t="s">
        <v>128</v>
      </c>
      <c r="C9" s="31" t="s">
        <v>129</v>
      </c>
      <c r="D9" s="31">
        <v>2</v>
      </c>
      <c r="E9" s="31">
        <v>1</v>
      </c>
      <c r="F9" s="32">
        <v>8.3000000000000007</v>
      </c>
      <c r="G9" s="31">
        <v>68</v>
      </c>
    </row>
    <row r="10" spans="1:7" ht="15" customHeight="1" x14ac:dyDescent="0.25">
      <c r="A10" s="31" t="s">
        <v>1109</v>
      </c>
      <c r="B10" s="31" t="s">
        <v>128</v>
      </c>
      <c r="C10" s="31" t="s">
        <v>129</v>
      </c>
      <c r="D10" s="31">
        <v>6</v>
      </c>
      <c r="E10" s="31">
        <v>3</v>
      </c>
      <c r="F10" s="32">
        <v>18.8</v>
      </c>
      <c r="G10" s="31">
        <v>14</v>
      </c>
    </row>
    <row r="11" spans="1:7" ht="15" customHeight="1" x14ac:dyDescent="0.25">
      <c r="A11" s="31" t="s">
        <v>1110</v>
      </c>
      <c r="B11" s="31" t="s">
        <v>128</v>
      </c>
      <c r="C11" s="31" t="s">
        <v>129</v>
      </c>
      <c r="D11" s="31">
        <v>4</v>
      </c>
      <c r="E11" s="31">
        <v>3</v>
      </c>
      <c r="F11" s="32">
        <v>21.4</v>
      </c>
      <c r="G11" s="31">
        <v>19</v>
      </c>
    </row>
    <row r="12" spans="1:7" ht="15" customHeight="1" x14ac:dyDescent="0.25">
      <c r="A12" s="31" t="s">
        <v>1111</v>
      </c>
      <c r="B12" s="31" t="s">
        <v>128</v>
      </c>
      <c r="C12" s="31" t="s">
        <v>129</v>
      </c>
      <c r="D12" s="31">
        <v>6</v>
      </c>
      <c r="E12" s="31">
        <v>5</v>
      </c>
      <c r="F12" s="32">
        <v>31.2</v>
      </c>
      <c r="G12" s="31">
        <v>41</v>
      </c>
    </row>
    <row r="13" spans="1:7" ht="15" customHeight="1" x14ac:dyDescent="0.25">
      <c r="A13" s="31" t="s">
        <v>1112</v>
      </c>
      <c r="B13" s="31" t="s">
        <v>128</v>
      </c>
      <c r="C13" s="31" t="s">
        <v>129</v>
      </c>
      <c r="D13" s="31">
        <v>4</v>
      </c>
      <c r="E13" s="31">
        <v>1</v>
      </c>
      <c r="F13" s="32">
        <v>7.1</v>
      </c>
      <c r="G13" s="31">
        <v>70</v>
      </c>
    </row>
    <row r="14" spans="1:7" ht="15" customHeight="1" x14ac:dyDescent="0.25">
      <c r="A14" s="31" t="s">
        <v>1113</v>
      </c>
      <c r="B14" s="31" t="s">
        <v>128</v>
      </c>
      <c r="C14" s="31" t="s">
        <v>129</v>
      </c>
      <c r="D14" s="31">
        <v>0</v>
      </c>
      <c r="E14" s="31">
        <v>4</v>
      </c>
      <c r="F14" s="32">
        <v>40</v>
      </c>
      <c r="G14" s="31">
        <v>50</v>
      </c>
    </row>
    <row r="15" spans="1:7" ht="24" customHeight="1" x14ac:dyDescent="0.25">
      <c r="A15" s="31" t="s">
        <v>1099</v>
      </c>
      <c r="B15" s="31" t="s">
        <v>132</v>
      </c>
      <c r="C15" s="31" t="s">
        <v>133</v>
      </c>
      <c r="D15" s="31">
        <v>0</v>
      </c>
      <c r="E15" s="31">
        <v>2</v>
      </c>
      <c r="F15" s="32">
        <v>20</v>
      </c>
      <c r="G15" s="31">
        <v>15</v>
      </c>
    </row>
    <row r="16" spans="1:7" ht="24" customHeight="1" x14ac:dyDescent="0.25">
      <c r="A16" s="31" t="s">
        <v>1101</v>
      </c>
      <c r="B16" s="31" t="s">
        <v>132</v>
      </c>
      <c r="C16" s="31" t="s">
        <v>133</v>
      </c>
      <c r="D16" s="31">
        <v>2</v>
      </c>
      <c r="E16" s="31">
        <v>1</v>
      </c>
      <c r="F16" s="32">
        <v>8.3000000000000007</v>
      </c>
      <c r="G16" s="31">
        <v>50</v>
      </c>
    </row>
    <row r="17" spans="1:7" ht="24" customHeight="1" x14ac:dyDescent="0.25">
      <c r="A17" s="31" t="s">
        <v>1103</v>
      </c>
      <c r="B17" s="31" t="s">
        <v>132</v>
      </c>
      <c r="C17" s="31" t="s">
        <v>133</v>
      </c>
      <c r="D17" s="31">
        <v>2</v>
      </c>
      <c r="E17" s="31">
        <v>5</v>
      </c>
      <c r="F17" s="32">
        <v>41.7</v>
      </c>
      <c r="G17" s="31">
        <v>71</v>
      </c>
    </row>
    <row r="18" spans="1:7" ht="24" customHeight="1" x14ac:dyDescent="0.25">
      <c r="A18" s="31" t="s">
        <v>1104</v>
      </c>
      <c r="B18" s="31" t="s">
        <v>132</v>
      </c>
      <c r="C18" s="31" t="s">
        <v>133</v>
      </c>
      <c r="D18" s="31">
        <v>5</v>
      </c>
      <c r="E18" s="31">
        <v>4</v>
      </c>
      <c r="F18" s="32">
        <v>26.7</v>
      </c>
      <c r="G18" s="31">
        <v>51</v>
      </c>
    </row>
    <row r="19" spans="1:7" ht="24" customHeight="1" x14ac:dyDescent="0.25">
      <c r="A19" s="31" t="s">
        <v>1106</v>
      </c>
      <c r="B19" s="31" t="s">
        <v>132</v>
      </c>
      <c r="C19" s="31" t="s">
        <v>133</v>
      </c>
      <c r="D19" s="31">
        <v>1</v>
      </c>
      <c r="E19" s="31">
        <v>3</v>
      </c>
      <c r="F19" s="32">
        <v>27.3</v>
      </c>
      <c r="G19" s="31">
        <v>72</v>
      </c>
    </row>
    <row r="20" spans="1:7" ht="24" customHeight="1" x14ac:dyDescent="0.25">
      <c r="A20" s="31" t="s">
        <v>1107</v>
      </c>
      <c r="B20" s="31" t="s">
        <v>132</v>
      </c>
      <c r="C20" s="31" t="s">
        <v>133</v>
      </c>
      <c r="D20" s="31">
        <v>6</v>
      </c>
      <c r="E20" s="31">
        <v>2</v>
      </c>
      <c r="F20" s="32">
        <v>12.5</v>
      </c>
      <c r="G20" s="31">
        <v>23</v>
      </c>
    </row>
    <row r="21" spans="1:7" ht="24" customHeight="1" x14ac:dyDescent="0.25">
      <c r="A21" s="31" t="s">
        <v>1108</v>
      </c>
      <c r="B21" s="31" t="s">
        <v>132</v>
      </c>
      <c r="C21" s="31" t="s">
        <v>133</v>
      </c>
      <c r="D21" s="31">
        <v>4</v>
      </c>
      <c r="E21" s="31">
        <v>4</v>
      </c>
      <c r="F21" s="32">
        <v>28.6</v>
      </c>
      <c r="G21" s="31">
        <v>71</v>
      </c>
    </row>
    <row r="22" spans="1:7" ht="24" customHeight="1" x14ac:dyDescent="0.25">
      <c r="A22" s="31" t="s">
        <v>1109</v>
      </c>
      <c r="B22" s="31" t="s">
        <v>132</v>
      </c>
      <c r="C22" s="31" t="s">
        <v>133</v>
      </c>
      <c r="D22" s="31">
        <v>1</v>
      </c>
      <c r="E22" s="31">
        <v>4</v>
      </c>
      <c r="F22" s="32">
        <v>36.4</v>
      </c>
      <c r="G22" s="31">
        <v>61</v>
      </c>
    </row>
    <row r="23" spans="1:7" ht="24" customHeight="1" x14ac:dyDescent="0.25">
      <c r="A23" s="31" t="s">
        <v>1110</v>
      </c>
      <c r="B23" s="31" t="s">
        <v>132</v>
      </c>
      <c r="C23" s="31" t="s">
        <v>133</v>
      </c>
      <c r="D23" s="31">
        <v>5</v>
      </c>
      <c r="E23" s="31">
        <v>1</v>
      </c>
      <c r="F23" s="32">
        <v>6.7</v>
      </c>
      <c r="G23" s="31">
        <v>31</v>
      </c>
    </row>
    <row r="24" spans="1:7" ht="24" customHeight="1" x14ac:dyDescent="0.25">
      <c r="A24" s="31" t="s">
        <v>1111</v>
      </c>
      <c r="B24" s="31" t="s">
        <v>132</v>
      </c>
      <c r="C24" s="31" t="s">
        <v>133</v>
      </c>
      <c r="D24" s="31">
        <v>0</v>
      </c>
      <c r="E24" s="31">
        <v>3</v>
      </c>
      <c r="F24" s="32">
        <v>30</v>
      </c>
      <c r="G24" s="31">
        <v>43</v>
      </c>
    </row>
    <row r="25" spans="1:7" ht="24" customHeight="1" x14ac:dyDescent="0.25">
      <c r="A25" s="31" t="s">
        <v>1112</v>
      </c>
      <c r="B25" s="31" t="s">
        <v>132</v>
      </c>
      <c r="C25" s="31" t="s">
        <v>133</v>
      </c>
      <c r="D25" s="31">
        <v>5</v>
      </c>
      <c r="E25" s="31">
        <v>4</v>
      </c>
      <c r="F25" s="32">
        <v>26.7</v>
      </c>
      <c r="G25" s="31">
        <v>23</v>
      </c>
    </row>
    <row r="26" spans="1:7" ht="24" customHeight="1" x14ac:dyDescent="0.25">
      <c r="A26" s="31" t="s">
        <v>1113</v>
      </c>
      <c r="B26" s="31" t="s">
        <v>132</v>
      </c>
      <c r="C26" s="31" t="s">
        <v>133</v>
      </c>
      <c r="D26" s="31">
        <v>6</v>
      </c>
      <c r="E26" s="31">
        <v>4</v>
      </c>
      <c r="F26" s="32">
        <v>25</v>
      </c>
      <c r="G26" s="31">
        <v>36</v>
      </c>
    </row>
    <row r="27" spans="1:7" ht="24" customHeight="1" x14ac:dyDescent="0.25">
      <c r="A27" s="31" t="s">
        <v>1099</v>
      </c>
      <c r="B27" s="31" t="s">
        <v>135</v>
      </c>
      <c r="C27" s="31" t="s">
        <v>136</v>
      </c>
      <c r="D27" s="31">
        <v>5</v>
      </c>
      <c r="E27" s="31">
        <v>3</v>
      </c>
      <c r="F27" s="32">
        <v>20</v>
      </c>
      <c r="G27" s="31">
        <v>69</v>
      </c>
    </row>
    <row r="28" spans="1:7" ht="24" customHeight="1" x14ac:dyDescent="0.25">
      <c r="A28" s="31" t="s">
        <v>1101</v>
      </c>
      <c r="B28" s="31" t="s">
        <v>135</v>
      </c>
      <c r="C28" s="31" t="s">
        <v>136</v>
      </c>
      <c r="D28" s="31">
        <v>2</v>
      </c>
      <c r="E28" s="31">
        <v>5</v>
      </c>
      <c r="F28" s="32">
        <v>41.7</v>
      </c>
      <c r="G28" s="31">
        <v>63</v>
      </c>
    </row>
    <row r="29" spans="1:7" ht="24" customHeight="1" x14ac:dyDescent="0.25">
      <c r="A29" s="31" t="s">
        <v>1103</v>
      </c>
      <c r="B29" s="31" t="s">
        <v>135</v>
      </c>
      <c r="C29" s="31" t="s">
        <v>136</v>
      </c>
      <c r="D29" s="31">
        <v>1</v>
      </c>
      <c r="E29" s="31">
        <v>3</v>
      </c>
      <c r="F29" s="32">
        <v>27.3</v>
      </c>
      <c r="G29" s="31">
        <v>26</v>
      </c>
    </row>
    <row r="30" spans="1:7" ht="24" customHeight="1" x14ac:dyDescent="0.25">
      <c r="A30" s="31" t="s">
        <v>1104</v>
      </c>
      <c r="B30" s="31" t="s">
        <v>135</v>
      </c>
      <c r="C30" s="31" t="s">
        <v>136</v>
      </c>
      <c r="D30" s="31">
        <v>1</v>
      </c>
      <c r="E30" s="31">
        <v>4</v>
      </c>
      <c r="F30" s="32">
        <v>36.4</v>
      </c>
      <c r="G30" s="31">
        <v>56</v>
      </c>
    </row>
    <row r="31" spans="1:7" ht="24" customHeight="1" x14ac:dyDescent="0.25">
      <c r="A31" s="31" t="s">
        <v>1106</v>
      </c>
      <c r="B31" s="31" t="s">
        <v>135</v>
      </c>
      <c r="C31" s="31" t="s">
        <v>136</v>
      </c>
      <c r="D31" s="31">
        <v>6</v>
      </c>
      <c r="E31" s="31">
        <v>1</v>
      </c>
      <c r="F31" s="32">
        <v>6.2</v>
      </c>
      <c r="G31" s="31">
        <v>69</v>
      </c>
    </row>
    <row r="32" spans="1:7" ht="24" customHeight="1" x14ac:dyDescent="0.25">
      <c r="A32" s="31" t="s">
        <v>1107</v>
      </c>
      <c r="B32" s="31" t="s">
        <v>135</v>
      </c>
      <c r="C32" s="31" t="s">
        <v>136</v>
      </c>
      <c r="D32" s="31">
        <v>3</v>
      </c>
      <c r="E32" s="31">
        <v>1</v>
      </c>
      <c r="F32" s="32">
        <v>7.7</v>
      </c>
      <c r="G32" s="31">
        <v>62</v>
      </c>
    </row>
    <row r="33" spans="1:7" ht="24" customHeight="1" x14ac:dyDescent="0.25">
      <c r="A33" s="31" t="s">
        <v>1108</v>
      </c>
      <c r="B33" s="31" t="s">
        <v>135</v>
      </c>
      <c r="C33" s="31" t="s">
        <v>136</v>
      </c>
      <c r="D33" s="31">
        <v>0</v>
      </c>
      <c r="E33" s="31">
        <v>2</v>
      </c>
      <c r="F33" s="32">
        <v>20</v>
      </c>
      <c r="G33" s="31">
        <v>11</v>
      </c>
    </row>
    <row r="34" spans="1:7" ht="24" customHeight="1" x14ac:dyDescent="0.25">
      <c r="A34" s="31" t="s">
        <v>1109</v>
      </c>
      <c r="B34" s="31" t="s">
        <v>135</v>
      </c>
      <c r="C34" s="31" t="s">
        <v>136</v>
      </c>
      <c r="D34" s="31">
        <v>1</v>
      </c>
      <c r="E34" s="31">
        <v>0</v>
      </c>
      <c r="F34" s="32">
        <v>0</v>
      </c>
      <c r="G34" s="31">
        <v>30</v>
      </c>
    </row>
    <row r="35" spans="1:7" ht="24" customHeight="1" x14ac:dyDescent="0.25">
      <c r="A35" s="31" t="s">
        <v>1110</v>
      </c>
      <c r="B35" s="31" t="s">
        <v>135</v>
      </c>
      <c r="C35" s="31" t="s">
        <v>136</v>
      </c>
      <c r="D35" s="31">
        <v>0</v>
      </c>
      <c r="E35" s="31">
        <v>1</v>
      </c>
      <c r="F35" s="32">
        <v>10</v>
      </c>
      <c r="G35" s="31">
        <v>34</v>
      </c>
    </row>
    <row r="36" spans="1:7" ht="24" customHeight="1" x14ac:dyDescent="0.25">
      <c r="A36" s="31" t="s">
        <v>1111</v>
      </c>
      <c r="B36" s="31" t="s">
        <v>135</v>
      </c>
      <c r="C36" s="31" t="s">
        <v>136</v>
      </c>
      <c r="D36" s="31">
        <v>3</v>
      </c>
      <c r="E36" s="31">
        <v>3</v>
      </c>
      <c r="F36" s="32">
        <v>23.1</v>
      </c>
      <c r="G36" s="31">
        <v>72</v>
      </c>
    </row>
    <row r="37" spans="1:7" ht="24" customHeight="1" x14ac:dyDescent="0.25">
      <c r="A37" s="31" t="s">
        <v>1112</v>
      </c>
      <c r="B37" s="31" t="s">
        <v>135</v>
      </c>
      <c r="C37" s="31" t="s">
        <v>136</v>
      </c>
      <c r="D37" s="31">
        <v>1</v>
      </c>
      <c r="E37" s="31">
        <v>4</v>
      </c>
      <c r="F37" s="32">
        <v>36.4</v>
      </c>
      <c r="G37" s="31">
        <v>82</v>
      </c>
    </row>
    <row r="38" spans="1:7" ht="24" customHeight="1" x14ac:dyDescent="0.25">
      <c r="A38" s="31" t="s">
        <v>1113</v>
      </c>
      <c r="B38" s="31" t="s">
        <v>135</v>
      </c>
      <c r="C38" s="31" t="s">
        <v>136</v>
      </c>
      <c r="D38" s="31">
        <v>1</v>
      </c>
      <c r="E38" s="31">
        <v>1</v>
      </c>
      <c r="F38" s="32">
        <v>9.1</v>
      </c>
      <c r="G38" s="31">
        <v>61</v>
      </c>
    </row>
    <row r="39" spans="1:7" ht="24" customHeight="1" x14ac:dyDescent="0.25">
      <c r="A39" s="31" t="s">
        <v>1099</v>
      </c>
      <c r="B39" s="31" t="s">
        <v>138</v>
      </c>
      <c r="C39" s="31" t="s">
        <v>139</v>
      </c>
      <c r="D39" s="31">
        <v>6</v>
      </c>
      <c r="E39" s="31">
        <v>4</v>
      </c>
      <c r="F39" s="32">
        <v>25</v>
      </c>
      <c r="G39" s="31">
        <v>71</v>
      </c>
    </row>
    <row r="40" spans="1:7" ht="24" customHeight="1" x14ac:dyDescent="0.25">
      <c r="A40" s="31" t="s">
        <v>1101</v>
      </c>
      <c r="B40" s="31" t="s">
        <v>138</v>
      </c>
      <c r="C40" s="31" t="s">
        <v>139</v>
      </c>
      <c r="D40" s="31">
        <v>0</v>
      </c>
      <c r="E40" s="31">
        <v>1</v>
      </c>
      <c r="F40" s="32">
        <v>10</v>
      </c>
      <c r="G40" s="31">
        <v>61</v>
      </c>
    </row>
    <row r="41" spans="1:7" ht="24" customHeight="1" x14ac:dyDescent="0.25">
      <c r="A41" s="31" t="s">
        <v>1103</v>
      </c>
      <c r="B41" s="31" t="s">
        <v>138</v>
      </c>
      <c r="C41" s="31" t="s">
        <v>139</v>
      </c>
      <c r="D41" s="31">
        <v>4</v>
      </c>
      <c r="E41" s="31">
        <v>0</v>
      </c>
      <c r="F41" s="32">
        <v>0</v>
      </c>
      <c r="G41" s="31">
        <v>19</v>
      </c>
    </row>
    <row r="42" spans="1:7" ht="24" customHeight="1" x14ac:dyDescent="0.25">
      <c r="A42" s="31" t="s">
        <v>1104</v>
      </c>
      <c r="B42" s="31" t="s">
        <v>138</v>
      </c>
      <c r="C42" s="31" t="s">
        <v>139</v>
      </c>
      <c r="D42" s="31">
        <v>5</v>
      </c>
      <c r="E42" s="31">
        <v>4</v>
      </c>
      <c r="F42" s="32">
        <v>26.7</v>
      </c>
      <c r="G42" s="31">
        <v>37</v>
      </c>
    </row>
    <row r="43" spans="1:7" ht="24" customHeight="1" x14ac:dyDescent="0.25">
      <c r="A43" s="31" t="s">
        <v>1106</v>
      </c>
      <c r="B43" s="31" t="s">
        <v>138</v>
      </c>
      <c r="C43" s="31" t="s">
        <v>139</v>
      </c>
      <c r="D43" s="31">
        <v>3</v>
      </c>
      <c r="E43" s="31">
        <v>0</v>
      </c>
      <c r="F43" s="32">
        <v>0</v>
      </c>
      <c r="G43" s="31">
        <v>78</v>
      </c>
    </row>
    <row r="44" spans="1:7" ht="24" customHeight="1" x14ac:dyDescent="0.25">
      <c r="A44" s="31" t="s">
        <v>1107</v>
      </c>
      <c r="B44" s="31" t="s">
        <v>138</v>
      </c>
      <c r="C44" s="31" t="s">
        <v>139</v>
      </c>
      <c r="D44" s="31">
        <v>2</v>
      </c>
      <c r="E44" s="31">
        <v>3</v>
      </c>
      <c r="F44" s="32">
        <v>25</v>
      </c>
      <c r="G44" s="31">
        <v>82</v>
      </c>
    </row>
    <row r="45" spans="1:7" ht="24" customHeight="1" x14ac:dyDescent="0.25">
      <c r="A45" s="31" t="s">
        <v>1108</v>
      </c>
      <c r="B45" s="31" t="s">
        <v>138</v>
      </c>
      <c r="C45" s="31" t="s">
        <v>139</v>
      </c>
      <c r="D45" s="31">
        <v>0</v>
      </c>
      <c r="E45" s="31">
        <v>2</v>
      </c>
      <c r="F45" s="32">
        <v>20</v>
      </c>
      <c r="G45" s="31">
        <v>64</v>
      </c>
    </row>
    <row r="46" spans="1:7" ht="24" customHeight="1" x14ac:dyDescent="0.25">
      <c r="A46" s="31" t="s">
        <v>1109</v>
      </c>
      <c r="B46" s="31" t="s">
        <v>138</v>
      </c>
      <c r="C46" s="31" t="s">
        <v>139</v>
      </c>
      <c r="D46" s="31">
        <v>2</v>
      </c>
      <c r="E46" s="31">
        <v>4</v>
      </c>
      <c r="F46" s="32">
        <v>33.299999999999997</v>
      </c>
      <c r="G46" s="31">
        <v>77</v>
      </c>
    </row>
    <row r="47" spans="1:7" ht="24" customHeight="1" x14ac:dyDescent="0.25">
      <c r="A47" s="31" t="s">
        <v>1110</v>
      </c>
      <c r="B47" s="31" t="s">
        <v>138</v>
      </c>
      <c r="C47" s="31" t="s">
        <v>139</v>
      </c>
      <c r="D47" s="31">
        <v>5</v>
      </c>
      <c r="E47" s="31">
        <v>4</v>
      </c>
      <c r="F47" s="32">
        <v>26.7</v>
      </c>
      <c r="G47" s="31">
        <v>49</v>
      </c>
    </row>
    <row r="48" spans="1:7" ht="24" customHeight="1" x14ac:dyDescent="0.25">
      <c r="A48" s="31" t="s">
        <v>1111</v>
      </c>
      <c r="B48" s="31" t="s">
        <v>138</v>
      </c>
      <c r="C48" s="31" t="s">
        <v>139</v>
      </c>
      <c r="D48" s="31">
        <v>0</v>
      </c>
      <c r="E48" s="31">
        <v>5</v>
      </c>
      <c r="F48" s="32">
        <v>50</v>
      </c>
      <c r="G48" s="31">
        <v>25</v>
      </c>
    </row>
    <row r="49" spans="1:7" ht="24" customHeight="1" x14ac:dyDescent="0.25">
      <c r="A49" s="31" t="s">
        <v>1112</v>
      </c>
      <c r="B49" s="31" t="s">
        <v>138</v>
      </c>
      <c r="C49" s="31" t="s">
        <v>139</v>
      </c>
      <c r="D49" s="31">
        <v>6</v>
      </c>
      <c r="E49" s="31">
        <v>0</v>
      </c>
      <c r="F49" s="32">
        <v>0</v>
      </c>
      <c r="G49" s="31">
        <v>59</v>
      </c>
    </row>
    <row r="50" spans="1:7" ht="24" customHeight="1" x14ac:dyDescent="0.25">
      <c r="A50" s="31" t="s">
        <v>1113</v>
      </c>
      <c r="B50" s="31" t="s">
        <v>138</v>
      </c>
      <c r="C50" s="31" t="s">
        <v>139</v>
      </c>
      <c r="D50" s="31">
        <v>3</v>
      </c>
      <c r="E50" s="31">
        <v>3</v>
      </c>
      <c r="F50" s="32">
        <v>23.1</v>
      </c>
      <c r="G50" s="31">
        <v>24</v>
      </c>
    </row>
    <row r="51" spans="1:7" ht="24" customHeight="1" x14ac:dyDescent="0.25">
      <c r="A51" s="31" t="s">
        <v>1099</v>
      </c>
      <c r="B51" s="31" t="s">
        <v>141</v>
      </c>
      <c r="C51" s="31" t="s">
        <v>142</v>
      </c>
      <c r="D51" s="31">
        <v>1</v>
      </c>
      <c r="E51" s="31">
        <v>1</v>
      </c>
      <c r="F51" s="32">
        <v>9.1</v>
      </c>
      <c r="G51" s="31">
        <v>11</v>
      </c>
    </row>
    <row r="52" spans="1:7" ht="24" customHeight="1" x14ac:dyDescent="0.25">
      <c r="A52" s="31" t="s">
        <v>1101</v>
      </c>
      <c r="B52" s="31" t="s">
        <v>141</v>
      </c>
      <c r="C52" s="31" t="s">
        <v>142</v>
      </c>
      <c r="D52" s="31">
        <v>5</v>
      </c>
      <c r="E52" s="31">
        <v>5</v>
      </c>
      <c r="F52" s="32">
        <v>33.299999999999997</v>
      </c>
      <c r="G52" s="31">
        <v>30</v>
      </c>
    </row>
    <row r="53" spans="1:7" ht="24" customHeight="1" x14ac:dyDescent="0.25">
      <c r="A53" s="31" t="s">
        <v>1103</v>
      </c>
      <c r="B53" s="31" t="s">
        <v>141</v>
      </c>
      <c r="C53" s="31" t="s">
        <v>142</v>
      </c>
      <c r="D53" s="31">
        <v>6</v>
      </c>
      <c r="E53" s="31">
        <v>4</v>
      </c>
      <c r="F53" s="32">
        <v>25</v>
      </c>
      <c r="G53" s="31">
        <v>17</v>
      </c>
    </row>
    <row r="54" spans="1:7" ht="24" customHeight="1" x14ac:dyDescent="0.25">
      <c r="A54" s="31" t="s">
        <v>1104</v>
      </c>
      <c r="B54" s="31" t="s">
        <v>141</v>
      </c>
      <c r="C54" s="31" t="s">
        <v>142</v>
      </c>
      <c r="D54" s="31">
        <v>1</v>
      </c>
      <c r="E54" s="31">
        <v>0</v>
      </c>
      <c r="F54" s="32">
        <v>0</v>
      </c>
      <c r="G54" s="31">
        <v>78</v>
      </c>
    </row>
    <row r="55" spans="1:7" ht="24" customHeight="1" x14ac:dyDescent="0.25">
      <c r="A55" s="31" t="s">
        <v>1106</v>
      </c>
      <c r="B55" s="31" t="s">
        <v>141</v>
      </c>
      <c r="C55" s="31" t="s">
        <v>142</v>
      </c>
      <c r="D55" s="31">
        <v>0</v>
      </c>
      <c r="E55" s="31">
        <v>4</v>
      </c>
      <c r="F55" s="32">
        <v>40</v>
      </c>
      <c r="G55" s="31">
        <v>31</v>
      </c>
    </row>
    <row r="56" spans="1:7" ht="24" customHeight="1" x14ac:dyDescent="0.25">
      <c r="A56" s="31" t="s">
        <v>1107</v>
      </c>
      <c r="B56" s="31" t="s">
        <v>141</v>
      </c>
      <c r="C56" s="31" t="s">
        <v>142</v>
      </c>
      <c r="D56" s="31">
        <v>3</v>
      </c>
      <c r="E56" s="31">
        <v>1</v>
      </c>
      <c r="F56" s="32">
        <v>7.7</v>
      </c>
      <c r="G56" s="31">
        <v>27</v>
      </c>
    </row>
    <row r="57" spans="1:7" ht="24" customHeight="1" x14ac:dyDescent="0.25">
      <c r="A57" s="31" t="s">
        <v>1108</v>
      </c>
      <c r="B57" s="31" t="s">
        <v>141</v>
      </c>
      <c r="C57" s="31" t="s">
        <v>142</v>
      </c>
      <c r="D57" s="31">
        <v>5</v>
      </c>
      <c r="E57" s="31">
        <v>3</v>
      </c>
      <c r="F57" s="32">
        <v>20</v>
      </c>
      <c r="G57" s="31">
        <v>15</v>
      </c>
    </row>
    <row r="58" spans="1:7" ht="24" customHeight="1" x14ac:dyDescent="0.25">
      <c r="A58" s="31" t="s">
        <v>1109</v>
      </c>
      <c r="B58" s="31" t="s">
        <v>141</v>
      </c>
      <c r="C58" s="31" t="s">
        <v>142</v>
      </c>
      <c r="D58" s="31">
        <v>5</v>
      </c>
      <c r="E58" s="31">
        <v>1</v>
      </c>
      <c r="F58" s="32">
        <v>6.7</v>
      </c>
      <c r="G58" s="31">
        <v>47</v>
      </c>
    </row>
    <row r="59" spans="1:7" ht="24" customHeight="1" x14ac:dyDescent="0.25">
      <c r="A59" s="31" t="s">
        <v>1110</v>
      </c>
      <c r="B59" s="31" t="s">
        <v>141</v>
      </c>
      <c r="C59" s="31" t="s">
        <v>142</v>
      </c>
      <c r="D59" s="31">
        <v>0</v>
      </c>
      <c r="E59" s="31">
        <v>5</v>
      </c>
      <c r="F59" s="32">
        <v>50</v>
      </c>
      <c r="G59" s="31">
        <v>80</v>
      </c>
    </row>
    <row r="60" spans="1:7" ht="24" customHeight="1" x14ac:dyDescent="0.25">
      <c r="A60" s="31" t="s">
        <v>1111</v>
      </c>
      <c r="B60" s="31" t="s">
        <v>141</v>
      </c>
      <c r="C60" s="31" t="s">
        <v>142</v>
      </c>
      <c r="D60" s="31">
        <v>5</v>
      </c>
      <c r="E60" s="31">
        <v>3</v>
      </c>
      <c r="F60" s="32">
        <v>20</v>
      </c>
      <c r="G60" s="31">
        <v>90</v>
      </c>
    </row>
    <row r="61" spans="1:7" ht="24" customHeight="1" x14ac:dyDescent="0.25">
      <c r="A61" s="31" t="s">
        <v>1112</v>
      </c>
      <c r="B61" s="31" t="s">
        <v>141</v>
      </c>
      <c r="C61" s="31" t="s">
        <v>142</v>
      </c>
      <c r="D61" s="31">
        <v>5</v>
      </c>
      <c r="E61" s="31">
        <v>4</v>
      </c>
      <c r="F61" s="32">
        <v>26.7</v>
      </c>
      <c r="G61" s="31">
        <v>14</v>
      </c>
    </row>
    <row r="62" spans="1:7" ht="24" customHeight="1" x14ac:dyDescent="0.25">
      <c r="A62" s="31" t="s">
        <v>1113</v>
      </c>
      <c r="B62" s="31" t="s">
        <v>141</v>
      </c>
      <c r="C62" s="31" t="s">
        <v>142</v>
      </c>
      <c r="D62" s="31">
        <v>6</v>
      </c>
      <c r="E62" s="31">
        <v>0</v>
      </c>
      <c r="F62" s="32">
        <v>0</v>
      </c>
      <c r="G62" s="31">
        <v>70</v>
      </c>
    </row>
    <row r="63" spans="1:7" ht="24" customHeight="1" x14ac:dyDescent="0.25">
      <c r="A63" s="31" t="s">
        <v>1099</v>
      </c>
      <c r="B63" s="31" t="s">
        <v>144</v>
      </c>
      <c r="C63" s="31" t="s">
        <v>145</v>
      </c>
      <c r="D63" s="31">
        <v>1</v>
      </c>
      <c r="E63" s="31">
        <v>4</v>
      </c>
      <c r="F63" s="32">
        <v>36.4</v>
      </c>
      <c r="G63" s="31">
        <v>76</v>
      </c>
    </row>
    <row r="64" spans="1:7" ht="24" customHeight="1" x14ac:dyDescent="0.25">
      <c r="A64" s="31" t="s">
        <v>1101</v>
      </c>
      <c r="B64" s="31" t="s">
        <v>144</v>
      </c>
      <c r="C64" s="31" t="s">
        <v>145</v>
      </c>
      <c r="D64" s="31">
        <v>0</v>
      </c>
      <c r="E64" s="31">
        <v>1</v>
      </c>
      <c r="F64" s="32">
        <v>10</v>
      </c>
      <c r="G64" s="31">
        <v>27</v>
      </c>
    </row>
    <row r="65" spans="1:7" ht="24" customHeight="1" x14ac:dyDescent="0.25">
      <c r="A65" s="31" t="s">
        <v>1103</v>
      </c>
      <c r="B65" s="31" t="s">
        <v>144</v>
      </c>
      <c r="C65" s="31" t="s">
        <v>145</v>
      </c>
      <c r="D65" s="31">
        <v>2</v>
      </c>
      <c r="E65" s="31">
        <v>5</v>
      </c>
      <c r="F65" s="32">
        <v>41.7</v>
      </c>
      <c r="G65" s="31">
        <v>20</v>
      </c>
    </row>
    <row r="66" spans="1:7" ht="24" customHeight="1" x14ac:dyDescent="0.25">
      <c r="A66" s="31" t="s">
        <v>1104</v>
      </c>
      <c r="B66" s="31" t="s">
        <v>144</v>
      </c>
      <c r="C66" s="31" t="s">
        <v>145</v>
      </c>
      <c r="D66" s="31">
        <v>0</v>
      </c>
      <c r="E66" s="31">
        <v>4</v>
      </c>
      <c r="F66" s="32">
        <v>40</v>
      </c>
      <c r="G66" s="31">
        <v>11</v>
      </c>
    </row>
    <row r="67" spans="1:7" ht="24" customHeight="1" x14ac:dyDescent="0.25">
      <c r="A67" s="31" t="s">
        <v>1106</v>
      </c>
      <c r="B67" s="31" t="s">
        <v>144</v>
      </c>
      <c r="C67" s="31" t="s">
        <v>145</v>
      </c>
      <c r="D67" s="31">
        <v>4</v>
      </c>
      <c r="E67" s="31">
        <v>1</v>
      </c>
      <c r="F67" s="32">
        <v>7.1</v>
      </c>
      <c r="G67" s="31">
        <v>10</v>
      </c>
    </row>
    <row r="68" spans="1:7" ht="24" customHeight="1" x14ac:dyDescent="0.25">
      <c r="A68" s="31" t="s">
        <v>1107</v>
      </c>
      <c r="B68" s="31" t="s">
        <v>144</v>
      </c>
      <c r="C68" s="31" t="s">
        <v>145</v>
      </c>
      <c r="D68" s="31">
        <v>0</v>
      </c>
      <c r="E68" s="31">
        <v>3</v>
      </c>
      <c r="F68" s="32">
        <v>30</v>
      </c>
      <c r="G68" s="31">
        <v>90</v>
      </c>
    </row>
    <row r="69" spans="1:7" ht="24" customHeight="1" x14ac:dyDescent="0.25">
      <c r="A69" s="31" t="s">
        <v>1108</v>
      </c>
      <c r="B69" s="31" t="s">
        <v>144</v>
      </c>
      <c r="C69" s="31" t="s">
        <v>145</v>
      </c>
      <c r="D69" s="31">
        <v>2</v>
      </c>
      <c r="E69" s="31">
        <v>0</v>
      </c>
      <c r="F69" s="32">
        <v>0</v>
      </c>
      <c r="G69" s="31">
        <v>40</v>
      </c>
    </row>
    <row r="70" spans="1:7" ht="24" customHeight="1" x14ac:dyDescent="0.25">
      <c r="A70" s="31" t="s">
        <v>1109</v>
      </c>
      <c r="B70" s="31" t="s">
        <v>144</v>
      </c>
      <c r="C70" s="31" t="s">
        <v>145</v>
      </c>
      <c r="D70" s="31">
        <v>4</v>
      </c>
      <c r="E70" s="31">
        <v>2</v>
      </c>
      <c r="F70" s="32">
        <v>14.3</v>
      </c>
      <c r="G70" s="31">
        <v>56</v>
      </c>
    </row>
    <row r="71" spans="1:7" ht="24" customHeight="1" x14ac:dyDescent="0.25">
      <c r="A71" s="31" t="s">
        <v>1110</v>
      </c>
      <c r="B71" s="31" t="s">
        <v>144</v>
      </c>
      <c r="C71" s="31" t="s">
        <v>145</v>
      </c>
      <c r="D71" s="31">
        <v>2</v>
      </c>
      <c r="E71" s="31">
        <v>5</v>
      </c>
      <c r="F71" s="32">
        <v>41.7</v>
      </c>
      <c r="G71" s="31">
        <v>71</v>
      </c>
    </row>
    <row r="72" spans="1:7" ht="24" customHeight="1" x14ac:dyDescent="0.25">
      <c r="A72" s="31" t="s">
        <v>1111</v>
      </c>
      <c r="B72" s="31" t="s">
        <v>144</v>
      </c>
      <c r="C72" s="31" t="s">
        <v>145</v>
      </c>
      <c r="D72" s="31">
        <v>0</v>
      </c>
      <c r="E72" s="31">
        <v>2</v>
      </c>
      <c r="F72" s="32">
        <v>20</v>
      </c>
      <c r="G72" s="31">
        <v>72</v>
      </c>
    </row>
    <row r="73" spans="1:7" ht="24" customHeight="1" x14ac:dyDescent="0.25">
      <c r="A73" s="31" t="s">
        <v>1112</v>
      </c>
      <c r="B73" s="31" t="s">
        <v>144</v>
      </c>
      <c r="C73" s="31" t="s">
        <v>145</v>
      </c>
      <c r="D73" s="31">
        <v>2</v>
      </c>
      <c r="E73" s="31">
        <v>4</v>
      </c>
      <c r="F73" s="32">
        <v>33.299999999999997</v>
      </c>
      <c r="G73" s="31">
        <v>37</v>
      </c>
    </row>
    <row r="74" spans="1:7" ht="24" customHeight="1" x14ac:dyDescent="0.25">
      <c r="A74" s="31" t="s">
        <v>1113</v>
      </c>
      <c r="B74" s="31" t="s">
        <v>144</v>
      </c>
      <c r="C74" s="31" t="s">
        <v>145</v>
      </c>
      <c r="D74" s="31">
        <v>6</v>
      </c>
      <c r="E74" s="31">
        <v>4</v>
      </c>
      <c r="F74" s="32">
        <v>25</v>
      </c>
      <c r="G74" s="31">
        <v>14</v>
      </c>
    </row>
    <row r="75" spans="1:7" ht="36" customHeight="1" x14ac:dyDescent="0.25">
      <c r="A75" s="31" t="s">
        <v>1099</v>
      </c>
      <c r="B75" s="31" t="s">
        <v>147</v>
      </c>
      <c r="C75" s="31" t="s">
        <v>148</v>
      </c>
      <c r="D75" s="31">
        <v>6</v>
      </c>
      <c r="E75" s="31">
        <v>4</v>
      </c>
      <c r="F75" s="32">
        <v>25</v>
      </c>
      <c r="G75" s="31">
        <v>37</v>
      </c>
    </row>
    <row r="76" spans="1:7" ht="36" customHeight="1" x14ac:dyDescent="0.25">
      <c r="A76" s="31" t="s">
        <v>1101</v>
      </c>
      <c r="B76" s="31" t="s">
        <v>147</v>
      </c>
      <c r="C76" s="31" t="s">
        <v>148</v>
      </c>
      <c r="D76" s="31">
        <v>2</v>
      </c>
      <c r="E76" s="31">
        <v>0</v>
      </c>
      <c r="F76" s="32">
        <v>0</v>
      </c>
      <c r="G76" s="31">
        <v>60</v>
      </c>
    </row>
    <row r="77" spans="1:7" ht="36" customHeight="1" x14ac:dyDescent="0.25">
      <c r="A77" s="31" t="s">
        <v>1103</v>
      </c>
      <c r="B77" s="31" t="s">
        <v>147</v>
      </c>
      <c r="C77" s="31" t="s">
        <v>148</v>
      </c>
      <c r="D77" s="31">
        <v>5</v>
      </c>
      <c r="E77" s="31">
        <v>3</v>
      </c>
      <c r="F77" s="32">
        <v>20</v>
      </c>
      <c r="G77" s="31">
        <v>24</v>
      </c>
    </row>
    <row r="78" spans="1:7" ht="36" customHeight="1" x14ac:dyDescent="0.25">
      <c r="A78" s="31" t="s">
        <v>1104</v>
      </c>
      <c r="B78" s="31" t="s">
        <v>147</v>
      </c>
      <c r="C78" s="31" t="s">
        <v>148</v>
      </c>
      <c r="D78" s="31">
        <v>1</v>
      </c>
      <c r="E78" s="31">
        <v>1</v>
      </c>
      <c r="F78" s="32">
        <v>9.1</v>
      </c>
      <c r="G78" s="31">
        <v>49</v>
      </c>
    </row>
    <row r="79" spans="1:7" ht="36" customHeight="1" x14ac:dyDescent="0.25">
      <c r="A79" s="31" t="s">
        <v>1106</v>
      </c>
      <c r="B79" s="31" t="s">
        <v>147</v>
      </c>
      <c r="C79" s="31" t="s">
        <v>148</v>
      </c>
      <c r="D79" s="31">
        <v>6</v>
      </c>
      <c r="E79" s="31">
        <v>0</v>
      </c>
      <c r="F79" s="32">
        <v>0</v>
      </c>
      <c r="G79" s="31">
        <v>15</v>
      </c>
    </row>
    <row r="80" spans="1:7" ht="36" customHeight="1" x14ac:dyDescent="0.25">
      <c r="A80" s="31" t="s">
        <v>1107</v>
      </c>
      <c r="B80" s="31" t="s">
        <v>147</v>
      </c>
      <c r="C80" s="31" t="s">
        <v>148</v>
      </c>
      <c r="D80" s="31">
        <v>3</v>
      </c>
      <c r="E80" s="31">
        <v>1</v>
      </c>
      <c r="F80" s="32">
        <v>7.7</v>
      </c>
      <c r="G80" s="31">
        <v>17</v>
      </c>
    </row>
    <row r="81" spans="1:7" ht="36" customHeight="1" x14ac:dyDescent="0.25">
      <c r="A81" s="31" t="s">
        <v>1108</v>
      </c>
      <c r="B81" s="31" t="s">
        <v>147</v>
      </c>
      <c r="C81" s="31" t="s">
        <v>148</v>
      </c>
      <c r="D81" s="31">
        <v>1</v>
      </c>
      <c r="E81" s="31">
        <v>1</v>
      </c>
      <c r="F81" s="32">
        <v>9.1</v>
      </c>
      <c r="G81" s="31">
        <v>51</v>
      </c>
    </row>
    <row r="82" spans="1:7" ht="36" customHeight="1" x14ac:dyDescent="0.25">
      <c r="A82" s="31" t="s">
        <v>1109</v>
      </c>
      <c r="B82" s="31" t="s">
        <v>147</v>
      </c>
      <c r="C82" s="31" t="s">
        <v>148</v>
      </c>
      <c r="D82" s="31">
        <v>3</v>
      </c>
      <c r="E82" s="31">
        <v>1</v>
      </c>
      <c r="F82" s="32">
        <v>7.7</v>
      </c>
      <c r="G82" s="31">
        <v>69</v>
      </c>
    </row>
    <row r="83" spans="1:7" ht="36" customHeight="1" x14ac:dyDescent="0.25">
      <c r="A83" s="31" t="s">
        <v>1110</v>
      </c>
      <c r="B83" s="31" t="s">
        <v>147</v>
      </c>
      <c r="C83" s="31" t="s">
        <v>148</v>
      </c>
      <c r="D83" s="31">
        <v>5</v>
      </c>
      <c r="E83" s="31">
        <v>1</v>
      </c>
      <c r="F83" s="32">
        <v>6.7</v>
      </c>
      <c r="G83" s="31">
        <v>45</v>
      </c>
    </row>
    <row r="84" spans="1:7" ht="36" customHeight="1" x14ac:dyDescent="0.25">
      <c r="A84" s="31" t="s">
        <v>1111</v>
      </c>
      <c r="B84" s="31" t="s">
        <v>147</v>
      </c>
      <c r="C84" s="31" t="s">
        <v>148</v>
      </c>
      <c r="D84" s="31">
        <v>2</v>
      </c>
      <c r="E84" s="31">
        <v>0</v>
      </c>
      <c r="F84" s="32">
        <v>0</v>
      </c>
      <c r="G84" s="31">
        <v>74</v>
      </c>
    </row>
    <row r="85" spans="1:7" ht="36" customHeight="1" x14ac:dyDescent="0.25">
      <c r="A85" s="31" t="s">
        <v>1112</v>
      </c>
      <c r="B85" s="31" t="s">
        <v>147</v>
      </c>
      <c r="C85" s="31" t="s">
        <v>148</v>
      </c>
      <c r="D85" s="31">
        <v>6</v>
      </c>
      <c r="E85" s="31">
        <v>1</v>
      </c>
      <c r="F85" s="32">
        <v>6.2</v>
      </c>
      <c r="G85" s="31">
        <v>11</v>
      </c>
    </row>
    <row r="86" spans="1:7" ht="36" customHeight="1" x14ac:dyDescent="0.25">
      <c r="A86" s="31" t="s">
        <v>1113</v>
      </c>
      <c r="B86" s="31" t="s">
        <v>147</v>
      </c>
      <c r="C86" s="31" t="s">
        <v>148</v>
      </c>
      <c r="D86" s="31">
        <v>6</v>
      </c>
      <c r="E86" s="31">
        <v>5</v>
      </c>
      <c r="F86" s="32">
        <v>31.2</v>
      </c>
      <c r="G86" s="31">
        <v>31</v>
      </c>
    </row>
    <row r="87" spans="1:7" ht="24" customHeight="1" x14ac:dyDescent="0.25">
      <c r="A87" s="31" t="s">
        <v>1099</v>
      </c>
      <c r="B87" s="31" t="s">
        <v>150</v>
      </c>
      <c r="C87" s="31" t="s">
        <v>151</v>
      </c>
      <c r="D87" s="31">
        <v>0</v>
      </c>
      <c r="E87" s="31">
        <v>4</v>
      </c>
      <c r="F87" s="32">
        <v>40</v>
      </c>
      <c r="G87" s="31">
        <v>51</v>
      </c>
    </row>
    <row r="88" spans="1:7" ht="24" customHeight="1" x14ac:dyDescent="0.25">
      <c r="A88" s="31" t="s">
        <v>1101</v>
      </c>
      <c r="B88" s="31" t="s">
        <v>150</v>
      </c>
      <c r="C88" s="31" t="s">
        <v>151</v>
      </c>
      <c r="D88" s="31">
        <v>1</v>
      </c>
      <c r="E88" s="31">
        <v>5</v>
      </c>
      <c r="F88" s="32">
        <v>45.5</v>
      </c>
      <c r="G88" s="31">
        <v>43</v>
      </c>
    </row>
    <row r="89" spans="1:7" ht="24" customHeight="1" x14ac:dyDescent="0.25">
      <c r="A89" s="31" t="s">
        <v>1103</v>
      </c>
      <c r="B89" s="31" t="s">
        <v>150</v>
      </c>
      <c r="C89" s="31" t="s">
        <v>151</v>
      </c>
      <c r="D89" s="31">
        <v>0</v>
      </c>
      <c r="E89" s="31">
        <v>5</v>
      </c>
      <c r="F89" s="32">
        <v>50</v>
      </c>
      <c r="G89" s="31">
        <v>15</v>
      </c>
    </row>
    <row r="90" spans="1:7" ht="24" customHeight="1" x14ac:dyDescent="0.25">
      <c r="A90" s="31" t="s">
        <v>1104</v>
      </c>
      <c r="B90" s="31" t="s">
        <v>150</v>
      </c>
      <c r="C90" s="31" t="s">
        <v>151</v>
      </c>
      <c r="D90" s="31">
        <v>6</v>
      </c>
      <c r="E90" s="31">
        <v>0</v>
      </c>
      <c r="F90" s="32">
        <v>0</v>
      </c>
      <c r="G90" s="31">
        <v>52</v>
      </c>
    </row>
    <row r="91" spans="1:7" ht="24" customHeight="1" x14ac:dyDescent="0.25">
      <c r="A91" s="31" t="s">
        <v>1106</v>
      </c>
      <c r="B91" s="31" t="s">
        <v>150</v>
      </c>
      <c r="C91" s="31" t="s">
        <v>151</v>
      </c>
      <c r="D91" s="31">
        <v>2</v>
      </c>
      <c r="E91" s="31">
        <v>4</v>
      </c>
      <c r="F91" s="32">
        <v>33.299999999999997</v>
      </c>
      <c r="G91" s="31">
        <v>81</v>
      </c>
    </row>
    <row r="92" spans="1:7" ht="24" customHeight="1" x14ac:dyDescent="0.25">
      <c r="A92" s="31" t="s">
        <v>1107</v>
      </c>
      <c r="B92" s="31" t="s">
        <v>150</v>
      </c>
      <c r="C92" s="31" t="s">
        <v>151</v>
      </c>
      <c r="D92" s="31">
        <v>6</v>
      </c>
      <c r="E92" s="31">
        <v>2</v>
      </c>
      <c r="F92" s="32">
        <v>12.5</v>
      </c>
      <c r="G92" s="31">
        <v>76</v>
      </c>
    </row>
    <row r="93" spans="1:7" ht="24" customHeight="1" x14ac:dyDescent="0.25">
      <c r="A93" s="31" t="s">
        <v>1108</v>
      </c>
      <c r="B93" s="31" t="s">
        <v>150</v>
      </c>
      <c r="C93" s="31" t="s">
        <v>151</v>
      </c>
      <c r="D93" s="31">
        <v>3</v>
      </c>
      <c r="E93" s="31">
        <v>3</v>
      </c>
      <c r="F93" s="32">
        <v>23.1</v>
      </c>
      <c r="G93" s="31">
        <v>22</v>
      </c>
    </row>
    <row r="94" spans="1:7" ht="24" customHeight="1" x14ac:dyDescent="0.25">
      <c r="A94" s="31" t="s">
        <v>1109</v>
      </c>
      <c r="B94" s="31" t="s">
        <v>150</v>
      </c>
      <c r="C94" s="31" t="s">
        <v>151</v>
      </c>
      <c r="D94" s="31">
        <v>6</v>
      </c>
      <c r="E94" s="31">
        <v>4</v>
      </c>
      <c r="F94" s="32">
        <v>25</v>
      </c>
      <c r="G94" s="31">
        <v>52</v>
      </c>
    </row>
    <row r="95" spans="1:7" ht="24" customHeight="1" x14ac:dyDescent="0.25">
      <c r="A95" s="31" t="s">
        <v>1110</v>
      </c>
      <c r="B95" s="31" t="s">
        <v>150</v>
      </c>
      <c r="C95" s="31" t="s">
        <v>151</v>
      </c>
      <c r="D95" s="31">
        <v>2</v>
      </c>
      <c r="E95" s="31">
        <v>3</v>
      </c>
      <c r="F95" s="32">
        <v>25</v>
      </c>
      <c r="G95" s="31">
        <v>64</v>
      </c>
    </row>
    <row r="96" spans="1:7" ht="24" customHeight="1" x14ac:dyDescent="0.25">
      <c r="A96" s="31" t="s">
        <v>1111</v>
      </c>
      <c r="B96" s="31" t="s">
        <v>150</v>
      </c>
      <c r="C96" s="31" t="s">
        <v>151</v>
      </c>
      <c r="D96" s="31">
        <v>4</v>
      </c>
      <c r="E96" s="31">
        <v>2</v>
      </c>
      <c r="F96" s="32">
        <v>14.3</v>
      </c>
      <c r="G96" s="31">
        <v>64</v>
      </c>
    </row>
    <row r="97" spans="1:7" ht="24" customHeight="1" x14ac:dyDescent="0.25">
      <c r="A97" s="31" t="s">
        <v>1112</v>
      </c>
      <c r="B97" s="31" t="s">
        <v>150</v>
      </c>
      <c r="C97" s="31" t="s">
        <v>151</v>
      </c>
      <c r="D97" s="31">
        <v>6</v>
      </c>
      <c r="E97" s="31">
        <v>5</v>
      </c>
      <c r="F97" s="32">
        <v>31.2</v>
      </c>
      <c r="G97" s="31">
        <v>75</v>
      </c>
    </row>
    <row r="98" spans="1:7" ht="24" customHeight="1" x14ac:dyDescent="0.25">
      <c r="A98" s="31" t="s">
        <v>1113</v>
      </c>
      <c r="B98" s="31" t="s">
        <v>150</v>
      </c>
      <c r="C98" s="31" t="s">
        <v>151</v>
      </c>
      <c r="D98" s="31">
        <v>1</v>
      </c>
      <c r="E98" s="31">
        <v>1</v>
      </c>
      <c r="F98" s="32">
        <v>9.1</v>
      </c>
      <c r="G98" s="31">
        <v>34</v>
      </c>
    </row>
    <row r="99" spans="1:7" ht="24" customHeight="1" x14ac:dyDescent="0.25">
      <c r="A99" s="31" t="s">
        <v>1099</v>
      </c>
      <c r="B99" s="31" t="s">
        <v>153</v>
      </c>
      <c r="C99" s="31" t="s">
        <v>154</v>
      </c>
      <c r="D99" s="31">
        <v>6</v>
      </c>
      <c r="E99" s="31">
        <v>2</v>
      </c>
      <c r="F99" s="32">
        <v>12.5</v>
      </c>
      <c r="G99" s="31">
        <v>67</v>
      </c>
    </row>
    <row r="100" spans="1:7" ht="24" customHeight="1" x14ac:dyDescent="0.25">
      <c r="A100" s="31" t="s">
        <v>1101</v>
      </c>
      <c r="B100" s="31" t="s">
        <v>153</v>
      </c>
      <c r="C100" s="31" t="s">
        <v>154</v>
      </c>
      <c r="D100" s="31">
        <v>1</v>
      </c>
      <c r="E100" s="31">
        <v>0</v>
      </c>
      <c r="F100" s="32">
        <v>0</v>
      </c>
      <c r="G100" s="31">
        <v>60</v>
      </c>
    </row>
    <row r="101" spans="1:7" ht="24" customHeight="1" x14ac:dyDescent="0.25">
      <c r="A101" s="31" t="s">
        <v>1103</v>
      </c>
      <c r="B101" s="31" t="s">
        <v>153</v>
      </c>
      <c r="C101" s="31" t="s">
        <v>154</v>
      </c>
      <c r="D101" s="31">
        <v>2</v>
      </c>
      <c r="E101" s="31">
        <v>3</v>
      </c>
      <c r="F101" s="32">
        <v>25</v>
      </c>
      <c r="G101" s="31">
        <v>23</v>
      </c>
    </row>
    <row r="102" spans="1:7" ht="24" customHeight="1" x14ac:dyDescent="0.25">
      <c r="A102" s="31" t="s">
        <v>1104</v>
      </c>
      <c r="B102" s="31" t="s">
        <v>153</v>
      </c>
      <c r="C102" s="31" t="s">
        <v>154</v>
      </c>
      <c r="D102" s="31">
        <v>5</v>
      </c>
      <c r="E102" s="31">
        <v>3</v>
      </c>
      <c r="F102" s="32">
        <v>20</v>
      </c>
      <c r="G102" s="31">
        <v>34</v>
      </c>
    </row>
    <row r="103" spans="1:7" ht="24" customHeight="1" x14ac:dyDescent="0.25">
      <c r="A103" s="31" t="s">
        <v>1106</v>
      </c>
      <c r="B103" s="31" t="s">
        <v>153</v>
      </c>
      <c r="C103" s="31" t="s">
        <v>154</v>
      </c>
      <c r="D103" s="31">
        <v>0</v>
      </c>
      <c r="E103" s="31">
        <v>2</v>
      </c>
      <c r="F103" s="32">
        <v>20</v>
      </c>
      <c r="G103" s="31">
        <v>25</v>
      </c>
    </row>
    <row r="104" spans="1:7" ht="24" customHeight="1" x14ac:dyDescent="0.25">
      <c r="A104" s="31" t="s">
        <v>1107</v>
      </c>
      <c r="B104" s="31" t="s">
        <v>153</v>
      </c>
      <c r="C104" s="31" t="s">
        <v>154</v>
      </c>
      <c r="D104" s="31">
        <v>5</v>
      </c>
      <c r="E104" s="31">
        <v>4</v>
      </c>
      <c r="F104" s="32">
        <v>26.7</v>
      </c>
      <c r="G104" s="31">
        <v>59</v>
      </c>
    </row>
    <row r="105" spans="1:7" ht="24" customHeight="1" x14ac:dyDescent="0.25">
      <c r="A105" s="31" t="s">
        <v>1108</v>
      </c>
      <c r="B105" s="31" t="s">
        <v>153</v>
      </c>
      <c r="C105" s="31" t="s">
        <v>154</v>
      </c>
      <c r="D105" s="31">
        <v>6</v>
      </c>
      <c r="E105" s="31">
        <v>3</v>
      </c>
      <c r="F105" s="32">
        <v>18.8</v>
      </c>
      <c r="G105" s="31">
        <v>87</v>
      </c>
    </row>
    <row r="106" spans="1:7" ht="24" customHeight="1" x14ac:dyDescent="0.25">
      <c r="A106" s="31" t="s">
        <v>1109</v>
      </c>
      <c r="B106" s="31" t="s">
        <v>153</v>
      </c>
      <c r="C106" s="31" t="s">
        <v>154</v>
      </c>
      <c r="D106" s="31">
        <v>2</v>
      </c>
      <c r="E106" s="31">
        <v>4</v>
      </c>
      <c r="F106" s="32">
        <v>33.299999999999997</v>
      </c>
      <c r="G106" s="31">
        <v>37</v>
      </c>
    </row>
    <row r="107" spans="1:7" ht="24" customHeight="1" x14ac:dyDescent="0.25">
      <c r="A107" s="31" t="s">
        <v>1110</v>
      </c>
      <c r="B107" s="31" t="s">
        <v>153</v>
      </c>
      <c r="C107" s="31" t="s">
        <v>154</v>
      </c>
      <c r="D107" s="31">
        <v>6</v>
      </c>
      <c r="E107" s="31">
        <v>5</v>
      </c>
      <c r="F107" s="32">
        <v>31.2</v>
      </c>
      <c r="G107" s="31">
        <v>16</v>
      </c>
    </row>
    <row r="108" spans="1:7" ht="24" customHeight="1" x14ac:dyDescent="0.25">
      <c r="A108" s="31" t="s">
        <v>1111</v>
      </c>
      <c r="B108" s="31" t="s">
        <v>153</v>
      </c>
      <c r="C108" s="31" t="s">
        <v>154</v>
      </c>
      <c r="D108" s="31">
        <v>2</v>
      </c>
      <c r="E108" s="31">
        <v>5</v>
      </c>
      <c r="F108" s="32">
        <v>41.7</v>
      </c>
      <c r="G108" s="31">
        <v>30</v>
      </c>
    </row>
    <row r="109" spans="1:7" ht="24" customHeight="1" x14ac:dyDescent="0.25">
      <c r="A109" s="31" t="s">
        <v>1112</v>
      </c>
      <c r="B109" s="31" t="s">
        <v>153</v>
      </c>
      <c r="C109" s="31" t="s">
        <v>154</v>
      </c>
      <c r="D109" s="31">
        <v>5</v>
      </c>
      <c r="E109" s="31">
        <v>3</v>
      </c>
      <c r="F109" s="32">
        <v>20</v>
      </c>
      <c r="G109" s="31">
        <v>32</v>
      </c>
    </row>
    <row r="110" spans="1:7" ht="24" customHeight="1" x14ac:dyDescent="0.25">
      <c r="A110" s="31" t="s">
        <v>1113</v>
      </c>
      <c r="B110" s="31" t="s">
        <v>153</v>
      </c>
      <c r="C110" s="31" t="s">
        <v>154</v>
      </c>
      <c r="D110" s="31">
        <v>4</v>
      </c>
      <c r="E110" s="31">
        <v>1</v>
      </c>
      <c r="F110" s="32">
        <v>7.1</v>
      </c>
      <c r="G110" s="31">
        <v>77</v>
      </c>
    </row>
    <row r="111" spans="1:7" ht="24" customHeight="1" x14ac:dyDescent="0.25">
      <c r="A111" s="31" t="s">
        <v>1099</v>
      </c>
      <c r="B111" s="31" t="s">
        <v>156</v>
      </c>
      <c r="C111" s="31" t="s">
        <v>157</v>
      </c>
      <c r="D111" s="31">
        <v>5</v>
      </c>
      <c r="E111" s="31">
        <v>2</v>
      </c>
      <c r="F111" s="32">
        <v>13.3</v>
      </c>
      <c r="G111" s="31">
        <v>76</v>
      </c>
    </row>
    <row r="112" spans="1:7" ht="24" customHeight="1" x14ac:dyDescent="0.25">
      <c r="A112" s="31" t="s">
        <v>1101</v>
      </c>
      <c r="B112" s="31" t="s">
        <v>156</v>
      </c>
      <c r="C112" s="31" t="s">
        <v>157</v>
      </c>
      <c r="D112" s="31">
        <v>1</v>
      </c>
      <c r="E112" s="31">
        <v>4</v>
      </c>
      <c r="F112" s="32">
        <v>36.4</v>
      </c>
      <c r="G112" s="31">
        <v>33</v>
      </c>
    </row>
    <row r="113" spans="1:7" ht="24" customHeight="1" x14ac:dyDescent="0.25">
      <c r="A113" s="31" t="s">
        <v>1103</v>
      </c>
      <c r="B113" s="31" t="s">
        <v>156</v>
      </c>
      <c r="C113" s="31" t="s">
        <v>157</v>
      </c>
      <c r="D113" s="31">
        <v>3</v>
      </c>
      <c r="E113" s="31">
        <v>5</v>
      </c>
      <c r="F113" s="32">
        <v>38.5</v>
      </c>
      <c r="G113" s="31">
        <v>10</v>
      </c>
    </row>
    <row r="114" spans="1:7" ht="24" customHeight="1" x14ac:dyDescent="0.25">
      <c r="A114" s="31" t="s">
        <v>1104</v>
      </c>
      <c r="B114" s="31" t="s">
        <v>156</v>
      </c>
      <c r="C114" s="31" t="s">
        <v>157</v>
      </c>
      <c r="D114" s="31">
        <v>5</v>
      </c>
      <c r="E114" s="31">
        <v>3</v>
      </c>
      <c r="F114" s="32">
        <v>20</v>
      </c>
      <c r="G114" s="31">
        <v>18</v>
      </c>
    </row>
    <row r="115" spans="1:7" ht="24" customHeight="1" x14ac:dyDescent="0.25">
      <c r="A115" s="31" t="s">
        <v>1106</v>
      </c>
      <c r="B115" s="31" t="s">
        <v>156</v>
      </c>
      <c r="C115" s="31" t="s">
        <v>157</v>
      </c>
      <c r="D115" s="31">
        <v>0</v>
      </c>
      <c r="E115" s="31">
        <v>1</v>
      </c>
      <c r="F115" s="32">
        <v>10</v>
      </c>
      <c r="G115" s="31">
        <v>28</v>
      </c>
    </row>
    <row r="116" spans="1:7" ht="24" customHeight="1" x14ac:dyDescent="0.25">
      <c r="A116" s="31" t="s">
        <v>1107</v>
      </c>
      <c r="B116" s="31" t="s">
        <v>156</v>
      </c>
      <c r="C116" s="31" t="s">
        <v>157</v>
      </c>
      <c r="D116" s="31">
        <v>3</v>
      </c>
      <c r="E116" s="31">
        <v>5</v>
      </c>
      <c r="F116" s="32">
        <v>38.5</v>
      </c>
      <c r="G116" s="31">
        <v>52</v>
      </c>
    </row>
    <row r="117" spans="1:7" ht="24" customHeight="1" x14ac:dyDescent="0.25">
      <c r="A117" s="31" t="s">
        <v>1108</v>
      </c>
      <c r="B117" s="31" t="s">
        <v>156</v>
      </c>
      <c r="C117" s="31" t="s">
        <v>157</v>
      </c>
      <c r="D117" s="31">
        <v>1</v>
      </c>
      <c r="E117" s="31">
        <v>4</v>
      </c>
      <c r="F117" s="32">
        <v>36.4</v>
      </c>
      <c r="G117" s="31">
        <v>67</v>
      </c>
    </row>
    <row r="118" spans="1:7" ht="24" customHeight="1" x14ac:dyDescent="0.25">
      <c r="A118" s="31" t="s">
        <v>1109</v>
      </c>
      <c r="B118" s="31" t="s">
        <v>156</v>
      </c>
      <c r="C118" s="31" t="s">
        <v>157</v>
      </c>
      <c r="D118" s="31">
        <v>2</v>
      </c>
      <c r="E118" s="31">
        <v>2</v>
      </c>
      <c r="F118" s="32">
        <v>16.7</v>
      </c>
      <c r="G118" s="31">
        <v>86</v>
      </c>
    </row>
    <row r="119" spans="1:7" ht="24" customHeight="1" x14ac:dyDescent="0.25">
      <c r="A119" s="31" t="s">
        <v>1110</v>
      </c>
      <c r="B119" s="31" t="s">
        <v>156</v>
      </c>
      <c r="C119" s="31" t="s">
        <v>157</v>
      </c>
      <c r="D119" s="31">
        <v>3</v>
      </c>
      <c r="E119" s="31">
        <v>5</v>
      </c>
      <c r="F119" s="32">
        <v>38.5</v>
      </c>
      <c r="G119" s="31">
        <v>77</v>
      </c>
    </row>
    <row r="120" spans="1:7" ht="24" customHeight="1" x14ac:dyDescent="0.25">
      <c r="A120" s="31" t="s">
        <v>1111</v>
      </c>
      <c r="B120" s="31" t="s">
        <v>156</v>
      </c>
      <c r="C120" s="31" t="s">
        <v>157</v>
      </c>
      <c r="D120" s="31">
        <v>3</v>
      </c>
      <c r="E120" s="31">
        <v>1</v>
      </c>
      <c r="F120" s="32">
        <v>7.7</v>
      </c>
      <c r="G120" s="31">
        <v>88</v>
      </c>
    </row>
    <row r="121" spans="1:7" ht="24" customHeight="1" x14ac:dyDescent="0.25">
      <c r="A121" s="31" t="s">
        <v>1112</v>
      </c>
      <c r="B121" s="31" t="s">
        <v>156</v>
      </c>
      <c r="C121" s="31" t="s">
        <v>157</v>
      </c>
      <c r="D121" s="31">
        <v>2</v>
      </c>
      <c r="E121" s="31">
        <v>4</v>
      </c>
      <c r="F121" s="32">
        <v>33.299999999999997</v>
      </c>
      <c r="G121" s="31">
        <v>74</v>
      </c>
    </row>
    <row r="122" spans="1:7" ht="24" customHeight="1" x14ac:dyDescent="0.25">
      <c r="A122" s="31" t="s">
        <v>1113</v>
      </c>
      <c r="B122" s="31" t="s">
        <v>156</v>
      </c>
      <c r="C122" s="31" t="s">
        <v>157</v>
      </c>
      <c r="D122" s="31">
        <v>0</v>
      </c>
      <c r="E122" s="31">
        <v>4</v>
      </c>
      <c r="F122" s="32">
        <v>40</v>
      </c>
      <c r="G122" s="31">
        <v>61</v>
      </c>
    </row>
    <row r="123" spans="1:7" ht="24" customHeight="1" x14ac:dyDescent="0.25">
      <c r="A123" s="31" t="s">
        <v>1099</v>
      </c>
      <c r="B123" s="31" t="s">
        <v>159</v>
      </c>
      <c r="C123" s="31" t="s">
        <v>160</v>
      </c>
      <c r="D123" s="31">
        <v>2</v>
      </c>
      <c r="E123" s="31">
        <v>0</v>
      </c>
      <c r="F123" s="32">
        <v>0</v>
      </c>
      <c r="G123" s="31">
        <v>42</v>
      </c>
    </row>
    <row r="124" spans="1:7" ht="24" customHeight="1" x14ac:dyDescent="0.25">
      <c r="A124" s="31" t="s">
        <v>1101</v>
      </c>
      <c r="B124" s="31" t="s">
        <v>159</v>
      </c>
      <c r="C124" s="31" t="s">
        <v>160</v>
      </c>
      <c r="D124" s="31">
        <v>6</v>
      </c>
      <c r="E124" s="31">
        <v>2</v>
      </c>
      <c r="F124" s="32">
        <v>12.5</v>
      </c>
      <c r="G124" s="31">
        <v>61</v>
      </c>
    </row>
    <row r="125" spans="1:7" ht="24" customHeight="1" x14ac:dyDescent="0.25">
      <c r="A125" s="31" t="s">
        <v>1103</v>
      </c>
      <c r="B125" s="31" t="s">
        <v>159</v>
      </c>
      <c r="C125" s="31" t="s">
        <v>160</v>
      </c>
      <c r="D125" s="31">
        <v>0</v>
      </c>
      <c r="E125" s="31">
        <v>3</v>
      </c>
      <c r="F125" s="32">
        <v>30</v>
      </c>
      <c r="G125" s="31">
        <v>12</v>
      </c>
    </row>
    <row r="126" spans="1:7" ht="24" customHeight="1" x14ac:dyDescent="0.25">
      <c r="A126" s="31" t="s">
        <v>1104</v>
      </c>
      <c r="B126" s="31" t="s">
        <v>159</v>
      </c>
      <c r="C126" s="31" t="s">
        <v>160</v>
      </c>
      <c r="D126" s="31">
        <v>3</v>
      </c>
      <c r="E126" s="31">
        <v>2</v>
      </c>
      <c r="F126" s="32">
        <v>15.4</v>
      </c>
      <c r="G126" s="31">
        <v>58</v>
      </c>
    </row>
    <row r="127" spans="1:7" ht="24" customHeight="1" x14ac:dyDescent="0.25">
      <c r="A127" s="31" t="s">
        <v>1106</v>
      </c>
      <c r="B127" s="31" t="s">
        <v>159</v>
      </c>
      <c r="C127" s="31" t="s">
        <v>160</v>
      </c>
      <c r="D127" s="31">
        <v>4</v>
      </c>
      <c r="E127" s="31">
        <v>2</v>
      </c>
      <c r="F127" s="32">
        <v>14.3</v>
      </c>
      <c r="G127" s="31">
        <v>87</v>
      </c>
    </row>
    <row r="128" spans="1:7" ht="24" customHeight="1" x14ac:dyDescent="0.25">
      <c r="A128" s="31" t="s">
        <v>1107</v>
      </c>
      <c r="B128" s="31" t="s">
        <v>159</v>
      </c>
      <c r="C128" s="31" t="s">
        <v>160</v>
      </c>
      <c r="D128" s="31">
        <v>6</v>
      </c>
      <c r="E128" s="31">
        <v>0</v>
      </c>
      <c r="F128" s="32">
        <v>0</v>
      </c>
      <c r="G128" s="31">
        <v>56</v>
      </c>
    </row>
    <row r="129" spans="1:7" ht="24" customHeight="1" x14ac:dyDescent="0.25">
      <c r="A129" s="31" t="s">
        <v>1108</v>
      </c>
      <c r="B129" s="31" t="s">
        <v>159</v>
      </c>
      <c r="C129" s="31" t="s">
        <v>160</v>
      </c>
      <c r="D129" s="31">
        <v>2</v>
      </c>
      <c r="E129" s="31">
        <v>0</v>
      </c>
      <c r="F129" s="32">
        <v>0</v>
      </c>
      <c r="G129" s="31">
        <v>88</v>
      </c>
    </row>
    <row r="130" spans="1:7" ht="24" customHeight="1" x14ac:dyDescent="0.25">
      <c r="A130" s="31" t="s">
        <v>1109</v>
      </c>
      <c r="B130" s="31" t="s">
        <v>159</v>
      </c>
      <c r="C130" s="31" t="s">
        <v>160</v>
      </c>
      <c r="D130" s="31">
        <v>3</v>
      </c>
      <c r="E130" s="31">
        <v>3</v>
      </c>
      <c r="F130" s="32">
        <v>23.1</v>
      </c>
      <c r="G130" s="31">
        <v>52</v>
      </c>
    </row>
    <row r="131" spans="1:7" ht="24" customHeight="1" x14ac:dyDescent="0.25">
      <c r="A131" s="31" t="s">
        <v>1110</v>
      </c>
      <c r="B131" s="31" t="s">
        <v>159</v>
      </c>
      <c r="C131" s="31" t="s">
        <v>160</v>
      </c>
      <c r="D131" s="31">
        <v>3</v>
      </c>
      <c r="E131" s="31">
        <v>5</v>
      </c>
      <c r="F131" s="32">
        <v>38.5</v>
      </c>
      <c r="G131" s="31">
        <v>36</v>
      </c>
    </row>
    <row r="132" spans="1:7" ht="24" customHeight="1" x14ac:dyDescent="0.25">
      <c r="A132" s="31" t="s">
        <v>1111</v>
      </c>
      <c r="B132" s="31" t="s">
        <v>159</v>
      </c>
      <c r="C132" s="31" t="s">
        <v>160</v>
      </c>
      <c r="D132" s="31">
        <v>3</v>
      </c>
      <c r="E132" s="31">
        <v>0</v>
      </c>
      <c r="F132" s="32">
        <v>0</v>
      </c>
      <c r="G132" s="31">
        <v>30</v>
      </c>
    </row>
    <row r="133" spans="1:7" ht="24" customHeight="1" x14ac:dyDescent="0.25">
      <c r="A133" s="31" t="s">
        <v>1112</v>
      </c>
      <c r="B133" s="31" t="s">
        <v>159</v>
      </c>
      <c r="C133" s="31" t="s">
        <v>160</v>
      </c>
      <c r="D133" s="31">
        <v>6</v>
      </c>
      <c r="E133" s="31">
        <v>1</v>
      </c>
      <c r="F133" s="32">
        <v>6.2</v>
      </c>
      <c r="G133" s="31">
        <v>23</v>
      </c>
    </row>
    <row r="134" spans="1:7" ht="24" customHeight="1" x14ac:dyDescent="0.25">
      <c r="A134" s="31" t="s">
        <v>1113</v>
      </c>
      <c r="B134" s="31" t="s">
        <v>159</v>
      </c>
      <c r="C134" s="31" t="s">
        <v>160</v>
      </c>
      <c r="D134" s="31">
        <v>3</v>
      </c>
      <c r="E134" s="31">
        <v>0</v>
      </c>
      <c r="F134" s="32">
        <v>0</v>
      </c>
      <c r="G134" s="31">
        <v>67</v>
      </c>
    </row>
    <row r="135" spans="1:7" ht="15" customHeight="1" x14ac:dyDescent="0.25">
      <c r="A135" s="31" t="s">
        <v>1099</v>
      </c>
      <c r="B135" s="31" t="s">
        <v>162</v>
      </c>
      <c r="C135" s="31" t="s">
        <v>163</v>
      </c>
      <c r="D135" s="31">
        <v>3</v>
      </c>
      <c r="E135" s="31">
        <v>2</v>
      </c>
      <c r="F135" s="32">
        <v>15.4</v>
      </c>
      <c r="G135" s="31">
        <v>10</v>
      </c>
    </row>
    <row r="136" spans="1:7" ht="15" customHeight="1" x14ac:dyDescent="0.25">
      <c r="A136" s="31" t="s">
        <v>1101</v>
      </c>
      <c r="B136" s="31" t="s">
        <v>162</v>
      </c>
      <c r="C136" s="31" t="s">
        <v>163</v>
      </c>
      <c r="D136" s="31">
        <v>5</v>
      </c>
      <c r="E136" s="31">
        <v>3</v>
      </c>
      <c r="F136" s="32">
        <v>20</v>
      </c>
      <c r="G136" s="31">
        <v>83</v>
      </c>
    </row>
    <row r="137" spans="1:7" ht="15" customHeight="1" x14ac:dyDescent="0.25">
      <c r="A137" s="31" t="s">
        <v>1103</v>
      </c>
      <c r="B137" s="31" t="s">
        <v>162</v>
      </c>
      <c r="C137" s="31" t="s">
        <v>163</v>
      </c>
      <c r="D137" s="31">
        <v>5</v>
      </c>
      <c r="E137" s="31">
        <v>5</v>
      </c>
      <c r="F137" s="32">
        <v>33.299999999999997</v>
      </c>
      <c r="G137" s="31">
        <v>49</v>
      </c>
    </row>
    <row r="138" spans="1:7" ht="15" customHeight="1" x14ac:dyDescent="0.25">
      <c r="A138" s="31" t="s">
        <v>1104</v>
      </c>
      <c r="B138" s="31" t="s">
        <v>162</v>
      </c>
      <c r="C138" s="31" t="s">
        <v>163</v>
      </c>
      <c r="D138" s="31">
        <v>4</v>
      </c>
      <c r="E138" s="31">
        <v>3</v>
      </c>
      <c r="F138" s="32">
        <v>21.4</v>
      </c>
      <c r="G138" s="31">
        <v>16</v>
      </c>
    </row>
    <row r="139" spans="1:7" ht="15" customHeight="1" x14ac:dyDescent="0.25">
      <c r="A139" s="31" t="s">
        <v>1106</v>
      </c>
      <c r="B139" s="31" t="s">
        <v>162</v>
      </c>
      <c r="C139" s="31" t="s">
        <v>163</v>
      </c>
      <c r="D139" s="31">
        <v>0</v>
      </c>
      <c r="E139" s="31">
        <v>2</v>
      </c>
      <c r="F139" s="32">
        <v>20</v>
      </c>
      <c r="G139" s="31">
        <v>30</v>
      </c>
    </row>
    <row r="140" spans="1:7" ht="15" customHeight="1" x14ac:dyDescent="0.25">
      <c r="A140" s="31" t="s">
        <v>1107</v>
      </c>
      <c r="B140" s="31" t="s">
        <v>162</v>
      </c>
      <c r="C140" s="31" t="s">
        <v>163</v>
      </c>
      <c r="D140" s="31">
        <v>0</v>
      </c>
      <c r="E140" s="31">
        <v>5</v>
      </c>
      <c r="F140" s="32">
        <v>50</v>
      </c>
      <c r="G140" s="31">
        <v>75</v>
      </c>
    </row>
    <row r="141" spans="1:7" ht="15" customHeight="1" x14ac:dyDescent="0.25">
      <c r="A141" s="31" t="s">
        <v>1108</v>
      </c>
      <c r="B141" s="31" t="s">
        <v>162</v>
      </c>
      <c r="C141" s="31" t="s">
        <v>163</v>
      </c>
      <c r="D141" s="31">
        <v>6</v>
      </c>
      <c r="E141" s="31">
        <v>3</v>
      </c>
      <c r="F141" s="32">
        <v>18.8</v>
      </c>
      <c r="G141" s="31">
        <v>71</v>
      </c>
    </row>
    <row r="142" spans="1:7" ht="15" customHeight="1" x14ac:dyDescent="0.25">
      <c r="A142" s="31" t="s">
        <v>1109</v>
      </c>
      <c r="B142" s="31" t="s">
        <v>162</v>
      </c>
      <c r="C142" s="31" t="s">
        <v>163</v>
      </c>
      <c r="D142" s="31">
        <v>5</v>
      </c>
      <c r="E142" s="31">
        <v>1</v>
      </c>
      <c r="F142" s="32">
        <v>6.7</v>
      </c>
      <c r="G142" s="31">
        <v>45</v>
      </c>
    </row>
    <row r="143" spans="1:7" ht="15" customHeight="1" x14ac:dyDescent="0.25">
      <c r="A143" s="31" t="s">
        <v>1110</v>
      </c>
      <c r="B143" s="31" t="s">
        <v>162</v>
      </c>
      <c r="C143" s="31" t="s">
        <v>163</v>
      </c>
      <c r="D143" s="31">
        <v>5</v>
      </c>
      <c r="E143" s="31">
        <v>4</v>
      </c>
      <c r="F143" s="32">
        <v>26.7</v>
      </c>
      <c r="G143" s="31">
        <v>52</v>
      </c>
    </row>
    <row r="144" spans="1:7" ht="15" customHeight="1" x14ac:dyDescent="0.25">
      <c r="A144" s="31" t="s">
        <v>1111</v>
      </c>
      <c r="B144" s="31" t="s">
        <v>162</v>
      </c>
      <c r="C144" s="31" t="s">
        <v>163</v>
      </c>
      <c r="D144" s="31">
        <v>6</v>
      </c>
      <c r="E144" s="31">
        <v>4</v>
      </c>
      <c r="F144" s="32">
        <v>25</v>
      </c>
      <c r="G144" s="31">
        <v>65</v>
      </c>
    </row>
    <row r="145" spans="1:7" ht="15" customHeight="1" x14ac:dyDescent="0.25">
      <c r="A145" s="31" t="s">
        <v>1112</v>
      </c>
      <c r="B145" s="31" t="s">
        <v>162</v>
      </c>
      <c r="C145" s="31" t="s">
        <v>163</v>
      </c>
      <c r="D145" s="31">
        <v>0</v>
      </c>
      <c r="E145" s="31">
        <v>1</v>
      </c>
      <c r="F145" s="32">
        <v>10</v>
      </c>
      <c r="G145" s="31">
        <v>20</v>
      </c>
    </row>
    <row r="146" spans="1:7" ht="15" customHeight="1" x14ac:dyDescent="0.25">
      <c r="A146" s="31" t="s">
        <v>1113</v>
      </c>
      <c r="B146" s="31" t="s">
        <v>162</v>
      </c>
      <c r="C146" s="31" t="s">
        <v>163</v>
      </c>
      <c r="D146" s="31">
        <v>3</v>
      </c>
      <c r="E146" s="31">
        <v>4</v>
      </c>
      <c r="F146" s="32">
        <v>30.8</v>
      </c>
      <c r="G146" s="31">
        <v>10</v>
      </c>
    </row>
    <row r="147" spans="1:7" ht="24" customHeight="1" x14ac:dyDescent="0.25">
      <c r="A147" s="31" t="s">
        <v>1099</v>
      </c>
      <c r="B147" s="31" t="s">
        <v>165</v>
      </c>
      <c r="C147" s="31" t="s">
        <v>166</v>
      </c>
      <c r="D147" s="31">
        <v>5</v>
      </c>
      <c r="E147" s="31">
        <v>3</v>
      </c>
      <c r="F147" s="32">
        <v>20</v>
      </c>
      <c r="G147" s="31">
        <v>17</v>
      </c>
    </row>
    <row r="148" spans="1:7" ht="24" customHeight="1" x14ac:dyDescent="0.25">
      <c r="A148" s="31" t="s">
        <v>1101</v>
      </c>
      <c r="B148" s="31" t="s">
        <v>165</v>
      </c>
      <c r="C148" s="31" t="s">
        <v>166</v>
      </c>
      <c r="D148" s="31">
        <v>6</v>
      </c>
      <c r="E148" s="31">
        <v>0</v>
      </c>
      <c r="F148" s="32">
        <v>0</v>
      </c>
      <c r="G148" s="31">
        <v>14</v>
      </c>
    </row>
    <row r="149" spans="1:7" ht="24" customHeight="1" x14ac:dyDescent="0.25">
      <c r="A149" s="31" t="s">
        <v>1103</v>
      </c>
      <c r="B149" s="31" t="s">
        <v>165</v>
      </c>
      <c r="C149" s="31" t="s">
        <v>166</v>
      </c>
      <c r="D149" s="31">
        <v>6</v>
      </c>
      <c r="E149" s="31">
        <v>3</v>
      </c>
      <c r="F149" s="32">
        <v>18.8</v>
      </c>
      <c r="G149" s="31">
        <v>21</v>
      </c>
    </row>
    <row r="150" spans="1:7" ht="24" customHeight="1" x14ac:dyDescent="0.25">
      <c r="A150" s="31" t="s">
        <v>1104</v>
      </c>
      <c r="B150" s="31" t="s">
        <v>165</v>
      </c>
      <c r="C150" s="31" t="s">
        <v>166</v>
      </c>
      <c r="D150" s="31">
        <v>4</v>
      </c>
      <c r="E150" s="31">
        <v>2</v>
      </c>
      <c r="F150" s="32">
        <v>14.3</v>
      </c>
      <c r="G150" s="31">
        <v>25</v>
      </c>
    </row>
    <row r="151" spans="1:7" ht="24" customHeight="1" x14ac:dyDescent="0.25">
      <c r="A151" s="31" t="s">
        <v>1106</v>
      </c>
      <c r="B151" s="31" t="s">
        <v>165</v>
      </c>
      <c r="C151" s="31" t="s">
        <v>166</v>
      </c>
      <c r="D151" s="31">
        <v>1</v>
      </c>
      <c r="E151" s="31">
        <v>4</v>
      </c>
      <c r="F151" s="32">
        <v>36.4</v>
      </c>
      <c r="G151" s="31">
        <v>43</v>
      </c>
    </row>
    <row r="152" spans="1:7" ht="24" customHeight="1" x14ac:dyDescent="0.25">
      <c r="A152" s="31" t="s">
        <v>1107</v>
      </c>
      <c r="B152" s="31" t="s">
        <v>165</v>
      </c>
      <c r="C152" s="31" t="s">
        <v>166</v>
      </c>
      <c r="D152" s="31">
        <v>0</v>
      </c>
      <c r="E152" s="31">
        <v>2</v>
      </c>
      <c r="F152" s="32">
        <v>20</v>
      </c>
      <c r="G152" s="31">
        <v>63</v>
      </c>
    </row>
    <row r="153" spans="1:7" ht="24" customHeight="1" x14ac:dyDescent="0.25">
      <c r="A153" s="31" t="s">
        <v>1108</v>
      </c>
      <c r="B153" s="31" t="s">
        <v>165</v>
      </c>
      <c r="C153" s="31" t="s">
        <v>166</v>
      </c>
      <c r="D153" s="31">
        <v>4</v>
      </c>
      <c r="E153" s="31">
        <v>2</v>
      </c>
      <c r="F153" s="32">
        <v>14.3</v>
      </c>
      <c r="G153" s="31">
        <v>31</v>
      </c>
    </row>
    <row r="154" spans="1:7" ht="24" customHeight="1" x14ac:dyDescent="0.25">
      <c r="A154" s="31" t="s">
        <v>1109</v>
      </c>
      <c r="B154" s="31" t="s">
        <v>165</v>
      </c>
      <c r="C154" s="31" t="s">
        <v>166</v>
      </c>
      <c r="D154" s="31">
        <v>2</v>
      </c>
      <c r="E154" s="31">
        <v>4</v>
      </c>
      <c r="F154" s="32">
        <v>33.299999999999997</v>
      </c>
      <c r="G154" s="31">
        <v>20</v>
      </c>
    </row>
    <row r="155" spans="1:7" ht="24" customHeight="1" x14ac:dyDescent="0.25">
      <c r="A155" s="31" t="s">
        <v>1110</v>
      </c>
      <c r="B155" s="31" t="s">
        <v>165</v>
      </c>
      <c r="C155" s="31" t="s">
        <v>166</v>
      </c>
      <c r="D155" s="31">
        <v>0</v>
      </c>
      <c r="E155" s="31">
        <v>0</v>
      </c>
      <c r="F155" s="32">
        <v>0</v>
      </c>
      <c r="G155" s="31">
        <v>24</v>
      </c>
    </row>
    <row r="156" spans="1:7" ht="24" customHeight="1" x14ac:dyDescent="0.25">
      <c r="A156" s="31" t="s">
        <v>1111</v>
      </c>
      <c r="B156" s="31" t="s">
        <v>165</v>
      </c>
      <c r="C156" s="31" t="s">
        <v>166</v>
      </c>
      <c r="D156" s="31">
        <v>3</v>
      </c>
      <c r="E156" s="31">
        <v>3</v>
      </c>
      <c r="F156" s="32">
        <v>23.1</v>
      </c>
      <c r="G156" s="31">
        <v>36</v>
      </c>
    </row>
    <row r="157" spans="1:7" ht="24" customHeight="1" x14ac:dyDescent="0.25">
      <c r="A157" s="31" t="s">
        <v>1112</v>
      </c>
      <c r="B157" s="31" t="s">
        <v>165</v>
      </c>
      <c r="C157" s="31" t="s">
        <v>166</v>
      </c>
      <c r="D157" s="31">
        <v>0</v>
      </c>
      <c r="E157" s="31">
        <v>2</v>
      </c>
      <c r="F157" s="32">
        <v>20</v>
      </c>
      <c r="G157" s="31">
        <v>34</v>
      </c>
    </row>
    <row r="158" spans="1:7" ht="24" customHeight="1" x14ac:dyDescent="0.25">
      <c r="A158" s="31" t="s">
        <v>1113</v>
      </c>
      <c r="B158" s="31" t="s">
        <v>165</v>
      </c>
      <c r="C158" s="31" t="s">
        <v>166</v>
      </c>
      <c r="D158" s="31">
        <v>0</v>
      </c>
      <c r="E158" s="31">
        <v>5</v>
      </c>
      <c r="F158" s="32">
        <v>50</v>
      </c>
      <c r="G158" s="31">
        <v>47</v>
      </c>
    </row>
    <row r="159" spans="1:7" ht="24" customHeight="1" x14ac:dyDescent="0.25">
      <c r="A159" s="31" t="s">
        <v>1099</v>
      </c>
      <c r="B159" s="31" t="s">
        <v>168</v>
      </c>
      <c r="C159" s="31" t="s">
        <v>169</v>
      </c>
      <c r="D159" s="31">
        <v>4</v>
      </c>
      <c r="E159" s="31">
        <v>2</v>
      </c>
      <c r="F159" s="32">
        <v>14.3</v>
      </c>
      <c r="G159" s="31">
        <v>11</v>
      </c>
    </row>
    <row r="160" spans="1:7" ht="24" customHeight="1" x14ac:dyDescent="0.25">
      <c r="A160" s="31" t="s">
        <v>1101</v>
      </c>
      <c r="B160" s="31" t="s">
        <v>168</v>
      </c>
      <c r="C160" s="31" t="s">
        <v>169</v>
      </c>
      <c r="D160" s="31">
        <v>0</v>
      </c>
      <c r="E160" s="31">
        <v>0</v>
      </c>
      <c r="F160" s="32">
        <v>0</v>
      </c>
      <c r="G160" s="31">
        <v>31</v>
      </c>
    </row>
    <row r="161" spans="1:7" ht="24" customHeight="1" x14ac:dyDescent="0.25">
      <c r="A161" s="31" t="s">
        <v>1103</v>
      </c>
      <c r="B161" s="31" t="s">
        <v>168</v>
      </c>
      <c r="C161" s="31" t="s">
        <v>169</v>
      </c>
      <c r="D161" s="31">
        <v>0</v>
      </c>
      <c r="E161" s="31">
        <v>0</v>
      </c>
      <c r="F161" s="32">
        <v>0</v>
      </c>
      <c r="G161" s="31">
        <v>45</v>
      </c>
    </row>
    <row r="162" spans="1:7" ht="24" customHeight="1" x14ac:dyDescent="0.25">
      <c r="A162" s="31" t="s">
        <v>1104</v>
      </c>
      <c r="B162" s="31" t="s">
        <v>168</v>
      </c>
      <c r="C162" s="31" t="s">
        <v>169</v>
      </c>
      <c r="D162" s="31">
        <v>1</v>
      </c>
      <c r="E162" s="31">
        <v>5</v>
      </c>
      <c r="F162" s="32">
        <v>45.5</v>
      </c>
      <c r="G162" s="31">
        <v>40</v>
      </c>
    </row>
    <row r="163" spans="1:7" ht="24" customHeight="1" x14ac:dyDescent="0.25">
      <c r="A163" s="31" t="s">
        <v>1106</v>
      </c>
      <c r="B163" s="31" t="s">
        <v>168</v>
      </c>
      <c r="C163" s="31" t="s">
        <v>169</v>
      </c>
      <c r="D163" s="31">
        <v>1</v>
      </c>
      <c r="E163" s="31">
        <v>4</v>
      </c>
      <c r="F163" s="32">
        <v>36.4</v>
      </c>
      <c r="G163" s="31">
        <v>77</v>
      </c>
    </row>
    <row r="164" spans="1:7" ht="24" customHeight="1" x14ac:dyDescent="0.25">
      <c r="A164" s="31" t="s">
        <v>1107</v>
      </c>
      <c r="B164" s="31" t="s">
        <v>168</v>
      </c>
      <c r="C164" s="31" t="s">
        <v>169</v>
      </c>
      <c r="D164" s="31">
        <v>4</v>
      </c>
      <c r="E164" s="31">
        <v>2</v>
      </c>
      <c r="F164" s="32">
        <v>14.3</v>
      </c>
      <c r="G164" s="31">
        <v>11</v>
      </c>
    </row>
    <row r="165" spans="1:7" ht="24" customHeight="1" x14ac:dyDescent="0.25">
      <c r="A165" s="31" t="s">
        <v>1108</v>
      </c>
      <c r="B165" s="31" t="s">
        <v>168</v>
      </c>
      <c r="C165" s="31" t="s">
        <v>169</v>
      </c>
      <c r="D165" s="31">
        <v>5</v>
      </c>
      <c r="E165" s="31">
        <v>4</v>
      </c>
      <c r="F165" s="32">
        <v>26.7</v>
      </c>
      <c r="G165" s="31">
        <v>45</v>
      </c>
    </row>
    <row r="166" spans="1:7" ht="24" customHeight="1" x14ac:dyDescent="0.25">
      <c r="A166" s="31" t="s">
        <v>1109</v>
      </c>
      <c r="B166" s="31" t="s">
        <v>168</v>
      </c>
      <c r="C166" s="31" t="s">
        <v>169</v>
      </c>
      <c r="D166" s="31">
        <v>2</v>
      </c>
      <c r="E166" s="31">
        <v>4</v>
      </c>
      <c r="F166" s="32">
        <v>33.299999999999997</v>
      </c>
      <c r="G166" s="31">
        <v>51</v>
      </c>
    </row>
    <row r="167" spans="1:7" ht="24" customHeight="1" x14ac:dyDescent="0.25">
      <c r="A167" s="31" t="s">
        <v>1110</v>
      </c>
      <c r="B167" s="31" t="s">
        <v>168</v>
      </c>
      <c r="C167" s="31" t="s">
        <v>169</v>
      </c>
      <c r="D167" s="31">
        <v>3</v>
      </c>
      <c r="E167" s="31">
        <v>4</v>
      </c>
      <c r="F167" s="32">
        <v>30.8</v>
      </c>
      <c r="G167" s="31">
        <v>71</v>
      </c>
    </row>
    <row r="168" spans="1:7" ht="24" customHeight="1" x14ac:dyDescent="0.25">
      <c r="A168" s="31" t="s">
        <v>1111</v>
      </c>
      <c r="B168" s="31" t="s">
        <v>168</v>
      </c>
      <c r="C168" s="31" t="s">
        <v>169</v>
      </c>
      <c r="D168" s="31">
        <v>5</v>
      </c>
      <c r="E168" s="31">
        <v>4</v>
      </c>
      <c r="F168" s="32">
        <v>26.7</v>
      </c>
      <c r="G168" s="31">
        <v>73</v>
      </c>
    </row>
    <row r="169" spans="1:7" ht="24" customHeight="1" x14ac:dyDescent="0.25">
      <c r="A169" s="31" t="s">
        <v>1112</v>
      </c>
      <c r="B169" s="31" t="s">
        <v>168</v>
      </c>
      <c r="C169" s="31" t="s">
        <v>169</v>
      </c>
      <c r="D169" s="31">
        <v>5</v>
      </c>
      <c r="E169" s="31">
        <v>5</v>
      </c>
      <c r="F169" s="32">
        <v>33.299999999999997</v>
      </c>
      <c r="G169" s="31">
        <v>75</v>
      </c>
    </row>
    <row r="170" spans="1:7" ht="24" customHeight="1" x14ac:dyDescent="0.25">
      <c r="A170" s="31" t="s">
        <v>1113</v>
      </c>
      <c r="B170" s="31" t="s">
        <v>168</v>
      </c>
      <c r="C170" s="31" t="s">
        <v>169</v>
      </c>
      <c r="D170" s="31">
        <v>2</v>
      </c>
      <c r="E170" s="31">
        <v>0</v>
      </c>
      <c r="F170" s="32">
        <v>0</v>
      </c>
      <c r="G170" s="31">
        <v>71</v>
      </c>
    </row>
    <row r="171" spans="1:7" ht="24" customHeight="1" x14ac:dyDescent="0.25">
      <c r="A171" s="31" t="s">
        <v>1099</v>
      </c>
      <c r="B171" s="31" t="s">
        <v>171</v>
      </c>
      <c r="C171" s="31" t="s">
        <v>172</v>
      </c>
      <c r="D171" s="31">
        <v>6</v>
      </c>
      <c r="E171" s="31">
        <v>4</v>
      </c>
      <c r="F171" s="32">
        <v>25</v>
      </c>
      <c r="G171" s="31">
        <v>50</v>
      </c>
    </row>
    <row r="172" spans="1:7" ht="24" customHeight="1" x14ac:dyDescent="0.25">
      <c r="A172" s="31" t="s">
        <v>1101</v>
      </c>
      <c r="B172" s="31" t="s">
        <v>171</v>
      </c>
      <c r="C172" s="31" t="s">
        <v>172</v>
      </c>
      <c r="D172" s="31">
        <v>1</v>
      </c>
      <c r="E172" s="31">
        <v>5</v>
      </c>
      <c r="F172" s="32">
        <v>45.5</v>
      </c>
      <c r="G172" s="31">
        <v>40</v>
      </c>
    </row>
    <row r="173" spans="1:7" ht="24" customHeight="1" x14ac:dyDescent="0.25">
      <c r="A173" s="31" t="s">
        <v>1103</v>
      </c>
      <c r="B173" s="31" t="s">
        <v>171</v>
      </c>
      <c r="C173" s="31" t="s">
        <v>172</v>
      </c>
      <c r="D173" s="31">
        <v>1</v>
      </c>
      <c r="E173" s="31">
        <v>3</v>
      </c>
      <c r="F173" s="32">
        <v>27.3</v>
      </c>
      <c r="G173" s="31">
        <v>43</v>
      </c>
    </row>
    <row r="174" spans="1:7" ht="24" customHeight="1" x14ac:dyDescent="0.25">
      <c r="A174" s="31" t="s">
        <v>1104</v>
      </c>
      <c r="B174" s="31" t="s">
        <v>171</v>
      </c>
      <c r="C174" s="31" t="s">
        <v>172</v>
      </c>
      <c r="D174" s="31">
        <v>0</v>
      </c>
      <c r="E174" s="31">
        <v>4</v>
      </c>
      <c r="F174" s="32">
        <v>40</v>
      </c>
      <c r="G174" s="31">
        <v>24</v>
      </c>
    </row>
    <row r="175" spans="1:7" ht="24" customHeight="1" x14ac:dyDescent="0.25">
      <c r="A175" s="31" t="s">
        <v>1106</v>
      </c>
      <c r="B175" s="31" t="s">
        <v>171</v>
      </c>
      <c r="C175" s="31" t="s">
        <v>172</v>
      </c>
      <c r="D175" s="31">
        <v>1</v>
      </c>
      <c r="E175" s="31">
        <v>1</v>
      </c>
      <c r="F175" s="32">
        <v>9.1</v>
      </c>
      <c r="G175" s="31">
        <v>33</v>
      </c>
    </row>
    <row r="176" spans="1:7" ht="24" customHeight="1" x14ac:dyDescent="0.25">
      <c r="A176" s="31" t="s">
        <v>1107</v>
      </c>
      <c r="B176" s="31" t="s">
        <v>171</v>
      </c>
      <c r="C176" s="31" t="s">
        <v>172</v>
      </c>
      <c r="D176" s="31">
        <v>2</v>
      </c>
      <c r="E176" s="31">
        <v>0</v>
      </c>
      <c r="F176" s="32">
        <v>0</v>
      </c>
      <c r="G176" s="31">
        <v>89</v>
      </c>
    </row>
    <row r="177" spans="1:7" ht="24" customHeight="1" x14ac:dyDescent="0.25">
      <c r="A177" s="31" t="s">
        <v>1108</v>
      </c>
      <c r="B177" s="31" t="s">
        <v>171</v>
      </c>
      <c r="C177" s="31" t="s">
        <v>172</v>
      </c>
      <c r="D177" s="31">
        <v>5</v>
      </c>
      <c r="E177" s="31">
        <v>1</v>
      </c>
      <c r="F177" s="32">
        <v>6.7</v>
      </c>
      <c r="G177" s="31">
        <v>30</v>
      </c>
    </row>
    <row r="178" spans="1:7" ht="24" customHeight="1" x14ac:dyDescent="0.25">
      <c r="A178" s="31" t="s">
        <v>1109</v>
      </c>
      <c r="B178" s="31" t="s">
        <v>171</v>
      </c>
      <c r="C178" s="31" t="s">
        <v>172</v>
      </c>
      <c r="D178" s="31">
        <v>5</v>
      </c>
      <c r="E178" s="31">
        <v>3</v>
      </c>
      <c r="F178" s="32">
        <v>20</v>
      </c>
      <c r="G178" s="31">
        <v>50</v>
      </c>
    </row>
    <row r="179" spans="1:7" ht="24" customHeight="1" x14ac:dyDescent="0.25">
      <c r="A179" s="31" t="s">
        <v>1110</v>
      </c>
      <c r="B179" s="31" t="s">
        <v>171</v>
      </c>
      <c r="C179" s="31" t="s">
        <v>172</v>
      </c>
      <c r="D179" s="31">
        <v>5</v>
      </c>
      <c r="E179" s="31">
        <v>2</v>
      </c>
      <c r="F179" s="32">
        <v>13.3</v>
      </c>
      <c r="G179" s="31">
        <v>53</v>
      </c>
    </row>
    <row r="180" spans="1:7" ht="24" customHeight="1" x14ac:dyDescent="0.25">
      <c r="A180" s="31" t="s">
        <v>1111</v>
      </c>
      <c r="B180" s="31" t="s">
        <v>171</v>
      </c>
      <c r="C180" s="31" t="s">
        <v>172</v>
      </c>
      <c r="D180" s="31">
        <v>3</v>
      </c>
      <c r="E180" s="31">
        <v>2</v>
      </c>
      <c r="F180" s="32">
        <v>15.4</v>
      </c>
      <c r="G180" s="31">
        <v>75</v>
      </c>
    </row>
    <row r="181" spans="1:7" ht="24" customHeight="1" x14ac:dyDescent="0.25">
      <c r="A181" s="31" t="s">
        <v>1112</v>
      </c>
      <c r="B181" s="31" t="s">
        <v>171</v>
      </c>
      <c r="C181" s="31" t="s">
        <v>172</v>
      </c>
      <c r="D181" s="31">
        <v>3</v>
      </c>
      <c r="E181" s="31">
        <v>0</v>
      </c>
      <c r="F181" s="32">
        <v>0</v>
      </c>
      <c r="G181" s="31">
        <v>73</v>
      </c>
    </row>
    <row r="182" spans="1:7" ht="24" customHeight="1" x14ac:dyDescent="0.25">
      <c r="A182" s="31" t="s">
        <v>1113</v>
      </c>
      <c r="B182" s="31" t="s">
        <v>171</v>
      </c>
      <c r="C182" s="31" t="s">
        <v>172</v>
      </c>
      <c r="D182" s="31">
        <v>3</v>
      </c>
      <c r="E182" s="31">
        <v>5</v>
      </c>
      <c r="F182" s="32">
        <v>38.5</v>
      </c>
      <c r="G182" s="31">
        <v>39</v>
      </c>
    </row>
    <row r="183" spans="1:7" ht="24" customHeight="1" x14ac:dyDescent="0.25">
      <c r="A183" s="31" t="s">
        <v>1099</v>
      </c>
      <c r="B183" s="31" t="s">
        <v>174</v>
      </c>
      <c r="C183" s="31" t="s">
        <v>175</v>
      </c>
      <c r="D183" s="31">
        <v>0</v>
      </c>
      <c r="E183" s="31">
        <v>3</v>
      </c>
      <c r="F183" s="32">
        <v>30</v>
      </c>
      <c r="G183" s="31">
        <v>32</v>
      </c>
    </row>
    <row r="184" spans="1:7" ht="24" customHeight="1" x14ac:dyDescent="0.25">
      <c r="A184" s="31" t="s">
        <v>1101</v>
      </c>
      <c r="B184" s="31" t="s">
        <v>174</v>
      </c>
      <c r="C184" s="31" t="s">
        <v>175</v>
      </c>
      <c r="D184" s="31">
        <v>6</v>
      </c>
      <c r="E184" s="31">
        <v>1</v>
      </c>
      <c r="F184" s="32">
        <v>6.2</v>
      </c>
      <c r="G184" s="31">
        <v>59</v>
      </c>
    </row>
    <row r="185" spans="1:7" ht="24" customHeight="1" x14ac:dyDescent="0.25">
      <c r="A185" s="31" t="s">
        <v>1103</v>
      </c>
      <c r="B185" s="31" t="s">
        <v>174</v>
      </c>
      <c r="C185" s="31" t="s">
        <v>175</v>
      </c>
      <c r="D185" s="31">
        <v>0</v>
      </c>
      <c r="E185" s="31">
        <v>3</v>
      </c>
      <c r="F185" s="32">
        <v>30</v>
      </c>
      <c r="G185" s="31">
        <v>74</v>
      </c>
    </row>
    <row r="186" spans="1:7" ht="24" customHeight="1" x14ac:dyDescent="0.25">
      <c r="A186" s="31" t="s">
        <v>1104</v>
      </c>
      <c r="B186" s="31" t="s">
        <v>174</v>
      </c>
      <c r="C186" s="31" t="s">
        <v>175</v>
      </c>
      <c r="D186" s="31">
        <v>2</v>
      </c>
      <c r="E186" s="31">
        <v>4</v>
      </c>
      <c r="F186" s="32">
        <v>33.299999999999997</v>
      </c>
      <c r="G186" s="31">
        <v>61</v>
      </c>
    </row>
    <row r="187" spans="1:7" ht="24" customHeight="1" x14ac:dyDescent="0.25">
      <c r="A187" s="31" t="s">
        <v>1106</v>
      </c>
      <c r="B187" s="31" t="s">
        <v>174</v>
      </c>
      <c r="C187" s="31" t="s">
        <v>175</v>
      </c>
      <c r="D187" s="31">
        <v>0</v>
      </c>
      <c r="E187" s="31">
        <v>0</v>
      </c>
      <c r="F187" s="32">
        <v>0</v>
      </c>
      <c r="G187" s="31">
        <v>13</v>
      </c>
    </row>
    <row r="188" spans="1:7" ht="24" customHeight="1" x14ac:dyDescent="0.25">
      <c r="A188" s="31" t="s">
        <v>1107</v>
      </c>
      <c r="B188" s="31" t="s">
        <v>174</v>
      </c>
      <c r="C188" s="31" t="s">
        <v>175</v>
      </c>
      <c r="D188" s="31">
        <v>3</v>
      </c>
      <c r="E188" s="31">
        <v>4</v>
      </c>
      <c r="F188" s="32">
        <v>30.8</v>
      </c>
      <c r="G188" s="31">
        <v>30</v>
      </c>
    </row>
    <row r="189" spans="1:7" ht="24" customHeight="1" x14ac:dyDescent="0.25">
      <c r="A189" s="31" t="s">
        <v>1108</v>
      </c>
      <c r="B189" s="31" t="s">
        <v>174</v>
      </c>
      <c r="C189" s="31" t="s">
        <v>175</v>
      </c>
      <c r="D189" s="31">
        <v>2</v>
      </c>
      <c r="E189" s="31">
        <v>3</v>
      </c>
      <c r="F189" s="32">
        <v>25</v>
      </c>
      <c r="G189" s="31">
        <v>32</v>
      </c>
    </row>
    <row r="190" spans="1:7" ht="24" customHeight="1" x14ac:dyDescent="0.25">
      <c r="A190" s="31" t="s">
        <v>1109</v>
      </c>
      <c r="B190" s="31" t="s">
        <v>174</v>
      </c>
      <c r="C190" s="31" t="s">
        <v>175</v>
      </c>
      <c r="D190" s="31">
        <v>3</v>
      </c>
      <c r="E190" s="31">
        <v>3</v>
      </c>
      <c r="F190" s="32">
        <v>23.1</v>
      </c>
      <c r="G190" s="31">
        <v>38</v>
      </c>
    </row>
    <row r="191" spans="1:7" ht="24" customHeight="1" x14ac:dyDescent="0.25">
      <c r="A191" s="31" t="s">
        <v>1110</v>
      </c>
      <c r="B191" s="31" t="s">
        <v>174</v>
      </c>
      <c r="C191" s="31" t="s">
        <v>175</v>
      </c>
      <c r="D191" s="31">
        <v>6</v>
      </c>
      <c r="E191" s="31">
        <v>0</v>
      </c>
      <c r="F191" s="32">
        <v>0</v>
      </c>
      <c r="G191" s="31">
        <v>73</v>
      </c>
    </row>
    <row r="192" spans="1:7" ht="24" customHeight="1" x14ac:dyDescent="0.25">
      <c r="A192" s="31" t="s">
        <v>1111</v>
      </c>
      <c r="B192" s="31" t="s">
        <v>174</v>
      </c>
      <c r="C192" s="31" t="s">
        <v>175</v>
      </c>
      <c r="D192" s="31">
        <v>4</v>
      </c>
      <c r="E192" s="31">
        <v>2</v>
      </c>
      <c r="F192" s="32">
        <v>14.3</v>
      </c>
      <c r="G192" s="31">
        <v>52</v>
      </c>
    </row>
    <row r="193" spans="1:7" ht="24" customHeight="1" x14ac:dyDescent="0.25">
      <c r="A193" s="31" t="s">
        <v>1112</v>
      </c>
      <c r="B193" s="31" t="s">
        <v>174</v>
      </c>
      <c r="C193" s="31" t="s">
        <v>175</v>
      </c>
      <c r="D193" s="31">
        <v>1</v>
      </c>
      <c r="E193" s="31">
        <v>4</v>
      </c>
      <c r="F193" s="32">
        <v>36.4</v>
      </c>
      <c r="G193" s="31">
        <v>14</v>
      </c>
    </row>
    <row r="194" spans="1:7" ht="24" customHeight="1" x14ac:dyDescent="0.25">
      <c r="A194" s="31" t="s">
        <v>1113</v>
      </c>
      <c r="B194" s="31" t="s">
        <v>174</v>
      </c>
      <c r="C194" s="31" t="s">
        <v>175</v>
      </c>
      <c r="D194" s="31">
        <v>3</v>
      </c>
      <c r="E194" s="31">
        <v>4</v>
      </c>
      <c r="F194" s="32">
        <v>30.8</v>
      </c>
      <c r="G194" s="31">
        <v>52</v>
      </c>
    </row>
    <row r="195" spans="1:7" ht="24" customHeight="1" x14ac:dyDescent="0.25">
      <c r="A195" s="31" t="s">
        <v>1099</v>
      </c>
      <c r="B195" s="31" t="s">
        <v>177</v>
      </c>
      <c r="C195" s="31" t="s">
        <v>178</v>
      </c>
      <c r="D195" s="31">
        <v>1</v>
      </c>
      <c r="E195" s="31">
        <v>0</v>
      </c>
      <c r="F195" s="32">
        <v>0</v>
      </c>
      <c r="G195" s="31">
        <v>90</v>
      </c>
    </row>
    <row r="196" spans="1:7" ht="24" customHeight="1" x14ac:dyDescent="0.25">
      <c r="A196" s="31" t="s">
        <v>1101</v>
      </c>
      <c r="B196" s="31" t="s">
        <v>177</v>
      </c>
      <c r="C196" s="31" t="s">
        <v>178</v>
      </c>
      <c r="D196" s="31">
        <v>6</v>
      </c>
      <c r="E196" s="31">
        <v>4</v>
      </c>
      <c r="F196" s="32">
        <v>25</v>
      </c>
      <c r="G196" s="31">
        <v>67</v>
      </c>
    </row>
    <row r="197" spans="1:7" ht="24" customHeight="1" x14ac:dyDescent="0.25">
      <c r="A197" s="31" t="s">
        <v>1103</v>
      </c>
      <c r="B197" s="31" t="s">
        <v>177</v>
      </c>
      <c r="C197" s="31" t="s">
        <v>178</v>
      </c>
      <c r="D197" s="31">
        <v>2</v>
      </c>
      <c r="E197" s="31">
        <v>2</v>
      </c>
      <c r="F197" s="32">
        <v>16.7</v>
      </c>
      <c r="G197" s="31">
        <v>22</v>
      </c>
    </row>
    <row r="198" spans="1:7" ht="24" customHeight="1" x14ac:dyDescent="0.25">
      <c r="A198" s="31" t="s">
        <v>1104</v>
      </c>
      <c r="B198" s="31" t="s">
        <v>177</v>
      </c>
      <c r="C198" s="31" t="s">
        <v>178</v>
      </c>
      <c r="D198" s="31">
        <v>3</v>
      </c>
      <c r="E198" s="31">
        <v>5</v>
      </c>
      <c r="F198" s="32">
        <v>38.5</v>
      </c>
      <c r="G198" s="31">
        <v>44</v>
      </c>
    </row>
    <row r="199" spans="1:7" ht="24" customHeight="1" x14ac:dyDescent="0.25">
      <c r="A199" s="31" t="s">
        <v>1106</v>
      </c>
      <c r="B199" s="31" t="s">
        <v>177</v>
      </c>
      <c r="C199" s="31" t="s">
        <v>178</v>
      </c>
      <c r="D199" s="31">
        <v>3</v>
      </c>
      <c r="E199" s="31">
        <v>4</v>
      </c>
      <c r="F199" s="32">
        <v>30.8</v>
      </c>
      <c r="G199" s="31">
        <v>27</v>
      </c>
    </row>
    <row r="200" spans="1:7" ht="24" customHeight="1" x14ac:dyDescent="0.25">
      <c r="A200" s="31" t="s">
        <v>1107</v>
      </c>
      <c r="B200" s="31" t="s">
        <v>177</v>
      </c>
      <c r="C200" s="31" t="s">
        <v>178</v>
      </c>
      <c r="D200" s="31">
        <v>3</v>
      </c>
      <c r="E200" s="31">
        <v>1</v>
      </c>
      <c r="F200" s="32">
        <v>7.7</v>
      </c>
      <c r="G200" s="31">
        <v>42</v>
      </c>
    </row>
    <row r="201" spans="1:7" ht="24" customHeight="1" x14ac:dyDescent="0.25">
      <c r="A201" s="31" t="s">
        <v>1108</v>
      </c>
      <c r="B201" s="31" t="s">
        <v>177</v>
      </c>
      <c r="C201" s="31" t="s">
        <v>178</v>
      </c>
      <c r="D201" s="31">
        <v>3</v>
      </c>
      <c r="E201" s="31">
        <v>5</v>
      </c>
      <c r="F201" s="32">
        <v>38.5</v>
      </c>
      <c r="G201" s="31">
        <v>12</v>
      </c>
    </row>
    <row r="202" spans="1:7" ht="24" customHeight="1" x14ac:dyDescent="0.25">
      <c r="A202" s="31" t="s">
        <v>1109</v>
      </c>
      <c r="B202" s="31" t="s">
        <v>177</v>
      </c>
      <c r="C202" s="31" t="s">
        <v>178</v>
      </c>
      <c r="D202" s="31">
        <v>5</v>
      </c>
      <c r="E202" s="31">
        <v>3</v>
      </c>
      <c r="F202" s="32">
        <v>20</v>
      </c>
      <c r="G202" s="31">
        <v>88</v>
      </c>
    </row>
    <row r="203" spans="1:7" ht="24" customHeight="1" x14ac:dyDescent="0.25">
      <c r="A203" s="31" t="s">
        <v>1110</v>
      </c>
      <c r="B203" s="31" t="s">
        <v>177</v>
      </c>
      <c r="C203" s="31" t="s">
        <v>178</v>
      </c>
      <c r="D203" s="31">
        <v>3</v>
      </c>
      <c r="E203" s="31">
        <v>2</v>
      </c>
      <c r="F203" s="32">
        <v>15.4</v>
      </c>
      <c r="G203" s="31">
        <v>60</v>
      </c>
    </row>
    <row r="204" spans="1:7" ht="24" customHeight="1" x14ac:dyDescent="0.25">
      <c r="A204" s="31" t="s">
        <v>1111</v>
      </c>
      <c r="B204" s="31" t="s">
        <v>177</v>
      </c>
      <c r="C204" s="31" t="s">
        <v>178</v>
      </c>
      <c r="D204" s="31">
        <v>5</v>
      </c>
      <c r="E204" s="31">
        <v>2</v>
      </c>
      <c r="F204" s="32">
        <v>13.3</v>
      </c>
      <c r="G204" s="31">
        <v>63</v>
      </c>
    </row>
    <row r="205" spans="1:7" ht="24" customHeight="1" x14ac:dyDescent="0.25">
      <c r="A205" s="31" t="s">
        <v>1112</v>
      </c>
      <c r="B205" s="31" t="s">
        <v>177</v>
      </c>
      <c r="C205" s="31" t="s">
        <v>178</v>
      </c>
      <c r="D205" s="31">
        <v>0</v>
      </c>
      <c r="E205" s="31">
        <v>5</v>
      </c>
      <c r="F205" s="32">
        <v>50</v>
      </c>
      <c r="G205" s="31">
        <v>11</v>
      </c>
    </row>
    <row r="206" spans="1:7" ht="24" customHeight="1" x14ac:dyDescent="0.25">
      <c r="A206" s="31" t="s">
        <v>1113</v>
      </c>
      <c r="B206" s="31" t="s">
        <v>177</v>
      </c>
      <c r="C206" s="31" t="s">
        <v>178</v>
      </c>
      <c r="D206" s="31">
        <v>5</v>
      </c>
      <c r="E206" s="31">
        <v>2</v>
      </c>
      <c r="F206" s="32">
        <v>13.3</v>
      </c>
      <c r="G206" s="31">
        <v>57</v>
      </c>
    </row>
    <row r="207" spans="1:7" ht="24" customHeight="1" x14ac:dyDescent="0.25">
      <c r="A207" s="31" t="s">
        <v>1099</v>
      </c>
      <c r="B207" s="31" t="s">
        <v>180</v>
      </c>
      <c r="C207" s="31" t="s">
        <v>181</v>
      </c>
      <c r="D207" s="31">
        <v>6</v>
      </c>
      <c r="E207" s="31">
        <v>5</v>
      </c>
      <c r="F207" s="32">
        <v>31.2</v>
      </c>
      <c r="G207" s="31">
        <v>25</v>
      </c>
    </row>
    <row r="208" spans="1:7" ht="24" customHeight="1" x14ac:dyDescent="0.25">
      <c r="A208" s="31" t="s">
        <v>1101</v>
      </c>
      <c r="B208" s="31" t="s">
        <v>180</v>
      </c>
      <c r="C208" s="31" t="s">
        <v>181</v>
      </c>
      <c r="D208" s="31">
        <v>6</v>
      </c>
      <c r="E208" s="31">
        <v>2</v>
      </c>
      <c r="F208" s="32">
        <v>12.5</v>
      </c>
      <c r="G208" s="31">
        <v>60</v>
      </c>
    </row>
    <row r="209" spans="1:7" ht="24" customHeight="1" x14ac:dyDescent="0.25">
      <c r="A209" s="31" t="s">
        <v>1103</v>
      </c>
      <c r="B209" s="31" t="s">
        <v>180</v>
      </c>
      <c r="C209" s="31" t="s">
        <v>181</v>
      </c>
      <c r="D209" s="31">
        <v>3</v>
      </c>
      <c r="E209" s="31">
        <v>1</v>
      </c>
      <c r="F209" s="32">
        <v>7.7</v>
      </c>
      <c r="G209" s="31">
        <v>28</v>
      </c>
    </row>
    <row r="210" spans="1:7" ht="24" customHeight="1" x14ac:dyDescent="0.25">
      <c r="A210" s="31" t="s">
        <v>1104</v>
      </c>
      <c r="B210" s="31" t="s">
        <v>180</v>
      </c>
      <c r="C210" s="31" t="s">
        <v>181</v>
      </c>
      <c r="D210" s="31">
        <v>0</v>
      </c>
      <c r="E210" s="31">
        <v>0</v>
      </c>
      <c r="F210" s="32">
        <v>0</v>
      </c>
      <c r="G210" s="31">
        <v>26</v>
      </c>
    </row>
    <row r="211" spans="1:7" ht="24" customHeight="1" x14ac:dyDescent="0.25">
      <c r="A211" s="31" t="s">
        <v>1106</v>
      </c>
      <c r="B211" s="31" t="s">
        <v>180</v>
      </c>
      <c r="C211" s="31" t="s">
        <v>181</v>
      </c>
      <c r="D211" s="31">
        <v>6</v>
      </c>
      <c r="E211" s="31">
        <v>5</v>
      </c>
      <c r="F211" s="32">
        <v>31.2</v>
      </c>
      <c r="G211" s="31">
        <v>66</v>
      </c>
    </row>
    <row r="212" spans="1:7" ht="24" customHeight="1" x14ac:dyDescent="0.25">
      <c r="A212" s="31" t="s">
        <v>1107</v>
      </c>
      <c r="B212" s="31" t="s">
        <v>180</v>
      </c>
      <c r="C212" s="31" t="s">
        <v>181</v>
      </c>
      <c r="D212" s="31">
        <v>2</v>
      </c>
      <c r="E212" s="31">
        <v>2</v>
      </c>
      <c r="F212" s="32">
        <v>16.7</v>
      </c>
      <c r="G212" s="31">
        <v>85</v>
      </c>
    </row>
    <row r="213" spans="1:7" ht="24" customHeight="1" x14ac:dyDescent="0.25">
      <c r="A213" s="31" t="s">
        <v>1108</v>
      </c>
      <c r="B213" s="31" t="s">
        <v>180</v>
      </c>
      <c r="C213" s="31" t="s">
        <v>181</v>
      </c>
      <c r="D213" s="31">
        <v>0</v>
      </c>
      <c r="E213" s="31">
        <v>3</v>
      </c>
      <c r="F213" s="32">
        <v>30</v>
      </c>
      <c r="G213" s="31">
        <v>26</v>
      </c>
    </row>
    <row r="214" spans="1:7" ht="24" customHeight="1" x14ac:dyDescent="0.25">
      <c r="A214" s="31" t="s">
        <v>1109</v>
      </c>
      <c r="B214" s="31" t="s">
        <v>180</v>
      </c>
      <c r="C214" s="31" t="s">
        <v>181</v>
      </c>
      <c r="D214" s="31">
        <v>4</v>
      </c>
      <c r="E214" s="31">
        <v>0</v>
      </c>
      <c r="F214" s="32">
        <v>0</v>
      </c>
      <c r="G214" s="31">
        <v>40</v>
      </c>
    </row>
    <row r="215" spans="1:7" ht="24" customHeight="1" x14ac:dyDescent="0.25">
      <c r="A215" s="31" t="s">
        <v>1110</v>
      </c>
      <c r="B215" s="31" t="s">
        <v>180</v>
      </c>
      <c r="C215" s="31" t="s">
        <v>181</v>
      </c>
      <c r="D215" s="31">
        <v>4</v>
      </c>
      <c r="E215" s="31">
        <v>3</v>
      </c>
      <c r="F215" s="32">
        <v>21.4</v>
      </c>
      <c r="G215" s="31">
        <v>18</v>
      </c>
    </row>
    <row r="216" spans="1:7" ht="24" customHeight="1" x14ac:dyDescent="0.25">
      <c r="A216" s="31" t="s">
        <v>1111</v>
      </c>
      <c r="B216" s="31" t="s">
        <v>180</v>
      </c>
      <c r="C216" s="31" t="s">
        <v>181</v>
      </c>
      <c r="D216" s="31">
        <v>6</v>
      </c>
      <c r="E216" s="31">
        <v>0</v>
      </c>
      <c r="F216" s="32">
        <v>0</v>
      </c>
      <c r="G216" s="31">
        <v>69</v>
      </c>
    </row>
    <row r="217" spans="1:7" ht="24" customHeight="1" x14ac:dyDescent="0.25">
      <c r="A217" s="31" t="s">
        <v>1112</v>
      </c>
      <c r="B217" s="31" t="s">
        <v>180</v>
      </c>
      <c r="C217" s="31" t="s">
        <v>181</v>
      </c>
      <c r="D217" s="31">
        <v>3</v>
      </c>
      <c r="E217" s="31">
        <v>5</v>
      </c>
      <c r="F217" s="32">
        <v>38.5</v>
      </c>
      <c r="G217" s="31">
        <v>61</v>
      </c>
    </row>
    <row r="218" spans="1:7" ht="24" customHeight="1" x14ac:dyDescent="0.25">
      <c r="A218" s="31" t="s">
        <v>1113</v>
      </c>
      <c r="B218" s="31" t="s">
        <v>180</v>
      </c>
      <c r="C218" s="31" t="s">
        <v>181</v>
      </c>
      <c r="D218" s="31">
        <v>2</v>
      </c>
      <c r="E218" s="31">
        <v>2</v>
      </c>
      <c r="F218" s="32">
        <v>16.7</v>
      </c>
      <c r="G218" s="31">
        <v>76</v>
      </c>
    </row>
    <row r="219" spans="1:7" ht="24" customHeight="1" x14ac:dyDescent="0.25">
      <c r="A219" s="31" t="s">
        <v>1099</v>
      </c>
      <c r="B219" s="31" t="s">
        <v>183</v>
      </c>
      <c r="C219" s="31" t="s">
        <v>184</v>
      </c>
      <c r="D219" s="31">
        <v>6</v>
      </c>
      <c r="E219" s="31">
        <v>1</v>
      </c>
      <c r="F219" s="32">
        <v>6.2</v>
      </c>
      <c r="G219" s="31">
        <v>56</v>
      </c>
    </row>
    <row r="220" spans="1:7" ht="24" customHeight="1" x14ac:dyDescent="0.25">
      <c r="A220" s="31" t="s">
        <v>1101</v>
      </c>
      <c r="B220" s="31" t="s">
        <v>183</v>
      </c>
      <c r="C220" s="31" t="s">
        <v>184</v>
      </c>
      <c r="D220" s="31">
        <v>5</v>
      </c>
      <c r="E220" s="31">
        <v>3</v>
      </c>
      <c r="F220" s="32">
        <v>20</v>
      </c>
      <c r="G220" s="31">
        <v>19</v>
      </c>
    </row>
    <row r="221" spans="1:7" ht="24" customHeight="1" x14ac:dyDescent="0.25">
      <c r="A221" s="31" t="s">
        <v>1103</v>
      </c>
      <c r="B221" s="31" t="s">
        <v>183</v>
      </c>
      <c r="C221" s="31" t="s">
        <v>184</v>
      </c>
      <c r="D221" s="31">
        <v>4</v>
      </c>
      <c r="E221" s="31">
        <v>3</v>
      </c>
      <c r="F221" s="32">
        <v>21.4</v>
      </c>
      <c r="G221" s="31">
        <v>51</v>
      </c>
    </row>
    <row r="222" spans="1:7" ht="24" customHeight="1" x14ac:dyDescent="0.25">
      <c r="A222" s="31" t="s">
        <v>1104</v>
      </c>
      <c r="B222" s="31" t="s">
        <v>183</v>
      </c>
      <c r="C222" s="31" t="s">
        <v>184</v>
      </c>
      <c r="D222" s="31">
        <v>6</v>
      </c>
      <c r="E222" s="31">
        <v>0</v>
      </c>
      <c r="F222" s="32">
        <v>0</v>
      </c>
      <c r="G222" s="31">
        <v>11</v>
      </c>
    </row>
    <row r="223" spans="1:7" ht="24" customHeight="1" x14ac:dyDescent="0.25">
      <c r="A223" s="31" t="s">
        <v>1106</v>
      </c>
      <c r="B223" s="31" t="s">
        <v>183</v>
      </c>
      <c r="C223" s="31" t="s">
        <v>184</v>
      </c>
      <c r="D223" s="31">
        <v>5</v>
      </c>
      <c r="E223" s="31">
        <v>2</v>
      </c>
      <c r="F223" s="32">
        <v>13.3</v>
      </c>
      <c r="G223" s="31">
        <v>12</v>
      </c>
    </row>
    <row r="224" spans="1:7" ht="24" customHeight="1" x14ac:dyDescent="0.25">
      <c r="A224" s="31" t="s">
        <v>1107</v>
      </c>
      <c r="B224" s="31" t="s">
        <v>183</v>
      </c>
      <c r="C224" s="31" t="s">
        <v>184</v>
      </c>
      <c r="D224" s="31">
        <v>0</v>
      </c>
      <c r="E224" s="31">
        <v>1</v>
      </c>
      <c r="F224" s="32">
        <v>10</v>
      </c>
      <c r="G224" s="31">
        <v>30</v>
      </c>
    </row>
    <row r="225" spans="1:7" ht="24" customHeight="1" x14ac:dyDescent="0.25">
      <c r="A225" s="31" t="s">
        <v>1108</v>
      </c>
      <c r="B225" s="31" t="s">
        <v>183</v>
      </c>
      <c r="C225" s="31" t="s">
        <v>184</v>
      </c>
      <c r="D225" s="31">
        <v>5</v>
      </c>
      <c r="E225" s="31">
        <v>5</v>
      </c>
      <c r="F225" s="32">
        <v>33.299999999999997</v>
      </c>
      <c r="G225" s="31">
        <v>58</v>
      </c>
    </row>
    <row r="226" spans="1:7" ht="24" customHeight="1" x14ac:dyDescent="0.25">
      <c r="A226" s="31" t="s">
        <v>1109</v>
      </c>
      <c r="B226" s="31" t="s">
        <v>183</v>
      </c>
      <c r="C226" s="31" t="s">
        <v>184</v>
      </c>
      <c r="D226" s="31">
        <v>0</v>
      </c>
      <c r="E226" s="31">
        <v>2</v>
      </c>
      <c r="F226" s="32">
        <v>20</v>
      </c>
      <c r="G226" s="31">
        <v>55</v>
      </c>
    </row>
    <row r="227" spans="1:7" ht="24" customHeight="1" x14ac:dyDescent="0.25">
      <c r="A227" s="31" t="s">
        <v>1110</v>
      </c>
      <c r="B227" s="31" t="s">
        <v>183</v>
      </c>
      <c r="C227" s="31" t="s">
        <v>184</v>
      </c>
      <c r="D227" s="31">
        <v>6</v>
      </c>
      <c r="E227" s="31">
        <v>1</v>
      </c>
      <c r="F227" s="32">
        <v>6.2</v>
      </c>
      <c r="G227" s="31">
        <v>22</v>
      </c>
    </row>
    <row r="228" spans="1:7" ht="24" customHeight="1" x14ac:dyDescent="0.25">
      <c r="A228" s="31" t="s">
        <v>1111</v>
      </c>
      <c r="B228" s="31" t="s">
        <v>183</v>
      </c>
      <c r="C228" s="31" t="s">
        <v>184</v>
      </c>
      <c r="D228" s="31">
        <v>0</v>
      </c>
      <c r="E228" s="31">
        <v>3</v>
      </c>
      <c r="F228" s="32">
        <v>30</v>
      </c>
      <c r="G228" s="31">
        <v>41</v>
      </c>
    </row>
    <row r="229" spans="1:7" ht="24" customHeight="1" x14ac:dyDescent="0.25">
      <c r="A229" s="31" t="s">
        <v>1112</v>
      </c>
      <c r="B229" s="31" t="s">
        <v>183</v>
      </c>
      <c r="C229" s="31" t="s">
        <v>184</v>
      </c>
      <c r="D229" s="31">
        <v>0</v>
      </c>
      <c r="E229" s="31">
        <v>1</v>
      </c>
      <c r="F229" s="32">
        <v>10</v>
      </c>
      <c r="G229" s="31">
        <v>61</v>
      </c>
    </row>
    <row r="230" spans="1:7" ht="24" customHeight="1" x14ac:dyDescent="0.25">
      <c r="A230" s="31" t="s">
        <v>1113</v>
      </c>
      <c r="B230" s="31" t="s">
        <v>183</v>
      </c>
      <c r="C230" s="31" t="s">
        <v>184</v>
      </c>
      <c r="D230" s="31">
        <v>0</v>
      </c>
      <c r="E230" s="31">
        <v>1</v>
      </c>
      <c r="F230" s="32">
        <v>10</v>
      </c>
      <c r="G230" s="31">
        <v>87</v>
      </c>
    </row>
    <row r="231" spans="1:7" ht="24" customHeight="1" x14ac:dyDescent="0.25">
      <c r="A231" s="31" t="s">
        <v>1099</v>
      </c>
      <c r="B231" s="31" t="s">
        <v>186</v>
      </c>
      <c r="C231" s="31" t="s">
        <v>187</v>
      </c>
      <c r="D231" s="31">
        <v>3</v>
      </c>
      <c r="E231" s="31">
        <v>3</v>
      </c>
      <c r="F231" s="32">
        <v>23.1</v>
      </c>
      <c r="G231" s="31">
        <v>18</v>
      </c>
    </row>
    <row r="232" spans="1:7" ht="24" customHeight="1" x14ac:dyDescent="0.25">
      <c r="A232" s="31" t="s">
        <v>1101</v>
      </c>
      <c r="B232" s="31" t="s">
        <v>186</v>
      </c>
      <c r="C232" s="31" t="s">
        <v>187</v>
      </c>
      <c r="D232" s="31">
        <v>0</v>
      </c>
      <c r="E232" s="31">
        <v>1</v>
      </c>
      <c r="F232" s="32">
        <v>10</v>
      </c>
      <c r="G232" s="31">
        <v>59</v>
      </c>
    </row>
    <row r="233" spans="1:7" ht="24" customHeight="1" x14ac:dyDescent="0.25">
      <c r="A233" s="31" t="s">
        <v>1103</v>
      </c>
      <c r="B233" s="31" t="s">
        <v>186</v>
      </c>
      <c r="C233" s="31" t="s">
        <v>187</v>
      </c>
      <c r="D233" s="31">
        <v>5</v>
      </c>
      <c r="E233" s="31">
        <v>3</v>
      </c>
      <c r="F233" s="32">
        <v>20</v>
      </c>
      <c r="G233" s="31">
        <v>61</v>
      </c>
    </row>
    <row r="234" spans="1:7" ht="24" customHeight="1" x14ac:dyDescent="0.25">
      <c r="A234" s="31" t="s">
        <v>1104</v>
      </c>
      <c r="B234" s="31" t="s">
        <v>186</v>
      </c>
      <c r="C234" s="31" t="s">
        <v>187</v>
      </c>
      <c r="D234" s="31">
        <v>2</v>
      </c>
      <c r="E234" s="31">
        <v>3</v>
      </c>
      <c r="F234" s="32">
        <v>25</v>
      </c>
      <c r="G234" s="31">
        <v>28</v>
      </c>
    </row>
    <row r="235" spans="1:7" ht="24" customHeight="1" x14ac:dyDescent="0.25">
      <c r="A235" s="31" t="s">
        <v>1106</v>
      </c>
      <c r="B235" s="31" t="s">
        <v>186</v>
      </c>
      <c r="C235" s="31" t="s">
        <v>187</v>
      </c>
      <c r="D235" s="31">
        <v>5</v>
      </c>
      <c r="E235" s="31">
        <v>0</v>
      </c>
      <c r="F235" s="32">
        <v>0</v>
      </c>
      <c r="G235" s="31">
        <v>28</v>
      </c>
    </row>
    <row r="236" spans="1:7" ht="24" customHeight="1" x14ac:dyDescent="0.25">
      <c r="A236" s="31" t="s">
        <v>1107</v>
      </c>
      <c r="B236" s="31" t="s">
        <v>186</v>
      </c>
      <c r="C236" s="31" t="s">
        <v>187</v>
      </c>
      <c r="D236" s="31">
        <v>4</v>
      </c>
      <c r="E236" s="31">
        <v>2</v>
      </c>
      <c r="F236" s="32">
        <v>14.3</v>
      </c>
      <c r="G236" s="31">
        <v>50</v>
      </c>
    </row>
    <row r="237" spans="1:7" ht="24" customHeight="1" x14ac:dyDescent="0.25">
      <c r="A237" s="31" t="s">
        <v>1108</v>
      </c>
      <c r="B237" s="31" t="s">
        <v>186</v>
      </c>
      <c r="C237" s="31" t="s">
        <v>187</v>
      </c>
      <c r="D237" s="31">
        <v>3</v>
      </c>
      <c r="E237" s="31">
        <v>2</v>
      </c>
      <c r="F237" s="32">
        <v>15.4</v>
      </c>
      <c r="G237" s="31">
        <v>58</v>
      </c>
    </row>
    <row r="238" spans="1:7" ht="24" customHeight="1" x14ac:dyDescent="0.25">
      <c r="A238" s="31" t="s">
        <v>1109</v>
      </c>
      <c r="B238" s="31" t="s">
        <v>186</v>
      </c>
      <c r="C238" s="31" t="s">
        <v>187</v>
      </c>
      <c r="D238" s="31">
        <v>4</v>
      </c>
      <c r="E238" s="31">
        <v>3</v>
      </c>
      <c r="F238" s="32">
        <v>21.4</v>
      </c>
      <c r="G238" s="31">
        <v>65</v>
      </c>
    </row>
    <row r="239" spans="1:7" ht="24" customHeight="1" x14ac:dyDescent="0.25">
      <c r="A239" s="31" t="s">
        <v>1110</v>
      </c>
      <c r="B239" s="31" t="s">
        <v>186</v>
      </c>
      <c r="C239" s="31" t="s">
        <v>187</v>
      </c>
      <c r="D239" s="31">
        <v>3</v>
      </c>
      <c r="E239" s="31">
        <v>4</v>
      </c>
      <c r="F239" s="32">
        <v>30.8</v>
      </c>
      <c r="G239" s="31">
        <v>45</v>
      </c>
    </row>
    <row r="240" spans="1:7" ht="24" customHeight="1" x14ac:dyDescent="0.25">
      <c r="A240" s="31" t="s">
        <v>1111</v>
      </c>
      <c r="B240" s="31" t="s">
        <v>186</v>
      </c>
      <c r="C240" s="31" t="s">
        <v>187</v>
      </c>
      <c r="D240" s="31">
        <v>1</v>
      </c>
      <c r="E240" s="31">
        <v>1</v>
      </c>
      <c r="F240" s="32">
        <v>9.1</v>
      </c>
      <c r="G240" s="31">
        <v>42</v>
      </c>
    </row>
    <row r="241" spans="1:7" ht="24" customHeight="1" x14ac:dyDescent="0.25">
      <c r="A241" s="31" t="s">
        <v>1112</v>
      </c>
      <c r="B241" s="31" t="s">
        <v>186</v>
      </c>
      <c r="C241" s="31" t="s">
        <v>187</v>
      </c>
      <c r="D241" s="31">
        <v>5</v>
      </c>
      <c r="E241" s="31">
        <v>4</v>
      </c>
      <c r="F241" s="32">
        <v>26.7</v>
      </c>
      <c r="G241" s="31">
        <v>10</v>
      </c>
    </row>
    <row r="242" spans="1:7" ht="24" customHeight="1" x14ac:dyDescent="0.25">
      <c r="A242" s="31" t="s">
        <v>1113</v>
      </c>
      <c r="B242" s="31" t="s">
        <v>186</v>
      </c>
      <c r="C242" s="31" t="s">
        <v>187</v>
      </c>
      <c r="D242" s="31">
        <v>5</v>
      </c>
      <c r="E242" s="31">
        <v>0</v>
      </c>
      <c r="F242" s="32">
        <v>0</v>
      </c>
      <c r="G242" s="31">
        <v>19</v>
      </c>
    </row>
    <row r="243" spans="1:7" ht="24" customHeight="1" x14ac:dyDescent="0.25">
      <c r="A243" s="31" t="s">
        <v>1099</v>
      </c>
      <c r="B243" s="31" t="s">
        <v>189</v>
      </c>
      <c r="C243" s="31" t="s">
        <v>190</v>
      </c>
      <c r="D243" s="31">
        <v>6</v>
      </c>
      <c r="E243" s="31">
        <v>2</v>
      </c>
      <c r="F243" s="32">
        <v>12.5</v>
      </c>
      <c r="G243" s="31">
        <v>68</v>
      </c>
    </row>
    <row r="244" spans="1:7" ht="24" customHeight="1" x14ac:dyDescent="0.25">
      <c r="A244" s="31" t="s">
        <v>1101</v>
      </c>
      <c r="B244" s="31" t="s">
        <v>189</v>
      </c>
      <c r="C244" s="31" t="s">
        <v>190</v>
      </c>
      <c r="D244" s="31">
        <v>6</v>
      </c>
      <c r="E244" s="31">
        <v>1</v>
      </c>
      <c r="F244" s="32">
        <v>6.2</v>
      </c>
      <c r="G244" s="31">
        <v>68</v>
      </c>
    </row>
    <row r="245" spans="1:7" ht="24" customHeight="1" x14ac:dyDescent="0.25">
      <c r="A245" s="31" t="s">
        <v>1103</v>
      </c>
      <c r="B245" s="31" t="s">
        <v>189</v>
      </c>
      <c r="C245" s="31" t="s">
        <v>190</v>
      </c>
      <c r="D245" s="31">
        <v>3</v>
      </c>
      <c r="E245" s="31">
        <v>2</v>
      </c>
      <c r="F245" s="32">
        <v>15.4</v>
      </c>
      <c r="G245" s="31">
        <v>48</v>
      </c>
    </row>
    <row r="246" spans="1:7" ht="24" customHeight="1" x14ac:dyDescent="0.25">
      <c r="A246" s="31" t="s">
        <v>1104</v>
      </c>
      <c r="B246" s="31" t="s">
        <v>189</v>
      </c>
      <c r="C246" s="31" t="s">
        <v>190</v>
      </c>
      <c r="D246" s="31">
        <v>3</v>
      </c>
      <c r="E246" s="31">
        <v>2</v>
      </c>
      <c r="F246" s="32">
        <v>15.4</v>
      </c>
      <c r="G246" s="31">
        <v>31</v>
      </c>
    </row>
    <row r="247" spans="1:7" ht="24" customHeight="1" x14ac:dyDescent="0.25">
      <c r="A247" s="31" t="s">
        <v>1106</v>
      </c>
      <c r="B247" s="31" t="s">
        <v>189</v>
      </c>
      <c r="C247" s="31" t="s">
        <v>190</v>
      </c>
      <c r="D247" s="31">
        <v>4</v>
      </c>
      <c r="E247" s="31">
        <v>5</v>
      </c>
      <c r="F247" s="32">
        <v>35.700000000000003</v>
      </c>
      <c r="G247" s="31">
        <v>90</v>
      </c>
    </row>
    <row r="248" spans="1:7" ht="24" customHeight="1" x14ac:dyDescent="0.25">
      <c r="A248" s="31" t="s">
        <v>1107</v>
      </c>
      <c r="B248" s="31" t="s">
        <v>189</v>
      </c>
      <c r="C248" s="31" t="s">
        <v>190</v>
      </c>
      <c r="D248" s="31">
        <v>5</v>
      </c>
      <c r="E248" s="31">
        <v>5</v>
      </c>
      <c r="F248" s="32">
        <v>33.299999999999997</v>
      </c>
      <c r="G248" s="31">
        <v>19</v>
      </c>
    </row>
    <row r="249" spans="1:7" ht="24" customHeight="1" x14ac:dyDescent="0.25">
      <c r="A249" s="31" t="s">
        <v>1108</v>
      </c>
      <c r="B249" s="31" t="s">
        <v>189</v>
      </c>
      <c r="C249" s="31" t="s">
        <v>190</v>
      </c>
      <c r="D249" s="31">
        <v>4</v>
      </c>
      <c r="E249" s="31">
        <v>2</v>
      </c>
      <c r="F249" s="32">
        <v>14.3</v>
      </c>
      <c r="G249" s="31">
        <v>51</v>
      </c>
    </row>
    <row r="250" spans="1:7" ht="24" customHeight="1" x14ac:dyDescent="0.25">
      <c r="A250" s="31" t="s">
        <v>1109</v>
      </c>
      <c r="B250" s="31" t="s">
        <v>189</v>
      </c>
      <c r="C250" s="31" t="s">
        <v>190</v>
      </c>
      <c r="D250" s="31">
        <v>0</v>
      </c>
      <c r="E250" s="31">
        <v>2</v>
      </c>
      <c r="F250" s="32">
        <v>20</v>
      </c>
      <c r="G250" s="31">
        <v>78</v>
      </c>
    </row>
    <row r="251" spans="1:7" ht="24" customHeight="1" x14ac:dyDescent="0.25">
      <c r="A251" s="31" t="s">
        <v>1110</v>
      </c>
      <c r="B251" s="31" t="s">
        <v>189</v>
      </c>
      <c r="C251" s="31" t="s">
        <v>190</v>
      </c>
      <c r="D251" s="31">
        <v>2</v>
      </c>
      <c r="E251" s="31">
        <v>3</v>
      </c>
      <c r="F251" s="32">
        <v>25</v>
      </c>
      <c r="G251" s="31">
        <v>29</v>
      </c>
    </row>
    <row r="252" spans="1:7" ht="24" customHeight="1" x14ac:dyDescent="0.25">
      <c r="A252" s="31" t="s">
        <v>1111</v>
      </c>
      <c r="B252" s="31" t="s">
        <v>189</v>
      </c>
      <c r="C252" s="31" t="s">
        <v>190</v>
      </c>
      <c r="D252" s="31">
        <v>0</v>
      </c>
      <c r="E252" s="31">
        <v>0</v>
      </c>
      <c r="F252" s="32">
        <v>0</v>
      </c>
      <c r="G252" s="31">
        <v>65</v>
      </c>
    </row>
    <row r="253" spans="1:7" ht="24" customHeight="1" x14ac:dyDescent="0.25">
      <c r="A253" s="31" t="s">
        <v>1112</v>
      </c>
      <c r="B253" s="31" t="s">
        <v>189</v>
      </c>
      <c r="C253" s="31" t="s">
        <v>190</v>
      </c>
      <c r="D253" s="31">
        <v>3</v>
      </c>
      <c r="E253" s="31">
        <v>4</v>
      </c>
      <c r="F253" s="32">
        <v>30.8</v>
      </c>
      <c r="G253" s="31">
        <v>81</v>
      </c>
    </row>
    <row r="254" spans="1:7" ht="24" customHeight="1" x14ac:dyDescent="0.25">
      <c r="A254" s="31" t="s">
        <v>1113</v>
      </c>
      <c r="B254" s="31" t="s">
        <v>189</v>
      </c>
      <c r="C254" s="31" t="s">
        <v>190</v>
      </c>
      <c r="D254" s="31">
        <v>1</v>
      </c>
      <c r="E254" s="31">
        <v>1</v>
      </c>
      <c r="F254" s="32">
        <v>9.1</v>
      </c>
      <c r="G254" s="31">
        <v>26</v>
      </c>
    </row>
    <row r="255" spans="1:7" ht="15" customHeight="1" x14ac:dyDescent="0.25">
      <c r="A255" s="31" t="s">
        <v>1099</v>
      </c>
      <c r="B255" s="31" t="s">
        <v>192</v>
      </c>
      <c r="C255" s="31" t="s">
        <v>193</v>
      </c>
      <c r="D255" s="31">
        <v>3</v>
      </c>
      <c r="E255" s="31">
        <v>3</v>
      </c>
      <c r="F255" s="32">
        <v>23.1</v>
      </c>
      <c r="G255" s="31">
        <v>30</v>
      </c>
    </row>
    <row r="256" spans="1:7" ht="15" customHeight="1" x14ac:dyDescent="0.25">
      <c r="A256" s="31" t="s">
        <v>1101</v>
      </c>
      <c r="B256" s="31" t="s">
        <v>192</v>
      </c>
      <c r="C256" s="31" t="s">
        <v>193</v>
      </c>
      <c r="D256" s="31">
        <v>3</v>
      </c>
      <c r="E256" s="31">
        <v>2</v>
      </c>
      <c r="F256" s="32">
        <v>15.4</v>
      </c>
      <c r="G256" s="31">
        <v>46</v>
      </c>
    </row>
    <row r="257" spans="1:7" ht="15" customHeight="1" x14ac:dyDescent="0.25">
      <c r="A257" s="31" t="s">
        <v>1103</v>
      </c>
      <c r="B257" s="31" t="s">
        <v>192</v>
      </c>
      <c r="C257" s="31" t="s">
        <v>193</v>
      </c>
      <c r="D257" s="31">
        <v>1</v>
      </c>
      <c r="E257" s="31">
        <v>2</v>
      </c>
      <c r="F257" s="32">
        <v>18.2</v>
      </c>
      <c r="G257" s="31">
        <v>52</v>
      </c>
    </row>
    <row r="258" spans="1:7" ht="15" customHeight="1" x14ac:dyDescent="0.25">
      <c r="A258" s="31" t="s">
        <v>1104</v>
      </c>
      <c r="B258" s="31" t="s">
        <v>192</v>
      </c>
      <c r="C258" s="31" t="s">
        <v>193</v>
      </c>
      <c r="D258" s="31">
        <v>0</v>
      </c>
      <c r="E258" s="31">
        <v>4</v>
      </c>
      <c r="F258" s="32">
        <v>40</v>
      </c>
      <c r="G258" s="31">
        <v>44</v>
      </c>
    </row>
    <row r="259" spans="1:7" ht="15" customHeight="1" x14ac:dyDescent="0.25">
      <c r="A259" s="31" t="s">
        <v>1106</v>
      </c>
      <c r="B259" s="31" t="s">
        <v>192</v>
      </c>
      <c r="C259" s="31" t="s">
        <v>193</v>
      </c>
      <c r="D259" s="31">
        <v>3</v>
      </c>
      <c r="E259" s="31">
        <v>5</v>
      </c>
      <c r="F259" s="32">
        <v>38.5</v>
      </c>
      <c r="G259" s="31">
        <v>55</v>
      </c>
    </row>
    <row r="260" spans="1:7" ht="15" customHeight="1" x14ac:dyDescent="0.25">
      <c r="A260" s="31" t="s">
        <v>1107</v>
      </c>
      <c r="B260" s="31" t="s">
        <v>192</v>
      </c>
      <c r="C260" s="31" t="s">
        <v>193</v>
      </c>
      <c r="D260" s="31">
        <v>2</v>
      </c>
      <c r="E260" s="31">
        <v>4</v>
      </c>
      <c r="F260" s="32">
        <v>33.299999999999997</v>
      </c>
      <c r="G260" s="31">
        <v>73</v>
      </c>
    </row>
    <row r="261" spans="1:7" ht="15" customHeight="1" x14ac:dyDescent="0.25">
      <c r="A261" s="31" t="s">
        <v>1108</v>
      </c>
      <c r="B261" s="31" t="s">
        <v>192</v>
      </c>
      <c r="C261" s="31" t="s">
        <v>193</v>
      </c>
      <c r="D261" s="31">
        <v>3</v>
      </c>
      <c r="E261" s="31">
        <v>2</v>
      </c>
      <c r="F261" s="32">
        <v>15.4</v>
      </c>
      <c r="G261" s="31">
        <v>73</v>
      </c>
    </row>
    <row r="262" spans="1:7" ht="15" customHeight="1" x14ac:dyDescent="0.25">
      <c r="A262" s="31" t="s">
        <v>1109</v>
      </c>
      <c r="B262" s="31" t="s">
        <v>192</v>
      </c>
      <c r="C262" s="31" t="s">
        <v>193</v>
      </c>
      <c r="D262" s="31">
        <v>3</v>
      </c>
      <c r="E262" s="31">
        <v>4</v>
      </c>
      <c r="F262" s="32">
        <v>30.8</v>
      </c>
      <c r="G262" s="31">
        <v>89</v>
      </c>
    </row>
    <row r="263" spans="1:7" ht="15" customHeight="1" x14ac:dyDescent="0.25">
      <c r="A263" s="31" t="s">
        <v>1110</v>
      </c>
      <c r="B263" s="31" t="s">
        <v>192</v>
      </c>
      <c r="C263" s="31" t="s">
        <v>193</v>
      </c>
      <c r="D263" s="31">
        <v>6</v>
      </c>
      <c r="E263" s="31">
        <v>4</v>
      </c>
      <c r="F263" s="32">
        <v>25</v>
      </c>
      <c r="G263" s="31">
        <v>54</v>
      </c>
    </row>
    <row r="264" spans="1:7" ht="15" customHeight="1" x14ac:dyDescent="0.25">
      <c r="A264" s="31" t="s">
        <v>1111</v>
      </c>
      <c r="B264" s="31" t="s">
        <v>192</v>
      </c>
      <c r="C264" s="31" t="s">
        <v>193</v>
      </c>
      <c r="D264" s="31">
        <v>5</v>
      </c>
      <c r="E264" s="31">
        <v>5</v>
      </c>
      <c r="F264" s="32">
        <v>33.299999999999997</v>
      </c>
      <c r="G264" s="31">
        <v>42</v>
      </c>
    </row>
    <row r="265" spans="1:7" ht="15" customHeight="1" x14ac:dyDescent="0.25">
      <c r="A265" s="31" t="s">
        <v>1112</v>
      </c>
      <c r="B265" s="31" t="s">
        <v>192</v>
      </c>
      <c r="C265" s="31" t="s">
        <v>193</v>
      </c>
      <c r="D265" s="31">
        <v>4</v>
      </c>
      <c r="E265" s="31">
        <v>3</v>
      </c>
      <c r="F265" s="32">
        <v>21.4</v>
      </c>
      <c r="G265" s="31">
        <v>56</v>
      </c>
    </row>
    <row r="266" spans="1:7" ht="15" customHeight="1" x14ac:dyDescent="0.25">
      <c r="A266" s="31" t="s">
        <v>1113</v>
      </c>
      <c r="B266" s="31" t="s">
        <v>192</v>
      </c>
      <c r="C266" s="31" t="s">
        <v>193</v>
      </c>
      <c r="D266" s="31">
        <v>6</v>
      </c>
      <c r="E266" s="31">
        <v>3</v>
      </c>
      <c r="F266" s="32">
        <v>18.8</v>
      </c>
      <c r="G266" s="31">
        <v>16</v>
      </c>
    </row>
    <row r="267" spans="1:7" ht="15" customHeight="1" x14ac:dyDescent="0.25">
      <c r="A267" s="31" t="s">
        <v>1099</v>
      </c>
      <c r="B267" s="31" t="s">
        <v>195</v>
      </c>
      <c r="C267" s="31" t="s">
        <v>196</v>
      </c>
      <c r="D267" s="31">
        <v>0</v>
      </c>
      <c r="E267" s="31">
        <v>1</v>
      </c>
      <c r="F267" s="32">
        <v>10</v>
      </c>
      <c r="G267" s="31">
        <v>48</v>
      </c>
    </row>
    <row r="268" spans="1:7" ht="15" customHeight="1" x14ac:dyDescent="0.25">
      <c r="A268" s="31" t="s">
        <v>1101</v>
      </c>
      <c r="B268" s="31" t="s">
        <v>195</v>
      </c>
      <c r="C268" s="31" t="s">
        <v>196</v>
      </c>
      <c r="D268" s="31">
        <v>2</v>
      </c>
      <c r="E268" s="31">
        <v>3</v>
      </c>
      <c r="F268" s="32">
        <v>25</v>
      </c>
      <c r="G268" s="31">
        <v>65</v>
      </c>
    </row>
    <row r="269" spans="1:7" ht="15" customHeight="1" x14ac:dyDescent="0.25">
      <c r="A269" s="31" t="s">
        <v>1103</v>
      </c>
      <c r="B269" s="31" t="s">
        <v>195</v>
      </c>
      <c r="C269" s="31" t="s">
        <v>196</v>
      </c>
      <c r="D269" s="31">
        <v>0</v>
      </c>
      <c r="E269" s="31">
        <v>0</v>
      </c>
      <c r="F269" s="32">
        <v>0</v>
      </c>
      <c r="G269" s="31">
        <v>47</v>
      </c>
    </row>
    <row r="270" spans="1:7" ht="15" customHeight="1" x14ac:dyDescent="0.25">
      <c r="A270" s="31" t="s">
        <v>1104</v>
      </c>
      <c r="B270" s="31" t="s">
        <v>195</v>
      </c>
      <c r="C270" s="31" t="s">
        <v>196</v>
      </c>
      <c r="D270" s="31">
        <v>5</v>
      </c>
      <c r="E270" s="31">
        <v>3</v>
      </c>
      <c r="F270" s="32">
        <v>20</v>
      </c>
      <c r="G270" s="31">
        <v>32</v>
      </c>
    </row>
    <row r="271" spans="1:7" ht="15" customHeight="1" x14ac:dyDescent="0.25">
      <c r="A271" s="31" t="s">
        <v>1106</v>
      </c>
      <c r="B271" s="31" t="s">
        <v>195</v>
      </c>
      <c r="C271" s="31" t="s">
        <v>196</v>
      </c>
      <c r="D271" s="31">
        <v>5</v>
      </c>
      <c r="E271" s="31">
        <v>4</v>
      </c>
      <c r="F271" s="32">
        <v>26.7</v>
      </c>
      <c r="G271" s="31">
        <v>90</v>
      </c>
    </row>
    <row r="272" spans="1:7" ht="15" customHeight="1" x14ac:dyDescent="0.25">
      <c r="A272" s="31" t="s">
        <v>1107</v>
      </c>
      <c r="B272" s="31" t="s">
        <v>195</v>
      </c>
      <c r="C272" s="31" t="s">
        <v>196</v>
      </c>
      <c r="D272" s="31">
        <v>5</v>
      </c>
      <c r="E272" s="31">
        <v>3</v>
      </c>
      <c r="F272" s="32">
        <v>20</v>
      </c>
      <c r="G272" s="31">
        <v>16</v>
      </c>
    </row>
    <row r="273" spans="1:7" ht="15" customHeight="1" x14ac:dyDescent="0.25">
      <c r="A273" s="31" t="s">
        <v>1108</v>
      </c>
      <c r="B273" s="31" t="s">
        <v>195</v>
      </c>
      <c r="C273" s="31" t="s">
        <v>196</v>
      </c>
      <c r="D273" s="31">
        <v>4</v>
      </c>
      <c r="E273" s="31">
        <v>1</v>
      </c>
      <c r="F273" s="32">
        <v>7.1</v>
      </c>
      <c r="G273" s="31">
        <v>85</v>
      </c>
    </row>
    <row r="274" spans="1:7" ht="15" customHeight="1" x14ac:dyDescent="0.25">
      <c r="A274" s="31" t="s">
        <v>1109</v>
      </c>
      <c r="B274" s="31" t="s">
        <v>195</v>
      </c>
      <c r="C274" s="31" t="s">
        <v>196</v>
      </c>
      <c r="D274" s="31">
        <v>3</v>
      </c>
      <c r="E274" s="31">
        <v>2</v>
      </c>
      <c r="F274" s="32">
        <v>15.4</v>
      </c>
      <c r="G274" s="31">
        <v>54</v>
      </c>
    </row>
    <row r="275" spans="1:7" ht="15" customHeight="1" x14ac:dyDescent="0.25">
      <c r="A275" s="31" t="s">
        <v>1110</v>
      </c>
      <c r="B275" s="31" t="s">
        <v>195</v>
      </c>
      <c r="C275" s="31" t="s">
        <v>196</v>
      </c>
      <c r="D275" s="31">
        <v>1</v>
      </c>
      <c r="E275" s="31">
        <v>2</v>
      </c>
      <c r="F275" s="32">
        <v>18.2</v>
      </c>
      <c r="G275" s="31">
        <v>84</v>
      </c>
    </row>
    <row r="276" spans="1:7" ht="15" customHeight="1" x14ac:dyDescent="0.25">
      <c r="A276" s="31" t="s">
        <v>1111</v>
      </c>
      <c r="B276" s="31" t="s">
        <v>195</v>
      </c>
      <c r="C276" s="31" t="s">
        <v>196</v>
      </c>
      <c r="D276" s="31">
        <v>1</v>
      </c>
      <c r="E276" s="31">
        <v>1</v>
      </c>
      <c r="F276" s="32">
        <v>9.1</v>
      </c>
      <c r="G276" s="31">
        <v>57</v>
      </c>
    </row>
    <row r="277" spans="1:7" ht="15" customHeight="1" x14ac:dyDescent="0.25">
      <c r="A277" s="31" t="s">
        <v>1112</v>
      </c>
      <c r="B277" s="31" t="s">
        <v>195</v>
      </c>
      <c r="C277" s="31" t="s">
        <v>196</v>
      </c>
      <c r="D277" s="31">
        <v>5</v>
      </c>
      <c r="E277" s="31">
        <v>3</v>
      </c>
      <c r="F277" s="32">
        <v>20</v>
      </c>
      <c r="G277" s="31">
        <v>72</v>
      </c>
    </row>
    <row r="278" spans="1:7" ht="15" customHeight="1" x14ac:dyDescent="0.25">
      <c r="A278" s="31" t="s">
        <v>1113</v>
      </c>
      <c r="B278" s="31" t="s">
        <v>195</v>
      </c>
      <c r="C278" s="31" t="s">
        <v>196</v>
      </c>
      <c r="D278" s="31">
        <v>3</v>
      </c>
      <c r="E278" s="31">
        <v>5</v>
      </c>
      <c r="F278" s="32">
        <v>38.5</v>
      </c>
      <c r="G278" s="31">
        <v>46</v>
      </c>
    </row>
    <row r="279" spans="1:7" ht="24" customHeight="1" x14ac:dyDescent="0.25">
      <c r="A279" s="31" t="s">
        <v>1099</v>
      </c>
      <c r="B279" s="31" t="s">
        <v>198</v>
      </c>
      <c r="C279" s="31" t="s">
        <v>199</v>
      </c>
      <c r="D279" s="31">
        <v>5</v>
      </c>
      <c r="E279" s="31">
        <v>2</v>
      </c>
      <c r="F279" s="32">
        <v>13.3</v>
      </c>
      <c r="G279" s="31">
        <v>49</v>
      </c>
    </row>
    <row r="280" spans="1:7" ht="24" customHeight="1" x14ac:dyDescent="0.25">
      <c r="A280" s="31" t="s">
        <v>1101</v>
      </c>
      <c r="B280" s="31" t="s">
        <v>198</v>
      </c>
      <c r="C280" s="31" t="s">
        <v>199</v>
      </c>
      <c r="D280" s="31">
        <v>5</v>
      </c>
      <c r="E280" s="31">
        <v>3</v>
      </c>
      <c r="F280" s="32">
        <v>20</v>
      </c>
      <c r="G280" s="31">
        <v>21</v>
      </c>
    </row>
    <row r="281" spans="1:7" ht="24" customHeight="1" x14ac:dyDescent="0.25">
      <c r="A281" s="31" t="s">
        <v>1103</v>
      </c>
      <c r="B281" s="31" t="s">
        <v>198</v>
      </c>
      <c r="C281" s="31" t="s">
        <v>199</v>
      </c>
      <c r="D281" s="31">
        <v>3</v>
      </c>
      <c r="E281" s="31">
        <v>1</v>
      </c>
      <c r="F281" s="32">
        <v>7.7</v>
      </c>
      <c r="G281" s="31">
        <v>40</v>
      </c>
    </row>
    <row r="282" spans="1:7" ht="24" customHeight="1" x14ac:dyDescent="0.25">
      <c r="A282" s="31" t="s">
        <v>1104</v>
      </c>
      <c r="B282" s="31" t="s">
        <v>198</v>
      </c>
      <c r="C282" s="31" t="s">
        <v>199</v>
      </c>
      <c r="D282" s="31">
        <v>4</v>
      </c>
      <c r="E282" s="31">
        <v>0</v>
      </c>
      <c r="F282" s="32">
        <v>0</v>
      </c>
      <c r="G282" s="31">
        <v>37</v>
      </c>
    </row>
    <row r="283" spans="1:7" ht="24" customHeight="1" x14ac:dyDescent="0.25">
      <c r="A283" s="31" t="s">
        <v>1106</v>
      </c>
      <c r="B283" s="31" t="s">
        <v>198</v>
      </c>
      <c r="C283" s="31" t="s">
        <v>199</v>
      </c>
      <c r="D283" s="31">
        <v>6</v>
      </c>
      <c r="E283" s="31">
        <v>4</v>
      </c>
      <c r="F283" s="32">
        <v>25</v>
      </c>
      <c r="G283" s="31">
        <v>52</v>
      </c>
    </row>
    <row r="284" spans="1:7" ht="24" customHeight="1" x14ac:dyDescent="0.25">
      <c r="A284" s="31" t="s">
        <v>1107</v>
      </c>
      <c r="B284" s="31" t="s">
        <v>198</v>
      </c>
      <c r="C284" s="31" t="s">
        <v>199</v>
      </c>
      <c r="D284" s="31">
        <v>5</v>
      </c>
      <c r="E284" s="31">
        <v>5</v>
      </c>
      <c r="F284" s="32">
        <v>33.299999999999997</v>
      </c>
      <c r="G284" s="31">
        <v>40</v>
      </c>
    </row>
    <row r="285" spans="1:7" ht="24" customHeight="1" x14ac:dyDescent="0.25">
      <c r="A285" s="31" t="s">
        <v>1108</v>
      </c>
      <c r="B285" s="31" t="s">
        <v>198</v>
      </c>
      <c r="C285" s="31" t="s">
        <v>199</v>
      </c>
      <c r="D285" s="31">
        <v>4</v>
      </c>
      <c r="E285" s="31">
        <v>3</v>
      </c>
      <c r="F285" s="32">
        <v>21.4</v>
      </c>
      <c r="G285" s="31">
        <v>17</v>
      </c>
    </row>
    <row r="286" spans="1:7" ht="24" customHeight="1" x14ac:dyDescent="0.25">
      <c r="A286" s="31" t="s">
        <v>1109</v>
      </c>
      <c r="B286" s="31" t="s">
        <v>198</v>
      </c>
      <c r="C286" s="31" t="s">
        <v>199</v>
      </c>
      <c r="D286" s="31">
        <v>5</v>
      </c>
      <c r="E286" s="31">
        <v>4</v>
      </c>
      <c r="F286" s="32">
        <v>26.7</v>
      </c>
      <c r="G286" s="31">
        <v>45</v>
      </c>
    </row>
    <row r="287" spans="1:7" ht="24" customHeight="1" x14ac:dyDescent="0.25">
      <c r="A287" s="31" t="s">
        <v>1110</v>
      </c>
      <c r="B287" s="31" t="s">
        <v>198</v>
      </c>
      <c r="C287" s="31" t="s">
        <v>199</v>
      </c>
      <c r="D287" s="31">
        <v>4</v>
      </c>
      <c r="E287" s="31">
        <v>4</v>
      </c>
      <c r="F287" s="32">
        <v>28.6</v>
      </c>
      <c r="G287" s="31">
        <v>72</v>
      </c>
    </row>
    <row r="288" spans="1:7" ht="24" customHeight="1" x14ac:dyDescent="0.25">
      <c r="A288" s="31" t="s">
        <v>1111</v>
      </c>
      <c r="B288" s="31" t="s">
        <v>198</v>
      </c>
      <c r="C288" s="31" t="s">
        <v>199</v>
      </c>
      <c r="D288" s="31">
        <v>6</v>
      </c>
      <c r="E288" s="31">
        <v>2</v>
      </c>
      <c r="F288" s="32">
        <v>12.5</v>
      </c>
      <c r="G288" s="31">
        <v>13</v>
      </c>
    </row>
    <row r="289" spans="1:7" ht="24" customHeight="1" x14ac:dyDescent="0.25">
      <c r="A289" s="31" t="s">
        <v>1112</v>
      </c>
      <c r="B289" s="31" t="s">
        <v>198</v>
      </c>
      <c r="C289" s="31" t="s">
        <v>199</v>
      </c>
      <c r="D289" s="31">
        <v>6</v>
      </c>
      <c r="E289" s="31">
        <v>2</v>
      </c>
      <c r="F289" s="32">
        <v>12.5</v>
      </c>
      <c r="G289" s="31">
        <v>62</v>
      </c>
    </row>
    <row r="290" spans="1:7" ht="24" customHeight="1" x14ac:dyDescent="0.25">
      <c r="A290" s="31" t="s">
        <v>1113</v>
      </c>
      <c r="B290" s="31" t="s">
        <v>198</v>
      </c>
      <c r="C290" s="31" t="s">
        <v>199</v>
      </c>
      <c r="D290" s="31">
        <v>1</v>
      </c>
      <c r="E290" s="31">
        <v>2</v>
      </c>
      <c r="F290" s="32">
        <v>18.2</v>
      </c>
      <c r="G290" s="31">
        <v>63</v>
      </c>
    </row>
    <row r="291" spans="1:7" ht="24" customHeight="1" x14ac:dyDescent="0.25">
      <c r="A291" s="31" t="s">
        <v>1099</v>
      </c>
      <c r="B291" s="31" t="s">
        <v>201</v>
      </c>
      <c r="C291" s="31" t="s">
        <v>202</v>
      </c>
      <c r="D291" s="31">
        <v>2</v>
      </c>
      <c r="E291" s="31">
        <v>0</v>
      </c>
      <c r="F291" s="32">
        <v>0</v>
      </c>
      <c r="G291" s="31">
        <v>55</v>
      </c>
    </row>
    <row r="292" spans="1:7" ht="24" customHeight="1" x14ac:dyDescent="0.25">
      <c r="A292" s="31" t="s">
        <v>1101</v>
      </c>
      <c r="B292" s="31" t="s">
        <v>201</v>
      </c>
      <c r="C292" s="31" t="s">
        <v>202</v>
      </c>
      <c r="D292" s="31">
        <v>3</v>
      </c>
      <c r="E292" s="31">
        <v>4</v>
      </c>
      <c r="F292" s="32">
        <v>30.8</v>
      </c>
      <c r="G292" s="31">
        <v>48</v>
      </c>
    </row>
    <row r="293" spans="1:7" ht="24" customHeight="1" x14ac:dyDescent="0.25">
      <c r="A293" s="31" t="s">
        <v>1103</v>
      </c>
      <c r="B293" s="31" t="s">
        <v>201</v>
      </c>
      <c r="C293" s="31" t="s">
        <v>202</v>
      </c>
      <c r="D293" s="31">
        <v>2</v>
      </c>
      <c r="E293" s="31">
        <v>2</v>
      </c>
      <c r="F293" s="32">
        <v>16.7</v>
      </c>
      <c r="G293" s="31">
        <v>79</v>
      </c>
    </row>
    <row r="294" spans="1:7" ht="24" customHeight="1" x14ac:dyDescent="0.25">
      <c r="A294" s="31" t="s">
        <v>1104</v>
      </c>
      <c r="B294" s="31" t="s">
        <v>201</v>
      </c>
      <c r="C294" s="31" t="s">
        <v>202</v>
      </c>
      <c r="D294" s="31">
        <v>0</v>
      </c>
      <c r="E294" s="31">
        <v>5</v>
      </c>
      <c r="F294" s="32">
        <v>50</v>
      </c>
      <c r="G294" s="31">
        <v>22</v>
      </c>
    </row>
    <row r="295" spans="1:7" ht="24" customHeight="1" x14ac:dyDescent="0.25">
      <c r="A295" s="31" t="s">
        <v>1106</v>
      </c>
      <c r="B295" s="31" t="s">
        <v>201</v>
      </c>
      <c r="C295" s="31" t="s">
        <v>202</v>
      </c>
      <c r="D295" s="31">
        <v>6</v>
      </c>
      <c r="E295" s="31">
        <v>1</v>
      </c>
      <c r="F295" s="32">
        <v>6.2</v>
      </c>
      <c r="G295" s="31">
        <v>12</v>
      </c>
    </row>
    <row r="296" spans="1:7" ht="24" customHeight="1" x14ac:dyDescent="0.25">
      <c r="A296" s="31" t="s">
        <v>1107</v>
      </c>
      <c r="B296" s="31" t="s">
        <v>201</v>
      </c>
      <c r="C296" s="31" t="s">
        <v>202</v>
      </c>
      <c r="D296" s="31">
        <v>3</v>
      </c>
      <c r="E296" s="31">
        <v>4</v>
      </c>
      <c r="F296" s="32">
        <v>30.8</v>
      </c>
      <c r="G296" s="31">
        <v>38</v>
      </c>
    </row>
    <row r="297" spans="1:7" ht="24" customHeight="1" x14ac:dyDescent="0.25">
      <c r="A297" s="31" t="s">
        <v>1108</v>
      </c>
      <c r="B297" s="31" t="s">
        <v>201</v>
      </c>
      <c r="C297" s="31" t="s">
        <v>202</v>
      </c>
      <c r="D297" s="31">
        <v>1</v>
      </c>
      <c r="E297" s="31">
        <v>5</v>
      </c>
      <c r="F297" s="32">
        <v>45.5</v>
      </c>
      <c r="G297" s="31">
        <v>34</v>
      </c>
    </row>
    <row r="298" spans="1:7" ht="24" customHeight="1" x14ac:dyDescent="0.25">
      <c r="A298" s="31" t="s">
        <v>1109</v>
      </c>
      <c r="B298" s="31" t="s">
        <v>201</v>
      </c>
      <c r="C298" s="31" t="s">
        <v>202</v>
      </c>
      <c r="D298" s="31">
        <v>5</v>
      </c>
      <c r="E298" s="31">
        <v>0</v>
      </c>
      <c r="F298" s="32">
        <v>0</v>
      </c>
      <c r="G298" s="31">
        <v>20</v>
      </c>
    </row>
    <row r="299" spans="1:7" ht="24" customHeight="1" x14ac:dyDescent="0.25">
      <c r="A299" s="31" t="s">
        <v>1110</v>
      </c>
      <c r="B299" s="31" t="s">
        <v>201</v>
      </c>
      <c r="C299" s="31" t="s">
        <v>202</v>
      </c>
      <c r="D299" s="31">
        <v>3</v>
      </c>
      <c r="E299" s="31">
        <v>0</v>
      </c>
      <c r="F299" s="32">
        <v>0</v>
      </c>
      <c r="G299" s="31">
        <v>28</v>
      </c>
    </row>
    <row r="300" spans="1:7" ht="24" customHeight="1" x14ac:dyDescent="0.25">
      <c r="A300" s="31" t="s">
        <v>1111</v>
      </c>
      <c r="B300" s="31" t="s">
        <v>201</v>
      </c>
      <c r="C300" s="31" t="s">
        <v>202</v>
      </c>
      <c r="D300" s="31">
        <v>5</v>
      </c>
      <c r="E300" s="31">
        <v>2</v>
      </c>
      <c r="F300" s="32">
        <v>13.3</v>
      </c>
      <c r="G300" s="31">
        <v>69</v>
      </c>
    </row>
    <row r="301" spans="1:7" ht="24" customHeight="1" x14ac:dyDescent="0.25">
      <c r="A301" s="31" t="s">
        <v>1112</v>
      </c>
      <c r="B301" s="31" t="s">
        <v>201</v>
      </c>
      <c r="C301" s="31" t="s">
        <v>202</v>
      </c>
      <c r="D301" s="31">
        <v>0</v>
      </c>
      <c r="E301" s="31">
        <v>0</v>
      </c>
      <c r="F301" s="32">
        <v>0</v>
      </c>
      <c r="G301" s="31">
        <v>31</v>
      </c>
    </row>
    <row r="302" spans="1:7" ht="24" customHeight="1" x14ac:dyDescent="0.25">
      <c r="A302" s="31" t="s">
        <v>1113</v>
      </c>
      <c r="B302" s="31" t="s">
        <v>201</v>
      </c>
      <c r="C302" s="31" t="s">
        <v>202</v>
      </c>
      <c r="D302" s="31">
        <v>2</v>
      </c>
      <c r="E302" s="31">
        <v>3</v>
      </c>
      <c r="F302" s="32">
        <v>25</v>
      </c>
      <c r="G302" s="31">
        <v>30</v>
      </c>
    </row>
    <row r="303" spans="1:7" ht="24" customHeight="1" x14ac:dyDescent="0.25">
      <c r="A303" s="31" t="s">
        <v>1099</v>
      </c>
      <c r="B303" s="31" t="s">
        <v>204</v>
      </c>
      <c r="C303" s="31" t="s">
        <v>205</v>
      </c>
      <c r="D303" s="31">
        <v>1</v>
      </c>
      <c r="E303" s="31">
        <v>3</v>
      </c>
      <c r="F303" s="32">
        <v>27.3</v>
      </c>
      <c r="G303" s="31">
        <v>40</v>
      </c>
    </row>
    <row r="304" spans="1:7" ht="24" customHeight="1" x14ac:dyDescent="0.25">
      <c r="A304" s="31" t="s">
        <v>1101</v>
      </c>
      <c r="B304" s="31" t="s">
        <v>204</v>
      </c>
      <c r="C304" s="31" t="s">
        <v>205</v>
      </c>
      <c r="D304" s="31">
        <v>1</v>
      </c>
      <c r="E304" s="31">
        <v>4</v>
      </c>
      <c r="F304" s="32">
        <v>36.4</v>
      </c>
      <c r="G304" s="31">
        <v>81</v>
      </c>
    </row>
    <row r="305" spans="1:7" ht="24" customHeight="1" x14ac:dyDescent="0.25">
      <c r="A305" s="31" t="s">
        <v>1103</v>
      </c>
      <c r="B305" s="31" t="s">
        <v>204</v>
      </c>
      <c r="C305" s="31" t="s">
        <v>205</v>
      </c>
      <c r="D305" s="31">
        <v>5</v>
      </c>
      <c r="E305" s="31">
        <v>0</v>
      </c>
      <c r="F305" s="32">
        <v>0</v>
      </c>
      <c r="G305" s="31">
        <v>21</v>
      </c>
    </row>
    <row r="306" spans="1:7" ht="24" customHeight="1" x14ac:dyDescent="0.25">
      <c r="A306" s="31" t="s">
        <v>1104</v>
      </c>
      <c r="B306" s="31" t="s">
        <v>204</v>
      </c>
      <c r="C306" s="31" t="s">
        <v>205</v>
      </c>
      <c r="D306" s="31">
        <v>6</v>
      </c>
      <c r="E306" s="31">
        <v>1</v>
      </c>
      <c r="F306" s="32">
        <v>6.2</v>
      </c>
      <c r="G306" s="31">
        <v>67</v>
      </c>
    </row>
    <row r="307" spans="1:7" ht="24" customHeight="1" x14ac:dyDescent="0.25">
      <c r="A307" s="31" t="s">
        <v>1106</v>
      </c>
      <c r="B307" s="31" t="s">
        <v>204</v>
      </c>
      <c r="C307" s="31" t="s">
        <v>205</v>
      </c>
      <c r="D307" s="31">
        <v>6</v>
      </c>
      <c r="E307" s="31">
        <v>0</v>
      </c>
      <c r="F307" s="32">
        <v>0</v>
      </c>
      <c r="G307" s="31">
        <v>35</v>
      </c>
    </row>
    <row r="308" spans="1:7" ht="24" customHeight="1" x14ac:dyDescent="0.25">
      <c r="A308" s="31" t="s">
        <v>1107</v>
      </c>
      <c r="B308" s="31" t="s">
        <v>204</v>
      </c>
      <c r="C308" s="31" t="s">
        <v>205</v>
      </c>
      <c r="D308" s="31">
        <v>3</v>
      </c>
      <c r="E308" s="31">
        <v>4</v>
      </c>
      <c r="F308" s="32">
        <v>30.8</v>
      </c>
      <c r="G308" s="31">
        <v>47</v>
      </c>
    </row>
    <row r="309" spans="1:7" ht="24" customHeight="1" x14ac:dyDescent="0.25">
      <c r="A309" s="31" t="s">
        <v>1108</v>
      </c>
      <c r="B309" s="31" t="s">
        <v>204</v>
      </c>
      <c r="C309" s="31" t="s">
        <v>205</v>
      </c>
      <c r="D309" s="31">
        <v>3</v>
      </c>
      <c r="E309" s="31">
        <v>0</v>
      </c>
      <c r="F309" s="32">
        <v>0</v>
      </c>
      <c r="G309" s="31">
        <v>32</v>
      </c>
    </row>
    <row r="310" spans="1:7" ht="24" customHeight="1" x14ac:dyDescent="0.25">
      <c r="A310" s="31" t="s">
        <v>1109</v>
      </c>
      <c r="B310" s="31" t="s">
        <v>204</v>
      </c>
      <c r="C310" s="31" t="s">
        <v>205</v>
      </c>
      <c r="D310" s="31">
        <v>4</v>
      </c>
      <c r="E310" s="31">
        <v>1</v>
      </c>
      <c r="F310" s="32">
        <v>7.1</v>
      </c>
      <c r="G310" s="31">
        <v>79</v>
      </c>
    </row>
    <row r="311" spans="1:7" ht="24" customHeight="1" x14ac:dyDescent="0.25">
      <c r="A311" s="31" t="s">
        <v>1110</v>
      </c>
      <c r="B311" s="31" t="s">
        <v>204</v>
      </c>
      <c r="C311" s="31" t="s">
        <v>205</v>
      </c>
      <c r="D311" s="31">
        <v>6</v>
      </c>
      <c r="E311" s="31">
        <v>3</v>
      </c>
      <c r="F311" s="32">
        <v>18.8</v>
      </c>
      <c r="G311" s="31">
        <v>15</v>
      </c>
    </row>
    <row r="312" spans="1:7" ht="24" customHeight="1" x14ac:dyDescent="0.25">
      <c r="A312" s="31" t="s">
        <v>1111</v>
      </c>
      <c r="B312" s="31" t="s">
        <v>204</v>
      </c>
      <c r="C312" s="31" t="s">
        <v>205</v>
      </c>
      <c r="D312" s="31">
        <v>1</v>
      </c>
      <c r="E312" s="31">
        <v>1</v>
      </c>
      <c r="F312" s="32">
        <v>9.1</v>
      </c>
      <c r="G312" s="31">
        <v>90</v>
      </c>
    </row>
    <row r="313" spans="1:7" ht="24" customHeight="1" x14ac:dyDescent="0.25">
      <c r="A313" s="31" t="s">
        <v>1112</v>
      </c>
      <c r="B313" s="31" t="s">
        <v>204</v>
      </c>
      <c r="C313" s="31" t="s">
        <v>205</v>
      </c>
      <c r="D313" s="31">
        <v>0</v>
      </c>
      <c r="E313" s="31">
        <v>2</v>
      </c>
      <c r="F313" s="32">
        <v>20</v>
      </c>
      <c r="G313" s="31">
        <v>74</v>
      </c>
    </row>
    <row r="314" spans="1:7" ht="24" customHeight="1" x14ac:dyDescent="0.25">
      <c r="A314" s="31" t="s">
        <v>1113</v>
      </c>
      <c r="B314" s="31" t="s">
        <v>204</v>
      </c>
      <c r="C314" s="31" t="s">
        <v>205</v>
      </c>
      <c r="D314" s="31">
        <v>3</v>
      </c>
      <c r="E314" s="31">
        <v>3</v>
      </c>
      <c r="F314" s="32">
        <v>23.1</v>
      </c>
      <c r="G314" s="31">
        <v>19</v>
      </c>
    </row>
    <row r="315" spans="1:7" ht="15" customHeight="1" x14ac:dyDescent="0.25">
      <c r="A315" s="31" t="s">
        <v>1099</v>
      </c>
      <c r="B315" s="31" t="s">
        <v>207</v>
      </c>
      <c r="C315" s="31" t="s">
        <v>208</v>
      </c>
      <c r="D315" s="31">
        <v>4</v>
      </c>
      <c r="E315" s="31">
        <v>5</v>
      </c>
      <c r="F315" s="32">
        <v>35.700000000000003</v>
      </c>
      <c r="G315" s="31">
        <v>28</v>
      </c>
    </row>
    <row r="316" spans="1:7" ht="15" customHeight="1" x14ac:dyDescent="0.25">
      <c r="A316" s="31" t="s">
        <v>1101</v>
      </c>
      <c r="B316" s="31" t="s">
        <v>207</v>
      </c>
      <c r="C316" s="31" t="s">
        <v>208</v>
      </c>
      <c r="D316" s="31">
        <v>5</v>
      </c>
      <c r="E316" s="31">
        <v>5</v>
      </c>
      <c r="F316" s="32">
        <v>33.299999999999997</v>
      </c>
      <c r="G316" s="31">
        <v>31</v>
      </c>
    </row>
    <row r="317" spans="1:7" ht="15" customHeight="1" x14ac:dyDescent="0.25">
      <c r="A317" s="31" t="s">
        <v>1103</v>
      </c>
      <c r="B317" s="31" t="s">
        <v>207</v>
      </c>
      <c r="C317" s="31" t="s">
        <v>208</v>
      </c>
      <c r="D317" s="31">
        <v>5</v>
      </c>
      <c r="E317" s="31">
        <v>1</v>
      </c>
      <c r="F317" s="32">
        <v>6.7</v>
      </c>
      <c r="G317" s="31">
        <v>17</v>
      </c>
    </row>
    <row r="318" spans="1:7" ht="15" customHeight="1" x14ac:dyDescent="0.25">
      <c r="A318" s="31" t="s">
        <v>1104</v>
      </c>
      <c r="B318" s="31" t="s">
        <v>207</v>
      </c>
      <c r="C318" s="31" t="s">
        <v>208</v>
      </c>
      <c r="D318" s="31">
        <v>3</v>
      </c>
      <c r="E318" s="31">
        <v>0</v>
      </c>
      <c r="F318" s="32">
        <v>0</v>
      </c>
      <c r="G318" s="31">
        <v>45</v>
      </c>
    </row>
    <row r="319" spans="1:7" ht="15" customHeight="1" x14ac:dyDescent="0.25">
      <c r="A319" s="31" t="s">
        <v>1106</v>
      </c>
      <c r="B319" s="31" t="s">
        <v>207</v>
      </c>
      <c r="C319" s="31" t="s">
        <v>208</v>
      </c>
      <c r="D319" s="31">
        <v>5</v>
      </c>
      <c r="E319" s="31">
        <v>2</v>
      </c>
      <c r="F319" s="32">
        <v>13.3</v>
      </c>
      <c r="G319" s="31">
        <v>81</v>
      </c>
    </row>
    <row r="320" spans="1:7" ht="15" customHeight="1" x14ac:dyDescent="0.25">
      <c r="A320" s="31" t="s">
        <v>1107</v>
      </c>
      <c r="B320" s="31" t="s">
        <v>207</v>
      </c>
      <c r="C320" s="31" t="s">
        <v>208</v>
      </c>
      <c r="D320" s="31">
        <v>3</v>
      </c>
      <c r="E320" s="31">
        <v>2</v>
      </c>
      <c r="F320" s="32">
        <v>15.4</v>
      </c>
      <c r="G320" s="31">
        <v>71</v>
      </c>
    </row>
    <row r="321" spans="1:7" ht="15" customHeight="1" x14ac:dyDescent="0.25">
      <c r="A321" s="31" t="s">
        <v>1108</v>
      </c>
      <c r="B321" s="31" t="s">
        <v>207</v>
      </c>
      <c r="C321" s="31" t="s">
        <v>208</v>
      </c>
      <c r="D321" s="31">
        <v>1</v>
      </c>
      <c r="E321" s="31">
        <v>0</v>
      </c>
      <c r="F321" s="32">
        <v>0</v>
      </c>
      <c r="G321" s="31">
        <v>18</v>
      </c>
    </row>
    <row r="322" spans="1:7" ht="15" customHeight="1" x14ac:dyDescent="0.25">
      <c r="A322" s="31" t="s">
        <v>1109</v>
      </c>
      <c r="B322" s="31" t="s">
        <v>207</v>
      </c>
      <c r="C322" s="31" t="s">
        <v>208</v>
      </c>
      <c r="D322" s="31">
        <v>6</v>
      </c>
      <c r="E322" s="31">
        <v>3</v>
      </c>
      <c r="F322" s="32">
        <v>18.8</v>
      </c>
      <c r="G322" s="31">
        <v>88</v>
      </c>
    </row>
    <row r="323" spans="1:7" ht="15" customHeight="1" x14ac:dyDescent="0.25">
      <c r="A323" s="31" t="s">
        <v>1110</v>
      </c>
      <c r="B323" s="31" t="s">
        <v>207</v>
      </c>
      <c r="C323" s="31" t="s">
        <v>208</v>
      </c>
      <c r="D323" s="31">
        <v>3</v>
      </c>
      <c r="E323" s="31">
        <v>5</v>
      </c>
      <c r="F323" s="32">
        <v>38.5</v>
      </c>
      <c r="G323" s="31">
        <v>35</v>
      </c>
    </row>
    <row r="324" spans="1:7" ht="15" customHeight="1" x14ac:dyDescent="0.25">
      <c r="A324" s="31" t="s">
        <v>1111</v>
      </c>
      <c r="B324" s="31" t="s">
        <v>207</v>
      </c>
      <c r="C324" s="31" t="s">
        <v>208</v>
      </c>
      <c r="D324" s="31">
        <v>6</v>
      </c>
      <c r="E324" s="31">
        <v>0</v>
      </c>
      <c r="F324" s="32">
        <v>0</v>
      </c>
      <c r="G324" s="31">
        <v>32</v>
      </c>
    </row>
    <row r="325" spans="1:7" ht="15" customHeight="1" x14ac:dyDescent="0.25">
      <c r="A325" s="31" t="s">
        <v>1112</v>
      </c>
      <c r="B325" s="31" t="s">
        <v>207</v>
      </c>
      <c r="C325" s="31" t="s">
        <v>208</v>
      </c>
      <c r="D325" s="31">
        <v>5</v>
      </c>
      <c r="E325" s="31">
        <v>0</v>
      </c>
      <c r="F325" s="32">
        <v>0</v>
      </c>
      <c r="G325" s="31">
        <v>16</v>
      </c>
    </row>
    <row r="326" spans="1:7" ht="15" customHeight="1" x14ac:dyDescent="0.25">
      <c r="A326" s="31" t="s">
        <v>1113</v>
      </c>
      <c r="B326" s="31" t="s">
        <v>207</v>
      </c>
      <c r="C326" s="31" t="s">
        <v>208</v>
      </c>
      <c r="D326" s="31">
        <v>4</v>
      </c>
      <c r="E326" s="31">
        <v>2</v>
      </c>
      <c r="F326" s="32">
        <v>14.3</v>
      </c>
      <c r="G326" s="31">
        <v>18</v>
      </c>
    </row>
    <row r="327" spans="1:7" ht="24" customHeight="1" x14ac:dyDescent="0.25">
      <c r="A327" s="31" t="s">
        <v>1099</v>
      </c>
      <c r="B327" s="31" t="s">
        <v>210</v>
      </c>
      <c r="C327" s="31" t="s">
        <v>211</v>
      </c>
      <c r="D327" s="31">
        <v>0</v>
      </c>
      <c r="E327" s="31">
        <v>5</v>
      </c>
      <c r="F327" s="32">
        <v>50</v>
      </c>
      <c r="G327" s="31">
        <v>58</v>
      </c>
    </row>
    <row r="328" spans="1:7" ht="24" customHeight="1" x14ac:dyDescent="0.25">
      <c r="A328" s="31" t="s">
        <v>1101</v>
      </c>
      <c r="B328" s="31" t="s">
        <v>210</v>
      </c>
      <c r="C328" s="31" t="s">
        <v>211</v>
      </c>
      <c r="D328" s="31">
        <v>5</v>
      </c>
      <c r="E328" s="31">
        <v>2</v>
      </c>
      <c r="F328" s="32">
        <v>13.3</v>
      </c>
      <c r="G328" s="31">
        <v>82</v>
      </c>
    </row>
    <row r="329" spans="1:7" ht="24" customHeight="1" x14ac:dyDescent="0.25">
      <c r="A329" s="31" t="s">
        <v>1103</v>
      </c>
      <c r="B329" s="31" t="s">
        <v>210</v>
      </c>
      <c r="C329" s="31" t="s">
        <v>211</v>
      </c>
      <c r="D329" s="31">
        <v>5</v>
      </c>
      <c r="E329" s="31">
        <v>2</v>
      </c>
      <c r="F329" s="32">
        <v>13.3</v>
      </c>
      <c r="G329" s="31">
        <v>50</v>
      </c>
    </row>
    <row r="330" spans="1:7" ht="24" customHeight="1" x14ac:dyDescent="0.25">
      <c r="A330" s="31" t="s">
        <v>1104</v>
      </c>
      <c r="B330" s="31" t="s">
        <v>210</v>
      </c>
      <c r="C330" s="31" t="s">
        <v>211</v>
      </c>
      <c r="D330" s="31">
        <v>1</v>
      </c>
      <c r="E330" s="31">
        <v>4</v>
      </c>
      <c r="F330" s="32">
        <v>36.4</v>
      </c>
      <c r="G330" s="31">
        <v>88</v>
      </c>
    </row>
    <row r="331" spans="1:7" ht="24" customHeight="1" x14ac:dyDescent="0.25">
      <c r="A331" s="31" t="s">
        <v>1106</v>
      </c>
      <c r="B331" s="31" t="s">
        <v>210</v>
      </c>
      <c r="C331" s="31" t="s">
        <v>211</v>
      </c>
      <c r="D331" s="31">
        <v>6</v>
      </c>
      <c r="E331" s="31">
        <v>3</v>
      </c>
      <c r="F331" s="32">
        <v>18.8</v>
      </c>
      <c r="G331" s="31">
        <v>56</v>
      </c>
    </row>
    <row r="332" spans="1:7" ht="24" customHeight="1" x14ac:dyDescent="0.25">
      <c r="A332" s="31" t="s">
        <v>1107</v>
      </c>
      <c r="B332" s="31" t="s">
        <v>210</v>
      </c>
      <c r="C332" s="31" t="s">
        <v>211</v>
      </c>
      <c r="D332" s="31">
        <v>5</v>
      </c>
      <c r="E332" s="31">
        <v>1</v>
      </c>
      <c r="F332" s="32">
        <v>6.7</v>
      </c>
      <c r="G332" s="31">
        <v>90</v>
      </c>
    </row>
    <row r="333" spans="1:7" ht="24" customHeight="1" x14ac:dyDescent="0.25">
      <c r="A333" s="31" t="s">
        <v>1108</v>
      </c>
      <c r="B333" s="31" t="s">
        <v>210</v>
      </c>
      <c r="C333" s="31" t="s">
        <v>211</v>
      </c>
      <c r="D333" s="31">
        <v>4</v>
      </c>
      <c r="E333" s="31">
        <v>2</v>
      </c>
      <c r="F333" s="32">
        <v>14.3</v>
      </c>
      <c r="G333" s="31">
        <v>79</v>
      </c>
    </row>
    <row r="334" spans="1:7" ht="24" customHeight="1" x14ac:dyDescent="0.25">
      <c r="A334" s="31" t="s">
        <v>1109</v>
      </c>
      <c r="B334" s="31" t="s">
        <v>210</v>
      </c>
      <c r="C334" s="31" t="s">
        <v>211</v>
      </c>
      <c r="D334" s="31">
        <v>1</v>
      </c>
      <c r="E334" s="31">
        <v>0</v>
      </c>
      <c r="F334" s="32">
        <v>0</v>
      </c>
      <c r="G334" s="31">
        <v>52</v>
      </c>
    </row>
    <row r="335" spans="1:7" ht="24" customHeight="1" x14ac:dyDescent="0.25">
      <c r="A335" s="31" t="s">
        <v>1110</v>
      </c>
      <c r="B335" s="31" t="s">
        <v>210</v>
      </c>
      <c r="C335" s="31" t="s">
        <v>211</v>
      </c>
      <c r="D335" s="31">
        <v>0</v>
      </c>
      <c r="E335" s="31">
        <v>4</v>
      </c>
      <c r="F335" s="32">
        <v>40</v>
      </c>
      <c r="G335" s="31">
        <v>73</v>
      </c>
    </row>
    <row r="336" spans="1:7" ht="24" customHeight="1" x14ac:dyDescent="0.25">
      <c r="A336" s="31" t="s">
        <v>1111</v>
      </c>
      <c r="B336" s="31" t="s">
        <v>210</v>
      </c>
      <c r="C336" s="31" t="s">
        <v>211</v>
      </c>
      <c r="D336" s="31">
        <v>2</v>
      </c>
      <c r="E336" s="31">
        <v>0</v>
      </c>
      <c r="F336" s="32">
        <v>0</v>
      </c>
      <c r="G336" s="31">
        <v>69</v>
      </c>
    </row>
    <row r="337" spans="1:7" ht="24" customHeight="1" x14ac:dyDescent="0.25">
      <c r="A337" s="31" t="s">
        <v>1112</v>
      </c>
      <c r="B337" s="31" t="s">
        <v>210</v>
      </c>
      <c r="C337" s="31" t="s">
        <v>211</v>
      </c>
      <c r="D337" s="31">
        <v>3</v>
      </c>
      <c r="E337" s="31">
        <v>2</v>
      </c>
      <c r="F337" s="32">
        <v>15.4</v>
      </c>
      <c r="G337" s="31">
        <v>44</v>
      </c>
    </row>
    <row r="338" spans="1:7" ht="24" customHeight="1" x14ac:dyDescent="0.25">
      <c r="A338" s="31" t="s">
        <v>1113</v>
      </c>
      <c r="B338" s="31" t="s">
        <v>210</v>
      </c>
      <c r="C338" s="31" t="s">
        <v>211</v>
      </c>
      <c r="D338" s="31">
        <v>1</v>
      </c>
      <c r="E338" s="31">
        <v>5</v>
      </c>
      <c r="F338" s="32">
        <v>45.5</v>
      </c>
      <c r="G338" s="31">
        <v>55</v>
      </c>
    </row>
    <row r="339" spans="1:7" ht="24" customHeight="1" x14ac:dyDescent="0.25">
      <c r="A339" s="31" t="s">
        <v>1099</v>
      </c>
      <c r="B339" s="31" t="s">
        <v>213</v>
      </c>
      <c r="C339" s="31" t="s">
        <v>214</v>
      </c>
      <c r="D339" s="31">
        <v>0</v>
      </c>
      <c r="E339" s="31">
        <v>3</v>
      </c>
      <c r="F339" s="32">
        <v>30</v>
      </c>
      <c r="G339" s="31">
        <v>70</v>
      </c>
    </row>
    <row r="340" spans="1:7" ht="24" customHeight="1" x14ac:dyDescent="0.25">
      <c r="A340" s="31" t="s">
        <v>1101</v>
      </c>
      <c r="B340" s="31" t="s">
        <v>213</v>
      </c>
      <c r="C340" s="31" t="s">
        <v>214</v>
      </c>
      <c r="D340" s="31">
        <v>3</v>
      </c>
      <c r="E340" s="31">
        <v>4</v>
      </c>
      <c r="F340" s="32">
        <v>30.8</v>
      </c>
      <c r="G340" s="31">
        <v>80</v>
      </c>
    </row>
    <row r="341" spans="1:7" ht="24" customHeight="1" x14ac:dyDescent="0.25">
      <c r="A341" s="31" t="s">
        <v>1103</v>
      </c>
      <c r="B341" s="31" t="s">
        <v>213</v>
      </c>
      <c r="C341" s="31" t="s">
        <v>214</v>
      </c>
      <c r="D341" s="31">
        <v>5</v>
      </c>
      <c r="E341" s="31">
        <v>3</v>
      </c>
      <c r="F341" s="32">
        <v>20</v>
      </c>
      <c r="G341" s="31">
        <v>24</v>
      </c>
    </row>
    <row r="342" spans="1:7" ht="24" customHeight="1" x14ac:dyDescent="0.25">
      <c r="A342" s="31" t="s">
        <v>1104</v>
      </c>
      <c r="B342" s="31" t="s">
        <v>213</v>
      </c>
      <c r="C342" s="31" t="s">
        <v>214</v>
      </c>
      <c r="D342" s="31">
        <v>5</v>
      </c>
      <c r="E342" s="31">
        <v>2</v>
      </c>
      <c r="F342" s="32">
        <v>13.3</v>
      </c>
      <c r="G342" s="31">
        <v>57</v>
      </c>
    </row>
    <row r="343" spans="1:7" ht="24" customHeight="1" x14ac:dyDescent="0.25">
      <c r="A343" s="31" t="s">
        <v>1106</v>
      </c>
      <c r="B343" s="31" t="s">
        <v>213</v>
      </c>
      <c r="C343" s="31" t="s">
        <v>214</v>
      </c>
      <c r="D343" s="31">
        <v>2</v>
      </c>
      <c r="E343" s="31">
        <v>1</v>
      </c>
      <c r="F343" s="32">
        <v>8.3000000000000007</v>
      </c>
      <c r="G343" s="31">
        <v>35</v>
      </c>
    </row>
    <row r="344" spans="1:7" ht="24" customHeight="1" x14ac:dyDescent="0.25">
      <c r="A344" s="31" t="s">
        <v>1107</v>
      </c>
      <c r="B344" s="31" t="s">
        <v>213</v>
      </c>
      <c r="C344" s="31" t="s">
        <v>214</v>
      </c>
      <c r="D344" s="31">
        <v>4</v>
      </c>
      <c r="E344" s="31">
        <v>3</v>
      </c>
      <c r="F344" s="32">
        <v>21.4</v>
      </c>
      <c r="G344" s="31">
        <v>86</v>
      </c>
    </row>
    <row r="345" spans="1:7" ht="24" customHeight="1" x14ac:dyDescent="0.25">
      <c r="A345" s="31" t="s">
        <v>1108</v>
      </c>
      <c r="B345" s="31" t="s">
        <v>213</v>
      </c>
      <c r="C345" s="31" t="s">
        <v>214</v>
      </c>
      <c r="D345" s="31">
        <v>4</v>
      </c>
      <c r="E345" s="31">
        <v>5</v>
      </c>
      <c r="F345" s="32">
        <v>35.700000000000003</v>
      </c>
      <c r="G345" s="31">
        <v>71</v>
      </c>
    </row>
    <row r="346" spans="1:7" ht="24" customHeight="1" x14ac:dyDescent="0.25">
      <c r="A346" s="31" t="s">
        <v>1109</v>
      </c>
      <c r="B346" s="31" t="s">
        <v>213</v>
      </c>
      <c r="C346" s="31" t="s">
        <v>214</v>
      </c>
      <c r="D346" s="31">
        <v>4</v>
      </c>
      <c r="E346" s="31">
        <v>4</v>
      </c>
      <c r="F346" s="32">
        <v>28.6</v>
      </c>
      <c r="G346" s="31">
        <v>57</v>
      </c>
    </row>
    <row r="347" spans="1:7" ht="24" customHeight="1" x14ac:dyDescent="0.25">
      <c r="A347" s="31" t="s">
        <v>1110</v>
      </c>
      <c r="B347" s="31" t="s">
        <v>213</v>
      </c>
      <c r="C347" s="31" t="s">
        <v>214</v>
      </c>
      <c r="D347" s="31">
        <v>5</v>
      </c>
      <c r="E347" s="31">
        <v>5</v>
      </c>
      <c r="F347" s="32">
        <v>33.299999999999997</v>
      </c>
      <c r="G347" s="31">
        <v>82</v>
      </c>
    </row>
    <row r="348" spans="1:7" ht="24" customHeight="1" x14ac:dyDescent="0.25">
      <c r="A348" s="31" t="s">
        <v>1111</v>
      </c>
      <c r="B348" s="31" t="s">
        <v>213</v>
      </c>
      <c r="C348" s="31" t="s">
        <v>214</v>
      </c>
      <c r="D348" s="31">
        <v>5</v>
      </c>
      <c r="E348" s="31">
        <v>3</v>
      </c>
      <c r="F348" s="32">
        <v>20</v>
      </c>
      <c r="G348" s="31">
        <v>18</v>
      </c>
    </row>
    <row r="349" spans="1:7" ht="24" customHeight="1" x14ac:dyDescent="0.25">
      <c r="A349" s="31" t="s">
        <v>1112</v>
      </c>
      <c r="B349" s="31" t="s">
        <v>213</v>
      </c>
      <c r="C349" s="31" t="s">
        <v>214</v>
      </c>
      <c r="D349" s="31">
        <v>0</v>
      </c>
      <c r="E349" s="31">
        <v>3</v>
      </c>
      <c r="F349" s="32">
        <v>30</v>
      </c>
      <c r="G349" s="31">
        <v>22</v>
      </c>
    </row>
    <row r="350" spans="1:7" ht="24" customHeight="1" x14ac:dyDescent="0.25">
      <c r="A350" s="31" t="s">
        <v>1113</v>
      </c>
      <c r="B350" s="31" t="s">
        <v>213</v>
      </c>
      <c r="C350" s="31" t="s">
        <v>214</v>
      </c>
      <c r="D350" s="31">
        <v>3</v>
      </c>
      <c r="E350" s="31">
        <v>1</v>
      </c>
      <c r="F350" s="32">
        <v>7.7</v>
      </c>
      <c r="G350" s="31">
        <v>58</v>
      </c>
    </row>
    <row r="351" spans="1:7" ht="24" customHeight="1" x14ac:dyDescent="0.25">
      <c r="A351" s="31" t="s">
        <v>1099</v>
      </c>
      <c r="B351" s="31" t="s">
        <v>216</v>
      </c>
      <c r="C351" s="31" t="s">
        <v>217</v>
      </c>
      <c r="D351" s="31">
        <v>1</v>
      </c>
      <c r="E351" s="31">
        <v>0</v>
      </c>
      <c r="F351" s="32">
        <v>0</v>
      </c>
      <c r="G351" s="31">
        <v>60</v>
      </c>
    </row>
    <row r="352" spans="1:7" ht="24" customHeight="1" x14ac:dyDescent="0.25">
      <c r="A352" s="31" t="s">
        <v>1101</v>
      </c>
      <c r="B352" s="31" t="s">
        <v>216</v>
      </c>
      <c r="C352" s="31" t="s">
        <v>217</v>
      </c>
      <c r="D352" s="31">
        <v>0</v>
      </c>
      <c r="E352" s="31">
        <v>4</v>
      </c>
      <c r="F352" s="32">
        <v>40</v>
      </c>
      <c r="G352" s="31">
        <v>87</v>
      </c>
    </row>
    <row r="353" spans="1:7" ht="24" customHeight="1" x14ac:dyDescent="0.25">
      <c r="A353" s="31" t="s">
        <v>1103</v>
      </c>
      <c r="B353" s="31" t="s">
        <v>216</v>
      </c>
      <c r="C353" s="31" t="s">
        <v>217</v>
      </c>
      <c r="D353" s="31">
        <v>2</v>
      </c>
      <c r="E353" s="31">
        <v>2</v>
      </c>
      <c r="F353" s="32">
        <v>16.7</v>
      </c>
      <c r="G353" s="31">
        <v>35</v>
      </c>
    </row>
    <row r="354" spans="1:7" ht="24" customHeight="1" x14ac:dyDescent="0.25">
      <c r="A354" s="31" t="s">
        <v>1104</v>
      </c>
      <c r="B354" s="31" t="s">
        <v>216</v>
      </c>
      <c r="C354" s="31" t="s">
        <v>217</v>
      </c>
      <c r="D354" s="31">
        <v>2</v>
      </c>
      <c r="E354" s="31">
        <v>5</v>
      </c>
      <c r="F354" s="32">
        <v>41.7</v>
      </c>
      <c r="G354" s="31">
        <v>19</v>
      </c>
    </row>
    <row r="355" spans="1:7" ht="24" customHeight="1" x14ac:dyDescent="0.25">
      <c r="A355" s="31" t="s">
        <v>1106</v>
      </c>
      <c r="B355" s="31" t="s">
        <v>216</v>
      </c>
      <c r="C355" s="31" t="s">
        <v>217</v>
      </c>
      <c r="D355" s="31">
        <v>0</v>
      </c>
      <c r="E355" s="31">
        <v>4</v>
      </c>
      <c r="F355" s="32">
        <v>40</v>
      </c>
      <c r="G355" s="31">
        <v>23</v>
      </c>
    </row>
    <row r="356" spans="1:7" ht="24" customHeight="1" x14ac:dyDescent="0.25">
      <c r="A356" s="31" t="s">
        <v>1107</v>
      </c>
      <c r="B356" s="31" t="s">
        <v>216</v>
      </c>
      <c r="C356" s="31" t="s">
        <v>217</v>
      </c>
      <c r="D356" s="31">
        <v>0</v>
      </c>
      <c r="E356" s="31">
        <v>5</v>
      </c>
      <c r="F356" s="32">
        <v>50</v>
      </c>
      <c r="G356" s="31">
        <v>55</v>
      </c>
    </row>
    <row r="357" spans="1:7" ht="24" customHeight="1" x14ac:dyDescent="0.25">
      <c r="A357" s="31" t="s">
        <v>1108</v>
      </c>
      <c r="B357" s="31" t="s">
        <v>216</v>
      </c>
      <c r="C357" s="31" t="s">
        <v>217</v>
      </c>
      <c r="D357" s="31">
        <v>1</v>
      </c>
      <c r="E357" s="31">
        <v>4</v>
      </c>
      <c r="F357" s="32">
        <v>36.4</v>
      </c>
      <c r="G357" s="31">
        <v>21</v>
      </c>
    </row>
    <row r="358" spans="1:7" ht="24" customHeight="1" x14ac:dyDescent="0.25">
      <c r="A358" s="31" t="s">
        <v>1109</v>
      </c>
      <c r="B358" s="31" t="s">
        <v>216</v>
      </c>
      <c r="C358" s="31" t="s">
        <v>217</v>
      </c>
      <c r="D358" s="31">
        <v>0</v>
      </c>
      <c r="E358" s="31">
        <v>5</v>
      </c>
      <c r="F358" s="32">
        <v>50</v>
      </c>
      <c r="G358" s="31">
        <v>61</v>
      </c>
    </row>
    <row r="359" spans="1:7" ht="24" customHeight="1" x14ac:dyDescent="0.25">
      <c r="A359" s="31" t="s">
        <v>1110</v>
      </c>
      <c r="B359" s="31" t="s">
        <v>216</v>
      </c>
      <c r="C359" s="31" t="s">
        <v>217</v>
      </c>
      <c r="D359" s="31">
        <v>2</v>
      </c>
      <c r="E359" s="31">
        <v>0</v>
      </c>
      <c r="F359" s="32">
        <v>0</v>
      </c>
      <c r="G359" s="31">
        <v>28</v>
      </c>
    </row>
    <row r="360" spans="1:7" ht="24" customHeight="1" x14ac:dyDescent="0.25">
      <c r="A360" s="31" t="s">
        <v>1111</v>
      </c>
      <c r="B360" s="31" t="s">
        <v>216</v>
      </c>
      <c r="C360" s="31" t="s">
        <v>217</v>
      </c>
      <c r="D360" s="31">
        <v>4</v>
      </c>
      <c r="E360" s="31">
        <v>5</v>
      </c>
      <c r="F360" s="32">
        <v>35.700000000000003</v>
      </c>
      <c r="G360" s="31">
        <v>69</v>
      </c>
    </row>
    <row r="361" spans="1:7" ht="24" customHeight="1" x14ac:dyDescent="0.25">
      <c r="A361" s="31" t="s">
        <v>1112</v>
      </c>
      <c r="B361" s="31" t="s">
        <v>216</v>
      </c>
      <c r="C361" s="31" t="s">
        <v>217</v>
      </c>
      <c r="D361" s="31">
        <v>4</v>
      </c>
      <c r="E361" s="31">
        <v>5</v>
      </c>
      <c r="F361" s="32">
        <v>35.700000000000003</v>
      </c>
      <c r="G361" s="31">
        <v>25</v>
      </c>
    </row>
    <row r="362" spans="1:7" ht="24" customHeight="1" x14ac:dyDescent="0.25">
      <c r="A362" s="31" t="s">
        <v>1113</v>
      </c>
      <c r="B362" s="31" t="s">
        <v>216</v>
      </c>
      <c r="C362" s="31" t="s">
        <v>217</v>
      </c>
      <c r="D362" s="31">
        <v>2</v>
      </c>
      <c r="E362" s="31">
        <v>5</v>
      </c>
      <c r="F362" s="32">
        <v>41.7</v>
      </c>
      <c r="G362" s="31">
        <v>72</v>
      </c>
    </row>
    <row r="363" spans="1:7" ht="24" customHeight="1" x14ac:dyDescent="0.25">
      <c r="A363" s="31" t="s">
        <v>1099</v>
      </c>
      <c r="B363" s="31" t="s">
        <v>220</v>
      </c>
      <c r="C363" s="31" t="s">
        <v>221</v>
      </c>
      <c r="D363" s="31">
        <v>6</v>
      </c>
      <c r="E363" s="31">
        <v>4</v>
      </c>
      <c r="F363" s="32">
        <v>25</v>
      </c>
      <c r="G363" s="31">
        <v>39</v>
      </c>
    </row>
    <row r="364" spans="1:7" ht="24" customHeight="1" x14ac:dyDescent="0.25">
      <c r="A364" s="31" t="s">
        <v>1101</v>
      </c>
      <c r="B364" s="31" t="s">
        <v>220</v>
      </c>
      <c r="C364" s="31" t="s">
        <v>221</v>
      </c>
      <c r="D364" s="31">
        <v>3</v>
      </c>
      <c r="E364" s="31">
        <v>4</v>
      </c>
      <c r="F364" s="32">
        <v>30.8</v>
      </c>
      <c r="G364" s="31">
        <v>55</v>
      </c>
    </row>
    <row r="365" spans="1:7" ht="24" customHeight="1" x14ac:dyDescent="0.25">
      <c r="A365" s="31" t="s">
        <v>1103</v>
      </c>
      <c r="B365" s="31" t="s">
        <v>220</v>
      </c>
      <c r="C365" s="31" t="s">
        <v>221</v>
      </c>
      <c r="D365" s="31">
        <v>2</v>
      </c>
      <c r="E365" s="31">
        <v>3</v>
      </c>
      <c r="F365" s="32">
        <v>25</v>
      </c>
      <c r="G365" s="31">
        <v>15</v>
      </c>
    </row>
    <row r="366" spans="1:7" ht="24" customHeight="1" x14ac:dyDescent="0.25">
      <c r="A366" s="31" t="s">
        <v>1104</v>
      </c>
      <c r="B366" s="31" t="s">
        <v>220</v>
      </c>
      <c r="C366" s="31" t="s">
        <v>221</v>
      </c>
      <c r="D366" s="31">
        <v>5</v>
      </c>
      <c r="E366" s="31">
        <v>3</v>
      </c>
      <c r="F366" s="32">
        <v>20</v>
      </c>
      <c r="G366" s="31">
        <v>41</v>
      </c>
    </row>
    <row r="367" spans="1:7" ht="24" customHeight="1" x14ac:dyDescent="0.25">
      <c r="A367" s="31" t="s">
        <v>1106</v>
      </c>
      <c r="B367" s="31" t="s">
        <v>220</v>
      </c>
      <c r="C367" s="31" t="s">
        <v>221</v>
      </c>
      <c r="D367" s="31">
        <v>3</v>
      </c>
      <c r="E367" s="31">
        <v>2</v>
      </c>
      <c r="F367" s="32">
        <v>15.4</v>
      </c>
      <c r="G367" s="31">
        <v>90</v>
      </c>
    </row>
    <row r="368" spans="1:7" ht="24" customHeight="1" x14ac:dyDescent="0.25">
      <c r="A368" s="31" t="s">
        <v>1107</v>
      </c>
      <c r="B368" s="31" t="s">
        <v>220</v>
      </c>
      <c r="C368" s="31" t="s">
        <v>221</v>
      </c>
      <c r="D368" s="31">
        <v>0</v>
      </c>
      <c r="E368" s="31">
        <v>1</v>
      </c>
      <c r="F368" s="32">
        <v>10</v>
      </c>
      <c r="G368" s="31">
        <v>81</v>
      </c>
    </row>
    <row r="369" spans="1:7" ht="24" customHeight="1" x14ac:dyDescent="0.25">
      <c r="A369" s="31" t="s">
        <v>1108</v>
      </c>
      <c r="B369" s="31" t="s">
        <v>220</v>
      </c>
      <c r="C369" s="31" t="s">
        <v>221</v>
      </c>
      <c r="D369" s="31">
        <v>0</v>
      </c>
      <c r="E369" s="31">
        <v>4</v>
      </c>
      <c r="F369" s="32">
        <v>40</v>
      </c>
      <c r="G369" s="31">
        <v>43</v>
      </c>
    </row>
    <row r="370" spans="1:7" ht="24" customHeight="1" x14ac:dyDescent="0.25">
      <c r="A370" s="31" t="s">
        <v>1109</v>
      </c>
      <c r="B370" s="31" t="s">
        <v>220</v>
      </c>
      <c r="C370" s="31" t="s">
        <v>221</v>
      </c>
      <c r="D370" s="31">
        <v>0</v>
      </c>
      <c r="E370" s="31">
        <v>2</v>
      </c>
      <c r="F370" s="32">
        <v>20</v>
      </c>
      <c r="G370" s="31">
        <v>81</v>
      </c>
    </row>
    <row r="371" spans="1:7" ht="24" customHeight="1" x14ac:dyDescent="0.25">
      <c r="A371" s="31" t="s">
        <v>1110</v>
      </c>
      <c r="B371" s="31" t="s">
        <v>220</v>
      </c>
      <c r="C371" s="31" t="s">
        <v>221</v>
      </c>
      <c r="D371" s="31">
        <v>1</v>
      </c>
      <c r="E371" s="31">
        <v>2</v>
      </c>
      <c r="F371" s="32">
        <v>18.2</v>
      </c>
      <c r="G371" s="31">
        <v>17</v>
      </c>
    </row>
    <row r="372" spans="1:7" ht="24" customHeight="1" x14ac:dyDescent="0.25">
      <c r="A372" s="31" t="s">
        <v>1111</v>
      </c>
      <c r="B372" s="31" t="s">
        <v>220</v>
      </c>
      <c r="C372" s="31" t="s">
        <v>221</v>
      </c>
      <c r="D372" s="31">
        <v>1</v>
      </c>
      <c r="E372" s="31">
        <v>0</v>
      </c>
      <c r="F372" s="32">
        <v>0</v>
      </c>
      <c r="G372" s="31">
        <v>31</v>
      </c>
    </row>
    <row r="373" spans="1:7" ht="24" customHeight="1" x14ac:dyDescent="0.25">
      <c r="A373" s="31" t="s">
        <v>1112</v>
      </c>
      <c r="B373" s="31" t="s">
        <v>220</v>
      </c>
      <c r="C373" s="31" t="s">
        <v>221</v>
      </c>
      <c r="D373" s="31">
        <v>4</v>
      </c>
      <c r="E373" s="31">
        <v>0</v>
      </c>
      <c r="F373" s="32">
        <v>0</v>
      </c>
      <c r="G373" s="31">
        <v>18</v>
      </c>
    </row>
    <row r="374" spans="1:7" ht="24" customHeight="1" x14ac:dyDescent="0.25">
      <c r="A374" s="31" t="s">
        <v>1113</v>
      </c>
      <c r="B374" s="31" t="s">
        <v>220</v>
      </c>
      <c r="C374" s="31" t="s">
        <v>221</v>
      </c>
      <c r="D374" s="31">
        <v>3</v>
      </c>
      <c r="E374" s="31">
        <v>1</v>
      </c>
      <c r="F374" s="32">
        <v>7.7</v>
      </c>
      <c r="G374" s="31">
        <v>32</v>
      </c>
    </row>
    <row r="375" spans="1:7" ht="24" customHeight="1" x14ac:dyDescent="0.25">
      <c r="A375" s="31" t="s">
        <v>1099</v>
      </c>
      <c r="B375" s="31" t="s">
        <v>223</v>
      </c>
      <c r="C375" s="31" t="s">
        <v>224</v>
      </c>
      <c r="D375" s="31">
        <v>4</v>
      </c>
      <c r="E375" s="31">
        <v>4</v>
      </c>
      <c r="F375" s="32">
        <v>28.6</v>
      </c>
      <c r="G375" s="31">
        <v>71</v>
      </c>
    </row>
    <row r="376" spans="1:7" ht="24" customHeight="1" x14ac:dyDescent="0.25">
      <c r="A376" s="31" t="s">
        <v>1101</v>
      </c>
      <c r="B376" s="31" t="s">
        <v>223</v>
      </c>
      <c r="C376" s="31" t="s">
        <v>224</v>
      </c>
      <c r="D376" s="31">
        <v>1</v>
      </c>
      <c r="E376" s="31">
        <v>5</v>
      </c>
      <c r="F376" s="32">
        <v>45.5</v>
      </c>
      <c r="G376" s="31">
        <v>46</v>
      </c>
    </row>
    <row r="377" spans="1:7" ht="24" customHeight="1" x14ac:dyDescent="0.25">
      <c r="A377" s="31" t="s">
        <v>1103</v>
      </c>
      <c r="B377" s="31" t="s">
        <v>223</v>
      </c>
      <c r="C377" s="31" t="s">
        <v>224</v>
      </c>
      <c r="D377" s="31">
        <v>1</v>
      </c>
      <c r="E377" s="31">
        <v>3</v>
      </c>
      <c r="F377" s="32">
        <v>27.3</v>
      </c>
      <c r="G377" s="31">
        <v>64</v>
      </c>
    </row>
    <row r="378" spans="1:7" ht="24" customHeight="1" x14ac:dyDescent="0.25">
      <c r="A378" s="31" t="s">
        <v>1104</v>
      </c>
      <c r="B378" s="31" t="s">
        <v>223</v>
      </c>
      <c r="C378" s="31" t="s">
        <v>224</v>
      </c>
      <c r="D378" s="31">
        <v>3</v>
      </c>
      <c r="E378" s="31">
        <v>0</v>
      </c>
      <c r="F378" s="32">
        <v>0</v>
      </c>
      <c r="G378" s="31">
        <v>64</v>
      </c>
    </row>
    <row r="379" spans="1:7" ht="24" customHeight="1" x14ac:dyDescent="0.25">
      <c r="A379" s="31" t="s">
        <v>1106</v>
      </c>
      <c r="B379" s="31" t="s">
        <v>223</v>
      </c>
      <c r="C379" s="31" t="s">
        <v>224</v>
      </c>
      <c r="D379" s="31">
        <v>4</v>
      </c>
      <c r="E379" s="31">
        <v>0</v>
      </c>
      <c r="F379" s="32">
        <v>0</v>
      </c>
      <c r="G379" s="31">
        <v>29</v>
      </c>
    </row>
    <row r="380" spans="1:7" ht="24" customHeight="1" x14ac:dyDescent="0.25">
      <c r="A380" s="31" t="s">
        <v>1107</v>
      </c>
      <c r="B380" s="31" t="s">
        <v>223</v>
      </c>
      <c r="C380" s="31" t="s">
        <v>224</v>
      </c>
      <c r="D380" s="31">
        <v>2</v>
      </c>
      <c r="E380" s="31">
        <v>2</v>
      </c>
      <c r="F380" s="32">
        <v>16.7</v>
      </c>
      <c r="G380" s="31">
        <v>13</v>
      </c>
    </row>
    <row r="381" spans="1:7" ht="24" customHeight="1" x14ac:dyDescent="0.25">
      <c r="A381" s="31" t="s">
        <v>1108</v>
      </c>
      <c r="B381" s="31" t="s">
        <v>223</v>
      </c>
      <c r="C381" s="31" t="s">
        <v>224</v>
      </c>
      <c r="D381" s="31">
        <v>4</v>
      </c>
      <c r="E381" s="31">
        <v>5</v>
      </c>
      <c r="F381" s="32">
        <v>35.700000000000003</v>
      </c>
      <c r="G381" s="31">
        <v>20</v>
      </c>
    </row>
    <row r="382" spans="1:7" ht="24" customHeight="1" x14ac:dyDescent="0.25">
      <c r="A382" s="31" t="s">
        <v>1109</v>
      </c>
      <c r="B382" s="31" t="s">
        <v>223</v>
      </c>
      <c r="C382" s="31" t="s">
        <v>224</v>
      </c>
      <c r="D382" s="31">
        <v>0</v>
      </c>
      <c r="E382" s="31">
        <v>5</v>
      </c>
      <c r="F382" s="32">
        <v>50</v>
      </c>
      <c r="G382" s="31">
        <v>66</v>
      </c>
    </row>
    <row r="383" spans="1:7" ht="24" customHeight="1" x14ac:dyDescent="0.25">
      <c r="A383" s="31" t="s">
        <v>1110</v>
      </c>
      <c r="B383" s="31" t="s">
        <v>223</v>
      </c>
      <c r="C383" s="31" t="s">
        <v>224</v>
      </c>
      <c r="D383" s="31">
        <v>1</v>
      </c>
      <c r="E383" s="31">
        <v>0</v>
      </c>
      <c r="F383" s="32">
        <v>0</v>
      </c>
      <c r="G383" s="31">
        <v>51</v>
      </c>
    </row>
    <row r="384" spans="1:7" ht="24" customHeight="1" x14ac:dyDescent="0.25">
      <c r="A384" s="31" t="s">
        <v>1111</v>
      </c>
      <c r="B384" s="31" t="s">
        <v>223</v>
      </c>
      <c r="C384" s="31" t="s">
        <v>224</v>
      </c>
      <c r="D384" s="31">
        <v>4</v>
      </c>
      <c r="E384" s="31">
        <v>2</v>
      </c>
      <c r="F384" s="32">
        <v>14.3</v>
      </c>
      <c r="G384" s="31">
        <v>59</v>
      </c>
    </row>
    <row r="385" spans="1:7" ht="24" customHeight="1" x14ac:dyDescent="0.25">
      <c r="A385" s="31" t="s">
        <v>1112</v>
      </c>
      <c r="B385" s="31" t="s">
        <v>223</v>
      </c>
      <c r="C385" s="31" t="s">
        <v>224</v>
      </c>
      <c r="D385" s="31">
        <v>0</v>
      </c>
      <c r="E385" s="31">
        <v>5</v>
      </c>
      <c r="F385" s="32">
        <v>50</v>
      </c>
      <c r="G385" s="31">
        <v>21</v>
      </c>
    </row>
    <row r="386" spans="1:7" ht="24" customHeight="1" x14ac:dyDescent="0.25">
      <c r="A386" s="31" t="s">
        <v>1113</v>
      </c>
      <c r="B386" s="31" t="s">
        <v>223</v>
      </c>
      <c r="C386" s="31" t="s">
        <v>224</v>
      </c>
      <c r="D386" s="31">
        <v>3</v>
      </c>
      <c r="E386" s="31">
        <v>3</v>
      </c>
      <c r="F386" s="32">
        <v>23.1</v>
      </c>
      <c r="G386" s="31">
        <v>84</v>
      </c>
    </row>
    <row r="387" spans="1:7" ht="15" customHeight="1" x14ac:dyDescent="0.25">
      <c r="A387" s="31" t="s">
        <v>1099</v>
      </c>
      <c r="B387" s="31" t="s">
        <v>225</v>
      </c>
      <c r="C387" s="31" t="s">
        <v>226</v>
      </c>
      <c r="D387" s="31">
        <v>1</v>
      </c>
      <c r="E387" s="31">
        <v>1</v>
      </c>
      <c r="F387" s="32">
        <v>9.1</v>
      </c>
      <c r="G387" s="31">
        <v>89</v>
      </c>
    </row>
    <row r="388" spans="1:7" ht="15" customHeight="1" x14ac:dyDescent="0.25">
      <c r="A388" s="31" t="s">
        <v>1101</v>
      </c>
      <c r="B388" s="31" t="s">
        <v>225</v>
      </c>
      <c r="C388" s="31" t="s">
        <v>226</v>
      </c>
      <c r="D388" s="31">
        <v>5</v>
      </c>
      <c r="E388" s="31">
        <v>5</v>
      </c>
      <c r="F388" s="32">
        <v>33.299999999999997</v>
      </c>
      <c r="G388" s="31">
        <v>78</v>
      </c>
    </row>
    <row r="389" spans="1:7" ht="15" customHeight="1" x14ac:dyDescent="0.25">
      <c r="A389" s="31" t="s">
        <v>1103</v>
      </c>
      <c r="B389" s="31" t="s">
        <v>225</v>
      </c>
      <c r="C389" s="31" t="s">
        <v>226</v>
      </c>
      <c r="D389" s="31">
        <v>2</v>
      </c>
      <c r="E389" s="31">
        <v>3</v>
      </c>
      <c r="F389" s="32">
        <v>25</v>
      </c>
      <c r="G389" s="31">
        <v>34</v>
      </c>
    </row>
    <row r="390" spans="1:7" ht="15" customHeight="1" x14ac:dyDescent="0.25">
      <c r="A390" s="31" t="s">
        <v>1104</v>
      </c>
      <c r="B390" s="31" t="s">
        <v>225</v>
      </c>
      <c r="C390" s="31" t="s">
        <v>226</v>
      </c>
      <c r="D390" s="31">
        <v>0</v>
      </c>
      <c r="E390" s="31">
        <v>2</v>
      </c>
      <c r="F390" s="32">
        <v>20</v>
      </c>
      <c r="G390" s="31">
        <v>72</v>
      </c>
    </row>
    <row r="391" spans="1:7" ht="15" customHeight="1" x14ac:dyDescent="0.25">
      <c r="A391" s="31" t="s">
        <v>1106</v>
      </c>
      <c r="B391" s="31" t="s">
        <v>225</v>
      </c>
      <c r="C391" s="31" t="s">
        <v>226</v>
      </c>
      <c r="D391" s="31">
        <v>6</v>
      </c>
      <c r="E391" s="31">
        <v>4</v>
      </c>
      <c r="F391" s="32">
        <v>25</v>
      </c>
      <c r="G391" s="31">
        <v>77</v>
      </c>
    </row>
    <row r="392" spans="1:7" ht="15" customHeight="1" x14ac:dyDescent="0.25">
      <c r="A392" s="31" t="s">
        <v>1107</v>
      </c>
      <c r="B392" s="31" t="s">
        <v>225</v>
      </c>
      <c r="C392" s="31" t="s">
        <v>226</v>
      </c>
      <c r="D392" s="31">
        <v>2</v>
      </c>
      <c r="E392" s="31">
        <v>4</v>
      </c>
      <c r="F392" s="32">
        <v>33.299999999999997</v>
      </c>
      <c r="G392" s="31">
        <v>31</v>
      </c>
    </row>
    <row r="393" spans="1:7" ht="15" customHeight="1" x14ac:dyDescent="0.25">
      <c r="A393" s="31" t="s">
        <v>1108</v>
      </c>
      <c r="B393" s="31" t="s">
        <v>225</v>
      </c>
      <c r="C393" s="31" t="s">
        <v>226</v>
      </c>
      <c r="D393" s="31">
        <v>4</v>
      </c>
      <c r="E393" s="31">
        <v>4</v>
      </c>
      <c r="F393" s="32">
        <v>28.6</v>
      </c>
      <c r="G393" s="31">
        <v>20</v>
      </c>
    </row>
    <row r="394" spans="1:7" ht="15" customHeight="1" x14ac:dyDescent="0.25">
      <c r="A394" s="31" t="s">
        <v>1109</v>
      </c>
      <c r="B394" s="31" t="s">
        <v>225</v>
      </c>
      <c r="C394" s="31" t="s">
        <v>226</v>
      </c>
      <c r="D394" s="31">
        <v>5</v>
      </c>
      <c r="E394" s="31">
        <v>1</v>
      </c>
      <c r="F394" s="32">
        <v>6.7</v>
      </c>
      <c r="G394" s="31">
        <v>45</v>
      </c>
    </row>
    <row r="395" spans="1:7" ht="15" customHeight="1" x14ac:dyDescent="0.25">
      <c r="A395" s="31" t="s">
        <v>1110</v>
      </c>
      <c r="B395" s="31" t="s">
        <v>225</v>
      </c>
      <c r="C395" s="31" t="s">
        <v>226</v>
      </c>
      <c r="D395" s="31">
        <v>0</v>
      </c>
      <c r="E395" s="31">
        <v>1</v>
      </c>
      <c r="F395" s="32">
        <v>10</v>
      </c>
      <c r="G395" s="31">
        <v>25</v>
      </c>
    </row>
    <row r="396" spans="1:7" ht="15" customHeight="1" x14ac:dyDescent="0.25">
      <c r="A396" s="31" t="s">
        <v>1111</v>
      </c>
      <c r="B396" s="31" t="s">
        <v>225</v>
      </c>
      <c r="C396" s="31" t="s">
        <v>226</v>
      </c>
      <c r="D396" s="31">
        <v>5</v>
      </c>
      <c r="E396" s="31">
        <v>0</v>
      </c>
      <c r="F396" s="32">
        <v>0</v>
      </c>
      <c r="G396" s="31">
        <v>59</v>
      </c>
    </row>
    <row r="397" spans="1:7" ht="15" customHeight="1" x14ac:dyDescent="0.25">
      <c r="A397" s="31" t="s">
        <v>1112</v>
      </c>
      <c r="B397" s="31" t="s">
        <v>225</v>
      </c>
      <c r="C397" s="31" t="s">
        <v>226</v>
      </c>
      <c r="D397" s="31">
        <v>3</v>
      </c>
      <c r="E397" s="31">
        <v>4</v>
      </c>
      <c r="F397" s="32">
        <v>30.8</v>
      </c>
      <c r="G397" s="31">
        <v>14</v>
      </c>
    </row>
    <row r="398" spans="1:7" ht="15" customHeight="1" x14ac:dyDescent="0.25">
      <c r="A398" s="31" t="s">
        <v>1113</v>
      </c>
      <c r="B398" s="31" t="s">
        <v>225</v>
      </c>
      <c r="C398" s="31" t="s">
        <v>226</v>
      </c>
      <c r="D398" s="31">
        <v>1</v>
      </c>
      <c r="E398" s="31">
        <v>5</v>
      </c>
      <c r="F398" s="32">
        <v>45.5</v>
      </c>
      <c r="G398" s="31">
        <v>19</v>
      </c>
    </row>
    <row r="399" spans="1:7" ht="24" customHeight="1" x14ac:dyDescent="0.25">
      <c r="A399" s="31" t="s">
        <v>1099</v>
      </c>
      <c r="B399" s="31" t="s">
        <v>227</v>
      </c>
      <c r="C399" s="31" t="s">
        <v>228</v>
      </c>
      <c r="D399" s="31">
        <v>6</v>
      </c>
      <c r="E399" s="31">
        <v>4</v>
      </c>
      <c r="F399" s="32">
        <v>25</v>
      </c>
      <c r="G399" s="31">
        <v>19</v>
      </c>
    </row>
    <row r="400" spans="1:7" ht="24" customHeight="1" x14ac:dyDescent="0.25">
      <c r="A400" s="31" t="s">
        <v>1101</v>
      </c>
      <c r="B400" s="31" t="s">
        <v>227</v>
      </c>
      <c r="C400" s="31" t="s">
        <v>228</v>
      </c>
      <c r="D400" s="31">
        <v>5</v>
      </c>
      <c r="E400" s="31">
        <v>3</v>
      </c>
      <c r="F400" s="32">
        <v>20</v>
      </c>
      <c r="G400" s="31">
        <v>42</v>
      </c>
    </row>
    <row r="401" spans="1:7" ht="24" customHeight="1" x14ac:dyDescent="0.25">
      <c r="A401" s="31" t="s">
        <v>1103</v>
      </c>
      <c r="B401" s="31" t="s">
        <v>227</v>
      </c>
      <c r="C401" s="31" t="s">
        <v>228</v>
      </c>
      <c r="D401" s="31">
        <v>4</v>
      </c>
      <c r="E401" s="31">
        <v>2</v>
      </c>
      <c r="F401" s="32">
        <v>14.3</v>
      </c>
      <c r="G401" s="31">
        <v>72</v>
      </c>
    </row>
    <row r="402" spans="1:7" ht="24" customHeight="1" x14ac:dyDescent="0.25">
      <c r="A402" s="31" t="s">
        <v>1104</v>
      </c>
      <c r="B402" s="31" t="s">
        <v>227</v>
      </c>
      <c r="C402" s="31" t="s">
        <v>228</v>
      </c>
      <c r="D402" s="31">
        <v>4</v>
      </c>
      <c r="E402" s="31">
        <v>1</v>
      </c>
      <c r="F402" s="32">
        <v>7.1</v>
      </c>
      <c r="G402" s="31">
        <v>64</v>
      </c>
    </row>
    <row r="403" spans="1:7" ht="24" customHeight="1" x14ac:dyDescent="0.25">
      <c r="A403" s="31" t="s">
        <v>1106</v>
      </c>
      <c r="B403" s="31" t="s">
        <v>227</v>
      </c>
      <c r="C403" s="31" t="s">
        <v>228</v>
      </c>
      <c r="D403" s="31">
        <v>4</v>
      </c>
      <c r="E403" s="31">
        <v>1</v>
      </c>
      <c r="F403" s="32">
        <v>7.1</v>
      </c>
      <c r="G403" s="31">
        <v>20</v>
      </c>
    </row>
    <row r="404" spans="1:7" ht="24" customHeight="1" x14ac:dyDescent="0.25">
      <c r="A404" s="31" t="s">
        <v>1107</v>
      </c>
      <c r="B404" s="31" t="s">
        <v>227</v>
      </c>
      <c r="C404" s="31" t="s">
        <v>228</v>
      </c>
      <c r="D404" s="31">
        <v>3</v>
      </c>
      <c r="E404" s="31">
        <v>5</v>
      </c>
      <c r="F404" s="32">
        <v>38.5</v>
      </c>
      <c r="G404" s="31">
        <v>10</v>
      </c>
    </row>
    <row r="405" spans="1:7" ht="24" customHeight="1" x14ac:dyDescent="0.25">
      <c r="A405" s="31" t="s">
        <v>1108</v>
      </c>
      <c r="B405" s="31" t="s">
        <v>227</v>
      </c>
      <c r="C405" s="31" t="s">
        <v>228</v>
      </c>
      <c r="D405" s="31">
        <v>1</v>
      </c>
      <c r="E405" s="31">
        <v>3</v>
      </c>
      <c r="F405" s="32">
        <v>27.3</v>
      </c>
      <c r="G405" s="31">
        <v>69</v>
      </c>
    </row>
    <row r="406" spans="1:7" ht="24" customHeight="1" x14ac:dyDescent="0.25">
      <c r="A406" s="31" t="s">
        <v>1109</v>
      </c>
      <c r="B406" s="31" t="s">
        <v>227</v>
      </c>
      <c r="C406" s="31" t="s">
        <v>228</v>
      </c>
      <c r="D406" s="31">
        <v>0</v>
      </c>
      <c r="E406" s="31">
        <v>4</v>
      </c>
      <c r="F406" s="32">
        <v>40</v>
      </c>
      <c r="G406" s="31">
        <v>52</v>
      </c>
    </row>
    <row r="407" spans="1:7" ht="24" customHeight="1" x14ac:dyDescent="0.25">
      <c r="A407" s="31" t="s">
        <v>1110</v>
      </c>
      <c r="B407" s="31" t="s">
        <v>227</v>
      </c>
      <c r="C407" s="31" t="s">
        <v>228</v>
      </c>
      <c r="D407" s="31">
        <v>4</v>
      </c>
      <c r="E407" s="31">
        <v>1</v>
      </c>
      <c r="F407" s="32">
        <v>7.1</v>
      </c>
      <c r="G407" s="31">
        <v>25</v>
      </c>
    </row>
    <row r="408" spans="1:7" ht="24" customHeight="1" x14ac:dyDescent="0.25">
      <c r="A408" s="31" t="s">
        <v>1111</v>
      </c>
      <c r="B408" s="31" t="s">
        <v>227</v>
      </c>
      <c r="C408" s="31" t="s">
        <v>228</v>
      </c>
      <c r="D408" s="31">
        <v>6</v>
      </c>
      <c r="E408" s="31">
        <v>3</v>
      </c>
      <c r="F408" s="32">
        <v>18.8</v>
      </c>
      <c r="G408" s="31">
        <v>16</v>
      </c>
    </row>
    <row r="409" spans="1:7" ht="24" customHeight="1" x14ac:dyDescent="0.25">
      <c r="A409" s="31" t="s">
        <v>1112</v>
      </c>
      <c r="B409" s="31" t="s">
        <v>227</v>
      </c>
      <c r="C409" s="31" t="s">
        <v>228</v>
      </c>
      <c r="D409" s="31">
        <v>3</v>
      </c>
      <c r="E409" s="31">
        <v>5</v>
      </c>
      <c r="F409" s="32">
        <v>38.5</v>
      </c>
      <c r="G409" s="31">
        <v>20</v>
      </c>
    </row>
    <row r="410" spans="1:7" ht="24" customHeight="1" x14ac:dyDescent="0.25">
      <c r="A410" s="31" t="s">
        <v>1113</v>
      </c>
      <c r="B410" s="31" t="s">
        <v>227</v>
      </c>
      <c r="C410" s="31" t="s">
        <v>228</v>
      </c>
      <c r="D410" s="31">
        <v>1</v>
      </c>
      <c r="E410" s="31">
        <v>0</v>
      </c>
      <c r="F410" s="32">
        <v>0</v>
      </c>
      <c r="G410" s="31">
        <v>59</v>
      </c>
    </row>
    <row r="411" spans="1:7" ht="24" customHeight="1" x14ac:dyDescent="0.25">
      <c r="A411" s="31" t="s">
        <v>1099</v>
      </c>
      <c r="B411" s="31" t="s">
        <v>230</v>
      </c>
      <c r="C411" s="31" t="s">
        <v>231</v>
      </c>
      <c r="D411" s="31">
        <v>5</v>
      </c>
      <c r="E411" s="31">
        <v>2</v>
      </c>
      <c r="F411" s="32">
        <v>13.3</v>
      </c>
      <c r="G411" s="31">
        <v>80</v>
      </c>
    </row>
    <row r="412" spans="1:7" ht="24" customHeight="1" x14ac:dyDescent="0.25">
      <c r="A412" s="31" t="s">
        <v>1101</v>
      </c>
      <c r="B412" s="31" t="s">
        <v>230</v>
      </c>
      <c r="C412" s="31" t="s">
        <v>231</v>
      </c>
      <c r="D412" s="31">
        <v>6</v>
      </c>
      <c r="E412" s="31">
        <v>0</v>
      </c>
      <c r="F412" s="32">
        <v>0</v>
      </c>
      <c r="G412" s="31">
        <v>65</v>
      </c>
    </row>
    <row r="413" spans="1:7" ht="24" customHeight="1" x14ac:dyDescent="0.25">
      <c r="A413" s="31" t="s">
        <v>1103</v>
      </c>
      <c r="B413" s="31" t="s">
        <v>230</v>
      </c>
      <c r="C413" s="31" t="s">
        <v>231</v>
      </c>
      <c r="D413" s="31">
        <v>5</v>
      </c>
      <c r="E413" s="31">
        <v>0</v>
      </c>
      <c r="F413" s="32">
        <v>0</v>
      </c>
      <c r="G413" s="31">
        <v>70</v>
      </c>
    </row>
    <row r="414" spans="1:7" ht="24" customHeight="1" x14ac:dyDescent="0.25">
      <c r="A414" s="31" t="s">
        <v>1104</v>
      </c>
      <c r="B414" s="31" t="s">
        <v>230</v>
      </c>
      <c r="C414" s="31" t="s">
        <v>231</v>
      </c>
      <c r="D414" s="31">
        <v>0</v>
      </c>
      <c r="E414" s="31">
        <v>3</v>
      </c>
      <c r="F414" s="32">
        <v>30</v>
      </c>
      <c r="G414" s="31">
        <v>13</v>
      </c>
    </row>
    <row r="415" spans="1:7" ht="24" customHeight="1" x14ac:dyDescent="0.25">
      <c r="A415" s="31" t="s">
        <v>1106</v>
      </c>
      <c r="B415" s="31" t="s">
        <v>230</v>
      </c>
      <c r="C415" s="31" t="s">
        <v>231</v>
      </c>
      <c r="D415" s="31">
        <v>5</v>
      </c>
      <c r="E415" s="31">
        <v>0</v>
      </c>
      <c r="F415" s="32">
        <v>0</v>
      </c>
      <c r="G415" s="31">
        <v>82</v>
      </c>
    </row>
    <row r="416" spans="1:7" ht="24" customHeight="1" x14ac:dyDescent="0.25">
      <c r="A416" s="31" t="s">
        <v>1107</v>
      </c>
      <c r="B416" s="31" t="s">
        <v>230</v>
      </c>
      <c r="C416" s="31" t="s">
        <v>231</v>
      </c>
      <c r="D416" s="31">
        <v>3</v>
      </c>
      <c r="E416" s="31">
        <v>5</v>
      </c>
      <c r="F416" s="32">
        <v>38.5</v>
      </c>
      <c r="G416" s="31">
        <v>53</v>
      </c>
    </row>
    <row r="417" spans="1:7" ht="24" customHeight="1" x14ac:dyDescent="0.25">
      <c r="A417" s="31" t="s">
        <v>1108</v>
      </c>
      <c r="B417" s="31" t="s">
        <v>230</v>
      </c>
      <c r="C417" s="31" t="s">
        <v>231</v>
      </c>
      <c r="D417" s="31">
        <v>0</v>
      </c>
      <c r="E417" s="31">
        <v>4</v>
      </c>
      <c r="F417" s="32">
        <v>40</v>
      </c>
      <c r="G417" s="31">
        <v>73</v>
      </c>
    </row>
    <row r="418" spans="1:7" ht="24" customHeight="1" x14ac:dyDescent="0.25">
      <c r="A418" s="31" t="s">
        <v>1109</v>
      </c>
      <c r="B418" s="31" t="s">
        <v>230</v>
      </c>
      <c r="C418" s="31" t="s">
        <v>231</v>
      </c>
      <c r="D418" s="31">
        <v>0</v>
      </c>
      <c r="E418" s="31">
        <v>4</v>
      </c>
      <c r="F418" s="32">
        <v>40</v>
      </c>
      <c r="G418" s="31">
        <v>67</v>
      </c>
    </row>
    <row r="419" spans="1:7" ht="24" customHeight="1" x14ac:dyDescent="0.25">
      <c r="A419" s="31" t="s">
        <v>1110</v>
      </c>
      <c r="B419" s="31" t="s">
        <v>230</v>
      </c>
      <c r="C419" s="31" t="s">
        <v>231</v>
      </c>
      <c r="D419" s="31">
        <v>3</v>
      </c>
      <c r="E419" s="31">
        <v>0</v>
      </c>
      <c r="F419" s="32">
        <v>0</v>
      </c>
      <c r="G419" s="31">
        <v>67</v>
      </c>
    </row>
    <row r="420" spans="1:7" ht="24" customHeight="1" x14ac:dyDescent="0.25">
      <c r="A420" s="31" t="s">
        <v>1111</v>
      </c>
      <c r="B420" s="31" t="s">
        <v>230</v>
      </c>
      <c r="C420" s="31" t="s">
        <v>231</v>
      </c>
      <c r="D420" s="31">
        <v>6</v>
      </c>
      <c r="E420" s="31">
        <v>3</v>
      </c>
      <c r="F420" s="32">
        <v>18.8</v>
      </c>
      <c r="G420" s="31">
        <v>58</v>
      </c>
    </row>
    <row r="421" spans="1:7" ht="24" customHeight="1" x14ac:dyDescent="0.25">
      <c r="A421" s="31" t="s">
        <v>1112</v>
      </c>
      <c r="B421" s="31" t="s">
        <v>230</v>
      </c>
      <c r="C421" s="31" t="s">
        <v>231</v>
      </c>
      <c r="D421" s="31">
        <v>1</v>
      </c>
      <c r="E421" s="31">
        <v>2</v>
      </c>
      <c r="F421" s="32">
        <v>18.2</v>
      </c>
      <c r="G421" s="31">
        <v>72</v>
      </c>
    </row>
    <row r="422" spans="1:7" ht="24" customHeight="1" x14ac:dyDescent="0.25">
      <c r="A422" s="31" t="s">
        <v>1113</v>
      </c>
      <c r="B422" s="31" t="s">
        <v>230</v>
      </c>
      <c r="C422" s="31" t="s">
        <v>231</v>
      </c>
      <c r="D422" s="31">
        <v>4</v>
      </c>
      <c r="E422" s="31">
        <v>3</v>
      </c>
      <c r="F422" s="32">
        <v>21.4</v>
      </c>
      <c r="G422" s="31">
        <v>31</v>
      </c>
    </row>
    <row r="423" spans="1:7" ht="15" customHeight="1" x14ac:dyDescent="0.25">
      <c r="A423" s="31" t="s">
        <v>1099</v>
      </c>
      <c r="B423" s="31" t="s">
        <v>233</v>
      </c>
      <c r="C423" s="31" t="s">
        <v>234</v>
      </c>
      <c r="D423" s="31">
        <v>0</v>
      </c>
      <c r="E423" s="31">
        <v>5</v>
      </c>
      <c r="F423" s="32">
        <v>50</v>
      </c>
      <c r="G423" s="31">
        <v>48</v>
      </c>
    </row>
    <row r="424" spans="1:7" ht="15" customHeight="1" x14ac:dyDescent="0.25">
      <c r="A424" s="31" t="s">
        <v>1101</v>
      </c>
      <c r="B424" s="31" t="s">
        <v>233</v>
      </c>
      <c r="C424" s="31" t="s">
        <v>234</v>
      </c>
      <c r="D424" s="31">
        <v>3</v>
      </c>
      <c r="E424" s="31">
        <v>2</v>
      </c>
      <c r="F424" s="32">
        <v>15.4</v>
      </c>
      <c r="G424" s="31">
        <v>35</v>
      </c>
    </row>
    <row r="425" spans="1:7" ht="15" customHeight="1" x14ac:dyDescent="0.25">
      <c r="A425" s="31" t="s">
        <v>1103</v>
      </c>
      <c r="B425" s="31" t="s">
        <v>233</v>
      </c>
      <c r="C425" s="31" t="s">
        <v>234</v>
      </c>
      <c r="D425" s="31">
        <v>2</v>
      </c>
      <c r="E425" s="31">
        <v>5</v>
      </c>
      <c r="F425" s="32">
        <v>41.7</v>
      </c>
      <c r="G425" s="31">
        <v>58</v>
      </c>
    </row>
    <row r="426" spans="1:7" ht="15" customHeight="1" x14ac:dyDescent="0.25">
      <c r="A426" s="31" t="s">
        <v>1104</v>
      </c>
      <c r="B426" s="31" t="s">
        <v>233</v>
      </c>
      <c r="C426" s="31" t="s">
        <v>234</v>
      </c>
      <c r="D426" s="31">
        <v>2</v>
      </c>
      <c r="E426" s="31">
        <v>0</v>
      </c>
      <c r="F426" s="32">
        <v>0</v>
      </c>
      <c r="G426" s="31">
        <v>57</v>
      </c>
    </row>
    <row r="427" spans="1:7" ht="15" customHeight="1" x14ac:dyDescent="0.25">
      <c r="A427" s="31" t="s">
        <v>1106</v>
      </c>
      <c r="B427" s="31" t="s">
        <v>233</v>
      </c>
      <c r="C427" s="31" t="s">
        <v>234</v>
      </c>
      <c r="D427" s="31">
        <v>1</v>
      </c>
      <c r="E427" s="31">
        <v>1</v>
      </c>
      <c r="F427" s="32">
        <v>9.1</v>
      </c>
      <c r="G427" s="31">
        <v>57</v>
      </c>
    </row>
    <row r="428" spans="1:7" ht="15" customHeight="1" x14ac:dyDescent="0.25">
      <c r="A428" s="31" t="s">
        <v>1107</v>
      </c>
      <c r="B428" s="31" t="s">
        <v>233</v>
      </c>
      <c r="C428" s="31" t="s">
        <v>234</v>
      </c>
      <c r="D428" s="31">
        <v>4</v>
      </c>
      <c r="E428" s="31">
        <v>4</v>
      </c>
      <c r="F428" s="32">
        <v>28.6</v>
      </c>
      <c r="G428" s="31">
        <v>73</v>
      </c>
    </row>
    <row r="429" spans="1:7" ht="15" customHeight="1" x14ac:dyDescent="0.25">
      <c r="A429" s="31" t="s">
        <v>1108</v>
      </c>
      <c r="B429" s="31" t="s">
        <v>233</v>
      </c>
      <c r="C429" s="31" t="s">
        <v>234</v>
      </c>
      <c r="D429" s="31">
        <v>5</v>
      </c>
      <c r="E429" s="31">
        <v>2</v>
      </c>
      <c r="F429" s="32">
        <v>13.3</v>
      </c>
      <c r="G429" s="31">
        <v>83</v>
      </c>
    </row>
    <row r="430" spans="1:7" ht="15" customHeight="1" x14ac:dyDescent="0.25">
      <c r="A430" s="31" t="s">
        <v>1109</v>
      </c>
      <c r="B430" s="31" t="s">
        <v>233</v>
      </c>
      <c r="C430" s="31" t="s">
        <v>234</v>
      </c>
      <c r="D430" s="31">
        <v>0</v>
      </c>
      <c r="E430" s="31">
        <v>2</v>
      </c>
      <c r="F430" s="32">
        <v>20</v>
      </c>
      <c r="G430" s="31">
        <v>84</v>
      </c>
    </row>
    <row r="431" spans="1:7" ht="15" customHeight="1" x14ac:dyDescent="0.25">
      <c r="A431" s="31" t="s">
        <v>1110</v>
      </c>
      <c r="B431" s="31" t="s">
        <v>233</v>
      </c>
      <c r="C431" s="31" t="s">
        <v>234</v>
      </c>
      <c r="D431" s="31">
        <v>4</v>
      </c>
      <c r="E431" s="31">
        <v>3</v>
      </c>
      <c r="F431" s="32">
        <v>21.4</v>
      </c>
      <c r="G431" s="31">
        <v>30</v>
      </c>
    </row>
    <row r="432" spans="1:7" ht="15" customHeight="1" x14ac:dyDescent="0.25">
      <c r="A432" s="31" t="s">
        <v>1111</v>
      </c>
      <c r="B432" s="31" t="s">
        <v>233</v>
      </c>
      <c r="C432" s="31" t="s">
        <v>234</v>
      </c>
      <c r="D432" s="31">
        <v>4</v>
      </c>
      <c r="E432" s="31">
        <v>0</v>
      </c>
      <c r="F432" s="32">
        <v>0</v>
      </c>
      <c r="G432" s="31">
        <v>11</v>
      </c>
    </row>
    <row r="433" spans="1:7" ht="15" customHeight="1" x14ac:dyDescent="0.25">
      <c r="A433" s="31" t="s">
        <v>1112</v>
      </c>
      <c r="B433" s="31" t="s">
        <v>233</v>
      </c>
      <c r="C433" s="31" t="s">
        <v>234</v>
      </c>
      <c r="D433" s="31">
        <v>3</v>
      </c>
      <c r="E433" s="31">
        <v>5</v>
      </c>
      <c r="F433" s="32">
        <v>38.5</v>
      </c>
      <c r="G433" s="31">
        <v>48</v>
      </c>
    </row>
    <row r="434" spans="1:7" ht="15" customHeight="1" x14ac:dyDescent="0.25">
      <c r="A434" s="31" t="s">
        <v>1113</v>
      </c>
      <c r="B434" s="31" t="s">
        <v>233</v>
      </c>
      <c r="C434" s="31" t="s">
        <v>234</v>
      </c>
      <c r="D434" s="31">
        <v>1</v>
      </c>
      <c r="E434" s="31">
        <v>1</v>
      </c>
      <c r="F434" s="32">
        <v>9.1</v>
      </c>
      <c r="G434" s="31">
        <v>54</v>
      </c>
    </row>
    <row r="435" spans="1:7" ht="24" customHeight="1" x14ac:dyDescent="0.25">
      <c r="A435" s="31" t="s">
        <v>1099</v>
      </c>
      <c r="B435" s="31" t="s">
        <v>236</v>
      </c>
      <c r="C435" s="31" t="s">
        <v>237</v>
      </c>
      <c r="D435" s="31">
        <v>4</v>
      </c>
      <c r="E435" s="31">
        <v>0</v>
      </c>
      <c r="F435" s="32">
        <v>0</v>
      </c>
      <c r="G435" s="31">
        <v>12</v>
      </c>
    </row>
    <row r="436" spans="1:7" ht="24" customHeight="1" x14ac:dyDescent="0.25">
      <c r="A436" s="31" t="s">
        <v>1101</v>
      </c>
      <c r="B436" s="31" t="s">
        <v>236</v>
      </c>
      <c r="C436" s="31" t="s">
        <v>237</v>
      </c>
      <c r="D436" s="31">
        <v>1</v>
      </c>
      <c r="E436" s="31">
        <v>5</v>
      </c>
      <c r="F436" s="32">
        <v>45.5</v>
      </c>
      <c r="G436" s="31">
        <v>69</v>
      </c>
    </row>
    <row r="437" spans="1:7" ht="24" customHeight="1" x14ac:dyDescent="0.25">
      <c r="A437" s="31" t="s">
        <v>1103</v>
      </c>
      <c r="B437" s="31" t="s">
        <v>236</v>
      </c>
      <c r="C437" s="31" t="s">
        <v>237</v>
      </c>
      <c r="D437" s="31">
        <v>2</v>
      </c>
      <c r="E437" s="31">
        <v>4</v>
      </c>
      <c r="F437" s="32">
        <v>33.299999999999997</v>
      </c>
      <c r="G437" s="31">
        <v>30</v>
      </c>
    </row>
    <row r="438" spans="1:7" ht="24" customHeight="1" x14ac:dyDescent="0.25">
      <c r="A438" s="31" t="s">
        <v>1104</v>
      </c>
      <c r="B438" s="31" t="s">
        <v>236</v>
      </c>
      <c r="C438" s="31" t="s">
        <v>237</v>
      </c>
      <c r="D438" s="31">
        <v>6</v>
      </c>
      <c r="E438" s="31">
        <v>5</v>
      </c>
      <c r="F438" s="32">
        <v>31.2</v>
      </c>
      <c r="G438" s="31">
        <v>77</v>
      </c>
    </row>
    <row r="439" spans="1:7" ht="24" customHeight="1" x14ac:dyDescent="0.25">
      <c r="A439" s="31" t="s">
        <v>1106</v>
      </c>
      <c r="B439" s="31" t="s">
        <v>236</v>
      </c>
      <c r="C439" s="31" t="s">
        <v>237</v>
      </c>
      <c r="D439" s="31">
        <v>3</v>
      </c>
      <c r="E439" s="31">
        <v>1</v>
      </c>
      <c r="F439" s="32">
        <v>7.7</v>
      </c>
      <c r="G439" s="31">
        <v>57</v>
      </c>
    </row>
    <row r="440" spans="1:7" ht="24" customHeight="1" x14ac:dyDescent="0.25">
      <c r="A440" s="31" t="s">
        <v>1107</v>
      </c>
      <c r="B440" s="31" t="s">
        <v>236</v>
      </c>
      <c r="C440" s="31" t="s">
        <v>237</v>
      </c>
      <c r="D440" s="31">
        <v>5</v>
      </c>
      <c r="E440" s="31">
        <v>2</v>
      </c>
      <c r="F440" s="32">
        <v>13.3</v>
      </c>
      <c r="G440" s="31">
        <v>72</v>
      </c>
    </row>
    <row r="441" spans="1:7" ht="24" customHeight="1" x14ac:dyDescent="0.25">
      <c r="A441" s="31" t="s">
        <v>1108</v>
      </c>
      <c r="B441" s="31" t="s">
        <v>236</v>
      </c>
      <c r="C441" s="31" t="s">
        <v>237</v>
      </c>
      <c r="D441" s="31">
        <v>3</v>
      </c>
      <c r="E441" s="31">
        <v>5</v>
      </c>
      <c r="F441" s="32">
        <v>38.5</v>
      </c>
      <c r="G441" s="31">
        <v>60</v>
      </c>
    </row>
    <row r="442" spans="1:7" ht="24" customHeight="1" x14ac:dyDescent="0.25">
      <c r="A442" s="31" t="s">
        <v>1109</v>
      </c>
      <c r="B442" s="31" t="s">
        <v>236</v>
      </c>
      <c r="C442" s="31" t="s">
        <v>237</v>
      </c>
      <c r="D442" s="31">
        <v>0</v>
      </c>
      <c r="E442" s="31">
        <v>3</v>
      </c>
      <c r="F442" s="32">
        <v>30</v>
      </c>
      <c r="G442" s="31">
        <v>57</v>
      </c>
    </row>
    <row r="443" spans="1:7" ht="24" customHeight="1" x14ac:dyDescent="0.25">
      <c r="A443" s="31" t="s">
        <v>1110</v>
      </c>
      <c r="B443" s="31" t="s">
        <v>236</v>
      </c>
      <c r="C443" s="31" t="s">
        <v>237</v>
      </c>
      <c r="D443" s="31">
        <v>2</v>
      </c>
      <c r="E443" s="31">
        <v>5</v>
      </c>
      <c r="F443" s="32">
        <v>41.7</v>
      </c>
      <c r="G443" s="31">
        <v>25</v>
      </c>
    </row>
    <row r="444" spans="1:7" ht="24" customHeight="1" x14ac:dyDescent="0.25">
      <c r="A444" s="31" t="s">
        <v>1111</v>
      </c>
      <c r="B444" s="31" t="s">
        <v>236</v>
      </c>
      <c r="C444" s="31" t="s">
        <v>237</v>
      </c>
      <c r="D444" s="31">
        <v>2</v>
      </c>
      <c r="E444" s="31">
        <v>0</v>
      </c>
      <c r="F444" s="32">
        <v>0</v>
      </c>
      <c r="G444" s="31">
        <v>70</v>
      </c>
    </row>
    <row r="445" spans="1:7" ht="24" customHeight="1" x14ac:dyDescent="0.25">
      <c r="A445" s="31" t="s">
        <v>1112</v>
      </c>
      <c r="B445" s="31" t="s">
        <v>236</v>
      </c>
      <c r="C445" s="31" t="s">
        <v>237</v>
      </c>
      <c r="D445" s="31">
        <v>5</v>
      </c>
      <c r="E445" s="31">
        <v>4</v>
      </c>
      <c r="F445" s="32">
        <v>26.7</v>
      </c>
      <c r="G445" s="31">
        <v>27</v>
      </c>
    </row>
    <row r="446" spans="1:7" ht="24" customHeight="1" x14ac:dyDescent="0.25">
      <c r="A446" s="31" t="s">
        <v>1113</v>
      </c>
      <c r="B446" s="31" t="s">
        <v>236</v>
      </c>
      <c r="C446" s="31" t="s">
        <v>237</v>
      </c>
      <c r="D446" s="31">
        <v>0</v>
      </c>
      <c r="E446" s="31">
        <v>0</v>
      </c>
      <c r="F446" s="32">
        <v>0</v>
      </c>
      <c r="G446" s="31">
        <v>41</v>
      </c>
    </row>
    <row r="447" spans="1:7" ht="24" customHeight="1" x14ac:dyDescent="0.25">
      <c r="A447" s="31" t="s">
        <v>1099</v>
      </c>
      <c r="B447" s="31" t="s">
        <v>239</v>
      </c>
      <c r="C447" s="31" t="s">
        <v>240</v>
      </c>
      <c r="D447" s="31">
        <v>4</v>
      </c>
      <c r="E447" s="31">
        <v>5</v>
      </c>
      <c r="F447" s="32">
        <v>35.700000000000003</v>
      </c>
      <c r="G447" s="31">
        <v>16</v>
      </c>
    </row>
    <row r="448" spans="1:7" ht="24" customHeight="1" x14ac:dyDescent="0.25">
      <c r="A448" s="31" t="s">
        <v>1101</v>
      </c>
      <c r="B448" s="31" t="s">
        <v>239</v>
      </c>
      <c r="C448" s="31" t="s">
        <v>240</v>
      </c>
      <c r="D448" s="31">
        <v>3</v>
      </c>
      <c r="E448" s="31">
        <v>4</v>
      </c>
      <c r="F448" s="32">
        <v>30.8</v>
      </c>
      <c r="G448" s="31">
        <v>36</v>
      </c>
    </row>
    <row r="449" spans="1:7" ht="24" customHeight="1" x14ac:dyDescent="0.25">
      <c r="A449" s="31" t="s">
        <v>1103</v>
      </c>
      <c r="B449" s="31" t="s">
        <v>239</v>
      </c>
      <c r="C449" s="31" t="s">
        <v>240</v>
      </c>
      <c r="D449" s="31">
        <v>0</v>
      </c>
      <c r="E449" s="31">
        <v>4</v>
      </c>
      <c r="F449" s="32">
        <v>40</v>
      </c>
      <c r="G449" s="31">
        <v>38</v>
      </c>
    </row>
    <row r="450" spans="1:7" ht="24" customHeight="1" x14ac:dyDescent="0.25">
      <c r="A450" s="31" t="s">
        <v>1104</v>
      </c>
      <c r="B450" s="31" t="s">
        <v>239</v>
      </c>
      <c r="C450" s="31" t="s">
        <v>240</v>
      </c>
      <c r="D450" s="31">
        <v>2</v>
      </c>
      <c r="E450" s="31">
        <v>5</v>
      </c>
      <c r="F450" s="32">
        <v>41.7</v>
      </c>
      <c r="G450" s="31">
        <v>19</v>
      </c>
    </row>
    <row r="451" spans="1:7" ht="24" customHeight="1" x14ac:dyDescent="0.25">
      <c r="A451" s="31" t="s">
        <v>1106</v>
      </c>
      <c r="B451" s="31" t="s">
        <v>239</v>
      </c>
      <c r="C451" s="31" t="s">
        <v>240</v>
      </c>
      <c r="D451" s="31">
        <v>5</v>
      </c>
      <c r="E451" s="31">
        <v>4</v>
      </c>
      <c r="F451" s="32">
        <v>26.7</v>
      </c>
      <c r="G451" s="31">
        <v>29</v>
      </c>
    </row>
    <row r="452" spans="1:7" ht="24" customHeight="1" x14ac:dyDescent="0.25">
      <c r="A452" s="31" t="s">
        <v>1107</v>
      </c>
      <c r="B452" s="31" t="s">
        <v>239</v>
      </c>
      <c r="C452" s="31" t="s">
        <v>240</v>
      </c>
      <c r="D452" s="31">
        <v>5</v>
      </c>
      <c r="E452" s="31">
        <v>5</v>
      </c>
      <c r="F452" s="32">
        <v>33.299999999999997</v>
      </c>
      <c r="G452" s="31">
        <v>49</v>
      </c>
    </row>
    <row r="453" spans="1:7" ht="24" customHeight="1" x14ac:dyDescent="0.25">
      <c r="A453" s="31" t="s">
        <v>1108</v>
      </c>
      <c r="B453" s="31" t="s">
        <v>239</v>
      </c>
      <c r="C453" s="31" t="s">
        <v>240</v>
      </c>
      <c r="D453" s="31">
        <v>5</v>
      </c>
      <c r="E453" s="31">
        <v>4</v>
      </c>
      <c r="F453" s="32">
        <v>26.7</v>
      </c>
      <c r="G453" s="31">
        <v>60</v>
      </c>
    </row>
    <row r="454" spans="1:7" ht="24" customHeight="1" x14ac:dyDescent="0.25">
      <c r="A454" s="31" t="s">
        <v>1109</v>
      </c>
      <c r="B454" s="31" t="s">
        <v>239</v>
      </c>
      <c r="C454" s="31" t="s">
        <v>240</v>
      </c>
      <c r="D454" s="31">
        <v>5</v>
      </c>
      <c r="E454" s="31">
        <v>4</v>
      </c>
      <c r="F454" s="32">
        <v>26.7</v>
      </c>
      <c r="G454" s="31">
        <v>22</v>
      </c>
    </row>
    <row r="455" spans="1:7" ht="24" customHeight="1" x14ac:dyDescent="0.25">
      <c r="A455" s="31" t="s">
        <v>1110</v>
      </c>
      <c r="B455" s="31" t="s">
        <v>239</v>
      </c>
      <c r="C455" s="31" t="s">
        <v>240</v>
      </c>
      <c r="D455" s="31">
        <v>3</v>
      </c>
      <c r="E455" s="31">
        <v>3</v>
      </c>
      <c r="F455" s="32">
        <v>23.1</v>
      </c>
      <c r="G455" s="31">
        <v>75</v>
      </c>
    </row>
    <row r="456" spans="1:7" ht="24" customHeight="1" x14ac:dyDescent="0.25">
      <c r="A456" s="31" t="s">
        <v>1111</v>
      </c>
      <c r="B456" s="31" t="s">
        <v>239</v>
      </c>
      <c r="C456" s="31" t="s">
        <v>240</v>
      </c>
      <c r="D456" s="31">
        <v>0</v>
      </c>
      <c r="E456" s="31">
        <v>0</v>
      </c>
      <c r="F456" s="32">
        <v>0</v>
      </c>
      <c r="G456" s="31">
        <v>85</v>
      </c>
    </row>
    <row r="457" spans="1:7" ht="24" customHeight="1" x14ac:dyDescent="0.25">
      <c r="A457" s="31" t="s">
        <v>1112</v>
      </c>
      <c r="B457" s="31" t="s">
        <v>239</v>
      </c>
      <c r="C457" s="31" t="s">
        <v>240</v>
      </c>
      <c r="D457" s="31">
        <v>4</v>
      </c>
      <c r="E457" s="31">
        <v>3</v>
      </c>
      <c r="F457" s="32">
        <v>21.4</v>
      </c>
      <c r="G457" s="31">
        <v>38</v>
      </c>
    </row>
    <row r="458" spans="1:7" ht="24" customHeight="1" x14ac:dyDescent="0.25">
      <c r="A458" s="31" t="s">
        <v>1113</v>
      </c>
      <c r="B458" s="31" t="s">
        <v>239</v>
      </c>
      <c r="C458" s="31" t="s">
        <v>240</v>
      </c>
      <c r="D458" s="31">
        <v>1</v>
      </c>
      <c r="E458" s="31">
        <v>5</v>
      </c>
      <c r="F458" s="32">
        <v>45.5</v>
      </c>
      <c r="G458" s="31">
        <v>62</v>
      </c>
    </row>
    <row r="459" spans="1:7" ht="24" customHeight="1" x14ac:dyDescent="0.25">
      <c r="A459" s="31" t="s">
        <v>1099</v>
      </c>
      <c r="B459" s="31" t="s">
        <v>242</v>
      </c>
      <c r="C459" s="31" t="s">
        <v>243</v>
      </c>
      <c r="D459" s="31">
        <v>0</v>
      </c>
      <c r="E459" s="31">
        <v>3</v>
      </c>
      <c r="F459" s="32">
        <v>30</v>
      </c>
      <c r="G459" s="31">
        <v>67</v>
      </c>
    </row>
    <row r="460" spans="1:7" ht="24" customHeight="1" x14ac:dyDescent="0.25">
      <c r="A460" s="31" t="s">
        <v>1101</v>
      </c>
      <c r="B460" s="31" t="s">
        <v>242</v>
      </c>
      <c r="C460" s="31" t="s">
        <v>243</v>
      </c>
      <c r="D460" s="31">
        <v>0</v>
      </c>
      <c r="E460" s="31">
        <v>1</v>
      </c>
      <c r="F460" s="32">
        <v>10</v>
      </c>
      <c r="G460" s="31">
        <v>38</v>
      </c>
    </row>
    <row r="461" spans="1:7" ht="24" customHeight="1" x14ac:dyDescent="0.25">
      <c r="A461" s="31" t="s">
        <v>1103</v>
      </c>
      <c r="B461" s="31" t="s">
        <v>242</v>
      </c>
      <c r="C461" s="31" t="s">
        <v>243</v>
      </c>
      <c r="D461" s="31">
        <v>0</v>
      </c>
      <c r="E461" s="31">
        <v>2</v>
      </c>
      <c r="F461" s="32">
        <v>20</v>
      </c>
      <c r="G461" s="31">
        <v>74</v>
      </c>
    </row>
    <row r="462" spans="1:7" ht="24" customHeight="1" x14ac:dyDescent="0.25">
      <c r="A462" s="31" t="s">
        <v>1104</v>
      </c>
      <c r="B462" s="31" t="s">
        <v>242</v>
      </c>
      <c r="C462" s="31" t="s">
        <v>243</v>
      </c>
      <c r="D462" s="31">
        <v>2</v>
      </c>
      <c r="E462" s="31">
        <v>3</v>
      </c>
      <c r="F462" s="32">
        <v>25</v>
      </c>
      <c r="G462" s="31">
        <v>15</v>
      </c>
    </row>
    <row r="463" spans="1:7" ht="24" customHeight="1" x14ac:dyDescent="0.25">
      <c r="A463" s="31" t="s">
        <v>1106</v>
      </c>
      <c r="B463" s="31" t="s">
        <v>242</v>
      </c>
      <c r="C463" s="31" t="s">
        <v>243</v>
      </c>
      <c r="D463" s="31">
        <v>5</v>
      </c>
      <c r="E463" s="31">
        <v>4</v>
      </c>
      <c r="F463" s="32">
        <v>26.7</v>
      </c>
      <c r="G463" s="31">
        <v>56</v>
      </c>
    </row>
    <row r="464" spans="1:7" ht="24" customHeight="1" x14ac:dyDescent="0.25">
      <c r="A464" s="31" t="s">
        <v>1107</v>
      </c>
      <c r="B464" s="31" t="s">
        <v>242</v>
      </c>
      <c r="C464" s="31" t="s">
        <v>243</v>
      </c>
      <c r="D464" s="31">
        <v>4</v>
      </c>
      <c r="E464" s="31">
        <v>5</v>
      </c>
      <c r="F464" s="32">
        <v>35.700000000000003</v>
      </c>
      <c r="G464" s="31">
        <v>33</v>
      </c>
    </row>
    <row r="465" spans="1:7" ht="24" customHeight="1" x14ac:dyDescent="0.25">
      <c r="A465" s="31" t="s">
        <v>1108</v>
      </c>
      <c r="B465" s="31" t="s">
        <v>242</v>
      </c>
      <c r="C465" s="31" t="s">
        <v>243</v>
      </c>
      <c r="D465" s="31">
        <v>1</v>
      </c>
      <c r="E465" s="31">
        <v>0</v>
      </c>
      <c r="F465" s="32">
        <v>0</v>
      </c>
      <c r="G465" s="31">
        <v>38</v>
      </c>
    </row>
    <row r="466" spans="1:7" ht="24" customHeight="1" x14ac:dyDescent="0.25">
      <c r="A466" s="31" t="s">
        <v>1109</v>
      </c>
      <c r="B466" s="31" t="s">
        <v>242</v>
      </c>
      <c r="C466" s="31" t="s">
        <v>243</v>
      </c>
      <c r="D466" s="31">
        <v>1</v>
      </c>
      <c r="E466" s="31">
        <v>2</v>
      </c>
      <c r="F466" s="32">
        <v>18.2</v>
      </c>
      <c r="G466" s="31">
        <v>56</v>
      </c>
    </row>
    <row r="467" spans="1:7" ht="24" customHeight="1" x14ac:dyDescent="0.25">
      <c r="A467" s="31" t="s">
        <v>1110</v>
      </c>
      <c r="B467" s="31" t="s">
        <v>242</v>
      </c>
      <c r="C467" s="31" t="s">
        <v>243</v>
      </c>
      <c r="D467" s="31">
        <v>0</v>
      </c>
      <c r="E467" s="31">
        <v>2</v>
      </c>
      <c r="F467" s="32">
        <v>20</v>
      </c>
      <c r="G467" s="31">
        <v>69</v>
      </c>
    </row>
    <row r="468" spans="1:7" ht="24" customHeight="1" x14ac:dyDescent="0.25">
      <c r="A468" s="31" t="s">
        <v>1111</v>
      </c>
      <c r="B468" s="31" t="s">
        <v>242</v>
      </c>
      <c r="C468" s="31" t="s">
        <v>243</v>
      </c>
      <c r="D468" s="31">
        <v>4</v>
      </c>
      <c r="E468" s="31">
        <v>5</v>
      </c>
      <c r="F468" s="32">
        <v>35.700000000000003</v>
      </c>
      <c r="G468" s="31">
        <v>33</v>
      </c>
    </row>
    <row r="469" spans="1:7" ht="24" customHeight="1" x14ac:dyDescent="0.25">
      <c r="A469" s="31" t="s">
        <v>1112</v>
      </c>
      <c r="B469" s="31" t="s">
        <v>242</v>
      </c>
      <c r="C469" s="31" t="s">
        <v>243</v>
      </c>
      <c r="D469" s="31">
        <v>0</v>
      </c>
      <c r="E469" s="31">
        <v>5</v>
      </c>
      <c r="F469" s="32">
        <v>50</v>
      </c>
      <c r="G469" s="31">
        <v>87</v>
      </c>
    </row>
    <row r="470" spans="1:7" ht="24" customHeight="1" x14ac:dyDescent="0.25">
      <c r="A470" s="31" t="s">
        <v>1113</v>
      </c>
      <c r="B470" s="31" t="s">
        <v>242</v>
      </c>
      <c r="C470" s="31" t="s">
        <v>243</v>
      </c>
      <c r="D470" s="31">
        <v>0</v>
      </c>
      <c r="E470" s="31">
        <v>2</v>
      </c>
      <c r="F470" s="32">
        <v>20</v>
      </c>
      <c r="G470" s="31">
        <v>20</v>
      </c>
    </row>
    <row r="471" spans="1:7" ht="24" customHeight="1" x14ac:dyDescent="0.25">
      <c r="A471" s="31" t="s">
        <v>1099</v>
      </c>
      <c r="B471" s="31" t="s">
        <v>245</v>
      </c>
      <c r="C471" s="31" t="s">
        <v>246</v>
      </c>
      <c r="D471" s="31">
        <v>4</v>
      </c>
      <c r="E471" s="31">
        <v>5</v>
      </c>
      <c r="F471" s="32">
        <v>35.700000000000003</v>
      </c>
      <c r="G471" s="31">
        <v>34</v>
      </c>
    </row>
    <row r="472" spans="1:7" ht="24" customHeight="1" x14ac:dyDescent="0.25">
      <c r="A472" s="31" t="s">
        <v>1101</v>
      </c>
      <c r="B472" s="31" t="s">
        <v>245</v>
      </c>
      <c r="C472" s="31" t="s">
        <v>246</v>
      </c>
      <c r="D472" s="31">
        <v>0</v>
      </c>
      <c r="E472" s="31">
        <v>5</v>
      </c>
      <c r="F472" s="32">
        <v>50</v>
      </c>
      <c r="G472" s="31">
        <v>86</v>
      </c>
    </row>
    <row r="473" spans="1:7" ht="24" customHeight="1" x14ac:dyDescent="0.25">
      <c r="A473" s="31" t="s">
        <v>1103</v>
      </c>
      <c r="B473" s="31" t="s">
        <v>245</v>
      </c>
      <c r="C473" s="31" t="s">
        <v>246</v>
      </c>
      <c r="D473" s="31">
        <v>5</v>
      </c>
      <c r="E473" s="31">
        <v>2</v>
      </c>
      <c r="F473" s="32">
        <v>13.3</v>
      </c>
      <c r="G473" s="31">
        <v>28</v>
      </c>
    </row>
    <row r="474" spans="1:7" ht="24" customHeight="1" x14ac:dyDescent="0.25">
      <c r="A474" s="31" t="s">
        <v>1104</v>
      </c>
      <c r="B474" s="31" t="s">
        <v>245</v>
      </c>
      <c r="C474" s="31" t="s">
        <v>246</v>
      </c>
      <c r="D474" s="31">
        <v>3</v>
      </c>
      <c r="E474" s="31">
        <v>2</v>
      </c>
      <c r="F474" s="32">
        <v>15.4</v>
      </c>
      <c r="G474" s="31">
        <v>89</v>
      </c>
    </row>
    <row r="475" spans="1:7" ht="24" customHeight="1" x14ac:dyDescent="0.25">
      <c r="A475" s="31" t="s">
        <v>1106</v>
      </c>
      <c r="B475" s="31" t="s">
        <v>245</v>
      </c>
      <c r="C475" s="31" t="s">
        <v>246</v>
      </c>
      <c r="D475" s="31">
        <v>5</v>
      </c>
      <c r="E475" s="31">
        <v>2</v>
      </c>
      <c r="F475" s="32">
        <v>13.3</v>
      </c>
      <c r="G475" s="31">
        <v>56</v>
      </c>
    </row>
    <row r="476" spans="1:7" ht="24" customHeight="1" x14ac:dyDescent="0.25">
      <c r="A476" s="31" t="s">
        <v>1107</v>
      </c>
      <c r="B476" s="31" t="s">
        <v>245</v>
      </c>
      <c r="C476" s="31" t="s">
        <v>246</v>
      </c>
      <c r="D476" s="31">
        <v>1</v>
      </c>
      <c r="E476" s="31">
        <v>4</v>
      </c>
      <c r="F476" s="32">
        <v>36.4</v>
      </c>
      <c r="G476" s="31">
        <v>61</v>
      </c>
    </row>
    <row r="477" spans="1:7" ht="24" customHeight="1" x14ac:dyDescent="0.25">
      <c r="A477" s="31" t="s">
        <v>1108</v>
      </c>
      <c r="B477" s="31" t="s">
        <v>245</v>
      </c>
      <c r="C477" s="31" t="s">
        <v>246</v>
      </c>
      <c r="D477" s="31">
        <v>5</v>
      </c>
      <c r="E477" s="31">
        <v>2</v>
      </c>
      <c r="F477" s="32">
        <v>13.3</v>
      </c>
      <c r="G477" s="31">
        <v>37</v>
      </c>
    </row>
    <row r="478" spans="1:7" ht="24" customHeight="1" x14ac:dyDescent="0.25">
      <c r="A478" s="31" t="s">
        <v>1109</v>
      </c>
      <c r="B478" s="31" t="s">
        <v>245</v>
      </c>
      <c r="C478" s="31" t="s">
        <v>246</v>
      </c>
      <c r="D478" s="31">
        <v>4</v>
      </c>
      <c r="E478" s="31">
        <v>3</v>
      </c>
      <c r="F478" s="32">
        <v>21.4</v>
      </c>
      <c r="G478" s="31">
        <v>13</v>
      </c>
    </row>
    <row r="479" spans="1:7" ht="24" customHeight="1" x14ac:dyDescent="0.25">
      <c r="A479" s="31" t="s">
        <v>1110</v>
      </c>
      <c r="B479" s="31" t="s">
        <v>245</v>
      </c>
      <c r="C479" s="31" t="s">
        <v>246</v>
      </c>
      <c r="D479" s="31">
        <v>6</v>
      </c>
      <c r="E479" s="31">
        <v>3</v>
      </c>
      <c r="F479" s="32">
        <v>18.8</v>
      </c>
      <c r="G479" s="31">
        <v>72</v>
      </c>
    </row>
    <row r="480" spans="1:7" ht="24" customHeight="1" x14ac:dyDescent="0.25">
      <c r="A480" s="31" t="s">
        <v>1111</v>
      </c>
      <c r="B480" s="31" t="s">
        <v>245</v>
      </c>
      <c r="C480" s="31" t="s">
        <v>246</v>
      </c>
      <c r="D480" s="31">
        <v>0</v>
      </c>
      <c r="E480" s="31">
        <v>4</v>
      </c>
      <c r="F480" s="32">
        <v>40</v>
      </c>
      <c r="G480" s="31">
        <v>78</v>
      </c>
    </row>
    <row r="481" spans="1:7" ht="24" customHeight="1" x14ac:dyDescent="0.25">
      <c r="A481" s="31" t="s">
        <v>1112</v>
      </c>
      <c r="B481" s="31" t="s">
        <v>245</v>
      </c>
      <c r="C481" s="31" t="s">
        <v>246</v>
      </c>
      <c r="D481" s="31">
        <v>6</v>
      </c>
      <c r="E481" s="31">
        <v>3</v>
      </c>
      <c r="F481" s="32">
        <v>18.8</v>
      </c>
      <c r="G481" s="31">
        <v>77</v>
      </c>
    </row>
    <row r="482" spans="1:7" ht="24" customHeight="1" x14ac:dyDescent="0.25">
      <c r="A482" s="31" t="s">
        <v>1113</v>
      </c>
      <c r="B482" s="31" t="s">
        <v>245</v>
      </c>
      <c r="C482" s="31" t="s">
        <v>246</v>
      </c>
      <c r="D482" s="31">
        <v>0</v>
      </c>
      <c r="E482" s="31">
        <v>2</v>
      </c>
      <c r="F482" s="32">
        <v>20</v>
      </c>
      <c r="G482" s="31">
        <v>80</v>
      </c>
    </row>
    <row r="483" spans="1:7" ht="24" customHeight="1" x14ac:dyDescent="0.25">
      <c r="A483" s="31" t="s">
        <v>1099</v>
      </c>
      <c r="B483" s="31" t="s">
        <v>248</v>
      </c>
      <c r="C483" s="31" t="s">
        <v>249</v>
      </c>
      <c r="D483" s="31">
        <v>0</v>
      </c>
      <c r="E483" s="31">
        <v>1</v>
      </c>
      <c r="F483" s="32">
        <v>10</v>
      </c>
      <c r="G483" s="31">
        <v>74</v>
      </c>
    </row>
    <row r="484" spans="1:7" ht="24" customHeight="1" x14ac:dyDescent="0.25">
      <c r="A484" s="31" t="s">
        <v>1101</v>
      </c>
      <c r="B484" s="31" t="s">
        <v>248</v>
      </c>
      <c r="C484" s="31" t="s">
        <v>249</v>
      </c>
      <c r="D484" s="31">
        <v>6</v>
      </c>
      <c r="E484" s="31">
        <v>5</v>
      </c>
      <c r="F484" s="32">
        <v>31.2</v>
      </c>
      <c r="G484" s="31">
        <v>90</v>
      </c>
    </row>
    <row r="485" spans="1:7" ht="24" customHeight="1" x14ac:dyDescent="0.25">
      <c r="A485" s="31" t="s">
        <v>1103</v>
      </c>
      <c r="B485" s="31" t="s">
        <v>248</v>
      </c>
      <c r="C485" s="31" t="s">
        <v>249</v>
      </c>
      <c r="D485" s="31">
        <v>5</v>
      </c>
      <c r="E485" s="31">
        <v>5</v>
      </c>
      <c r="F485" s="32">
        <v>33.299999999999997</v>
      </c>
      <c r="G485" s="31">
        <v>85</v>
      </c>
    </row>
    <row r="486" spans="1:7" ht="24" customHeight="1" x14ac:dyDescent="0.25">
      <c r="A486" s="31" t="s">
        <v>1104</v>
      </c>
      <c r="B486" s="31" t="s">
        <v>248</v>
      </c>
      <c r="C486" s="31" t="s">
        <v>249</v>
      </c>
      <c r="D486" s="31">
        <v>0</v>
      </c>
      <c r="E486" s="31">
        <v>5</v>
      </c>
      <c r="F486" s="32">
        <v>50</v>
      </c>
      <c r="G486" s="31">
        <v>59</v>
      </c>
    </row>
    <row r="487" spans="1:7" ht="24" customHeight="1" x14ac:dyDescent="0.25">
      <c r="A487" s="31" t="s">
        <v>1106</v>
      </c>
      <c r="B487" s="31" t="s">
        <v>248</v>
      </c>
      <c r="C487" s="31" t="s">
        <v>249</v>
      </c>
      <c r="D487" s="31">
        <v>3</v>
      </c>
      <c r="E487" s="31">
        <v>3</v>
      </c>
      <c r="F487" s="32">
        <v>23.1</v>
      </c>
      <c r="G487" s="31">
        <v>36</v>
      </c>
    </row>
    <row r="488" spans="1:7" ht="24" customHeight="1" x14ac:dyDescent="0.25">
      <c r="A488" s="31" t="s">
        <v>1107</v>
      </c>
      <c r="B488" s="31" t="s">
        <v>248</v>
      </c>
      <c r="C488" s="31" t="s">
        <v>249</v>
      </c>
      <c r="D488" s="31">
        <v>3</v>
      </c>
      <c r="E488" s="31">
        <v>0</v>
      </c>
      <c r="F488" s="32">
        <v>0</v>
      </c>
      <c r="G488" s="31">
        <v>27</v>
      </c>
    </row>
    <row r="489" spans="1:7" ht="24" customHeight="1" x14ac:dyDescent="0.25">
      <c r="A489" s="31" t="s">
        <v>1108</v>
      </c>
      <c r="B489" s="31" t="s">
        <v>248</v>
      </c>
      <c r="C489" s="31" t="s">
        <v>249</v>
      </c>
      <c r="D489" s="31">
        <v>6</v>
      </c>
      <c r="E489" s="31">
        <v>0</v>
      </c>
      <c r="F489" s="32">
        <v>0</v>
      </c>
      <c r="G489" s="31">
        <v>30</v>
      </c>
    </row>
    <row r="490" spans="1:7" ht="24" customHeight="1" x14ac:dyDescent="0.25">
      <c r="A490" s="31" t="s">
        <v>1109</v>
      </c>
      <c r="B490" s="31" t="s">
        <v>248</v>
      </c>
      <c r="C490" s="31" t="s">
        <v>249</v>
      </c>
      <c r="D490" s="31">
        <v>0</v>
      </c>
      <c r="E490" s="31">
        <v>0</v>
      </c>
      <c r="F490" s="32">
        <v>0</v>
      </c>
      <c r="G490" s="31">
        <v>26</v>
      </c>
    </row>
    <row r="491" spans="1:7" ht="24" customHeight="1" x14ac:dyDescent="0.25">
      <c r="A491" s="31" t="s">
        <v>1110</v>
      </c>
      <c r="B491" s="31" t="s">
        <v>248</v>
      </c>
      <c r="C491" s="31" t="s">
        <v>249</v>
      </c>
      <c r="D491" s="31">
        <v>5</v>
      </c>
      <c r="E491" s="31">
        <v>4</v>
      </c>
      <c r="F491" s="32">
        <v>26.7</v>
      </c>
      <c r="G491" s="31">
        <v>77</v>
      </c>
    </row>
    <row r="492" spans="1:7" ht="24" customHeight="1" x14ac:dyDescent="0.25">
      <c r="A492" s="31" t="s">
        <v>1111</v>
      </c>
      <c r="B492" s="31" t="s">
        <v>248</v>
      </c>
      <c r="C492" s="31" t="s">
        <v>249</v>
      </c>
      <c r="D492" s="31">
        <v>3</v>
      </c>
      <c r="E492" s="31">
        <v>5</v>
      </c>
      <c r="F492" s="32">
        <v>38.5</v>
      </c>
      <c r="G492" s="31">
        <v>77</v>
      </c>
    </row>
    <row r="493" spans="1:7" ht="24" customHeight="1" x14ac:dyDescent="0.25">
      <c r="A493" s="31" t="s">
        <v>1112</v>
      </c>
      <c r="B493" s="31" t="s">
        <v>248</v>
      </c>
      <c r="C493" s="31" t="s">
        <v>249</v>
      </c>
      <c r="D493" s="31">
        <v>3</v>
      </c>
      <c r="E493" s="31">
        <v>4</v>
      </c>
      <c r="F493" s="32">
        <v>30.8</v>
      </c>
      <c r="G493" s="31">
        <v>43</v>
      </c>
    </row>
    <row r="494" spans="1:7" ht="24" customHeight="1" x14ac:dyDescent="0.25">
      <c r="A494" s="31" t="s">
        <v>1113</v>
      </c>
      <c r="B494" s="31" t="s">
        <v>248</v>
      </c>
      <c r="C494" s="31" t="s">
        <v>249</v>
      </c>
      <c r="D494" s="31">
        <v>1</v>
      </c>
      <c r="E494" s="31">
        <v>3</v>
      </c>
      <c r="F494" s="32">
        <v>27.3</v>
      </c>
      <c r="G494" s="31">
        <v>50</v>
      </c>
    </row>
    <row r="495" spans="1:7" ht="24" customHeight="1" x14ac:dyDescent="0.25">
      <c r="A495" s="31" t="s">
        <v>1099</v>
      </c>
      <c r="B495" s="31" t="s">
        <v>251</v>
      </c>
      <c r="C495" s="31" t="s">
        <v>252</v>
      </c>
      <c r="D495" s="31">
        <v>2</v>
      </c>
      <c r="E495" s="31">
        <v>2</v>
      </c>
      <c r="F495" s="32">
        <v>16.7</v>
      </c>
      <c r="G495" s="31">
        <v>51</v>
      </c>
    </row>
    <row r="496" spans="1:7" ht="24" customHeight="1" x14ac:dyDescent="0.25">
      <c r="A496" s="31" t="s">
        <v>1101</v>
      </c>
      <c r="B496" s="31" t="s">
        <v>251</v>
      </c>
      <c r="C496" s="31" t="s">
        <v>252</v>
      </c>
      <c r="D496" s="31">
        <v>6</v>
      </c>
      <c r="E496" s="31">
        <v>2</v>
      </c>
      <c r="F496" s="32">
        <v>12.5</v>
      </c>
      <c r="G496" s="31">
        <v>20</v>
      </c>
    </row>
    <row r="497" spans="1:7" ht="24" customHeight="1" x14ac:dyDescent="0.25">
      <c r="A497" s="31" t="s">
        <v>1103</v>
      </c>
      <c r="B497" s="31" t="s">
        <v>251</v>
      </c>
      <c r="C497" s="31" t="s">
        <v>252</v>
      </c>
      <c r="D497" s="31">
        <v>4</v>
      </c>
      <c r="E497" s="31">
        <v>2</v>
      </c>
      <c r="F497" s="32">
        <v>14.3</v>
      </c>
      <c r="G497" s="31">
        <v>87</v>
      </c>
    </row>
    <row r="498" spans="1:7" ht="24" customHeight="1" x14ac:dyDescent="0.25">
      <c r="A498" s="31" t="s">
        <v>1104</v>
      </c>
      <c r="B498" s="31" t="s">
        <v>251</v>
      </c>
      <c r="C498" s="31" t="s">
        <v>252</v>
      </c>
      <c r="D498" s="31">
        <v>2</v>
      </c>
      <c r="E498" s="31">
        <v>3</v>
      </c>
      <c r="F498" s="32">
        <v>25</v>
      </c>
      <c r="G498" s="31">
        <v>77</v>
      </c>
    </row>
    <row r="499" spans="1:7" ht="24" customHeight="1" x14ac:dyDescent="0.25">
      <c r="A499" s="31" t="s">
        <v>1106</v>
      </c>
      <c r="B499" s="31" t="s">
        <v>251</v>
      </c>
      <c r="C499" s="31" t="s">
        <v>252</v>
      </c>
      <c r="D499" s="31">
        <v>4</v>
      </c>
      <c r="E499" s="31">
        <v>1</v>
      </c>
      <c r="F499" s="32">
        <v>7.1</v>
      </c>
      <c r="G499" s="31">
        <v>49</v>
      </c>
    </row>
    <row r="500" spans="1:7" ht="24" customHeight="1" x14ac:dyDescent="0.25">
      <c r="A500" s="31" t="s">
        <v>1107</v>
      </c>
      <c r="B500" s="31" t="s">
        <v>251</v>
      </c>
      <c r="C500" s="31" t="s">
        <v>252</v>
      </c>
      <c r="D500" s="31">
        <v>0</v>
      </c>
      <c r="E500" s="31">
        <v>1</v>
      </c>
      <c r="F500" s="32">
        <v>10</v>
      </c>
      <c r="G500" s="31">
        <v>55</v>
      </c>
    </row>
    <row r="501" spans="1:7" ht="24" customHeight="1" x14ac:dyDescent="0.25">
      <c r="A501" s="31" t="s">
        <v>1108</v>
      </c>
      <c r="B501" s="31" t="s">
        <v>251</v>
      </c>
      <c r="C501" s="31" t="s">
        <v>252</v>
      </c>
      <c r="D501" s="31">
        <v>3</v>
      </c>
      <c r="E501" s="31">
        <v>2</v>
      </c>
      <c r="F501" s="32">
        <v>15.4</v>
      </c>
      <c r="G501" s="31">
        <v>48</v>
      </c>
    </row>
    <row r="502" spans="1:7" ht="24" customHeight="1" x14ac:dyDescent="0.25">
      <c r="A502" s="31" t="s">
        <v>1109</v>
      </c>
      <c r="B502" s="31" t="s">
        <v>251</v>
      </c>
      <c r="C502" s="31" t="s">
        <v>252</v>
      </c>
      <c r="D502" s="31">
        <v>2</v>
      </c>
      <c r="E502" s="31">
        <v>2</v>
      </c>
      <c r="F502" s="32">
        <v>16.7</v>
      </c>
      <c r="G502" s="31">
        <v>49</v>
      </c>
    </row>
    <row r="503" spans="1:7" ht="24" customHeight="1" x14ac:dyDescent="0.25">
      <c r="A503" s="31" t="s">
        <v>1110</v>
      </c>
      <c r="B503" s="31" t="s">
        <v>251</v>
      </c>
      <c r="C503" s="31" t="s">
        <v>252</v>
      </c>
      <c r="D503" s="31">
        <v>4</v>
      </c>
      <c r="E503" s="31">
        <v>1</v>
      </c>
      <c r="F503" s="32">
        <v>7.1</v>
      </c>
      <c r="G503" s="31">
        <v>52</v>
      </c>
    </row>
    <row r="504" spans="1:7" ht="24" customHeight="1" x14ac:dyDescent="0.25">
      <c r="A504" s="31" t="s">
        <v>1111</v>
      </c>
      <c r="B504" s="31" t="s">
        <v>251</v>
      </c>
      <c r="C504" s="31" t="s">
        <v>252</v>
      </c>
      <c r="D504" s="31">
        <v>4</v>
      </c>
      <c r="E504" s="31">
        <v>3</v>
      </c>
      <c r="F504" s="32">
        <v>21.4</v>
      </c>
      <c r="G504" s="31">
        <v>31</v>
      </c>
    </row>
    <row r="505" spans="1:7" ht="24" customHeight="1" x14ac:dyDescent="0.25">
      <c r="A505" s="31" t="s">
        <v>1112</v>
      </c>
      <c r="B505" s="31" t="s">
        <v>251</v>
      </c>
      <c r="C505" s="31" t="s">
        <v>252</v>
      </c>
      <c r="D505" s="31">
        <v>4</v>
      </c>
      <c r="E505" s="31">
        <v>2</v>
      </c>
      <c r="F505" s="32">
        <v>14.3</v>
      </c>
      <c r="G505" s="31">
        <v>37</v>
      </c>
    </row>
    <row r="506" spans="1:7" ht="24" customHeight="1" x14ac:dyDescent="0.25">
      <c r="A506" s="31" t="s">
        <v>1113</v>
      </c>
      <c r="B506" s="31" t="s">
        <v>251</v>
      </c>
      <c r="C506" s="31" t="s">
        <v>252</v>
      </c>
      <c r="D506" s="31">
        <v>6</v>
      </c>
      <c r="E506" s="31">
        <v>0</v>
      </c>
      <c r="F506" s="32">
        <v>0</v>
      </c>
      <c r="G506" s="31">
        <v>76</v>
      </c>
    </row>
    <row r="507" spans="1:7" ht="24" customHeight="1" x14ac:dyDescent="0.25">
      <c r="A507" s="31" t="s">
        <v>1099</v>
      </c>
      <c r="B507" s="31" t="s">
        <v>254</v>
      </c>
      <c r="C507" s="31" t="s">
        <v>255</v>
      </c>
      <c r="D507" s="31">
        <v>3</v>
      </c>
      <c r="E507" s="31">
        <v>5</v>
      </c>
      <c r="F507" s="32">
        <v>38.5</v>
      </c>
      <c r="G507" s="31">
        <v>31</v>
      </c>
    </row>
    <row r="508" spans="1:7" ht="24" customHeight="1" x14ac:dyDescent="0.25">
      <c r="A508" s="31" t="s">
        <v>1101</v>
      </c>
      <c r="B508" s="31" t="s">
        <v>254</v>
      </c>
      <c r="C508" s="31" t="s">
        <v>255</v>
      </c>
      <c r="D508" s="31">
        <v>1</v>
      </c>
      <c r="E508" s="31">
        <v>5</v>
      </c>
      <c r="F508" s="32">
        <v>45.5</v>
      </c>
      <c r="G508" s="31">
        <v>22</v>
      </c>
    </row>
    <row r="509" spans="1:7" ht="24" customHeight="1" x14ac:dyDescent="0.25">
      <c r="A509" s="31" t="s">
        <v>1103</v>
      </c>
      <c r="B509" s="31" t="s">
        <v>254</v>
      </c>
      <c r="C509" s="31" t="s">
        <v>255</v>
      </c>
      <c r="D509" s="31">
        <v>4</v>
      </c>
      <c r="E509" s="31">
        <v>2</v>
      </c>
      <c r="F509" s="32">
        <v>14.3</v>
      </c>
      <c r="G509" s="31">
        <v>52</v>
      </c>
    </row>
    <row r="510" spans="1:7" ht="24" customHeight="1" x14ac:dyDescent="0.25">
      <c r="A510" s="31" t="s">
        <v>1104</v>
      </c>
      <c r="B510" s="31" t="s">
        <v>254</v>
      </c>
      <c r="C510" s="31" t="s">
        <v>255</v>
      </c>
      <c r="D510" s="31">
        <v>1</v>
      </c>
      <c r="E510" s="31">
        <v>2</v>
      </c>
      <c r="F510" s="32">
        <v>18.2</v>
      </c>
      <c r="G510" s="31">
        <v>37</v>
      </c>
    </row>
    <row r="511" spans="1:7" ht="24" customHeight="1" x14ac:dyDescent="0.25">
      <c r="A511" s="31" t="s">
        <v>1106</v>
      </c>
      <c r="B511" s="31" t="s">
        <v>254</v>
      </c>
      <c r="C511" s="31" t="s">
        <v>255</v>
      </c>
      <c r="D511" s="31">
        <v>6</v>
      </c>
      <c r="E511" s="31">
        <v>1</v>
      </c>
      <c r="F511" s="32">
        <v>6.2</v>
      </c>
      <c r="G511" s="31">
        <v>67</v>
      </c>
    </row>
    <row r="512" spans="1:7" ht="24" customHeight="1" x14ac:dyDescent="0.25">
      <c r="A512" s="31" t="s">
        <v>1107</v>
      </c>
      <c r="B512" s="31" t="s">
        <v>254</v>
      </c>
      <c r="C512" s="31" t="s">
        <v>255</v>
      </c>
      <c r="D512" s="31">
        <v>3</v>
      </c>
      <c r="E512" s="31">
        <v>5</v>
      </c>
      <c r="F512" s="32">
        <v>38.5</v>
      </c>
      <c r="G512" s="31">
        <v>86</v>
      </c>
    </row>
    <row r="513" spans="1:7" ht="24" customHeight="1" x14ac:dyDescent="0.25">
      <c r="A513" s="31" t="s">
        <v>1108</v>
      </c>
      <c r="B513" s="31" t="s">
        <v>254</v>
      </c>
      <c r="C513" s="31" t="s">
        <v>255</v>
      </c>
      <c r="D513" s="31">
        <v>5</v>
      </c>
      <c r="E513" s="31">
        <v>4</v>
      </c>
      <c r="F513" s="32">
        <v>26.7</v>
      </c>
      <c r="G513" s="31">
        <v>25</v>
      </c>
    </row>
    <row r="514" spans="1:7" ht="24" customHeight="1" x14ac:dyDescent="0.25">
      <c r="A514" s="31" t="s">
        <v>1109</v>
      </c>
      <c r="B514" s="31" t="s">
        <v>254</v>
      </c>
      <c r="C514" s="31" t="s">
        <v>255</v>
      </c>
      <c r="D514" s="31">
        <v>0</v>
      </c>
      <c r="E514" s="31">
        <v>0</v>
      </c>
      <c r="F514" s="32">
        <v>0</v>
      </c>
      <c r="G514" s="31">
        <v>71</v>
      </c>
    </row>
    <row r="515" spans="1:7" ht="24" customHeight="1" x14ac:dyDescent="0.25">
      <c r="A515" s="31" t="s">
        <v>1110</v>
      </c>
      <c r="B515" s="31" t="s">
        <v>254</v>
      </c>
      <c r="C515" s="31" t="s">
        <v>255</v>
      </c>
      <c r="D515" s="31">
        <v>6</v>
      </c>
      <c r="E515" s="31">
        <v>5</v>
      </c>
      <c r="F515" s="32">
        <v>31.2</v>
      </c>
      <c r="G515" s="31">
        <v>62</v>
      </c>
    </row>
    <row r="516" spans="1:7" ht="24" customHeight="1" x14ac:dyDescent="0.25">
      <c r="A516" s="31" t="s">
        <v>1111</v>
      </c>
      <c r="B516" s="31" t="s">
        <v>254</v>
      </c>
      <c r="C516" s="31" t="s">
        <v>255</v>
      </c>
      <c r="D516" s="31">
        <v>2</v>
      </c>
      <c r="E516" s="31">
        <v>3</v>
      </c>
      <c r="F516" s="32">
        <v>25</v>
      </c>
      <c r="G516" s="31">
        <v>28</v>
      </c>
    </row>
    <row r="517" spans="1:7" ht="24" customHeight="1" x14ac:dyDescent="0.25">
      <c r="A517" s="31" t="s">
        <v>1112</v>
      </c>
      <c r="B517" s="31" t="s">
        <v>254</v>
      </c>
      <c r="C517" s="31" t="s">
        <v>255</v>
      </c>
      <c r="D517" s="31">
        <v>6</v>
      </c>
      <c r="E517" s="31">
        <v>0</v>
      </c>
      <c r="F517" s="32">
        <v>0</v>
      </c>
      <c r="G517" s="31">
        <v>28</v>
      </c>
    </row>
    <row r="518" spans="1:7" ht="24" customHeight="1" x14ac:dyDescent="0.25">
      <c r="A518" s="31" t="s">
        <v>1113</v>
      </c>
      <c r="B518" s="31" t="s">
        <v>254</v>
      </c>
      <c r="C518" s="31" t="s">
        <v>255</v>
      </c>
      <c r="D518" s="31">
        <v>3</v>
      </c>
      <c r="E518" s="31">
        <v>4</v>
      </c>
      <c r="F518" s="32">
        <v>30.8</v>
      </c>
      <c r="G518" s="31">
        <v>25</v>
      </c>
    </row>
    <row r="519" spans="1:7" ht="24" customHeight="1" x14ac:dyDescent="0.25">
      <c r="A519" s="31" t="s">
        <v>1099</v>
      </c>
      <c r="B519" s="31" t="s">
        <v>257</v>
      </c>
      <c r="C519" s="31" t="s">
        <v>258</v>
      </c>
      <c r="D519" s="31">
        <v>6</v>
      </c>
      <c r="E519" s="31">
        <v>2</v>
      </c>
      <c r="F519" s="32">
        <v>12.5</v>
      </c>
      <c r="G519" s="31">
        <v>82</v>
      </c>
    </row>
    <row r="520" spans="1:7" ht="24" customHeight="1" x14ac:dyDescent="0.25">
      <c r="A520" s="31" t="s">
        <v>1101</v>
      </c>
      <c r="B520" s="31" t="s">
        <v>257</v>
      </c>
      <c r="C520" s="31" t="s">
        <v>258</v>
      </c>
      <c r="D520" s="31">
        <v>2</v>
      </c>
      <c r="E520" s="31">
        <v>3</v>
      </c>
      <c r="F520" s="32">
        <v>25</v>
      </c>
      <c r="G520" s="31">
        <v>23</v>
      </c>
    </row>
    <row r="521" spans="1:7" ht="24" customHeight="1" x14ac:dyDescent="0.25">
      <c r="A521" s="31" t="s">
        <v>1103</v>
      </c>
      <c r="B521" s="31" t="s">
        <v>257</v>
      </c>
      <c r="C521" s="31" t="s">
        <v>258</v>
      </c>
      <c r="D521" s="31">
        <v>6</v>
      </c>
      <c r="E521" s="31">
        <v>3</v>
      </c>
      <c r="F521" s="32">
        <v>18.8</v>
      </c>
      <c r="G521" s="31">
        <v>35</v>
      </c>
    </row>
    <row r="522" spans="1:7" ht="24" customHeight="1" x14ac:dyDescent="0.25">
      <c r="A522" s="31" t="s">
        <v>1104</v>
      </c>
      <c r="B522" s="31" t="s">
        <v>257</v>
      </c>
      <c r="C522" s="31" t="s">
        <v>258</v>
      </c>
      <c r="D522" s="31">
        <v>1</v>
      </c>
      <c r="E522" s="31">
        <v>5</v>
      </c>
      <c r="F522" s="32">
        <v>45.5</v>
      </c>
      <c r="G522" s="31">
        <v>51</v>
      </c>
    </row>
    <row r="523" spans="1:7" ht="24" customHeight="1" x14ac:dyDescent="0.25">
      <c r="A523" s="31" t="s">
        <v>1106</v>
      </c>
      <c r="B523" s="31" t="s">
        <v>257</v>
      </c>
      <c r="C523" s="31" t="s">
        <v>258</v>
      </c>
      <c r="D523" s="31">
        <v>2</v>
      </c>
      <c r="E523" s="31">
        <v>4</v>
      </c>
      <c r="F523" s="32">
        <v>33.299999999999997</v>
      </c>
      <c r="G523" s="31">
        <v>84</v>
      </c>
    </row>
    <row r="524" spans="1:7" ht="24" customHeight="1" x14ac:dyDescent="0.25">
      <c r="A524" s="31" t="s">
        <v>1107</v>
      </c>
      <c r="B524" s="31" t="s">
        <v>257</v>
      </c>
      <c r="C524" s="31" t="s">
        <v>258</v>
      </c>
      <c r="D524" s="31">
        <v>6</v>
      </c>
      <c r="E524" s="31">
        <v>0</v>
      </c>
      <c r="F524" s="32">
        <v>0</v>
      </c>
      <c r="G524" s="31">
        <v>84</v>
      </c>
    </row>
    <row r="525" spans="1:7" ht="24" customHeight="1" x14ac:dyDescent="0.25">
      <c r="A525" s="31" t="s">
        <v>1108</v>
      </c>
      <c r="B525" s="31" t="s">
        <v>257</v>
      </c>
      <c r="C525" s="31" t="s">
        <v>258</v>
      </c>
      <c r="D525" s="31">
        <v>6</v>
      </c>
      <c r="E525" s="31">
        <v>0</v>
      </c>
      <c r="F525" s="32">
        <v>0</v>
      </c>
      <c r="G525" s="31">
        <v>73</v>
      </c>
    </row>
    <row r="526" spans="1:7" ht="24" customHeight="1" x14ac:dyDescent="0.25">
      <c r="A526" s="31" t="s">
        <v>1109</v>
      </c>
      <c r="B526" s="31" t="s">
        <v>257</v>
      </c>
      <c r="C526" s="31" t="s">
        <v>258</v>
      </c>
      <c r="D526" s="31">
        <v>0</v>
      </c>
      <c r="E526" s="31">
        <v>3</v>
      </c>
      <c r="F526" s="32">
        <v>30</v>
      </c>
      <c r="G526" s="31">
        <v>15</v>
      </c>
    </row>
    <row r="527" spans="1:7" ht="24" customHeight="1" x14ac:dyDescent="0.25">
      <c r="A527" s="31" t="s">
        <v>1110</v>
      </c>
      <c r="B527" s="31" t="s">
        <v>257</v>
      </c>
      <c r="C527" s="31" t="s">
        <v>258</v>
      </c>
      <c r="D527" s="31">
        <v>6</v>
      </c>
      <c r="E527" s="31">
        <v>0</v>
      </c>
      <c r="F527" s="32">
        <v>0</v>
      </c>
      <c r="G527" s="31">
        <v>65</v>
      </c>
    </row>
    <row r="528" spans="1:7" ht="24" customHeight="1" x14ac:dyDescent="0.25">
      <c r="A528" s="31" t="s">
        <v>1111</v>
      </c>
      <c r="B528" s="31" t="s">
        <v>257</v>
      </c>
      <c r="C528" s="31" t="s">
        <v>258</v>
      </c>
      <c r="D528" s="31">
        <v>2</v>
      </c>
      <c r="E528" s="31">
        <v>5</v>
      </c>
      <c r="F528" s="32">
        <v>41.7</v>
      </c>
      <c r="G528" s="31">
        <v>50</v>
      </c>
    </row>
    <row r="529" spans="1:7" ht="24" customHeight="1" x14ac:dyDescent="0.25">
      <c r="A529" s="31" t="s">
        <v>1112</v>
      </c>
      <c r="B529" s="31" t="s">
        <v>257</v>
      </c>
      <c r="C529" s="31" t="s">
        <v>258</v>
      </c>
      <c r="D529" s="31">
        <v>0</v>
      </c>
      <c r="E529" s="31">
        <v>1</v>
      </c>
      <c r="F529" s="32">
        <v>10</v>
      </c>
      <c r="G529" s="31">
        <v>80</v>
      </c>
    </row>
    <row r="530" spans="1:7" ht="24" customHeight="1" x14ac:dyDescent="0.25">
      <c r="A530" s="31" t="s">
        <v>1113</v>
      </c>
      <c r="B530" s="31" t="s">
        <v>257</v>
      </c>
      <c r="C530" s="31" t="s">
        <v>258</v>
      </c>
      <c r="D530" s="31">
        <v>6</v>
      </c>
      <c r="E530" s="31">
        <v>1</v>
      </c>
      <c r="F530" s="32">
        <v>6.2</v>
      </c>
      <c r="G530" s="31">
        <v>70</v>
      </c>
    </row>
    <row r="531" spans="1:7" ht="24" customHeight="1" x14ac:dyDescent="0.25">
      <c r="A531" s="31" t="s">
        <v>1099</v>
      </c>
      <c r="B531" s="31" t="s">
        <v>260</v>
      </c>
      <c r="C531" s="31" t="s">
        <v>261</v>
      </c>
      <c r="D531" s="31">
        <v>1</v>
      </c>
      <c r="E531" s="31">
        <v>3</v>
      </c>
      <c r="F531" s="32">
        <v>27.3</v>
      </c>
      <c r="G531" s="31">
        <v>64</v>
      </c>
    </row>
    <row r="532" spans="1:7" ht="24" customHeight="1" x14ac:dyDescent="0.25">
      <c r="A532" s="31" t="s">
        <v>1101</v>
      </c>
      <c r="B532" s="31" t="s">
        <v>260</v>
      </c>
      <c r="C532" s="31" t="s">
        <v>261</v>
      </c>
      <c r="D532" s="31">
        <v>4</v>
      </c>
      <c r="E532" s="31">
        <v>0</v>
      </c>
      <c r="F532" s="32">
        <v>0</v>
      </c>
      <c r="G532" s="31">
        <v>27</v>
      </c>
    </row>
    <row r="533" spans="1:7" ht="24" customHeight="1" x14ac:dyDescent="0.25">
      <c r="A533" s="31" t="s">
        <v>1103</v>
      </c>
      <c r="B533" s="31" t="s">
        <v>260</v>
      </c>
      <c r="C533" s="31" t="s">
        <v>261</v>
      </c>
      <c r="D533" s="31">
        <v>3</v>
      </c>
      <c r="E533" s="31">
        <v>5</v>
      </c>
      <c r="F533" s="32">
        <v>38.5</v>
      </c>
      <c r="G533" s="31">
        <v>51</v>
      </c>
    </row>
    <row r="534" spans="1:7" ht="24" customHeight="1" x14ac:dyDescent="0.25">
      <c r="A534" s="31" t="s">
        <v>1104</v>
      </c>
      <c r="B534" s="31" t="s">
        <v>260</v>
      </c>
      <c r="C534" s="31" t="s">
        <v>261</v>
      </c>
      <c r="D534" s="31">
        <v>5</v>
      </c>
      <c r="E534" s="31">
        <v>2</v>
      </c>
      <c r="F534" s="32">
        <v>13.3</v>
      </c>
      <c r="G534" s="31">
        <v>28</v>
      </c>
    </row>
    <row r="535" spans="1:7" ht="24" customHeight="1" x14ac:dyDescent="0.25">
      <c r="A535" s="31" t="s">
        <v>1106</v>
      </c>
      <c r="B535" s="31" t="s">
        <v>260</v>
      </c>
      <c r="C535" s="31" t="s">
        <v>261</v>
      </c>
      <c r="D535" s="31">
        <v>2</v>
      </c>
      <c r="E535" s="31">
        <v>4</v>
      </c>
      <c r="F535" s="32">
        <v>33.299999999999997</v>
      </c>
      <c r="G535" s="31">
        <v>50</v>
      </c>
    </row>
    <row r="536" spans="1:7" ht="24" customHeight="1" x14ac:dyDescent="0.25">
      <c r="A536" s="31" t="s">
        <v>1107</v>
      </c>
      <c r="B536" s="31" t="s">
        <v>260</v>
      </c>
      <c r="C536" s="31" t="s">
        <v>261</v>
      </c>
      <c r="D536" s="31">
        <v>3</v>
      </c>
      <c r="E536" s="31">
        <v>2</v>
      </c>
      <c r="F536" s="32">
        <v>15.4</v>
      </c>
      <c r="G536" s="31">
        <v>23</v>
      </c>
    </row>
    <row r="537" spans="1:7" ht="24" customHeight="1" x14ac:dyDescent="0.25">
      <c r="A537" s="31" t="s">
        <v>1108</v>
      </c>
      <c r="B537" s="31" t="s">
        <v>260</v>
      </c>
      <c r="C537" s="31" t="s">
        <v>261</v>
      </c>
      <c r="D537" s="31">
        <v>1</v>
      </c>
      <c r="E537" s="31">
        <v>4</v>
      </c>
      <c r="F537" s="32">
        <v>36.4</v>
      </c>
      <c r="G537" s="31">
        <v>69</v>
      </c>
    </row>
    <row r="538" spans="1:7" ht="24" customHeight="1" x14ac:dyDescent="0.25">
      <c r="A538" s="31" t="s">
        <v>1109</v>
      </c>
      <c r="B538" s="31" t="s">
        <v>260</v>
      </c>
      <c r="C538" s="31" t="s">
        <v>261</v>
      </c>
      <c r="D538" s="31">
        <v>1</v>
      </c>
      <c r="E538" s="31">
        <v>3</v>
      </c>
      <c r="F538" s="32">
        <v>27.3</v>
      </c>
      <c r="G538" s="31">
        <v>22</v>
      </c>
    </row>
    <row r="539" spans="1:7" ht="24" customHeight="1" x14ac:dyDescent="0.25">
      <c r="A539" s="31" t="s">
        <v>1110</v>
      </c>
      <c r="B539" s="31" t="s">
        <v>260</v>
      </c>
      <c r="C539" s="31" t="s">
        <v>261</v>
      </c>
      <c r="D539" s="31">
        <v>5</v>
      </c>
      <c r="E539" s="31">
        <v>4</v>
      </c>
      <c r="F539" s="32">
        <v>26.7</v>
      </c>
      <c r="G539" s="31">
        <v>27</v>
      </c>
    </row>
    <row r="540" spans="1:7" ht="24" customHeight="1" x14ac:dyDescent="0.25">
      <c r="A540" s="31" t="s">
        <v>1111</v>
      </c>
      <c r="B540" s="31" t="s">
        <v>260</v>
      </c>
      <c r="C540" s="31" t="s">
        <v>261</v>
      </c>
      <c r="D540" s="31">
        <v>1</v>
      </c>
      <c r="E540" s="31">
        <v>3</v>
      </c>
      <c r="F540" s="32">
        <v>27.3</v>
      </c>
      <c r="G540" s="31">
        <v>82</v>
      </c>
    </row>
    <row r="541" spans="1:7" ht="24" customHeight="1" x14ac:dyDescent="0.25">
      <c r="A541" s="31" t="s">
        <v>1112</v>
      </c>
      <c r="B541" s="31" t="s">
        <v>260</v>
      </c>
      <c r="C541" s="31" t="s">
        <v>261</v>
      </c>
      <c r="D541" s="31">
        <v>0</v>
      </c>
      <c r="E541" s="31">
        <v>2</v>
      </c>
      <c r="F541" s="32">
        <v>20</v>
      </c>
      <c r="G541" s="31">
        <v>34</v>
      </c>
    </row>
    <row r="542" spans="1:7" ht="24" customHeight="1" x14ac:dyDescent="0.25">
      <c r="A542" s="31" t="s">
        <v>1113</v>
      </c>
      <c r="B542" s="31" t="s">
        <v>260</v>
      </c>
      <c r="C542" s="31" t="s">
        <v>261</v>
      </c>
      <c r="D542" s="31">
        <v>0</v>
      </c>
      <c r="E542" s="31">
        <v>1</v>
      </c>
      <c r="F542" s="32">
        <v>10</v>
      </c>
      <c r="G542" s="31">
        <v>42</v>
      </c>
    </row>
    <row r="543" spans="1:7" ht="15" customHeight="1" x14ac:dyDescent="0.25">
      <c r="A543" s="31" t="s">
        <v>1099</v>
      </c>
      <c r="B543" s="31" t="s">
        <v>262</v>
      </c>
      <c r="C543" s="31" t="s">
        <v>263</v>
      </c>
      <c r="D543" s="31">
        <v>6</v>
      </c>
      <c r="E543" s="31">
        <v>1</v>
      </c>
      <c r="F543" s="32">
        <v>6.2</v>
      </c>
      <c r="G543" s="31">
        <v>16</v>
      </c>
    </row>
    <row r="544" spans="1:7" ht="15" customHeight="1" x14ac:dyDescent="0.25">
      <c r="A544" s="31" t="s">
        <v>1101</v>
      </c>
      <c r="B544" s="31" t="s">
        <v>262</v>
      </c>
      <c r="C544" s="31" t="s">
        <v>263</v>
      </c>
      <c r="D544" s="31">
        <v>2</v>
      </c>
      <c r="E544" s="31">
        <v>3</v>
      </c>
      <c r="F544" s="32">
        <v>25</v>
      </c>
      <c r="G544" s="31">
        <v>60</v>
      </c>
    </row>
    <row r="545" spans="1:7" ht="15" customHeight="1" x14ac:dyDescent="0.25">
      <c r="A545" s="31" t="s">
        <v>1103</v>
      </c>
      <c r="B545" s="31" t="s">
        <v>262</v>
      </c>
      <c r="C545" s="31" t="s">
        <v>263</v>
      </c>
      <c r="D545" s="31">
        <v>0</v>
      </c>
      <c r="E545" s="31">
        <v>2</v>
      </c>
      <c r="F545" s="32">
        <v>20</v>
      </c>
      <c r="G545" s="31">
        <v>25</v>
      </c>
    </row>
    <row r="546" spans="1:7" ht="15" customHeight="1" x14ac:dyDescent="0.25">
      <c r="A546" s="31" t="s">
        <v>1104</v>
      </c>
      <c r="B546" s="31" t="s">
        <v>262</v>
      </c>
      <c r="C546" s="31" t="s">
        <v>263</v>
      </c>
      <c r="D546" s="31">
        <v>0</v>
      </c>
      <c r="E546" s="31">
        <v>2</v>
      </c>
      <c r="F546" s="32">
        <v>20</v>
      </c>
      <c r="G546" s="31">
        <v>36</v>
      </c>
    </row>
    <row r="547" spans="1:7" ht="15" customHeight="1" x14ac:dyDescent="0.25">
      <c r="A547" s="31" t="s">
        <v>1106</v>
      </c>
      <c r="B547" s="31" t="s">
        <v>262</v>
      </c>
      <c r="C547" s="31" t="s">
        <v>263</v>
      </c>
      <c r="D547" s="31">
        <v>1</v>
      </c>
      <c r="E547" s="31">
        <v>0</v>
      </c>
      <c r="F547" s="32">
        <v>0</v>
      </c>
      <c r="G547" s="31">
        <v>10</v>
      </c>
    </row>
    <row r="548" spans="1:7" ht="15" customHeight="1" x14ac:dyDescent="0.25">
      <c r="A548" s="31" t="s">
        <v>1107</v>
      </c>
      <c r="B548" s="31" t="s">
        <v>262</v>
      </c>
      <c r="C548" s="31" t="s">
        <v>263</v>
      </c>
      <c r="D548" s="31">
        <v>4</v>
      </c>
      <c r="E548" s="31">
        <v>4</v>
      </c>
      <c r="F548" s="32">
        <v>28.6</v>
      </c>
      <c r="G548" s="31">
        <v>47</v>
      </c>
    </row>
    <row r="549" spans="1:7" ht="15" customHeight="1" x14ac:dyDescent="0.25">
      <c r="A549" s="31" t="s">
        <v>1108</v>
      </c>
      <c r="B549" s="31" t="s">
        <v>262</v>
      </c>
      <c r="C549" s="31" t="s">
        <v>263</v>
      </c>
      <c r="D549" s="31">
        <v>6</v>
      </c>
      <c r="E549" s="31">
        <v>1</v>
      </c>
      <c r="F549" s="32">
        <v>6.2</v>
      </c>
      <c r="G549" s="31">
        <v>64</v>
      </c>
    </row>
    <row r="550" spans="1:7" ht="15" customHeight="1" x14ac:dyDescent="0.25">
      <c r="A550" s="31" t="s">
        <v>1109</v>
      </c>
      <c r="B550" s="31" t="s">
        <v>262</v>
      </c>
      <c r="C550" s="31" t="s">
        <v>263</v>
      </c>
      <c r="D550" s="31">
        <v>2</v>
      </c>
      <c r="E550" s="31">
        <v>2</v>
      </c>
      <c r="F550" s="32">
        <v>16.7</v>
      </c>
      <c r="G550" s="31">
        <v>74</v>
      </c>
    </row>
    <row r="551" spans="1:7" ht="15" customHeight="1" x14ac:dyDescent="0.25">
      <c r="A551" s="31" t="s">
        <v>1110</v>
      </c>
      <c r="B551" s="31" t="s">
        <v>262</v>
      </c>
      <c r="C551" s="31" t="s">
        <v>263</v>
      </c>
      <c r="D551" s="31">
        <v>0</v>
      </c>
      <c r="E551" s="31">
        <v>2</v>
      </c>
      <c r="F551" s="32">
        <v>20</v>
      </c>
      <c r="G551" s="31">
        <v>63</v>
      </c>
    </row>
    <row r="552" spans="1:7" ht="15" customHeight="1" x14ac:dyDescent="0.25">
      <c r="A552" s="31" t="s">
        <v>1111</v>
      </c>
      <c r="B552" s="31" t="s">
        <v>262</v>
      </c>
      <c r="C552" s="31" t="s">
        <v>263</v>
      </c>
      <c r="D552" s="31">
        <v>4</v>
      </c>
      <c r="E552" s="31">
        <v>2</v>
      </c>
      <c r="F552" s="32">
        <v>14.3</v>
      </c>
      <c r="G552" s="31">
        <v>56</v>
      </c>
    </row>
    <row r="553" spans="1:7" ht="15" customHeight="1" x14ac:dyDescent="0.25">
      <c r="A553" s="31" t="s">
        <v>1112</v>
      </c>
      <c r="B553" s="31" t="s">
        <v>262</v>
      </c>
      <c r="C553" s="31" t="s">
        <v>263</v>
      </c>
      <c r="D553" s="31">
        <v>6</v>
      </c>
      <c r="E553" s="31">
        <v>5</v>
      </c>
      <c r="F553" s="32">
        <v>31.2</v>
      </c>
      <c r="G553" s="31">
        <v>14</v>
      </c>
    </row>
    <row r="554" spans="1:7" ht="15" customHeight="1" x14ac:dyDescent="0.25">
      <c r="A554" s="31" t="s">
        <v>1113</v>
      </c>
      <c r="B554" s="31" t="s">
        <v>262</v>
      </c>
      <c r="C554" s="31" t="s">
        <v>263</v>
      </c>
      <c r="D554" s="31">
        <v>3</v>
      </c>
      <c r="E554" s="31">
        <v>1</v>
      </c>
      <c r="F554" s="32">
        <v>7.7</v>
      </c>
      <c r="G554" s="31">
        <v>35</v>
      </c>
    </row>
    <row r="555" spans="1:7" ht="15" customHeight="1" x14ac:dyDescent="0.25">
      <c r="A555" s="31" t="s">
        <v>1099</v>
      </c>
      <c r="B555" s="31" t="s">
        <v>265</v>
      </c>
      <c r="C555" s="31" t="s">
        <v>266</v>
      </c>
      <c r="D555" s="31">
        <v>6</v>
      </c>
      <c r="E555" s="31">
        <v>4</v>
      </c>
      <c r="F555" s="32">
        <v>25</v>
      </c>
      <c r="G555" s="31">
        <v>39</v>
      </c>
    </row>
    <row r="556" spans="1:7" ht="15" customHeight="1" x14ac:dyDescent="0.25">
      <c r="A556" s="31" t="s">
        <v>1101</v>
      </c>
      <c r="B556" s="31" t="s">
        <v>265</v>
      </c>
      <c r="C556" s="31" t="s">
        <v>266</v>
      </c>
      <c r="D556" s="31">
        <v>3</v>
      </c>
      <c r="E556" s="31">
        <v>0</v>
      </c>
      <c r="F556" s="32">
        <v>0</v>
      </c>
      <c r="G556" s="31">
        <v>68</v>
      </c>
    </row>
    <row r="557" spans="1:7" ht="15" customHeight="1" x14ac:dyDescent="0.25">
      <c r="A557" s="31" t="s">
        <v>1103</v>
      </c>
      <c r="B557" s="31" t="s">
        <v>265</v>
      </c>
      <c r="C557" s="31" t="s">
        <v>266</v>
      </c>
      <c r="D557" s="31">
        <v>4</v>
      </c>
      <c r="E557" s="31">
        <v>5</v>
      </c>
      <c r="F557" s="32">
        <v>35.700000000000003</v>
      </c>
      <c r="G557" s="31">
        <v>18</v>
      </c>
    </row>
    <row r="558" spans="1:7" ht="15" customHeight="1" x14ac:dyDescent="0.25">
      <c r="A558" s="31" t="s">
        <v>1104</v>
      </c>
      <c r="B558" s="31" t="s">
        <v>265</v>
      </c>
      <c r="C558" s="31" t="s">
        <v>266</v>
      </c>
      <c r="D558" s="31">
        <v>3</v>
      </c>
      <c r="E558" s="31">
        <v>0</v>
      </c>
      <c r="F558" s="32">
        <v>0</v>
      </c>
      <c r="G558" s="31">
        <v>34</v>
      </c>
    </row>
    <row r="559" spans="1:7" ht="15" customHeight="1" x14ac:dyDescent="0.25">
      <c r="A559" s="31" t="s">
        <v>1106</v>
      </c>
      <c r="B559" s="31" t="s">
        <v>265</v>
      </c>
      <c r="C559" s="31" t="s">
        <v>266</v>
      </c>
      <c r="D559" s="31">
        <v>0</v>
      </c>
      <c r="E559" s="31">
        <v>1</v>
      </c>
      <c r="F559" s="32">
        <v>10</v>
      </c>
      <c r="G559" s="31">
        <v>54</v>
      </c>
    </row>
    <row r="560" spans="1:7" ht="15" customHeight="1" x14ac:dyDescent="0.25">
      <c r="A560" s="31" t="s">
        <v>1107</v>
      </c>
      <c r="B560" s="31" t="s">
        <v>265</v>
      </c>
      <c r="C560" s="31" t="s">
        <v>266</v>
      </c>
      <c r="D560" s="31">
        <v>6</v>
      </c>
      <c r="E560" s="31">
        <v>1</v>
      </c>
      <c r="F560" s="32">
        <v>6.2</v>
      </c>
      <c r="G560" s="31">
        <v>60</v>
      </c>
    </row>
    <row r="561" spans="1:7" ht="15" customHeight="1" x14ac:dyDescent="0.25">
      <c r="A561" s="31" t="s">
        <v>1108</v>
      </c>
      <c r="B561" s="31" t="s">
        <v>265</v>
      </c>
      <c r="C561" s="31" t="s">
        <v>266</v>
      </c>
      <c r="D561" s="31">
        <v>4</v>
      </c>
      <c r="E561" s="31">
        <v>0</v>
      </c>
      <c r="F561" s="32">
        <v>0</v>
      </c>
      <c r="G561" s="31">
        <v>24</v>
      </c>
    </row>
    <row r="562" spans="1:7" ht="15" customHeight="1" x14ac:dyDescent="0.25">
      <c r="A562" s="31" t="s">
        <v>1109</v>
      </c>
      <c r="B562" s="31" t="s">
        <v>265</v>
      </c>
      <c r="C562" s="31" t="s">
        <v>266</v>
      </c>
      <c r="D562" s="31">
        <v>2</v>
      </c>
      <c r="E562" s="31">
        <v>4</v>
      </c>
      <c r="F562" s="32">
        <v>33.299999999999997</v>
      </c>
      <c r="G562" s="31">
        <v>73</v>
      </c>
    </row>
    <row r="563" spans="1:7" ht="15" customHeight="1" x14ac:dyDescent="0.25">
      <c r="A563" s="31" t="s">
        <v>1110</v>
      </c>
      <c r="B563" s="31" t="s">
        <v>265</v>
      </c>
      <c r="C563" s="31" t="s">
        <v>266</v>
      </c>
      <c r="D563" s="31">
        <v>5</v>
      </c>
      <c r="E563" s="31">
        <v>5</v>
      </c>
      <c r="F563" s="32">
        <v>33.299999999999997</v>
      </c>
      <c r="G563" s="31">
        <v>58</v>
      </c>
    </row>
    <row r="564" spans="1:7" ht="15" customHeight="1" x14ac:dyDescent="0.25">
      <c r="A564" s="31" t="s">
        <v>1111</v>
      </c>
      <c r="B564" s="31" t="s">
        <v>265</v>
      </c>
      <c r="C564" s="31" t="s">
        <v>266</v>
      </c>
      <c r="D564" s="31">
        <v>6</v>
      </c>
      <c r="E564" s="31">
        <v>1</v>
      </c>
      <c r="F564" s="32">
        <v>6.2</v>
      </c>
      <c r="G564" s="31">
        <v>31</v>
      </c>
    </row>
    <row r="565" spans="1:7" ht="15" customHeight="1" x14ac:dyDescent="0.25">
      <c r="A565" s="31" t="s">
        <v>1112</v>
      </c>
      <c r="B565" s="31" t="s">
        <v>265</v>
      </c>
      <c r="C565" s="31" t="s">
        <v>266</v>
      </c>
      <c r="D565" s="31">
        <v>4</v>
      </c>
      <c r="E565" s="31">
        <v>4</v>
      </c>
      <c r="F565" s="32">
        <v>28.6</v>
      </c>
      <c r="G565" s="31">
        <v>25</v>
      </c>
    </row>
    <row r="566" spans="1:7" ht="15" customHeight="1" x14ac:dyDescent="0.25">
      <c r="A566" s="31" t="s">
        <v>1113</v>
      </c>
      <c r="B566" s="31" t="s">
        <v>265</v>
      </c>
      <c r="C566" s="31" t="s">
        <v>266</v>
      </c>
      <c r="D566" s="31">
        <v>4</v>
      </c>
      <c r="E566" s="31">
        <v>4</v>
      </c>
      <c r="F566" s="32">
        <v>28.6</v>
      </c>
      <c r="G566" s="31">
        <v>49</v>
      </c>
    </row>
    <row r="567" spans="1:7" ht="15" customHeight="1" x14ac:dyDescent="0.25">
      <c r="A567" s="31" t="s">
        <v>1099</v>
      </c>
      <c r="B567" s="31" t="s">
        <v>267</v>
      </c>
      <c r="C567" s="31" t="s">
        <v>268</v>
      </c>
      <c r="D567" s="31">
        <v>4</v>
      </c>
      <c r="E567" s="31">
        <v>1</v>
      </c>
      <c r="F567" s="32">
        <v>7.1</v>
      </c>
      <c r="G567" s="31">
        <v>69</v>
      </c>
    </row>
    <row r="568" spans="1:7" ht="15" customHeight="1" x14ac:dyDescent="0.25">
      <c r="A568" s="31" t="s">
        <v>1101</v>
      </c>
      <c r="B568" s="31" t="s">
        <v>267</v>
      </c>
      <c r="C568" s="31" t="s">
        <v>268</v>
      </c>
      <c r="D568" s="31">
        <v>1</v>
      </c>
      <c r="E568" s="31">
        <v>3</v>
      </c>
      <c r="F568" s="32">
        <v>27.3</v>
      </c>
      <c r="G568" s="31">
        <v>64</v>
      </c>
    </row>
    <row r="569" spans="1:7" ht="15" customHeight="1" x14ac:dyDescent="0.25">
      <c r="A569" s="31" t="s">
        <v>1103</v>
      </c>
      <c r="B569" s="31" t="s">
        <v>267</v>
      </c>
      <c r="C569" s="31" t="s">
        <v>268</v>
      </c>
      <c r="D569" s="31">
        <v>3</v>
      </c>
      <c r="E569" s="31">
        <v>2</v>
      </c>
      <c r="F569" s="32">
        <v>15.4</v>
      </c>
      <c r="G569" s="31">
        <v>13</v>
      </c>
    </row>
    <row r="570" spans="1:7" ht="15" customHeight="1" x14ac:dyDescent="0.25">
      <c r="A570" s="31" t="s">
        <v>1104</v>
      </c>
      <c r="B570" s="31" t="s">
        <v>267</v>
      </c>
      <c r="C570" s="31" t="s">
        <v>268</v>
      </c>
      <c r="D570" s="31">
        <v>0</v>
      </c>
      <c r="E570" s="31">
        <v>4</v>
      </c>
      <c r="F570" s="32">
        <v>40</v>
      </c>
      <c r="G570" s="31">
        <v>63</v>
      </c>
    </row>
    <row r="571" spans="1:7" ht="15" customHeight="1" x14ac:dyDescent="0.25">
      <c r="A571" s="31" t="s">
        <v>1106</v>
      </c>
      <c r="B571" s="31" t="s">
        <v>267</v>
      </c>
      <c r="C571" s="31" t="s">
        <v>268</v>
      </c>
      <c r="D571" s="31">
        <v>6</v>
      </c>
      <c r="E571" s="31">
        <v>3</v>
      </c>
      <c r="F571" s="32">
        <v>18.8</v>
      </c>
      <c r="G571" s="31">
        <v>39</v>
      </c>
    </row>
    <row r="572" spans="1:7" ht="15" customHeight="1" x14ac:dyDescent="0.25">
      <c r="A572" s="31" t="s">
        <v>1107</v>
      </c>
      <c r="B572" s="31" t="s">
        <v>267</v>
      </c>
      <c r="C572" s="31" t="s">
        <v>268</v>
      </c>
      <c r="D572" s="31">
        <v>3</v>
      </c>
      <c r="E572" s="31">
        <v>1</v>
      </c>
      <c r="F572" s="32">
        <v>7.7</v>
      </c>
      <c r="G572" s="31">
        <v>49</v>
      </c>
    </row>
    <row r="573" spans="1:7" ht="15" customHeight="1" x14ac:dyDescent="0.25">
      <c r="A573" s="31" t="s">
        <v>1108</v>
      </c>
      <c r="B573" s="31" t="s">
        <v>267</v>
      </c>
      <c r="C573" s="31" t="s">
        <v>268</v>
      </c>
      <c r="D573" s="31">
        <v>2</v>
      </c>
      <c r="E573" s="31">
        <v>4</v>
      </c>
      <c r="F573" s="32">
        <v>33.299999999999997</v>
      </c>
      <c r="G573" s="31">
        <v>21</v>
      </c>
    </row>
    <row r="574" spans="1:7" ht="15" customHeight="1" x14ac:dyDescent="0.25">
      <c r="A574" s="31" t="s">
        <v>1109</v>
      </c>
      <c r="B574" s="31" t="s">
        <v>267</v>
      </c>
      <c r="C574" s="31" t="s">
        <v>268</v>
      </c>
      <c r="D574" s="31">
        <v>3</v>
      </c>
      <c r="E574" s="31">
        <v>2</v>
      </c>
      <c r="F574" s="32">
        <v>15.4</v>
      </c>
      <c r="G574" s="31">
        <v>59</v>
      </c>
    </row>
    <row r="575" spans="1:7" ht="15" customHeight="1" x14ac:dyDescent="0.25">
      <c r="A575" s="31" t="s">
        <v>1110</v>
      </c>
      <c r="B575" s="31" t="s">
        <v>267</v>
      </c>
      <c r="C575" s="31" t="s">
        <v>268</v>
      </c>
      <c r="D575" s="31">
        <v>1</v>
      </c>
      <c r="E575" s="31">
        <v>2</v>
      </c>
      <c r="F575" s="32">
        <v>18.2</v>
      </c>
      <c r="G575" s="31">
        <v>40</v>
      </c>
    </row>
    <row r="576" spans="1:7" ht="15" customHeight="1" x14ac:dyDescent="0.25">
      <c r="A576" s="31" t="s">
        <v>1111</v>
      </c>
      <c r="B576" s="31" t="s">
        <v>267</v>
      </c>
      <c r="C576" s="31" t="s">
        <v>268</v>
      </c>
      <c r="D576" s="31">
        <v>4</v>
      </c>
      <c r="E576" s="31">
        <v>1</v>
      </c>
      <c r="F576" s="32">
        <v>7.1</v>
      </c>
      <c r="G576" s="31">
        <v>78</v>
      </c>
    </row>
    <row r="577" spans="1:7" ht="15" customHeight="1" x14ac:dyDescent="0.25">
      <c r="A577" s="31" t="s">
        <v>1112</v>
      </c>
      <c r="B577" s="31" t="s">
        <v>267</v>
      </c>
      <c r="C577" s="31" t="s">
        <v>268</v>
      </c>
      <c r="D577" s="31">
        <v>1</v>
      </c>
      <c r="E577" s="31">
        <v>4</v>
      </c>
      <c r="F577" s="32">
        <v>36.4</v>
      </c>
      <c r="G577" s="31">
        <v>86</v>
      </c>
    </row>
    <row r="578" spans="1:7" ht="15" customHeight="1" x14ac:dyDescent="0.25">
      <c r="A578" s="31" t="s">
        <v>1113</v>
      </c>
      <c r="B578" s="31" t="s">
        <v>267</v>
      </c>
      <c r="C578" s="31" t="s">
        <v>268</v>
      </c>
      <c r="D578" s="31">
        <v>6</v>
      </c>
      <c r="E578" s="31">
        <v>5</v>
      </c>
      <c r="F578" s="32">
        <v>31.2</v>
      </c>
      <c r="G578" s="31">
        <v>15</v>
      </c>
    </row>
    <row r="579" spans="1:7" ht="15" customHeight="1" x14ac:dyDescent="0.25">
      <c r="A579" s="31" t="s">
        <v>1099</v>
      </c>
      <c r="B579" s="31" t="s">
        <v>270</v>
      </c>
      <c r="C579" s="31" t="s">
        <v>271</v>
      </c>
      <c r="D579" s="31">
        <v>4</v>
      </c>
      <c r="E579" s="31">
        <v>3</v>
      </c>
      <c r="F579" s="32">
        <v>21.4</v>
      </c>
      <c r="G579" s="31">
        <v>33</v>
      </c>
    </row>
    <row r="580" spans="1:7" ht="15" customHeight="1" x14ac:dyDescent="0.25">
      <c r="A580" s="31" t="s">
        <v>1101</v>
      </c>
      <c r="B580" s="31" t="s">
        <v>270</v>
      </c>
      <c r="C580" s="31" t="s">
        <v>271</v>
      </c>
      <c r="D580" s="31">
        <v>6</v>
      </c>
      <c r="E580" s="31">
        <v>4</v>
      </c>
      <c r="F580" s="32">
        <v>25</v>
      </c>
      <c r="G580" s="31">
        <v>63</v>
      </c>
    </row>
    <row r="581" spans="1:7" ht="15" customHeight="1" x14ac:dyDescent="0.25">
      <c r="A581" s="31" t="s">
        <v>1103</v>
      </c>
      <c r="B581" s="31" t="s">
        <v>270</v>
      </c>
      <c r="C581" s="31" t="s">
        <v>271</v>
      </c>
      <c r="D581" s="31">
        <v>5</v>
      </c>
      <c r="E581" s="31">
        <v>3</v>
      </c>
      <c r="F581" s="32">
        <v>20</v>
      </c>
      <c r="G581" s="31">
        <v>25</v>
      </c>
    </row>
    <row r="582" spans="1:7" ht="15" customHeight="1" x14ac:dyDescent="0.25">
      <c r="A582" s="31" t="s">
        <v>1104</v>
      </c>
      <c r="B582" s="31" t="s">
        <v>270</v>
      </c>
      <c r="C582" s="31" t="s">
        <v>271</v>
      </c>
      <c r="D582" s="31">
        <v>6</v>
      </c>
      <c r="E582" s="31">
        <v>3</v>
      </c>
      <c r="F582" s="32">
        <v>18.8</v>
      </c>
      <c r="G582" s="31">
        <v>11</v>
      </c>
    </row>
    <row r="583" spans="1:7" ht="15" customHeight="1" x14ac:dyDescent="0.25">
      <c r="A583" s="31" t="s">
        <v>1106</v>
      </c>
      <c r="B583" s="31" t="s">
        <v>270</v>
      </c>
      <c r="C583" s="31" t="s">
        <v>271</v>
      </c>
      <c r="D583" s="31">
        <v>2</v>
      </c>
      <c r="E583" s="31">
        <v>3</v>
      </c>
      <c r="F583" s="32">
        <v>25</v>
      </c>
      <c r="G583" s="31">
        <v>47</v>
      </c>
    </row>
    <row r="584" spans="1:7" ht="15" customHeight="1" x14ac:dyDescent="0.25">
      <c r="A584" s="31" t="s">
        <v>1107</v>
      </c>
      <c r="B584" s="31" t="s">
        <v>270</v>
      </c>
      <c r="C584" s="31" t="s">
        <v>271</v>
      </c>
      <c r="D584" s="31">
        <v>0</v>
      </c>
      <c r="E584" s="31">
        <v>1</v>
      </c>
      <c r="F584" s="32">
        <v>10</v>
      </c>
      <c r="G584" s="31">
        <v>83</v>
      </c>
    </row>
    <row r="585" spans="1:7" ht="15" customHeight="1" x14ac:dyDescent="0.25">
      <c r="A585" s="31" t="s">
        <v>1108</v>
      </c>
      <c r="B585" s="31" t="s">
        <v>270</v>
      </c>
      <c r="C585" s="31" t="s">
        <v>271</v>
      </c>
      <c r="D585" s="31">
        <v>2</v>
      </c>
      <c r="E585" s="31">
        <v>3</v>
      </c>
      <c r="F585" s="32">
        <v>25</v>
      </c>
      <c r="G585" s="31">
        <v>56</v>
      </c>
    </row>
    <row r="586" spans="1:7" ht="15" customHeight="1" x14ac:dyDescent="0.25">
      <c r="A586" s="31" t="s">
        <v>1109</v>
      </c>
      <c r="B586" s="31" t="s">
        <v>270</v>
      </c>
      <c r="C586" s="31" t="s">
        <v>271</v>
      </c>
      <c r="D586" s="31">
        <v>5</v>
      </c>
      <c r="E586" s="31">
        <v>2</v>
      </c>
      <c r="F586" s="32">
        <v>13.3</v>
      </c>
      <c r="G586" s="31">
        <v>52</v>
      </c>
    </row>
    <row r="587" spans="1:7" ht="15" customHeight="1" x14ac:dyDescent="0.25">
      <c r="A587" s="31" t="s">
        <v>1110</v>
      </c>
      <c r="B587" s="31" t="s">
        <v>270</v>
      </c>
      <c r="C587" s="31" t="s">
        <v>271</v>
      </c>
      <c r="D587" s="31">
        <v>3</v>
      </c>
      <c r="E587" s="31">
        <v>2</v>
      </c>
      <c r="F587" s="32">
        <v>15.4</v>
      </c>
      <c r="G587" s="31">
        <v>32</v>
      </c>
    </row>
    <row r="588" spans="1:7" ht="15" customHeight="1" x14ac:dyDescent="0.25">
      <c r="A588" s="31" t="s">
        <v>1111</v>
      </c>
      <c r="B588" s="31" t="s">
        <v>270</v>
      </c>
      <c r="C588" s="31" t="s">
        <v>271</v>
      </c>
      <c r="D588" s="31">
        <v>6</v>
      </c>
      <c r="E588" s="31">
        <v>4</v>
      </c>
      <c r="F588" s="32">
        <v>25</v>
      </c>
      <c r="G588" s="31">
        <v>48</v>
      </c>
    </row>
    <row r="589" spans="1:7" ht="15" customHeight="1" x14ac:dyDescent="0.25">
      <c r="A589" s="31" t="s">
        <v>1112</v>
      </c>
      <c r="B589" s="31" t="s">
        <v>270</v>
      </c>
      <c r="C589" s="31" t="s">
        <v>271</v>
      </c>
      <c r="D589" s="31">
        <v>3</v>
      </c>
      <c r="E589" s="31">
        <v>4</v>
      </c>
      <c r="F589" s="32">
        <v>30.8</v>
      </c>
      <c r="G589" s="31">
        <v>86</v>
      </c>
    </row>
    <row r="590" spans="1:7" ht="15" customHeight="1" x14ac:dyDescent="0.25">
      <c r="A590" s="31" t="s">
        <v>1113</v>
      </c>
      <c r="B590" s="31" t="s">
        <v>270</v>
      </c>
      <c r="C590" s="31" t="s">
        <v>271</v>
      </c>
      <c r="D590" s="31">
        <v>1</v>
      </c>
      <c r="E590" s="31">
        <v>4</v>
      </c>
      <c r="F590" s="32">
        <v>36.4</v>
      </c>
      <c r="G590" s="31">
        <v>12</v>
      </c>
    </row>
    <row r="591" spans="1:7" ht="24" customHeight="1" x14ac:dyDescent="0.25">
      <c r="A591" s="31" t="s">
        <v>1099</v>
      </c>
      <c r="B591" s="31" t="s">
        <v>273</v>
      </c>
      <c r="C591" s="31" t="s">
        <v>274</v>
      </c>
      <c r="D591" s="31">
        <v>1</v>
      </c>
      <c r="E591" s="31">
        <v>3</v>
      </c>
      <c r="F591" s="32">
        <v>27.3</v>
      </c>
      <c r="G591" s="31">
        <v>78</v>
      </c>
    </row>
    <row r="592" spans="1:7" ht="24" customHeight="1" x14ac:dyDescent="0.25">
      <c r="A592" s="31" t="s">
        <v>1101</v>
      </c>
      <c r="B592" s="31" t="s">
        <v>273</v>
      </c>
      <c r="C592" s="31" t="s">
        <v>274</v>
      </c>
      <c r="D592" s="31">
        <v>5</v>
      </c>
      <c r="E592" s="31">
        <v>5</v>
      </c>
      <c r="F592" s="32">
        <v>33.299999999999997</v>
      </c>
      <c r="G592" s="31">
        <v>72</v>
      </c>
    </row>
    <row r="593" spans="1:7" ht="24" customHeight="1" x14ac:dyDescent="0.25">
      <c r="A593" s="31" t="s">
        <v>1103</v>
      </c>
      <c r="B593" s="31" t="s">
        <v>273</v>
      </c>
      <c r="C593" s="31" t="s">
        <v>274</v>
      </c>
      <c r="D593" s="31">
        <v>5</v>
      </c>
      <c r="E593" s="31">
        <v>4</v>
      </c>
      <c r="F593" s="32">
        <v>26.7</v>
      </c>
      <c r="G593" s="31">
        <v>49</v>
      </c>
    </row>
    <row r="594" spans="1:7" ht="24" customHeight="1" x14ac:dyDescent="0.25">
      <c r="A594" s="31" t="s">
        <v>1104</v>
      </c>
      <c r="B594" s="31" t="s">
        <v>273</v>
      </c>
      <c r="C594" s="31" t="s">
        <v>274</v>
      </c>
      <c r="D594" s="31">
        <v>3</v>
      </c>
      <c r="E594" s="31">
        <v>3</v>
      </c>
      <c r="F594" s="32">
        <v>23.1</v>
      </c>
      <c r="G594" s="31">
        <v>33</v>
      </c>
    </row>
    <row r="595" spans="1:7" ht="24" customHeight="1" x14ac:dyDescent="0.25">
      <c r="A595" s="31" t="s">
        <v>1106</v>
      </c>
      <c r="B595" s="31" t="s">
        <v>273</v>
      </c>
      <c r="C595" s="31" t="s">
        <v>274</v>
      </c>
      <c r="D595" s="31">
        <v>1</v>
      </c>
      <c r="E595" s="31">
        <v>3</v>
      </c>
      <c r="F595" s="32">
        <v>27.3</v>
      </c>
      <c r="G595" s="31">
        <v>19</v>
      </c>
    </row>
    <row r="596" spans="1:7" ht="24" customHeight="1" x14ac:dyDescent="0.25">
      <c r="A596" s="31" t="s">
        <v>1107</v>
      </c>
      <c r="B596" s="31" t="s">
        <v>273</v>
      </c>
      <c r="C596" s="31" t="s">
        <v>274</v>
      </c>
      <c r="D596" s="31">
        <v>4</v>
      </c>
      <c r="E596" s="31">
        <v>2</v>
      </c>
      <c r="F596" s="32">
        <v>14.3</v>
      </c>
      <c r="G596" s="31">
        <v>14</v>
      </c>
    </row>
    <row r="597" spans="1:7" ht="24" customHeight="1" x14ac:dyDescent="0.25">
      <c r="A597" s="31" t="s">
        <v>1108</v>
      </c>
      <c r="B597" s="31" t="s">
        <v>273</v>
      </c>
      <c r="C597" s="31" t="s">
        <v>274</v>
      </c>
      <c r="D597" s="31">
        <v>5</v>
      </c>
      <c r="E597" s="31">
        <v>2</v>
      </c>
      <c r="F597" s="32">
        <v>13.3</v>
      </c>
      <c r="G597" s="31">
        <v>71</v>
      </c>
    </row>
    <row r="598" spans="1:7" ht="24" customHeight="1" x14ac:dyDescent="0.25">
      <c r="A598" s="31" t="s">
        <v>1109</v>
      </c>
      <c r="B598" s="31" t="s">
        <v>273</v>
      </c>
      <c r="C598" s="31" t="s">
        <v>274</v>
      </c>
      <c r="D598" s="31">
        <v>4</v>
      </c>
      <c r="E598" s="31">
        <v>0</v>
      </c>
      <c r="F598" s="32">
        <v>0</v>
      </c>
      <c r="G598" s="31">
        <v>61</v>
      </c>
    </row>
    <row r="599" spans="1:7" ht="24" customHeight="1" x14ac:dyDescent="0.25">
      <c r="A599" s="31" t="s">
        <v>1110</v>
      </c>
      <c r="B599" s="31" t="s">
        <v>273</v>
      </c>
      <c r="C599" s="31" t="s">
        <v>274</v>
      </c>
      <c r="D599" s="31">
        <v>1</v>
      </c>
      <c r="E599" s="31">
        <v>4</v>
      </c>
      <c r="F599" s="32">
        <v>36.4</v>
      </c>
      <c r="G599" s="31">
        <v>15</v>
      </c>
    </row>
    <row r="600" spans="1:7" ht="24" customHeight="1" x14ac:dyDescent="0.25">
      <c r="A600" s="31" t="s">
        <v>1111</v>
      </c>
      <c r="B600" s="31" t="s">
        <v>273</v>
      </c>
      <c r="C600" s="31" t="s">
        <v>274</v>
      </c>
      <c r="D600" s="31">
        <v>4</v>
      </c>
      <c r="E600" s="31">
        <v>3</v>
      </c>
      <c r="F600" s="32">
        <v>21.4</v>
      </c>
      <c r="G600" s="31">
        <v>90</v>
      </c>
    </row>
    <row r="601" spans="1:7" ht="24" customHeight="1" x14ac:dyDescent="0.25">
      <c r="A601" s="31" t="s">
        <v>1112</v>
      </c>
      <c r="B601" s="31" t="s">
        <v>273</v>
      </c>
      <c r="C601" s="31" t="s">
        <v>274</v>
      </c>
      <c r="D601" s="31">
        <v>6</v>
      </c>
      <c r="E601" s="31">
        <v>3</v>
      </c>
      <c r="F601" s="32">
        <v>18.8</v>
      </c>
      <c r="G601" s="31">
        <v>25</v>
      </c>
    </row>
    <row r="602" spans="1:7" ht="24" customHeight="1" x14ac:dyDescent="0.25">
      <c r="A602" s="31" t="s">
        <v>1113</v>
      </c>
      <c r="B602" s="31" t="s">
        <v>273</v>
      </c>
      <c r="C602" s="31" t="s">
        <v>274</v>
      </c>
      <c r="D602" s="31">
        <v>5</v>
      </c>
      <c r="E602" s="31">
        <v>5</v>
      </c>
      <c r="F602" s="32">
        <v>33.299999999999997</v>
      </c>
      <c r="G602" s="31">
        <v>43</v>
      </c>
    </row>
    <row r="603" spans="1:7" ht="15" customHeight="1" x14ac:dyDescent="0.25">
      <c r="A603" s="31" t="s">
        <v>1099</v>
      </c>
      <c r="B603" s="31" t="s">
        <v>276</v>
      </c>
      <c r="C603" s="31" t="s">
        <v>277</v>
      </c>
      <c r="D603" s="31">
        <v>1</v>
      </c>
      <c r="E603" s="31">
        <v>2</v>
      </c>
      <c r="F603" s="32">
        <v>18.2</v>
      </c>
      <c r="G603" s="31">
        <v>38</v>
      </c>
    </row>
    <row r="604" spans="1:7" ht="15" customHeight="1" x14ac:dyDescent="0.25">
      <c r="A604" s="31" t="s">
        <v>1101</v>
      </c>
      <c r="B604" s="31" t="s">
        <v>276</v>
      </c>
      <c r="C604" s="31" t="s">
        <v>277</v>
      </c>
      <c r="D604" s="31">
        <v>4</v>
      </c>
      <c r="E604" s="31">
        <v>4</v>
      </c>
      <c r="F604" s="32">
        <v>28.6</v>
      </c>
      <c r="G604" s="31">
        <v>17</v>
      </c>
    </row>
    <row r="605" spans="1:7" ht="15" customHeight="1" x14ac:dyDescent="0.25">
      <c r="A605" s="31" t="s">
        <v>1103</v>
      </c>
      <c r="B605" s="31" t="s">
        <v>276</v>
      </c>
      <c r="C605" s="31" t="s">
        <v>277</v>
      </c>
      <c r="D605" s="31">
        <v>0</v>
      </c>
      <c r="E605" s="31">
        <v>1</v>
      </c>
      <c r="F605" s="32">
        <v>10</v>
      </c>
      <c r="G605" s="31">
        <v>43</v>
      </c>
    </row>
    <row r="606" spans="1:7" ht="15" customHeight="1" x14ac:dyDescent="0.25">
      <c r="A606" s="31" t="s">
        <v>1104</v>
      </c>
      <c r="B606" s="31" t="s">
        <v>276</v>
      </c>
      <c r="C606" s="31" t="s">
        <v>277</v>
      </c>
      <c r="D606" s="31">
        <v>6</v>
      </c>
      <c r="E606" s="31">
        <v>2</v>
      </c>
      <c r="F606" s="32">
        <v>12.5</v>
      </c>
      <c r="G606" s="31">
        <v>62</v>
      </c>
    </row>
    <row r="607" spans="1:7" ht="15" customHeight="1" x14ac:dyDescent="0.25">
      <c r="A607" s="31" t="s">
        <v>1106</v>
      </c>
      <c r="B607" s="31" t="s">
        <v>276</v>
      </c>
      <c r="C607" s="31" t="s">
        <v>277</v>
      </c>
      <c r="D607" s="31">
        <v>6</v>
      </c>
      <c r="E607" s="31">
        <v>3</v>
      </c>
      <c r="F607" s="32">
        <v>18.8</v>
      </c>
      <c r="G607" s="31">
        <v>23</v>
      </c>
    </row>
    <row r="608" spans="1:7" ht="15" customHeight="1" x14ac:dyDescent="0.25">
      <c r="A608" s="31" t="s">
        <v>1107</v>
      </c>
      <c r="B608" s="31" t="s">
        <v>276</v>
      </c>
      <c r="C608" s="31" t="s">
        <v>277</v>
      </c>
      <c r="D608" s="31">
        <v>1</v>
      </c>
      <c r="E608" s="31">
        <v>5</v>
      </c>
      <c r="F608" s="32">
        <v>45.5</v>
      </c>
      <c r="G608" s="31">
        <v>26</v>
      </c>
    </row>
    <row r="609" spans="1:7" ht="15" customHeight="1" x14ac:dyDescent="0.25">
      <c r="A609" s="31" t="s">
        <v>1108</v>
      </c>
      <c r="B609" s="31" t="s">
        <v>276</v>
      </c>
      <c r="C609" s="31" t="s">
        <v>277</v>
      </c>
      <c r="D609" s="31">
        <v>1</v>
      </c>
      <c r="E609" s="31">
        <v>4</v>
      </c>
      <c r="F609" s="32">
        <v>36.4</v>
      </c>
      <c r="G609" s="31">
        <v>89</v>
      </c>
    </row>
    <row r="610" spans="1:7" ht="15" customHeight="1" x14ac:dyDescent="0.25">
      <c r="A610" s="31" t="s">
        <v>1109</v>
      </c>
      <c r="B610" s="31" t="s">
        <v>276</v>
      </c>
      <c r="C610" s="31" t="s">
        <v>277</v>
      </c>
      <c r="D610" s="31">
        <v>4</v>
      </c>
      <c r="E610" s="31">
        <v>0</v>
      </c>
      <c r="F610" s="32">
        <v>0</v>
      </c>
      <c r="G610" s="31">
        <v>62</v>
      </c>
    </row>
    <row r="611" spans="1:7" ht="15" customHeight="1" x14ac:dyDescent="0.25">
      <c r="A611" s="31" t="s">
        <v>1110</v>
      </c>
      <c r="B611" s="31" t="s">
        <v>276</v>
      </c>
      <c r="C611" s="31" t="s">
        <v>277</v>
      </c>
      <c r="D611" s="31">
        <v>1</v>
      </c>
      <c r="E611" s="31">
        <v>4</v>
      </c>
      <c r="F611" s="32">
        <v>36.4</v>
      </c>
      <c r="G611" s="31">
        <v>11</v>
      </c>
    </row>
    <row r="612" spans="1:7" ht="15" customHeight="1" x14ac:dyDescent="0.25">
      <c r="A612" s="31" t="s">
        <v>1111</v>
      </c>
      <c r="B612" s="31" t="s">
        <v>276</v>
      </c>
      <c r="C612" s="31" t="s">
        <v>277</v>
      </c>
      <c r="D612" s="31">
        <v>6</v>
      </c>
      <c r="E612" s="31">
        <v>3</v>
      </c>
      <c r="F612" s="32">
        <v>18.8</v>
      </c>
      <c r="G612" s="31">
        <v>18</v>
      </c>
    </row>
    <row r="613" spans="1:7" ht="15" customHeight="1" x14ac:dyDescent="0.25">
      <c r="A613" s="31" t="s">
        <v>1112</v>
      </c>
      <c r="B613" s="31" t="s">
        <v>276</v>
      </c>
      <c r="C613" s="31" t="s">
        <v>277</v>
      </c>
      <c r="D613" s="31">
        <v>6</v>
      </c>
      <c r="E613" s="31">
        <v>1</v>
      </c>
      <c r="F613" s="32">
        <v>6.2</v>
      </c>
      <c r="G613" s="31">
        <v>90</v>
      </c>
    </row>
    <row r="614" spans="1:7" ht="15" customHeight="1" x14ac:dyDescent="0.25">
      <c r="A614" s="31" t="s">
        <v>1113</v>
      </c>
      <c r="B614" s="31" t="s">
        <v>276</v>
      </c>
      <c r="C614" s="31" t="s">
        <v>277</v>
      </c>
      <c r="D614" s="31">
        <v>5</v>
      </c>
      <c r="E614" s="31">
        <v>5</v>
      </c>
      <c r="F614" s="32">
        <v>33.299999999999997</v>
      </c>
      <c r="G614" s="31">
        <v>72</v>
      </c>
    </row>
    <row r="615" spans="1:7" ht="24" customHeight="1" x14ac:dyDescent="0.25">
      <c r="A615" s="31" t="s">
        <v>1099</v>
      </c>
      <c r="B615" s="31" t="s">
        <v>279</v>
      </c>
      <c r="C615" s="31" t="s">
        <v>280</v>
      </c>
      <c r="D615" s="31">
        <v>5</v>
      </c>
      <c r="E615" s="31">
        <v>4</v>
      </c>
      <c r="F615" s="32">
        <v>26.7</v>
      </c>
      <c r="G615" s="31">
        <v>55</v>
      </c>
    </row>
    <row r="616" spans="1:7" ht="24" customHeight="1" x14ac:dyDescent="0.25">
      <c r="A616" s="31" t="s">
        <v>1101</v>
      </c>
      <c r="B616" s="31" t="s">
        <v>279</v>
      </c>
      <c r="C616" s="31" t="s">
        <v>280</v>
      </c>
      <c r="D616" s="31">
        <v>6</v>
      </c>
      <c r="E616" s="31">
        <v>3</v>
      </c>
      <c r="F616" s="32">
        <v>18.8</v>
      </c>
      <c r="G616" s="31">
        <v>22</v>
      </c>
    </row>
    <row r="617" spans="1:7" ht="24" customHeight="1" x14ac:dyDescent="0.25">
      <c r="A617" s="31" t="s">
        <v>1103</v>
      </c>
      <c r="B617" s="31" t="s">
        <v>279</v>
      </c>
      <c r="C617" s="31" t="s">
        <v>280</v>
      </c>
      <c r="D617" s="31">
        <v>0</v>
      </c>
      <c r="E617" s="31">
        <v>3</v>
      </c>
      <c r="F617" s="32">
        <v>30</v>
      </c>
      <c r="G617" s="31">
        <v>45</v>
      </c>
    </row>
    <row r="618" spans="1:7" ht="24" customHeight="1" x14ac:dyDescent="0.25">
      <c r="A618" s="31" t="s">
        <v>1104</v>
      </c>
      <c r="B618" s="31" t="s">
        <v>279</v>
      </c>
      <c r="C618" s="31" t="s">
        <v>280</v>
      </c>
      <c r="D618" s="31">
        <v>3</v>
      </c>
      <c r="E618" s="31">
        <v>0</v>
      </c>
      <c r="F618" s="32">
        <v>0</v>
      </c>
      <c r="G618" s="31">
        <v>21</v>
      </c>
    </row>
    <row r="619" spans="1:7" ht="24" customHeight="1" x14ac:dyDescent="0.25">
      <c r="A619" s="31" t="s">
        <v>1106</v>
      </c>
      <c r="B619" s="31" t="s">
        <v>279</v>
      </c>
      <c r="C619" s="31" t="s">
        <v>280</v>
      </c>
      <c r="D619" s="31">
        <v>0</v>
      </c>
      <c r="E619" s="31">
        <v>3</v>
      </c>
      <c r="F619" s="32">
        <v>30</v>
      </c>
      <c r="G619" s="31">
        <v>23</v>
      </c>
    </row>
    <row r="620" spans="1:7" ht="24" customHeight="1" x14ac:dyDescent="0.25">
      <c r="A620" s="31" t="s">
        <v>1107</v>
      </c>
      <c r="B620" s="31" t="s">
        <v>279</v>
      </c>
      <c r="C620" s="31" t="s">
        <v>280</v>
      </c>
      <c r="D620" s="31">
        <v>3</v>
      </c>
      <c r="E620" s="31">
        <v>5</v>
      </c>
      <c r="F620" s="32">
        <v>38.5</v>
      </c>
      <c r="G620" s="31">
        <v>50</v>
      </c>
    </row>
    <row r="621" spans="1:7" ht="24" customHeight="1" x14ac:dyDescent="0.25">
      <c r="A621" s="31" t="s">
        <v>1108</v>
      </c>
      <c r="B621" s="31" t="s">
        <v>279</v>
      </c>
      <c r="C621" s="31" t="s">
        <v>280</v>
      </c>
      <c r="D621" s="31">
        <v>4</v>
      </c>
      <c r="E621" s="31">
        <v>1</v>
      </c>
      <c r="F621" s="32">
        <v>7.1</v>
      </c>
      <c r="G621" s="31">
        <v>34</v>
      </c>
    </row>
    <row r="622" spans="1:7" ht="24" customHeight="1" x14ac:dyDescent="0.25">
      <c r="A622" s="31" t="s">
        <v>1109</v>
      </c>
      <c r="B622" s="31" t="s">
        <v>279</v>
      </c>
      <c r="C622" s="31" t="s">
        <v>280</v>
      </c>
      <c r="D622" s="31">
        <v>3</v>
      </c>
      <c r="E622" s="31">
        <v>1</v>
      </c>
      <c r="F622" s="32">
        <v>7.7</v>
      </c>
      <c r="G622" s="31">
        <v>48</v>
      </c>
    </row>
    <row r="623" spans="1:7" ht="24" customHeight="1" x14ac:dyDescent="0.25">
      <c r="A623" s="31" t="s">
        <v>1110</v>
      </c>
      <c r="B623" s="31" t="s">
        <v>279</v>
      </c>
      <c r="C623" s="31" t="s">
        <v>280</v>
      </c>
      <c r="D623" s="31">
        <v>6</v>
      </c>
      <c r="E623" s="31">
        <v>4</v>
      </c>
      <c r="F623" s="32">
        <v>25</v>
      </c>
      <c r="G623" s="31">
        <v>65</v>
      </c>
    </row>
    <row r="624" spans="1:7" ht="24" customHeight="1" x14ac:dyDescent="0.25">
      <c r="A624" s="31" t="s">
        <v>1111</v>
      </c>
      <c r="B624" s="31" t="s">
        <v>279</v>
      </c>
      <c r="C624" s="31" t="s">
        <v>280</v>
      </c>
      <c r="D624" s="31">
        <v>1</v>
      </c>
      <c r="E624" s="31">
        <v>5</v>
      </c>
      <c r="F624" s="32">
        <v>45.5</v>
      </c>
      <c r="G624" s="31">
        <v>58</v>
      </c>
    </row>
    <row r="625" spans="1:7" ht="24" customHeight="1" x14ac:dyDescent="0.25">
      <c r="A625" s="31" t="s">
        <v>1112</v>
      </c>
      <c r="B625" s="31" t="s">
        <v>279</v>
      </c>
      <c r="C625" s="31" t="s">
        <v>280</v>
      </c>
      <c r="D625" s="31">
        <v>4</v>
      </c>
      <c r="E625" s="31">
        <v>2</v>
      </c>
      <c r="F625" s="32">
        <v>14.3</v>
      </c>
      <c r="G625" s="31">
        <v>61</v>
      </c>
    </row>
    <row r="626" spans="1:7" ht="24" customHeight="1" x14ac:dyDescent="0.25">
      <c r="A626" s="31" t="s">
        <v>1113</v>
      </c>
      <c r="B626" s="31" t="s">
        <v>279</v>
      </c>
      <c r="C626" s="31" t="s">
        <v>280</v>
      </c>
      <c r="D626" s="31">
        <v>5</v>
      </c>
      <c r="E626" s="31">
        <v>1</v>
      </c>
      <c r="F626" s="32">
        <v>6.7</v>
      </c>
      <c r="G626" s="31">
        <v>70</v>
      </c>
    </row>
    <row r="627" spans="1:7" ht="24" customHeight="1" x14ac:dyDescent="0.25">
      <c r="A627" s="31" t="s">
        <v>1099</v>
      </c>
      <c r="B627" s="31" t="s">
        <v>283</v>
      </c>
      <c r="C627" s="31" t="s">
        <v>284</v>
      </c>
      <c r="D627" s="31">
        <v>0</v>
      </c>
      <c r="E627" s="31">
        <v>3</v>
      </c>
      <c r="F627" s="32">
        <v>30</v>
      </c>
      <c r="G627" s="31">
        <v>89</v>
      </c>
    </row>
    <row r="628" spans="1:7" ht="24" customHeight="1" x14ac:dyDescent="0.25">
      <c r="A628" s="31" t="s">
        <v>1101</v>
      </c>
      <c r="B628" s="31" t="s">
        <v>283</v>
      </c>
      <c r="C628" s="31" t="s">
        <v>284</v>
      </c>
      <c r="D628" s="31">
        <v>6</v>
      </c>
      <c r="E628" s="31">
        <v>1</v>
      </c>
      <c r="F628" s="32">
        <v>6.2</v>
      </c>
      <c r="G628" s="31">
        <v>23</v>
      </c>
    </row>
    <row r="629" spans="1:7" ht="24" customHeight="1" x14ac:dyDescent="0.25">
      <c r="A629" s="31" t="s">
        <v>1103</v>
      </c>
      <c r="B629" s="31" t="s">
        <v>283</v>
      </c>
      <c r="C629" s="31" t="s">
        <v>284</v>
      </c>
      <c r="D629" s="31">
        <v>0</v>
      </c>
      <c r="E629" s="31">
        <v>4</v>
      </c>
      <c r="F629" s="32">
        <v>40</v>
      </c>
      <c r="G629" s="31">
        <v>38</v>
      </c>
    </row>
    <row r="630" spans="1:7" ht="24" customHeight="1" x14ac:dyDescent="0.25">
      <c r="A630" s="31" t="s">
        <v>1104</v>
      </c>
      <c r="B630" s="31" t="s">
        <v>283</v>
      </c>
      <c r="C630" s="31" t="s">
        <v>284</v>
      </c>
      <c r="D630" s="31">
        <v>5</v>
      </c>
      <c r="E630" s="31">
        <v>5</v>
      </c>
      <c r="F630" s="32">
        <v>33.299999999999997</v>
      </c>
      <c r="G630" s="31">
        <v>20</v>
      </c>
    </row>
    <row r="631" spans="1:7" ht="24" customHeight="1" x14ac:dyDescent="0.25">
      <c r="A631" s="31" t="s">
        <v>1106</v>
      </c>
      <c r="B631" s="31" t="s">
        <v>283</v>
      </c>
      <c r="C631" s="31" t="s">
        <v>284</v>
      </c>
      <c r="D631" s="31">
        <v>0</v>
      </c>
      <c r="E631" s="31">
        <v>1</v>
      </c>
      <c r="F631" s="32">
        <v>10</v>
      </c>
      <c r="G631" s="31">
        <v>39</v>
      </c>
    </row>
    <row r="632" spans="1:7" ht="24" customHeight="1" x14ac:dyDescent="0.25">
      <c r="A632" s="31" t="s">
        <v>1107</v>
      </c>
      <c r="B632" s="31" t="s">
        <v>283</v>
      </c>
      <c r="C632" s="31" t="s">
        <v>284</v>
      </c>
      <c r="D632" s="31">
        <v>3</v>
      </c>
      <c r="E632" s="31">
        <v>1</v>
      </c>
      <c r="F632" s="32">
        <v>7.7</v>
      </c>
      <c r="G632" s="31">
        <v>85</v>
      </c>
    </row>
    <row r="633" spans="1:7" ht="24" customHeight="1" x14ac:dyDescent="0.25">
      <c r="A633" s="31" t="s">
        <v>1108</v>
      </c>
      <c r="B633" s="31" t="s">
        <v>283</v>
      </c>
      <c r="C633" s="31" t="s">
        <v>284</v>
      </c>
      <c r="D633" s="31">
        <v>6</v>
      </c>
      <c r="E633" s="31">
        <v>3</v>
      </c>
      <c r="F633" s="32">
        <v>18.8</v>
      </c>
      <c r="G633" s="31">
        <v>11</v>
      </c>
    </row>
    <row r="634" spans="1:7" ht="24" customHeight="1" x14ac:dyDescent="0.25">
      <c r="A634" s="31" t="s">
        <v>1109</v>
      </c>
      <c r="B634" s="31" t="s">
        <v>283</v>
      </c>
      <c r="C634" s="31" t="s">
        <v>284</v>
      </c>
      <c r="D634" s="31">
        <v>0</v>
      </c>
      <c r="E634" s="31">
        <v>2</v>
      </c>
      <c r="F634" s="32">
        <v>20</v>
      </c>
      <c r="G634" s="31">
        <v>35</v>
      </c>
    </row>
    <row r="635" spans="1:7" ht="24" customHeight="1" x14ac:dyDescent="0.25">
      <c r="A635" s="31" t="s">
        <v>1110</v>
      </c>
      <c r="B635" s="31" t="s">
        <v>283</v>
      </c>
      <c r="C635" s="31" t="s">
        <v>284</v>
      </c>
      <c r="D635" s="31">
        <v>2</v>
      </c>
      <c r="E635" s="31">
        <v>1</v>
      </c>
      <c r="F635" s="32">
        <v>8.3000000000000007</v>
      </c>
      <c r="G635" s="31">
        <v>75</v>
      </c>
    </row>
    <row r="636" spans="1:7" ht="24" customHeight="1" x14ac:dyDescent="0.25">
      <c r="A636" s="31" t="s">
        <v>1111</v>
      </c>
      <c r="B636" s="31" t="s">
        <v>283</v>
      </c>
      <c r="C636" s="31" t="s">
        <v>284</v>
      </c>
      <c r="D636" s="31">
        <v>2</v>
      </c>
      <c r="E636" s="31">
        <v>3</v>
      </c>
      <c r="F636" s="32">
        <v>25</v>
      </c>
      <c r="G636" s="31">
        <v>83</v>
      </c>
    </row>
    <row r="637" spans="1:7" ht="24" customHeight="1" x14ac:dyDescent="0.25">
      <c r="A637" s="31" t="s">
        <v>1112</v>
      </c>
      <c r="B637" s="31" t="s">
        <v>283</v>
      </c>
      <c r="C637" s="31" t="s">
        <v>284</v>
      </c>
      <c r="D637" s="31">
        <v>2</v>
      </c>
      <c r="E637" s="31">
        <v>0</v>
      </c>
      <c r="F637" s="32">
        <v>0</v>
      </c>
      <c r="G637" s="31">
        <v>10</v>
      </c>
    </row>
    <row r="638" spans="1:7" ht="24" customHeight="1" x14ac:dyDescent="0.25">
      <c r="A638" s="31" t="s">
        <v>1113</v>
      </c>
      <c r="B638" s="31" t="s">
        <v>283</v>
      </c>
      <c r="C638" s="31" t="s">
        <v>284</v>
      </c>
      <c r="D638" s="31">
        <v>6</v>
      </c>
      <c r="E638" s="31">
        <v>4</v>
      </c>
      <c r="F638" s="32">
        <v>25</v>
      </c>
      <c r="G638" s="31">
        <v>59</v>
      </c>
    </row>
    <row r="639" spans="1:7" ht="24" customHeight="1" x14ac:dyDescent="0.25"/>
    <row r="640" spans="1:7" ht="24" customHeight="1" x14ac:dyDescent="0.25"/>
    <row r="641" ht="24" customHeight="1" x14ac:dyDescent="0.25"/>
    <row r="642" ht="24" customHeight="1" x14ac:dyDescent="0.25"/>
    <row r="643" ht="24" customHeight="1" x14ac:dyDescent="0.25"/>
    <row r="644" ht="24" customHeight="1" x14ac:dyDescent="0.25"/>
    <row r="645" ht="24" customHeight="1" x14ac:dyDescent="0.25"/>
    <row r="646" ht="24" customHeight="1" x14ac:dyDescent="0.25"/>
    <row r="647" ht="24" customHeight="1" x14ac:dyDescent="0.25"/>
    <row r="648" ht="24" customHeight="1" x14ac:dyDescent="0.25"/>
    <row r="649" ht="24" customHeight="1" x14ac:dyDescent="0.25"/>
    <row r="650" ht="24" customHeight="1" x14ac:dyDescent="0.25"/>
    <row r="651" ht="24" customHeight="1" x14ac:dyDescent="0.25"/>
    <row r="652" ht="24" customHeight="1" x14ac:dyDescent="0.25"/>
    <row r="653" ht="24" customHeight="1" x14ac:dyDescent="0.25"/>
    <row r="654" ht="24" customHeight="1" x14ac:dyDescent="0.25"/>
    <row r="655" ht="24" customHeight="1" x14ac:dyDescent="0.25"/>
    <row r="656" ht="24" customHeight="1" x14ac:dyDescent="0.25"/>
    <row r="657" ht="24" customHeight="1" x14ac:dyDescent="0.25"/>
    <row r="658" ht="24" customHeight="1" x14ac:dyDescent="0.25"/>
    <row r="659" ht="24" customHeight="1" x14ac:dyDescent="0.25"/>
    <row r="660" ht="24" customHeight="1" x14ac:dyDescent="0.25"/>
    <row r="661" ht="24" customHeight="1" x14ac:dyDescent="0.25"/>
    <row r="662" ht="24" customHeight="1" x14ac:dyDescent="0.25"/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62"/>
  <sheetViews>
    <sheetView zoomScaleNormal="100" workbookViewId="0"/>
  </sheetViews>
  <sheetFormatPr defaultColWidth="8.7109375" defaultRowHeight="15" customHeight="1" x14ac:dyDescent="0.25"/>
  <sheetData>
    <row r="1" spans="1:8" ht="15" customHeight="1" x14ac:dyDescent="0.3">
      <c r="A1" s="95" t="s">
        <v>1141</v>
      </c>
      <c r="B1" s="96"/>
      <c r="C1" s="96"/>
      <c r="D1" s="96"/>
      <c r="E1" s="96"/>
      <c r="F1" s="96"/>
      <c r="G1" s="96"/>
      <c r="H1" s="96"/>
    </row>
    <row r="2" spans="1:8" ht="24" customHeight="1" x14ac:dyDescent="0.25">
      <c r="A2" s="30" t="s">
        <v>1095</v>
      </c>
      <c r="B2" s="30" t="s">
        <v>964</v>
      </c>
      <c r="C2" s="30" t="s">
        <v>123</v>
      </c>
      <c r="D2" s="30" t="s">
        <v>1142</v>
      </c>
      <c r="E2" s="30" t="s">
        <v>1143</v>
      </c>
      <c r="F2" s="30" t="s">
        <v>1144</v>
      </c>
      <c r="G2" s="30" t="s">
        <v>1145</v>
      </c>
      <c r="H2" s="30" t="s">
        <v>937</v>
      </c>
    </row>
    <row r="3" spans="1:8" ht="15" customHeight="1" x14ac:dyDescent="0.25">
      <c r="A3" s="31" t="s">
        <v>1099</v>
      </c>
      <c r="B3" s="31" t="s">
        <v>128</v>
      </c>
      <c r="C3" s="31" t="s">
        <v>129</v>
      </c>
      <c r="D3" s="31">
        <v>35842</v>
      </c>
      <c r="E3" s="31">
        <v>13684977</v>
      </c>
      <c r="F3" s="31">
        <v>346</v>
      </c>
      <c r="G3" s="31">
        <v>4110</v>
      </c>
      <c r="H3" s="31">
        <v>510</v>
      </c>
    </row>
    <row r="4" spans="1:8" ht="15" customHeight="1" x14ac:dyDescent="0.25">
      <c r="A4" s="31" t="s">
        <v>1101</v>
      </c>
      <c r="B4" s="31" t="s">
        <v>128</v>
      </c>
      <c r="C4" s="31" t="s">
        <v>129</v>
      </c>
      <c r="D4" s="31">
        <v>34163</v>
      </c>
      <c r="E4" s="31">
        <v>13645659</v>
      </c>
      <c r="F4" s="31">
        <v>346</v>
      </c>
      <c r="G4" s="31">
        <v>4110</v>
      </c>
      <c r="H4" s="31">
        <v>510</v>
      </c>
    </row>
    <row r="5" spans="1:8" ht="15" customHeight="1" x14ac:dyDescent="0.25">
      <c r="A5" s="31" t="s">
        <v>1103</v>
      </c>
      <c r="B5" s="31" t="s">
        <v>128</v>
      </c>
      <c r="C5" s="31" t="s">
        <v>129</v>
      </c>
      <c r="D5" s="31">
        <v>36992</v>
      </c>
      <c r="E5" s="31">
        <v>13353373</v>
      </c>
      <c r="F5" s="31">
        <v>346</v>
      </c>
      <c r="G5" s="31">
        <v>4110</v>
      </c>
      <c r="H5" s="31">
        <v>510</v>
      </c>
    </row>
    <row r="6" spans="1:8" ht="15" customHeight="1" x14ac:dyDescent="0.25">
      <c r="A6" s="31" t="s">
        <v>1104</v>
      </c>
      <c r="B6" s="31" t="s">
        <v>128</v>
      </c>
      <c r="C6" s="31" t="s">
        <v>129</v>
      </c>
      <c r="D6" s="31">
        <v>35041</v>
      </c>
      <c r="E6" s="31">
        <v>12221884</v>
      </c>
      <c r="F6" s="31">
        <v>346</v>
      </c>
      <c r="G6" s="31">
        <v>4110</v>
      </c>
      <c r="H6" s="31">
        <v>510</v>
      </c>
    </row>
    <row r="7" spans="1:8" ht="15" customHeight="1" x14ac:dyDescent="0.25">
      <c r="A7" s="31" t="s">
        <v>1106</v>
      </c>
      <c r="B7" s="31" t="s">
        <v>128</v>
      </c>
      <c r="C7" s="31" t="s">
        <v>129</v>
      </c>
      <c r="D7" s="31">
        <v>36007</v>
      </c>
      <c r="E7" s="31">
        <v>12694714</v>
      </c>
      <c r="F7" s="31">
        <v>346</v>
      </c>
      <c r="G7" s="31">
        <v>4110</v>
      </c>
      <c r="H7" s="31">
        <v>510</v>
      </c>
    </row>
    <row r="8" spans="1:8" ht="15" customHeight="1" x14ac:dyDescent="0.25">
      <c r="A8" s="31" t="s">
        <v>1107</v>
      </c>
      <c r="B8" s="31" t="s">
        <v>128</v>
      </c>
      <c r="C8" s="31" t="s">
        <v>129</v>
      </c>
      <c r="D8" s="31">
        <v>37233</v>
      </c>
      <c r="E8" s="31">
        <v>13539263</v>
      </c>
      <c r="F8" s="31">
        <v>346</v>
      </c>
      <c r="G8" s="31">
        <v>4110</v>
      </c>
      <c r="H8" s="31">
        <v>510</v>
      </c>
    </row>
    <row r="9" spans="1:8" ht="15" customHeight="1" x14ac:dyDescent="0.25">
      <c r="A9" s="31" t="s">
        <v>1108</v>
      </c>
      <c r="B9" s="31" t="s">
        <v>128</v>
      </c>
      <c r="C9" s="31" t="s">
        <v>129</v>
      </c>
      <c r="D9" s="31">
        <v>34526</v>
      </c>
      <c r="E9" s="31">
        <v>13830490</v>
      </c>
      <c r="F9" s="31">
        <v>346</v>
      </c>
      <c r="G9" s="31">
        <v>4110</v>
      </c>
      <c r="H9" s="31">
        <v>510</v>
      </c>
    </row>
    <row r="10" spans="1:8" ht="15" customHeight="1" x14ac:dyDescent="0.25">
      <c r="A10" s="31" t="s">
        <v>1109</v>
      </c>
      <c r="B10" s="31" t="s">
        <v>128</v>
      </c>
      <c r="C10" s="31" t="s">
        <v>129</v>
      </c>
      <c r="D10" s="31">
        <v>33392</v>
      </c>
      <c r="E10" s="31">
        <v>12384621</v>
      </c>
      <c r="F10" s="31">
        <v>346</v>
      </c>
      <c r="G10" s="31">
        <v>4110</v>
      </c>
      <c r="H10" s="31">
        <v>510</v>
      </c>
    </row>
    <row r="11" spans="1:8" ht="15" customHeight="1" x14ac:dyDescent="0.25">
      <c r="A11" s="31" t="s">
        <v>1110</v>
      </c>
      <c r="B11" s="31" t="s">
        <v>128</v>
      </c>
      <c r="C11" s="31" t="s">
        <v>129</v>
      </c>
      <c r="D11" s="31">
        <v>37718</v>
      </c>
      <c r="E11" s="31">
        <v>12885544</v>
      </c>
      <c r="F11" s="31">
        <v>346</v>
      </c>
      <c r="G11" s="31">
        <v>4110</v>
      </c>
      <c r="H11" s="31">
        <v>510</v>
      </c>
    </row>
    <row r="12" spans="1:8" ht="15" customHeight="1" x14ac:dyDescent="0.25">
      <c r="A12" s="31" t="s">
        <v>1111</v>
      </c>
      <c r="B12" s="31" t="s">
        <v>128</v>
      </c>
      <c r="C12" s="31" t="s">
        <v>129</v>
      </c>
      <c r="D12" s="31">
        <v>39794</v>
      </c>
      <c r="E12" s="31">
        <v>13216292</v>
      </c>
      <c r="F12" s="31">
        <v>346</v>
      </c>
      <c r="G12" s="31">
        <v>4110</v>
      </c>
      <c r="H12" s="31">
        <v>510</v>
      </c>
    </row>
    <row r="13" spans="1:8" ht="15" customHeight="1" x14ac:dyDescent="0.25">
      <c r="A13" s="31" t="s">
        <v>1112</v>
      </c>
      <c r="B13" s="31" t="s">
        <v>128</v>
      </c>
      <c r="C13" s="31" t="s">
        <v>129</v>
      </c>
      <c r="D13" s="31">
        <v>40722</v>
      </c>
      <c r="E13" s="31">
        <v>12335530</v>
      </c>
      <c r="F13" s="31">
        <v>346</v>
      </c>
      <c r="G13" s="31">
        <v>4110</v>
      </c>
      <c r="H13" s="31">
        <v>510</v>
      </c>
    </row>
    <row r="14" spans="1:8" ht="15" customHeight="1" x14ac:dyDescent="0.25">
      <c r="A14" s="31" t="s">
        <v>1113</v>
      </c>
      <c r="B14" s="31" t="s">
        <v>128</v>
      </c>
      <c r="C14" s="31" t="s">
        <v>129</v>
      </c>
      <c r="D14" s="31">
        <v>41797</v>
      </c>
      <c r="E14" s="31">
        <v>13764406</v>
      </c>
      <c r="F14" s="31">
        <v>346</v>
      </c>
      <c r="G14" s="31">
        <v>4110</v>
      </c>
      <c r="H14" s="31">
        <v>510</v>
      </c>
    </row>
    <row r="15" spans="1:8" ht="24" customHeight="1" x14ac:dyDescent="0.25">
      <c r="A15" s="31" t="s">
        <v>1099</v>
      </c>
      <c r="B15" s="31" t="s">
        <v>132</v>
      </c>
      <c r="C15" s="31" t="s">
        <v>133</v>
      </c>
      <c r="D15" s="31">
        <v>73525</v>
      </c>
      <c r="E15" s="31">
        <v>24136102</v>
      </c>
      <c r="F15" s="31">
        <v>325</v>
      </c>
      <c r="G15" s="31">
        <v>120</v>
      </c>
      <c r="H15" s="31">
        <v>480</v>
      </c>
    </row>
    <row r="16" spans="1:8" ht="24" customHeight="1" x14ac:dyDescent="0.25">
      <c r="A16" s="31" t="s">
        <v>1101</v>
      </c>
      <c r="B16" s="31" t="s">
        <v>132</v>
      </c>
      <c r="C16" s="31" t="s">
        <v>133</v>
      </c>
      <c r="D16" s="31">
        <v>81542</v>
      </c>
      <c r="E16" s="31">
        <v>25216361</v>
      </c>
      <c r="F16" s="31">
        <v>325</v>
      </c>
      <c r="G16" s="31">
        <v>120</v>
      </c>
      <c r="H16" s="31">
        <v>480</v>
      </c>
    </row>
    <row r="17" spans="1:8" ht="24" customHeight="1" x14ac:dyDescent="0.25">
      <c r="A17" s="31" t="s">
        <v>1103</v>
      </c>
      <c r="B17" s="31" t="s">
        <v>132</v>
      </c>
      <c r="C17" s="31" t="s">
        <v>133</v>
      </c>
      <c r="D17" s="31">
        <v>80225</v>
      </c>
      <c r="E17" s="31">
        <v>25795330</v>
      </c>
      <c r="F17" s="31">
        <v>325</v>
      </c>
      <c r="G17" s="31">
        <v>120</v>
      </c>
      <c r="H17" s="31">
        <v>480</v>
      </c>
    </row>
    <row r="18" spans="1:8" ht="24" customHeight="1" x14ac:dyDescent="0.25">
      <c r="A18" s="31" t="s">
        <v>1104</v>
      </c>
      <c r="B18" s="31" t="s">
        <v>132</v>
      </c>
      <c r="C18" s="31" t="s">
        <v>133</v>
      </c>
      <c r="D18" s="31">
        <v>76191</v>
      </c>
      <c r="E18" s="31">
        <v>25375414</v>
      </c>
      <c r="F18" s="31">
        <v>325</v>
      </c>
      <c r="G18" s="31">
        <v>120</v>
      </c>
      <c r="H18" s="31">
        <v>480</v>
      </c>
    </row>
    <row r="19" spans="1:8" ht="24" customHeight="1" x14ac:dyDescent="0.25">
      <c r="A19" s="31" t="s">
        <v>1106</v>
      </c>
      <c r="B19" s="31" t="s">
        <v>132</v>
      </c>
      <c r="C19" s="31" t="s">
        <v>133</v>
      </c>
      <c r="D19" s="31">
        <v>77108</v>
      </c>
      <c r="E19" s="31">
        <v>25185206</v>
      </c>
      <c r="F19" s="31">
        <v>325</v>
      </c>
      <c r="G19" s="31">
        <v>120</v>
      </c>
      <c r="H19" s="31">
        <v>480</v>
      </c>
    </row>
    <row r="20" spans="1:8" ht="24" customHeight="1" x14ac:dyDescent="0.25">
      <c r="A20" s="31" t="s">
        <v>1107</v>
      </c>
      <c r="B20" s="31" t="s">
        <v>132</v>
      </c>
      <c r="C20" s="31" t="s">
        <v>133</v>
      </c>
      <c r="D20" s="31">
        <v>74471</v>
      </c>
      <c r="E20" s="31">
        <v>24131088</v>
      </c>
      <c r="F20" s="31">
        <v>325</v>
      </c>
      <c r="G20" s="31">
        <v>120</v>
      </c>
      <c r="H20" s="31">
        <v>480</v>
      </c>
    </row>
    <row r="21" spans="1:8" ht="24" customHeight="1" x14ac:dyDescent="0.25">
      <c r="A21" s="31" t="s">
        <v>1108</v>
      </c>
      <c r="B21" s="31" t="s">
        <v>132</v>
      </c>
      <c r="C21" s="31" t="s">
        <v>133</v>
      </c>
      <c r="D21" s="31">
        <v>79407</v>
      </c>
      <c r="E21" s="31">
        <v>23959138</v>
      </c>
      <c r="F21" s="31">
        <v>325</v>
      </c>
      <c r="G21" s="31">
        <v>120</v>
      </c>
      <c r="H21" s="31">
        <v>480</v>
      </c>
    </row>
    <row r="22" spans="1:8" ht="24" customHeight="1" x14ac:dyDescent="0.25">
      <c r="A22" s="31" t="s">
        <v>1109</v>
      </c>
      <c r="B22" s="31" t="s">
        <v>132</v>
      </c>
      <c r="C22" s="31" t="s">
        <v>133</v>
      </c>
      <c r="D22" s="31">
        <v>74889</v>
      </c>
      <c r="E22" s="31">
        <v>25063761</v>
      </c>
      <c r="F22" s="31">
        <v>325</v>
      </c>
      <c r="G22" s="31">
        <v>120</v>
      </c>
      <c r="H22" s="31">
        <v>480</v>
      </c>
    </row>
    <row r="23" spans="1:8" ht="24" customHeight="1" x14ac:dyDescent="0.25">
      <c r="A23" s="31" t="s">
        <v>1110</v>
      </c>
      <c r="B23" s="31" t="s">
        <v>132</v>
      </c>
      <c r="C23" s="31" t="s">
        <v>133</v>
      </c>
      <c r="D23" s="31">
        <v>79013</v>
      </c>
      <c r="E23" s="31">
        <v>25900840</v>
      </c>
      <c r="F23" s="31">
        <v>325</v>
      </c>
      <c r="G23" s="31">
        <v>120</v>
      </c>
      <c r="H23" s="31">
        <v>480</v>
      </c>
    </row>
    <row r="24" spans="1:8" ht="24" customHeight="1" x14ac:dyDescent="0.25">
      <c r="A24" s="31" t="s">
        <v>1111</v>
      </c>
      <c r="B24" s="31" t="s">
        <v>132</v>
      </c>
      <c r="C24" s="31" t="s">
        <v>133</v>
      </c>
      <c r="D24" s="31">
        <v>74275</v>
      </c>
      <c r="E24" s="31">
        <v>24009550</v>
      </c>
      <c r="F24" s="31">
        <v>325</v>
      </c>
      <c r="G24" s="31">
        <v>120</v>
      </c>
      <c r="H24" s="31">
        <v>480</v>
      </c>
    </row>
    <row r="25" spans="1:8" ht="24" customHeight="1" x14ac:dyDescent="0.25">
      <c r="A25" s="31" t="s">
        <v>1112</v>
      </c>
      <c r="B25" s="31" t="s">
        <v>132</v>
      </c>
      <c r="C25" s="31" t="s">
        <v>133</v>
      </c>
      <c r="D25" s="31">
        <v>79277</v>
      </c>
      <c r="E25" s="31">
        <v>25412348</v>
      </c>
      <c r="F25" s="31">
        <v>325</v>
      </c>
      <c r="G25" s="31">
        <v>120</v>
      </c>
      <c r="H25" s="31">
        <v>480</v>
      </c>
    </row>
    <row r="26" spans="1:8" ht="24" customHeight="1" x14ac:dyDescent="0.25">
      <c r="A26" s="31" t="s">
        <v>1113</v>
      </c>
      <c r="B26" s="31" t="s">
        <v>132</v>
      </c>
      <c r="C26" s="31" t="s">
        <v>133</v>
      </c>
      <c r="D26" s="31">
        <v>76396</v>
      </c>
      <c r="E26" s="31">
        <v>25679082</v>
      </c>
      <c r="F26" s="31">
        <v>325</v>
      </c>
      <c r="G26" s="31">
        <v>120</v>
      </c>
      <c r="H26" s="31">
        <v>480</v>
      </c>
    </row>
    <row r="27" spans="1:8" ht="24" customHeight="1" x14ac:dyDescent="0.25">
      <c r="A27" s="31" t="s">
        <v>1099</v>
      </c>
      <c r="B27" s="31" t="s">
        <v>135</v>
      </c>
      <c r="C27" s="31" t="s">
        <v>136</v>
      </c>
      <c r="D27" s="31">
        <v>43261</v>
      </c>
      <c r="E27" s="31">
        <v>18852046</v>
      </c>
      <c r="F27" s="31">
        <v>403</v>
      </c>
      <c r="G27" s="31">
        <v>3780</v>
      </c>
      <c r="H27" s="31">
        <v>180</v>
      </c>
    </row>
    <row r="28" spans="1:8" ht="24" customHeight="1" x14ac:dyDescent="0.25">
      <c r="A28" s="31" t="s">
        <v>1101</v>
      </c>
      <c r="B28" s="31" t="s">
        <v>135</v>
      </c>
      <c r="C28" s="31" t="s">
        <v>136</v>
      </c>
      <c r="D28" s="31">
        <v>49355</v>
      </c>
      <c r="E28" s="31">
        <v>18791849</v>
      </c>
      <c r="F28" s="31">
        <v>403</v>
      </c>
      <c r="G28" s="31">
        <v>3780</v>
      </c>
      <c r="H28" s="31">
        <v>180</v>
      </c>
    </row>
    <row r="29" spans="1:8" ht="24" customHeight="1" x14ac:dyDescent="0.25">
      <c r="A29" s="31" t="s">
        <v>1103</v>
      </c>
      <c r="B29" s="31" t="s">
        <v>135</v>
      </c>
      <c r="C29" s="31" t="s">
        <v>136</v>
      </c>
      <c r="D29" s="31">
        <v>44434</v>
      </c>
      <c r="E29" s="31">
        <v>18803173</v>
      </c>
      <c r="F29" s="31">
        <v>403</v>
      </c>
      <c r="G29" s="31">
        <v>3780</v>
      </c>
      <c r="H29" s="31">
        <v>180</v>
      </c>
    </row>
    <row r="30" spans="1:8" ht="24" customHeight="1" x14ac:dyDescent="0.25">
      <c r="A30" s="31" t="s">
        <v>1104</v>
      </c>
      <c r="B30" s="31" t="s">
        <v>135</v>
      </c>
      <c r="C30" s="31" t="s">
        <v>136</v>
      </c>
      <c r="D30" s="31">
        <v>40605</v>
      </c>
      <c r="E30" s="31">
        <v>17480188</v>
      </c>
      <c r="F30" s="31">
        <v>403</v>
      </c>
      <c r="G30" s="31">
        <v>3780</v>
      </c>
      <c r="H30" s="31">
        <v>180</v>
      </c>
    </row>
    <row r="31" spans="1:8" ht="24" customHeight="1" x14ac:dyDescent="0.25">
      <c r="A31" s="31" t="s">
        <v>1106</v>
      </c>
      <c r="B31" s="31" t="s">
        <v>135</v>
      </c>
      <c r="C31" s="31" t="s">
        <v>136</v>
      </c>
      <c r="D31" s="31">
        <v>43285</v>
      </c>
      <c r="E31" s="31">
        <v>18402011</v>
      </c>
      <c r="F31" s="31">
        <v>403</v>
      </c>
      <c r="G31" s="31">
        <v>3780</v>
      </c>
      <c r="H31" s="31">
        <v>180</v>
      </c>
    </row>
    <row r="32" spans="1:8" ht="24" customHeight="1" x14ac:dyDescent="0.25">
      <c r="A32" s="31" t="s">
        <v>1107</v>
      </c>
      <c r="B32" s="31" t="s">
        <v>135</v>
      </c>
      <c r="C32" s="31" t="s">
        <v>136</v>
      </c>
      <c r="D32" s="31">
        <v>48549</v>
      </c>
      <c r="E32" s="31">
        <v>18091434</v>
      </c>
      <c r="F32" s="31">
        <v>403</v>
      </c>
      <c r="G32" s="31">
        <v>3780</v>
      </c>
      <c r="H32" s="31">
        <v>180</v>
      </c>
    </row>
    <row r="33" spans="1:8" ht="24" customHeight="1" x14ac:dyDescent="0.25">
      <c r="A33" s="31" t="s">
        <v>1108</v>
      </c>
      <c r="B33" s="31" t="s">
        <v>135</v>
      </c>
      <c r="C33" s="31" t="s">
        <v>136</v>
      </c>
      <c r="D33" s="31">
        <v>45488</v>
      </c>
      <c r="E33" s="31">
        <v>18402039</v>
      </c>
      <c r="F33" s="31">
        <v>403</v>
      </c>
      <c r="G33" s="31">
        <v>3780</v>
      </c>
      <c r="H33" s="31">
        <v>180</v>
      </c>
    </row>
    <row r="34" spans="1:8" ht="24" customHeight="1" x14ac:dyDescent="0.25">
      <c r="A34" s="31" t="s">
        <v>1109</v>
      </c>
      <c r="B34" s="31" t="s">
        <v>135</v>
      </c>
      <c r="C34" s="31" t="s">
        <v>136</v>
      </c>
      <c r="D34" s="31">
        <v>46076</v>
      </c>
      <c r="E34" s="31">
        <v>17514843</v>
      </c>
      <c r="F34" s="31">
        <v>403</v>
      </c>
      <c r="G34" s="31">
        <v>3780</v>
      </c>
      <c r="H34" s="31">
        <v>180</v>
      </c>
    </row>
    <row r="35" spans="1:8" ht="24" customHeight="1" x14ac:dyDescent="0.25">
      <c r="A35" s="31" t="s">
        <v>1110</v>
      </c>
      <c r="B35" s="31" t="s">
        <v>135</v>
      </c>
      <c r="C35" s="31" t="s">
        <v>136</v>
      </c>
      <c r="D35" s="31">
        <v>44465</v>
      </c>
      <c r="E35" s="31">
        <v>18980595</v>
      </c>
      <c r="F35" s="31">
        <v>403</v>
      </c>
      <c r="G35" s="31">
        <v>3780</v>
      </c>
      <c r="H35" s="31">
        <v>180</v>
      </c>
    </row>
    <row r="36" spans="1:8" ht="24" customHeight="1" x14ac:dyDescent="0.25">
      <c r="A36" s="31" t="s">
        <v>1111</v>
      </c>
      <c r="B36" s="31" t="s">
        <v>135</v>
      </c>
      <c r="C36" s="31" t="s">
        <v>136</v>
      </c>
      <c r="D36" s="31">
        <v>43788</v>
      </c>
      <c r="E36" s="31">
        <v>18772097</v>
      </c>
      <c r="F36" s="31">
        <v>403</v>
      </c>
      <c r="G36" s="31">
        <v>3780</v>
      </c>
      <c r="H36" s="31">
        <v>180</v>
      </c>
    </row>
    <row r="37" spans="1:8" ht="24" customHeight="1" x14ac:dyDescent="0.25">
      <c r="A37" s="31" t="s">
        <v>1112</v>
      </c>
      <c r="B37" s="31" t="s">
        <v>135</v>
      </c>
      <c r="C37" s="31" t="s">
        <v>136</v>
      </c>
      <c r="D37" s="31">
        <v>42365</v>
      </c>
      <c r="E37" s="31">
        <v>18226882</v>
      </c>
      <c r="F37" s="31">
        <v>403</v>
      </c>
      <c r="G37" s="31">
        <v>3780</v>
      </c>
      <c r="H37" s="31">
        <v>180</v>
      </c>
    </row>
    <row r="38" spans="1:8" ht="24" customHeight="1" x14ac:dyDescent="0.25">
      <c r="A38" s="31" t="s">
        <v>1113</v>
      </c>
      <c r="B38" s="31" t="s">
        <v>135</v>
      </c>
      <c r="C38" s="31" t="s">
        <v>136</v>
      </c>
      <c r="D38" s="31">
        <v>41338</v>
      </c>
      <c r="E38" s="31">
        <v>17591514</v>
      </c>
      <c r="F38" s="31">
        <v>403</v>
      </c>
      <c r="G38" s="31">
        <v>3780</v>
      </c>
      <c r="H38" s="31">
        <v>180</v>
      </c>
    </row>
    <row r="39" spans="1:8" ht="24" customHeight="1" x14ac:dyDescent="0.25">
      <c r="A39" s="31" t="s">
        <v>1099</v>
      </c>
      <c r="B39" s="31" t="s">
        <v>138</v>
      </c>
      <c r="C39" s="31" t="s">
        <v>139</v>
      </c>
      <c r="D39" s="31">
        <v>32278</v>
      </c>
      <c r="E39" s="31">
        <v>11961177</v>
      </c>
      <c r="F39" s="31">
        <v>362</v>
      </c>
      <c r="G39" s="31">
        <v>1350</v>
      </c>
      <c r="H39" s="31">
        <v>510</v>
      </c>
    </row>
    <row r="40" spans="1:8" ht="24" customHeight="1" x14ac:dyDescent="0.25">
      <c r="A40" s="31" t="s">
        <v>1101</v>
      </c>
      <c r="B40" s="31" t="s">
        <v>138</v>
      </c>
      <c r="C40" s="31" t="s">
        <v>139</v>
      </c>
      <c r="D40" s="31">
        <v>35429</v>
      </c>
      <c r="E40" s="31">
        <v>13279069</v>
      </c>
      <c r="F40" s="31">
        <v>362</v>
      </c>
      <c r="G40" s="31">
        <v>1350</v>
      </c>
      <c r="H40" s="31">
        <v>510</v>
      </c>
    </row>
    <row r="41" spans="1:8" ht="24" customHeight="1" x14ac:dyDescent="0.25">
      <c r="A41" s="31" t="s">
        <v>1103</v>
      </c>
      <c r="B41" s="31" t="s">
        <v>138</v>
      </c>
      <c r="C41" s="31" t="s">
        <v>139</v>
      </c>
      <c r="D41" s="31">
        <v>39085</v>
      </c>
      <c r="E41" s="31">
        <v>11847379</v>
      </c>
      <c r="F41" s="31">
        <v>362</v>
      </c>
      <c r="G41" s="31">
        <v>1350</v>
      </c>
      <c r="H41" s="31">
        <v>510</v>
      </c>
    </row>
    <row r="42" spans="1:8" ht="24" customHeight="1" x14ac:dyDescent="0.25">
      <c r="A42" s="31" t="s">
        <v>1104</v>
      </c>
      <c r="B42" s="31" t="s">
        <v>138</v>
      </c>
      <c r="C42" s="31" t="s">
        <v>139</v>
      </c>
      <c r="D42" s="31">
        <v>32182</v>
      </c>
      <c r="E42" s="31">
        <v>12959128</v>
      </c>
      <c r="F42" s="31">
        <v>362</v>
      </c>
      <c r="G42" s="31">
        <v>1350</v>
      </c>
      <c r="H42" s="31">
        <v>510</v>
      </c>
    </row>
    <row r="43" spans="1:8" ht="24" customHeight="1" x14ac:dyDescent="0.25">
      <c r="A43" s="31" t="s">
        <v>1106</v>
      </c>
      <c r="B43" s="31" t="s">
        <v>138</v>
      </c>
      <c r="C43" s="31" t="s">
        <v>139</v>
      </c>
      <c r="D43" s="31">
        <v>34572</v>
      </c>
      <c r="E43" s="31">
        <v>12247390</v>
      </c>
      <c r="F43" s="31">
        <v>362</v>
      </c>
      <c r="G43" s="31">
        <v>1350</v>
      </c>
      <c r="H43" s="31">
        <v>510</v>
      </c>
    </row>
    <row r="44" spans="1:8" ht="24" customHeight="1" x14ac:dyDescent="0.25">
      <c r="A44" s="31" t="s">
        <v>1107</v>
      </c>
      <c r="B44" s="31" t="s">
        <v>138</v>
      </c>
      <c r="C44" s="31" t="s">
        <v>139</v>
      </c>
      <c r="D44" s="31">
        <v>37523</v>
      </c>
      <c r="E44" s="31">
        <v>12825621</v>
      </c>
      <c r="F44" s="31">
        <v>362</v>
      </c>
      <c r="G44" s="31">
        <v>1350</v>
      </c>
      <c r="H44" s="31">
        <v>510</v>
      </c>
    </row>
    <row r="45" spans="1:8" ht="24" customHeight="1" x14ac:dyDescent="0.25">
      <c r="A45" s="31" t="s">
        <v>1108</v>
      </c>
      <c r="B45" s="31" t="s">
        <v>138</v>
      </c>
      <c r="C45" s="31" t="s">
        <v>139</v>
      </c>
      <c r="D45" s="31">
        <v>33751</v>
      </c>
      <c r="E45" s="31">
        <v>12026307</v>
      </c>
      <c r="F45" s="31">
        <v>362</v>
      </c>
      <c r="G45" s="31">
        <v>1350</v>
      </c>
      <c r="H45" s="31">
        <v>510</v>
      </c>
    </row>
    <row r="46" spans="1:8" ht="24" customHeight="1" x14ac:dyDescent="0.25">
      <c r="A46" s="31" t="s">
        <v>1109</v>
      </c>
      <c r="B46" s="31" t="s">
        <v>138</v>
      </c>
      <c r="C46" s="31" t="s">
        <v>139</v>
      </c>
      <c r="D46" s="31">
        <v>35219</v>
      </c>
      <c r="E46" s="31">
        <v>13169983</v>
      </c>
      <c r="F46" s="31">
        <v>362</v>
      </c>
      <c r="G46" s="31">
        <v>1350</v>
      </c>
      <c r="H46" s="31">
        <v>510</v>
      </c>
    </row>
    <row r="47" spans="1:8" ht="24" customHeight="1" x14ac:dyDescent="0.25">
      <c r="A47" s="31" t="s">
        <v>1110</v>
      </c>
      <c r="B47" s="31" t="s">
        <v>138</v>
      </c>
      <c r="C47" s="31" t="s">
        <v>139</v>
      </c>
      <c r="D47" s="31">
        <v>37467</v>
      </c>
      <c r="E47" s="31">
        <v>13291275</v>
      </c>
      <c r="F47" s="31">
        <v>362</v>
      </c>
      <c r="G47" s="31">
        <v>1350</v>
      </c>
      <c r="H47" s="31">
        <v>510</v>
      </c>
    </row>
    <row r="48" spans="1:8" ht="24" customHeight="1" x14ac:dyDescent="0.25">
      <c r="A48" s="31" t="s">
        <v>1111</v>
      </c>
      <c r="B48" s="31" t="s">
        <v>138</v>
      </c>
      <c r="C48" s="31" t="s">
        <v>139</v>
      </c>
      <c r="D48" s="31">
        <v>30593</v>
      </c>
      <c r="E48" s="31">
        <v>13140549</v>
      </c>
      <c r="F48" s="31">
        <v>362</v>
      </c>
      <c r="G48" s="31">
        <v>1350</v>
      </c>
      <c r="H48" s="31">
        <v>510</v>
      </c>
    </row>
    <row r="49" spans="1:8" ht="24" customHeight="1" x14ac:dyDescent="0.25">
      <c r="A49" s="31" t="s">
        <v>1112</v>
      </c>
      <c r="B49" s="31" t="s">
        <v>138</v>
      </c>
      <c r="C49" s="31" t="s">
        <v>139</v>
      </c>
      <c r="D49" s="31">
        <v>32970</v>
      </c>
      <c r="E49" s="31">
        <v>11991254</v>
      </c>
      <c r="F49" s="31">
        <v>362</v>
      </c>
      <c r="G49" s="31">
        <v>1350</v>
      </c>
      <c r="H49" s="31">
        <v>510</v>
      </c>
    </row>
    <row r="50" spans="1:8" ht="24" customHeight="1" x14ac:dyDescent="0.25">
      <c r="A50" s="31" t="s">
        <v>1113</v>
      </c>
      <c r="B50" s="31" t="s">
        <v>138</v>
      </c>
      <c r="C50" s="31" t="s">
        <v>139</v>
      </c>
      <c r="D50" s="31">
        <v>34718</v>
      </c>
      <c r="E50" s="31">
        <v>11696740</v>
      </c>
      <c r="F50" s="31">
        <v>362</v>
      </c>
      <c r="G50" s="31">
        <v>1350</v>
      </c>
      <c r="H50" s="31">
        <v>510</v>
      </c>
    </row>
    <row r="51" spans="1:8" ht="24" customHeight="1" x14ac:dyDescent="0.25">
      <c r="A51" s="31" t="s">
        <v>1099</v>
      </c>
      <c r="B51" s="31" t="s">
        <v>141</v>
      </c>
      <c r="C51" s="31" t="s">
        <v>142</v>
      </c>
      <c r="D51" s="31">
        <v>48078</v>
      </c>
      <c r="E51" s="31">
        <v>24137226</v>
      </c>
      <c r="F51" s="31">
        <v>522</v>
      </c>
      <c r="G51" s="31">
        <v>2340</v>
      </c>
      <c r="H51" s="31">
        <v>390</v>
      </c>
    </row>
    <row r="52" spans="1:8" ht="24" customHeight="1" x14ac:dyDescent="0.25">
      <c r="A52" s="31" t="s">
        <v>1101</v>
      </c>
      <c r="B52" s="31" t="s">
        <v>141</v>
      </c>
      <c r="C52" s="31" t="s">
        <v>142</v>
      </c>
      <c r="D52" s="31">
        <v>42491</v>
      </c>
      <c r="E52" s="31">
        <v>23936299</v>
      </c>
      <c r="F52" s="31">
        <v>522</v>
      </c>
      <c r="G52" s="31">
        <v>2340</v>
      </c>
      <c r="H52" s="31">
        <v>390</v>
      </c>
    </row>
    <row r="53" spans="1:8" ht="24" customHeight="1" x14ac:dyDescent="0.25">
      <c r="A53" s="31" t="s">
        <v>1103</v>
      </c>
      <c r="B53" s="31" t="s">
        <v>141</v>
      </c>
      <c r="C53" s="31" t="s">
        <v>142</v>
      </c>
      <c r="D53" s="31">
        <v>50163</v>
      </c>
      <c r="E53" s="31">
        <v>25086033</v>
      </c>
      <c r="F53" s="31">
        <v>522</v>
      </c>
      <c r="G53" s="31">
        <v>2340</v>
      </c>
      <c r="H53" s="31">
        <v>390</v>
      </c>
    </row>
    <row r="54" spans="1:8" ht="24" customHeight="1" x14ac:dyDescent="0.25">
      <c r="A54" s="31" t="s">
        <v>1104</v>
      </c>
      <c r="B54" s="31" t="s">
        <v>141</v>
      </c>
      <c r="C54" s="31" t="s">
        <v>142</v>
      </c>
      <c r="D54" s="31">
        <v>47361</v>
      </c>
      <c r="E54" s="31">
        <v>24053224</v>
      </c>
      <c r="F54" s="31">
        <v>522</v>
      </c>
      <c r="G54" s="31">
        <v>2340</v>
      </c>
      <c r="H54" s="31">
        <v>390</v>
      </c>
    </row>
    <row r="55" spans="1:8" ht="24" customHeight="1" x14ac:dyDescent="0.25">
      <c r="A55" s="31" t="s">
        <v>1106</v>
      </c>
      <c r="B55" s="31" t="s">
        <v>141</v>
      </c>
      <c r="C55" s="31" t="s">
        <v>142</v>
      </c>
      <c r="D55" s="31">
        <v>43354</v>
      </c>
      <c r="E55" s="31">
        <v>25112712</v>
      </c>
      <c r="F55" s="31">
        <v>522</v>
      </c>
      <c r="G55" s="31">
        <v>2340</v>
      </c>
      <c r="H55" s="31">
        <v>390</v>
      </c>
    </row>
    <row r="56" spans="1:8" ht="24" customHeight="1" x14ac:dyDescent="0.25">
      <c r="A56" s="31" t="s">
        <v>1107</v>
      </c>
      <c r="B56" s="31" t="s">
        <v>141</v>
      </c>
      <c r="C56" s="31" t="s">
        <v>142</v>
      </c>
      <c r="D56" s="31">
        <v>45629</v>
      </c>
      <c r="E56" s="31">
        <v>23843116</v>
      </c>
      <c r="F56" s="31">
        <v>522</v>
      </c>
      <c r="G56" s="31">
        <v>2340</v>
      </c>
      <c r="H56" s="31">
        <v>390</v>
      </c>
    </row>
    <row r="57" spans="1:8" ht="24" customHeight="1" x14ac:dyDescent="0.25">
      <c r="A57" s="31" t="s">
        <v>1108</v>
      </c>
      <c r="B57" s="31" t="s">
        <v>141</v>
      </c>
      <c r="C57" s="31" t="s">
        <v>142</v>
      </c>
      <c r="D57" s="31">
        <v>42825</v>
      </c>
      <c r="E57" s="31">
        <v>24727469</v>
      </c>
      <c r="F57" s="31">
        <v>522</v>
      </c>
      <c r="G57" s="31">
        <v>2340</v>
      </c>
      <c r="H57" s="31">
        <v>390</v>
      </c>
    </row>
    <row r="58" spans="1:8" ht="24" customHeight="1" x14ac:dyDescent="0.25">
      <c r="A58" s="31" t="s">
        <v>1109</v>
      </c>
      <c r="B58" s="31" t="s">
        <v>141</v>
      </c>
      <c r="C58" s="31" t="s">
        <v>142</v>
      </c>
      <c r="D58" s="31">
        <v>45075</v>
      </c>
      <c r="E58" s="31">
        <v>25043788</v>
      </c>
      <c r="F58" s="31">
        <v>522</v>
      </c>
      <c r="G58" s="31">
        <v>2340</v>
      </c>
      <c r="H58" s="31">
        <v>390</v>
      </c>
    </row>
    <row r="59" spans="1:8" ht="24" customHeight="1" x14ac:dyDescent="0.25">
      <c r="A59" s="31" t="s">
        <v>1110</v>
      </c>
      <c r="B59" s="31" t="s">
        <v>141</v>
      </c>
      <c r="C59" s="31" t="s">
        <v>142</v>
      </c>
      <c r="D59" s="31">
        <v>48061</v>
      </c>
      <c r="E59" s="31">
        <v>25046826</v>
      </c>
      <c r="F59" s="31">
        <v>522</v>
      </c>
      <c r="G59" s="31">
        <v>2340</v>
      </c>
      <c r="H59" s="31">
        <v>390</v>
      </c>
    </row>
    <row r="60" spans="1:8" ht="24" customHeight="1" x14ac:dyDescent="0.25">
      <c r="A60" s="31" t="s">
        <v>1111</v>
      </c>
      <c r="B60" s="31" t="s">
        <v>141</v>
      </c>
      <c r="C60" s="31" t="s">
        <v>142</v>
      </c>
      <c r="D60" s="31">
        <v>43137</v>
      </c>
      <c r="E60" s="31">
        <v>25071018</v>
      </c>
      <c r="F60" s="31">
        <v>522</v>
      </c>
      <c r="G60" s="31">
        <v>2340</v>
      </c>
      <c r="H60" s="31">
        <v>390</v>
      </c>
    </row>
    <row r="61" spans="1:8" ht="24" customHeight="1" x14ac:dyDescent="0.25">
      <c r="A61" s="31" t="s">
        <v>1112</v>
      </c>
      <c r="B61" s="31" t="s">
        <v>141</v>
      </c>
      <c r="C61" s="31" t="s">
        <v>142</v>
      </c>
      <c r="D61" s="31">
        <v>49021</v>
      </c>
      <c r="E61" s="31">
        <v>24862304</v>
      </c>
      <c r="F61" s="31">
        <v>522</v>
      </c>
      <c r="G61" s="31">
        <v>2340</v>
      </c>
      <c r="H61" s="31">
        <v>390</v>
      </c>
    </row>
    <row r="62" spans="1:8" ht="24" customHeight="1" x14ac:dyDescent="0.25">
      <c r="A62" s="31" t="s">
        <v>1113</v>
      </c>
      <c r="B62" s="31" t="s">
        <v>141</v>
      </c>
      <c r="C62" s="31" t="s">
        <v>142</v>
      </c>
      <c r="D62" s="31">
        <v>46552</v>
      </c>
      <c r="E62" s="31">
        <v>23977928</v>
      </c>
      <c r="F62" s="31">
        <v>522</v>
      </c>
      <c r="G62" s="31">
        <v>2340</v>
      </c>
      <c r="H62" s="31">
        <v>390</v>
      </c>
    </row>
    <row r="63" spans="1:8" ht="24" customHeight="1" x14ac:dyDescent="0.25">
      <c r="A63" s="31" t="s">
        <v>1099</v>
      </c>
      <c r="B63" s="31" t="s">
        <v>144</v>
      </c>
      <c r="C63" s="31" t="s">
        <v>145</v>
      </c>
      <c r="D63" s="31">
        <v>42256</v>
      </c>
      <c r="E63" s="31">
        <v>11512735</v>
      </c>
      <c r="F63" s="31">
        <v>255</v>
      </c>
      <c r="G63" s="31">
        <v>2370</v>
      </c>
      <c r="H63" s="31">
        <v>270</v>
      </c>
    </row>
    <row r="64" spans="1:8" ht="24" customHeight="1" x14ac:dyDescent="0.25">
      <c r="A64" s="31" t="s">
        <v>1101</v>
      </c>
      <c r="B64" s="31" t="s">
        <v>144</v>
      </c>
      <c r="C64" s="31" t="s">
        <v>145</v>
      </c>
      <c r="D64" s="31">
        <v>45436</v>
      </c>
      <c r="E64" s="31">
        <v>11064971</v>
      </c>
      <c r="F64" s="31">
        <v>255</v>
      </c>
      <c r="G64" s="31">
        <v>2370</v>
      </c>
      <c r="H64" s="31">
        <v>270</v>
      </c>
    </row>
    <row r="65" spans="1:8" ht="24" customHeight="1" x14ac:dyDescent="0.25">
      <c r="A65" s="31" t="s">
        <v>1103</v>
      </c>
      <c r="B65" s="31" t="s">
        <v>144</v>
      </c>
      <c r="C65" s="31" t="s">
        <v>145</v>
      </c>
      <c r="D65" s="31">
        <v>44861</v>
      </c>
      <c r="E65" s="31">
        <v>11061345</v>
      </c>
      <c r="F65" s="31">
        <v>255</v>
      </c>
      <c r="G65" s="31">
        <v>2370</v>
      </c>
      <c r="H65" s="31">
        <v>270</v>
      </c>
    </row>
    <row r="66" spans="1:8" ht="24" customHeight="1" x14ac:dyDescent="0.25">
      <c r="A66" s="31" t="s">
        <v>1104</v>
      </c>
      <c r="B66" s="31" t="s">
        <v>144</v>
      </c>
      <c r="C66" s="31" t="s">
        <v>145</v>
      </c>
      <c r="D66" s="31">
        <v>43481</v>
      </c>
      <c r="E66" s="31">
        <v>12545671</v>
      </c>
      <c r="F66" s="31">
        <v>255</v>
      </c>
      <c r="G66" s="31">
        <v>2370</v>
      </c>
      <c r="H66" s="31">
        <v>270</v>
      </c>
    </row>
    <row r="67" spans="1:8" ht="24" customHeight="1" x14ac:dyDescent="0.25">
      <c r="A67" s="31" t="s">
        <v>1106</v>
      </c>
      <c r="B67" s="31" t="s">
        <v>144</v>
      </c>
      <c r="C67" s="31" t="s">
        <v>145</v>
      </c>
      <c r="D67" s="31">
        <v>44144</v>
      </c>
      <c r="E67" s="31">
        <v>11291807</v>
      </c>
      <c r="F67" s="31">
        <v>255</v>
      </c>
      <c r="G67" s="31">
        <v>2370</v>
      </c>
      <c r="H67" s="31">
        <v>270</v>
      </c>
    </row>
    <row r="68" spans="1:8" ht="24" customHeight="1" x14ac:dyDescent="0.25">
      <c r="A68" s="31" t="s">
        <v>1107</v>
      </c>
      <c r="B68" s="31" t="s">
        <v>144</v>
      </c>
      <c r="C68" s="31" t="s">
        <v>145</v>
      </c>
      <c r="D68" s="31">
        <v>45175</v>
      </c>
      <c r="E68" s="31">
        <v>10678862</v>
      </c>
      <c r="F68" s="31">
        <v>255</v>
      </c>
      <c r="G68" s="31">
        <v>2370</v>
      </c>
      <c r="H68" s="31">
        <v>270</v>
      </c>
    </row>
    <row r="69" spans="1:8" ht="24" customHeight="1" x14ac:dyDescent="0.25">
      <c r="A69" s="31" t="s">
        <v>1108</v>
      </c>
      <c r="B69" s="31" t="s">
        <v>144</v>
      </c>
      <c r="C69" s="31" t="s">
        <v>145</v>
      </c>
      <c r="D69" s="31">
        <v>48949</v>
      </c>
      <c r="E69" s="31">
        <v>12216255</v>
      </c>
      <c r="F69" s="31">
        <v>255</v>
      </c>
      <c r="G69" s="31">
        <v>2370</v>
      </c>
      <c r="H69" s="31">
        <v>270</v>
      </c>
    </row>
    <row r="70" spans="1:8" ht="24" customHeight="1" x14ac:dyDescent="0.25">
      <c r="A70" s="31" t="s">
        <v>1109</v>
      </c>
      <c r="B70" s="31" t="s">
        <v>144</v>
      </c>
      <c r="C70" s="31" t="s">
        <v>145</v>
      </c>
      <c r="D70" s="31">
        <v>47783</v>
      </c>
      <c r="E70" s="31">
        <v>11568110</v>
      </c>
      <c r="F70" s="31">
        <v>255</v>
      </c>
      <c r="G70" s="31">
        <v>2370</v>
      </c>
      <c r="H70" s="31">
        <v>270</v>
      </c>
    </row>
    <row r="71" spans="1:8" ht="24" customHeight="1" x14ac:dyDescent="0.25">
      <c r="A71" s="31" t="s">
        <v>1110</v>
      </c>
      <c r="B71" s="31" t="s">
        <v>144</v>
      </c>
      <c r="C71" s="31" t="s">
        <v>145</v>
      </c>
      <c r="D71" s="31">
        <v>49883</v>
      </c>
      <c r="E71" s="31">
        <v>12377502</v>
      </c>
      <c r="F71" s="31">
        <v>255</v>
      </c>
      <c r="G71" s="31">
        <v>2370</v>
      </c>
      <c r="H71" s="31">
        <v>270</v>
      </c>
    </row>
    <row r="72" spans="1:8" ht="24" customHeight="1" x14ac:dyDescent="0.25">
      <c r="A72" s="31" t="s">
        <v>1111</v>
      </c>
      <c r="B72" s="31" t="s">
        <v>144</v>
      </c>
      <c r="C72" s="31" t="s">
        <v>145</v>
      </c>
      <c r="D72" s="31">
        <v>47561</v>
      </c>
      <c r="E72" s="31">
        <v>11038657</v>
      </c>
      <c r="F72" s="31">
        <v>255</v>
      </c>
      <c r="G72" s="31">
        <v>2370</v>
      </c>
      <c r="H72" s="31">
        <v>270</v>
      </c>
    </row>
    <row r="73" spans="1:8" ht="24" customHeight="1" x14ac:dyDescent="0.25">
      <c r="A73" s="31" t="s">
        <v>1112</v>
      </c>
      <c r="B73" s="31" t="s">
        <v>144</v>
      </c>
      <c r="C73" s="31" t="s">
        <v>145</v>
      </c>
      <c r="D73" s="31">
        <v>47751</v>
      </c>
      <c r="E73" s="31">
        <v>11021037</v>
      </c>
      <c r="F73" s="31">
        <v>255</v>
      </c>
      <c r="G73" s="31">
        <v>2370</v>
      </c>
      <c r="H73" s="31">
        <v>270</v>
      </c>
    </row>
    <row r="74" spans="1:8" ht="24" customHeight="1" x14ac:dyDescent="0.25">
      <c r="A74" s="31" t="s">
        <v>1113</v>
      </c>
      <c r="B74" s="31" t="s">
        <v>144</v>
      </c>
      <c r="C74" s="31" t="s">
        <v>145</v>
      </c>
      <c r="D74" s="31">
        <v>43210</v>
      </c>
      <c r="E74" s="31">
        <v>12462035</v>
      </c>
      <c r="F74" s="31">
        <v>255</v>
      </c>
      <c r="G74" s="31">
        <v>2370</v>
      </c>
      <c r="H74" s="31">
        <v>270</v>
      </c>
    </row>
    <row r="75" spans="1:8" ht="36" customHeight="1" x14ac:dyDescent="0.25">
      <c r="A75" s="31" t="s">
        <v>1099</v>
      </c>
      <c r="B75" s="31" t="s">
        <v>147</v>
      </c>
      <c r="C75" s="31" t="s">
        <v>148</v>
      </c>
      <c r="D75" s="31">
        <v>109742</v>
      </c>
      <c r="E75" s="31">
        <v>24447285</v>
      </c>
      <c r="F75" s="31">
        <v>220</v>
      </c>
      <c r="G75" s="31">
        <v>3600</v>
      </c>
      <c r="H75" s="31">
        <v>480</v>
      </c>
    </row>
    <row r="76" spans="1:8" ht="36" customHeight="1" x14ac:dyDescent="0.25">
      <c r="A76" s="31" t="s">
        <v>1101</v>
      </c>
      <c r="B76" s="31" t="s">
        <v>147</v>
      </c>
      <c r="C76" s="31" t="s">
        <v>148</v>
      </c>
      <c r="D76" s="31">
        <v>107500</v>
      </c>
      <c r="E76" s="31">
        <v>24084403</v>
      </c>
      <c r="F76" s="31">
        <v>220</v>
      </c>
      <c r="G76" s="31">
        <v>3600</v>
      </c>
      <c r="H76" s="31">
        <v>480</v>
      </c>
    </row>
    <row r="77" spans="1:8" ht="36" customHeight="1" x14ac:dyDescent="0.25">
      <c r="A77" s="31" t="s">
        <v>1103</v>
      </c>
      <c r="B77" s="31" t="s">
        <v>147</v>
      </c>
      <c r="C77" s="31" t="s">
        <v>148</v>
      </c>
      <c r="D77" s="31">
        <v>103252</v>
      </c>
      <c r="E77" s="31">
        <v>23466669</v>
      </c>
      <c r="F77" s="31">
        <v>220</v>
      </c>
      <c r="G77" s="31">
        <v>3600</v>
      </c>
      <c r="H77" s="31">
        <v>480</v>
      </c>
    </row>
    <row r="78" spans="1:8" ht="36" customHeight="1" x14ac:dyDescent="0.25">
      <c r="A78" s="31" t="s">
        <v>1104</v>
      </c>
      <c r="B78" s="31" t="s">
        <v>147</v>
      </c>
      <c r="C78" s="31" t="s">
        <v>148</v>
      </c>
      <c r="D78" s="31">
        <v>103107</v>
      </c>
      <c r="E78" s="31">
        <v>23497886</v>
      </c>
      <c r="F78" s="31">
        <v>220</v>
      </c>
      <c r="G78" s="31">
        <v>3600</v>
      </c>
      <c r="H78" s="31">
        <v>480</v>
      </c>
    </row>
    <row r="79" spans="1:8" ht="36" customHeight="1" x14ac:dyDescent="0.25">
      <c r="A79" s="31" t="s">
        <v>1106</v>
      </c>
      <c r="B79" s="31" t="s">
        <v>147</v>
      </c>
      <c r="C79" s="31" t="s">
        <v>148</v>
      </c>
      <c r="D79" s="31">
        <v>109854</v>
      </c>
      <c r="E79" s="31">
        <v>23252008</v>
      </c>
      <c r="F79" s="31">
        <v>220</v>
      </c>
      <c r="G79" s="31">
        <v>3600</v>
      </c>
      <c r="H79" s="31">
        <v>480</v>
      </c>
    </row>
    <row r="80" spans="1:8" ht="36" customHeight="1" x14ac:dyDescent="0.25">
      <c r="A80" s="31" t="s">
        <v>1107</v>
      </c>
      <c r="B80" s="31" t="s">
        <v>147</v>
      </c>
      <c r="C80" s="31" t="s">
        <v>148</v>
      </c>
      <c r="D80" s="31">
        <v>109509</v>
      </c>
      <c r="E80" s="31">
        <v>23109412</v>
      </c>
      <c r="F80" s="31">
        <v>220</v>
      </c>
      <c r="G80" s="31">
        <v>3600</v>
      </c>
      <c r="H80" s="31">
        <v>480</v>
      </c>
    </row>
    <row r="81" spans="1:8" ht="36" customHeight="1" x14ac:dyDescent="0.25">
      <c r="A81" s="31" t="s">
        <v>1108</v>
      </c>
      <c r="B81" s="31" t="s">
        <v>147</v>
      </c>
      <c r="C81" s="31" t="s">
        <v>148</v>
      </c>
      <c r="D81" s="31">
        <v>106028</v>
      </c>
      <c r="E81" s="31">
        <v>22751552</v>
      </c>
      <c r="F81" s="31">
        <v>220</v>
      </c>
      <c r="G81" s="31">
        <v>3600</v>
      </c>
      <c r="H81" s="31">
        <v>480</v>
      </c>
    </row>
    <row r="82" spans="1:8" ht="36" customHeight="1" x14ac:dyDescent="0.25">
      <c r="A82" s="31" t="s">
        <v>1109</v>
      </c>
      <c r="B82" s="31" t="s">
        <v>147</v>
      </c>
      <c r="C82" s="31" t="s">
        <v>148</v>
      </c>
      <c r="D82" s="31">
        <v>110527</v>
      </c>
      <c r="E82" s="31">
        <v>22890222</v>
      </c>
      <c r="F82" s="31">
        <v>220</v>
      </c>
      <c r="G82" s="31">
        <v>3600</v>
      </c>
      <c r="H82" s="31">
        <v>480</v>
      </c>
    </row>
    <row r="83" spans="1:8" ht="36" customHeight="1" x14ac:dyDescent="0.25">
      <c r="A83" s="31" t="s">
        <v>1110</v>
      </c>
      <c r="B83" s="31" t="s">
        <v>147</v>
      </c>
      <c r="C83" s="31" t="s">
        <v>148</v>
      </c>
      <c r="D83" s="31">
        <v>103974</v>
      </c>
      <c r="E83" s="31">
        <v>23080380</v>
      </c>
      <c r="F83" s="31">
        <v>220</v>
      </c>
      <c r="G83" s="31">
        <v>3600</v>
      </c>
      <c r="H83" s="31">
        <v>480</v>
      </c>
    </row>
    <row r="84" spans="1:8" ht="36" customHeight="1" x14ac:dyDescent="0.25">
      <c r="A84" s="31" t="s">
        <v>1111</v>
      </c>
      <c r="B84" s="31" t="s">
        <v>147</v>
      </c>
      <c r="C84" s="31" t="s">
        <v>148</v>
      </c>
      <c r="D84" s="31">
        <v>110698</v>
      </c>
      <c r="E84" s="31">
        <v>23423038</v>
      </c>
      <c r="F84" s="31">
        <v>220</v>
      </c>
      <c r="G84" s="31">
        <v>3600</v>
      </c>
      <c r="H84" s="31">
        <v>480</v>
      </c>
    </row>
    <row r="85" spans="1:8" ht="36" customHeight="1" x14ac:dyDescent="0.25">
      <c r="A85" s="31" t="s">
        <v>1112</v>
      </c>
      <c r="B85" s="31" t="s">
        <v>147</v>
      </c>
      <c r="C85" s="31" t="s">
        <v>148</v>
      </c>
      <c r="D85" s="31">
        <v>108031</v>
      </c>
      <c r="E85" s="31">
        <v>24409565</v>
      </c>
      <c r="F85" s="31">
        <v>220</v>
      </c>
      <c r="G85" s="31">
        <v>3600</v>
      </c>
      <c r="H85" s="31">
        <v>480</v>
      </c>
    </row>
    <row r="86" spans="1:8" ht="36" customHeight="1" x14ac:dyDescent="0.25">
      <c r="A86" s="31" t="s">
        <v>1113</v>
      </c>
      <c r="B86" s="31" t="s">
        <v>147</v>
      </c>
      <c r="C86" s="31" t="s">
        <v>148</v>
      </c>
      <c r="D86" s="31">
        <v>106744</v>
      </c>
      <c r="E86" s="31">
        <v>23374747</v>
      </c>
      <c r="F86" s="31">
        <v>220</v>
      </c>
      <c r="G86" s="31">
        <v>3600</v>
      </c>
      <c r="H86" s="31">
        <v>480</v>
      </c>
    </row>
    <row r="87" spans="1:8" ht="24" customHeight="1" x14ac:dyDescent="0.25">
      <c r="A87" s="31" t="s">
        <v>1099</v>
      </c>
      <c r="B87" s="31" t="s">
        <v>150</v>
      </c>
      <c r="C87" s="31" t="s">
        <v>151</v>
      </c>
      <c r="D87" s="31">
        <v>97167</v>
      </c>
      <c r="E87" s="31">
        <v>21880098</v>
      </c>
      <c r="F87" s="31">
        <v>239</v>
      </c>
      <c r="G87" s="31">
        <v>2100</v>
      </c>
      <c r="H87" s="31">
        <v>300</v>
      </c>
    </row>
    <row r="88" spans="1:8" ht="24" customHeight="1" x14ac:dyDescent="0.25">
      <c r="A88" s="31" t="s">
        <v>1101</v>
      </c>
      <c r="B88" s="31" t="s">
        <v>150</v>
      </c>
      <c r="C88" s="31" t="s">
        <v>151</v>
      </c>
      <c r="D88" s="31">
        <v>100387</v>
      </c>
      <c r="E88" s="31">
        <v>23168460</v>
      </c>
      <c r="F88" s="31">
        <v>239</v>
      </c>
      <c r="G88" s="31">
        <v>2100</v>
      </c>
      <c r="H88" s="31">
        <v>300</v>
      </c>
    </row>
    <row r="89" spans="1:8" ht="24" customHeight="1" x14ac:dyDescent="0.25">
      <c r="A89" s="31" t="s">
        <v>1103</v>
      </c>
      <c r="B89" s="31" t="s">
        <v>150</v>
      </c>
      <c r="C89" s="31" t="s">
        <v>151</v>
      </c>
      <c r="D89" s="31">
        <v>96893</v>
      </c>
      <c r="E89" s="31">
        <v>22445425</v>
      </c>
      <c r="F89" s="31">
        <v>239</v>
      </c>
      <c r="G89" s="31">
        <v>2100</v>
      </c>
      <c r="H89" s="31">
        <v>300</v>
      </c>
    </row>
    <row r="90" spans="1:8" ht="24" customHeight="1" x14ac:dyDescent="0.25">
      <c r="A90" s="31" t="s">
        <v>1104</v>
      </c>
      <c r="B90" s="31" t="s">
        <v>150</v>
      </c>
      <c r="C90" s="31" t="s">
        <v>151</v>
      </c>
      <c r="D90" s="31">
        <v>91584</v>
      </c>
      <c r="E90" s="31">
        <v>22970653</v>
      </c>
      <c r="F90" s="31">
        <v>239</v>
      </c>
      <c r="G90" s="31">
        <v>2100</v>
      </c>
      <c r="H90" s="31">
        <v>300</v>
      </c>
    </row>
    <row r="91" spans="1:8" ht="24" customHeight="1" x14ac:dyDescent="0.25">
      <c r="A91" s="31" t="s">
        <v>1106</v>
      </c>
      <c r="B91" s="31" t="s">
        <v>150</v>
      </c>
      <c r="C91" s="31" t="s">
        <v>151</v>
      </c>
      <c r="D91" s="31">
        <v>93398</v>
      </c>
      <c r="E91" s="31">
        <v>22065616</v>
      </c>
      <c r="F91" s="31">
        <v>239</v>
      </c>
      <c r="G91" s="31">
        <v>2100</v>
      </c>
      <c r="H91" s="31">
        <v>300</v>
      </c>
    </row>
    <row r="92" spans="1:8" ht="24" customHeight="1" x14ac:dyDescent="0.25">
      <c r="A92" s="31" t="s">
        <v>1107</v>
      </c>
      <c r="B92" s="31" t="s">
        <v>150</v>
      </c>
      <c r="C92" s="31" t="s">
        <v>151</v>
      </c>
      <c r="D92" s="31">
        <v>91316</v>
      </c>
      <c r="E92" s="31">
        <v>22348304</v>
      </c>
      <c r="F92" s="31">
        <v>239</v>
      </c>
      <c r="G92" s="31">
        <v>2100</v>
      </c>
      <c r="H92" s="31">
        <v>300</v>
      </c>
    </row>
    <row r="93" spans="1:8" ht="24" customHeight="1" x14ac:dyDescent="0.25">
      <c r="A93" s="31" t="s">
        <v>1108</v>
      </c>
      <c r="B93" s="31" t="s">
        <v>150</v>
      </c>
      <c r="C93" s="31" t="s">
        <v>151</v>
      </c>
      <c r="D93" s="31">
        <v>92592</v>
      </c>
      <c r="E93" s="31">
        <v>22528331</v>
      </c>
      <c r="F93" s="31">
        <v>239</v>
      </c>
      <c r="G93" s="31">
        <v>2100</v>
      </c>
      <c r="H93" s="31">
        <v>300</v>
      </c>
    </row>
    <row r="94" spans="1:8" ht="24" customHeight="1" x14ac:dyDescent="0.25">
      <c r="A94" s="31" t="s">
        <v>1109</v>
      </c>
      <c r="B94" s="31" t="s">
        <v>150</v>
      </c>
      <c r="C94" s="31" t="s">
        <v>151</v>
      </c>
      <c r="D94" s="31">
        <v>100353</v>
      </c>
      <c r="E94" s="31">
        <v>23100313</v>
      </c>
      <c r="F94" s="31">
        <v>239</v>
      </c>
      <c r="G94" s="31">
        <v>2100</v>
      </c>
      <c r="H94" s="31">
        <v>300</v>
      </c>
    </row>
    <row r="95" spans="1:8" ht="24" customHeight="1" x14ac:dyDescent="0.25">
      <c r="A95" s="31" t="s">
        <v>1110</v>
      </c>
      <c r="B95" s="31" t="s">
        <v>150</v>
      </c>
      <c r="C95" s="31" t="s">
        <v>151</v>
      </c>
      <c r="D95" s="31">
        <v>96083</v>
      </c>
      <c r="E95" s="31">
        <v>22130494</v>
      </c>
      <c r="F95" s="31">
        <v>239</v>
      </c>
      <c r="G95" s="31">
        <v>2100</v>
      </c>
      <c r="H95" s="31">
        <v>300</v>
      </c>
    </row>
    <row r="96" spans="1:8" ht="24" customHeight="1" x14ac:dyDescent="0.25">
      <c r="A96" s="31" t="s">
        <v>1111</v>
      </c>
      <c r="B96" s="31" t="s">
        <v>150</v>
      </c>
      <c r="C96" s="31" t="s">
        <v>151</v>
      </c>
      <c r="D96" s="31">
        <v>91440</v>
      </c>
      <c r="E96" s="31">
        <v>23318231</v>
      </c>
      <c r="F96" s="31">
        <v>239</v>
      </c>
      <c r="G96" s="31">
        <v>2100</v>
      </c>
      <c r="H96" s="31">
        <v>300</v>
      </c>
    </row>
    <row r="97" spans="1:8" ht="24" customHeight="1" x14ac:dyDescent="0.25">
      <c r="A97" s="31" t="s">
        <v>1112</v>
      </c>
      <c r="B97" s="31" t="s">
        <v>150</v>
      </c>
      <c r="C97" s="31" t="s">
        <v>151</v>
      </c>
      <c r="D97" s="31">
        <v>90606</v>
      </c>
      <c r="E97" s="31">
        <v>22266430</v>
      </c>
      <c r="F97" s="31">
        <v>239</v>
      </c>
      <c r="G97" s="31">
        <v>2100</v>
      </c>
      <c r="H97" s="31">
        <v>300</v>
      </c>
    </row>
    <row r="98" spans="1:8" ht="24" customHeight="1" x14ac:dyDescent="0.25">
      <c r="A98" s="31" t="s">
        <v>1113</v>
      </c>
      <c r="B98" s="31" t="s">
        <v>150</v>
      </c>
      <c r="C98" s="31" t="s">
        <v>151</v>
      </c>
      <c r="D98" s="31">
        <v>97755</v>
      </c>
      <c r="E98" s="31">
        <v>23606065</v>
      </c>
      <c r="F98" s="31">
        <v>239</v>
      </c>
      <c r="G98" s="31">
        <v>2100</v>
      </c>
      <c r="H98" s="31">
        <v>300</v>
      </c>
    </row>
    <row r="99" spans="1:8" ht="24" customHeight="1" x14ac:dyDescent="0.25">
      <c r="A99" s="31" t="s">
        <v>1099</v>
      </c>
      <c r="B99" s="31" t="s">
        <v>153</v>
      </c>
      <c r="C99" s="31" t="s">
        <v>154</v>
      </c>
      <c r="D99" s="31">
        <v>88115</v>
      </c>
      <c r="E99" s="31">
        <v>16644550</v>
      </c>
      <c r="F99" s="31">
        <v>193</v>
      </c>
      <c r="G99" s="31">
        <v>3540</v>
      </c>
      <c r="H99" s="31">
        <v>420</v>
      </c>
    </row>
    <row r="100" spans="1:8" ht="24" customHeight="1" x14ac:dyDescent="0.25">
      <c r="A100" s="31" t="s">
        <v>1101</v>
      </c>
      <c r="B100" s="31" t="s">
        <v>153</v>
      </c>
      <c r="C100" s="31" t="s">
        <v>154</v>
      </c>
      <c r="D100" s="31">
        <v>87223</v>
      </c>
      <c r="E100" s="31">
        <v>16826280</v>
      </c>
      <c r="F100" s="31">
        <v>193</v>
      </c>
      <c r="G100" s="31">
        <v>3540</v>
      </c>
      <c r="H100" s="31">
        <v>420</v>
      </c>
    </row>
    <row r="101" spans="1:8" ht="24" customHeight="1" x14ac:dyDescent="0.25">
      <c r="A101" s="31" t="s">
        <v>1103</v>
      </c>
      <c r="B101" s="31" t="s">
        <v>153</v>
      </c>
      <c r="C101" s="31" t="s">
        <v>154</v>
      </c>
      <c r="D101" s="31">
        <v>92244</v>
      </c>
      <c r="E101" s="31">
        <v>17071407</v>
      </c>
      <c r="F101" s="31">
        <v>193</v>
      </c>
      <c r="G101" s="31">
        <v>3540</v>
      </c>
      <c r="H101" s="31">
        <v>420</v>
      </c>
    </row>
    <row r="102" spans="1:8" ht="24" customHeight="1" x14ac:dyDescent="0.25">
      <c r="A102" s="31" t="s">
        <v>1104</v>
      </c>
      <c r="B102" s="31" t="s">
        <v>153</v>
      </c>
      <c r="C102" s="31" t="s">
        <v>154</v>
      </c>
      <c r="D102" s="31">
        <v>91272</v>
      </c>
      <c r="E102" s="31">
        <v>16891759</v>
      </c>
      <c r="F102" s="31">
        <v>193</v>
      </c>
      <c r="G102" s="31">
        <v>3540</v>
      </c>
      <c r="H102" s="31">
        <v>420</v>
      </c>
    </row>
    <row r="103" spans="1:8" ht="24" customHeight="1" x14ac:dyDescent="0.25">
      <c r="A103" s="31" t="s">
        <v>1106</v>
      </c>
      <c r="B103" s="31" t="s">
        <v>153</v>
      </c>
      <c r="C103" s="31" t="s">
        <v>154</v>
      </c>
      <c r="D103" s="31">
        <v>93022</v>
      </c>
      <c r="E103" s="31">
        <v>17569168</v>
      </c>
      <c r="F103" s="31">
        <v>193</v>
      </c>
      <c r="G103" s="31">
        <v>3540</v>
      </c>
      <c r="H103" s="31">
        <v>420</v>
      </c>
    </row>
    <row r="104" spans="1:8" ht="24" customHeight="1" x14ac:dyDescent="0.25">
      <c r="A104" s="31" t="s">
        <v>1107</v>
      </c>
      <c r="B104" s="31" t="s">
        <v>153</v>
      </c>
      <c r="C104" s="31" t="s">
        <v>154</v>
      </c>
      <c r="D104" s="31">
        <v>91447</v>
      </c>
      <c r="E104" s="31">
        <v>17617385</v>
      </c>
      <c r="F104" s="31">
        <v>193</v>
      </c>
      <c r="G104" s="31">
        <v>3540</v>
      </c>
      <c r="H104" s="31">
        <v>420</v>
      </c>
    </row>
    <row r="105" spans="1:8" ht="24" customHeight="1" x14ac:dyDescent="0.25">
      <c r="A105" s="31" t="s">
        <v>1108</v>
      </c>
      <c r="B105" s="31" t="s">
        <v>153</v>
      </c>
      <c r="C105" s="31" t="s">
        <v>154</v>
      </c>
      <c r="D105" s="31">
        <v>87189</v>
      </c>
      <c r="E105" s="31">
        <v>16996651</v>
      </c>
      <c r="F105" s="31">
        <v>193</v>
      </c>
      <c r="G105" s="31">
        <v>3540</v>
      </c>
      <c r="H105" s="31">
        <v>420</v>
      </c>
    </row>
    <row r="106" spans="1:8" ht="24" customHeight="1" x14ac:dyDescent="0.25">
      <c r="A106" s="31" t="s">
        <v>1109</v>
      </c>
      <c r="B106" s="31" t="s">
        <v>153</v>
      </c>
      <c r="C106" s="31" t="s">
        <v>154</v>
      </c>
      <c r="D106" s="31">
        <v>88056</v>
      </c>
      <c r="E106" s="31">
        <v>17269394</v>
      </c>
      <c r="F106" s="31">
        <v>193</v>
      </c>
      <c r="G106" s="31">
        <v>3540</v>
      </c>
      <c r="H106" s="31">
        <v>420</v>
      </c>
    </row>
    <row r="107" spans="1:8" ht="24" customHeight="1" x14ac:dyDescent="0.25">
      <c r="A107" s="31" t="s">
        <v>1110</v>
      </c>
      <c r="B107" s="31" t="s">
        <v>153</v>
      </c>
      <c r="C107" s="31" t="s">
        <v>154</v>
      </c>
      <c r="D107" s="31">
        <v>90213</v>
      </c>
      <c r="E107" s="31">
        <v>17047926</v>
      </c>
      <c r="F107" s="31">
        <v>193</v>
      </c>
      <c r="G107" s="31">
        <v>3540</v>
      </c>
      <c r="H107" s="31">
        <v>420</v>
      </c>
    </row>
    <row r="108" spans="1:8" ht="24" customHeight="1" x14ac:dyDescent="0.25">
      <c r="A108" s="31" t="s">
        <v>1111</v>
      </c>
      <c r="B108" s="31" t="s">
        <v>153</v>
      </c>
      <c r="C108" s="31" t="s">
        <v>154</v>
      </c>
      <c r="D108" s="31">
        <v>86073</v>
      </c>
      <c r="E108" s="31">
        <v>18216171</v>
      </c>
      <c r="F108" s="31">
        <v>193</v>
      </c>
      <c r="G108" s="31">
        <v>3540</v>
      </c>
      <c r="H108" s="31">
        <v>420</v>
      </c>
    </row>
    <row r="109" spans="1:8" ht="24" customHeight="1" x14ac:dyDescent="0.25">
      <c r="A109" s="31" t="s">
        <v>1112</v>
      </c>
      <c r="B109" s="31" t="s">
        <v>153</v>
      </c>
      <c r="C109" s="31" t="s">
        <v>154</v>
      </c>
      <c r="D109" s="31">
        <v>94180</v>
      </c>
      <c r="E109" s="31">
        <v>16984573</v>
      </c>
      <c r="F109" s="31">
        <v>193</v>
      </c>
      <c r="G109" s="31">
        <v>3540</v>
      </c>
      <c r="H109" s="31">
        <v>420</v>
      </c>
    </row>
    <row r="110" spans="1:8" ht="24" customHeight="1" x14ac:dyDescent="0.25">
      <c r="A110" s="31" t="s">
        <v>1113</v>
      </c>
      <c r="B110" s="31" t="s">
        <v>153</v>
      </c>
      <c r="C110" s="31" t="s">
        <v>154</v>
      </c>
      <c r="D110" s="31">
        <v>87480</v>
      </c>
      <c r="E110" s="31">
        <v>17563178</v>
      </c>
      <c r="F110" s="31">
        <v>193</v>
      </c>
      <c r="G110" s="31">
        <v>3540</v>
      </c>
      <c r="H110" s="31">
        <v>420</v>
      </c>
    </row>
    <row r="111" spans="1:8" ht="24" customHeight="1" x14ac:dyDescent="0.25">
      <c r="A111" s="31" t="s">
        <v>1099</v>
      </c>
      <c r="B111" s="31" t="s">
        <v>156</v>
      </c>
      <c r="C111" s="31" t="s">
        <v>157</v>
      </c>
      <c r="D111" s="31">
        <v>96404</v>
      </c>
      <c r="E111" s="31">
        <v>26310515</v>
      </c>
      <c r="F111" s="31">
        <v>269</v>
      </c>
      <c r="G111" s="31">
        <v>4290</v>
      </c>
      <c r="H111" s="31">
        <v>450</v>
      </c>
    </row>
    <row r="112" spans="1:8" ht="24" customHeight="1" x14ac:dyDescent="0.25">
      <c r="A112" s="31" t="s">
        <v>1101</v>
      </c>
      <c r="B112" s="31" t="s">
        <v>156</v>
      </c>
      <c r="C112" s="31" t="s">
        <v>157</v>
      </c>
      <c r="D112" s="31">
        <v>100852</v>
      </c>
      <c r="E112" s="31">
        <v>27178476</v>
      </c>
      <c r="F112" s="31">
        <v>269</v>
      </c>
      <c r="G112" s="31">
        <v>4290</v>
      </c>
      <c r="H112" s="31">
        <v>450</v>
      </c>
    </row>
    <row r="113" spans="1:8" ht="24" customHeight="1" x14ac:dyDescent="0.25">
      <c r="A113" s="31" t="s">
        <v>1103</v>
      </c>
      <c r="B113" s="31" t="s">
        <v>156</v>
      </c>
      <c r="C113" s="31" t="s">
        <v>157</v>
      </c>
      <c r="D113" s="31">
        <v>101483</v>
      </c>
      <c r="E113" s="31">
        <v>26677847</v>
      </c>
      <c r="F113" s="31">
        <v>269</v>
      </c>
      <c r="G113" s="31">
        <v>4290</v>
      </c>
      <c r="H113" s="31">
        <v>450</v>
      </c>
    </row>
    <row r="114" spans="1:8" ht="24" customHeight="1" x14ac:dyDescent="0.25">
      <c r="A114" s="31" t="s">
        <v>1104</v>
      </c>
      <c r="B114" s="31" t="s">
        <v>156</v>
      </c>
      <c r="C114" s="31" t="s">
        <v>157</v>
      </c>
      <c r="D114" s="31">
        <v>99397</v>
      </c>
      <c r="E114" s="31">
        <v>26003717</v>
      </c>
      <c r="F114" s="31">
        <v>269</v>
      </c>
      <c r="G114" s="31">
        <v>4290</v>
      </c>
      <c r="H114" s="31">
        <v>450</v>
      </c>
    </row>
    <row r="115" spans="1:8" ht="24" customHeight="1" x14ac:dyDescent="0.25">
      <c r="A115" s="31" t="s">
        <v>1106</v>
      </c>
      <c r="B115" s="31" t="s">
        <v>156</v>
      </c>
      <c r="C115" s="31" t="s">
        <v>157</v>
      </c>
      <c r="D115" s="31">
        <v>101210</v>
      </c>
      <c r="E115" s="31">
        <v>26143284</v>
      </c>
      <c r="F115" s="31">
        <v>269</v>
      </c>
      <c r="G115" s="31">
        <v>4290</v>
      </c>
      <c r="H115" s="31">
        <v>450</v>
      </c>
    </row>
    <row r="116" spans="1:8" ht="24" customHeight="1" x14ac:dyDescent="0.25">
      <c r="A116" s="31" t="s">
        <v>1107</v>
      </c>
      <c r="B116" s="31" t="s">
        <v>156</v>
      </c>
      <c r="C116" s="31" t="s">
        <v>157</v>
      </c>
      <c r="D116" s="31">
        <v>105360</v>
      </c>
      <c r="E116" s="31">
        <v>27898135</v>
      </c>
      <c r="F116" s="31">
        <v>269</v>
      </c>
      <c r="G116" s="31">
        <v>4290</v>
      </c>
      <c r="H116" s="31">
        <v>450</v>
      </c>
    </row>
    <row r="117" spans="1:8" ht="24" customHeight="1" x14ac:dyDescent="0.25">
      <c r="A117" s="31" t="s">
        <v>1108</v>
      </c>
      <c r="B117" s="31" t="s">
        <v>156</v>
      </c>
      <c r="C117" s="31" t="s">
        <v>157</v>
      </c>
      <c r="D117" s="31">
        <v>97197</v>
      </c>
      <c r="E117" s="31">
        <v>27138202</v>
      </c>
      <c r="F117" s="31">
        <v>269</v>
      </c>
      <c r="G117" s="31">
        <v>4290</v>
      </c>
      <c r="H117" s="31">
        <v>450</v>
      </c>
    </row>
    <row r="118" spans="1:8" ht="24" customHeight="1" x14ac:dyDescent="0.25">
      <c r="A118" s="31" t="s">
        <v>1109</v>
      </c>
      <c r="B118" s="31" t="s">
        <v>156</v>
      </c>
      <c r="C118" s="31" t="s">
        <v>157</v>
      </c>
      <c r="D118" s="31">
        <v>99535</v>
      </c>
      <c r="E118" s="31">
        <v>26246598</v>
      </c>
      <c r="F118" s="31">
        <v>269</v>
      </c>
      <c r="G118" s="31">
        <v>4290</v>
      </c>
      <c r="H118" s="31">
        <v>450</v>
      </c>
    </row>
    <row r="119" spans="1:8" ht="24" customHeight="1" x14ac:dyDescent="0.25">
      <c r="A119" s="31" t="s">
        <v>1110</v>
      </c>
      <c r="B119" s="31" t="s">
        <v>156</v>
      </c>
      <c r="C119" s="31" t="s">
        <v>157</v>
      </c>
      <c r="D119" s="31">
        <v>100508</v>
      </c>
      <c r="E119" s="31">
        <v>26029548</v>
      </c>
      <c r="F119" s="31">
        <v>269</v>
      </c>
      <c r="G119" s="31">
        <v>4290</v>
      </c>
      <c r="H119" s="31">
        <v>450</v>
      </c>
    </row>
    <row r="120" spans="1:8" ht="24" customHeight="1" x14ac:dyDescent="0.25">
      <c r="A120" s="31" t="s">
        <v>1111</v>
      </c>
      <c r="B120" s="31" t="s">
        <v>156</v>
      </c>
      <c r="C120" s="31" t="s">
        <v>157</v>
      </c>
      <c r="D120" s="31">
        <v>95441</v>
      </c>
      <c r="E120" s="31">
        <v>27930494</v>
      </c>
      <c r="F120" s="31">
        <v>269</v>
      </c>
      <c r="G120" s="31">
        <v>4290</v>
      </c>
      <c r="H120" s="31">
        <v>450</v>
      </c>
    </row>
    <row r="121" spans="1:8" ht="24" customHeight="1" x14ac:dyDescent="0.25">
      <c r="A121" s="31" t="s">
        <v>1112</v>
      </c>
      <c r="B121" s="31" t="s">
        <v>156</v>
      </c>
      <c r="C121" s="31" t="s">
        <v>157</v>
      </c>
      <c r="D121" s="31">
        <v>98664</v>
      </c>
      <c r="E121" s="31">
        <v>27908287</v>
      </c>
      <c r="F121" s="31">
        <v>269</v>
      </c>
      <c r="G121" s="31">
        <v>4290</v>
      </c>
      <c r="H121" s="31">
        <v>450</v>
      </c>
    </row>
    <row r="122" spans="1:8" ht="24" customHeight="1" x14ac:dyDescent="0.25">
      <c r="A122" s="31" t="s">
        <v>1113</v>
      </c>
      <c r="B122" s="31" t="s">
        <v>156</v>
      </c>
      <c r="C122" s="31" t="s">
        <v>157</v>
      </c>
      <c r="D122" s="31">
        <v>97702</v>
      </c>
      <c r="E122" s="31">
        <v>26487374</v>
      </c>
      <c r="F122" s="31">
        <v>269</v>
      </c>
      <c r="G122" s="31">
        <v>4290</v>
      </c>
      <c r="H122" s="31">
        <v>450</v>
      </c>
    </row>
    <row r="123" spans="1:8" ht="24" customHeight="1" x14ac:dyDescent="0.25">
      <c r="A123" s="31" t="s">
        <v>1099</v>
      </c>
      <c r="B123" s="31" t="s">
        <v>159</v>
      </c>
      <c r="C123" s="31" t="s">
        <v>160</v>
      </c>
      <c r="D123" s="31">
        <v>67229</v>
      </c>
      <c r="E123" s="31">
        <v>26548656</v>
      </c>
      <c r="F123" s="31">
        <v>409</v>
      </c>
      <c r="G123" s="31">
        <v>5340</v>
      </c>
      <c r="H123" s="31">
        <v>150</v>
      </c>
    </row>
    <row r="124" spans="1:8" ht="24" customHeight="1" x14ac:dyDescent="0.25">
      <c r="A124" s="31" t="s">
        <v>1101</v>
      </c>
      <c r="B124" s="31" t="s">
        <v>159</v>
      </c>
      <c r="C124" s="31" t="s">
        <v>160</v>
      </c>
      <c r="D124" s="31">
        <v>68912</v>
      </c>
      <c r="E124" s="31">
        <v>25851014</v>
      </c>
      <c r="F124" s="31">
        <v>409</v>
      </c>
      <c r="G124" s="31">
        <v>5340</v>
      </c>
      <c r="H124" s="31">
        <v>150</v>
      </c>
    </row>
    <row r="125" spans="1:8" ht="24" customHeight="1" x14ac:dyDescent="0.25">
      <c r="A125" s="31" t="s">
        <v>1103</v>
      </c>
      <c r="B125" s="31" t="s">
        <v>159</v>
      </c>
      <c r="C125" s="31" t="s">
        <v>160</v>
      </c>
      <c r="D125" s="31">
        <v>60491</v>
      </c>
      <c r="E125" s="31">
        <v>26971113</v>
      </c>
      <c r="F125" s="31">
        <v>409</v>
      </c>
      <c r="G125" s="31">
        <v>5340</v>
      </c>
      <c r="H125" s="31">
        <v>150</v>
      </c>
    </row>
    <row r="126" spans="1:8" ht="24" customHeight="1" x14ac:dyDescent="0.25">
      <c r="A126" s="31" t="s">
        <v>1104</v>
      </c>
      <c r="B126" s="31" t="s">
        <v>159</v>
      </c>
      <c r="C126" s="31" t="s">
        <v>160</v>
      </c>
      <c r="D126" s="31">
        <v>69108</v>
      </c>
      <c r="E126" s="31">
        <v>27303116</v>
      </c>
      <c r="F126" s="31">
        <v>409</v>
      </c>
      <c r="G126" s="31">
        <v>5340</v>
      </c>
      <c r="H126" s="31">
        <v>150</v>
      </c>
    </row>
    <row r="127" spans="1:8" ht="24" customHeight="1" x14ac:dyDescent="0.25">
      <c r="A127" s="31" t="s">
        <v>1106</v>
      </c>
      <c r="B127" s="31" t="s">
        <v>159</v>
      </c>
      <c r="C127" s="31" t="s">
        <v>160</v>
      </c>
      <c r="D127" s="31">
        <v>63026</v>
      </c>
      <c r="E127" s="31">
        <v>27027311</v>
      </c>
      <c r="F127" s="31">
        <v>409</v>
      </c>
      <c r="G127" s="31">
        <v>5340</v>
      </c>
      <c r="H127" s="31">
        <v>150</v>
      </c>
    </row>
    <row r="128" spans="1:8" ht="24" customHeight="1" x14ac:dyDescent="0.25">
      <c r="A128" s="31" t="s">
        <v>1107</v>
      </c>
      <c r="B128" s="31" t="s">
        <v>159</v>
      </c>
      <c r="C128" s="31" t="s">
        <v>160</v>
      </c>
      <c r="D128" s="31">
        <v>62475</v>
      </c>
      <c r="E128" s="31">
        <v>26193537</v>
      </c>
      <c r="F128" s="31">
        <v>409</v>
      </c>
      <c r="G128" s="31">
        <v>5340</v>
      </c>
      <c r="H128" s="31">
        <v>150</v>
      </c>
    </row>
    <row r="129" spans="1:8" ht="24" customHeight="1" x14ac:dyDescent="0.25">
      <c r="A129" s="31" t="s">
        <v>1108</v>
      </c>
      <c r="B129" s="31" t="s">
        <v>159</v>
      </c>
      <c r="C129" s="31" t="s">
        <v>160</v>
      </c>
      <c r="D129" s="31">
        <v>64986</v>
      </c>
      <c r="E129" s="31">
        <v>25799582</v>
      </c>
      <c r="F129" s="31">
        <v>409</v>
      </c>
      <c r="G129" s="31">
        <v>5340</v>
      </c>
      <c r="H129" s="31">
        <v>150</v>
      </c>
    </row>
    <row r="130" spans="1:8" ht="24" customHeight="1" x14ac:dyDescent="0.25">
      <c r="A130" s="31" t="s">
        <v>1109</v>
      </c>
      <c r="B130" s="31" t="s">
        <v>159</v>
      </c>
      <c r="C130" s="31" t="s">
        <v>160</v>
      </c>
      <c r="D130" s="31">
        <v>63328</v>
      </c>
      <c r="E130" s="31">
        <v>27488729</v>
      </c>
      <c r="F130" s="31">
        <v>409</v>
      </c>
      <c r="G130" s="31">
        <v>5340</v>
      </c>
      <c r="H130" s="31">
        <v>150</v>
      </c>
    </row>
    <row r="131" spans="1:8" ht="24" customHeight="1" x14ac:dyDescent="0.25">
      <c r="A131" s="31" t="s">
        <v>1110</v>
      </c>
      <c r="B131" s="31" t="s">
        <v>159</v>
      </c>
      <c r="C131" s="31" t="s">
        <v>160</v>
      </c>
      <c r="D131" s="31">
        <v>69470</v>
      </c>
      <c r="E131" s="31">
        <v>27253092</v>
      </c>
      <c r="F131" s="31">
        <v>409</v>
      </c>
      <c r="G131" s="31">
        <v>5340</v>
      </c>
      <c r="H131" s="31">
        <v>150</v>
      </c>
    </row>
    <row r="132" spans="1:8" ht="24" customHeight="1" x14ac:dyDescent="0.25">
      <c r="A132" s="31" t="s">
        <v>1111</v>
      </c>
      <c r="B132" s="31" t="s">
        <v>159</v>
      </c>
      <c r="C132" s="31" t="s">
        <v>160</v>
      </c>
      <c r="D132" s="31">
        <v>62847</v>
      </c>
      <c r="E132" s="31">
        <v>27349329</v>
      </c>
      <c r="F132" s="31">
        <v>409</v>
      </c>
      <c r="G132" s="31">
        <v>5340</v>
      </c>
      <c r="H132" s="31">
        <v>150</v>
      </c>
    </row>
    <row r="133" spans="1:8" ht="24" customHeight="1" x14ac:dyDescent="0.25">
      <c r="A133" s="31" t="s">
        <v>1112</v>
      </c>
      <c r="B133" s="31" t="s">
        <v>159</v>
      </c>
      <c r="C133" s="31" t="s">
        <v>160</v>
      </c>
      <c r="D133" s="31">
        <v>67126</v>
      </c>
      <c r="E133" s="31">
        <v>26407024</v>
      </c>
      <c r="F133" s="31">
        <v>409</v>
      </c>
      <c r="G133" s="31">
        <v>5340</v>
      </c>
      <c r="H133" s="31">
        <v>150</v>
      </c>
    </row>
    <row r="134" spans="1:8" ht="24" customHeight="1" x14ac:dyDescent="0.25">
      <c r="A134" s="31" t="s">
        <v>1113</v>
      </c>
      <c r="B134" s="31" t="s">
        <v>159</v>
      </c>
      <c r="C134" s="31" t="s">
        <v>160</v>
      </c>
      <c r="D134" s="31">
        <v>61137</v>
      </c>
      <c r="E134" s="31">
        <v>26584349</v>
      </c>
      <c r="F134" s="31">
        <v>409</v>
      </c>
      <c r="G134" s="31">
        <v>5340</v>
      </c>
      <c r="H134" s="31">
        <v>150</v>
      </c>
    </row>
    <row r="135" spans="1:8" ht="15" customHeight="1" x14ac:dyDescent="0.25">
      <c r="A135" s="31" t="s">
        <v>1099</v>
      </c>
      <c r="B135" s="31" t="s">
        <v>162</v>
      </c>
      <c r="C135" s="31" t="s">
        <v>163</v>
      </c>
      <c r="D135" s="31">
        <v>35315</v>
      </c>
      <c r="E135" s="31">
        <v>13181234</v>
      </c>
      <c r="F135" s="31">
        <v>420</v>
      </c>
      <c r="G135" s="31">
        <v>600</v>
      </c>
      <c r="H135" s="31">
        <v>480</v>
      </c>
    </row>
    <row r="136" spans="1:8" ht="15" customHeight="1" x14ac:dyDescent="0.25">
      <c r="A136" s="31" t="s">
        <v>1101</v>
      </c>
      <c r="B136" s="31" t="s">
        <v>162</v>
      </c>
      <c r="C136" s="31" t="s">
        <v>163</v>
      </c>
      <c r="D136" s="31">
        <v>33427</v>
      </c>
      <c r="E136" s="31">
        <v>14887771</v>
      </c>
      <c r="F136" s="31">
        <v>420</v>
      </c>
      <c r="G136" s="31">
        <v>600</v>
      </c>
      <c r="H136" s="31">
        <v>480</v>
      </c>
    </row>
    <row r="137" spans="1:8" ht="15" customHeight="1" x14ac:dyDescent="0.25">
      <c r="A137" s="31" t="s">
        <v>1103</v>
      </c>
      <c r="B137" s="31" t="s">
        <v>162</v>
      </c>
      <c r="C137" s="31" t="s">
        <v>163</v>
      </c>
      <c r="D137" s="31">
        <v>33563</v>
      </c>
      <c r="E137" s="31">
        <v>14033947</v>
      </c>
      <c r="F137" s="31">
        <v>420</v>
      </c>
      <c r="G137" s="31">
        <v>600</v>
      </c>
      <c r="H137" s="31">
        <v>480</v>
      </c>
    </row>
    <row r="138" spans="1:8" ht="15" customHeight="1" x14ac:dyDescent="0.25">
      <c r="A138" s="31" t="s">
        <v>1104</v>
      </c>
      <c r="B138" s="31" t="s">
        <v>162</v>
      </c>
      <c r="C138" s="31" t="s">
        <v>163</v>
      </c>
      <c r="D138" s="31">
        <v>34416</v>
      </c>
      <c r="E138" s="31">
        <v>13080626</v>
      </c>
      <c r="F138" s="31">
        <v>420</v>
      </c>
      <c r="G138" s="31">
        <v>600</v>
      </c>
      <c r="H138" s="31">
        <v>480</v>
      </c>
    </row>
    <row r="139" spans="1:8" ht="15" customHeight="1" x14ac:dyDescent="0.25">
      <c r="A139" s="31" t="s">
        <v>1106</v>
      </c>
      <c r="B139" s="31" t="s">
        <v>162</v>
      </c>
      <c r="C139" s="31" t="s">
        <v>163</v>
      </c>
      <c r="D139" s="31">
        <v>37269</v>
      </c>
      <c r="E139" s="31">
        <v>13455899</v>
      </c>
      <c r="F139" s="31">
        <v>420</v>
      </c>
      <c r="G139" s="31">
        <v>600</v>
      </c>
      <c r="H139" s="31">
        <v>480</v>
      </c>
    </row>
    <row r="140" spans="1:8" ht="15" customHeight="1" x14ac:dyDescent="0.25">
      <c r="A140" s="31" t="s">
        <v>1107</v>
      </c>
      <c r="B140" s="31" t="s">
        <v>162</v>
      </c>
      <c r="C140" s="31" t="s">
        <v>163</v>
      </c>
      <c r="D140" s="31">
        <v>28912</v>
      </c>
      <c r="E140" s="31">
        <v>14268046</v>
      </c>
      <c r="F140" s="31">
        <v>420</v>
      </c>
      <c r="G140" s="31">
        <v>600</v>
      </c>
      <c r="H140" s="31">
        <v>480</v>
      </c>
    </row>
    <row r="141" spans="1:8" ht="15" customHeight="1" x14ac:dyDescent="0.25">
      <c r="A141" s="31" t="s">
        <v>1108</v>
      </c>
      <c r="B141" s="31" t="s">
        <v>162</v>
      </c>
      <c r="C141" s="31" t="s">
        <v>163</v>
      </c>
      <c r="D141" s="31">
        <v>30764</v>
      </c>
      <c r="E141" s="31">
        <v>13012841</v>
      </c>
      <c r="F141" s="31">
        <v>420</v>
      </c>
      <c r="G141" s="31">
        <v>600</v>
      </c>
      <c r="H141" s="31">
        <v>480</v>
      </c>
    </row>
    <row r="142" spans="1:8" ht="15" customHeight="1" x14ac:dyDescent="0.25">
      <c r="A142" s="31" t="s">
        <v>1109</v>
      </c>
      <c r="B142" s="31" t="s">
        <v>162</v>
      </c>
      <c r="C142" s="31" t="s">
        <v>163</v>
      </c>
      <c r="D142" s="31">
        <v>30083</v>
      </c>
      <c r="E142" s="31">
        <v>14034251</v>
      </c>
      <c r="F142" s="31">
        <v>420</v>
      </c>
      <c r="G142" s="31">
        <v>600</v>
      </c>
      <c r="H142" s="31">
        <v>480</v>
      </c>
    </row>
    <row r="143" spans="1:8" ht="15" customHeight="1" x14ac:dyDescent="0.25">
      <c r="A143" s="31" t="s">
        <v>1110</v>
      </c>
      <c r="B143" s="31" t="s">
        <v>162</v>
      </c>
      <c r="C143" s="31" t="s">
        <v>163</v>
      </c>
      <c r="D143" s="31">
        <v>29855</v>
      </c>
      <c r="E143" s="31">
        <v>14084947</v>
      </c>
      <c r="F143" s="31">
        <v>420</v>
      </c>
      <c r="G143" s="31">
        <v>600</v>
      </c>
      <c r="H143" s="31">
        <v>480</v>
      </c>
    </row>
    <row r="144" spans="1:8" ht="15" customHeight="1" x14ac:dyDescent="0.25">
      <c r="A144" s="31" t="s">
        <v>1111</v>
      </c>
      <c r="B144" s="31" t="s">
        <v>162</v>
      </c>
      <c r="C144" s="31" t="s">
        <v>163</v>
      </c>
      <c r="D144" s="31">
        <v>36035</v>
      </c>
      <c r="E144" s="31">
        <v>13730014</v>
      </c>
      <c r="F144" s="31">
        <v>420</v>
      </c>
      <c r="G144" s="31">
        <v>600</v>
      </c>
      <c r="H144" s="31">
        <v>480</v>
      </c>
    </row>
    <row r="145" spans="1:8" ht="15" customHeight="1" x14ac:dyDescent="0.25">
      <c r="A145" s="31" t="s">
        <v>1112</v>
      </c>
      <c r="B145" s="31" t="s">
        <v>162</v>
      </c>
      <c r="C145" s="31" t="s">
        <v>163</v>
      </c>
      <c r="D145" s="31">
        <v>31711</v>
      </c>
      <c r="E145" s="31">
        <v>13177543</v>
      </c>
      <c r="F145" s="31">
        <v>420</v>
      </c>
      <c r="G145" s="31">
        <v>600</v>
      </c>
      <c r="H145" s="31">
        <v>480</v>
      </c>
    </row>
    <row r="146" spans="1:8" ht="15" customHeight="1" x14ac:dyDescent="0.25">
      <c r="A146" s="31" t="s">
        <v>1113</v>
      </c>
      <c r="B146" s="31" t="s">
        <v>162</v>
      </c>
      <c r="C146" s="31" t="s">
        <v>163</v>
      </c>
      <c r="D146" s="31">
        <v>34930</v>
      </c>
      <c r="E146" s="31">
        <v>14612563</v>
      </c>
      <c r="F146" s="31">
        <v>420</v>
      </c>
      <c r="G146" s="31">
        <v>600</v>
      </c>
      <c r="H146" s="31">
        <v>480</v>
      </c>
    </row>
    <row r="147" spans="1:8" ht="24" customHeight="1" x14ac:dyDescent="0.25">
      <c r="A147" s="31" t="s">
        <v>1099</v>
      </c>
      <c r="B147" s="31" t="s">
        <v>165</v>
      </c>
      <c r="C147" s="31" t="s">
        <v>166</v>
      </c>
      <c r="D147" s="31">
        <v>80066</v>
      </c>
      <c r="E147" s="31">
        <v>35179646</v>
      </c>
      <c r="F147" s="31">
        <v>426</v>
      </c>
      <c r="G147" s="31">
        <v>5100</v>
      </c>
      <c r="H147" s="31">
        <v>330</v>
      </c>
    </row>
    <row r="148" spans="1:8" ht="24" customHeight="1" x14ac:dyDescent="0.25">
      <c r="A148" s="31" t="s">
        <v>1101</v>
      </c>
      <c r="B148" s="31" t="s">
        <v>165</v>
      </c>
      <c r="C148" s="31" t="s">
        <v>166</v>
      </c>
      <c r="D148" s="31">
        <v>80096</v>
      </c>
      <c r="E148" s="31">
        <v>35176197</v>
      </c>
      <c r="F148" s="31">
        <v>426</v>
      </c>
      <c r="G148" s="31">
        <v>5100</v>
      </c>
      <c r="H148" s="31">
        <v>330</v>
      </c>
    </row>
    <row r="149" spans="1:8" ht="24" customHeight="1" x14ac:dyDescent="0.25">
      <c r="A149" s="31" t="s">
        <v>1103</v>
      </c>
      <c r="B149" s="31" t="s">
        <v>165</v>
      </c>
      <c r="C149" s="31" t="s">
        <v>166</v>
      </c>
      <c r="D149" s="31">
        <v>80633</v>
      </c>
      <c r="E149" s="31">
        <v>34879475</v>
      </c>
      <c r="F149" s="31">
        <v>426</v>
      </c>
      <c r="G149" s="31">
        <v>5100</v>
      </c>
      <c r="H149" s="31">
        <v>330</v>
      </c>
    </row>
    <row r="150" spans="1:8" ht="24" customHeight="1" x14ac:dyDescent="0.25">
      <c r="A150" s="31" t="s">
        <v>1104</v>
      </c>
      <c r="B150" s="31" t="s">
        <v>165</v>
      </c>
      <c r="C150" s="31" t="s">
        <v>166</v>
      </c>
      <c r="D150" s="31">
        <v>88109</v>
      </c>
      <c r="E150" s="31">
        <v>35671923</v>
      </c>
      <c r="F150" s="31">
        <v>426</v>
      </c>
      <c r="G150" s="31">
        <v>5100</v>
      </c>
      <c r="H150" s="31">
        <v>330</v>
      </c>
    </row>
    <row r="151" spans="1:8" ht="24" customHeight="1" x14ac:dyDescent="0.25">
      <c r="A151" s="31" t="s">
        <v>1106</v>
      </c>
      <c r="B151" s="31" t="s">
        <v>165</v>
      </c>
      <c r="C151" s="31" t="s">
        <v>166</v>
      </c>
      <c r="D151" s="31">
        <v>81674</v>
      </c>
      <c r="E151" s="31">
        <v>36015289</v>
      </c>
      <c r="F151" s="31">
        <v>426</v>
      </c>
      <c r="G151" s="31">
        <v>5100</v>
      </c>
      <c r="H151" s="31">
        <v>330</v>
      </c>
    </row>
    <row r="152" spans="1:8" ht="24" customHeight="1" x14ac:dyDescent="0.25">
      <c r="A152" s="31" t="s">
        <v>1107</v>
      </c>
      <c r="B152" s="31" t="s">
        <v>165</v>
      </c>
      <c r="C152" s="31" t="s">
        <v>166</v>
      </c>
      <c r="D152" s="31">
        <v>86385</v>
      </c>
      <c r="E152" s="31">
        <v>35180861</v>
      </c>
      <c r="F152" s="31">
        <v>426</v>
      </c>
      <c r="G152" s="31">
        <v>5100</v>
      </c>
      <c r="H152" s="31">
        <v>330</v>
      </c>
    </row>
    <row r="153" spans="1:8" ht="24" customHeight="1" x14ac:dyDescent="0.25">
      <c r="A153" s="31" t="s">
        <v>1108</v>
      </c>
      <c r="B153" s="31" t="s">
        <v>165</v>
      </c>
      <c r="C153" s="31" t="s">
        <v>166</v>
      </c>
      <c r="D153" s="31">
        <v>82875</v>
      </c>
      <c r="E153" s="31">
        <v>35504059</v>
      </c>
      <c r="F153" s="31">
        <v>426</v>
      </c>
      <c r="G153" s="31">
        <v>5100</v>
      </c>
      <c r="H153" s="31">
        <v>330</v>
      </c>
    </row>
    <row r="154" spans="1:8" ht="24" customHeight="1" x14ac:dyDescent="0.25">
      <c r="A154" s="31" t="s">
        <v>1109</v>
      </c>
      <c r="B154" s="31" t="s">
        <v>165</v>
      </c>
      <c r="C154" s="31" t="s">
        <v>166</v>
      </c>
      <c r="D154" s="31">
        <v>85388</v>
      </c>
      <c r="E154" s="31">
        <v>35022504</v>
      </c>
      <c r="F154" s="31">
        <v>426</v>
      </c>
      <c r="G154" s="31">
        <v>5100</v>
      </c>
      <c r="H154" s="31">
        <v>330</v>
      </c>
    </row>
    <row r="155" spans="1:8" ht="24" customHeight="1" x14ac:dyDescent="0.25">
      <c r="A155" s="31" t="s">
        <v>1110</v>
      </c>
      <c r="B155" s="31" t="s">
        <v>165</v>
      </c>
      <c r="C155" s="31" t="s">
        <v>166</v>
      </c>
      <c r="D155" s="31">
        <v>85465</v>
      </c>
      <c r="E155" s="31">
        <v>35236773</v>
      </c>
      <c r="F155" s="31">
        <v>426</v>
      </c>
      <c r="G155" s="31">
        <v>5100</v>
      </c>
      <c r="H155" s="31">
        <v>330</v>
      </c>
    </row>
    <row r="156" spans="1:8" ht="24" customHeight="1" x14ac:dyDescent="0.25">
      <c r="A156" s="31" t="s">
        <v>1111</v>
      </c>
      <c r="B156" s="31" t="s">
        <v>165</v>
      </c>
      <c r="C156" s="31" t="s">
        <v>166</v>
      </c>
      <c r="D156" s="31">
        <v>83951</v>
      </c>
      <c r="E156" s="31">
        <v>35249764</v>
      </c>
      <c r="F156" s="31">
        <v>426</v>
      </c>
      <c r="G156" s="31">
        <v>5100</v>
      </c>
      <c r="H156" s="31">
        <v>330</v>
      </c>
    </row>
    <row r="157" spans="1:8" ht="24" customHeight="1" x14ac:dyDescent="0.25">
      <c r="A157" s="31" t="s">
        <v>1112</v>
      </c>
      <c r="B157" s="31" t="s">
        <v>165</v>
      </c>
      <c r="C157" s="31" t="s">
        <v>166</v>
      </c>
      <c r="D157" s="31">
        <v>86526</v>
      </c>
      <c r="E157" s="31">
        <v>34993144</v>
      </c>
      <c r="F157" s="31">
        <v>426</v>
      </c>
      <c r="G157" s="31">
        <v>5100</v>
      </c>
      <c r="H157" s="31">
        <v>330</v>
      </c>
    </row>
    <row r="158" spans="1:8" ht="24" customHeight="1" x14ac:dyDescent="0.25">
      <c r="A158" s="31" t="s">
        <v>1113</v>
      </c>
      <c r="B158" s="31" t="s">
        <v>165</v>
      </c>
      <c r="C158" s="31" t="s">
        <v>166</v>
      </c>
      <c r="D158" s="31">
        <v>87327</v>
      </c>
      <c r="E158" s="31">
        <v>35214672</v>
      </c>
      <c r="F158" s="31">
        <v>426</v>
      </c>
      <c r="G158" s="31">
        <v>5100</v>
      </c>
      <c r="H158" s="31">
        <v>330</v>
      </c>
    </row>
    <row r="159" spans="1:8" ht="24" customHeight="1" x14ac:dyDescent="0.25">
      <c r="A159" s="31" t="s">
        <v>1099</v>
      </c>
      <c r="B159" s="31" t="s">
        <v>168</v>
      </c>
      <c r="C159" s="31" t="s">
        <v>169</v>
      </c>
      <c r="D159" s="31">
        <v>65114</v>
      </c>
      <c r="E159" s="31">
        <v>29751278</v>
      </c>
      <c r="F159" s="31">
        <v>431</v>
      </c>
      <c r="G159" s="31">
        <v>960</v>
      </c>
      <c r="H159" s="31">
        <v>540</v>
      </c>
    </row>
    <row r="160" spans="1:8" ht="24" customHeight="1" x14ac:dyDescent="0.25">
      <c r="A160" s="31" t="s">
        <v>1101</v>
      </c>
      <c r="B160" s="31" t="s">
        <v>168</v>
      </c>
      <c r="C160" s="31" t="s">
        <v>169</v>
      </c>
      <c r="D160" s="31">
        <v>67166</v>
      </c>
      <c r="E160" s="31">
        <v>30243987</v>
      </c>
      <c r="F160" s="31">
        <v>431</v>
      </c>
      <c r="G160" s="31">
        <v>960</v>
      </c>
      <c r="H160" s="31">
        <v>540</v>
      </c>
    </row>
    <row r="161" spans="1:8" ht="24" customHeight="1" x14ac:dyDescent="0.25">
      <c r="A161" s="31" t="s">
        <v>1103</v>
      </c>
      <c r="B161" s="31" t="s">
        <v>168</v>
      </c>
      <c r="C161" s="31" t="s">
        <v>169</v>
      </c>
      <c r="D161" s="31">
        <v>64776</v>
      </c>
      <c r="E161" s="31">
        <v>30197778</v>
      </c>
      <c r="F161" s="31">
        <v>431</v>
      </c>
      <c r="G161" s="31">
        <v>960</v>
      </c>
      <c r="H161" s="31">
        <v>540</v>
      </c>
    </row>
    <row r="162" spans="1:8" ht="24" customHeight="1" x14ac:dyDescent="0.25">
      <c r="A162" s="31" t="s">
        <v>1104</v>
      </c>
      <c r="B162" s="31" t="s">
        <v>168</v>
      </c>
      <c r="C162" s="31" t="s">
        <v>169</v>
      </c>
      <c r="D162" s="31">
        <v>66229</v>
      </c>
      <c r="E162" s="31">
        <v>30253898</v>
      </c>
      <c r="F162" s="31">
        <v>431</v>
      </c>
      <c r="G162" s="31">
        <v>960</v>
      </c>
      <c r="H162" s="31">
        <v>540</v>
      </c>
    </row>
    <row r="163" spans="1:8" ht="24" customHeight="1" x14ac:dyDescent="0.25">
      <c r="A163" s="31" t="s">
        <v>1106</v>
      </c>
      <c r="B163" s="31" t="s">
        <v>168</v>
      </c>
      <c r="C163" s="31" t="s">
        <v>169</v>
      </c>
      <c r="D163" s="31">
        <v>69024</v>
      </c>
      <c r="E163" s="31">
        <v>28953753</v>
      </c>
      <c r="F163" s="31">
        <v>431</v>
      </c>
      <c r="G163" s="31">
        <v>960</v>
      </c>
      <c r="H163" s="31">
        <v>540</v>
      </c>
    </row>
    <row r="164" spans="1:8" ht="24" customHeight="1" x14ac:dyDescent="0.25">
      <c r="A164" s="31" t="s">
        <v>1107</v>
      </c>
      <c r="B164" s="31" t="s">
        <v>168</v>
      </c>
      <c r="C164" s="31" t="s">
        <v>169</v>
      </c>
      <c r="D164" s="31">
        <v>67032</v>
      </c>
      <c r="E164" s="31">
        <v>30588659</v>
      </c>
      <c r="F164" s="31">
        <v>431</v>
      </c>
      <c r="G164" s="31">
        <v>960</v>
      </c>
      <c r="H164" s="31">
        <v>540</v>
      </c>
    </row>
    <row r="165" spans="1:8" ht="24" customHeight="1" x14ac:dyDescent="0.25">
      <c r="A165" s="31" t="s">
        <v>1108</v>
      </c>
      <c r="B165" s="31" t="s">
        <v>168</v>
      </c>
      <c r="C165" s="31" t="s">
        <v>169</v>
      </c>
      <c r="D165" s="31">
        <v>71293</v>
      </c>
      <c r="E165" s="31">
        <v>30450818</v>
      </c>
      <c r="F165" s="31">
        <v>431</v>
      </c>
      <c r="G165" s="31">
        <v>960</v>
      </c>
      <c r="H165" s="31">
        <v>540</v>
      </c>
    </row>
    <row r="166" spans="1:8" ht="24" customHeight="1" x14ac:dyDescent="0.25">
      <c r="A166" s="31" t="s">
        <v>1109</v>
      </c>
      <c r="B166" s="31" t="s">
        <v>168</v>
      </c>
      <c r="C166" s="31" t="s">
        <v>169</v>
      </c>
      <c r="D166" s="31">
        <v>66909</v>
      </c>
      <c r="E166" s="31">
        <v>29730038</v>
      </c>
      <c r="F166" s="31">
        <v>431</v>
      </c>
      <c r="G166" s="31">
        <v>960</v>
      </c>
      <c r="H166" s="31">
        <v>540</v>
      </c>
    </row>
    <row r="167" spans="1:8" ht="24" customHeight="1" x14ac:dyDescent="0.25">
      <c r="A167" s="31" t="s">
        <v>1110</v>
      </c>
      <c r="B167" s="31" t="s">
        <v>168</v>
      </c>
      <c r="C167" s="31" t="s">
        <v>169</v>
      </c>
      <c r="D167" s="31">
        <v>69718</v>
      </c>
      <c r="E167" s="31">
        <v>29073817</v>
      </c>
      <c r="F167" s="31">
        <v>431</v>
      </c>
      <c r="G167" s="31">
        <v>960</v>
      </c>
      <c r="H167" s="31">
        <v>540</v>
      </c>
    </row>
    <row r="168" spans="1:8" ht="24" customHeight="1" x14ac:dyDescent="0.25">
      <c r="A168" s="31" t="s">
        <v>1111</v>
      </c>
      <c r="B168" s="31" t="s">
        <v>168</v>
      </c>
      <c r="C168" s="31" t="s">
        <v>169</v>
      </c>
      <c r="D168" s="31">
        <v>72012</v>
      </c>
      <c r="E168" s="31">
        <v>29647992</v>
      </c>
      <c r="F168" s="31">
        <v>431</v>
      </c>
      <c r="G168" s="31">
        <v>960</v>
      </c>
      <c r="H168" s="31">
        <v>540</v>
      </c>
    </row>
    <row r="169" spans="1:8" ht="24" customHeight="1" x14ac:dyDescent="0.25">
      <c r="A169" s="31" t="s">
        <v>1112</v>
      </c>
      <c r="B169" s="31" t="s">
        <v>168</v>
      </c>
      <c r="C169" s="31" t="s">
        <v>169</v>
      </c>
      <c r="D169" s="31">
        <v>70173</v>
      </c>
      <c r="E169" s="31">
        <v>30801758</v>
      </c>
      <c r="F169" s="31">
        <v>431</v>
      </c>
      <c r="G169" s="31">
        <v>960</v>
      </c>
      <c r="H169" s="31">
        <v>540</v>
      </c>
    </row>
    <row r="170" spans="1:8" ht="24" customHeight="1" x14ac:dyDescent="0.25">
      <c r="A170" s="31" t="s">
        <v>1113</v>
      </c>
      <c r="B170" s="31" t="s">
        <v>168</v>
      </c>
      <c r="C170" s="31" t="s">
        <v>169</v>
      </c>
      <c r="D170" s="31">
        <v>64774</v>
      </c>
      <c r="E170" s="31">
        <v>30615194</v>
      </c>
      <c r="F170" s="31">
        <v>431</v>
      </c>
      <c r="G170" s="31">
        <v>960</v>
      </c>
      <c r="H170" s="31">
        <v>540</v>
      </c>
    </row>
    <row r="171" spans="1:8" ht="24" customHeight="1" x14ac:dyDescent="0.25">
      <c r="A171" s="31" t="s">
        <v>1099</v>
      </c>
      <c r="B171" s="31" t="s">
        <v>171</v>
      </c>
      <c r="C171" s="31" t="s">
        <v>172</v>
      </c>
      <c r="D171" s="31">
        <v>61558</v>
      </c>
      <c r="E171" s="31">
        <v>24225370</v>
      </c>
      <c r="F171" s="31">
        <v>397</v>
      </c>
      <c r="G171" s="31">
        <v>1860</v>
      </c>
      <c r="H171" s="31">
        <v>390</v>
      </c>
    </row>
    <row r="172" spans="1:8" ht="24" customHeight="1" x14ac:dyDescent="0.25">
      <c r="A172" s="31" t="s">
        <v>1101</v>
      </c>
      <c r="B172" s="31" t="s">
        <v>171</v>
      </c>
      <c r="C172" s="31" t="s">
        <v>172</v>
      </c>
      <c r="D172" s="31">
        <v>57748</v>
      </c>
      <c r="E172" s="31">
        <v>25099814</v>
      </c>
      <c r="F172" s="31">
        <v>397</v>
      </c>
      <c r="G172" s="31">
        <v>1860</v>
      </c>
      <c r="H172" s="31">
        <v>390</v>
      </c>
    </row>
    <row r="173" spans="1:8" ht="24" customHeight="1" x14ac:dyDescent="0.25">
      <c r="A173" s="31" t="s">
        <v>1103</v>
      </c>
      <c r="B173" s="31" t="s">
        <v>171</v>
      </c>
      <c r="C173" s="31" t="s">
        <v>172</v>
      </c>
      <c r="D173" s="31">
        <v>61878</v>
      </c>
      <c r="E173" s="31">
        <v>25056030</v>
      </c>
      <c r="F173" s="31">
        <v>397</v>
      </c>
      <c r="G173" s="31">
        <v>1860</v>
      </c>
      <c r="H173" s="31">
        <v>390</v>
      </c>
    </row>
    <row r="174" spans="1:8" ht="24" customHeight="1" x14ac:dyDescent="0.25">
      <c r="A174" s="31" t="s">
        <v>1104</v>
      </c>
      <c r="B174" s="31" t="s">
        <v>171</v>
      </c>
      <c r="C174" s="31" t="s">
        <v>172</v>
      </c>
      <c r="D174" s="31">
        <v>58508</v>
      </c>
      <c r="E174" s="31">
        <v>24120771</v>
      </c>
      <c r="F174" s="31">
        <v>397</v>
      </c>
      <c r="G174" s="31">
        <v>1860</v>
      </c>
      <c r="H174" s="31">
        <v>390</v>
      </c>
    </row>
    <row r="175" spans="1:8" ht="24" customHeight="1" x14ac:dyDescent="0.25">
      <c r="A175" s="31" t="s">
        <v>1106</v>
      </c>
      <c r="B175" s="31" t="s">
        <v>171</v>
      </c>
      <c r="C175" s="31" t="s">
        <v>172</v>
      </c>
      <c r="D175" s="31">
        <v>65499</v>
      </c>
      <c r="E175" s="31">
        <v>25258269</v>
      </c>
      <c r="F175" s="31">
        <v>397</v>
      </c>
      <c r="G175" s="31">
        <v>1860</v>
      </c>
      <c r="H175" s="31">
        <v>390</v>
      </c>
    </row>
    <row r="176" spans="1:8" ht="24" customHeight="1" x14ac:dyDescent="0.25">
      <c r="A176" s="31" t="s">
        <v>1107</v>
      </c>
      <c r="B176" s="31" t="s">
        <v>171</v>
      </c>
      <c r="C176" s="31" t="s">
        <v>172</v>
      </c>
      <c r="D176" s="31">
        <v>58910</v>
      </c>
      <c r="E176" s="31">
        <v>24744091</v>
      </c>
      <c r="F176" s="31">
        <v>397</v>
      </c>
      <c r="G176" s="31">
        <v>1860</v>
      </c>
      <c r="H176" s="31">
        <v>390</v>
      </c>
    </row>
    <row r="177" spans="1:8" ht="24" customHeight="1" x14ac:dyDescent="0.25">
      <c r="A177" s="31" t="s">
        <v>1108</v>
      </c>
      <c r="B177" s="31" t="s">
        <v>171</v>
      </c>
      <c r="C177" s="31" t="s">
        <v>172</v>
      </c>
      <c r="D177" s="31">
        <v>61537</v>
      </c>
      <c r="E177" s="31">
        <v>25004336</v>
      </c>
      <c r="F177" s="31">
        <v>397</v>
      </c>
      <c r="G177" s="31">
        <v>1860</v>
      </c>
      <c r="H177" s="31">
        <v>390</v>
      </c>
    </row>
    <row r="178" spans="1:8" ht="24" customHeight="1" x14ac:dyDescent="0.25">
      <c r="A178" s="31" t="s">
        <v>1109</v>
      </c>
      <c r="B178" s="31" t="s">
        <v>171</v>
      </c>
      <c r="C178" s="31" t="s">
        <v>172</v>
      </c>
      <c r="D178" s="31">
        <v>56844</v>
      </c>
      <c r="E178" s="31">
        <v>23561546</v>
      </c>
      <c r="F178" s="31">
        <v>397</v>
      </c>
      <c r="G178" s="31">
        <v>1860</v>
      </c>
      <c r="H178" s="31">
        <v>390</v>
      </c>
    </row>
    <row r="179" spans="1:8" ht="24" customHeight="1" x14ac:dyDescent="0.25">
      <c r="A179" s="31" t="s">
        <v>1110</v>
      </c>
      <c r="B179" s="31" t="s">
        <v>171</v>
      </c>
      <c r="C179" s="31" t="s">
        <v>172</v>
      </c>
      <c r="D179" s="31">
        <v>64558</v>
      </c>
      <c r="E179" s="31">
        <v>24691927</v>
      </c>
      <c r="F179" s="31">
        <v>397</v>
      </c>
      <c r="G179" s="31">
        <v>1860</v>
      </c>
      <c r="H179" s="31">
        <v>390</v>
      </c>
    </row>
    <row r="180" spans="1:8" ht="24" customHeight="1" x14ac:dyDescent="0.25">
      <c r="A180" s="31" t="s">
        <v>1111</v>
      </c>
      <c r="B180" s="31" t="s">
        <v>171</v>
      </c>
      <c r="C180" s="31" t="s">
        <v>172</v>
      </c>
      <c r="D180" s="31">
        <v>57321</v>
      </c>
      <c r="E180" s="31">
        <v>23855014</v>
      </c>
      <c r="F180" s="31">
        <v>397</v>
      </c>
      <c r="G180" s="31">
        <v>1860</v>
      </c>
      <c r="H180" s="31">
        <v>390</v>
      </c>
    </row>
    <row r="181" spans="1:8" ht="24" customHeight="1" x14ac:dyDescent="0.25">
      <c r="A181" s="31" t="s">
        <v>1112</v>
      </c>
      <c r="B181" s="31" t="s">
        <v>171</v>
      </c>
      <c r="C181" s="31" t="s">
        <v>172</v>
      </c>
      <c r="D181" s="31">
        <v>62958</v>
      </c>
      <c r="E181" s="31">
        <v>23905431</v>
      </c>
      <c r="F181" s="31">
        <v>397</v>
      </c>
      <c r="G181" s="31">
        <v>1860</v>
      </c>
      <c r="H181" s="31">
        <v>390</v>
      </c>
    </row>
    <row r="182" spans="1:8" ht="24" customHeight="1" x14ac:dyDescent="0.25">
      <c r="A182" s="31" t="s">
        <v>1113</v>
      </c>
      <c r="B182" s="31" t="s">
        <v>171</v>
      </c>
      <c r="C182" s="31" t="s">
        <v>172</v>
      </c>
      <c r="D182" s="31">
        <v>59024</v>
      </c>
      <c r="E182" s="31">
        <v>24008633</v>
      </c>
      <c r="F182" s="31">
        <v>397</v>
      </c>
      <c r="G182" s="31">
        <v>1860</v>
      </c>
      <c r="H182" s="31">
        <v>390</v>
      </c>
    </row>
    <row r="183" spans="1:8" ht="24" customHeight="1" x14ac:dyDescent="0.25">
      <c r="A183" s="31" t="s">
        <v>1099</v>
      </c>
      <c r="B183" s="31" t="s">
        <v>174</v>
      </c>
      <c r="C183" s="31" t="s">
        <v>175</v>
      </c>
      <c r="D183" s="31">
        <v>82400</v>
      </c>
      <c r="E183" s="31">
        <v>29225218</v>
      </c>
      <c r="F183" s="31">
        <v>340</v>
      </c>
      <c r="G183" s="31">
        <v>5340</v>
      </c>
      <c r="H183" s="31">
        <v>600</v>
      </c>
    </row>
    <row r="184" spans="1:8" ht="24" customHeight="1" x14ac:dyDescent="0.25">
      <c r="A184" s="31" t="s">
        <v>1101</v>
      </c>
      <c r="B184" s="31" t="s">
        <v>174</v>
      </c>
      <c r="C184" s="31" t="s">
        <v>175</v>
      </c>
      <c r="D184" s="31">
        <v>87870</v>
      </c>
      <c r="E184" s="31">
        <v>29120415</v>
      </c>
      <c r="F184" s="31">
        <v>340</v>
      </c>
      <c r="G184" s="31">
        <v>5340</v>
      </c>
      <c r="H184" s="31">
        <v>600</v>
      </c>
    </row>
    <row r="185" spans="1:8" ht="24" customHeight="1" x14ac:dyDescent="0.25">
      <c r="A185" s="31" t="s">
        <v>1103</v>
      </c>
      <c r="B185" s="31" t="s">
        <v>174</v>
      </c>
      <c r="C185" s="31" t="s">
        <v>175</v>
      </c>
      <c r="D185" s="31">
        <v>87325</v>
      </c>
      <c r="E185" s="31">
        <v>29751985</v>
      </c>
      <c r="F185" s="31">
        <v>340</v>
      </c>
      <c r="G185" s="31">
        <v>5340</v>
      </c>
      <c r="H185" s="31">
        <v>600</v>
      </c>
    </row>
    <row r="186" spans="1:8" ht="24" customHeight="1" x14ac:dyDescent="0.25">
      <c r="A186" s="31" t="s">
        <v>1104</v>
      </c>
      <c r="B186" s="31" t="s">
        <v>174</v>
      </c>
      <c r="C186" s="31" t="s">
        <v>175</v>
      </c>
      <c r="D186" s="31">
        <v>87198</v>
      </c>
      <c r="E186" s="31">
        <v>29851703</v>
      </c>
      <c r="F186" s="31">
        <v>340</v>
      </c>
      <c r="G186" s="31">
        <v>5340</v>
      </c>
      <c r="H186" s="31">
        <v>600</v>
      </c>
    </row>
    <row r="187" spans="1:8" ht="24" customHeight="1" x14ac:dyDescent="0.25">
      <c r="A187" s="31" t="s">
        <v>1106</v>
      </c>
      <c r="B187" s="31" t="s">
        <v>174</v>
      </c>
      <c r="C187" s="31" t="s">
        <v>175</v>
      </c>
      <c r="D187" s="31">
        <v>85950</v>
      </c>
      <c r="E187" s="31">
        <v>30328240</v>
      </c>
      <c r="F187" s="31">
        <v>340</v>
      </c>
      <c r="G187" s="31">
        <v>5340</v>
      </c>
      <c r="H187" s="31">
        <v>600</v>
      </c>
    </row>
    <row r="188" spans="1:8" ht="24" customHeight="1" x14ac:dyDescent="0.25">
      <c r="A188" s="31" t="s">
        <v>1107</v>
      </c>
      <c r="B188" s="31" t="s">
        <v>174</v>
      </c>
      <c r="C188" s="31" t="s">
        <v>175</v>
      </c>
      <c r="D188" s="31">
        <v>87747</v>
      </c>
      <c r="E188" s="31">
        <v>30256586</v>
      </c>
      <c r="F188" s="31">
        <v>340</v>
      </c>
      <c r="G188" s="31">
        <v>5340</v>
      </c>
      <c r="H188" s="31">
        <v>600</v>
      </c>
    </row>
    <row r="189" spans="1:8" ht="24" customHeight="1" x14ac:dyDescent="0.25">
      <c r="A189" s="31" t="s">
        <v>1108</v>
      </c>
      <c r="B189" s="31" t="s">
        <v>174</v>
      </c>
      <c r="C189" s="31" t="s">
        <v>175</v>
      </c>
      <c r="D189" s="31">
        <v>89735</v>
      </c>
      <c r="E189" s="31">
        <v>28881605</v>
      </c>
      <c r="F189" s="31">
        <v>340</v>
      </c>
      <c r="G189" s="31">
        <v>5340</v>
      </c>
      <c r="H189" s="31">
        <v>600</v>
      </c>
    </row>
    <row r="190" spans="1:8" ht="24" customHeight="1" x14ac:dyDescent="0.25">
      <c r="A190" s="31" t="s">
        <v>1109</v>
      </c>
      <c r="B190" s="31" t="s">
        <v>174</v>
      </c>
      <c r="C190" s="31" t="s">
        <v>175</v>
      </c>
      <c r="D190" s="31">
        <v>90494</v>
      </c>
      <c r="E190" s="31">
        <v>28630459</v>
      </c>
      <c r="F190" s="31">
        <v>340</v>
      </c>
      <c r="G190" s="31">
        <v>5340</v>
      </c>
      <c r="H190" s="31">
        <v>600</v>
      </c>
    </row>
    <row r="191" spans="1:8" ht="24" customHeight="1" x14ac:dyDescent="0.25">
      <c r="A191" s="31" t="s">
        <v>1110</v>
      </c>
      <c r="B191" s="31" t="s">
        <v>174</v>
      </c>
      <c r="C191" s="31" t="s">
        <v>175</v>
      </c>
      <c r="D191" s="31">
        <v>87203</v>
      </c>
      <c r="E191" s="31">
        <v>29962213</v>
      </c>
      <c r="F191" s="31">
        <v>340</v>
      </c>
      <c r="G191" s="31">
        <v>5340</v>
      </c>
      <c r="H191" s="31">
        <v>600</v>
      </c>
    </row>
    <row r="192" spans="1:8" ht="24" customHeight="1" x14ac:dyDescent="0.25">
      <c r="A192" s="31" t="s">
        <v>1111</v>
      </c>
      <c r="B192" s="31" t="s">
        <v>174</v>
      </c>
      <c r="C192" s="31" t="s">
        <v>175</v>
      </c>
      <c r="D192" s="31">
        <v>91393</v>
      </c>
      <c r="E192" s="31">
        <v>28882641</v>
      </c>
      <c r="F192" s="31">
        <v>340</v>
      </c>
      <c r="G192" s="31">
        <v>5340</v>
      </c>
      <c r="H192" s="31">
        <v>600</v>
      </c>
    </row>
    <row r="193" spans="1:8" ht="24" customHeight="1" x14ac:dyDescent="0.25">
      <c r="A193" s="31" t="s">
        <v>1112</v>
      </c>
      <c r="B193" s="31" t="s">
        <v>174</v>
      </c>
      <c r="C193" s="31" t="s">
        <v>175</v>
      </c>
      <c r="D193" s="31">
        <v>91289</v>
      </c>
      <c r="E193" s="31">
        <v>30346168</v>
      </c>
      <c r="F193" s="31">
        <v>340</v>
      </c>
      <c r="G193" s="31">
        <v>5340</v>
      </c>
      <c r="H193" s="31">
        <v>600</v>
      </c>
    </row>
    <row r="194" spans="1:8" ht="24" customHeight="1" x14ac:dyDescent="0.25">
      <c r="A194" s="31" t="s">
        <v>1113</v>
      </c>
      <c r="B194" s="31" t="s">
        <v>174</v>
      </c>
      <c r="C194" s="31" t="s">
        <v>175</v>
      </c>
      <c r="D194" s="31">
        <v>83822</v>
      </c>
      <c r="E194" s="31">
        <v>28642614</v>
      </c>
      <c r="F194" s="31">
        <v>340</v>
      </c>
      <c r="G194" s="31">
        <v>5340</v>
      </c>
      <c r="H194" s="31">
        <v>600</v>
      </c>
    </row>
    <row r="195" spans="1:8" ht="24" customHeight="1" x14ac:dyDescent="0.25">
      <c r="A195" s="31" t="s">
        <v>1099</v>
      </c>
      <c r="B195" s="31" t="s">
        <v>177</v>
      </c>
      <c r="C195" s="31" t="s">
        <v>178</v>
      </c>
      <c r="D195" s="31">
        <v>63224</v>
      </c>
      <c r="E195" s="31">
        <v>17158183</v>
      </c>
      <c r="F195" s="31">
        <v>288</v>
      </c>
      <c r="G195" s="31">
        <v>1530</v>
      </c>
      <c r="H195" s="31">
        <v>450</v>
      </c>
    </row>
    <row r="196" spans="1:8" ht="24" customHeight="1" x14ac:dyDescent="0.25">
      <c r="A196" s="31" t="s">
        <v>1101</v>
      </c>
      <c r="B196" s="31" t="s">
        <v>177</v>
      </c>
      <c r="C196" s="31" t="s">
        <v>178</v>
      </c>
      <c r="D196" s="31">
        <v>62326</v>
      </c>
      <c r="E196" s="31">
        <v>16622068</v>
      </c>
      <c r="F196" s="31">
        <v>288</v>
      </c>
      <c r="G196" s="31">
        <v>1530</v>
      </c>
      <c r="H196" s="31">
        <v>450</v>
      </c>
    </row>
    <row r="197" spans="1:8" ht="24" customHeight="1" x14ac:dyDescent="0.25">
      <c r="A197" s="31" t="s">
        <v>1103</v>
      </c>
      <c r="B197" s="31" t="s">
        <v>177</v>
      </c>
      <c r="C197" s="31" t="s">
        <v>178</v>
      </c>
      <c r="D197" s="31">
        <v>61219</v>
      </c>
      <c r="E197" s="31">
        <v>18367406</v>
      </c>
      <c r="F197" s="31">
        <v>288</v>
      </c>
      <c r="G197" s="31">
        <v>1530</v>
      </c>
      <c r="H197" s="31">
        <v>450</v>
      </c>
    </row>
    <row r="198" spans="1:8" ht="24" customHeight="1" x14ac:dyDescent="0.25">
      <c r="A198" s="31" t="s">
        <v>1104</v>
      </c>
      <c r="B198" s="31" t="s">
        <v>177</v>
      </c>
      <c r="C198" s="31" t="s">
        <v>178</v>
      </c>
      <c r="D198" s="31">
        <v>64963</v>
      </c>
      <c r="E198" s="31">
        <v>16996535</v>
      </c>
      <c r="F198" s="31">
        <v>288</v>
      </c>
      <c r="G198" s="31">
        <v>1530</v>
      </c>
      <c r="H198" s="31">
        <v>450</v>
      </c>
    </row>
    <row r="199" spans="1:8" ht="24" customHeight="1" x14ac:dyDescent="0.25">
      <c r="A199" s="31" t="s">
        <v>1106</v>
      </c>
      <c r="B199" s="31" t="s">
        <v>177</v>
      </c>
      <c r="C199" s="31" t="s">
        <v>178</v>
      </c>
      <c r="D199" s="31">
        <v>60440</v>
      </c>
      <c r="E199" s="31">
        <v>18002386</v>
      </c>
      <c r="F199" s="31">
        <v>288</v>
      </c>
      <c r="G199" s="31">
        <v>1530</v>
      </c>
      <c r="H199" s="31">
        <v>450</v>
      </c>
    </row>
    <row r="200" spans="1:8" ht="24" customHeight="1" x14ac:dyDescent="0.25">
      <c r="A200" s="31" t="s">
        <v>1107</v>
      </c>
      <c r="B200" s="31" t="s">
        <v>177</v>
      </c>
      <c r="C200" s="31" t="s">
        <v>178</v>
      </c>
      <c r="D200" s="31">
        <v>57247</v>
      </c>
      <c r="E200" s="31">
        <v>18072290</v>
      </c>
      <c r="F200" s="31">
        <v>288</v>
      </c>
      <c r="G200" s="31">
        <v>1530</v>
      </c>
      <c r="H200" s="31">
        <v>450</v>
      </c>
    </row>
    <row r="201" spans="1:8" ht="24" customHeight="1" x14ac:dyDescent="0.25">
      <c r="A201" s="31" t="s">
        <v>1108</v>
      </c>
      <c r="B201" s="31" t="s">
        <v>177</v>
      </c>
      <c r="C201" s="31" t="s">
        <v>178</v>
      </c>
      <c r="D201" s="31">
        <v>62131</v>
      </c>
      <c r="E201" s="31">
        <v>18358223</v>
      </c>
      <c r="F201" s="31">
        <v>288</v>
      </c>
      <c r="G201" s="31">
        <v>1530</v>
      </c>
      <c r="H201" s="31">
        <v>450</v>
      </c>
    </row>
    <row r="202" spans="1:8" ht="24" customHeight="1" x14ac:dyDescent="0.25">
      <c r="A202" s="31" t="s">
        <v>1109</v>
      </c>
      <c r="B202" s="31" t="s">
        <v>177</v>
      </c>
      <c r="C202" s="31" t="s">
        <v>178</v>
      </c>
      <c r="D202" s="31">
        <v>62577</v>
      </c>
      <c r="E202" s="31">
        <v>16821333</v>
      </c>
      <c r="F202" s="31">
        <v>288</v>
      </c>
      <c r="G202" s="31">
        <v>1530</v>
      </c>
      <c r="H202" s="31">
        <v>450</v>
      </c>
    </row>
    <row r="203" spans="1:8" ht="24" customHeight="1" x14ac:dyDescent="0.25">
      <c r="A203" s="31" t="s">
        <v>1110</v>
      </c>
      <c r="B203" s="31" t="s">
        <v>177</v>
      </c>
      <c r="C203" s="31" t="s">
        <v>178</v>
      </c>
      <c r="D203" s="31">
        <v>58687</v>
      </c>
      <c r="E203" s="31">
        <v>16917179</v>
      </c>
      <c r="F203" s="31">
        <v>288</v>
      </c>
      <c r="G203" s="31">
        <v>1530</v>
      </c>
      <c r="H203" s="31">
        <v>450</v>
      </c>
    </row>
    <row r="204" spans="1:8" ht="24" customHeight="1" x14ac:dyDescent="0.25">
      <c r="A204" s="31" t="s">
        <v>1111</v>
      </c>
      <c r="B204" s="31" t="s">
        <v>177</v>
      </c>
      <c r="C204" s="31" t="s">
        <v>178</v>
      </c>
      <c r="D204" s="31">
        <v>58047</v>
      </c>
      <c r="E204" s="31">
        <v>17353650</v>
      </c>
      <c r="F204" s="31">
        <v>288</v>
      </c>
      <c r="G204" s="31">
        <v>1530</v>
      </c>
      <c r="H204" s="31">
        <v>450</v>
      </c>
    </row>
    <row r="205" spans="1:8" ht="24" customHeight="1" x14ac:dyDescent="0.25">
      <c r="A205" s="31" t="s">
        <v>1112</v>
      </c>
      <c r="B205" s="31" t="s">
        <v>177</v>
      </c>
      <c r="C205" s="31" t="s">
        <v>178</v>
      </c>
      <c r="D205" s="31">
        <v>62863</v>
      </c>
      <c r="E205" s="31">
        <v>17278649</v>
      </c>
      <c r="F205" s="31">
        <v>288</v>
      </c>
      <c r="G205" s="31">
        <v>1530</v>
      </c>
      <c r="H205" s="31">
        <v>450</v>
      </c>
    </row>
    <row r="206" spans="1:8" ht="24" customHeight="1" x14ac:dyDescent="0.25">
      <c r="A206" s="31" t="s">
        <v>1113</v>
      </c>
      <c r="B206" s="31" t="s">
        <v>177</v>
      </c>
      <c r="C206" s="31" t="s">
        <v>178</v>
      </c>
      <c r="D206" s="31">
        <v>63717</v>
      </c>
      <c r="E206" s="31">
        <v>17338947</v>
      </c>
      <c r="F206" s="31">
        <v>288</v>
      </c>
      <c r="G206" s="31">
        <v>1530</v>
      </c>
      <c r="H206" s="31">
        <v>450</v>
      </c>
    </row>
    <row r="207" spans="1:8" ht="24" customHeight="1" x14ac:dyDescent="0.25">
      <c r="A207" s="31" t="s">
        <v>1099</v>
      </c>
      <c r="B207" s="31" t="s">
        <v>180</v>
      </c>
      <c r="C207" s="31" t="s">
        <v>181</v>
      </c>
      <c r="D207" s="31">
        <v>60376</v>
      </c>
      <c r="E207" s="31">
        <v>26280103</v>
      </c>
      <c r="F207" s="31">
        <v>396</v>
      </c>
      <c r="G207" s="31">
        <v>3840</v>
      </c>
      <c r="H207" s="31">
        <v>330</v>
      </c>
    </row>
    <row r="208" spans="1:8" ht="24" customHeight="1" x14ac:dyDescent="0.25">
      <c r="A208" s="31" t="s">
        <v>1101</v>
      </c>
      <c r="B208" s="31" t="s">
        <v>180</v>
      </c>
      <c r="C208" s="31" t="s">
        <v>181</v>
      </c>
      <c r="D208" s="31">
        <v>60014</v>
      </c>
      <c r="E208" s="31">
        <v>25107331</v>
      </c>
      <c r="F208" s="31">
        <v>396</v>
      </c>
      <c r="G208" s="31">
        <v>3840</v>
      </c>
      <c r="H208" s="31">
        <v>330</v>
      </c>
    </row>
    <row r="209" spans="1:8" ht="24" customHeight="1" x14ac:dyDescent="0.25">
      <c r="A209" s="31" t="s">
        <v>1103</v>
      </c>
      <c r="B209" s="31" t="s">
        <v>180</v>
      </c>
      <c r="C209" s="31" t="s">
        <v>181</v>
      </c>
      <c r="D209" s="31">
        <v>60816</v>
      </c>
      <c r="E209" s="31">
        <v>24854316</v>
      </c>
      <c r="F209" s="31">
        <v>396</v>
      </c>
      <c r="G209" s="31">
        <v>3840</v>
      </c>
      <c r="H209" s="31">
        <v>330</v>
      </c>
    </row>
    <row r="210" spans="1:8" ht="24" customHeight="1" x14ac:dyDescent="0.25">
      <c r="A210" s="31" t="s">
        <v>1104</v>
      </c>
      <c r="B210" s="31" t="s">
        <v>180</v>
      </c>
      <c r="C210" s="31" t="s">
        <v>181</v>
      </c>
      <c r="D210" s="31">
        <v>62827</v>
      </c>
      <c r="E210" s="31">
        <v>25970758</v>
      </c>
      <c r="F210" s="31">
        <v>396</v>
      </c>
      <c r="G210" s="31">
        <v>3840</v>
      </c>
      <c r="H210" s="31">
        <v>330</v>
      </c>
    </row>
    <row r="211" spans="1:8" ht="24" customHeight="1" x14ac:dyDescent="0.25">
      <c r="A211" s="31" t="s">
        <v>1106</v>
      </c>
      <c r="B211" s="31" t="s">
        <v>180</v>
      </c>
      <c r="C211" s="31" t="s">
        <v>181</v>
      </c>
      <c r="D211" s="31">
        <v>65028</v>
      </c>
      <c r="E211" s="31">
        <v>24889390</v>
      </c>
      <c r="F211" s="31">
        <v>396</v>
      </c>
      <c r="G211" s="31">
        <v>3840</v>
      </c>
      <c r="H211" s="31">
        <v>330</v>
      </c>
    </row>
    <row r="212" spans="1:8" ht="24" customHeight="1" x14ac:dyDescent="0.25">
      <c r="A212" s="31" t="s">
        <v>1107</v>
      </c>
      <c r="B212" s="31" t="s">
        <v>180</v>
      </c>
      <c r="C212" s="31" t="s">
        <v>181</v>
      </c>
      <c r="D212" s="31">
        <v>66770</v>
      </c>
      <c r="E212" s="31">
        <v>25969225</v>
      </c>
      <c r="F212" s="31">
        <v>396</v>
      </c>
      <c r="G212" s="31">
        <v>3840</v>
      </c>
      <c r="H212" s="31">
        <v>330</v>
      </c>
    </row>
    <row r="213" spans="1:8" ht="24" customHeight="1" x14ac:dyDescent="0.25">
      <c r="A213" s="31" t="s">
        <v>1108</v>
      </c>
      <c r="B213" s="31" t="s">
        <v>180</v>
      </c>
      <c r="C213" s="31" t="s">
        <v>181</v>
      </c>
      <c r="D213" s="31">
        <v>63941</v>
      </c>
      <c r="E213" s="31">
        <v>25685675</v>
      </c>
      <c r="F213" s="31">
        <v>396</v>
      </c>
      <c r="G213" s="31">
        <v>3840</v>
      </c>
      <c r="H213" s="31">
        <v>330</v>
      </c>
    </row>
    <row r="214" spans="1:8" ht="24" customHeight="1" x14ac:dyDescent="0.25">
      <c r="A214" s="31" t="s">
        <v>1109</v>
      </c>
      <c r="B214" s="31" t="s">
        <v>180</v>
      </c>
      <c r="C214" s="31" t="s">
        <v>181</v>
      </c>
      <c r="D214" s="31">
        <v>68429</v>
      </c>
      <c r="E214" s="31">
        <v>24690675</v>
      </c>
      <c r="F214" s="31">
        <v>396</v>
      </c>
      <c r="G214" s="31">
        <v>3840</v>
      </c>
      <c r="H214" s="31">
        <v>330</v>
      </c>
    </row>
    <row r="215" spans="1:8" ht="24" customHeight="1" x14ac:dyDescent="0.25">
      <c r="A215" s="31" t="s">
        <v>1110</v>
      </c>
      <c r="B215" s="31" t="s">
        <v>180</v>
      </c>
      <c r="C215" s="31" t="s">
        <v>181</v>
      </c>
      <c r="D215" s="31">
        <v>61056</v>
      </c>
      <c r="E215" s="31">
        <v>24873062</v>
      </c>
      <c r="F215" s="31">
        <v>396</v>
      </c>
      <c r="G215" s="31">
        <v>3840</v>
      </c>
      <c r="H215" s="31">
        <v>330</v>
      </c>
    </row>
    <row r="216" spans="1:8" ht="24" customHeight="1" x14ac:dyDescent="0.25">
      <c r="A216" s="31" t="s">
        <v>1111</v>
      </c>
      <c r="B216" s="31" t="s">
        <v>180</v>
      </c>
      <c r="C216" s="31" t="s">
        <v>181</v>
      </c>
      <c r="D216" s="31">
        <v>62206</v>
      </c>
      <c r="E216" s="31">
        <v>25345776</v>
      </c>
      <c r="F216" s="31">
        <v>396</v>
      </c>
      <c r="G216" s="31">
        <v>3840</v>
      </c>
      <c r="H216" s="31">
        <v>330</v>
      </c>
    </row>
    <row r="217" spans="1:8" ht="24" customHeight="1" x14ac:dyDescent="0.25">
      <c r="A217" s="31" t="s">
        <v>1112</v>
      </c>
      <c r="B217" s="31" t="s">
        <v>180</v>
      </c>
      <c r="C217" s="31" t="s">
        <v>181</v>
      </c>
      <c r="D217" s="31">
        <v>67092</v>
      </c>
      <c r="E217" s="31">
        <v>24610267</v>
      </c>
      <c r="F217" s="31">
        <v>396</v>
      </c>
      <c r="G217" s="31">
        <v>3840</v>
      </c>
      <c r="H217" s="31">
        <v>330</v>
      </c>
    </row>
    <row r="218" spans="1:8" ht="24" customHeight="1" x14ac:dyDescent="0.25">
      <c r="A218" s="31" t="s">
        <v>1113</v>
      </c>
      <c r="B218" s="31" t="s">
        <v>180</v>
      </c>
      <c r="C218" s="31" t="s">
        <v>181</v>
      </c>
      <c r="D218" s="31">
        <v>66147</v>
      </c>
      <c r="E218" s="31">
        <v>25492697</v>
      </c>
      <c r="F218" s="31">
        <v>396</v>
      </c>
      <c r="G218" s="31">
        <v>3840</v>
      </c>
      <c r="H218" s="31">
        <v>330</v>
      </c>
    </row>
    <row r="219" spans="1:8" ht="24" customHeight="1" x14ac:dyDescent="0.25">
      <c r="A219" s="31" t="s">
        <v>1099</v>
      </c>
      <c r="B219" s="31" t="s">
        <v>183</v>
      </c>
      <c r="C219" s="31" t="s">
        <v>184</v>
      </c>
      <c r="D219" s="31">
        <v>61326</v>
      </c>
      <c r="E219" s="31">
        <v>14159203</v>
      </c>
      <c r="F219" s="31">
        <v>230</v>
      </c>
      <c r="G219" s="31">
        <v>2430</v>
      </c>
      <c r="H219" s="31">
        <v>330</v>
      </c>
    </row>
    <row r="220" spans="1:8" ht="24" customHeight="1" x14ac:dyDescent="0.25">
      <c r="A220" s="31" t="s">
        <v>1101</v>
      </c>
      <c r="B220" s="31" t="s">
        <v>183</v>
      </c>
      <c r="C220" s="31" t="s">
        <v>184</v>
      </c>
      <c r="D220" s="31">
        <v>63191</v>
      </c>
      <c r="E220" s="31">
        <v>13654777</v>
      </c>
      <c r="F220" s="31">
        <v>230</v>
      </c>
      <c r="G220" s="31">
        <v>2430</v>
      </c>
      <c r="H220" s="31">
        <v>330</v>
      </c>
    </row>
    <row r="221" spans="1:8" ht="24" customHeight="1" x14ac:dyDescent="0.25">
      <c r="A221" s="31" t="s">
        <v>1103</v>
      </c>
      <c r="B221" s="31" t="s">
        <v>183</v>
      </c>
      <c r="C221" s="31" t="s">
        <v>184</v>
      </c>
      <c r="D221" s="31">
        <v>60987</v>
      </c>
      <c r="E221" s="31">
        <v>14807220</v>
      </c>
      <c r="F221" s="31">
        <v>230</v>
      </c>
      <c r="G221" s="31">
        <v>2430</v>
      </c>
      <c r="H221" s="31">
        <v>330</v>
      </c>
    </row>
    <row r="222" spans="1:8" ht="24" customHeight="1" x14ac:dyDescent="0.25">
      <c r="A222" s="31" t="s">
        <v>1104</v>
      </c>
      <c r="B222" s="31" t="s">
        <v>183</v>
      </c>
      <c r="C222" s="31" t="s">
        <v>184</v>
      </c>
      <c r="D222" s="31">
        <v>63505</v>
      </c>
      <c r="E222" s="31">
        <v>13635916</v>
      </c>
      <c r="F222" s="31">
        <v>230</v>
      </c>
      <c r="G222" s="31">
        <v>2430</v>
      </c>
      <c r="H222" s="31">
        <v>330</v>
      </c>
    </row>
    <row r="223" spans="1:8" ht="24" customHeight="1" x14ac:dyDescent="0.25">
      <c r="A223" s="31" t="s">
        <v>1106</v>
      </c>
      <c r="B223" s="31" t="s">
        <v>183</v>
      </c>
      <c r="C223" s="31" t="s">
        <v>184</v>
      </c>
      <c r="D223" s="31">
        <v>58087</v>
      </c>
      <c r="E223" s="31">
        <v>14307227</v>
      </c>
      <c r="F223" s="31">
        <v>230</v>
      </c>
      <c r="G223" s="31">
        <v>2430</v>
      </c>
      <c r="H223" s="31">
        <v>330</v>
      </c>
    </row>
    <row r="224" spans="1:8" ht="24" customHeight="1" x14ac:dyDescent="0.25">
      <c r="A224" s="31" t="s">
        <v>1107</v>
      </c>
      <c r="B224" s="31" t="s">
        <v>183</v>
      </c>
      <c r="C224" s="31" t="s">
        <v>184</v>
      </c>
      <c r="D224" s="31">
        <v>55819</v>
      </c>
      <c r="E224" s="31">
        <v>13062184</v>
      </c>
      <c r="F224" s="31">
        <v>230</v>
      </c>
      <c r="G224" s="31">
        <v>2430</v>
      </c>
      <c r="H224" s="31">
        <v>330</v>
      </c>
    </row>
    <row r="225" spans="1:8" ht="24" customHeight="1" x14ac:dyDescent="0.25">
      <c r="A225" s="31" t="s">
        <v>1108</v>
      </c>
      <c r="B225" s="31" t="s">
        <v>183</v>
      </c>
      <c r="C225" s="31" t="s">
        <v>184</v>
      </c>
      <c r="D225" s="31">
        <v>63042</v>
      </c>
      <c r="E225" s="31">
        <v>14907799</v>
      </c>
      <c r="F225" s="31">
        <v>230</v>
      </c>
      <c r="G225" s="31">
        <v>2430</v>
      </c>
      <c r="H225" s="31">
        <v>330</v>
      </c>
    </row>
    <row r="226" spans="1:8" ht="24" customHeight="1" x14ac:dyDescent="0.25">
      <c r="A226" s="31" t="s">
        <v>1109</v>
      </c>
      <c r="B226" s="31" t="s">
        <v>183</v>
      </c>
      <c r="C226" s="31" t="s">
        <v>184</v>
      </c>
      <c r="D226" s="31">
        <v>62329</v>
      </c>
      <c r="E226" s="31">
        <v>14959341</v>
      </c>
      <c r="F226" s="31">
        <v>230</v>
      </c>
      <c r="G226" s="31">
        <v>2430</v>
      </c>
      <c r="H226" s="31">
        <v>330</v>
      </c>
    </row>
    <row r="227" spans="1:8" ht="24" customHeight="1" x14ac:dyDescent="0.25">
      <c r="A227" s="31" t="s">
        <v>1110</v>
      </c>
      <c r="B227" s="31" t="s">
        <v>183</v>
      </c>
      <c r="C227" s="31" t="s">
        <v>184</v>
      </c>
      <c r="D227" s="31">
        <v>60112</v>
      </c>
      <c r="E227" s="31">
        <v>13663215</v>
      </c>
      <c r="F227" s="31">
        <v>230</v>
      </c>
      <c r="G227" s="31">
        <v>2430</v>
      </c>
      <c r="H227" s="31">
        <v>330</v>
      </c>
    </row>
    <row r="228" spans="1:8" ht="24" customHeight="1" x14ac:dyDescent="0.25">
      <c r="A228" s="31" t="s">
        <v>1111</v>
      </c>
      <c r="B228" s="31" t="s">
        <v>183</v>
      </c>
      <c r="C228" s="31" t="s">
        <v>184</v>
      </c>
      <c r="D228" s="31">
        <v>55891</v>
      </c>
      <c r="E228" s="31">
        <v>14259700</v>
      </c>
      <c r="F228" s="31">
        <v>230</v>
      </c>
      <c r="G228" s="31">
        <v>2430</v>
      </c>
      <c r="H228" s="31">
        <v>330</v>
      </c>
    </row>
    <row r="229" spans="1:8" ht="24" customHeight="1" x14ac:dyDescent="0.25">
      <c r="A229" s="31" t="s">
        <v>1112</v>
      </c>
      <c r="B229" s="31" t="s">
        <v>183</v>
      </c>
      <c r="C229" s="31" t="s">
        <v>184</v>
      </c>
      <c r="D229" s="31">
        <v>62919</v>
      </c>
      <c r="E229" s="31">
        <v>13466955</v>
      </c>
      <c r="F229" s="31">
        <v>230</v>
      </c>
      <c r="G229" s="31">
        <v>2430</v>
      </c>
      <c r="H229" s="31">
        <v>330</v>
      </c>
    </row>
    <row r="230" spans="1:8" ht="24" customHeight="1" x14ac:dyDescent="0.25">
      <c r="A230" s="31" t="s">
        <v>1113</v>
      </c>
      <c r="B230" s="31" t="s">
        <v>183</v>
      </c>
      <c r="C230" s="31" t="s">
        <v>184</v>
      </c>
      <c r="D230" s="31">
        <v>59580</v>
      </c>
      <c r="E230" s="31">
        <v>13028671</v>
      </c>
      <c r="F230" s="31">
        <v>230</v>
      </c>
      <c r="G230" s="31">
        <v>2430</v>
      </c>
      <c r="H230" s="31">
        <v>330</v>
      </c>
    </row>
    <row r="231" spans="1:8" ht="24" customHeight="1" x14ac:dyDescent="0.25">
      <c r="A231" s="31" t="s">
        <v>1099</v>
      </c>
      <c r="B231" s="31" t="s">
        <v>186</v>
      </c>
      <c r="C231" s="31" t="s">
        <v>187</v>
      </c>
      <c r="D231" s="31">
        <v>19397</v>
      </c>
      <c r="E231" s="31">
        <v>10141137</v>
      </c>
      <c r="F231" s="31">
        <v>410</v>
      </c>
      <c r="G231" s="31">
        <v>3150</v>
      </c>
      <c r="H231" s="31">
        <v>210</v>
      </c>
    </row>
    <row r="232" spans="1:8" ht="24" customHeight="1" x14ac:dyDescent="0.25">
      <c r="A232" s="31" t="s">
        <v>1101</v>
      </c>
      <c r="B232" s="31" t="s">
        <v>186</v>
      </c>
      <c r="C232" s="31" t="s">
        <v>187</v>
      </c>
      <c r="D232" s="31">
        <v>23053</v>
      </c>
      <c r="E232" s="31">
        <v>9750079</v>
      </c>
      <c r="F232" s="31">
        <v>410</v>
      </c>
      <c r="G232" s="31">
        <v>3150</v>
      </c>
      <c r="H232" s="31">
        <v>210</v>
      </c>
    </row>
    <row r="233" spans="1:8" ht="24" customHeight="1" x14ac:dyDescent="0.25">
      <c r="A233" s="31" t="s">
        <v>1103</v>
      </c>
      <c r="B233" s="31" t="s">
        <v>186</v>
      </c>
      <c r="C233" s="31" t="s">
        <v>187</v>
      </c>
      <c r="D233" s="31">
        <v>20635</v>
      </c>
      <c r="E233" s="31">
        <v>9304491</v>
      </c>
      <c r="F233" s="31">
        <v>410</v>
      </c>
      <c r="G233" s="31">
        <v>3150</v>
      </c>
      <c r="H233" s="31">
        <v>210</v>
      </c>
    </row>
    <row r="234" spans="1:8" ht="24" customHeight="1" x14ac:dyDescent="0.25">
      <c r="A234" s="31" t="s">
        <v>1104</v>
      </c>
      <c r="B234" s="31" t="s">
        <v>186</v>
      </c>
      <c r="C234" s="31" t="s">
        <v>187</v>
      </c>
      <c r="D234" s="31">
        <v>18406</v>
      </c>
      <c r="E234" s="31">
        <v>9081847</v>
      </c>
      <c r="F234" s="31">
        <v>410</v>
      </c>
      <c r="G234" s="31">
        <v>3150</v>
      </c>
      <c r="H234" s="31">
        <v>210</v>
      </c>
    </row>
    <row r="235" spans="1:8" ht="24" customHeight="1" x14ac:dyDescent="0.25">
      <c r="A235" s="31" t="s">
        <v>1106</v>
      </c>
      <c r="B235" s="31" t="s">
        <v>186</v>
      </c>
      <c r="C235" s="31" t="s">
        <v>187</v>
      </c>
      <c r="D235" s="31">
        <v>24645</v>
      </c>
      <c r="E235" s="31">
        <v>9236478</v>
      </c>
      <c r="F235" s="31">
        <v>410</v>
      </c>
      <c r="G235" s="31">
        <v>3150</v>
      </c>
      <c r="H235" s="31">
        <v>210</v>
      </c>
    </row>
    <row r="236" spans="1:8" ht="24" customHeight="1" x14ac:dyDescent="0.25">
      <c r="A236" s="31" t="s">
        <v>1107</v>
      </c>
      <c r="B236" s="31" t="s">
        <v>186</v>
      </c>
      <c r="C236" s="31" t="s">
        <v>187</v>
      </c>
      <c r="D236" s="31">
        <v>24939</v>
      </c>
      <c r="E236" s="31">
        <v>10014530</v>
      </c>
      <c r="F236" s="31">
        <v>410</v>
      </c>
      <c r="G236" s="31">
        <v>3150</v>
      </c>
      <c r="H236" s="31">
        <v>210</v>
      </c>
    </row>
    <row r="237" spans="1:8" ht="24" customHeight="1" x14ac:dyDescent="0.25">
      <c r="A237" s="31" t="s">
        <v>1108</v>
      </c>
      <c r="B237" s="31" t="s">
        <v>186</v>
      </c>
      <c r="C237" s="31" t="s">
        <v>187</v>
      </c>
      <c r="D237" s="31">
        <v>22944</v>
      </c>
      <c r="E237" s="31">
        <v>9233380</v>
      </c>
      <c r="F237" s="31">
        <v>410</v>
      </c>
      <c r="G237" s="31">
        <v>3150</v>
      </c>
      <c r="H237" s="31">
        <v>210</v>
      </c>
    </row>
    <row r="238" spans="1:8" ht="24" customHeight="1" x14ac:dyDescent="0.25">
      <c r="A238" s="31" t="s">
        <v>1109</v>
      </c>
      <c r="B238" s="31" t="s">
        <v>186</v>
      </c>
      <c r="C238" s="31" t="s">
        <v>187</v>
      </c>
      <c r="D238" s="31">
        <v>18233</v>
      </c>
      <c r="E238" s="31">
        <v>9710035</v>
      </c>
      <c r="F238" s="31">
        <v>410</v>
      </c>
      <c r="G238" s="31">
        <v>3150</v>
      </c>
      <c r="H238" s="31">
        <v>210</v>
      </c>
    </row>
    <row r="239" spans="1:8" ht="24" customHeight="1" x14ac:dyDescent="0.25">
      <c r="A239" s="31" t="s">
        <v>1110</v>
      </c>
      <c r="B239" s="31" t="s">
        <v>186</v>
      </c>
      <c r="C239" s="31" t="s">
        <v>187</v>
      </c>
      <c r="D239" s="31">
        <v>25166</v>
      </c>
      <c r="E239" s="31">
        <v>8409720</v>
      </c>
      <c r="F239" s="31">
        <v>410</v>
      </c>
      <c r="G239" s="31">
        <v>3150</v>
      </c>
      <c r="H239" s="31">
        <v>210</v>
      </c>
    </row>
    <row r="240" spans="1:8" ht="24" customHeight="1" x14ac:dyDescent="0.25">
      <c r="A240" s="31" t="s">
        <v>1111</v>
      </c>
      <c r="B240" s="31" t="s">
        <v>186</v>
      </c>
      <c r="C240" s="31" t="s">
        <v>187</v>
      </c>
      <c r="D240" s="31">
        <v>24355</v>
      </c>
      <c r="E240" s="31">
        <v>9582067</v>
      </c>
      <c r="F240" s="31">
        <v>410</v>
      </c>
      <c r="G240" s="31">
        <v>3150</v>
      </c>
      <c r="H240" s="31">
        <v>210</v>
      </c>
    </row>
    <row r="241" spans="1:8" ht="24" customHeight="1" x14ac:dyDescent="0.25">
      <c r="A241" s="31" t="s">
        <v>1112</v>
      </c>
      <c r="B241" s="31" t="s">
        <v>186</v>
      </c>
      <c r="C241" s="31" t="s">
        <v>187</v>
      </c>
      <c r="D241" s="31">
        <v>18610</v>
      </c>
      <c r="E241" s="31">
        <v>9743635</v>
      </c>
      <c r="F241" s="31">
        <v>410</v>
      </c>
      <c r="G241" s="31">
        <v>3150</v>
      </c>
      <c r="H241" s="31">
        <v>210</v>
      </c>
    </row>
    <row r="242" spans="1:8" ht="24" customHeight="1" x14ac:dyDescent="0.25">
      <c r="A242" s="31" t="s">
        <v>1113</v>
      </c>
      <c r="B242" s="31" t="s">
        <v>186</v>
      </c>
      <c r="C242" s="31" t="s">
        <v>187</v>
      </c>
      <c r="D242" s="31">
        <v>25019</v>
      </c>
      <c r="E242" s="31">
        <v>9373021</v>
      </c>
      <c r="F242" s="31">
        <v>410</v>
      </c>
      <c r="G242" s="31">
        <v>3150</v>
      </c>
      <c r="H242" s="31">
        <v>210</v>
      </c>
    </row>
    <row r="243" spans="1:8" ht="24" customHeight="1" x14ac:dyDescent="0.25">
      <c r="A243" s="31" t="s">
        <v>1099</v>
      </c>
      <c r="B243" s="31" t="s">
        <v>189</v>
      </c>
      <c r="C243" s="31" t="s">
        <v>190</v>
      </c>
      <c r="D243" s="31">
        <v>111849</v>
      </c>
      <c r="E243" s="31">
        <v>32492011</v>
      </c>
      <c r="F243" s="31">
        <v>289</v>
      </c>
      <c r="G243" s="31">
        <v>840</v>
      </c>
      <c r="H243" s="31">
        <v>240</v>
      </c>
    </row>
    <row r="244" spans="1:8" ht="24" customHeight="1" x14ac:dyDescent="0.25">
      <c r="A244" s="31" t="s">
        <v>1101</v>
      </c>
      <c r="B244" s="31" t="s">
        <v>189</v>
      </c>
      <c r="C244" s="31" t="s">
        <v>190</v>
      </c>
      <c r="D244" s="31">
        <v>114941</v>
      </c>
      <c r="E244" s="31">
        <v>30945865</v>
      </c>
      <c r="F244" s="31">
        <v>289</v>
      </c>
      <c r="G244" s="31">
        <v>840</v>
      </c>
      <c r="H244" s="31">
        <v>240</v>
      </c>
    </row>
    <row r="245" spans="1:8" ht="24" customHeight="1" x14ac:dyDescent="0.25">
      <c r="A245" s="31" t="s">
        <v>1103</v>
      </c>
      <c r="B245" s="31" t="s">
        <v>189</v>
      </c>
      <c r="C245" s="31" t="s">
        <v>190</v>
      </c>
      <c r="D245" s="31">
        <v>108474</v>
      </c>
      <c r="E245" s="31">
        <v>32391482</v>
      </c>
      <c r="F245" s="31">
        <v>289</v>
      </c>
      <c r="G245" s="31">
        <v>840</v>
      </c>
      <c r="H245" s="31">
        <v>240</v>
      </c>
    </row>
    <row r="246" spans="1:8" ht="24" customHeight="1" x14ac:dyDescent="0.25">
      <c r="A246" s="31" t="s">
        <v>1104</v>
      </c>
      <c r="B246" s="31" t="s">
        <v>189</v>
      </c>
      <c r="C246" s="31" t="s">
        <v>190</v>
      </c>
      <c r="D246" s="31">
        <v>105682</v>
      </c>
      <c r="E246" s="31">
        <v>32493430</v>
      </c>
      <c r="F246" s="31">
        <v>289</v>
      </c>
      <c r="G246" s="31">
        <v>840</v>
      </c>
      <c r="H246" s="31">
        <v>240</v>
      </c>
    </row>
    <row r="247" spans="1:8" ht="24" customHeight="1" x14ac:dyDescent="0.25">
      <c r="A247" s="31" t="s">
        <v>1106</v>
      </c>
      <c r="B247" s="31" t="s">
        <v>189</v>
      </c>
      <c r="C247" s="31" t="s">
        <v>190</v>
      </c>
      <c r="D247" s="31">
        <v>109611</v>
      </c>
      <c r="E247" s="31">
        <v>32605191</v>
      </c>
      <c r="F247" s="31">
        <v>289</v>
      </c>
      <c r="G247" s="31">
        <v>840</v>
      </c>
      <c r="H247" s="31">
        <v>240</v>
      </c>
    </row>
    <row r="248" spans="1:8" ht="24" customHeight="1" x14ac:dyDescent="0.25">
      <c r="A248" s="31" t="s">
        <v>1107</v>
      </c>
      <c r="B248" s="31" t="s">
        <v>189</v>
      </c>
      <c r="C248" s="31" t="s">
        <v>190</v>
      </c>
      <c r="D248" s="31">
        <v>112832</v>
      </c>
      <c r="E248" s="31">
        <v>32752421</v>
      </c>
      <c r="F248" s="31">
        <v>289</v>
      </c>
      <c r="G248" s="31">
        <v>840</v>
      </c>
      <c r="H248" s="31">
        <v>240</v>
      </c>
    </row>
    <row r="249" spans="1:8" ht="24" customHeight="1" x14ac:dyDescent="0.25">
      <c r="A249" s="31" t="s">
        <v>1108</v>
      </c>
      <c r="B249" s="31" t="s">
        <v>189</v>
      </c>
      <c r="C249" s="31" t="s">
        <v>190</v>
      </c>
      <c r="D249" s="31">
        <v>111281</v>
      </c>
      <c r="E249" s="31">
        <v>31149039</v>
      </c>
      <c r="F249" s="31">
        <v>289</v>
      </c>
      <c r="G249" s="31">
        <v>840</v>
      </c>
      <c r="H249" s="31">
        <v>240</v>
      </c>
    </row>
    <row r="250" spans="1:8" ht="24" customHeight="1" x14ac:dyDescent="0.25">
      <c r="A250" s="31" t="s">
        <v>1109</v>
      </c>
      <c r="B250" s="31" t="s">
        <v>189</v>
      </c>
      <c r="C250" s="31" t="s">
        <v>190</v>
      </c>
      <c r="D250" s="31">
        <v>113489</v>
      </c>
      <c r="E250" s="31">
        <v>31916621</v>
      </c>
      <c r="F250" s="31">
        <v>289</v>
      </c>
      <c r="G250" s="31">
        <v>840</v>
      </c>
      <c r="H250" s="31">
        <v>240</v>
      </c>
    </row>
    <row r="251" spans="1:8" ht="24" customHeight="1" x14ac:dyDescent="0.25">
      <c r="A251" s="31" t="s">
        <v>1110</v>
      </c>
      <c r="B251" s="31" t="s">
        <v>189</v>
      </c>
      <c r="C251" s="31" t="s">
        <v>190</v>
      </c>
      <c r="D251" s="31">
        <v>111190</v>
      </c>
      <c r="E251" s="31">
        <v>32348202</v>
      </c>
      <c r="F251" s="31">
        <v>289</v>
      </c>
      <c r="G251" s="31">
        <v>840</v>
      </c>
      <c r="H251" s="31">
        <v>240</v>
      </c>
    </row>
    <row r="252" spans="1:8" ht="24" customHeight="1" x14ac:dyDescent="0.25">
      <c r="A252" s="31" t="s">
        <v>1111</v>
      </c>
      <c r="B252" s="31" t="s">
        <v>189</v>
      </c>
      <c r="C252" s="31" t="s">
        <v>190</v>
      </c>
      <c r="D252" s="31">
        <v>108491</v>
      </c>
      <c r="E252" s="31">
        <v>31477660</v>
      </c>
      <c r="F252" s="31">
        <v>289</v>
      </c>
      <c r="G252" s="31">
        <v>840</v>
      </c>
      <c r="H252" s="31">
        <v>240</v>
      </c>
    </row>
    <row r="253" spans="1:8" ht="24" customHeight="1" x14ac:dyDescent="0.25">
      <c r="A253" s="31" t="s">
        <v>1112</v>
      </c>
      <c r="B253" s="31" t="s">
        <v>189</v>
      </c>
      <c r="C253" s="31" t="s">
        <v>190</v>
      </c>
      <c r="D253" s="31">
        <v>110405</v>
      </c>
      <c r="E253" s="31">
        <v>31543476</v>
      </c>
      <c r="F253" s="31">
        <v>289</v>
      </c>
      <c r="G253" s="31">
        <v>840</v>
      </c>
      <c r="H253" s="31">
        <v>240</v>
      </c>
    </row>
    <row r="254" spans="1:8" ht="24" customHeight="1" x14ac:dyDescent="0.25">
      <c r="A254" s="31" t="s">
        <v>1113</v>
      </c>
      <c r="B254" s="31" t="s">
        <v>189</v>
      </c>
      <c r="C254" s="31" t="s">
        <v>190</v>
      </c>
      <c r="D254" s="31">
        <v>107497</v>
      </c>
      <c r="E254" s="31">
        <v>30827427</v>
      </c>
      <c r="F254" s="31">
        <v>289</v>
      </c>
      <c r="G254" s="31">
        <v>840</v>
      </c>
      <c r="H254" s="31">
        <v>240</v>
      </c>
    </row>
    <row r="255" spans="1:8" ht="15" customHeight="1" x14ac:dyDescent="0.25">
      <c r="A255" s="31" t="s">
        <v>1099</v>
      </c>
      <c r="B255" s="31" t="s">
        <v>192</v>
      </c>
      <c r="C255" s="31" t="s">
        <v>193</v>
      </c>
      <c r="D255" s="31">
        <v>30744</v>
      </c>
      <c r="E255" s="31">
        <v>12448397</v>
      </c>
      <c r="F255" s="31">
        <v>376</v>
      </c>
      <c r="G255" s="31">
        <v>4110</v>
      </c>
      <c r="H255" s="31">
        <v>570</v>
      </c>
    </row>
    <row r="256" spans="1:8" ht="15" customHeight="1" x14ac:dyDescent="0.25">
      <c r="A256" s="31" t="s">
        <v>1101</v>
      </c>
      <c r="B256" s="31" t="s">
        <v>192</v>
      </c>
      <c r="C256" s="31" t="s">
        <v>193</v>
      </c>
      <c r="D256" s="31">
        <v>38154</v>
      </c>
      <c r="E256" s="31">
        <v>13758281</v>
      </c>
      <c r="F256" s="31">
        <v>376</v>
      </c>
      <c r="G256" s="31">
        <v>4110</v>
      </c>
      <c r="H256" s="31">
        <v>570</v>
      </c>
    </row>
    <row r="257" spans="1:8" ht="15" customHeight="1" x14ac:dyDescent="0.25">
      <c r="A257" s="31" t="s">
        <v>1103</v>
      </c>
      <c r="B257" s="31" t="s">
        <v>192</v>
      </c>
      <c r="C257" s="31" t="s">
        <v>193</v>
      </c>
      <c r="D257" s="31">
        <v>32051</v>
      </c>
      <c r="E257" s="31">
        <v>13895613</v>
      </c>
      <c r="F257" s="31">
        <v>376</v>
      </c>
      <c r="G257" s="31">
        <v>4110</v>
      </c>
      <c r="H257" s="31">
        <v>570</v>
      </c>
    </row>
    <row r="258" spans="1:8" ht="15" customHeight="1" x14ac:dyDescent="0.25">
      <c r="A258" s="31" t="s">
        <v>1104</v>
      </c>
      <c r="B258" s="31" t="s">
        <v>192</v>
      </c>
      <c r="C258" s="31" t="s">
        <v>193</v>
      </c>
      <c r="D258" s="31">
        <v>33571</v>
      </c>
      <c r="E258" s="31">
        <v>13573720</v>
      </c>
      <c r="F258" s="31">
        <v>376</v>
      </c>
      <c r="G258" s="31">
        <v>4110</v>
      </c>
      <c r="H258" s="31">
        <v>570</v>
      </c>
    </row>
    <row r="259" spans="1:8" ht="15" customHeight="1" x14ac:dyDescent="0.25">
      <c r="A259" s="31" t="s">
        <v>1106</v>
      </c>
      <c r="B259" s="31" t="s">
        <v>192</v>
      </c>
      <c r="C259" s="31" t="s">
        <v>193</v>
      </c>
      <c r="D259" s="31">
        <v>31515</v>
      </c>
      <c r="E259" s="31">
        <v>13487231</v>
      </c>
      <c r="F259" s="31">
        <v>376</v>
      </c>
      <c r="G259" s="31">
        <v>4110</v>
      </c>
      <c r="H259" s="31">
        <v>570</v>
      </c>
    </row>
    <row r="260" spans="1:8" ht="15" customHeight="1" x14ac:dyDescent="0.25">
      <c r="A260" s="31" t="s">
        <v>1107</v>
      </c>
      <c r="B260" s="31" t="s">
        <v>192</v>
      </c>
      <c r="C260" s="31" t="s">
        <v>193</v>
      </c>
      <c r="D260" s="31">
        <v>32130</v>
      </c>
      <c r="E260" s="31">
        <v>12577581</v>
      </c>
      <c r="F260" s="31">
        <v>376</v>
      </c>
      <c r="G260" s="31">
        <v>4110</v>
      </c>
      <c r="H260" s="31">
        <v>570</v>
      </c>
    </row>
    <row r="261" spans="1:8" ht="15" customHeight="1" x14ac:dyDescent="0.25">
      <c r="A261" s="31" t="s">
        <v>1108</v>
      </c>
      <c r="B261" s="31" t="s">
        <v>192</v>
      </c>
      <c r="C261" s="31" t="s">
        <v>193</v>
      </c>
      <c r="D261" s="31">
        <v>31012</v>
      </c>
      <c r="E261" s="31">
        <v>13477292</v>
      </c>
      <c r="F261" s="31">
        <v>376</v>
      </c>
      <c r="G261" s="31">
        <v>4110</v>
      </c>
      <c r="H261" s="31">
        <v>570</v>
      </c>
    </row>
    <row r="262" spans="1:8" ht="15" customHeight="1" x14ac:dyDescent="0.25">
      <c r="A262" s="31" t="s">
        <v>1109</v>
      </c>
      <c r="B262" s="31" t="s">
        <v>192</v>
      </c>
      <c r="C262" s="31" t="s">
        <v>193</v>
      </c>
      <c r="D262" s="31">
        <v>30958</v>
      </c>
      <c r="E262" s="31">
        <v>13010986</v>
      </c>
      <c r="F262" s="31">
        <v>376</v>
      </c>
      <c r="G262" s="31">
        <v>4110</v>
      </c>
      <c r="H262" s="31">
        <v>570</v>
      </c>
    </row>
    <row r="263" spans="1:8" ht="15" customHeight="1" x14ac:dyDescent="0.25">
      <c r="A263" s="31" t="s">
        <v>1110</v>
      </c>
      <c r="B263" s="31" t="s">
        <v>192</v>
      </c>
      <c r="C263" s="31" t="s">
        <v>193</v>
      </c>
      <c r="D263" s="31">
        <v>37687</v>
      </c>
      <c r="E263" s="31">
        <v>13550663</v>
      </c>
      <c r="F263" s="31">
        <v>376</v>
      </c>
      <c r="G263" s="31">
        <v>4110</v>
      </c>
      <c r="H263" s="31">
        <v>570</v>
      </c>
    </row>
    <row r="264" spans="1:8" ht="15" customHeight="1" x14ac:dyDescent="0.25">
      <c r="A264" s="31" t="s">
        <v>1111</v>
      </c>
      <c r="B264" s="31" t="s">
        <v>192</v>
      </c>
      <c r="C264" s="31" t="s">
        <v>193</v>
      </c>
      <c r="D264" s="31">
        <v>39245</v>
      </c>
      <c r="E264" s="31">
        <v>12720812</v>
      </c>
      <c r="F264" s="31">
        <v>376</v>
      </c>
      <c r="G264" s="31">
        <v>4110</v>
      </c>
      <c r="H264" s="31">
        <v>570</v>
      </c>
    </row>
    <row r="265" spans="1:8" ht="15" customHeight="1" x14ac:dyDescent="0.25">
      <c r="A265" s="31" t="s">
        <v>1112</v>
      </c>
      <c r="B265" s="31" t="s">
        <v>192</v>
      </c>
      <c r="C265" s="31" t="s">
        <v>193</v>
      </c>
      <c r="D265" s="31">
        <v>37552</v>
      </c>
      <c r="E265" s="31">
        <v>13051910</v>
      </c>
      <c r="F265" s="31">
        <v>376</v>
      </c>
      <c r="G265" s="31">
        <v>4110</v>
      </c>
      <c r="H265" s="31">
        <v>570</v>
      </c>
    </row>
    <row r="266" spans="1:8" ht="15" customHeight="1" x14ac:dyDescent="0.25">
      <c r="A266" s="31" t="s">
        <v>1113</v>
      </c>
      <c r="B266" s="31" t="s">
        <v>192</v>
      </c>
      <c r="C266" s="31" t="s">
        <v>193</v>
      </c>
      <c r="D266" s="31">
        <v>32448</v>
      </c>
      <c r="E266" s="31">
        <v>13217200</v>
      </c>
      <c r="F266" s="31">
        <v>376</v>
      </c>
      <c r="G266" s="31">
        <v>4110</v>
      </c>
      <c r="H266" s="31">
        <v>570</v>
      </c>
    </row>
    <row r="267" spans="1:8" ht="15" customHeight="1" x14ac:dyDescent="0.25">
      <c r="A267" s="31" t="s">
        <v>1099</v>
      </c>
      <c r="B267" s="31" t="s">
        <v>195</v>
      </c>
      <c r="C267" s="31" t="s">
        <v>196</v>
      </c>
      <c r="D267" s="31">
        <v>98690</v>
      </c>
      <c r="E267" s="31">
        <v>33617188</v>
      </c>
      <c r="F267" s="31">
        <v>342</v>
      </c>
      <c r="G267" s="31">
        <v>3510</v>
      </c>
      <c r="H267" s="31">
        <v>570</v>
      </c>
    </row>
    <row r="268" spans="1:8" ht="15" customHeight="1" x14ac:dyDescent="0.25">
      <c r="A268" s="31" t="s">
        <v>1101</v>
      </c>
      <c r="B268" s="31" t="s">
        <v>195</v>
      </c>
      <c r="C268" s="31" t="s">
        <v>196</v>
      </c>
      <c r="D268" s="31">
        <v>96694</v>
      </c>
      <c r="E268" s="31">
        <v>32004297</v>
      </c>
      <c r="F268" s="31">
        <v>342</v>
      </c>
      <c r="G268" s="31">
        <v>3510</v>
      </c>
      <c r="H268" s="31">
        <v>570</v>
      </c>
    </row>
    <row r="269" spans="1:8" ht="15" customHeight="1" x14ac:dyDescent="0.25">
      <c r="A269" s="31" t="s">
        <v>1103</v>
      </c>
      <c r="B269" s="31" t="s">
        <v>195</v>
      </c>
      <c r="C269" s="31" t="s">
        <v>196</v>
      </c>
      <c r="D269" s="31">
        <v>95550</v>
      </c>
      <c r="E269" s="31">
        <v>33537768</v>
      </c>
      <c r="F269" s="31">
        <v>342</v>
      </c>
      <c r="G269" s="31">
        <v>3510</v>
      </c>
      <c r="H269" s="31">
        <v>570</v>
      </c>
    </row>
    <row r="270" spans="1:8" ht="15" customHeight="1" x14ac:dyDescent="0.25">
      <c r="A270" s="31" t="s">
        <v>1104</v>
      </c>
      <c r="B270" s="31" t="s">
        <v>195</v>
      </c>
      <c r="C270" s="31" t="s">
        <v>196</v>
      </c>
      <c r="D270" s="31">
        <v>92505</v>
      </c>
      <c r="E270" s="31">
        <v>31980092</v>
      </c>
      <c r="F270" s="31">
        <v>342</v>
      </c>
      <c r="G270" s="31">
        <v>3510</v>
      </c>
      <c r="H270" s="31">
        <v>570</v>
      </c>
    </row>
    <row r="271" spans="1:8" ht="15" customHeight="1" x14ac:dyDescent="0.25">
      <c r="A271" s="31" t="s">
        <v>1106</v>
      </c>
      <c r="B271" s="31" t="s">
        <v>195</v>
      </c>
      <c r="C271" s="31" t="s">
        <v>196</v>
      </c>
      <c r="D271" s="31">
        <v>93648</v>
      </c>
      <c r="E271" s="31">
        <v>32708660</v>
      </c>
      <c r="F271" s="31">
        <v>342</v>
      </c>
      <c r="G271" s="31">
        <v>3510</v>
      </c>
      <c r="H271" s="31">
        <v>570</v>
      </c>
    </row>
    <row r="272" spans="1:8" ht="15" customHeight="1" x14ac:dyDescent="0.25">
      <c r="A272" s="31" t="s">
        <v>1107</v>
      </c>
      <c r="B272" s="31" t="s">
        <v>195</v>
      </c>
      <c r="C272" s="31" t="s">
        <v>196</v>
      </c>
      <c r="D272" s="31">
        <v>100672</v>
      </c>
      <c r="E272" s="31">
        <v>32024220</v>
      </c>
      <c r="F272" s="31">
        <v>342</v>
      </c>
      <c r="G272" s="31">
        <v>3510</v>
      </c>
      <c r="H272" s="31">
        <v>570</v>
      </c>
    </row>
    <row r="273" spans="1:8" ht="15" customHeight="1" x14ac:dyDescent="0.25">
      <c r="A273" s="31" t="s">
        <v>1108</v>
      </c>
      <c r="B273" s="31" t="s">
        <v>195</v>
      </c>
      <c r="C273" s="31" t="s">
        <v>196</v>
      </c>
      <c r="D273" s="31">
        <v>91712</v>
      </c>
      <c r="E273" s="31">
        <v>33331415</v>
      </c>
      <c r="F273" s="31">
        <v>342</v>
      </c>
      <c r="G273" s="31">
        <v>3510</v>
      </c>
      <c r="H273" s="31">
        <v>570</v>
      </c>
    </row>
    <row r="274" spans="1:8" ht="15" customHeight="1" x14ac:dyDescent="0.25">
      <c r="A274" s="31" t="s">
        <v>1109</v>
      </c>
      <c r="B274" s="31" t="s">
        <v>195</v>
      </c>
      <c r="C274" s="31" t="s">
        <v>196</v>
      </c>
      <c r="D274" s="31">
        <v>95397</v>
      </c>
      <c r="E274" s="31">
        <v>33126988</v>
      </c>
      <c r="F274" s="31">
        <v>342</v>
      </c>
      <c r="G274" s="31">
        <v>3510</v>
      </c>
      <c r="H274" s="31">
        <v>570</v>
      </c>
    </row>
    <row r="275" spans="1:8" ht="15" customHeight="1" x14ac:dyDescent="0.25">
      <c r="A275" s="31" t="s">
        <v>1110</v>
      </c>
      <c r="B275" s="31" t="s">
        <v>195</v>
      </c>
      <c r="C275" s="31" t="s">
        <v>196</v>
      </c>
      <c r="D275" s="31">
        <v>92713</v>
      </c>
      <c r="E275" s="31">
        <v>32347480</v>
      </c>
      <c r="F275" s="31">
        <v>342</v>
      </c>
      <c r="G275" s="31">
        <v>3510</v>
      </c>
      <c r="H275" s="31">
        <v>570</v>
      </c>
    </row>
    <row r="276" spans="1:8" ht="15" customHeight="1" x14ac:dyDescent="0.25">
      <c r="A276" s="31" t="s">
        <v>1111</v>
      </c>
      <c r="B276" s="31" t="s">
        <v>195</v>
      </c>
      <c r="C276" s="31" t="s">
        <v>196</v>
      </c>
      <c r="D276" s="31">
        <v>92296</v>
      </c>
      <c r="E276" s="31">
        <v>32830260</v>
      </c>
      <c r="F276" s="31">
        <v>342</v>
      </c>
      <c r="G276" s="31">
        <v>3510</v>
      </c>
      <c r="H276" s="31">
        <v>570</v>
      </c>
    </row>
    <row r="277" spans="1:8" ht="15" customHeight="1" x14ac:dyDescent="0.25">
      <c r="A277" s="31" t="s">
        <v>1112</v>
      </c>
      <c r="B277" s="31" t="s">
        <v>195</v>
      </c>
      <c r="C277" s="31" t="s">
        <v>196</v>
      </c>
      <c r="D277" s="31">
        <v>100749</v>
      </c>
      <c r="E277" s="31">
        <v>32752177</v>
      </c>
      <c r="F277" s="31">
        <v>342</v>
      </c>
      <c r="G277" s="31">
        <v>3510</v>
      </c>
      <c r="H277" s="31">
        <v>570</v>
      </c>
    </row>
    <row r="278" spans="1:8" ht="15" customHeight="1" x14ac:dyDescent="0.25">
      <c r="A278" s="31" t="s">
        <v>1113</v>
      </c>
      <c r="B278" s="31" t="s">
        <v>195</v>
      </c>
      <c r="C278" s="31" t="s">
        <v>196</v>
      </c>
      <c r="D278" s="31">
        <v>96987</v>
      </c>
      <c r="E278" s="31">
        <v>32906658</v>
      </c>
      <c r="F278" s="31">
        <v>342</v>
      </c>
      <c r="G278" s="31">
        <v>3510</v>
      </c>
      <c r="H278" s="31">
        <v>570</v>
      </c>
    </row>
    <row r="279" spans="1:8" ht="24" customHeight="1" x14ac:dyDescent="0.25">
      <c r="A279" s="31" t="s">
        <v>1099</v>
      </c>
      <c r="B279" s="31" t="s">
        <v>198</v>
      </c>
      <c r="C279" s="31" t="s">
        <v>199</v>
      </c>
      <c r="D279" s="31">
        <v>132833</v>
      </c>
      <c r="E279" s="31">
        <v>59790157</v>
      </c>
      <c r="F279" s="31">
        <v>472</v>
      </c>
      <c r="G279" s="31">
        <v>360</v>
      </c>
      <c r="H279" s="31">
        <v>480</v>
      </c>
    </row>
    <row r="280" spans="1:8" ht="24" customHeight="1" x14ac:dyDescent="0.25">
      <c r="A280" s="31" t="s">
        <v>1101</v>
      </c>
      <c r="B280" s="31" t="s">
        <v>198</v>
      </c>
      <c r="C280" s="31" t="s">
        <v>199</v>
      </c>
      <c r="D280" s="31">
        <v>128299</v>
      </c>
      <c r="E280" s="31">
        <v>61329066</v>
      </c>
      <c r="F280" s="31">
        <v>472</v>
      </c>
      <c r="G280" s="31">
        <v>360</v>
      </c>
      <c r="H280" s="31">
        <v>480</v>
      </c>
    </row>
    <row r="281" spans="1:8" ht="24" customHeight="1" x14ac:dyDescent="0.25">
      <c r="A281" s="31" t="s">
        <v>1103</v>
      </c>
      <c r="B281" s="31" t="s">
        <v>198</v>
      </c>
      <c r="C281" s="31" t="s">
        <v>199</v>
      </c>
      <c r="D281" s="31">
        <v>125861</v>
      </c>
      <c r="E281" s="31">
        <v>60110602</v>
      </c>
      <c r="F281" s="31">
        <v>472</v>
      </c>
      <c r="G281" s="31">
        <v>360</v>
      </c>
      <c r="H281" s="31">
        <v>480</v>
      </c>
    </row>
    <row r="282" spans="1:8" ht="24" customHeight="1" x14ac:dyDescent="0.25">
      <c r="A282" s="31" t="s">
        <v>1104</v>
      </c>
      <c r="B282" s="31" t="s">
        <v>198</v>
      </c>
      <c r="C282" s="31" t="s">
        <v>199</v>
      </c>
      <c r="D282" s="31">
        <v>125060</v>
      </c>
      <c r="E282" s="31">
        <v>60306731</v>
      </c>
      <c r="F282" s="31">
        <v>472</v>
      </c>
      <c r="G282" s="31">
        <v>360</v>
      </c>
      <c r="H282" s="31">
        <v>480</v>
      </c>
    </row>
    <row r="283" spans="1:8" ht="24" customHeight="1" x14ac:dyDescent="0.25">
      <c r="A283" s="31" t="s">
        <v>1106</v>
      </c>
      <c r="B283" s="31" t="s">
        <v>198</v>
      </c>
      <c r="C283" s="31" t="s">
        <v>199</v>
      </c>
      <c r="D283" s="31">
        <v>130275</v>
      </c>
      <c r="E283" s="31">
        <v>59772668</v>
      </c>
      <c r="F283" s="31">
        <v>472</v>
      </c>
      <c r="G283" s="31">
        <v>360</v>
      </c>
      <c r="H283" s="31">
        <v>480</v>
      </c>
    </row>
    <row r="284" spans="1:8" ht="24" customHeight="1" x14ac:dyDescent="0.25">
      <c r="A284" s="31" t="s">
        <v>1107</v>
      </c>
      <c r="B284" s="31" t="s">
        <v>198</v>
      </c>
      <c r="C284" s="31" t="s">
        <v>199</v>
      </c>
      <c r="D284" s="31">
        <v>125048</v>
      </c>
      <c r="E284" s="31">
        <v>60514228</v>
      </c>
      <c r="F284" s="31">
        <v>472</v>
      </c>
      <c r="G284" s="31">
        <v>360</v>
      </c>
      <c r="H284" s="31">
        <v>480</v>
      </c>
    </row>
    <row r="285" spans="1:8" ht="24" customHeight="1" x14ac:dyDescent="0.25">
      <c r="A285" s="31" t="s">
        <v>1108</v>
      </c>
      <c r="B285" s="31" t="s">
        <v>198</v>
      </c>
      <c r="C285" s="31" t="s">
        <v>199</v>
      </c>
      <c r="D285" s="31">
        <v>131772</v>
      </c>
      <c r="E285" s="31">
        <v>59519783</v>
      </c>
      <c r="F285" s="31">
        <v>472</v>
      </c>
      <c r="G285" s="31">
        <v>360</v>
      </c>
      <c r="H285" s="31">
        <v>480</v>
      </c>
    </row>
    <row r="286" spans="1:8" ht="24" customHeight="1" x14ac:dyDescent="0.25">
      <c r="A286" s="31" t="s">
        <v>1109</v>
      </c>
      <c r="B286" s="31" t="s">
        <v>198</v>
      </c>
      <c r="C286" s="31" t="s">
        <v>199</v>
      </c>
      <c r="D286" s="31">
        <v>129025</v>
      </c>
      <c r="E286" s="31">
        <v>59471130</v>
      </c>
      <c r="F286" s="31">
        <v>472</v>
      </c>
      <c r="G286" s="31">
        <v>360</v>
      </c>
      <c r="H286" s="31">
        <v>480</v>
      </c>
    </row>
    <row r="287" spans="1:8" ht="24" customHeight="1" x14ac:dyDescent="0.25">
      <c r="A287" s="31" t="s">
        <v>1110</v>
      </c>
      <c r="B287" s="31" t="s">
        <v>198</v>
      </c>
      <c r="C287" s="31" t="s">
        <v>199</v>
      </c>
      <c r="D287" s="31">
        <v>123736</v>
      </c>
      <c r="E287" s="31">
        <v>59525499</v>
      </c>
      <c r="F287" s="31">
        <v>472</v>
      </c>
      <c r="G287" s="31">
        <v>360</v>
      </c>
      <c r="H287" s="31">
        <v>480</v>
      </c>
    </row>
    <row r="288" spans="1:8" ht="24" customHeight="1" x14ac:dyDescent="0.25">
      <c r="A288" s="31" t="s">
        <v>1111</v>
      </c>
      <c r="B288" s="31" t="s">
        <v>198</v>
      </c>
      <c r="C288" s="31" t="s">
        <v>199</v>
      </c>
      <c r="D288" s="31">
        <v>131914</v>
      </c>
      <c r="E288" s="31">
        <v>59797685</v>
      </c>
      <c r="F288" s="31">
        <v>472</v>
      </c>
      <c r="G288" s="31">
        <v>360</v>
      </c>
      <c r="H288" s="31">
        <v>480</v>
      </c>
    </row>
    <row r="289" spans="1:8" ht="24" customHeight="1" x14ac:dyDescent="0.25">
      <c r="A289" s="31" t="s">
        <v>1112</v>
      </c>
      <c r="B289" s="31" t="s">
        <v>198</v>
      </c>
      <c r="C289" s="31" t="s">
        <v>199</v>
      </c>
      <c r="D289" s="31">
        <v>131260</v>
      </c>
      <c r="E289" s="31">
        <v>59950846</v>
      </c>
      <c r="F289" s="31">
        <v>472</v>
      </c>
      <c r="G289" s="31">
        <v>360</v>
      </c>
      <c r="H289" s="31">
        <v>480</v>
      </c>
    </row>
    <row r="290" spans="1:8" ht="24" customHeight="1" x14ac:dyDescent="0.25">
      <c r="A290" s="31" t="s">
        <v>1113</v>
      </c>
      <c r="B290" s="31" t="s">
        <v>198</v>
      </c>
      <c r="C290" s="31" t="s">
        <v>199</v>
      </c>
      <c r="D290" s="31">
        <v>129394</v>
      </c>
      <c r="E290" s="31">
        <v>60313047</v>
      </c>
      <c r="F290" s="31">
        <v>472</v>
      </c>
      <c r="G290" s="31">
        <v>360</v>
      </c>
      <c r="H290" s="31">
        <v>480</v>
      </c>
    </row>
    <row r="291" spans="1:8" ht="24" customHeight="1" x14ac:dyDescent="0.25">
      <c r="A291" s="31" t="s">
        <v>1099</v>
      </c>
      <c r="B291" s="31" t="s">
        <v>201</v>
      </c>
      <c r="C291" s="31" t="s">
        <v>202</v>
      </c>
      <c r="D291" s="31">
        <v>2705</v>
      </c>
      <c r="E291" s="31">
        <v>-78279</v>
      </c>
      <c r="F291" s="31">
        <v>0</v>
      </c>
      <c r="G291" s="31">
        <v>0</v>
      </c>
      <c r="H291" s="31">
        <v>1260</v>
      </c>
    </row>
    <row r="292" spans="1:8" ht="24" customHeight="1" x14ac:dyDescent="0.25">
      <c r="A292" s="31" t="s">
        <v>1101</v>
      </c>
      <c r="B292" s="31" t="s">
        <v>201</v>
      </c>
      <c r="C292" s="31" t="s">
        <v>202</v>
      </c>
      <c r="D292" s="31">
        <v>4528</v>
      </c>
      <c r="E292" s="31">
        <v>481792</v>
      </c>
      <c r="F292" s="31">
        <v>0</v>
      </c>
      <c r="G292" s="31">
        <v>0</v>
      </c>
      <c r="H292" s="31">
        <v>1260</v>
      </c>
    </row>
    <row r="293" spans="1:8" ht="24" customHeight="1" x14ac:dyDescent="0.25">
      <c r="A293" s="31" t="s">
        <v>1103</v>
      </c>
      <c r="B293" s="31" t="s">
        <v>201</v>
      </c>
      <c r="C293" s="31" t="s">
        <v>202</v>
      </c>
      <c r="D293" s="31">
        <v>3245</v>
      </c>
      <c r="E293" s="31">
        <v>-768066</v>
      </c>
      <c r="F293" s="31">
        <v>0</v>
      </c>
      <c r="G293" s="31">
        <v>0</v>
      </c>
      <c r="H293" s="31">
        <v>1260</v>
      </c>
    </row>
    <row r="294" spans="1:8" ht="24" customHeight="1" x14ac:dyDescent="0.25">
      <c r="A294" s="31" t="s">
        <v>1104</v>
      </c>
      <c r="B294" s="31" t="s">
        <v>201</v>
      </c>
      <c r="C294" s="31" t="s">
        <v>202</v>
      </c>
      <c r="D294" s="31">
        <v>-1700</v>
      </c>
      <c r="E294" s="31">
        <v>-714255</v>
      </c>
      <c r="F294" s="31">
        <v>0</v>
      </c>
      <c r="G294" s="31">
        <v>0</v>
      </c>
      <c r="H294" s="31">
        <v>1260</v>
      </c>
    </row>
    <row r="295" spans="1:8" ht="24" customHeight="1" x14ac:dyDescent="0.25">
      <c r="A295" s="31" t="s">
        <v>1106</v>
      </c>
      <c r="B295" s="31" t="s">
        <v>201</v>
      </c>
      <c r="C295" s="31" t="s">
        <v>202</v>
      </c>
      <c r="D295" s="31">
        <v>427</v>
      </c>
      <c r="E295" s="31">
        <v>369358</v>
      </c>
      <c r="F295" s="31">
        <v>0</v>
      </c>
      <c r="G295" s="31">
        <v>0</v>
      </c>
      <c r="H295" s="31">
        <v>1260</v>
      </c>
    </row>
    <row r="296" spans="1:8" ht="24" customHeight="1" x14ac:dyDescent="0.25">
      <c r="A296" s="31" t="s">
        <v>1107</v>
      </c>
      <c r="B296" s="31" t="s">
        <v>201</v>
      </c>
      <c r="C296" s="31" t="s">
        <v>202</v>
      </c>
      <c r="D296" s="31">
        <v>-392</v>
      </c>
      <c r="E296" s="31">
        <v>566692</v>
      </c>
      <c r="F296" s="31">
        <v>0</v>
      </c>
      <c r="G296" s="31">
        <v>0</v>
      </c>
      <c r="H296" s="31">
        <v>1260</v>
      </c>
    </row>
    <row r="297" spans="1:8" ht="24" customHeight="1" x14ac:dyDescent="0.25">
      <c r="A297" s="31" t="s">
        <v>1108</v>
      </c>
      <c r="B297" s="31" t="s">
        <v>201</v>
      </c>
      <c r="C297" s="31" t="s">
        <v>202</v>
      </c>
      <c r="D297" s="31">
        <v>3446</v>
      </c>
      <c r="E297" s="31">
        <v>448193</v>
      </c>
      <c r="F297" s="31">
        <v>0</v>
      </c>
      <c r="G297" s="31">
        <v>0</v>
      </c>
      <c r="H297" s="31">
        <v>1260</v>
      </c>
    </row>
    <row r="298" spans="1:8" ht="24" customHeight="1" x14ac:dyDescent="0.25">
      <c r="A298" s="31" t="s">
        <v>1109</v>
      </c>
      <c r="B298" s="31" t="s">
        <v>201</v>
      </c>
      <c r="C298" s="31" t="s">
        <v>202</v>
      </c>
      <c r="D298" s="31">
        <v>369</v>
      </c>
      <c r="E298" s="31">
        <v>585966</v>
      </c>
      <c r="F298" s="31">
        <v>0</v>
      </c>
      <c r="G298" s="31">
        <v>0</v>
      </c>
      <c r="H298" s="31">
        <v>1260</v>
      </c>
    </row>
    <row r="299" spans="1:8" ht="24" customHeight="1" x14ac:dyDescent="0.25">
      <c r="A299" s="31" t="s">
        <v>1110</v>
      </c>
      <c r="B299" s="31" t="s">
        <v>201</v>
      </c>
      <c r="C299" s="31" t="s">
        <v>202</v>
      </c>
      <c r="D299" s="31">
        <v>-2390</v>
      </c>
      <c r="E299" s="31">
        <v>978909</v>
      </c>
      <c r="F299" s="31">
        <v>0</v>
      </c>
      <c r="G299" s="31">
        <v>0</v>
      </c>
      <c r="H299" s="31">
        <v>1260</v>
      </c>
    </row>
    <row r="300" spans="1:8" ht="24" customHeight="1" x14ac:dyDescent="0.25">
      <c r="A300" s="31" t="s">
        <v>1111</v>
      </c>
      <c r="B300" s="31" t="s">
        <v>201</v>
      </c>
      <c r="C300" s="31" t="s">
        <v>202</v>
      </c>
      <c r="D300" s="31">
        <v>2032</v>
      </c>
      <c r="E300" s="31">
        <v>-322423</v>
      </c>
      <c r="F300" s="31">
        <v>0</v>
      </c>
      <c r="G300" s="31">
        <v>0</v>
      </c>
      <c r="H300" s="31">
        <v>1260</v>
      </c>
    </row>
    <row r="301" spans="1:8" ht="24" customHeight="1" x14ac:dyDescent="0.25">
      <c r="A301" s="31" t="s">
        <v>1112</v>
      </c>
      <c r="B301" s="31" t="s">
        <v>201</v>
      </c>
      <c r="C301" s="31" t="s">
        <v>202</v>
      </c>
      <c r="D301" s="31">
        <v>-4330</v>
      </c>
      <c r="E301" s="31">
        <v>-358968</v>
      </c>
      <c r="F301" s="31">
        <v>0</v>
      </c>
      <c r="G301" s="31">
        <v>0</v>
      </c>
      <c r="H301" s="31">
        <v>1260</v>
      </c>
    </row>
    <row r="302" spans="1:8" ht="24" customHeight="1" x14ac:dyDescent="0.25">
      <c r="A302" s="31" t="s">
        <v>1113</v>
      </c>
      <c r="B302" s="31" t="s">
        <v>201</v>
      </c>
      <c r="C302" s="31" t="s">
        <v>202</v>
      </c>
      <c r="D302" s="31">
        <v>1947</v>
      </c>
      <c r="E302" s="31">
        <v>38053</v>
      </c>
      <c r="F302" s="31">
        <v>0</v>
      </c>
      <c r="G302" s="31">
        <v>0</v>
      </c>
      <c r="H302" s="31">
        <v>1260</v>
      </c>
    </row>
    <row r="303" spans="1:8" ht="24" customHeight="1" x14ac:dyDescent="0.25">
      <c r="A303" s="31" t="s">
        <v>1099</v>
      </c>
      <c r="B303" s="31" t="s">
        <v>204</v>
      </c>
      <c r="C303" s="31" t="s">
        <v>205</v>
      </c>
      <c r="D303" s="31">
        <v>106621</v>
      </c>
      <c r="E303" s="31">
        <v>40636448</v>
      </c>
      <c r="F303" s="31">
        <v>396</v>
      </c>
      <c r="G303" s="31">
        <v>780</v>
      </c>
      <c r="H303" s="31">
        <v>480</v>
      </c>
    </row>
    <row r="304" spans="1:8" ht="24" customHeight="1" x14ac:dyDescent="0.25">
      <c r="A304" s="31" t="s">
        <v>1101</v>
      </c>
      <c r="B304" s="31" t="s">
        <v>204</v>
      </c>
      <c r="C304" s="31" t="s">
        <v>205</v>
      </c>
      <c r="D304" s="31">
        <v>105805</v>
      </c>
      <c r="E304" s="31">
        <v>40731336</v>
      </c>
      <c r="F304" s="31">
        <v>396</v>
      </c>
      <c r="G304" s="31">
        <v>780</v>
      </c>
      <c r="H304" s="31">
        <v>480</v>
      </c>
    </row>
    <row r="305" spans="1:8" ht="24" customHeight="1" x14ac:dyDescent="0.25">
      <c r="A305" s="31" t="s">
        <v>1103</v>
      </c>
      <c r="B305" s="31" t="s">
        <v>204</v>
      </c>
      <c r="C305" s="31" t="s">
        <v>205</v>
      </c>
      <c r="D305" s="31">
        <v>105464</v>
      </c>
      <c r="E305" s="31">
        <v>40348516</v>
      </c>
      <c r="F305" s="31">
        <v>396</v>
      </c>
      <c r="G305" s="31">
        <v>780</v>
      </c>
      <c r="H305" s="31">
        <v>480</v>
      </c>
    </row>
    <row r="306" spans="1:8" ht="24" customHeight="1" x14ac:dyDescent="0.25">
      <c r="A306" s="31" t="s">
        <v>1104</v>
      </c>
      <c r="B306" s="31" t="s">
        <v>204</v>
      </c>
      <c r="C306" s="31" t="s">
        <v>205</v>
      </c>
      <c r="D306" s="31">
        <v>98022</v>
      </c>
      <c r="E306" s="31">
        <v>40180400</v>
      </c>
      <c r="F306" s="31">
        <v>396</v>
      </c>
      <c r="G306" s="31">
        <v>780</v>
      </c>
      <c r="H306" s="31">
        <v>480</v>
      </c>
    </row>
    <row r="307" spans="1:8" ht="24" customHeight="1" x14ac:dyDescent="0.25">
      <c r="A307" s="31" t="s">
        <v>1106</v>
      </c>
      <c r="B307" s="31" t="s">
        <v>204</v>
      </c>
      <c r="C307" s="31" t="s">
        <v>205</v>
      </c>
      <c r="D307" s="31">
        <v>99375</v>
      </c>
      <c r="E307" s="31">
        <v>40305816</v>
      </c>
      <c r="F307" s="31">
        <v>396</v>
      </c>
      <c r="G307" s="31">
        <v>780</v>
      </c>
      <c r="H307" s="31">
        <v>480</v>
      </c>
    </row>
    <row r="308" spans="1:8" ht="24" customHeight="1" x14ac:dyDescent="0.25">
      <c r="A308" s="31" t="s">
        <v>1107</v>
      </c>
      <c r="B308" s="31" t="s">
        <v>204</v>
      </c>
      <c r="C308" s="31" t="s">
        <v>205</v>
      </c>
      <c r="D308" s="31">
        <v>100665</v>
      </c>
      <c r="E308" s="31">
        <v>41520278</v>
      </c>
      <c r="F308" s="31">
        <v>396</v>
      </c>
      <c r="G308" s="31">
        <v>780</v>
      </c>
      <c r="H308" s="31">
        <v>480</v>
      </c>
    </row>
    <row r="309" spans="1:8" ht="24" customHeight="1" x14ac:dyDescent="0.25">
      <c r="A309" s="31" t="s">
        <v>1108</v>
      </c>
      <c r="B309" s="31" t="s">
        <v>204</v>
      </c>
      <c r="C309" s="31" t="s">
        <v>205</v>
      </c>
      <c r="D309" s="31">
        <v>102836</v>
      </c>
      <c r="E309" s="31">
        <v>40508708</v>
      </c>
      <c r="F309" s="31">
        <v>396</v>
      </c>
      <c r="G309" s="31">
        <v>780</v>
      </c>
      <c r="H309" s="31">
        <v>480</v>
      </c>
    </row>
    <row r="310" spans="1:8" ht="24" customHeight="1" x14ac:dyDescent="0.25">
      <c r="A310" s="31" t="s">
        <v>1109</v>
      </c>
      <c r="B310" s="31" t="s">
        <v>204</v>
      </c>
      <c r="C310" s="31" t="s">
        <v>205</v>
      </c>
      <c r="D310" s="31">
        <v>105499</v>
      </c>
      <c r="E310" s="31">
        <v>41130477</v>
      </c>
      <c r="F310" s="31">
        <v>396</v>
      </c>
      <c r="G310" s="31">
        <v>780</v>
      </c>
      <c r="H310" s="31">
        <v>480</v>
      </c>
    </row>
    <row r="311" spans="1:8" ht="24" customHeight="1" x14ac:dyDescent="0.25">
      <c r="A311" s="31" t="s">
        <v>1110</v>
      </c>
      <c r="B311" s="31" t="s">
        <v>204</v>
      </c>
      <c r="C311" s="31" t="s">
        <v>205</v>
      </c>
      <c r="D311" s="31">
        <v>103890</v>
      </c>
      <c r="E311" s="31">
        <v>40238780</v>
      </c>
      <c r="F311" s="31">
        <v>396</v>
      </c>
      <c r="G311" s="31">
        <v>780</v>
      </c>
      <c r="H311" s="31">
        <v>480</v>
      </c>
    </row>
    <row r="312" spans="1:8" ht="24" customHeight="1" x14ac:dyDescent="0.25">
      <c r="A312" s="31" t="s">
        <v>1111</v>
      </c>
      <c r="B312" s="31" t="s">
        <v>204</v>
      </c>
      <c r="C312" s="31" t="s">
        <v>205</v>
      </c>
      <c r="D312" s="31">
        <v>101862</v>
      </c>
      <c r="E312" s="31">
        <v>40338197</v>
      </c>
      <c r="F312" s="31">
        <v>396</v>
      </c>
      <c r="G312" s="31">
        <v>780</v>
      </c>
      <c r="H312" s="31">
        <v>480</v>
      </c>
    </row>
    <row r="313" spans="1:8" ht="24" customHeight="1" x14ac:dyDescent="0.25">
      <c r="A313" s="31" t="s">
        <v>1112</v>
      </c>
      <c r="B313" s="31" t="s">
        <v>204</v>
      </c>
      <c r="C313" s="31" t="s">
        <v>205</v>
      </c>
      <c r="D313" s="31">
        <v>106101</v>
      </c>
      <c r="E313" s="31">
        <v>40271257</v>
      </c>
      <c r="F313" s="31">
        <v>396</v>
      </c>
      <c r="G313" s="31">
        <v>780</v>
      </c>
      <c r="H313" s="31">
        <v>480</v>
      </c>
    </row>
    <row r="314" spans="1:8" ht="24" customHeight="1" x14ac:dyDescent="0.25">
      <c r="A314" s="31" t="s">
        <v>1113</v>
      </c>
      <c r="B314" s="31" t="s">
        <v>204</v>
      </c>
      <c r="C314" s="31" t="s">
        <v>205</v>
      </c>
      <c r="D314" s="31">
        <v>99252</v>
      </c>
      <c r="E314" s="31">
        <v>41522635</v>
      </c>
      <c r="F314" s="31">
        <v>396</v>
      </c>
      <c r="G314" s="31">
        <v>780</v>
      </c>
      <c r="H314" s="31">
        <v>480</v>
      </c>
    </row>
    <row r="315" spans="1:8" ht="15" customHeight="1" x14ac:dyDescent="0.25">
      <c r="A315" s="31" t="s">
        <v>1099</v>
      </c>
      <c r="B315" s="31" t="s">
        <v>207</v>
      </c>
      <c r="C315" s="31" t="s">
        <v>208</v>
      </c>
      <c r="D315" s="31">
        <v>126656</v>
      </c>
      <c r="E315" s="31">
        <v>42758774</v>
      </c>
      <c r="F315" s="31">
        <v>333</v>
      </c>
      <c r="G315" s="31">
        <v>2310</v>
      </c>
      <c r="H315" s="31">
        <v>420</v>
      </c>
    </row>
    <row r="316" spans="1:8" ht="15" customHeight="1" x14ac:dyDescent="0.25">
      <c r="A316" s="31" t="s">
        <v>1101</v>
      </c>
      <c r="B316" s="31" t="s">
        <v>207</v>
      </c>
      <c r="C316" s="31" t="s">
        <v>208</v>
      </c>
      <c r="D316" s="31">
        <v>132347</v>
      </c>
      <c r="E316" s="31">
        <v>43637077</v>
      </c>
      <c r="F316" s="31">
        <v>333</v>
      </c>
      <c r="G316" s="31">
        <v>2310</v>
      </c>
      <c r="H316" s="31">
        <v>420</v>
      </c>
    </row>
    <row r="317" spans="1:8" ht="15" customHeight="1" x14ac:dyDescent="0.25">
      <c r="A317" s="31" t="s">
        <v>1103</v>
      </c>
      <c r="B317" s="31" t="s">
        <v>207</v>
      </c>
      <c r="C317" s="31" t="s">
        <v>208</v>
      </c>
      <c r="D317" s="31">
        <v>128940</v>
      </c>
      <c r="E317" s="31">
        <v>43068271</v>
      </c>
      <c r="F317" s="31">
        <v>333</v>
      </c>
      <c r="G317" s="31">
        <v>2310</v>
      </c>
      <c r="H317" s="31">
        <v>420</v>
      </c>
    </row>
    <row r="318" spans="1:8" ht="15" customHeight="1" x14ac:dyDescent="0.25">
      <c r="A318" s="31" t="s">
        <v>1104</v>
      </c>
      <c r="B318" s="31" t="s">
        <v>207</v>
      </c>
      <c r="C318" s="31" t="s">
        <v>208</v>
      </c>
      <c r="D318" s="31">
        <v>128496</v>
      </c>
      <c r="E318" s="31">
        <v>43195084</v>
      </c>
      <c r="F318" s="31">
        <v>333</v>
      </c>
      <c r="G318" s="31">
        <v>2310</v>
      </c>
      <c r="H318" s="31">
        <v>420</v>
      </c>
    </row>
    <row r="319" spans="1:8" ht="15" customHeight="1" x14ac:dyDescent="0.25">
      <c r="A319" s="31" t="s">
        <v>1106</v>
      </c>
      <c r="B319" s="31" t="s">
        <v>207</v>
      </c>
      <c r="C319" s="31" t="s">
        <v>208</v>
      </c>
      <c r="D319" s="31">
        <v>124365</v>
      </c>
      <c r="E319" s="31">
        <v>42409480</v>
      </c>
      <c r="F319" s="31">
        <v>333</v>
      </c>
      <c r="G319" s="31">
        <v>2310</v>
      </c>
      <c r="H319" s="31">
        <v>420</v>
      </c>
    </row>
    <row r="320" spans="1:8" ht="15" customHeight="1" x14ac:dyDescent="0.25">
      <c r="A320" s="31" t="s">
        <v>1107</v>
      </c>
      <c r="B320" s="31" t="s">
        <v>207</v>
      </c>
      <c r="C320" s="31" t="s">
        <v>208</v>
      </c>
      <c r="D320" s="31">
        <v>128230</v>
      </c>
      <c r="E320" s="31">
        <v>41804570</v>
      </c>
      <c r="F320" s="31">
        <v>333</v>
      </c>
      <c r="G320" s="31">
        <v>2310</v>
      </c>
      <c r="H320" s="31">
        <v>420</v>
      </c>
    </row>
    <row r="321" spans="1:8" ht="15" customHeight="1" x14ac:dyDescent="0.25">
      <c r="A321" s="31" t="s">
        <v>1108</v>
      </c>
      <c r="B321" s="31" t="s">
        <v>207</v>
      </c>
      <c r="C321" s="31" t="s">
        <v>208</v>
      </c>
      <c r="D321" s="31">
        <v>129558</v>
      </c>
      <c r="E321" s="31">
        <v>42388333</v>
      </c>
      <c r="F321" s="31">
        <v>333</v>
      </c>
      <c r="G321" s="31">
        <v>2310</v>
      </c>
      <c r="H321" s="31">
        <v>420</v>
      </c>
    </row>
    <row r="322" spans="1:8" ht="15" customHeight="1" x14ac:dyDescent="0.25">
      <c r="A322" s="31" t="s">
        <v>1109</v>
      </c>
      <c r="B322" s="31" t="s">
        <v>207</v>
      </c>
      <c r="C322" s="31" t="s">
        <v>208</v>
      </c>
      <c r="D322" s="31">
        <v>130079</v>
      </c>
      <c r="E322" s="31">
        <v>42096665</v>
      </c>
      <c r="F322" s="31">
        <v>333</v>
      </c>
      <c r="G322" s="31">
        <v>2310</v>
      </c>
      <c r="H322" s="31">
        <v>420</v>
      </c>
    </row>
    <row r="323" spans="1:8" ht="15" customHeight="1" x14ac:dyDescent="0.25">
      <c r="A323" s="31" t="s">
        <v>1110</v>
      </c>
      <c r="B323" s="31" t="s">
        <v>207</v>
      </c>
      <c r="C323" s="31" t="s">
        <v>208</v>
      </c>
      <c r="D323" s="31">
        <v>130692</v>
      </c>
      <c r="E323" s="31">
        <v>42910894</v>
      </c>
      <c r="F323" s="31">
        <v>333</v>
      </c>
      <c r="G323" s="31">
        <v>2310</v>
      </c>
      <c r="H323" s="31">
        <v>420</v>
      </c>
    </row>
    <row r="324" spans="1:8" ht="15" customHeight="1" x14ac:dyDescent="0.25">
      <c r="A324" s="31" t="s">
        <v>1111</v>
      </c>
      <c r="B324" s="31" t="s">
        <v>207</v>
      </c>
      <c r="C324" s="31" t="s">
        <v>208</v>
      </c>
      <c r="D324" s="31">
        <v>130181</v>
      </c>
      <c r="E324" s="31">
        <v>42264608</v>
      </c>
      <c r="F324" s="31">
        <v>333</v>
      </c>
      <c r="G324" s="31">
        <v>2310</v>
      </c>
      <c r="H324" s="31">
        <v>420</v>
      </c>
    </row>
    <row r="325" spans="1:8" ht="15" customHeight="1" x14ac:dyDescent="0.25">
      <c r="A325" s="31" t="s">
        <v>1112</v>
      </c>
      <c r="B325" s="31" t="s">
        <v>207</v>
      </c>
      <c r="C325" s="31" t="s">
        <v>208</v>
      </c>
      <c r="D325" s="31">
        <v>126736</v>
      </c>
      <c r="E325" s="31">
        <v>43334720</v>
      </c>
      <c r="F325" s="31">
        <v>333</v>
      </c>
      <c r="G325" s="31">
        <v>2310</v>
      </c>
      <c r="H325" s="31">
        <v>420</v>
      </c>
    </row>
    <row r="326" spans="1:8" ht="15" customHeight="1" x14ac:dyDescent="0.25">
      <c r="A326" s="31" t="s">
        <v>1113</v>
      </c>
      <c r="B326" s="31" t="s">
        <v>207</v>
      </c>
      <c r="C326" s="31" t="s">
        <v>208</v>
      </c>
      <c r="D326" s="31">
        <v>131605</v>
      </c>
      <c r="E326" s="31">
        <v>43214608</v>
      </c>
      <c r="F326" s="31">
        <v>333</v>
      </c>
      <c r="G326" s="31">
        <v>2310</v>
      </c>
      <c r="H326" s="31">
        <v>420</v>
      </c>
    </row>
    <row r="327" spans="1:8" ht="24" customHeight="1" x14ac:dyDescent="0.25">
      <c r="A327" s="31" t="s">
        <v>1099</v>
      </c>
      <c r="B327" s="31" t="s">
        <v>210</v>
      </c>
      <c r="C327" s="31" t="s">
        <v>211</v>
      </c>
      <c r="D327" s="31">
        <v>105858</v>
      </c>
      <c r="E327" s="31">
        <v>39180082</v>
      </c>
      <c r="F327" s="31">
        <v>387</v>
      </c>
      <c r="G327" s="31">
        <v>5400</v>
      </c>
      <c r="H327" s="31">
        <v>360</v>
      </c>
    </row>
    <row r="328" spans="1:8" ht="24" customHeight="1" x14ac:dyDescent="0.25">
      <c r="A328" s="31" t="s">
        <v>1101</v>
      </c>
      <c r="B328" s="31" t="s">
        <v>210</v>
      </c>
      <c r="C328" s="31" t="s">
        <v>211</v>
      </c>
      <c r="D328" s="31">
        <v>96309</v>
      </c>
      <c r="E328" s="31">
        <v>40155779</v>
      </c>
      <c r="F328" s="31">
        <v>387</v>
      </c>
      <c r="G328" s="31">
        <v>5400</v>
      </c>
      <c r="H328" s="31">
        <v>360</v>
      </c>
    </row>
    <row r="329" spans="1:8" ht="24" customHeight="1" x14ac:dyDescent="0.25">
      <c r="A329" s="31" t="s">
        <v>1103</v>
      </c>
      <c r="B329" s="31" t="s">
        <v>210</v>
      </c>
      <c r="C329" s="31" t="s">
        <v>211</v>
      </c>
      <c r="D329" s="31">
        <v>96726</v>
      </c>
      <c r="E329" s="31">
        <v>39841668</v>
      </c>
      <c r="F329" s="31">
        <v>387</v>
      </c>
      <c r="G329" s="31">
        <v>5400</v>
      </c>
      <c r="H329" s="31">
        <v>360</v>
      </c>
    </row>
    <row r="330" spans="1:8" ht="24" customHeight="1" x14ac:dyDescent="0.25">
      <c r="A330" s="31" t="s">
        <v>1104</v>
      </c>
      <c r="B330" s="31" t="s">
        <v>210</v>
      </c>
      <c r="C330" s="31" t="s">
        <v>211</v>
      </c>
      <c r="D330" s="31">
        <v>100522</v>
      </c>
      <c r="E330" s="31">
        <v>39257747</v>
      </c>
      <c r="F330" s="31">
        <v>387</v>
      </c>
      <c r="G330" s="31">
        <v>5400</v>
      </c>
      <c r="H330" s="31">
        <v>360</v>
      </c>
    </row>
    <row r="331" spans="1:8" ht="24" customHeight="1" x14ac:dyDescent="0.25">
      <c r="A331" s="31" t="s">
        <v>1106</v>
      </c>
      <c r="B331" s="31" t="s">
        <v>210</v>
      </c>
      <c r="C331" s="31" t="s">
        <v>211</v>
      </c>
      <c r="D331" s="31">
        <v>101529</v>
      </c>
      <c r="E331" s="31">
        <v>38512488</v>
      </c>
      <c r="F331" s="31">
        <v>387</v>
      </c>
      <c r="G331" s="31">
        <v>5400</v>
      </c>
      <c r="H331" s="31">
        <v>360</v>
      </c>
    </row>
    <row r="332" spans="1:8" ht="24" customHeight="1" x14ac:dyDescent="0.25">
      <c r="A332" s="31" t="s">
        <v>1107</v>
      </c>
      <c r="B332" s="31" t="s">
        <v>210</v>
      </c>
      <c r="C332" s="31" t="s">
        <v>211</v>
      </c>
      <c r="D332" s="31">
        <v>106077</v>
      </c>
      <c r="E332" s="31">
        <v>38874547</v>
      </c>
      <c r="F332" s="31">
        <v>387</v>
      </c>
      <c r="G332" s="31">
        <v>5400</v>
      </c>
      <c r="H332" s="31">
        <v>360</v>
      </c>
    </row>
    <row r="333" spans="1:8" ht="24" customHeight="1" x14ac:dyDescent="0.25">
      <c r="A333" s="31" t="s">
        <v>1108</v>
      </c>
      <c r="B333" s="31" t="s">
        <v>210</v>
      </c>
      <c r="C333" s="31" t="s">
        <v>211</v>
      </c>
      <c r="D333" s="31">
        <v>97933</v>
      </c>
      <c r="E333" s="31">
        <v>39355485</v>
      </c>
      <c r="F333" s="31">
        <v>387</v>
      </c>
      <c r="G333" s="31">
        <v>5400</v>
      </c>
      <c r="H333" s="31">
        <v>360</v>
      </c>
    </row>
    <row r="334" spans="1:8" ht="24" customHeight="1" x14ac:dyDescent="0.25">
      <c r="A334" s="31" t="s">
        <v>1109</v>
      </c>
      <c r="B334" s="31" t="s">
        <v>210</v>
      </c>
      <c r="C334" s="31" t="s">
        <v>211</v>
      </c>
      <c r="D334" s="31">
        <v>98532</v>
      </c>
      <c r="E334" s="31">
        <v>39236397</v>
      </c>
      <c r="F334" s="31">
        <v>387</v>
      </c>
      <c r="G334" s="31">
        <v>5400</v>
      </c>
      <c r="H334" s="31">
        <v>360</v>
      </c>
    </row>
    <row r="335" spans="1:8" ht="24" customHeight="1" x14ac:dyDescent="0.25">
      <c r="A335" s="31" t="s">
        <v>1110</v>
      </c>
      <c r="B335" s="31" t="s">
        <v>210</v>
      </c>
      <c r="C335" s="31" t="s">
        <v>211</v>
      </c>
      <c r="D335" s="31">
        <v>101760</v>
      </c>
      <c r="E335" s="31">
        <v>39067543</v>
      </c>
      <c r="F335" s="31">
        <v>387</v>
      </c>
      <c r="G335" s="31">
        <v>5400</v>
      </c>
      <c r="H335" s="31">
        <v>360</v>
      </c>
    </row>
    <row r="336" spans="1:8" ht="24" customHeight="1" x14ac:dyDescent="0.25">
      <c r="A336" s="31" t="s">
        <v>1111</v>
      </c>
      <c r="B336" s="31" t="s">
        <v>210</v>
      </c>
      <c r="C336" s="31" t="s">
        <v>211</v>
      </c>
      <c r="D336" s="31">
        <v>105433</v>
      </c>
      <c r="E336" s="31">
        <v>40138548</v>
      </c>
      <c r="F336" s="31">
        <v>387</v>
      </c>
      <c r="G336" s="31">
        <v>5400</v>
      </c>
      <c r="H336" s="31">
        <v>360</v>
      </c>
    </row>
    <row r="337" spans="1:8" ht="24" customHeight="1" x14ac:dyDescent="0.25">
      <c r="A337" s="31" t="s">
        <v>1112</v>
      </c>
      <c r="B337" s="31" t="s">
        <v>210</v>
      </c>
      <c r="C337" s="31" t="s">
        <v>211</v>
      </c>
      <c r="D337" s="31">
        <v>97075</v>
      </c>
      <c r="E337" s="31">
        <v>38951026</v>
      </c>
      <c r="F337" s="31">
        <v>387</v>
      </c>
      <c r="G337" s="31">
        <v>5400</v>
      </c>
      <c r="H337" s="31">
        <v>360</v>
      </c>
    </row>
    <row r="338" spans="1:8" ht="24" customHeight="1" x14ac:dyDescent="0.25">
      <c r="A338" s="31" t="s">
        <v>1113</v>
      </c>
      <c r="B338" s="31" t="s">
        <v>210</v>
      </c>
      <c r="C338" s="31" t="s">
        <v>211</v>
      </c>
      <c r="D338" s="31">
        <v>100905</v>
      </c>
      <c r="E338" s="31">
        <v>38360305</v>
      </c>
      <c r="F338" s="31">
        <v>387</v>
      </c>
      <c r="G338" s="31">
        <v>5400</v>
      </c>
      <c r="H338" s="31">
        <v>360</v>
      </c>
    </row>
    <row r="339" spans="1:8" ht="24" customHeight="1" x14ac:dyDescent="0.25">
      <c r="A339" s="31" t="s">
        <v>1099</v>
      </c>
      <c r="B339" s="31" t="s">
        <v>213</v>
      </c>
      <c r="C339" s="31" t="s">
        <v>214</v>
      </c>
      <c r="D339" s="31">
        <v>35976</v>
      </c>
      <c r="E339" s="31">
        <v>10013361</v>
      </c>
      <c r="F339" s="31">
        <v>265</v>
      </c>
      <c r="G339" s="31">
        <v>4350</v>
      </c>
      <c r="H339" s="31">
        <v>180</v>
      </c>
    </row>
    <row r="340" spans="1:8" ht="24" customHeight="1" x14ac:dyDescent="0.25">
      <c r="A340" s="31" t="s">
        <v>1101</v>
      </c>
      <c r="B340" s="31" t="s">
        <v>213</v>
      </c>
      <c r="C340" s="31" t="s">
        <v>214</v>
      </c>
      <c r="D340" s="31">
        <v>29236</v>
      </c>
      <c r="E340" s="31">
        <v>9470192</v>
      </c>
      <c r="F340" s="31">
        <v>265</v>
      </c>
      <c r="G340" s="31">
        <v>4350</v>
      </c>
      <c r="H340" s="31">
        <v>180</v>
      </c>
    </row>
    <row r="341" spans="1:8" ht="24" customHeight="1" x14ac:dyDescent="0.25">
      <c r="A341" s="31" t="s">
        <v>1103</v>
      </c>
      <c r="B341" s="31" t="s">
        <v>213</v>
      </c>
      <c r="C341" s="31" t="s">
        <v>214</v>
      </c>
      <c r="D341" s="31">
        <v>36037</v>
      </c>
      <c r="E341" s="31">
        <v>8910644</v>
      </c>
      <c r="F341" s="31">
        <v>265</v>
      </c>
      <c r="G341" s="31">
        <v>4350</v>
      </c>
      <c r="H341" s="31">
        <v>180</v>
      </c>
    </row>
    <row r="342" spans="1:8" ht="24" customHeight="1" x14ac:dyDescent="0.25">
      <c r="A342" s="31" t="s">
        <v>1104</v>
      </c>
      <c r="B342" s="31" t="s">
        <v>213</v>
      </c>
      <c r="C342" s="31" t="s">
        <v>214</v>
      </c>
      <c r="D342" s="31">
        <v>32325</v>
      </c>
      <c r="E342" s="31">
        <v>8393824</v>
      </c>
      <c r="F342" s="31">
        <v>265</v>
      </c>
      <c r="G342" s="31">
        <v>4350</v>
      </c>
      <c r="H342" s="31">
        <v>180</v>
      </c>
    </row>
    <row r="343" spans="1:8" ht="24" customHeight="1" x14ac:dyDescent="0.25">
      <c r="A343" s="31" t="s">
        <v>1106</v>
      </c>
      <c r="B343" s="31" t="s">
        <v>213</v>
      </c>
      <c r="C343" s="31" t="s">
        <v>214</v>
      </c>
      <c r="D343" s="31">
        <v>32567</v>
      </c>
      <c r="E343" s="31">
        <v>8863713</v>
      </c>
      <c r="F343" s="31">
        <v>265</v>
      </c>
      <c r="G343" s="31">
        <v>4350</v>
      </c>
      <c r="H343" s="31">
        <v>180</v>
      </c>
    </row>
    <row r="344" spans="1:8" ht="24" customHeight="1" x14ac:dyDescent="0.25">
      <c r="A344" s="31" t="s">
        <v>1107</v>
      </c>
      <c r="B344" s="31" t="s">
        <v>213</v>
      </c>
      <c r="C344" s="31" t="s">
        <v>214</v>
      </c>
      <c r="D344" s="31">
        <v>34133</v>
      </c>
      <c r="E344" s="31">
        <v>8701957</v>
      </c>
      <c r="F344" s="31">
        <v>265</v>
      </c>
      <c r="G344" s="31">
        <v>4350</v>
      </c>
      <c r="H344" s="31">
        <v>180</v>
      </c>
    </row>
    <row r="345" spans="1:8" ht="24" customHeight="1" x14ac:dyDescent="0.25">
      <c r="A345" s="31" t="s">
        <v>1108</v>
      </c>
      <c r="B345" s="31" t="s">
        <v>213</v>
      </c>
      <c r="C345" s="31" t="s">
        <v>214</v>
      </c>
      <c r="D345" s="31">
        <v>30818</v>
      </c>
      <c r="E345" s="31">
        <v>8541050</v>
      </c>
      <c r="F345" s="31">
        <v>265</v>
      </c>
      <c r="G345" s="31">
        <v>4350</v>
      </c>
      <c r="H345" s="31">
        <v>180</v>
      </c>
    </row>
    <row r="346" spans="1:8" ht="24" customHeight="1" x14ac:dyDescent="0.25">
      <c r="A346" s="31" t="s">
        <v>1109</v>
      </c>
      <c r="B346" s="31" t="s">
        <v>213</v>
      </c>
      <c r="C346" s="31" t="s">
        <v>214</v>
      </c>
      <c r="D346" s="31">
        <v>31992</v>
      </c>
      <c r="E346" s="31">
        <v>9999181</v>
      </c>
      <c r="F346" s="31">
        <v>265</v>
      </c>
      <c r="G346" s="31">
        <v>4350</v>
      </c>
      <c r="H346" s="31">
        <v>180</v>
      </c>
    </row>
    <row r="347" spans="1:8" ht="24" customHeight="1" x14ac:dyDescent="0.25">
      <c r="A347" s="31" t="s">
        <v>1110</v>
      </c>
      <c r="B347" s="31" t="s">
        <v>213</v>
      </c>
      <c r="C347" s="31" t="s">
        <v>214</v>
      </c>
      <c r="D347" s="31">
        <v>38430</v>
      </c>
      <c r="E347" s="31">
        <v>9370121</v>
      </c>
      <c r="F347" s="31">
        <v>265</v>
      </c>
      <c r="G347" s="31">
        <v>4350</v>
      </c>
      <c r="H347" s="31">
        <v>180</v>
      </c>
    </row>
    <row r="348" spans="1:8" ht="24" customHeight="1" x14ac:dyDescent="0.25">
      <c r="A348" s="31" t="s">
        <v>1111</v>
      </c>
      <c r="B348" s="31" t="s">
        <v>213</v>
      </c>
      <c r="C348" s="31" t="s">
        <v>214</v>
      </c>
      <c r="D348" s="31">
        <v>34318</v>
      </c>
      <c r="E348" s="31">
        <v>9938182</v>
      </c>
      <c r="F348" s="31">
        <v>265</v>
      </c>
      <c r="G348" s="31">
        <v>4350</v>
      </c>
      <c r="H348" s="31">
        <v>180</v>
      </c>
    </row>
    <row r="349" spans="1:8" ht="24" customHeight="1" x14ac:dyDescent="0.25">
      <c r="A349" s="31" t="s">
        <v>1112</v>
      </c>
      <c r="B349" s="31" t="s">
        <v>213</v>
      </c>
      <c r="C349" s="31" t="s">
        <v>214</v>
      </c>
      <c r="D349" s="31">
        <v>35159</v>
      </c>
      <c r="E349" s="31">
        <v>9730010</v>
      </c>
      <c r="F349" s="31">
        <v>265</v>
      </c>
      <c r="G349" s="31">
        <v>4350</v>
      </c>
      <c r="H349" s="31">
        <v>180</v>
      </c>
    </row>
    <row r="350" spans="1:8" ht="24" customHeight="1" x14ac:dyDescent="0.25">
      <c r="A350" s="31" t="s">
        <v>1113</v>
      </c>
      <c r="B350" s="31" t="s">
        <v>213</v>
      </c>
      <c r="C350" s="31" t="s">
        <v>214</v>
      </c>
      <c r="D350" s="31">
        <v>38033</v>
      </c>
      <c r="E350" s="31">
        <v>9604529</v>
      </c>
      <c r="F350" s="31">
        <v>265</v>
      </c>
      <c r="G350" s="31">
        <v>4350</v>
      </c>
      <c r="H350" s="31">
        <v>180</v>
      </c>
    </row>
    <row r="351" spans="1:8" ht="24" customHeight="1" x14ac:dyDescent="0.25">
      <c r="A351" s="31" t="s">
        <v>1099</v>
      </c>
      <c r="B351" s="31" t="s">
        <v>216</v>
      </c>
      <c r="C351" s="31" t="s">
        <v>217</v>
      </c>
      <c r="D351" s="31">
        <v>52455</v>
      </c>
      <c r="E351" s="31">
        <v>14207466</v>
      </c>
      <c r="F351" s="31">
        <v>262</v>
      </c>
      <c r="G351" s="31">
        <v>4290</v>
      </c>
      <c r="H351" s="31">
        <v>330</v>
      </c>
    </row>
    <row r="352" spans="1:8" ht="24" customHeight="1" x14ac:dyDescent="0.25">
      <c r="A352" s="31" t="s">
        <v>1101</v>
      </c>
      <c r="B352" s="31" t="s">
        <v>216</v>
      </c>
      <c r="C352" s="31" t="s">
        <v>217</v>
      </c>
      <c r="D352" s="31">
        <v>56147</v>
      </c>
      <c r="E352" s="31">
        <v>13512854</v>
      </c>
      <c r="F352" s="31">
        <v>262</v>
      </c>
      <c r="G352" s="31">
        <v>4290</v>
      </c>
      <c r="H352" s="31">
        <v>330</v>
      </c>
    </row>
    <row r="353" spans="1:8" ht="24" customHeight="1" x14ac:dyDescent="0.25">
      <c r="A353" s="31" t="s">
        <v>1103</v>
      </c>
      <c r="B353" s="31" t="s">
        <v>216</v>
      </c>
      <c r="C353" s="31" t="s">
        <v>217</v>
      </c>
      <c r="D353" s="31">
        <v>56692</v>
      </c>
      <c r="E353" s="31">
        <v>13489143</v>
      </c>
      <c r="F353" s="31">
        <v>262</v>
      </c>
      <c r="G353" s="31">
        <v>4290</v>
      </c>
      <c r="H353" s="31">
        <v>330</v>
      </c>
    </row>
    <row r="354" spans="1:8" ht="24" customHeight="1" x14ac:dyDescent="0.25">
      <c r="A354" s="31" t="s">
        <v>1104</v>
      </c>
      <c r="B354" s="31" t="s">
        <v>216</v>
      </c>
      <c r="C354" s="31" t="s">
        <v>217</v>
      </c>
      <c r="D354" s="31">
        <v>57224</v>
      </c>
      <c r="E354" s="31">
        <v>14050993</v>
      </c>
      <c r="F354" s="31">
        <v>262</v>
      </c>
      <c r="G354" s="31">
        <v>4290</v>
      </c>
      <c r="H354" s="31">
        <v>330</v>
      </c>
    </row>
    <row r="355" spans="1:8" ht="24" customHeight="1" x14ac:dyDescent="0.25">
      <c r="A355" s="31" t="s">
        <v>1106</v>
      </c>
      <c r="B355" s="31" t="s">
        <v>216</v>
      </c>
      <c r="C355" s="31" t="s">
        <v>217</v>
      </c>
      <c r="D355" s="31">
        <v>56736</v>
      </c>
      <c r="E355" s="31">
        <v>13808162</v>
      </c>
      <c r="F355" s="31">
        <v>262</v>
      </c>
      <c r="G355" s="31">
        <v>4290</v>
      </c>
      <c r="H355" s="31">
        <v>330</v>
      </c>
    </row>
    <row r="356" spans="1:8" ht="24" customHeight="1" x14ac:dyDescent="0.25">
      <c r="A356" s="31" t="s">
        <v>1107</v>
      </c>
      <c r="B356" s="31" t="s">
        <v>216</v>
      </c>
      <c r="C356" s="31" t="s">
        <v>217</v>
      </c>
      <c r="D356" s="31">
        <v>56014</v>
      </c>
      <c r="E356" s="31">
        <v>13950756</v>
      </c>
      <c r="F356" s="31">
        <v>262</v>
      </c>
      <c r="G356" s="31">
        <v>4290</v>
      </c>
      <c r="H356" s="31">
        <v>330</v>
      </c>
    </row>
    <row r="357" spans="1:8" ht="24" customHeight="1" x14ac:dyDescent="0.25">
      <c r="A357" s="31" t="s">
        <v>1108</v>
      </c>
      <c r="B357" s="31" t="s">
        <v>216</v>
      </c>
      <c r="C357" s="31" t="s">
        <v>217</v>
      </c>
      <c r="D357" s="31">
        <v>50429</v>
      </c>
      <c r="E357" s="31">
        <v>14702366</v>
      </c>
      <c r="F357" s="31">
        <v>262</v>
      </c>
      <c r="G357" s="31">
        <v>4290</v>
      </c>
      <c r="H357" s="31">
        <v>330</v>
      </c>
    </row>
    <row r="358" spans="1:8" ht="24" customHeight="1" x14ac:dyDescent="0.25">
      <c r="A358" s="31" t="s">
        <v>1109</v>
      </c>
      <c r="B358" s="31" t="s">
        <v>216</v>
      </c>
      <c r="C358" s="31" t="s">
        <v>217</v>
      </c>
      <c r="D358" s="31">
        <v>48467</v>
      </c>
      <c r="E358" s="31">
        <v>13235700</v>
      </c>
      <c r="F358" s="31">
        <v>262</v>
      </c>
      <c r="G358" s="31">
        <v>4290</v>
      </c>
      <c r="H358" s="31">
        <v>330</v>
      </c>
    </row>
    <row r="359" spans="1:8" ht="24" customHeight="1" x14ac:dyDescent="0.25">
      <c r="A359" s="31" t="s">
        <v>1110</v>
      </c>
      <c r="B359" s="31" t="s">
        <v>216</v>
      </c>
      <c r="C359" s="31" t="s">
        <v>217</v>
      </c>
      <c r="D359" s="31">
        <v>53544</v>
      </c>
      <c r="E359" s="31">
        <v>14000456</v>
      </c>
      <c r="F359" s="31">
        <v>262</v>
      </c>
      <c r="G359" s="31">
        <v>4290</v>
      </c>
      <c r="H359" s="31">
        <v>330</v>
      </c>
    </row>
    <row r="360" spans="1:8" ht="24" customHeight="1" x14ac:dyDescent="0.25">
      <c r="A360" s="31" t="s">
        <v>1111</v>
      </c>
      <c r="B360" s="31" t="s">
        <v>216</v>
      </c>
      <c r="C360" s="31" t="s">
        <v>217</v>
      </c>
      <c r="D360" s="31">
        <v>52676</v>
      </c>
      <c r="E360" s="31">
        <v>14634935</v>
      </c>
      <c r="F360" s="31">
        <v>262</v>
      </c>
      <c r="G360" s="31">
        <v>4290</v>
      </c>
      <c r="H360" s="31">
        <v>330</v>
      </c>
    </row>
    <row r="361" spans="1:8" ht="24" customHeight="1" x14ac:dyDescent="0.25">
      <c r="A361" s="31" t="s">
        <v>1112</v>
      </c>
      <c r="B361" s="31" t="s">
        <v>216</v>
      </c>
      <c r="C361" s="31" t="s">
        <v>217</v>
      </c>
      <c r="D361" s="31">
        <v>50171</v>
      </c>
      <c r="E361" s="31">
        <v>13881231</v>
      </c>
      <c r="F361" s="31">
        <v>262</v>
      </c>
      <c r="G361" s="31">
        <v>4290</v>
      </c>
      <c r="H361" s="31">
        <v>330</v>
      </c>
    </row>
    <row r="362" spans="1:8" ht="24" customHeight="1" x14ac:dyDescent="0.25">
      <c r="A362" s="31" t="s">
        <v>1113</v>
      </c>
      <c r="B362" s="31" t="s">
        <v>216</v>
      </c>
      <c r="C362" s="31" t="s">
        <v>217</v>
      </c>
      <c r="D362" s="31">
        <v>48315</v>
      </c>
      <c r="E362" s="31">
        <v>12929214</v>
      </c>
      <c r="F362" s="31">
        <v>262</v>
      </c>
      <c r="G362" s="31">
        <v>4290</v>
      </c>
      <c r="H362" s="31">
        <v>330</v>
      </c>
    </row>
    <row r="363" spans="1:8" ht="24" customHeight="1" x14ac:dyDescent="0.25">
      <c r="A363" s="31" t="s">
        <v>1099</v>
      </c>
      <c r="B363" s="31" t="s">
        <v>220</v>
      </c>
      <c r="C363" s="31" t="s">
        <v>221</v>
      </c>
      <c r="D363" s="31">
        <v>112700</v>
      </c>
      <c r="E363" s="31">
        <v>25321504</v>
      </c>
      <c r="F363" s="31">
        <v>228</v>
      </c>
      <c r="G363" s="31">
        <v>210</v>
      </c>
      <c r="H363" s="31">
        <v>270</v>
      </c>
    </row>
    <row r="364" spans="1:8" ht="24" customHeight="1" x14ac:dyDescent="0.25">
      <c r="A364" s="31" t="s">
        <v>1101</v>
      </c>
      <c r="B364" s="31" t="s">
        <v>220</v>
      </c>
      <c r="C364" s="31" t="s">
        <v>221</v>
      </c>
      <c r="D364" s="31">
        <v>108705</v>
      </c>
      <c r="E364" s="31">
        <v>25632083</v>
      </c>
      <c r="F364" s="31">
        <v>228</v>
      </c>
      <c r="G364" s="31">
        <v>210</v>
      </c>
      <c r="H364" s="31">
        <v>270</v>
      </c>
    </row>
    <row r="365" spans="1:8" ht="24" customHeight="1" x14ac:dyDescent="0.25">
      <c r="A365" s="31" t="s">
        <v>1103</v>
      </c>
      <c r="B365" s="31" t="s">
        <v>220</v>
      </c>
      <c r="C365" s="31" t="s">
        <v>221</v>
      </c>
      <c r="D365" s="31">
        <v>104728</v>
      </c>
      <c r="E365" s="31">
        <v>24837949</v>
      </c>
      <c r="F365" s="31">
        <v>228</v>
      </c>
      <c r="G365" s="31">
        <v>210</v>
      </c>
      <c r="H365" s="31">
        <v>270</v>
      </c>
    </row>
    <row r="366" spans="1:8" ht="24" customHeight="1" x14ac:dyDescent="0.25">
      <c r="A366" s="31" t="s">
        <v>1104</v>
      </c>
      <c r="B366" s="31" t="s">
        <v>220</v>
      </c>
      <c r="C366" s="31" t="s">
        <v>221</v>
      </c>
      <c r="D366" s="31">
        <v>105469</v>
      </c>
      <c r="E366" s="31">
        <v>25513120</v>
      </c>
      <c r="F366" s="31">
        <v>228</v>
      </c>
      <c r="G366" s="31">
        <v>210</v>
      </c>
      <c r="H366" s="31">
        <v>270</v>
      </c>
    </row>
    <row r="367" spans="1:8" ht="24" customHeight="1" x14ac:dyDescent="0.25">
      <c r="A367" s="31" t="s">
        <v>1106</v>
      </c>
      <c r="B367" s="31" t="s">
        <v>220</v>
      </c>
      <c r="C367" s="31" t="s">
        <v>221</v>
      </c>
      <c r="D367" s="31">
        <v>108735</v>
      </c>
      <c r="E367" s="31">
        <v>25288292</v>
      </c>
      <c r="F367" s="31">
        <v>228</v>
      </c>
      <c r="G367" s="31">
        <v>210</v>
      </c>
      <c r="H367" s="31">
        <v>270</v>
      </c>
    </row>
    <row r="368" spans="1:8" ht="24" customHeight="1" x14ac:dyDescent="0.25">
      <c r="A368" s="31" t="s">
        <v>1107</v>
      </c>
      <c r="B368" s="31" t="s">
        <v>220</v>
      </c>
      <c r="C368" s="31" t="s">
        <v>221</v>
      </c>
      <c r="D368" s="31">
        <v>106234</v>
      </c>
      <c r="E368" s="31">
        <v>24846947</v>
      </c>
      <c r="F368" s="31">
        <v>228</v>
      </c>
      <c r="G368" s="31">
        <v>210</v>
      </c>
      <c r="H368" s="31">
        <v>270</v>
      </c>
    </row>
    <row r="369" spans="1:8" ht="24" customHeight="1" x14ac:dyDescent="0.25">
      <c r="A369" s="31" t="s">
        <v>1108</v>
      </c>
      <c r="B369" s="31" t="s">
        <v>220</v>
      </c>
      <c r="C369" s="31" t="s">
        <v>221</v>
      </c>
      <c r="D369" s="31">
        <v>104699</v>
      </c>
      <c r="E369" s="31">
        <v>24283034</v>
      </c>
      <c r="F369" s="31">
        <v>228</v>
      </c>
      <c r="G369" s="31">
        <v>210</v>
      </c>
      <c r="H369" s="31">
        <v>270</v>
      </c>
    </row>
    <row r="370" spans="1:8" ht="24" customHeight="1" x14ac:dyDescent="0.25">
      <c r="A370" s="31" t="s">
        <v>1109</v>
      </c>
      <c r="B370" s="31" t="s">
        <v>220</v>
      </c>
      <c r="C370" s="31" t="s">
        <v>221</v>
      </c>
      <c r="D370" s="31">
        <v>112949</v>
      </c>
      <c r="E370" s="31">
        <v>24361897</v>
      </c>
      <c r="F370" s="31">
        <v>228</v>
      </c>
      <c r="G370" s="31">
        <v>210</v>
      </c>
      <c r="H370" s="31">
        <v>270</v>
      </c>
    </row>
    <row r="371" spans="1:8" ht="24" customHeight="1" x14ac:dyDescent="0.25">
      <c r="A371" s="31" t="s">
        <v>1110</v>
      </c>
      <c r="B371" s="31" t="s">
        <v>220</v>
      </c>
      <c r="C371" s="31" t="s">
        <v>221</v>
      </c>
      <c r="D371" s="31">
        <v>109975</v>
      </c>
      <c r="E371" s="31">
        <v>25348406</v>
      </c>
      <c r="F371" s="31">
        <v>228</v>
      </c>
      <c r="G371" s="31">
        <v>210</v>
      </c>
      <c r="H371" s="31">
        <v>270</v>
      </c>
    </row>
    <row r="372" spans="1:8" ht="24" customHeight="1" x14ac:dyDescent="0.25">
      <c r="A372" s="31" t="s">
        <v>1111</v>
      </c>
      <c r="B372" s="31" t="s">
        <v>220</v>
      </c>
      <c r="C372" s="31" t="s">
        <v>221</v>
      </c>
      <c r="D372" s="31">
        <v>113615</v>
      </c>
      <c r="E372" s="31">
        <v>24778576</v>
      </c>
      <c r="F372" s="31">
        <v>228</v>
      </c>
      <c r="G372" s="31">
        <v>210</v>
      </c>
      <c r="H372" s="31">
        <v>270</v>
      </c>
    </row>
    <row r="373" spans="1:8" ht="24" customHeight="1" x14ac:dyDescent="0.25">
      <c r="A373" s="31" t="s">
        <v>1112</v>
      </c>
      <c r="B373" s="31" t="s">
        <v>220</v>
      </c>
      <c r="C373" s="31" t="s">
        <v>221</v>
      </c>
      <c r="D373" s="31">
        <v>108028</v>
      </c>
      <c r="E373" s="31">
        <v>24509507</v>
      </c>
      <c r="F373" s="31">
        <v>228</v>
      </c>
      <c r="G373" s="31">
        <v>210</v>
      </c>
      <c r="H373" s="31">
        <v>270</v>
      </c>
    </row>
    <row r="374" spans="1:8" ht="24" customHeight="1" x14ac:dyDescent="0.25">
      <c r="A374" s="31" t="s">
        <v>1113</v>
      </c>
      <c r="B374" s="31" t="s">
        <v>220</v>
      </c>
      <c r="C374" s="31" t="s">
        <v>221</v>
      </c>
      <c r="D374" s="31">
        <v>107170</v>
      </c>
      <c r="E374" s="31">
        <v>24895855</v>
      </c>
      <c r="F374" s="31">
        <v>228</v>
      </c>
      <c r="G374" s="31">
        <v>210</v>
      </c>
      <c r="H374" s="31">
        <v>270</v>
      </c>
    </row>
    <row r="375" spans="1:8" ht="24" customHeight="1" x14ac:dyDescent="0.25">
      <c r="A375" s="31" t="s">
        <v>1099</v>
      </c>
      <c r="B375" s="31" t="s">
        <v>223</v>
      </c>
      <c r="C375" s="31" t="s">
        <v>224</v>
      </c>
      <c r="D375" s="31">
        <v>-1233</v>
      </c>
      <c r="E375" s="31">
        <v>-538409</v>
      </c>
      <c r="F375" s="31">
        <v>0</v>
      </c>
      <c r="G375" s="31">
        <v>0</v>
      </c>
      <c r="H375" s="31">
        <v>870</v>
      </c>
    </row>
    <row r="376" spans="1:8" ht="24" customHeight="1" x14ac:dyDescent="0.25">
      <c r="A376" s="31" t="s">
        <v>1101</v>
      </c>
      <c r="B376" s="31" t="s">
        <v>223</v>
      </c>
      <c r="C376" s="31" t="s">
        <v>224</v>
      </c>
      <c r="D376" s="31">
        <v>850</v>
      </c>
      <c r="E376" s="31">
        <v>-478527</v>
      </c>
      <c r="F376" s="31">
        <v>0</v>
      </c>
      <c r="G376" s="31">
        <v>0</v>
      </c>
      <c r="H376" s="31">
        <v>870</v>
      </c>
    </row>
    <row r="377" spans="1:8" ht="24" customHeight="1" x14ac:dyDescent="0.25">
      <c r="A377" s="31" t="s">
        <v>1103</v>
      </c>
      <c r="B377" s="31" t="s">
        <v>223</v>
      </c>
      <c r="C377" s="31" t="s">
        <v>224</v>
      </c>
      <c r="D377" s="31">
        <v>-495</v>
      </c>
      <c r="E377" s="31">
        <v>-538626</v>
      </c>
      <c r="F377" s="31">
        <v>0</v>
      </c>
      <c r="G377" s="31">
        <v>0</v>
      </c>
      <c r="H377" s="31">
        <v>870</v>
      </c>
    </row>
    <row r="378" spans="1:8" ht="24" customHeight="1" x14ac:dyDescent="0.25">
      <c r="A378" s="31" t="s">
        <v>1104</v>
      </c>
      <c r="B378" s="31" t="s">
        <v>223</v>
      </c>
      <c r="C378" s="31" t="s">
        <v>224</v>
      </c>
      <c r="D378" s="31">
        <v>723</v>
      </c>
      <c r="E378" s="31">
        <v>659531</v>
      </c>
      <c r="F378" s="31">
        <v>0</v>
      </c>
      <c r="G378" s="31">
        <v>0</v>
      </c>
      <c r="H378" s="31">
        <v>870</v>
      </c>
    </row>
    <row r="379" spans="1:8" ht="24" customHeight="1" x14ac:dyDescent="0.25">
      <c r="A379" s="31" t="s">
        <v>1106</v>
      </c>
      <c r="B379" s="31" t="s">
        <v>223</v>
      </c>
      <c r="C379" s="31" t="s">
        <v>224</v>
      </c>
      <c r="D379" s="31">
        <v>-2008</v>
      </c>
      <c r="E379" s="31">
        <v>-305445</v>
      </c>
      <c r="F379" s="31">
        <v>0</v>
      </c>
      <c r="G379" s="31">
        <v>0</v>
      </c>
      <c r="H379" s="31">
        <v>870</v>
      </c>
    </row>
    <row r="380" spans="1:8" ht="24" customHeight="1" x14ac:dyDescent="0.25">
      <c r="A380" s="31" t="s">
        <v>1107</v>
      </c>
      <c r="B380" s="31" t="s">
        <v>223</v>
      </c>
      <c r="C380" s="31" t="s">
        <v>224</v>
      </c>
      <c r="D380" s="31">
        <v>-3377</v>
      </c>
      <c r="E380" s="31">
        <v>-577338</v>
      </c>
      <c r="F380" s="31">
        <v>0</v>
      </c>
      <c r="G380" s="31">
        <v>0</v>
      </c>
      <c r="H380" s="31">
        <v>870</v>
      </c>
    </row>
    <row r="381" spans="1:8" ht="24" customHeight="1" x14ac:dyDescent="0.25">
      <c r="A381" s="31" t="s">
        <v>1108</v>
      </c>
      <c r="B381" s="31" t="s">
        <v>223</v>
      </c>
      <c r="C381" s="31" t="s">
        <v>224</v>
      </c>
      <c r="D381" s="31">
        <v>-3326</v>
      </c>
      <c r="E381" s="31">
        <v>-839871</v>
      </c>
      <c r="F381" s="31">
        <v>0</v>
      </c>
      <c r="G381" s="31">
        <v>0</v>
      </c>
      <c r="H381" s="31">
        <v>870</v>
      </c>
    </row>
    <row r="382" spans="1:8" ht="24" customHeight="1" x14ac:dyDescent="0.25">
      <c r="A382" s="31" t="s">
        <v>1109</v>
      </c>
      <c r="B382" s="31" t="s">
        <v>223</v>
      </c>
      <c r="C382" s="31" t="s">
        <v>224</v>
      </c>
      <c r="D382" s="31">
        <v>-2749</v>
      </c>
      <c r="E382" s="31">
        <v>201538</v>
      </c>
      <c r="F382" s="31">
        <v>0</v>
      </c>
      <c r="G382" s="31">
        <v>0</v>
      </c>
      <c r="H382" s="31">
        <v>870</v>
      </c>
    </row>
    <row r="383" spans="1:8" ht="24" customHeight="1" x14ac:dyDescent="0.25">
      <c r="A383" s="31" t="s">
        <v>1110</v>
      </c>
      <c r="B383" s="31" t="s">
        <v>223</v>
      </c>
      <c r="C383" s="31" t="s">
        <v>224</v>
      </c>
      <c r="D383" s="31">
        <v>1901</v>
      </c>
      <c r="E383" s="31">
        <v>932863</v>
      </c>
      <c r="F383" s="31">
        <v>0</v>
      </c>
      <c r="G383" s="31">
        <v>0</v>
      </c>
      <c r="H383" s="31">
        <v>870</v>
      </c>
    </row>
    <row r="384" spans="1:8" ht="24" customHeight="1" x14ac:dyDescent="0.25">
      <c r="A384" s="31" t="s">
        <v>1111</v>
      </c>
      <c r="B384" s="31" t="s">
        <v>223</v>
      </c>
      <c r="C384" s="31" t="s">
        <v>224</v>
      </c>
      <c r="D384" s="31">
        <v>1992</v>
      </c>
      <c r="E384" s="31">
        <v>-392418</v>
      </c>
      <c r="F384" s="31">
        <v>0</v>
      </c>
      <c r="G384" s="31">
        <v>0</v>
      </c>
      <c r="H384" s="31">
        <v>870</v>
      </c>
    </row>
    <row r="385" spans="1:8" ht="24" customHeight="1" x14ac:dyDescent="0.25">
      <c r="A385" s="31" t="s">
        <v>1112</v>
      </c>
      <c r="B385" s="31" t="s">
        <v>223</v>
      </c>
      <c r="C385" s="31" t="s">
        <v>224</v>
      </c>
      <c r="D385" s="31">
        <v>-367</v>
      </c>
      <c r="E385" s="31">
        <v>473522</v>
      </c>
      <c r="F385" s="31">
        <v>0</v>
      </c>
      <c r="G385" s="31">
        <v>0</v>
      </c>
      <c r="H385" s="31">
        <v>870</v>
      </c>
    </row>
    <row r="386" spans="1:8" ht="24" customHeight="1" x14ac:dyDescent="0.25">
      <c r="A386" s="31" t="s">
        <v>1113</v>
      </c>
      <c r="B386" s="31" t="s">
        <v>223</v>
      </c>
      <c r="C386" s="31" t="s">
        <v>224</v>
      </c>
      <c r="D386" s="31">
        <v>-4800</v>
      </c>
      <c r="E386" s="31">
        <v>517350</v>
      </c>
      <c r="F386" s="31">
        <v>0</v>
      </c>
      <c r="G386" s="31">
        <v>0</v>
      </c>
      <c r="H386" s="31">
        <v>870</v>
      </c>
    </row>
    <row r="387" spans="1:8" ht="15" customHeight="1" x14ac:dyDescent="0.25">
      <c r="A387" s="31" t="s">
        <v>1099</v>
      </c>
      <c r="B387" s="31" t="s">
        <v>225</v>
      </c>
      <c r="C387" s="31" t="s">
        <v>226</v>
      </c>
      <c r="D387" s="31">
        <v>-346</v>
      </c>
      <c r="E387" s="31">
        <v>-660032</v>
      </c>
      <c r="F387" s="31">
        <v>0</v>
      </c>
      <c r="G387" s="31">
        <v>0</v>
      </c>
      <c r="H387" s="31">
        <v>1230</v>
      </c>
    </row>
    <row r="388" spans="1:8" ht="15" customHeight="1" x14ac:dyDescent="0.25">
      <c r="A388" s="31" t="s">
        <v>1101</v>
      </c>
      <c r="B388" s="31" t="s">
        <v>225</v>
      </c>
      <c r="C388" s="31" t="s">
        <v>226</v>
      </c>
      <c r="D388" s="31">
        <v>-3422</v>
      </c>
      <c r="E388" s="31">
        <v>33332</v>
      </c>
      <c r="F388" s="31">
        <v>0</v>
      </c>
      <c r="G388" s="31">
        <v>0</v>
      </c>
      <c r="H388" s="31">
        <v>1230</v>
      </c>
    </row>
    <row r="389" spans="1:8" ht="15" customHeight="1" x14ac:dyDescent="0.25">
      <c r="A389" s="31" t="s">
        <v>1103</v>
      </c>
      <c r="B389" s="31" t="s">
        <v>225</v>
      </c>
      <c r="C389" s="31" t="s">
        <v>226</v>
      </c>
      <c r="D389" s="31">
        <v>3153</v>
      </c>
      <c r="E389" s="31">
        <v>451851</v>
      </c>
      <c r="F389" s="31">
        <v>0</v>
      </c>
      <c r="G389" s="31">
        <v>0</v>
      </c>
      <c r="H389" s="31">
        <v>1230</v>
      </c>
    </row>
    <row r="390" spans="1:8" ht="15" customHeight="1" x14ac:dyDescent="0.25">
      <c r="A390" s="31" t="s">
        <v>1104</v>
      </c>
      <c r="B390" s="31" t="s">
        <v>225</v>
      </c>
      <c r="C390" s="31" t="s">
        <v>226</v>
      </c>
      <c r="D390" s="31">
        <v>2381</v>
      </c>
      <c r="E390" s="31">
        <v>-131799</v>
      </c>
      <c r="F390" s="31">
        <v>0</v>
      </c>
      <c r="G390" s="31">
        <v>0</v>
      </c>
      <c r="H390" s="31">
        <v>1230</v>
      </c>
    </row>
    <row r="391" spans="1:8" ht="15" customHeight="1" x14ac:dyDescent="0.25">
      <c r="A391" s="31" t="s">
        <v>1106</v>
      </c>
      <c r="B391" s="31" t="s">
        <v>225</v>
      </c>
      <c r="C391" s="31" t="s">
        <v>226</v>
      </c>
      <c r="D391" s="31">
        <v>-4797</v>
      </c>
      <c r="E391" s="31">
        <v>22338</v>
      </c>
      <c r="F391" s="31">
        <v>0</v>
      </c>
      <c r="G391" s="31">
        <v>0</v>
      </c>
      <c r="H391" s="31">
        <v>1230</v>
      </c>
    </row>
    <row r="392" spans="1:8" ht="15" customHeight="1" x14ac:dyDescent="0.25">
      <c r="A392" s="31" t="s">
        <v>1107</v>
      </c>
      <c r="B392" s="31" t="s">
        <v>225</v>
      </c>
      <c r="C392" s="31" t="s">
        <v>226</v>
      </c>
      <c r="D392" s="31">
        <v>2337</v>
      </c>
      <c r="E392" s="31">
        <v>-501452</v>
      </c>
      <c r="F392" s="31">
        <v>0</v>
      </c>
      <c r="G392" s="31">
        <v>0</v>
      </c>
      <c r="H392" s="31">
        <v>1230</v>
      </c>
    </row>
    <row r="393" spans="1:8" ht="15" customHeight="1" x14ac:dyDescent="0.25">
      <c r="A393" s="31" t="s">
        <v>1108</v>
      </c>
      <c r="B393" s="31" t="s">
        <v>225</v>
      </c>
      <c r="C393" s="31" t="s">
        <v>226</v>
      </c>
      <c r="D393" s="31">
        <v>4340</v>
      </c>
      <c r="E393" s="31">
        <v>630167</v>
      </c>
      <c r="F393" s="31">
        <v>0</v>
      </c>
      <c r="G393" s="31">
        <v>0</v>
      </c>
      <c r="H393" s="31">
        <v>1230</v>
      </c>
    </row>
    <row r="394" spans="1:8" ht="15" customHeight="1" x14ac:dyDescent="0.25">
      <c r="A394" s="31" t="s">
        <v>1109</v>
      </c>
      <c r="B394" s="31" t="s">
        <v>225</v>
      </c>
      <c r="C394" s="31" t="s">
        <v>226</v>
      </c>
      <c r="D394" s="31">
        <v>-1118</v>
      </c>
      <c r="E394" s="31">
        <v>-416519</v>
      </c>
      <c r="F394" s="31">
        <v>0</v>
      </c>
      <c r="G394" s="31">
        <v>0</v>
      </c>
      <c r="H394" s="31">
        <v>1230</v>
      </c>
    </row>
    <row r="395" spans="1:8" ht="15" customHeight="1" x14ac:dyDescent="0.25">
      <c r="A395" s="31" t="s">
        <v>1110</v>
      </c>
      <c r="B395" s="31" t="s">
        <v>225</v>
      </c>
      <c r="C395" s="31" t="s">
        <v>226</v>
      </c>
      <c r="D395" s="31">
        <v>-1775</v>
      </c>
      <c r="E395" s="31">
        <v>145221</v>
      </c>
      <c r="F395" s="31">
        <v>0</v>
      </c>
      <c r="G395" s="31">
        <v>0</v>
      </c>
      <c r="H395" s="31">
        <v>1230</v>
      </c>
    </row>
    <row r="396" spans="1:8" ht="15" customHeight="1" x14ac:dyDescent="0.25">
      <c r="A396" s="31" t="s">
        <v>1111</v>
      </c>
      <c r="B396" s="31" t="s">
        <v>225</v>
      </c>
      <c r="C396" s="31" t="s">
        <v>226</v>
      </c>
      <c r="D396" s="31">
        <v>4547</v>
      </c>
      <c r="E396" s="31">
        <v>-825752</v>
      </c>
      <c r="F396" s="31">
        <v>0</v>
      </c>
      <c r="G396" s="31">
        <v>0</v>
      </c>
      <c r="H396" s="31">
        <v>1230</v>
      </c>
    </row>
    <row r="397" spans="1:8" ht="15" customHeight="1" x14ac:dyDescent="0.25">
      <c r="A397" s="31" t="s">
        <v>1112</v>
      </c>
      <c r="B397" s="31" t="s">
        <v>225</v>
      </c>
      <c r="C397" s="31" t="s">
        <v>226</v>
      </c>
      <c r="D397" s="31">
        <v>-2175</v>
      </c>
      <c r="E397" s="31">
        <v>402554</v>
      </c>
      <c r="F397" s="31">
        <v>0</v>
      </c>
      <c r="G397" s="31">
        <v>0</v>
      </c>
      <c r="H397" s="31">
        <v>1230</v>
      </c>
    </row>
    <row r="398" spans="1:8" ht="15" customHeight="1" x14ac:dyDescent="0.25">
      <c r="A398" s="31" t="s">
        <v>1113</v>
      </c>
      <c r="B398" s="31" t="s">
        <v>225</v>
      </c>
      <c r="C398" s="31" t="s">
        <v>226</v>
      </c>
      <c r="D398" s="31">
        <v>-1535</v>
      </c>
      <c r="E398" s="31">
        <v>-214892</v>
      </c>
      <c r="F398" s="31">
        <v>0</v>
      </c>
      <c r="G398" s="31">
        <v>0</v>
      </c>
      <c r="H398" s="31">
        <v>1230</v>
      </c>
    </row>
    <row r="399" spans="1:8" ht="24" customHeight="1" x14ac:dyDescent="0.25">
      <c r="A399" s="31" t="s">
        <v>1099</v>
      </c>
      <c r="B399" s="31" t="s">
        <v>227</v>
      </c>
      <c r="C399" s="31" t="s">
        <v>228</v>
      </c>
      <c r="D399" s="31">
        <v>113047</v>
      </c>
      <c r="E399" s="31">
        <v>25825727</v>
      </c>
      <c r="F399" s="31">
        <v>227</v>
      </c>
      <c r="G399" s="31">
        <v>5250</v>
      </c>
      <c r="H399" s="31">
        <v>600</v>
      </c>
    </row>
    <row r="400" spans="1:8" ht="24" customHeight="1" x14ac:dyDescent="0.25">
      <c r="A400" s="31" t="s">
        <v>1101</v>
      </c>
      <c r="B400" s="31" t="s">
        <v>227</v>
      </c>
      <c r="C400" s="31" t="s">
        <v>228</v>
      </c>
      <c r="D400" s="31">
        <v>112271</v>
      </c>
      <c r="E400" s="31">
        <v>24956399</v>
      </c>
      <c r="F400" s="31">
        <v>227</v>
      </c>
      <c r="G400" s="31">
        <v>5250</v>
      </c>
      <c r="H400" s="31">
        <v>600</v>
      </c>
    </row>
    <row r="401" spans="1:8" ht="24" customHeight="1" x14ac:dyDescent="0.25">
      <c r="A401" s="31" t="s">
        <v>1103</v>
      </c>
      <c r="B401" s="31" t="s">
        <v>227</v>
      </c>
      <c r="C401" s="31" t="s">
        <v>228</v>
      </c>
      <c r="D401" s="31">
        <v>105843</v>
      </c>
      <c r="E401" s="31">
        <v>25111746</v>
      </c>
      <c r="F401" s="31">
        <v>227</v>
      </c>
      <c r="G401" s="31">
        <v>5250</v>
      </c>
      <c r="H401" s="31">
        <v>600</v>
      </c>
    </row>
    <row r="402" spans="1:8" ht="24" customHeight="1" x14ac:dyDescent="0.25">
      <c r="A402" s="31" t="s">
        <v>1104</v>
      </c>
      <c r="B402" s="31" t="s">
        <v>227</v>
      </c>
      <c r="C402" s="31" t="s">
        <v>228</v>
      </c>
      <c r="D402" s="31">
        <v>113053</v>
      </c>
      <c r="E402" s="31">
        <v>25687551</v>
      </c>
      <c r="F402" s="31">
        <v>227</v>
      </c>
      <c r="G402" s="31">
        <v>5250</v>
      </c>
      <c r="H402" s="31">
        <v>600</v>
      </c>
    </row>
    <row r="403" spans="1:8" ht="24" customHeight="1" x14ac:dyDescent="0.25">
      <c r="A403" s="31" t="s">
        <v>1106</v>
      </c>
      <c r="B403" s="31" t="s">
        <v>227</v>
      </c>
      <c r="C403" s="31" t="s">
        <v>228</v>
      </c>
      <c r="D403" s="31">
        <v>110525</v>
      </c>
      <c r="E403" s="31">
        <v>25800424</v>
      </c>
      <c r="F403" s="31">
        <v>227</v>
      </c>
      <c r="G403" s="31">
        <v>5250</v>
      </c>
      <c r="H403" s="31">
        <v>600</v>
      </c>
    </row>
    <row r="404" spans="1:8" ht="24" customHeight="1" x14ac:dyDescent="0.25">
      <c r="A404" s="31" t="s">
        <v>1107</v>
      </c>
      <c r="B404" s="31" t="s">
        <v>227</v>
      </c>
      <c r="C404" s="31" t="s">
        <v>228</v>
      </c>
      <c r="D404" s="31">
        <v>105592</v>
      </c>
      <c r="E404" s="31">
        <v>24997920</v>
      </c>
      <c r="F404" s="31">
        <v>227</v>
      </c>
      <c r="G404" s="31">
        <v>5250</v>
      </c>
      <c r="H404" s="31">
        <v>600</v>
      </c>
    </row>
    <row r="405" spans="1:8" ht="24" customHeight="1" x14ac:dyDescent="0.25">
      <c r="A405" s="31" t="s">
        <v>1108</v>
      </c>
      <c r="B405" s="31" t="s">
        <v>227</v>
      </c>
      <c r="C405" s="31" t="s">
        <v>228</v>
      </c>
      <c r="D405" s="31">
        <v>108531</v>
      </c>
      <c r="E405" s="31">
        <v>24283176</v>
      </c>
      <c r="F405" s="31">
        <v>227</v>
      </c>
      <c r="G405" s="31">
        <v>5250</v>
      </c>
      <c r="H405" s="31">
        <v>600</v>
      </c>
    </row>
    <row r="406" spans="1:8" ht="24" customHeight="1" x14ac:dyDescent="0.25">
      <c r="A406" s="31" t="s">
        <v>1109</v>
      </c>
      <c r="B406" s="31" t="s">
        <v>227</v>
      </c>
      <c r="C406" s="31" t="s">
        <v>228</v>
      </c>
      <c r="D406" s="31">
        <v>113542</v>
      </c>
      <c r="E406" s="31">
        <v>24811765</v>
      </c>
      <c r="F406" s="31">
        <v>227</v>
      </c>
      <c r="G406" s="31">
        <v>5250</v>
      </c>
      <c r="H406" s="31">
        <v>600</v>
      </c>
    </row>
    <row r="407" spans="1:8" ht="24" customHeight="1" x14ac:dyDescent="0.25">
      <c r="A407" s="31" t="s">
        <v>1110</v>
      </c>
      <c r="B407" s="31" t="s">
        <v>227</v>
      </c>
      <c r="C407" s="31" t="s">
        <v>228</v>
      </c>
      <c r="D407" s="31">
        <v>112336</v>
      </c>
      <c r="E407" s="31">
        <v>24785142</v>
      </c>
      <c r="F407" s="31">
        <v>227</v>
      </c>
      <c r="G407" s="31">
        <v>5250</v>
      </c>
      <c r="H407" s="31">
        <v>600</v>
      </c>
    </row>
    <row r="408" spans="1:8" ht="24" customHeight="1" x14ac:dyDescent="0.25">
      <c r="A408" s="31" t="s">
        <v>1111</v>
      </c>
      <c r="B408" s="31" t="s">
        <v>227</v>
      </c>
      <c r="C408" s="31" t="s">
        <v>228</v>
      </c>
      <c r="D408" s="31">
        <v>114899</v>
      </c>
      <c r="E408" s="31">
        <v>25836937</v>
      </c>
      <c r="F408" s="31">
        <v>227</v>
      </c>
      <c r="G408" s="31">
        <v>5250</v>
      </c>
      <c r="H408" s="31">
        <v>600</v>
      </c>
    </row>
    <row r="409" spans="1:8" ht="24" customHeight="1" x14ac:dyDescent="0.25">
      <c r="A409" s="31" t="s">
        <v>1112</v>
      </c>
      <c r="B409" s="31" t="s">
        <v>227</v>
      </c>
      <c r="C409" s="31" t="s">
        <v>228</v>
      </c>
      <c r="D409" s="31">
        <v>106056</v>
      </c>
      <c r="E409" s="31">
        <v>25797210</v>
      </c>
      <c r="F409" s="31">
        <v>227</v>
      </c>
      <c r="G409" s="31">
        <v>5250</v>
      </c>
      <c r="H409" s="31">
        <v>600</v>
      </c>
    </row>
    <row r="410" spans="1:8" ht="24" customHeight="1" x14ac:dyDescent="0.25">
      <c r="A410" s="31" t="s">
        <v>1113</v>
      </c>
      <c r="B410" s="31" t="s">
        <v>227</v>
      </c>
      <c r="C410" s="31" t="s">
        <v>228</v>
      </c>
      <c r="D410" s="31">
        <v>110172</v>
      </c>
      <c r="E410" s="31">
        <v>25592641</v>
      </c>
      <c r="F410" s="31">
        <v>227</v>
      </c>
      <c r="G410" s="31">
        <v>5250</v>
      </c>
      <c r="H410" s="31">
        <v>600</v>
      </c>
    </row>
    <row r="411" spans="1:8" ht="24" customHeight="1" x14ac:dyDescent="0.25">
      <c r="A411" s="31" t="s">
        <v>1099</v>
      </c>
      <c r="B411" s="31" t="s">
        <v>230</v>
      </c>
      <c r="C411" s="31" t="s">
        <v>231</v>
      </c>
      <c r="D411" s="31">
        <v>118645</v>
      </c>
      <c r="E411" s="31">
        <v>37601675</v>
      </c>
      <c r="F411" s="31">
        <v>330</v>
      </c>
      <c r="G411" s="31">
        <v>630</v>
      </c>
      <c r="H411" s="31">
        <v>390</v>
      </c>
    </row>
    <row r="412" spans="1:8" ht="24" customHeight="1" x14ac:dyDescent="0.25">
      <c r="A412" s="31" t="s">
        <v>1101</v>
      </c>
      <c r="B412" s="31" t="s">
        <v>230</v>
      </c>
      <c r="C412" s="31" t="s">
        <v>231</v>
      </c>
      <c r="D412" s="31">
        <v>114182</v>
      </c>
      <c r="E412" s="31">
        <v>38422160</v>
      </c>
      <c r="F412" s="31">
        <v>330</v>
      </c>
      <c r="G412" s="31">
        <v>630</v>
      </c>
      <c r="H412" s="31">
        <v>390</v>
      </c>
    </row>
    <row r="413" spans="1:8" ht="24" customHeight="1" x14ac:dyDescent="0.25">
      <c r="A413" s="31" t="s">
        <v>1103</v>
      </c>
      <c r="B413" s="31" t="s">
        <v>230</v>
      </c>
      <c r="C413" s="31" t="s">
        <v>231</v>
      </c>
      <c r="D413" s="31">
        <v>117914</v>
      </c>
      <c r="E413" s="31">
        <v>39442627</v>
      </c>
      <c r="F413" s="31">
        <v>330</v>
      </c>
      <c r="G413" s="31">
        <v>630</v>
      </c>
      <c r="H413" s="31">
        <v>390</v>
      </c>
    </row>
    <row r="414" spans="1:8" ht="24" customHeight="1" x14ac:dyDescent="0.25">
      <c r="A414" s="31" t="s">
        <v>1104</v>
      </c>
      <c r="B414" s="31" t="s">
        <v>230</v>
      </c>
      <c r="C414" s="31" t="s">
        <v>231</v>
      </c>
      <c r="D414" s="31">
        <v>120111</v>
      </c>
      <c r="E414" s="31">
        <v>38089158</v>
      </c>
      <c r="F414" s="31">
        <v>330</v>
      </c>
      <c r="G414" s="31">
        <v>630</v>
      </c>
      <c r="H414" s="31">
        <v>390</v>
      </c>
    </row>
    <row r="415" spans="1:8" ht="24" customHeight="1" x14ac:dyDescent="0.25">
      <c r="A415" s="31" t="s">
        <v>1106</v>
      </c>
      <c r="B415" s="31" t="s">
        <v>230</v>
      </c>
      <c r="C415" s="31" t="s">
        <v>231</v>
      </c>
      <c r="D415" s="31">
        <v>119367</v>
      </c>
      <c r="E415" s="31">
        <v>39235897</v>
      </c>
      <c r="F415" s="31">
        <v>330</v>
      </c>
      <c r="G415" s="31">
        <v>630</v>
      </c>
      <c r="H415" s="31">
        <v>390</v>
      </c>
    </row>
    <row r="416" spans="1:8" ht="24" customHeight="1" x14ac:dyDescent="0.25">
      <c r="A416" s="31" t="s">
        <v>1107</v>
      </c>
      <c r="B416" s="31" t="s">
        <v>230</v>
      </c>
      <c r="C416" s="31" t="s">
        <v>231</v>
      </c>
      <c r="D416" s="31">
        <v>117960</v>
      </c>
      <c r="E416" s="31">
        <v>38787527</v>
      </c>
      <c r="F416" s="31">
        <v>330</v>
      </c>
      <c r="G416" s="31">
        <v>630</v>
      </c>
      <c r="H416" s="31">
        <v>390</v>
      </c>
    </row>
    <row r="417" spans="1:8" ht="24" customHeight="1" x14ac:dyDescent="0.25">
      <c r="A417" s="31" t="s">
        <v>1108</v>
      </c>
      <c r="B417" s="31" t="s">
        <v>230</v>
      </c>
      <c r="C417" s="31" t="s">
        <v>231</v>
      </c>
      <c r="D417" s="31">
        <v>112227</v>
      </c>
      <c r="E417" s="31">
        <v>39449416</v>
      </c>
      <c r="F417" s="31">
        <v>330</v>
      </c>
      <c r="G417" s="31">
        <v>630</v>
      </c>
      <c r="H417" s="31">
        <v>390</v>
      </c>
    </row>
    <row r="418" spans="1:8" ht="24" customHeight="1" x14ac:dyDescent="0.25">
      <c r="A418" s="31" t="s">
        <v>1109</v>
      </c>
      <c r="B418" s="31" t="s">
        <v>230</v>
      </c>
      <c r="C418" s="31" t="s">
        <v>231</v>
      </c>
      <c r="D418" s="31">
        <v>118778</v>
      </c>
      <c r="E418" s="31">
        <v>39069240</v>
      </c>
      <c r="F418" s="31">
        <v>330</v>
      </c>
      <c r="G418" s="31">
        <v>630</v>
      </c>
      <c r="H418" s="31">
        <v>390</v>
      </c>
    </row>
    <row r="419" spans="1:8" ht="24" customHeight="1" x14ac:dyDescent="0.25">
      <c r="A419" s="31" t="s">
        <v>1110</v>
      </c>
      <c r="B419" s="31" t="s">
        <v>230</v>
      </c>
      <c r="C419" s="31" t="s">
        <v>231</v>
      </c>
      <c r="D419" s="31">
        <v>112061</v>
      </c>
      <c r="E419" s="31">
        <v>38452474</v>
      </c>
      <c r="F419" s="31">
        <v>330</v>
      </c>
      <c r="G419" s="31">
        <v>630</v>
      </c>
      <c r="H419" s="31">
        <v>390</v>
      </c>
    </row>
    <row r="420" spans="1:8" ht="24" customHeight="1" x14ac:dyDescent="0.25">
      <c r="A420" s="31" t="s">
        <v>1111</v>
      </c>
      <c r="B420" s="31" t="s">
        <v>230</v>
      </c>
      <c r="C420" s="31" t="s">
        <v>231</v>
      </c>
      <c r="D420" s="31">
        <v>113887</v>
      </c>
      <c r="E420" s="31">
        <v>39054406</v>
      </c>
      <c r="F420" s="31">
        <v>330</v>
      </c>
      <c r="G420" s="31">
        <v>630</v>
      </c>
      <c r="H420" s="31">
        <v>390</v>
      </c>
    </row>
    <row r="421" spans="1:8" ht="24" customHeight="1" x14ac:dyDescent="0.25">
      <c r="A421" s="31" t="s">
        <v>1112</v>
      </c>
      <c r="B421" s="31" t="s">
        <v>230</v>
      </c>
      <c r="C421" s="31" t="s">
        <v>231</v>
      </c>
      <c r="D421" s="31">
        <v>116608</v>
      </c>
      <c r="E421" s="31">
        <v>38875460</v>
      </c>
      <c r="F421" s="31">
        <v>330</v>
      </c>
      <c r="G421" s="31">
        <v>630</v>
      </c>
      <c r="H421" s="31">
        <v>390</v>
      </c>
    </row>
    <row r="422" spans="1:8" ht="24" customHeight="1" x14ac:dyDescent="0.25">
      <c r="A422" s="31" t="s">
        <v>1113</v>
      </c>
      <c r="B422" s="31" t="s">
        <v>230</v>
      </c>
      <c r="C422" s="31" t="s">
        <v>231</v>
      </c>
      <c r="D422" s="31">
        <v>112747</v>
      </c>
      <c r="E422" s="31">
        <v>37598111</v>
      </c>
      <c r="F422" s="31">
        <v>330</v>
      </c>
      <c r="G422" s="31">
        <v>630</v>
      </c>
      <c r="H422" s="31">
        <v>390</v>
      </c>
    </row>
    <row r="423" spans="1:8" ht="15" customHeight="1" x14ac:dyDescent="0.25">
      <c r="A423" s="31" t="s">
        <v>1099</v>
      </c>
      <c r="B423" s="31" t="s">
        <v>233</v>
      </c>
      <c r="C423" s="31" t="s">
        <v>234</v>
      </c>
      <c r="D423" s="31">
        <v>54495</v>
      </c>
      <c r="E423" s="31">
        <v>12645243</v>
      </c>
      <c r="F423" s="31">
        <v>225</v>
      </c>
      <c r="G423" s="31">
        <v>4830</v>
      </c>
      <c r="H423" s="31">
        <v>150</v>
      </c>
    </row>
    <row r="424" spans="1:8" ht="15" customHeight="1" x14ac:dyDescent="0.25">
      <c r="A424" s="31" t="s">
        <v>1101</v>
      </c>
      <c r="B424" s="31" t="s">
        <v>233</v>
      </c>
      <c r="C424" s="31" t="s">
        <v>234</v>
      </c>
      <c r="D424" s="31">
        <v>57470</v>
      </c>
      <c r="E424" s="31">
        <v>11107719</v>
      </c>
      <c r="F424" s="31">
        <v>225</v>
      </c>
      <c r="G424" s="31">
        <v>4830</v>
      </c>
      <c r="H424" s="31">
        <v>150</v>
      </c>
    </row>
    <row r="425" spans="1:8" ht="15" customHeight="1" x14ac:dyDescent="0.25">
      <c r="A425" s="31" t="s">
        <v>1103</v>
      </c>
      <c r="B425" s="31" t="s">
        <v>233</v>
      </c>
      <c r="C425" s="31" t="s">
        <v>234</v>
      </c>
      <c r="D425" s="31">
        <v>49708</v>
      </c>
      <c r="E425" s="31">
        <v>11177523</v>
      </c>
      <c r="F425" s="31">
        <v>225</v>
      </c>
      <c r="G425" s="31">
        <v>4830</v>
      </c>
      <c r="H425" s="31">
        <v>150</v>
      </c>
    </row>
    <row r="426" spans="1:8" ht="15" customHeight="1" x14ac:dyDescent="0.25">
      <c r="A426" s="31" t="s">
        <v>1104</v>
      </c>
      <c r="B426" s="31" t="s">
        <v>233</v>
      </c>
      <c r="C426" s="31" t="s">
        <v>234</v>
      </c>
      <c r="D426" s="31">
        <v>52427</v>
      </c>
      <c r="E426" s="31">
        <v>11581373</v>
      </c>
      <c r="F426" s="31">
        <v>225</v>
      </c>
      <c r="G426" s="31">
        <v>4830</v>
      </c>
      <c r="H426" s="31">
        <v>150</v>
      </c>
    </row>
    <row r="427" spans="1:8" ht="15" customHeight="1" x14ac:dyDescent="0.25">
      <c r="A427" s="31" t="s">
        <v>1106</v>
      </c>
      <c r="B427" s="31" t="s">
        <v>233</v>
      </c>
      <c r="C427" s="31" t="s">
        <v>234</v>
      </c>
      <c r="D427" s="31">
        <v>50639</v>
      </c>
      <c r="E427" s="31">
        <v>12338516</v>
      </c>
      <c r="F427" s="31">
        <v>225</v>
      </c>
      <c r="G427" s="31">
        <v>4830</v>
      </c>
      <c r="H427" s="31">
        <v>150</v>
      </c>
    </row>
    <row r="428" spans="1:8" ht="15" customHeight="1" x14ac:dyDescent="0.25">
      <c r="A428" s="31" t="s">
        <v>1107</v>
      </c>
      <c r="B428" s="31" t="s">
        <v>233</v>
      </c>
      <c r="C428" s="31" t="s">
        <v>234</v>
      </c>
      <c r="D428" s="31">
        <v>48037</v>
      </c>
      <c r="E428" s="31">
        <v>10965869</v>
      </c>
      <c r="F428" s="31">
        <v>225</v>
      </c>
      <c r="G428" s="31">
        <v>4830</v>
      </c>
      <c r="H428" s="31">
        <v>150</v>
      </c>
    </row>
    <row r="429" spans="1:8" ht="15" customHeight="1" x14ac:dyDescent="0.25">
      <c r="A429" s="31" t="s">
        <v>1108</v>
      </c>
      <c r="B429" s="31" t="s">
        <v>233</v>
      </c>
      <c r="C429" s="31" t="s">
        <v>234</v>
      </c>
      <c r="D429" s="31">
        <v>50272</v>
      </c>
      <c r="E429" s="31">
        <v>11867561</v>
      </c>
      <c r="F429" s="31">
        <v>225</v>
      </c>
      <c r="G429" s="31">
        <v>4830</v>
      </c>
      <c r="H429" s="31">
        <v>150</v>
      </c>
    </row>
    <row r="430" spans="1:8" ht="15" customHeight="1" x14ac:dyDescent="0.25">
      <c r="A430" s="31" t="s">
        <v>1109</v>
      </c>
      <c r="B430" s="31" t="s">
        <v>233</v>
      </c>
      <c r="C430" s="31" t="s">
        <v>234</v>
      </c>
      <c r="D430" s="31">
        <v>48550</v>
      </c>
      <c r="E430" s="31">
        <v>11459352</v>
      </c>
      <c r="F430" s="31">
        <v>225</v>
      </c>
      <c r="G430" s="31">
        <v>4830</v>
      </c>
      <c r="H430" s="31">
        <v>150</v>
      </c>
    </row>
    <row r="431" spans="1:8" ht="15" customHeight="1" x14ac:dyDescent="0.25">
      <c r="A431" s="31" t="s">
        <v>1110</v>
      </c>
      <c r="B431" s="31" t="s">
        <v>233</v>
      </c>
      <c r="C431" s="31" t="s">
        <v>234</v>
      </c>
      <c r="D431" s="31">
        <v>55448</v>
      </c>
      <c r="E431" s="31">
        <v>12548763</v>
      </c>
      <c r="F431" s="31">
        <v>225</v>
      </c>
      <c r="G431" s="31">
        <v>4830</v>
      </c>
      <c r="H431" s="31">
        <v>150</v>
      </c>
    </row>
    <row r="432" spans="1:8" ht="15" customHeight="1" x14ac:dyDescent="0.25">
      <c r="A432" s="31" t="s">
        <v>1111</v>
      </c>
      <c r="B432" s="31" t="s">
        <v>233</v>
      </c>
      <c r="C432" s="31" t="s">
        <v>234</v>
      </c>
      <c r="D432" s="31">
        <v>50081</v>
      </c>
      <c r="E432" s="31">
        <v>11778176</v>
      </c>
      <c r="F432" s="31">
        <v>225</v>
      </c>
      <c r="G432" s="31">
        <v>4830</v>
      </c>
      <c r="H432" s="31">
        <v>150</v>
      </c>
    </row>
    <row r="433" spans="1:8" ht="15" customHeight="1" x14ac:dyDescent="0.25">
      <c r="A433" s="31" t="s">
        <v>1112</v>
      </c>
      <c r="B433" s="31" t="s">
        <v>233</v>
      </c>
      <c r="C433" s="31" t="s">
        <v>234</v>
      </c>
      <c r="D433" s="31">
        <v>50763</v>
      </c>
      <c r="E433" s="31">
        <v>12783894</v>
      </c>
      <c r="F433" s="31">
        <v>225</v>
      </c>
      <c r="G433" s="31">
        <v>4830</v>
      </c>
      <c r="H433" s="31">
        <v>150</v>
      </c>
    </row>
    <row r="434" spans="1:8" ht="15" customHeight="1" x14ac:dyDescent="0.25">
      <c r="A434" s="31" t="s">
        <v>1113</v>
      </c>
      <c r="B434" s="31" t="s">
        <v>233</v>
      </c>
      <c r="C434" s="31" t="s">
        <v>234</v>
      </c>
      <c r="D434" s="31">
        <v>55895</v>
      </c>
      <c r="E434" s="31">
        <v>11682385</v>
      </c>
      <c r="F434" s="31">
        <v>225</v>
      </c>
      <c r="G434" s="31">
        <v>4830</v>
      </c>
      <c r="H434" s="31">
        <v>150</v>
      </c>
    </row>
    <row r="435" spans="1:8" ht="24" customHeight="1" x14ac:dyDescent="0.25">
      <c r="A435" s="31" t="s">
        <v>1099</v>
      </c>
      <c r="B435" s="31" t="s">
        <v>236</v>
      </c>
      <c r="C435" s="31" t="s">
        <v>237</v>
      </c>
      <c r="D435" s="31">
        <v>110439</v>
      </c>
      <c r="E435" s="31">
        <v>46267418</v>
      </c>
      <c r="F435" s="31">
        <v>404</v>
      </c>
      <c r="G435" s="31">
        <v>150</v>
      </c>
      <c r="H435" s="31">
        <v>360</v>
      </c>
    </row>
    <row r="436" spans="1:8" ht="24" customHeight="1" x14ac:dyDescent="0.25">
      <c r="A436" s="31" t="s">
        <v>1101</v>
      </c>
      <c r="B436" s="31" t="s">
        <v>236</v>
      </c>
      <c r="C436" s="31" t="s">
        <v>237</v>
      </c>
      <c r="D436" s="31">
        <v>110605</v>
      </c>
      <c r="E436" s="31">
        <v>45233072</v>
      </c>
      <c r="F436" s="31">
        <v>404</v>
      </c>
      <c r="G436" s="31">
        <v>150</v>
      </c>
      <c r="H436" s="31">
        <v>360</v>
      </c>
    </row>
    <row r="437" spans="1:8" ht="24" customHeight="1" x14ac:dyDescent="0.25">
      <c r="A437" s="31" t="s">
        <v>1103</v>
      </c>
      <c r="B437" s="31" t="s">
        <v>236</v>
      </c>
      <c r="C437" s="31" t="s">
        <v>237</v>
      </c>
      <c r="D437" s="31">
        <v>112716</v>
      </c>
      <c r="E437" s="31">
        <v>46498487</v>
      </c>
      <c r="F437" s="31">
        <v>404</v>
      </c>
      <c r="G437" s="31">
        <v>150</v>
      </c>
      <c r="H437" s="31">
        <v>360</v>
      </c>
    </row>
    <row r="438" spans="1:8" ht="24" customHeight="1" x14ac:dyDescent="0.25">
      <c r="A438" s="31" t="s">
        <v>1104</v>
      </c>
      <c r="B438" s="31" t="s">
        <v>236</v>
      </c>
      <c r="C438" s="31" t="s">
        <v>237</v>
      </c>
      <c r="D438" s="31">
        <v>112605</v>
      </c>
      <c r="E438" s="31">
        <v>45792897</v>
      </c>
      <c r="F438" s="31">
        <v>404</v>
      </c>
      <c r="G438" s="31">
        <v>150</v>
      </c>
      <c r="H438" s="31">
        <v>360</v>
      </c>
    </row>
    <row r="439" spans="1:8" ht="24" customHeight="1" x14ac:dyDescent="0.25">
      <c r="A439" s="31" t="s">
        <v>1106</v>
      </c>
      <c r="B439" s="31" t="s">
        <v>236</v>
      </c>
      <c r="C439" s="31" t="s">
        <v>237</v>
      </c>
      <c r="D439" s="31">
        <v>111550</v>
      </c>
      <c r="E439" s="31">
        <v>46002561</v>
      </c>
      <c r="F439" s="31">
        <v>404</v>
      </c>
      <c r="G439" s="31">
        <v>150</v>
      </c>
      <c r="H439" s="31">
        <v>360</v>
      </c>
    </row>
    <row r="440" spans="1:8" ht="24" customHeight="1" x14ac:dyDescent="0.25">
      <c r="A440" s="31" t="s">
        <v>1107</v>
      </c>
      <c r="B440" s="31" t="s">
        <v>236</v>
      </c>
      <c r="C440" s="31" t="s">
        <v>237</v>
      </c>
      <c r="D440" s="31">
        <v>118426</v>
      </c>
      <c r="E440" s="31">
        <v>45032460</v>
      </c>
      <c r="F440" s="31">
        <v>404</v>
      </c>
      <c r="G440" s="31">
        <v>150</v>
      </c>
      <c r="H440" s="31">
        <v>360</v>
      </c>
    </row>
    <row r="441" spans="1:8" ht="24" customHeight="1" x14ac:dyDescent="0.25">
      <c r="A441" s="31" t="s">
        <v>1108</v>
      </c>
      <c r="B441" s="31" t="s">
        <v>236</v>
      </c>
      <c r="C441" s="31" t="s">
        <v>237</v>
      </c>
      <c r="D441" s="31">
        <v>114929</v>
      </c>
      <c r="E441" s="31">
        <v>46523933</v>
      </c>
      <c r="F441" s="31">
        <v>404</v>
      </c>
      <c r="G441" s="31">
        <v>150</v>
      </c>
      <c r="H441" s="31">
        <v>360</v>
      </c>
    </row>
    <row r="442" spans="1:8" ht="24" customHeight="1" x14ac:dyDescent="0.25">
      <c r="A442" s="31" t="s">
        <v>1109</v>
      </c>
      <c r="B442" s="31" t="s">
        <v>236</v>
      </c>
      <c r="C442" s="31" t="s">
        <v>237</v>
      </c>
      <c r="D442" s="31">
        <v>117757</v>
      </c>
      <c r="E442" s="31">
        <v>45215157</v>
      </c>
      <c r="F442" s="31">
        <v>404</v>
      </c>
      <c r="G442" s="31">
        <v>150</v>
      </c>
      <c r="H442" s="31">
        <v>360</v>
      </c>
    </row>
    <row r="443" spans="1:8" ht="24" customHeight="1" x14ac:dyDescent="0.25">
      <c r="A443" s="31" t="s">
        <v>1110</v>
      </c>
      <c r="B443" s="31" t="s">
        <v>236</v>
      </c>
      <c r="C443" s="31" t="s">
        <v>237</v>
      </c>
      <c r="D443" s="31">
        <v>118486</v>
      </c>
      <c r="E443" s="31">
        <v>46868518</v>
      </c>
      <c r="F443" s="31">
        <v>404</v>
      </c>
      <c r="G443" s="31">
        <v>150</v>
      </c>
      <c r="H443" s="31">
        <v>360</v>
      </c>
    </row>
    <row r="444" spans="1:8" ht="24" customHeight="1" x14ac:dyDescent="0.25">
      <c r="A444" s="31" t="s">
        <v>1111</v>
      </c>
      <c r="B444" s="31" t="s">
        <v>236</v>
      </c>
      <c r="C444" s="31" t="s">
        <v>237</v>
      </c>
      <c r="D444" s="31">
        <v>117272</v>
      </c>
      <c r="E444" s="31">
        <v>45321371</v>
      </c>
      <c r="F444" s="31">
        <v>404</v>
      </c>
      <c r="G444" s="31">
        <v>150</v>
      </c>
      <c r="H444" s="31">
        <v>360</v>
      </c>
    </row>
    <row r="445" spans="1:8" ht="24" customHeight="1" x14ac:dyDescent="0.25">
      <c r="A445" s="31" t="s">
        <v>1112</v>
      </c>
      <c r="B445" s="31" t="s">
        <v>236</v>
      </c>
      <c r="C445" s="31" t="s">
        <v>237</v>
      </c>
      <c r="D445" s="31">
        <v>109078</v>
      </c>
      <c r="E445" s="31">
        <v>46338916</v>
      </c>
      <c r="F445" s="31">
        <v>404</v>
      </c>
      <c r="G445" s="31">
        <v>150</v>
      </c>
      <c r="H445" s="31">
        <v>360</v>
      </c>
    </row>
    <row r="446" spans="1:8" ht="24" customHeight="1" x14ac:dyDescent="0.25">
      <c r="A446" s="31" t="s">
        <v>1113</v>
      </c>
      <c r="B446" s="31" t="s">
        <v>236</v>
      </c>
      <c r="C446" s="31" t="s">
        <v>237</v>
      </c>
      <c r="D446" s="31">
        <v>110700</v>
      </c>
      <c r="E446" s="31">
        <v>46857029</v>
      </c>
      <c r="F446" s="31">
        <v>404</v>
      </c>
      <c r="G446" s="31">
        <v>150</v>
      </c>
      <c r="H446" s="31">
        <v>360</v>
      </c>
    </row>
    <row r="447" spans="1:8" ht="24" customHeight="1" x14ac:dyDescent="0.25">
      <c r="A447" s="31" t="s">
        <v>1099</v>
      </c>
      <c r="B447" s="31" t="s">
        <v>239</v>
      </c>
      <c r="C447" s="31" t="s">
        <v>240</v>
      </c>
      <c r="D447" s="31">
        <v>68244</v>
      </c>
      <c r="E447" s="31">
        <v>32496290</v>
      </c>
      <c r="F447" s="31">
        <v>497</v>
      </c>
      <c r="G447" s="31">
        <v>630</v>
      </c>
      <c r="H447" s="31">
        <v>390</v>
      </c>
    </row>
    <row r="448" spans="1:8" ht="24" customHeight="1" x14ac:dyDescent="0.25">
      <c r="A448" s="31" t="s">
        <v>1101</v>
      </c>
      <c r="B448" s="31" t="s">
        <v>239</v>
      </c>
      <c r="C448" s="31" t="s">
        <v>240</v>
      </c>
      <c r="D448" s="31">
        <v>67586</v>
      </c>
      <c r="E448" s="31">
        <v>32495583</v>
      </c>
      <c r="F448" s="31">
        <v>497</v>
      </c>
      <c r="G448" s="31">
        <v>630</v>
      </c>
      <c r="H448" s="31">
        <v>390</v>
      </c>
    </row>
    <row r="449" spans="1:8" ht="24" customHeight="1" x14ac:dyDescent="0.25">
      <c r="A449" s="31" t="s">
        <v>1103</v>
      </c>
      <c r="B449" s="31" t="s">
        <v>239</v>
      </c>
      <c r="C449" s="31" t="s">
        <v>240</v>
      </c>
      <c r="D449" s="31">
        <v>64359</v>
      </c>
      <c r="E449" s="31">
        <v>32012675</v>
      </c>
      <c r="F449" s="31">
        <v>497</v>
      </c>
      <c r="G449" s="31">
        <v>630</v>
      </c>
      <c r="H449" s="31">
        <v>390</v>
      </c>
    </row>
    <row r="450" spans="1:8" ht="24" customHeight="1" x14ac:dyDescent="0.25">
      <c r="A450" s="31" t="s">
        <v>1104</v>
      </c>
      <c r="B450" s="31" t="s">
        <v>239</v>
      </c>
      <c r="C450" s="31" t="s">
        <v>240</v>
      </c>
      <c r="D450" s="31">
        <v>69437</v>
      </c>
      <c r="E450" s="31">
        <v>33145199</v>
      </c>
      <c r="F450" s="31">
        <v>497</v>
      </c>
      <c r="G450" s="31">
        <v>630</v>
      </c>
      <c r="H450" s="31">
        <v>390</v>
      </c>
    </row>
    <row r="451" spans="1:8" ht="24" customHeight="1" x14ac:dyDescent="0.25">
      <c r="A451" s="31" t="s">
        <v>1106</v>
      </c>
      <c r="B451" s="31" t="s">
        <v>239</v>
      </c>
      <c r="C451" s="31" t="s">
        <v>240</v>
      </c>
      <c r="D451" s="31">
        <v>67283</v>
      </c>
      <c r="E451" s="31">
        <v>33127254</v>
      </c>
      <c r="F451" s="31">
        <v>497</v>
      </c>
      <c r="G451" s="31">
        <v>630</v>
      </c>
      <c r="H451" s="31">
        <v>390</v>
      </c>
    </row>
    <row r="452" spans="1:8" ht="24" customHeight="1" x14ac:dyDescent="0.25">
      <c r="A452" s="31" t="s">
        <v>1107</v>
      </c>
      <c r="B452" s="31" t="s">
        <v>239</v>
      </c>
      <c r="C452" s="31" t="s">
        <v>240</v>
      </c>
      <c r="D452" s="31">
        <v>65895</v>
      </c>
      <c r="E452" s="31">
        <v>33322042</v>
      </c>
      <c r="F452" s="31">
        <v>497</v>
      </c>
      <c r="G452" s="31">
        <v>630</v>
      </c>
      <c r="H452" s="31">
        <v>390</v>
      </c>
    </row>
    <row r="453" spans="1:8" ht="24" customHeight="1" x14ac:dyDescent="0.25">
      <c r="A453" s="31" t="s">
        <v>1108</v>
      </c>
      <c r="B453" s="31" t="s">
        <v>239</v>
      </c>
      <c r="C453" s="31" t="s">
        <v>240</v>
      </c>
      <c r="D453" s="31">
        <v>66668</v>
      </c>
      <c r="E453" s="31">
        <v>32279016</v>
      </c>
      <c r="F453" s="31">
        <v>497</v>
      </c>
      <c r="G453" s="31">
        <v>630</v>
      </c>
      <c r="H453" s="31">
        <v>390</v>
      </c>
    </row>
    <row r="454" spans="1:8" ht="24" customHeight="1" x14ac:dyDescent="0.25">
      <c r="A454" s="31" t="s">
        <v>1109</v>
      </c>
      <c r="B454" s="31" t="s">
        <v>239</v>
      </c>
      <c r="C454" s="31" t="s">
        <v>240</v>
      </c>
      <c r="D454" s="31">
        <v>60884</v>
      </c>
      <c r="E454" s="31">
        <v>32233642</v>
      </c>
      <c r="F454" s="31">
        <v>497</v>
      </c>
      <c r="G454" s="31">
        <v>630</v>
      </c>
      <c r="H454" s="31">
        <v>390</v>
      </c>
    </row>
    <row r="455" spans="1:8" ht="24" customHeight="1" x14ac:dyDescent="0.25">
      <c r="A455" s="31" t="s">
        <v>1110</v>
      </c>
      <c r="B455" s="31" t="s">
        <v>239</v>
      </c>
      <c r="C455" s="31" t="s">
        <v>240</v>
      </c>
      <c r="D455" s="31">
        <v>70394</v>
      </c>
      <c r="E455" s="31">
        <v>32589575</v>
      </c>
      <c r="F455" s="31">
        <v>497</v>
      </c>
      <c r="G455" s="31">
        <v>630</v>
      </c>
      <c r="H455" s="31">
        <v>390</v>
      </c>
    </row>
    <row r="456" spans="1:8" ht="24" customHeight="1" x14ac:dyDescent="0.25">
      <c r="A456" s="31" t="s">
        <v>1111</v>
      </c>
      <c r="B456" s="31" t="s">
        <v>239</v>
      </c>
      <c r="C456" s="31" t="s">
        <v>240</v>
      </c>
      <c r="D456" s="31">
        <v>68527</v>
      </c>
      <c r="E456" s="31">
        <v>31778300</v>
      </c>
      <c r="F456" s="31">
        <v>497</v>
      </c>
      <c r="G456" s="31">
        <v>630</v>
      </c>
      <c r="H456" s="31">
        <v>390</v>
      </c>
    </row>
    <row r="457" spans="1:8" ht="24" customHeight="1" x14ac:dyDescent="0.25">
      <c r="A457" s="31" t="s">
        <v>1112</v>
      </c>
      <c r="B457" s="31" t="s">
        <v>239</v>
      </c>
      <c r="C457" s="31" t="s">
        <v>240</v>
      </c>
      <c r="D457" s="31">
        <v>62289</v>
      </c>
      <c r="E457" s="31">
        <v>32453792</v>
      </c>
      <c r="F457" s="31">
        <v>497</v>
      </c>
      <c r="G457" s="31">
        <v>630</v>
      </c>
      <c r="H457" s="31">
        <v>390</v>
      </c>
    </row>
    <row r="458" spans="1:8" ht="24" customHeight="1" x14ac:dyDescent="0.25">
      <c r="A458" s="31" t="s">
        <v>1113</v>
      </c>
      <c r="B458" s="31" t="s">
        <v>239</v>
      </c>
      <c r="C458" s="31" t="s">
        <v>240</v>
      </c>
      <c r="D458" s="31">
        <v>63077</v>
      </c>
      <c r="E458" s="31">
        <v>32028908</v>
      </c>
      <c r="F458" s="31">
        <v>497</v>
      </c>
      <c r="G458" s="31">
        <v>630</v>
      </c>
      <c r="H458" s="31">
        <v>390</v>
      </c>
    </row>
    <row r="459" spans="1:8" ht="24" customHeight="1" x14ac:dyDescent="0.25">
      <c r="A459" s="31" t="s">
        <v>1099</v>
      </c>
      <c r="B459" s="31" t="s">
        <v>242</v>
      </c>
      <c r="C459" s="31" t="s">
        <v>243</v>
      </c>
      <c r="D459" s="31">
        <v>99527</v>
      </c>
      <c r="E459" s="31">
        <v>33543116</v>
      </c>
      <c r="F459" s="31">
        <v>322</v>
      </c>
      <c r="G459" s="31">
        <v>3270</v>
      </c>
      <c r="H459" s="31">
        <v>420</v>
      </c>
    </row>
    <row r="460" spans="1:8" ht="24" customHeight="1" x14ac:dyDescent="0.25">
      <c r="A460" s="31" t="s">
        <v>1101</v>
      </c>
      <c r="B460" s="31" t="s">
        <v>242</v>
      </c>
      <c r="C460" s="31" t="s">
        <v>243</v>
      </c>
      <c r="D460" s="31">
        <v>101324</v>
      </c>
      <c r="E460" s="31">
        <v>32214496</v>
      </c>
      <c r="F460" s="31">
        <v>322</v>
      </c>
      <c r="G460" s="31">
        <v>3270</v>
      </c>
      <c r="H460" s="31">
        <v>420</v>
      </c>
    </row>
    <row r="461" spans="1:8" ht="24" customHeight="1" x14ac:dyDescent="0.25">
      <c r="A461" s="31" t="s">
        <v>1103</v>
      </c>
      <c r="B461" s="31" t="s">
        <v>242</v>
      </c>
      <c r="C461" s="31" t="s">
        <v>243</v>
      </c>
      <c r="D461" s="31">
        <v>99866</v>
      </c>
      <c r="E461" s="31">
        <v>32054363</v>
      </c>
      <c r="F461" s="31">
        <v>322</v>
      </c>
      <c r="G461" s="31">
        <v>3270</v>
      </c>
      <c r="H461" s="31">
        <v>420</v>
      </c>
    </row>
    <row r="462" spans="1:8" ht="24" customHeight="1" x14ac:dyDescent="0.25">
      <c r="A462" s="31" t="s">
        <v>1104</v>
      </c>
      <c r="B462" s="31" t="s">
        <v>242</v>
      </c>
      <c r="C462" s="31" t="s">
        <v>243</v>
      </c>
      <c r="D462" s="31">
        <v>104328</v>
      </c>
      <c r="E462" s="31">
        <v>32935609</v>
      </c>
      <c r="F462" s="31">
        <v>322</v>
      </c>
      <c r="G462" s="31">
        <v>3270</v>
      </c>
      <c r="H462" s="31">
        <v>420</v>
      </c>
    </row>
    <row r="463" spans="1:8" ht="24" customHeight="1" x14ac:dyDescent="0.25">
      <c r="A463" s="31" t="s">
        <v>1106</v>
      </c>
      <c r="B463" s="31" t="s">
        <v>242</v>
      </c>
      <c r="C463" s="31" t="s">
        <v>243</v>
      </c>
      <c r="D463" s="31">
        <v>104234</v>
      </c>
      <c r="E463" s="31">
        <v>33701371</v>
      </c>
      <c r="F463" s="31">
        <v>322</v>
      </c>
      <c r="G463" s="31">
        <v>3270</v>
      </c>
      <c r="H463" s="31">
        <v>420</v>
      </c>
    </row>
    <row r="464" spans="1:8" ht="24" customHeight="1" x14ac:dyDescent="0.25">
      <c r="A464" s="31" t="s">
        <v>1107</v>
      </c>
      <c r="B464" s="31" t="s">
        <v>242</v>
      </c>
      <c r="C464" s="31" t="s">
        <v>243</v>
      </c>
      <c r="D464" s="31">
        <v>97620</v>
      </c>
      <c r="E464" s="31">
        <v>33485250</v>
      </c>
      <c r="F464" s="31">
        <v>322</v>
      </c>
      <c r="G464" s="31">
        <v>3270</v>
      </c>
      <c r="H464" s="31">
        <v>420</v>
      </c>
    </row>
    <row r="465" spans="1:8" ht="24" customHeight="1" x14ac:dyDescent="0.25">
      <c r="A465" s="31" t="s">
        <v>1108</v>
      </c>
      <c r="B465" s="31" t="s">
        <v>242</v>
      </c>
      <c r="C465" s="31" t="s">
        <v>243</v>
      </c>
      <c r="D465" s="31">
        <v>100249</v>
      </c>
      <c r="E465" s="31">
        <v>31926882</v>
      </c>
      <c r="F465" s="31">
        <v>322</v>
      </c>
      <c r="G465" s="31">
        <v>3270</v>
      </c>
      <c r="H465" s="31">
        <v>420</v>
      </c>
    </row>
    <row r="466" spans="1:8" ht="24" customHeight="1" x14ac:dyDescent="0.25">
      <c r="A466" s="31" t="s">
        <v>1109</v>
      </c>
      <c r="B466" s="31" t="s">
        <v>242</v>
      </c>
      <c r="C466" s="31" t="s">
        <v>243</v>
      </c>
      <c r="D466" s="31">
        <v>98722</v>
      </c>
      <c r="E466" s="31">
        <v>32124474</v>
      </c>
      <c r="F466" s="31">
        <v>322</v>
      </c>
      <c r="G466" s="31">
        <v>3270</v>
      </c>
      <c r="H466" s="31">
        <v>420</v>
      </c>
    </row>
    <row r="467" spans="1:8" ht="24" customHeight="1" x14ac:dyDescent="0.25">
      <c r="A467" s="31" t="s">
        <v>1110</v>
      </c>
      <c r="B467" s="31" t="s">
        <v>242</v>
      </c>
      <c r="C467" s="31" t="s">
        <v>243</v>
      </c>
      <c r="D467" s="31">
        <v>101857</v>
      </c>
      <c r="E467" s="31">
        <v>31931741</v>
      </c>
      <c r="F467" s="31">
        <v>322</v>
      </c>
      <c r="G467" s="31">
        <v>3270</v>
      </c>
      <c r="H467" s="31">
        <v>420</v>
      </c>
    </row>
    <row r="468" spans="1:8" ht="24" customHeight="1" x14ac:dyDescent="0.25">
      <c r="A468" s="31" t="s">
        <v>1111</v>
      </c>
      <c r="B468" s="31" t="s">
        <v>242</v>
      </c>
      <c r="C468" s="31" t="s">
        <v>243</v>
      </c>
      <c r="D468" s="31">
        <v>101812</v>
      </c>
      <c r="E468" s="31">
        <v>32176899</v>
      </c>
      <c r="F468" s="31">
        <v>322</v>
      </c>
      <c r="G468" s="31">
        <v>3270</v>
      </c>
      <c r="H468" s="31">
        <v>420</v>
      </c>
    </row>
    <row r="469" spans="1:8" ht="24" customHeight="1" x14ac:dyDescent="0.25">
      <c r="A469" s="31" t="s">
        <v>1112</v>
      </c>
      <c r="B469" s="31" t="s">
        <v>242</v>
      </c>
      <c r="C469" s="31" t="s">
        <v>243</v>
      </c>
      <c r="D469" s="31">
        <v>100878</v>
      </c>
      <c r="E469" s="31">
        <v>32723321</v>
      </c>
      <c r="F469" s="31">
        <v>322</v>
      </c>
      <c r="G469" s="31">
        <v>3270</v>
      </c>
      <c r="H469" s="31">
        <v>420</v>
      </c>
    </row>
    <row r="470" spans="1:8" ht="24" customHeight="1" x14ac:dyDescent="0.25">
      <c r="A470" s="31" t="s">
        <v>1113</v>
      </c>
      <c r="B470" s="31" t="s">
        <v>242</v>
      </c>
      <c r="C470" s="31" t="s">
        <v>243</v>
      </c>
      <c r="D470" s="31">
        <v>101939</v>
      </c>
      <c r="E470" s="31">
        <v>31983650</v>
      </c>
      <c r="F470" s="31">
        <v>322</v>
      </c>
      <c r="G470" s="31">
        <v>3270</v>
      </c>
      <c r="H470" s="31">
        <v>420</v>
      </c>
    </row>
    <row r="471" spans="1:8" ht="24" customHeight="1" x14ac:dyDescent="0.25">
      <c r="A471" s="31" t="s">
        <v>1099</v>
      </c>
      <c r="B471" s="31" t="s">
        <v>245</v>
      </c>
      <c r="C471" s="31" t="s">
        <v>246</v>
      </c>
      <c r="D471" s="31">
        <v>72859</v>
      </c>
      <c r="E471" s="31">
        <v>21736569</v>
      </c>
      <c r="F471" s="31">
        <v>290</v>
      </c>
      <c r="G471" s="31">
        <v>1740</v>
      </c>
      <c r="H471" s="31">
        <v>270</v>
      </c>
    </row>
    <row r="472" spans="1:8" ht="24" customHeight="1" x14ac:dyDescent="0.25">
      <c r="A472" s="31" t="s">
        <v>1101</v>
      </c>
      <c r="B472" s="31" t="s">
        <v>245</v>
      </c>
      <c r="C472" s="31" t="s">
        <v>246</v>
      </c>
      <c r="D472" s="31">
        <v>72525</v>
      </c>
      <c r="E472" s="31">
        <v>20043498</v>
      </c>
      <c r="F472" s="31">
        <v>290</v>
      </c>
      <c r="G472" s="31">
        <v>1740</v>
      </c>
      <c r="H472" s="31">
        <v>270</v>
      </c>
    </row>
    <row r="473" spans="1:8" ht="24" customHeight="1" x14ac:dyDescent="0.25">
      <c r="A473" s="31" t="s">
        <v>1103</v>
      </c>
      <c r="B473" s="31" t="s">
        <v>245</v>
      </c>
      <c r="C473" s="31" t="s">
        <v>246</v>
      </c>
      <c r="D473" s="31">
        <v>69219</v>
      </c>
      <c r="E473" s="31">
        <v>20055468</v>
      </c>
      <c r="F473" s="31">
        <v>290</v>
      </c>
      <c r="G473" s="31">
        <v>1740</v>
      </c>
      <c r="H473" s="31">
        <v>270</v>
      </c>
    </row>
    <row r="474" spans="1:8" ht="24" customHeight="1" x14ac:dyDescent="0.25">
      <c r="A474" s="31" t="s">
        <v>1104</v>
      </c>
      <c r="B474" s="31" t="s">
        <v>245</v>
      </c>
      <c r="C474" s="31" t="s">
        <v>246</v>
      </c>
      <c r="D474" s="31">
        <v>75898</v>
      </c>
      <c r="E474" s="31">
        <v>20874741</v>
      </c>
      <c r="F474" s="31">
        <v>290</v>
      </c>
      <c r="G474" s="31">
        <v>1740</v>
      </c>
      <c r="H474" s="31">
        <v>270</v>
      </c>
    </row>
    <row r="475" spans="1:8" ht="24" customHeight="1" x14ac:dyDescent="0.25">
      <c r="A475" s="31" t="s">
        <v>1106</v>
      </c>
      <c r="B475" s="31" t="s">
        <v>245</v>
      </c>
      <c r="C475" s="31" t="s">
        <v>246</v>
      </c>
      <c r="D475" s="31">
        <v>75627</v>
      </c>
      <c r="E475" s="31">
        <v>20397388</v>
      </c>
      <c r="F475" s="31">
        <v>290</v>
      </c>
      <c r="G475" s="31">
        <v>1740</v>
      </c>
      <c r="H475" s="31">
        <v>270</v>
      </c>
    </row>
    <row r="476" spans="1:8" ht="24" customHeight="1" x14ac:dyDescent="0.25">
      <c r="A476" s="31" t="s">
        <v>1107</v>
      </c>
      <c r="B476" s="31" t="s">
        <v>245</v>
      </c>
      <c r="C476" s="31" t="s">
        <v>246</v>
      </c>
      <c r="D476" s="31">
        <v>68938</v>
      </c>
      <c r="E476" s="31">
        <v>21449103</v>
      </c>
      <c r="F476" s="31">
        <v>290</v>
      </c>
      <c r="G476" s="31">
        <v>1740</v>
      </c>
      <c r="H476" s="31">
        <v>270</v>
      </c>
    </row>
    <row r="477" spans="1:8" ht="24" customHeight="1" x14ac:dyDescent="0.25">
      <c r="A477" s="31" t="s">
        <v>1108</v>
      </c>
      <c r="B477" s="31" t="s">
        <v>245</v>
      </c>
      <c r="C477" s="31" t="s">
        <v>246</v>
      </c>
      <c r="D477" s="31">
        <v>68020</v>
      </c>
      <c r="E477" s="31">
        <v>21555958</v>
      </c>
      <c r="F477" s="31">
        <v>290</v>
      </c>
      <c r="G477" s="31">
        <v>1740</v>
      </c>
      <c r="H477" s="31">
        <v>270</v>
      </c>
    </row>
    <row r="478" spans="1:8" ht="24" customHeight="1" x14ac:dyDescent="0.25">
      <c r="A478" s="31" t="s">
        <v>1109</v>
      </c>
      <c r="B478" s="31" t="s">
        <v>245</v>
      </c>
      <c r="C478" s="31" t="s">
        <v>246</v>
      </c>
      <c r="D478" s="31">
        <v>67865</v>
      </c>
      <c r="E478" s="31">
        <v>20794409</v>
      </c>
      <c r="F478" s="31">
        <v>290</v>
      </c>
      <c r="G478" s="31">
        <v>1740</v>
      </c>
      <c r="H478" s="31">
        <v>270</v>
      </c>
    </row>
    <row r="479" spans="1:8" ht="24" customHeight="1" x14ac:dyDescent="0.25">
      <c r="A479" s="31" t="s">
        <v>1110</v>
      </c>
      <c r="B479" s="31" t="s">
        <v>245</v>
      </c>
      <c r="C479" s="31" t="s">
        <v>246</v>
      </c>
      <c r="D479" s="31">
        <v>71709</v>
      </c>
      <c r="E479" s="31">
        <v>21312556</v>
      </c>
      <c r="F479" s="31">
        <v>290</v>
      </c>
      <c r="G479" s="31">
        <v>1740</v>
      </c>
      <c r="H479" s="31">
        <v>270</v>
      </c>
    </row>
    <row r="480" spans="1:8" ht="24" customHeight="1" x14ac:dyDescent="0.25">
      <c r="A480" s="31" t="s">
        <v>1111</v>
      </c>
      <c r="B480" s="31" t="s">
        <v>245</v>
      </c>
      <c r="C480" s="31" t="s">
        <v>246</v>
      </c>
      <c r="D480" s="31">
        <v>75049</v>
      </c>
      <c r="E480" s="31">
        <v>19994709</v>
      </c>
      <c r="F480" s="31">
        <v>290</v>
      </c>
      <c r="G480" s="31">
        <v>1740</v>
      </c>
      <c r="H480" s="31">
        <v>270</v>
      </c>
    </row>
    <row r="481" spans="1:8" ht="24" customHeight="1" x14ac:dyDescent="0.25">
      <c r="A481" s="31" t="s">
        <v>1112</v>
      </c>
      <c r="B481" s="31" t="s">
        <v>245</v>
      </c>
      <c r="C481" s="31" t="s">
        <v>246</v>
      </c>
      <c r="D481" s="31">
        <v>74808</v>
      </c>
      <c r="E481" s="31">
        <v>21696171</v>
      </c>
      <c r="F481" s="31">
        <v>290</v>
      </c>
      <c r="G481" s="31">
        <v>1740</v>
      </c>
      <c r="H481" s="31">
        <v>270</v>
      </c>
    </row>
    <row r="482" spans="1:8" ht="24" customHeight="1" x14ac:dyDescent="0.25">
      <c r="A482" s="31" t="s">
        <v>1113</v>
      </c>
      <c r="B482" s="31" t="s">
        <v>245</v>
      </c>
      <c r="C482" s="31" t="s">
        <v>246</v>
      </c>
      <c r="D482" s="31">
        <v>76681</v>
      </c>
      <c r="E482" s="31">
        <v>20593591</v>
      </c>
      <c r="F482" s="31">
        <v>290</v>
      </c>
      <c r="G482" s="31">
        <v>1740</v>
      </c>
      <c r="H482" s="31">
        <v>270</v>
      </c>
    </row>
    <row r="483" spans="1:8" ht="24" customHeight="1" x14ac:dyDescent="0.25">
      <c r="A483" s="31" t="s">
        <v>1099</v>
      </c>
      <c r="B483" s="31" t="s">
        <v>248</v>
      </c>
      <c r="C483" s="31" t="s">
        <v>249</v>
      </c>
      <c r="D483" s="31">
        <v>109373</v>
      </c>
      <c r="E483" s="31">
        <v>53299736</v>
      </c>
      <c r="F483" s="31">
        <v>490</v>
      </c>
      <c r="G483" s="31">
        <v>2370</v>
      </c>
      <c r="H483" s="31">
        <v>480</v>
      </c>
    </row>
    <row r="484" spans="1:8" ht="24" customHeight="1" x14ac:dyDescent="0.25">
      <c r="A484" s="31" t="s">
        <v>1101</v>
      </c>
      <c r="B484" s="31" t="s">
        <v>248</v>
      </c>
      <c r="C484" s="31" t="s">
        <v>249</v>
      </c>
      <c r="D484" s="31">
        <v>103869</v>
      </c>
      <c r="E484" s="31">
        <v>53104126</v>
      </c>
      <c r="F484" s="31">
        <v>490</v>
      </c>
      <c r="G484" s="31">
        <v>2370</v>
      </c>
      <c r="H484" s="31">
        <v>480</v>
      </c>
    </row>
    <row r="485" spans="1:8" ht="24" customHeight="1" x14ac:dyDescent="0.25">
      <c r="A485" s="31" t="s">
        <v>1103</v>
      </c>
      <c r="B485" s="31" t="s">
        <v>248</v>
      </c>
      <c r="C485" s="31" t="s">
        <v>249</v>
      </c>
      <c r="D485" s="31">
        <v>108801</v>
      </c>
      <c r="E485" s="31">
        <v>53315847</v>
      </c>
      <c r="F485" s="31">
        <v>490</v>
      </c>
      <c r="G485" s="31">
        <v>2370</v>
      </c>
      <c r="H485" s="31">
        <v>480</v>
      </c>
    </row>
    <row r="486" spans="1:8" ht="24" customHeight="1" x14ac:dyDescent="0.25">
      <c r="A486" s="31" t="s">
        <v>1104</v>
      </c>
      <c r="B486" s="31" t="s">
        <v>248</v>
      </c>
      <c r="C486" s="31" t="s">
        <v>249</v>
      </c>
      <c r="D486" s="31">
        <v>108117</v>
      </c>
      <c r="E486" s="31">
        <v>53335250</v>
      </c>
      <c r="F486" s="31">
        <v>490</v>
      </c>
      <c r="G486" s="31">
        <v>2370</v>
      </c>
      <c r="H486" s="31">
        <v>480</v>
      </c>
    </row>
    <row r="487" spans="1:8" ht="24" customHeight="1" x14ac:dyDescent="0.25">
      <c r="A487" s="31" t="s">
        <v>1106</v>
      </c>
      <c r="B487" s="31" t="s">
        <v>248</v>
      </c>
      <c r="C487" s="31" t="s">
        <v>249</v>
      </c>
      <c r="D487" s="31">
        <v>108410</v>
      </c>
      <c r="E487" s="31">
        <v>52749064</v>
      </c>
      <c r="F487" s="31">
        <v>490</v>
      </c>
      <c r="G487" s="31">
        <v>2370</v>
      </c>
      <c r="H487" s="31">
        <v>480</v>
      </c>
    </row>
    <row r="488" spans="1:8" ht="24" customHeight="1" x14ac:dyDescent="0.25">
      <c r="A488" s="31" t="s">
        <v>1107</v>
      </c>
      <c r="B488" s="31" t="s">
        <v>248</v>
      </c>
      <c r="C488" s="31" t="s">
        <v>249</v>
      </c>
      <c r="D488" s="31">
        <v>107753</v>
      </c>
      <c r="E488" s="31">
        <v>53159369</v>
      </c>
      <c r="F488" s="31">
        <v>490</v>
      </c>
      <c r="G488" s="31">
        <v>2370</v>
      </c>
      <c r="H488" s="31">
        <v>480</v>
      </c>
    </row>
    <row r="489" spans="1:8" ht="24" customHeight="1" x14ac:dyDescent="0.25">
      <c r="A489" s="31" t="s">
        <v>1108</v>
      </c>
      <c r="B489" s="31" t="s">
        <v>248</v>
      </c>
      <c r="C489" s="31" t="s">
        <v>249</v>
      </c>
      <c r="D489" s="31">
        <v>106643</v>
      </c>
      <c r="E489" s="31">
        <v>52316097</v>
      </c>
      <c r="F489" s="31">
        <v>490</v>
      </c>
      <c r="G489" s="31">
        <v>2370</v>
      </c>
      <c r="H489" s="31">
        <v>480</v>
      </c>
    </row>
    <row r="490" spans="1:8" ht="24" customHeight="1" x14ac:dyDescent="0.25">
      <c r="A490" s="31" t="s">
        <v>1109</v>
      </c>
      <c r="B490" s="31" t="s">
        <v>248</v>
      </c>
      <c r="C490" s="31" t="s">
        <v>249</v>
      </c>
      <c r="D490" s="31">
        <v>105794</v>
      </c>
      <c r="E490" s="31">
        <v>52303474</v>
      </c>
      <c r="F490" s="31">
        <v>490</v>
      </c>
      <c r="G490" s="31">
        <v>2370</v>
      </c>
      <c r="H490" s="31">
        <v>480</v>
      </c>
    </row>
    <row r="491" spans="1:8" ht="24" customHeight="1" x14ac:dyDescent="0.25">
      <c r="A491" s="31" t="s">
        <v>1110</v>
      </c>
      <c r="B491" s="31" t="s">
        <v>248</v>
      </c>
      <c r="C491" s="31" t="s">
        <v>249</v>
      </c>
      <c r="D491" s="31">
        <v>105439</v>
      </c>
      <c r="E491" s="31">
        <v>53041429</v>
      </c>
      <c r="F491" s="31">
        <v>490</v>
      </c>
      <c r="G491" s="31">
        <v>2370</v>
      </c>
      <c r="H491" s="31">
        <v>480</v>
      </c>
    </row>
    <row r="492" spans="1:8" ht="24" customHeight="1" x14ac:dyDescent="0.25">
      <c r="A492" s="31" t="s">
        <v>1111</v>
      </c>
      <c r="B492" s="31" t="s">
        <v>248</v>
      </c>
      <c r="C492" s="31" t="s">
        <v>249</v>
      </c>
      <c r="D492" s="31">
        <v>110557</v>
      </c>
      <c r="E492" s="31">
        <v>53362733</v>
      </c>
      <c r="F492" s="31">
        <v>490</v>
      </c>
      <c r="G492" s="31">
        <v>2370</v>
      </c>
      <c r="H492" s="31">
        <v>480</v>
      </c>
    </row>
    <row r="493" spans="1:8" ht="24" customHeight="1" x14ac:dyDescent="0.25">
      <c r="A493" s="31" t="s">
        <v>1112</v>
      </c>
      <c r="B493" s="31" t="s">
        <v>248</v>
      </c>
      <c r="C493" s="31" t="s">
        <v>249</v>
      </c>
      <c r="D493" s="31">
        <v>106781</v>
      </c>
      <c r="E493" s="31">
        <v>53123719</v>
      </c>
      <c r="F493" s="31">
        <v>490</v>
      </c>
      <c r="G493" s="31">
        <v>2370</v>
      </c>
      <c r="H493" s="31">
        <v>480</v>
      </c>
    </row>
    <row r="494" spans="1:8" ht="24" customHeight="1" x14ac:dyDescent="0.25">
      <c r="A494" s="31" t="s">
        <v>1113</v>
      </c>
      <c r="B494" s="31" t="s">
        <v>248</v>
      </c>
      <c r="C494" s="31" t="s">
        <v>249</v>
      </c>
      <c r="D494" s="31">
        <v>106477</v>
      </c>
      <c r="E494" s="31">
        <v>53722062</v>
      </c>
      <c r="F494" s="31">
        <v>490</v>
      </c>
      <c r="G494" s="31">
        <v>2370</v>
      </c>
      <c r="H494" s="31">
        <v>480</v>
      </c>
    </row>
    <row r="495" spans="1:8" ht="24" customHeight="1" x14ac:dyDescent="0.25">
      <c r="A495" s="31" t="s">
        <v>1099</v>
      </c>
      <c r="B495" s="31" t="s">
        <v>251</v>
      </c>
      <c r="C495" s="31" t="s">
        <v>252</v>
      </c>
      <c r="D495" s="31">
        <v>132008</v>
      </c>
      <c r="E495" s="31">
        <v>44134899</v>
      </c>
      <c r="F495" s="31">
        <v>336</v>
      </c>
      <c r="G495" s="31">
        <v>2160</v>
      </c>
      <c r="H495" s="31">
        <v>540</v>
      </c>
    </row>
    <row r="496" spans="1:8" ht="24" customHeight="1" x14ac:dyDescent="0.25">
      <c r="A496" s="31" t="s">
        <v>1101</v>
      </c>
      <c r="B496" s="31" t="s">
        <v>251</v>
      </c>
      <c r="C496" s="31" t="s">
        <v>252</v>
      </c>
      <c r="D496" s="31">
        <v>129002</v>
      </c>
      <c r="E496" s="31">
        <v>45061220</v>
      </c>
      <c r="F496" s="31">
        <v>336</v>
      </c>
      <c r="G496" s="31">
        <v>2160</v>
      </c>
      <c r="H496" s="31">
        <v>540</v>
      </c>
    </row>
    <row r="497" spans="1:8" ht="24" customHeight="1" x14ac:dyDescent="0.25">
      <c r="A497" s="31" t="s">
        <v>1103</v>
      </c>
      <c r="B497" s="31" t="s">
        <v>251</v>
      </c>
      <c r="C497" s="31" t="s">
        <v>252</v>
      </c>
      <c r="D497" s="31">
        <v>132961</v>
      </c>
      <c r="E497" s="31">
        <v>43326380</v>
      </c>
      <c r="F497" s="31">
        <v>336</v>
      </c>
      <c r="G497" s="31">
        <v>2160</v>
      </c>
      <c r="H497" s="31">
        <v>540</v>
      </c>
    </row>
    <row r="498" spans="1:8" ht="24" customHeight="1" x14ac:dyDescent="0.25">
      <c r="A498" s="31" t="s">
        <v>1104</v>
      </c>
      <c r="B498" s="31" t="s">
        <v>251</v>
      </c>
      <c r="C498" s="31" t="s">
        <v>252</v>
      </c>
      <c r="D498" s="31">
        <v>131230</v>
      </c>
      <c r="E498" s="31">
        <v>44931156</v>
      </c>
      <c r="F498" s="31">
        <v>336</v>
      </c>
      <c r="G498" s="31">
        <v>2160</v>
      </c>
      <c r="H498" s="31">
        <v>540</v>
      </c>
    </row>
    <row r="499" spans="1:8" ht="24" customHeight="1" x14ac:dyDescent="0.25">
      <c r="A499" s="31" t="s">
        <v>1106</v>
      </c>
      <c r="B499" s="31" t="s">
        <v>251</v>
      </c>
      <c r="C499" s="31" t="s">
        <v>252</v>
      </c>
      <c r="D499" s="31">
        <v>127666</v>
      </c>
      <c r="E499" s="31">
        <v>43441577</v>
      </c>
      <c r="F499" s="31">
        <v>336</v>
      </c>
      <c r="G499" s="31">
        <v>2160</v>
      </c>
      <c r="H499" s="31">
        <v>540</v>
      </c>
    </row>
    <row r="500" spans="1:8" ht="24" customHeight="1" x14ac:dyDescent="0.25">
      <c r="A500" s="31" t="s">
        <v>1107</v>
      </c>
      <c r="B500" s="31" t="s">
        <v>251</v>
      </c>
      <c r="C500" s="31" t="s">
        <v>252</v>
      </c>
      <c r="D500" s="31">
        <v>128714</v>
      </c>
      <c r="E500" s="31">
        <v>44616746</v>
      </c>
      <c r="F500" s="31">
        <v>336</v>
      </c>
      <c r="G500" s="31">
        <v>2160</v>
      </c>
      <c r="H500" s="31">
        <v>540</v>
      </c>
    </row>
    <row r="501" spans="1:8" ht="24" customHeight="1" x14ac:dyDescent="0.25">
      <c r="A501" s="31" t="s">
        <v>1108</v>
      </c>
      <c r="B501" s="31" t="s">
        <v>251</v>
      </c>
      <c r="C501" s="31" t="s">
        <v>252</v>
      </c>
      <c r="D501" s="31">
        <v>132209</v>
      </c>
      <c r="E501" s="31">
        <v>43503249</v>
      </c>
      <c r="F501" s="31">
        <v>336</v>
      </c>
      <c r="G501" s="31">
        <v>2160</v>
      </c>
      <c r="H501" s="31">
        <v>540</v>
      </c>
    </row>
    <row r="502" spans="1:8" ht="24" customHeight="1" x14ac:dyDescent="0.25">
      <c r="A502" s="31" t="s">
        <v>1109</v>
      </c>
      <c r="B502" s="31" t="s">
        <v>251</v>
      </c>
      <c r="C502" s="31" t="s">
        <v>252</v>
      </c>
      <c r="D502" s="31">
        <v>133893</v>
      </c>
      <c r="E502" s="31">
        <v>44164711</v>
      </c>
      <c r="F502" s="31">
        <v>336</v>
      </c>
      <c r="G502" s="31">
        <v>2160</v>
      </c>
      <c r="H502" s="31">
        <v>540</v>
      </c>
    </row>
    <row r="503" spans="1:8" ht="24" customHeight="1" x14ac:dyDescent="0.25">
      <c r="A503" s="31" t="s">
        <v>1110</v>
      </c>
      <c r="B503" s="31" t="s">
        <v>251</v>
      </c>
      <c r="C503" s="31" t="s">
        <v>252</v>
      </c>
      <c r="D503" s="31">
        <v>128029</v>
      </c>
      <c r="E503" s="31">
        <v>44124183</v>
      </c>
      <c r="F503" s="31">
        <v>336</v>
      </c>
      <c r="G503" s="31">
        <v>2160</v>
      </c>
      <c r="H503" s="31">
        <v>540</v>
      </c>
    </row>
    <row r="504" spans="1:8" ht="24" customHeight="1" x14ac:dyDescent="0.25">
      <c r="A504" s="31" t="s">
        <v>1111</v>
      </c>
      <c r="B504" s="31" t="s">
        <v>251</v>
      </c>
      <c r="C504" s="31" t="s">
        <v>252</v>
      </c>
      <c r="D504" s="31">
        <v>132464</v>
      </c>
      <c r="E504" s="31">
        <v>44245398</v>
      </c>
      <c r="F504" s="31">
        <v>336</v>
      </c>
      <c r="G504" s="31">
        <v>2160</v>
      </c>
      <c r="H504" s="31">
        <v>540</v>
      </c>
    </row>
    <row r="505" spans="1:8" ht="24" customHeight="1" x14ac:dyDescent="0.25">
      <c r="A505" s="31" t="s">
        <v>1112</v>
      </c>
      <c r="B505" s="31" t="s">
        <v>251</v>
      </c>
      <c r="C505" s="31" t="s">
        <v>252</v>
      </c>
      <c r="D505" s="31">
        <v>129149</v>
      </c>
      <c r="E505" s="31">
        <v>44761634</v>
      </c>
      <c r="F505" s="31">
        <v>336</v>
      </c>
      <c r="G505" s="31">
        <v>2160</v>
      </c>
      <c r="H505" s="31">
        <v>540</v>
      </c>
    </row>
    <row r="506" spans="1:8" ht="24" customHeight="1" x14ac:dyDescent="0.25">
      <c r="A506" s="31" t="s">
        <v>1113</v>
      </c>
      <c r="B506" s="31" t="s">
        <v>251</v>
      </c>
      <c r="C506" s="31" t="s">
        <v>252</v>
      </c>
      <c r="D506" s="31">
        <v>130947</v>
      </c>
      <c r="E506" s="31">
        <v>43764365</v>
      </c>
      <c r="F506" s="31">
        <v>336</v>
      </c>
      <c r="G506" s="31">
        <v>2160</v>
      </c>
      <c r="H506" s="31">
        <v>540</v>
      </c>
    </row>
    <row r="507" spans="1:8" ht="24" customHeight="1" x14ac:dyDescent="0.25">
      <c r="A507" s="31" t="s">
        <v>1099</v>
      </c>
      <c r="B507" s="31" t="s">
        <v>254</v>
      </c>
      <c r="C507" s="31" t="s">
        <v>255</v>
      </c>
      <c r="D507" s="31">
        <v>42765</v>
      </c>
      <c r="E507" s="31">
        <v>19408277</v>
      </c>
      <c r="F507" s="31">
        <v>426</v>
      </c>
      <c r="G507" s="31">
        <v>3000</v>
      </c>
      <c r="H507" s="31">
        <v>240</v>
      </c>
    </row>
    <row r="508" spans="1:8" ht="24" customHeight="1" x14ac:dyDescent="0.25">
      <c r="A508" s="31" t="s">
        <v>1101</v>
      </c>
      <c r="B508" s="31" t="s">
        <v>254</v>
      </c>
      <c r="C508" s="31" t="s">
        <v>255</v>
      </c>
      <c r="D508" s="31">
        <v>44776</v>
      </c>
      <c r="E508" s="31">
        <v>20945817</v>
      </c>
      <c r="F508" s="31">
        <v>426</v>
      </c>
      <c r="G508" s="31">
        <v>3000</v>
      </c>
      <c r="H508" s="31">
        <v>240</v>
      </c>
    </row>
    <row r="509" spans="1:8" ht="24" customHeight="1" x14ac:dyDescent="0.25">
      <c r="A509" s="31" t="s">
        <v>1103</v>
      </c>
      <c r="B509" s="31" t="s">
        <v>254</v>
      </c>
      <c r="C509" s="31" t="s">
        <v>255</v>
      </c>
      <c r="D509" s="31">
        <v>46035</v>
      </c>
      <c r="E509" s="31">
        <v>20746630</v>
      </c>
      <c r="F509" s="31">
        <v>426</v>
      </c>
      <c r="G509" s="31">
        <v>3000</v>
      </c>
      <c r="H509" s="31">
        <v>240</v>
      </c>
    </row>
    <row r="510" spans="1:8" ht="24" customHeight="1" x14ac:dyDescent="0.25">
      <c r="A510" s="31" t="s">
        <v>1104</v>
      </c>
      <c r="B510" s="31" t="s">
        <v>254</v>
      </c>
      <c r="C510" s="31" t="s">
        <v>255</v>
      </c>
      <c r="D510" s="31">
        <v>45055</v>
      </c>
      <c r="E510" s="31">
        <v>21164773</v>
      </c>
      <c r="F510" s="31">
        <v>426</v>
      </c>
      <c r="G510" s="31">
        <v>3000</v>
      </c>
      <c r="H510" s="31">
        <v>240</v>
      </c>
    </row>
    <row r="511" spans="1:8" ht="24" customHeight="1" x14ac:dyDescent="0.25">
      <c r="A511" s="31" t="s">
        <v>1106</v>
      </c>
      <c r="B511" s="31" t="s">
        <v>254</v>
      </c>
      <c r="C511" s="31" t="s">
        <v>255</v>
      </c>
      <c r="D511" s="31">
        <v>46820</v>
      </c>
      <c r="E511" s="31">
        <v>20209587</v>
      </c>
      <c r="F511" s="31">
        <v>426</v>
      </c>
      <c r="G511" s="31">
        <v>3000</v>
      </c>
      <c r="H511" s="31">
        <v>240</v>
      </c>
    </row>
    <row r="512" spans="1:8" ht="24" customHeight="1" x14ac:dyDescent="0.25">
      <c r="A512" s="31" t="s">
        <v>1107</v>
      </c>
      <c r="B512" s="31" t="s">
        <v>254</v>
      </c>
      <c r="C512" s="31" t="s">
        <v>255</v>
      </c>
      <c r="D512" s="31">
        <v>45591</v>
      </c>
      <c r="E512" s="31">
        <v>21127145</v>
      </c>
      <c r="F512" s="31">
        <v>426</v>
      </c>
      <c r="G512" s="31">
        <v>3000</v>
      </c>
      <c r="H512" s="31">
        <v>240</v>
      </c>
    </row>
    <row r="513" spans="1:8" ht="24" customHeight="1" x14ac:dyDescent="0.25">
      <c r="A513" s="31" t="s">
        <v>1108</v>
      </c>
      <c r="B513" s="31" t="s">
        <v>254</v>
      </c>
      <c r="C513" s="31" t="s">
        <v>255</v>
      </c>
      <c r="D513" s="31">
        <v>50072</v>
      </c>
      <c r="E513" s="31">
        <v>19547860</v>
      </c>
      <c r="F513" s="31">
        <v>426</v>
      </c>
      <c r="G513" s="31">
        <v>3000</v>
      </c>
      <c r="H513" s="31">
        <v>240</v>
      </c>
    </row>
    <row r="514" spans="1:8" ht="24" customHeight="1" x14ac:dyDescent="0.25">
      <c r="A514" s="31" t="s">
        <v>1109</v>
      </c>
      <c r="B514" s="31" t="s">
        <v>254</v>
      </c>
      <c r="C514" s="31" t="s">
        <v>255</v>
      </c>
      <c r="D514" s="31">
        <v>47858</v>
      </c>
      <c r="E514" s="31">
        <v>20164054</v>
      </c>
      <c r="F514" s="31">
        <v>426</v>
      </c>
      <c r="G514" s="31">
        <v>3000</v>
      </c>
      <c r="H514" s="31">
        <v>240</v>
      </c>
    </row>
    <row r="515" spans="1:8" ht="24" customHeight="1" x14ac:dyDescent="0.25">
      <c r="A515" s="31" t="s">
        <v>1110</v>
      </c>
      <c r="B515" s="31" t="s">
        <v>254</v>
      </c>
      <c r="C515" s="31" t="s">
        <v>255</v>
      </c>
      <c r="D515" s="31">
        <v>47015</v>
      </c>
      <c r="E515" s="31">
        <v>19951871</v>
      </c>
      <c r="F515" s="31">
        <v>426</v>
      </c>
      <c r="G515" s="31">
        <v>3000</v>
      </c>
      <c r="H515" s="31">
        <v>240</v>
      </c>
    </row>
    <row r="516" spans="1:8" ht="24" customHeight="1" x14ac:dyDescent="0.25">
      <c r="A516" s="31" t="s">
        <v>1111</v>
      </c>
      <c r="B516" s="31" t="s">
        <v>254</v>
      </c>
      <c r="C516" s="31" t="s">
        <v>255</v>
      </c>
      <c r="D516" s="31">
        <v>47359</v>
      </c>
      <c r="E516" s="31">
        <v>21223629</v>
      </c>
      <c r="F516" s="31">
        <v>426</v>
      </c>
      <c r="G516" s="31">
        <v>3000</v>
      </c>
      <c r="H516" s="31">
        <v>240</v>
      </c>
    </row>
    <row r="517" spans="1:8" ht="24" customHeight="1" x14ac:dyDescent="0.25">
      <c r="A517" s="31" t="s">
        <v>1112</v>
      </c>
      <c r="B517" s="31" t="s">
        <v>254</v>
      </c>
      <c r="C517" s="31" t="s">
        <v>255</v>
      </c>
      <c r="D517" s="31">
        <v>50817</v>
      </c>
      <c r="E517" s="31">
        <v>19961975</v>
      </c>
      <c r="F517" s="31">
        <v>426</v>
      </c>
      <c r="G517" s="31">
        <v>3000</v>
      </c>
      <c r="H517" s="31">
        <v>240</v>
      </c>
    </row>
    <row r="518" spans="1:8" ht="24" customHeight="1" x14ac:dyDescent="0.25">
      <c r="A518" s="31" t="s">
        <v>1113</v>
      </c>
      <c r="B518" s="31" t="s">
        <v>254</v>
      </c>
      <c r="C518" s="31" t="s">
        <v>255</v>
      </c>
      <c r="D518" s="31">
        <v>47697</v>
      </c>
      <c r="E518" s="31">
        <v>20082100</v>
      </c>
      <c r="F518" s="31">
        <v>426</v>
      </c>
      <c r="G518" s="31">
        <v>3000</v>
      </c>
      <c r="H518" s="31">
        <v>240</v>
      </c>
    </row>
    <row r="519" spans="1:8" ht="24" customHeight="1" x14ac:dyDescent="0.25">
      <c r="A519" s="31" t="s">
        <v>1099</v>
      </c>
      <c r="B519" s="31" t="s">
        <v>257</v>
      </c>
      <c r="C519" s="31" t="s">
        <v>258</v>
      </c>
      <c r="D519" s="31">
        <v>22268</v>
      </c>
      <c r="E519" s="31">
        <v>4087860</v>
      </c>
      <c r="F519" s="31">
        <v>209</v>
      </c>
      <c r="G519" s="31">
        <v>3960</v>
      </c>
      <c r="H519" s="31">
        <v>180</v>
      </c>
    </row>
    <row r="520" spans="1:8" ht="24" customHeight="1" x14ac:dyDescent="0.25">
      <c r="A520" s="31" t="s">
        <v>1101</v>
      </c>
      <c r="B520" s="31" t="s">
        <v>257</v>
      </c>
      <c r="C520" s="31" t="s">
        <v>258</v>
      </c>
      <c r="D520" s="31">
        <v>20141</v>
      </c>
      <c r="E520" s="31">
        <v>3835608</v>
      </c>
      <c r="F520" s="31">
        <v>209</v>
      </c>
      <c r="G520" s="31">
        <v>3960</v>
      </c>
      <c r="H520" s="31">
        <v>180</v>
      </c>
    </row>
    <row r="521" spans="1:8" ht="24" customHeight="1" x14ac:dyDescent="0.25">
      <c r="A521" s="31" t="s">
        <v>1103</v>
      </c>
      <c r="B521" s="31" t="s">
        <v>257</v>
      </c>
      <c r="C521" s="31" t="s">
        <v>258</v>
      </c>
      <c r="D521" s="31">
        <v>25618</v>
      </c>
      <c r="E521" s="31">
        <v>3834901</v>
      </c>
      <c r="F521" s="31">
        <v>209</v>
      </c>
      <c r="G521" s="31">
        <v>3960</v>
      </c>
      <c r="H521" s="31">
        <v>180</v>
      </c>
    </row>
    <row r="522" spans="1:8" ht="24" customHeight="1" x14ac:dyDescent="0.25">
      <c r="A522" s="31" t="s">
        <v>1104</v>
      </c>
      <c r="B522" s="31" t="s">
        <v>257</v>
      </c>
      <c r="C522" s="31" t="s">
        <v>258</v>
      </c>
      <c r="D522" s="31">
        <v>25899</v>
      </c>
      <c r="E522" s="31">
        <v>3463489</v>
      </c>
      <c r="F522" s="31">
        <v>209</v>
      </c>
      <c r="G522" s="31">
        <v>3960</v>
      </c>
      <c r="H522" s="31">
        <v>180</v>
      </c>
    </row>
    <row r="523" spans="1:8" ht="24" customHeight="1" x14ac:dyDescent="0.25">
      <c r="A523" s="31" t="s">
        <v>1106</v>
      </c>
      <c r="B523" s="31" t="s">
        <v>257</v>
      </c>
      <c r="C523" s="31" t="s">
        <v>258</v>
      </c>
      <c r="D523" s="31">
        <v>18860</v>
      </c>
      <c r="E523" s="31">
        <v>4062465</v>
      </c>
      <c r="F523" s="31">
        <v>209</v>
      </c>
      <c r="G523" s="31">
        <v>3960</v>
      </c>
      <c r="H523" s="31">
        <v>180</v>
      </c>
    </row>
    <row r="524" spans="1:8" ht="24" customHeight="1" x14ac:dyDescent="0.25">
      <c r="A524" s="31" t="s">
        <v>1107</v>
      </c>
      <c r="B524" s="31" t="s">
        <v>257</v>
      </c>
      <c r="C524" s="31" t="s">
        <v>258</v>
      </c>
      <c r="D524" s="31">
        <v>25991</v>
      </c>
      <c r="E524" s="31">
        <v>3485875</v>
      </c>
      <c r="F524" s="31">
        <v>209</v>
      </c>
      <c r="G524" s="31">
        <v>3960</v>
      </c>
      <c r="H524" s="31">
        <v>180</v>
      </c>
    </row>
    <row r="525" spans="1:8" ht="24" customHeight="1" x14ac:dyDescent="0.25">
      <c r="A525" s="31" t="s">
        <v>1108</v>
      </c>
      <c r="B525" s="31" t="s">
        <v>257</v>
      </c>
      <c r="C525" s="31" t="s">
        <v>258</v>
      </c>
      <c r="D525" s="31">
        <v>16284</v>
      </c>
      <c r="E525" s="31">
        <v>4423954</v>
      </c>
      <c r="F525" s="31">
        <v>209</v>
      </c>
      <c r="G525" s="31">
        <v>3960</v>
      </c>
      <c r="H525" s="31">
        <v>180</v>
      </c>
    </row>
    <row r="526" spans="1:8" ht="24" customHeight="1" x14ac:dyDescent="0.25">
      <c r="A526" s="31" t="s">
        <v>1109</v>
      </c>
      <c r="B526" s="31" t="s">
        <v>257</v>
      </c>
      <c r="C526" s="31" t="s">
        <v>258</v>
      </c>
      <c r="D526" s="31">
        <v>25766</v>
      </c>
      <c r="E526" s="31">
        <v>3941808</v>
      </c>
      <c r="F526" s="31">
        <v>209</v>
      </c>
      <c r="G526" s="31">
        <v>3960</v>
      </c>
      <c r="H526" s="31">
        <v>180</v>
      </c>
    </row>
    <row r="527" spans="1:8" ht="24" customHeight="1" x14ac:dyDescent="0.25">
      <c r="A527" s="31" t="s">
        <v>1110</v>
      </c>
      <c r="B527" s="31" t="s">
        <v>257</v>
      </c>
      <c r="C527" s="31" t="s">
        <v>258</v>
      </c>
      <c r="D527" s="31">
        <v>18868</v>
      </c>
      <c r="E527" s="31">
        <v>5083433</v>
      </c>
      <c r="F527" s="31">
        <v>209</v>
      </c>
      <c r="G527" s="31">
        <v>3960</v>
      </c>
      <c r="H527" s="31">
        <v>180</v>
      </c>
    </row>
    <row r="528" spans="1:8" ht="24" customHeight="1" x14ac:dyDescent="0.25">
      <c r="A528" s="31" t="s">
        <v>1111</v>
      </c>
      <c r="B528" s="31" t="s">
        <v>257</v>
      </c>
      <c r="C528" s="31" t="s">
        <v>258</v>
      </c>
      <c r="D528" s="31">
        <v>21912</v>
      </c>
      <c r="E528" s="31">
        <v>5100399</v>
      </c>
      <c r="F528" s="31">
        <v>209</v>
      </c>
      <c r="G528" s="31">
        <v>3960</v>
      </c>
      <c r="H528" s="31">
        <v>180</v>
      </c>
    </row>
    <row r="529" spans="1:8" ht="24" customHeight="1" x14ac:dyDescent="0.25">
      <c r="A529" s="31" t="s">
        <v>1112</v>
      </c>
      <c r="B529" s="31" t="s">
        <v>257</v>
      </c>
      <c r="C529" s="31" t="s">
        <v>258</v>
      </c>
      <c r="D529" s="31">
        <v>21762</v>
      </c>
      <c r="E529" s="31">
        <v>5213581</v>
      </c>
      <c r="F529" s="31">
        <v>209</v>
      </c>
      <c r="G529" s="31">
        <v>3960</v>
      </c>
      <c r="H529" s="31">
        <v>180</v>
      </c>
    </row>
    <row r="530" spans="1:8" ht="24" customHeight="1" x14ac:dyDescent="0.25">
      <c r="A530" s="31" t="s">
        <v>1113</v>
      </c>
      <c r="B530" s="31" t="s">
        <v>257</v>
      </c>
      <c r="C530" s="31" t="s">
        <v>258</v>
      </c>
      <c r="D530" s="31">
        <v>22021</v>
      </c>
      <c r="E530" s="31">
        <v>4282072</v>
      </c>
      <c r="F530" s="31">
        <v>209</v>
      </c>
      <c r="G530" s="31">
        <v>3960</v>
      </c>
      <c r="H530" s="31">
        <v>180</v>
      </c>
    </row>
    <row r="531" spans="1:8" ht="24" customHeight="1" x14ac:dyDescent="0.25">
      <c r="A531" s="31" t="s">
        <v>1099</v>
      </c>
      <c r="B531" s="31" t="s">
        <v>260</v>
      </c>
      <c r="C531" s="31" t="s">
        <v>261</v>
      </c>
      <c r="D531" s="31">
        <v>-2262</v>
      </c>
      <c r="E531" s="31">
        <v>997463</v>
      </c>
      <c r="F531" s="31">
        <v>0</v>
      </c>
      <c r="G531" s="31">
        <v>0</v>
      </c>
      <c r="H531" s="31">
        <v>2220</v>
      </c>
    </row>
    <row r="532" spans="1:8" ht="24" customHeight="1" x14ac:dyDescent="0.25">
      <c r="A532" s="31" t="s">
        <v>1101</v>
      </c>
      <c r="B532" s="31" t="s">
        <v>260</v>
      </c>
      <c r="C532" s="31" t="s">
        <v>261</v>
      </c>
      <c r="D532" s="31">
        <v>-4424</v>
      </c>
      <c r="E532" s="31">
        <v>579625</v>
      </c>
      <c r="F532" s="31">
        <v>0</v>
      </c>
      <c r="G532" s="31">
        <v>0</v>
      </c>
      <c r="H532" s="31">
        <v>2220</v>
      </c>
    </row>
    <row r="533" spans="1:8" ht="24" customHeight="1" x14ac:dyDescent="0.25">
      <c r="A533" s="31" t="s">
        <v>1103</v>
      </c>
      <c r="B533" s="31" t="s">
        <v>260</v>
      </c>
      <c r="C533" s="31" t="s">
        <v>261</v>
      </c>
      <c r="D533" s="31">
        <v>4639</v>
      </c>
      <c r="E533" s="31">
        <v>169111</v>
      </c>
      <c r="F533" s="31">
        <v>0</v>
      </c>
      <c r="G533" s="31">
        <v>0</v>
      </c>
      <c r="H533" s="31">
        <v>2220</v>
      </c>
    </row>
    <row r="534" spans="1:8" ht="24" customHeight="1" x14ac:dyDescent="0.25">
      <c r="A534" s="31" t="s">
        <v>1104</v>
      </c>
      <c r="B534" s="31" t="s">
        <v>260</v>
      </c>
      <c r="C534" s="31" t="s">
        <v>261</v>
      </c>
      <c r="D534" s="31">
        <v>2148</v>
      </c>
      <c r="E534" s="31">
        <v>-556004</v>
      </c>
      <c r="F534" s="31">
        <v>0</v>
      </c>
      <c r="G534" s="31">
        <v>0</v>
      </c>
      <c r="H534" s="31">
        <v>2220</v>
      </c>
    </row>
    <row r="535" spans="1:8" ht="24" customHeight="1" x14ac:dyDescent="0.25">
      <c r="A535" s="31" t="s">
        <v>1106</v>
      </c>
      <c r="B535" s="31" t="s">
        <v>260</v>
      </c>
      <c r="C535" s="31" t="s">
        <v>261</v>
      </c>
      <c r="D535" s="31">
        <v>1962</v>
      </c>
      <c r="E535" s="31">
        <v>-211728</v>
      </c>
      <c r="F535" s="31">
        <v>0</v>
      </c>
      <c r="G535" s="31">
        <v>0</v>
      </c>
      <c r="H535" s="31">
        <v>2220</v>
      </c>
    </row>
    <row r="536" spans="1:8" ht="24" customHeight="1" x14ac:dyDescent="0.25">
      <c r="A536" s="31" t="s">
        <v>1107</v>
      </c>
      <c r="B536" s="31" t="s">
        <v>260</v>
      </c>
      <c r="C536" s="31" t="s">
        <v>261</v>
      </c>
      <c r="D536" s="31">
        <v>2376</v>
      </c>
      <c r="E536" s="31">
        <v>438877</v>
      </c>
      <c r="F536" s="31">
        <v>0</v>
      </c>
      <c r="G536" s="31">
        <v>0</v>
      </c>
      <c r="H536" s="31">
        <v>2220</v>
      </c>
    </row>
    <row r="537" spans="1:8" ht="24" customHeight="1" x14ac:dyDescent="0.25">
      <c r="A537" s="31" t="s">
        <v>1108</v>
      </c>
      <c r="B537" s="31" t="s">
        <v>260</v>
      </c>
      <c r="C537" s="31" t="s">
        <v>261</v>
      </c>
      <c r="D537" s="31">
        <v>-2720</v>
      </c>
      <c r="E537" s="31">
        <v>-943719</v>
      </c>
      <c r="F537" s="31">
        <v>0</v>
      </c>
      <c r="G537" s="31">
        <v>0</v>
      </c>
      <c r="H537" s="31">
        <v>2220</v>
      </c>
    </row>
    <row r="538" spans="1:8" ht="24" customHeight="1" x14ac:dyDescent="0.25">
      <c r="A538" s="31" t="s">
        <v>1109</v>
      </c>
      <c r="B538" s="31" t="s">
        <v>260</v>
      </c>
      <c r="C538" s="31" t="s">
        <v>261</v>
      </c>
      <c r="D538" s="31">
        <v>-4148</v>
      </c>
      <c r="E538" s="31">
        <v>452529</v>
      </c>
      <c r="F538" s="31">
        <v>0</v>
      </c>
      <c r="G538" s="31">
        <v>0</v>
      </c>
      <c r="H538" s="31">
        <v>2220</v>
      </c>
    </row>
    <row r="539" spans="1:8" ht="24" customHeight="1" x14ac:dyDescent="0.25">
      <c r="A539" s="31" t="s">
        <v>1110</v>
      </c>
      <c r="B539" s="31" t="s">
        <v>260</v>
      </c>
      <c r="C539" s="31" t="s">
        <v>261</v>
      </c>
      <c r="D539" s="31">
        <v>-352</v>
      </c>
      <c r="E539" s="31">
        <v>-454249</v>
      </c>
      <c r="F539" s="31">
        <v>0</v>
      </c>
      <c r="G539" s="31">
        <v>0</v>
      </c>
      <c r="H539" s="31">
        <v>2220</v>
      </c>
    </row>
    <row r="540" spans="1:8" ht="24" customHeight="1" x14ac:dyDescent="0.25">
      <c r="A540" s="31" t="s">
        <v>1111</v>
      </c>
      <c r="B540" s="31" t="s">
        <v>260</v>
      </c>
      <c r="C540" s="31" t="s">
        <v>261</v>
      </c>
      <c r="D540" s="31">
        <v>-3596</v>
      </c>
      <c r="E540" s="31">
        <v>-620002</v>
      </c>
      <c r="F540" s="31">
        <v>0</v>
      </c>
      <c r="G540" s="31">
        <v>0</v>
      </c>
      <c r="H540" s="31">
        <v>2220</v>
      </c>
    </row>
    <row r="541" spans="1:8" ht="24" customHeight="1" x14ac:dyDescent="0.25">
      <c r="A541" s="31" t="s">
        <v>1112</v>
      </c>
      <c r="B541" s="31" t="s">
        <v>260</v>
      </c>
      <c r="C541" s="31" t="s">
        <v>261</v>
      </c>
      <c r="D541" s="31">
        <v>-837</v>
      </c>
      <c r="E541" s="31">
        <v>-272450</v>
      </c>
      <c r="F541" s="31">
        <v>0</v>
      </c>
      <c r="G541" s="31">
        <v>0</v>
      </c>
      <c r="H541" s="31">
        <v>2220</v>
      </c>
    </row>
    <row r="542" spans="1:8" ht="24" customHeight="1" x14ac:dyDescent="0.25">
      <c r="A542" s="31" t="s">
        <v>1113</v>
      </c>
      <c r="B542" s="31" t="s">
        <v>260</v>
      </c>
      <c r="C542" s="31" t="s">
        <v>261</v>
      </c>
      <c r="D542" s="31">
        <v>-3540</v>
      </c>
      <c r="E542" s="31">
        <v>474520</v>
      </c>
      <c r="F542" s="31">
        <v>0</v>
      </c>
      <c r="G542" s="31">
        <v>0</v>
      </c>
      <c r="H542" s="31">
        <v>2220</v>
      </c>
    </row>
    <row r="543" spans="1:8" ht="15" customHeight="1" x14ac:dyDescent="0.25">
      <c r="A543" s="31" t="s">
        <v>1099</v>
      </c>
      <c r="B543" s="31" t="s">
        <v>262</v>
      </c>
      <c r="C543" s="31" t="s">
        <v>263</v>
      </c>
      <c r="D543" s="31">
        <v>92452</v>
      </c>
      <c r="E543" s="31">
        <v>18218525</v>
      </c>
      <c r="F543" s="31">
        <v>204</v>
      </c>
      <c r="G543" s="31">
        <v>3420</v>
      </c>
      <c r="H543" s="31">
        <v>330</v>
      </c>
    </row>
    <row r="544" spans="1:8" ht="15" customHeight="1" x14ac:dyDescent="0.25">
      <c r="A544" s="31" t="s">
        <v>1101</v>
      </c>
      <c r="B544" s="31" t="s">
        <v>262</v>
      </c>
      <c r="C544" s="31" t="s">
        <v>263</v>
      </c>
      <c r="D544" s="31">
        <v>92187</v>
      </c>
      <c r="E544" s="31">
        <v>17897961</v>
      </c>
      <c r="F544" s="31">
        <v>204</v>
      </c>
      <c r="G544" s="31">
        <v>3420</v>
      </c>
      <c r="H544" s="31">
        <v>330</v>
      </c>
    </row>
    <row r="545" spans="1:8" ht="15" customHeight="1" x14ac:dyDescent="0.25">
      <c r="A545" s="31" t="s">
        <v>1103</v>
      </c>
      <c r="B545" s="31" t="s">
        <v>262</v>
      </c>
      <c r="C545" s="31" t="s">
        <v>263</v>
      </c>
      <c r="D545" s="31">
        <v>90060</v>
      </c>
      <c r="E545" s="31">
        <v>18141392</v>
      </c>
      <c r="F545" s="31">
        <v>204</v>
      </c>
      <c r="G545" s="31">
        <v>3420</v>
      </c>
      <c r="H545" s="31">
        <v>330</v>
      </c>
    </row>
    <row r="546" spans="1:8" ht="15" customHeight="1" x14ac:dyDescent="0.25">
      <c r="A546" s="31" t="s">
        <v>1104</v>
      </c>
      <c r="B546" s="31" t="s">
        <v>262</v>
      </c>
      <c r="C546" s="31" t="s">
        <v>263</v>
      </c>
      <c r="D546" s="31">
        <v>94492</v>
      </c>
      <c r="E546" s="31">
        <v>18904979</v>
      </c>
      <c r="F546" s="31">
        <v>204</v>
      </c>
      <c r="G546" s="31">
        <v>3420</v>
      </c>
      <c r="H546" s="31">
        <v>330</v>
      </c>
    </row>
    <row r="547" spans="1:8" ht="15" customHeight="1" x14ac:dyDescent="0.25">
      <c r="A547" s="31" t="s">
        <v>1106</v>
      </c>
      <c r="B547" s="31" t="s">
        <v>262</v>
      </c>
      <c r="C547" s="31" t="s">
        <v>263</v>
      </c>
      <c r="D547" s="31">
        <v>87319</v>
      </c>
      <c r="E547" s="31">
        <v>18207602</v>
      </c>
      <c r="F547" s="31">
        <v>204</v>
      </c>
      <c r="G547" s="31">
        <v>3420</v>
      </c>
      <c r="H547" s="31">
        <v>330</v>
      </c>
    </row>
    <row r="548" spans="1:8" ht="15" customHeight="1" x14ac:dyDescent="0.25">
      <c r="A548" s="31" t="s">
        <v>1107</v>
      </c>
      <c r="B548" s="31" t="s">
        <v>262</v>
      </c>
      <c r="C548" s="31" t="s">
        <v>263</v>
      </c>
      <c r="D548" s="31">
        <v>86901</v>
      </c>
      <c r="E548" s="31">
        <v>19445340</v>
      </c>
      <c r="F548" s="31">
        <v>204</v>
      </c>
      <c r="G548" s="31">
        <v>3420</v>
      </c>
      <c r="H548" s="31">
        <v>330</v>
      </c>
    </row>
    <row r="549" spans="1:8" ht="15" customHeight="1" x14ac:dyDescent="0.25">
      <c r="A549" s="31" t="s">
        <v>1108</v>
      </c>
      <c r="B549" s="31" t="s">
        <v>262</v>
      </c>
      <c r="C549" s="31" t="s">
        <v>263</v>
      </c>
      <c r="D549" s="31">
        <v>86883</v>
      </c>
      <c r="E549" s="31">
        <v>19484880</v>
      </c>
      <c r="F549" s="31">
        <v>204</v>
      </c>
      <c r="G549" s="31">
        <v>3420</v>
      </c>
      <c r="H549" s="31">
        <v>330</v>
      </c>
    </row>
    <row r="550" spans="1:8" ht="15" customHeight="1" x14ac:dyDescent="0.25">
      <c r="A550" s="31" t="s">
        <v>1109</v>
      </c>
      <c r="B550" s="31" t="s">
        <v>262</v>
      </c>
      <c r="C550" s="31" t="s">
        <v>263</v>
      </c>
      <c r="D550" s="31">
        <v>86107</v>
      </c>
      <c r="E550" s="31">
        <v>19165931</v>
      </c>
      <c r="F550" s="31">
        <v>204</v>
      </c>
      <c r="G550" s="31">
        <v>3420</v>
      </c>
      <c r="H550" s="31">
        <v>330</v>
      </c>
    </row>
    <row r="551" spans="1:8" ht="15" customHeight="1" x14ac:dyDescent="0.25">
      <c r="A551" s="31" t="s">
        <v>1110</v>
      </c>
      <c r="B551" s="31" t="s">
        <v>262</v>
      </c>
      <c r="C551" s="31" t="s">
        <v>263</v>
      </c>
      <c r="D551" s="31">
        <v>87947</v>
      </c>
      <c r="E551" s="31">
        <v>17522293</v>
      </c>
      <c r="F551" s="31">
        <v>204</v>
      </c>
      <c r="G551" s="31">
        <v>3420</v>
      </c>
      <c r="H551" s="31">
        <v>330</v>
      </c>
    </row>
    <row r="552" spans="1:8" ht="15" customHeight="1" x14ac:dyDescent="0.25">
      <c r="A552" s="31" t="s">
        <v>1111</v>
      </c>
      <c r="B552" s="31" t="s">
        <v>262</v>
      </c>
      <c r="C552" s="31" t="s">
        <v>263</v>
      </c>
      <c r="D552" s="31">
        <v>85975</v>
      </c>
      <c r="E552" s="31">
        <v>18754983</v>
      </c>
      <c r="F552" s="31">
        <v>204</v>
      </c>
      <c r="G552" s="31">
        <v>3420</v>
      </c>
      <c r="H552" s="31">
        <v>330</v>
      </c>
    </row>
    <row r="553" spans="1:8" ht="15" customHeight="1" x14ac:dyDescent="0.25">
      <c r="A553" s="31" t="s">
        <v>1112</v>
      </c>
      <c r="B553" s="31" t="s">
        <v>262</v>
      </c>
      <c r="C553" s="31" t="s">
        <v>263</v>
      </c>
      <c r="D553" s="31">
        <v>94217</v>
      </c>
      <c r="E553" s="31">
        <v>18987013</v>
      </c>
      <c r="F553" s="31">
        <v>204</v>
      </c>
      <c r="G553" s="31">
        <v>3420</v>
      </c>
      <c r="H553" s="31">
        <v>330</v>
      </c>
    </row>
    <row r="554" spans="1:8" ht="15" customHeight="1" x14ac:dyDescent="0.25">
      <c r="A554" s="31" t="s">
        <v>1113</v>
      </c>
      <c r="B554" s="31" t="s">
        <v>262</v>
      </c>
      <c r="C554" s="31" t="s">
        <v>263</v>
      </c>
      <c r="D554" s="31">
        <v>88057</v>
      </c>
      <c r="E554" s="31">
        <v>19298267</v>
      </c>
      <c r="F554" s="31">
        <v>204</v>
      </c>
      <c r="G554" s="31">
        <v>3420</v>
      </c>
      <c r="H554" s="31">
        <v>330</v>
      </c>
    </row>
    <row r="555" spans="1:8" ht="15" customHeight="1" x14ac:dyDescent="0.25">
      <c r="A555" s="31" t="s">
        <v>1099</v>
      </c>
      <c r="B555" s="31" t="s">
        <v>265</v>
      </c>
      <c r="C555" s="31" t="s">
        <v>266</v>
      </c>
      <c r="D555" s="31">
        <v>2840</v>
      </c>
      <c r="E555" s="31">
        <v>976427</v>
      </c>
      <c r="F555" s="31">
        <v>0</v>
      </c>
      <c r="G555" s="31">
        <v>0</v>
      </c>
      <c r="H555" s="31">
        <v>2430</v>
      </c>
    </row>
    <row r="556" spans="1:8" ht="15" customHeight="1" x14ac:dyDescent="0.25">
      <c r="A556" s="31" t="s">
        <v>1101</v>
      </c>
      <c r="B556" s="31" t="s">
        <v>265</v>
      </c>
      <c r="C556" s="31" t="s">
        <v>266</v>
      </c>
      <c r="D556" s="31">
        <v>3791</v>
      </c>
      <c r="E556" s="31">
        <v>484602</v>
      </c>
      <c r="F556" s="31">
        <v>0</v>
      </c>
      <c r="G556" s="31">
        <v>0</v>
      </c>
      <c r="H556" s="31">
        <v>2430</v>
      </c>
    </row>
    <row r="557" spans="1:8" ht="15" customHeight="1" x14ac:dyDescent="0.25">
      <c r="A557" s="31" t="s">
        <v>1103</v>
      </c>
      <c r="B557" s="31" t="s">
        <v>265</v>
      </c>
      <c r="C557" s="31" t="s">
        <v>266</v>
      </c>
      <c r="D557" s="31">
        <v>-587</v>
      </c>
      <c r="E557" s="31">
        <v>-641455</v>
      </c>
      <c r="F557" s="31">
        <v>0</v>
      </c>
      <c r="G557" s="31">
        <v>0</v>
      </c>
      <c r="H557" s="31">
        <v>2430</v>
      </c>
    </row>
    <row r="558" spans="1:8" ht="15" customHeight="1" x14ac:dyDescent="0.25">
      <c r="A558" s="31" t="s">
        <v>1104</v>
      </c>
      <c r="B558" s="31" t="s">
        <v>265</v>
      </c>
      <c r="C558" s="31" t="s">
        <v>266</v>
      </c>
      <c r="D558" s="31">
        <v>-3058</v>
      </c>
      <c r="E558" s="31">
        <v>538253</v>
      </c>
      <c r="F558" s="31">
        <v>0</v>
      </c>
      <c r="G558" s="31">
        <v>0</v>
      </c>
      <c r="H558" s="31">
        <v>2430</v>
      </c>
    </row>
    <row r="559" spans="1:8" ht="15" customHeight="1" x14ac:dyDescent="0.25">
      <c r="A559" s="31" t="s">
        <v>1106</v>
      </c>
      <c r="B559" s="31" t="s">
        <v>265</v>
      </c>
      <c r="C559" s="31" t="s">
        <v>266</v>
      </c>
      <c r="D559" s="31">
        <v>2467</v>
      </c>
      <c r="E559" s="31">
        <v>394032</v>
      </c>
      <c r="F559" s="31">
        <v>0</v>
      </c>
      <c r="G559" s="31">
        <v>0</v>
      </c>
      <c r="H559" s="31">
        <v>2430</v>
      </c>
    </row>
    <row r="560" spans="1:8" ht="15" customHeight="1" x14ac:dyDescent="0.25">
      <c r="A560" s="31" t="s">
        <v>1107</v>
      </c>
      <c r="B560" s="31" t="s">
        <v>265</v>
      </c>
      <c r="C560" s="31" t="s">
        <v>266</v>
      </c>
      <c r="D560" s="31">
        <v>-168</v>
      </c>
      <c r="E560" s="31">
        <v>384268</v>
      </c>
      <c r="F560" s="31">
        <v>0</v>
      </c>
      <c r="G560" s="31">
        <v>0</v>
      </c>
      <c r="H560" s="31">
        <v>2430</v>
      </c>
    </row>
    <row r="561" spans="1:8" ht="15" customHeight="1" x14ac:dyDescent="0.25">
      <c r="A561" s="31" t="s">
        <v>1108</v>
      </c>
      <c r="B561" s="31" t="s">
        <v>265</v>
      </c>
      <c r="C561" s="31" t="s">
        <v>266</v>
      </c>
      <c r="D561" s="31">
        <v>2122</v>
      </c>
      <c r="E561" s="31">
        <v>-735740</v>
      </c>
      <c r="F561" s="31">
        <v>0</v>
      </c>
      <c r="G561" s="31">
        <v>0</v>
      </c>
      <c r="H561" s="31">
        <v>2430</v>
      </c>
    </row>
    <row r="562" spans="1:8" ht="15" customHeight="1" x14ac:dyDescent="0.25">
      <c r="A562" s="31" t="s">
        <v>1109</v>
      </c>
      <c r="B562" s="31" t="s">
        <v>265</v>
      </c>
      <c r="C562" s="31" t="s">
        <v>266</v>
      </c>
      <c r="D562" s="31">
        <v>3187</v>
      </c>
      <c r="E562" s="31">
        <v>-212011</v>
      </c>
      <c r="F562" s="31">
        <v>0</v>
      </c>
      <c r="G562" s="31">
        <v>0</v>
      </c>
      <c r="H562" s="31">
        <v>2430</v>
      </c>
    </row>
    <row r="563" spans="1:8" ht="15" customHeight="1" x14ac:dyDescent="0.25">
      <c r="A563" s="31" t="s">
        <v>1110</v>
      </c>
      <c r="B563" s="31" t="s">
        <v>265</v>
      </c>
      <c r="C563" s="31" t="s">
        <v>266</v>
      </c>
      <c r="D563" s="31">
        <v>3176</v>
      </c>
      <c r="E563" s="31">
        <v>-377730</v>
      </c>
      <c r="F563" s="31">
        <v>0</v>
      </c>
      <c r="G563" s="31">
        <v>0</v>
      </c>
      <c r="H563" s="31">
        <v>2430</v>
      </c>
    </row>
    <row r="564" spans="1:8" ht="15" customHeight="1" x14ac:dyDescent="0.25">
      <c r="A564" s="31" t="s">
        <v>1111</v>
      </c>
      <c r="B564" s="31" t="s">
        <v>265</v>
      </c>
      <c r="C564" s="31" t="s">
        <v>266</v>
      </c>
      <c r="D564" s="31">
        <v>-2206</v>
      </c>
      <c r="E564" s="31">
        <v>589433</v>
      </c>
      <c r="F564" s="31">
        <v>0</v>
      </c>
      <c r="G564" s="31">
        <v>0</v>
      </c>
      <c r="H564" s="31">
        <v>2430</v>
      </c>
    </row>
    <row r="565" spans="1:8" ht="15" customHeight="1" x14ac:dyDescent="0.25">
      <c r="A565" s="31" t="s">
        <v>1112</v>
      </c>
      <c r="B565" s="31" t="s">
        <v>265</v>
      </c>
      <c r="C565" s="31" t="s">
        <v>266</v>
      </c>
      <c r="D565" s="31">
        <v>1584</v>
      </c>
      <c r="E565" s="31">
        <v>293901</v>
      </c>
      <c r="F565" s="31">
        <v>0</v>
      </c>
      <c r="G565" s="31">
        <v>0</v>
      </c>
      <c r="H565" s="31">
        <v>2430</v>
      </c>
    </row>
    <row r="566" spans="1:8" ht="15" customHeight="1" x14ac:dyDescent="0.25">
      <c r="A566" s="31" t="s">
        <v>1113</v>
      </c>
      <c r="B566" s="31" t="s">
        <v>265</v>
      </c>
      <c r="C566" s="31" t="s">
        <v>266</v>
      </c>
      <c r="D566" s="31">
        <v>2811</v>
      </c>
      <c r="E566" s="31">
        <v>205837</v>
      </c>
      <c r="F566" s="31">
        <v>0</v>
      </c>
      <c r="G566" s="31">
        <v>0</v>
      </c>
      <c r="H566" s="31">
        <v>2430</v>
      </c>
    </row>
    <row r="567" spans="1:8" ht="15" customHeight="1" x14ac:dyDescent="0.25">
      <c r="A567" s="31" t="s">
        <v>1099</v>
      </c>
      <c r="B567" s="31" t="s">
        <v>267</v>
      </c>
      <c r="C567" s="31" t="s">
        <v>268</v>
      </c>
      <c r="D567" s="31">
        <v>85992</v>
      </c>
      <c r="E567" s="31">
        <v>16101486</v>
      </c>
      <c r="F567" s="31">
        <v>203</v>
      </c>
      <c r="G567" s="31">
        <v>1050</v>
      </c>
      <c r="H567" s="31">
        <v>600</v>
      </c>
    </row>
    <row r="568" spans="1:8" ht="15" customHeight="1" x14ac:dyDescent="0.25">
      <c r="A568" s="31" t="s">
        <v>1101</v>
      </c>
      <c r="B568" s="31" t="s">
        <v>267</v>
      </c>
      <c r="C568" s="31" t="s">
        <v>268</v>
      </c>
      <c r="D568" s="31">
        <v>85887</v>
      </c>
      <c r="E568" s="31">
        <v>17644608</v>
      </c>
      <c r="F568" s="31">
        <v>203</v>
      </c>
      <c r="G568" s="31">
        <v>1050</v>
      </c>
      <c r="H568" s="31">
        <v>600</v>
      </c>
    </row>
    <row r="569" spans="1:8" ht="15" customHeight="1" x14ac:dyDescent="0.25">
      <c r="A569" s="31" t="s">
        <v>1103</v>
      </c>
      <c r="B569" s="31" t="s">
        <v>267</v>
      </c>
      <c r="C569" s="31" t="s">
        <v>268</v>
      </c>
      <c r="D569" s="31">
        <v>85695</v>
      </c>
      <c r="E569" s="31">
        <v>16706339</v>
      </c>
      <c r="F569" s="31">
        <v>203</v>
      </c>
      <c r="G569" s="31">
        <v>1050</v>
      </c>
      <c r="H569" s="31">
        <v>600</v>
      </c>
    </row>
    <row r="570" spans="1:8" ht="15" customHeight="1" x14ac:dyDescent="0.25">
      <c r="A570" s="31" t="s">
        <v>1104</v>
      </c>
      <c r="B570" s="31" t="s">
        <v>267</v>
      </c>
      <c r="C570" s="31" t="s">
        <v>268</v>
      </c>
      <c r="D570" s="31">
        <v>83709</v>
      </c>
      <c r="E570" s="31">
        <v>15955711</v>
      </c>
      <c r="F570" s="31">
        <v>203</v>
      </c>
      <c r="G570" s="31">
        <v>1050</v>
      </c>
      <c r="H570" s="31">
        <v>600</v>
      </c>
    </row>
    <row r="571" spans="1:8" ht="15" customHeight="1" x14ac:dyDescent="0.25">
      <c r="A571" s="31" t="s">
        <v>1106</v>
      </c>
      <c r="B571" s="31" t="s">
        <v>267</v>
      </c>
      <c r="C571" s="31" t="s">
        <v>268</v>
      </c>
      <c r="D571" s="31">
        <v>78593</v>
      </c>
      <c r="E571" s="31">
        <v>17287520</v>
      </c>
      <c r="F571" s="31">
        <v>203</v>
      </c>
      <c r="G571" s="31">
        <v>1050</v>
      </c>
      <c r="H571" s="31">
        <v>600</v>
      </c>
    </row>
    <row r="572" spans="1:8" ht="15" customHeight="1" x14ac:dyDescent="0.25">
      <c r="A572" s="31" t="s">
        <v>1107</v>
      </c>
      <c r="B572" s="31" t="s">
        <v>267</v>
      </c>
      <c r="C572" s="31" t="s">
        <v>268</v>
      </c>
      <c r="D572" s="31">
        <v>82671</v>
      </c>
      <c r="E572" s="31">
        <v>16716058</v>
      </c>
      <c r="F572" s="31">
        <v>203</v>
      </c>
      <c r="G572" s="31">
        <v>1050</v>
      </c>
      <c r="H572" s="31">
        <v>600</v>
      </c>
    </row>
    <row r="573" spans="1:8" ht="15" customHeight="1" x14ac:dyDescent="0.25">
      <c r="A573" s="31" t="s">
        <v>1108</v>
      </c>
      <c r="B573" s="31" t="s">
        <v>267</v>
      </c>
      <c r="C573" s="31" t="s">
        <v>268</v>
      </c>
      <c r="D573" s="31">
        <v>80334</v>
      </c>
      <c r="E573" s="31">
        <v>16178658</v>
      </c>
      <c r="F573" s="31">
        <v>203</v>
      </c>
      <c r="G573" s="31">
        <v>1050</v>
      </c>
      <c r="H573" s="31">
        <v>600</v>
      </c>
    </row>
    <row r="574" spans="1:8" ht="15" customHeight="1" x14ac:dyDescent="0.25">
      <c r="A574" s="31" t="s">
        <v>1109</v>
      </c>
      <c r="B574" s="31" t="s">
        <v>267</v>
      </c>
      <c r="C574" s="31" t="s">
        <v>268</v>
      </c>
      <c r="D574" s="31">
        <v>82166</v>
      </c>
      <c r="E574" s="31">
        <v>16992178</v>
      </c>
      <c r="F574" s="31">
        <v>203</v>
      </c>
      <c r="G574" s="31">
        <v>1050</v>
      </c>
      <c r="H574" s="31">
        <v>600</v>
      </c>
    </row>
    <row r="575" spans="1:8" ht="15" customHeight="1" x14ac:dyDescent="0.25">
      <c r="A575" s="31" t="s">
        <v>1110</v>
      </c>
      <c r="B575" s="31" t="s">
        <v>267</v>
      </c>
      <c r="C575" s="31" t="s">
        <v>268</v>
      </c>
      <c r="D575" s="31">
        <v>83295</v>
      </c>
      <c r="E575" s="31">
        <v>17295475</v>
      </c>
      <c r="F575" s="31">
        <v>203</v>
      </c>
      <c r="G575" s="31">
        <v>1050</v>
      </c>
      <c r="H575" s="31">
        <v>600</v>
      </c>
    </row>
    <row r="576" spans="1:8" ht="15" customHeight="1" x14ac:dyDescent="0.25">
      <c r="A576" s="31" t="s">
        <v>1111</v>
      </c>
      <c r="B576" s="31" t="s">
        <v>267</v>
      </c>
      <c r="C576" s="31" t="s">
        <v>268</v>
      </c>
      <c r="D576" s="31">
        <v>85414</v>
      </c>
      <c r="E576" s="31">
        <v>16920358</v>
      </c>
      <c r="F576" s="31">
        <v>203</v>
      </c>
      <c r="G576" s="31">
        <v>1050</v>
      </c>
      <c r="H576" s="31">
        <v>600</v>
      </c>
    </row>
    <row r="577" spans="1:8" ht="15" customHeight="1" x14ac:dyDescent="0.25">
      <c r="A577" s="31" t="s">
        <v>1112</v>
      </c>
      <c r="B577" s="31" t="s">
        <v>267</v>
      </c>
      <c r="C577" s="31" t="s">
        <v>268</v>
      </c>
      <c r="D577" s="31">
        <v>78186</v>
      </c>
      <c r="E577" s="31">
        <v>16900379</v>
      </c>
      <c r="F577" s="31">
        <v>203</v>
      </c>
      <c r="G577" s="31">
        <v>1050</v>
      </c>
      <c r="H577" s="31">
        <v>600</v>
      </c>
    </row>
    <row r="578" spans="1:8" ht="15" customHeight="1" x14ac:dyDescent="0.25">
      <c r="A578" s="31" t="s">
        <v>1113</v>
      </c>
      <c r="B578" s="31" t="s">
        <v>267</v>
      </c>
      <c r="C578" s="31" t="s">
        <v>268</v>
      </c>
      <c r="D578" s="31">
        <v>85427</v>
      </c>
      <c r="E578" s="31">
        <v>17495232</v>
      </c>
      <c r="F578" s="31">
        <v>203</v>
      </c>
      <c r="G578" s="31">
        <v>1050</v>
      </c>
      <c r="H578" s="31">
        <v>600</v>
      </c>
    </row>
    <row r="579" spans="1:8" ht="15" customHeight="1" x14ac:dyDescent="0.25">
      <c r="A579" s="31" t="s">
        <v>1099</v>
      </c>
      <c r="B579" s="31" t="s">
        <v>270</v>
      </c>
      <c r="C579" s="31" t="s">
        <v>271</v>
      </c>
      <c r="D579" s="31">
        <v>30105</v>
      </c>
      <c r="E579" s="31">
        <v>9210096</v>
      </c>
      <c r="F579" s="31">
        <v>322</v>
      </c>
      <c r="G579" s="31">
        <v>4950</v>
      </c>
      <c r="H579" s="31">
        <v>450</v>
      </c>
    </row>
    <row r="580" spans="1:8" ht="15" customHeight="1" x14ac:dyDescent="0.25">
      <c r="A580" s="31" t="s">
        <v>1101</v>
      </c>
      <c r="B580" s="31" t="s">
        <v>270</v>
      </c>
      <c r="C580" s="31" t="s">
        <v>271</v>
      </c>
      <c r="D580" s="31">
        <v>23449</v>
      </c>
      <c r="E580" s="31">
        <v>9267016</v>
      </c>
      <c r="F580" s="31">
        <v>322</v>
      </c>
      <c r="G580" s="31">
        <v>4950</v>
      </c>
      <c r="H580" s="31">
        <v>450</v>
      </c>
    </row>
    <row r="581" spans="1:8" ht="15" customHeight="1" x14ac:dyDescent="0.25">
      <c r="A581" s="31" t="s">
        <v>1103</v>
      </c>
      <c r="B581" s="31" t="s">
        <v>270</v>
      </c>
      <c r="C581" s="31" t="s">
        <v>271</v>
      </c>
      <c r="D581" s="31">
        <v>24680</v>
      </c>
      <c r="E581" s="31">
        <v>8254673</v>
      </c>
      <c r="F581" s="31">
        <v>322</v>
      </c>
      <c r="G581" s="31">
        <v>4950</v>
      </c>
      <c r="H581" s="31">
        <v>450</v>
      </c>
    </row>
    <row r="582" spans="1:8" ht="15" customHeight="1" x14ac:dyDescent="0.25">
      <c r="A582" s="31" t="s">
        <v>1104</v>
      </c>
      <c r="B582" s="31" t="s">
        <v>270</v>
      </c>
      <c r="C582" s="31" t="s">
        <v>271</v>
      </c>
      <c r="D582" s="31">
        <v>27319</v>
      </c>
      <c r="E582" s="31">
        <v>8746585</v>
      </c>
      <c r="F582" s="31">
        <v>322</v>
      </c>
      <c r="G582" s="31">
        <v>4950</v>
      </c>
      <c r="H582" s="31">
        <v>450</v>
      </c>
    </row>
    <row r="583" spans="1:8" ht="15" customHeight="1" x14ac:dyDescent="0.25">
      <c r="A583" s="31" t="s">
        <v>1106</v>
      </c>
      <c r="B583" s="31" t="s">
        <v>270</v>
      </c>
      <c r="C583" s="31" t="s">
        <v>271</v>
      </c>
      <c r="D583" s="31">
        <v>27793</v>
      </c>
      <c r="E583" s="31">
        <v>8120220</v>
      </c>
      <c r="F583" s="31">
        <v>322</v>
      </c>
      <c r="G583" s="31">
        <v>4950</v>
      </c>
      <c r="H583" s="31">
        <v>450</v>
      </c>
    </row>
    <row r="584" spans="1:8" ht="15" customHeight="1" x14ac:dyDescent="0.25">
      <c r="A584" s="31" t="s">
        <v>1107</v>
      </c>
      <c r="B584" s="31" t="s">
        <v>270</v>
      </c>
      <c r="C584" s="31" t="s">
        <v>271</v>
      </c>
      <c r="D584" s="31">
        <v>25256</v>
      </c>
      <c r="E584" s="31">
        <v>9220283</v>
      </c>
      <c r="F584" s="31">
        <v>322</v>
      </c>
      <c r="G584" s="31">
        <v>4950</v>
      </c>
      <c r="H584" s="31">
        <v>450</v>
      </c>
    </row>
    <row r="585" spans="1:8" ht="15" customHeight="1" x14ac:dyDescent="0.25">
      <c r="A585" s="31" t="s">
        <v>1108</v>
      </c>
      <c r="B585" s="31" t="s">
        <v>270</v>
      </c>
      <c r="C585" s="31" t="s">
        <v>271</v>
      </c>
      <c r="D585" s="31">
        <v>27135</v>
      </c>
      <c r="E585" s="31">
        <v>8893542</v>
      </c>
      <c r="F585" s="31">
        <v>322</v>
      </c>
      <c r="G585" s="31">
        <v>4950</v>
      </c>
      <c r="H585" s="31">
        <v>450</v>
      </c>
    </row>
    <row r="586" spans="1:8" ht="15" customHeight="1" x14ac:dyDescent="0.25">
      <c r="A586" s="31" t="s">
        <v>1109</v>
      </c>
      <c r="B586" s="31" t="s">
        <v>270</v>
      </c>
      <c r="C586" s="31" t="s">
        <v>271</v>
      </c>
      <c r="D586" s="31">
        <v>30768</v>
      </c>
      <c r="E586" s="31">
        <v>9678772</v>
      </c>
      <c r="F586" s="31">
        <v>322</v>
      </c>
      <c r="G586" s="31">
        <v>4950</v>
      </c>
      <c r="H586" s="31">
        <v>450</v>
      </c>
    </row>
    <row r="587" spans="1:8" ht="15" customHeight="1" x14ac:dyDescent="0.25">
      <c r="A587" s="31" t="s">
        <v>1110</v>
      </c>
      <c r="B587" s="31" t="s">
        <v>270</v>
      </c>
      <c r="C587" s="31" t="s">
        <v>271</v>
      </c>
      <c r="D587" s="31">
        <v>27846</v>
      </c>
      <c r="E587" s="31">
        <v>9466633</v>
      </c>
      <c r="F587" s="31">
        <v>322</v>
      </c>
      <c r="G587" s="31">
        <v>4950</v>
      </c>
      <c r="H587" s="31">
        <v>450</v>
      </c>
    </row>
    <row r="588" spans="1:8" ht="15" customHeight="1" x14ac:dyDescent="0.25">
      <c r="A588" s="31" t="s">
        <v>1111</v>
      </c>
      <c r="B588" s="31" t="s">
        <v>270</v>
      </c>
      <c r="C588" s="31" t="s">
        <v>271</v>
      </c>
      <c r="D588" s="31">
        <v>27311</v>
      </c>
      <c r="E588" s="31">
        <v>9576865</v>
      </c>
      <c r="F588" s="31">
        <v>322</v>
      </c>
      <c r="G588" s="31">
        <v>4950</v>
      </c>
      <c r="H588" s="31">
        <v>450</v>
      </c>
    </row>
    <row r="589" spans="1:8" ht="15" customHeight="1" x14ac:dyDescent="0.25">
      <c r="A589" s="31" t="s">
        <v>1112</v>
      </c>
      <c r="B589" s="31" t="s">
        <v>270</v>
      </c>
      <c r="C589" s="31" t="s">
        <v>271</v>
      </c>
      <c r="D589" s="31">
        <v>24336</v>
      </c>
      <c r="E589" s="31">
        <v>8027168</v>
      </c>
      <c r="F589" s="31">
        <v>322</v>
      </c>
      <c r="G589" s="31">
        <v>4950</v>
      </c>
      <c r="H589" s="31">
        <v>450</v>
      </c>
    </row>
    <row r="590" spans="1:8" ht="15" customHeight="1" x14ac:dyDescent="0.25">
      <c r="A590" s="31" t="s">
        <v>1113</v>
      </c>
      <c r="B590" s="31" t="s">
        <v>270</v>
      </c>
      <c r="C590" s="31" t="s">
        <v>271</v>
      </c>
      <c r="D590" s="31">
        <v>28173</v>
      </c>
      <c r="E590" s="31">
        <v>9257173</v>
      </c>
      <c r="F590" s="31">
        <v>322</v>
      </c>
      <c r="G590" s="31">
        <v>4950</v>
      </c>
      <c r="H590" s="31">
        <v>450</v>
      </c>
    </row>
    <row r="591" spans="1:8" ht="24" customHeight="1" x14ac:dyDescent="0.25">
      <c r="A591" s="31" t="s">
        <v>1099</v>
      </c>
      <c r="B591" s="31" t="s">
        <v>273</v>
      </c>
      <c r="C591" s="31" t="s">
        <v>274</v>
      </c>
      <c r="D591" s="31">
        <v>125124</v>
      </c>
      <c r="E591" s="31">
        <v>63582331</v>
      </c>
      <c r="F591" s="31">
        <v>512</v>
      </c>
      <c r="G591" s="31">
        <v>3900</v>
      </c>
      <c r="H591" s="31">
        <v>300</v>
      </c>
    </row>
    <row r="592" spans="1:8" ht="24" customHeight="1" x14ac:dyDescent="0.25">
      <c r="A592" s="31" t="s">
        <v>1101</v>
      </c>
      <c r="B592" s="31" t="s">
        <v>273</v>
      </c>
      <c r="C592" s="31" t="s">
        <v>274</v>
      </c>
      <c r="D592" s="31">
        <v>120502</v>
      </c>
      <c r="E592" s="31">
        <v>63815672</v>
      </c>
      <c r="F592" s="31">
        <v>512</v>
      </c>
      <c r="G592" s="31">
        <v>3900</v>
      </c>
      <c r="H592" s="31">
        <v>300</v>
      </c>
    </row>
    <row r="593" spans="1:8" ht="24" customHeight="1" x14ac:dyDescent="0.25">
      <c r="A593" s="31" t="s">
        <v>1103</v>
      </c>
      <c r="B593" s="31" t="s">
        <v>273</v>
      </c>
      <c r="C593" s="31" t="s">
        <v>274</v>
      </c>
      <c r="D593" s="31">
        <v>128521</v>
      </c>
      <c r="E593" s="31">
        <v>63668418</v>
      </c>
      <c r="F593" s="31">
        <v>512</v>
      </c>
      <c r="G593" s="31">
        <v>3900</v>
      </c>
      <c r="H593" s="31">
        <v>300</v>
      </c>
    </row>
    <row r="594" spans="1:8" ht="24" customHeight="1" x14ac:dyDescent="0.25">
      <c r="A594" s="31" t="s">
        <v>1104</v>
      </c>
      <c r="B594" s="31" t="s">
        <v>273</v>
      </c>
      <c r="C594" s="31" t="s">
        <v>274</v>
      </c>
      <c r="D594" s="31">
        <v>126513</v>
      </c>
      <c r="E594" s="31">
        <v>63769963</v>
      </c>
      <c r="F594" s="31">
        <v>512</v>
      </c>
      <c r="G594" s="31">
        <v>3900</v>
      </c>
      <c r="H594" s="31">
        <v>300</v>
      </c>
    </row>
    <row r="595" spans="1:8" ht="24" customHeight="1" x14ac:dyDescent="0.25">
      <c r="A595" s="31" t="s">
        <v>1106</v>
      </c>
      <c r="B595" s="31" t="s">
        <v>273</v>
      </c>
      <c r="C595" s="31" t="s">
        <v>274</v>
      </c>
      <c r="D595" s="31">
        <v>122497</v>
      </c>
      <c r="E595" s="31">
        <v>64720499</v>
      </c>
      <c r="F595" s="31">
        <v>512</v>
      </c>
      <c r="G595" s="31">
        <v>3900</v>
      </c>
      <c r="H595" s="31">
        <v>300</v>
      </c>
    </row>
    <row r="596" spans="1:8" ht="24" customHeight="1" x14ac:dyDescent="0.25">
      <c r="A596" s="31" t="s">
        <v>1107</v>
      </c>
      <c r="B596" s="31" t="s">
        <v>273</v>
      </c>
      <c r="C596" s="31" t="s">
        <v>274</v>
      </c>
      <c r="D596" s="31">
        <v>129354</v>
      </c>
      <c r="E596" s="31">
        <v>62920244</v>
      </c>
      <c r="F596" s="31">
        <v>512</v>
      </c>
      <c r="G596" s="31">
        <v>3900</v>
      </c>
      <c r="H596" s="31">
        <v>300</v>
      </c>
    </row>
    <row r="597" spans="1:8" ht="24" customHeight="1" x14ac:dyDescent="0.25">
      <c r="A597" s="31" t="s">
        <v>1108</v>
      </c>
      <c r="B597" s="31" t="s">
        <v>273</v>
      </c>
      <c r="C597" s="31" t="s">
        <v>274</v>
      </c>
      <c r="D597" s="31">
        <v>123591</v>
      </c>
      <c r="E597" s="31">
        <v>63039151</v>
      </c>
      <c r="F597" s="31">
        <v>512</v>
      </c>
      <c r="G597" s="31">
        <v>3900</v>
      </c>
      <c r="H597" s="31">
        <v>300</v>
      </c>
    </row>
    <row r="598" spans="1:8" ht="24" customHeight="1" x14ac:dyDescent="0.25">
      <c r="A598" s="31" t="s">
        <v>1109</v>
      </c>
      <c r="B598" s="31" t="s">
        <v>273</v>
      </c>
      <c r="C598" s="31" t="s">
        <v>274</v>
      </c>
      <c r="D598" s="31">
        <v>125226</v>
      </c>
      <c r="E598" s="31">
        <v>63769836</v>
      </c>
      <c r="F598" s="31">
        <v>512</v>
      </c>
      <c r="G598" s="31">
        <v>3900</v>
      </c>
      <c r="H598" s="31">
        <v>300</v>
      </c>
    </row>
    <row r="599" spans="1:8" ht="24" customHeight="1" x14ac:dyDescent="0.25">
      <c r="A599" s="31" t="s">
        <v>1110</v>
      </c>
      <c r="B599" s="31" t="s">
        <v>273</v>
      </c>
      <c r="C599" s="31" t="s">
        <v>274</v>
      </c>
      <c r="D599" s="31">
        <v>120077</v>
      </c>
      <c r="E599" s="31">
        <v>62946477</v>
      </c>
      <c r="F599" s="31">
        <v>512</v>
      </c>
      <c r="G599" s="31">
        <v>3900</v>
      </c>
      <c r="H599" s="31">
        <v>300</v>
      </c>
    </row>
    <row r="600" spans="1:8" ht="24" customHeight="1" x14ac:dyDescent="0.25">
      <c r="A600" s="31" t="s">
        <v>1111</v>
      </c>
      <c r="B600" s="31" t="s">
        <v>273</v>
      </c>
      <c r="C600" s="31" t="s">
        <v>274</v>
      </c>
      <c r="D600" s="31">
        <v>128300</v>
      </c>
      <c r="E600" s="31">
        <v>64784300</v>
      </c>
      <c r="F600" s="31">
        <v>512</v>
      </c>
      <c r="G600" s="31">
        <v>3900</v>
      </c>
      <c r="H600" s="31">
        <v>300</v>
      </c>
    </row>
    <row r="601" spans="1:8" ht="24" customHeight="1" x14ac:dyDescent="0.25">
      <c r="A601" s="31" t="s">
        <v>1112</v>
      </c>
      <c r="B601" s="31" t="s">
        <v>273</v>
      </c>
      <c r="C601" s="31" t="s">
        <v>274</v>
      </c>
      <c r="D601" s="31">
        <v>122244</v>
      </c>
      <c r="E601" s="31">
        <v>64459615</v>
      </c>
      <c r="F601" s="31">
        <v>512</v>
      </c>
      <c r="G601" s="31">
        <v>3900</v>
      </c>
      <c r="H601" s="31">
        <v>300</v>
      </c>
    </row>
    <row r="602" spans="1:8" ht="24" customHeight="1" x14ac:dyDescent="0.25">
      <c r="A602" s="31" t="s">
        <v>1113</v>
      </c>
      <c r="B602" s="31" t="s">
        <v>273</v>
      </c>
      <c r="C602" s="31" t="s">
        <v>274</v>
      </c>
      <c r="D602" s="31">
        <v>120824</v>
      </c>
      <c r="E602" s="31">
        <v>64607721</v>
      </c>
      <c r="F602" s="31">
        <v>512</v>
      </c>
      <c r="G602" s="31">
        <v>3900</v>
      </c>
      <c r="H602" s="31">
        <v>300</v>
      </c>
    </row>
    <row r="603" spans="1:8" ht="15" customHeight="1" x14ac:dyDescent="0.25">
      <c r="A603" s="31" t="s">
        <v>1099</v>
      </c>
      <c r="B603" s="31" t="s">
        <v>276</v>
      </c>
      <c r="C603" s="31" t="s">
        <v>277</v>
      </c>
      <c r="D603" s="31">
        <v>31053</v>
      </c>
      <c r="E603" s="31">
        <v>15318674</v>
      </c>
      <c r="F603" s="31">
        <v>502</v>
      </c>
      <c r="G603" s="31">
        <v>1770</v>
      </c>
      <c r="H603" s="31">
        <v>330</v>
      </c>
    </row>
    <row r="604" spans="1:8" ht="15" customHeight="1" x14ac:dyDescent="0.25">
      <c r="A604" s="31" t="s">
        <v>1101</v>
      </c>
      <c r="B604" s="31" t="s">
        <v>276</v>
      </c>
      <c r="C604" s="31" t="s">
        <v>277</v>
      </c>
      <c r="D604" s="31">
        <v>31013</v>
      </c>
      <c r="E604" s="31">
        <v>14552270</v>
      </c>
      <c r="F604" s="31">
        <v>502</v>
      </c>
      <c r="G604" s="31">
        <v>1770</v>
      </c>
      <c r="H604" s="31">
        <v>330</v>
      </c>
    </row>
    <row r="605" spans="1:8" ht="15" customHeight="1" x14ac:dyDescent="0.25">
      <c r="A605" s="31" t="s">
        <v>1103</v>
      </c>
      <c r="B605" s="31" t="s">
        <v>276</v>
      </c>
      <c r="C605" s="31" t="s">
        <v>277</v>
      </c>
      <c r="D605" s="31">
        <v>25623</v>
      </c>
      <c r="E605" s="31">
        <v>14452052</v>
      </c>
      <c r="F605" s="31">
        <v>502</v>
      </c>
      <c r="G605" s="31">
        <v>1770</v>
      </c>
      <c r="H605" s="31">
        <v>330</v>
      </c>
    </row>
    <row r="606" spans="1:8" ht="15" customHeight="1" x14ac:dyDescent="0.25">
      <c r="A606" s="31" t="s">
        <v>1104</v>
      </c>
      <c r="B606" s="31" t="s">
        <v>276</v>
      </c>
      <c r="C606" s="31" t="s">
        <v>277</v>
      </c>
      <c r="D606" s="31">
        <v>26628</v>
      </c>
      <c r="E606" s="31">
        <v>15107475</v>
      </c>
      <c r="F606" s="31">
        <v>502</v>
      </c>
      <c r="G606" s="31">
        <v>1770</v>
      </c>
      <c r="H606" s="31">
        <v>330</v>
      </c>
    </row>
    <row r="607" spans="1:8" ht="15" customHeight="1" x14ac:dyDescent="0.25">
      <c r="A607" s="31" t="s">
        <v>1106</v>
      </c>
      <c r="B607" s="31" t="s">
        <v>276</v>
      </c>
      <c r="C607" s="31" t="s">
        <v>277</v>
      </c>
      <c r="D607" s="31">
        <v>33988</v>
      </c>
      <c r="E607" s="31">
        <v>14804402</v>
      </c>
      <c r="F607" s="31">
        <v>502</v>
      </c>
      <c r="G607" s="31">
        <v>1770</v>
      </c>
      <c r="H607" s="31">
        <v>330</v>
      </c>
    </row>
    <row r="608" spans="1:8" ht="15" customHeight="1" x14ac:dyDescent="0.25">
      <c r="A608" s="31" t="s">
        <v>1107</v>
      </c>
      <c r="B608" s="31" t="s">
        <v>276</v>
      </c>
      <c r="C608" s="31" t="s">
        <v>277</v>
      </c>
      <c r="D608" s="31">
        <v>27083</v>
      </c>
      <c r="E608" s="31">
        <v>15727218</v>
      </c>
      <c r="F608" s="31">
        <v>502</v>
      </c>
      <c r="G608" s="31">
        <v>1770</v>
      </c>
      <c r="H608" s="31">
        <v>330</v>
      </c>
    </row>
    <row r="609" spans="1:8" ht="15" customHeight="1" x14ac:dyDescent="0.25">
      <c r="A609" s="31" t="s">
        <v>1108</v>
      </c>
      <c r="B609" s="31" t="s">
        <v>276</v>
      </c>
      <c r="C609" s="31" t="s">
        <v>277</v>
      </c>
      <c r="D609" s="31">
        <v>25200</v>
      </c>
      <c r="E609" s="31">
        <v>15299458</v>
      </c>
      <c r="F609" s="31">
        <v>502</v>
      </c>
      <c r="G609" s="31">
        <v>1770</v>
      </c>
      <c r="H609" s="31">
        <v>330</v>
      </c>
    </row>
    <row r="610" spans="1:8" ht="15" customHeight="1" x14ac:dyDescent="0.25">
      <c r="A610" s="31" t="s">
        <v>1109</v>
      </c>
      <c r="B610" s="31" t="s">
        <v>276</v>
      </c>
      <c r="C610" s="31" t="s">
        <v>277</v>
      </c>
      <c r="D610" s="31">
        <v>27536</v>
      </c>
      <c r="E610" s="31">
        <v>15710744</v>
      </c>
      <c r="F610" s="31">
        <v>502</v>
      </c>
      <c r="G610" s="31">
        <v>1770</v>
      </c>
      <c r="H610" s="31">
        <v>330</v>
      </c>
    </row>
    <row r="611" spans="1:8" ht="15" customHeight="1" x14ac:dyDescent="0.25">
      <c r="A611" s="31" t="s">
        <v>1110</v>
      </c>
      <c r="B611" s="31" t="s">
        <v>276</v>
      </c>
      <c r="C611" s="31" t="s">
        <v>277</v>
      </c>
      <c r="D611" s="31">
        <v>29994</v>
      </c>
      <c r="E611" s="31">
        <v>14047773</v>
      </c>
      <c r="F611" s="31">
        <v>502</v>
      </c>
      <c r="G611" s="31">
        <v>1770</v>
      </c>
      <c r="H611" s="31">
        <v>330</v>
      </c>
    </row>
    <row r="612" spans="1:8" ht="15" customHeight="1" x14ac:dyDescent="0.25">
      <c r="A612" s="31" t="s">
        <v>1111</v>
      </c>
      <c r="B612" s="31" t="s">
        <v>276</v>
      </c>
      <c r="C612" s="31" t="s">
        <v>277</v>
      </c>
      <c r="D612" s="31">
        <v>30693</v>
      </c>
      <c r="E612" s="31">
        <v>15288832</v>
      </c>
      <c r="F612" s="31">
        <v>502</v>
      </c>
      <c r="G612" s="31">
        <v>1770</v>
      </c>
      <c r="H612" s="31">
        <v>330</v>
      </c>
    </row>
    <row r="613" spans="1:8" ht="15" customHeight="1" x14ac:dyDescent="0.25">
      <c r="A613" s="31" t="s">
        <v>1112</v>
      </c>
      <c r="B613" s="31" t="s">
        <v>276</v>
      </c>
      <c r="C613" s="31" t="s">
        <v>277</v>
      </c>
      <c r="D613" s="31">
        <v>28673</v>
      </c>
      <c r="E613" s="31">
        <v>14676826</v>
      </c>
      <c r="F613" s="31">
        <v>502</v>
      </c>
      <c r="G613" s="31">
        <v>1770</v>
      </c>
      <c r="H613" s="31">
        <v>330</v>
      </c>
    </row>
    <row r="614" spans="1:8" ht="15" customHeight="1" x14ac:dyDescent="0.25">
      <c r="A614" s="31" t="s">
        <v>1113</v>
      </c>
      <c r="B614" s="31" t="s">
        <v>276</v>
      </c>
      <c r="C614" s="31" t="s">
        <v>277</v>
      </c>
      <c r="D614" s="31">
        <v>33169</v>
      </c>
      <c r="E614" s="31">
        <v>14142662</v>
      </c>
      <c r="F614" s="31">
        <v>502</v>
      </c>
      <c r="G614" s="31">
        <v>1770</v>
      </c>
      <c r="H614" s="31">
        <v>330</v>
      </c>
    </row>
    <row r="615" spans="1:8" ht="24" customHeight="1" x14ac:dyDescent="0.25">
      <c r="A615" s="31" t="s">
        <v>1099</v>
      </c>
      <c r="B615" s="31" t="s">
        <v>279</v>
      </c>
      <c r="C615" s="31" t="s">
        <v>280</v>
      </c>
      <c r="D615" s="31">
        <v>62913</v>
      </c>
      <c r="E615" s="31">
        <v>27384136</v>
      </c>
      <c r="F615" s="31">
        <v>454</v>
      </c>
      <c r="G615" s="31">
        <v>840</v>
      </c>
      <c r="H615" s="31">
        <v>600</v>
      </c>
    </row>
    <row r="616" spans="1:8" ht="24" customHeight="1" x14ac:dyDescent="0.25">
      <c r="A616" s="31" t="s">
        <v>1101</v>
      </c>
      <c r="B616" s="31" t="s">
        <v>279</v>
      </c>
      <c r="C616" s="31" t="s">
        <v>280</v>
      </c>
      <c r="D616" s="31">
        <v>66341</v>
      </c>
      <c r="E616" s="31">
        <v>27074007</v>
      </c>
      <c r="F616" s="31">
        <v>454</v>
      </c>
      <c r="G616" s="31">
        <v>840</v>
      </c>
      <c r="H616" s="31">
        <v>600</v>
      </c>
    </row>
    <row r="617" spans="1:8" ht="24" customHeight="1" x14ac:dyDescent="0.25">
      <c r="A617" s="31" t="s">
        <v>1103</v>
      </c>
      <c r="B617" s="31" t="s">
        <v>279</v>
      </c>
      <c r="C617" s="31" t="s">
        <v>280</v>
      </c>
      <c r="D617" s="31">
        <v>61039</v>
      </c>
      <c r="E617" s="31">
        <v>27318743</v>
      </c>
      <c r="F617" s="31">
        <v>454</v>
      </c>
      <c r="G617" s="31">
        <v>840</v>
      </c>
      <c r="H617" s="31">
        <v>600</v>
      </c>
    </row>
    <row r="618" spans="1:8" ht="24" customHeight="1" x14ac:dyDescent="0.25">
      <c r="A618" s="31" t="s">
        <v>1104</v>
      </c>
      <c r="B618" s="31" t="s">
        <v>279</v>
      </c>
      <c r="C618" s="31" t="s">
        <v>280</v>
      </c>
      <c r="D618" s="31">
        <v>59708</v>
      </c>
      <c r="E618" s="31">
        <v>28215211</v>
      </c>
      <c r="F618" s="31">
        <v>454</v>
      </c>
      <c r="G618" s="31">
        <v>840</v>
      </c>
      <c r="H618" s="31">
        <v>600</v>
      </c>
    </row>
    <row r="619" spans="1:8" ht="24" customHeight="1" x14ac:dyDescent="0.25">
      <c r="A619" s="31" t="s">
        <v>1106</v>
      </c>
      <c r="B619" s="31" t="s">
        <v>279</v>
      </c>
      <c r="C619" s="31" t="s">
        <v>280</v>
      </c>
      <c r="D619" s="31">
        <v>58752</v>
      </c>
      <c r="E619" s="31">
        <v>27282089</v>
      </c>
      <c r="F619" s="31">
        <v>454</v>
      </c>
      <c r="G619" s="31">
        <v>840</v>
      </c>
      <c r="H619" s="31">
        <v>600</v>
      </c>
    </row>
    <row r="620" spans="1:8" ht="24" customHeight="1" x14ac:dyDescent="0.25">
      <c r="A620" s="31" t="s">
        <v>1107</v>
      </c>
      <c r="B620" s="31" t="s">
        <v>279</v>
      </c>
      <c r="C620" s="31" t="s">
        <v>280</v>
      </c>
      <c r="D620" s="31">
        <v>58648</v>
      </c>
      <c r="E620" s="31">
        <v>28938220</v>
      </c>
      <c r="F620" s="31">
        <v>454</v>
      </c>
      <c r="G620" s="31">
        <v>840</v>
      </c>
      <c r="H620" s="31">
        <v>600</v>
      </c>
    </row>
    <row r="621" spans="1:8" ht="24" customHeight="1" x14ac:dyDescent="0.25">
      <c r="A621" s="31" t="s">
        <v>1108</v>
      </c>
      <c r="B621" s="31" t="s">
        <v>279</v>
      </c>
      <c r="C621" s="31" t="s">
        <v>280</v>
      </c>
      <c r="D621" s="31">
        <v>66149</v>
      </c>
      <c r="E621" s="31">
        <v>27183579</v>
      </c>
      <c r="F621" s="31">
        <v>454</v>
      </c>
      <c r="G621" s="31">
        <v>840</v>
      </c>
      <c r="H621" s="31">
        <v>600</v>
      </c>
    </row>
    <row r="622" spans="1:8" ht="24" customHeight="1" x14ac:dyDescent="0.25">
      <c r="A622" s="31" t="s">
        <v>1109</v>
      </c>
      <c r="B622" s="31" t="s">
        <v>279</v>
      </c>
      <c r="C622" s="31" t="s">
        <v>280</v>
      </c>
      <c r="D622" s="31">
        <v>60039</v>
      </c>
      <c r="E622" s="31">
        <v>27435665</v>
      </c>
      <c r="F622" s="31">
        <v>454</v>
      </c>
      <c r="G622" s="31">
        <v>840</v>
      </c>
      <c r="H622" s="31">
        <v>600</v>
      </c>
    </row>
    <row r="623" spans="1:8" ht="24" customHeight="1" x14ac:dyDescent="0.25">
      <c r="A623" s="31" t="s">
        <v>1110</v>
      </c>
      <c r="B623" s="31" t="s">
        <v>279</v>
      </c>
      <c r="C623" s="31" t="s">
        <v>280</v>
      </c>
      <c r="D623" s="31">
        <v>58872</v>
      </c>
      <c r="E623" s="31">
        <v>28115783</v>
      </c>
      <c r="F623" s="31">
        <v>454</v>
      </c>
      <c r="G623" s="31">
        <v>840</v>
      </c>
      <c r="H623" s="31">
        <v>600</v>
      </c>
    </row>
    <row r="624" spans="1:8" ht="24" customHeight="1" x14ac:dyDescent="0.25">
      <c r="A624" s="31" t="s">
        <v>1111</v>
      </c>
      <c r="B624" s="31" t="s">
        <v>279</v>
      </c>
      <c r="C624" s="31" t="s">
        <v>280</v>
      </c>
      <c r="D624" s="31">
        <v>64634</v>
      </c>
      <c r="E624" s="31">
        <v>27655367</v>
      </c>
      <c r="F624" s="31">
        <v>454</v>
      </c>
      <c r="G624" s="31">
        <v>840</v>
      </c>
      <c r="H624" s="31">
        <v>600</v>
      </c>
    </row>
    <row r="625" spans="1:8" ht="24" customHeight="1" x14ac:dyDescent="0.25">
      <c r="A625" s="31" t="s">
        <v>1112</v>
      </c>
      <c r="B625" s="31" t="s">
        <v>279</v>
      </c>
      <c r="C625" s="31" t="s">
        <v>280</v>
      </c>
      <c r="D625" s="31">
        <v>66105</v>
      </c>
      <c r="E625" s="31">
        <v>27850590</v>
      </c>
      <c r="F625" s="31">
        <v>454</v>
      </c>
      <c r="G625" s="31">
        <v>840</v>
      </c>
      <c r="H625" s="31">
        <v>600</v>
      </c>
    </row>
    <row r="626" spans="1:8" ht="24" customHeight="1" x14ac:dyDescent="0.25">
      <c r="A626" s="31" t="s">
        <v>1113</v>
      </c>
      <c r="B626" s="31" t="s">
        <v>279</v>
      </c>
      <c r="C626" s="31" t="s">
        <v>280</v>
      </c>
      <c r="D626" s="31">
        <v>65261</v>
      </c>
      <c r="E626" s="31">
        <v>27799835</v>
      </c>
      <c r="F626" s="31">
        <v>454</v>
      </c>
      <c r="G626" s="31">
        <v>840</v>
      </c>
      <c r="H626" s="31">
        <v>600</v>
      </c>
    </row>
    <row r="627" spans="1:8" ht="24" customHeight="1" x14ac:dyDescent="0.25">
      <c r="A627" s="31" t="s">
        <v>1099</v>
      </c>
      <c r="B627" s="31" t="s">
        <v>283</v>
      </c>
      <c r="C627" s="31" t="s">
        <v>284</v>
      </c>
      <c r="D627" s="31">
        <v>-2546</v>
      </c>
      <c r="E627" s="31">
        <v>813352</v>
      </c>
      <c r="F627" s="31">
        <v>0</v>
      </c>
      <c r="G627" s="31">
        <v>0</v>
      </c>
      <c r="H627" s="31">
        <v>1320</v>
      </c>
    </row>
    <row r="628" spans="1:8" ht="24" customHeight="1" x14ac:dyDescent="0.25">
      <c r="A628" s="31" t="s">
        <v>1101</v>
      </c>
      <c r="B628" s="31" t="s">
        <v>283</v>
      </c>
      <c r="C628" s="31" t="s">
        <v>284</v>
      </c>
      <c r="D628" s="31">
        <v>-1063</v>
      </c>
      <c r="E628" s="31">
        <v>-226955</v>
      </c>
      <c r="F628" s="31">
        <v>0</v>
      </c>
      <c r="G628" s="31">
        <v>0</v>
      </c>
      <c r="H628" s="31">
        <v>1320</v>
      </c>
    </row>
    <row r="629" spans="1:8" ht="24" customHeight="1" x14ac:dyDescent="0.25">
      <c r="A629" s="31" t="s">
        <v>1103</v>
      </c>
      <c r="B629" s="31" t="s">
        <v>283</v>
      </c>
      <c r="C629" s="31" t="s">
        <v>284</v>
      </c>
      <c r="D629" s="31">
        <v>4033</v>
      </c>
      <c r="E629" s="31">
        <v>-341493</v>
      </c>
      <c r="F629" s="31">
        <v>0</v>
      </c>
      <c r="G629" s="31">
        <v>0</v>
      </c>
      <c r="H629" s="31">
        <v>1320</v>
      </c>
    </row>
    <row r="630" spans="1:8" ht="24" customHeight="1" x14ac:dyDescent="0.25">
      <c r="A630" s="31" t="s">
        <v>1104</v>
      </c>
      <c r="B630" s="31" t="s">
        <v>283</v>
      </c>
      <c r="C630" s="31" t="s">
        <v>284</v>
      </c>
      <c r="D630" s="31">
        <v>1290</v>
      </c>
      <c r="E630" s="31">
        <v>419029</v>
      </c>
      <c r="F630" s="31">
        <v>0</v>
      </c>
      <c r="G630" s="31">
        <v>0</v>
      </c>
      <c r="H630" s="31">
        <v>1320</v>
      </c>
    </row>
    <row r="631" spans="1:8" ht="24" customHeight="1" x14ac:dyDescent="0.25">
      <c r="A631" s="31" t="s">
        <v>1106</v>
      </c>
      <c r="B631" s="31" t="s">
        <v>283</v>
      </c>
      <c r="C631" s="31" t="s">
        <v>284</v>
      </c>
      <c r="D631" s="31">
        <v>-3881</v>
      </c>
      <c r="E631" s="31">
        <v>838027</v>
      </c>
      <c r="F631" s="31">
        <v>0</v>
      </c>
      <c r="G631" s="31">
        <v>0</v>
      </c>
      <c r="H631" s="31">
        <v>1320</v>
      </c>
    </row>
    <row r="632" spans="1:8" ht="24" customHeight="1" x14ac:dyDescent="0.25">
      <c r="A632" s="31" t="s">
        <v>1107</v>
      </c>
      <c r="B632" s="31" t="s">
        <v>283</v>
      </c>
      <c r="C632" s="31" t="s">
        <v>284</v>
      </c>
      <c r="D632" s="31">
        <v>-2134</v>
      </c>
      <c r="E632" s="31">
        <v>-136371</v>
      </c>
      <c r="F632" s="31">
        <v>0</v>
      </c>
      <c r="G632" s="31">
        <v>0</v>
      </c>
      <c r="H632" s="31">
        <v>1320</v>
      </c>
    </row>
    <row r="633" spans="1:8" ht="24" customHeight="1" x14ac:dyDescent="0.25">
      <c r="A633" s="31" t="s">
        <v>1108</v>
      </c>
      <c r="B633" s="31" t="s">
        <v>283</v>
      </c>
      <c r="C633" s="31" t="s">
        <v>284</v>
      </c>
      <c r="D633" s="31">
        <v>4463</v>
      </c>
      <c r="E633" s="31">
        <v>131099</v>
      </c>
      <c r="F633" s="31">
        <v>0</v>
      </c>
      <c r="G633" s="31">
        <v>0</v>
      </c>
      <c r="H633" s="31">
        <v>1320</v>
      </c>
    </row>
    <row r="634" spans="1:8" ht="24" customHeight="1" x14ac:dyDescent="0.25">
      <c r="A634" s="31" t="s">
        <v>1109</v>
      </c>
      <c r="B634" s="31" t="s">
        <v>283</v>
      </c>
      <c r="C634" s="31" t="s">
        <v>284</v>
      </c>
      <c r="D634" s="31">
        <v>4848</v>
      </c>
      <c r="E634" s="31">
        <v>-311866</v>
      </c>
      <c r="F634" s="31">
        <v>0</v>
      </c>
      <c r="G634" s="31">
        <v>0</v>
      </c>
      <c r="H634" s="31">
        <v>1320</v>
      </c>
    </row>
    <row r="635" spans="1:8" ht="24" customHeight="1" x14ac:dyDescent="0.25">
      <c r="A635" s="31" t="s">
        <v>1110</v>
      </c>
      <c r="B635" s="31" t="s">
        <v>283</v>
      </c>
      <c r="C635" s="31" t="s">
        <v>284</v>
      </c>
      <c r="D635" s="31">
        <v>1529</v>
      </c>
      <c r="E635" s="31">
        <v>-149406</v>
      </c>
      <c r="F635" s="31">
        <v>0</v>
      </c>
      <c r="G635" s="31">
        <v>0</v>
      </c>
      <c r="H635" s="31">
        <v>1320</v>
      </c>
    </row>
    <row r="636" spans="1:8" ht="24" customHeight="1" x14ac:dyDescent="0.25">
      <c r="A636" s="31" t="s">
        <v>1111</v>
      </c>
      <c r="B636" s="31" t="s">
        <v>283</v>
      </c>
      <c r="C636" s="31" t="s">
        <v>284</v>
      </c>
      <c r="D636" s="31">
        <v>-2860</v>
      </c>
      <c r="E636" s="31">
        <v>-79942</v>
      </c>
      <c r="F636" s="31">
        <v>0</v>
      </c>
      <c r="G636" s="31">
        <v>0</v>
      </c>
      <c r="H636" s="31">
        <v>1320</v>
      </c>
    </row>
    <row r="637" spans="1:8" ht="24" customHeight="1" x14ac:dyDescent="0.25">
      <c r="A637" s="31" t="s">
        <v>1112</v>
      </c>
      <c r="B637" s="31" t="s">
        <v>283</v>
      </c>
      <c r="C637" s="31" t="s">
        <v>284</v>
      </c>
      <c r="D637" s="31">
        <v>-1197</v>
      </c>
      <c r="E637" s="31">
        <v>-472392</v>
      </c>
      <c r="F637" s="31">
        <v>0</v>
      </c>
      <c r="G637" s="31">
        <v>0</v>
      </c>
      <c r="H637" s="31">
        <v>1320</v>
      </c>
    </row>
    <row r="638" spans="1:8" ht="24" customHeight="1" x14ac:dyDescent="0.25">
      <c r="A638" s="31" t="s">
        <v>1113</v>
      </c>
      <c r="B638" s="31" t="s">
        <v>283</v>
      </c>
      <c r="C638" s="31" t="s">
        <v>284</v>
      </c>
      <c r="D638" s="31">
        <v>-1679</v>
      </c>
      <c r="E638" s="31">
        <v>45609</v>
      </c>
      <c r="F638" s="31">
        <v>0</v>
      </c>
      <c r="G638" s="31">
        <v>0</v>
      </c>
      <c r="H638" s="31">
        <v>1320</v>
      </c>
    </row>
    <row r="639" spans="1:8" ht="24" customHeight="1" x14ac:dyDescent="0.25"/>
    <row r="640" spans="1:8" ht="24" customHeight="1" x14ac:dyDescent="0.25"/>
    <row r="641" ht="24" customHeight="1" x14ac:dyDescent="0.25"/>
    <row r="642" ht="24" customHeight="1" x14ac:dyDescent="0.25"/>
    <row r="643" ht="24" customHeight="1" x14ac:dyDescent="0.25"/>
    <row r="644" ht="24" customHeight="1" x14ac:dyDescent="0.25"/>
    <row r="645" ht="24" customHeight="1" x14ac:dyDescent="0.25"/>
    <row r="646" ht="24" customHeight="1" x14ac:dyDescent="0.25"/>
    <row r="647" ht="24" customHeight="1" x14ac:dyDescent="0.25"/>
    <row r="648" ht="24" customHeight="1" x14ac:dyDescent="0.25"/>
    <row r="649" ht="24" customHeight="1" x14ac:dyDescent="0.25"/>
    <row r="650" ht="24" customHeight="1" x14ac:dyDescent="0.25"/>
    <row r="651" ht="24" customHeight="1" x14ac:dyDescent="0.25"/>
    <row r="652" ht="24" customHeight="1" x14ac:dyDescent="0.25"/>
    <row r="653" ht="24" customHeight="1" x14ac:dyDescent="0.25"/>
    <row r="654" ht="24" customHeight="1" x14ac:dyDescent="0.25"/>
    <row r="655" ht="24" customHeight="1" x14ac:dyDescent="0.25"/>
    <row r="656" ht="24" customHeight="1" x14ac:dyDescent="0.25"/>
    <row r="657" ht="24" customHeight="1" x14ac:dyDescent="0.25"/>
    <row r="658" ht="24" customHeight="1" x14ac:dyDescent="0.25"/>
    <row r="659" ht="24" customHeight="1" x14ac:dyDescent="0.25"/>
    <row r="660" ht="24" customHeight="1" x14ac:dyDescent="0.25"/>
    <row r="661" ht="24" customHeight="1" x14ac:dyDescent="0.25"/>
    <row r="662" ht="24" customHeight="1" x14ac:dyDescent="0.25"/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58"/>
  <sheetViews>
    <sheetView zoomScaleNormal="100" workbookViewId="0"/>
  </sheetViews>
  <sheetFormatPr defaultColWidth="8.7109375" defaultRowHeight="15" customHeight="1" x14ac:dyDescent="0.25"/>
  <sheetData>
    <row r="1" spans="1:9" ht="15" customHeight="1" x14ac:dyDescent="0.3">
      <c r="A1" s="95" t="s">
        <v>1146</v>
      </c>
      <c r="B1" s="96"/>
      <c r="C1" s="96"/>
      <c r="D1" s="96"/>
      <c r="E1" s="96"/>
      <c r="F1" s="96"/>
      <c r="G1" s="96"/>
      <c r="H1" s="96"/>
      <c r="I1" s="96"/>
    </row>
    <row r="2" spans="1:9" ht="24" customHeight="1" x14ac:dyDescent="0.25">
      <c r="A2" s="36" t="s">
        <v>964</v>
      </c>
      <c r="B2" s="36" t="s">
        <v>123</v>
      </c>
      <c r="C2" s="36" t="s">
        <v>965</v>
      </c>
      <c r="D2" s="36" t="s">
        <v>1147</v>
      </c>
      <c r="E2" s="36" t="s">
        <v>1148</v>
      </c>
      <c r="F2" s="36" t="s">
        <v>1149</v>
      </c>
      <c r="G2" s="36" t="s">
        <v>1150</v>
      </c>
      <c r="H2" s="36" t="s">
        <v>1151</v>
      </c>
      <c r="I2" s="36" t="s">
        <v>1152</v>
      </c>
    </row>
    <row r="3" spans="1:9" ht="24" customHeight="1" x14ac:dyDescent="0.25">
      <c r="A3" s="37" t="s">
        <v>128</v>
      </c>
      <c r="B3" s="37" t="s">
        <v>129</v>
      </c>
      <c r="C3" s="37" t="s">
        <v>899</v>
      </c>
      <c r="D3" s="38">
        <v>29</v>
      </c>
      <c r="E3" s="38">
        <v>20.6</v>
      </c>
      <c r="F3" s="38">
        <v>29.8</v>
      </c>
      <c r="G3" s="37">
        <v>10</v>
      </c>
      <c r="H3" s="38">
        <v>34.4</v>
      </c>
      <c r="I3" s="37" t="s">
        <v>1153</v>
      </c>
    </row>
    <row r="4" spans="1:9" ht="48" customHeight="1" x14ac:dyDescent="0.25">
      <c r="A4" s="37" t="s">
        <v>132</v>
      </c>
      <c r="B4" s="37" t="s">
        <v>133</v>
      </c>
      <c r="C4" s="37" t="s">
        <v>900</v>
      </c>
      <c r="D4" s="38">
        <v>58.4</v>
      </c>
      <c r="E4" s="38">
        <v>39.1</v>
      </c>
      <c r="F4" s="38">
        <v>7.8</v>
      </c>
      <c r="G4" s="37">
        <v>73</v>
      </c>
      <c r="H4" s="38">
        <v>49.9</v>
      </c>
      <c r="I4" s="37" t="s">
        <v>1153</v>
      </c>
    </row>
    <row r="5" spans="1:9" ht="48" customHeight="1" x14ac:dyDescent="0.25">
      <c r="A5" s="37" t="s">
        <v>135</v>
      </c>
      <c r="B5" s="37" t="s">
        <v>136</v>
      </c>
      <c r="C5" s="37" t="s">
        <v>900</v>
      </c>
      <c r="D5" s="38">
        <v>34.4</v>
      </c>
      <c r="E5" s="38">
        <v>28.5</v>
      </c>
      <c r="F5" s="38">
        <v>29.4</v>
      </c>
      <c r="G5" s="37">
        <v>39</v>
      </c>
      <c r="H5" s="38">
        <v>37</v>
      </c>
      <c r="I5" s="37" t="s">
        <v>1153</v>
      </c>
    </row>
    <row r="6" spans="1:9" ht="48" customHeight="1" x14ac:dyDescent="0.25">
      <c r="A6" s="37" t="s">
        <v>138</v>
      </c>
      <c r="B6" s="37" t="s">
        <v>139</v>
      </c>
      <c r="C6" s="37" t="s">
        <v>900</v>
      </c>
      <c r="D6" s="38">
        <v>26</v>
      </c>
      <c r="E6" s="38">
        <v>19.399999999999999</v>
      </c>
      <c r="F6" s="38">
        <v>15.8</v>
      </c>
      <c r="G6" s="37">
        <v>80</v>
      </c>
      <c r="H6" s="38">
        <v>26.2</v>
      </c>
      <c r="I6" s="37" t="s">
        <v>1153</v>
      </c>
    </row>
    <row r="7" spans="1:9" ht="48" customHeight="1" x14ac:dyDescent="0.25">
      <c r="A7" s="37" t="s">
        <v>141</v>
      </c>
      <c r="B7" s="37" t="s">
        <v>142</v>
      </c>
      <c r="C7" s="37" t="s">
        <v>900</v>
      </c>
      <c r="D7" s="38">
        <v>35.5</v>
      </c>
      <c r="E7" s="38">
        <v>38.1</v>
      </c>
      <c r="F7" s="38">
        <v>12.5</v>
      </c>
      <c r="G7" s="37">
        <v>46</v>
      </c>
      <c r="H7" s="38">
        <v>42.5</v>
      </c>
      <c r="I7" s="37" t="s">
        <v>1153</v>
      </c>
    </row>
    <row r="8" spans="1:9" ht="48" customHeight="1" x14ac:dyDescent="0.25">
      <c r="A8" s="37" t="s">
        <v>144</v>
      </c>
      <c r="B8" s="37" t="s">
        <v>145</v>
      </c>
      <c r="C8" s="37" t="s">
        <v>900</v>
      </c>
      <c r="D8" s="38">
        <v>34.6</v>
      </c>
      <c r="E8" s="38">
        <v>18.100000000000001</v>
      </c>
      <c r="F8" s="38">
        <v>15.9</v>
      </c>
      <c r="G8" s="37">
        <v>36</v>
      </c>
      <c r="H8" s="38">
        <v>33.799999999999997</v>
      </c>
      <c r="I8" s="37" t="s">
        <v>1153</v>
      </c>
    </row>
    <row r="9" spans="1:9" ht="48" customHeight="1" x14ac:dyDescent="0.25">
      <c r="A9" s="37" t="s">
        <v>147</v>
      </c>
      <c r="B9" s="37" t="s">
        <v>148</v>
      </c>
      <c r="C9" s="37" t="s">
        <v>900</v>
      </c>
      <c r="D9" s="38">
        <v>81.900000000000006</v>
      </c>
      <c r="E9" s="38">
        <v>37.1</v>
      </c>
      <c r="F9" s="38">
        <v>27.4</v>
      </c>
      <c r="G9" s="37">
        <v>65</v>
      </c>
      <c r="H9" s="38">
        <v>55.2</v>
      </c>
      <c r="I9" s="37" t="s">
        <v>1105</v>
      </c>
    </row>
    <row r="10" spans="1:9" ht="48" customHeight="1" x14ac:dyDescent="0.25">
      <c r="A10" s="37" t="s">
        <v>150</v>
      </c>
      <c r="B10" s="37" t="s">
        <v>151</v>
      </c>
      <c r="C10" s="37" t="s">
        <v>900</v>
      </c>
      <c r="D10" s="38">
        <v>72.599999999999994</v>
      </c>
      <c r="E10" s="38">
        <v>35.700000000000003</v>
      </c>
      <c r="F10" s="38">
        <v>36.799999999999997</v>
      </c>
      <c r="G10" s="37">
        <v>70</v>
      </c>
      <c r="H10" s="38">
        <v>58.9</v>
      </c>
      <c r="I10" s="37" t="s">
        <v>1105</v>
      </c>
    </row>
    <row r="11" spans="1:9" ht="24" customHeight="1" x14ac:dyDescent="0.25">
      <c r="A11" s="37" t="s">
        <v>153</v>
      </c>
      <c r="B11" s="37" t="s">
        <v>154</v>
      </c>
      <c r="C11" s="37" t="s">
        <v>899</v>
      </c>
      <c r="D11" s="38">
        <v>68.3</v>
      </c>
      <c r="E11" s="38">
        <v>27.1</v>
      </c>
      <c r="F11" s="38">
        <v>34.799999999999997</v>
      </c>
      <c r="G11" s="37">
        <v>32</v>
      </c>
      <c r="H11" s="38">
        <v>45.4</v>
      </c>
      <c r="I11" s="37" t="s">
        <v>1153</v>
      </c>
    </row>
    <row r="12" spans="1:9" ht="36" customHeight="1" x14ac:dyDescent="0.25">
      <c r="A12" s="37" t="s">
        <v>156</v>
      </c>
      <c r="B12" s="37" t="s">
        <v>157</v>
      </c>
      <c r="C12" s="37" t="s">
        <v>901</v>
      </c>
      <c r="D12" s="38">
        <v>76.400000000000006</v>
      </c>
      <c r="E12" s="38">
        <v>42.3</v>
      </c>
      <c r="F12" s="38">
        <v>16.3</v>
      </c>
      <c r="G12" s="37">
        <v>58</v>
      </c>
      <c r="H12" s="38">
        <v>53.1</v>
      </c>
      <c r="I12" s="37" t="s">
        <v>1105</v>
      </c>
    </row>
    <row r="13" spans="1:9" ht="24" customHeight="1" x14ac:dyDescent="0.25">
      <c r="A13" s="37" t="s">
        <v>159</v>
      </c>
      <c r="B13" s="37" t="s">
        <v>160</v>
      </c>
      <c r="C13" s="37" t="s">
        <v>899</v>
      </c>
      <c r="D13" s="38">
        <v>49.4</v>
      </c>
      <c r="E13" s="38">
        <v>41.6</v>
      </c>
      <c r="F13" s="38">
        <v>20.9</v>
      </c>
      <c r="G13" s="37">
        <v>57</v>
      </c>
      <c r="H13" s="38">
        <v>49.4</v>
      </c>
      <c r="I13" s="37" t="s">
        <v>1153</v>
      </c>
    </row>
    <row r="14" spans="1:9" ht="36" customHeight="1" x14ac:dyDescent="0.25">
      <c r="A14" s="37" t="s">
        <v>162</v>
      </c>
      <c r="B14" s="37" t="s">
        <v>163</v>
      </c>
      <c r="C14" s="37" t="s">
        <v>901</v>
      </c>
      <c r="D14" s="38">
        <v>25.2</v>
      </c>
      <c r="E14" s="38">
        <v>21.8</v>
      </c>
      <c r="F14" s="38">
        <v>40.200000000000003</v>
      </c>
      <c r="G14" s="37">
        <v>39</v>
      </c>
      <c r="H14" s="38">
        <v>42.2</v>
      </c>
      <c r="I14" s="37" t="s">
        <v>1153</v>
      </c>
    </row>
    <row r="15" spans="1:9" ht="36" customHeight="1" x14ac:dyDescent="0.25">
      <c r="A15" s="37" t="s">
        <v>165</v>
      </c>
      <c r="B15" s="37" t="s">
        <v>166</v>
      </c>
      <c r="C15" s="37" t="s">
        <v>901</v>
      </c>
      <c r="D15" s="38">
        <v>63.4</v>
      </c>
      <c r="E15" s="38">
        <v>55.6</v>
      </c>
      <c r="F15" s="38">
        <v>30.3</v>
      </c>
      <c r="G15" s="37">
        <v>22</v>
      </c>
      <c r="H15" s="38">
        <v>49.6</v>
      </c>
      <c r="I15" s="37" t="s">
        <v>1153</v>
      </c>
    </row>
    <row r="16" spans="1:9" ht="24" customHeight="1" x14ac:dyDescent="0.25">
      <c r="A16" s="37" t="s">
        <v>168</v>
      </c>
      <c r="B16" s="37" t="s">
        <v>169</v>
      </c>
      <c r="C16" s="37" t="s">
        <v>899</v>
      </c>
      <c r="D16" s="38">
        <v>52.9</v>
      </c>
      <c r="E16" s="38">
        <v>46.9</v>
      </c>
      <c r="F16" s="38">
        <v>20</v>
      </c>
      <c r="G16" s="37">
        <v>70</v>
      </c>
      <c r="H16" s="38">
        <v>49.7</v>
      </c>
      <c r="I16" s="37" t="s">
        <v>1153</v>
      </c>
    </row>
    <row r="17" spans="1:9" ht="48" customHeight="1" x14ac:dyDescent="0.25">
      <c r="A17" s="37" t="s">
        <v>171</v>
      </c>
      <c r="B17" s="37" t="s">
        <v>172</v>
      </c>
      <c r="C17" s="37" t="s">
        <v>903</v>
      </c>
      <c r="D17" s="38">
        <v>47</v>
      </c>
      <c r="E17" s="38">
        <v>38.4</v>
      </c>
      <c r="F17" s="38">
        <v>26.9</v>
      </c>
      <c r="G17" s="37">
        <v>82</v>
      </c>
      <c r="H17" s="38">
        <v>52.2</v>
      </c>
      <c r="I17" s="37" t="s">
        <v>1105</v>
      </c>
    </row>
    <row r="18" spans="1:9" ht="48" customHeight="1" x14ac:dyDescent="0.25">
      <c r="A18" s="37" t="s">
        <v>174</v>
      </c>
      <c r="B18" s="37" t="s">
        <v>175</v>
      </c>
      <c r="C18" s="37" t="s">
        <v>903</v>
      </c>
      <c r="D18" s="38">
        <v>65.8</v>
      </c>
      <c r="E18" s="38">
        <v>46</v>
      </c>
      <c r="F18" s="38">
        <v>35.200000000000003</v>
      </c>
      <c r="G18" s="37">
        <v>26</v>
      </c>
      <c r="H18" s="38">
        <v>59.2</v>
      </c>
      <c r="I18" s="37" t="s">
        <v>1105</v>
      </c>
    </row>
    <row r="19" spans="1:9" ht="48" customHeight="1" x14ac:dyDescent="0.25">
      <c r="A19" s="37" t="s">
        <v>177</v>
      </c>
      <c r="B19" s="37" t="s">
        <v>178</v>
      </c>
      <c r="C19" s="37" t="s">
        <v>903</v>
      </c>
      <c r="D19" s="38">
        <v>46.4</v>
      </c>
      <c r="E19" s="38">
        <v>27.5</v>
      </c>
      <c r="F19" s="38">
        <v>28.2</v>
      </c>
      <c r="G19" s="37">
        <v>23</v>
      </c>
      <c r="H19" s="38">
        <v>47.2</v>
      </c>
      <c r="I19" s="37" t="s">
        <v>1153</v>
      </c>
    </row>
    <row r="20" spans="1:9" ht="48" customHeight="1" x14ac:dyDescent="0.25">
      <c r="A20" s="37" t="s">
        <v>180</v>
      </c>
      <c r="B20" s="37" t="s">
        <v>181</v>
      </c>
      <c r="C20" s="37" t="s">
        <v>903</v>
      </c>
      <c r="D20" s="38">
        <v>48.8</v>
      </c>
      <c r="E20" s="38">
        <v>39.799999999999997</v>
      </c>
      <c r="F20" s="38">
        <v>32.700000000000003</v>
      </c>
      <c r="G20" s="37">
        <v>84</v>
      </c>
      <c r="H20" s="38">
        <v>50.7</v>
      </c>
      <c r="I20" s="37" t="s">
        <v>1105</v>
      </c>
    </row>
    <row r="21" spans="1:9" ht="48" customHeight="1" x14ac:dyDescent="0.25">
      <c r="A21" s="37" t="s">
        <v>183</v>
      </c>
      <c r="B21" s="37" t="s">
        <v>184</v>
      </c>
      <c r="C21" s="37" t="s">
        <v>903</v>
      </c>
      <c r="D21" s="38">
        <v>46.3</v>
      </c>
      <c r="E21" s="38">
        <v>21.9</v>
      </c>
      <c r="F21" s="38">
        <v>35.9</v>
      </c>
      <c r="G21" s="37">
        <v>67</v>
      </c>
      <c r="H21" s="38">
        <v>44.2</v>
      </c>
      <c r="I21" s="37" t="s">
        <v>1153</v>
      </c>
    </row>
    <row r="22" spans="1:9" ht="48" customHeight="1" x14ac:dyDescent="0.25">
      <c r="A22" s="37" t="s">
        <v>186</v>
      </c>
      <c r="B22" s="37" t="s">
        <v>187</v>
      </c>
      <c r="C22" s="37" t="s">
        <v>903</v>
      </c>
      <c r="D22" s="38">
        <v>17</v>
      </c>
      <c r="E22" s="38">
        <v>14.4</v>
      </c>
      <c r="F22" s="38">
        <v>12.1</v>
      </c>
      <c r="G22" s="37">
        <v>54</v>
      </c>
      <c r="H22" s="38">
        <v>27.1</v>
      </c>
      <c r="I22" s="37" t="s">
        <v>1153</v>
      </c>
    </row>
    <row r="23" spans="1:9" ht="48" customHeight="1" x14ac:dyDescent="0.25">
      <c r="A23" s="37" t="s">
        <v>189</v>
      </c>
      <c r="B23" s="37" t="s">
        <v>190</v>
      </c>
      <c r="C23" s="37" t="s">
        <v>903</v>
      </c>
      <c r="D23" s="38">
        <v>83.8</v>
      </c>
      <c r="E23" s="38">
        <v>49.8</v>
      </c>
      <c r="F23" s="38">
        <v>28.2</v>
      </c>
      <c r="G23" s="37">
        <v>44</v>
      </c>
      <c r="H23" s="38">
        <v>63.7</v>
      </c>
      <c r="I23" s="37" t="s">
        <v>1105</v>
      </c>
    </row>
    <row r="24" spans="1:9" ht="36" customHeight="1" x14ac:dyDescent="0.25">
      <c r="A24" s="37" t="s">
        <v>192</v>
      </c>
      <c r="B24" s="37" t="s">
        <v>193</v>
      </c>
      <c r="C24" s="37" t="s">
        <v>901</v>
      </c>
      <c r="D24" s="38">
        <v>26.7</v>
      </c>
      <c r="E24" s="38">
        <v>20.7</v>
      </c>
      <c r="F24" s="38">
        <v>20.5</v>
      </c>
      <c r="G24" s="37">
        <v>43</v>
      </c>
      <c r="H24" s="38">
        <v>39.1</v>
      </c>
      <c r="I24" s="37" t="s">
        <v>1153</v>
      </c>
    </row>
    <row r="25" spans="1:9" ht="24" customHeight="1" x14ac:dyDescent="0.25">
      <c r="A25" s="37" t="s">
        <v>195</v>
      </c>
      <c r="B25" s="37" t="s">
        <v>196</v>
      </c>
      <c r="C25" s="37" t="s">
        <v>899</v>
      </c>
      <c r="D25" s="38">
        <v>73.099999999999994</v>
      </c>
      <c r="E25" s="38">
        <v>51.5</v>
      </c>
      <c r="F25" s="38">
        <v>35.5</v>
      </c>
      <c r="G25" s="37">
        <v>37</v>
      </c>
      <c r="H25" s="38">
        <v>54.2</v>
      </c>
      <c r="I25" s="37" t="s">
        <v>1105</v>
      </c>
    </row>
    <row r="26" spans="1:9" ht="36" customHeight="1" x14ac:dyDescent="0.25">
      <c r="A26" s="37" t="s">
        <v>198</v>
      </c>
      <c r="B26" s="37" t="s">
        <v>199</v>
      </c>
      <c r="C26" s="37" t="s">
        <v>901</v>
      </c>
      <c r="D26" s="38">
        <v>97.5</v>
      </c>
      <c r="E26" s="38">
        <v>94.7</v>
      </c>
      <c r="F26" s="38">
        <v>19.399999999999999</v>
      </c>
      <c r="G26" s="37">
        <v>83</v>
      </c>
      <c r="H26" s="38">
        <v>76.900000000000006</v>
      </c>
      <c r="I26" s="37" t="s">
        <v>1154</v>
      </c>
    </row>
    <row r="27" spans="1:9" ht="24" customHeight="1" x14ac:dyDescent="0.25">
      <c r="A27" s="37" t="s">
        <v>201</v>
      </c>
      <c r="B27" s="37" t="s">
        <v>202</v>
      </c>
      <c r="C27" s="37" t="s">
        <v>904</v>
      </c>
      <c r="D27" s="38">
        <v>0</v>
      </c>
      <c r="E27" s="38">
        <v>0</v>
      </c>
      <c r="F27" s="38">
        <v>30.4</v>
      </c>
      <c r="G27" s="37">
        <v>25</v>
      </c>
      <c r="H27" s="38">
        <v>10.9</v>
      </c>
      <c r="I27" s="37" t="s">
        <v>1153</v>
      </c>
    </row>
    <row r="28" spans="1:9" ht="36" customHeight="1" x14ac:dyDescent="0.25">
      <c r="A28" s="37" t="s">
        <v>204</v>
      </c>
      <c r="B28" s="37" t="s">
        <v>205</v>
      </c>
      <c r="C28" s="37" t="s">
        <v>901</v>
      </c>
      <c r="D28" s="38">
        <v>77.900000000000006</v>
      </c>
      <c r="E28" s="38">
        <v>63.5</v>
      </c>
      <c r="F28" s="38">
        <v>24.5</v>
      </c>
      <c r="G28" s="37">
        <v>67</v>
      </c>
      <c r="H28" s="38">
        <v>63.8</v>
      </c>
      <c r="I28" s="37" t="s">
        <v>1105</v>
      </c>
    </row>
    <row r="29" spans="1:9" ht="24" customHeight="1" x14ac:dyDescent="0.25">
      <c r="A29" s="37" t="s">
        <v>207</v>
      </c>
      <c r="B29" s="37" t="s">
        <v>208</v>
      </c>
      <c r="C29" s="37" t="s">
        <v>899</v>
      </c>
      <c r="D29" s="38">
        <v>97.7</v>
      </c>
      <c r="E29" s="38">
        <v>67</v>
      </c>
      <c r="F29" s="38">
        <v>35.1</v>
      </c>
      <c r="G29" s="37">
        <v>75</v>
      </c>
      <c r="H29" s="38">
        <v>77.5</v>
      </c>
      <c r="I29" s="37" t="s">
        <v>1154</v>
      </c>
    </row>
    <row r="30" spans="1:9" ht="36" customHeight="1" x14ac:dyDescent="0.25">
      <c r="A30" s="37" t="s">
        <v>210</v>
      </c>
      <c r="B30" s="37" t="s">
        <v>211</v>
      </c>
      <c r="C30" s="37" t="s">
        <v>901</v>
      </c>
      <c r="D30" s="38">
        <v>77.099999999999994</v>
      </c>
      <c r="E30" s="38">
        <v>61.4</v>
      </c>
      <c r="F30" s="38">
        <v>8</v>
      </c>
      <c r="G30" s="37">
        <v>80</v>
      </c>
      <c r="H30" s="38">
        <v>57.7</v>
      </c>
      <c r="I30" s="37" t="s">
        <v>1105</v>
      </c>
    </row>
    <row r="31" spans="1:9" ht="36" customHeight="1" x14ac:dyDescent="0.25">
      <c r="A31" s="37" t="s">
        <v>213</v>
      </c>
      <c r="B31" s="37" t="s">
        <v>214</v>
      </c>
      <c r="C31" s="37" t="s">
        <v>901</v>
      </c>
      <c r="D31" s="38">
        <v>26</v>
      </c>
      <c r="E31" s="38">
        <v>14.2</v>
      </c>
      <c r="F31" s="38">
        <v>20.5</v>
      </c>
      <c r="G31" s="37">
        <v>64</v>
      </c>
      <c r="H31" s="38">
        <v>28.6</v>
      </c>
      <c r="I31" s="37" t="s">
        <v>1153</v>
      </c>
    </row>
    <row r="32" spans="1:9" ht="36" customHeight="1" x14ac:dyDescent="0.25">
      <c r="A32" s="37" t="s">
        <v>216</v>
      </c>
      <c r="B32" s="37" t="s">
        <v>217</v>
      </c>
      <c r="C32" s="37" t="s">
        <v>901</v>
      </c>
      <c r="D32" s="38">
        <v>40.5</v>
      </c>
      <c r="E32" s="38">
        <v>21.8</v>
      </c>
      <c r="F32" s="38">
        <v>12.3</v>
      </c>
      <c r="G32" s="37">
        <v>28</v>
      </c>
      <c r="H32" s="38">
        <v>40</v>
      </c>
      <c r="I32" s="37" t="s">
        <v>1153</v>
      </c>
    </row>
    <row r="33" spans="1:9" ht="48" customHeight="1" x14ac:dyDescent="0.25">
      <c r="A33" s="37" t="s">
        <v>220</v>
      </c>
      <c r="B33" s="37" t="s">
        <v>221</v>
      </c>
      <c r="C33" s="37" t="s">
        <v>900</v>
      </c>
      <c r="D33" s="38">
        <v>83.3</v>
      </c>
      <c r="E33" s="38">
        <v>39.1</v>
      </c>
      <c r="F33" s="38">
        <v>36.299999999999997</v>
      </c>
      <c r="G33" s="37">
        <v>87</v>
      </c>
      <c r="H33" s="38">
        <v>59.8</v>
      </c>
      <c r="I33" s="37" t="s">
        <v>1105</v>
      </c>
    </row>
    <row r="34" spans="1:9" ht="36" customHeight="1" x14ac:dyDescent="0.25">
      <c r="A34" s="37" t="s">
        <v>223</v>
      </c>
      <c r="B34" s="37" t="s">
        <v>224</v>
      </c>
      <c r="C34" s="37" t="s">
        <v>905</v>
      </c>
      <c r="D34" s="38">
        <v>0</v>
      </c>
      <c r="E34" s="38">
        <v>0</v>
      </c>
      <c r="F34" s="38">
        <v>60.9</v>
      </c>
      <c r="G34" s="37">
        <v>61</v>
      </c>
      <c r="H34" s="38">
        <v>16.5</v>
      </c>
      <c r="I34" s="37" t="s">
        <v>1153</v>
      </c>
    </row>
    <row r="35" spans="1:9" ht="27.75" customHeight="1" x14ac:dyDescent="0.25">
      <c r="A35" s="37" t="s">
        <v>225</v>
      </c>
      <c r="B35" s="37" t="s">
        <v>226</v>
      </c>
      <c r="C35" s="37" t="s">
        <v>906</v>
      </c>
      <c r="D35" s="38">
        <v>0</v>
      </c>
      <c r="E35" s="38">
        <v>0</v>
      </c>
      <c r="F35" s="38">
        <v>76</v>
      </c>
      <c r="G35" s="37">
        <v>53</v>
      </c>
      <c r="H35" s="38">
        <v>16.600000000000001</v>
      </c>
      <c r="I35" s="37" t="s">
        <v>1153</v>
      </c>
    </row>
    <row r="36" spans="1:9" ht="24" customHeight="1" x14ac:dyDescent="0.25">
      <c r="A36" s="37" t="s">
        <v>227</v>
      </c>
      <c r="B36" s="37" t="s">
        <v>228</v>
      </c>
      <c r="C36" s="37" t="s">
        <v>899</v>
      </c>
      <c r="D36" s="38">
        <v>83.7</v>
      </c>
      <c r="E36" s="38">
        <v>39.1</v>
      </c>
      <c r="F36" s="38">
        <v>27.8</v>
      </c>
      <c r="G36" s="37">
        <v>65</v>
      </c>
      <c r="H36" s="38">
        <v>62.4</v>
      </c>
      <c r="I36" s="37" t="s">
        <v>1105</v>
      </c>
    </row>
    <row r="37" spans="1:9" ht="36" customHeight="1" x14ac:dyDescent="0.25">
      <c r="A37" s="37" t="s">
        <v>230</v>
      </c>
      <c r="B37" s="37" t="s">
        <v>231</v>
      </c>
      <c r="C37" s="37" t="s">
        <v>901</v>
      </c>
      <c r="D37" s="38">
        <v>88.9</v>
      </c>
      <c r="E37" s="38">
        <v>60.4</v>
      </c>
      <c r="F37" s="38">
        <v>25.2</v>
      </c>
      <c r="G37" s="37">
        <v>27</v>
      </c>
      <c r="H37" s="38">
        <v>60.8</v>
      </c>
      <c r="I37" s="37" t="s">
        <v>1105</v>
      </c>
    </row>
    <row r="38" spans="1:9" ht="24" customHeight="1" x14ac:dyDescent="0.25">
      <c r="A38" s="37" t="s">
        <v>233</v>
      </c>
      <c r="B38" s="37" t="s">
        <v>234</v>
      </c>
      <c r="C38" s="37" t="s">
        <v>899</v>
      </c>
      <c r="D38" s="38">
        <v>40.200000000000003</v>
      </c>
      <c r="E38" s="38">
        <v>18.600000000000001</v>
      </c>
      <c r="F38" s="38">
        <v>9.8000000000000007</v>
      </c>
      <c r="G38" s="37">
        <v>77</v>
      </c>
      <c r="H38" s="38">
        <v>43.4</v>
      </c>
      <c r="I38" s="37" t="s">
        <v>1153</v>
      </c>
    </row>
    <row r="39" spans="1:9" ht="24" customHeight="1" x14ac:dyDescent="0.25">
      <c r="A39" s="37" t="s">
        <v>236</v>
      </c>
      <c r="B39" s="37" t="s">
        <v>237</v>
      </c>
      <c r="C39" s="37" t="s">
        <v>899</v>
      </c>
      <c r="D39" s="38">
        <v>86.5</v>
      </c>
      <c r="E39" s="38">
        <v>71.900000000000006</v>
      </c>
      <c r="F39" s="38">
        <v>36.1</v>
      </c>
      <c r="G39" s="37">
        <v>32</v>
      </c>
      <c r="H39" s="38">
        <v>72.400000000000006</v>
      </c>
      <c r="I39" s="37" t="s">
        <v>1154</v>
      </c>
    </row>
    <row r="40" spans="1:9" ht="48" customHeight="1" x14ac:dyDescent="0.25">
      <c r="A40" s="37" t="s">
        <v>239</v>
      </c>
      <c r="B40" s="37" t="s">
        <v>240</v>
      </c>
      <c r="C40" s="37" t="s">
        <v>900</v>
      </c>
      <c r="D40" s="38">
        <v>49.9</v>
      </c>
      <c r="E40" s="38">
        <v>51.1</v>
      </c>
      <c r="F40" s="38">
        <v>32.6</v>
      </c>
      <c r="G40" s="37">
        <v>23</v>
      </c>
      <c r="H40" s="38">
        <v>49.5</v>
      </c>
      <c r="I40" s="37" t="s">
        <v>1153</v>
      </c>
    </row>
    <row r="41" spans="1:9" ht="48" customHeight="1" x14ac:dyDescent="0.25">
      <c r="A41" s="37" t="s">
        <v>242</v>
      </c>
      <c r="B41" s="37" t="s">
        <v>243</v>
      </c>
      <c r="C41" s="37" t="s">
        <v>900</v>
      </c>
      <c r="D41" s="38">
        <v>77.400000000000006</v>
      </c>
      <c r="E41" s="38">
        <v>51.3</v>
      </c>
      <c r="F41" s="38">
        <v>7.9</v>
      </c>
      <c r="G41" s="37">
        <v>26</v>
      </c>
      <c r="H41" s="38">
        <v>59.9</v>
      </c>
      <c r="I41" s="37" t="s">
        <v>1105</v>
      </c>
    </row>
    <row r="42" spans="1:9" ht="48" customHeight="1" x14ac:dyDescent="0.25">
      <c r="A42" s="37" t="s">
        <v>245</v>
      </c>
      <c r="B42" s="37" t="s">
        <v>246</v>
      </c>
      <c r="C42" s="37" t="s">
        <v>900</v>
      </c>
      <c r="D42" s="38">
        <v>55</v>
      </c>
      <c r="E42" s="38">
        <v>32.799999999999997</v>
      </c>
      <c r="F42" s="38">
        <v>11.3</v>
      </c>
      <c r="G42" s="37">
        <v>32</v>
      </c>
      <c r="H42" s="38">
        <v>43.8</v>
      </c>
      <c r="I42" s="37" t="s">
        <v>1153</v>
      </c>
    </row>
    <row r="43" spans="1:9" ht="48" customHeight="1" x14ac:dyDescent="0.25">
      <c r="A43" s="37" t="s">
        <v>248</v>
      </c>
      <c r="B43" s="37" t="s">
        <v>249</v>
      </c>
      <c r="C43" s="37" t="s">
        <v>900</v>
      </c>
      <c r="D43" s="38">
        <v>82.8</v>
      </c>
      <c r="E43" s="38">
        <v>83.5</v>
      </c>
      <c r="F43" s="38">
        <v>39.5</v>
      </c>
      <c r="G43" s="37">
        <v>57</v>
      </c>
      <c r="H43" s="38">
        <v>65.400000000000006</v>
      </c>
      <c r="I43" s="37" t="s">
        <v>1105</v>
      </c>
    </row>
    <row r="44" spans="1:9" ht="48" customHeight="1" x14ac:dyDescent="0.25">
      <c r="A44" s="37" t="s">
        <v>251</v>
      </c>
      <c r="B44" s="37" t="s">
        <v>252</v>
      </c>
      <c r="C44" s="37" t="s">
        <v>900</v>
      </c>
      <c r="D44" s="38">
        <v>100</v>
      </c>
      <c r="E44" s="38">
        <v>69.099999999999994</v>
      </c>
      <c r="F44" s="38">
        <v>29.9</v>
      </c>
      <c r="G44" s="37">
        <v>79</v>
      </c>
      <c r="H44" s="38">
        <v>70.900000000000006</v>
      </c>
      <c r="I44" s="37" t="s">
        <v>1154</v>
      </c>
    </row>
    <row r="45" spans="1:9" ht="24" customHeight="1" x14ac:dyDescent="0.25">
      <c r="A45" s="37" t="s">
        <v>254</v>
      </c>
      <c r="B45" s="37" t="s">
        <v>255</v>
      </c>
      <c r="C45" s="37" t="s">
        <v>899</v>
      </c>
      <c r="D45" s="38">
        <v>36.200000000000003</v>
      </c>
      <c r="E45" s="38">
        <v>31.7</v>
      </c>
      <c r="F45" s="38">
        <v>13.4</v>
      </c>
      <c r="G45" s="37">
        <v>18</v>
      </c>
      <c r="H45" s="38">
        <v>41.6</v>
      </c>
      <c r="I45" s="37" t="s">
        <v>1153</v>
      </c>
    </row>
    <row r="46" spans="1:9" ht="36" customHeight="1" x14ac:dyDescent="0.25">
      <c r="A46" s="37" t="s">
        <v>257</v>
      </c>
      <c r="B46" s="37" t="s">
        <v>258</v>
      </c>
      <c r="C46" s="37" t="s">
        <v>901</v>
      </c>
      <c r="D46" s="38">
        <v>16.100000000000001</v>
      </c>
      <c r="E46" s="38">
        <v>6.9</v>
      </c>
      <c r="F46" s="38">
        <v>36.299999999999997</v>
      </c>
      <c r="G46" s="37">
        <v>85</v>
      </c>
      <c r="H46" s="38">
        <v>29.6</v>
      </c>
      <c r="I46" s="37" t="s">
        <v>1153</v>
      </c>
    </row>
    <row r="47" spans="1:9" ht="24" customHeight="1" x14ac:dyDescent="0.25">
      <c r="A47" s="37" t="s">
        <v>260</v>
      </c>
      <c r="B47" s="37" t="s">
        <v>261</v>
      </c>
      <c r="C47" s="37" t="s">
        <v>907</v>
      </c>
      <c r="D47" s="38">
        <v>0</v>
      </c>
      <c r="E47" s="38">
        <v>0</v>
      </c>
      <c r="F47" s="38">
        <v>70.5</v>
      </c>
      <c r="G47" s="37">
        <v>38</v>
      </c>
      <c r="H47" s="38">
        <v>19.5</v>
      </c>
      <c r="I47" s="37" t="s">
        <v>1153</v>
      </c>
    </row>
    <row r="48" spans="1:9" ht="36" customHeight="1" x14ac:dyDescent="0.25">
      <c r="A48" s="37" t="s">
        <v>262</v>
      </c>
      <c r="B48" s="37" t="s">
        <v>263</v>
      </c>
      <c r="C48" s="37" t="s">
        <v>901</v>
      </c>
      <c r="D48" s="38">
        <v>69.099999999999994</v>
      </c>
      <c r="E48" s="38">
        <v>29</v>
      </c>
      <c r="F48" s="38">
        <v>23.7</v>
      </c>
      <c r="G48" s="37">
        <v>13</v>
      </c>
      <c r="H48" s="38">
        <v>49.9</v>
      </c>
      <c r="I48" s="37" t="s">
        <v>1153</v>
      </c>
    </row>
    <row r="49" spans="1:9" ht="24" customHeight="1" x14ac:dyDescent="0.25">
      <c r="A49" s="37" t="s">
        <v>265</v>
      </c>
      <c r="B49" s="37" t="s">
        <v>266</v>
      </c>
      <c r="C49" s="37" t="s">
        <v>908</v>
      </c>
      <c r="D49" s="38">
        <v>0</v>
      </c>
      <c r="E49" s="38">
        <v>0</v>
      </c>
      <c r="F49" s="38">
        <v>32.200000000000003</v>
      </c>
      <c r="G49" s="37">
        <v>42</v>
      </c>
      <c r="H49" s="38">
        <v>11.9</v>
      </c>
      <c r="I49" s="37" t="s">
        <v>1153</v>
      </c>
    </row>
    <row r="50" spans="1:9" ht="36" customHeight="1" x14ac:dyDescent="0.25">
      <c r="A50" s="37" t="s">
        <v>267</v>
      </c>
      <c r="B50" s="37" t="s">
        <v>268</v>
      </c>
      <c r="C50" s="37" t="s">
        <v>901</v>
      </c>
      <c r="D50" s="38">
        <v>63</v>
      </c>
      <c r="E50" s="38">
        <v>26.3</v>
      </c>
      <c r="F50" s="38">
        <v>22.4</v>
      </c>
      <c r="G50" s="37">
        <v>89</v>
      </c>
      <c r="H50" s="38">
        <v>49.7</v>
      </c>
      <c r="I50" s="37" t="s">
        <v>1153</v>
      </c>
    </row>
    <row r="51" spans="1:9" ht="48" customHeight="1" x14ac:dyDescent="0.25">
      <c r="A51" s="37" t="s">
        <v>270</v>
      </c>
      <c r="B51" s="37" t="s">
        <v>271</v>
      </c>
      <c r="C51" s="37" t="s">
        <v>900</v>
      </c>
      <c r="D51" s="38">
        <v>21.1</v>
      </c>
      <c r="E51" s="38">
        <v>14</v>
      </c>
      <c r="F51" s="38">
        <v>24.3</v>
      </c>
      <c r="G51" s="37">
        <v>26</v>
      </c>
      <c r="H51" s="38">
        <v>34.4</v>
      </c>
      <c r="I51" s="37" t="s">
        <v>1153</v>
      </c>
    </row>
    <row r="52" spans="1:9" ht="24" customHeight="1" x14ac:dyDescent="0.25">
      <c r="A52" s="37" t="s">
        <v>273</v>
      </c>
      <c r="B52" s="37" t="s">
        <v>274</v>
      </c>
      <c r="C52" s="37" t="s">
        <v>899</v>
      </c>
      <c r="D52" s="38">
        <v>94.9</v>
      </c>
      <c r="E52" s="38">
        <v>100</v>
      </c>
      <c r="F52" s="38">
        <v>30.4</v>
      </c>
      <c r="G52" s="37">
        <v>45</v>
      </c>
      <c r="H52" s="38">
        <v>71.5</v>
      </c>
      <c r="I52" s="37" t="s">
        <v>1154</v>
      </c>
    </row>
    <row r="53" spans="1:9" ht="24" customHeight="1" x14ac:dyDescent="0.25">
      <c r="A53" s="37" t="s">
        <v>276</v>
      </c>
      <c r="B53" s="37" t="s">
        <v>277</v>
      </c>
      <c r="C53" s="37" t="s">
        <v>899</v>
      </c>
      <c r="D53" s="38">
        <v>22.7</v>
      </c>
      <c r="E53" s="38">
        <v>23.5</v>
      </c>
      <c r="F53" s="38">
        <v>16.7</v>
      </c>
      <c r="G53" s="37">
        <v>68</v>
      </c>
      <c r="H53" s="38">
        <v>38.4</v>
      </c>
      <c r="I53" s="37" t="s">
        <v>1153</v>
      </c>
    </row>
    <row r="54" spans="1:9" ht="36" customHeight="1" x14ac:dyDescent="0.25">
      <c r="A54" s="37" t="s">
        <v>279</v>
      </c>
      <c r="B54" s="37" t="s">
        <v>280</v>
      </c>
      <c r="C54" s="37" t="s">
        <v>901</v>
      </c>
      <c r="D54" s="38">
        <v>47.1</v>
      </c>
      <c r="E54" s="38">
        <v>44</v>
      </c>
      <c r="F54" s="38">
        <v>19.3</v>
      </c>
      <c r="G54" s="37">
        <v>60</v>
      </c>
      <c r="H54" s="38">
        <v>51.6</v>
      </c>
      <c r="I54" s="37" t="s">
        <v>1105</v>
      </c>
    </row>
    <row r="55" spans="1:9" ht="36" customHeight="1" x14ac:dyDescent="0.25">
      <c r="A55" s="37" t="s">
        <v>283</v>
      </c>
      <c r="B55" s="37" t="s">
        <v>284</v>
      </c>
      <c r="C55" s="37" t="s">
        <v>899</v>
      </c>
      <c r="D55" s="38">
        <v>0</v>
      </c>
      <c r="E55" s="38">
        <v>0</v>
      </c>
      <c r="F55" s="38">
        <v>31.4</v>
      </c>
      <c r="G55" s="37">
        <v>13</v>
      </c>
      <c r="H55" s="38">
        <v>8.1</v>
      </c>
      <c r="I55" s="37" t="s">
        <v>1153</v>
      </c>
    </row>
    <row r="56" spans="1:9" ht="24" customHeight="1" x14ac:dyDescent="0.25"/>
    <row r="57" spans="1:9" ht="24" customHeight="1" x14ac:dyDescent="0.25"/>
    <row r="58" spans="1:9" ht="24" customHeight="1" x14ac:dyDescent="0.25"/>
  </sheetData>
  <mergeCells count="1">
    <mergeCell ref="A1:I1"/>
  </mergeCells>
  <conditionalFormatting sqref="H3:H59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67"/>
  <sheetViews>
    <sheetView zoomScaleNormal="100" workbookViewId="0"/>
  </sheetViews>
  <sheetFormatPr defaultColWidth="8.7109375" defaultRowHeight="15" customHeight="1" x14ac:dyDescent="0.25"/>
  <cols>
    <col min="1" max="6" width="22" customWidth="1"/>
  </cols>
  <sheetData>
    <row r="1" spans="1:15" ht="15" customHeight="1" x14ac:dyDescent="0.25">
      <c r="A1" s="39" t="s">
        <v>1155</v>
      </c>
      <c r="B1" s="39" t="s">
        <v>1156</v>
      </c>
      <c r="C1" s="39" t="s">
        <v>1157</v>
      </c>
      <c r="D1" s="39" t="s">
        <v>1158</v>
      </c>
      <c r="E1" s="39" t="s">
        <v>1159</v>
      </c>
      <c r="F1" s="39" t="s">
        <v>1160</v>
      </c>
      <c r="H1" t="s">
        <v>122</v>
      </c>
      <c r="I1" t="s">
        <v>0</v>
      </c>
      <c r="J1" t="s">
        <v>1161</v>
      </c>
      <c r="K1" t="s">
        <v>1162</v>
      </c>
      <c r="L1" t="s">
        <v>1163</v>
      </c>
      <c r="M1" t="s">
        <v>1164</v>
      </c>
      <c r="N1" t="s">
        <v>1165</v>
      </c>
      <c r="O1" t="s">
        <v>1166</v>
      </c>
    </row>
    <row r="2" spans="1:15" ht="30" customHeight="1" x14ac:dyDescent="0.25">
      <c r="A2" s="22" t="s">
        <v>1167</v>
      </c>
      <c r="B2" s="22" t="s">
        <v>1168</v>
      </c>
      <c r="C2" s="22" t="s">
        <v>1169</v>
      </c>
      <c r="D2" s="22" t="s">
        <v>1170</v>
      </c>
      <c r="E2" s="22" t="s">
        <v>1171</v>
      </c>
      <c r="F2" s="22" t="s">
        <v>1172</v>
      </c>
      <c r="H2" t="s">
        <v>128</v>
      </c>
      <c r="I2" t="s">
        <v>52</v>
      </c>
      <c r="J2">
        <v>0</v>
      </c>
      <c r="K2">
        <v>1</v>
      </c>
      <c r="L2" t="s">
        <v>129</v>
      </c>
      <c r="M2" t="s">
        <v>53</v>
      </c>
      <c r="N2">
        <v>51</v>
      </c>
      <c r="O2">
        <v>23</v>
      </c>
    </row>
    <row r="3" spans="1:15" ht="30" customHeight="1" x14ac:dyDescent="0.25">
      <c r="A3" s="22" t="s">
        <v>1173</v>
      </c>
      <c r="B3" s="22" t="s">
        <v>1168</v>
      </c>
      <c r="C3" s="22" t="s">
        <v>1174</v>
      </c>
      <c r="D3" s="22" t="s">
        <v>1175</v>
      </c>
      <c r="E3" s="22" t="s">
        <v>1176</v>
      </c>
      <c r="F3" s="22" t="s">
        <v>1177</v>
      </c>
      <c r="H3" t="s">
        <v>150</v>
      </c>
      <c r="I3" t="s">
        <v>38</v>
      </c>
      <c r="J3">
        <v>0</v>
      </c>
      <c r="K3">
        <v>1</v>
      </c>
      <c r="L3" t="s">
        <v>151</v>
      </c>
      <c r="M3" t="s">
        <v>39</v>
      </c>
    </row>
    <row r="4" spans="1:15" ht="30" customHeight="1" x14ac:dyDescent="0.25">
      <c r="A4" s="22" t="s">
        <v>1173</v>
      </c>
      <c r="B4" s="22" t="s">
        <v>1168</v>
      </c>
      <c r="C4" s="22" t="s">
        <v>1178</v>
      </c>
      <c r="D4" s="22" t="s">
        <v>1175</v>
      </c>
      <c r="E4" s="22" t="s">
        <v>1179</v>
      </c>
      <c r="F4" s="22" t="s">
        <v>1180</v>
      </c>
      <c r="H4" t="s">
        <v>153</v>
      </c>
      <c r="I4" t="s">
        <v>86</v>
      </c>
      <c r="J4">
        <v>0</v>
      </c>
      <c r="K4">
        <v>1</v>
      </c>
      <c r="L4" t="s">
        <v>154</v>
      </c>
      <c r="M4" t="s">
        <v>87</v>
      </c>
    </row>
    <row r="5" spans="1:15" ht="60" customHeight="1" x14ac:dyDescent="0.25">
      <c r="A5" s="22" t="s">
        <v>1181</v>
      </c>
      <c r="B5" s="22" t="s">
        <v>1182</v>
      </c>
      <c r="C5" s="22" t="s">
        <v>1183</v>
      </c>
      <c r="D5" s="22" t="s">
        <v>1181</v>
      </c>
      <c r="E5" s="22" t="s">
        <v>1184</v>
      </c>
      <c r="F5" s="22" t="s">
        <v>1185</v>
      </c>
      <c r="H5" t="s">
        <v>153</v>
      </c>
      <c r="I5" t="s">
        <v>34</v>
      </c>
      <c r="J5">
        <v>0</v>
      </c>
      <c r="K5">
        <v>1</v>
      </c>
      <c r="L5" t="s">
        <v>154</v>
      </c>
      <c r="M5" t="s">
        <v>35</v>
      </c>
    </row>
    <row r="6" spans="1:15" ht="60" customHeight="1" x14ac:dyDescent="0.25">
      <c r="A6" s="22" t="s">
        <v>1175</v>
      </c>
      <c r="B6" s="22" t="s">
        <v>1182</v>
      </c>
      <c r="C6" s="22" t="s">
        <v>1186</v>
      </c>
      <c r="D6" s="22" t="s">
        <v>1175</v>
      </c>
      <c r="E6" s="22" t="s">
        <v>1187</v>
      </c>
      <c r="F6" s="22" t="s">
        <v>1185</v>
      </c>
      <c r="H6" t="s">
        <v>267</v>
      </c>
      <c r="I6" t="s">
        <v>52</v>
      </c>
      <c r="J6">
        <v>0</v>
      </c>
      <c r="K6">
        <v>2</v>
      </c>
      <c r="L6" t="s">
        <v>268</v>
      </c>
      <c r="M6" t="s">
        <v>53</v>
      </c>
    </row>
    <row r="7" spans="1:15" ht="60" customHeight="1" x14ac:dyDescent="0.25">
      <c r="A7" s="22" t="s">
        <v>1188</v>
      </c>
      <c r="B7" s="22" t="s">
        <v>1182</v>
      </c>
      <c r="C7" s="22" t="s">
        <v>1189</v>
      </c>
      <c r="D7" s="22" t="s">
        <v>1190</v>
      </c>
      <c r="E7" s="22" t="s">
        <v>1191</v>
      </c>
      <c r="F7" s="22" t="s">
        <v>1192</v>
      </c>
      <c r="H7" t="s">
        <v>174</v>
      </c>
      <c r="I7" t="s">
        <v>52</v>
      </c>
      <c r="J7">
        <v>0</v>
      </c>
      <c r="K7">
        <v>1</v>
      </c>
      <c r="L7" t="s">
        <v>175</v>
      </c>
      <c r="M7" t="s">
        <v>53</v>
      </c>
    </row>
    <row r="8" spans="1:15" ht="60" customHeight="1" x14ac:dyDescent="0.25">
      <c r="A8" s="22" t="s">
        <v>1193</v>
      </c>
      <c r="B8" s="22" t="s">
        <v>1194</v>
      </c>
      <c r="C8" s="22" t="s">
        <v>1195</v>
      </c>
      <c r="D8" s="22" t="s">
        <v>1196</v>
      </c>
      <c r="E8" s="22" t="s">
        <v>1197</v>
      </c>
      <c r="F8" s="22" t="s">
        <v>1198</v>
      </c>
      <c r="H8" t="s">
        <v>174</v>
      </c>
      <c r="I8" t="s">
        <v>86</v>
      </c>
      <c r="J8">
        <v>0</v>
      </c>
      <c r="K8">
        <v>1</v>
      </c>
      <c r="L8" t="s">
        <v>175</v>
      </c>
      <c r="M8" t="s">
        <v>87</v>
      </c>
    </row>
    <row r="9" spans="1:15" ht="15" customHeight="1" x14ac:dyDescent="0.25">
      <c r="A9" s="16"/>
      <c r="B9" s="16"/>
      <c r="C9" s="16"/>
      <c r="D9" s="16"/>
      <c r="E9" s="16"/>
      <c r="F9" s="16"/>
      <c r="H9" t="s">
        <v>180</v>
      </c>
      <c r="I9" t="s">
        <v>84</v>
      </c>
      <c r="J9">
        <v>0</v>
      </c>
      <c r="K9">
        <v>1</v>
      </c>
      <c r="L9" t="s">
        <v>181</v>
      </c>
      <c r="M9" t="s">
        <v>85</v>
      </c>
    </row>
    <row r="10" spans="1:15" ht="15" customHeight="1" x14ac:dyDescent="0.25">
      <c r="A10" s="16"/>
      <c r="B10" s="16"/>
      <c r="C10" s="16"/>
      <c r="D10" s="16"/>
      <c r="E10" s="16"/>
      <c r="F10" s="16"/>
      <c r="H10" t="s">
        <v>183</v>
      </c>
      <c r="I10" t="s">
        <v>52</v>
      </c>
      <c r="J10">
        <v>0</v>
      </c>
      <c r="K10">
        <v>1</v>
      </c>
      <c r="L10" t="s">
        <v>184</v>
      </c>
      <c r="M10" t="s">
        <v>53</v>
      </c>
    </row>
    <row r="11" spans="1:15" ht="15" customHeight="1" x14ac:dyDescent="0.25">
      <c r="A11" s="16"/>
      <c r="B11" s="16"/>
      <c r="C11" s="16"/>
      <c r="D11" s="16"/>
      <c r="E11" s="16"/>
      <c r="F11" s="16"/>
      <c r="H11" t="s">
        <v>189</v>
      </c>
      <c r="I11" t="s">
        <v>86</v>
      </c>
      <c r="J11">
        <v>0</v>
      </c>
      <c r="K11">
        <v>1</v>
      </c>
      <c r="L11" t="s">
        <v>190</v>
      </c>
      <c r="M11" t="s">
        <v>87</v>
      </c>
    </row>
    <row r="12" spans="1:15" ht="15" customHeight="1" x14ac:dyDescent="0.25">
      <c r="A12" s="16"/>
      <c r="B12" s="16"/>
      <c r="C12" s="16"/>
      <c r="D12" s="16"/>
      <c r="E12" s="16"/>
      <c r="F12" s="16"/>
      <c r="H12" t="s">
        <v>207</v>
      </c>
      <c r="I12" t="s">
        <v>52</v>
      </c>
      <c r="J12">
        <v>0</v>
      </c>
      <c r="K12">
        <v>1</v>
      </c>
      <c r="L12" t="s">
        <v>208</v>
      </c>
      <c r="M12" t="s">
        <v>53</v>
      </c>
    </row>
    <row r="13" spans="1:15" ht="15" customHeight="1" x14ac:dyDescent="0.25">
      <c r="A13" s="16"/>
      <c r="B13" s="16"/>
      <c r="C13" s="16"/>
      <c r="D13" s="16"/>
      <c r="E13" s="16"/>
      <c r="F13" s="16"/>
      <c r="H13" t="s">
        <v>230</v>
      </c>
      <c r="I13" t="s">
        <v>52</v>
      </c>
      <c r="J13">
        <v>0</v>
      </c>
      <c r="K13">
        <v>1</v>
      </c>
      <c r="L13" t="s">
        <v>231</v>
      </c>
      <c r="M13" t="s">
        <v>53</v>
      </c>
    </row>
    <row r="14" spans="1:15" ht="15" customHeight="1" x14ac:dyDescent="0.25">
      <c r="A14" s="16"/>
      <c r="B14" s="16"/>
      <c r="C14" s="16"/>
      <c r="D14" s="16"/>
      <c r="E14" s="16"/>
      <c r="F14" s="16"/>
      <c r="H14" t="s">
        <v>270</v>
      </c>
      <c r="I14" t="s">
        <v>52</v>
      </c>
      <c r="J14">
        <v>0</v>
      </c>
      <c r="K14">
        <v>2</v>
      </c>
      <c r="L14" t="s">
        <v>271</v>
      </c>
      <c r="M14" t="s">
        <v>53</v>
      </c>
    </row>
    <row r="15" spans="1:15" ht="15" customHeight="1" x14ac:dyDescent="0.25">
      <c r="A15" s="16"/>
      <c r="B15" s="16"/>
      <c r="C15" s="16"/>
      <c r="D15" s="16"/>
      <c r="E15" s="16"/>
      <c r="F15" s="16"/>
      <c r="H15" t="s">
        <v>276</v>
      </c>
      <c r="I15" t="s">
        <v>52</v>
      </c>
      <c r="J15">
        <v>0</v>
      </c>
      <c r="K15">
        <v>1</v>
      </c>
      <c r="L15" t="s">
        <v>277</v>
      </c>
      <c r="M15" t="s">
        <v>53</v>
      </c>
    </row>
    <row r="16" spans="1:15" ht="15" customHeight="1" x14ac:dyDescent="0.25">
      <c r="A16" s="16"/>
      <c r="B16" s="16"/>
      <c r="C16" s="16"/>
      <c r="D16" s="16"/>
      <c r="E16" s="16"/>
      <c r="F16" s="16"/>
      <c r="H16" t="s">
        <v>236</v>
      </c>
      <c r="I16" t="s">
        <v>30</v>
      </c>
      <c r="J16">
        <v>0</v>
      </c>
      <c r="K16">
        <v>1</v>
      </c>
      <c r="L16" t="s">
        <v>237</v>
      </c>
      <c r="M16" t="s">
        <v>31</v>
      </c>
    </row>
    <row r="17" spans="1:13" ht="15" customHeight="1" x14ac:dyDescent="0.25">
      <c r="A17" s="16"/>
      <c r="B17" s="16"/>
      <c r="C17" s="16"/>
      <c r="D17" s="16"/>
      <c r="E17" s="16"/>
      <c r="F17" s="16"/>
      <c r="H17" t="s">
        <v>236</v>
      </c>
      <c r="I17" t="s">
        <v>52</v>
      </c>
      <c r="J17">
        <v>0</v>
      </c>
      <c r="K17">
        <v>2</v>
      </c>
      <c r="L17" t="s">
        <v>237</v>
      </c>
      <c r="M17" t="s">
        <v>53</v>
      </c>
    </row>
    <row r="18" spans="1:13" ht="15" customHeight="1" x14ac:dyDescent="0.25">
      <c r="A18" s="16"/>
      <c r="B18" s="16"/>
      <c r="C18" s="16"/>
      <c r="D18" s="16"/>
      <c r="E18" s="16"/>
      <c r="F18" s="16"/>
      <c r="H18" t="s">
        <v>242</v>
      </c>
      <c r="I18" t="s">
        <v>52</v>
      </c>
      <c r="J18">
        <v>0</v>
      </c>
      <c r="K18">
        <v>1</v>
      </c>
      <c r="L18" t="s">
        <v>1199</v>
      </c>
      <c r="M18" t="s">
        <v>53</v>
      </c>
    </row>
    <row r="19" spans="1:13" ht="15" customHeight="1" x14ac:dyDescent="0.25">
      <c r="A19" s="16"/>
      <c r="B19" s="16"/>
      <c r="C19" s="16"/>
      <c r="D19" s="16"/>
      <c r="E19" s="16"/>
      <c r="F19" s="16"/>
      <c r="H19" t="s">
        <v>251</v>
      </c>
      <c r="I19" t="s">
        <v>30</v>
      </c>
      <c r="J19">
        <v>0</v>
      </c>
      <c r="K19">
        <v>1</v>
      </c>
      <c r="L19" t="s">
        <v>1200</v>
      </c>
      <c r="M19" t="s">
        <v>31</v>
      </c>
    </row>
    <row r="20" spans="1:13" ht="15" customHeight="1" x14ac:dyDescent="0.25">
      <c r="A20" s="16"/>
      <c r="B20" s="16"/>
      <c r="C20" s="16"/>
      <c r="D20" s="16"/>
      <c r="E20" s="16"/>
      <c r="F20" s="16"/>
      <c r="H20" t="s">
        <v>233</v>
      </c>
      <c r="I20" t="s">
        <v>30</v>
      </c>
      <c r="J20">
        <v>0</v>
      </c>
      <c r="K20">
        <v>1</v>
      </c>
      <c r="L20" t="s">
        <v>234</v>
      </c>
      <c r="M20" t="s">
        <v>31</v>
      </c>
    </row>
    <row r="21" spans="1:13" ht="15" customHeight="1" x14ac:dyDescent="0.25">
      <c r="A21" s="16"/>
      <c r="B21" s="16"/>
      <c r="C21" s="16"/>
      <c r="D21" s="16"/>
      <c r="E21" s="16"/>
      <c r="F21" s="16"/>
      <c r="H21" t="s">
        <v>233</v>
      </c>
      <c r="I21" t="s">
        <v>26</v>
      </c>
      <c r="J21">
        <v>0</v>
      </c>
      <c r="K21">
        <v>1</v>
      </c>
      <c r="L21" t="s">
        <v>234</v>
      </c>
      <c r="M21" t="s">
        <v>27</v>
      </c>
    </row>
    <row r="22" spans="1:13" ht="15" customHeight="1" x14ac:dyDescent="0.25">
      <c r="A22" s="16"/>
      <c r="B22" s="16"/>
      <c r="C22" s="16"/>
      <c r="D22" s="16"/>
      <c r="E22" s="16"/>
      <c r="F22" s="16"/>
      <c r="H22" t="s">
        <v>128</v>
      </c>
      <c r="I22" t="s">
        <v>48</v>
      </c>
      <c r="J22">
        <v>1</v>
      </c>
      <c r="K22">
        <v>0</v>
      </c>
      <c r="L22" t="s">
        <v>129</v>
      </c>
      <c r="M22" t="s">
        <v>49</v>
      </c>
    </row>
    <row r="23" spans="1:13" ht="15" customHeight="1" x14ac:dyDescent="0.25">
      <c r="A23" s="16"/>
      <c r="B23" s="16"/>
      <c r="C23" s="16"/>
      <c r="D23" s="16"/>
      <c r="E23" s="16"/>
      <c r="F23" s="16"/>
      <c r="H23" t="s">
        <v>135</v>
      </c>
      <c r="I23" t="s">
        <v>52</v>
      </c>
      <c r="J23">
        <v>1</v>
      </c>
      <c r="K23">
        <v>0</v>
      </c>
      <c r="L23" t="s">
        <v>136</v>
      </c>
      <c r="M23" t="s">
        <v>53</v>
      </c>
    </row>
    <row r="24" spans="1:13" ht="15" customHeight="1" x14ac:dyDescent="0.25">
      <c r="A24" s="16"/>
      <c r="B24" s="16"/>
      <c r="C24" s="16"/>
      <c r="D24" s="16"/>
      <c r="E24" s="16"/>
      <c r="F24" s="16"/>
      <c r="H24" t="s">
        <v>135</v>
      </c>
      <c r="I24" t="s">
        <v>26</v>
      </c>
      <c r="J24">
        <v>1</v>
      </c>
      <c r="K24">
        <v>0</v>
      </c>
      <c r="L24" t="s">
        <v>136</v>
      </c>
      <c r="M24" t="s">
        <v>27</v>
      </c>
    </row>
    <row r="25" spans="1:13" ht="15" customHeight="1" x14ac:dyDescent="0.25">
      <c r="A25" s="16"/>
      <c r="B25" s="16"/>
      <c r="C25" s="16"/>
      <c r="D25" s="16"/>
      <c r="E25" s="16"/>
      <c r="F25" s="16"/>
      <c r="H25" t="s">
        <v>135</v>
      </c>
      <c r="I25" t="s">
        <v>28</v>
      </c>
      <c r="J25">
        <v>1</v>
      </c>
      <c r="K25">
        <v>0</v>
      </c>
      <c r="L25" t="s">
        <v>136</v>
      </c>
      <c r="M25" t="s">
        <v>29</v>
      </c>
    </row>
    <row r="26" spans="1:13" ht="15" customHeight="1" x14ac:dyDescent="0.25">
      <c r="A26" s="16"/>
      <c r="B26" s="16"/>
      <c r="C26" s="16"/>
      <c r="D26" s="16"/>
      <c r="E26" s="16"/>
      <c r="F26" s="16"/>
      <c r="H26" t="s">
        <v>138</v>
      </c>
      <c r="I26" t="s">
        <v>34</v>
      </c>
      <c r="J26">
        <v>1</v>
      </c>
      <c r="K26">
        <v>0</v>
      </c>
      <c r="L26" t="s">
        <v>139</v>
      </c>
      <c r="M26" t="s">
        <v>35</v>
      </c>
    </row>
    <row r="27" spans="1:13" ht="15" customHeight="1" x14ac:dyDescent="0.25">
      <c r="A27" s="16"/>
      <c r="B27" s="16"/>
      <c r="C27" s="16"/>
      <c r="D27" s="16"/>
      <c r="E27" s="16"/>
      <c r="F27" s="16"/>
      <c r="H27" t="s">
        <v>141</v>
      </c>
      <c r="I27" t="s">
        <v>38</v>
      </c>
      <c r="J27">
        <v>1</v>
      </c>
      <c r="K27">
        <v>0</v>
      </c>
      <c r="L27" t="s">
        <v>142</v>
      </c>
      <c r="M27" t="s">
        <v>39</v>
      </c>
    </row>
    <row r="28" spans="1:13" ht="15" customHeight="1" x14ac:dyDescent="0.25">
      <c r="A28" s="16"/>
      <c r="B28" s="16"/>
      <c r="C28" s="16"/>
      <c r="D28" s="16"/>
      <c r="E28" s="16"/>
      <c r="F28" s="16"/>
      <c r="H28" t="s">
        <v>144</v>
      </c>
      <c r="I28" t="s">
        <v>30</v>
      </c>
      <c r="J28">
        <v>1</v>
      </c>
      <c r="K28">
        <v>0</v>
      </c>
      <c r="L28" t="s">
        <v>145</v>
      </c>
      <c r="M28" t="s">
        <v>31</v>
      </c>
    </row>
    <row r="29" spans="1:13" ht="15" customHeight="1" x14ac:dyDescent="0.25">
      <c r="A29" s="16"/>
      <c r="B29" s="16"/>
      <c r="C29" s="16"/>
      <c r="D29" s="16"/>
      <c r="E29" s="16"/>
      <c r="F29" s="16"/>
      <c r="H29" t="s">
        <v>144</v>
      </c>
      <c r="I29" t="s">
        <v>52</v>
      </c>
      <c r="J29">
        <v>1</v>
      </c>
      <c r="K29">
        <v>0</v>
      </c>
      <c r="L29" t="s">
        <v>145</v>
      </c>
      <c r="M29" t="s">
        <v>53</v>
      </c>
    </row>
    <row r="30" spans="1:13" ht="15" customHeight="1" x14ac:dyDescent="0.25">
      <c r="A30" s="16"/>
      <c r="B30" s="16"/>
      <c r="C30" s="16"/>
      <c r="D30" s="16"/>
      <c r="E30" s="16"/>
      <c r="F30" s="16"/>
      <c r="H30" t="s">
        <v>144</v>
      </c>
      <c r="I30" t="s">
        <v>4</v>
      </c>
      <c r="J30">
        <v>1</v>
      </c>
      <c r="K30">
        <v>0</v>
      </c>
      <c r="L30" t="s">
        <v>145</v>
      </c>
      <c r="M30" t="s">
        <v>5</v>
      </c>
    </row>
    <row r="31" spans="1:13" ht="15" customHeight="1" x14ac:dyDescent="0.25">
      <c r="A31" s="16"/>
      <c r="B31" s="16"/>
      <c r="C31" s="16"/>
      <c r="D31" s="16"/>
      <c r="E31" s="16"/>
      <c r="F31" s="16"/>
      <c r="H31" t="s">
        <v>150</v>
      </c>
      <c r="I31" t="s">
        <v>76</v>
      </c>
      <c r="J31">
        <v>1</v>
      </c>
      <c r="K31">
        <v>0</v>
      </c>
      <c r="L31" t="s">
        <v>151</v>
      </c>
      <c r="M31" t="s">
        <v>77</v>
      </c>
    </row>
    <row r="32" spans="1:13" ht="15" customHeight="1" x14ac:dyDescent="0.25">
      <c r="A32" s="16"/>
      <c r="B32" s="16"/>
      <c r="C32" s="16"/>
      <c r="D32" s="16"/>
      <c r="E32" s="16"/>
      <c r="F32" s="16"/>
      <c r="H32" t="s">
        <v>150</v>
      </c>
      <c r="I32" t="s">
        <v>30</v>
      </c>
      <c r="J32">
        <v>1</v>
      </c>
      <c r="K32">
        <v>0</v>
      </c>
      <c r="L32" t="s">
        <v>151</v>
      </c>
      <c r="M32" t="s">
        <v>31</v>
      </c>
    </row>
    <row r="33" spans="8:13" ht="15" customHeight="1" x14ac:dyDescent="0.25">
      <c r="H33" t="s">
        <v>150</v>
      </c>
      <c r="I33" t="s">
        <v>28</v>
      </c>
      <c r="J33">
        <v>1</v>
      </c>
      <c r="K33">
        <v>0</v>
      </c>
      <c r="L33" t="s">
        <v>151</v>
      </c>
      <c r="M33" t="s">
        <v>29</v>
      </c>
    </row>
    <row r="34" spans="8:13" ht="15" customHeight="1" x14ac:dyDescent="0.25">
      <c r="H34" t="s">
        <v>156</v>
      </c>
      <c r="I34" t="s">
        <v>30</v>
      </c>
      <c r="J34">
        <v>1</v>
      </c>
      <c r="K34">
        <v>0</v>
      </c>
      <c r="L34" t="s">
        <v>157</v>
      </c>
      <c r="M34" t="s">
        <v>31</v>
      </c>
    </row>
    <row r="35" spans="8:13" ht="15" customHeight="1" x14ac:dyDescent="0.25">
      <c r="H35" t="s">
        <v>162</v>
      </c>
      <c r="I35" t="s">
        <v>52</v>
      </c>
      <c r="J35">
        <v>2</v>
      </c>
      <c r="K35">
        <v>0</v>
      </c>
      <c r="L35" t="s">
        <v>902</v>
      </c>
      <c r="M35" t="s">
        <v>53</v>
      </c>
    </row>
    <row r="36" spans="8:13" ht="15" customHeight="1" x14ac:dyDescent="0.25">
      <c r="H36" t="s">
        <v>162</v>
      </c>
      <c r="I36" t="s">
        <v>4</v>
      </c>
      <c r="J36">
        <v>1</v>
      </c>
      <c r="K36">
        <v>0</v>
      </c>
      <c r="L36" t="s">
        <v>902</v>
      </c>
      <c r="M36" t="s">
        <v>5</v>
      </c>
    </row>
    <row r="37" spans="8:13" ht="15" customHeight="1" x14ac:dyDescent="0.25">
      <c r="H37" t="s">
        <v>162</v>
      </c>
      <c r="I37" t="s">
        <v>34</v>
      </c>
      <c r="J37">
        <v>1</v>
      </c>
      <c r="K37">
        <v>0</v>
      </c>
      <c r="L37" t="s">
        <v>902</v>
      </c>
      <c r="M37" t="s">
        <v>35</v>
      </c>
    </row>
    <row r="38" spans="8:13" ht="15" customHeight="1" x14ac:dyDescent="0.25">
      <c r="H38" t="s">
        <v>262</v>
      </c>
      <c r="I38" t="s">
        <v>52</v>
      </c>
      <c r="J38">
        <v>1</v>
      </c>
      <c r="K38">
        <v>0</v>
      </c>
      <c r="L38" t="s">
        <v>263</v>
      </c>
      <c r="M38" t="s">
        <v>53</v>
      </c>
    </row>
    <row r="39" spans="8:13" ht="15" customHeight="1" x14ac:dyDescent="0.25">
      <c r="H39" t="s">
        <v>267</v>
      </c>
      <c r="I39" t="s">
        <v>76</v>
      </c>
      <c r="J39">
        <v>1</v>
      </c>
      <c r="K39">
        <v>0</v>
      </c>
      <c r="L39" t="s">
        <v>268</v>
      </c>
      <c r="M39" t="s">
        <v>77</v>
      </c>
    </row>
    <row r="40" spans="8:13" ht="15" customHeight="1" x14ac:dyDescent="0.25">
      <c r="H40" t="s">
        <v>168</v>
      </c>
      <c r="I40" t="s">
        <v>4</v>
      </c>
      <c r="J40">
        <v>1</v>
      </c>
      <c r="K40">
        <v>0</v>
      </c>
      <c r="L40" t="s">
        <v>169</v>
      </c>
      <c r="M40" t="s">
        <v>5</v>
      </c>
    </row>
    <row r="41" spans="8:13" ht="15" customHeight="1" x14ac:dyDescent="0.25">
      <c r="H41" t="s">
        <v>168</v>
      </c>
      <c r="I41" t="s">
        <v>118</v>
      </c>
      <c r="J41">
        <v>1</v>
      </c>
      <c r="K41">
        <v>0</v>
      </c>
      <c r="L41" t="s">
        <v>169</v>
      </c>
      <c r="M41" t="s">
        <v>1201</v>
      </c>
    </row>
    <row r="42" spans="8:13" ht="15" customHeight="1" x14ac:dyDescent="0.25">
      <c r="H42" t="s">
        <v>171</v>
      </c>
      <c r="I42" t="s">
        <v>52</v>
      </c>
      <c r="J42">
        <v>1</v>
      </c>
      <c r="K42">
        <v>0</v>
      </c>
      <c r="L42" t="s">
        <v>1202</v>
      </c>
      <c r="M42" t="s">
        <v>53</v>
      </c>
    </row>
    <row r="43" spans="8:13" ht="15" customHeight="1" x14ac:dyDescent="0.25">
      <c r="H43" t="s">
        <v>174</v>
      </c>
      <c r="I43" t="s">
        <v>38</v>
      </c>
      <c r="J43">
        <v>1</v>
      </c>
      <c r="K43">
        <v>0</v>
      </c>
      <c r="L43" t="s">
        <v>175</v>
      </c>
      <c r="M43" t="s">
        <v>39</v>
      </c>
    </row>
    <row r="44" spans="8:13" ht="15" customHeight="1" x14ac:dyDescent="0.25">
      <c r="H44" t="s">
        <v>180</v>
      </c>
      <c r="I44" t="s">
        <v>26</v>
      </c>
      <c r="J44">
        <v>1</v>
      </c>
      <c r="K44">
        <v>0</v>
      </c>
      <c r="L44" t="s">
        <v>181</v>
      </c>
      <c r="M44" t="s">
        <v>27</v>
      </c>
    </row>
    <row r="45" spans="8:13" ht="15" customHeight="1" x14ac:dyDescent="0.25">
      <c r="H45" t="s">
        <v>189</v>
      </c>
      <c r="I45" t="s">
        <v>26</v>
      </c>
      <c r="J45">
        <v>1</v>
      </c>
      <c r="K45">
        <v>0</v>
      </c>
      <c r="L45" t="s">
        <v>190</v>
      </c>
      <c r="M45" t="s">
        <v>27</v>
      </c>
    </row>
    <row r="46" spans="8:13" ht="15" customHeight="1" x14ac:dyDescent="0.25">
      <c r="H46" t="s">
        <v>189</v>
      </c>
      <c r="I46" t="s">
        <v>34</v>
      </c>
      <c r="J46">
        <v>1</v>
      </c>
      <c r="K46">
        <v>0</v>
      </c>
      <c r="L46" t="s">
        <v>190</v>
      </c>
      <c r="M46" t="s">
        <v>35</v>
      </c>
    </row>
    <row r="47" spans="8:13" ht="15" customHeight="1" x14ac:dyDescent="0.25">
      <c r="H47" t="s">
        <v>198</v>
      </c>
      <c r="I47" t="s">
        <v>30</v>
      </c>
      <c r="J47">
        <v>2</v>
      </c>
      <c r="K47">
        <v>0</v>
      </c>
      <c r="L47" t="s">
        <v>199</v>
      </c>
      <c r="M47" t="s">
        <v>31</v>
      </c>
    </row>
    <row r="48" spans="8:13" ht="15" customHeight="1" x14ac:dyDescent="0.25">
      <c r="H48" t="s">
        <v>198</v>
      </c>
      <c r="I48" t="s">
        <v>26</v>
      </c>
      <c r="J48">
        <v>1</v>
      </c>
      <c r="K48">
        <v>0</v>
      </c>
      <c r="L48" t="s">
        <v>199</v>
      </c>
      <c r="M48" t="s">
        <v>27</v>
      </c>
    </row>
    <row r="49" spans="8:13" ht="15" customHeight="1" x14ac:dyDescent="0.25">
      <c r="H49" t="s">
        <v>207</v>
      </c>
      <c r="I49" t="s">
        <v>4</v>
      </c>
      <c r="J49">
        <v>1</v>
      </c>
      <c r="K49">
        <v>0</v>
      </c>
      <c r="L49" t="s">
        <v>208</v>
      </c>
      <c r="M49" t="s">
        <v>5</v>
      </c>
    </row>
    <row r="50" spans="8:13" ht="15" customHeight="1" x14ac:dyDescent="0.25">
      <c r="H50" t="s">
        <v>273</v>
      </c>
      <c r="I50" t="s">
        <v>52</v>
      </c>
      <c r="J50">
        <v>1</v>
      </c>
      <c r="K50">
        <v>0</v>
      </c>
      <c r="L50" t="s">
        <v>274</v>
      </c>
      <c r="M50" t="s">
        <v>53</v>
      </c>
    </row>
    <row r="51" spans="8:13" ht="15" customHeight="1" x14ac:dyDescent="0.25">
      <c r="H51" t="s">
        <v>273</v>
      </c>
      <c r="I51" t="s">
        <v>84</v>
      </c>
      <c r="J51">
        <v>1</v>
      </c>
      <c r="K51">
        <v>0</v>
      </c>
      <c r="L51" t="s">
        <v>274</v>
      </c>
      <c r="M51" t="s">
        <v>85</v>
      </c>
    </row>
    <row r="52" spans="8:13" ht="15" customHeight="1" x14ac:dyDescent="0.25">
      <c r="H52" t="s">
        <v>273</v>
      </c>
      <c r="I52" t="s">
        <v>28</v>
      </c>
      <c r="J52">
        <v>1</v>
      </c>
      <c r="K52">
        <v>0</v>
      </c>
      <c r="L52" t="s">
        <v>274</v>
      </c>
      <c r="M52" t="s">
        <v>29</v>
      </c>
    </row>
    <row r="53" spans="8:13" ht="15" customHeight="1" x14ac:dyDescent="0.25">
      <c r="H53" t="s">
        <v>273</v>
      </c>
      <c r="I53" t="s">
        <v>38</v>
      </c>
      <c r="J53">
        <v>1</v>
      </c>
      <c r="K53">
        <v>0</v>
      </c>
      <c r="L53" t="s">
        <v>274</v>
      </c>
      <c r="M53" t="s">
        <v>39</v>
      </c>
    </row>
    <row r="54" spans="8:13" ht="15" customHeight="1" x14ac:dyDescent="0.25">
      <c r="H54" t="s">
        <v>220</v>
      </c>
      <c r="I54" t="s">
        <v>76</v>
      </c>
      <c r="J54">
        <v>1</v>
      </c>
      <c r="K54">
        <v>0</v>
      </c>
      <c r="L54" t="s">
        <v>221</v>
      </c>
      <c r="M54" t="s">
        <v>77</v>
      </c>
    </row>
    <row r="55" spans="8:13" ht="15" customHeight="1" x14ac:dyDescent="0.25">
      <c r="H55" t="s">
        <v>220</v>
      </c>
      <c r="I55" t="s">
        <v>52</v>
      </c>
      <c r="J55">
        <v>2</v>
      </c>
      <c r="K55">
        <v>0</v>
      </c>
      <c r="L55" t="s">
        <v>221</v>
      </c>
      <c r="M55" t="s">
        <v>53</v>
      </c>
    </row>
    <row r="56" spans="8:13" ht="15" customHeight="1" x14ac:dyDescent="0.25">
      <c r="H56" t="s">
        <v>220</v>
      </c>
      <c r="I56" t="s">
        <v>26</v>
      </c>
      <c r="J56">
        <v>1</v>
      </c>
      <c r="K56">
        <v>0</v>
      </c>
      <c r="L56" t="s">
        <v>221</v>
      </c>
      <c r="M56" t="s">
        <v>27</v>
      </c>
    </row>
    <row r="57" spans="8:13" ht="15" customHeight="1" x14ac:dyDescent="0.25">
      <c r="H57" t="s">
        <v>227</v>
      </c>
      <c r="I57" t="s">
        <v>4</v>
      </c>
      <c r="J57">
        <v>1</v>
      </c>
      <c r="K57">
        <v>0</v>
      </c>
      <c r="L57" t="s">
        <v>228</v>
      </c>
      <c r="M57" t="s">
        <v>5</v>
      </c>
    </row>
    <row r="58" spans="8:13" ht="15" customHeight="1" x14ac:dyDescent="0.25">
      <c r="H58" t="s">
        <v>230</v>
      </c>
      <c r="I58" t="s">
        <v>38</v>
      </c>
      <c r="J58">
        <v>1</v>
      </c>
      <c r="K58">
        <v>0</v>
      </c>
      <c r="L58" t="s">
        <v>231</v>
      </c>
      <c r="M58" t="s">
        <v>39</v>
      </c>
    </row>
    <row r="59" spans="8:13" ht="15" customHeight="1" x14ac:dyDescent="0.25">
      <c r="H59" t="s">
        <v>270</v>
      </c>
      <c r="I59" t="s">
        <v>34</v>
      </c>
      <c r="J59">
        <v>1</v>
      </c>
      <c r="K59">
        <v>0</v>
      </c>
      <c r="L59" t="s">
        <v>271</v>
      </c>
      <c r="M59" t="s">
        <v>35</v>
      </c>
    </row>
    <row r="60" spans="8:13" ht="15" customHeight="1" x14ac:dyDescent="0.25">
      <c r="H60" t="s">
        <v>233</v>
      </c>
      <c r="I60" t="s">
        <v>52</v>
      </c>
      <c r="J60">
        <v>1</v>
      </c>
      <c r="K60">
        <v>0</v>
      </c>
      <c r="L60" t="s">
        <v>234</v>
      </c>
      <c r="M60" t="s">
        <v>53</v>
      </c>
    </row>
    <row r="61" spans="8:13" ht="15" customHeight="1" x14ac:dyDescent="0.25">
      <c r="H61" t="s">
        <v>239</v>
      </c>
      <c r="I61" t="s">
        <v>76</v>
      </c>
      <c r="J61">
        <v>1</v>
      </c>
      <c r="K61">
        <v>0</v>
      </c>
      <c r="L61" t="s">
        <v>240</v>
      </c>
      <c r="M61" t="s">
        <v>77</v>
      </c>
    </row>
    <row r="62" spans="8:13" ht="15" customHeight="1" x14ac:dyDescent="0.25">
      <c r="H62" t="s">
        <v>242</v>
      </c>
      <c r="I62" t="s">
        <v>46</v>
      </c>
      <c r="J62">
        <v>1</v>
      </c>
      <c r="K62">
        <v>0</v>
      </c>
      <c r="L62" t="s">
        <v>1199</v>
      </c>
      <c r="M62" t="s">
        <v>47</v>
      </c>
    </row>
    <row r="63" spans="8:13" ht="15" customHeight="1" x14ac:dyDescent="0.25">
      <c r="H63" t="s">
        <v>248</v>
      </c>
      <c r="I63" t="s">
        <v>76</v>
      </c>
      <c r="J63">
        <v>1</v>
      </c>
      <c r="K63">
        <v>0</v>
      </c>
      <c r="L63" t="s">
        <v>1203</v>
      </c>
      <c r="M63" t="s">
        <v>77</v>
      </c>
    </row>
    <row r="64" spans="8:13" ht="15" customHeight="1" x14ac:dyDescent="0.25">
      <c r="H64" t="s">
        <v>257</v>
      </c>
      <c r="I64" t="s">
        <v>52</v>
      </c>
      <c r="J64">
        <v>1</v>
      </c>
      <c r="K64">
        <v>0</v>
      </c>
      <c r="L64" t="s">
        <v>258</v>
      </c>
      <c r="M64" t="s">
        <v>53</v>
      </c>
    </row>
    <row r="65" spans="8:13" ht="15" customHeight="1" x14ac:dyDescent="0.25">
      <c r="H65" t="s">
        <v>257</v>
      </c>
      <c r="I65" t="s">
        <v>86</v>
      </c>
      <c r="J65">
        <v>1</v>
      </c>
      <c r="K65">
        <v>0</v>
      </c>
      <c r="L65" t="s">
        <v>258</v>
      </c>
      <c r="M65" t="s">
        <v>87</v>
      </c>
    </row>
    <row r="66" spans="8:13" ht="15" customHeight="1" x14ac:dyDescent="0.25">
      <c r="H66" t="s">
        <v>257</v>
      </c>
      <c r="I66" t="s">
        <v>34</v>
      </c>
      <c r="J66">
        <v>1</v>
      </c>
      <c r="K66">
        <v>0</v>
      </c>
      <c r="L66" t="s">
        <v>258</v>
      </c>
      <c r="M66" t="s">
        <v>35</v>
      </c>
    </row>
    <row r="67" spans="8:13" ht="15" customHeight="1" x14ac:dyDescent="0.25">
      <c r="H67" t="s">
        <v>257</v>
      </c>
      <c r="I67" t="s">
        <v>118</v>
      </c>
      <c r="J67">
        <v>1</v>
      </c>
      <c r="K67">
        <v>0</v>
      </c>
      <c r="L67" t="s">
        <v>258</v>
      </c>
      <c r="M67" t="s">
        <v>1201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32"/>
  <sheetViews>
    <sheetView zoomScaleNormal="100" workbookViewId="0"/>
  </sheetViews>
  <sheetFormatPr defaultColWidth="8.7109375" defaultRowHeight="15" customHeight="1" x14ac:dyDescent="0.25"/>
  <cols>
    <col min="1" max="6" width="22" customWidth="1"/>
  </cols>
  <sheetData>
    <row r="1" spans="1:6" ht="15" customHeight="1" x14ac:dyDescent="0.25">
      <c r="A1" s="39" t="s">
        <v>1158</v>
      </c>
      <c r="B1" s="39" t="s">
        <v>966</v>
      </c>
      <c r="C1" s="39" t="s">
        <v>1204</v>
      </c>
      <c r="D1" s="39" t="s">
        <v>1205</v>
      </c>
      <c r="E1" s="39" t="s">
        <v>1206</v>
      </c>
      <c r="F1" s="39" t="s">
        <v>297</v>
      </c>
    </row>
    <row r="2" spans="1:6" ht="45" customHeight="1" x14ac:dyDescent="0.25">
      <c r="A2" s="22" t="s">
        <v>1207</v>
      </c>
      <c r="B2" s="22" t="s">
        <v>1208</v>
      </c>
      <c r="C2" s="22" t="s">
        <v>122</v>
      </c>
      <c r="D2" s="22" t="s">
        <v>1209</v>
      </c>
      <c r="E2" s="22" t="s">
        <v>1210</v>
      </c>
      <c r="F2" s="22" t="s">
        <v>1211</v>
      </c>
    </row>
    <row r="3" spans="1:6" ht="45" customHeight="1" x14ac:dyDescent="0.25">
      <c r="A3" s="22" t="s">
        <v>1207</v>
      </c>
      <c r="B3" s="22" t="s">
        <v>1208</v>
      </c>
      <c r="C3" s="22" t="s">
        <v>122</v>
      </c>
      <c r="D3" s="22" t="s">
        <v>1212</v>
      </c>
      <c r="E3" s="22" t="s">
        <v>1213</v>
      </c>
      <c r="F3" s="22" t="s">
        <v>1211</v>
      </c>
    </row>
    <row r="4" spans="1:6" ht="30" customHeight="1" x14ac:dyDescent="0.25">
      <c r="A4" s="22" t="s">
        <v>1170</v>
      </c>
      <c r="B4" s="22" t="s">
        <v>1208</v>
      </c>
      <c r="C4" s="22" t="s">
        <v>0</v>
      </c>
      <c r="D4" s="22" t="s">
        <v>1214</v>
      </c>
      <c r="E4" s="22" t="s">
        <v>1215</v>
      </c>
      <c r="F4" s="22" t="s">
        <v>1211</v>
      </c>
    </row>
    <row r="5" spans="1:6" ht="30" customHeight="1" x14ac:dyDescent="0.25">
      <c r="A5" s="22" t="s">
        <v>1170</v>
      </c>
      <c r="B5" s="22" t="s">
        <v>1208</v>
      </c>
      <c r="C5" s="22" t="s">
        <v>0</v>
      </c>
      <c r="D5" s="22" t="s">
        <v>1216</v>
      </c>
      <c r="E5" s="22" t="s">
        <v>1217</v>
      </c>
      <c r="F5" s="22" t="s">
        <v>1211</v>
      </c>
    </row>
    <row r="6" spans="1:6" ht="30" customHeight="1" x14ac:dyDescent="0.25">
      <c r="A6" s="22" t="s">
        <v>1218</v>
      </c>
      <c r="B6" s="22" t="s">
        <v>1208</v>
      </c>
      <c r="C6" s="22" t="s">
        <v>1219</v>
      </c>
      <c r="D6" s="22" t="s">
        <v>1220</v>
      </c>
      <c r="E6" s="22" t="s">
        <v>1221</v>
      </c>
      <c r="F6" s="22" t="s">
        <v>1222</v>
      </c>
    </row>
    <row r="7" spans="1:6" ht="45" customHeight="1" x14ac:dyDescent="0.25">
      <c r="A7" s="22" t="s">
        <v>1223</v>
      </c>
      <c r="B7" s="22" t="s">
        <v>1208</v>
      </c>
      <c r="C7" s="22" t="s">
        <v>295</v>
      </c>
      <c r="D7" s="22" t="s">
        <v>1224</v>
      </c>
      <c r="E7" s="22" t="s">
        <v>1225</v>
      </c>
      <c r="F7" s="22" t="s">
        <v>1226</v>
      </c>
    </row>
    <row r="8" spans="1:6" ht="15" customHeight="1" x14ac:dyDescent="0.25">
      <c r="A8" s="22" t="s">
        <v>1181</v>
      </c>
      <c r="B8" s="22" t="s">
        <v>1227</v>
      </c>
      <c r="C8" s="22" t="s">
        <v>1228</v>
      </c>
      <c r="D8" s="22" t="s">
        <v>1229</v>
      </c>
      <c r="E8" s="22" t="s">
        <v>1230</v>
      </c>
      <c r="F8" s="22" t="s">
        <v>1211</v>
      </c>
    </row>
    <row r="9" spans="1:6" ht="30" customHeight="1" x14ac:dyDescent="0.25">
      <c r="A9" s="22" t="s">
        <v>1175</v>
      </c>
      <c r="B9" s="22" t="s">
        <v>1227</v>
      </c>
      <c r="C9" s="22" t="s">
        <v>1231</v>
      </c>
      <c r="D9" s="22" t="s">
        <v>1229</v>
      </c>
      <c r="E9" s="22" t="s">
        <v>1232</v>
      </c>
      <c r="F9" s="22" t="s">
        <v>1211</v>
      </c>
    </row>
    <row r="10" spans="1:6" ht="30" customHeight="1" x14ac:dyDescent="0.25">
      <c r="A10" s="22" t="s">
        <v>1233</v>
      </c>
      <c r="B10" s="22" t="s">
        <v>1234</v>
      </c>
      <c r="C10" s="22" t="s">
        <v>1235</v>
      </c>
      <c r="D10" s="22" t="s">
        <v>1229</v>
      </c>
      <c r="E10" s="22" t="s">
        <v>1236</v>
      </c>
      <c r="F10" s="22" t="s">
        <v>1237</v>
      </c>
    </row>
    <row r="11" spans="1:6" ht="30" customHeight="1" x14ac:dyDescent="0.25">
      <c r="A11" s="22" t="s">
        <v>1238</v>
      </c>
      <c r="B11" s="22" t="s">
        <v>947</v>
      </c>
      <c r="C11" s="22" t="s">
        <v>1239</v>
      </c>
      <c r="D11" s="22" t="s">
        <v>1240</v>
      </c>
      <c r="E11" s="22" t="s">
        <v>1241</v>
      </c>
      <c r="F11" s="22" t="s">
        <v>1242</v>
      </c>
    </row>
    <row r="12" spans="1:6" ht="15" customHeight="1" x14ac:dyDescent="0.25">
      <c r="A12" s="16"/>
      <c r="B12" s="16"/>
      <c r="C12" s="16"/>
      <c r="D12" s="16"/>
      <c r="E12" s="16"/>
      <c r="F12" s="16"/>
    </row>
    <row r="13" spans="1:6" ht="15" customHeight="1" x14ac:dyDescent="0.25">
      <c r="A13" s="16"/>
      <c r="B13" s="16"/>
      <c r="C13" s="16"/>
      <c r="D13" s="16"/>
      <c r="E13" s="16"/>
      <c r="F13" s="16"/>
    </row>
    <row r="14" spans="1:6" ht="15" customHeight="1" x14ac:dyDescent="0.25">
      <c r="A14" s="16"/>
      <c r="B14" s="16"/>
      <c r="C14" s="16"/>
      <c r="D14" s="16"/>
      <c r="E14" s="16"/>
      <c r="F14" s="16"/>
    </row>
    <row r="15" spans="1:6" ht="15" customHeight="1" x14ac:dyDescent="0.25">
      <c r="A15" s="16"/>
      <c r="B15" s="16"/>
      <c r="C15" s="16"/>
      <c r="D15" s="16"/>
      <c r="E15" s="16"/>
      <c r="F15" s="16"/>
    </row>
    <row r="16" spans="1:6" ht="15" customHeight="1" x14ac:dyDescent="0.25">
      <c r="A16" s="16"/>
      <c r="B16" s="16"/>
      <c r="C16" s="16"/>
      <c r="D16" s="16"/>
      <c r="E16" s="16"/>
      <c r="F16" s="16"/>
    </row>
    <row r="17" spans="1:6" ht="15" customHeight="1" x14ac:dyDescent="0.25">
      <c r="A17" s="16"/>
      <c r="B17" s="16"/>
      <c r="C17" s="16"/>
      <c r="D17" s="16"/>
      <c r="E17" s="16"/>
      <c r="F17" s="16"/>
    </row>
    <row r="18" spans="1:6" ht="15" customHeight="1" x14ac:dyDescent="0.25">
      <c r="A18" s="16"/>
      <c r="B18" s="16"/>
      <c r="C18" s="16"/>
      <c r="D18" s="16"/>
      <c r="E18" s="16"/>
      <c r="F18" s="16"/>
    </row>
    <row r="19" spans="1:6" ht="15" customHeight="1" x14ac:dyDescent="0.25">
      <c r="A19" s="16"/>
      <c r="B19" s="16"/>
      <c r="C19" s="16"/>
      <c r="D19" s="16"/>
      <c r="E19" s="16"/>
      <c r="F19" s="16"/>
    </row>
    <row r="20" spans="1:6" ht="15" customHeight="1" x14ac:dyDescent="0.25">
      <c r="A20" s="16"/>
      <c r="B20" s="16"/>
      <c r="C20" s="16"/>
      <c r="D20" s="16"/>
      <c r="E20" s="16"/>
      <c r="F20" s="16"/>
    </row>
    <row r="21" spans="1:6" ht="15" customHeight="1" x14ac:dyDescent="0.25">
      <c r="A21" s="16"/>
      <c r="B21" s="16"/>
      <c r="C21" s="16"/>
      <c r="D21" s="16"/>
      <c r="E21" s="16"/>
      <c r="F21" s="16"/>
    </row>
    <row r="22" spans="1:6" ht="15" customHeight="1" x14ac:dyDescent="0.25">
      <c r="A22" s="16"/>
      <c r="B22" s="16"/>
      <c r="C22" s="16"/>
      <c r="D22" s="16"/>
      <c r="E22" s="16"/>
      <c r="F22" s="16"/>
    </row>
    <row r="23" spans="1:6" ht="15" customHeight="1" x14ac:dyDescent="0.25">
      <c r="A23" s="16"/>
      <c r="B23" s="16"/>
      <c r="C23" s="16"/>
      <c r="D23" s="16"/>
      <c r="E23" s="16"/>
      <c r="F23" s="16"/>
    </row>
    <row r="24" spans="1:6" ht="15" customHeight="1" x14ac:dyDescent="0.25">
      <c r="A24" s="16"/>
      <c r="B24" s="16"/>
      <c r="C24" s="16"/>
      <c r="D24" s="16"/>
      <c r="E24" s="16"/>
      <c r="F24" s="16"/>
    </row>
    <row r="25" spans="1:6" ht="15" customHeight="1" x14ac:dyDescent="0.25">
      <c r="A25" s="16"/>
      <c r="B25" s="16"/>
      <c r="C25" s="16"/>
      <c r="D25" s="16"/>
      <c r="E25" s="16"/>
      <c r="F25" s="16"/>
    </row>
    <row r="26" spans="1:6" ht="15" customHeight="1" x14ac:dyDescent="0.25">
      <c r="A26" s="16"/>
      <c r="B26" s="16"/>
      <c r="C26" s="16"/>
      <c r="D26" s="16"/>
      <c r="E26" s="16"/>
      <c r="F26" s="16"/>
    </row>
    <row r="27" spans="1:6" ht="15" customHeight="1" x14ac:dyDescent="0.25">
      <c r="A27" s="16"/>
      <c r="B27" s="16"/>
      <c r="C27" s="16"/>
      <c r="D27" s="16"/>
      <c r="E27" s="16"/>
      <c r="F27" s="16"/>
    </row>
    <row r="28" spans="1:6" ht="15" customHeight="1" x14ac:dyDescent="0.25">
      <c r="A28" s="16"/>
      <c r="B28" s="16"/>
      <c r="C28" s="16"/>
      <c r="D28" s="16"/>
      <c r="E28" s="16"/>
      <c r="F28" s="16"/>
    </row>
    <row r="29" spans="1:6" ht="15" customHeight="1" x14ac:dyDescent="0.25">
      <c r="A29" s="16"/>
      <c r="B29" s="16"/>
      <c r="C29" s="16"/>
      <c r="D29" s="16"/>
      <c r="E29" s="16"/>
      <c r="F29" s="16"/>
    </row>
    <row r="30" spans="1:6" ht="15" customHeight="1" x14ac:dyDescent="0.25">
      <c r="A30" s="16"/>
      <c r="B30" s="16"/>
      <c r="C30" s="16"/>
      <c r="D30" s="16"/>
      <c r="E30" s="16"/>
      <c r="F30" s="16"/>
    </row>
    <row r="31" spans="1:6" ht="15" customHeight="1" x14ac:dyDescent="0.25">
      <c r="A31" s="16"/>
      <c r="B31" s="16"/>
      <c r="C31" s="16"/>
      <c r="D31" s="16"/>
      <c r="E31" s="16"/>
      <c r="F31" s="16"/>
    </row>
    <row r="32" spans="1:6" ht="15" customHeight="1" x14ac:dyDescent="0.25">
      <c r="A32" s="16"/>
      <c r="B32" s="16"/>
      <c r="C32" s="16"/>
      <c r="D32" s="16"/>
      <c r="E32" s="16"/>
      <c r="F32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34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38" customWidth="1"/>
    <col min="3" max="3" width="24" customWidth="1"/>
    <col min="4" max="4" width="22" customWidth="1"/>
    <col min="5" max="5" width="20" customWidth="1"/>
    <col min="6" max="6" width="42" customWidth="1"/>
  </cols>
  <sheetData>
    <row r="1" spans="1:6" ht="18.75" customHeight="1" x14ac:dyDescent="0.25">
      <c r="A1" s="97" t="s">
        <v>1243</v>
      </c>
      <c r="B1" s="96"/>
      <c r="C1" s="96"/>
      <c r="D1" s="96"/>
      <c r="E1" s="96"/>
      <c r="F1" s="96"/>
    </row>
    <row r="3" spans="1:6" ht="15" customHeight="1" x14ac:dyDescent="0.25">
      <c r="A3" s="39" t="s">
        <v>1244</v>
      </c>
      <c r="B3" s="39" t="s">
        <v>1245</v>
      </c>
      <c r="C3" s="39" t="s">
        <v>1246</v>
      </c>
      <c r="D3" s="39" t="s">
        <v>1247</v>
      </c>
      <c r="E3" s="39" t="s">
        <v>1248</v>
      </c>
      <c r="F3" s="39" t="s">
        <v>1160</v>
      </c>
    </row>
    <row r="4" spans="1:6" ht="15" customHeight="1" x14ac:dyDescent="0.25">
      <c r="A4" s="16" t="s">
        <v>1249</v>
      </c>
      <c r="B4" s="16" t="s">
        <v>1250</v>
      </c>
      <c r="C4" s="16" t="s">
        <v>1251</v>
      </c>
      <c r="D4" s="16" t="s">
        <v>1252</v>
      </c>
      <c r="E4" s="16" t="s">
        <v>1253</v>
      </c>
      <c r="F4" s="16" t="s">
        <v>1254</v>
      </c>
    </row>
    <row r="5" spans="1:6" ht="15" customHeight="1" x14ac:dyDescent="0.25">
      <c r="A5" s="16" t="s">
        <v>1255</v>
      </c>
      <c r="B5" s="16" t="s">
        <v>1256</v>
      </c>
      <c r="C5" s="16" t="s">
        <v>1257</v>
      </c>
      <c r="D5" s="16" t="s">
        <v>1258</v>
      </c>
      <c r="E5" s="16" t="s">
        <v>1259</v>
      </c>
      <c r="F5" s="16" t="s">
        <v>1260</v>
      </c>
    </row>
    <row r="6" spans="1:6" ht="15" customHeight="1" x14ac:dyDescent="0.25">
      <c r="A6" s="16" t="s">
        <v>1261</v>
      </c>
      <c r="B6" s="16" t="s">
        <v>1262</v>
      </c>
      <c r="C6" s="16" t="s">
        <v>1263</v>
      </c>
      <c r="D6" s="16" t="s">
        <v>1264</v>
      </c>
      <c r="E6" s="16" t="s">
        <v>1265</v>
      </c>
      <c r="F6" s="16" t="s">
        <v>1266</v>
      </c>
    </row>
    <row r="7" spans="1:6" ht="15" customHeight="1" x14ac:dyDescent="0.25">
      <c r="A7" s="16" t="s">
        <v>1267</v>
      </c>
      <c r="B7" s="16" t="s">
        <v>1268</v>
      </c>
      <c r="C7" s="16" t="s">
        <v>1269</v>
      </c>
      <c r="D7" s="16" t="s">
        <v>1270</v>
      </c>
      <c r="E7" s="16" t="s">
        <v>1271</v>
      </c>
      <c r="F7" s="16" t="s">
        <v>1272</v>
      </c>
    </row>
    <row r="8" spans="1:6" ht="15" customHeight="1" x14ac:dyDescent="0.25">
      <c r="A8" s="16" t="s">
        <v>1273</v>
      </c>
      <c r="B8" s="16" t="s">
        <v>1274</v>
      </c>
      <c r="C8" s="16" t="s">
        <v>1275</v>
      </c>
      <c r="D8" s="16" t="s">
        <v>1276</v>
      </c>
      <c r="E8" s="16" t="s">
        <v>1277</v>
      </c>
      <c r="F8" s="16" t="s">
        <v>1278</v>
      </c>
    </row>
    <row r="9" spans="1:6" ht="15" customHeight="1" x14ac:dyDescent="0.25">
      <c r="A9" s="16" t="s">
        <v>1279</v>
      </c>
      <c r="B9" s="16" t="s">
        <v>1280</v>
      </c>
      <c r="C9" s="16" t="s">
        <v>1281</v>
      </c>
      <c r="D9" s="16" t="s">
        <v>1282</v>
      </c>
      <c r="E9" s="16" t="s">
        <v>1283</v>
      </c>
      <c r="F9" s="16" t="s">
        <v>1284</v>
      </c>
    </row>
    <row r="10" spans="1:6" ht="15" customHeight="1" x14ac:dyDescent="0.25">
      <c r="A10" s="16" t="s">
        <v>1285</v>
      </c>
      <c r="B10" s="16" t="s">
        <v>1286</v>
      </c>
      <c r="C10" s="16" t="s">
        <v>1287</v>
      </c>
      <c r="D10" s="16" t="s">
        <v>1288</v>
      </c>
      <c r="E10" s="16" t="s">
        <v>1289</v>
      </c>
      <c r="F10" s="16" t="s">
        <v>1290</v>
      </c>
    </row>
    <row r="11" spans="1:6" ht="15" customHeight="1" x14ac:dyDescent="0.25">
      <c r="A11" s="16" t="s">
        <v>1291</v>
      </c>
      <c r="B11" s="16" t="s">
        <v>1292</v>
      </c>
      <c r="C11" s="16" t="s">
        <v>1293</v>
      </c>
      <c r="D11" s="16" t="s">
        <v>1294</v>
      </c>
      <c r="E11" s="16" t="s">
        <v>1295</v>
      </c>
      <c r="F11" s="16" t="s">
        <v>1296</v>
      </c>
    </row>
    <row r="12" spans="1:6" ht="15" customHeight="1" x14ac:dyDescent="0.25">
      <c r="A12" s="16" t="s">
        <v>1297</v>
      </c>
      <c r="B12" s="16" t="s">
        <v>1298</v>
      </c>
      <c r="C12" s="16" t="s">
        <v>1299</v>
      </c>
      <c r="D12" s="16" t="s">
        <v>1300</v>
      </c>
      <c r="E12" s="16" t="s">
        <v>1289</v>
      </c>
      <c r="F12" s="16" t="s">
        <v>1301</v>
      </c>
    </row>
    <row r="13" spans="1:6" ht="15" customHeight="1" x14ac:dyDescent="0.25">
      <c r="A13" s="16"/>
      <c r="B13" s="16"/>
      <c r="C13" s="16"/>
      <c r="D13" s="16"/>
      <c r="E13" s="16"/>
      <c r="F13" s="16"/>
    </row>
    <row r="14" spans="1:6" ht="15" customHeight="1" x14ac:dyDescent="0.25">
      <c r="A14" s="16"/>
      <c r="B14" s="16"/>
      <c r="C14" s="16"/>
      <c r="D14" s="16"/>
      <c r="E14" s="16"/>
      <c r="F14" s="16"/>
    </row>
    <row r="15" spans="1:6" ht="15" customHeight="1" x14ac:dyDescent="0.25">
      <c r="A15" s="16"/>
      <c r="B15" s="16"/>
      <c r="C15" s="16"/>
      <c r="D15" s="16"/>
      <c r="E15" s="16"/>
      <c r="F15" s="16"/>
    </row>
    <row r="16" spans="1:6" ht="15" customHeight="1" x14ac:dyDescent="0.25">
      <c r="A16" s="16"/>
      <c r="B16" s="16"/>
      <c r="C16" s="16"/>
      <c r="D16" s="16"/>
      <c r="E16" s="16"/>
      <c r="F16" s="16"/>
    </row>
    <row r="17" spans="1:6" ht="15" customHeight="1" x14ac:dyDescent="0.25">
      <c r="A17" s="16"/>
      <c r="B17" s="16"/>
      <c r="C17" s="16"/>
      <c r="D17" s="16"/>
      <c r="E17" s="16"/>
      <c r="F17" s="16"/>
    </row>
    <row r="18" spans="1:6" ht="15" customHeight="1" x14ac:dyDescent="0.25">
      <c r="A18" s="16"/>
      <c r="B18" s="16"/>
      <c r="C18" s="16"/>
      <c r="D18" s="16"/>
      <c r="E18" s="16"/>
      <c r="F18" s="16"/>
    </row>
    <row r="19" spans="1:6" ht="15" customHeight="1" x14ac:dyDescent="0.25">
      <c r="A19" s="16"/>
      <c r="B19" s="16"/>
      <c r="C19" s="16"/>
      <c r="D19" s="16"/>
      <c r="E19" s="16"/>
      <c r="F19" s="16"/>
    </row>
    <row r="20" spans="1:6" ht="15" customHeight="1" x14ac:dyDescent="0.25">
      <c r="A20" s="16"/>
      <c r="B20" s="16"/>
      <c r="C20" s="16"/>
      <c r="D20" s="16"/>
      <c r="E20" s="16"/>
      <c r="F20" s="16"/>
    </row>
    <row r="21" spans="1:6" ht="15" customHeight="1" x14ac:dyDescent="0.25">
      <c r="A21" s="16"/>
      <c r="B21" s="16"/>
      <c r="C21" s="16"/>
      <c r="D21" s="16"/>
      <c r="E21" s="16"/>
      <c r="F21" s="16"/>
    </row>
    <row r="22" spans="1:6" ht="15" customHeight="1" x14ac:dyDescent="0.25">
      <c r="A22" s="16"/>
      <c r="B22" s="16"/>
      <c r="C22" s="16"/>
      <c r="D22" s="16"/>
      <c r="E22" s="16"/>
      <c r="F22" s="16"/>
    </row>
    <row r="23" spans="1:6" ht="15" customHeight="1" x14ac:dyDescent="0.25">
      <c r="A23" s="16"/>
      <c r="B23" s="16"/>
      <c r="C23" s="16"/>
      <c r="D23" s="16"/>
      <c r="E23" s="16"/>
      <c r="F23" s="16"/>
    </row>
    <row r="24" spans="1:6" ht="15" customHeight="1" x14ac:dyDescent="0.25">
      <c r="A24" s="16"/>
      <c r="B24" s="16"/>
      <c r="C24" s="16"/>
      <c r="D24" s="16"/>
      <c r="E24" s="16"/>
      <c r="F24" s="16"/>
    </row>
    <row r="25" spans="1:6" ht="15" customHeight="1" x14ac:dyDescent="0.25">
      <c r="A25" s="16"/>
      <c r="B25" s="16"/>
      <c r="C25" s="16"/>
      <c r="D25" s="16"/>
      <c r="E25" s="16"/>
      <c r="F25" s="16"/>
    </row>
    <row r="26" spans="1:6" ht="15" customHeight="1" x14ac:dyDescent="0.25">
      <c r="A26" s="16"/>
      <c r="B26" s="16"/>
      <c r="C26" s="16"/>
      <c r="D26" s="16"/>
      <c r="E26" s="16"/>
      <c r="F26" s="16"/>
    </row>
    <row r="27" spans="1:6" ht="15" customHeight="1" x14ac:dyDescent="0.25">
      <c r="A27" s="16"/>
      <c r="B27" s="16"/>
      <c r="C27" s="16"/>
      <c r="D27" s="16"/>
      <c r="E27" s="16"/>
      <c r="F27" s="16"/>
    </row>
    <row r="28" spans="1:6" ht="15" customHeight="1" x14ac:dyDescent="0.25">
      <c r="A28" s="16"/>
      <c r="B28" s="16"/>
      <c r="C28" s="16"/>
      <c r="D28" s="16"/>
      <c r="E28" s="16"/>
      <c r="F28" s="16"/>
    </row>
    <row r="29" spans="1:6" ht="15" customHeight="1" x14ac:dyDescent="0.25">
      <c r="A29" s="16"/>
      <c r="B29" s="16"/>
      <c r="C29" s="16"/>
      <c r="D29" s="16"/>
      <c r="E29" s="16"/>
      <c r="F29" s="16"/>
    </row>
    <row r="30" spans="1:6" ht="15" customHeight="1" x14ac:dyDescent="0.25">
      <c r="A30" s="16"/>
      <c r="B30" s="16"/>
      <c r="C30" s="16"/>
      <c r="D30" s="16"/>
      <c r="E30" s="16"/>
      <c r="F30" s="16"/>
    </row>
    <row r="31" spans="1:6" ht="15" customHeight="1" x14ac:dyDescent="0.25">
      <c r="A31" s="16"/>
      <c r="B31" s="16"/>
      <c r="C31" s="16"/>
      <c r="D31" s="16"/>
      <c r="E31" s="16"/>
      <c r="F31" s="16"/>
    </row>
    <row r="32" spans="1:6" ht="15" customHeight="1" x14ac:dyDescent="0.25">
      <c r="A32" s="16"/>
      <c r="B32" s="16"/>
      <c r="C32" s="16"/>
      <c r="D32" s="16"/>
      <c r="E32" s="16"/>
      <c r="F32" s="16"/>
    </row>
    <row r="33" spans="1:6" ht="15" customHeight="1" x14ac:dyDescent="0.25">
      <c r="A33" s="16"/>
      <c r="B33" s="16"/>
      <c r="C33" s="16"/>
      <c r="D33" s="16"/>
      <c r="E33" s="16"/>
      <c r="F33" s="16"/>
    </row>
    <row r="34" spans="1:6" ht="15" customHeight="1" x14ac:dyDescent="0.25">
      <c r="A34" s="16"/>
      <c r="B34" s="16"/>
      <c r="C34" s="16"/>
      <c r="D34" s="16"/>
      <c r="E34" s="16"/>
      <c r="F34" s="16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32"/>
  <sheetViews>
    <sheetView zoomScaleNormal="100" workbookViewId="0"/>
  </sheetViews>
  <sheetFormatPr defaultColWidth="8.7109375" defaultRowHeight="15" customHeight="1" x14ac:dyDescent="0.25"/>
  <cols>
    <col min="1" max="1" width="12" customWidth="1"/>
    <col min="2" max="2" width="10" customWidth="1"/>
    <col min="3" max="3" width="22" customWidth="1"/>
    <col min="4" max="4" width="30" customWidth="1"/>
    <col min="5" max="5" width="14" customWidth="1"/>
    <col min="6" max="8" width="16" customWidth="1"/>
    <col min="9" max="9" width="18" customWidth="1"/>
    <col min="10" max="10" width="34" customWidth="1"/>
    <col min="11" max="11" width="18" customWidth="1"/>
    <col min="12" max="12" width="12" customWidth="1"/>
  </cols>
  <sheetData>
    <row r="1" spans="1:12" ht="30" customHeight="1" x14ac:dyDescent="0.25">
      <c r="A1" s="34" t="s">
        <v>1302</v>
      </c>
      <c r="B1" s="34" t="s">
        <v>0</v>
      </c>
      <c r="C1" s="34" t="s">
        <v>1</v>
      </c>
      <c r="D1" s="34" t="s">
        <v>1303</v>
      </c>
      <c r="E1" s="34" t="s">
        <v>1304</v>
      </c>
      <c r="F1" s="34" t="s">
        <v>1305</v>
      </c>
      <c r="G1" s="34" t="s">
        <v>1306</v>
      </c>
      <c r="H1" s="34" t="s">
        <v>1307</v>
      </c>
      <c r="I1" s="34" t="s">
        <v>1308</v>
      </c>
      <c r="J1" s="34" t="s">
        <v>1309</v>
      </c>
      <c r="K1" s="34" t="s">
        <v>1310</v>
      </c>
      <c r="L1" s="34" t="s">
        <v>1311</v>
      </c>
    </row>
    <row r="2" spans="1:12" ht="15" customHeight="1" x14ac:dyDescent="0.25">
      <c r="A2" s="12" t="s">
        <v>1312</v>
      </c>
      <c r="B2" s="12" t="s">
        <v>30</v>
      </c>
      <c r="C2" s="12" t="s">
        <v>31</v>
      </c>
      <c r="D2" s="12" t="s">
        <v>1313</v>
      </c>
      <c r="E2" s="12" t="s">
        <v>1314</v>
      </c>
      <c r="F2" s="12" t="s">
        <v>1315</v>
      </c>
      <c r="G2" s="12" t="s">
        <v>1316</v>
      </c>
      <c r="H2" s="40">
        <v>2</v>
      </c>
      <c r="I2" s="40">
        <v>0</v>
      </c>
      <c r="J2" s="12" t="s">
        <v>1317</v>
      </c>
      <c r="K2" s="23">
        <v>46204</v>
      </c>
      <c r="L2" s="12" t="s">
        <v>1318</v>
      </c>
    </row>
    <row r="3" spans="1:12" ht="15" customHeight="1" x14ac:dyDescent="0.25">
      <c r="A3" s="12" t="s">
        <v>1319</v>
      </c>
      <c r="B3" s="12" t="s">
        <v>30</v>
      </c>
      <c r="C3" s="12" t="s">
        <v>31</v>
      </c>
      <c r="D3" s="12" t="s">
        <v>1320</v>
      </c>
      <c r="E3" s="12" t="s">
        <v>991</v>
      </c>
      <c r="F3" s="12" t="s">
        <v>1321</v>
      </c>
      <c r="G3" s="12" t="s">
        <v>1259</v>
      </c>
      <c r="H3" s="40">
        <v>15</v>
      </c>
      <c r="I3" s="40">
        <v>0</v>
      </c>
      <c r="J3" s="12" t="s">
        <v>1317</v>
      </c>
      <c r="K3" s="23">
        <v>46204</v>
      </c>
      <c r="L3" s="12" t="s">
        <v>1318</v>
      </c>
    </row>
    <row r="4" spans="1:12" ht="15" customHeight="1" x14ac:dyDescent="0.25">
      <c r="A4" s="12" t="s">
        <v>1322</v>
      </c>
      <c r="B4" s="12" t="s">
        <v>30</v>
      </c>
      <c r="C4" s="12" t="s">
        <v>31</v>
      </c>
      <c r="D4" s="12" t="s">
        <v>1323</v>
      </c>
      <c r="E4" s="12" t="s">
        <v>991</v>
      </c>
      <c r="F4" s="12" t="s">
        <v>1321</v>
      </c>
      <c r="G4" s="12" t="s">
        <v>1259</v>
      </c>
      <c r="H4" s="40">
        <v>20</v>
      </c>
      <c r="I4" s="40">
        <v>0</v>
      </c>
      <c r="J4" s="12" t="s">
        <v>1317</v>
      </c>
      <c r="K4" s="23">
        <v>46204</v>
      </c>
      <c r="L4" s="12" t="s">
        <v>1318</v>
      </c>
    </row>
    <row r="5" spans="1:12" ht="15" customHeight="1" x14ac:dyDescent="0.25">
      <c r="A5" s="12" t="s">
        <v>1324</v>
      </c>
      <c r="B5" s="12" t="s">
        <v>30</v>
      </c>
      <c r="C5" s="12" t="s">
        <v>31</v>
      </c>
      <c r="D5" s="12" t="s">
        <v>1325</v>
      </c>
      <c r="E5" s="12" t="s">
        <v>1326</v>
      </c>
      <c r="F5" s="12" t="s">
        <v>1315</v>
      </c>
      <c r="G5" s="12" t="s">
        <v>1316</v>
      </c>
      <c r="H5" s="40">
        <v>6</v>
      </c>
      <c r="I5" s="40">
        <v>0</v>
      </c>
      <c r="J5" s="12" t="s">
        <v>1317</v>
      </c>
      <c r="K5" s="23">
        <v>46204</v>
      </c>
      <c r="L5" s="12" t="s">
        <v>1318</v>
      </c>
    </row>
    <row r="6" spans="1:12" ht="15" customHeight="1" x14ac:dyDescent="0.25">
      <c r="A6" s="12" t="s">
        <v>1327</v>
      </c>
      <c r="B6" s="12" t="s">
        <v>52</v>
      </c>
      <c r="C6" s="12" t="s">
        <v>53</v>
      </c>
      <c r="D6" s="12" t="s">
        <v>1328</v>
      </c>
      <c r="E6" s="12" t="s">
        <v>1329</v>
      </c>
      <c r="F6" s="12" t="s">
        <v>1315</v>
      </c>
      <c r="G6" s="12" t="s">
        <v>1316</v>
      </c>
      <c r="H6" s="40">
        <v>1.8</v>
      </c>
      <c r="I6" s="40">
        <v>0</v>
      </c>
      <c r="J6" s="12" t="s">
        <v>1317</v>
      </c>
      <c r="K6" s="23">
        <v>46204</v>
      </c>
      <c r="L6" s="12" t="s">
        <v>1318</v>
      </c>
    </row>
    <row r="7" spans="1:12" ht="15" customHeight="1" x14ac:dyDescent="0.25">
      <c r="A7" s="12" t="s">
        <v>1330</v>
      </c>
      <c r="B7" s="12" t="s">
        <v>52</v>
      </c>
      <c r="C7" s="12" t="s">
        <v>53</v>
      </c>
      <c r="D7" s="12" t="s">
        <v>1331</v>
      </c>
      <c r="E7" s="12" t="s">
        <v>1332</v>
      </c>
      <c r="F7" s="12" t="s">
        <v>1315</v>
      </c>
      <c r="G7" s="12" t="s">
        <v>1316</v>
      </c>
      <c r="H7" s="40">
        <v>30</v>
      </c>
      <c r="I7" s="40">
        <v>0</v>
      </c>
      <c r="J7" s="12" t="s">
        <v>1317</v>
      </c>
      <c r="K7" s="23">
        <v>46204</v>
      </c>
      <c r="L7" s="12" t="s">
        <v>1318</v>
      </c>
    </row>
    <row r="8" spans="1:12" ht="15" customHeight="1" x14ac:dyDescent="0.25">
      <c r="A8" s="12" t="s">
        <v>1333</v>
      </c>
      <c r="B8" s="12" t="s">
        <v>52</v>
      </c>
      <c r="C8" s="12" t="s">
        <v>53</v>
      </c>
      <c r="D8" s="12" t="s">
        <v>1334</v>
      </c>
      <c r="E8" s="12" t="s">
        <v>1335</v>
      </c>
      <c r="F8" s="12" t="s">
        <v>1315</v>
      </c>
      <c r="G8" s="12" t="s">
        <v>1316</v>
      </c>
      <c r="H8" s="40">
        <v>0.45</v>
      </c>
      <c r="I8" s="40">
        <v>0</v>
      </c>
      <c r="J8" s="12" t="s">
        <v>1317</v>
      </c>
      <c r="K8" s="23">
        <v>46204</v>
      </c>
      <c r="L8" s="12" t="s">
        <v>1318</v>
      </c>
    </row>
    <row r="9" spans="1:12" ht="15" customHeight="1" x14ac:dyDescent="0.25">
      <c r="A9" s="12" t="s">
        <v>1336</v>
      </c>
      <c r="B9" s="12" t="s">
        <v>52</v>
      </c>
      <c r="C9" s="12" t="s">
        <v>53</v>
      </c>
      <c r="D9" s="12" t="s">
        <v>1337</v>
      </c>
      <c r="E9" s="12" t="s">
        <v>1338</v>
      </c>
      <c r="F9" s="12" t="s">
        <v>1339</v>
      </c>
      <c r="G9" s="12" t="s">
        <v>1259</v>
      </c>
      <c r="H9" s="40">
        <v>0.2</v>
      </c>
      <c r="I9" s="40">
        <v>0</v>
      </c>
      <c r="J9" s="12" t="s">
        <v>1317</v>
      </c>
      <c r="K9" s="23">
        <v>46204</v>
      </c>
      <c r="L9" s="12" t="s">
        <v>1318</v>
      </c>
    </row>
    <row r="10" spans="1:12" ht="15" customHeight="1" x14ac:dyDescent="0.25">
      <c r="A10" s="12" t="s">
        <v>1340</v>
      </c>
      <c r="B10" s="12" t="s">
        <v>84</v>
      </c>
      <c r="C10" s="12" t="s">
        <v>85</v>
      </c>
      <c r="D10" s="12" t="s">
        <v>1341</v>
      </c>
      <c r="E10" s="12" t="s">
        <v>1342</v>
      </c>
      <c r="F10" s="12" t="s">
        <v>1315</v>
      </c>
      <c r="G10" s="12" t="s">
        <v>1316</v>
      </c>
      <c r="H10" s="40">
        <v>4</v>
      </c>
      <c r="I10" s="40">
        <v>0</v>
      </c>
      <c r="J10" s="12" t="s">
        <v>1317</v>
      </c>
      <c r="K10" s="23">
        <v>46204</v>
      </c>
      <c r="L10" s="12" t="s">
        <v>1318</v>
      </c>
    </row>
    <row r="11" spans="1:12" ht="15" customHeight="1" x14ac:dyDescent="0.25">
      <c r="A11" s="12" t="s">
        <v>1343</v>
      </c>
      <c r="B11" s="12" t="s">
        <v>84</v>
      </c>
      <c r="C11" s="12" t="s">
        <v>85</v>
      </c>
      <c r="D11" s="12" t="s">
        <v>1344</v>
      </c>
      <c r="E11" s="12" t="s">
        <v>1345</v>
      </c>
      <c r="F11" s="12" t="s">
        <v>1321</v>
      </c>
      <c r="G11" s="12" t="s">
        <v>1259</v>
      </c>
      <c r="H11" s="40">
        <v>90</v>
      </c>
      <c r="I11" s="40">
        <v>0</v>
      </c>
      <c r="J11" s="12" t="s">
        <v>1317</v>
      </c>
      <c r="K11" s="23">
        <v>46204</v>
      </c>
      <c r="L11" s="12" t="s">
        <v>1318</v>
      </c>
    </row>
    <row r="12" spans="1:12" ht="15" customHeight="1" x14ac:dyDescent="0.25">
      <c r="A12" s="12" t="s">
        <v>1346</v>
      </c>
      <c r="B12" s="12" t="s">
        <v>84</v>
      </c>
      <c r="C12" s="12" t="s">
        <v>85</v>
      </c>
      <c r="D12" s="12" t="s">
        <v>1347</v>
      </c>
      <c r="E12" s="12" t="s">
        <v>1348</v>
      </c>
      <c r="F12" s="12" t="s">
        <v>1315</v>
      </c>
      <c r="G12" s="12" t="s">
        <v>1316</v>
      </c>
      <c r="H12" s="40">
        <v>1.5</v>
      </c>
      <c r="I12" s="40">
        <v>0</v>
      </c>
      <c r="J12" s="12" t="s">
        <v>1317</v>
      </c>
      <c r="K12" s="23">
        <v>46204</v>
      </c>
      <c r="L12" s="12" t="s">
        <v>1318</v>
      </c>
    </row>
    <row r="13" spans="1:12" ht="15" customHeight="1" x14ac:dyDescent="0.25">
      <c r="A13" s="12" t="s">
        <v>1349</v>
      </c>
      <c r="B13" s="12" t="s">
        <v>26</v>
      </c>
      <c r="C13" s="12" t="s">
        <v>27</v>
      </c>
      <c r="D13" s="12" t="s">
        <v>1350</v>
      </c>
      <c r="E13" s="12" t="s">
        <v>1345</v>
      </c>
      <c r="F13" s="12" t="s">
        <v>1321</v>
      </c>
      <c r="G13" s="12" t="s">
        <v>1259</v>
      </c>
      <c r="H13" s="40">
        <v>75</v>
      </c>
      <c r="I13" s="40">
        <v>0</v>
      </c>
      <c r="J13" s="12" t="s">
        <v>1317</v>
      </c>
      <c r="K13" s="23">
        <v>46204</v>
      </c>
      <c r="L13" s="12" t="s">
        <v>1318</v>
      </c>
    </row>
    <row r="14" spans="1:12" ht="15" customHeight="1" x14ac:dyDescent="0.25">
      <c r="A14" s="12" t="s">
        <v>1351</v>
      </c>
      <c r="B14" s="12" t="s">
        <v>26</v>
      </c>
      <c r="C14" s="12" t="s">
        <v>27</v>
      </c>
      <c r="D14" s="12" t="s">
        <v>1352</v>
      </c>
      <c r="E14" s="12" t="s">
        <v>1348</v>
      </c>
      <c r="F14" s="12" t="s">
        <v>1315</v>
      </c>
      <c r="G14" s="12" t="s">
        <v>1316</v>
      </c>
      <c r="H14" s="40">
        <v>2.5</v>
      </c>
      <c r="I14" s="40">
        <v>0</v>
      </c>
      <c r="J14" s="12" t="s">
        <v>1317</v>
      </c>
      <c r="K14" s="23">
        <v>46204</v>
      </c>
      <c r="L14" s="12" t="s">
        <v>1318</v>
      </c>
    </row>
    <row r="15" spans="1:12" ht="15" customHeight="1" x14ac:dyDescent="0.25">
      <c r="A15" s="12" t="s">
        <v>1353</v>
      </c>
      <c r="B15" s="12" t="s">
        <v>26</v>
      </c>
      <c r="C15" s="12" t="s">
        <v>27</v>
      </c>
      <c r="D15" s="12" t="s">
        <v>1354</v>
      </c>
      <c r="E15" s="12" t="s">
        <v>1355</v>
      </c>
      <c r="F15" s="12" t="s">
        <v>1315</v>
      </c>
      <c r="G15" s="12" t="s">
        <v>1316</v>
      </c>
      <c r="H15" s="40">
        <v>1.2</v>
      </c>
      <c r="I15" s="40">
        <v>0</v>
      </c>
      <c r="J15" s="12" t="s">
        <v>1317</v>
      </c>
      <c r="K15" s="23">
        <v>46204</v>
      </c>
      <c r="L15" s="12" t="s">
        <v>1318</v>
      </c>
    </row>
    <row r="16" spans="1:12" ht="15" customHeight="1" x14ac:dyDescent="0.25">
      <c r="A16" s="12" t="s">
        <v>1356</v>
      </c>
      <c r="B16" s="12" t="s">
        <v>34</v>
      </c>
      <c r="C16" s="12" t="s">
        <v>35</v>
      </c>
      <c r="D16" s="12" t="s">
        <v>1350</v>
      </c>
      <c r="E16" s="12" t="s">
        <v>991</v>
      </c>
      <c r="F16" s="12" t="s">
        <v>1315</v>
      </c>
      <c r="G16" s="12" t="s">
        <v>1316</v>
      </c>
      <c r="H16" s="40">
        <v>2.2000000000000002</v>
      </c>
      <c r="I16" s="40">
        <v>0</v>
      </c>
      <c r="J16" s="12" t="s">
        <v>1317</v>
      </c>
      <c r="K16" s="23">
        <v>46204</v>
      </c>
      <c r="L16" s="12" t="s">
        <v>1318</v>
      </c>
    </row>
    <row r="17" spans="1:12" ht="15" customHeight="1" x14ac:dyDescent="0.25">
      <c r="A17" s="12" t="s">
        <v>1357</v>
      </c>
      <c r="B17" s="12" t="s">
        <v>34</v>
      </c>
      <c r="C17" s="12" t="s">
        <v>35</v>
      </c>
      <c r="D17" s="12" t="s">
        <v>1358</v>
      </c>
      <c r="E17" s="12" t="s">
        <v>1348</v>
      </c>
      <c r="F17" s="12" t="s">
        <v>1315</v>
      </c>
      <c r="G17" s="12" t="s">
        <v>1316</v>
      </c>
      <c r="H17" s="40">
        <v>0.8</v>
      </c>
      <c r="I17" s="40">
        <v>0</v>
      </c>
      <c r="J17" s="12" t="s">
        <v>1317</v>
      </c>
      <c r="K17" s="23">
        <v>46204</v>
      </c>
      <c r="L17" s="12" t="s">
        <v>1318</v>
      </c>
    </row>
    <row r="18" spans="1:12" ht="15" customHeight="1" x14ac:dyDescent="0.25">
      <c r="A18" s="12" t="s">
        <v>1359</v>
      </c>
      <c r="B18" s="12" t="s">
        <v>34</v>
      </c>
      <c r="C18" s="12" t="s">
        <v>35</v>
      </c>
      <c r="D18" s="12" t="s">
        <v>1360</v>
      </c>
      <c r="E18" s="12" t="s">
        <v>1348</v>
      </c>
      <c r="F18" s="12" t="s">
        <v>1315</v>
      </c>
      <c r="G18" s="12" t="s">
        <v>1316</v>
      </c>
      <c r="H18" s="40">
        <v>1</v>
      </c>
      <c r="I18" s="40">
        <v>0</v>
      </c>
      <c r="J18" s="12" t="s">
        <v>1317</v>
      </c>
      <c r="K18" s="23">
        <v>46204</v>
      </c>
      <c r="L18" s="12" t="s">
        <v>1318</v>
      </c>
    </row>
    <row r="19" spans="1:12" ht="15" customHeight="1" x14ac:dyDescent="0.25">
      <c r="A19" s="12" t="s">
        <v>1361</v>
      </c>
      <c r="B19" s="12" t="s">
        <v>46</v>
      </c>
      <c r="C19" s="12" t="s">
        <v>47</v>
      </c>
      <c r="D19" s="12" t="s">
        <v>1362</v>
      </c>
      <c r="E19" s="12" t="s">
        <v>1363</v>
      </c>
      <c r="F19" s="12" t="s">
        <v>1315</v>
      </c>
      <c r="G19" s="12" t="s">
        <v>1316</v>
      </c>
      <c r="H19" s="40">
        <v>7</v>
      </c>
      <c r="I19" s="40">
        <v>0</v>
      </c>
      <c r="J19" s="12" t="s">
        <v>1317</v>
      </c>
      <c r="K19" s="23">
        <v>46204</v>
      </c>
      <c r="L19" s="12" t="s">
        <v>1318</v>
      </c>
    </row>
    <row r="20" spans="1:12" ht="15" customHeight="1" x14ac:dyDescent="0.25">
      <c r="A20" s="12" t="s">
        <v>1364</v>
      </c>
      <c r="B20" s="12" t="s">
        <v>48</v>
      </c>
      <c r="C20" s="12" t="s">
        <v>49</v>
      </c>
      <c r="D20" s="12" t="s">
        <v>1365</v>
      </c>
      <c r="E20" s="12" t="s">
        <v>1363</v>
      </c>
      <c r="F20" s="12" t="s">
        <v>1315</v>
      </c>
      <c r="G20" s="12" t="s">
        <v>1316</v>
      </c>
      <c r="H20" s="40">
        <v>12</v>
      </c>
      <c r="I20" s="40">
        <v>0</v>
      </c>
      <c r="J20" s="12" t="s">
        <v>1317</v>
      </c>
      <c r="K20" s="23">
        <v>46204</v>
      </c>
      <c r="L20" s="12" t="s">
        <v>1318</v>
      </c>
    </row>
    <row r="21" spans="1:12" ht="15" customHeight="1" x14ac:dyDescent="0.25">
      <c r="A21" s="12" t="s">
        <v>1366</v>
      </c>
      <c r="B21" s="12" t="s">
        <v>4</v>
      </c>
      <c r="C21" s="12" t="s">
        <v>5</v>
      </c>
      <c r="D21" s="12" t="s">
        <v>1367</v>
      </c>
      <c r="E21" s="12" t="s">
        <v>1329</v>
      </c>
      <c r="F21" s="12" t="s">
        <v>1315</v>
      </c>
      <c r="G21" s="12" t="s">
        <v>1316</v>
      </c>
      <c r="H21" s="40">
        <v>2</v>
      </c>
      <c r="I21" s="40">
        <v>0</v>
      </c>
      <c r="J21" s="12" t="s">
        <v>1317</v>
      </c>
      <c r="K21" s="23">
        <v>46204</v>
      </c>
      <c r="L21" s="12" t="s">
        <v>1318</v>
      </c>
    </row>
    <row r="22" spans="1:12" ht="15" customHeight="1" x14ac:dyDescent="0.25">
      <c r="A22" s="12" t="s">
        <v>1368</v>
      </c>
      <c r="B22" s="12" t="s">
        <v>68</v>
      </c>
      <c r="C22" s="12" t="s">
        <v>69</v>
      </c>
      <c r="D22" s="12" t="s">
        <v>1369</v>
      </c>
      <c r="E22" s="12" t="s">
        <v>1370</v>
      </c>
      <c r="F22" s="12" t="s">
        <v>1315</v>
      </c>
      <c r="G22" s="12" t="s">
        <v>1316</v>
      </c>
      <c r="H22" s="40">
        <v>25</v>
      </c>
      <c r="I22" s="40">
        <v>0</v>
      </c>
      <c r="J22" s="12" t="s">
        <v>1317</v>
      </c>
      <c r="K22" s="23">
        <v>46204</v>
      </c>
      <c r="L22" s="12" t="s">
        <v>1318</v>
      </c>
    </row>
    <row r="23" spans="1:12" ht="1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ht="1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ht="1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1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ht="1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ht="1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ht="1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ht="1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t="1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ht="1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</sheetData>
  <dataValidations count="2">
    <dataValidation type="list" sqref="F2:F22" xr:uid="{00000000-0002-0000-2000-000000000000}">
      <formula1>"Sabit,Değişken,Periyodik"</formula1>
      <formula2>0</formula2>
    </dataValidation>
    <dataValidation type="list" sqref="L2:L22" xr:uid="{00000000-0002-0000-2000-000001000000}">
      <formula1>"Evet,Hayır"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2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24" customWidth="1"/>
    <col min="3" max="3" width="18" customWidth="1"/>
    <col min="4" max="4" width="12" customWidth="1"/>
    <col min="5" max="5" width="20" customWidth="1"/>
    <col min="6" max="6" width="17" customWidth="1"/>
    <col min="7" max="7" width="20" customWidth="1"/>
    <col min="8" max="9" width="14" customWidth="1"/>
  </cols>
  <sheetData>
    <row r="1" spans="1:9" ht="15" customHeight="1" x14ac:dyDescent="0.25">
      <c r="A1" s="34" t="s">
        <v>0</v>
      </c>
      <c r="B1" s="34" t="s">
        <v>1</v>
      </c>
      <c r="C1" s="34" t="s">
        <v>1371</v>
      </c>
      <c r="D1" s="34" t="s">
        <v>1372</v>
      </c>
      <c r="E1" s="34" t="s">
        <v>1373</v>
      </c>
      <c r="F1" s="34" t="s">
        <v>1374</v>
      </c>
      <c r="G1" s="34" t="s">
        <v>1375</v>
      </c>
      <c r="H1" s="34" t="s">
        <v>1376</v>
      </c>
      <c r="I1" s="34" t="s">
        <v>127</v>
      </c>
    </row>
    <row r="2" spans="1:9" ht="15" customHeight="1" x14ac:dyDescent="0.25">
      <c r="A2" s="12" t="s">
        <v>30</v>
      </c>
      <c r="B2" s="12" t="s">
        <v>31</v>
      </c>
      <c r="C2" s="12">
        <v>540</v>
      </c>
      <c r="D2" s="12">
        <v>60</v>
      </c>
      <c r="E2" s="12">
        <v>20</v>
      </c>
      <c r="F2" s="41">
        <v>0.9</v>
      </c>
      <c r="G2" s="40">
        <v>414</v>
      </c>
      <c r="H2" s="40">
        <v>1</v>
      </c>
      <c r="I2" s="12" t="s">
        <v>1317</v>
      </c>
    </row>
    <row r="3" spans="1:9" ht="15" customHeight="1" x14ac:dyDescent="0.25">
      <c r="A3" s="12" t="s">
        <v>52</v>
      </c>
      <c r="B3" s="12" t="s">
        <v>53</v>
      </c>
      <c r="C3" s="12">
        <v>540</v>
      </c>
      <c r="D3" s="12">
        <v>60</v>
      </c>
      <c r="E3" s="12">
        <v>25</v>
      </c>
      <c r="F3" s="41">
        <v>0.85</v>
      </c>
      <c r="G3" s="40">
        <v>386.75</v>
      </c>
      <c r="H3" s="40">
        <v>1</v>
      </c>
      <c r="I3" s="12" t="s">
        <v>1317</v>
      </c>
    </row>
    <row r="4" spans="1:9" ht="15" customHeight="1" x14ac:dyDescent="0.25">
      <c r="A4" s="12" t="s">
        <v>84</v>
      </c>
      <c r="B4" s="12" t="s">
        <v>85</v>
      </c>
      <c r="C4" s="12">
        <v>540</v>
      </c>
      <c r="D4" s="12">
        <v>60</v>
      </c>
      <c r="E4" s="12">
        <v>30</v>
      </c>
      <c r="F4" s="41">
        <v>0.85</v>
      </c>
      <c r="G4" s="40">
        <v>382.5</v>
      </c>
      <c r="H4" s="40">
        <v>1</v>
      </c>
      <c r="I4" s="12" t="s">
        <v>1317</v>
      </c>
    </row>
    <row r="5" spans="1:9" ht="15" customHeight="1" x14ac:dyDescent="0.25">
      <c r="A5" s="12" t="s">
        <v>26</v>
      </c>
      <c r="B5" s="12" t="s">
        <v>27</v>
      </c>
      <c r="C5" s="12">
        <v>540</v>
      </c>
      <c r="D5" s="12">
        <v>60</v>
      </c>
      <c r="E5" s="12">
        <v>30</v>
      </c>
      <c r="F5" s="41">
        <v>0.8</v>
      </c>
      <c r="G5" s="40">
        <v>360</v>
      </c>
      <c r="H5" s="40">
        <v>1</v>
      </c>
      <c r="I5" s="12" t="s">
        <v>1317</v>
      </c>
    </row>
    <row r="6" spans="1:9" ht="15" customHeight="1" x14ac:dyDescent="0.25">
      <c r="A6" s="12" t="s">
        <v>34</v>
      </c>
      <c r="B6" s="12" t="s">
        <v>35</v>
      </c>
      <c r="C6" s="12">
        <v>540</v>
      </c>
      <c r="D6" s="12">
        <v>60</v>
      </c>
      <c r="E6" s="12">
        <v>25</v>
      </c>
      <c r="F6" s="41">
        <v>0.85</v>
      </c>
      <c r="G6" s="40">
        <v>386.75</v>
      </c>
      <c r="H6" s="40">
        <v>1</v>
      </c>
      <c r="I6" s="12" t="s">
        <v>1317</v>
      </c>
    </row>
    <row r="7" spans="1:9" ht="15" customHeight="1" x14ac:dyDescent="0.25">
      <c r="A7" s="12" t="s">
        <v>46</v>
      </c>
      <c r="B7" s="12" t="s">
        <v>47</v>
      </c>
      <c r="C7" s="12">
        <v>540</v>
      </c>
      <c r="D7" s="12">
        <v>60</v>
      </c>
      <c r="E7" s="12">
        <v>20</v>
      </c>
      <c r="F7" s="41">
        <v>0.88</v>
      </c>
      <c r="G7" s="40">
        <v>404.8</v>
      </c>
      <c r="H7" s="40">
        <v>1</v>
      </c>
      <c r="I7" s="12" t="s">
        <v>1317</v>
      </c>
    </row>
    <row r="8" spans="1:9" ht="15" customHeight="1" x14ac:dyDescent="0.25">
      <c r="A8" s="12" t="s">
        <v>48</v>
      </c>
      <c r="B8" s="12" t="s">
        <v>49</v>
      </c>
      <c r="C8" s="12">
        <v>540</v>
      </c>
      <c r="D8" s="12">
        <v>60</v>
      </c>
      <c r="E8" s="12">
        <v>30</v>
      </c>
      <c r="F8" s="41">
        <v>0.82</v>
      </c>
      <c r="G8" s="40">
        <v>369</v>
      </c>
      <c r="H8" s="40">
        <v>1</v>
      </c>
      <c r="I8" s="12" t="s">
        <v>1317</v>
      </c>
    </row>
    <row r="9" spans="1:9" ht="15" customHeight="1" x14ac:dyDescent="0.25">
      <c r="A9" s="12" t="s">
        <v>4</v>
      </c>
      <c r="B9" s="12" t="s">
        <v>5</v>
      </c>
      <c r="C9" s="12">
        <v>540</v>
      </c>
      <c r="D9" s="12">
        <v>60</v>
      </c>
      <c r="E9" s="12">
        <v>25</v>
      </c>
      <c r="F9" s="41">
        <v>0.85</v>
      </c>
      <c r="G9" s="40">
        <v>386.75</v>
      </c>
      <c r="H9" s="40">
        <v>1</v>
      </c>
      <c r="I9" s="12" t="s">
        <v>1317</v>
      </c>
    </row>
    <row r="10" spans="1:9" ht="15" customHeight="1" x14ac:dyDescent="0.25">
      <c r="A10" s="12" t="s">
        <v>68</v>
      </c>
      <c r="B10" s="12" t="s">
        <v>69</v>
      </c>
      <c r="C10" s="12">
        <v>540</v>
      </c>
      <c r="D10" s="12">
        <v>60</v>
      </c>
      <c r="E10" s="12">
        <v>30</v>
      </c>
      <c r="F10" s="41">
        <v>0.82</v>
      </c>
      <c r="G10" s="40">
        <v>369</v>
      </c>
      <c r="H10" s="40">
        <v>1</v>
      </c>
      <c r="I10" s="12" t="s">
        <v>1317</v>
      </c>
    </row>
    <row r="11" spans="1:9" ht="1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</row>
    <row r="12" spans="1:9" ht="1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</row>
    <row r="13" spans="1:9" ht="1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</row>
    <row r="14" spans="1:9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</row>
    <row r="15" spans="1:9" ht="1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</row>
    <row r="16" spans="1:9" ht="1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</row>
    <row r="17" spans="1:9" ht="1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</row>
    <row r="18" spans="1:9" ht="1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</row>
    <row r="19" spans="1:9" ht="1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</row>
    <row r="20" spans="1:9" ht="1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</row>
    <row r="21" spans="1:9" ht="1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</row>
    <row r="22" spans="1:9" ht="1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</row>
    <row r="23" spans="1:9" ht="1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</row>
    <row r="24" spans="1:9" ht="1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</row>
    <row r="25" spans="1:9" ht="1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</row>
    <row r="26" spans="1:9" ht="1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</row>
    <row r="27" spans="1:9" ht="1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</row>
    <row r="28" spans="1:9" ht="1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</row>
    <row r="29" spans="1:9" ht="1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</row>
    <row r="30" spans="1:9" ht="1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</row>
    <row r="31" spans="1:9" ht="1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9" ht="1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1198"/>
  <sheetViews>
    <sheetView zoomScaleNormal="100" workbookViewId="0"/>
  </sheetViews>
  <sheetFormatPr defaultColWidth="8.7109375" defaultRowHeight="15" customHeight="1" x14ac:dyDescent="0.25"/>
  <cols>
    <col min="1" max="1" width="13" customWidth="1"/>
    <col min="2" max="2" width="11" customWidth="1"/>
    <col min="3" max="3" width="24" customWidth="1"/>
    <col min="4" max="4" width="28" customWidth="1"/>
    <col min="5" max="5" width="10" customWidth="1"/>
    <col min="6" max="6" width="22" customWidth="1"/>
    <col min="7" max="7" width="12" customWidth="1"/>
    <col min="8" max="8" width="30" customWidth="1"/>
    <col min="9" max="10" width="18" customWidth="1"/>
    <col min="11" max="11" width="20" customWidth="1"/>
    <col min="12" max="12" width="17" customWidth="1"/>
    <col min="13" max="13" width="32" customWidth="1"/>
    <col min="14" max="14" width="18" customWidth="1"/>
  </cols>
  <sheetData>
    <row r="1" spans="1:14" ht="15" customHeight="1" x14ac:dyDescent="0.25">
      <c r="A1" s="34" t="s">
        <v>909</v>
      </c>
      <c r="B1" s="34" t="s">
        <v>122</v>
      </c>
      <c r="C1" s="34" t="s">
        <v>123</v>
      </c>
      <c r="D1" s="34" t="s">
        <v>965</v>
      </c>
      <c r="E1" s="34" t="s">
        <v>0</v>
      </c>
      <c r="F1" s="34" t="s">
        <v>1</v>
      </c>
      <c r="G1" s="34" t="s">
        <v>1302</v>
      </c>
      <c r="H1" s="34" t="s">
        <v>1303</v>
      </c>
      <c r="I1" s="34" t="s">
        <v>1377</v>
      </c>
      <c r="J1" s="34" t="s">
        <v>1307</v>
      </c>
      <c r="K1" s="34" t="s">
        <v>1378</v>
      </c>
      <c r="L1" s="34" t="s">
        <v>1379</v>
      </c>
      <c r="M1" s="34" t="s">
        <v>1380</v>
      </c>
      <c r="N1" s="34" t="s">
        <v>127</v>
      </c>
    </row>
    <row r="2" spans="1:14" ht="30" customHeight="1" x14ac:dyDescent="0.25">
      <c r="A2" s="23">
        <v>46114</v>
      </c>
      <c r="B2" s="12" t="s">
        <v>128</v>
      </c>
      <c r="C2" s="12" t="s">
        <v>129</v>
      </c>
      <c r="D2" s="12" t="s">
        <v>899</v>
      </c>
      <c r="E2" s="12" t="s">
        <v>30</v>
      </c>
      <c r="F2" s="12" t="s">
        <v>31</v>
      </c>
      <c r="G2" s="12" t="s">
        <v>1312</v>
      </c>
      <c r="H2" s="12" t="s">
        <v>1313</v>
      </c>
      <c r="I2" s="40">
        <v>1285</v>
      </c>
      <c r="J2" s="40">
        <v>2</v>
      </c>
      <c r="K2" s="40">
        <v>1</v>
      </c>
      <c r="L2" s="40">
        <v>2570</v>
      </c>
      <c r="M2" s="21" t="s">
        <v>1381</v>
      </c>
      <c r="N2" s="21" t="s">
        <v>1382</v>
      </c>
    </row>
    <row r="3" spans="1:14" ht="15" customHeight="1" x14ac:dyDescent="0.25">
      <c r="A3" s="23">
        <v>46114</v>
      </c>
      <c r="B3" s="12" t="s">
        <v>128</v>
      </c>
      <c r="C3" s="12" t="s">
        <v>129</v>
      </c>
      <c r="D3" s="12" t="s">
        <v>899</v>
      </c>
      <c r="E3" s="12" t="s">
        <v>30</v>
      </c>
      <c r="F3" s="12" t="s">
        <v>31</v>
      </c>
      <c r="G3" s="12" t="s">
        <v>1319</v>
      </c>
      <c r="H3" s="12" t="s">
        <v>1320</v>
      </c>
      <c r="I3" s="40">
        <v>4</v>
      </c>
      <c r="J3" s="40">
        <v>15</v>
      </c>
      <c r="K3" s="40">
        <v>1</v>
      </c>
      <c r="L3" s="40">
        <v>60</v>
      </c>
      <c r="M3" s="21" t="s">
        <v>1383</v>
      </c>
      <c r="N3" s="21" t="s">
        <v>1317</v>
      </c>
    </row>
    <row r="4" spans="1:14" ht="15" customHeight="1" x14ac:dyDescent="0.25">
      <c r="A4" s="23">
        <v>46114</v>
      </c>
      <c r="B4" s="12" t="s">
        <v>128</v>
      </c>
      <c r="C4" s="12" t="s">
        <v>129</v>
      </c>
      <c r="D4" s="12" t="s">
        <v>899</v>
      </c>
      <c r="E4" s="12" t="s">
        <v>30</v>
      </c>
      <c r="F4" s="12" t="s">
        <v>31</v>
      </c>
      <c r="G4" s="12" t="s">
        <v>1322</v>
      </c>
      <c r="H4" s="12" t="s">
        <v>1323</v>
      </c>
      <c r="I4" s="40">
        <v>4</v>
      </c>
      <c r="J4" s="40">
        <v>20</v>
      </c>
      <c r="K4" s="40">
        <v>1</v>
      </c>
      <c r="L4" s="40">
        <v>80</v>
      </c>
      <c r="M4" s="21" t="s">
        <v>1383</v>
      </c>
      <c r="N4" s="21" t="s">
        <v>1317</v>
      </c>
    </row>
    <row r="5" spans="1:14" ht="15" customHeight="1" x14ac:dyDescent="0.25">
      <c r="A5" s="23">
        <v>46114</v>
      </c>
      <c r="B5" s="12" t="s">
        <v>128</v>
      </c>
      <c r="C5" s="12" t="s">
        <v>129</v>
      </c>
      <c r="D5" s="12" t="s">
        <v>899</v>
      </c>
      <c r="E5" s="12" t="s">
        <v>30</v>
      </c>
      <c r="F5" s="12" t="s">
        <v>31</v>
      </c>
      <c r="G5" s="12" t="s">
        <v>1324</v>
      </c>
      <c r="H5" s="12" t="s">
        <v>1325</v>
      </c>
      <c r="I5" s="40">
        <v>15</v>
      </c>
      <c r="J5" s="40">
        <v>6</v>
      </c>
      <c r="K5" s="40">
        <v>1</v>
      </c>
      <c r="L5" s="40">
        <v>90</v>
      </c>
      <c r="M5" s="21" t="s">
        <v>1383</v>
      </c>
      <c r="N5" s="21" t="s">
        <v>1317</v>
      </c>
    </row>
    <row r="6" spans="1:14" ht="15" customHeight="1" x14ac:dyDescent="0.25">
      <c r="A6" s="23">
        <v>46114</v>
      </c>
      <c r="B6" s="12" t="s">
        <v>128</v>
      </c>
      <c r="C6" s="12" t="s">
        <v>129</v>
      </c>
      <c r="D6" s="12" t="s">
        <v>899</v>
      </c>
      <c r="E6" s="12" t="s">
        <v>52</v>
      </c>
      <c r="F6" s="12" t="s">
        <v>53</v>
      </c>
      <c r="G6" s="12" t="s">
        <v>1327</v>
      </c>
      <c r="H6" s="12" t="s">
        <v>1328</v>
      </c>
      <c r="I6" s="40">
        <v>17</v>
      </c>
      <c r="J6" s="40">
        <v>1.8</v>
      </c>
      <c r="K6" s="40">
        <v>1</v>
      </c>
      <c r="L6" s="40">
        <v>30.6</v>
      </c>
      <c r="M6" s="21" t="s">
        <v>1384</v>
      </c>
      <c r="N6" s="21" t="s">
        <v>1385</v>
      </c>
    </row>
    <row r="7" spans="1:14" ht="15" customHeight="1" x14ac:dyDescent="0.25">
      <c r="A7" s="23">
        <v>46114</v>
      </c>
      <c r="B7" s="12" t="s">
        <v>128</v>
      </c>
      <c r="C7" s="12" t="s">
        <v>129</v>
      </c>
      <c r="D7" s="12" t="s">
        <v>899</v>
      </c>
      <c r="E7" s="12" t="s">
        <v>52</v>
      </c>
      <c r="F7" s="12" t="s">
        <v>53</v>
      </c>
      <c r="G7" s="12" t="s">
        <v>1330</v>
      </c>
      <c r="H7" s="12" t="s">
        <v>1331</v>
      </c>
      <c r="I7" s="40">
        <v>17</v>
      </c>
      <c r="J7" s="40">
        <v>30</v>
      </c>
      <c r="K7" s="40">
        <v>1</v>
      </c>
      <c r="L7" s="40">
        <v>510</v>
      </c>
      <c r="M7" s="21" t="s">
        <v>1384</v>
      </c>
      <c r="N7" s="21" t="s">
        <v>1385</v>
      </c>
    </row>
    <row r="8" spans="1:14" ht="15" customHeight="1" x14ac:dyDescent="0.25">
      <c r="A8" s="23">
        <v>46114</v>
      </c>
      <c r="B8" s="12" t="s">
        <v>128</v>
      </c>
      <c r="C8" s="12" t="s">
        <v>129</v>
      </c>
      <c r="D8" s="12" t="s">
        <v>899</v>
      </c>
      <c r="E8" s="12" t="s">
        <v>52</v>
      </c>
      <c r="F8" s="12" t="s">
        <v>53</v>
      </c>
      <c r="G8" s="12" t="s">
        <v>1333</v>
      </c>
      <c r="H8" s="12" t="s">
        <v>1334</v>
      </c>
      <c r="I8" s="40">
        <v>20</v>
      </c>
      <c r="J8" s="40">
        <v>0.45</v>
      </c>
      <c r="K8" s="40">
        <v>1</v>
      </c>
      <c r="L8" s="40">
        <v>9</v>
      </c>
      <c r="M8" s="21" t="s">
        <v>1383</v>
      </c>
      <c r="N8" s="21" t="s">
        <v>1317</v>
      </c>
    </row>
    <row r="9" spans="1:14" ht="15" customHeight="1" x14ac:dyDescent="0.25">
      <c r="A9" s="23">
        <v>46114</v>
      </c>
      <c r="B9" s="12" t="s">
        <v>128</v>
      </c>
      <c r="C9" s="12" t="s">
        <v>129</v>
      </c>
      <c r="D9" s="12" t="s">
        <v>899</v>
      </c>
      <c r="E9" s="12" t="s">
        <v>52</v>
      </c>
      <c r="F9" s="12" t="s">
        <v>53</v>
      </c>
      <c r="G9" s="12" t="s">
        <v>1336</v>
      </c>
      <c r="H9" s="12" t="s">
        <v>1337</v>
      </c>
      <c r="I9" s="40">
        <v>145</v>
      </c>
      <c r="J9" s="40">
        <v>0.2</v>
      </c>
      <c r="K9" s="40">
        <v>1</v>
      </c>
      <c r="L9" s="40">
        <v>29</v>
      </c>
      <c r="M9" s="21" t="s">
        <v>1383</v>
      </c>
      <c r="N9" s="21" t="s">
        <v>1317</v>
      </c>
    </row>
    <row r="10" spans="1:14" ht="15" customHeight="1" x14ac:dyDescent="0.25">
      <c r="A10" s="23">
        <v>46114</v>
      </c>
      <c r="B10" s="12" t="s">
        <v>128</v>
      </c>
      <c r="C10" s="12" t="s">
        <v>129</v>
      </c>
      <c r="D10" s="12" t="s">
        <v>899</v>
      </c>
      <c r="E10" s="12" t="s">
        <v>84</v>
      </c>
      <c r="F10" s="12" t="s">
        <v>85</v>
      </c>
      <c r="G10" s="12" t="s">
        <v>1340</v>
      </c>
      <c r="H10" s="12" t="s">
        <v>1341</v>
      </c>
      <c r="I10" s="40">
        <v>131</v>
      </c>
      <c r="J10" s="40">
        <v>4</v>
      </c>
      <c r="K10" s="40">
        <v>1</v>
      </c>
      <c r="L10" s="40">
        <v>524</v>
      </c>
      <c r="M10" s="21" t="s">
        <v>1383</v>
      </c>
      <c r="N10" s="21" t="s">
        <v>1317</v>
      </c>
    </row>
    <row r="11" spans="1:14" ht="30" customHeight="1" x14ac:dyDescent="0.25">
      <c r="A11" s="23">
        <v>46114</v>
      </c>
      <c r="B11" s="12" t="s">
        <v>128</v>
      </c>
      <c r="C11" s="12" t="s">
        <v>129</v>
      </c>
      <c r="D11" s="12" t="s">
        <v>899</v>
      </c>
      <c r="E11" s="12" t="s">
        <v>84</v>
      </c>
      <c r="F11" s="12" t="s">
        <v>85</v>
      </c>
      <c r="G11" s="12" t="s">
        <v>1343</v>
      </c>
      <c r="H11" s="12" t="s">
        <v>1344</v>
      </c>
      <c r="I11" s="40">
        <v>1</v>
      </c>
      <c r="J11" s="40">
        <v>90</v>
      </c>
      <c r="K11" s="40">
        <v>1</v>
      </c>
      <c r="L11" s="40">
        <v>90</v>
      </c>
      <c r="M11" s="21" t="s">
        <v>1386</v>
      </c>
      <c r="N11" s="21" t="s">
        <v>1382</v>
      </c>
    </row>
    <row r="12" spans="1:14" ht="15" customHeight="1" x14ac:dyDescent="0.25">
      <c r="A12" s="23">
        <v>46114</v>
      </c>
      <c r="B12" s="12" t="s">
        <v>128</v>
      </c>
      <c r="C12" s="12" t="s">
        <v>129</v>
      </c>
      <c r="D12" s="12" t="s">
        <v>899</v>
      </c>
      <c r="E12" s="12" t="s">
        <v>84</v>
      </c>
      <c r="F12" s="12" t="s">
        <v>85</v>
      </c>
      <c r="G12" s="12" t="s">
        <v>1346</v>
      </c>
      <c r="H12" s="12" t="s">
        <v>1347</v>
      </c>
      <c r="I12" s="40">
        <v>39</v>
      </c>
      <c r="J12" s="40">
        <v>1.5</v>
      </c>
      <c r="K12" s="40">
        <v>1</v>
      </c>
      <c r="L12" s="40">
        <v>58.5</v>
      </c>
      <c r="M12" s="21" t="s">
        <v>1383</v>
      </c>
      <c r="N12" s="21" t="s">
        <v>1317</v>
      </c>
    </row>
    <row r="13" spans="1:14" ht="30" customHeight="1" x14ac:dyDescent="0.25">
      <c r="A13" s="23">
        <v>46114</v>
      </c>
      <c r="B13" s="12" t="s">
        <v>128</v>
      </c>
      <c r="C13" s="12" t="s">
        <v>129</v>
      </c>
      <c r="D13" s="12" t="s">
        <v>899</v>
      </c>
      <c r="E13" s="12" t="s">
        <v>26</v>
      </c>
      <c r="F13" s="12" t="s">
        <v>27</v>
      </c>
      <c r="G13" s="12" t="s">
        <v>1349</v>
      </c>
      <c r="H13" s="12" t="s">
        <v>1350</v>
      </c>
      <c r="I13" s="40">
        <v>1</v>
      </c>
      <c r="J13" s="40">
        <v>75</v>
      </c>
      <c r="K13" s="40">
        <v>1</v>
      </c>
      <c r="L13" s="40">
        <v>75</v>
      </c>
      <c r="M13" s="21" t="s">
        <v>1386</v>
      </c>
      <c r="N13" s="21" t="s">
        <v>1382</v>
      </c>
    </row>
    <row r="14" spans="1:14" ht="15" customHeight="1" x14ac:dyDescent="0.25">
      <c r="A14" s="23">
        <v>46114</v>
      </c>
      <c r="B14" s="12" t="s">
        <v>128</v>
      </c>
      <c r="C14" s="12" t="s">
        <v>129</v>
      </c>
      <c r="D14" s="12" t="s">
        <v>899</v>
      </c>
      <c r="E14" s="12" t="s">
        <v>26</v>
      </c>
      <c r="F14" s="12" t="s">
        <v>27</v>
      </c>
      <c r="G14" s="12" t="s">
        <v>1351</v>
      </c>
      <c r="H14" s="12" t="s">
        <v>1352</v>
      </c>
      <c r="I14" s="40">
        <v>33</v>
      </c>
      <c r="J14" s="40">
        <v>2.5</v>
      </c>
      <c r="K14" s="40">
        <v>1</v>
      </c>
      <c r="L14" s="40">
        <v>82.5</v>
      </c>
      <c r="M14" s="21" t="s">
        <v>1383</v>
      </c>
      <c r="N14" s="21" t="s">
        <v>1317</v>
      </c>
    </row>
    <row r="15" spans="1:14" ht="15" customHeight="1" x14ac:dyDescent="0.25">
      <c r="A15" s="23">
        <v>46114</v>
      </c>
      <c r="B15" s="12" t="s">
        <v>128</v>
      </c>
      <c r="C15" s="12" t="s">
        <v>129</v>
      </c>
      <c r="D15" s="12" t="s">
        <v>899</v>
      </c>
      <c r="E15" s="12" t="s">
        <v>26</v>
      </c>
      <c r="F15" s="12" t="s">
        <v>27</v>
      </c>
      <c r="G15" s="12" t="s">
        <v>1353</v>
      </c>
      <c r="H15" s="12" t="s">
        <v>1354</v>
      </c>
      <c r="I15" s="40">
        <v>52</v>
      </c>
      <c r="J15" s="40">
        <v>1.2</v>
      </c>
      <c r="K15" s="40">
        <v>1</v>
      </c>
      <c r="L15" s="40">
        <v>62.4</v>
      </c>
      <c r="M15" s="21" t="s">
        <v>1383</v>
      </c>
      <c r="N15" s="21" t="s">
        <v>1317</v>
      </c>
    </row>
    <row r="16" spans="1:14" ht="15" customHeight="1" x14ac:dyDescent="0.25">
      <c r="A16" s="23">
        <v>46114</v>
      </c>
      <c r="B16" s="12" t="s">
        <v>128</v>
      </c>
      <c r="C16" s="12" t="s">
        <v>129</v>
      </c>
      <c r="D16" s="12" t="s">
        <v>899</v>
      </c>
      <c r="E16" s="12" t="s">
        <v>34</v>
      </c>
      <c r="F16" s="12" t="s">
        <v>35</v>
      </c>
      <c r="G16" s="12" t="s">
        <v>1356</v>
      </c>
      <c r="H16" s="12" t="s">
        <v>1350</v>
      </c>
      <c r="I16" s="40">
        <v>20</v>
      </c>
      <c r="J16" s="40">
        <v>2.2000000000000002</v>
      </c>
      <c r="K16" s="40">
        <v>1</v>
      </c>
      <c r="L16" s="40">
        <v>44</v>
      </c>
      <c r="M16" s="21" t="s">
        <v>1383</v>
      </c>
      <c r="N16" s="21" t="s">
        <v>1317</v>
      </c>
    </row>
    <row r="17" spans="1:14" ht="15" customHeight="1" x14ac:dyDescent="0.25">
      <c r="A17" s="23">
        <v>46114</v>
      </c>
      <c r="B17" s="12" t="s">
        <v>128</v>
      </c>
      <c r="C17" s="12" t="s">
        <v>129</v>
      </c>
      <c r="D17" s="12" t="s">
        <v>899</v>
      </c>
      <c r="E17" s="12" t="s">
        <v>34</v>
      </c>
      <c r="F17" s="12" t="s">
        <v>35</v>
      </c>
      <c r="G17" s="12" t="s">
        <v>1357</v>
      </c>
      <c r="H17" s="12" t="s">
        <v>1358</v>
      </c>
      <c r="I17" s="40">
        <v>15</v>
      </c>
      <c r="J17" s="40">
        <v>0.8</v>
      </c>
      <c r="K17" s="40">
        <v>1</v>
      </c>
      <c r="L17" s="40">
        <v>12</v>
      </c>
      <c r="M17" s="21" t="s">
        <v>1383</v>
      </c>
      <c r="N17" s="21" t="s">
        <v>1317</v>
      </c>
    </row>
    <row r="18" spans="1:14" ht="15" customHeight="1" x14ac:dyDescent="0.25">
      <c r="A18" s="23">
        <v>46114</v>
      </c>
      <c r="B18" s="12" t="s">
        <v>128</v>
      </c>
      <c r="C18" s="12" t="s">
        <v>129</v>
      </c>
      <c r="D18" s="12" t="s">
        <v>899</v>
      </c>
      <c r="E18" s="12" t="s">
        <v>34</v>
      </c>
      <c r="F18" s="12" t="s">
        <v>35</v>
      </c>
      <c r="G18" s="12" t="s">
        <v>1359</v>
      </c>
      <c r="H18" s="12" t="s">
        <v>1360</v>
      </c>
      <c r="I18" s="40">
        <v>5</v>
      </c>
      <c r="J18" s="40">
        <v>1</v>
      </c>
      <c r="K18" s="40">
        <v>1</v>
      </c>
      <c r="L18" s="40">
        <v>5</v>
      </c>
      <c r="M18" s="21" t="s">
        <v>1383</v>
      </c>
      <c r="N18" s="21" t="s">
        <v>1317</v>
      </c>
    </row>
    <row r="19" spans="1:14" ht="30" customHeight="1" x14ac:dyDescent="0.25">
      <c r="A19" s="23">
        <v>46114</v>
      </c>
      <c r="B19" s="12" t="s">
        <v>128</v>
      </c>
      <c r="C19" s="12" t="s">
        <v>129</v>
      </c>
      <c r="D19" s="12" t="s">
        <v>899</v>
      </c>
      <c r="E19" s="12" t="s">
        <v>46</v>
      </c>
      <c r="F19" s="12" t="s">
        <v>47</v>
      </c>
      <c r="G19" s="12" t="s">
        <v>1361</v>
      </c>
      <c r="H19" s="12" t="s">
        <v>1362</v>
      </c>
      <c r="I19" s="40">
        <v>137</v>
      </c>
      <c r="J19" s="40">
        <v>7</v>
      </c>
      <c r="K19" s="40">
        <v>1</v>
      </c>
      <c r="L19" s="40">
        <v>959</v>
      </c>
      <c r="M19" s="21" t="s">
        <v>1387</v>
      </c>
      <c r="N19" s="21" t="s">
        <v>1382</v>
      </c>
    </row>
    <row r="20" spans="1:14" ht="30" customHeight="1" x14ac:dyDescent="0.25">
      <c r="A20" s="23">
        <v>46114</v>
      </c>
      <c r="B20" s="12" t="s">
        <v>128</v>
      </c>
      <c r="C20" s="12" t="s">
        <v>129</v>
      </c>
      <c r="D20" s="12" t="s">
        <v>899</v>
      </c>
      <c r="E20" s="12" t="s">
        <v>48</v>
      </c>
      <c r="F20" s="12" t="s">
        <v>49</v>
      </c>
      <c r="G20" s="12" t="s">
        <v>1364</v>
      </c>
      <c r="H20" s="12" t="s">
        <v>1365</v>
      </c>
      <c r="I20" s="40">
        <v>137</v>
      </c>
      <c r="J20" s="40">
        <v>12</v>
      </c>
      <c r="K20" s="40">
        <v>1</v>
      </c>
      <c r="L20" s="40">
        <v>1644</v>
      </c>
      <c r="M20" s="21" t="s">
        <v>1387</v>
      </c>
      <c r="N20" s="21" t="s">
        <v>1382</v>
      </c>
    </row>
    <row r="21" spans="1:14" ht="15" customHeight="1" x14ac:dyDescent="0.25">
      <c r="A21" s="23">
        <v>46114</v>
      </c>
      <c r="B21" s="12" t="s">
        <v>128</v>
      </c>
      <c r="C21" s="12" t="s">
        <v>129</v>
      </c>
      <c r="D21" s="12" t="s">
        <v>899</v>
      </c>
      <c r="E21" s="12" t="s">
        <v>4</v>
      </c>
      <c r="F21" s="12" t="s">
        <v>5</v>
      </c>
      <c r="G21" s="12" t="s">
        <v>1366</v>
      </c>
      <c r="H21" s="12" t="s">
        <v>1367</v>
      </c>
      <c r="I21" s="40">
        <v>10</v>
      </c>
      <c r="J21" s="40">
        <v>2</v>
      </c>
      <c r="K21" s="40">
        <v>1</v>
      </c>
      <c r="L21" s="40">
        <v>20</v>
      </c>
      <c r="M21" s="21" t="s">
        <v>1383</v>
      </c>
      <c r="N21" s="21" t="s">
        <v>1317</v>
      </c>
    </row>
    <row r="22" spans="1:14" ht="15" customHeight="1" x14ac:dyDescent="0.25">
      <c r="A22" s="23">
        <v>46114</v>
      </c>
      <c r="B22" s="12" t="s">
        <v>128</v>
      </c>
      <c r="C22" s="12" t="s">
        <v>129</v>
      </c>
      <c r="D22" s="12" t="s">
        <v>899</v>
      </c>
      <c r="E22" s="12" t="s">
        <v>68</v>
      </c>
      <c r="F22" s="12" t="s">
        <v>69</v>
      </c>
      <c r="G22" s="12" t="s">
        <v>1368</v>
      </c>
      <c r="H22" s="12" t="s">
        <v>1369</v>
      </c>
      <c r="I22" s="40">
        <v>3</v>
      </c>
      <c r="J22" s="40">
        <v>25</v>
      </c>
      <c r="K22" s="40">
        <v>1</v>
      </c>
      <c r="L22" s="40">
        <v>75</v>
      </c>
      <c r="M22" s="21" t="s">
        <v>1383</v>
      </c>
      <c r="N22" s="21" t="s">
        <v>1317</v>
      </c>
    </row>
    <row r="23" spans="1:14" ht="30" customHeight="1" x14ac:dyDescent="0.25">
      <c r="A23" s="23">
        <v>46114</v>
      </c>
      <c r="B23" s="12" t="s">
        <v>132</v>
      </c>
      <c r="C23" s="12" t="s">
        <v>133</v>
      </c>
      <c r="D23" s="12" t="s">
        <v>900</v>
      </c>
      <c r="E23" s="12" t="s">
        <v>30</v>
      </c>
      <c r="F23" s="12" t="s">
        <v>31</v>
      </c>
      <c r="G23" s="12" t="s">
        <v>1312</v>
      </c>
      <c r="H23" s="12" t="s">
        <v>1313</v>
      </c>
      <c r="I23" s="40">
        <v>2095</v>
      </c>
      <c r="J23" s="40">
        <v>2</v>
      </c>
      <c r="K23" s="40">
        <v>1</v>
      </c>
      <c r="L23" s="40">
        <v>4190</v>
      </c>
      <c r="M23" s="21" t="s">
        <v>1381</v>
      </c>
      <c r="N23" s="21" t="s">
        <v>1382</v>
      </c>
    </row>
    <row r="24" spans="1:14" ht="15" customHeight="1" x14ac:dyDescent="0.25">
      <c r="A24" s="23">
        <v>46114</v>
      </c>
      <c r="B24" s="12" t="s">
        <v>132</v>
      </c>
      <c r="C24" s="12" t="s">
        <v>133</v>
      </c>
      <c r="D24" s="12" t="s">
        <v>900</v>
      </c>
      <c r="E24" s="12" t="s">
        <v>30</v>
      </c>
      <c r="F24" s="12" t="s">
        <v>31</v>
      </c>
      <c r="G24" s="12" t="s">
        <v>1319</v>
      </c>
      <c r="H24" s="12" t="s">
        <v>1320</v>
      </c>
      <c r="I24" s="40">
        <v>6</v>
      </c>
      <c r="J24" s="40">
        <v>15</v>
      </c>
      <c r="K24" s="40">
        <v>1</v>
      </c>
      <c r="L24" s="40">
        <v>90</v>
      </c>
      <c r="M24" s="21" t="s">
        <v>1383</v>
      </c>
      <c r="N24" s="21" t="s">
        <v>1317</v>
      </c>
    </row>
    <row r="25" spans="1:14" ht="15" customHeight="1" x14ac:dyDescent="0.25">
      <c r="A25" s="23">
        <v>46114</v>
      </c>
      <c r="B25" s="12" t="s">
        <v>132</v>
      </c>
      <c r="C25" s="12" t="s">
        <v>133</v>
      </c>
      <c r="D25" s="12" t="s">
        <v>900</v>
      </c>
      <c r="E25" s="12" t="s">
        <v>30</v>
      </c>
      <c r="F25" s="12" t="s">
        <v>31</v>
      </c>
      <c r="G25" s="12" t="s">
        <v>1322</v>
      </c>
      <c r="H25" s="12" t="s">
        <v>1323</v>
      </c>
      <c r="I25" s="40">
        <v>6</v>
      </c>
      <c r="J25" s="40">
        <v>20</v>
      </c>
      <c r="K25" s="40">
        <v>1</v>
      </c>
      <c r="L25" s="40">
        <v>120</v>
      </c>
      <c r="M25" s="21" t="s">
        <v>1383</v>
      </c>
      <c r="N25" s="21" t="s">
        <v>1317</v>
      </c>
    </row>
    <row r="26" spans="1:14" ht="15" customHeight="1" x14ac:dyDescent="0.25">
      <c r="A26" s="23">
        <v>46114</v>
      </c>
      <c r="B26" s="12" t="s">
        <v>132</v>
      </c>
      <c r="C26" s="12" t="s">
        <v>133</v>
      </c>
      <c r="D26" s="12" t="s">
        <v>900</v>
      </c>
      <c r="E26" s="12" t="s">
        <v>30</v>
      </c>
      <c r="F26" s="12" t="s">
        <v>31</v>
      </c>
      <c r="G26" s="12" t="s">
        <v>1324</v>
      </c>
      <c r="H26" s="12" t="s">
        <v>1325</v>
      </c>
      <c r="I26" s="40">
        <v>25</v>
      </c>
      <c r="J26" s="40">
        <v>6</v>
      </c>
      <c r="K26" s="40">
        <v>1</v>
      </c>
      <c r="L26" s="40">
        <v>150</v>
      </c>
      <c r="M26" s="21" t="s">
        <v>1383</v>
      </c>
      <c r="N26" s="21" t="s">
        <v>1317</v>
      </c>
    </row>
    <row r="27" spans="1:14" ht="15" customHeight="1" x14ac:dyDescent="0.25">
      <c r="A27" s="23">
        <v>46114</v>
      </c>
      <c r="B27" s="12" t="s">
        <v>132</v>
      </c>
      <c r="C27" s="12" t="s">
        <v>133</v>
      </c>
      <c r="D27" s="12" t="s">
        <v>900</v>
      </c>
      <c r="E27" s="12" t="s">
        <v>52</v>
      </c>
      <c r="F27" s="12" t="s">
        <v>53</v>
      </c>
      <c r="G27" s="12" t="s">
        <v>1327</v>
      </c>
      <c r="H27" s="12" t="s">
        <v>1328</v>
      </c>
      <c r="I27" s="40">
        <v>16</v>
      </c>
      <c r="J27" s="40">
        <v>1.8</v>
      </c>
      <c r="K27" s="40">
        <v>1</v>
      </c>
      <c r="L27" s="40">
        <v>28.8</v>
      </c>
      <c r="M27" s="21" t="s">
        <v>1384</v>
      </c>
      <c r="N27" s="21" t="s">
        <v>1385</v>
      </c>
    </row>
    <row r="28" spans="1:14" ht="15" customHeight="1" x14ac:dyDescent="0.25">
      <c r="A28" s="23">
        <v>46114</v>
      </c>
      <c r="B28" s="12" t="s">
        <v>132</v>
      </c>
      <c r="C28" s="12" t="s">
        <v>133</v>
      </c>
      <c r="D28" s="12" t="s">
        <v>900</v>
      </c>
      <c r="E28" s="12" t="s">
        <v>52</v>
      </c>
      <c r="F28" s="12" t="s">
        <v>53</v>
      </c>
      <c r="G28" s="12" t="s">
        <v>1330</v>
      </c>
      <c r="H28" s="12" t="s">
        <v>1331</v>
      </c>
      <c r="I28" s="40">
        <v>16</v>
      </c>
      <c r="J28" s="40">
        <v>30</v>
      </c>
      <c r="K28" s="40">
        <v>1</v>
      </c>
      <c r="L28" s="40">
        <v>480</v>
      </c>
      <c r="M28" s="21" t="s">
        <v>1384</v>
      </c>
      <c r="N28" s="21" t="s">
        <v>1385</v>
      </c>
    </row>
    <row r="29" spans="1:14" ht="15" customHeight="1" x14ac:dyDescent="0.25">
      <c r="A29" s="23">
        <v>46114</v>
      </c>
      <c r="B29" s="12" t="s">
        <v>132</v>
      </c>
      <c r="C29" s="12" t="s">
        <v>133</v>
      </c>
      <c r="D29" s="12" t="s">
        <v>900</v>
      </c>
      <c r="E29" s="12" t="s">
        <v>52</v>
      </c>
      <c r="F29" s="12" t="s">
        <v>53</v>
      </c>
      <c r="G29" s="12" t="s">
        <v>1333</v>
      </c>
      <c r="H29" s="12" t="s">
        <v>1334</v>
      </c>
      <c r="I29" s="40">
        <v>115</v>
      </c>
      <c r="J29" s="40">
        <v>0.45</v>
      </c>
      <c r="K29" s="40">
        <v>1</v>
      </c>
      <c r="L29" s="40">
        <v>51.75</v>
      </c>
      <c r="M29" s="21" t="s">
        <v>1383</v>
      </c>
      <c r="N29" s="21" t="s">
        <v>1317</v>
      </c>
    </row>
    <row r="30" spans="1:14" ht="15" customHeight="1" x14ac:dyDescent="0.25">
      <c r="A30" s="23">
        <v>46114</v>
      </c>
      <c r="B30" s="12" t="s">
        <v>132</v>
      </c>
      <c r="C30" s="12" t="s">
        <v>133</v>
      </c>
      <c r="D30" s="12" t="s">
        <v>900</v>
      </c>
      <c r="E30" s="12" t="s">
        <v>52</v>
      </c>
      <c r="F30" s="12" t="s">
        <v>53</v>
      </c>
      <c r="G30" s="12" t="s">
        <v>1336</v>
      </c>
      <c r="H30" s="12" t="s">
        <v>1337</v>
      </c>
      <c r="I30" s="40">
        <v>825</v>
      </c>
      <c r="J30" s="40">
        <v>0.2</v>
      </c>
      <c r="K30" s="40">
        <v>1</v>
      </c>
      <c r="L30" s="40">
        <v>165</v>
      </c>
      <c r="M30" s="21" t="s">
        <v>1383</v>
      </c>
      <c r="N30" s="21" t="s">
        <v>1317</v>
      </c>
    </row>
    <row r="31" spans="1:14" ht="15" customHeight="1" x14ac:dyDescent="0.25">
      <c r="A31" s="23">
        <v>46114</v>
      </c>
      <c r="B31" s="12" t="s">
        <v>132</v>
      </c>
      <c r="C31" s="12" t="s">
        <v>133</v>
      </c>
      <c r="D31" s="12" t="s">
        <v>900</v>
      </c>
      <c r="E31" s="12" t="s">
        <v>84</v>
      </c>
      <c r="F31" s="12" t="s">
        <v>85</v>
      </c>
      <c r="G31" s="12" t="s">
        <v>1340</v>
      </c>
      <c r="H31" s="12" t="s">
        <v>1341</v>
      </c>
      <c r="I31" s="40">
        <v>225</v>
      </c>
      <c r="J31" s="40">
        <v>4</v>
      </c>
      <c r="K31" s="40">
        <v>1</v>
      </c>
      <c r="L31" s="40">
        <v>900</v>
      </c>
      <c r="M31" s="21" t="s">
        <v>1383</v>
      </c>
      <c r="N31" s="21" t="s">
        <v>1317</v>
      </c>
    </row>
    <row r="32" spans="1:14" ht="30" customHeight="1" x14ac:dyDescent="0.25">
      <c r="A32" s="23">
        <v>46114</v>
      </c>
      <c r="B32" s="12" t="s">
        <v>132</v>
      </c>
      <c r="C32" s="12" t="s">
        <v>133</v>
      </c>
      <c r="D32" s="12" t="s">
        <v>900</v>
      </c>
      <c r="E32" s="12" t="s">
        <v>84</v>
      </c>
      <c r="F32" s="12" t="s">
        <v>85</v>
      </c>
      <c r="G32" s="12" t="s">
        <v>1343</v>
      </c>
      <c r="H32" s="12" t="s">
        <v>1344</v>
      </c>
      <c r="I32" s="40">
        <v>1</v>
      </c>
      <c r="J32" s="40">
        <v>90</v>
      </c>
      <c r="K32" s="40">
        <v>1</v>
      </c>
      <c r="L32" s="40">
        <v>90</v>
      </c>
      <c r="M32" s="21" t="s">
        <v>1386</v>
      </c>
      <c r="N32" s="21" t="s">
        <v>1382</v>
      </c>
    </row>
    <row r="33" spans="1:14" ht="15" customHeight="1" x14ac:dyDescent="0.25">
      <c r="A33" s="23">
        <v>46114</v>
      </c>
      <c r="B33" s="12" t="s">
        <v>132</v>
      </c>
      <c r="C33" s="12" t="s">
        <v>133</v>
      </c>
      <c r="D33" s="12" t="s">
        <v>900</v>
      </c>
      <c r="E33" s="12" t="s">
        <v>84</v>
      </c>
      <c r="F33" s="12" t="s">
        <v>85</v>
      </c>
      <c r="G33" s="12" t="s">
        <v>1346</v>
      </c>
      <c r="H33" s="12" t="s">
        <v>1347</v>
      </c>
      <c r="I33" s="40">
        <v>68</v>
      </c>
      <c r="J33" s="40">
        <v>1.5</v>
      </c>
      <c r="K33" s="40">
        <v>1</v>
      </c>
      <c r="L33" s="40">
        <v>102</v>
      </c>
      <c r="M33" s="21" t="s">
        <v>1383</v>
      </c>
      <c r="N33" s="21" t="s">
        <v>1317</v>
      </c>
    </row>
    <row r="34" spans="1:14" ht="30" customHeight="1" x14ac:dyDescent="0.25">
      <c r="A34" s="23">
        <v>46114</v>
      </c>
      <c r="B34" s="12" t="s">
        <v>132</v>
      </c>
      <c r="C34" s="12" t="s">
        <v>133</v>
      </c>
      <c r="D34" s="12" t="s">
        <v>900</v>
      </c>
      <c r="E34" s="12" t="s">
        <v>26</v>
      </c>
      <c r="F34" s="12" t="s">
        <v>27</v>
      </c>
      <c r="G34" s="12" t="s">
        <v>1349</v>
      </c>
      <c r="H34" s="12" t="s">
        <v>1350</v>
      </c>
      <c r="I34" s="40">
        <v>1</v>
      </c>
      <c r="J34" s="40">
        <v>75</v>
      </c>
      <c r="K34" s="40">
        <v>1</v>
      </c>
      <c r="L34" s="40">
        <v>75</v>
      </c>
      <c r="M34" s="21" t="s">
        <v>1386</v>
      </c>
      <c r="N34" s="21" t="s">
        <v>1382</v>
      </c>
    </row>
    <row r="35" spans="1:14" ht="15" customHeight="1" x14ac:dyDescent="0.25">
      <c r="A35" s="23">
        <v>46114</v>
      </c>
      <c r="B35" s="12" t="s">
        <v>132</v>
      </c>
      <c r="C35" s="12" t="s">
        <v>133</v>
      </c>
      <c r="D35" s="12" t="s">
        <v>900</v>
      </c>
      <c r="E35" s="12" t="s">
        <v>26</v>
      </c>
      <c r="F35" s="12" t="s">
        <v>27</v>
      </c>
      <c r="G35" s="12" t="s">
        <v>1351</v>
      </c>
      <c r="H35" s="12" t="s">
        <v>1352</v>
      </c>
      <c r="I35" s="40">
        <v>56</v>
      </c>
      <c r="J35" s="40">
        <v>2.5</v>
      </c>
      <c r="K35" s="40">
        <v>1</v>
      </c>
      <c r="L35" s="40">
        <v>140</v>
      </c>
      <c r="M35" s="21" t="s">
        <v>1383</v>
      </c>
      <c r="N35" s="21" t="s">
        <v>1317</v>
      </c>
    </row>
    <row r="36" spans="1:14" ht="15" customHeight="1" x14ac:dyDescent="0.25">
      <c r="A36" s="23">
        <v>46114</v>
      </c>
      <c r="B36" s="12" t="s">
        <v>132</v>
      </c>
      <c r="C36" s="12" t="s">
        <v>133</v>
      </c>
      <c r="D36" s="12" t="s">
        <v>900</v>
      </c>
      <c r="E36" s="12" t="s">
        <v>26</v>
      </c>
      <c r="F36" s="12" t="s">
        <v>27</v>
      </c>
      <c r="G36" s="12" t="s">
        <v>1353</v>
      </c>
      <c r="H36" s="12" t="s">
        <v>1354</v>
      </c>
      <c r="I36" s="40">
        <v>90</v>
      </c>
      <c r="J36" s="40">
        <v>1.2</v>
      </c>
      <c r="K36" s="40">
        <v>1</v>
      </c>
      <c r="L36" s="40">
        <v>108</v>
      </c>
      <c r="M36" s="21" t="s">
        <v>1383</v>
      </c>
      <c r="N36" s="21" t="s">
        <v>1317</v>
      </c>
    </row>
    <row r="37" spans="1:14" ht="15" customHeight="1" x14ac:dyDescent="0.25">
      <c r="A37" s="23">
        <v>46114</v>
      </c>
      <c r="B37" s="12" t="s">
        <v>132</v>
      </c>
      <c r="C37" s="12" t="s">
        <v>133</v>
      </c>
      <c r="D37" s="12" t="s">
        <v>900</v>
      </c>
      <c r="E37" s="12" t="s">
        <v>34</v>
      </c>
      <c r="F37" s="12" t="s">
        <v>35</v>
      </c>
      <c r="G37" s="12" t="s">
        <v>1356</v>
      </c>
      <c r="H37" s="12" t="s">
        <v>1350</v>
      </c>
      <c r="I37" s="40">
        <v>66</v>
      </c>
      <c r="J37" s="40">
        <v>2.2000000000000002</v>
      </c>
      <c r="K37" s="40">
        <v>1</v>
      </c>
      <c r="L37" s="40">
        <v>145.19999999999999</v>
      </c>
      <c r="M37" s="21" t="s">
        <v>1383</v>
      </c>
      <c r="N37" s="21" t="s">
        <v>1317</v>
      </c>
    </row>
    <row r="38" spans="1:14" ht="15" customHeight="1" x14ac:dyDescent="0.25">
      <c r="A38" s="23">
        <v>46114</v>
      </c>
      <c r="B38" s="12" t="s">
        <v>132</v>
      </c>
      <c r="C38" s="12" t="s">
        <v>133</v>
      </c>
      <c r="D38" s="12" t="s">
        <v>900</v>
      </c>
      <c r="E38" s="12" t="s">
        <v>34</v>
      </c>
      <c r="F38" s="12" t="s">
        <v>35</v>
      </c>
      <c r="G38" s="12" t="s">
        <v>1357</v>
      </c>
      <c r="H38" s="12" t="s">
        <v>1358</v>
      </c>
      <c r="I38" s="40">
        <v>40</v>
      </c>
      <c r="J38" s="40">
        <v>0.8</v>
      </c>
      <c r="K38" s="40">
        <v>1</v>
      </c>
      <c r="L38" s="40">
        <v>32</v>
      </c>
      <c r="M38" s="21" t="s">
        <v>1383</v>
      </c>
      <c r="N38" s="21" t="s">
        <v>1317</v>
      </c>
    </row>
    <row r="39" spans="1:14" ht="15" customHeight="1" x14ac:dyDescent="0.25">
      <c r="A39" s="23">
        <v>46114</v>
      </c>
      <c r="B39" s="12" t="s">
        <v>132</v>
      </c>
      <c r="C39" s="12" t="s">
        <v>133</v>
      </c>
      <c r="D39" s="12" t="s">
        <v>900</v>
      </c>
      <c r="E39" s="12" t="s">
        <v>34</v>
      </c>
      <c r="F39" s="12" t="s">
        <v>35</v>
      </c>
      <c r="G39" s="12" t="s">
        <v>1359</v>
      </c>
      <c r="H39" s="12" t="s">
        <v>1360</v>
      </c>
      <c r="I39" s="40">
        <v>10</v>
      </c>
      <c r="J39" s="40">
        <v>1</v>
      </c>
      <c r="K39" s="40">
        <v>1</v>
      </c>
      <c r="L39" s="40">
        <v>10</v>
      </c>
      <c r="M39" s="21" t="s">
        <v>1383</v>
      </c>
      <c r="N39" s="21" t="s">
        <v>1317</v>
      </c>
    </row>
    <row r="40" spans="1:14" ht="30" customHeight="1" x14ac:dyDescent="0.25">
      <c r="A40" s="23">
        <v>46114</v>
      </c>
      <c r="B40" s="12" t="s">
        <v>132</v>
      </c>
      <c r="C40" s="12" t="s">
        <v>133</v>
      </c>
      <c r="D40" s="12" t="s">
        <v>900</v>
      </c>
      <c r="E40" s="12" t="s">
        <v>46</v>
      </c>
      <c r="F40" s="12" t="s">
        <v>47</v>
      </c>
      <c r="G40" s="12" t="s">
        <v>1361</v>
      </c>
      <c r="H40" s="12" t="s">
        <v>1362</v>
      </c>
      <c r="I40" s="40">
        <v>4</v>
      </c>
      <c r="J40" s="40">
        <v>7</v>
      </c>
      <c r="K40" s="40">
        <v>1</v>
      </c>
      <c r="L40" s="40">
        <v>28</v>
      </c>
      <c r="M40" s="21" t="s">
        <v>1387</v>
      </c>
      <c r="N40" s="21" t="s">
        <v>1382</v>
      </c>
    </row>
    <row r="41" spans="1:14" ht="30" customHeight="1" x14ac:dyDescent="0.25">
      <c r="A41" s="23">
        <v>46114</v>
      </c>
      <c r="B41" s="12" t="s">
        <v>132</v>
      </c>
      <c r="C41" s="12" t="s">
        <v>133</v>
      </c>
      <c r="D41" s="12" t="s">
        <v>900</v>
      </c>
      <c r="E41" s="12" t="s">
        <v>48</v>
      </c>
      <c r="F41" s="12" t="s">
        <v>49</v>
      </c>
      <c r="G41" s="12" t="s">
        <v>1364</v>
      </c>
      <c r="H41" s="12" t="s">
        <v>1365</v>
      </c>
      <c r="I41" s="40">
        <v>4</v>
      </c>
      <c r="J41" s="40">
        <v>12</v>
      </c>
      <c r="K41" s="40">
        <v>1</v>
      </c>
      <c r="L41" s="40">
        <v>48</v>
      </c>
      <c r="M41" s="21" t="s">
        <v>1387</v>
      </c>
      <c r="N41" s="21" t="s">
        <v>1382</v>
      </c>
    </row>
    <row r="42" spans="1:14" ht="15" customHeight="1" x14ac:dyDescent="0.25">
      <c r="A42" s="23">
        <v>46114</v>
      </c>
      <c r="B42" s="12" t="s">
        <v>132</v>
      </c>
      <c r="C42" s="12" t="s">
        <v>133</v>
      </c>
      <c r="D42" s="12" t="s">
        <v>900</v>
      </c>
      <c r="E42" s="12" t="s">
        <v>4</v>
      </c>
      <c r="F42" s="12" t="s">
        <v>5</v>
      </c>
      <c r="G42" s="12" t="s">
        <v>1366</v>
      </c>
      <c r="H42" s="12" t="s">
        <v>1367</v>
      </c>
      <c r="I42" s="40">
        <v>40</v>
      </c>
      <c r="J42" s="40">
        <v>2</v>
      </c>
      <c r="K42" s="40">
        <v>1</v>
      </c>
      <c r="L42" s="40">
        <v>80</v>
      </c>
      <c r="M42" s="21" t="s">
        <v>1383</v>
      </c>
      <c r="N42" s="21" t="s">
        <v>1317</v>
      </c>
    </row>
    <row r="43" spans="1:14" ht="15" customHeight="1" x14ac:dyDescent="0.25">
      <c r="A43" s="23">
        <v>46114</v>
      </c>
      <c r="B43" s="12" t="s">
        <v>132</v>
      </c>
      <c r="C43" s="12" t="s">
        <v>133</v>
      </c>
      <c r="D43" s="12" t="s">
        <v>900</v>
      </c>
      <c r="E43" s="12" t="s">
        <v>68</v>
      </c>
      <c r="F43" s="12" t="s">
        <v>69</v>
      </c>
      <c r="G43" s="12" t="s">
        <v>1368</v>
      </c>
      <c r="H43" s="12" t="s">
        <v>1369</v>
      </c>
      <c r="I43" s="40">
        <v>4</v>
      </c>
      <c r="J43" s="40">
        <v>25</v>
      </c>
      <c r="K43" s="40">
        <v>1</v>
      </c>
      <c r="L43" s="40">
        <v>100</v>
      </c>
      <c r="M43" s="21" t="s">
        <v>1383</v>
      </c>
      <c r="N43" s="21" t="s">
        <v>1317</v>
      </c>
    </row>
    <row r="44" spans="1:14" ht="30" customHeight="1" x14ac:dyDescent="0.25">
      <c r="A44" s="23">
        <v>46114</v>
      </c>
      <c r="B44" s="12" t="s">
        <v>135</v>
      </c>
      <c r="C44" s="12" t="s">
        <v>136</v>
      </c>
      <c r="D44" s="12" t="s">
        <v>900</v>
      </c>
      <c r="E44" s="12" t="s">
        <v>30</v>
      </c>
      <c r="F44" s="12" t="s">
        <v>31</v>
      </c>
      <c r="G44" s="12" t="s">
        <v>1312</v>
      </c>
      <c r="H44" s="12" t="s">
        <v>1313</v>
      </c>
      <c r="I44" s="40">
        <v>1315</v>
      </c>
      <c r="J44" s="40">
        <v>2</v>
      </c>
      <c r="K44" s="40">
        <v>1</v>
      </c>
      <c r="L44" s="40">
        <v>2630</v>
      </c>
      <c r="M44" s="21" t="s">
        <v>1381</v>
      </c>
      <c r="N44" s="21" t="s">
        <v>1382</v>
      </c>
    </row>
    <row r="45" spans="1:14" ht="15" customHeight="1" x14ac:dyDescent="0.25">
      <c r="A45" s="23">
        <v>46114</v>
      </c>
      <c r="B45" s="12" t="s">
        <v>135</v>
      </c>
      <c r="C45" s="12" t="s">
        <v>136</v>
      </c>
      <c r="D45" s="12" t="s">
        <v>900</v>
      </c>
      <c r="E45" s="12" t="s">
        <v>30</v>
      </c>
      <c r="F45" s="12" t="s">
        <v>31</v>
      </c>
      <c r="G45" s="12" t="s">
        <v>1319</v>
      </c>
      <c r="H45" s="12" t="s">
        <v>1320</v>
      </c>
      <c r="I45" s="40">
        <v>4</v>
      </c>
      <c r="J45" s="40">
        <v>15</v>
      </c>
      <c r="K45" s="40">
        <v>1</v>
      </c>
      <c r="L45" s="40">
        <v>60</v>
      </c>
      <c r="M45" s="21" t="s">
        <v>1383</v>
      </c>
      <c r="N45" s="21" t="s">
        <v>1317</v>
      </c>
    </row>
    <row r="46" spans="1:14" ht="15" customHeight="1" x14ac:dyDescent="0.25">
      <c r="A46" s="23">
        <v>46114</v>
      </c>
      <c r="B46" s="12" t="s">
        <v>135</v>
      </c>
      <c r="C46" s="12" t="s">
        <v>136</v>
      </c>
      <c r="D46" s="12" t="s">
        <v>900</v>
      </c>
      <c r="E46" s="12" t="s">
        <v>30</v>
      </c>
      <c r="F46" s="12" t="s">
        <v>31</v>
      </c>
      <c r="G46" s="12" t="s">
        <v>1322</v>
      </c>
      <c r="H46" s="12" t="s">
        <v>1323</v>
      </c>
      <c r="I46" s="40">
        <v>4</v>
      </c>
      <c r="J46" s="40">
        <v>20</v>
      </c>
      <c r="K46" s="40">
        <v>1</v>
      </c>
      <c r="L46" s="40">
        <v>80</v>
      </c>
      <c r="M46" s="21" t="s">
        <v>1383</v>
      </c>
      <c r="N46" s="21" t="s">
        <v>1317</v>
      </c>
    </row>
    <row r="47" spans="1:14" ht="15" customHeight="1" x14ac:dyDescent="0.25">
      <c r="A47" s="23">
        <v>46114</v>
      </c>
      <c r="B47" s="12" t="s">
        <v>135</v>
      </c>
      <c r="C47" s="12" t="s">
        <v>136</v>
      </c>
      <c r="D47" s="12" t="s">
        <v>900</v>
      </c>
      <c r="E47" s="12" t="s">
        <v>30</v>
      </c>
      <c r="F47" s="12" t="s">
        <v>31</v>
      </c>
      <c r="G47" s="12" t="s">
        <v>1324</v>
      </c>
      <c r="H47" s="12" t="s">
        <v>1325</v>
      </c>
      <c r="I47" s="40">
        <v>16</v>
      </c>
      <c r="J47" s="40">
        <v>6</v>
      </c>
      <c r="K47" s="40">
        <v>1</v>
      </c>
      <c r="L47" s="40">
        <v>96</v>
      </c>
      <c r="M47" s="21" t="s">
        <v>1383</v>
      </c>
      <c r="N47" s="21" t="s">
        <v>1317</v>
      </c>
    </row>
    <row r="48" spans="1:14" ht="15" customHeight="1" x14ac:dyDescent="0.25">
      <c r="A48" s="23">
        <v>46114</v>
      </c>
      <c r="B48" s="12" t="s">
        <v>135</v>
      </c>
      <c r="C48" s="12" t="s">
        <v>136</v>
      </c>
      <c r="D48" s="12" t="s">
        <v>900</v>
      </c>
      <c r="E48" s="12" t="s">
        <v>52</v>
      </c>
      <c r="F48" s="12" t="s">
        <v>53</v>
      </c>
      <c r="G48" s="12" t="s">
        <v>1327</v>
      </c>
      <c r="H48" s="12" t="s">
        <v>1328</v>
      </c>
      <c r="I48" s="40">
        <v>6</v>
      </c>
      <c r="J48" s="40">
        <v>1.8</v>
      </c>
      <c r="K48" s="40">
        <v>1</v>
      </c>
      <c r="L48" s="40">
        <v>10.8</v>
      </c>
      <c r="M48" s="21" t="s">
        <v>1384</v>
      </c>
      <c r="N48" s="21" t="s">
        <v>1385</v>
      </c>
    </row>
    <row r="49" spans="1:14" ht="15" customHeight="1" x14ac:dyDescent="0.25">
      <c r="A49" s="23">
        <v>46114</v>
      </c>
      <c r="B49" s="12" t="s">
        <v>135</v>
      </c>
      <c r="C49" s="12" t="s">
        <v>136</v>
      </c>
      <c r="D49" s="12" t="s">
        <v>900</v>
      </c>
      <c r="E49" s="12" t="s">
        <v>52</v>
      </c>
      <c r="F49" s="12" t="s">
        <v>53</v>
      </c>
      <c r="G49" s="12" t="s">
        <v>1330</v>
      </c>
      <c r="H49" s="12" t="s">
        <v>1331</v>
      </c>
      <c r="I49" s="40">
        <v>6</v>
      </c>
      <c r="J49" s="40">
        <v>30</v>
      </c>
      <c r="K49" s="40">
        <v>1</v>
      </c>
      <c r="L49" s="40">
        <v>180</v>
      </c>
      <c r="M49" s="21" t="s">
        <v>1384</v>
      </c>
      <c r="N49" s="21" t="s">
        <v>1385</v>
      </c>
    </row>
    <row r="50" spans="1:14" ht="15" customHeight="1" x14ac:dyDescent="0.25">
      <c r="A50" s="23">
        <v>46114</v>
      </c>
      <c r="B50" s="12" t="s">
        <v>135</v>
      </c>
      <c r="C50" s="12" t="s">
        <v>136</v>
      </c>
      <c r="D50" s="12" t="s">
        <v>900</v>
      </c>
      <c r="E50" s="12" t="s">
        <v>52</v>
      </c>
      <c r="F50" s="12" t="s">
        <v>53</v>
      </c>
      <c r="G50" s="12" t="s">
        <v>1333</v>
      </c>
      <c r="H50" s="12" t="s">
        <v>1334</v>
      </c>
      <c r="I50" s="40">
        <v>23</v>
      </c>
      <c r="J50" s="40">
        <v>0.45</v>
      </c>
      <c r="K50" s="40">
        <v>1</v>
      </c>
      <c r="L50" s="40">
        <v>10.35</v>
      </c>
      <c r="M50" s="21" t="s">
        <v>1383</v>
      </c>
      <c r="N50" s="21" t="s">
        <v>1317</v>
      </c>
    </row>
    <row r="51" spans="1:14" ht="15" customHeight="1" x14ac:dyDescent="0.25">
      <c r="A51" s="23">
        <v>46114</v>
      </c>
      <c r="B51" s="12" t="s">
        <v>135</v>
      </c>
      <c r="C51" s="12" t="s">
        <v>136</v>
      </c>
      <c r="D51" s="12" t="s">
        <v>900</v>
      </c>
      <c r="E51" s="12" t="s">
        <v>52</v>
      </c>
      <c r="F51" s="12" t="s">
        <v>53</v>
      </c>
      <c r="G51" s="12" t="s">
        <v>1336</v>
      </c>
      <c r="H51" s="12" t="s">
        <v>1337</v>
      </c>
      <c r="I51" s="40">
        <v>162</v>
      </c>
      <c r="J51" s="40">
        <v>0.2</v>
      </c>
      <c r="K51" s="40">
        <v>1</v>
      </c>
      <c r="L51" s="40">
        <v>32.4</v>
      </c>
      <c r="M51" s="21" t="s">
        <v>1383</v>
      </c>
      <c r="N51" s="21" t="s">
        <v>1317</v>
      </c>
    </row>
    <row r="52" spans="1:14" ht="15" customHeight="1" x14ac:dyDescent="0.25">
      <c r="A52" s="23">
        <v>46114</v>
      </c>
      <c r="B52" s="12" t="s">
        <v>135</v>
      </c>
      <c r="C52" s="12" t="s">
        <v>136</v>
      </c>
      <c r="D52" s="12" t="s">
        <v>900</v>
      </c>
      <c r="E52" s="12" t="s">
        <v>84</v>
      </c>
      <c r="F52" s="12" t="s">
        <v>85</v>
      </c>
      <c r="G52" s="12" t="s">
        <v>1340</v>
      </c>
      <c r="H52" s="12" t="s">
        <v>1341</v>
      </c>
      <c r="I52" s="40">
        <v>135</v>
      </c>
      <c r="J52" s="40">
        <v>4</v>
      </c>
      <c r="K52" s="40">
        <v>1</v>
      </c>
      <c r="L52" s="40">
        <v>540</v>
      </c>
      <c r="M52" s="21" t="s">
        <v>1383</v>
      </c>
      <c r="N52" s="21" t="s">
        <v>1317</v>
      </c>
    </row>
    <row r="53" spans="1:14" ht="30" customHeight="1" x14ac:dyDescent="0.25">
      <c r="A53" s="23">
        <v>46114</v>
      </c>
      <c r="B53" s="12" t="s">
        <v>135</v>
      </c>
      <c r="C53" s="12" t="s">
        <v>136</v>
      </c>
      <c r="D53" s="12" t="s">
        <v>900</v>
      </c>
      <c r="E53" s="12" t="s">
        <v>84</v>
      </c>
      <c r="F53" s="12" t="s">
        <v>85</v>
      </c>
      <c r="G53" s="12" t="s">
        <v>1343</v>
      </c>
      <c r="H53" s="12" t="s">
        <v>1344</v>
      </c>
      <c r="I53" s="40">
        <v>1</v>
      </c>
      <c r="J53" s="40">
        <v>90</v>
      </c>
      <c r="K53" s="40">
        <v>1</v>
      </c>
      <c r="L53" s="40">
        <v>90</v>
      </c>
      <c r="M53" s="21" t="s">
        <v>1386</v>
      </c>
      <c r="N53" s="21" t="s">
        <v>1382</v>
      </c>
    </row>
    <row r="54" spans="1:14" ht="15" customHeight="1" x14ac:dyDescent="0.25">
      <c r="A54" s="23">
        <v>46114</v>
      </c>
      <c r="B54" s="12" t="s">
        <v>135</v>
      </c>
      <c r="C54" s="12" t="s">
        <v>136</v>
      </c>
      <c r="D54" s="12" t="s">
        <v>900</v>
      </c>
      <c r="E54" s="12" t="s">
        <v>84</v>
      </c>
      <c r="F54" s="12" t="s">
        <v>85</v>
      </c>
      <c r="G54" s="12" t="s">
        <v>1346</v>
      </c>
      <c r="H54" s="12" t="s">
        <v>1347</v>
      </c>
      <c r="I54" s="40">
        <v>40</v>
      </c>
      <c r="J54" s="40">
        <v>1.5</v>
      </c>
      <c r="K54" s="40">
        <v>1</v>
      </c>
      <c r="L54" s="40">
        <v>60</v>
      </c>
      <c r="M54" s="21" t="s">
        <v>1383</v>
      </c>
      <c r="N54" s="21" t="s">
        <v>1317</v>
      </c>
    </row>
    <row r="55" spans="1:14" ht="30" customHeight="1" x14ac:dyDescent="0.25">
      <c r="A55" s="23">
        <v>46114</v>
      </c>
      <c r="B55" s="12" t="s">
        <v>135</v>
      </c>
      <c r="C55" s="12" t="s">
        <v>136</v>
      </c>
      <c r="D55" s="12" t="s">
        <v>900</v>
      </c>
      <c r="E55" s="12" t="s">
        <v>26</v>
      </c>
      <c r="F55" s="12" t="s">
        <v>27</v>
      </c>
      <c r="G55" s="12" t="s">
        <v>1349</v>
      </c>
      <c r="H55" s="12" t="s">
        <v>1350</v>
      </c>
      <c r="I55" s="40">
        <v>1</v>
      </c>
      <c r="J55" s="40">
        <v>75</v>
      </c>
      <c r="K55" s="40">
        <v>1</v>
      </c>
      <c r="L55" s="40">
        <v>75</v>
      </c>
      <c r="M55" s="21" t="s">
        <v>1386</v>
      </c>
      <c r="N55" s="21" t="s">
        <v>1382</v>
      </c>
    </row>
    <row r="56" spans="1:14" ht="15" customHeight="1" x14ac:dyDescent="0.25">
      <c r="A56" s="23">
        <v>46114</v>
      </c>
      <c r="B56" s="12" t="s">
        <v>135</v>
      </c>
      <c r="C56" s="12" t="s">
        <v>136</v>
      </c>
      <c r="D56" s="12" t="s">
        <v>900</v>
      </c>
      <c r="E56" s="12" t="s">
        <v>26</v>
      </c>
      <c r="F56" s="12" t="s">
        <v>27</v>
      </c>
      <c r="G56" s="12" t="s">
        <v>1351</v>
      </c>
      <c r="H56" s="12" t="s">
        <v>1352</v>
      </c>
      <c r="I56" s="40">
        <v>34</v>
      </c>
      <c r="J56" s="40">
        <v>2.5</v>
      </c>
      <c r="K56" s="40">
        <v>1</v>
      </c>
      <c r="L56" s="40">
        <v>85</v>
      </c>
      <c r="M56" s="21" t="s">
        <v>1383</v>
      </c>
      <c r="N56" s="21" t="s">
        <v>1317</v>
      </c>
    </row>
    <row r="57" spans="1:14" ht="15" customHeight="1" x14ac:dyDescent="0.25">
      <c r="A57" s="23">
        <v>46114</v>
      </c>
      <c r="B57" s="12" t="s">
        <v>135</v>
      </c>
      <c r="C57" s="12" t="s">
        <v>136</v>
      </c>
      <c r="D57" s="12" t="s">
        <v>900</v>
      </c>
      <c r="E57" s="12" t="s">
        <v>26</v>
      </c>
      <c r="F57" s="12" t="s">
        <v>27</v>
      </c>
      <c r="G57" s="12" t="s">
        <v>1353</v>
      </c>
      <c r="H57" s="12" t="s">
        <v>1354</v>
      </c>
      <c r="I57" s="40">
        <v>54</v>
      </c>
      <c r="J57" s="40">
        <v>1.2</v>
      </c>
      <c r="K57" s="40">
        <v>1</v>
      </c>
      <c r="L57" s="40">
        <v>64.8</v>
      </c>
      <c r="M57" s="21" t="s">
        <v>1383</v>
      </c>
      <c r="N57" s="21" t="s">
        <v>1317</v>
      </c>
    </row>
    <row r="58" spans="1:14" ht="15" customHeight="1" x14ac:dyDescent="0.25">
      <c r="A58" s="23">
        <v>46114</v>
      </c>
      <c r="B58" s="12" t="s">
        <v>135</v>
      </c>
      <c r="C58" s="12" t="s">
        <v>136</v>
      </c>
      <c r="D58" s="12" t="s">
        <v>900</v>
      </c>
      <c r="E58" s="12" t="s">
        <v>34</v>
      </c>
      <c r="F58" s="12" t="s">
        <v>35</v>
      </c>
      <c r="G58" s="12" t="s">
        <v>1356</v>
      </c>
      <c r="H58" s="12" t="s">
        <v>1350</v>
      </c>
      <c r="I58" s="40">
        <v>20</v>
      </c>
      <c r="J58" s="40">
        <v>2.2000000000000002</v>
      </c>
      <c r="K58" s="40">
        <v>1</v>
      </c>
      <c r="L58" s="40">
        <v>44</v>
      </c>
      <c r="M58" s="21" t="s">
        <v>1383</v>
      </c>
      <c r="N58" s="21" t="s">
        <v>1317</v>
      </c>
    </row>
    <row r="59" spans="1:14" ht="15" customHeight="1" x14ac:dyDescent="0.25">
      <c r="A59" s="23">
        <v>46114</v>
      </c>
      <c r="B59" s="12" t="s">
        <v>135</v>
      </c>
      <c r="C59" s="12" t="s">
        <v>136</v>
      </c>
      <c r="D59" s="12" t="s">
        <v>900</v>
      </c>
      <c r="E59" s="12" t="s">
        <v>34</v>
      </c>
      <c r="F59" s="12" t="s">
        <v>35</v>
      </c>
      <c r="G59" s="12" t="s">
        <v>1357</v>
      </c>
      <c r="H59" s="12" t="s">
        <v>1358</v>
      </c>
      <c r="I59" s="40">
        <v>15</v>
      </c>
      <c r="J59" s="40">
        <v>0.8</v>
      </c>
      <c r="K59" s="40">
        <v>1</v>
      </c>
      <c r="L59" s="40">
        <v>12</v>
      </c>
      <c r="M59" s="21" t="s">
        <v>1383</v>
      </c>
      <c r="N59" s="21" t="s">
        <v>1317</v>
      </c>
    </row>
    <row r="60" spans="1:14" ht="15" customHeight="1" x14ac:dyDescent="0.25">
      <c r="A60" s="23">
        <v>46114</v>
      </c>
      <c r="B60" s="12" t="s">
        <v>135</v>
      </c>
      <c r="C60" s="12" t="s">
        <v>136</v>
      </c>
      <c r="D60" s="12" t="s">
        <v>900</v>
      </c>
      <c r="E60" s="12" t="s">
        <v>34</v>
      </c>
      <c r="F60" s="12" t="s">
        <v>35</v>
      </c>
      <c r="G60" s="12" t="s">
        <v>1359</v>
      </c>
      <c r="H60" s="12" t="s">
        <v>1360</v>
      </c>
      <c r="I60" s="40">
        <v>5</v>
      </c>
      <c r="J60" s="40">
        <v>1</v>
      </c>
      <c r="K60" s="40">
        <v>1</v>
      </c>
      <c r="L60" s="40">
        <v>5</v>
      </c>
      <c r="M60" s="21" t="s">
        <v>1383</v>
      </c>
      <c r="N60" s="21" t="s">
        <v>1317</v>
      </c>
    </row>
    <row r="61" spans="1:14" ht="30" customHeight="1" x14ac:dyDescent="0.25">
      <c r="A61" s="23">
        <v>46114</v>
      </c>
      <c r="B61" s="12" t="s">
        <v>135</v>
      </c>
      <c r="C61" s="12" t="s">
        <v>136</v>
      </c>
      <c r="D61" s="12" t="s">
        <v>900</v>
      </c>
      <c r="E61" s="12" t="s">
        <v>46</v>
      </c>
      <c r="F61" s="12" t="s">
        <v>47</v>
      </c>
      <c r="G61" s="12" t="s">
        <v>1361</v>
      </c>
      <c r="H61" s="12" t="s">
        <v>1362</v>
      </c>
      <c r="I61" s="40">
        <v>126</v>
      </c>
      <c r="J61" s="40">
        <v>7</v>
      </c>
      <c r="K61" s="40">
        <v>1</v>
      </c>
      <c r="L61" s="40">
        <v>882</v>
      </c>
      <c r="M61" s="21" t="s">
        <v>1387</v>
      </c>
      <c r="N61" s="21" t="s">
        <v>1382</v>
      </c>
    </row>
    <row r="62" spans="1:14" ht="30" customHeight="1" x14ac:dyDescent="0.25">
      <c r="A62" s="23">
        <v>46114</v>
      </c>
      <c r="B62" s="12" t="s">
        <v>135</v>
      </c>
      <c r="C62" s="12" t="s">
        <v>136</v>
      </c>
      <c r="D62" s="12" t="s">
        <v>900</v>
      </c>
      <c r="E62" s="12" t="s">
        <v>48</v>
      </c>
      <c r="F62" s="12" t="s">
        <v>49</v>
      </c>
      <c r="G62" s="12" t="s">
        <v>1364</v>
      </c>
      <c r="H62" s="12" t="s">
        <v>1365</v>
      </c>
      <c r="I62" s="40">
        <v>126</v>
      </c>
      <c r="J62" s="40">
        <v>12</v>
      </c>
      <c r="K62" s="40">
        <v>1</v>
      </c>
      <c r="L62" s="40">
        <v>1512</v>
      </c>
      <c r="M62" s="21" t="s">
        <v>1387</v>
      </c>
      <c r="N62" s="21" t="s">
        <v>1382</v>
      </c>
    </row>
    <row r="63" spans="1:14" ht="15" customHeight="1" x14ac:dyDescent="0.25">
      <c r="A63" s="23">
        <v>46114</v>
      </c>
      <c r="B63" s="12" t="s">
        <v>135</v>
      </c>
      <c r="C63" s="12" t="s">
        <v>136</v>
      </c>
      <c r="D63" s="12" t="s">
        <v>900</v>
      </c>
      <c r="E63" s="12" t="s">
        <v>4</v>
      </c>
      <c r="F63" s="12" t="s">
        <v>5</v>
      </c>
      <c r="G63" s="12" t="s">
        <v>1366</v>
      </c>
      <c r="H63" s="12" t="s">
        <v>1367</v>
      </c>
      <c r="I63" s="40">
        <v>10</v>
      </c>
      <c r="J63" s="40">
        <v>2</v>
      </c>
      <c r="K63" s="40">
        <v>1</v>
      </c>
      <c r="L63" s="40">
        <v>20</v>
      </c>
      <c r="M63" s="21" t="s">
        <v>1383</v>
      </c>
      <c r="N63" s="21" t="s">
        <v>1317</v>
      </c>
    </row>
    <row r="64" spans="1:14" ht="15" customHeight="1" x14ac:dyDescent="0.25">
      <c r="A64" s="23">
        <v>46114</v>
      </c>
      <c r="B64" s="12" t="s">
        <v>135</v>
      </c>
      <c r="C64" s="12" t="s">
        <v>136</v>
      </c>
      <c r="D64" s="12" t="s">
        <v>900</v>
      </c>
      <c r="E64" s="12" t="s">
        <v>68</v>
      </c>
      <c r="F64" s="12" t="s">
        <v>69</v>
      </c>
      <c r="G64" s="12" t="s">
        <v>1368</v>
      </c>
      <c r="H64" s="12" t="s">
        <v>1369</v>
      </c>
      <c r="I64" s="40">
        <v>3</v>
      </c>
      <c r="J64" s="40">
        <v>25</v>
      </c>
      <c r="K64" s="40">
        <v>1</v>
      </c>
      <c r="L64" s="40">
        <v>75</v>
      </c>
      <c r="M64" s="21" t="s">
        <v>1383</v>
      </c>
      <c r="N64" s="21" t="s">
        <v>1317</v>
      </c>
    </row>
    <row r="65" spans="1:14" ht="30" customHeight="1" x14ac:dyDescent="0.25">
      <c r="A65" s="23">
        <v>46114</v>
      </c>
      <c r="B65" s="12" t="s">
        <v>138</v>
      </c>
      <c r="C65" s="12" t="s">
        <v>139</v>
      </c>
      <c r="D65" s="12" t="s">
        <v>900</v>
      </c>
      <c r="E65" s="12" t="s">
        <v>30</v>
      </c>
      <c r="F65" s="12" t="s">
        <v>31</v>
      </c>
      <c r="G65" s="12" t="s">
        <v>1312</v>
      </c>
      <c r="H65" s="12" t="s">
        <v>1313</v>
      </c>
      <c r="I65" s="40">
        <v>1010</v>
      </c>
      <c r="J65" s="40">
        <v>2</v>
      </c>
      <c r="K65" s="40">
        <v>1</v>
      </c>
      <c r="L65" s="40">
        <v>2020</v>
      </c>
      <c r="M65" s="21" t="s">
        <v>1381</v>
      </c>
      <c r="N65" s="21" t="s">
        <v>1382</v>
      </c>
    </row>
    <row r="66" spans="1:14" ht="15" customHeight="1" x14ac:dyDescent="0.25">
      <c r="A66" s="23">
        <v>46114</v>
      </c>
      <c r="B66" s="12" t="s">
        <v>138</v>
      </c>
      <c r="C66" s="12" t="s">
        <v>139</v>
      </c>
      <c r="D66" s="12" t="s">
        <v>900</v>
      </c>
      <c r="E66" s="12" t="s">
        <v>30</v>
      </c>
      <c r="F66" s="12" t="s">
        <v>31</v>
      </c>
      <c r="G66" s="12" t="s">
        <v>1319</v>
      </c>
      <c r="H66" s="12" t="s">
        <v>1320</v>
      </c>
      <c r="I66" s="40">
        <v>3</v>
      </c>
      <c r="J66" s="40">
        <v>15</v>
      </c>
      <c r="K66" s="40">
        <v>1</v>
      </c>
      <c r="L66" s="40">
        <v>45</v>
      </c>
      <c r="M66" s="21" t="s">
        <v>1383</v>
      </c>
      <c r="N66" s="21" t="s">
        <v>1317</v>
      </c>
    </row>
    <row r="67" spans="1:14" ht="15" customHeight="1" x14ac:dyDescent="0.25">
      <c r="A67" s="23">
        <v>46114</v>
      </c>
      <c r="B67" s="12" t="s">
        <v>138</v>
      </c>
      <c r="C67" s="12" t="s">
        <v>139</v>
      </c>
      <c r="D67" s="12" t="s">
        <v>900</v>
      </c>
      <c r="E67" s="12" t="s">
        <v>30</v>
      </c>
      <c r="F67" s="12" t="s">
        <v>31</v>
      </c>
      <c r="G67" s="12" t="s">
        <v>1322</v>
      </c>
      <c r="H67" s="12" t="s">
        <v>1323</v>
      </c>
      <c r="I67" s="40">
        <v>3</v>
      </c>
      <c r="J67" s="40">
        <v>20</v>
      </c>
      <c r="K67" s="40">
        <v>1</v>
      </c>
      <c r="L67" s="40">
        <v>60</v>
      </c>
      <c r="M67" s="21" t="s">
        <v>1383</v>
      </c>
      <c r="N67" s="21" t="s">
        <v>1317</v>
      </c>
    </row>
    <row r="68" spans="1:14" ht="15" customHeight="1" x14ac:dyDescent="0.25">
      <c r="A68" s="23">
        <v>46114</v>
      </c>
      <c r="B68" s="12" t="s">
        <v>138</v>
      </c>
      <c r="C68" s="12" t="s">
        <v>139</v>
      </c>
      <c r="D68" s="12" t="s">
        <v>900</v>
      </c>
      <c r="E68" s="12" t="s">
        <v>30</v>
      </c>
      <c r="F68" s="12" t="s">
        <v>31</v>
      </c>
      <c r="G68" s="12" t="s">
        <v>1324</v>
      </c>
      <c r="H68" s="12" t="s">
        <v>1325</v>
      </c>
      <c r="I68" s="40">
        <v>12</v>
      </c>
      <c r="J68" s="40">
        <v>6</v>
      </c>
      <c r="K68" s="40">
        <v>1</v>
      </c>
      <c r="L68" s="40">
        <v>72</v>
      </c>
      <c r="M68" s="21" t="s">
        <v>1383</v>
      </c>
      <c r="N68" s="21" t="s">
        <v>1317</v>
      </c>
    </row>
    <row r="69" spans="1:14" ht="15" customHeight="1" x14ac:dyDescent="0.25">
      <c r="A69" s="23">
        <v>46114</v>
      </c>
      <c r="B69" s="12" t="s">
        <v>138</v>
      </c>
      <c r="C69" s="12" t="s">
        <v>139</v>
      </c>
      <c r="D69" s="12" t="s">
        <v>900</v>
      </c>
      <c r="E69" s="12" t="s">
        <v>52</v>
      </c>
      <c r="F69" s="12" t="s">
        <v>53</v>
      </c>
      <c r="G69" s="12" t="s">
        <v>1327</v>
      </c>
      <c r="H69" s="12" t="s">
        <v>1328</v>
      </c>
      <c r="I69" s="40">
        <v>17</v>
      </c>
      <c r="J69" s="40">
        <v>1.8</v>
      </c>
      <c r="K69" s="40">
        <v>1</v>
      </c>
      <c r="L69" s="40">
        <v>30.6</v>
      </c>
      <c r="M69" s="21" t="s">
        <v>1384</v>
      </c>
      <c r="N69" s="21" t="s">
        <v>1385</v>
      </c>
    </row>
    <row r="70" spans="1:14" ht="15" customHeight="1" x14ac:dyDescent="0.25">
      <c r="A70" s="23">
        <v>46114</v>
      </c>
      <c r="B70" s="12" t="s">
        <v>138</v>
      </c>
      <c r="C70" s="12" t="s">
        <v>139</v>
      </c>
      <c r="D70" s="12" t="s">
        <v>900</v>
      </c>
      <c r="E70" s="12" t="s">
        <v>52</v>
      </c>
      <c r="F70" s="12" t="s">
        <v>53</v>
      </c>
      <c r="G70" s="12" t="s">
        <v>1330</v>
      </c>
      <c r="H70" s="12" t="s">
        <v>1331</v>
      </c>
      <c r="I70" s="40">
        <v>17</v>
      </c>
      <c r="J70" s="40">
        <v>30</v>
      </c>
      <c r="K70" s="40">
        <v>1</v>
      </c>
      <c r="L70" s="40">
        <v>510</v>
      </c>
      <c r="M70" s="21" t="s">
        <v>1384</v>
      </c>
      <c r="N70" s="21" t="s">
        <v>1385</v>
      </c>
    </row>
    <row r="71" spans="1:14" ht="15" customHeight="1" x14ac:dyDescent="0.25">
      <c r="A71" s="23">
        <v>46114</v>
      </c>
      <c r="B71" s="12" t="s">
        <v>138</v>
      </c>
      <c r="C71" s="12" t="s">
        <v>139</v>
      </c>
      <c r="D71" s="12" t="s">
        <v>900</v>
      </c>
      <c r="E71" s="12" t="s">
        <v>52</v>
      </c>
      <c r="F71" s="12" t="s">
        <v>53</v>
      </c>
      <c r="G71" s="12" t="s">
        <v>1333</v>
      </c>
      <c r="H71" s="12" t="s">
        <v>1334</v>
      </c>
      <c r="I71" s="40">
        <v>112</v>
      </c>
      <c r="J71" s="40">
        <v>0.45</v>
      </c>
      <c r="K71" s="40">
        <v>1</v>
      </c>
      <c r="L71" s="40">
        <v>50.4</v>
      </c>
      <c r="M71" s="21" t="s">
        <v>1383</v>
      </c>
      <c r="N71" s="21" t="s">
        <v>1317</v>
      </c>
    </row>
    <row r="72" spans="1:14" ht="15" customHeight="1" x14ac:dyDescent="0.25">
      <c r="A72" s="23">
        <v>46114</v>
      </c>
      <c r="B72" s="12" t="s">
        <v>138</v>
      </c>
      <c r="C72" s="12" t="s">
        <v>139</v>
      </c>
      <c r="D72" s="12" t="s">
        <v>900</v>
      </c>
      <c r="E72" s="12" t="s">
        <v>52</v>
      </c>
      <c r="F72" s="12" t="s">
        <v>53</v>
      </c>
      <c r="G72" s="12" t="s">
        <v>1336</v>
      </c>
      <c r="H72" s="12" t="s">
        <v>1337</v>
      </c>
      <c r="I72" s="40">
        <v>802</v>
      </c>
      <c r="J72" s="40">
        <v>0.2</v>
      </c>
      <c r="K72" s="40">
        <v>1</v>
      </c>
      <c r="L72" s="40">
        <v>160.4</v>
      </c>
      <c r="M72" s="21" t="s">
        <v>1383</v>
      </c>
      <c r="N72" s="21" t="s">
        <v>1317</v>
      </c>
    </row>
    <row r="73" spans="1:14" ht="15" customHeight="1" x14ac:dyDescent="0.25">
      <c r="A73" s="23">
        <v>46114</v>
      </c>
      <c r="B73" s="12" t="s">
        <v>138</v>
      </c>
      <c r="C73" s="12" t="s">
        <v>139</v>
      </c>
      <c r="D73" s="12" t="s">
        <v>900</v>
      </c>
      <c r="E73" s="12" t="s">
        <v>84</v>
      </c>
      <c r="F73" s="12" t="s">
        <v>85</v>
      </c>
      <c r="G73" s="12" t="s">
        <v>1340</v>
      </c>
      <c r="H73" s="12" t="s">
        <v>1341</v>
      </c>
      <c r="I73" s="40">
        <v>100</v>
      </c>
      <c r="J73" s="40">
        <v>4</v>
      </c>
      <c r="K73" s="40">
        <v>1</v>
      </c>
      <c r="L73" s="40">
        <v>400</v>
      </c>
      <c r="M73" s="21" t="s">
        <v>1383</v>
      </c>
      <c r="N73" s="21" t="s">
        <v>1317</v>
      </c>
    </row>
    <row r="74" spans="1:14" ht="30" customHeight="1" x14ac:dyDescent="0.25">
      <c r="A74" s="23">
        <v>46114</v>
      </c>
      <c r="B74" s="12" t="s">
        <v>138</v>
      </c>
      <c r="C74" s="12" t="s">
        <v>139</v>
      </c>
      <c r="D74" s="12" t="s">
        <v>900</v>
      </c>
      <c r="E74" s="12" t="s">
        <v>84</v>
      </c>
      <c r="F74" s="12" t="s">
        <v>85</v>
      </c>
      <c r="G74" s="12" t="s">
        <v>1343</v>
      </c>
      <c r="H74" s="12" t="s">
        <v>1344</v>
      </c>
      <c r="I74" s="40">
        <v>1</v>
      </c>
      <c r="J74" s="40">
        <v>90</v>
      </c>
      <c r="K74" s="40">
        <v>1</v>
      </c>
      <c r="L74" s="40">
        <v>90</v>
      </c>
      <c r="M74" s="21" t="s">
        <v>1386</v>
      </c>
      <c r="N74" s="21" t="s">
        <v>1382</v>
      </c>
    </row>
    <row r="75" spans="1:14" ht="15" customHeight="1" x14ac:dyDescent="0.25">
      <c r="A75" s="23">
        <v>46114</v>
      </c>
      <c r="B75" s="12" t="s">
        <v>138</v>
      </c>
      <c r="C75" s="12" t="s">
        <v>139</v>
      </c>
      <c r="D75" s="12" t="s">
        <v>900</v>
      </c>
      <c r="E75" s="12" t="s">
        <v>84</v>
      </c>
      <c r="F75" s="12" t="s">
        <v>85</v>
      </c>
      <c r="G75" s="12" t="s">
        <v>1346</v>
      </c>
      <c r="H75" s="12" t="s">
        <v>1347</v>
      </c>
      <c r="I75" s="40">
        <v>30</v>
      </c>
      <c r="J75" s="40">
        <v>1.5</v>
      </c>
      <c r="K75" s="40">
        <v>1</v>
      </c>
      <c r="L75" s="40">
        <v>45</v>
      </c>
      <c r="M75" s="21" t="s">
        <v>1383</v>
      </c>
      <c r="N75" s="21" t="s">
        <v>1317</v>
      </c>
    </row>
    <row r="76" spans="1:14" ht="30" customHeight="1" x14ac:dyDescent="0.25">
      <c r="A76" s="23">
        <v>46114</v>
      </c>
      <c r="B76" s="12" t="s">
        <v>138</v>
      </c>
      <c r="C76" s="12" t="s">
        <v>139</v>
      </c>
      <c r="D76" s="12" t="s">
        <v>900</v>
      </c>
      <c r="E76" s="12" t="s">
        <v>26</v>
      </c>
      <c r="F76" s="12" t="s">
        <v>27</v>
      </c>
      <c r="G76" s="12" t="s">
        <v>1349</v>
      </c>
      <c r="H76" s="12" t="s">
        <v>1350</v>
      </c>
      <c r="I76" s="40">
        <v>1</v>
      </c>
      <c r="J76" s="40">
        <v>75</v>
      </c>
      <c r="K76" s="40">
        <v>1</v>
      </c>
      <c r="L76" s="40">
        <v>75</v>
      </c>
      <c r="M76" s="21" t="s">
        <v>1386</v>
      </c>
      <c r="N76" s="21" t="s">
        <v>1382</v>
      </c>
    </row>
    <row r="77" spans="1:14" ht="15" customHeight="1" x14ac:dyDescent="0.25">
      <c r="A77" s="23">
        <v>46114</v>
      </c>
      <c r="B77" s="12" t="s">
        <v>138</v>
      </c>
      <c r="C77" s="12" t="s">
        <v>139</v>
      </c>
      <c r="D77" s="12" t="s">
        <v>900</v>
      </c>
      <c r="E77" s="12" t="s">
        <v>26</v>
      </c>
      <c r="F77" s="12" t="s">
        <v>27</v>
      </c>
      <c r="G77" s="12" t="s">
        <v>1351</v>
      </c>
      <c r="H77" s="12" t="s">
        <v>1352</v>
      </c>
      <c r="I77" s="40">
        <v>25</v>
      </c>
      <c r="J77" s="40">
        <v>2.5</v>
      </c>
      <c r="K77" s="40">
        <v>1</v>
      </c>
      <c r="L77" s="40">
        <v>62.5</v>
      </c>
      <c r="M77" s="21" t="s">
        <v>1383</v>
      </c>
      <c r="N77" s="21" t="s">
        <v>1317</v>
      </c>
    </row>
    <row r="78" spans="1:14" ht="15" customHeight="1" x14ac:dyDescent="0.25">
      <c r="A78" s="23">
        <v>46114</v>
      </c>
      <c r="B78" s="12" t="s">
        <v>138</v>
      </c>
      <c r="C78" s="12" t="s">
        <v>139</v>
      </c>
      <c r="D78" s="12" t="s">
        <v>900</v>
      </c>
      <c r="E78" s="12" t="s">
        <v>26</v>
      </c>
      <c r="F78" s="12" t="s">
        <v>27</v>
      </c>
      <c r="G78" s="12" t="s">
        <v>1353</v>
      </c>
      <c r="H78" s="12" t="s">
        <v>1354</v>
      </c>
      <c r="I78" s="40">
        <v>40</v>
      </c>
      <c r="J78" s="40">
        <v>1.2</v>
      </c>
      <c r="K78" s="40">
        <v>1</v>
      </c>
      <c r="L78" s="40">
        <v>48</v>
      </c>
      <c r="M78" s="21" t="s">
        <v>1383</v>
      </c>
      <c r="N78" s="21" t="s">
        <v>1317</v>
      </c>
    </row>
    <row r="79" spans="1:14" ht="15" customHeight="1" x14ac:dyDescent="0.25">
      <c r="A79" s="23">
        <v>46114</v>
      </c>
      <c r="B79" s="12" t="s">
        <v>138</v>
      </c>
      <c r="C79" s="12" t="s">
        <v>139</v>
      </c>
      <c r="D79" s="12" t="s">
        <v>900</v>
      </c>
      <c r="E79" s="12" t="s">
        <v>34</v>
      </c>
      <c r="F79" s="12" t="s">
        <v>35</v>
      </c>
      <c r="G79" s="12" t="s">
        <v>1356</v>
      </c>
      <c r="H79" s="12" t="s">
        <v>1350</v>
      </c>
      <c r="I79" s="40">
        <v>64</v>
      </c>
      <c r="J79" s="40">
        <v>2.2000000000000002</v>
      </c>
      <c r="K79" s="40">
        <v>1</v>
      </c>
      <c r="L79" s="40">
        <v>140.80000000000001</v>
      </c>
      <c r="M79" s="21" t="s">
        <v>1383</v>
      </c>
      <c r="N79" s="21" t="s">
        <v>1317</v>
      </c>
    </row>
    <row r="80" spans="1:14" ht="15" customHeight="1" x14ac:dyDescent="0.25">
      <c r="A80" s="23">
        <v>46114</v>
      </c>
      <c r="B80" s="12" t="s">
        <v>138</v>
      </c>
      <c r="C80" s="12" t="s">
        <v>139</v>
      </c>
      <c r="D80" s="12" t="s">
        <v>900</v>
      </c>
      <c r="E80" s="12" t="s">
        <v>34</v>
      </c>
      <c r="F80" s="12" t="s">
        <v>35</v>
      </c>
      <c r="G80" s="12" t="s">
        <v>1357</v>
      </c>
      <c r="H80" s="12" t="s">
        <v>1358</v>
      </c>
      <c r="I80" s="40">
        <v>39</v>
      </c>
      <c r="J80" s="40">
        <v>0.8</v>
      </c>
      <c r="K80" s="40">
        <v>1</v>
      </c>
      <c r="L80" s="40">
        <v>31.2</v>
      </c>
      <c r="M80" s="21" t="s">
        <v>1383</v>
      </c>
      <c r="N80" s="21" t="s">
        <v>1317</v>
      </c>
    </row>
    <row r="81" spans="1:14" ht="15" customHeight="1" x14ac:dyDescent="0.25">
      <c r="A81" s="23">
        <v>46114</v>
      </c>
      <c r="B81" s="12" t="s">
        <v>138</v>
      </c>
      <c r="C81" s="12" t="s">
        <v>139</v>
      </c>
      <c r="D81" s="12" t="s">
        <v>900</v>
      </c>
      <c r="E81" s="12" t="s">
        <v>34</v>
      </c>
      <c r="F81" s="12" t="s">
        <v>35</v>
      </c>
      <c r="G81" s="12" t="s">
        <v>1359</v>
      </c>
      <c r="H81" s="12" t="s">
        <v>1360</v>
      </c>
      <c r="I81" s="40">
        <v>10</v>
      </c>
      <c r="J81" s="40">
        <v>1</v>
      </c>
      <c r="K81" s="40">
        <v>1</v>
      </c>
      <c r="L81" s="40">
        <v>10</v>
      </c>
      <c r="M81" s="21" t="s">
        <v>1383</v>
      </c>
      <c r="N81" s="21" t="s">
        <v>1317</v>
      </c>
    </row>
    <row r="82" spans="1:14" ht="30" customHeight="1" x14ac:dyDescent="0.25">
      <c r="A82" s="23">
        <v>46114</v>
      </c>
      <c r="B82" s="12" t="s">
        <v>138</v>
      </c>
      <c r="C82" s="12" t="s">
        <v>139</v>
      </c>
      <c r="D82" s="12" t="s">
        <v>900</v>
      </c>
      <c r="E82" s="12" t="s">
        <v>46</v>
      </c>
      <c r="F82" s="12" t="s">
        <v>47</v>
      </c>
      <c r="G82" s="12" t="s">
        <v>1361</v>
      </c>
      <c r="H82" s="12" t="s">
        <v>1362</v>
      </c>
      <c r="I82" s="40">
        <v>45</v>
      </c>
      <c r="J82" s="40">
        <v>7</v>
      </c>
      <c r="K82" s="40">
        <v>1</v>
      </c>
      <c r="L82" s="40">
        <v>315</v>
      </c>
      <c r="M82" s="21" t="s">
        <v>1387</v>
      </c>
      <c r="N82" s="21" t="s">
        <v>1382</v>
      </c>
    </row>
    <row r="83" spans="1:14" ht="30" customHeight="1" x14ac:dyDescent="0.25">
      <c r="A83" s="23">
        <v>46114</v>
      </c>
      <c r="B83" s="12" t="s">
        <v>138</v>
      </c>
      <c r="C83" s="12" t="s">
        <v>139</v>
      </c>
      <c r="D83" s="12" t="s">
        <v>900</v>
      </c>
      <c r="E83" s="12" t="s">
        <v>48</v>
      </c>
      <c r="F83" s="12" t="s">
        <v>49</v>
      </c>
      <c r="G83" s="12" t="s">
        <v>1364</v>
      </c>
      <c r="H83" s="12" t="s">
        <v>1365</v>
      </c>
      <c r="I83" s="40">
        <v>45</v>
      </c>
      <c r="J83" s="40">
        <v>12</v>
      </c>
      <c r="K83" s="40">
        <v>1</v>
      </c>
      <c r="L83" s="40">
        <v>540</v>
      </c>
      <c r="M83" s="21" t="s">
        <v>1387</v>
      </c>
      <c r="N83" s="21" t="s">
        <v>1382</v>
      </c>
    </row>
    <row r="84" spans="1:14" ht="15" customHeight="1" x14ac:dyDescent="0.25">
      <c r="A84" s="23">
        <v>46114</v>
      </c>
      <c r="B84" s="12" t="s">
        <v>138</v>
      </c>
      <c r="C84" s="12" t="s">
        <v>139</v>
      </c>
      <c r="D84" s="12" t="s">
        <v>900</v>
      </c>
      <c r="E84" s="12" t="s">
        <v>4</v>
      </c>
      <c r="F84" s="12" t="s">
        <v>5</v>
      </c>
      <c r="G84" s="12" t="s">
        <v>1366</v>
      </c>
      <c r="H84" s="12" t="s">
        <v>1367</v>
      </c>
      <c r="I84" s="40">
        <v>39</v>
      </c>
      <c r="J84" s="40">
        <v>2</v>
      </c>
      <c r="K84" s="40">
        <v>1</v>
      </c>
      <c r="L84" s="40">
        <v>78</v>
      </c>
      <c r="M84" s="21" t="s">
        <v>1383</v>
      </c>
      <c r="N84" s="21" t="s">
        <v>1317</v>
      </c>
    </row>
    <row r="85" spans="1:14" ht="15" customHeight="1" x14ac:dyDescent="0.25">
      <c r="A85" s="23">
        <v>46114</v>
      </c>
      <c r="B85" s="12" t="s">
        <v>138</v>
      </c>
      <c r="C85" s="12" t="s">
        <v>139</v>
      </c>
      <c r="D85" s="12" t="s">
        <v>900</v>
      </c>
      <c r="E85" s="12" t="s">
        <v>68</v>
      </c>
      <c r="F85" s="12" t="s">
        <v>69</v>
      </c>
      <c r="G85" s="12" t="s">
        <v>1368</v>
      </c>
      <c r="H85" s="12" t="s">
        <v>1369</v>
      </c>
      <c r="I85" s="40">
        <v>2</v>
      </c>
      <c r="J85" s="40">
        <v>25</v>
      </c>
      <c r="K85" s="40">
        <v>1</v>
      </c>
      <c r="L85" s="40">
        <v>50</v>
      </c>
      <c r="M85" s="21" t="s">
        <v>1383</v>
      </c>
      <c r="N85" s="21" t="s">
        <v>1317</v>
      </c>
    </row>
    <row r="86" spans="1:14" ht="30" customHeight="1" x14ac:dyDescent="0.25">
      <c r="A86" s="23">
        <v>46114</v>
      </c>
      <c r="B86" s="12" t="s">
        <v>141</v>
      </c>
      <c r="C86" s="12" t="s">
        <v>142</v>
      </c>
      <c r="D86" s="12" t="s">
        <v>900</v>
      </c>
      <c r="E86" s="12" t="s">
        <v>30</v>
      </c>
      <c r="F86" s="12" t="s">
        <v>31</v>
      </c>
      <c r="G86" s="12" t="s">
        <v>1312</v>
      </c>
      <c r="H86" s="12" t="s">
        <v>1313</v>
      </c>
      <c r="I86" s="40">
        <v>1273</v>
      </c>
      <c r="J86" s="40">
        <v>2</v>
      </c>
      <c r="K86" s="40">
        <v>1</v>
      </c>
      <c r="L86" s="40">
        <v>2546</v>
      </c>
      <c r="M86" s="21" t="s">
        <v>1381</v>
      </c>
      <c r="N86" s="21" t="s">
        <v>1382</v>
      </c>
    </row>
    <row r="87" spans="1:14" ht="15" customHeight="1" x14ac:dyDescent="0.25">
      <c r="A87" s="23">
        <v>46114</v>
      </c>
      <c r="B87" s="12" t="s">
        <v>141</v>
      </c>
      <c r="C87" s="12" t="s">
        <v>142</v>
      </c>
      <c r="D87" s="12" t="s">
        <v>900</v>
      </c>
      <c r="E87" s="12" t="s">
        <v>30</v>
      </c>
      <c r="F87" s="12" t="s">
        <v>31</v>
      </c>
      <c r="G87" s="12" t="s">
        <v>1319</v>
      </c>
      <c r="H87" s="12" t="s">
        <v>1320</v>
      </c>
      <c r="I87" s="40">
        <v>4</v>
      </c>
      <c r="J87" s="40">
        <v>15</v>
      </c>
      <c r="K87" s="40">
        <v>1</v>
      </c>
      <c r="L87" s="40">
        <v>60</v>
      </c>
      <c r="M87" s="21" t="s">
        <v>1383</v>
      </c>
      <c r="N87" s="21" t="s">
        <v>1317</v>
      </c>
    </row>
    <row r="88" spans="1:14" ht="15" customHeight="1" x14ac:dyDescent="0.25">
      <c r="A88" s="23">
        <v>46114</v>
      </c>
      <c r="B88" s="12" t="s">
        <v>141</v>
      </c>
      <c r="C88" s="12" t="s">
        <v>142</v>
      </c>
      <c r="D88" s="12" t="s">
        <v>900</v>
      </c>
      <c r="E88" s="12" t="s">
        <v>30</v>
      </c>
      <c r="F88" s="12" t="s">
        <v>31</v>
      </c>
      <c r="G88" s="12" t="s">
        <v>1322</v>
      </c>
      <c r="H88" s="12" t="s">
        <v>1323</v>
      </c>
      <c r="I88" s="40">
        <v>4</v>
      </c>
      <c r="J88" s="40">
        <v>20</v>
      </c>
      <c r="K88" s="40">
        <v>1</v>
      </c>
      <c r="L88" s="40">
        <v>80</v>
      </c>
      <c r="M88" s="21" t="s">
        <v>1383</v>
      </c>
      <c r="N88" s="21" t="s">
        <v>1317</v>
      </c>
    </row>
    <row r="89" spans="1:14" ht="15" customHeight="1" x14ac:dyDescent="0.25">
      <c r="A89" s="23">
        <v>46114</v>
      </c>
      <c r="B89" s="12" t="s">
        <v>141</v>
      </c>
      <c r="C89" s="12" t="s">
        <v>142</v>
      </c>
      <c r="D89" s="12" t="s">
        <v>900</v>
      </c>
      <c r="E89" s="12" t="s">
        <v>30</v>
      </c>
      <c r="F89" s="12" t="s">
        <v>31</v>
      </c>
      <c r="G89" s="12" t="s">
        <v>1324</v>
      </c>
      <c r="H89" s="12" t="s">
        <v>1325</v>
      </c>
      <c r="I89" s="40">
        <v>15</v>
      </c>
      <c r="J89" s="40">
        <v>6</v>
      </c>
      <c r="K89" s="40">
        <v>1</v>
      </c>
      <c r="L89" s="40">
        <v>90</v>
      </c>
      <c r="M89" s="21" t="s">
        <v>1383</v>
      </c>
      <c r="N89" s="21" t="s">
        <v>1317</v>
      </c>
    </row>
    <row r="90" spans="1:14" ht="15" customHeight="1" x14ac:dyDescent="0.25">
      <c r="A90" s="23">
        <v>46114</v>
      </c>
      <c r="B90" s="12" t="s">
        <v>141</v>
      </c>
      <c r="C90" s="12" t="s">
        <v>142</v>
      </c>
      <c r="D90" s="12" t="s">
        <v>900</v>
      </c>
      <c r="E90" s="12" t="s">
        <v>52</v>
      </c>
      <c r="F90" s="12" t="s">
        <v>53</v>
      </c>
      <c r="G90" s="12" t="s">
        <v>1327</v>
      </c>
      <c r="H90" s="12" t="s">
        <v>1328</v>
      </c>
      <c r="I90" s="40">
        <v>13</v>
      </c>
      <c r="J90" s="40">
        <v>1.8</v>
      </c>
      <c r="K90" s="40">
        <v>1</v>
      </c>
      <c r="L90" s="40">
        <v>23.4</v>
      </c>
      <c r="M90" s="21" t="s">
        <v>1384</v>
      </c>
      <c r="N90" s="21" t="s">
        <v>1385</v>
      </c>
    </row>
    <row r="91" spans="1:14" ht="15" customHeight="1" x14ac:dyDescent="0.25">
      <c r="A91" s="23">
        <v>46114</v>
      </c>
      <c r="B91" s="12" t="s">
        <v>141</v>
      </c>
      <c r="C91" s="12" t="s">
        <v>142</v>
      </c>
      <c r="D91" s="12" t="s">
        <v>900</v>
      </c>
      <c r="E91" s="12" t="s">
        <v>52</v>
      </c>
      <c r="F91" s="12" t="s">
        <v>53</v>
      </c>
      <c r="G91" s="12" t="s">
        <v>1330</v>
      </c>
      <c r="H91" s="12" t="s">
        <v>1331</v>
      </c>
      <c r="I91" s="40">
        <v>13</v>
      </c>
      <c r="J91" s="40">
        <v>30</v>
      </c>
      <c r="K91" s="40">
        <v>1</v>
      </c>
      <c r="L91" s="40">
        <v>390</v>
      </c>
      <c r="M91" s="21" t="s">
        <v>1384</v>
      </c>
      <c r="N91" s="21" t="s">
        <v>1385</v>
      </c>
    </row>
    <row r="92" spans="1:14" ht="15" customHeight="1" x14ac:dyDescent="0.25">
      <c r="A92" s="23">
        <v>46114</v>
      </c>
      <c r="B92" s="12" t="s">
        <v>141</v>
      </c>
      <c r="C92" s="12" t="s">
        <v>142</v>
      </c>
      <c r="D92" s="12" t="s">
        <v>900</v>
      </c>
      <c r="E92" s="12" t="s">
        <v>52</v>
      </c>
      <c r="F92" s="12" t="s">
        <v>53</v>
      </c>
      <c r="G92" s="12" t="s">
        <v>1333</v>
      </c>
      <c r="H92" s="12" t="s">
        <v>1334</v>
      </c>
      <c r="I92" s="40">
        <v>50</v>
      </c>
      <c r="J92" s="40">
        <v>0.45</v>
      </c>
      <c r="K92" s="40">
        <v>1</v>
      </c>
      <c r="L92" s="40">
        <v>22.5</v>
      </c>
      <c r="M92" s="21" t="s">
        <v>1383</v>
      </c>
      <c r="N92" s="21" t="s">
        <v>1317</v>
      </c>
    </row>
    <row r="93" spans="1:14" ht="15" customHeight="1" x14ac:dyDescent="0.25">
      <c r="A93" s="23">
        <v>46114</v>
      </c>
      <c r="B93" s="12" t="s">
        <v>141</v>
      </c>
      <c r="C93" s="12" t="s">
        <v>142</v>
      </c>
      <c r="D93" s="12" t="s">
        <v>900</v>
      </c>
      <c r="E93" s="12" t="s">
        <v>52</v>
      </c>
      <c r="F93" s="12" t="s">
        <v>53</v>
      </c>
      <c r="G93" s="12" t="s">
        <v>1336</v>
      </c>
      <c r="H93" s="12" t="s">
        <v>1337</v>
      </c>
      <c r="I93" s="40">
        <v>355</v>
      </c>
      <c r="J93" s="40">
        <v>0.2</v>
      </c>
      <c r="K93" s="40">
        <v>1</v>
      </c>
      <c r="L93" s="40">
        <v>71</v>
      </c>
      <c r="M93" s="21" t="s">
        <v>1383</v>
      </c>
      <c r="N93" s="21" t="s">
        <v>1317</v>
      </c>
    </row>
    <row r="94" spans="1:14" ht="15" customHeight="1" x14ac:dyDescent="0.25">
      <c r="A94" s="23">
        <v>46114</v>
      </c>
      <c r="B94" s="12" t="s">
        <v>141</v>
      </c>
      <c r="C94" s="12" t="s">
        <v>142</v>
      </c>
      <c r="D94" s="12" t="s">
        <v>900</v>
      </c>
      <c r="E94" s="12" t="s">
        <v>84</v>
      </c>
      <c r="F94" s="12" t="s">
        <v>85</v>
      </c>
      <c r="G94" s="12" t="s">
        <v>1340</v>
      </c>
      <c r="H94" s="12" t="s">
        <v>1341</v>
      </c>
      <c r="I94" s="40">
        <v>115</v>
      </c>
      <c r="J94" s="40">
        <v>4</v>
      </c>
      <c r="K94" s="40">
        <v>1</v>
      </c>
      <c r="L94" s="40">
        <v>460</v>
      </c>
      <c r="M94" s="21" t="s">
        <v>1383</v>
      </c>
      <c r="N94" s="21" t="s">
        <v>1317</v>
      </c>
    </row>
    <row r="95" spans="1:14" ht="30" customHeight="1" x14ac:dyDescent="0.25">
      <c r="A95" s="23">
        <v>46114</v>
      </c>
      <c r="B95" s="12" t="s">
        <v>141</v>
      </c>
      <c r="C95" s="12" t="s">
        <v>142</v>
      </c>
      <c r="D95" s="12" t="s">
        <v>900</v>
      </c>
      <c r="E95" s="12" t="s">
        <v>84</v>
      </c>
      <c r="F95" s="12" t="s">
        <v>85</v>
      </c>
      <c r="G95" s="12" t="s">
        <v>1343</v>
      </c>
      <c r="H95" s="12" t="s">
        <v>1344</v>
      </c>
      <c r="I95" s="40">
        <v>1</v>
      </c>
      <c r="J95" s="40">
        <v>90</v>
      </c>
      <c r="K95" s="40">
        <v>1</v>
      </c>
      <c r="L95" s="40">
        <v>90</v>
      </c>
      <c r="M95" s="21" t="s">
        <v>1386</v>
      </c>
      <c r="N95" s="21" t="s">
        <v>1382</v>
      </c>
    </row>
    <row r="96" spans="1:14" ht="15" customHeight="1" x14ac:dyDescent="0.25">
      <c r="A96" s="23">
        <v>46114</v>
      </c>
      <c r="B96" s="12" t="s">
        <v>141</v>
      </c>
      <c r="C96" s="12" t="s">
        <v>142</v>
      </c>
      <c r="D96" s="12" t="s">
        <v>900</v>
      </c>
      <c r="E96" s="12" t="s">
        <v>84</v>
      </c>
      <c r="F96" s="12" t="s">
        <v>85</v>
      </c>
      <c r="G96" s="12" t="s">
        <v>1346</v>
      </c>
      <c r="H96" s="12" t="s">
        <v>1347</v>
      </c>
      <c r="I96" s="40">
        <v>35</v>
      </c>
      <c r="J96" s="40">
        <v>1.5</v>
      </c>
      <c r="K96" s="40">
        <v>1</v>
      </c>
      <c r="L96" s="40">
        <v>52.5</v>
      </c>
      <c r="M96" s="21" t="s">
        <v>1383</v>
      </c>
      <c r="N96" s="21" t="s">
        <v>1317</v>
      </c>
    </row>
    <row r="97" spans="1:14" ht="30" customHeight="1" x14ac:dyDescent="0.25">
      <c r="A97" s="23">
        <v>46114</v>
      </c>
      <c r="B97" s="12" t="s">
        <v>141</v>
      </c>
      <c r="C97" s="12" t="s">
        <v>142</v>
      </c>
      <c r="D97" s="12" t="s">
        <v>900</v>
      </c>
      <c r="E97" s="12" t="s">
        <v>26</v>
      </c>
      <c r="F97" s="12" t="s">
        <v>27</v>
      </c>
      <c r="G97" s="12" t="s">
        <v>1349</v>
      </c>
      <c r="H97" s="12" t="s">
        <v>1350</v>
      </c>
      <c r="I97" s="40">
        <v>1</v>
      </c>
      <c r="J97" s="40">
        <v>75</v>
      </c>
      <c r="K97" s="40">
        <v>1</v>
      </c>
      <c r="L97" s="40">
        <v>75</v>
      </c>
      <c r="M97" s="21" t="s">
        <v>1386</v>
      </c>
      <c r="N97" s="21" t="s">
        <v>1382</v>
      </c>
    </row>
    <row r="98" spans="1:14" ht="15" customHeight="1" x14ac:dyDescent="0.25">
      <c r="A98" s="23">
        <v>46114</v>
      </c>
      <c r="B98" s="12" t="s">
        <v>141</v>
      </c>
      <c r="C98" s="12" t="s">
        <v>142</v>
      </c>
      <c r="D98" s="12" t="s">
        <v>900</v>
      </c>
      <c r="E98" s="12" t="s">
        <v>26</v>
      </c>
      <c r="F98" s="12" t="s">
        <v>27</v>
      </c>
      <c r="G98" s="12" t="s">
        <v>1351</v>
      </c>
      <c r="H98" s="12" t="s">
        <v>1352</v>
      </c>
      <c r="I98" s="40">
        <v>29</v>
      </c>
      <c r="J98" s="40">
        <v>2.5</v>
      </c>
      <c r="K98" s="40">
        <v>1</v>
      </c>
      <c r="L98" s="40">
        <v>72.5</v>
      </c>
      <c r="M98" s="21" t="s">
        <v>1383</v>
      </c>
      <c r="N98" s="21" t="s">
        <v>1317</v>
      </c>
    </row>
    <row r="99" spans="1:14" ht="15" customHeight="1" x14ac:dyDescent="0.25">
      <c r="A99" s="23">
        <v>46114</v>
      </c>
      <c r="B99" s="12" t="s">
        <v>141</v>
      </c>
      <c r="C99" s="12" t="s">
        <v>142</v>
      </c>
      <c r="D99" s="12" t="s">
        <v>900</v>
      </c>
      <c r="E99" s="12" t="s">
        <v>26</v>
      </c>
      <c r="F99" s="12" t="s">
        <v>27</v>
      </c>
      <c r="G99" s="12" t="s">
        <v>1353</v>
      </c>
      <c r="H99" s="12" t="s">
        <v>1354</v>
      </c>
      <c r="I99" s="40">
        <v>46</v>
      </c>
      <c r="J99" s="40">
        <v>1.2</v>
      </c>
      <c r="K99" s="40">
        <v>1</v>
      </c>
      <c r="L99" s="40">
        <v>55.2</v>
      </c>
      <c r="M99" s="21" t="s">
        <v>1383</v>
      </c>
      <c r="N99" s="21" t="s">
        <v>1317</v>
      </c>
    </row>
    <row r="100" spans="1:14" ht="15" customHeight="1" x14ac:dyDescent="0.25">
      <c r="A100" s="23">
        <v>46114</v>
      </c>
      <c r="B100" s="12" t="s">
        <v>141</v>
      </c>
      <c r="C100" s="12" t="s">
        <v>142</v>
      </c>
      <c r="D100" s="12" t="s">
        <v>900</v>
      </c>
      <c r="E100" s="12" t="s">
        <v>34</v>
      </c>
      <c r="F100" s="12" t="s">
        <v>35</v>
      </c>
      <c r="G100" s="12" t="s">
        <v>1356</v>
      </c>
      <c r="H100" s="12" t="s">
        <v>1350</v>
      </c>
      <c r="I100" s="40">
        <v>28</v>
      </c>
      <c r="J100" s="40">
        <v>2.2000000000000002</v>
      </c>
      <c r="K100" s="40">
        <v>1</v>
      </c>
      <c r="L100" s="40">
        <v>61.6</v>
      </c>
      <c r="M100" s="21" t="s">
        <v>1383</v>
      </c>
      <c r="N100" s="21" t="s">
        <v>1317</v>
      </c>
    </row>
    <row r="101" spans="1:14" ht="15" customHeight="1" x14ac:dyDescent="0.25">
      <c r="A101" s="23">
        <v>46114</v>
      </c>
      <c r="B101" s="12" t="s">
        <v>141</v>
      </c>
      <c r="C101" s="12" t="s">
        <v>142</v>
      </c>
      <c r="D101" s="12" t="s">
        <v>900</v>
      </c>
      <c r="E101" s="12" t="s">
        <v>34</v>
      </c>
      <c r="F101" s="12" t="s">
        <v>35</v>
      </c>
      <c r="G101" s="12" t="s">
        <v>1357</v>
      </c>
      <c r="H101" s="12" t="s">
        <v>1358</v>
      </c>
      <c r="I101" s="40">
        <v>17</v>
      </c>
      <c r="J101" s="40">
        <v>0.8</v>
      </c>
      <c r="K101" s="40">
        <v>1</v>
      </c>
      <c r="L101" s="40">
        <v>13.6</v>
      </c>
      <c r="M101" s="21" t="s">
        <v>1383</v>
      </c>
      <c r="N101" s="21" t="s">
        <v>1317</v>
      </c>
    </row>
    <row r="102" spans="1:14" ht="15" customHeight="1" x14ac:dyDescent="0.25">
      <c r="A102" s="23">
        <v>46114</v>
      </c>
      <c r="B102" s="12" t="s">
        <v>141</v>
      </c>
      <c r="C102" s="12" t="s">
        <v>142</v>
      </c>
      <c r="D102" s="12" t="s">
        <v>900</v>
      </c>
      <c r="E102" s="12" t="s">
        <v>34</v>
      </c>
      <c r="F102" s="12" t="s">
        <v>35</v>
      </c>
      <c r="G102" s="12" t="s">
        <v>1359</v>
      </c>
      <c r="H102" s="12" t="s">
        <v>1360</v>
      </c>
      <c r="I102" s="40">
        <v>5</v>
      </c>
      <c r="J102" s="40">
        <v>1</v>
      </c>
      <c r="K102" s="40">
        <v>1</v>
      </c>
      <c r="L102" s="40">
        <v>5</v>
      </c>
      <c r="M102" s="21" t="s">
        <v>1383</v>
      </c>
      <c r="N102" s="21" t="s">
        <v>1317</v>
      </c>
    </row>
    <row r="103" spans="1:14" ht="30" customHeight="1" x14ac:dyDescent="0.25">
      <c r="A103" s="23">
        <v>46114</v>
      </c>
      <c r="B103" s="12" t="s">
        <v>141</v>
      </c>
      <c r="C103" s="12" t="s">
        <v>142</v>
      </c>
      <c r="D103" s="12" t="s">
        <v>900</v>
      </c>
      <c r="E103" s="12" t="s">
        <v>46</v>
      </c>
      <c r="F103" s="12" t="s">
        <v>47</v>
      </c>
      <c r="G103" s="12" t="s">
        <v>1361</v>
      </c>
      <c r="H103" s="12" t="s">
        <v>1362</v>
      </c>
      <c r="I103" s="40">
        <v>78</v>
      </c>
      <c r="J103" s="40">
        <v>7</v>
      </c>
      <c r="K103" s="40">
        <v>1</v>
      </c>
      <c r="L103" s="40">
        <v>546</v>
      </c>
      <c r="M103" s="21" t="s">
        <v>1387</v>
      </c>
      <c r="N103" s="21" t="s">
        <v>1382</v>
      </c>
    </row>
    <row r="104" spans="1:14" ht="30" customHeight="1" x14ac:dyDescent="0.25">
      <c r="A104" s="23">
        <v>46114</v>
      </c>
      <c r="B104" s="12" t="s">
        <v>141</v>
      </c>
      <c r="C104" s="12" t="s">
        <v>142</v>
      </c>
      <c r="D104" s="12" t="s">
        <v>900</v>
      </c>
      <c r="E104" s="12" t="s">
        <v>48</v>
      </c>
      <c r="F104" s="12" t="s">
        <v>49</v>
      </c>
      <c r="G104" s="12" t="s">
        <v>1364</v>
      </c>
      <c r="H104" s="12" t="s">
        <v>1365</v>
      </c>
      <c r="I104" s="40">
        <v>78</v>
      </c>
      <c r="J104" s="40">
        <v>12</v>
      </c>
      <c r="K104" s="40">
        <v>1</v>
      </c>
      <c r="L104" s="40">
        <v>936</v>
      </c>
      <c r="M104" s="21" t="s">
        <v>1387</v>
      </c>
      <c r="N104" s="21" t="s">
        <v>1382</v>
      </c>
    </row>
    <row r="105" spans="1:14" ht="15" customHeight="1" x14ac:dyDescent="0.25">
      <c r="A105" s="23">
        <v>46114</v>
      </c>
      <c r="B105" s="12" t="s">
        <v>141</v>
      </c>
      <c r="C105" s="12" t="s">
        <v>142</v>
      </c>
      <c r="D105" s="12" t="s">
        <v>900</v>
      </c>
      <c r="E105" s="12" t="s">
        <v>4</v>
      </c>
      <c r="F105" s="12" t="s">
        <v>5</v>
      </c>
      <c r="G105" s="12" t="s">
        <v>1366</v>
      </c>
      <c r="H105" s="12" t="s">
        <v>1367</v>
      </c>
      <c r="I105" s="40">
        <v>17</v>
      </c>
      <c r="J105" s="40">
        <v>2</v>
      </c>
      <c r="K105" s="40">
        <v>1</v>
      </c>
      <c r="L105" s="40">
        <v>34</v>
      </c>
      <c r="M105" s="21" t="s">
        <v>1383</v>
      </c>
      <c r="N105" s="21" t="s">
        <v>1317</v>
      </c>
    </row>
    <row r="106" spans="1:14" ht="15" customHeight="1" x14ac:dyDescent="0.25">
      <c r="A106" s="23">
        <v>46114</v>
      </c>
      <c r="B106" s="12" t="s">
        <v>141</v>
      </c>
      <c r="C106" s="12" t="s">
        <v>142</v>
      </c>
      <c r="D106" s="12" t="s">
        <v>900</v>
      </c>
      <c r="E106" s="12" t="s">
        <v>68</v>
      </c>
      <c r="F106" s="12" t="s">
        <v>69</v>
      </c>
      <c r="G106" s="12" t="s">
        <v>1368</v>
      </c>
      <c r="H106" s="12" t="s">
        <v>1369</v>
      </c>
      <c r="I106" s="40">
        <v>3</v>
      </c>
      <c r="J106" s="40">
        <v>25</v>
      </c>
      <c r="K106" s="40">
        <v>1</v>
      </c>
      <c r="L106" s="40">
        <v>75</v>
      </c>
      <c r="M106" s="21" t="s">
        <v>1383</v>
      </c>
      <c r="N106" s="21" t="s">
        <v>1317</v>
      </c>
    </row>
    <row r="107" spans="1:14" ht="30" customHeight="1" x14ac:dyDescent="0.25">
      <c r="A107" s="23">
        <v>46114</v>
      </c>
      <c r="B107" s="12" t="s">
        <v>144</v>
      </c>
      <c r="C107" s="12" t="s">
        <v>145</v>
      </c>
      <c r="D107" s="12" t="s">
        <v>900</v>
      </c>
      <c r="E107" s="12" t="s">
        <v>30</v>
      </c>
      <c r="F107" s="12" t="s">
        <v>31</v>
      </c>
      <c r="G107" s="12" t="s">
        <v>1312</v>
      </c>
      <c r="H107" s="12" t="s">
        <v>1313</v>
      </c>
      <c r="I107" s="40">
        <v>1188</v>
      </c>
      <c r="J107" s="40">
        <v>2</v>
      </c>
      <c r="K107" s="40">
        <v>1</v>
      </c>
      <c r="L107" s="40">
        <v>2376</v>
      </c>
      <c r="M107" s="21" t="s">
        <v>1381</v>
      </c>
      <c r="N107" s="21" t="s">
        <v>1382</v>
      </c>
    </row>
    <row r="108" spans="1:14" ht="15" customHeight="1" x14ac:dyDescent="0.25">
      <c r="A108" s="23">
        <v>46114</v>
      </c>
      <c r="B108" s="12" t="s">
        <v>144</v>
      </c>
      <c r="C108" s="12" t="s">
        <v>145</v>
      </c>
      <c r="D108" s="12" t="s">
        <v>900</v>
      </c>
      <c r="E108" s="12" t="s">
        <v>30</v>
      </c>
      <c r="F108" s="12" t="s">
        <v>31</v>
      </c>
      <c r="G108" s="12" t="s">
        <v>1319</v>
      </c>
      <c r="H108" s="12" t="s">
        <v>1320</v>
      </c>
      <c r="I108" s="40">
        <v>3</v>
      </c>
      <c r="J108" s="40">
        <v>15</v>
      </c>
      <c r="K108" s="40">
        <v>1</v>
      </c>
      <c r="L108" s="40">
        <v>45</v>
      </c>
      <c r="M108" s="21" t="s">
        <v>1383</v>
      </c>
      <c r="N108" s="21" t="s">
        <v>1317</v>
      </c>
    </row>
    <row r="109" spans="1:14" ht="15" customHeight="1" x14ac:dyDescent="0.25">
      <c r="A109" s="23">
        <v>46114</v>
      </c>
      <c r="B109" s="12" t="s">
        <v>144</v>
      </c>
      <c r="C109" s="12" t="s">
        <v>145</v>
      </c>
      <c r="D109" s="12" t="s">
        <v>900</v>
      </c>
      <c r="E109" s="12" t="s">
        <v>30</v>
      </c>
      <c r="F109" s="12" t="s">
        <v>31</v>
      </c>
      <c r="G109" s="12" t="s">
        <v>1322</v>
      </c>
      <c r="H109" s="12" t="s">
        <v>1323</v>
      </c>
      <c r="I109" s="40">
        <v>3</v>
      </c>
      <c r="J109" s="40">
        <v>20</v>
      </c>
      <c r="K109" s="40">
        <v>1</v>
      </c>
      <c r="L109" s="40">
        <v>60</v>
      </c>
      <c r="M109" s="21" t="s">
        <v>1383</v>
      </c>
      <c r="N109" s="21" t="s">
        <v>1317</v>
      </c>
    </row>
    <row r="110" spans="1:14" ht="15" customHeight="1" x14ac:dyDescent="0.25">
      <c r="A110" s="23">
        <v>46114</v>
      </c>
      <c r="B110" s="12" t="s">
        <v>144</v>
      </c>
      <c r="C110" s="12" t="s">
        <v>145</v>
      </c>
      <c r="D110" s="12" t="s">
        <v>900</v>
      </c>
      <c r="E110" s="12" t="s">
        <v>30</v>
      </c>
      <c r="F110" s="12" t="s">
        <v>31</v>
      </c>
      <c r="G110" s="12" t="s">
        <v>1324</v>
      </c>
      <c r="H110" s="12" t="s">
        <v>1325</v>
      </c>
      <c r="I110" s="40">
        <v>14</v>
      </c>
      <c r="J110" s="40">
        <v>6</v>
      </c>
      <c r="K110" s="40">
        <v>1</v>
      </c>
      <c r="L110" s="40">
        <v>84</v>
      </c>
      <c r="M110" s="21" t="s">
        <v>1383</v>
      </c>
      <c r="N110" s="21" t="s">
        <v>1317</v>
      </c>
    </row>
    <row r="111" spans="1:14" ht="15" customHeight="1" x14ac:dyDescent="0.25">
      <c r="A111" s="23">
        <v>46114</v>
      </c>
      <c r="B111" s="12" t="s">
        <v>144</v>
      </c>
      <c r="C111" s="12" t="s">
        <v>145</v>
      </c>
      <c r="D111" s="12" t="s">
        <v>900</v>
      </c>
      <c r="E111" s="12" t="s">
        <v>52</v>
      </c>
      <c r="F111" s="12" t="s">
        <v>53</v>
      </c>
      <c r="G111" s="12" t="s">
        <v>1327</v>
      </c>
      <c r="H111" s="12" t="s">
        <v>1328</v>
      </c>
      <c r="I111" s="40">
        <v>9</v>
      </c>
      <c r="J111" s="40">
        <v>1.8</v>
      </c>
      <c r="K111" s="40">
        <v>1</v>
      </c>
      <c r="L111" s="40">
        <v>16.2</v>
      </c>
      <c r="M111" s="21" t="s">
        <v>1384</v>
      </c>
      <c r="N111" s="21" t="s">
        <v>1385</v>
      </c>
    </row>
    <row r="112" spans="1:14" ht="15" customHeight="1" x14ac:dyDescent="0.25">
      <c r="A112" s="23">
        <v>46114</v>
      </c>
      <c r="B112" s="12" t="s">
        <v>144</v>
      </c>
      <c r="C112" s="12" t="s">
        <v>145</v>
      </c>
      <c r="D112" s="12" t="s">
        <v>900</v>
      </c>
      <c r="E112" s="12" t="s">
        <v>52</v>
      </c>
      <c r="F112" s="12" t="s">
        <v>53</v>
      </c>
      <c r="G112" s="12" t="s">
        <v>1330</v>
      </c>
      <c r="H112" s="12" t="s">
        <v>1331</v>
      </c>
      <c r="I112" s="40">
        <v>9</v>
      </c>
      <c r="J112" s="40">
        <v>30</v>
      </c>
      <c r="K112" s="40">
        <v>1</v>
      </c>
      <c r="L112" s="40">
        <v>270</v>
      </c>
      <c r="M112" s="21" t="s">
        <v>1384</v>
      </c>
      <c r="N112" s="21" t="s">
        <v>1385</v>
      </c>
    </row>
    <row r="113" spans="1:14" ht="15" customHeight="1" x14ac:dyDescent="0.25">
      <c r="A113" s="23">
        <v>46114</v>
      </c>
      <c r="B113" s="12" t="s">
        <v>144</v>
      </c>
      <c r="C113" s="12" t="s">
        <v>145</v>
      </c>
      <c r="D113" s="12" t="s">
        <v>900</v>
      </c>
      <c r="E113" s="12" t="s">
        <v>52</v>
      </c>
      <c r="F113" s="12" t="s">
        <v>53</v>
      </c>
      <c r="G113" s="12" t="s">
        <v>1333</v>
      </c>
      <c r="H113" s="12" t="s">
        <v>1334</v>
      </c>
      <c r="I113" s="40">
        <v>94</v>
      </c>
      <c r="J113" s="40">
        <v>0.45</v>
      </c>
      <c r="K113" s="40">
        <v>1</v>
      </c>
      <c r="L113" s="40">
        <v>42.3</v>
      </c>
      <c r="M113" s="21" t="s">
        <v>1383</v>
      </c>
      <c r="N113" s="21" t="s">
        <v>1317</v>
      </c>
    </row>
    <row r="114" spans="1:14" ht="15" customHeight="1" x14ac:dyDescent="0.25">
      <c r="A114" s="23">
        <v>46114</v>
      </c>
      <c r="B114" s="12" t="s">
        <v>144</v>
      </c>
      <c r="C114" s="12" t="s">
        <v>145</v>
      </c>
      <c r="D114" s="12" t="s">
        <v>900</v>
      </c>
      <c r="E114" s="12" t="s">
        <v>52</v>
      </c>
      <c r="F114" s="12" t="s">
        <v>53</v>
      </c>
      <c r="G114" s="12" t="s">
        <v>1336</v>
      </c>
      <c r="H114" s="12" t="s">
        <v>1337</v>
      </c>
      <c r="I114" s="40">
        <v>670</v>
      </c>
      <c r="J114" s="40">
        <v>0.2</v>
      </c>
      <c r="K114" s="40">
        <v>1</v>
      </c>
      <c r="L114" s="40">
        <v>134</v>
      </c>
      <c r="M114" s="21" t="s">
        <v>1383</v>
      </c>
      <c r="N114" s="21" t="s">
        <v>1317</v>
      </c>
    </row>
    <row r="115" spans="1:14" ht="15" customHeight="1" x14ac:dyDescent="0.25">
      <c r="A115" s="23">
        <v>46114</v>
      </c>
      <c r="B115" s="12" t="s">
        <v>144</v>
      </c>
      <c r="C115" s="12" t="s">
        <v>145</v>
      </c>
      <c r="D115" s="12" t="s">
        <v>900</v>
      </c>
      <c r="E115" s="12" t="s">
        <v>84</v>
      </c>
      <c r="F115" s="12" t="s">
        <v>85</v>
      </c>
      <c r="G115" s="12" t="s">
        <v>1340</v>
      </c>
      <c r="H115" s="12" t="s">
        <v>1341</v>
      </c>
      <c r="I115" s="40">
        <v>110</v>
      </c>
      <c r="J115" s="40">
        <v>4</v>
      </c>
      <c r="K115" s="40">
        <v>1</v>
      </c>
      <c r="L115" s="40">
        <v>440</v>
      </c>
      <c r="M115" s="21" t="s">
        <v>1383</v>
      </c>
      <c r="N115" s="21" t="s">
        <v>1317</v>
      </c>
    </row>
    <row r="116" spans="1:14" ht="30" customHeight="1" x14ac:dyDescent="0.25">
      <c r="A116" s="23">
        <v>46114</v>
      </c>
      <c r="B116" s="12" t="s">
        <v>144</v>
      </c>
      <c r="C116" s="12" t="s">
        <v>145</v>
      </c>
      <c r="D116" s="12" t="s">
        <v>900</v>
      </c>
      <c r="E116" s="12" t="s">
        <v>84</v>
      </c>
      <c r="F116" s="12" t="s">
        <v>85</v>
      </c>
      <c r="G116" s="12" t="s">
        <v>1343</v>
      </c>
      <c r="H116" s="12" t="s">
        <v>1344</v>
      </c>
      <c r="I116" s="40">
        <v>1</v>
      </c>
      <c r="J116" s="40">
        <v>90</v>
      </c>
      <c r="K116" s="40">
        <v>1</v>
      </c>
      <c r="L116" s="40">
        <v>90</v>
      </c>
      <c r="M116" s="21" t="s">
        <v>1386</v>
      </c>
      <c r="N116" s="21" t="s">
        <v>1382</v>
      </c>
    </row>
    <row r="117" spans="1:14" ht="15" customHeight="1" x14ac:dyDescent="0.25">
      <c r="A117" s="23">
        <v>46114</v>
      </c>
      <c r="B117" s="12" t="s">
        <v>144</v>
      </c>
      <c r="C117" s="12" t="s">
        <v>145</v>
      </c>
      <c r="D117" s="12" t="s">
        <v>900</v>
      </c>
      <c r="E117" s="12" t="s">
        <v>84</v>
      </c>
      <c r="F117" s="12" t="s">
        <v>85</v>
      </c>
      <c r="G117" s="12" t="s">
        <v>1346</v>
      </c>
      <c r="H117" s="12" t="s">
        <v>1347</v>
      </c>
      <c r="I117" s="40">
        <v>33</v>
      </c>
      <c r="J117" s="40">
        <v>1.5</v>
      </c>
      <c r="K117" s="40">
        <v>1</v>
      </c>
      <c r="L117" s="40">
        <v>49.5</v>
      </c>
      <c r="M117" s="21" t="s">
        <v>1383</v>
      </c>
      <c r="N117" s="21" t="s">
        <v>1317</v>
      </c>
    </row>
    <row r="118" spans="1:14" ht="30" customHeight="1" x14ac:dyDescent="0.25">
      <c r="A118" s="23">
        <v>46114</v>
      </c>
      <c r="B118" s="12" t="s">
        <v>144</v>
      </c>
      <c r="C118" s="12" t="s">
        <v>145</v>
      </c>
      <c r="D118" s="12" t="s">
        <v>900</v>
      </c>
      <c r="E118" s="12" t="s">
        <v>26</v>
      </c>
      <c r="F118" s="12" t="s">
        <v>27</v>
      </c>
      <c r="G118" s="12" t="s">
        <v>1349</v>
      </c>
      <c r="H118" s="12" t="s">
        <v>1350</v>
      </c>
      <c r="I118" s="40">
        <v>1</v>
      </c>
      <c r="J118" s="40">
        <v>75</v>
      </c>
      <c r="K118" s="40">
        <v>1</v>
      </c>
      <c r="L118" s="40">
        <v>75</v>
      </c>
      <c r="M118" s="21" t="s">
        <v>1386</v>
      </c>
      <c r="N118" s="21" t="s">
        <v>1382</v>
      </c>
    </row>
    <row r="119" spans="1:14" ht="15" customHeight="1" x14ac:dyDescent="0.25">
      <c r="A119" s="23">
        <v>46114</v>
      </c>
      <c r="B119" s="12" t="s">
        <v>144</v>
      </c>
      <c r="C119" s="12" t="s">
        <v>145</v>
      </c>
      <c r="D119" s="12" t="s">
        <v>900</v>
      </c>
      <c r="E119" s="12" t="s">
        <v>26</v>
      </c>
      <c r="F119" s="12" t="s">
        <v>27</v>
      </c>
      <c r="G119" s="12" t="s">
        <v>1351</v>
      </c>
      <c r="H119" s="12" t="s">
        <v>1352</v>
      </c>
      <c r="I119" s="40">
        <v>28</v>
      </c>
      <c r="J119" s="40">
        <v>2.5</v>
      </c>
      <c r="K119" s="40">
        <v>1</v>
      </c>
      <c r="L119" s="40">
        <v>70</v>
      </c>
      <c r="M119" s="21" t="s">
        <v>1383</v>
      </c>
      <c r="N119" s="21" t="s">
        <v>1317</v>
      </c>
    </row>
    <row r="120" spans="1:14" ht="15" customHeight="1" x14ac:dyDescent="0.25">
      <c r="A120" s="23">
        <v>46114</v>
      </c>
      <c r="B120" s="12" t="s">
        <v>144</v>
      </c>
      <c r="C120" s="12" t="s">
        <v>145</v>
      </c>
      <c r="D120" s="12" t="s">
        <v>900</v>
      </c>
      <c r="E120" s="12" t="s">
        <v>26</v>
      </c>
      <c r="F120" s="12" t="s">
        <v>27</v>
      </c>
      <c r="G120" s="12" t="s">
        <v>1353</v>
      </c>
      <c r="H120" s="12" t="s">
        <v>1354</v>
      </c>
      <c r="I120" s="40">
        <v>44</v>
      </c>
      <c r="J120" s="40">
        <v>1.2</v>
      </c>
      <c r="K120" s="40">
        <v>1</v>
      </c>
      <c r="L120" s="40">
        <v>52.8</v>
      </c>
      <c r="M120" s="21" t="s">
        <v>1383</v>
      </c>
      <c r="N120" s="21" t="s">
        <v>1317</v>
      </c>
    </row>
    <row r="121" spans="1:14" ht="15" customHeight="1" x14ac:dyDescent="0.25">
      <c r="A121" s="23">
        <v>46114</v>
      </c>
      <c r="B121" s="12" t="s">
        <v>144</v>
      </c>
      <c r="C121" s="12" t="s">
        <v>145</v>
      </c>
      <c r="D121" s="12" t="s">
        <v>900</v>
      </c>
      <c r="E121" s="12" t="s">
        <v>34</v>
      </c>
      <c r="F121" s="12" t="s">
        <v>35</v>
      </c>
      <c r="G121" s="12" t="s">
        <v>1356</v>
      </c>
      <c r="H121" s="12" t="s">
        <v>1350</v>
      </c>
      <c r="I121" s="40">
        <v>54</v>
      </c>
      <c r="J121" s="40">
        <v>2.2000000000000002</v>
      </c>
      <c r="K121" s="40">
        <v>1</v>
      </c>
      <c r="L121" s="40">
        <v>118.8</v>
      </c>
      <c r="M121" s="21" t="s">
        <v>1383</v>
      </c>
      <c r="N121" s="21" t="s">
        <v>1317</v>
      </c>
    </row>
    <row r="122" spans="1:14" ht="15" customHeight="1" x14ac:dyDescent="0.25">
      <c r="A122" s="23">
        <v>46114</v>
      </c>
      <c r="B122" s="12" t="s">
        <v>144</v>
      </c>
      <c r="C122" s="12" t="s">
        <v>145</v>
      </c>
      <c r="D122" s="12" t="s">
        <v>900</v>
      </c>
      <c r="E122" s="12" t="s">
        <v>34</v>
      </c>
      <c r="F122" s="12" t="s">
        <v>35</v>
      </c>
      <c r="G122" s="12" t="s">
        <v>1357</v>
      </c>
      <c r="H122" s="12" t="s">
        <v>1358</v>
      </c>
      <c r="I122" s="40">
        <v>32</v>
      </c>
      <c r="J122" s="40">
        <v>0.8</v>
      </c>
      <c r="K122" s="40">
        <v>1</v>
      </c>
      <c r="L122" s="40">
        <v>25.6</v>
      </c>
      <c r="M122" s="21" t="s">
        <v>1383</v>
      </c>
      <c r="N122" s="21" t="s">
        <v>1317</v>
      </c>
    </row>
    <row r="123" spans="1:14" ht="15" customHeight="1" x14ac:dyDescent="0.25">
      <c r="A123" s="23">
        <v>46114</v>
      </c>
      <c r="B123" s="12" t="s">
        <v>144</v>
      </c>
      <c r="C123" s="12" t="s">
        <v>145</v>
      </c>
      <c r="D123" s="12" t="s">
        <v>900</v>
      </c>
      <c r="E123" s="12" t="s">
        <v>34</v>
      </c>
      <c r="F123" s="12" t="s">
        <v>35</v>
      </c>
      <c r="G123" s="12" t="s">
        <v>1359</v>
      </c>
      <c r="H123" s="12" t="s">
        <v>1360</v>
      </c>
      <c r="I123" s="40">
        <v>8</v>
      </c>
      <c r="J123" s="40">
        <v>1</v>
      </c>
      <c r="K123" s="40">
        <v>1</v>
      </c>
      <c r="L123" s="40">
        <v>8</v>
      </c>
      <c r="M123" s="21" t="s">
        <v>1383</v>
      </c>
      <c r="N123" s="21" t="s">
        <v>1317</v>
      </c>
    </row>
    <row r="124" spans="1:14" ht="30" customHeight="1" x14ac:dyDescent="0.25">
      <c r="A124" s="23">
        <v>46114</v>
      </c>
      <c r="B124" s="12" t="s">
        <v>144</v>
      </c>
      <c r="C124" s="12" t="s">
        <v>145</v>
      </c>
      <c r="D124" s="12" t="s">
        <v>900</v>
      </c>
      <c r="E124" s="12" t="s">
        <v>46</v>
      </c>
      <c r="F124" s="12" t="s">
        <v>47</v>
      </c>
      <c r="G124" s="12" t="s">
        <v>1361</v>
      </c>
      <c r="H124" s="12" t="s">
        <v>1362</v>
      </c>
      <c r="I124" s="40">
        <v>79</v>
      </c>
      <c r="J124" s="40">
        <v>7</v>
      </c>
      <c r="K124" s="40">
        <v>1</v>
      </c>
      <c r="L124" s="40">
        <v>553</v>
      </c>
      <c r="M124" s="21" t="s">
        <v>1387</v>
      </c>
      <c r="N124" s="21" t="s">
        <v>1382</v>
      </c>
    </row>
    <row r="125" spans="1:14" ht="30" customHeight="1" x14ac:dyDescent="0.25">
      <c r="A125" s="23">
        <v>46114</v>
      </c>
      <c r="B125" s="12" t="s">
        <v>144</v>
      </c>
      <c r="C125" s="12" t="s">
        <v>145</v>
      </c>
      <c r="D125" s="12" t="s">
        <v>900</v>
      </c>
      <c r="E125" s="12" t="s">
        <v>48</v>
      </c>
      <c r="F125" s="12" t="s">
        <v>49</v>
      </c>
      <c r="G125" s="12" t="s">
        <v>1364</v>
      </c>
      <c r="H125" s="12" t="s">
        <v>1365</v>
      </c>
      <c r="I125" s="40">
        <v>79</v>
      </c>
      <c r="J125" s="40">
        <v>12</v>
      </c>
      <c r="K125" s="40">
        <v>1</v>
      </c>
      <c r="L125" s="40">
        <v>948</v>
      </c>
      <c r="M125" s="21" t="s">
        <v>1387</v>
      </c>
      <c r="N125" s="21" t="s">
        <v>1382</v>
      </c>
    </row>
    <row r="126" spans="1:14" ht="15" customHeight="1" x14ac:dyDescent="0.25">
      <c r="A126" s="23">
        <v>46114</v>
      </c>
      <c r="B126" s="12" t="s">
        <v>144</v>
      </c>
      <c r="C126" s="12" t="s">
        <v>145</v>
      </c>
      <c r="D126" s="12" t="s">
        <v>900</v>
      </c>
      <c r="E126" s="12" t="s">
        <v>4</v>
      </c>
      <c r="F126" s="12" t="s">
        <v>5</v>
      </c>
      <c r="G126" s="12" t="s">
        <v>1366</v>
      </c>
      <c r="H126" s="12" t="s">
        <v>1367</v>
      </c>
      <c r="I126" s="40">
        <v>32</v>
      </c>
      <c r="J126" s="40">
        <v>2</v>
      </c>
      <c r="K126" s="40">
        <v>1</v>
      </c>
      <c r="L126" s="40">
        <v>64</v>
      </c>
      <c r="M126" s="21" t="s">
        <v>1383</v>
      </c>
      <c r="N126" s="21" t="s">
        <v>1317</v>
      </c>
    </row>
    <row r="127" spans="1:14" ht="15" customHeight="1" x14ac:dyDescent="0.25">
      <c r="A127" s="23">
        <v>46114</v>
      </c>
      <c r="B127" s="12" t="s">
        <v>144</v>
      </c>
      <c r="C127" s="12" t="s">
        <v>145</v>
      </c>
      <c r="D127" s="12" t="s">
        <v>900</v>
      </c>
      <c r="E127" s="12" t="s">
        <v>68</v>
      </c>
      <c r="F127" s="12" t="s">
        <v>69</v>
      </c>
      <c r="G127" s="12" t="s">
        <v>1368</v>
      </c>
      <c r="H127" s="12" t="s">
        <v>1369</v>
      </c>
      <c r="I127" s="40">
        <v>2</v>
      </c>
      <c r="J127" s="40">
        <v>25</v>
      </c>
      <c r="K127" s="40">
        <v>1</v>
      </c>
      <c r="L127" s="40">
        <v>50</v>
      </c>
      <c r="M127" s="21" t="s">
        <v>1383</v>
      </c>
      <c r="N127" s="21" t="s">
        <v>1317</v>
      </c>
    </row>
    <row r="128" spans="1:14" ht="30" customHeight="1" x14ac:dyDescent="0.25">
      <c r="A128" s="23">
        <v>46114</v>
      </c>
      <c r="B128" s="12" t="s">
        <v>147</v>
      </c>
      <c r="C128" s="12" t="s">
        <v>148</v>
      </c>
      <c r="D128" s="12" t="s">
        <v>900</v>
      </c>
      <c r="E128" s="12" t="s">
        <v>30</v>
      </c>
      <c r="F128" s="12" t="s">
        <v>31</v>
      </c>
      <c r="G128" s="12" t="s">
        <v>1312</v>
      </c>
      <c r="H128" s="12" t="s">
        <v>1313</v>
      </c>
      <c r="I128" s="40">
        <v>4162</v>
      </c>
      <c r="J128" s="40">
        <v>2</v>
      </c>
      <c r="K128" s="40">
        <v>1</v>
      </c>
      <c r="L128" s="40">
        <v>8324</v>
      </c>
      <c r="M128" s="21" t="s">
        <v>1381</v>
      </c>
      <c r="N128" s="21" t="s">
        <v>1382</v>
      </c>
    </row>
    <row r="129" spans="1:14" ht="15" customHeight="1" x14ac:dyDescent="0.25">
      <c r="A129" s="23">
        <v>46114</v>
      </c>
      <c r="B129" s="12" t="s">
        <v>147</v>
      </c>
      <c r="C129" s="12" t="s">
        <v>148</v>
      </c>
      <c r="D129" s="12" t="s">
        <v>900</v>
      </c>
      <c r="E129" s="12" t="s">
        <v>30</v>
      </c>
      <c r="F129" s="12" t="s">
        <v>31</v>
      </c>
      <c r="G129" s="12" t="s">
        <v>1319</v>
      </c>
      <c r="H129" s="12" t="s">
        <v>1320</v>
      </c>
      <c r="I129" s="40">
        <v>12</v>
      </c>
      <c r="J129" s="40">
        <v>15</v>
      </c>
      <c r="K129" s="40">
        <v>1</v>
      </c>
      <c r="L129" s="40">
        <v>180</v>
      </c>
      <c r="M129" s="21" t="s">
        <v>1383</v>
      </c>
      <c r="N129" s="21" t="s">
        <v>1317</v>
      </c>
    </row>
    <row r="130" spans="1:14" ht="15" customHeight="1" x14ac:dyDescent="0.25">
      <c r="A130" s="23">
        <v>46114</v>
      </c>
      <c r="B130" s="12" t="s">
        <v>147</v>
      </c>
      <c r="C130" s="12" t="s">
        <v>148</v>
      </c>
      <c r="D130" s="12" t="s">
        <v>900</v>
      </c>
      <c r="E130" s="12" t="s">
        <v>30</v>
      </c>
      <c r="F130" s="12" t="s">
        <v>31</v>
      </c>
      <c r="G130" s="12" t="s">
        <v>1322</v>
      </c>
      <c r="H130" s="12" t="s">
        <v>1323</v>
      </c>
      <c r="I130" s="40">
        <v>12</v>
      </c>
      <c r="J130" s="40">
        <v>20</v>
      </c>
      <c r="K130" s="40">
        <v>1</v>
      </c>
      <c r="L130" s="40">
        <v>240</v>
      </c>
      <c r="M130" s="21" t="s">
        <v>1383</v>
      </c>
      <c r="N130" s="21" t="s">
        <v>1317</v>
      </c>
    </row>
    <row r="131" spans="1:14" ht="15" customHeight="1" x14ac:dyDescent="0.25">
      <c r="A131" s="23">
        <v>46114</v>
      </c>
      <c r="B131" s="12" t="s">
        <v>147</v>
      </c>
      <c r="C131" s="12" t="s">
        <v>148</v>
      </c>
      <c r="D131" s="12" t="s">
        <v>900</v>
      </c>
      <c r="E131" s="12" t="s">
        <v>30</v>
      </c>
      <c r="F131" s="12" t="s">
        <v>31</v>
      </c>
      <c r="G131" s="12" t="s">
        <v>1324</v>
      </c>
      <c r="H131" s="12" t="s">
        <v>1325</v>
      </c>
      <c r="I131" s="40">
        <v>50</v>
      </c>
      <c r="J131" s="40">
        <v>6</v>
      </c>
      <c r="K131" s="40">
        <v>1</v>
      </c>
      <c r="L131" s="40">
        <v>300</v>
      </c>
      <c r="M131" s="21" t="s">
        <v>1383</v>
      </c>
      <c r="N131" s="21" t="s">
        <v>1317</v>
      </c>
    </row>
    <row r="132" spans="1:14" ht="15" customHeight="1" x14ac:dyDescent="0.25">
      <c r="A132" s="23">
        <v>46114</v>
      </c>
      <c r="B132" s="12" t="s">
        <v>147</v>
      </c>
      <c r="C132" s="12" t="s">
        <v>148</v>
      </c>
      <c r="D132" s="12" t="s">
        <v>900</v>
      </c>
      <c r="E132" s="12" t="s">
        <v>52</v>
      </c>
      <c r="F132" s="12" t="s">
        <v>53</v>
      </c>
      <c r="G132" s="12" t="s">
        <v>1327</v>
      </c>
      <c r="H132" s="12" t="s">
        <v>1328</v>
      </c>
      <c r="I132" s="40">
        <v>16</v>
      </c>
      <c r="J132" s="40">
        <v>1.8</v>
      </c>
      <c r="K132" s="40">
        <v>1</v>
      </c>
      <c r="L132" s="40">
        <v>28.8</v>
      </c>
      <c r="M132" s="21" t="s">
        <v>1384</v>
      </c>
      <c r="N132" s="21" t="s">
        <v>1385</v>
      </c>
    </row>
    <row r="133" spans="1:14" ht="15" customHeight="1" x14ac:dyDescent="0.25">
      <c r="A133" s="23">
        <v>46114</v>
      </c>
      <c r="B133" s="12" t="s">
        <v>147</v>
      </c>
      <c r="C133" s="12" t="s">
        <v>148</v>
      </c>
      <c r="D133" s="12" t="s">
        <v>900</v>
      </c>
      <c r="E133" s="12" t="s">
        <v>52</v>
      </c>
      <c r="F133" s="12" t="s">
        <v>53</v>
      </c>
      <c r="G133" s="12" t="s">
        <v>1330</v>
      </c>
      <c r="H133" s="12" t="s">
        <v>1331</v>
      </c>
      <c r="I133" s="40">
        <v>16</v>
      </c>
      <c r="J133" s="40">
        <v>30</v>
      </c>
      <c r="K133" s="40">
        <v>1</v>
      </c>
      <c r="L133" s="40">
        <v>480</v>
      </c>
      <c r="M133" s="21" t="s">
        <v>1384</v>
      </c>
      <c r="N133" s="21" t="s">
        <v>1385</v>
      </c>
    </row>
    <row r="134" spans="1:14" ht="15" customHeight="1" x14ac:dyDescent="0.25">
      <c r="A134" s="23">
        <v>46114</v>
      </c>
      <c r="B134" s="12" t="s">
        <v>147</v>
      </c>
      <c r="C134" s="12" t="s">
        <v>148</v>
      </c>
      <c r="D134" s="12" t="s">
        <v>900</v>
      </c>
      <c r="E134" s="12" t="s">
        <v>52</v>
      </c>
      <c r="F134" s="12" t="s">
        <v>53</v>
      </c>
      <c r="G134" s="12" t="s">
        <v>1333</v>
      </c>
      <c r="H134" s="12" t="s">
        <v>1334</v>
      </c>
      <c r="I134" s="40">
        <v>24</v>
      </c>
      <c r="J134" s="40">
        <v>0.45</v>
      </c>
      <c r="K134" s="40">
        <v>1</v>
      </c>
      <c r="L134" s="40">
        <v>10.8</v>
      </c>
      <c r="M134" s="21" t="s">
        <v>1383</v>
      </c>
      <c r="N134" s="21" t="s">
        <v>1317</v>
      </c>
    </row>
    <row r="135" spans="1:14" ht="15" customHeight="1" x14ac:dyDescent="0.25">
      <c r="A135" s="23">
        <v>46114</v>
      </c>
      <c r="B135" s="12" t="s">
        <v>147</v>
      </c>
      <c r="C135" s="12" t="s">
        <v>148</v>
      </c>
      <c r="D135" s="12" t="s">
        <v>900</v>
      </c>
      <c r="E135" s="12" t="s">
        <v>52</v>
      </c>
      <c r="F135" s="12" t="s">
        <v>53</v>
      </c>
      <c r="G135" s="12" t="s">
        <v>1336</v>
      </c>
      <c r="H135" s="12" t="s">
        <v>1337</v>
      </c>
      <c r="I135" s="40">
        <v>170</v>
      </c>
      <c r="J135" s="40">
        <v>0.2</v>
      </c>
      <c r="K135" s="40">
        <v>1</v>
      </c>
      <c r="L135" s="40">
        <v>34</v>
      </c>
      <c r="M135" s="21" t="s">
        <v>1383</v>
      </c>
      <c r="N135" s="21" t="s">
        <v>1317</v>
      </c>
    </row>
    <row r="136" spans="1:14" ht="15" customHeight="1" x14ac:dyDescent="0.25">
      <c r="A136" s="23">
        <v>46114</v>
      </c>
      <c r="B136" s="12" t="s">
        <v>147</v>
      </c>
      <c r="C136" s="12" t="s">
        <v>148</v>
      </c>
      <c r="D136" s="12" t="s">
        <v>900</v>
      </c>
      <c r="E136" s="12" t="s">
        <v>84</v>
      </c>
      <c r="F136" s="12" t="s">
        <v>85</v>
      </c>
      <c r="G136" s="12" t="s">
        <v>1340</v>
      </c>
      <c r="H136" s="12" t="s">
        <v>1341</v>
      </c>
      <c r="I136" s="40">
        <v>423</v>
      </c>
      <c r="J136" s="40">
        <v>4</v>
      </c>
      <c r="K136" s="40">
        <v>1</v>
      </c>
      <c r="L136" s="40">
        <v>1692</v>
      </c>
      <c r="M136" s="21" t="s">
        <v>1383</v>
      </c>
      <c r="N136" s="21" t="s">
        <v>1317</v>
      </c>
    </row>
    <row r="137" spans="1:14" ht="30" customHeight="1" x14ac:dyDescent="0.25">
      <c r="A137" s="23">
        <v>46114</v>
      </c>
      <c r="B137" s="12" t="s">
        <v>147</v>
      </c>
      <c r="C137" s="12" t="s">
        <v>148</v>
      </c>
      <c r="D137" s="12" t="s">
        <v>900</v>
      </c>
      <c r="E137" s="12" t="s">
        <v>84</v>
      </c>
      <c r="F137" s="12" t="s">
        <v>85</v>
      </c>
      <c r="G137" s="12" t="s">
        <v>1343</v>
      </c>
      <c r="H137" s="12" t="s">
        <v>1344</v>
      </c>
      <c r="I137" s="40">
        <v>1</v>
      </c>
      <c r="J137" s="40">
        <v>90</v>
      </c>
      <c r="K137" s="40">
        <v>1</v>
      </c>
      <c r="L137" s="40">
        <v>90</v>
      </c>
      <c r="M137" s="21" t="s">
        <v>1386</v>
      </c>
      <c r="N137" s="21" t="s">
        <v>1382</v>
      </c>
    </row>
    <row r="138" spans="1:14" ht="15" customHeight="1" x14ac:dyDescent="0.25">
      <c r="A138" s="23">
        <v>46114</v>
      </c>
      <c r="B138" s="12" t="s">
        <v>147</v>
      </c>
      <c r="C138" s="12" t="s">
        <v>148</v>
      </c>
      <c r="D138" s="12" t="s">
        <v>900</v>
      </c>
      <c r="E138" s="12" t="s">
        <v>84</v>
      </c>
      <c r="F138" s="12" t="s">
        <v>85</v>
      </c>
      <c r="G138" s="12" t="s">
        <v>1346</v>
      </c>
      <c r="H138" s="12" t="s">
        <v>1347</v>
      </c>
      <c r="I138" s="40">
        <v>127</v>
      </c>
      <c r="J138" s="40">
        <v>1.5</v>
      </c>
      <c r="K138" s="40">
        <v>1</v>
      </c>
      <c r="L138" s="40">
        <v>190.5</v>
      </c>
      <c r="M138" s="21" t="s">
        <v>1383</v>
      </c>
      <c r="N138" s="21" t="s">
        <v>1317</v>
      </c>
    </row>
    <row r="139" spans="1:14" ht="30" customHeight="1" x14ac:dyDescent="0.25">
      <c r="A139" s="23">
        <v>46114</v>
      </c>
      <c r="B139" s="12" t="s">
        <v>147</v>
      </c>
      <c r="C139" s="12" t="s">
        <v>148</v>
      </c>
      <c r="D139" s="12" t="s">
        <v>900</v>
      </c>
      <c r="E139" s="12" t="s">
        <v>26</v>
      </c>
      <c r="F139" s="12" t="s">
        <v>27</v>
      </c>
      <c r="G139" s="12" t="s">
        <v>1349</v>
      </c>
      <c r="H139" s="12" t="s">
        <v>1350</v>
      </c>
      <c r="I139" s="40">
        <v>1</v>
      </c>
      <c r="J139" s="40">
        <v>75</v>
      </c>
      <c r="K139" s="40">
        <v>1</v>
      </c>
      <c r="L139" s="40">
        <v>75</v>
      </c>
      <c r="M139" s="21" t="s">
        <v>1386</v>
      </c>
      <c r="N139" s="21" t="s">
        <v>1382</v>
      </c>
    </row>
    <row r="140" spans="1:14" ht="15" customHeight="1" x14ac:dyDescent="0.25">
      <c r="A140" s="23">
        <v>46114</v>
      </c>
      <c r="B140" s="12" t="s">
        <v>147</v>
      </c>
      <c r="C140" s="12" t="s">
        <v>148</v>
      </c>
      <c r="D140" s="12" t="s">
        <v>900</v>
      </c>
      <c r="E140" s="12" t="s">
        <v>26</v>
      </c>
      <c r="F140" s="12" t="s">
        <v>27</v>
      </c>
      <c r="G140" s="12" t="s">
        <v>1351</v>
      </c>
      <c r="H140" s="12" t="s">
        <v>1352</v>
      </c>
      <c r="I140" s="40">
        <v>106</v>
      </c>
      <c r="J140" s="40">
        <v>2.5</v>
      </c>
      <c r="K140" s="40">
        <v>1</v>
      </c>
      <c r="L140" s="40">
        <v>265</v>
      </c>
      <c r="M140" s="21" t="s">
        <v>1383</v>
      </c>
      <c r="N140" s="21" t="s">
        <v>1317</v>
      </c>
    </row>
    <row r="141" spans="1:14" ht="15" customHeight="1" x14ac:dyDescent="0.25">
      <c r="A141" s="23">
        <v>46114</v>
      </c>
      <c r="B141" s="12" t="s">
        <v>147</v>
      </c>
      <c r="C141" s="12" t="s">
        <v>148</v>
      </c>
      <c r="D141" s="12" t="s">
        <v>900</v>
      </c>
      <c r="E141" s="12" t="s">
        <v>26</v>
      </c>
      <c r="F141" s="12" t="s">
        <v>27</v>
      </c>
      <c r="G141" s="12" t="s">
        <v>1353</v>
      </c>
      <c r="H141" s="12" t="s">
        <v>1354</v>
      </c>
      <c r="I141" s="40">
        <v>169</v>
      </c>
      <c r="J141" s="40">
        <v>1.2</v>
      </c>
      <c r="K141" s="40">
        <v>1</v>
      </c>
      <c r="L141" s="40">
        <v>202.8</v>
      </c>
      <c r="M141" s="21" t="s">
        <v>1383</v>
      </c>
      <c r="N141" s="21" t="s">
        <v>1317</v>
      </c>
    </row>
    <row r="142" spans="1:14" ht="15" customHeight="1" x14ac:dyDescent="0.25">
      <c r="A142" s="23">
        <v>46114</v>
      </c>
      <c r="B142" s="12" t="s">
        <v>147</v>
      </c>
      <c r="C142" s="12" t="s">
        <v>148</v>
      </c>
      <c r="D142" s="12" t="s">
        <v>900</v>
      </c>
      <c r="E142" s="12" t="s">
        <v>34</v>
      </c>
      <c r="F142" s="12" t="s">
        <v>35</v>
      </c>
      <c r="G142" s="12" t="s">
        <v>1356</v>
      </c>
      <c r="H142" s="12" t="s">
        <v>1350</v>
      </c>
      <c r="I142" s="40">
        <v>20</v>
      </c>
      <c r="J142" s="40">
        <v>2.2000000000000002</v>
      </c>
      <c r="K142" s="40">
        <v>1</v>
      </c>
      <c r="L142" s="40">
        <v>44</v>
      </c>
      <c r="M142" s="21" t="s">
        <v>1383</v>
      </c>
      <c r="N142" s="21" t="s">
        <v>1317</v>
      </c>
    </row>
    <row r="143" spans="1:14" ht="15" customHeight="1" x14ac:dyDescent="0.25">
      <c r="A143" s="23">
        <v>46114</v>
      </c>
      <c r="B143" s="12" t="s">
        <v>147</v>
      </c>
      <c r="C143" s="12" t="s">
        <v>148</v>
      </c>
      <c r="D143" s="12" t="s">
        <v>900</v>
      </c>
      <c r="E143" s="12" t="s">
        <v>34</v>
      </c>
      <c r="F143" s="12" t="s">
        <v>35</v>
      </c>
      <c r="G143" s="12" t="s">
        <v>1357</v>
      </c>
      <c r="H143" s="12" t="s">
        <v>1358</v>
      </c>
      <c r="I143" s="40">
        <v>15</v>
      </c>
      <c r="J143" s="40">
        <v>0.8</v>
      </c>
      <c r="K143" s="40">
        <v>1</v>
      </c>
      <c r="L143" s="40">
        <v>12</v>
      </c>
      <c r="M143" s="21" t="s">
        <v>1383</v>
      </c>
      <c r="N143" s="21" t="s">
        <v>1317</v>
      </c>
    </row>
    <row r="144" spans="1:14" ht="15" customHeight="1" x14ac:dyDescent="0.25">
      <c r="A144" s="23">
        <v>46114</v>
      </c>
      <c r="B144" s="12" t="s">
        <v>147</v>
      </c>
      <c r="C144" s="12" t="s">
        <v>148</v>
      </c>
      <c r="D144" s="12" t="s">
        <v>900</v>
      </c>
      <c r="E144" s="12" t="s">
        <v>34</v>
      </c>
      <c r="F144" s="12" t="s">
        <v>35</v>
      </c>
      <c r="G144" s="12" t="s">
        <v>1359</v>
      </c>
      <c r="H144" s="12" t="s">
        <v>1360</v>
      </c>
      <c r="I144" s="40">
        <v>5</v>
      </c>
      <c r="J144" s="40">
        <v>1</v>
      </c>
      <c r="K144" s="40">
        <v>1</v>
      </c>
      <c r="L144" s="40">
        <v>5</v>
      </c>
      <c r="M144" s="21" t="s">
        <v>1383</v>
      </c>
      <c r="N144" s="21" t="s">
        <v>1317</v>
      </c>
    </row>
    <row r="145" spans="1:14" ht="30" customHeight="1" x14ac:dyDescent="0.25">
      <c r="A145" s="23">
        <v>46114</v>
      </c>
      <c r="B145" s="12" t="s">
        <v>147</v>
      </c>
      <c r="C145" s="12" t="s">
        <v>148</v>
      </c>
      <c r="D145" s="12" t="s">
        <v>900</v>
      </c>
      <c r="E145" s="12" t="s">
        <v>46</v>
      </c>
      <c r="F145" s="12" t="s">
        <v>47</v>
      </c>
      <c r="G145" s="12" t="s">
        <v>1361</v>
      </c>
      <c r="H145" s="12" t="s">
        <v>1362</v>
      </c>
      <c r="I145" s="40">
        <v>120</v>
      </c>
      <c r="J145" s="40">
        <v>7</v>
      </c>
      <c r="K145" s="40">
        <v>1</v>
      </c>
      <c r="L145" s="40">
        <v>840</v>
      </c>
      <c r="M145" s="21" t="s">
        <v>1387</v>
      </c>
      <c r="N145" s="21" t="s">
        <v>1382</v>
      </c>
    </row>
    <row r="146" spans="1:14" ht="30" customHeight="1" x14ac:dyDescent="0.25">
      <c r="A146" s="23">
        <v>46114</v>
      </c>
      <c r="B146" s="12" t="s">
        <v>147</v>
      </c>
      <c r="C146" s="12" t="s">
        <v>148</v>
      </c>
      <c r="D146" s="12" t="s">
        <v>900</v>
      </c>
      <c r="E146" s="12" t="s">
        <v>48</v>
      </c>
      <c r="F146" s="12" t="s">
        <v>49</v>
      </c>
      <c r="G146" s="12" t="s">
        <v>1364</v>
      </c>
      <c r="H146" s="12" t="s">
        <v>1365</v>
      </c>
      <c r="I146" s="40">
        <v>120</v>
      </c>
      <c r="J146" s="40">
        <v>12</v>
      </c>
      <c r="K146" s="40">
        <v>1</v>
      </c>
      <c r="L146" s="40">
        <v>1440</v>
      </c>
      <c r="M146" s="21" t="s">
        <v>1387</v>
      </c>
      <c r="N146" s="21" t="s">
        <v>1382</v>
      </c>
    </row>
    <row r="147" spans="1:14" ht="15" customHeight="1" x14ac:dyDescent="0.25">
      <c r="A147" s="23">
        <v>46114</v>
      </c>
      <c r="B147" s="12" t="s">
        <v>147</v>
      </c>
      <c r="C147" s="12" t="s">
        <v>148</v>
      </c>
      <c r="D147" s="12" t="s">
        <v>900</v>
      </c>
      <c r="E147" s="12" t="s">
        <v>4</v>
      </c>
      <c r="F147" s="12" t="s">
        <v>5</v>
      </c>
      <c r="G147" s="12" t="s">
        <v>1366</v>
      </c>
      <c r="H147" s="12" t="s">
        <v>1367</v>
      </c>
      <c r="I147" s="40">
        <v>10</v>
      </c>
      <c r="J147" s="40">
        <v>2</v>
      </c>
      <c r="K147" s="40">
        <v>1</v>
      </c>
      <c r="L147" s="40">
        <v>20</v>
      </c>
      <c r="M147" s="21" t="s">
        <v>1383</v>
      </c>
      <c r="N147" s="21" t="s">
        <v>1317</v>
      </c>
    </row>
    <row r="148" spans="1:14" ht="15" customHeight="1" x14ac:dyDescent="0.25">
      <c r="A148" s="23">
        <v>46114</v>
      </c>
      <c r="B148" s="12" t="s">
        <v>147</v>
      </c>
      <c r="C148" s="12" t="s">
        <v>148</v>
      </c>
      <c r="D148" s="12" t="s">
        <v>900</v>
      </c>
      <c r="E148" s="12" t="s">
        <v>68</v>
      </c>
      <c r="F148" s="12" t="s">
        <v>69</v>
      </c>
      <c r="G148" s="12" t="s">
        <v>1368</v>
      </c>
      <c r="H148" s="12" t="s">
        <v>1369</v>
      </c>
      <c r="I148" s="40">
        <v>8</v>
      </c>
      <c r="J148" s="40">
        <v>25</v>
      </c>
      <c r="K148" s="40">
        <v>1</v>
      </c>
      <c r="L148" s="40">
        <v>200</v>
      </c>
      <c r="M148" s="21" t="s">
        <v>1383</v>
      </c>
      <c r="N148" s="21" t="s">
        <v>1317</v>
      </c>
    </row>
    <row r="149" spans="1:14" ht="30" customHeight="1" x14ac:dyDescent="0.25">
      <c r="A149" s="23">
        <v>46114</v>
      </c>
      <c r="B149" s="12" t="s">
        <v>150</v>
      </c>
      <c r="C149" s="12" t="s">
        <v>151</v>
      </c>
      <c r="D149" s="12" t="s">
        <v>900</v>
      </c>
      <c r="E149" s="12" t="s">
        <v>30</v>
      </c>
      <c r="F149" s="12" t="s">
        <v>31</v>
      </c>
      <c r="G149" s="12" t="s">
        <v>1312</v>
      </c>
      <c r="H149" s="12" t="s">
        <v>1313</v>
      </c>
      <c r="I149" s="40">
        <v>3587</v>
      </c>
      <c r="J149" s="40">
        <v>2</v>
      </c>
      <c r="K149" s="40">
        <v>1</v>
      </c>
      <c r="L149" s="40">
        <v>7174</v>
      </c>
      <c r="M149" s="21" t="s">
        <v>1381</v>
      </c>
      <c r="N149" s="21" t="s">
        <v>1382</v>
      </c>
    </row>
    <row r="150" spans="1:14" ht="15" customHeight="1" x14ac:dyDescent="0.25">
      <c r="A150" s="23">
        <v>46114</v>
      </c>
      <c r="B150" s="12" t="s">
        <v>150</v>
      </c>
      <c r="C150" s="12" t="s">
        <v>151</v>
      </c>
      <c r="D150" s="12" t="s">
        <v>900</v>
      </c>
      <c r="E150" s="12" t="s">
        <v>30</v>
      </c>
      <c r="F150" s="12" t="s">
        <v>31</v>
      </c>
      <c r="G150" s="12" t="s">
        <v>1319</v>
      </c>
      <c r="H150" s="12" t="s">
        <v>1320</v>
      </c>
      <c r="I150" s="40">
        <v>10</v>
      </c>
      <c r="J150" s="40">
        <v>15</v>
      </c>
      <c r="K150" s="40">
        <v>1</v>
      </c>
      <c r="L150" s="40">
        <v>150</v>
      </c>
      <c r="M150" s="21" t="s">
        <v>1383</v>
      </c>
      <c r="N150" s="21" t="s">
        <v>1317</v>
      </c>
    </row>
    <row r="151" spans="1:14" ht="15" customHeight="1" x14ac:dyDescent="0.25">
      <c r="A151" s="23">
        <v>46114</v>
      </c>
      <c r="B151" s="12" t="s">
        <v>150</v>
      </c>
      <c r="C151" s="12" t="s">
        <v>151</v>
      </c>
      <c r="D151" s="12" t="s">
        <v>900</v>
      </c>
      <c r="E151" s="12" t="s">
        <v>30</v>
      </c>
      <c r="F151" s="12" t="s">
        <v>31</v>
      </c>
      <c r="G151" s="12" t="s">
        <v>1322</v>
      </c>
      <c r="H151" s="12" t="s">
        <v>1323</v>
      </c>
      <c r="I151" s="40">
        <v>10</v>
      </c>
      <c r="J151" s="40">
        <v>20</v>
      </c>
      <c r="K151" s="40">
        <v>1</v>
      </c>
      <c r="L151" s="40">
        <v>200</v>
      </c>
      <c r="M151" s="21" t="s">
        <v>1383</v>
      </c>
      <c r="N151" s="21" t="s">
        <v>1317</v>
      </c>
    </row>
    <row r="152" spans="1:14" ht="15" customHeight="1" x14ac:dyDescent="0.25">
      <c r="A152" s="23">
        <v>46114</v>
      </c>
      <c r="B152" s="12" t="s">
        <v>150</v>
      </c>
      <c r="C152" s="12" t="s">
        <v>151</v>
      </c>
      <c r="D152" s="12" t="s">
        <v>900</v>
      </c>
      <c r="E152" s="12" t="s">
        <v>30</v>
      </c>
      <c r="F152" s="12" t="s">
        <v>31</v>
      </c>
      <c r="G152" s="12" t="s">
        <v>1324</v>
      </c>
      <c r="H152" s="12" t="s">
        <v>1325</v>
      </c>
      <c r="I152" s="40">
        <v>43</v>
      </c>
      <c r="J152" s="40">
        <v>6</v>
      </c>
      <c r="K152" s="40">
        <v>1</v>
      </c>
      <c r="L152" s="40">
        <v>258</v>
      </c>
      <c r="M152" s="21" t="s">
        <v>1383</v>
      </c>
      <c r="N152" s="21" t="s">
        <v>1317</v>
      </c>
    </row>
    <row r="153" spans="1:14" ht="15" customHeight="1" x14ac:dyDescent="0.25">
      <c r="A153" s="23">
        <v>46114</v>
      </c>
      <c r="B153" s="12" t="s">
        <v>150</v>
      </c>
      <c r="C153" s="12" t="s">
        <v>151</v>
      </c>
      <c r="D153" s="12" t="s">
        <v>900</v>
      </c>
      <c r="E153" s="12" t="s">
        <v>52</v>
      </c>
      <c r="F153" s="12" t="s">
        <v>53</v>
      </c>
      <c r="G153" s="12" t="s">
        <v>1327</v>
      </c>
      <c r="H153" s="12" t="s">
        <v>1328</v>
      </c>
      <c r="I153" s="40">
        <v>10</v>
      </c>
      <c r="J153" s="40">
        <v>1.8</v>
      </c>
      <c r="K153" s="40">
        <v>1</v>
      </c>
      <c r="L153" s="40">
        <v>18</v>
      </c>
      <c r="M153" s="21" t="s">
        <v>1384</v>
      </c>
      <c r="N153" s="21" t="s">
        <v>1385</v>
      </c>
    </row>
    <row r="154" spans="1:14" ht="15" customHeight="1" x14ac:dyDescent="0.25">
      <c r="A154" s="23">
        <v>46114</v>
      </c>
      <c r="B154" s="12" t="s">
        <v>150</v>
      </c>
      <c r="C154" s="12" t="s">
        <v>151</v>
      </c>
      <c r="D154" s="12" t="s">
        <v>900</v>
      </c>
      <c r="E154" s="12" t="s">
        <v>52</v>
      </c>
      <c r="F154" s="12" t="s">
        <v>53</v>
      </c>
      <c r="G154" s="12" t="s">
        <v>1330</v>
      </c>
      <c r="H154" s="12" t="s">
        <v>1331</v>
      </c>
      <c r="I154" s="40">
        <v>10</v>
      </c>
      <c r="J154" s="40">
        <v>30</v>
      </c>
      <c r="K154" s="40">
        <v>1</v>
      </c>
      <c r="L154" s="40">
        <v>300</v>
      </c>
      <c r="M154" s="21" t="s">
        <v>1384</v>
      </c>
      <c r="N154" s="21" t="s">
        <v>1385</v>
      </c>
    </row>
    <row r="155" spans="1:14" ht="15" customHeight="1" x14ac:dyDescent="0.25">
      <c r="A155" s="23">
        <v>46114</v>
      </c>
      <c r="B155" s="12" t="s">
        <v>150</v>
      </c>
      <c r="C155" s="12" t="s">
        <v>151</v>
      </c>
      <c r="D155" s="12" t="s">
        <v>900</v>
      </c>
      <c r="E155" s="12" t="s">
        <v>52</v>
      </c>
      <c r="F155" s="12" t="s">
        <v>53</v>
      </c>
      <c r="G155" s="12" t="s">
        <v>1333</v>
      </c>
      <c r="H155" s="12" t="s">
        <v>1334</v>
      </c>
      <c r="I155" s="40">
        <v>135</v>
      </c>
      <c r="J155" s="40">
        <v>0.45</v>
      </c>
      <c r="K155" s="40">
        <v>1</v>
      </c>
      <c r="L155" s="40">
        <v>60.75</v>
      </c>
      <c r="M155" s="21" t="s">
        <v>1383</v>
      </c>
      <c r="N155" s="21" t="s">
        <v>1317</v>
      </c>
    </row>
    <row r="156" spans="1:14" ht="15" customHeight="1" x14ac:dyDescent="0.25">
      <c r="A156" s="23">
        <v>46114</v>
      </c>
      <c r="B156" s="12" t="s">
        <v>150</v>
      </c>
      <c r="C156" s="12" t="s">
        <v>151</v>
      </c>
      <c r="D156" s="12" t="s">
        <v>900</v>
      </c>
      <c r="E156" s="12" t="s">
        <v>52</v>
      </c>
      <c r="F156" s="12" t="s">
        <v>53</v>
      </c>
      <c r="G156" s="12" t="s">
        <v>1336</v>
      </c>
      <c r="H156" s="12" t="s">
        <v>1337</v>
      </c>
      <c r="I156" s="40">
        <v>968</v>
      </c>
      <c r="J156" s="40">
        <v>0.2</v>
      </c>
      <c r="K156" s="40">
        <v>1</v>
      </c>
      <c r="L156" s="40">
        <v>193.6</v>
      </c>
      <c r="M156" s="21" t="s">
        <v>1383</v>
      </c>
      <c r="N156" s="21" t="s">
        <v>1317</v>
      </c>
    </row>
    <row r="157" spans="1:14" ht="15" customHeight="1" x14ac:dyDescent="0.25">
      <c r="A157" s="23">
        <v>46114</v>
      </c>
      <c r="B157" s="12" t="s">
        <v>150</v>
      </c>
      <c r="C157" s="12" t="s">
        <v>151</v>
      </c>
      <c r="D157" s="12" t="s">
        <v>900</v>
      </c>
      <c r="E157" s="12" t="s">
        <v>84</v>
      </c>
      <c r="F157" s="12" t="s">
        <v>85</v>
      </c>
      <c r="G157" s="12" t="s">
        <v>1340</v>
      </c>
      <c r="H157" s="12" t="s">
        <v>1341</v>
      </c>
      <c r="I157" s="40">
        <v>333</v>
      </c>
      <c r="J157" s="40">
        <v>4</v>
      </c>
      <c r="K157" s="40">
        <v>1</v>
      </c>
      <c r="L157" s="40">
        <v>1332</v>
      </c>
      <c r="M157" s="21" t="s">
        <v>1383</v>
      </c>
      <c r="N157" s="21" t="s">
        <v>1317</v>
      </c>
    </row>
    <row r="158" spans="1:14" ht="30" customHeight="1" x14ac:dyDescent="0.25">
      <c r="A158" s="23">
        <v>46114</v>
      </c>
      <c r="B158" s="12" t="s">
        <v>150</v>
      </c>
      <c r="C158" s="12" t="s">
        <v>151</v>
      </c>
      <c r="D158" s="12" t="s">
        <v>900</v>
      </c>
      <c r="E158" s="12" t="s">
        <v>84</v>
      </c>
      <c r="F158" s="12" t="s">
        <v>85</v>
      </c>
      <c r="G158" s="12" t="s">
        <v>1343</v>
      </c>
      <c r="H158" s="12" t="s">
        <v>1344</v>
      </c>
      <c r="I158" s="40">
        <v>1</v>
      </c>
      <c r="J158" s="40">
        <v>90</v>
      </c>
      <c r="K158" s="40">
        <v>1</v>
      </c>
      <c r="L158" s="40">
        <v>90</v>
      </c>
      <c r="M158" s="21" t="s">
        <v>1386</v>
      </c>
      <c r="N158" s="21" t="s">
        <v>1382</v>
      </c>
    </row>
    <row r="159" spans="1:14" ht="15" customHeight="1" x14ac:dyDescent="0.25">
      <c r="A159" s="23">
        <v>46114</v>
      </c>
      <c r="B159" s="12" t="s">
        <v>150</v>
      </c>
      <c r="C159" s="12" t="s">
        <v>151</v>
      </c>
      <c r="D159" s="12" t="s">
        <v>900</v>
      </c>
      <c r="E159" s="12" t="s">
        <v>84</v>
      </c>
      <c r="F159" s="12" t="s">
        <v>85</v>
      </c>
      <c r="G159" s="12" t="s">
        <v>1346</v>
      </c>
      <c r="H159" s="12" t="s">
        <v>1347</v>
      </c>
      <c r="I159" s="40">
        <v>100</v>
      </c>
      <c r="J159" s="40">
        <v>1.5</v>
      </c>
      <c r="K159" s="40">
        <v>1</v>
      </c>
      <c r="L159" s="40">
        <v>150</v>
      </c>
      <c r="M159" s="21" t="s">
        <v>1383</v>
      </c>
      <c r="N159" s="21" t="s">
        <v>1317</v>
      </c>
    </row>
    <row r="160" spans="1:14" ht="30" customHeight="1" x14ac:dyDescent="0.25">
      <c r="A160" s="23">
        <v>46114</v>
      </c>
      <c r="B160" s="12" t="s">
        <v>150</v>
      </c>
      <c r="C160" s="12" t="s">
        <v>151</v>
      </c>
      <c r="D160" s="12" t="s">
        <v>900</v>
      </c>
      <c r="E160" s="12" t="s">
        <v>26</v>
      </c>
      <c r="F160" s="12" t="s">
        <v>27</v>
      </c>
      <c r="G160" s="12" t="s">
        <v>1349</v>
      </c>
      <c r="H160" s="12" t="s">
        <v>1350</v>
      </c>
      <c r="I160" s="40">
        <v>1</v>
      </c>
      <c r="J160" s="40">
        <v>75</v>
      </c>
      <c r="K160" s="40">
        <v>1</v>
      </c>
      <c r="L160" s="40">
        <v>75</v>
      </c>
      <c r="M160" s="21" t="s">
        <v>1386</v>
      </c>
      <c r="N160" s="21" t="s">
        <v>1382</v>
      </c>
    </row>
    <row r="161" spans="1:14" ht="15" customHeight="1" x14ac:dyDescent="0.25">
      <c r="A161" s="23">
        <v>46114</v>
      </c>
      <c r="B161" s="12" t="s">
        <v>150</v>
      </c>
      <c r="C161" s="12" t="s">
        <v>151</v>
      </c>
      <c r="D161" s="12" t="s">
        <v>900</v>
      </c>
      <c r="E161" s="12" t="s">
        <v>26</v>
      </c>
      <c r="F161" s="12" t="s">
        <v>27</v>
      </c>
      <c r="G161" s="12" t="s">
        <v>1351</v>
      </c>
      <c r="H161" s="12" t="s">
        <v>1352</v>
      </c>
      <c r="I161" s="40">
        <v>83</v>
      </c>
      <c r="J161" s="40">
        <v>2.5</v>
      </c>
      <c r="K161" s="40">
        <v>1</v>
      </c>
      <c r="L161" s="40">
        <v>207.5</v>
      </c>
      <c r="M161" s="21" t="s">
        <v>1383</v>
      </c>
      <c r="N161" s="21" t="s">
        <v>1317</v>
      </c>
    </row>
    <row r="162" spans="1:14" ht="15" customHeight="1" x14ac:dyDescent="0.25">
      <c r="A162" s="23">
        <v>46114</v>
      </c>
      <c r="B162" s="12" t="s">
        <v>150</v>
      </c>
      <c r="C162" s="12" t="s">
        <v>151</v>
      </c>
      <c r="D162" s="12" t="s">
        <v>900</v>
      </c>
      <c r="E162" s="12" t="s">
        <v>26</v>
      </c>
      <c r="F162" s="12" t="s">
        <v>27</v>
      </c>
      <c r="G162" s="12" t="s">
        <v>1353</v>
      </c>
      <c r="H162" s="12" t="s">
        <v>1354</v>
      </c>
      <c r="I162" s="40">
        <v>133</v>
      </c>
      <c r="J162" s="40">
        <v>1.2</v>
      </c>
      <c r="K162" s="40">
        <v>1</v>
      </c>
      <c r="L162" s="40">
        <v>159.6</v>
      </c>
      <c r="M162" s="21" t="s">
        <v>1383</v>
      </c>
      <c r="N162" s="21" t="s">
        <v>1317</v>
      </c>
    </row>
    <row r="163" spans="1:14" ht="15" customHeight="1" x14ac:dyDescent="0.25">
      <c r="A163" s="23">
        <v>46114</v>
      </c>
      <c r="B163" s="12" t="s">
        <v>150</v>
      </c>
      <c r="C163" s="12" t="s">
        <v>151</v>
      </c>
      <c r="D163" s="12" t="s">
        <v>900</v>
      </c>
      <c r="E163" s="12" t="s">
        <v>34</v>
      </c>
      <c r="F163" s="12" t="s">
        <v>35</v>
      </c>
      <c r="G163" s="12" t="s">
        <v>1356</v>
      </c>
      <c r="H163" s="12" t="s">
        <v>1350</v>
      </c>
      <c r="I163" s="40">
        <v>77</v>
      </c>
      <c r="J163" s="40">
        <v>2.2000000000000002</v>
      </c>
      <c r="K163" s="40">
        <v>1</v>
      </c>
      <c r="L163" s="40">
        <v>169.4</v>
      </c>
      <c r="M163" s="21" t="s">
        <v>1383</v>
      </c>
      <c r="N163" s="21" t="s">
        <v>1317</v>
      </c>
    </row>
    <row r="164" spans="1:14" ht="15" customHeight="1" x14ac:dyDescent="0.25">
      <c r="A164" s="23">
        <v>46114</v>
      </c>
      <c r="B164" s="12" t="s">
        <v>150</v>
      </c>
      <c r="C164" s="12" t="s">
        <v>151</v>
      </c>
      <c r="D164" s="12" t="s">
        <v>900</v>
      </c>
      <c r="E164" s="12" t="s">
        <v>34</v>
      </c>
      <c r="F164" s="12" t="s">
        <v>35</v>
      </c>
      <c r="G164" s="12" t="s">
        <v>1357</v>
      </c>
      <c r="H164" s="12" t="s">
        <v>1358</v>
      </c>
      <c r="I164" s="40">
        <v>46</v>
      </c>
      <c r="J164" s="40">
        <v>0.8</v>
      </c>
      <c r="K164" s="40">
        <v>1</v>
      </c>
      <c r="L164" s="40">
        <v>36.799999999999997</v>
      </c>
      <c r="M164" s="21" t="s">
        <v>1383</v>
      </c>
      <c r="N164" s="21" t="s">
        <v>1317</v>
      </c>
    </row>
    <row r="165" spans="1:14" ht="15" customHeight="1" x14ac:dyDescent="0.25">
      <c r="A165" s="23">
        <v>46114</v>
      </c>
      <c r="B165" s="12" t="s">
        <v>150</v>
      </c>
      <c r="C165" s="12" t="s">
        <v>151</v>
      </c>
      <c r="D165" s="12" t="s">
        <v>900</v>
      </c>
      <c r="E165" s="12" t="s">
        <v>34</v>
      </c>
      <c r="F165" s="12" t="s">
        <v>35</v>
      </c>
      <c r="G165" s="12" t="s">
        <v>1359</v>
      </c>
      <c r="H165" s="12" t="s">
        <v>1360</v>
      </c>
      <c r="I165" s="40">
        <v>12</v>
      </c>
      <c r="J165" s="40">
        <v>1</v>
      </c>
      <c r="K165" s="40">
        <v>1</v>
      </c>
      <c r="L165" s="40">
        <v>12</v>
      </c>
      <c r="M165" s="21" t="s">
        <v>1383</v>
      </c>
      <c r="N165" s="21" t="s">
        <v>1317</v>
      </c>
    </row>
    <row r="166" spans="1:14" ht="30" customHeight="1" x14ac:dyDescent="0.25">
      <c r="A166" s="23">
        <v>46114</v>
      </c>
      <c r="B166" s="12" t="s">
        <v>150</v>
      </c>
      <c r="C166" s="12" t="s">
        <v>151</v>
      </c>
      <c r="D166" s="12" t="s">
        <v>900</v>
      </c>
      <c r="E166" s="12" t="s">
        <v>46</v>
      </c>
      <c r="F166" s="12" t="s">
        <v>47</v>
      </c>
      <c r="G166" s="12" t="s">
        <v>1361</v>
      </c>
      <c r="H166" s="12" t="s">
        <v>1362</v>
      </c>
      <c r="I166" s="40">
        <v>70</v>
      </c>
      <c r="J166" s="40">
        <v>7</v>
      </c>
      <c r="K166" s="40">
        <v>1</v>
      </c>
      <c r="L166" s="40">
        <v>490</v>
      </c>
      <c r="M166" s="21" t="s">
        <v>1387</v>
      </c>
      <c r="N166" s="21" t="s">
        <v>1382</v>
      </c>
    </row>
    <row r="167" spans="1:14" ht="30" customHeight="1" x14ac:dyDescent="0.25">
      <c r="A167" s="23">
        <v>46114</v>
      </c>
      <c r="B167" s="12" t="s">
        <v>150</v>
      </c>
      <c r="C167" s="12" t="s">
        <v>151</v>
      </c>
      <c r="D167" s="12" t="s">
        <v>900</v>
      </c>
      <c r="E167" s="12" t="s">
        <v>48</v>
      </c>
      <c r="F167" s="12" t="s">
        <v>49</v>
      </c>
      <c r="G167" s="12" t="s">
        <v>1364</v>
      </c>
      <c r="H167" s="12" t="s">
        <v>1365</v>
      </c>
      <c r="I167" s="40">
        <v>70</v>
      </c>
      <c r="J167" s="40">
        <v>12</v>
      </c>
      <c r="K167" s="40">
        <v>1</v>
      </c>
      <c r="L167" s="40">
        <v>840</v>
      </c>
      <c r="M167" s="21" t="s">
        <v>1387</v>
      </c>
      <c r="N167" s="21" t="s">
        <v>1382</v>
      </c>
    </row>
    <row r="168" spans="1:14" ht="15" customHeight="1" x14ac:dyDescent="0.25">
      <c r="A168" s="23">
        <v>46114</v>
      </c>
      <c r="B168" s="12" t="s">
        <v>150</v>
      </c>
      <c r="C168" s="12" t="s">
        <v>151</v>
      </c>
      <c r="D168" s="12" t="s">
        <v>900</v>
      </c>
      <c r="E168" s="12" t="s">
        <v>4</v>
      </c>
      <c r="F168" s="12" t="s">
        <v>5</v>
      </c>
      <c r="G168" s="12" t="s">
        <v>1366</v>
      </c>
      <c r="H168" s="12" t="s">
        <v>1367</v>
      </c>
      <c r="I168" s="40">
        <v>46</v>
      </c>
      <c r="J168" s="40">
        <v>2</v>
      </c>
      <c r="K168" s="40">
        <v>1</v>
      </c>
      <c r="L168" s="40">
        <v>92</v>
      </c>
      <c r="M168" s="21" t="s">
        <v>1383</v>
      </c>
      <c r="N168" s="21" t="s">
        <v>1317</v>
      </c>
    </row>
    <row r="169" spans="1:14" ht="15" customHeight="1" x14ac:dyDescent="0.25">
      <c r="A169" s="23">
        <v>46114</v>
      </c>
      <c r="B169" s="12" t="s">
        <v>150</v>
      </c>
      <c r="C169" s="12" t="s">
        <v>151</v>
      </c>
      <c r="D169" s="12" t="s">
        <v>900</v>
      </c>
      <c r="E169" s="12" t="s">
        <v>68</v>
      </c>
      <c r="F169" s="12" t="s">
        <v>69</v>
      </c>
      <c r="G169" s="12" t="s">
        <v>1368</v>
      </c>
      <c r="H169" s="12" t="s">
        <v>1369</v>
      </c>
      <c r="I169" s="40">
        <v>7</v>
      </c>
      <c r="J169" s="40">
        <v>25</v>
      </c>
      <c r="K169" s="40">
        <v>1</v>
      </c>
      <c r="L169" s="40">
        <v>175</v>
      </c>
      <c r="M169" s="21" t="s">
        <v>1383</v>
      </c>
      <c r="N169" s="21" t="s">
        <v>1317</v>
      </c>
    </row>
    <row r="170" spans="1:14" ht="30" customHeight="1" x14ac:dyDescent="0.25">
      <c r="A170" s="23">
        <v>46114</v>
      </c>
      <c r="B170" s="12" t="s">
        <v>153</v>
      </c>
      <c r="C170" s="12" t="s">
        <v>154</v>
      </c>
      <c r="D170" s="12" t="s">
        <v>899</v>
      </c>
      <c r="E170" s="12" t="s">
        <v>30</v>
      </c>
      <c r="F170" s="12" t="s">
        <v>31</v>
      </c>
      <c r="G170" s="12" t="s">
        <v>1312</v>
      </c>
      <c r="H170" s="12" t="s">
        <v>1313</v>
      </c>
      <c r="I170" s="40">
        <v>3330</v>
      </c>
      <c r="J170" s="40">
        <v>2</v>
      </c>
      <c r="K170" s="40">
        <v>1</v>
      </c>
      <c r="L170" s="40">
        <v>6660</v>
      </c>
      <c r="M170" s="21" t="s">
        <v>1381</v>
      </c>
      <c r="N170" s="21" t="s">
        <v>1382</v>
      </c>
    </row>
    <row r="171" spans="1:14" ht="15" customHeight="1" x14ac:dyDescent="0.25">
      <c r="A171" s="23">
        <v>46114</v>
      </c>
      <c r="B171" s="12" t="s">
        <v>153</v>
      </c>
      <c r="C171" s="12" t="s">
        <v>154</v>
      </c>
      <c r="D171" s="12" t="s">
        <v>899</v>
      </c>
      <c r="E171" s="12" t="s">
        <v>30</v>
      </c>
      <c r="F171" s="12" t="s">
        <v>31</v>
      </c>
      <c r="G171" s="12" t="s">
        <v>1319</v>
      </c>
      <c r="H171" s="12" t="s">
        <v>1320</v>
      </c>
      <c r="I171" s="40">
        <v>10</v>
      </c>
      <c r="J171" s="40">
        <v>15</v>
      </c>
      <c r="K171" s="40">
        <v>1</v>
      </c>
      <c r="L171" s="40">
        <v>150</v>
      </c>
      <c r="M171" s="21" t="s">
        <v>1383</v>
      </c>
      <c r="N171" s="21" t="s">
        <v>1317</v>
      </c>
    </row>
    <row r="172" spans="1:14" ht="15" customHeight="1" x14ac:dyDescent="0.25">
      <c r="A172" s="23">
        <v>46114</v>
      </c>
      <c r="B172" s="12" t="s">
        <v>153</v>
      </c>
      <c r="C172" s="12" t="s">
        <v>154</v>
      </c>
      <c r="D172" s="12" t="s">
        <v>899</v>
      </c>
      <c r="E172" s="12" t="s">
        <v>30</v>
      </c>
      <c r="F172" s="12" t="s">
        <v>31</v>
      </c>
      <c r="G172" s="12" t="s">
        <v>1322</v>
      </c>
      <c r="H172" s="12" t="s">
        <v>1323</v>
      </c>
      <c r="I172" s="40">
        <v>10</v>
      </c>
      <c r="J172" s="40">
        <v>20</v>
      </c>
      <c r="K172" s="40">
        <v>1</v>
      </c>
      <c r="L172" s="40">
        <v>200</v>
      </c>
      <c r="M172" s="21" t="s">
        <v>1383</v>
      </c>
      <c r="N172" s="21" t="s">
        <v>1317</v>
      </c>
    </row>
    <row r="173" spans="1:14" ht="15" customHeight="1" x14ac:dyDescent="0.25">
      <c r="A173" s="23">
        <v>46114</v>
      </c>
      <c r="B173" s="12" t="s">
        <v>153</v>
      </c>
      <c r="C173" s="12" t="s">
        <v>154</v>
      </c>
      <c r="D173" s="12" t="s">
        <v>899</v>
      </c>
      <c r="E173" s="12" t="s">
        <v>30</v>
      </c>
      <c r="F173" s="12" t="s">
        <v>31</v>
      </c>
      <c r="G173" s="12" t="s">
        <v>1324</v>
      </c>
      <c r="H173" s="12" t="s">
        <v>1325</v>
      </c>
      <c r="I173" s="40">
        <v>40</v>
      </c>
      <c r="J173" s="40">
        <v>6</v>
      </c>
      <c r="K173" s="40">
        <v>1</v>
      </c>
      <c r="L173" s="40">
        <v>240</v>
      </c>
      <c r="M173" s="21" t="s">
        <v>1383</v>
      </c>
      <c r="N173" s="21" t="s">
        <v>1317</v>
      </c>
    </row>
    <row r="174" spans="1:14" ht="15" customHeight="1" x14ac:dyDescent="0.25">
      <c r="A174" s="23">
        <v>46114</v>
      </c>
      <c r="B174" s="12" t="s">
        <v>153</v>
      </c>
      <c r="C174" s="12" t="s">
        <v>154</v>
      </c>
      <c r="D174" s="12" t="s">
        <v>899</v>
      </c>
      <c r="E174" s="12" t="s">
        <v>52</v>
      </c>
      <c r="F174" s="12" t="s">
        <v>53</v>
      </c>
      <c r="G174" s="12" t="s">
        <v>1327</v>
      </c>
      <c r="H174" s="12" t="s">
        <v>1328</v>
      </c>
      <c r="I174" s="40">
        <v>14</v>
      </c>
      <c r="J174" s="40">
        <v>1.8</v>
      </c>
      <c r="K174" s="40">
        <v>1</v>
      </c>
      <c r="L174" s="40">
        <v>25.2</v>
      </c>
      <c r="M174" s="21" t="s">
        <v>1384</v>
      </c>
      <c r="N174" s="21" t="s">
        <v>1385</v>
      </c>
    </row>
    <row r="175" spans="1:14" ht="15" customHeight="1" x14ac:dyDescent="0.25">
      <c r="A175" s="23">
        <v>46114</v>
      </c>
      <c r="B175" s="12" t="s">
        <v>153</v>
      </c>
      <c r="C175" s="12" t="s">
        <v>154</v>
      </c>
      <c r="D175" s="12" t="s">
        <v>899</v>
      </c>
      <c r="E175" s="12" t="s">
        <v>52</v>
      </c>
      <c r="F175" s="12" t="s">
        <v>53</v>
      </c>
      <c r="G175" s="12" t="s">
        <v>1330</v>
      </c>
      <c r="H175" s="12" t="s">
        <v>1331</v>
      </c>
      <c r="I175" s="40">
        <v>14</v>
      </c>
      <c r="J175" s="40">
        <v>30</v>
      </c>
      <c r="K175" s="40">
        <v>1</v>
      </c>
      <c r="L175" s="40">
        <v>420</v>
      </c>
      <c r="M175" s="21" t="s">
        <v>1384</v>
      </c>
      <c r="N175" s="21" t="s">
        <v>1385</v>
      </c>
    </row>
    <row r="176" spans="1:14" ht="15" customHeight="1" x14ac:dyDescent="0.25">
      <c r="A176" s="23">
        <v>46114</v>
      </c>
      <c r="B176" s="12" t="s">
        <v>153</v>
      </c>
      <c r="C176" s="12" t="s">
        <v>154</v>
      </c>
      <c r="D176" s="12" t="s">
        <v>899</v>
      </c>
      <c r="E176" s="12" t="s">
        <v>52</v>
      </c>
      <c r="F176" s="12" t="s">
        <v>53</v>
      </c>
      <c r="G176" s="12" t="s">
        <v>1333</v>
      </c>
      <c r="H176" s="12" t="s">
        <v>1334</v>
      </c>
      <c r="I176" s="40">
        <v>112</v>
      </c>
      <c r="J176" s="40">
        <v>0.45</v>
      </c>
      <c r="K176" s="40">
        <v>1</v>
      </c>
      <c r="L176" s="40">
        <v>50.4</v>
      </c>
      <c r="M176" s="21" t="s">
        <v>1383</v>
      </c>
      <c r="N176" s="21" t="s">
        <v>1317</v>
      </c>
    </row>
    <row r="177" spans="1:14" ht="15" customHeight="1" x14ac:dyDescent="0.25">
      <c r="A177" s="23">
        <v>46114</v>
      </c>
      <c r="B177" s="12" t="s">
        <v>153</v>
      </c>
      <c r="C177" s="12" t="s">
        <v>154</v>
      </c>
      <c r="D177" s="12" t="s">
        <v>899</v>
      </c>
      <c r="E177" s="12" t="s">
        <v>52</v>
      </c>
      <c r="F177" s="12" t="s">
        <v>53</v>
      </c>
      <c r="G177" s="12" t="s">
        <v>1336</v>
      </c>
      <c r="H177" s="12" t="s">
        <v>1337</v>
      </c>
      <c r="I177" s="40">
        <v>798</v>
      </c>
      <c r="J177" s="40">
        <v>0.2</v>
      </c>
      <c r="K177" s="40">
        <v>1</v>
      </c>
      <c r="L177" s="40">
        <v>159.6</v>
      </c>
      <c r="M177" s="21" t="s">
        <v>1383</v>
      </c>
      <c r="N177" s="21" t="s">
        <v>1317</v>
      </c>
    </row>
    <row r="178" spans="1:14" ht="15" customHeight="1" x14ac:dyDescent="0.25">
      <c r="A178" s="23">
        <v>46114</v>
      </c>
      <c r="B178" s="12" t="s">
        <v>153</v>
      </c>
      <c r="C178" s="12" t="s">
        <v>154</v>
      </c>
      <c r="D178" s="12" t="s">
        <v>899</v>
      </c>
      <c r="E178" s="12" t="s">
        <v>84</v>
      </c>
      <c r="F178" s="12" t="s">
        <v>85</v>
      </c>
      <c r="G178" s="12" t="s">
        <v>1340</v>
      </c>
      <c r="H178" s="12" t="s">
        <v>1341</v>
      </c>
      <c r="I178" s="40">
        <v>313</v>
      </c>
      <c r="J178" s="40">
        <v>4</v>
      </c>
      <c r="K178" s="40">
        <v>1</v>
      </c>
      <c r="L178" s="40">
        <v>1252</v>
      </c>
      <c r="M178" s="21" t="s">
        <v>1383</v>
      </c>
      <c r="N178" s="21" t="s">
        <v>1317</v>
      </c>
    </row>
    <row r="179" spans="1:14" ht="30" customHeight="1" x14ac:dyDescent="0.25">
      <c r="A179" s="23">
        <v>46114</v>
      </c>
      <c r="B179" s="12" t="s">
        <v>153</v>
      </c>
      <c r="C179" s="12" t="s">
        <v>154</v>
      </c>
      <c r="D179" s="12" t="s">
        <v>899</v>
      </c>
      <c r="E179" s="12" t="s">
        <v>84</v>
      </c>
      <c r="F179" s="12" t="s">
        <v>85</v>
      </c>
      <c r="G179" s="12" t="s">
        <v>1343</v>
      </c>
      <c r="H179" s="12" t="s">
        <v>1344</v>
      </c>
      <c r="I179" s="40">
        <v>1</v>
      </c>
      <c r="J179" s="40">
        <v>90</v>
      </c>
      <c r="K179" s="40">
        <v>1</v>
      </c>
      <c r="L179" s="40">
        <v>90</v>
      </c>
      <c r="M179" s="21" t="s">
        <v>1386</v>
      </c>
      <c r="N179" s="21" t="s">
        <v>1382</v>
      </c>
    </row>
    <row r="180" spans="1:14" ht="15" customHeight="1" x14ac:dyDescent="0.25">
      <c r="A180" s="23">
        <v>46114</v>
      </c>
      <c r="B180" s="12" t="s">
        <v>153</v>
      </c>
      <c r="C180" s="12" t="s">
        <v>154</v>
      </c>
      <c r="D180" s="12" t="s">
        <v>899</v>
      </c>
      <c r="E180" s="12" t="s">
        <v>84</v>
      </c>
      <c r="F180" s="12" t="s">
        <v>85</v>
      </c>
      <c r="G180" s="12" t="s">
        <v>1346</v>
      </c>
      <c r="H180" s="12" t="s">
        <v>1347</v>
      </c>
      <c r="I180" s="40">
        <v>94</v>
      </c>
      <c r="J180" s="40">
        <v>1.5</v>
      </c>
      <c r="K180" s="40">
        <v>1</v>
      </c>
      <c r="L180" s="40">
        <v>141</v>
      </c>
      <c r="M180" s="21" t="s">
        <v>1383</v>
      </c>
      <c r="N180" s="21" t="s">
        <v>1317</v>
      </c>
    </row>
    <row r="181" spans="1:14" ht="30" customHeight="1" x14ac:dyDescent="0.25">
      <c r="A181" s="23">
        <v>46114</v>
      </c>
      <c r="B181" s="12" t="s">
        <v>153</v>
      </c>
      <c r="C181" s="12" t="s">
        <v>154</v>
      </c>
      <c r="D181" s="12" t="s">
        <v>899</v>
      </c>
      <c r="E181" s="12" t="s">
        <v>26</v>
      </c>
      <c r="F181" s="12" t="s">
        <v>27</v>
      </c>
      <c r="G181" s="12" t="s">
        <v>1349</v>
      </c>
      <c r="H181" s="12" t="s">
        <v>1350</v>
      </c>
      <c r="I181" s="40">
        <v>1</v>
      </c>
      <c r="J181" s="40">
        <v>75</v>
      </c>
      <c r="K181" s="40">
        <v>1</v>
      </c>
      <c r="L181" s="40">
        <v>75</v>
      </c>
      <c r="M181" s="21" t="s">
        <v>1386</v>
      </c>
      <c r="N181" s="21" t="s">
        <v>1382</v>
      </c>
    </row>
    <row r="182" spans="1:14" ht="15" customHeight="1" x14ac:dyDescent="0.25">
      <c r="A182" s="23">
        <v>46114</v>
      </c>
      <c r="B182" s="12" t="s">
        <v>153</v>
      </c>
      <c r="C182" s="12" t="s">
        <v>154</v>
      </c>
      <c r="D182" s="12" t="s">
        <v>899</v>
      </c>
      <c r="E182" s="12" t="s">
        <v>26</v>
      </c>
      <c r="F182" s="12" t="s">
        <v>27</v>
      </c>
      <c r="G182" s="12" t="s">
        <v>1351</v>
      </c>
      <c r="H182" s="12" t="s">
        <v>1352</v>
      </c>
      <c r="I182" s="40">
        <v>78</v>
      </c>
      <c r="J182" s="40">
        <v>2.5</v>
      </c>
      <c r="K182" s="40">
        <v>1</v>
      </c>
      <c r="L182" s="40">
        <v>195</v>
      </c>
      <c r="M182" s="21" t="s">
        <v>1383</v>
      </c>
      <c r="N182" s="21" t="s">
        <v>1317</v>
      </c>
    </row>
    <row r="183" spans="1:14" ht="15" customHeight="1" x14ac:dyDescent="0.25">
      <c r="A183" s="23">
        <v>46114</v>
      </c>
      <c r="B183" s="12" t="s">
        <v>153</v>
      </c>
      <c r="C183" s="12" t="s">
        <v>154</v>
      </c>
      <c r="D183" s="12" t="s">
        <v>899</v>
      </c>
      <c r="E183" s="12" t="s">
        <v>26</v>
      </c>
      <c r="F183" s="12" t="s">
        <v>27</v>
      </c>
      <c r="G183" s="12" t="s">
        <v>1353</v>
      </c>
      <c r="H183" s="12" t="s">
        <v>1354</v>
      </c>
      <c r="I183" s="40">
        <v>125</v>
      </c>
      <c r="J183" s="40">
        <v>1.2</v>
      </c>
      <c r="K183" s="40">
        <v>1</v>
      </c>
      <c r="L183" s="40">
        <v>150</v>
      </c>
      <c r="M183" s="21" t="s">
        <v>1383</v>
      </c>
      <c r="N183" s="21" t="s">
        <v>1317</v>
      </c>
    </row>
    <row r="184" spans="1:14" ht="15" customHeight="1" x14ac:dyDescent="0.25">
      <c r="A184" s="23">
        <v>46114</v>
      </c>
      <c r="B184" s="12" t="s">
        <v>153</v>
      </c>
      <c r="C184" s="12" t="s">
        <v>154</v>
      </c>
      <c r="D184" s="12" t="s">
        <v>899</v>
      </c>
      <c r="E184" s="12" t="s">
        <v>34</v>
      </c>
      <c r="F184" s="12" t="s">
        <v>35</v>
      </c>
      <c r="G184" s="12" t="s">
        <v>1356</v>
      </c>
      <c r="H184" s="12" t="s">
        <v>1350</v>
      </c>
      <c r="I184" s="40">
        <v>64</v>
      </c>
      <c r="J184" s="40">
        <v>2.2000000000000002</v>
      </c>
      <c r="K184" s="40">
        <v>1</v>
      </c>
      <c r="L184" s="40">
        <v>140.80000000000001</v>
      </c>
      <c r="M184" s="21" t="s">
        <v>1383</v>
      </c>
      <c r="N184" s="21" t="s">
        <v>1317</v>
      </c>
    </row>
    <row r="185" spans="1:14" ht="15" customHeight="1" x14ac:dyDescent="0.25">
      <c r="A185" s="23">
        <v>46114</v>
      </c>
      <c r="B185" s="12" t="s">
        <v>153</v>
      </c>
      <c r="C185" s="12" t="s">
        <v>154</v>
      </c>
      <c r="D185" s="12" t="s">
        <v>899</v>
      </c>
      <c r="E185" s="12" t="s">
        <v>34</v>
      </c>
      <c r="F185" s="12" t="s">
        <v>35</v>
      </c>
      <c r="G185" s="12" t="s">
        <v>1357</v>
      </c>
      <c r="H185" s="12" t="s">
        <v>1358</v>
      </c>
      <c r="I185" s="40">
        <v>38</v>
      </c>
      <c r="J185" s="40">
        <v>0.8</v>
      </c>
      <c r="K185" s="40">
        <v>1</v>
      </c>
      <c r="L185" s="40">
        <v>30.4</v>
      </c>
      <c r="M185" s="21" t="s">
        <v>1383</v>
      </c>
      <c r="N185" s="21" t="s">
        <v>1317</v>
      </c>
    </row>
    <row r="186" spans="1:14" ht="15" customHeight="1" x14ac:dyDescent="0.25">
      <c r="A186" s="23">
        <v>46114</v>
      </c>
      <c r="B186" s="12" t="s">
        <v>153</v>
      </c>
      <c r="C186" s="12" t="s">
        <v>154</v>
      </c>
      <c r="D186" s="12" t="s">
        <v>899</v>
      </c>
      <c r="E186" s="12" t="s">
        <v>34</v>
      </c>
      <c r="F186" s="12" t="s">
        <v>35</v>
      </c>
      <c r="G186" s="12" t="s">
        <v>1359</v>
      </c>
      <c r="H186" s="12" t="s">
        <v>1360</v>
      </c>
      <c r="I186" s="40">
        <v>10</v>
      </c>
      <c r="J186" s="40">
        <v>1</v>
      </c>
      <c r="K186" s="40">
        <v>1</v>
      </c>
      <c r="L186" s="40">
        <v>10</v>
      </c>
      <c r="M186" s="21" t="s">
        <v>1383</v>
      </c>
      <c r="N186" s="21" t="s">
        <v>1317</v>
      </c>
    </row>
    <row r="187" spans="1:14" ht="30" customHeight="1" x14ac:dyDescent="0.25">
      <c r="A187" s="23">
        <v>46114</v>
      </c>
      <c r="B187" s="12" t="s">
        <v>153</v>
      </c>
      <c r="C187" s="12" t="s">
        <v>154</v>
      </c>
      <c r="D187" s="12" t="s">
        <v>899</v>
      </c>
      <c r="E187" s="12" t="s">
        <v>46</v>
      </c>
      <c r="F187" s="12" t="s">
        <v>47</v>
      </c>
      <c r="G187" s="12" t="s">
        <v>1361</v>
      </c>
      <c r="H187" s="12" t="s">
        <v>1362</v>
      </c>
      <c r="I187" s="40">
        <v>118</v>
      </c>
      <c r="J187" s="40">
        <v>7</v>
      </c>
      <c r="K187" s="40">
        <v>1</v>
      </c>
      <c r="L187" s="40">
        <v>826</v>
      </c>
      <c r="M187" s="21" t="s">
        <v>1387</v>
      </c>
      <c r="N187" s="21" t="s">
        <v>1382</v>
      </c>
    </row>
    <row r="188" spans="1:14" ht="30" customHeight="1" x14ac:dyDescent="0.25">
      <c r="A188" s="23">
        <v>46114</v>
      </c>
      <c r="B188" s="12" t="s">
        <v>153</v>
      </c>
      <c r="C188" s="12" t="s">
        <v>154</v>
      </c>
      <c r="D188" s="12" t="s">
        <v>899</v>
      </c>
      <c r="E188" s="12" t="s">
        <v>48</v>
      </c>
      <c r="F188" s="12" t="s">
        <v>49</v>
      </c>
      <c r="G188" s="12" t="s">
        <v>1364</v>
      </c>
      <c r="H188" s="12" t="s">
        <v>1365</v>
      </c>
      <c r="I188" s="40">
        <v>118</v>
      </c>
      <c r="J188" s="40">
        <v>12</v>
      </c>
      <c r="K188" s="40">
        <v>1</v>
      </c>
      <c r="L188" s="40">
        <v>1416</v>
      </c>
      <c r="M188" s="21" t="s">
        <v>1387</v>
      </c>
      <c r="N188" s="21" t="s">
        <v>1382</v>
      </c>
    </row>
    <row r="189" spans="1:14" ht="15" customHeight="1" x14ac:dyDescent="0.25">
      <c r="A189" s="23">
        <v>46114</v>
      </c>
      <c r="B189" s="12" t="s">
        <v>153</v>
      </c>
      <c r="C189" s="12" t="s">
        <v>154</v>
      </c>
      <c r="D189" s="12" t="s">
        <v>899</v>
      </c>
      <c r="E189" s="12" t="s">
        <v>4</v>
      </c>
      <c r="F189" s="12" t="s">
        <v>5</v>
      </c>
      <c r="G189" s="12" t="s">
        <v>1366</v>
      </c>
      <c r="H189" s="12" t="s">
        <v>1367</v>
      </c>
      <c r="I189" s="40">
        <v>38</v>
      </c>
      <c r="J189" s="40">
        <v>2</v>
      </c>
      <c r="K189" s="40">
        <v>1</v>
      </c>
      <c r="L189" s="40">
        <v>76</v>
      </c>
      <c r="M189" s="21" t="s">
        <v>1383</v>
      </c>
      <c r="N189" s="21" t="s">
        <v>1317</v>
      </c>
    </row>
    <row r="190" spans="1:14" ht="15" customHeight="1" x14ac:dyDescent="0.25">
      <c r="A190" s="23">
        <v>46114</v>
      </c>
      <c r="B190" s="12" t="s">
        <v>153</v>
      </c>
      <c r="C190" s="12" t="s">
        <v>154</v>
      </c>
      <c r="D190" s="12" t="s">
        <v>899</v>
      </c>
      <c r="E190" s="12" t="s">
        <v>68</v>
      </c>
      <c r="F190" s="12" t="s">
        <v>69</v>
      </c>
      <c r="G190" s="12" t="s">
        <v>1368</v>
      </c>
      <c r="H190" s="12" t="s">
        <v>1369</v>
      </c>
      <c r="I190" s="40">
        <v>7</v>
      </c>
      <c r="J190" s="40">
        <v>25</v>
      </c>
      <c r="K190" s="40">
        <v>1</v>
      </c>
      <c r="L190" s="40">
        <v>175</v>
      </c>
      <c r="M190" s="21" t="s">
        <v>1383</v>
      </c>
      <c r="N190" s="21" t="s">
        <v>1317</v>
      </c>
    </row>
    <row r="191" spans="1:14" ht="30" customHeight="1" x14ac:dyDescent="0.25">
      <c r="A191" s="23">
        <v>46114</v>
      </c>
      <c r="B191" s="12" t="s">
        <v>156</v>
      </c>
      <c r="C191" s="12" t="s">
        <v>157</v>
      </c>
      <c r="D191" s="12" t="s">
        <v>901</v>
      </c>
      <c r="E191" s="12" t="s">
        <v>30</v>
      </c>
      <c r="F191" s="12" t="s">
        <v>31</v>
      </c>
      <c r="G191" s="12" t="s">
        <v>1312</v>
      </c>
      <c r="H191" s="12" t="s">
        <v>1313</v>
      </c>
      <c r="I191" s="40">
        <v>2523</v>
      </c>
      <c r="J191" s="40">
        <v>2</v>
      </c>
      <c r="K191" s="40">
        <v>1</v>
      </c>
      <c r="L191" s="40">
        <v>5046</v>
      </c>
      <c r="M191" s="21" t="s">
        <v>1381</v>
      </c>
      <c r="N191" s="21" t="s">
        <v>1382</v>
      </c>
    </row>
    <row r="192" spans="1:14" ht="15" customHeight="1" x14ac:dyDescent="0.25">
      <c r="A192" s="23">
        <v>46114</v>
      </c>
      <c r="B192" s="12" t="s">
        <v>156</v>
      </c>
      <c r="C192" s="12" t="s">
        <v>157</v>
      </c>
      <c r="D192" s="12" t="s">
        <v>901</v>
      </c>
      <c r="E192" s="12" t="s">
        <v>30</v>
      </c>
      <c r="F192" s="12" t="s">
        <v>31</v>
      </c>
      <c r="G192" s="12" t="s">
        <v>1319</v>
      </c>
      <c r="H192" s="12" t="s">
        <v>1320</v>
      </c>
      <c r="I192" s="40">
        <v>7</v>
      </c>
      <c r="J192" s="40">
        <v>15</v>
      </c>
      <c r="K192" s="40">
        <v>1</v>
      </c>
      <c r="L192" s="40">
        <v>105</v>
      </c>
      <c r="M192" s="21" t="s">
        <v>1383</v>
      </c>
      <c r="N192" s="21" t="s">
        <v>1317</v>
      </c>
    </row>
    <row r="193" spans="1:14" ht="15" customHeight="1" x14ac:dyDescent="0.25">
      <c r="A193" s="23">
        <v>46114</v>
      </c>
      <c r="B193" s="12" t="s">
        <v>156</v>
      </c>
      <c r="C193" s="12" t="s">
        <v>157</v>
      </c>
      <c r="D193" s="12" t="s">
        <v>901</v>
      </c>
      <c r="E193" s="12" t="s">
        <v>30</v>
      </c>
      <c r="F193" s="12" t="s">
        <v>31</v>
      </c>
      <c r="G193" s="12" t="s">
        <v>1322</v>
      </c>
      <c r="H193" s="12" t="s">
        <v>1323</v>
      </c>
      <c r="I193" s="40">
        <v>7</v>
      </c>
      <c r="J193" s="40">
        <v>20</v>
      </c>
      <c r="K193" s="40">
        <v>1</v>
      </c>
      <c r="L193" s="40">
        <v>140</v>
      </c>
      <c r="M193" s="21" t="s">
        <v>1383</v>
      </c>
      <c r="N193" s="21" t="s">
        <v>1317</v>
      </c>
    </row>
    <row r="194" spans="1:14" ht="15" customHeight="1" x14ac:dyDescent="0.25">
      <c r="A194" s="23">
        <v>46114</v>
      </c>
      <c r="B194" s="12" t="s">
        <v>156</v>
      </c>
      <c r="C194" s="12" t="s">
        <v>157</v>
      </c>
      <c r="D194" s="12" t="s">
        <v>901</v>
      </c>
      <c r="E194" s="12" t="s">
        <v>30</v>
      </c>
      <c r="F194" s="12" t="s">
        <v>31</v>
      </c>
      <c r="G194" s="12" t="s">
        <v>1324</v>
      </c>
      <c r="H194" s="12" t="s">
        <v>1325</v>
      </c>
      <c r="I194" s="40">
        <v>30</v>
      </c>
      <c r="J194" s="40">
        <v>6</v>
      </c>
      <c r="K194" s="40">
        <v>1</v>
      </c>
      <c r="L194" s="40">
        <v>180</v>
      </c>
      <c r="M194" s="21" t="s">
        <v>1383</v>
      </c>
      <c r="N194" s="21" t="s">
        <v>1317</v>
      </c>
    </row>
    <row r="195" spans="1:14" ht="15" customHeight="1" x14ac:dyDescent="0.25">
      <c r="A195" s="23">
        <v>46114</v>
      </c>
      <c r="B195" s="12" t="s">
        <v>156</v>
      </c>
      <c r="C195" s="12" t="s">
        <v>157</v>
      </c>
      <c r="D195" s="12" t="s">
        <v>901</v>
      </c>
      <c r="E195" s="12" t="s">
        <v>52</v>
      </c>
      <c r="F195" s="12" t="s">
        <v>53</v>
      </c>
      <c r="G195" s="12" t="s">
        <v>1327</v>
      </c>
      <c r="H195" s="12" t="s">
        <v>1328</v>
      </c>
      <c r="I195" s="40">
        <v>15</v>
      </c>
      <c r="J195" s="40">
        <v>1.8</v>
      </c>
      <c r="K195" s="40">
        <v>1</v>
      </c>
      <c r="L195" s="40">
        <v>27</v>
      </c>
      <c r="M195" s="21" t="s">
        <v>1384</v>
      </c>
      <c r="N195" s="21" t="s">
        <v>1385</v>
      </c>
    </row>
    <row r="196" spans="1:14" ht="15" customHeight="1" x14ac:dyDescent="0.25">
      <c r="A196" s="23">
        <v>46114</v>
      </c>
      <c r="B196" s="12" t="s">
        <v>156</v>
      </c>
      <c r="C196" s="12" t="s">
        <v>157</v>
      </c>
      <c r="D196" s="12" t="s">
        <v>901</v>
      </c>
      <c r="E196" s="12" t="s">
        <v>52</v>
      </c>
      <c r="F196" s="12" t="s">
        <v>53</v>
      </c>
      <c r="G196" s="12" t="s">
        <v>1330</v>
      </c>
      <c r="H196" s="12" t="s">
        <v>1331</v>
      </c>
      <c r="I196" s="40">
        <v>15</v>
      </c>
      <c r="J196" s="40">
        <v>30</v>
      </c>
      <c r="K196" s="40">
        <v>1</v>
      </c>
      <c r="L196" s="40">
        <v>450</v>
      </c>
      <c r="M196" s="21" t="s">
        <v>1384</v>
      </c>
      <c r="N196" s="21" t="s">
        <v>1385</v>
      </c>
    </row>
    <row r="197" spans="1:14" ht="15" customHeight="1" x14ac:dyDescent="0.25">
      <c r="A197" s="23">
        <v>46114</v>
      </c>
      <c r="B197" s="12" t="s">
        <v>156</v>
      </c>
      <c r="C197" s="12" t="s">
        <v>157</v>
      </c>
      <c r="D197" s="12" t="s">
        <v>901</v>
      </c>
      <c r="E197" s="12" t="s">
        <v>52</v>
      </c>
      <c r="F197" s="12" t="s">
        <v>53</v>
      </c>
      <c r="G197" s="12" t="s">
        <v>1333</v>
      </c>
      <c r="H197" s="12" t="s">
        <v>1334</v>
      </c>
      <c r="I197" s="40">
        <v>30</v>
      </c>
      <c r="J197" s="40">
        <v>0.45</v>
      </c>
      <c r="K197" s="40">
        <v>1</v>
      </c>
      <c r="L197" s="40">
        <v>13.5</v>
      </c>
      <c r="M197" s="21" t="s">
        <v>1383</v>
      </c>
      <c r="N197" s="21" t="s">
        <v>1317</v>
      </c>
    </row>
    <row r="198" spans="1:14" ht="15" customHeight="1" x14ac:dyDescent="0.25">
      <c r="A198" s="23">
        <v>46114</v>
      </c>
      <c r="B198" s="12" t="s">
        <v>156</v>
      </c>
      <c r="C198" s="12" t="s">
        <v>157</v>
      </c>
      <c r="D198" s="12" t="s">
        <v>901</v>
      </c>
      <c r="E198" s="12" t="s">
        <v>52</v>
      </c>
      <c r="F198" s="12" t="s">
        <v>53</v>
      </c>
      <c r="G198" s="12" t="s">
        <v>1336</v>
      </c>
      <c r="H198" s="12" t="s">
        <v>1337</v>
      </c>
      <c r="I198" s="40">
        <v>218</v>
      </c>
      <c r="J198" s="40">
        <v>0.2</v>
      </c>
      <c r="K198" s="40">
        <v>1</v>
      </c>
      <c r="L198" s="40">
        <v>43.6</v>
      </c>
      <c r="M198" s="21" t="s">
        <v>1383</v>
      </c>
      <c r="N198" s="21" t="s">
        <v>1317</v>
      </c>
    </row>
    <row r="199" spans="1:14" ht="15" customHeight="1" x14ac:dyDescent="0.25">
      <c r="A199" s="23">
        <v>46114</v>
      </c>
      <c r="B199" s="12" t="s">
        <v>156</v>
      </c>
      <c r="C199" s="12" t="s">
        <v>157</v>
      </c>
      <c r="D199" s="12" t="s">
        <v>901</v>
      </c>
      <c r="E199" s="12" t="s">
        <v>84</v>
      </c>
      <c r="F199" s="12" t="s">
        <v>85</v>
      </c>
      <c r="G199" s="12" t="s">
        <v>1340</v>
      </c>
      <c r="H199" s="12" t="s">
        <v>1341</v>
      </c>
      <c r="I199" s="40">
        <v>254</v>
      </c>
      <c r="J199" s="40">
        <v>4</v>
      </c>
      <c r="K199" s="40">
        <v>1</v>
      </c>
      <c r="L199" s="40">
        <v>1016</v>
      </c>
      <c r="M199" s="21" t="s">
        <v>1383</v>
      </c>
      <c r="N199" s="21" t="s">
        <v>1317</v>
      </c>
    </row>
    <row r="200" spans="1:14" ht="30" customHeight="1" x14ac:dyDescent="0.25">
      <c r="A200" s="23">
        <v>46114</v>
      </c>
      <c r="B200" s="12" t="s">
        <v>156</v>
      </c>
      <c r="C200" s="12" t="s">
        <v>157</v>
      </c>
      <c r="D200" s="12" t="s">
        <v>901</v>
      </c>
      <c r="E200" s="12" t="s">
        <v>84</v>
      </c>
      <c r="F200" s="12" t="s">
        <v>85</v>
      </c>
      <c r="G200" s="12" t="s">
        <v>1343</v>
      </c>
      <c r="H200" s="12" t="s">
        <v>1344</v>
      </c>
      <c r="I200" s="40">
        <v>1</v>
      </c>
      <c r="J200" s="40">
        <v>90</v>
      </c>
      <c r="K200" s="40">
        <v>1</v>
      </c>
      <c r="L200" s="40">
        <v>90</v>
      </c>
      <c r="M200" s="21" t="s">
        <v>1386</v>
      </c>
      <c r="N200" s="21" t="s">
        <v>1382</v>
      </c>
    </row>
    <row r="201" spans="1:14" ht="15" customHeight="1" x14ac:dyDescent="0.25">
      <c r="A201" s="23">
        <v>46114</v>
      </c>
      <c r="B201" s="12" t="s">
        <v>156</v>
      </c>
      <c r="C201" s="12" t="s">
        <v>157</v>
      </c>
      <c r="D201" s="12" t="s">
        <v>901</v>
      </c>
      <c r="E201" s="12" t="s">
        <v>84</v>
      </c>
      <c r="F201" s="12" t="s">
        <v>85</v>
      </c>
      <c r="G201" s="12" t="s">
        <v>1346</v>
      </c>
      <c r="H201" s="12" t="s">
        <v>1347</v>
      </c>
      <c r="I201" s="40">
        <v>76</v>
      </c>
      <c r="J201" s="40">
        <v>1.5</v>
      </c>
      <c r="K201" s="40">
        <v>1</v>
      </c>
      <c r="L201" s="40">
        <v>114</v>
      </c>
      <c r="M201" s="21" t="s">
        <v>1383</v>
      </c>
      <c r="N201" s="21" t="s">
        <v>1317</v>
      </c>
    </row>
    <row r="202" spans="1:14" ht="30" customHeight="1" x14ac:dyDescent="0.25">
      <c r="A202" s="23">
        <v>46114</v>
      </c>
      <c r="B202" s="12" t="s">
        <v>156</v>
      </c>
      <c r="C202" s="12" t="s">
        <v>157</v>
      </c>
      <c r="D202" s="12" t="s">
        <v>901</v>
      </c>
      <c r="E202" s="12" t="s">
        <v>26</v>
      </c>
      <c r="F202" s="12" t="s">
        <v>27</v>
      </c>
      <c r="G202" s="12" t="s">
        <v>1349</v>
      </c>
      <c r="H202" s="12" t="s">
        <v>1350</v>
      </c>
      <c r="I202" s="40">
        <v>1</v>
      </c>
      <c r="J202" s="40">
        <v>75</v>
      </c>
      <c r="K202" s="40">
        <v>1</v>
      </c>
      <c r="L202" s="40">
        <v>75</v>
      </c>
      <c r="M202" s="21" t="s">
        <v>1386</v>
      </c>
      <c r="N202" s="21" t="s">
        <v>1382</v>
      </c>
    </row>
    <row r="203" spans="1:14" ht="15" customHeight="1" x14ac:dyDescent="0.25">
      <c r="A203" s="23">
        <v>46114</v>
      </c>
      <c r="B203" s="12" t="s">
        <v>156</v>
      </c>
      <c r="C203" s="12" t="s">
        <v>157</v>
      </c>
      <c r="D203" s="12" t="s">
        <v>901</v>
      </c>
      <c r="E203" s="12" t="s">
        <v>26</v>
      </c>
      <c r="F203" s="12" t="s">
        <v>27</v>
      </c>
      <c r="G203" s="12" t="s">
        <v>1351</v>
      </c>
      <c r="H203" s="12" t="s">
        <v>1352</v>
      </c>
      <c r="I203" s="40">
        <v>63</v>
      </c>
      <c r="J203" s="40">
        <v>2.5</v>
      </c>
      <c r="K203" s="40">
        <v>1</v>
      </c>
      <c r="L203" s="40">
        <v>157.5</v>
      </c>
      <c r="M203" s="21" t="s">
        <v>1383</v>
      </c>
      <c r="N203" s="21" t="s">
        <v>1317</v>
      </c>
    </row>
    <row r="204" spans="1:14" ht="15" customHeight="1" x14ac:dyDescent="0.25">
      <c r="A204" s="23">
        <v>46114</v>
      </c>
      <c r="B204" s="12" t="s">
        <v>156</v>
      </c>
      <c r="C204" s="12" t="s">
        <v>157</v>
      </c>
      <c r="D204" s="12" t="s">
        <v>901</v>
      </c>
      <c r="E204" s="12" t="s">
        <v>26</v>
      </c>
      <c r="F204" s="12" t="s">
        <v>27</v>
      </c>
      <c r="G204" s="12" t="s">
        <v>1353</v>
      </c>
      <c r="H204" s="12" t="s">
        <v>1354</v>
      </c>
      <c r="I204" s="40">
        <v>102</v>
      </c>
      <c r="J204" s="40">
        <v>1.2</v>
      </c>
      <c r="K204" s="40">
        <v>1</v>
      </c>
      <c r="L204" s="40">
        <v>122.4</v>
      </c>
      <c r="M204" s="21" t="s">
        <v>1383</v>
      </c>
      <c r="N204" s="21" t="s">
        <v>1317</v>
      </c>
    </row>
    <row r="205" spans="1:14" ht="15" customHeight="1" x14ac:dyDescent="0.25">
      <c r="A205" s="23">
        <v>46114</v>
      </c>
      <c r="B205" s="12" t="s">
        <v>156</v>
      </c>
      <c r="C205" s="12" t="s">
        <v>157</v>
      </c>
      <c r="D205" s="12" t="s">
        <v>901</v>
      </c>
      <c r="E205" s="12" t="s">
        <v>34</v>
      </c>
      <c r="F205" s="12" t="s">
        <v>35</v>
      </c>
      <c r="G205" s="12" t="s">
        <v>1356</v>
      </c>
      <c r="H205" s="12" t="s">
        <v>1350</v>
      </c>
      <c r="I205" s="40">
        <v>20</v>
      </c>
      <c r="J205" s="40">
        <v>2.2000000000000002</v>
      </c>
      <c r="K205" s="40">
        <v>1</v>
      </c>
      <c r="L205" s="40">
        <v>44</v>
      </c>
      <c r="M205" s="21" t="s">
        <v>1383</v>
      </c>
      <c r="N205" s="21" t="s">
        <v>1317</v>
      </c>
    </row>
    <row r="206" spans="1:14" ht="15" customHeight="1" x14ac:dyDescent="0.25">
      <c r="A206" s="23">
        <v>46114</v>
      </c>
      <c r="B206" s="12" t="s">
        <v>156</v>
      </c>
      <c r="C206" s="12" t="s">
        <v>157</v>
      </c>
      <c r="D206" s="12" t="s">
        <v>901</v>
      </c>
      <c r="E206" s="12" t="s">
        <v>34</v>
      </c>
      <c r="F206" s="12" t="s">
        <v>35</v>
      </c>
      <c r="G206" s="12" t="s">
        <v>1357</v>
      </c>
      <c r="H206" s="12" t="s">
        <v>1358</v>
      </c>
      <c r="I206" s="40">
        <v>15</v>
      </c>
      <c r="J206" s="40">
        <v>0.8</v>
      </c>
      <c r="K206" s="40">
        <v>1</v>
      </c>
      <c r="L206" s="40">
        <v>12</v>
      </c>
      <c r="M206" s="21" t="s">
        <v>1383</v>
      </c>
      <c r="N206" s="21" t="s">
        <v>1317</v>
      </c>
    </row>
    <row r="207" spans="1:14" ht="15" customHeight="1" x14ac:dyDescent="0.25">
      <c r="A207" s="23">
        <v>46114</v>
      </c>
      <c r="B207" s="12" t="s">
        <v>156</v>
      </c>
      <c r="C207" s="12" t="s">
        <v>157</v>
      </c>
      <c r="D207" s="12" t="s">
        <v>901</v>
      </c>
      <c r="E207" s="12" t="s">
        <v>34</v>
      </c>
      <c r="F207" s="12" t="s">
        <v>35</v>
      </c>
      <c r="G207" s="12" t="s">
        <v>1359</v>
      </c>
      <c r="H207" s="12" t="s">
        <v>1360</v>
      </c>
      <c r="I207" s="40">
        <v>5</v>
      </c>
      <c r="J207" s="40">
        <v>1</v>
      </c>
      <c r="K207" s="40">
        <v>1</v>
      </c>
      <c r="L207" s="40">
        <v>5</v>
      </c>
      <c r="M207" s="21" t="s">
        <v>1383</v>
      </c>
      <c r="N207" s="21" t="s">
        <v>1317</v>
      </c>
    </row>
    <row r="208" spans="1:14" ht="30" customHeight="1" x14ac:dyDescent="0.25">
      <c r="A208" s="23">
        <v>46114</v>
      </c>
      <c r="B208" s="12" t="s">
        <v>156</v>
      </c>
      <c r="C208" s="12" t="s">
        <v>157</v>
      </c>
      <c r="D208" s="12" t="s">
        <v>901</v>
      </c>
      <c r="E208" s="12" t="s">
        <v>46</v>
      </c>
      <c r="F208" s="12" t="s">
        <v>47</v>
      </c>
      <c r="G208" s="12" t="s">
        <v>1361</v>
      </c>
      <c r="H208" s="12" t="s">
        <v>1362</v>
      </c>
      <c r="I208" s="40">
        <v>143</v>
      </c>
      <c r="J208" s="40">
        <v>7</v>
      </c>
      <c r="K208" s="40">
        <v>1</v>
      </c>
      <c r="L208" s="40">
        <v>1001</v>
      </c>
      <c r="M208" s="21" t="s">
        <v>1387</v>
      </c>
      <c r="N208" s="21" t="s">
        <v>1382</v>
      </c>
    </row>
    <row r="209" spans="1:14" ht="30" customHeight="1" x14ac:dyDescent="0.25">
      <c r="A209" s="23">
        <v>46114</v>
      </c>
      <c r="B209" s="12" t="s">
        <v>156</v>
      </c>
      <c r="C209" s="12" t="s">
        <v>157</v>
      </c>
      <c r="D209" s="12" t="s">
        <v>901</v>
      </c>
      <c r="E209" s="12" t="s">
        <v>48</v>
      </c>
      <c r="F209" s="12" t="s">
        <v>49</v>
      </c>
      <c r="G209" s="12" t="s">
        <v>1364</v>
      </c>
      <c r="H209" s="12" t="s">
        <v>1365</v>
      </c>
      <c r="I209" s="40">
        <v>143</v>
      </c>
      <c r="J209" s="40">
        <v>12</v>
      </c>
      <c r="K209" s="40">
        <v>1</v>
      </c>
      <c r="L209" s="40">
        <v>1716</v>
      </c>
      <c r="M209" s="21" t="s">
        <v>1387</v>
      </c>
      <c r="N209" s="21" t="s">
        <v>1382</v>
      </c>
    </row>
    <row r="210" spans="1:14" ht="15" customHeight="1" x14ac:dyDescent="0.25">
      <c r="A210" s="23">
        <v>46114</v>
      </c>
      <c r="B210" s="12" t="s">
        <v>156</v>
      </c>
      <c r="C210" s="12" t="s">
        <v>157</v>
      </c>
      <c r="D210" s="12" t="s">
        <v>901</v>
      </c>
      <c r="E210" s="12" t="s">
        <v>4</v>
      </c>
      <c r="F210" s="12" t="s">
        <v>5</v>
      </c>
      <c r="G210" s="12" t="s">
        <v>1366</v>
      </c>
      <c r="H210" s="12" t="s">
        <v>1367</v>
      </c>
      <c r="I210" s="40">
        <v>10</v>
      </c>
      <c r="J210" s="40">
        <v>2</v>
      </c>
      <c r="K210" s="40">
        <v>1</v>
      </c>
      <c r="L210" s="40">
        <v>20</v>
      </c>
      <c r="M210" s="21" t="s">
        <v>1383</v>
      </c>
      <c r="N210" s="21" t="s">
        <v>1317</v>
      </c>
    </row>
    <row r="211" spans="1:14" ht="15" customHeight="1" x14ac:dyDescent="0.25">
      <c r="A211" s="23">
        <v>46114</v>
      </c>
      <c r="B211" s="12" t="s">
        <v>156</v>
      </c>
      <c r="C211" s="12" t="s">
        <v>157</v>
      </c>
      <c r="D211" s="12" t="s">
        <v>901</v>
      </c>
      <c r="E211" s="12" t="s">
        <v>68</v>
      </c>
      <c r="F211" s="12" t="s">
        <v>69</v>
      </c>
      <c r="G211" s="12" t="s">
        <v>1368</v>
      </c>
      <c r="H211" s="12" t="s">
        <v>1369</v>
      </c>
      <c r="I211" s="40">
        <v>5</v>
      </c>
      <c r="J211" s="40">
        <v>25</v>
      </c>
      <c r="K211" s="40">
        <v>1</v>
      </c>
      <c r="L211" s="40">
        <v>125</v>
      </c>
      <c r="M211" s="21" t="s">
        <v>1383</v>
      </c>
      <c r="N211" s="21" t="s">
        <v>1317</v>
      </c>
    </row>
    <row r="212" spans="1:14" ht="30" customHeight="1" x14ac:dyDescent="0.25">
      <c r="A212" s="23">
        <v>46114</v>
      </c>
      <c r="B212" s="12" t="s">
        <v>159</v>
      </c>
      <c r="C212" s="12" t="s">
        <v>160</v>
      </c>
      <c r="D212" s="12" t="s">
        <v>899</v>
      </c>
      <c r="E212" s="12" t="s">
        <v>30</v>
      </c>
      <c r="F212" s="12" t="s">
        <v>31</v>
      </c>
      <c r="G212" s="12" t="s">
        <v>1312</v>
      </c>
      <c r="H212" s="12" t="s">
        <v>1313</v>
      </c>
      <c r="I212" s="40">
        <v>2241</v>
      </c>
      <c r="J212" s="40">
        <v>2</v>
      </c>
      <c r="K212" s="40">
        <v>1</v>
      </c>
      <c r="L212" s="40">
        <v>4482</v>
      </c>
      <c r="M212" s="21" t="s">
        <v>1381</v>
      </c>
      <c r="N212" s="21" t="s">
        <v>1382</v>
      </c>
    </row>
    <row r="213" spans="1:14" ht="15" customHeight="1" x14ac:dyDescent="0.25">
      <c r="A213" s="23">
        <v>46114</v>
      </c>
      <c r="B213" s="12" t="s">
        <v>159</v>
      </c>
      <c r="C213" s="12" t="s">
        <v>160</v>
      </c>
      <c r="D213" s="12" t="s">
        <v>899</v>
      </c>
      <c r="E213" s="12" t="s">
        <v>30</v>
      </c>
      <c r="F213" s="12" t="s">
        <v>31</v>
      </c>
      <c r="G213" s="12" t="s">
        <v>1319</v>
      </c>
      <c r="H213" s="12" t="s">
        <v>1320</v>
      </c>
      <c r="I213" s="40">
        <v>6</v>
      </c>
      <c r="J213" s="40">
        <v>15</v>
      </c>
      <c r="K213" s="40">
        <v>1</v>
      </c>
      <c r="L213" s="40">
        <v>90</v>
      </c>
      <c r="M213" s="21" t="s">
        <v>1383</v>
      </c>
      <c r="N213" s="21" t="s">
        <v>1317</v>
      </c>
    </row>
    <row r="214" spans="1:14" ht="15" customHeight="1" x14ac:dyDescent="0.25">
      <c r="A214" s="23">
        <v>46114</v>
      </c>
      <c r="B214" s="12" t="s">
        <v>159</v>
      </c>
      <c r="C214" s="12" t="s">
        <v>160</v>
      </c>
      <c r="D214" s="12" t="s">
        <v>899</v>
      </c>
      <c r="E214" s="12" t="s">
        <v>30</v>
      </c>
      <c r="F214" s="12" t="s">
        <v>31</v>
      </c>
      <c r="G214" s="12" t="s">
        <v>1322</v>
      </c>
      <c r="H214" s="12" t="s">
        <v>1323</v>
      </c>
      <c r="I214" s="40">
        <v>6</v>
      </c>
      <c r="J214" s="40">
        <v>20</v>
      </c>
      <c r="K214" s="40">
        <v>1</v>
      </c>
      <c r="L214" s="40">
        <v>120</v>
      </c>
      <c r="M214" s="21" t="s">
        <v>1383</v>
      </c>
      <c r="N214" s="21" t="s">
        <v>1317</v>
      </c>
    </row>
    <row r="215" spans="1:14" ht="15" customHeight="1" x14ac:dyDescent="0.25">
      <c r="A215" s="23">
        <v>46114</v>
      </c>
      <c r="B215" s="12" t="s">
        <v>159</v>
      </c>
      <c r="C215" s="12" t="s">
        <v>160</v>
      </c>
      <c r="D215" s="12" t="s">
        <v>899</v>
      </c>
      <c r="E215" s="12" t="s">
        <v>30</v>
      </c>
      <c r="F215" s="12" t="s">
        <v>31</v>
      </c>
      <c r="G215" s="12" t="s">
        <v>1324</v>
      </c>
      <c r="H215" s="12" t="s">
        <v>1325</v>
      </c>
      <c r="I215" s="40">
        <v>27</v>
      </c>
      <c r="J215" s="40">
        <v>6</v>
      </c>
      <c r="K215" s="40">
        <v>1</v>
      </c>
      <c r="L215" s="40">
        <v>162</v>
      </c>
      <c r="M215" s="21" t="s">
        <v>1383</v>
      </c>
      <c r="N215" s="21" t="s">
        <v>1317</v>
      </c>
    </row>
    <row r="216" spans="1:14" ht="15" customHeight="1" x14ac:dyDescent="0.25">
      <c r="A216" s="23">
        <v>46114</v>
      </c>
      <c r="B216" s="12" t="s">
        <v>159</v>
      </c>
      <c r="C216" s="12" t="s">
        <v>160</v>
      </c>
      <c r="D216" s="12" t="s">
        <v>899</v>
      </c>
      <c r="E216" s="12" t="s">
        <v>52</v>
      </c>
      <c r="F216" s="12" t="s">
        <v>53</v>
      </c>
      <c r="G216" s="12" t="s">
        <v>1327</v>
      </c>
      <c r="H216" s="12" t="s">
        <v>1328</v>
      </c>
      <c r="I216" s="40">
        <v>5</v>
      </c>
      <c r="J216" s="40">
        <v>1.8</v>
      </c>
      <c r="K216" s="40">
        <v>1</v>
      </c>
      <c r="L216" s="40">
        <v>9</v>
      </c>
      <c r="M216" s="21" t="s">
        <v>1384</v>
      </c>
      <c r="N216" s="21" t="s">
        <v>1385</v>
      </c>
    </row>
    <row r="217" spans="1:14" ht="15" customHeight="1" x14ac:dyDescent="0.25">
      <c r="A217" s="23">
        <v>46114</v>
      </c>
      <c r="B217" s="12" t="s">
        <v>159</v>
      </c>
      <c r="C217" s="12" t="s">
        <v>160</v>
      </c>
      <c r="D217" s="12" t="s">
        <v>899</v>
      </c>
      <c r="E217" s="12" t="s">
        <v>52</v>
      </c>
      <c r="F217" s="12" t="s">
        <v>53</v>
      </c>
      <c r="G217" s="12" t="s">
        <v>1330</v>
      </c>
      <c r="H217" s="12" t="s">
        <v>1331</v>
      </c>
      <c r="I217" s="40">
        <v>5</v>
      </c>
      <c r="J217" s="40">
        <v>30</v>
      </c>
      <c r="K217" s="40">
        <v>1</v>
      </c>
      <c r="L217" s="40">
        <v>150</v>
      </c>
      <c r="M217" s="21" t="s">
        <v>1384</v>
      </c>
      <c r="N217" s="21" t="s">
        <v>1385</v>
      </c>
    </row>
    <row r="218" spans="1:14" ht="15" customHeight="1" x14ac:dyDescent="0.25">
      <c r="A218" s="23">
        <v>46114</v>
      </c>
      <c r="B218" s="12" t="s">
        <v>159</v>
      </c>
      <c r="C218" s="12" t="s">
        <v>160</v>
      </c>
      <c r="D218" s="12" t="s">
        <v>899</v>
      </c>
      <c r="E218" s="12" t="s">
        <v>52</v>
      </c>
      <c r="F218" s="12" t="s">
        <v>53</v>
      </c>
      <c r="G218" s="12" t="s">
        <v>1333</v>
      </c>
      <c r="H218" s="12" t="s">
        <v>1334</v>
      </c>
      <c r="I218" s="40">
        <v>103</v>
      </c>
      <c r="J218" s="40">
        <v>0.45</v>
      </c>
      <c r="K218" s="40">
        <v>1</v>
      </c>
      <c r="L218" s="40">
        <v>46.35</v>
      </c>
      <c r="M218" s="21" t="s">
        <v>1383</v>
      </c>
      <c r="N218" s="21" t="s">
        <v>1317</v>
      </c>
    </row>
    <row r="219" spans="1:14" ht="15" customHeight="1" x14ac:dyDescent="0.25">
      <c r="A219" s="23">
        <v>46114</v>
      </c>
      <c r="B219" s="12" t="s">
        <v>159</v>
      </c>
      <c r="C219" s="12" t="s">
        <v>160</v>
      </c>
      <c r="D219" s="12" t="s">
        <v>899</v>
      </c>
      <c r="E219" s="12" t="s">
        <v>52</v>
      </c>
      <c r="F219" s="12" t="s">
        <v>53</v>
      </c>
      <c r="G219" s="12" t="s">
        <v>1336</v>
      </c>
      <c r="H219" s="12" t="s">
        <v>1337</v>
      </c>
      <c r="I219" s="40">
        <v>735</v>
      </c>
      <c r="J219" s="40">
        <v>0.2</v>
      </c>
      <c r="K219" s="40">
        <v>1</v>
      </c>
      <c r="L219" s="40">
        <v>147</v>
      </c>
      <c r="M219" s="21" t="s">
        <v>1383</v>
      </c>
      <c r="N219" s="21" t="s">
        <v>1317</v>
      </c>
    </row>
    <row r="220" spans="1:14" ht="15" customHeight="1" x14ac:dyDescent="0.25">
      <c r="A220" s="23">
        <v>46114</v>
      </c>
      <c r="B220" s="12" t="s">
        <v>159</v>
      </c>
      <c r="C220" s="12" t="s">
        <v>160</v>
      </c>
      <c r="D220" s="12" t="s">
        <v>899</v>
      </c>
      <c r="E220" s="12" t="s">
        <v>84</v>
      </c>
      <c r="F220" s="12" t="s">
        <v>85</v>
      </c>
      <c r="G220" s="12" t="s">
        <v>1340</v>
      </c>
      <c r="H220" s="12" t="s">
        <v>1341</v>
      </c>
      <c r="I220" s="40">
        <v>203</v>
      </c>
      <c r="J220" s="40">
        <v>4</v>
      </c>
      <c r="K220" s="40">
        <v>1</v>
      </c>
      <c r="L220" s="40">
        <v>812</v>
      </c>
      <c r="M220" s="21" t="s">
        <v>1383</v>
      </c>
      <c r="N220" s="21" t="s">
        <v>1317</v>
      </c>
    </row>
    <row r="221" spans="1:14" ht="30" customHeight="1" x14ac:dyDescent="0.25">
      <c r="A221" s="23">
        <v>46114</v>
      </c>
      <c r="B221" s="12" t="s">
        <v>159</v>
      </c>
      <c r="C221" s="12" t="s">
        <v>160</v>
      </c>
      <c r="D221" s="12" t="s">
        <v>899</v>
      </c>
      <c r="E221" s="12" t="s">
        <v>84</v>
      </c>
      <c r="F221" s="12" t="s">
        <v>85</v>
      </c>
      <c r="G221" s="12" t="s">
        <v>1343</v>
      </c>
      <c r="H221" s="12" t="s">
        <v>1344</v>
      </c>
      <c r="I221" s="40">
        <v>1</v>
      </c>
      <c r="J221" s="40">
        <v>90</v>
      </c>
      <c r="K221" s="40">
        <v>1</v>
      </c>
      <c r="L221" s="40">
        <v>90</v>
      </c>
      <c r="M221" s="21" t="s">
        <v>1386</v>
      </c>
      <c r="N221" s="21" t="s">
        <v>1382</v>
      </c>
    </row>
    <row r="222" spans="1:14" ht="15" customHeight="1" x14ac:dyDescent="0.25">
      <c r="A222" s="23">
        <v>46114</v>
      </c>
      <c r="B222" s="12" t="s">
        <v>159</v>
      </c>
      <c r="C222" s="12" t="s">
        <v>160</v>
      </c>
      <c r="D222" s="12" t="s">
        <v>899</v>
      </c>
      <c r="E222" s="12" t="s">
        <v>84</v>
      </c>
      <c r="F222" s="12" t="s">
        <v>85</v>
      </c>
      <c r="G222" s="12" t="s">
        <v>1346</v>
      </c>
      <c r="H222" s="12" t="s">
        <v>1347</v>
      </c>
      <c r="I222" s="40">
        <v>61</v>
      </c>
      <c r="J222" s="40">
        <v>1.5</v>
      </c>
      <c r="K222" s="40">
        <v>1</v>
      </c>
      <c r="L222" s="40">
        <v>91.5</v>
      </c>
      <c r="M222" s="21" t="s">
        <v>1383</v>
      </c>
      <c r="N222" s="21" t="s">
        <v>1317</v>
      </c>
    </row>
    <row r="223" spans="1:14" ht="30" customHeight="1" x14ac:dyDescent="0.25">
      <c r="A223" s="23">
        <v>46114</v>
      </c>
      <c r="B223" s="12" t="s">
        <v>159</v>
      </c>
      <c r="C223" s="12" t="s">
        <v>160</v>
      </c>
      <c r="D223" s="12" t="s">
        <v>899</v>
      </c>
      <c r="E223" s="12" t="s">
        <v>26</v>
      </c>
      <c r="F223" s="12" t="s">
        <v>27</v>
      </c>
      <c r="G223" s="12" t="s">
        <v>1349</v>
      </c>
      <c r="H223" s="12" t="s">
        <v>1350</v>
      </c>
      <c r="I223" s="40">
        <v>1</v>
      </c>
      <c r="J223" s="40">
        <v>75</v>
      </c>
      <c r="K223" s="40">
        <v>1</v>
      </c>
      <c r="L223" s="40">
        <v>75</v>
      </c>
      <c r="M223" s="21" t="s">
        <v>1386</v>
      </c>
      <c r="N223" s="21" t="s">
        <v>1382</v>
      </c>
    </row>
    <row r="224" spans="1:14" ht="15" customHeight="1" x14ac:dyDescent="0.25">
      <c r="A224" s="23">
        <v>46114</v>
      </c>
      <c r="B224" s="12" t="s">
        <v>159</v>
      </c>
      <c r="C224" s="12" t="s">
        <v>160</v>
      </c>
      <c r="D224" s="12" t="s">
        <v>899</v>
      </c>
      <c r="E224" s="12" t="s">
        <v>26</v>
      </c>
      <c r="F224" s="12" t="s">
        <v>27</v>
      </c>
      <c r="G224" s="12" t="s">
        <v>1351</v>
      </c>
      <c r="H224" s="12" t="s">
        <v>1352</v>
      </c>
      <c r="I224" s="40">
        <v>51</v>
      </c>
      <c r="J224" s="40">
        <v>2.5</v>
      </c>
      <c r="K224" s="40">
        <v>1</v>
      </c>
      <c r="L224" s="40">
        <v>127.5</v>
      </c>
      <c r="M224" s="21" t="s">
        <v>1383</v>
      </c>
      <c r="N224" s="21" t="s">
        <v>1317</v>
      </c>
    </row>
    <row r="225" spans="1:14" ht="15" customHeight="1" x14ac:dyDescent="0.25">
      <c r="A225" s="23">
        <v>46114</v>
      </c>
      <c r="B225" s="12" t="s">
        <v>159</v>
      </c>
      <c r="C225" s="12" t="s">
        <v>160</v>
      </c>
      <c r="D225" s="12" t="s">
        <v>899</v>
      </c>
      <c r="E225" s="12" t="s">
        <v>26</v>
      </c>
      <c r="F225" s="12" t="s">
        <v>27</v>
      </c>
      <c r="G225" s="12" t="s">
        <v>1353</v>
      </c>
      <c r="H225" s="12" t="s">
        <v>1354</v>
      </c>
      <c r="I225" s="40">
        <v>81</v>
      </c>
      <c r="J225" s="40">
        <v>1.2</v>
      </c>
      <c r="K225" s="40">
        <v>1</v>
      </c>
      <c r="L225" s="40">
        <v>97.2</v>
      </c>
      <c r="M225" s="21" t="s">
        <v>1383</v>
      </c>
      <c r="N225" s="21" t="s">
        <v>1317</v>
      </c>
    </row>
    <row r="226" spans="1:14" ht="15" customHeight="1" x14ac:dyDescent="0.25">
      <c r="A226" s="23">
        <v>46114</v>
      </c>
      <c r="B226" s="12" t="s">
        <v>159</v>
      </c>
      <c r="C226" s="12" t="s">
        <v>160</v>
      </c>
      <c r="D226" s="12" t="s">
        <v>899</v>
      </c>
      <c r="E226" s="12" t="s">
        <v>34</v>
      </c>
      <c r="F226" s="12" t="s">
        <v>35</v>
      </c>
      <c r="G226" s="12" t="s">
        <v>1356</v>
      </c>
      <c r="H226" s="12" t="s">
        <v>1350</v>
      </c>
      <c r="I226" s="40">
        <v>59</v>
      </c>
      <c r="J226" s="40">
        <v>2.2000000000000002</v>
      </c>
      <c r="K226" s="40">
        <v>1</v>
      </c>
      <c r="L226" s="40">
        <v>129.80000000000001</v>
      </c>
      <c r="M226" s="21" t="s">
        <v>1383</v>
      </c>
      <c r="N226" s="21" t="s">
        <v>1317</v>
      </c>
    </row>
    <row r="227" spans="1:14" ht="15" customHeight="1" x14ac:dyDescent="0.25">
      <c r="A227" s="23">
        <v>46114</v>
      </c>
      <c r="B227" s="12" t="s">
        <v>159</v>
      </c>
      <c r="C227" s="12" t="s">
        <v>160</v>
      </c>
      <c r="D227" s="12" t="s">
        <v>899</v>
      </c>
      <c r="E227" s="12" t="s">
        <v>34</v>
      </c>
      <c r="F227" s="12" t="s">
        <v>35</v>
      </c>
      <c r="G227" s="12" t="s">
        <v>1357</v>
      </c>
      <c r="H227" s="12" t="s">
        <v>1358</v>
      </c>
      <c r="I227" s="40">
        <v>35</v>
      </c>
      <c r="J227" s="40">
        <v>0.8</v>
      </c>
      <c r="K227" s="40">
        <v>1</v>
      </c>
      <c r="L227" s="40">
        <v>28</v>
      </c>
      <c r="M227" s="21" t="s">
        <v>1383</v>
      </c>
      <c r="N227" s="21" t="s">
        <v>1317</v>
      </c>
    </row>
    <row r="228" spans="1:14" ht="15" customHeight="1" x14ac:dyDescent="0.25">
      <c r="A228" s="23">
        <v>46114</v>
      </c>
      <c r="B228" s="12" t="s">
        <v>159</v>
      </c>
      <c r="C228" s="12" t="s">
        <v>160</v>
      </c>
      <c r="D228" s="12" t="s">
        <v>899</v>
      </c>
      <c r="E228" s="12" t="s">
        <v>34</v>
      </c>
      <c r="F228" s="12" t="s">
        <v>35</v>
      </c>
      <c r="G228" s="12" t="s">
        <v>1359</v>
      </c>
      <c r="H228" s="12" t="s">
        <v>1360</v>
      </c>
      <c r="I228" s="40">
        <v>9</v>
      </c>
      <c r="J228" s="40">
        <v>1</v>
      </c>
      <c r="K228" s="40">
        <v>1</v>
      </c>
      <c r="L228" s="40">
        <v>9</v>
      </c>
      <c r="M228" s="21" t="s">
        <v>1383</v>
      </c>
      <c r="N228" s="21" t="s">
        <v>1317</v>
      </c>
    </row>
    <row r="229" spans="1:14" ht="30" customHeight="1" x14ac:dyDescent="0.25">
      <c r="A229" s="23">
        <v>46114</v>
      </c>
      <c r="B229" s="12" t="s">
        <v>159</v>
      </c>
      <c r="C229" s="12" t="s">
        <v>160</v>
      </c>
      <c r="D229" s="12" t="s">
        <v>899</v>
      </c>
      <c r="E229" s="12" t="s">
        <v>46</v>
      </c>
      <c r="F229" s="12" t="s">
        <v>47</v>
      </c>
      <c r="G229" s="12" t="s">
        <v>1361</v>
      </c>
      <c r="H229" s="12" t="s">
        <v>1362</v>
      </c>
      <c r="I229" s="40">
        <v>178</v>
      </c>
      <c r="J229" s="40">
        <v>7</v>
      </c>
      <c r="K229" s="40">
        <v>1</v>
      </c>
      <c r="L229" s="40">
        <v>1246</v>
      </c>
      <c r="M229" s="21" t="s">
        <v>1387</v>
      </c>
      <c r="N229" s="21" t="s">
        <v>1382</v>
      </c>
    </row>
    <row r="230" spans="1:14" ht="30" customHeight="1" x14ac:dyDescent="0.25">
      <c r="A230" s="23">
        <v>46114</v>
      </c>
      <c r="B230" s="12" t="s">
        <v>159</v>
      </c>
      <c r="C230" s="12" t="s">
        <v>160</v>
      </c>
      <c r="D230" s="12" t="s">
        <v>899</v>
      </c>
      <c r="E230" s="12" t="s">
        <v>48</v>
      </c>
      <c r="F230" s="12" t="s">
        <v>49</v>
      </c>
      <c r="G230" s="12" t="s">
        <v>1364</v>
      </c>
      <c r="H230" s="12" t="s">
        <v>1365</v>
      </c>
      <c r="I230" s="40">
        <v>178</v>
      </c>
      <c r="J230" s="40">
        <v>12</v>
      </c>
      <c r="K230" s="40">
        <v>1</v>
      </c>
      <c r="L230" s="40">
        <v>2136</v>
      </c>
      <c r="M230" s="21" t="s">
        <v>1387</v>
      </c>
      <c r="N230" s="21" t="s">
        <v>1382</v>
      </c>
    </row>
    <row r="231" spans="1:14" ht="15" customHeight="1" x14ac:dyDescent="0.25">
      <c r="A231" s="23">
        <v>46114</v>
      </c>
      <c r="B231" s="12" t="s">
        <v>159</v>
      </c>
      <c r="C231" s="12" t="s">
        <v>160</v>
      </c>
      <c r="D231" s="12" t="s">
        <v>899</v>
      </c>
      <c r="E231" s="12" t="s">
        <v>4</v>
      </c>
      <c r="F231" s="12" t="s">
        <v>5</v>
      </c>
      <c r="G231" s="12" t="s">
        <v>1366</v>
      </c>
      <c r="H231" s="12" t="s">
        <v>1367</v>
      </c>
      <c r="I231" s="40">
        <v>35</v>
      </c>
      <c r="J231" s="40">
        <v>2</v>
      </c>
      <c r="K231" s="40">
        <v>1</v>
      </c>
      <c r="L231" s="40">
        <v>70</v>
      </c>
      <c r="M231" s="21" t="s">
        <v>1383</v>
      </c>
      <c r="N231" s="21" t="s">
        <v>1317</v>
      </c>
    </row>
    <row r="232" spans="1:14" ht="15" customHeight="1" x14ac:dyDescent="0.25">
      <c r="A232" s="23">
        <v>46114</v>
      </c>
      <c r="B232" s="12" t="s">
        <v>159</v>
      </c>
      <c r="C232" s="12" t="s">
        <v>160</v>
      </c>
      <c r="D232" s="12" t="s">
        <v>899</v>
      </c>
      <c r="E232" s="12" t="s">
        <v>68</v>
      </c>
      <c r="F232" s="12" t="s">
        <v>69</v>
      </c>
      <c r="G232" s="12" t="s">
        <v>1368</v>
      </c>
      <c r="H232" s="12" t="s">
        <v>1369</v>
      </c>
      <c r="I232" s="40">
        <v>4</v>
      </c>
      <c r="J232" s="40">
        <v>25</v>
      </c>
      <c r="K232" s="40">
        <v>1</v>
      </c>
      <c r="L232" s="40">
        <v>100</v>
      </c>
      <c r="M232" s="21" t="s">
        <v>1383</v>
      </c>
      <c r="N232" s="21" t="s">
        <v>1317</v>
      </c>
    </row>
    <row r="233" spans="1:14" ht="30" customHeight="1" x14ac:dyDescent="0.25">
      <c r="A233" s="23">
        <v>46114</v>
      </c>
      <c r="B233" s="12" t="s">
        <v>162</v>
      </c>
      <c r="C233" s="12" t="s">
        <v>163</v>
      </c>
      <c r="D233" s="12" t="s">
        <v>901</v>
      </c>
      <c r="E233" s="12" t="s">
        <v>30</v>
      </c>
      <c r="F233" s="12" t="s">
        <v>31</v>
      </c>
      <c r="G233" s="12" t="s">
        <v>1312</v>
      </c>
      <c r="H233" s="12" t="s">
        <v>1313</v>
      </c>
      <c r="I233" s="40">
        <v>1314</v>
      </c>
      <c r="J233" s="40">
        <v>2</v>
      </c>
      <c r="K233" s="40">
        <v>1</v>
      </c>
      <c r="L233" s="40">
        <v>2628</v>
      </c>
      <c r="M233" s="21" t="s">
        <v>1381</v>
      </c>
      <c r="N233" s="21" t="s">
        <v>1382</v>
      </c>
    </row>
    <row r="234" spans="1:14" ht="15" customHeight="1" x14ac:dyDescent="0.25">
      <c r="A234" s="23">
        <v>46114</v>
      </c>
      <c r="B234" s="12" t="s">
        <v>162</v>
      </c>
      <c r="C234" s="12" t="s">
        <v>163</v>
      </c>
      <c r="D234" s="12" t="s">
        <v>901</v>
      </c>
      <c r="E234" s="12" t="s">
        <v>30</v>
      </c>
      <c r="F234" s="12" t="s">
        <v>31</v>
      </c>
      <c r="G234" s="12" t="s">
        <v>1319</v>
      </c>
      <c r="H234" s="12" t="s">
        <v>1320</v>
      </c>
      <c r="I234" s="40">
        <v>4</v>
      </c>
      <c r="J234" s="40">
        <v>15</v>
      </c>
      <c r="K234" s="40">
        <v>1</v>
      </c>
      <c r="L234" s="40">
        <v>60</v>
      </c>
      <c r="M234" s="21" t="s">
        <v>1383</v>
      </c>
      <c r="N234" s="21" t="s">
        <v>1317</v>
      </c>
    </row>
    <row r="235" spans="1:14" ht="15" customHeight="1" x14ac:dyDescent="0.25">
      <c r="A235" s="23">
        <v>46114</v>
      </c>
      <c r="B235" s="12" t="s">
        <v>162</v>
      </c>
      <c r="C235" s="12" t="s">
        <v>163</v>
      </c>
      <c r="D235" s="12" t="s">
        <v>901</v>
      </c>
      <c r="E235" s="12" t="s">
        <v>30</v>
      </c>
      <c r="F235" s="12" t="s">
        <v>31</v>
      </c>
      <c r="G235" s="12" t="s">
        <v>1322</v>
      </c>
      <c r="H235" s="12" t="s">
        <v>1323</v>
      </c>
      <c r="I235" s="40">
        <v>4</v>
      </c>
      <c r="J235" s="40">
        <v>20</v>
      </c>
      <c r="K235" s="40">
        <v>1</v>
      </c>
      <c r="L235" s="40">
        <v>80</v>
      </c>
      <c r="M235" s="21" t="s">
        <v>1383</v>
      </c>
      <c r="N235" s="21" t="s">
        <v>1317</v>
      </c>
    </row>
    <row r="236" spans="1:14" ht="15" customHeight="1" x14ac:dyDescent="0.25">
      <c r="A236" s="23">
        <v>46114</v>
      </c>
      <c r="B236" s="12" t="s">
        <v>162</v>
      </c>
      <c r="C236" s="12" t="s">
        <v>163</v>
      </c>
      <c r="D236" s="12" t="s">
        <v>901</v>
      </c>
      <c r="E236" s="12" t="s">
        <v>30</v>
      </c>
      <c r="F236" s="12" t="s">
        <v>31</v>
      </c>
      <c r="G236" s="12" t="s">
        <v>1324</v>
      </c>
      <c r="H236" s="12" t="s">
        <v>1325</v>
      </c>
      <c r="I236" s="40">
        <v>16</v>
      </c>
      <c r="J236" s="40">
        <v>6</v>
      </c>
      <c r="K236" s="40">
        <v>1</v>
      </c>
      <c r="L236" s="40">
        <v>96</v>
      </c>
      <c r="M236" s="21" t="s">
        <v>1383</v>
      </c>
      <c r="N236" s="21" t="s">
        <v>1317</v>
      </c>
    </row>
    <row r="237" spans="1:14" ht="15" customHeight="1" x14ac:dyDescent="0.25">
      <c r="A237" s="23">
        <v>46114</v>
      </c>
      <c r="B237" s="12" t="s">
        <v>162</v>
      </c>
      <c r="C237" s="12" t="s">
        <v>163</v>
      </c>
      <c r="D237" s="12" t="s">
        <v>901</v>
      </c>
      <c r="E237" s="12" t="s">
        <v>52</v>
      </c>
      <c r="F237" s="12" t="s">
        <v>53</v>
      </c>
      <c r="G237" s="12" t="s">
        <v>1327</v>
      </c>
      <c r="H237" s="12" t="s">
        <v>1328</v>
      </c>
      <c r="I237" s="40">
        <v>16</v>
      </c>
      <c r="J237" s="40">
        <v>1.8</v>
      </c>
      <c r="K237" s="40">
        <v>1</v>
      </c>
      <c r="L237" s="40">
        <v>28.8</v>
      </c>
      <c r="M237" s="21" t="s">
        <v>1384</v>
      </c>
      <c r="N237" s="21" t="s">
        <v>1385</v>
      </c>
    </row>
    <row r="238" spans="1:14" ht="15" customHeight="1" x14ac:dyDescent="0.25">
      <c r="A238" s="23">
        <v>46114</v>
      </c>
      <c r="B238" s="12" t="s">
        <v>162</v>
      </c>
      <c r="C238" s="12" t="s">
        <v>163</v>
      </c>
      <c r="D238" s="12" t="s">
        <v>901</v>
      </c>
      <c r="E238" s="12" t="s">
        <v>52</v>
      </c>
      <c r="F238" s="12" t="s">
        <v>53</v>
      </c>
      <c r="G238" s="12" t="s">
        <v>1330</v>
      </c>
      <c r="H238" s="12" t="s">
        <v>1331</v>
      </c>
      <c r="I238" s="40">
        <v>16</v>
      </c>
      <c r="J238" s="40">
        <v>30</v>
      </c>
      <c r="K238" s="40">
        <v>1</v>
      </c>
      <c r="L238" s="40">
        <v>480</v>
      </c>
      <c r="M238" s="21" t="s">
        <v>1384</v>
      </c>
      <c r="N238" s="21" t="s">
        <v>1385</v>
      </c>
    </row>
    <row r="239" spans="1:14" ht="15" customHeight="1" x14ac:dyDescent="0.25">
      <c r="A239" s="23">
        <v>46114</v>
      </c>
      <c r="B239" s="12" t="s">
        <v>162</v>
      </c>
      <c r="C239" s="12" t="s">
        <v>163</v>
      </c>
      <c r="D239" s="12" t="s">
        <v>901</v>
      </c>
      <c r="E239" s="12" t="s">
        <v>52</v>
      </c>
      <c r="F239" s="12" t="s">
        <v>53</v>
      </c>
      <c r="G239" s="12" t="s">
        <v>1333</v>
      </c>
      <c r="H239" s="12" t="s">
        <v>1334</v>
      </c>
      <c r="I239" s="40">
        <v>96</v>
      </c>
      <c r="J239" s="40">
        <v>0.45</v>
      </c>
      <c r="K239" s="40">
        <v>1</v>
      </c>
      <c r="L239" s="40">
        <v>43.2</v>
      </c>
      <c r="M239" s="21" t="s">
        <v>1383</v>
      </c>
      <c r="N239" s="21" t="s">
        <v>1317</v>
      </c>
    </row>
    <row r="240" spans="1:14" ht="15" customHeight="1" x14ac:dyDescent="0.25">
      <c r="A240" s="23">
        <v>46114</v>
      </c>
      <c r="B240" s="12" t="s">
        <v>162</v>
      </c>
      <c r="C240" s="12" t="s">
        <v>163</v>
      </c>
      <c r="D240" s="12" t="s">
        <v>901</v>
      </c>
      <c r="E240" s="12" t="s">
        <v>52</v>
      </c>
      <c r="F240" s="12" t="s">
        <v>53</v>
      </c>
      <c r="G240" s="12" t="s">
        <v>1336</v>
      </c>
      <c r="H240" s="12" t="s">
        <v>1337</v>
      </c>
      <c r="I240" s="40">
        <v>685</v>
      </c>
      <c r="J240" s="40">
        <v>0.2</v>
      </c>
      <c r="K240" s="40">
        <v>1</v>
      </c>
      <c r="L240" s="40">
        <v>137</v>
      </c>
      <c r="M240" s="21" t="s">
        <v>1383</v>
      </c>
      <c r="N240" s="21" t="s">
        <v>1317</v>
      </c>
    </row>
    <row r="241" spans="1:14" ht="15" customHeight="1" x14ac:dyDescent="0.25">
      <c r="A241" s="23">
        <v>46114</v>
      </c>
      <c r="B241" s="12" t="s">
        <v>162</v>
      </c>
      <c r="C241" s="12" t="s">
        <v>163</v>
      </c>
      <c r="D241" s="12" t="s">
        <v>901</v>
      </c>
      <c r="E241" s="12" t="s">
        <v>84</v>
      </c>
      <c r="F241" s="12" t="s">
        <v>85</v>
      </c>
      <c r="G241" s="12" t="s">
        <v>1340</v>
      </c>
      <c r="H241" s="12" t="s">
        <v>1341</v>
      </c>
      <c r="I241" s="40">
        <v>136</v>
      </c>
      <c r="J241" s="40">
        <v>4</v>
      </c>
      <c r="K241" s="40">
        <v>1</v>
      </c>
      <c r="L241" s="40">
        <v>544</v>
      </c>
      <c r="M241" s="21" t="s">
        <v>1383</v>
      </c>
      <c r="N241" s="21" t="s">
        <v>1317</v>
      </c>
    </row>
    <row r="242" spans="1:14" ht="30" customHeight="1" x14ac:dyDescent="0.25">
      <c r="A242" s="23">
        <v>46114</v>
      </c>
      <c r="B242" s="12" t="s">
        <v>162</v>
      </c>
      <c r="C242" s="12" t="s">
        <v>163</v>
      </c>
      <c r="D242" s="12" t="s">
        <v>901</v>
      </c>
      <c r="E242" s="12" t="s">
        <v>84</v>
      </c>
      <c r="F242" s="12" t="s">
        <v>85</v>
      </c>
      <c r="G242" s="12" t="s">
        <v>1343</v>
      </c>
      <c r="H242" s="12" t="s">
        <v>1344</v>
      </c>
      <c r="I242" s="40">
        <v>1</v>
      </c>
      <c r="J242" s="40">
        <v>90</v>
      </c>
      <c r="K242" s="40">
        <v>1</v>
      </c>
      <c r="L242" s="40">
        <v>90</v>
      </c>
      <c r="M242" s="21" t="s">
        <v>1386</v>
      </c>
      <c r="N242" s="21" t="s">
        <v>1382</v>
      </c>
    </row>
    <row r="243" spans="1:14" ht="15" customHeight="1" x14ac:dyDescent="0.25">
      <c r="A243" s="23">
        <v>46114</v>
      </c>
      <c r="B243" s="12" t="s">
        <v>162</v>
      </c>
      <c r="C243" s="12" t="s">
        <v>163</v>
      </c>
      <c r="D243" s="12" t="s">
        <v>901</v>
      </c>
      <c r="E243" s="12" t="s">
        <v>84</v>
      </c>
      <c r="F243" s="12" t="s">
        <v>85</v>
      </c>
      <c r="G243" s="12" t="s">
        <v>1346</v>
      </c>
      <c r="H243" s="12" t="s">
        <v>1347</v>
      </c>
      <c r="I243" s="40">
        <v>41</v>
      </c>
      <c r="J243" s="40">
        <v>1.5</v>
      </c>
      <c r="K243" s="40">
        <v>1</v>
      </c>
      <c r="L243" s="40">
        <v>61.5</v>
      </c>
      <c r="M243" s="21" t="s">
        <v>1383</v>
      </c>
      <c r="N243" s="21" t="s">
        <v>1317</v>
      </c>
    </row>
    <row r="244" spans="1:14" ht="30" customHeight="1" x14ac:dyDescent="0.25">
      <c r="A244" s="23">
        <v>46114</v>
      </c>
      <c r="B244" s="12" t="s">
        <v>162</v>
      </c>
      <c r="C244" s="12" t="s">
        <v>163</v>
      </c>
      <c r="D244" s="12" t="s">
        <v>901</v>
      </c>
      <c r="E244" s="12" t="s">
        <v>26</v>
      </c>
      <c r="F244" s="12" t="s">
        <v>27</v>
      </c>
      <c r="G244" s="12" t="s">
        <v>1349</v>
      </c>
      <c r="H244" s="12" t="s">
        <v>1350</v>
      </c>
      <c r="I244" s="40">
        <v>1</v>
      </c>
      <c r="J244" s="40">
        <v>75</v>
      </c>
      <c r="K244" s="40">
        <v>1</v>
      </c>
      <c r="L244" s="40">
        <v>75</v>
      </c>
      <c r="M244" s="21" t="s">
        <v>1386</v>
      </c>
      <c r="N244" s="21" t="s">
        <v>1382</v>
      </c>
    </row>
    <row r="245" spans="1:14" ht="15" customHeight="1" x14ac:dyDescent="0.25">
      <c r="A245" s="23">
        <v>46114</v>
      </c>
      <c r="B245" s="12" t="s">
        <v>162</v>
      </c>
      <c r="C245" s="12" t="s">
        <v>163</v>
      </c>
      <c r="D245" s="12" t="s">
        <v>901</v>
      </c>
      <c r="E245" s="12" t="s">
        <v>26</v>
      </c>
      <c r="F245" s="12" t="s">
        <v>27</v>
      </c>
      <c r="G245" s="12" t="s">
        <v>1351</v>
      </c>
      <c r="H245" s="12" t="s">
        <v>1352</v>
      </c>
      <c r="I245" s="40">
        <v>34</v>
      </c>
      <c r="J245" s="40">
        <v>2.5</v>
      </c>
      <c r="K245" s="40">
        <v>1</v>
      </c>
      <c r="L245" s="40">
        <v>85</v>
      </c>
      <c r="M245" s="21" t="s">
        <v>1383</v>
      </c>
      <c r="N245" s="21" t="s">
        <v>1317</v>
      </c>
    </row>
    <row r="246" spans="1:14" ht="15" customHeight="1" x14ac:dyDescent="0.25">
      <c r="A246" s="23">
        <v>46114</v>
      </c>
      <c r="B246" s="12" t="s">
        <v>162</v>
      </c>
      <c r="C246" s="12" t="s">
        <v>163</v>
      </c>
      <c r="D246" s="12" t="s">
        <v>901</v>
      </c>
      <c r="E246" s="12" t="s">
        <v>26</v>
      </c>
      <c r="F246" s="12" t="s">
        <v>27</v>
      </c>
      <c r="G246" s="12" t="s">
        <v>1353</v>
      </c>
      <c r="H246" s="12" t="s">
        <v>1354</v>
      </c>
      <c r="I246" s="40">
        <v>54</v>
      </c>
      <c r="J246" s="40">
        <v>1.2</v>
      </c>
      <c r="K246" s="40">
        <v>1</v>
      </c>
      <c r="L246" s="40">
        <v>64.8</v>
      </c>
      <c r="M246" s="21" t="s">
        <v>1383</v>
      </c>
      <c r="N246" s="21" t="s">
        <v>1317</v>
      </c>
    </row>
    <row r="247" spans="1:14" ht="15" customHeight="1" x14ac:dyDescent="0.25">
      <c r="A247" s="23">
        <v>46114</v>
      </c>
      <c r="B247" s="12" t="s">
        <v>162</v>
      </c>
      <c r="C247" s="12" t="s">
        <v>163</v>
      </c>
      <c r="D247" s="12" t="s">
        <v>901</v>
      </c>
      <c r="E247" s="12" t="s">
        <v>34</v>
      </c>
      <c r="F247" s="12" t="s">
        <v>35</v>
      </c>
      <c r="G247" s="12" t="s">
        <v>1356</v>
      </c>
      <c r="H247" s="12" t="s">
        <v>1350</v>
      </c>
      <c r="I247" s="40">
        <v>55</v>
      </c>
      <c r="J247" s="40">
        <v>2.2000000000000002</v>
      </c>
      <c r="K247" s="40">
        <v>1</v>
      </c>
      <c r="L247" s="40">
        <v>121</v>
      </c>
      <c r="M247" s="21" t="s">
        <v>1383</v>
      </c>
      <c r="N247" s="21" t="s">
        <v>1317</v>
      </c>
    </row>
    <row r="248" spans="1:14" ht="15" customHeight="1" x14ac:dyDescent="0.25">
      <c r="A248" s="23">
        <v>46114</v>
      </c>
      <c r="B248" s="12" t="s">
        <v>162</v>
      </c>
      <c r="C248" s="12" t="s">
        <v>163</v>
      </c>
      <c r="D248" s="12" t="s">
        <v>901</v>
      </c>
      <c r="E248" s="12" t="s">
        <v>34</v>
      </c>
      <c r="F248" s="12" t="s">
        <v>35</v>
      </c>
      <c r="G248" s="12" t="s">
        <v>1357</v>
      </c>
      <c r="H248" s="12" t="s">
        <v>1358</v>
      </c>
      <c r="I248" s="40">
        <v>33</v>
      </c>
      <c r="J248" s="40">
        <v>0.8</v>
      </c>
      <c r="K248" s="40">
        <v>1</v>
      </c>
      <c r="L248" s="40">
        <v>26.4</v>
      </c>
      <c r="M248" s="21" t="s">
        <v>1383</v>
      </c>
      <c r="N248" s="21" t="s">
        <v>1317</v>
      </c>
    </row>
    <row r="249" spans="1:14" ht="15" customHeight="1" x14ac:dyDescent="0.25">
      <c r="A249" s="23">
        <v>46114</v>
      </c>
      <c r="B249" s="12" t="s">
        <v>162</v>
      </c>
      <c r="C249" s="12" t="s">
        <v>163</v>
      </c>
      <c r="D249" s="12" t="s">
        <v>901</v>
      </c>
      <c r="E249" s="12" t="s">
        <v>34</v>
      </c>
      <c r="F249" s="12" t="s">
        <v>35</v>
      </c>
      <c r="G249" s="12" t="s">
        <v>1359</v>
      </c>
      <c r="H249" s="12" t="s">
        <v>1360</v>
      </c>
      <c r="I249" s="40">
        <v>8</v>
      </c>
      <c r="J249" s="40">
        <v>1</v>
      </c>
      <c r="K249" s="40">
        <v>1</v>
      </c>
      <c r="L249" s="40">
        <v>8</v>
      </c>
      <c r="M249" s="21" t="s">
        <v>1383</v>
      </c>
      <c r="N249" s="21" t="s">
        <v>1317</v>
      </c>
    </row>
    <row r="250" spans="1:14" ht="30" customHeight="1" x14ac:dyDescent="0.25">
      <c r="A250" s="23">
        <v>46114</v>
      </c>
      <c r="B250" s="12" t="s">
        <v>162</v>
      </c>
      <c r="C250" s="12" t="s">
        <v>163</v>
      </c>
      <c r="D250" s="12" t="s">
        <v>901</v>
      </c>
      <c r="E250" s="12" t="s">
        <v>46</v>
      </c>
      <c r="F250" s="12" t="s">
        <v>47</v>
      </c>
      <c r="G250" s="12" t="s">
        <v>1361</v>
      </c>
      <c r="H250" s="12" t="s">
        <v>1362</v>
      </c>
      <c r="I250" s="40">
        <v>20</v>
      </c>
      <c r="J250" s="40">
        <v>7</v>
      </c>
      <c r="K250" s="40">
        <v>1</v>
      </c>
      <c r="L250" s="40">
        <v>140</v>
      </c>
      <c r="M250" s="21" t="s">
        <v>1387</v>
      </c>
      <c r="N250" s="21" t="s">
        <v>1382</v>
      </c>
    </row>
    <row r="251" spans="1:14" ht="30" customHeight="1" x14ac:dyDescent="0.25">
      <c r="A251" s="23">
        <v>46114</v>
      </c>
      <c r="B251" s="12" t="s">
        <v>162</v>
      </c>
      <c r="C251" s="12" t="s">
        <v>163</v>
      </c>
      <c r="D251" s="12" t="s">
        <v>901</v>
      </c>
      <c r="E251" s="12" t="s">
        <v>48</v>
      </c>
      <c r="F251" s="12" t="s">
        <v>49</v>
      </c>
      <c r="G251" s="12" t="s">
        <v>1364</v>
      </c>
      <c r="H251" s="12" t="s">
        <v>1365</v>
      </c>
      <c r="I251" s="40">
        <v>20</v>
      </c>
      <c r="J251" s="40">
        <v>12</v>
      </c>
      <c r="K251" s="40">
        <v>1</v>
      </c>
      <c r="L251" s="40">
        <v>240</v>
      </c>
      <c r="M251" s="21" t="s">
        <v>1387</v>
      </c>
      <c r="N251" s="21" t="s">
        <v>1382</v>
      </c>
    </row>
    <row r="252" spans="1:14" ht="15" customHeight="1" x14ac:dyDescent="0.25">
      <c r="A252" s="23">
        <v>46114</v>
      </c>
      <c r="B252" s="12" t="s">
        <v>162</v>
      </c>
      <c r="C252" s="12" t="s">
        <v>163</v>
      </c>
      <c r="D252" s="12" t="s">
        <v>901</v>
      </c>
      <c r="E252" s="12" t="s">
        <v>4</v>
      </c>
      <c r="F252" s="12" t="s">
        <v>5</v>
      </c>
      <c r="G252" s="12" t="s">
        <v>1366</v>
      </c>
      <c r="H252" s="12" t="s">
        <v>1367</v>
      </c>
      <c r="I252" s="40">
        <v>33</v>
      </c>
      <c r="J252" s="40">
        <v>2</v>
      </c>
      <c r="K252" s="40">
        <v>1</v>
      </c>
      <c r="L252" s="40">
        <v>66</v>
      </c>
      <c r="M252" s="21" t="s">
        <v>1383</v>
      </c>
      <c r="N252" s="21" t="s">
        <v>1317</v>
      </c>
    </row>
    <row r="253" spans="1:14" ht="15" customHeight="1" x14ac:dyDescent="0.25">
      <c r="A253" s="23">
        <v>46114</v>
      </c>
      <c r="B253" s="12" t="s">
        <v>162</v>
      </c>
      <c r="C253" s="12" t="s">
        <v>163</v>
      </c>
      <c r="D253" s="12" t="s">
        <v>901</v>
      </c>
      <c r="E253" s="12" t="s">
        <v>68</v>
      </c>
      <c r="F253" s="12" t="s">
        <v>69</v>
      </c>
      <c r="G253" s="12" t="s">
        <v>1368</v>
      </c>
      <c r="H253" s="12" t="s">
        <v>1369</v>
      </c>
      <c r="I253" s="40">
        <v>3</v>
      </c>
      <c r="J253" s="40">
        <v>25</v>
      </c>
      <c r="K253" s="40">
        <v>1</v>
      </c>
      <c r="L253" s="40">
        <v>75</v>
      </c>
      <c r="M253" s="21" t="s">
        <v>1383</v>
      </c>
      <c r="N253" s="21" t="s">
        <v>1317</v>
      </c>
    </row>
    <row r="254" spans="1:14" ht="30" customHeight="1" x14ac:dyDescent="0.25">
      <c r="A254" s="23">
        <v>46114</v>
      </c>
      <c r="B254" s="12" t="s">
        <v>165</v>
      </c>
      <c r="C254" s="12" t="s">
        <v>166</v>
      </c>
      <c r="D254" s="12" t="s">
        <v>901</v>
      </c>
      <c r="E254" s="12" t="s">
        <v>30</v>
      </c>
      <c r="F254" s="12" t="s">
        <v>31</v>
      </c>
      <c r="G254" s="12" t="s">
        <v>1312</v>
      </c>
      <c r="H254" s="12" t="s">
        <v>1313</v>
      </c>
      <c r="I254" s="40">
        <v>3217</v>
      </c>
      <c r="J254" s="40">
        <v>2</v>
      </c>
      <c r="K254" s="40">
        <v>1</v>
      </c>
      <c r="L254" s="40">
        <v>6434</v>
      </c>
      <c r="M254" s="21" t="s">
        <v>1381</v>
      </c>
      <c r="N254" s="21" t="s">
        <v>1382</v>
      </c>
    </row>
    <row r="255" spans="1:14" ht="15" customHeight="1" x14ac:dyDescent="0.25">
      <c r="A255" s="23">
        <v>46114</v>
      </c>
      <c r="B255" s="12" t="s">
        <v>165</v>
      </c>
      <c r="C255" s="12" t="s">
        <v>166</v>
      </c>
      <c r="D255" s="12" t="s">
        <v>901</v>
      </c>
      <c r="E255" s="12" t="s">
        <v>30</v>
      </c>
      <c r="F255" s="12" t="s">
        <v>31</v>
      </c>
      <c r="G255" s="12" t="s">
        <v>1319</v>
      </c>
      <c r="H255" s="12" t="s">
        <v>1320</v>
      </c>
      <c r="I255" s="40">
        <v>9</v>
      </c>
      <c r="J255" s="40">
        <v>15</v>
      </c>
      <c r="K255" s="40">
        <v>1</v>
      </c>
      <c r="L255" s="40">
        <v>135</v>
      </c>
      <c r="M255" s="21" t="s">
        <v>1383</v>
      </c>
      <c r="N255" s="21" t="s">
        <v>1317</v>
      </c>
    </row>
    <row r="256" spans="1:14" ht="15" customHeight="1" x14ac:dyDescent="0.25">
      <c r="A256" s="23">
        <v>46114</v>
      </c>
      <c r="B256" s="12" t="s">
        <v>165</v>
      </c>
      <c r="C256" s="12" t="s">
        <v>166</v>
      </c>
      <c r="D256" s="12" t="s">
        <v>901</v>
      </c>
      <c r="E256" s="12" t="s">
        <v>30</v>
      </c>
      <c r="F256" s="12" t="s">
        <v>31</v>
      </c>
      <c r="G256" s="12" t="s">
        <v>1322</v>
      </c>
      <c r="H256" s="12" t="s">
        <v>1323</v>
      </c>
      <c r="I256" s="40">
        <v>9</v>
      </c>
      <c r="J256" s="40">
        <v>20</v>
      </c>
      <c r="K256" s="40">
        <v>1</v>
      </c>
      <c r="L256" s="40">
        <v>180</v>
      </c>
      <c r="M256" s="21" t="s">
        <v>1383</v>
      </c>
      <c r="N256" s="21" t="s">
        <v>1317</v>
      </c>
    </row>
    <row r="257" spans="1:14" ht="15" customHeight="1" x14ac:dyDescent="0.25">
      <c r="A257" s="23">
        <v>46114</v>
      </c>
      <c r="B257" s="12" t="s">
        <v>165</v>
      </c>
      <c r="C257" s="12" t="s">
        <v>166</v>
      </c>
      <c r="D257" s="12" t="s">
        <v>901</v>
      </c>
      <c r="E257" s="12" t="s">
        <v>30</v>
      </c>
      <c r="F257" s="12" t="s">
        <v>31</v>
      </c>
      <c r="G257" s="12" t="s">
        <v>1324</v>
      </c>
      <c r="H257" s="12" t="s">
        <v>1325</v>
      </c>
      <c r="I257" s="40">
        <v>39</v>
      </c>
      <c r="J257" s="40">
        <v>6</v>
      </c>
      <c r="K257" s="40">
        <v>1</v>
      </c>
      <c r="L257" s="40">
        <v>234</v>
      </c>
      <c r="M257" s="21" t="s">
        <v>1383</v>
      </c>
      <c r="N257" s="21" t="s">
        <v>1317</v>
      </c>
    </row>
    <row r="258" spans="1:14" ht="15" customHeight="1" x14ac:dyDescent="0.25">
      <c r="A258" s="23">
        <v>46114</v>
      </c>
      <c r="B258" s="12" t="s">
        <v>165</v>
      </c>
      <c r="C258" s="12" t="s">
        <v>166</v>
      </c>
      <c r="D258" s="12" t="s">
        <v>901</v>
      </c>
      <c r="E258" s="12" t="s">
        <v>52</v>
      </c>
      <c r="F258" s="12" t="s">
        <v>53</v>
      </c>
      <c r="G258" s="12" t="s">
        <v>1327</v>
      </c>
      <c r="H258" s="12" t="s">
        <v>1328</v>
      </c>
      <c r="I258" s="40">
        <v>11</v>
      </c>
      <c r="J258" s="40">
        <v>1.8</v>
      </c>
      <c r="K258" s="40">
        <v>1</v>
      </c>
      <c r="L258" s="40">
        <v>19.8</v>
      </c>
      <c r="M258" s="21" t="s">
        <v>1384</v>
      </c>
      <c r="N258" s="21" t="s">
        <v>1385</v>
      </c>
    </row>
    <row r="259" spans="1:14" ht="15" customHeight="1" x14ac:dyDescent="0.25">
      <c r="A259" s="23">
        <v>46114</v>
      </c>
      <c r="B259" s="12" t="s">
        <v>165</v>
      </c>
      <c r="C259" s="12" t="s">
        <v>166</v>
      </c>
      <c r="D259" s="12" t="s">
        <v>901</v>
      </c>
      <c r="E259" s="12" t="s">
        <v>52</v>
      </c>
      <c r="F259" s="12" t="s">
        <v>53</v>
      </c>
      <c r="G259" s="12" t="s">
        <v>1330</v>
      </c>
      <c r="H259" s="12" t="s">
        <v>1331</v>
      </c>
      <c r="I259" s="40">
        <v>11</v>
      </c>
      <c r="J259" s="40">
        <v>30</v>
      </c>
      <c r="K259" s="40">
        <v>1</v>
      </c>
      <c r="L259" s="40">
        <v>330</v>
      </c>
      <c r="M259" s="21" t="s">
        <v>1384</v>
      </c>
      <c r="N259" s="21" t="s">
        <v>1385</v>
      </c>
    </row>
    <row r="260" spans="1:14" ht="15" customHeight="1" x14ac:dyDescent="0.25">
      <c r="A260" s="23">
        <v>46114</v>
      </c>
      <c r="B260" s="12" t="s">
        <v>165</v>
      </c>
      <c r="C260" s="12" t="s">
        <v>166</v>
      </c>
      <c r="D260" s="12" t="s">
        <v>901</v>
      </c>
      <c r="E260" s="12" t="s">
        <v>52</v>
      </c>
      <c r="F260" s="12" t="s">
        <v>53</v>
      </c>
      <c r="G260" s="12" t="s">
        <v>1333</v>
      </c>
      <c r="H260" s="12" t="s">
        <v>1334</v>
      </c>
      <c r="I260" s="40">
        <v>107</v>
      </c>
      <c r="J260" s="40">
        <v>0.45</v>
      </c>
      <c r="K260" s="40">
        <v>1</v>
      </c>
      <c r="L260" s="40">
        <v>48.15</v>
      </c>
      <c r="M260" s="21" t="s">
        <v>1383</v>
      </c>
      <c r="N260" s="21" t="s">
        <v>1317</v>
      </c>
    </row>
    <row r="261" spans="1:14" ht="15" customHeight="1" x14ac:dyDescent="0.25">
      <c r="A261" s="23">
        <v>46114</v>
      </c>
      <c r="B261" s="12" t="s">
        <v>165</v>
      </c>
      <c r="C261" s="12" t="s">
        <v>166</v>
      </c>
      <c r="D261" s="12" t="s">
        <v>901</v>
      </c>
      <c r="E261" s="12" t="s">
        <v>52</v>
      </c>
      <c r="F261" s="12" t="s">
        <v>53</v>
      </c>
      <c r="G261" s="12" t="s">
        <v>1336</v>
      </c>
      <c r="H261" s="12" t="s">
        <v>1337</v>
      </c>
      <c r="I261" s="40">
        <v>768</v>
      </c>
      <c r="J261" s="40">
        <v>0.2</v>
      </c>
      <c r="K261" s="40">
        <v>1</v>
      </c>
      <c r="L261" s="40">
        <v>153.6</v>
      </c>
      <c r="M261" s="21" t="s">
        <v>1383</v>
      </c>
      <c r="N261" s="21" t="s">
        <v>1317</v>
      </c>
    </row>
    <row r="262" spans="1:14" ht="15" customHeight="1" x14ac:dyDescent="0.25">
      <c r="A262" s="23">
        <v>46114</v>
      </c>
      <c r="B262" s="12" t="s">
        <v>165</v>
      </c>
      <c r="C262" s="12" t="s">
        <v>166</v>
      </c>
      <c r="D262" s="12" t="s">
        <v>901</v>
      </c>
      <c r="E262" s="12" t="s">
        <v>84</v>
      </c>
      <c r="F262" s="12" t="s">
        <v>85</v>
      </c>
      <c r="G262" s="12" t="s">
        <v>1340</v>
      </c>
      <c r="H262" s="12" t="s">
        <v>1341</v>
      </c>
      <c r="I262" s="40">
        <v>305</v>
      </c>
      <c r="J262" s="40">
        <v>4</v>
      </c>
      <c r="K262" s="40">
        <v>1</v>
      </c>
      <c r="L262" s="40">
        <v>1220</v>
      </c>
      <c r="M262" s="21" t="s">
        <v>1383</v>
      </c>
      <c r="N262" s="21" t="s">
        <v>1317</v>
      </c>
    </row>
    <row r="263" spans="1:14" ht="30" customHeight="1" x14ac:dyDescent="0.25">
      <c r="A263" s="23">
        <v>46114</v>
      </c>
      <c r="B263" s="12" t="s">
        <v>165</v>
      </c>
      <c r="C263" s="12" t="s">
        <v>166</v>
      </c>
      <c r="D263" s="12" t="s">
        <v>901</v>
      </c>
      <c r="E263" s="12" t="s">
        <v>84</v>
      </c>
      <c r="F263" s="12" t="s">
        <v>85</v>
      </c>
      <c r="G263" s="12" t="s">
        <v>1343</v>
      </c>
      <c r="H263" s="12" t="s">
        <v>1344</v>
      </c>
      <c r="I263" s="40">
        <v>1</v>
      </c>
      <c r="J263" s="40">
        <v>90</v>
      </c>
      <c r="K263" s="40">
        <v>1</v>
      </c>
      <c r="L263" s="40">
        <v>90</v>
      </c>
      <c r="M263" s="21" t="s">
        <v>1386</v>
      </c>
      <c r="N263" s="21" t="s">
        <v>1382</v>
      </c>
    </row>
    <row r="264" spans="1:14" ht="15" customHeight="1" x14ac:dyDescent="0.25">
      <c r="A264" s="23">
        <v>46114</v>
      </c>
      <c r="B264" s="12" t="s">
        <v>165</v>
      </c>
      <c r="C264" s="12" t="s">
        <v>166</v>
      </c>
      <c r="D264" s="12" t="s">
        <v>901</v>
      </c>
      <c r="E264" s="12" t="s">
        <v>84</v>
      </c>
      <c r="F264" s="12" t="s">
        <v>85</v>
      </c>
      <c r="G264" s="12" t="s">
        <v>1346</v>
      </c>
      <c r="H264" s="12" t="s">
        <v>1347</v>
      </c>
      <c r="I264" s="40">
        <v>91</v>
      </c>
      <c r="J264" s="40">
        <v>1.5</v>
      </c>
      <c r="K264" s="40">
        <v>1</v>
      </c>
      <c r="L264" s="40">
        <v>136.5</v>
      </c>
      <c r="M264" s="21" t="s">
        <v>1383</v>
      </c>
      <c r="N264" s="21" t="s">
        <v>1317</v>
      </c>
    </row>
    <row r="265" spans="1:14" ht="30" customHeight="1" x14ac:dyDescent="0.25">
      <c r="A265" s="23">
        <v>46114</v>
      </c>
      <c r="B265" s="12" t="s">
        <v>165</v>
      </c>
      <c r="C265" s="12" t="s">
        <v>166</v>
      </c>
      <c r="D265" s="12" t="s">
        <v>901</v>
      </c>
      <c r="E265" s="12" t="s">
        <v>26</v>
      </c>
      <c r="F265" s="12" t="s">
        <v>27</v>
      </c>
      <c r="G265" s="12" t="s">
        <v>1349</v>
      </c>
      <c r="H265" s="12" t="s">
        <v>1350</v>
      </c>
      <c r="I265" s="40">
        <v>1</v>
      </c>
      <c r="J265" s="40">
        <v>75</v>
      </c>
      <c r="K265" s="40">
        <v>1</v>
      </c>
      <c r="L265" s="40">
        <v>75</v>
      </c>
      <c r="M265" s="21" t="s">
        <v>1386</v>
      </c>
      <c r="N265" s="21" t="s">
        <v>1382</v>
      </c>
    </row>
    <row r="266" spans="1:14" ht="15" customHeight="1" x14ac:dyDescent="0.25">
      <c r="A266" s="23">
        <v>46114</v>
      </c>
      <c r="B266" s="12" t="s">
        <v>165</v>
      </c>
      <c r="C266" s="12" t="s">
        <v>166</v>
      </c>
      <c r="D266" s="12" t="s">
        <v>901</v>
      </c>
      <c r="E266" s="12" t="s">
        <v>26</v>
      </c>
      <c r="F266" s="12" t="s">
        <v>27</v>
      </c>
      <c r="G266" s="12" t="s">
        <v>1351</v>
      </c>
      <c r="H266" s="12" t="s">
        <v>1352</v>
      </c>
      <c r="I266" s="40">
        <v>76</v>
      </c>
      <c r="J266" s="40">
        <v>2.5</v>
      </c>
      <c r="K266" s="40">
        <v>1</v>
      </c>
      <c r="L266" s="40">
        <v>190</v>
      </c>
      <c r="M266" s="21" t="s">
        <v>1383</v>
      </c>
      <c r="N266" s="21" t="s">
        <v>1317</v>
      </c>
    </row>
    <row r="267" spans="1:14" ht="15" customHeight="1" x14ac:dyDescent="0.25">
      <c r="A267" s="23">
        <v>46114</v>
      </c>
      <c r="B267" s="12" t="s">
        <v>165</v>
      </c>
      <c r="C267" s="12" t="s">
        <v>166</v>
      </c>
      <c r="D267" s="12" t="s">
        <v>901</v>
      </c>
      <c r="E267" s="12" t="s">
        <v>26</v>
      </c>
      <c r="F267" s="12" t="s">
        <v>27</v>
      </c>
      <c r="G267" s="12" t="s">
        <v>1353</v>
      </c>
      <c r="H267" s="12" t="s">
        <v>1354</v>
      </c>
      <c r="I267" s="40">
        <v>122</v>
      </c>
      <c r="J267" s="40">
        <v>1.2</v>
      </c>
      <c r="K267" s="40">
        <v>1</v>
      </c>
      <c r="L267" s="40">
        <v>146.4</v>
      </c>
      <c r="M267" s="21" t="s">
        <v>1383</v>
      </c>
      <c r="N267" s="21" t="s">
        <v>1317</v>
      </c>
    </row>
    <row r="268" spans="1:14" ht="15" customHeight="1" x14ac:dyDescent="0.25">
      <c r="A268" s="23">
        <v>46114</v>
      </c>
      <c r="B268" s="12" t="s">
        <v>165</v>
      </c>
      <c r="C268" s="12" t="s">
        <v>166</v>
      </c>
      <c r="D268" s="12" t="s">
        <v>901</v>
      </c>
      <c r="E268" s="12" t="s">
        <v>34</v>
      </c>
      <c r="F268" s="12" t="s">
        <v>35</v>
      </c>
      <c r="G268" s="12" t="s">
        <v>1356</v>
      </c>
      <c r="H268" s="12" t="s">
        <v>1350</v>
      </c>
      <c r="I268" s="40">
        <v>61</v>
      </c>
      <c r="J268" s="40">
        <v>2.2000000000000002</v>
      </c>
      <c r="K268" s="40">
        <v>1</v>
      </c>
      <c r="L268" s="40">
        <v>134.19999999999999</v>
      </c>
      <c r="M268" s="21" t="s">
        <v>1383</v>
      </c>
      <c r="N268" s="21" t="s">
        <v>1317</v>
      </c>
    </row>
    <row r="269" spans="1:14" ht="15" customHeight="1" x14ac:dyDescent="0.25">
      <c r="A269" s="23">
        <v>46114</v>
      </c>
      <c r="B269" s="12" t="s">
        <v>165</v>
      </c>
      <c r="C269" s="12" t="s">
        <v>166</v>
      </c>
      <c r="D269" s="12" t="s">
        <v>901</v>
      </c>
      <c r="E269" s="12" t="s">
        <v>34</v>
      </c>
      <c r="F269" s="12" t="s">
        <v>35</v>
      </c>
      <c r="G269" s="12" t="s">
        <v>1357</v>
      </c>
      <c r="H269" s="12" t="s">
        <v>1358</v>
      </c>
      <c r="I269" s="40">
        <v>37</v>
      </c>
      <c r="J269" s="40">
        <v>0.8</v>
      </c>
      <c r="K269" s="40">
        <v>1</v>
      </c>
      <c r="L269" s="40">
        <v>29.6</v>
      </c>
      <c r="M269" s="21" t="s">
        <v>1383</v>
      </c>
      <c r="N269" s="21" t="s">
        <v>1317</v>
      </c>
    </row>
    <row r="270" spans="1:14" ht="15" customHeight="1" x14ac:dyDescent="0.25">
      <c r="A270" s="23">
        <v>46114</v>
      </c>
      <c r="B270" s="12" t="s">
        <v>165</v>
      </c>
      <c r="C270" s="12" t="s">
        <v>166</v>
      </c>
      <c r="D270" s="12" t="s">
        <v>901</v>
      </c>
      <c r="E270" s="12" t="s">
        <v>34</v>
      </c>
      <c r="F270" s="12" t="s">
        <v>35</v>
      </c>
      <c r="G270" s="12" t="s">
        <v>1359</v>
      </c>
      <c r="H270" s="12" t="s">
        <v>1360</v>
      </c>
      <c r="I270" s="40">
        <v>9</v>
      </c>
      <c r="J270" s="40">
        <v>1</v>
      </c>
      <c r="K270" s="40">
        <v>1</v>
      </c>
      <c r="L270" s="40">
        <v>9</v>
      </c>
      <c r="M270" s="21" t="s">
        <v>1383</v>
      </c>
      <c r="N270" s="21" t="s">
        <v>1317</v>
      </c>
    </row>
    <row r="271" spans="1:14" ht="30" customHeight="1" x14ac:dyDescent="0.25">
      <c r="A271" s="23">
        <v>46114</v>
      </c>
      <c r="B271" s="12" t="s">
        <v>165</v>
      </c>
      <c r="C271" s="12" t="s">
        <v>166</v>
      </c>
      <c r="D271" s="12" t="s">
        <v>901</v>
      </c>
      <c r="E271" s="12" t="s">
        <v>46</v>
      </c>
      <c r="F271" s="12" t="s">
        <v>47</v>
      </c>
      <c r="G271" s="12" t="s">
        <v>1361</v>
      </c>
      <c r="H271" s="12" t="s">
        <v>1362</v>
      </c>
      <c r="I271" s="40">
        <v>170</v>
      </c>
      <c r="J271" s="40">
        <v>7</v>
      </c>
      <c r="K271" s="40">
        <v>1</v>
      </c>
      <c r="L271" s="40">
        <v>1190</v>
      </c>
      <c r="M271" s="21" t="s">
        <v>1387</v>
      </c>
      <c r="N271" s="21" t="s">
        <v>1382</v>
      </c>
    </row>
    <row r="272" spans="1:14" ht="30" customHeight="1" x14ac:dyDescent="0.25">
      <c r="A272" s="23">
        <v>46114</v>
      </c>
      <c r="B272" s="12" t="s">
        <v>165</v>
      </c>
      <c r="C272" s="12" t="s">
        <v>166</v>
      </c>
      <c r="D272" s="12" t="s">
        <v>901</v>
      </c>
      <c r="E272" s="12" t="s">
        <v>48</v>
      </c>
      <c r="F272" s="12" t="s">
        <v>49</v>
      </c>
      <c r="G272" s="12" t="s">
        <v>1364</v>
      </c>
      <c r="H272" s="12" t="s">
        <v>1365</v>
      </c>
      <c r="I272" s="40">
        <v>170</v>
      </c>
      <c r="J272" s="40">
        <v>12</v>
      </c>
      <c r="K272" s="40">
        <v>1</v>
      </c>
      <c r="L272" s="40">
        <v>2040</v>
      </c>
      <c r="M272" s="21" t="s">
        <v>1387</v>
      </c>
      <c r="N272" s="21" t="s">
        <v>1382</v>
      </c>
    </row>
    <row r="273" spans="1:14" ht="15" customHeight="1" x14ac:dyDescent="0.25">
      <c r="A273" s="23">
        <v>46114</v>
      </c>
      <c r="B273" s="12" t="s">
        <v>165</v>
      </c>
      <c r="C273" s="12" t="s">
        <v>166</v>
      </c>
      <c r="D273" s="12" t="s">
        <v>901</v>
      </c>
      <c r="E273" s="12" t="s">
        <v>4</v>
      </c>
      <c r="F273" s="12" t="s">
        <v>5</v>
      </c>
      <c r="G273" s="12" t="s">
        <v>1366</v>
      </c>
      <c r="H273" s="12" t="s">
        <v>1367</v>
      </c>
      <c r="I273" s="40">
        <v>37</v>
      </c>
      <c r="J273" s="40">
        <v>2</v>
      </c>
      <c r="K273" s="40">
        <v>1</v>
      </c>
      <c r="L273" s="40">
        <v>74</v>
      </c>
      <c r="M273" s="21" t="s">
        <v>1383</v>
      </c>
      <c r="N273" s="21" t="s">
        <v>1317</v>
      </c>
    </row>
    <row r="274" spans="1:14" ht="15" customHeight="1" x14ac:dyDescent="0.25">
      <c r="A274" s="23">
        <v>46114</v>
      </c>
      <c r="B274" s="12" t="s">
        <v>165</v>
      </c>
      <c r="C274" s="12" t="s">
        <v>166</v>
      </c>
      <c r="D274" s="12" t="s">
        <v>901</v>
      </c>
      <c r="E274" s="12" t="s">
        <v>68</v>
      </c>
      <c r="F274" s="12" t="s">
        <v>69</v>
      </c>
      <c r="G274" s="12" t="s">
        <v>1368</v>
      </c>
      <c r="H274" s="12" t="s">
        <v>1369</v>
      </c>
      <c r="I274" s="40">
        <v>6</v>
      </c>
      <c r="J274" s="40">
        <v>25</v>
      </c>
      <c r="K274" s="40">
        <v>1</v>
      </c>
      <c r="L274" s="40">
        <v>150</v>
      </c>
      <c r="M274" s="21" t="s">
        <v>1383</v>
      </c>
      <c r="N274" s="21" t="s">
        <v>1317</v>
      </c>
    </row>
    <row r="275" spans="1:14" ht="30" customHeight="1" x14ac:dyDescent="0.25">
      <c r="A275" s="23">
        <v>46114</v>
      </c>
      <c r="B275" s="12" t="s">
        <v>168</v>
      </c>
      <c r="C275" s="12" t="s">
        <v>169</v>
      </c>
      <c r="D275" s="12" t="s">
        <v>899</v>
      </c>
      <c r="E275" s="12" t="s">
        <v>30</v>
      </c>
      <c r="F275" s="12" t="s">
        <v>31</v>
      </c>
      <c r="G275" s="12" t="s">
        <v>1312</v>
      </c>
      <c r="H275" s="12" t="s">
        <v>1313</v>
      </c>
      <c r="I275" s="40">
        <v>2382</v>
      </c>
      <c r="J275" s="40">
        <v>2</v>
      </c>
      <c r="K275" s="40">
        <v>1</v>
      </c>
      <c r="L275" s="40">
        <v>4764</v>
      </c>
      <c r="M275" s="21" t="s">
        <v>1381</v>
      </c>
      <c r="N275" s="21" t="s">
        <v>1382</v>
      </c>
    </row>
    <row r="276" spans="1:14" ht="15" customHeight="1" x14ac:dyDescent="0.25">
      <c r="A276" s="23">
        <v>46114</v>
      </c>
      <c r="B276" s="12" t="s">
        <v>168</v>
      </c>
      <c r="C276" s="12" t="s">
        <v>169</v>
      </c>
      <c r="D276" s="12" t="s">
        <v>899</v>
      </c>
      <c r="E276" s="12" t="s">
        <v>30</v>
      </c>
      <c r="F276" s="12" t="s">
        <v>31</v>
      </c>
      <c r="G276" s="12" t="s">
        <v>1319</v>
      </c>
      <c r="H276" s="12" t="s">
        <v>1320</v>
      </c>
      <c r="I276" s="40">
        <v>7</v>
      </c>
      <c r="J276" s="40">
        <v>15</v>
      </c>
      <c r="K276" s="40">
        <v>1</v>
      </c>
      <c r="L276" s="40">
        <v>105</v>
      </c>
      <c r="M276" s="21" t="s">
        <v>1383</v>
      </c>
      <c r="N276" s="21" t="s">
        <v>1317</v>
      </c>
    </row>
    <row r="277" spans="1:14" ht="15" customHeight="1" x14ac:dyDescent="0.25">
      <c r="A277" s="23">
        <v>46114</v>
      </c>
      <c r="B277" s="12" t="s">
        <v>168</v>
      </c>
      <c r="C277" s="12" t="s">
        <v>169</v>
      </c>
      <c r="D277" s="12" t="s">
        <v>899</v>
      </c>
      <c r="E277" s="12" t="s">
        <v>30</v>
      </c>
      <c r="F277" s="12" t="s">
        <v>31</v>
      </c>
      <c r="G277" s="12" t="s">
        <v>1322</v>
      </c>
      <c r="H277" s="12" t="s">
        <v>1323</v>
      </c>
      <c r="I277" s="40">
        <v>7</v>
      </c>
      <c r="J277" s="40">
        <v>20</v>
      </c>
      <c r="K277" s="40">
        <v>1</v>
      </c>
      <c r="L277" s="40">
        <v>140</v>
      </c>
      <c r="M277" s="21" t="s">
        <v>1383</v>
      </c>
      <c r="N277" s="21" t="s">
        <v>1317</v>
      </c>
    </row>
    <row r="278" spans="1:14" ht="15" customHeight="1" x14ac:dyDescent="0.25">
      <c r="A278" s="23">
        <v>46114</v>
      </c>
      <c r="B278" s="12" t="s">
        <v>168</v>
      </c>
      <c r="C278" s="12" t="s">
        <v>169</v>
      </c>
      <c r="D278" s="12" t="s">
        <v>899</v>
      </c>
      <c r="E278" s="12" t="s">
        <v>30</v>
      </c>
      <c r="F278" s="12" t="s">
        <v>31</v>
      </c>
      <c r="G278" s="12" t="s">
        <v>1324</v>
      </c>
      <c r="H278" s="12" t="s">
        <v>1325</v>
      </c>
      <c r="I278" s="40">
        <v>29</v>
      </c>
      <c r="J278" s="40">
        <v>6</v>
      </c>
      <c r="K278" s="40">
        <v>1</v>
      </c>
      <c r="L278" s="40">
        <v>174</v>
      </c>
      <c r="M278" s="21" t="s">
        <v>1383</v>
      </c>
      <c r="N278" s="21" t="s">
        <v>1317</v>
      </c>
    </row>
    <row r="279" spans="1:14" ht="15" customHeight="1" x14ac:dyDescent="0.25">
      <c r="A279" s="23">
        <v>46114</v>
      </c>
      <c r="B279" s="12" t="s">
        <v>168</v>
      </c>
      <c r="C279" s="12" t="s">
        <v>169</v>
      </c>
      <c r="D279" s="12" t="s">
        <v>899</v>
      </c>
      <c r="E279" s="12" t="s">
        <v>52</v>
      </c>
      <c r="F279" s="12" t="s">
        <v>53</v>
      </c>
      <c r="G279" s="12" t="s">
        <v>1327</v>
      </c>
      <c r="H279" s="12" t="s">
        <v>1328</v>
      </c>
      <c r="I279" s="40">
        <v>18</v>
      </c>
      <c r="J279" s="40">
        <v>1.8</v>
      </c>
      <c r="K279" s="40">
        <v>1</v>
      </c>
      <c r="L279" s="40">
        <v>32.4</v>
      </c>
      <c r="M279" s="21" t="s">
        <v>1384</v>
      </c>
      <c r="N279" s="21" t="s">
        <v>1385</v>
      </c>
    </row>
    <row r="280" spans="1:14" ht="15" customHeight="1" x14ac:dyDescent="0.25">
      <c r="A280" s="23">
        <v>46114</v>
      </c>
      <c r="B280" s="12" t="s">
        <v>168</v>
      </c>
      <c r="C280" s="12" t="s">
        <v>169</v>
      </c>
      <c r="D280" s="12" t="s">
        <v>899</v>
      </c>
      <c r="E280" s="12" t="s">
        <v>52</v>
      </c>
      <c r="F280" s="12" t="s">
        <v>53</v>
      </c>
      <c r="G280" s="12" t="s">
        <v>1330</v>
      </c>
      <c r="H280" s="12" t="s">
        <v>1331</v>
      </c>
      <c r="I280" s="40">
        <v>18</v>
      </c>
      <c r="J280" s="40">
        <v>30</v>
      </c>
      <c r="K280" s="40">
        <v>1</v>
      </c>
      <c r="L280" s="40">
        <v>540</v>
      </c>
      <c r="M280" s="21" t="s">
        <v>1384</v>
      </c>
      <c r="N280" s="21" t="s">
        <v>1385</v>
      </c>
    </row>
    <row r="281" spans="1:14" ht="15" customHeight="1" x14ac:dyDescent="0.25">
      <c r="A281" s="23">
        <v>46114</v>
      </c>
      <c r="B281" s="12" t="s">
        <v>168</v>
      </c>
      <c r="C281" s="12" t="s">
        <v>169</v>
      </c>
      <c r="D281" s="12" t="s">
        <v>899</v>
      </c>
      <c r="E281" s="12" t="s">
        <v>52</v>
      </c>
      <c r="F281" s="12" t="s">
        <v>53</v>
      </c>
      <c r="G281" s="12" t="s">
        <v>1333</v>
      </c>
      <c r="H281" s="12" t="s">
        <v>1334</v>
      </c>
      <c r="I281" s="40">
        <v>113</v>
      </c>
      <c r="J281" s="40">
        <v>0.45</v>
      </c>
      <c r="K281" s="40">
        <v>1</v>
      </c>
      <c r="L281" s="40">
        <v>50.85</v>
      </c>
      <c r="M281" s="21" t="s">
        <v>1383</v>
      </c>
      <c r="N281" s="21" t="s">
        <v>1317</v>
      </c>
    </row>
    <row r="282" spans="1:14" ht="15" customHeight="1" x14ac:dyDescent="0.25">
      <c r="A282" s="23">
        <v>46114</v>
      </c>
      <c r="B282" s="12" t="s">
        <v>168</v>
      </c>
      <c r="C282" s="12" t="s">
        <v>169</v>
      </c>
      <c r="D282" s="12" t="s">
        <v>899</v>
      </c>
      <c r="E282" s="12" t="s">
        <v>52</v>
      </c>
      <c r="F282" s="12" t="s">
        <v>53</v>
      </c>
      <c r="G282" s="12" t="s">
        <v>1336</v>
      </c>
      <c r="H282" s="12" t="s">
        <v>1337</v>
      </c>
      <c r="I282" s="40">
        <v>805</v>
      </c>
      <c r="J282" s="40">
        <v>0.2</v>
      </c>
      <c r="K282" s="40">
        <v>1</v>
      </c>
      <c r="L282" s="40">
        <v>161</v>
      </c>
      <c r="M282" s="21" t="s">
        <v>1383</v>
      </c>
      <c r="N282" s="21" t="s">
        <v>1317</v>
      </c>
    </row>
    <row r="283" spans="1:14" ht="15" customHeight="1" x14ac:dyDescent="0.25">
      <c r="A283" s="23">
        <v>46114</v>
      </c>
      <c r="B283" s="12" t="s">
        <v>168</v>
      </c>
      <c r="C283" s="12" t="s">
        <v>169</v>
      </c>
      <c r="D283" s="12" t="s">
        <v>899</v>
      </c>
      <c r="E283" s="12" t="s">
        <v>84</v>
      </c>
      <c r="F283" s="12" t="s">
        <v>85</v>
      </c>
      <c r="G283" s="12" t="s">
        <v>1340</v>
      </c>
      <c r="H283" s="12" t="s">
        <v>1341</v>
      </c>
      <c r="I283" s="40">
        <v>237</v>
      </c>
      <c r="J283" s="40">
        <v>4</v>
      </c>
      <c r="K283" s="40">
        <v>1</v>
      </c>
      <c r="L283" s="40">
        <v>948</v>
      </c>
      <c r="M283" s="21" t="s">
        <v>1383</v>
      </c>
      <c r="N283" s="21" t="s">
        <v>1317</v>
      </c>
    </row>
    <row r="284" spans="1:14" ht="30" customHeight="1" x14ac:dyDescent="0.25">
      <c r="A284" s="23">
        <v>46114</v>
      </c>
      <c r="B284" s="12" t="s">
        <v>168</v>
      </c>
      <c r="C284" s="12" t="s">
        <v>169</v>
      </c>
      <c r="D284" s="12" t="s">
        <v>899</v>
      </c>
      <c r="E284" s="12" t="s">
        <v>84</v>
      </c>
      <c r="F284" s="12" t="s">
        <v>85</v>
      </c>
      <c r="G284" s="12" t="s">
        <v>1343</v>
      </c>
      <c r="H284" s="12" t="s">
        <v>1344</v>
      </c>
      <c r="I284" s="40">
        <v>1</v>
      </c>
      <c r="J284" s="40">
        <v>90</v>
      </c>
      <c r="K284" s="40">
        <v>1</v>
      </c>
      <c r="L284" s="40">
        <v>90</v>
      </c>
      <c r="M284" s="21" t="s">
        <v>1386</v>
      </c>
      <c r="N284" s="21" t="s">
        <v>1382</v>
      </c>
    </row>
    <row r="285" spans="1:14" ht="15" customHeight="1" x14ac:dyDescent="0.25">
      <c r="A285" s="23">
        <v>46114</v>
      </c>
      <c r="B285" s="12" t="s">
        <v>168</v>
      </c>
      <c r="C285" s="12" t="s">
        <v>169</v>
      </c>
      <c r="D285" s="12" t="s">
        <v>899</v>
      </c>
      <c r="E285" s="12" t="s">
        <v>84</v>
      </c>
      <c r="F285" s="12" t="s">
        <v>85</v>
      </c>
      <c r="G285" s="12" t="s">
        <v>1346</v>
      </c>
      <c r="H285" s="12" t="s">
        <v>1347</v>
      </c>
      <c r="I285" s="40">
        <v>71</v>
      </c>
      <c r="J285" s="40">
        <v>1.5</v>
      </c>
      <c r="K285" s="40">
        <v>1</v>
      </c>
      <c r="L285" s="40">
        <v>106.5</v>
      </c>
      <c r="M285" s="21" t="s">
        <v>1383</v>
      </c>
      <c r="N285" s="21" t="s">
        <v>1317</v>
      </c>
    </row>
    <row r="286" spans="1:14" ht="30" customHeight="1" x14ac:dyDescent="0.25">
      <c r="A286" s="23">
        <v>46114</v>
      </c>
      <c r="B286" s="12" t="s">
        <v>168</v>
      </c>
      <c r="C286" s="12" t="s">
        <v>169</v>
      </c>
      <c r="D286" s="12" t="s">
        <v>899</v>
      </c>
      <c r="E286" s="12" t="s">
        <v>26</v>
      </c>
      <c r="F286" s="12" t="s">
        <v>27</v>
      </c>
      <c r="G286" s="12" t="s">
        <v>1349</v>
      </c>
      <c r="H286" s="12" t="s">
        <v>1350</v>
      </c>
      <c r="I286" s="40">
        <v>1</v>
      </c>
      <c r="J286" s="40">
        <v>75</v>
      </c>
      <c r="K286" s="40">
        <v>1</v>
      </c>
      <c r="L286" s="40">
        <v>75</v>
      </c>
      <c r="M286" s="21" t="s">
        <v>1386</v>
      </c>
      <c r="N286" s="21" t="s">
        <v>1382</v>
      </c>
    </row>
    <row r="287" spans="1:14" ht="15" customHeight="1" x14ac:dyDescent="0.25">
      <c r="A287" s="23">
        <v>46114</v>
      </c>
      <c r="B287" s="12" t="s">
        <v>168</v>
      </c>
      <c r="C287" s="12" t="s">
        <v>169</v>
      </c>
      <c r="D287" s="12" t="s">
        <v>899</v>
      </c>
      <c r="E287" s="12" t="s">
        <v>26</v>
      </c>
      <c r="F287" s="12" t="s">
        <v>27</v>
      </c>
      <c r="G287" s="12" t="s">
        <v>1351</v>
      </c>
      <c r="H287" s="12" t="s">
        <v>1352</v>
      </c>
      <c r="I287" s="40">
        <v>59</v>
      </c>
      <c r="J287" s="40">
        <v>2.5</v>
      </c>
      <c r="K287" s="40">
        <v>1</v>
      </c>
      <c r="L287" s="40">
        <v>147.5</v>
      </c>
      <c r="M287" s="21" t="s">
        <v>1383</v>
      </c>
      <c r="N287" s="21" t="s">
        <v>1317</v>
      </c>
    </row>
    <row r="288" spans="1:14" ht="15" customHeight="1" x14ac:dyDescent="0.25">
      <c r="A288" s="23">
        <v>46114</v>
      </c>
      <c r="B288" s="12" t="s">
        <v>168</v>
      </c>
      <c r="C288" s="12" t="s">
        <v>169</v>
      </c>
      <c r="D288" s="12" t="s">
        <v>899</v>
      </c>
      <c r="E288" s="12" t="s">
        <v>26</v>
      </c>
      <c r="F288" s="12" t="s">
        <v>27</v>
      </c>
      <c r="G288" s="12" t="s">
        <v>1353</v>
      </c>
      <c r="H288" s="12" t="s">
        <v>1354</v>
      </c>
      <c r="I288" s="40">
        <v>95</v>
      </c>
      <c r="J288" s="40">
        <v>1.2</v>
      </c>
      <c r="K288" s="40">
        <v>1</v>
      </c>
      <c r="L288" s="40">
        <v>114</v>
      </c>
      <c r="M288" s="21" t="s">
        <v>1383</v>
      </c>
      <c r="N288" s="21" t="s">
        <v>1317</v>
      </c>
    </row>
    <row r="289" spans="1:14" ht="15" customHeight="1" x14ac:dyDescent="0.25">
      <c r="A289" s="23">
        <v>46114</v>
      </c>
      <c r="B289" s="12" t="s">
        <v>168</v>
      </c>
      <c r="C289" s="12" t="s">
        <v>169</v>
      </c>
      <c r="D289" s="12" t="s">
        <v>899</v>
      </c>
      <c r="E289" s="12" t="s">
        <v>34</v>
      </c>
      <c r="F289" s="12" t="s">
        <v>35</v>
      </c>
      <c r="G289" s="12" t="s">
        <v>1356</v>
      </c>
      <c r="H289" s="12" t="s">
        <v>1350</v>
      </c>
      <c r="I289" s="40">
        <v>64</v>
      </c>
      <c r="J289" s="40">
        <v>2.2000000000000002</v>
      </c>
      <c r="K289" s="40">
        <v>1</v>
      </c>
      <c r="L289" s="40">
        <v>140.80000000000001</v>
      </c>
      <c r="M289" s="21" t="s">
        <v>1383</v>
      </c>
      <c r="N289" s="21" t="s">
        <v>1317</v>
      </c>
    </row>
    <row r="290" spans="1:14" ht="15" customHeight="1" x14ac:dyDescent="0.25">
      <c r="A290" s="23">
        <v>46114</v>
      </c>
      <c r="B290" s="12" t="s">
        <v>168</v>
      </c>
      <c r="C290" s="12" t="s">
        <v>169</v>
      </c>
      <c r="D290" s="12" t="s">
        <v>899</v>
      </c>
      <c r="E290" s="12" t="s">
        <v>34</v>
      </c>
      <c r="F290" s="12" t="s">
        <v>35</v>
      </c>
      <c r="G290" s="12" t="s">
        <v>1357</v>
      </c>
      <c r="H290" s="12" t="s">
        <v>1358</v>
      </c>
      <c r="I290" s="40">
        <v>39</v>
      </c>
      <c r="J290" s="40">
        <v>0.8</v>
      </c>
      <c r="K290" s="40">
        <v>1</v>
      </c>
      <c r="L290" s="40">
        <v>31.2</v>
      </c>
      <c r="M290" s="21" t="s">
        <v>1383</v>
      </c>
      <c r="N290" s="21" t="s">
        <v>1317</v>
      </c>
    </row>
    <row r="291" spans="1:14" ht="15" customHeight="1" x14ac:dyDescent="0.25">
      <c r="A291" s="23">
        <v>46114</v>
      </c>
      <c r="B291" s="12" t="s">
        <v>168</v>
      </c>
      <c r="C291" s="12" t="s">
        <v>169</v>
      </c>
      <c r="D291" s="12" t="s">
        <v>899</v>
      </c>
      <c r="E291" s="12" t="s">
        <v>34</v>
      </c>
      <c r="F291" s="12" t="s">
        <v>35</v>
      </c>
      <c r="G291" s="12" t="s">
        <v>1359</v>
      </c>
      <c r="H291" s="12" t="s">
        <v>1360</v>
      </c>
      <c r="I291" s="40">
        <v>10</v>
      </c>
      <c r="J291" s="40">
        <v>1</v>
      </c>
      <c r="K291" s="40">
        <v>1</v>
      </c>
      <c r="L291" s="40">
        <v>10</v>
      </c>
      <c r="M291" s="21" t="s">
        <v>1383</v>
      </c>
      <c r="N291" s="21" t="s">
        <v>1317</v>
      </c>
    </row>
    <row r="292" spans="1:14" ht="30" customHeight="1" x14ac:dyDescent="0.25">
      <c r="A292" s="23">
        <v>46114</v>
      </c>
      <c r="B292" s="12" t="s">
        <v>168</v>
      </c>
      <c r="C292" s="12" t="s">
        <v>169</v>
      </c>
      <c r="D292" s="12" t="s">
        <v>899</v>
      </c>
      <c r="E292" s="12" t="s">
        <v>46</v>
      </c>
      <c r="F292" s="12" t="s">
        <v>47</v>
      </c>
      <c r="G292" s="12" t="s">
        <v>1361</v>
      </c>
      <c r="H292" s="12" t="s">
        <v>1362</v>
      </c>
      <c r="I292" s="40">
        <v>32</v>
      </c>
      <c r="J292" s="40">
        <v>7</v>
      </c>
      <c r="K292" s="40">
        <v>1</v>
      </c>
      <c r="L292" s="40">
        <v>224</v>
      </c>
      <c r="M292" s="21" t="s">
        <v>1387</v>
      </c>
      <c r="N292" s="21" t="s">
        <v>1382</v>
      </c>
    </row>
    <row r="293" spans="1:14" ht="30" customHeight="1" x14ac:dyDescent="0.25">
      <c r="A293" s="23">
        <v>46114</v>
      </c>
      <c r="B293" s="12" t="s">
        <v>168</v>
      </c>
      <c r="C293" s="12" t="s">
        <v>169</v>
      </c>
      <c r="D293" s="12" t="s">
        <v>899</v>
      </c>
      <c r="E293" s="12" t="s">
        <v>48</v>
      </c>
      <c r="F293" s="12" t="s">
        <v>49</v>
      </c>
      <c r="G293" s="12" t="s">
        <v>1364</v>
      </c>
      <c r="H293" s="12" t="s">
        <v>1365</v>
      </c>
      <c r="I293" s="40">
        <v>32</v>
      </c>
      <c r="J293" s="40">
        <v>12</v>
      </c>
      <c r="K293" s="40">
        <v>1</v>
      </c>
      <c r="L293" s="40">
        <v>384</v>
      </c>
      <c r="M293" s="21" t="s">
        <v>1387</v>
      </c>
      <c r="N293" s="21" t="s">
        <v>1382</v>
      </c>
    </row>
    <row r="294" spans="1:14" ht="15" customHeight="1" x14ac:dyDescent="0.25">
      <c r="A294" s="23">
        <v>46114</v>
      </c>
      <c r="B294" s="12" t="s">
        <v>168</v>
      </c>
      <c r="C294" s="12" t="s">
        <v>169</v>
      </c>
      <c r="D294" s="12" t="s">
        <v>899</v>
      </c>
      <c r="E294" s="12" t="s">
        <v>4</v>
      </c>
      <c r="F294" s="12" t="s">
        <v>5</v>
      </c>
      <c r="G294" s="12" t="s">
        <v>1366</v>
      </c>
      <c r="H294" s="12" t="s">
        <v>1367</v>
      </c>
      <c r="I294" s="40">
        <v>39</v>
      </c>
      <c r="J294" s="40">
        <v>2</v>
      </c>
      <c r="K294" s="40">
        <v>1</v>
      </c>
      <c r="L294" s="40">
        <v>78</v>
      </c>
      <c r="M294" s="21" t="s">
        <v>1383</v>
      </c>
      <c r="N294" s="21" t="s">
        <v>1317</v>
      </c>
    </row>
    <row r="295" spans="1:14" ht="15" customHeight="1" x14ac:dyDescent="0.25">
      <c r="A295" s="23">
        <v>46114</v>
      </c>
      <c r="B295" s="12" t="s">
        <v>168</v>
      </c>
      <c r="C295" s="12" t="s">
        <v>169</v>
      </c>
      <c r="D295" s="12" t="s">
        <v>899</v>
      </c>
      <c r="E295" s="12" t="s">
        <v>68</v>
      </c>
      <c r="F295" s="12" t="s">
        <v>69</v>
      </c>
      <c r="G295" s="12" t="s">
        <v>1368</v>
      </c>
      <c r="H295" s="12" t="s">
        <v>1369</v>
      </c>
      <c r="I295" s="40">
        <v>5</v>
      </c>
      <c r="J295" s="40">
        <v>25</v>
      </c>
      <c r="K295" s="40">
        <v>1</v>
      </c>
      <c r="L295" s="40">
        <v>125</v>
      </c>
      <c r="M295" s="21" t="s">
        <v>1383</v>
      </c>
      <c r="N295" s="21" t="s">
        <v>1317</v>
      </c>
    </row>
    <row r="296" spans="1:14" ht="30" customHeight="1" x14ac:dyDescent="0.25">
      <c r="A296" s="23">
        <v>46114</v>
      </c>
      <c r="B296" s="12" t="s">
        <v>171</v>
      </c>
      <c r="C296" s="12" t="s">
        <v>172</v>
      </c>
      <c r="D296" s="12" t="s">
        <v>903</v>
      </c>
      <c r="E296" s="12" t="s">
        <v>30</v>
      </c>
      <c r="F296" s="12" t="s">
        <v>31</v>
      </c>
      <c r="G296" s="12" t="s">
        <v>1312</v>
      </c>
      <c r="H296" s="12" t="s">
        <v>1313</v>
      </c>
      <c r="I296" s="40">
        <v>1702</v>
      </c>
      <c r="J296" s="40">
        <v>2</v>
      </c>
      <c r="K296" s="40">
        <v>1</v>
      </c>
      <c r="L296" s="40">
        <v>3404</v>
      </c>
      <c r="M296" s="21" t="s">
        <v>1381</v>
      </c>
      <c r="N296" s="21" t="s">
        <v>1382</v>
      </c>
    </row>
    <row r="297" spans="1:14" ht="15" customHeight="1" x14ac:dyDescent="0.25">
      <c r="A297" s="23">
        <v>46114</v>
      </c>
      <c r="B297" s="12" t="s">
        <v>171</v>
      </c>
      <c r="C297" s="12" t="s">
        <v>172</v>
      </c>
      <c r="D297" s="12" t="s">
        <v>903</v>
      </c>
      <c r="E297" s="12" t="s">
        <v>30</v>
      </c>
      <c r="F297" s="12" t="s">
        <v>31</v>
      </c>
      <c r="G297" s="12" t="s">
        <v>1319</v>
      </c>
      <c r="H297" s="12" t="s">
        <v>1320</v>
      </c>
      <c r="I297" s="40">
        <v>5</v>
      </c>
      <c r="J297" s="40">
        <v>15</v>
      </c>
      <c r="K297" s="40">
        <v>1</v>
      </c>
      <c r="L297" s="40">
        <v>75</v>
      </c>
      <c r="M297" s="21" t="s">
        <v>1383</v>
      </c>
      <c r="N297" s="21" t="s">
        <v>1317</v>
      </c>
    </row>
    <row r="298" spans="1:14" ht="15" customHeight="1" x14ac:dyDescent="0.25">
      <c r="A298" s="23">
        <v>46114</v>
      </c>
      <c r="B298" s="12" t="s">
        <v>171</v>
      </c>
      <c r="C298" s="12" t="s">
        <v>172</v>
      </c>
      <c r="D298" s="12" t="s">
        <v>903</v>
      </c>
      <c r="E298" s="12" t="s">
        <v>30</v>
      </c>
      <c r="F298" s="12" t="s">
        <v>31</v>
      </c>
      <c r="G298" s="12" t="s">
        <v>1322</v>
      </c>
      <c r="H298" s="12" t="s">
        <v>1323</v>
      </c>
      <c r="I298" s="40">
        <v>5</v>
      </c>
      <c r="J298" s="40">
        <v>20</v>
      </c>
      <c r="K298" s="40">
        <v>1</v>
      </c>
      <c r="L298" s="40">
        <v>100</v>
      </c>
      <c r="M298" s="21" t="s">
        <v>1383</v>
      </c>
      <c r="N298" s="21" t="s">
        <v>1317</v>
      </c>
    </row>
    <row r="299" spans="1:14" ht="15" customHeight="1" x14ac:dyDescent="0.25">
      <c r="A299" s="23">
        <v>46114</v>
      </c>
      <c r="B299" s="12" t="s">
        <v>171</v>
      </c>
      <c r="C299" s="12" t="s">
        <v>172</v>
      </c>
      <c r="D299" s="12" t="s">
        <v>903</v>
      </c>
      <c r="E299" s="12" t="s">
        <v>30</v>
      </c>
      <c r="F299" s="12" t="s">
        <v>31</v>
      </c>
      <c r="G299" s="12" t="s">
        <v>1324</v>
      </c>
      <c r="H299" s="12" t="s">
        <v>1325</v>
      </c>
      <c r="I299" s="40">
        <v>20</v>
      </c>
      <c r="J299" s="40">
        <v>6</v>
      </c>
      <c r="K299" s="40">
        <v>1</v>
      </c>
      <c r="L299" s="40">
        <v>120</v>
      </c>
      <c r="M299" s="21" t="s">
        <v>1383</v>
      </c>
      <c r="N299" s="21" t="s">
        <v>1317</v>
      </c>
    </row>
    <row r="300" spans="1:14" ht="15" customHeight="1" x14ac:dyDescent="0.25">
      <c r="A300" s="23">
        <v>46114</v>
      </c>
      <c r="B300" s="12" t="s">
        <v>171</v>
      </c>
      <c r="C300" s="12" t="s">
        <v>172</v>
      </c>
      <c r="D300" s="12" t="s">
        <v>903</v>
      </c>
      <c r="E300" s="12" t="s">
        <v>52</v>
      </c>
      <c r="F300" s="12" t="s">
        <v>53</v>
      </c>
      <c r="G300" s="12" t="s">
        <v>1327</v>
      </c>
      <c r="H300" s="12" t="s">
        <v>1328</v>
      </c>
      <c r="I300" s="40">
        <v>13</v>
      </c>
      <c r="J300" s="40">
        <v>1.8</v>
      </c>
      <c r="K300" s="40">
        <v>1</v>
      </c>
      <c r="L300" s="40">
        <v>23.4</v>
      </c>
      <c r="M300" s="21" t="s">
        <v>1384</v>
      </c>
      <c r="N300" s="21" t="s">
        <v>1385</v>
      </c>
    </row>
    <row r="301" spans="1:14" ht="15" customHeight="1" x14ac:dyDescent="0.25">
      <c r="A301" s="23">
        <v>46114</v>
      </c>
      <c r="B301" s="12" t="s">
        <v>171</v>
      </c>
      <c r="C301" s="12" t="s">
        <v>172</v>
      </c>
      <c r="D301" s="12" t="s">
        <v>903</v>
      </c>
      <c r="E301" s="12" t="s">
        <v>52</v>
      </c>
      <c r="F301" s="12" t="s">
        <v>53</v>
      </c>
      <c r="G301" s="12" t="s">
        <v>1330</v>
      </c>
      <c r="H301" s="12" t="s">
        <v>1331</v>
      </c>
      <c r="I301" s="40">
        <v>13</v>
      </c>
      <c r="J301" s="40">
        <v>30</v>
      </c>
      <c r="K301" s="40">
        <v>1</v>
      </c>
      <c r="L301" s="40">
        <v>390</v>
      </c>
      <c r="M301" s="21" t="s">
        <v>1384</v>
      </c>
      <c r="N301" s="21" t="s">
        <v>1385</v>
      </c>
    </row>
    <row r="302" spans="1:14" ht="15" customHeight="1" x14ac:dyDescent="0.25">
      <c r="A302" s="23">
        <v>46114</v>
      </c>
      <c r="B302" s="12" t="s">
        <v>171</v>
      </c>
      <c r="C302" s="12" t="s">
        <v>172</v>
      </c>
      <c r="D302" s="12" t="s">
        <v>903</v>
      </c>
      <c r="E302" s="12" t="s">
        <v>52</v>
      </c>
      <c r="F302" s="12" t="s">
        <v>53</v>
      </c>
      <c r="G302" s="12" t="s">
        <v>1333</v>
      </c>
      <c r="H302" s="12" t="s">
        <v>1334</v>
      </c>
      <c r="I302" s="40">
        <v>61</v>
      </c>
      <c r="J302" s="40">
        <v>0.45</v>
      </c>
      <c r="K302" s="40">
        <v>1</v>
      </c>
      <c r="L302" s="40">
        <v>27.45</v>
      </c>
      <c r="M302" s="21" t="s">
        <v>1383</v>
      </c>
      <c r="N302" s="21" t="s">
        <v>1317</v>
      </c>
    </row>
    <row r="303" spans="1:14" ht="15" customHeight="1" x14ac:dyDescent="0.25">
      <c r="A303" s="23">
        <v>46114</v>
      </c>
      <c r="B303" s="12" t="s">
        <v>171</v>
      </c>
      <c r="C303" s="12" t="s">
        <v>172</v>
      </c>
      <c r="D303" s="12" t="s">
        <v>903</v>
      </c>
      <c r="E303" s="12" t="s">
        <v>52</v>
      </c>
      <c r="F303" s="12" t="s">
        <v>53</v>
      </c>
      <c r="G303" s="12" t="s">
        <v>1336</v>
      </c>
      <c r="H303" s="12" t="s">
        <v>1337</v>
      </c>
      <c r="I303" s="40">
        <v>435</v>
      </c>
      <c r="J303" s="40">
        <v>0.2</v>
      </c>
      <c r="K303" s="40">
        <v>1</v>
      </c>
      <c r="L303" s="40">
        <v>87</v>
      </c>
      <c r="M303" s="21" t="s">
        <v>1383</v>
      </c>
      <c r="N303" s="21" t="s">
        <v>1317</v>
      </c>
    </row>
    <row r="304" spans="1:14" ht="15" customHeight="1" x14ac:dyDescent="0.25">
      <c r="A304" s="23">
        <v>46114</v>
      </c>
      <c r="B304" s="12" t="s">
        <v>171</v>
      </c>
      <c r="C304" s="12" t="s">
        <v>172</v>
      </c>
      <c r="D304" s="12" t="s">
        <v>903</v>
      </c>
      <c r="E304" s="12" t="s">
        <v>84</v>
      </c>
      <c r="F304" s="12" t="s">
        <v>85</v>
      </c>
      <c r="G304" s="12" t="s">
        <v>1340</v>
      </c>
      <c r="H304" s="12" t="s">
        <v>1341</v>
      </c>
      <c r="I304" s="40">
        <v>178</v>
      </c>
      <c r="J304" s="40">
        <v>4</v>
      </c>
      <c r="K304" s="40">
        <v>1</v>
      </c>
      <c r="L304" s="40">
        <v>712</v>
      </c>
      <c r="M304" s="21" t="s">
        <v>1383</v>
      </c>
      <c r="N304" s="21" t="s">
        <v>1317</v>
      </c>
    </row>
    <row r="305" spans="1:14" ht="30" customHeight="1" x14ac:dyDescent="0.25">
      <c r="A305" s="23">
        <v>46114</v>
      </c>
      <c r="B305" s="12" t="s">
        <v>171</v>
      </c>
      <c r="C305" s="12" t="s">
        <v>172</v>
      </c>
      <c r="D305" s="12" t="s">
        <v>903</v>
      </c>
      <c r="E305" s="12" t="s">
        <v>84</v>
      </c>
      <c r="F305" s="12" t="s">
        <v>85</v>
      </c>
      <c r="G305" s="12" t="s">
        <v>1343</v>
      </c>
      <c r="H305" s="12" t="s">
        <v>1344</v>
      </c>
      <c r="I305" s="40">
        <v>1</v>
      </c>
      <c r="J305" s="40">
        <v>90</v>
      </c>
      <c r="K305" s="40">
        <v>1</v>
      </c>
      <c r="L305" s="40">
        <v>90</v>
      </c>
      <c r="M305" s="21" t="s">
        <v>1386</v>
      </c>
      <c r="N305" s="21" t="s">
        <v>1382</v>
      </c>
    </row>
    <row r="306" spans="1:14" ht="15" customHeight="1" x14ac:dyDescent="0.25">
      <c r="A306" s="23">
        <v>46114</v>
      </c>
      <c r="B306" s="12" t="s">
        <v>171</v>
      </c>
      <c r="C306" s="12" t="s">
        <v>172</v>
      </c>
      <c r="D306" s="12" t="s">
        <v>903</v>
      </c>
      <c r="E306" s="12" t="s">
        <v>84</v>
      </c>
      <c r="F306" s="12" t="s">
        <v>85</v>
      </c>
      <c r="G306" s="12" t="s">
        <v>1346</v>
      </c>
      <c r="H306" s="12" t="s">
        <v>1347</v>
      </c>
      <c r="I306" s="40">
        <v>53</v>
      </c>
      <c r="J306" s="40">
        <v>1.5</v>
      </c>
      <c r="K306" s="40">
        <v>1</v>
      </c>
      <c r="L306" s="40">
        <v>79.5</v>
      </c>
      <c r="M306" s="21" t="s">
        <v>1383</v>
      </c>
      <c r="N306" s="21" t="s">
        <v>1317</v>
      </c>
    </row>
    <row r="307" spans="1:14" ht="30" customHeight="1" x14ac:dyDescent="0.25">
      <c r="A307" s="23">
        <v>46114</v>
      </c>
      <c r="B307" s="12" t="s">
        <v>171</v>
      </c>
      <c r="C307" s="12" t="s">
        <v>172</v>
      </c>
      <c r="D307" s="12" t="s">
        <v>903</v>
      </c>
      <c r="E307" s="12" t="s">
        <v>26</v>
      </c>
      <c r="F307" s="12" t="s">
        <v>27</v>
      </c>
      <c r="G307" s="12" t="s">
        <v>1349</v>
      </c>
      <c r="H307" s="12" t="s">
        <v>1350</v>
      </c>
      <c r="I307" s="40">
        <v>1</v>
      </c>
      <c r="J307" s="40">
        <v>75</v>
      </c>
      <c r="K307" s="40">
        <v>1</v>
      </c>
      <c r="L307" s="40">
        <v>75</v>
      </c>
      <c r="M307" s="21" t="s">
        <v>1386</v>
      </c>
      <c r="N307" s="21" t="s">
        <v>1382</v>
      </c>
    </row>
    <row r="308" spans="1:14" ht="15" customHeight="1" x14ac:dyDescent="0.25">
      <c r="A308" s="23">
        <v>46114</v>
      </c>
      <c r="B308" s="12" t="s">
        <v>171</v>
      </c>
      <c r="C308" s="12" t="s">
        <v>172</v>
      </c>
      <c r="D308" s="12" t="s">
        <v>903</v>
      </c>
      <c r="E308" s="12" t="s">
        <v>26</v>
      </c>
      <c r="F308" s="12" t="s">
        <v>27</v>
      </c>
      <c r="G308" s="12" t="s">
        <v>1351</v>
      </c>
      <c r="H308" s="12" t="s">
        <v>1352</v>
      </c>
      <c r="I308" s="40">
        <v>44</v>
      </c>
      <c r="J308" s="40">
        <v>2.5</v>
      </c>
      <c r="K308" s="40">
        <v>1</v>
      </c>
      <c r="L308" s="40">
        <v>110</v>
      </c>
      <c r="M308" s="21" t="s">
        <v>1383</v>
      </c>
      <c r="N308" s="21" t="s">
        <v>1317</v>
      </c>
    </row>
    <row r="309" spans="1:14" ht="15" customHeight="1" x14ac:dyDescent="0.25">
      <c r="A309" s="23">
        <v>46114</v>
      </c>
      <c r="B309" s="12" t="s">
        <v>171</v>
      </c>
      <c r="C309" s="12" t="s">
        <v>172</v>
      </c>
      <c r="D309" s="12" t="s">
        <v>903</v>
      </c>
      <c r="E309" s="12" t="s">
        <v>26</v>
      </c>
      <c r="F309" s="12" t="s">
        <v>27</v>
      </c>
      <c r="G309" s="12" t="s">
        <v>1353</v>
      </c>
      <c r="H309" s="12" t="s">
        <v>1354</v>
      </c>
      <c r="I309" s="40">
        <v>71</v>
      </c>
      <c r="J309" s="40">
        <v>1.2</v>
      </c>
      <c r="K309" s="40">
        <v>1</v>
      </c>
      <c r="L309" s="40">
        <v>85.2</v>
      </c>
      <c r="M309" s="21" t="s">
        <v>1383</v>
      </c>
      <c r="N309" s="21" t="s">
        <v>1317</v>
      </c>
    </row>
    <row r="310" spans="1:14" ht="15" customHeight="1" x14ac:dyDescent="0.25">
      <c r="A310" s="23">
        <v>46114</v>
      </c>
      <c r="B310" s="12" t="s">
        <v>171</v>
      </c>
      <c r="C310" s="12" t="s">
        <v>172</v>
      </c>
      <c r="D310" s="12" t="s">
        <v>903</v>
      </c>
      <c r="E310" s="12" t="s">
        <v>34</v>
      </c>
      <c r="F310" s="12" t="s">
        <v>35</v>
      </c>
      <c r="G310" s="12" t="s">
        <v>1356</v>
      </c>
      <c r="H310" s="12" t="s">
        <v>1350</v>
      </c>
      <c r="I310" s="40">
        <v>35</v>
      </c>
      <c r="J310" s="40">
        <v>2.2000000000000002</v>
      </c>
      <c r="K310" s="40">
        <v>1</v>
      </c>
      <c r="L310" s="40">
        <v>77</v>
      </c>
      <c r="M310" s="21" t="s">
        <v>1383</v>
      </c>
      <c r="N310" s="21" t="s">
        <v>1317</v>
      </c>
    </row>
    <row r="311" spans="1:14" ht="15" customHeight="1" x14ac:dyDescent="0.25">
      <c r="A311" s="23">
        <v>46114</v>
      </c>
      <c r="B311" s="12" t="s">
        <v>171</v>
      </c>
      <c r="C311" s="12" t="s">
        <v>172</v>
      </c>
      <c r="D311" s="12" t="s">
        <v>903</v>
      </c>
      <c r="E311" s="12" t="s">
        <v>34</v>
      </c>
      <c r="F311" s="12" t="s">
        <v>35</v>
      </c>
      <c r="G311" s="12" t="s">
        <v>1357</v>
      </c>
      <c r="H311" s="12" t="s">
        <v>1358</v>
      </c>
      <c r="I311" s="40">
        <v>21</v>
      </c>
      <c r="J311" s="40">
        <v>0.8</v>
      </c>
      <c r="K311" s="40">
        <v>1</v>
      </c>
      <c r="L311" s="40">
        <v>16.8</v>
      </c>
      <c r="M311" s="21" t="s">
        <v>1383</v>
      </c>
      <c r="N311" s="21" t="s">
        <v>1317</v>
      </c>
    </row>
    <row r="312" spans="1:14" ht="15" customHeight="1" x14ac:dyDescent="0.25">
      <c r="A312" s="23">
        <v>46114</v>
      </c>
      <c r="B312" s="12" t="s">
        <v>171</v>
      </c>
      <c r="C312" s="12" t="s">
        <v>172</v>
      </c>
      <c r="D312" s="12" t="s">
        <v>903</v>
      </c>
      <c r="E312" s="12" t="s">
        <v>34</v>
      </c>
      <c r="F312" s="12" t="s">
        <v>35</v>
      </c>
      <c r="G312" s="12" t="s">
        <v>1359</v>
      </c>
      <c r="H312" s="12" t="s">
        <v>1360</v>
      </c>
      <c r="I312" s="40">
        <v>5</v>
      </c>
      <c r="J312" s="40">
        <v>1</v>
      </c>
      <c r="K312" s="40">
        <v>1</v>
      </c>
      <c r="L312" s="40">
        <v>5</v>
      </c>
      <c r="M312" s="21" t="s">
        <v>1383</v>
      </c>
      <c r="N312" s="21" t="s">
        <v>1317</v>
      </c>
    </row>
    <row r="313" spans="1:14" ht="30" customHeight="1" x14ac:dyDescent="0.25">
      <c r="A313" s="23">
        <v>46114</v>
      </c>
      <c r="B313" s="12" t="s">
        <v>171</v>
      </c>
      <c r="C313" s="12" t="s">
        <v>172</v>
      </c>
      <c r="D313" s="12" t="s">
        <v>903</v>
      </c>
      <c r="E313" s="12" t="s">
        <v>46</v>
      </c>
      <c r="F313" s="12" t="s">
        <v>47</v>
      </c>
      <c r="G313" s="12" t="s">
        <v>1361</v>
      </c>
      <c r="H313" s="12" t="s">
        <v>1362</v>
      </c>
      <c r="I313" s="40">
        <v>62</v>
      </c>
      <c r="J313" s="40">
        <v>7</v>
      </c>
      <c r="K313" s="40">
        <v>1</v>
      </c>
      <c r="L313" s="40">
        <v>434</v>
      </c>
      <c r="M313" s="21" t="s">
        <v>1387</v>
      </c>
      <c r="N313" s="21" t="s">
        <v>1382</v>
      </c>
    </row>
    <row r="314" spans="1:14" ht="30" customHeight="1" x14ac:dyDescent="0.25">
      <c r="A314" s="23">
        <v>46114</v>
      </c>
      <c r="B314" s="12" t="s">
        <v>171</v>
      </c>
      <c r="C314" s="12" t="s">
        <v>172</v>
      </c>
      <c r="D314" s="12" t="s">
        <v>903</v>
      </c>
      <c r="E314" s="12" t="s">
        <v>48</v>
      </c>
      <c r="F314" s="12" t="s">
        <v>49</v>
      </c>
      <c r="G314" s="12" t="s">
        <v>1364</v>
      </c>
      <c r="H314" s="12" t="s">
        <v>1365</v>
      </c>
      <c r="I314" s="40">
        <v>62</v>
      </c>
      <c r="J314" s="40">
        <v>12</v>
      </c>
      <c r="K314" s="40">
        <v>1</v>
      </c>
      <c r="L314" s="40">
        <v>744</v>
      </c>
      <c r="M314" s="21" t="s">
        <v>1387</v>
      </c>
      <c r="N314" s="21" t="s">
        <v>1382</v>
      </c>
    </row>
    <row r="315" spans="1:14" ht="15" customHeight="1" x14ac:dyDescent="0.25">
      <c r="A315" s="23">
        <v>46114</v>
      </c>
      <c r="B315" s="12" t="s">
        <v>171</v>
      </c>
      <c r="C315" s="12" t="s">
        <v>172</v>
      </c>
      <c r="D315" s="12" t="s">
        <v>903</v>
      </c>
      <c r="E315" s="12" t="s">
        <v>4</v>
      </c>
      <c r="F315" s="12" t="s">
        <v>5</v>
      </c>
      <c r="G315" s="12" t="s">
        <v>1366</v>
      </c>
      <c r="H315" s="12" t="s">
        <v>1367</v>
      </c>
      <c r="I315" s="40">
        <v>21</v>
      </c>
      <c r="J315" s="40">
        <v>2</v>
      </c>
      <c r="K315" s="40">
        <v>1</v>
      </c>
      <c r="L315" s="40">
        <v>42</v>
      </c>
      <c r="M315" s="21" t="s">
        <v>1383</v>
      </c>
      <c r="N315" s="21" t="s">
        <v>1317</v>
      </c>
    </row>
    <row r="316" spans="1:14" ht="15" customHeight="1" x14ac:dyDescent="0.25">
      <c r="A316" s="23">
        <v>46114</v>
      </c>
      <c r="B316" s="12" t="s">
        <v>171</v>
      </c>
      <c r="C316" s="12" t="s">
        <v>172</v>
      </c>
      <c r="D316" s="12" t="s">
        <v>903</v>
      </c>
      <c r="E316" s="12" t="s">
        <v>68</v>
      </c>
      <c r="F316" s="12" t="s">
        <v>69</v>
      </c>
      <c r="G316" s="12" t="s">
        <v>1368</v>
      </c>
      <c r="H316" s="12" t="s">
        <v>1369</v>
      </c>
      <c r="I316" s="40">
        <v>3</v>
      </c>
      <c r="J316" s="40">
        <v>25</v>
      </c>
      <c r="K316" s="40">
        <v>1</v>
      </c>
      <c r="L316" s="40">
        <v>75</v>
      </c>
      <c r="M316" s="21" t="s">
        <v>1383</v>
      </c>
      <c r="N316" s="21" t="s">
        <v>1317</v>
      </c>
    </row>
    <row r="317" spans="1:14" ht="30" customHeight="1" x14ac:dyDescent="0.25">
      <c r="A317" s="23">
        <v>46114</v>
      </c>
      <c r="B317" s="12" t="s">
        <v>174</v>
      </c>
      <c r="C317" s="12" t="s">
        <v>175</v>
      </c>
      <c r="D317" s="12" t="s">
        <v>903</v>
      </c>
      <c r="E317" s="12" t="s">
        <v>30</v>
      </c>
      <c r="F317" s="12" t="s">
        <v>31</v>
      </c>
      <c r="G317" s="12" t="s">
        <v>1312</v>
      </c>
      <c r="H317" s="12" t="s">
        <v>1313</v>
      </c>
      <c r="I317" s="40">
        <v>2999</v>
      </c>
      <c r="J317" s="40">
        <v>2</v>
      </c>
      <c r="K317" s="40">
        <v>1</v>
      </c>
      <c r="L317" s="40">
        <v>5998</v>
      </c>
      <c r="M317" s="21" t="s">
        <v>1381</v>
      </c>
      <c r="N317" s="21" t="s">
        <v>1382</v>
      </c>
    </row>
    <row r="318" spans="1:14" ht="15" customHeight="1" x14ac:dyDescent="0.25">
      <c r="A318" s="23">
        <v>46114</v>
      </c>
      <c r="B318" s="12" t="s">
        <v>174</v>
      </c>
      <c r="C318" s="12" t="s">
        <v>175</v>
      </c>
      <c r="D318" s="12" t="s">
        <v>903</v>
      </c>
      <c r="E318" s="12" t="s">
        <v>30</v>
      </c>
      <c r="F318" s="12" t="s">
        <v>31</v>
      </c>
      <c r="G318" s="12" t="s">
        <v>1319</v>
      </c>
      <c r="H318" s="12" t="s">
        <v>1320</v>
      </c>
      <c r="I318" s="40">
        <v>9</v>
      </c>
      <c r="J318" s="40">
        <v>15</v>
      </c>
      <c r="K318" s="40">
        <v>1</v>
      </c>
      <c r="L318" s="40">
        <v>135</v>
      </c>
      <c r="M318" s="21" t="s">
        <v>1383</v>
      </c>
      <c r="N318" s="21" t="s">
        <v>1317</v>
      </c>
    </row>
    <row r="319" spans="1:14" ht="15" customHeight="1" x14ac:dyDescent="0.25">
      <c r="A319" s="23">
        <v>46114</v>
      </c>
      <c r="B319" s="12" t="s">
        <v>174</v>
      </c>
      <c r="C319" s="12" t="s">
        <v>175</v>
      </c>
      <c r="D319" s="12" t="s">
        <v>903</v>
      </c>
      <c r="E319" s="12" t="s">
        <v>30</v>
      </c>
      <c r="F319" s="12" t="s">
        <v>31</v>
      </c>
      <c r="G319" s="12" t="s">
        <v>1322</v>
      </c>
      <c r="H319" s="12" t="s">
        <v>1323</v>
      </c>
      <c r="I319" s="40">
        <v>9</v>
      </c>
      <c r="J319" s="40">
        <v>20</v>
      </c>
      <c r="K319" s="40">
        <v>1</v>
      </c>
      <c r="L319" s="40">
        <v>180</v>
      </c>
      <c r="M319" s="21" t="s">
        <v>1383</v>
      </c>
      <c r="N319" s="21" t="s">
        <v>1317</v>
      </c>
    </row>
    <row r="320" spans="1:14" ht="15" customHeight="1" x14ac:dyDescent="0.25">
      <c r="A320" s="23">
        <v>46114</v>
      </c>
      <c r="B320" s="12" t="s">
        <v>174</v>
      </c>
      <c r="C320" s="12" t="s">
        <v>175</v>
      </c>
      <c r="D320" s="12" t="s">
        <v>903</v>
      </c>
      <c r="E320" s="12" t="s">
        <v>30</v>
      </c>
      <c r="F320" s="12" t="s">
        <v>31</v>
      </c>
      <c r="G320" s="12" t="s">
        <v>1324</v>
      </c>
      <c r="H320" s="12" t="s">
        <v>1325</v>
      </c>
      <c r="I320" s="40">
        <v>36</v>
      </c>
      <c r="J320" s="40">
        <v>6</v>
      </c>
      <c r="K320" s="40">
        <v>1</v>
      </c>
      <c r="L320" s="40">
        <v>216</v>
      </c>
      <c r="M320" s="21" t="s">
        <v>1383</v>
      </c>
      <c r="N320" s="21" t="s">
        <v>1317</v>
      </c>
    </row>
    <row r="321" spans="1:14" ht="15" customHeight="1" x14ac:dyDescent="0.25">
      <c r="A321" s="23">
        <v>46114</v>
      </c>
      <c r="B321" s="12" t="s">
        <v>174</v>
      </c>
      <c r="C321" s="12" t="s">
        <v>175</v>
      </c>
      <c r="D321" s="12" t="s">
        <v>903</v>
      </c>
      <c r="E321" s="12" t="s">
        <v>52</v>
      </c>
      <c r="F321" s="12" t="s">
        <v>53</v>
      </c>
      <c r="G321" s="12" t="s">
        <v>1327</v>
      </c>
      <c r="H321" s="12" t="s">
        <v>1328</v>
      </c>
      <c r="I321" s="40">
        <v>20</v>
      </c>
      <c r="J321" s="40">
        <v>1.8</v>
      </c>
      <c r="K321" s="40">
        <v>1</v>
      </c>
      <c r="L321" s="40">
        <v>36</v>
      </c>
      <c r="M321" s="21" t="s">
        <v>1384</v>
      </c>
      <c r="N321" s="21" t="s">
        <v>1385</v>
      </c>
    </row>
    <row r="322" spans="1:14" ht="15" customHeight="1" x14ac:dyDescent="0.25">
      <c r="A322" s="23">
        <v>46114</v>
      </c>
      <c r="B322" s="12" t="s">
        <v>174</v>
      </c>
      <c r="C322" s="12" t="s">
        <v>175</v>
      </c>
      <c r="D322" s="12" t="s">
        <v>903</v>
      </c>
      <c r="E322" s="12" t="s">
        <v>52</v>
      </c>
      <c r="F322" s="12" t="s">
        <v>53</v>
      </c>
      <c r="G322" s="12" t="s">
        <v>1330</v>
      </c>
      <c r="H322" s="12" t="s">
        <v>1331</v>
      </c>
      <c r="I322" s="40">
        <v>20</v>
      </c>
      <c r="J322" s="40">
        <v>30</v>
      </c>
      <c r="K322" s="40">
        <v>1</v>
      </c>
      <c r="L322" s="40">
        <v>600</v>
      </c>
      <c r="M322" s="21" t="s">
        <v>1384</v>
      </c>
      <c r="N322" s="21" t="s">
        <v>1385</v>
      </c>
    </row>
    <row r="323" spans="1:14" ht="15" customHeight="1" x14ac:dyDescent="0.25">
      <c r="A323" s="23">
        <v>46114</v>
      </c>
      <c r="B323" s="12" t="s">
        <v>174</v>
      </c>
      <c r="C323" s="12" t="s">
        <v>175</v>
      </c>
      <c r="D323" s="12" t="s">
        <v>903</v>
      </c>
      <c r="E323" s="12" t="s">
        <v>52</v>
      </c>
      <c r="F323" s="12" t="s">
        <v>53</v>
      </c>
      <c r="G323" s="12" t="s">
        <v>1333</v>
      </c>
      <c r="H323" s="12" t="s">
        <v>1334</v>
      </c>
      <c r="I323" s="40">
        <v>130</v>
      </c>
      <c r="J323" s="40">
        <v>0.45</v>
      </c>
      <c r="K323" s="40">
        <v>1</v>
      </c>
      <c r="L323" s="40">
        <v>58.5</v>
      </c>
      <c r="M323" s="21" t="s">
        <v>1383</v>
      </c>
      <c r="N323" s="21" t="s">
        <v>1317</v>
      </c>
    </row>
    <row r="324" spans="1:14" ht="15" customHeight="1" x14ac:dyDescent="0.25">
      <c r="A324" s="23">
        <v>46114</v>
      </c>
      <c r="B324" s="12" t="s">
        <v>174</v>
      </c>
      <c r="C324" s="12" t="s">
        <v>175</v>
      </c>
      <c r="D324" s="12" t="s">
        <v>903</v>
      </c>
      <c r="E324" s="12" t="s">
        <v>52</v>
      </c>
      <c r="F324" s="12" t="s">
        <v>53</v>
      </c>
      <c r="G324" s="12" t="s">
        <v>1336</v>
      </c>
      <c r="H324" s="12" t="s">
        <v>1337</v>
      </c>
      <c r="I324" s="40">
        <v>928</v>
      </c>
      <c r="J324" s="40">
        <v>0.2</v>
      </c>
      <c r="K324" s="40">
        <v>1</v>
      </c>
      <c r="L324" s="40">
        <v>185.6</v>
      </c>
      <c r="M324" s="21" t="s">
        <v>1383</v>
      </c>
      <c r="N324" s="21" t="s">
        <v>1317</v>
      </c>
    </row>
    <row r="325" spans="1:14" ht="15" customHeight="1" x14ac:dyDescent="0.25">
      <c r="A325" s="23">
        <v>46114</v>
      </c>
      <c r="B325" s="12" t="s">
        <v>174</v>
      </c>
      <c r="C325" s="12" t="s">
        <v>175</v>
      </c>
      <c r="D325" s="12" t="s">
        <v>903</v>
      </c>
      <c r="E325" s="12" t="s">
        <v>84</v>
      </c>
      <c r="F325" s="12" t="s">
        <v>85</v>
      </c>
      <c r="G325" s="12" t="s">
        <v>1340</v>
      </c>
      <c r="H325" s="12" t="s">
        <v>1341</v>
      </c>
      <c r="I325" s="40">
        <v>322</v>
      </c>
      <c r="J325" s="40">
        <v>4</v>
      </c>
      <c r="K325" s="40">
        <v>1</v>
      </c>
      <c r="L325" s="40">
        <v>1288</v>
      </c>
      <c r="M325" s="21" t="s">
        <v>1383</v>
      </c>
      <c r="N325" s="21" t="s">
        <v>1317</v>
      </c>
    </row>
    <row r="326" spans="1:14" ht="30" customHeight="1" x14ac:dyDescent="0.25">
      <c r="A326" s="23">
        <v>46114</v>
      </c>
      <c r="B326" s="12" t="s">
        <v>174</v>
      </c>
      <c r="C326" s="12" t="s">
        <v>175</v>
      </c>
      <c r="D326" s="12" t="s">
        <v>903</v>
      </c>
      <c r="E326" s="12" t="s">
        <v>84</v>
      </c>
      <c r="F326" s="12" t="s">
        <v>85</v>
      </c>
      <c r="G326" s="12" t="s">
        <v>1343</v>
      </c>
      <c r="H326" s="12" t="s">
        <v>1344</v>
      </c>
      <c r="I326" s="40">
        <v>1</v>
      </c>
      <c r="J326" s="40">
        <v>90</v>
      </c>
      <c r="K326" s="40">
        <v>1</v>
      </c>
      <c r="L326" s="40">
        <v>90</v>
      </c>
      <c r="M326" s="21" t="s">
        <v>1386</v>
      </c>
      <c r="N326" s="21" t="s">
        <v>1382</v>
      </c>
    </row>
    <row r="327" spans="1:14" ht="15" customHeight="1" x14ac:dyDescent="0.25">
      <c r="A327" s="23">
        <v>46114</v>
      </c>
      <c r="B327" s="12" t="s">
        <v>174</v>
      </c>
      <c r="C327" s="12" t="s">
        <v>175</v>
      </c>
      <c r="D327" s="12" t="s">
        <v>903</v>
      </c>
      <c r="E327" s="12" t="s">
        <v>84</v>
      </c>
      <c r="F327" s="12" t="s">
        <v>85</v>
      </c>
      <c r="G327" s="12" t="s">
        <v>1346</v>
      </c>
      <c r="H327" s="12" t="s">
        <v>1347</v>
      </c>
      <c r="I327" s="40">
        <v>97</v>
      </c>
      <c r="J327" s="40">
        <v>1.5</v>
      </c>
      <c r="K327" s="40">
        <v>1</v>
      </c>
      <c r="L327" s="40">
        <v>145.5</v>
      </c>
      <c r="M327" s="21" t="s">
        <v>1383</v>
      </c>
      <c r="N327" s="21" t="s">
        <v>1317</v>
      </c>
    </row>
    <row r="328" spans="1:14" ht="30" customHeight="1" x14ac:dyDescent="0.25">
      <c r="A328" s="23">
        <v>46114</v>
      </c>
      <c r="B328" s="12" t="s">
        <v>174</v>
      </c>
      <c r="C328" s="12" t="s">
        <v>175</v>
      </c>
      <c r="D328" s="12" t="s">
        <v>903</v>
      </c>
      <c r="E328" s="12" t="s">
        <v>26</v>
      </c>
      <c r="F328" s="12" t="s">
        <v>27</v>
      </c>
      <c r="G328" s="12" t="s">
        <v>1349</v>
      </c>
      <c r="H328" s="12" t="s">
        <v>1350</v>
      </c>
      <c r="I328" s="40">
        <v>1</v>
      </c>
      <c r="J328" s="40">
        <v>75</v>
      </c>
      <c r="K328" s="40">
        <v>1</v>
      </c>
      <c r="L328" s="40">
        <v>75</v>
      </c>
      <c r="M328" s="21" t="s">
        <v>1386</v>
      </c>
      <c r="N328" s="21" t="s">
        <v>1382</v>
      </c>
    </row>
    <row r="329" spans="1:14" ht="15" customHeight="1" x14ac:dyDescent="0.25">
      <c r="A329" s="23">
        <v>46114</v>
      </c>
      <c r="B329" s="12" t="s">
        <v>174</v>
      </c>
      <c r="C329" s="12" t="s">
        <v>175</v>
      </c>
      <c r="D329" s="12" t="s">
        <v>903</v>
      </c>
      <c r="E329" s="12" t="s">
        <v>26</v>
      </c>
      <c r="F329" s="12" t="s">
        <v>27</v>
      </c>
      <c r="G329" s="12" t="s">
        <v>1351</v>
      </c>
      <c r="H329" s="12" t="s">
        <v>1352</v>
      </c>
      <c r="I329" s="40">
        <v>81</v>
      </c>
      <c r="J329" s="40">
        <v>2.5</v>
      </c>
      <c r="K329" s="40">
        <v>1</v>
      </c>
      <c r="L329" s="40">
        <v>202.5</v>
      </c>
      <c r="M329" s="21" t="s">
        <v>1383</v>
      </c>
      <c r="N329" s="21" t="s">
        <v>1317</v>
      </c>
    </row>
    <row r="330" spans="1:14" ht="15" customHeight="1" x14ac:dyDescent="0.25">
      <c r="A330" s="23">
        <v>46114</v>
      </c>
      <c r="B330" s="12" t="s">
        <v>174</v>
      </c>
      <c r="C330" s="12" t="s">
        <v>175</v>
      </c>
      <c r="D330" s="12" t="s">
        <v>903</v>
      </c>
      <c r="E330" s="12" t="s">
        <v>26</v>
      </c>
      <c r="F330" s="12" t="s">
        <v>27</v>
      </c>
      <c r="G330" s="12" t="s">
        <v>1353</v>
      </c>
      <c r="H330" s="12" t="s">
        <v>1354</v>
      </c>
      <c r="I330" s="40">
        <v>129</v>
      </c>
      <c r="J330" s="40">
        <v>1.2</v>
      </c>
      <c r="K330" s="40">
        <v>1</v>
      </c>
      <c r="L330" s="40">
        <v>154.80000000000001</v>
      </c>
      <c r="M330" s="21" t="s">
        <v>1383</v>
      </c>
      <c r="N330" s="21" t="s">
        <v>1317</v>
      </c>
    </row>
    <row r="331" spans="1:14" ht="15" customHeight="1" x14ac:dyDescent="0.25">
      <c r="A331" s="23">
        <v>46114</v>
      </c>
      <c r="B331" s="12" t="s">
        <v>174</v>
      </c>
      <c r="C331" s="12" t="s">
        <v>175</v>
      </c>
      <c r="D331" s="12" t="s">
        <v>903</v>
      </c>
      <c r="E331" s="12" t="s">
        <v>34</v>
      </c>
      <c r="F331" s="12" t="s">
        <v>35</v>
      </c>
      <c r="G331" s="12" t="s">
        <v>1356</v>
      </c>
      <c r="H331" s="12" t="s">
        <v>1350</v>
      </c>
      <c r="I331" s="40">
        <v>74</v>
      </c>
      <c r="J331" s="40">
        <v>2.2000000000000002</v>
      </c>
      <c r="K331" s="40">
        <v>1</v>
      </c>
      <c r="L331" s="40">
        <v>162.80000000000001</v>
      </c>
      <c r="M331" s="21" t="s">
        <v>1383</v>
      </c>
      <c r="N331" s="21" t="s">
        <v>1317</v>
      </c>
    </row>
    <row r="332" spans="1:14" ht="15" customHeight="1" x14ac:dyDescent="0.25">
      <c r="A332" s="23">
        <v>46114</v>
      </c>
      <c r="B332" s="12" t="s">
        <v>174</v>
      </c>
      <c r="C332" s="12" t="s">
        <v>175</v>
      </c>
      <c r="D332" s="12" t="s">
        <v>903</v>
      </c>
      <c r="E332" s="12" t="s">
        <v>34</v>
      </c>
      <c r="F332" s="12" t="s">
        <v>35</v>
      </c>
      <c r="G332" s="12" t="s">
        <v>1357</v>
      </c>
      <c r="H332" s="12" t="s">
        <v>1358</v>
      </c>
      <c r="I332" s="40">
        <v>45</v>
      </c>
      <c r="J332" s="40">
        <v>0.8</v>
      </c>
      <c r="K332" s="40">
        <v>1</v>
      </c>
      <c r="L332" s="40">
        <v>36</v>
      </c>
      <c r="M332" s="21" t="s">
        <v>1383</v>
      </c>
      <c r="N332" s="21" t="s">
        <v>1317</v>
      </c>
    </row>
    <row r="333" spans="1:14" ht="15" customHeight="1" x14ac:dyDescent="0.25">
      <c r="A333" s="23">
        <v>46114</v>
      </c>
      <c r="B333" s="12" t="s">
        <v>174</v>
      </c>
      <c r="C333" s="12" t="s">
        <v>175</v>
      </c>
      <c r="D333" s="12" t="s">
        <v>903</v>
      </c>
      <c r="E333" s="12" t="s">
        <v>34</v>
      </c>
      <c r="F333" s="12" t="s">
        <v>35</v>
      </c>
      <c r="G333" s="12" t="s">
        <v>1359</v>
      </c>
      <c r="H333" s="12" t="s">
        <v>1360</v>
      </c>
      <c r="I333" s="40">
        <v>11</v>
      </c>
      <c r="J333" s="40">
        <v>1</v>
      </c>
      <c r="K333" s="40">
        <v>1</v>
      </c>
      <c r="L333" s="40">
        <v>11</v>
      </c>
      <c r="M333" s="21" t="s">
        <v>1383</v>
      </c>
      <c r="N333" s="21" t="s">
        <v>1317</v>
      </c>
    </row>
    <row r="334" spans="1:14" ht="30" customHeight="1" x14ac:dyDescent="0.25">
      <c r="A334" s="23">
        <v>46114</v>
      </c>
      <c r="B334" s="12" t="s">
        <v>174</v>
      </c>
      <c r="C334" s="12" t="s">
        <v>175</v>
      </c>
      <c r="D334" s="12" t="s">
        <v>903</v>
      </c>
      <c r="E334" s="12" t="s">
        <v>46</v>
      </c>
      <c r="F334" s="12" t="s">
        <v>47</v>
      </c>
      <c r="G334" s="12" t="s">
        <v>1361</v>
      </c>
      <c r="H334" s="12" t="s">
        <v>1362</v>
      </c>
      <c r="I334" s="40">
        <v>178</v>
      </c>
      <c r="J334" s="40">
        <v>7</v>
      </c>
      <c r="K334" s="40">
        <v>1</v>
      </c>
      <c r="L334" s="40">
        <v>1246</v>
      </c>
      <c r="M334" s="21" t="s">
        <v>1387</v>
      </c>
      <c r="N334" s="21" t="s">
        <v>1382</v>
      </c>
    </row>
    <row r="335" spans="1:14" ht="30" customHeight="1" x14ac:dyDescent="0.25">
      <c r="A335" s="23">
        <v>46114</v>
      </c>
      <c r="B335" s="12" t="s">
        <v>174</v>
      </c>
      <c r="C335" s="12" t="s">
        <v>175</v>
      </c>
      <c r="D335" s="12" t="s">
        <v>903</v>
      </c>
      <c r="E335" s="12" t="s">
        <v>48</v>
      </c>
      <c r="F335" s="12" t="s">
        <v>49</v>
      </c>
      <c r="G335" s="12" t="s">
        <v>1364</v>
      </c>
      <c r="H335" s="12" t="s">
        <v>1365</v>
      </c>
      <c r="I335" s="40">
        <v>178</v>
      </c>
      <c r="J335" s="40">
        <v>12</v>
      </c>
      <c r="K335" s="40">
        <v>1</v>
      </c>
      <c r="L335" s="40">
        <v>2136</v>
      </c>
      <c r="M335" s="21" t="s">
        <v>1387</v>
      </c>
      <c r="N335" s="21" t="s">
        <v>1382</v>
      </c>
    </row>
    <row r="336" spans="1:14" ht="15" customHeight="1" x14ac:dyDescent="0.25">
      <c r="A336" s="23">
        <v>46114</v>
      </c>
      <c r="B336" s="12" t="s">
        <v>174</v>
      </c>
      <c r="C336" s="12" t="s">
        <v>175</v>
      </c>
      <c r="D336" s="12" t="s">
        <v>903</v>
      </c>
      <c r="E336" s="12" t="s">
        <v>4</v>
      </c>
      <c r="F336" s="12" t="s">
        <v>5</v>
      </c>
      <c r="G336" s="12" t="s">
        <v>1366</v>
      </c>
      <c r="H336" s="12" t="s">
        <v>1367</v>
      </c>
      <c r="I336" s="40">
        <v>45</v>
      </c>
      <c r="J336" s="40">
        <v>2</v>
      </c>
      <c r="K336" s="40">
        <v>1</v>
      </c>
      <c r="L336" s="40">
        <v>90</v>
      </c>
      <c r="M336" s="21" t="s">
        <v>1383</v>
      </c>
      <c r="N336" s="21" t="s">
        <v>1317</v>
      </c>
    </row>
    <row r="337" spans="1:14" ht="15" customHeight="1" x14ac:dyDescent="0.25">
      <c r="A337" s="23">
        <v>46114</v>
      </c>
      <c r="B337" s="12" t="s">
        <v>174</v>
      </c>
      <c r="C337" s="12" t="s">
        <v>175</v>
      </c>
      <c r="D337" s="12" t="s">
        <v>903</v>
      </c>
      <c r="E337" s="12" t="s">
        <v>68</v>
      </c>
      <c r="F337" s="12" t="s">
        <v>69</v>
      </c>
      <c r="G337" s="12" t="s">
        <v>1368</v>
      </c>
      <c r="H337" s="12" t="s">
        <v>1369</v>
      </c>
      <c r="I337" s="40">
        <v>6</v>
      </c>
      <c r="J337" s="40">
        <v>25</v>
      </c>
      <c r="K337" s="40">
        <v>1</v>
      </c>
      <c r="L337" s="40">
        <v>150</v>
      </c>
      <c r="M337" s="21" t="s">
        <v>1383</v>
      </c>
      <c r="N337" s="21" t="s">
        <v>1317</v>
      </c>
    </row>
    <row r="338" spans="1:14" ht="30" customHeight="1" x14ac:dyDescent="0.25">
      <c r="A338" s="23">
        <v>46114</v>
      </c>
      <c r="B338" s="12" t="s">
        <v>177</v>
      </c>
      <c r="C338" s="12" t="s">
        <v>178</v>
      </c>
      <c r="D338" s="12" t="s">
        <v>903</v>
      </c>
      <c r="E338" s="12" t="s">
        <v>30</v>
      </c>
      <c r="F338" s="12" t="s">
        <v>31</v>
      </c>
      <c r="G338" s="12" t="s">
        <v>1312</v>
      </c>
      <c r="H338" s="12" t="s">
        <v>1313</v>
      </c>
      <c r="I338" s="40">
        <v>2039</v>
      </c>
      <c r="J338" s="40">
        <v>2</v>
      </c>
      <c r="K338" s="40">
        <v>1</v>
      </c>
      <c r="L338" s="40">
        <v>4078</v>
      </c>
      <c r="M338" s="21" t="s">
        <v>1381</v>
      </c>
      <c r="N338" s="21" t="s">
        <v>1382</v>
      </c>
    </row>
    <row r="339" spans="1:14" ht="15" customHeight="1" x14ac:dyDescent="0.25">
      <c r="A339" s="23">
        <v>46114</v>
      </c>
      <c r="B339" s="12" t="s">
        <v>177</v>
      </c>
      <c r="C339" s="12" t="s">
        <v>178</v>
      </c>
      <c r="D339" s="12" t="s">
        <v>903</v>
      </c>
      <c r="E339" s="12" t="s">
        <v>30</v>
      </c>
      <c r="F339" s="12" t="s">
        <v>31</v>
      </c>
      <c r="G339" s="12" t="s">
        <v>1319</v>
      </c>
      <c r="H339" s="12" t="s">
        <v>1320</v>
      </c>
      <c r="I339" s="40">
        <v>6</v>
      </c>
      <c r="J339" s="40">
        <v>15</v>
      </c>
      <c r="K339" s="40">
        <v>1</v>
      </c>
      <c r="L339" s="40">
        <v>90</v>
      </c>
      <c r="M339" s="21" t="s">
        <v>1383</v>
      </c>
      <c r="N339" s="21" t="s">
        <v>1317</v>
      </c>
    </row>
    <row r="340" spans="1:14" ht="15" customHeight="1" x14ac:dyDescent="0.25">
      <c r="A340" s="23">
        <v>46114</v>
      </c>
      <c r="B340" s="12" t="s">
        <v>177</v>
      </c>
      <c r="C340" s="12" t="s">
        <v>178</v>
      </c>
      <c r="D340" s="12" t="s">
        <v>903</v>
      </c>
      <c r="E340" s="12" t="s">
        <v>30</v>
      </c>
      <c r="F340" s="12" t="s">
        <v>31</v>
      </c>
      <c r="G340" s="12" t="s">
        <v>1322</v>
      </c>
      <c r="H340" s="12" t="s">
        <v>1323</v>
      </c>
      <c r="I340" s="40">
        <v>6</v>
      </c>
      <c r="J340" s="40">
        <v>20</v>
      </c>
      <c r="K340" s="40">
        <v>1</v>
      </c>
      <c r="L340" s="40">
        <v>120</v>
      </c>
      <c r="M340" s="21" t="s">
        <v>1383</v>
      </c>
      <c r="N340" s="21" t="s">
        <v>1317</v>
      </c>
    </row>
    <row r="341" spans="1:14" ht="15" customHeight="1" x14ac:dyDescent="0.25">
      <c r="A341" s="23">
        <v>46114</v>
      </c>
      <c r="B341" s="12" t="s">
        <v>177</v>
      </c>
      <c r="C341" s="12" t="s">
        <v>178</v>
      </c>
      <c r="D341" s="12" t="s">
        <v>903</v>
      </c>
      <c r="E341" s="12" t="s">
        <v>30</v>
      </c>
      <c r="F341" s="12" t="s">
        <v>31</v>
      </c>
      <c r="G341" s="12" t="s">
        <v>1324</v>
      </c>
      <c r="H341" s="12" t="s">
        <v>1325</v>
      </c>
      <c r="I341" s="40">
        <v>24</v>
      </c>
      <c r="J341" s="40">
        <v>6</v>
      </c>
      <c r="K341" s="40">
        <v>1</v>
      </c>
      <c r="L341" s="40">
        <v>144</v>
      </c>
      <c r="M341" s="21" t="s">
        <v>1383</v>
      </c>
      <c r="N341" s="21" t="s">
        <v>1317</v>
      </c>
    </row>
    <row r="342" spans="1:14" ht="15" customHeight="1" x14ac:dyDescent="0.25">
      <c r="A342" s="23">
        <v>46114</v>
      </c>
      <c r="B342" s="12" t="s">
        <v>177</v>
      </c>
      <c r="C342" s="12" t="s">
        <v>178</v>
      </c>
      <c r="D342" s="12" t="s">
        <v>903</v>
      </c>
      <c r="E342" s="12" t="s">
        <v>52</v>
      </c>
      <c r="F342" s="12" t="s">
        <v>53</v>
      </c>
      <c r="G342" s="12" t="s">
        <v>1327</v>
      </c>
      <c r="H342" s="12" t="s">
        <v>1328</v>
      </c>
      <c r="I342" s="40">
        <v>15</v>
      </c>
      <c r="J342" s="40">
        <v>1.8</v>
      </c>
      <c r="K342" s="40">
        <v>1</v>
      </c>
      <c r="L342" s="40">
        <v>27</v>
      </c>
      <c r="M342" s="21" t="s">
        <v>1384</v>
      </c>
      <c r="N342" s="21" t="s">
        <v>1385</v>
      </c>
    </row>
    <row r="343" spans="1:14" ht="15" customHeight="1" x14ac:dyDescent="0.25">
      <c r="A343" s="23">
        <v>46114</v>
      </c>
      <c r="B343" s="12" t="s">
        <v>177</v>
      </c>
      <c r="C343" s="12" t="s">
        <v>178</v>
      </c>
      <c r="D343" s="12" t="s">
        <v>903</v>
      </c>
      <c r="E343" s="12" t="s">
        <v>52</v>
      </c>
      <c r="F343" s="12" t="s">
        <v>53</v>
      </c>
      <c r="G343" s="12" t="s">
        <v>1330</v>
      </c>
      <c r="H343" s="12" t="s">
        <v>1331</v>
      </c>
      <c r="I343" s="40">
        <v>15</v>
      </c>
      <c r="J343" s="40">
        <v>30</v>
      </c>
      <c r="K343" s="40">
        <v>1</v>
      </c>
      <c r="L343" s="40">
        <v>450</v>
      </c>
      <c r="M343" s="21" t="s">
        <v>1384</v>
      </c>
      <c r="N343" s="21" t="s">
        <v>1385</v>
      </c>
    </row>
    <row r="344" spans="1:14" ht="15" customHeight="1" x14ac:dyDescent="0.25">
      <c r="A344" s="23">
        <v>46114</v>
      </c>
      <c r="B344" s="12" t="s">
        <v>177</v>
      </c>
      <c r="C344" s="12" t="s">
        <v>178</v>
      </c>
      <c r="D344" s="12" t="s">
        <v>903</v>
      </c>
      <c r="E344" s="12" t="s">
        <v>52</v>
      </c>
      <c r="F344" s="12" t="s">
        <v>53</v>
      </c>
      <c r="G344" s="12" t="s">
        <v>1333</v>
      </c>
      <c r="H344" s="12" t="s">
        <v>1334</v>
      </c>
      <c r="I344" s="40">
        <v>67</v>
      </c>
      <c r="J344" s="40">
        <v>0.45</v>
      </c>
      <c r="K344" s="40">
        <v>1</v>
      </c>
      <c r="L344" s="40">
        <v>30.15</v>
      </c>
      <c r="M344" s="21" t="s">
        <v>1383</v>
      </c>
      <c r="N344" s="21" t="s">
        <v>1317</v>
      </c>
    </row>
    <row r="345" spans="1:14" ht="15" customHeight="1" x14ac:dyDescent="0.25">
      <c r="A345" s="23">
        <v>46114</v>
      </c>
      <c r="B345" s="12" t="s">
        <v>177</v>
      </c>
      <c r="C345" s="12" t="s">
        <v>178</v>
      </c>
      <c r="D345" s="12" t="s">
        <v>903</v>
      </c>
      <c r="E345" s="12" t="s">
        <v>52</v>
      </c>
      <c r="F345" s="12" t="s">
        <v>53</v>
      </c>
      <c r="G345" s="12" t="s">
        <v>1336</v>
      </c>
      <c r="H345" s="12" t="s">
        <v>1337</v>
      </c>
      <c r="I345" s="40">
        <v>478</v>
      </c>
      <c r="J345" s="40">
        <v>0.2</v>
      </c>
      <c r="K345" s="40">
        <v>1</v>
      </c>
      <c r="L345" s="40">
        <v>95.6</v>
      </c>
      <c r="M345" s="21" t="s">
        <v>1383</v>
      </c>
      <c r="N345" s="21" t="s">
        <v>1317</v>
      </c>
    </row>
    <row r="346" spans="1:14" ht="15" customHeight="1" x14ac:dyDescent="0.25">
      <c r="A346" s="23">
        <v>46114</v>
      </c>
      <c r="B346" s="12" t="s">
        <v>177</v>
      </c>
      <c r="C346" s="12" t="s">
        <v>178</v>
      </c>
      <c r="D346" s="12" t="s">
        <v>903</v>
      </c>
      <c r="E346" s="12" t="s">
        <v>84</v>
      </c>
      <c r="F346" s="12" t="s">
        <v>85</v>
      </c>
      <c r="G346" s="12" t="s">
        <v>1340</v>
      </c>
      <c r="H346" s="12" t="s">
        <v>1341</v>
      </c>
      <c r="I346" s="40">
        <v>201</v>
      </c>
      <c r="J346" s="40">
        <v>4</v>
      </c>
      <c r="K346" s="40">
        <v>1</v>
      </c>
      <c r="L346" s="40">
        <v>804</v>
      </c>
      <c r="M346" s="21" t="s">
        <v>1383</v>
      </c>
      <c r="N346" s="21" t="s">
        <v>1317</v>
      </c>
    </row>
    <row r="347" spans="1:14" ht="30" customHeight="1" x14ac:dyDescent="0.25">
      <c r="A347" s="23">
        <v>46114</v>
      </c>
      <c r="B347" s="12" t="s">
        <v>177</v>
      </c>
      <c r="C347" s="12" t="s">
        <v>178</v>
      </c>
      <c r="D347" s="12" t="s">
        <v>903</v>
      </c>
      <c r="E347" s="12" t="s">
        <v>84</v>
      </c>
      <c r="F347" s="12" t="s">
        <v>85</v>
      </c>
      <c r="G347" s="12" t="s">
        <v>1343</v>
      </c>
      <c r="H347" s="12" t="s">
        <v>1344</v>
      </c>
      <c r="I347" s="40">
        <v>1</v>
      </c>
      <c r="J347" s="40">
        <v>90</v>
      </c>
      <c r="K347" s="40">
        <v>1</v>
      </c>
      <c r="L347" s="40">
        <v>90</v>
      </c>
      <c r="M347" s="21" t="s">
        <v>1386</v>
      </c>
      <c r="N347" s="21" t="s">
        <v>1382</v>
      </c>
    </row>
    <row r="348" spans="1:14" ht="15" customHeight="1" x14ac:dyDescent="0.25">
      <c r="A348" s="23">
        <v>46114</v>
      </c>
      <c r="B348" s="12" t="s">
        <v>177</v>
      </c>
      <c r="C348" s="12" t="s">
        <v>178</v>
      </c>
      <c r="D348" s="12" t="s">
        <v>903</v>
      </c>
      <c r="E348" s="12" t="s">
        <v>84</v>
      </c>
      <c r="F348" s="12" t="s">
        <v>85</v>
      </c>
      <c r="G348" s="12" t="s">
        <v>1346</v>
      </c>
      <c r="H348" s="12" t="s">
        <v>1347</v>
      </c>
      <c r="I348" s="40">
        <v>60</v>
      </c>
      <c r="J348" s="40">
        <v>1.5</v>
      </c>
      <c r="K348" s="40">
        <v>1</v>
      </c>
      <c r="L348" s="40">
        <v>90</v>
      </c>
      <c r="M348" s="21" t="s">
        <v>1383</v>
      </c>
      <c r="N348" s="21" t="s">
        <v>1317</v>
      </c>
    </row>
    <row r="349" spans="1:14" ht="30" customHeight="1" x14ac:dyDescent="0.25">
      <c r="A349" s="23">
        <v>46114</v>
      </c>
      <c r="B349" s="12" t="s">
        <v>177</v>
      </c>
      <c r="C349" s="12" t="s">
        <v>178</v>
      </c>
      <c r="D349" s="12" t="s">
        <v>903</v>
      </c>
      <c r="E349" s="12" t="s">
        <v>26</v>
      </c>
      <c r="F349" s="12" t="s">
        <v>27</v>
      </c>
      <c r="G349" s="12" t="s">
        <v>1349</v>
      </c>
      <c r="H349" s="12" t="s">
        <v>1350</v>
      </c>
      <c r="I349" s="40">
        <v>1</v>
      </c>
      <c r="J349" s="40">
        <v>75</v>
      </c>
      <c r="K349" s="40">
        <v>1</v>
      </c>
      <c r="L349" s="40">
        <v>75</v>
      </c>
      <c r="M349" s="21" t="s">
        <v>1386</v>
      </c>
      <c r="N349" s="21" t="s">
        <v>1382</v>
      </c>
    </row>
    <row r="350" spans="1:14" ht="15" customHeight="1" x14ac:dyDescent="0.25">
      <c r="A350" s="23">
        <v>46114</v>
      </c>
      <c r="B350" s="12" t="s">
        <v>177</v>
      </c>
      <c r="C350" s="12" t="s">
        <v>178</v>
      </c>
      <c r="D350" s="12" t="s">
        <v>903</v>
      </c>
      <c r="E350" s="12" t="s">
        <v>26</v>
      </c>
      <c r="F350" s="12" t="s">
        <v>27</v>
      </c>
      <c r="G350" s="12" t="s">
        <v>1351</v>
      </c>
      <c r="H350" s="12" t="s">
        <v>1352</v>
      </c>
      <c r="I350" s="40">
        <v>50</v>
      </c>
      <c r="J350" s="40">
        <v>2.5</v>
      </c>
      <c r="K350" s="40">
        <v>1</v>
      </c>
      <c r="L350" s="40">
        <v>125</v>
      </c>
      <c r="M350" s="21" t="s">
        <v>1383</v>
      </c>
      <c r="N350" s="21" t="s">
        <v>1317</v>
      </c>
    </row>
    <row r="351" spans="1:14" ht="15" customHeight="1" x14ac:dyDescent="0.25">
      <c r="A351" s="23">
        <v>46114</v>
      </c>
      <c r="B351" s="12" t="s">
        <v>177</v>
      </c>
      <c r="C351" s="12" t="s">
        <v>178</v>
      </c>
      <c r="D351" s="12" t="s">
        <v>903</v>
      </c>
      <c r="E351" s="12" t="s">
        <v>26</v>
      </c>
      <c r="F351" s="12" t="s">
        <v>27</v>
      </c>
      <c r="G351" s="12" t="s">
        <v>1353</v>
      </c>
      <c r="H351" s="12" t="s">
        <v>1354</v>
      </c>
      <c r="I351" s="40">
        <v>80</v>
      </c>
      <c r="J351" s="40">
        <v>1.2</v>
      </c>
      <c r="K351" s="40">
        <v>1</v>
      </c>
      <c r="L351" s="40">
        <v>96</v>
      </c>
      <c r="M351" s="21" t="s">
        <v>1383</v>
      </c>
      <c r="N351" s="21" t="s">
        <v>1317</v>
      </c>
    </row>
    <row r="352" spans="1:14" ht="15" customHeight="1" x14ac:dyDescent="0.25">
      <c r="A352" s="23">
        <v>46114</v>
      </c>
      <c r="B352" s="12" t="s">
        <v>177</v>
      </c>
      <c r="C352" s="12" t="s">
        <v>178</v>
      </c>
      <c r="D352" s="12" t="s">
        <v>903</v>
      </c>
      <c r="E352" s="12" t="s">
        <v>34</v>
      </c>
      <c r="F352" s="12" t="s">
        <v>35</v>
      </c>
      <c r="G352" s="12" t="s">
        <v>1356</v>
      </c>
      <c r="H352" s="12" t="s">
        <v>1350</v>
      </c>
      <c r="I352" s="40">
        <v>38</v>
      </c>
      <c r="J352" s="40">
        <v>2.2000000000000002</v>
      </c>
      <c r="K352" s="40">
        <v>1</v>
      </c>
      <c r="L352" s="40">
        <v>83.6</v>
      </c>
      <c r="M352" s="21" t="s">
        <v>1383</v>
      </c>
      <c r="N352" s="21" t="s">
        <v>1317</v>
      </c>
    </row>
    <row r="353" spans="1:14" ht="15" customHeight="1" x14ac:dyDescent="0.25">
      <c r="A353" s="23">
        <v>46114</v>
      </c>
      <c r="B353" s="12" t="s">
        <v>177</v>
      </c>
      <c r="C353" s="12" t="s">
        <v>178</v>
      </c>
      <c r="D353" s="12" t="s">
        <v>903</v>
      </c>
      <c r="E353" s="12" t="s">
        <v>34</v>
      </c>
      <c r="F353" s="12" t="s">
        <v>35</v>
      </c>
      <c r="G353" s="12" t="s">
        <v>1357</v>
      </c>
      <c r="H353" s="12" t="s">
        <v>1358</v>
      </c>
      <c r="I353" s="40">
        <v>23</v>
      </c>
      <c r="J353" s="40">
        <v>0.8</v>
      </c>
      <c r="K353" s="40">
        <v>1</v>
      </c>
      <c r="L353" s="40">
        <v>18.399999999999999</v>
      </c>
      <c r="M353" s="21" t="s">
        <v>1383</v>
      </c>
      <c r="N353" s="21" t="s">
        <v>1317</v>
      </c>
    </row>
    <row r="354" spans="1:14" ht="15" customHeight="1" x14ac:dyDescent="0.25">
      <c r="A354" s="23">
        <v>46114</v>
      </c>
      <c r="B354" s="12" t="s">
        <v>177</v>
      </c>
      <c r="C354" s="12" t="s">
        <v>178</v>
      </c>
      <c r="D354" s="12" t="s">
        <v>903</v>
      </c>
      <c r="E354" s="12" t="s">
        <v>34</v>
      </c>
      <c r="F354" s="12" t="s">
        <v>35</v>
      </c>
      <c r="G354" s="12" t="s">
        <v>1359</v>
      </c>
      <c r="H354" s="12" t="s">
        <v>1360</v>
      </c>
      <c r="I354" s="40">
        <v>6</v>
      </c>
      <c r="J354" s="40">
        <v>1</v>
      </c>
      <c r="K354" s="40">
        <v>1</v>
      </c>
      <c r="L354" s="40">
        <v>6</v>
      </c>
      <c r="M354" s="21" t="s">
        <v>1383</v>
      </c>
      <c r="N354" s="21" t="s">
        <v>1317</v>
      </c>
    </row>
    <row r="355" spans="1:14" ht="30" customHeight="1" x14ac:dyDescent="0.25">
      <c r="A355" s="23">
        <v>46114</v>
      </c>
      <c r="B355" s="12" t="s">
        <v>177</v>
      </c>
      <c r="C355" s="12" t="s">
        <v>178</v>
      </c>
      <c r="D355" s="12" t="s">
        <v>903</v>
      </c>
      <c r="E355" s="12" t="s">
        <v>46</v>
      </c>
      <c r="F355" s="12" t="s">
        <v>47</v>
      </c>
      <c r="G355" s="12" t="s">
        <v>1361</v>
      </c>
      <c r="H355" s="12" t="s">
        <v>1362</v>
      </c>
      <c r="I355" s="40">
        <v>51</v>
      </c>
      <c r="J355" s="40">
        <v>7</v>
      </c>
      <c r="K355" s="40">
        <v>1</v>
      </c>
      <c r="L355" s="40">
        <v>357</v>
      </c>
      <c r="M355" s="21" t="s">
        <v>1387</v>
      </c>
      <c r="N355" s="21" t="s">
        <v>1382</v>
      </c>
    </row>
    <row r="356" spans="1:14" ht="30" customHeight="1" x14ac:dyDescent="0.25">
      <c r="A356" s="23">
        <v>46114</v>
      </c>
      <c r="B356" s="12" t="s">
        <v>177</v>
      </c>
      <c r="C356" s="12" t="s">
        <v>178</v>
      </c>
      <c r="D356" s="12" t="s">
        <v>903</v>
      </c>
      <c r="E356" s="12" t="s">
        <v>48</v>
      </c>
      <c r="F356" s="12" t="s">
        <v>49</v>
      </c>
      <c r="G356" s="12" t="s">
        <v>1364</v>
      </c>
      <c r="H356" s="12" t="s">
        <v>1365</v>
      </c>
      <c r="I356" s="40">
        <v>51</v>
      </c>
      <c r="J356" s="40">
        <v>12</v>
      </c>
      <c r="K356" s="40">
        <v>1</v>
      </c>
      <c r="L356" s="40">
        <v>612</v>
      </c>
      <c r="M356" s="21" t="s">
        <v>1387</v>
      </c>
      <c r="N356" s="21" t="s">
        <v>1382</v>
      </c>
    </row>
    <row r="357" spans="1:14" ht="15" customHeight="1" x14ac:dyDescent="0.25">
      <c r="A357" s="23">
        <v>46114</v>
      </c>
      <c r="B357" s="12" t="s">
        <v>177</v>
      </c>
      <c r="C357" s="12" t="s">
        <v>178</v>
      </c>
      <c r="D357" s="12" t="s">
        <v>903</v>
      </c>
      <c r="E357" s="12" t="s">
        <v>4</v>
      </c>
      <c r="F357" s="12" t="s">
        <v>5</v>
      </c>
      <c r="G357" s="12" t="s">
        <v>1366</v>
      </c>
      <c r="H357" s="12" t="s">
        <v>1367</v>
      </c>
      <c r="I357" s="40">
        <v>23</v>
      </c>
      <c r="J357" s="40">
        <v>2</v>
      </c>
      <c r="K357" s="40">
        <v>1</v>
      </c>
      <c r="L357" s="40">
        <v>46</v>
      </c>
      <c r="M357" s="21" t="s">
        <v>1383</v>
      </c>
      <c r="N357" s="21" t="s">
        <v>1317</v>
      </c>
    </row>
    <row r="358" spans="1:14" ht="15" customHeight="1" x14ac:dyDescent="0.25">
      <c r="A358" s="23">
        <v>46114</v>
      </c>
      <c r="B358" s="12" t="s">
        <v>177</v>
      </c>
      <c r="C358" s="12" t="s">
        <v>178</v>
      </c>
      <c r="D358" s="12" t="s">
        <v>903</v>
      </c>
      <c r="E358" s="12" t="s">
        <v>68</v>
      </c>
      <c r="F358" s="12" t="s">
        <v>69</v>
      </c>
      <c r="G358" s="12" t="s">
        <v>1368</v>
      </c>
      <c r="H358" s="12" t="s">
        <v>1369</v>
      </c>
      <c r="I358" s="40">
        <v>4</v>
      </c>
      <c r="J358" s="40">
        <v>25</v>
      </c>
      <c r="K358" s="40">
        <v>1</v>
      </c>
      <c r="L358" s="40">
        <v>100</v>
      </c>
      <c r="M358" s="21" t="s">
        <v>1383</v>
      </c>
      <c r="N358" s="21" t="s">
        <v>1317</v>
      </c>
    </row>
    <row r="359" spans="1:14" ht="30" customHeight="1" x14ac:dyDescent="0.25">
      <c r="A359" s="23">
        <v>46114</v>
      </c>
      <c r="B359" s="12" t="s">
        <v>180</v>
      </c>
      <c r="C359" s="12" t="s">
        <v>181</v>
      </c>
      <c r="D359" s="12" t="s">
        <v>903</v>
      </c>
      <c r="E359" s="12" t="s">
        <v>30</v>
      </c>
      <c r="F359" s="12" t="s">
        <v>31</v>
      </c>
      <c r="G359" s="12" t="s">
        <v>1312</v>
      </c>
      <c r="H359" s="12" t="s">
        <v>1313</v>
      </c>
      <c r="I359" s="40">
        <v>2384</v>
      </c>
      <c r="J359" s="40">
        <v>2</v>
      </c>
      <c r="K359" s="40">
        <v>1</v>
      </c>
      <c r="L359" s="40">
        <v>4768</v>
      </c>
      <c r="M359" s="21" t="s">
        <v>1381</v>
      </c>
      <c r="N359" s="21" t="s">
        <v>1382</v>
      </c>
    </row>
    <row r="360" spans="1:14" ht="15" customHeight="1" x14ac:dyDescent="0.25">
      <c r="A360" s="23">
        <v>46114</v>
      </c>
      <c r="B360" s="12" t="s">
        <v>180</v>
      </c>
      <c r="C360" s="12" t="s">
        <v>181</v>
      </c>
      <c r="D360" s="12" t="s">
        <v>903</v>
      </c>
      <c r="E360" s="12" t="s">
        <v>30</v>
      </c>
      <c r="F360" s="12" t="s">
        <v>31</v>
      </c>
      <c r="G360" s="12" t="s">
        <v>1319</v>
      </c>
      <c r="H360" s="12" t="s">
        <v>1320</v>
      </c>
      <c r="I360" s="40">
        <v>7</v>
      </c>
      <c r="J360" s="40">
        <v>15</v>
      </c>
      <c r="K360" s="40">
        <v>1</v>
      </c>
      <c r="L360" s="40">
        <v>105</v>
      </c>
      <c r="M360" s="21" t="s">
        <v>1383</v>
      </c>
      <c r="N360" s="21" t="s">
        <v>1317</v>
      </c>
    </row>
    <row r="361" spans="1:14" ht="15" customHeight="1" x14ac:dyDescent="0.25">
      <c r="A361" s="23">
        <v>46114</v>
      </c>
      <c r="B361" s="12" t="s">
        <v>180</v>
      </c>
      <c r="C361" s="12" t="s">
        <v>181</v>
      </c>
      <c r="D361" s="12" t="s">
        <v>903</v>
      </c>
      <c r="E361" s="12" t="s">
        <v>30</v>
      </c>
      <c r="F361" s="12" t="s">
        <v>31</v>
      </c>
      <c r="G361" s="12" t="s">
        <v>1322</v>
      </c>
      <c r="H361" s="12" t="s">
        <v>1323</v>
      </c>
      <c r="I361" s="40">
        <v>7</v>
      </c>
      <c r="J361" s="40">
        <v>20</v>
      </c>
      <c r="K361" s="40">
        <v>1</v>
      </c>
      <c r="L361" s="40">
        <v>140</v>
      </c>
      <c r="M361" s="21" t="s">
        <v>1383</v>
      </c>
      <c r="N361" s="21" t="s">
        <v>1317</v>
      </c>
    </row>
    <row r="362" spans="1:14" ht="15" customHeight="1" x14ac:dyDescent="0.25">
      <c r="A362" s="23">
        <v>46114</v>
      </c>
      <c r="B362" s="12" t="s">
        <v>180</v>
      </c>
      <c r="C362" s="12" t="s">
        <v>181</v>
      </c>
      <c r="D362" s="12" t="s">
        <v>903</v>
      </c>
      <c r="E362" s="12" t="s">
        <v>30</v>
      </c>
      <c r="F362" s="12" t="s">
        <v>31</v>
      </c>
      <c r="G362" s="12" t="s">
        <v>1324</v>
      </c>
      <c r="H362" s="12" t="s">
        <v>1325</v>
      </c>
      <c r="I362" s="40">
        <v>29</v>
      </c>
      <c r="J362" s="40">
        <v>6</v>
      </c>
      <c r="K362" s="40">
        <v>1</v>
      </c>
      <c r="L362" s="40">
        <v>174</v>
      </c>
      <c r="M362" s="21" t="s">
        <v>1383</v>
      </c>
      <c r="N362" s="21" t="s">
        <v>1317</v>
      </c>
    </row>
    <row r="363" spans="1:14" ht="15" customHeight="1" x14ac:dyDescent="0.25">
      <c r="A363" s="23">
        <v>46114</v>
      </c>
      <c r="B363" s="12" t="s">
        <v>180</v>
      </c>
      <c r="C363" s="12" t="s">
        <v>181</v>
      </c>
      <c r="D363" s="12" t="s">
        <v>903</v>
      </c>
      <c r="E363" s="12" t="s">
        <v>52</v>
      </c>
      <c r="F363" s="12" t="s">
        <v>53</v>
      </c>
      <c r="G363" s="12" t="s">
        <v>1327</v>
      </c>
      <c r="H363" s="12" t="s">
        <v>1328</v>
      </c>
      <c r="I363" s="40">
        <v>11</v>
      </c>
      <c r="J363" s="40">
        <v>1.8</v>
      </c>
      <c r="K363" s="40">
        <v>1</v>
      </c>
      <c r="L363" s="40">
        <v>19.8</v>
      </c>
      <c r="M363" s="21" t="s">
        <v>1384</v>
      </c>
      <c r="N363" s="21" t="s">
        <v>1385</v>
      </c>
    </row>
    <row r="364" spans="1:14" ht="15" customHeight="1" x14ac:dyDescent="0.25">
      <c r="A364" s="23">
        <v>46114</v>
      </c>
      <c r="B364" s="12" t="s">
        <v>180</v>
      </c>
      <c r="C364" s="12" t="s">
        <v>181</v>
      </c>
      <c r="D364" s="12" t="s">
        <v>903</v>
      </c>
      <c r="E364" s="12" t="s">
        <v>52</v>
      </c>
      <c r="F364" s="12" t="s">
        <v>53</v>
      </c>
      <c r="G364" s="12" t="s">
        <v>1330</v>
      </c>
      <c r="H364" s="12" t="s">
        <v>1331</v>
      </c>
      <c r="I364" s="40">
        <v>11</v>
      </c>
      <c r="J364" s="40">
        <v>30</v>
      </c>
      <c r="K364" s="40">
        <v>1</v>
      </c>
      <c r="L364" s="40">
        <v>330</v>
      </c>
      <c r="M364" s="21" t="s">
        <v>1384</v>
      </c>
      <c r="N364" s="21" t="s">
        <v>1385</v>
      </c>
    </row>
    <row r="365" spans="1:14" ht="15" customHeight="1" x14ac:dyDescent="0.25">
      <c r="A365" s="23">
        <v>46114</v>
      </c>
      <c r="B365" s="12" t="s">
        <v>180</v>
      </c>
      <c r="C365" s="12" t="s">
        <v>181</v>
      </c>
      <c r="D365" s="12" t="s">
        <v>903</v>
      </c>
      <c r="E365" s="12" t="s">
        <v>52</v>
      </c>
      <c r="F365" s="12" t="s">
        <v>53</v>
      </c>
      <c r="G365" s="12" t="s">
        <v>1333</v>
      </c>
      <c r="H365" s="12" t="s">
        <v>1334</v>
      </c>
      <c r="I365" s="40">
        <v>83</v>
      </c>
      <c r="J365" s="40">
        <v>0.45</v>
      </c>
      <c r="K365" s="40">
        <v>1</v>
      </c>
      <c r="L365" s="40">
        <v>37.35</v>
      </c>
      <c r="M365" s="21" t="s">
        <v>1383</v>
      </c>
      <c r="N365" s="21" t="s">
        <v>1317</v>
      </c>
    </row>
    <row r="366" spans="1:14" ht="15" customHeight="1" x14ac:dyDescent="0.25">
      <c r="A366" s="23">
        <v>46114</v>
      </c>
      <c r="B366" s="12" t="s">
        <v>180</v>
      </c>
      <c r="C366" s="12" t="s">
        <v>181</v>
      </c>
      <c r="D366" s="12" t="s">
        <v>903</v>
      </c>
      <c r="E366" s="12" t="s">
        <v>52</v>
      </c>
      <c r="F366" s="12" t="s">
        <v>53</v>
      </c>
      <c r="G366" s="12" t="s">
        <v>1336</v>
      </c>
      <c r="H366" s="12" t="s">
        <v>1337</v>
      </c>
      <c r="I366" s="40">
        <v>595</v>
      </c>
      <c r="J366" s="40">
        <v>0.2</v>
      </c>
      <c r="K366" s="40">
        <v>1</v>
      </c>
      <c r="L366" s="40">
        <v>119</v>
      </c>
      <c r="M366" s="21" t="s">
        <v>1383</v>
      </c>
      <c r="N366" s="21" t="s">
        <v>1317</v>
      </c>
    </row>
    <row r="367" spans="1:14" ht="15" customHeight="1" x14ac:dyDescent="0.25">
      <c r="A367" s="23">
        <v>46114</v>
      </c>
      <c r="B367" s="12" t="s">
        <v>180</v>
      </c>
      <c r="C367" s="12" t="s">
        <v>181</v>
      </c>
      <c r="D367" s="12" t="s">
        <v>903</v>
      </c>
      <c r="E367" s="12" t="s">
        <v>84</v>
      </c>
      <c r="F367" s="12" t="s">
        <v>85</v>
      </c>
      <c r="G367" s="12" t="s">
        <v>1340</v>
      </c>
      <c r="H367" s="12" t="s">
        <v>1341</v>
      </c>
      <c r="I367" s="40">
        <v>247</v>
      </c>
      <c r="J367" s="40">
        <v>4</v>
      </c>
      <c r="K367" s="40">
        <v>1</v>
      </c>
      <c r="L367" s="40">
        <v>988</v>
      </c>
      <c r="M367" s="21" t="s">
        <v>1383</v>
      </c>
      <c r="N367" s="21" t="s">
        <v>1317</v>
      </c>
    </row>
    <row r="368" spans="1:14" ht="30" customHeight="1" x14ac:dyDescent="0.25">
      <c r="A368" s="23">
        <v>46114</v>
      </c>
      <c r="B368" s="12" t="s">
        <v>180</v>
      </c>
      <c r="C368" s="12" t="s">
        <v>181</v>
      </c>
      <c r="D368" s="12" t="s">
        <v>903</v>
      </c>
      <c r="E368" s="12" t="s">
        <v>84</v>
      </c>
      <c r="F368" s="12" t="s">
        <v>85</v>
      </c>
      <c r="G368" s="12" t="s">
        <v>1343</v>
      </c>
      <c r="H368" s="12" t="s">
        <v>1344</v>
      </c>
      <c r="I368" s="40">
        <v>1</v>
      </c>
      <c r="J368" s="40">
        <v>90</v>
      </c>
      <c r="K368" s="40">
        <v>1</v>
      </c>
      <c r="L368" s="40">
        <v>90</v>
      </c>
      <c r="M368" s="21" t="s">
        <v>1386</v>
      </c>
      <c r="N368" s="21" t="s">
        <v>1382</v>
      </c>
    </row>
    <row r="369" spans="1:14" ht="15" customHeight="1" x14ac:dyDescent="0.25">
      <c r="A369" s="23">
        <v>46114</v>
      </c>
      <c r="B369" s="12" t="s">
        <v>180</v>
      </c>
      <c r="C369" s="12" t="s">
        <v>181</v>
      </c>
      <c r="D369" s="12" t="s">
        <v>903</v>
      </c>
      <c r="E369" s="12" t="s">
        <v>84</v>
      </c>
      <c r="F369" s="12" t="s">
        <v>85</v>
      </c>
      <c r="G369" s="12" t="s">
        <v>1346</v>
      </c>
      <c r="H369" s="12" t="s">
        <v>1347</v>
      </c>
      <c r="I369" s="40">
        <v>74</v>
      </c>
      <c r="J369" s="40">
        <v>1.5</v>
      </c>
      <c r="K369" s="40">
        <v>1</v>
      </c>
      <c r="L369" s="40">
        <v>111</v>
      </c>
      <c r="M369" s="21" t="s">
        <v>1383</v>
      </c>
      <c r="N369" s="21" t="s">
        <v>1317</v>
      </c>
    </row>
    <row r="370" spans="1:14" ht="30" customHeight="1" x14ac:dyDescent="0.25">
      <c r="A370" s="23">
        <v>46114</v>
      </c>
      <c r="B370" s="12" t="s">
        <v>180</v>
      </c>
      <c r="C370" s="12" t="s">
        <v>181</v>
      </c>
      <c r="D370" s="12" t="s">
        <v>903</v>
      </c>
      <c r="E370" s="12" t="s">
        <v>26</v>
      </c>
      <c r="F370" s="12" t="s">
        <v>27</v>
      </c>
      <c r="G370" s="12" t="s">
        <v>1349</v>
      </c>
      <c r="H370" s="12" t="s">
        <v>1350</v>
      </c>
      <c r="I370" s="40">
        <v>1</v>
      </c>
      <c r="J370" s="40">
        <v>75</v>
      </c>
      <c r="K370" s="40">
        <v>1</v>
      </c>
      <c r="L370" s="40">
        <v>75</v>
      </c>
      <c r="M370" s="21" t="s">
        <v>1386</v>
      </c>
      <c r="N370" s="21" t="s">
        <v>1382</v>
      </c>
    </row>
    <row r="371" spans="1:14" ht="15" customHeight="1" x14ac:dyDescent="0.25">
      <c r="A371" s="23">
        <v>46114</v>
      </c>
      <c r="B371" s="12" t="s">
        <v>180</v>
      </c>
      <c r="C371" s="12" t="s">
        <v>181</v>
      </c>
      <c r="D371" s="12" t="s">
        <v>903</v>
      </c>
      <c r="E371" s="12" t="s">
        <v>26</v>
      </c>
      <c r="F371" s="12" t="s">
        <v>27</v>
      </c>
      <c r="G371" s="12" t="s">
        <v>1351</v>
      </c>
      <c r="H371" s="12" t="s">
        <v>1352</v>
      </c>
      <c r="I371" s="40">
        <v>62</v>
      </c>
      <c r="J371" s="40">
        <v>2.5</v>
      </c>
      <c r="K371" s="40">
        <v>1</v>
      </c>
      <c r="L371" s="40">
        <v>155</v>
      </c>
      <c r="M371" s="21" t="s">
        <v>1383</v>
      </c>
      <c r="N371" s="21" t="s">
        <v>1317</v>
      </c>
    </row>
    <row r="372" spans="1:14" ht="15" customHeight="1" x14ac:dyDescent="0.25">
      <c r="A372" s="23">
        <v>46114</v>
      </c>
      <c r="B372" s="12" t="s">
        <v>180</v>
      </c>
      <c r="C372" s="12" t="s">
        <v>181</v>
      </c>
      <c r="D372" s="12" t="s">
        <v>903</v>
      </c>
      <c r="E372" s="12" t="s">
        <v>26</v>
      </c>
      <c r="F372" s="12" t="s">
        <v>27</v>
      </c>
      <c r="G372" s="12" t="s">
        <v>1353</v>
      </c>
      <c r="H372" s="12" t="s">
        <v>1354</v>
      </c>
      <c r="I372" s="40">
        <v>99</v>
      </c>
      <c r="J372" s="40">
        <v>1.2</v>
      </c>
      <c r="K372" s="40">
        <v>1</v>
      </c>
      <c r="L372" s="40">
        <v>118.8</v>
      </c>
      <c r="M372" s="21" t="s">
        <v>1383</v>
      </c>
      <c r="N372" s="21" t="s">
        <v>1317</v>
      </c>
    </row>
    <row r="373" spans="1:14" ht="15" customHeight="1" x14ac:dyDescent="0.25">
      <c r="A373" s="23">
        <v>46114</v>
      </c>
      <c r="B373" s="12" t="s">
        <v>180</v>
      </c>
      <c r="C373" s="12" t="s">
        <v>181</v>
      </c>
      <c r="D373" s="12" t="s">
        <v>903</v>
      </c>
      <c r="E373" s="12" t="s">
        <v>34</v>
      </c>
      <c r="F373" s="12" t="s">
        <v>35</v>
      </c>
      <c r="G373" s="12" t="s">
        <v>1356</v>
      </c>
      <c r="H373" s="12" t="s">
        <v>1350</v>
      </c>
      <c r="I373" s="40">
        <v>48</v>
      </c>
      <c r="J373" s="40">
        <v>2.2000000000000002</v>
      </c>
      <c r="K373" s="40">
        <v>1</v>
      </c>
      <c r="L373" s="40">
        <v>105.6</v>
      </c>
      <c r="M373" s="21" t="s">
        <v>1383</v>
      </c>
      <c r="N373" s="21" t="s">
        <v>1317</v>
      </c>
    </row>
    <row r="374" spans="1:14" ht="15" customHeight="1" x14ac:dyDescent="0.25">
      <c r="A374" s="23">
        <v>46114</v>
      </c>
      <c r="B374" s="12" t="s">
        <v>180</v>
      </c>
      <c r="C374" s="12" t="s">
        <v>181</v>
      </c>
      <c r="D374" s="12" t="s">
        <v>903</v>
      </c>
      <c r="E374" s="12" t="s">
        <v>34</v>
      </c>
      <c r="F374" s="12" t="s">
        <v>35</v>
      </c>
      <c r="G374" s="12" t="s">
        <v>1357</v>
      </c>
      <c r="H374" s="12" t="s">
        <v>1358</v>
      </c>
      <c r="I374" s="40">
        <v>29</v>
      </c>
      <c r="J374" s="40">
        <v>0.8</v>
      </c>
      <c r="K374" s="40">
        <v>1</v>
      </c>
      <c r="L374" s="40">
        <v>23.2</v>
      </c>
      <c r="M374" s="21" t="s">
        <v>1383</v>
      </c>
      <c r="N374" s="21" t="s">
        <v>1317</v>
      </c>
    </row>
    <row r="375" spans="1:14" ht="15" customHeight="1" x14ac:dyDescent="0.25">
      <c r="A375" s="23">
        <v>46114</v>
      </c>
      <c r="B375" s="12" t="s">
        <v>180</v>
      </c>
      <c r="C375" s="12" t="s">
        <v>181</v>
      </c>
      <c r="D375" s="12" t="s">
        <v>903</v>
      </c>
      <c r="E375" s="12" t="s">
        <v>34</v>
      </c>
      <c r="F375" s="12" t="s">
        <v>35</v>
      </c>
      <c r="G375" s="12" t="s">
        <v>1359</v>
      </c>
      <c r="H375" s="12" t="s">
        <v>1360</v>
      </c>
      <c r="I375" s="40">
        <v>7</v>
      </c>
      <c r="J375" s="40">
        <v>1</v>
      </c>
      <c r="K375" s="40">
        <v>1</v>
      </c>
      <c r="L375" s="40">
        <v>7</v>
      </c>
      <c r="M375" s="21" t="s">
        <v>1383</v>
      </c>
      <c r="N375" s="21" t="s">
        <v>1317</v>
      </c>
    </row>
    <row r="376" spans="1:14" ht="30" customHeight="1" x14ac:dyDescent="0.25">
      <c r="A376" s="23">
        <v>46114</v>
      </c>
      <c r="B376" s="12" t="s">
        <v>180</v>
      </c>
      <c r="C376" s="12" t="s">
        <v>181</v>
      </c>
      <c r="D376" s="12" t="s">
        <v>903</v>
      </c>
      <c r="E376" s="12" t="s">
        <v>46</v>
      </c>
      <c r="F376" s="12" t="s">
        <v>47</v>
      </c>
      <c r="G376" s="12" t="s">
        <v>1361</v>
      </c>
      <c r="H376" s="12" t="s">
        <v>1362</v>
      </c>
      <c r="I376" s="40">
        <v>128</v>
      </c>
      <c r="J376" s="40">
        <v>7</v>
      </c>
      <c r="K376" s="40">
        <v>1</v>
      </c>
      <c r="L376" s="40">
        <v>896</v>
      </c>
      <c r="M376" s="21" t="s">
        <v>1387</v>
      </c>
      <c r="N376" s="21" t="s">
        <v>1382</v>
      </c>
    </row>
    <row r="377" spans="1:14" ht="30" customHeight="1" x14ac:dyDescent="0.25">
      <c r="A377" s="23">
        <v>46114</v>
      </c>
      <c r="B377" s="12" t="s">
        <v>180</v>
      </c>
      <c r="C377" s="12" t="s">
        <v>181</v>
      </c>
      <c r="D377" s="12" t="s">
        <v>903</v>
      </c>
      <c r="E377" s="12" t="s">
        <v>48</v>
      </c>
      <c r="F377" s="12" t="s">
        <v>49</v>
      </c>
      <c r="G377" s="12" t="s">
        <v>1364</v>
      </c>
      <c r="H377" s="12" t="s">
        <v>1365</v>
      </c>
      <c r="I377" s="40">
        <v>128</v>
      </c>
      <c r="J377" s="40">
        <v>12</v>
      </c>
      <c r="K377" s="40">
        <v>1</v>
      </c>
      <c r="L377" s="40">
        <v>1536</v>
      </c>
      <c r="M377" s="21" t="s">
        <v>1387</v>
      </c>
      <c r="N377" s="21" t="s">
        <v>1382</v>
      </c>
    </row>
    <row r="378" spans="1:14" ht="15" customHeight="1" x14ac:dyDescent="0.25">
      <c r="A378" s="23">
        <v>46114</v>
      </c>
      <c r="B378" s="12" t="s">
        <v>180</v>
      </c>
      <c r="C378" s="12" t="s">
        <v>181</v>
      </c>
      <c r="D378" s="12" t="s">
        <v>903</v>
      </c>
      <c r="E378" s="12" t="s">
        <v>4</v>
      </c>
      <c r="F378" s="12" t="s">
        <v>5</v>
      </c>
      <c r="G378" s="12" t="s">
        <v>1366</v>
      </c>
      <c r="H378" s="12" t="s">
        <v>1367</v>
      </c>
      <c r="I378" s="40">
        <v>29</v>
      </c>
      <c r="J378" s="40">
        <v>2</v>
      </c>
      <c r="K378" s="40">
        <v>1</v>
      </c>
      <c r="L378" s="40">
        <v>58</v>
      </c>
      <c r="M378" s="21" t="s">
        <v>1383</v>
      </c>
      <c r="N378" s="21" t="s">
        <v>1317</v>
      </c>
    </row>
    <row r="379" spans="1:14" ht="15" customHeight="1" x14ac:dyDescent="0.25">
      <c r="A379" s="23">
        <v>46114</v>
      </c>
      <c r="B379" s="12" t="s">
        <v>180</v>
      </c>
      <c r="C379" s="12" t="s">
        <v>181</v>
      </c>
      <c r="D379" s="12" t="s">
        <v>903</v>
      </c>
      <c r="E379" s="12" t="s">
        <v>68</v>
      </c>
      <c r="F379" s="12" t="s">
        <v>69</v>
      </c>
      <c r="G379" s="12" t="s">
        <v>1368</v>
      </c>
      <c r="H379" s="12" t="s">
        <v>1369</v>
      </c>
      <c r="I379" s="40">
        <v>5</v>
      </c>
      <c r="J379" s="40">
        <v>25</v>
      </c>
      <c r="K379" s="40">
        <v>1</v>
      </c>
      <c r="L379" s="40">
        <v>125</v>
      </c>
      <c r="M379" s="21" t="s">
        <v>1383</v>
      </c>
      <c r="N379" s="21" t="s">
        <v>1317</v>
      </c>
    </row>
    <row r="380" spans="1:14" ht="30" customHeight="1" x14ac:dyDescent="0.25">
      <c r="A380" s="23">
        <v>46114</v>
      </c>
      <c r="B380" s="12" t="s">
        <v>183</v>
      </c>
      <c r="C380" s="12" t="s">
        <v>184</v>
      </c>
      <c r="D380" s="12" t="s">
        <v>903</v>
      </c>
      <c r="E380" s="12" t="s">
        <v>30</v>
      </c>
      <c r="F380" s="12" t="s">
        <v>31</v>
      </c>
      <c r="G380" s="12" t="s">
        <v>1312</v>
      </c>
      <c r="H380" s="12" t="s">
        <v>1313</v>
      </c>
      <c r="I380" s="40">
        <v>2323</v>
      </c>
      <c r="J380" s="40">
        <v>2</v>
      </c>
      <c r="K380" s="40">
        <v>1</v>
      </c>
      <c r="L380" s="40">
        <v>4646</v>
      </c>
      <c r="M380" s="21" t="s">
        <v>1381</v>
      </c>
      <c r="N380" s="21" t="s">
        <v>1382</v>
      </c>
    </row>
    <row r="381" spans="1:14" ht="15" customHeight="1" x14ac:dyDescent="0.25">
      <c r="A381" s="23">
        <v>46114</v>
      </c>
      <c r="B381" s="12" t="s">
        <v>183</v>
      </c>
      <c r="C381" s="12" t="s">
        <v>184</v>
      </c>
      <c r="D381" s="12" t="s">
        <v>903</v>
      </c>
      <c r="E381" s="12" t="s">
        <v>30</v>
      </c>
      <c r="F381" s="12" t="s">
        <v>31</v>
      </c>
      <c r="G381" s="12" t="s">
        <v>1319</v>
      </c>
      <c r="H381" s="12" t="s">
        <v>1320</v>
      </c>
      <c r="I381" s="40">
        <v>7</v>
      </c>
      <c r="J381" s="40">
        <v>15</v>
      </c>
      <c r="K381" s="40">
        <v>1</v>
      </c>
      <c r="L381" s="40">
        <v>105</v>
      </c>
      <c r="M381" s="21" t="s">
        <v>1383</v>
      </c>
      <c r="N381" s="21" t="s">
        <v>1317</v>
      </c>
    </row>
    <row r="382" spans="1:14" ht="15" customHeight="1" x14ac:dyDescent="0.25">
      <c r="A382" s="23">
        <v>46114</v>
      </c>
      <c r="B382" s="12" t="s">
        <v>183</v>
      </c>
      <c r="C382" s="12" t="s">
        <v>184</v>
      </c>
      <c r="D382" s="12" t="s">
        <v>903</v>
      </c>
      <c r="E382" s="12" t="s">
        <v>30</v>
      </c>
      <c r="F382" s="12" t="s">
        <v>31</v>
      </c>
      <c r="G382" s="12" t="s">
        <v>1322</v>
      </c>
      <c r="H382" s="12" t="s">
        <v>1323</v>
      </c>
      <c r="I382" s="40">
        <v>7</v>
      </c>
      <c r="J382" s="40">
        <v>20</v>
      </c>
      <c r="K382" s="40">
        <v>1</v>
      </c>
      <c r="L382" s="40">
        <v>140</v>
      </c>
      <c r="M382" s="21" t="s">
        <v>1383</v>
      </c>
      <c r="N382" s="21" t="s">
        <v>1317</v>
      </c>
    </row>
    <row r="383" spans="1:14" ht="15" customHeight="1" x14ac:dyDescent="0.25">
      <c r="A383" s="23">
        <v>46114</v>
      </c>
      <c r="B383" s="12" t="s">
        <v>183</v>
      </c>
      <c r="C383" s="12" t="s">
        <v>184</v>
      </c>
      <c r="D383" s="12" t="s">
        <v>903</v>
      </c>
      <c r="E383" s="12" t="s">
        <v>30</v>
      </c>
      <c r="F383" s="12" t="s">
        <v>31</v>
      </c>
      <c r="G383" s="12" t="s">
        <v>1324</v>
      </c>
      <c r="H383" s="12" t="s">
        <v>1325</v>
      </c>
      <c r="I383" s="40">
        <v>28</v>
      </c>
      <c r="J383" s="40">
        <v>6</v>
      </c>
      <c r="K383" s="40">
        <v>1</v>
      </c>
      <c r="L383" s="40">
        <v>168</v>
      </c>
      <c r="M383" s="21" t="s">
        <v>1383</v>
      </c>
      <c r="N383" s="21" t="s">
        <v>1317</v>
      </c>
    </row>
    <row r="384" spans="1:14" ht="15" customHeight="1" x14ac:dyDescent="0.25">
      <c r="A384" s="23">
        <v>46114</v>
      </c>
      <c r="B384" s="12" t="s">
        <v>183</v>
      </c>
      <c r="C384" s="12" t="s">
        <v>184</v>
      </c>
      <c r="D384" s="12" t="s">
        <v>903</v>
      </c>
      <c r="E384" s="12" t="s">
        <v>52</v>
      </c>
      <c r="F384" s="12" t="s">
        <v>53</v>
      </c>
      <c r="G384" s="12" t="s">
        <v>1327</v>
      </c>
      <c r="H384" s="12" t="s">
        <v>1328</v>
      </c>
      <c r="I384" s="40">
        <v>11</v>
      </c>
      <c r="J384" s="40">
        <v>1.8</v>
      </c>
      <c r="K384" s="40">
        <v>1</v>
      </c>
      <c r="L384" s="40">
        <v>19.8</v>
      </c>
      <c r="M384" s="21" t="s">
        <v>1384</v>
      </c>
      <c r="N384" s="21" t="s">
        <v>1385</v>
      </c>
    </row>
    <row r="385" spans="1:14" ht="15" customHeight="1" x14ac:dyDescent="0.25">
      <c r="A385" s="23">
        <v>46114</v>
      </c>
      <c r="B385" s="12" t="s">
        <v>183</v>
      </c>
      <c r="C385" s="12" t="s">
        <v>184</v>
      </c>
      <c r="D385" s="12" t="s">
        <v>903</v>
      </c>
      <c r="E385" s="12" t="s">
        <v>52</v>
      </c>
      <c r="F385" s="12" t="s">
        <v>53</v>
      </c>
      <c r="G385" s="12" t="s">
        <v>1330</v>
      </c>
      <c r="H385" s="12" t="s">
        <v>1331</v>
      </c>
      <c r="I385" s="40">
        <v>11</v>
      </c>
      <c r="J385" s="40">
        <v>30</v>
      </c>
      <c r="K385" s="40">
        <v>1</v>
      </c>
      <c r="L385" s="40">
        <v>330</v>
      </c>
      <c r="M385" s="21" t="s">
        <v>1384</v>
      </c>
      <c r="N385" s="21" t="s">
        <v>1385</v>
      </c>
    </row>
    <row r="386" spans="1:14" ht="15" customHeight="1" x14ac:dyDescent="0.25">
      <c r="A386" s="23">
        <v>46114</v>
      </c>
      <c r="B386" s="12" t="s">
        <v>183</v>
      </c>
      <c r="C386" s="12" t="s">
        <v>184</v>
      </c>
      <c r="D386" s="12" t="s">
        <v>903</v>
      </c>
      <c r="E386" s="12" t="s">
        <v>52</v>
      </c>
      <c r="F386" s="12" t="s">
        <v>53</v>
      </c>
      <c r="G386" s="12" t="s">
        <v>1333</v>
      </c>
      <c r="H386" s="12" t="s">
        <v>1334</v>
      </c>
      <c r="I386" s="40">
        <v>48</v>
      </c>
      <c r="J386" s="40">
        <v>0.45</v>
      </c>
      <c r="K386" s="40">
        <v>1</v>
      </c>
      <c r="L386" s="40">
        <v>21.6</v>
      </c>
      <c r="M386" s="21" t="s">
        <v>1383</v>
      </c>
      <c r="N386" s="21" t="s">
        <v>1317</v>
      </c>
    </row>
    <row r="387" spans="1:14" ht="15" customHeight="1" x14ac:dyDescent="0.25">
      <c r="A387" s="23">
        <v>46114</v>
      </c>
      <c r="B387" s="12" t="s">
        <v>183</v>
      </c>
      <c r="C387" s="12" t="s">
        <v>184</v>
      </c>
      <c r="D387" s="12" t="s">
        <v>903</v>
      </c>
      <c r="E387" s="12" t="s">
        <v>52</v>
      </c>
      <c r="F387" s="12" t="s">
        <v>53</v>
      </c>
      <c r="G387" s="12" t="s">
        <v>1336</v>
      </c>
      <c r="H387" s="12" t="s">
        <v>1337</v>
      </c>
      <c r="I387" s="40">
        <v>342</v>
      </c>
      <c r="J387" s="40">
        <v>0.2</v>
      </c>
      <c r="K387" s="40">
        <v>1</v>
      </c>
      <c r="L387" s="40">
        <v>68.400000000000006</v>
      </c>
      <c r="M387" s="21" t="s">
        <v>1383</v>
      </c>
      <c r="N387" s="21" t="s">
        <v>1317</v>
      </c>
    </row>
    <row r="388" spans="1:14" ht="15" customHeight="1" x14ac:dyDescent="0.25">
      <c r="A388" s="23">
        <v>46114</v>
      </c>
      <c r="B388" s="12" t="s">
        <v>183</v>
      </c>
      <c r="C388" s="12" t="s">
        <v>184</v>
      </c>
      <c r="D388" s="12" t="s">
        <v>903</v>
      </c>
      <c r="E388" s="12" t="s">
        <v>84</v>
      </c>
      <c r="F388" s="12" t="s">
        <v>85</v>
      </c>
      <c r="G388" s="12" t="s">
        <v>1340</v>
      </c>
      <c r="H388" s="12" t="s">
        <v>1341</v>
      </c>
      <c r="I388" s="40">
        <v>225</v>
      </c>
      <c r="J388" s="40">
        <v>4</v>
      </c>
      <c r="K388" s="40">
        <v>1</v>
      </c>
      <c r="L388" s="40">
        <v>900</v>
      </c>
      <c r="M388" s="21" t="s">
        <v>1383</v>
      </c>
      <c r="N388" s="21" t="s">
        <v>1317</v>
      </c>
    </row>
    <row r="389" spans="1:14" ht="30" customHeight="1" x14ac:dyDescent="0.25">
      <c r="A389" s="23">
        <v>46114</v>
      </c>
      <c r="B389" s="12" t="s">
        <v>183</v>
      </c>
      <c r="C389" s="12" t="s">
        <v>184</v>
      </c>
      <c r="D389" s="12" t="s">
        <v>903</v>
      </c>
      <c r="E389" s="12" t="s">
        <v>84</v>
      </c>
      <c r="F389" s="12" t="s">
        <v>85</v>
      </c>
      <c r="G389" s="12" t="s">
        <v>1343</v>
      </c>
      <c r="H389" s="12" t="s">
        <v>1344</v>
      </c>
      <c r="I389" s="40">
        <v>1</v>
      </c>
      <c r="J389" s="40">
        <v>90</v>
      </c>
      <c r="K389" s="40">
        <v>1</v>
      </c>
      <c r="L389" s="40">
        <v>90</v>
      </c>
      <c r="M389" s="21" t="s">
        <v>1386</v>
      </c>
      <c r="N389" s="21" t="s">
        <v>1382</v>
      </c>
    </row>
    <row r="390" spans="1:14" ht="15" customHeight="1" x14ac:dyDescent="0.25">
      <c r="A390" s="23">
        <v>46114</v>
      </c>
      <c r="B390" s="12" t="s">
        <v>183</v>
      </c>
      <c r="C390" s="12" t="s">
        <v>184</v>
      </c>
      <c r="D390" s="12" t="s">
        <v>903</v>
      </c>
      <c r="E390" s="12" t="s">
        <v>84</v>
      </c>
      <c r="F390" s="12" t="s">
        <v>85</v>
      </c>
      <c r="G390" s="12" t="s">
        <v>1346</v>
      </c>
      <c r="H390" s="12" t="s">
        <v>1347</v>
      </c>
      <c r="I390" s="40">
        <v>68</v>
      </c>
      <c r="J390" s="40">
        <v>1.5</v>
      </c>
      <c r="K390" s="40">
        <v>1</v>
      </c>
      <c r="L390" s="40">
        <v>102</v>
      </c>
      <c r="M390" s="21" t="s">
        <v>1383</v>
      </c>
      <c r="N390" s="21" t="s">
        <v>1317</v>
      </c>
    </row>
    <row r="391" spans="1:14" ht="30" customHeight="1" x14ac:dyDescent="0.25">
      <c r="A391" s="23">
        <v>46114</v>
      </c>
      <c r="B391" s="12" t="s">
        <v>183</v>
      </c>
      <c r="C391" s="12" t="s">
        <v>184</v>
      </c>
      <c r="D391" s="12" t="s">
        <v>903</v>
      </c>
      <c r="E391" s="12" t="s">
        <v>26</v>
      </c>
      <c r="F391" s="12" t="s">
        <v>27</v>
      </c>
      <c r="G391" s="12" t="s">
        <v>1349</v>
      </c>
      <c r="H391" s="12" t="s">
        <v>1350</v>
      </c>
      <c r="I391" s="40">
        <v>1</v>
      </c>
      <c r="J391" s="40">
        <v>75</v>
      </c>
      <c r="K391" s="40">
        <v>1</v>
      </c>
      <c r="L391" s="40">
        <v>75</v>
      </c>
      <c r="M391" s="21" t="s">
        <v>1386</v>
      </c>
      <c r="N391" s="21" t="s">
        <v>1382</v>
      </c>
    </row>
    <row r="392" spans="1:14" ht="15" customHeight="1" x14ac:dyDescent="0.25">
      <c r="A392" s="23">
        <v>46114</v>
      </c>
      <c r="B392" s="12" t="s">
        <v>183</v>
      </c>
      <c r="C392" s="12" t="s">
        <v>184</v>
      </c>
      <c r="D392" s="12" t="s">
        <v>903</v>
      </c>
      <c r="E392" s="12" t="s">
        <v>26</v>
      </c>
      <c r="F392" s="12" t="s">
        <v>27</v>
      </c>
      <c r="G392" s="12" t="s">
        <v>1351</v>
      </c>
      <c r="H392" s="12" t="s">
        <v>1352</v>
      </c>
      <c r="I392" s="40">
        <v>56</v>
      </c>
      <c r="J392" s="40">
        <v>2.5</v>
      </c>
      <c r="K392" s="40">
        <v>1</v>
      </c>
      <c r="L392" s="40">
        <v>140</v>
      </c>
      <c r="M392" s="21" t="s">
        <v>1383</v>
      </c>
      <c r="N392" s="21" t="s">
        <v>1317</v>
      </c>
    </row>
    <row r="393" spans="1:14" ht="15" customHeight="1" x14ac:dyDescent="0.25">
      <c r="A393" s="23">
        <v>46114</v>
      </c>
      <c r="B393" s="12" t="s">
        <v>183</v>
      </c>
      <c r="C393" s="12" t="s">
        <v>184</v>
      </c>
      <c r="D393" s="12" t="s">
        <v>903</v>
      </c>
      <c r="E393" s="12" t="s">
        <v>26</v>
      </c>
      <c r="F393" s="12" t="s">
        <v>27</v>
      </c>
      <c r="G393" s="12" t="s">
        <v>1353</v>
      </c>
      <c r="H393" s="12" t="s">
        <v>1354</v>
      </c>
      <c r="I393" s="40">
        <v>90</v>
      </c>
      <c r="J393" s="40">
        <v>1.2</v>
      </c>
      <c r="K393" s="40">
        <v>1</v>
      </c>
      <c r="L393" s="40">
        <v>108</v>
      </c>
      <c r="M393" s="21" t="s">
        <v>1383</v>
      </c>
      <c r="N393" s="21" t="s">
        <v>1317</v>
      </c>
    </row>
    <row r="394" spans="1:14" ht="15" customHeight="1" x14ac:dyDescent="0.25">
      <c r="A394" s="23">
        <v>46114</v>
      </c>
      <c r="B394" s="12" t="s">
        <v>183</v>
      </c>
      <c r="C394" s="12" t="s">
        <v>184</v>
      </c>
      <c r="D394" s="12" t="s">
        <v>903</v>
      </c>
      <c r="E394" s="12" t="s">
        <v>34</v>
      </c>
      <c r="F394" s="12" t="s">
        <v>35</v>
      </c>
      <c r="G394" s="12" t="s">
        <v>1356</v>
      </c>
      <c r="H394" s="12" t="s">
        <v>1350</v>
      </c>
      <c r="I394" s="40">
        <v>27</v>
      </c>
      <c r="J394" s="40">
        <v>2.2000000000000002</v>
      </c>
      <c r="K394" s="40">
        <v>1</v>
      </c>
      <c r="L394" s="40">
        <v>59.4</v>
      </c>
      <c r="M394" s="21" t="s">
        <v>1383</v>
      </c>
      <c r="N394" s="21" t="s">
        <v>1317</v>
      </c>
    </row>
    <row r="395" spans="1:14" ht="15" customHeight="1" x14ac:dyDescent="0.25">
      <c r="A395" s="23">
        <v>46114</v>
      </c>
      <c r="B395" s="12" t="s">
        <v>183</v>
      </c>
      <c r="C395" s="12" t="s">
        <v>184</v>
      </c>
      <c r="D395" s="12" t="s">
        <v>903</v>
      </c>
      <c r="E395" s="12" t="s">
        <v>34</v>
      </c>
      <c r="F395" s="12" t="s">
        <v>35</v>
      </c>
      <c r="G395" s="12" t="s">
        <v>1357</v>
      </c>
      <c r="H395" s="12" t="s">
        <v>1358</v>
      </c>
      <c r="I395" s="40">
        <v>16</v>
      </c>
      <c r="J395" s="40">
        <v>0.8</v>
      </c>
      <c r="K395" s="40">
        <v>1</v>
      </c>
      <c r="L395" s="40">
        <v>12.8</v>
      </c>
      <c r="M395" s="21" t="s">
        <v>1383</v>
      </c>
      <c r="N395" s="21" t="s">
        <v>1317</v>
      </c>
    </row>
    <row r="396" spans="1:14" ht="15" customHeight="1" x14ac:dyDescent="0.25">
      <c r="A396" s="23">
        <v>46114</v>
      </c>
      <c r="B396" s="12" t="s">
        <v>183</v>
      </c>
      <c r="C396" s="12" t="s">
        <v>184</v>
      </c>
      <c r="D396" s="12" t="s">
        <v>903</v>
      </c>
      <c r="E396" s="12" t="s">
        <v>34</v>
      </c>
      <c r="F396" s="12" t="s">
        <v>35</v>
      </c>
      <c r="G396" s="12" t="s">
        <v>1359</v>
      </c>
      <c r="H396" s="12" t="s">
        <v>1360</v>
      </c>
      <c r="I396" s="40">
        <v>5</v>
      </c>
      <c r="J396" s="40">
        <v>1</v>
      </c>
      <c r="K396" s="40">
        <v>1</v>
      </c>
      <c r="L396" s="40">
        <v>5</v>
      </c>
      <c r="M396" s="21" t="s">
        <v>1383</v>
      </c>
      <c r="N396" s="21" t="s">
        <v>1317</v>
      </c>
    </row>
    <row r="397" spans="1:14" ht="30" customHeight="1" x14ac:dyDescent="0.25">
      <c r="A397" s="23">
        <v>46114</v>
      </c>
      <c r="B397" s="12" t="s">
        <v>183</v>
      </c>
      <c r="C397" s="12" t="s">
        <v>184</v>
      </c>
      <c r="D397" s="12" t="s">
        <v>903</v>
      </c>
      <c r="E397" s="12" t="s">
        <v>46</v>
      </c>
      <c r="F397" s="12" t="s">
        <v>47</v>
      </c>
      <c r="G397" s="12" t="s">
        <v>1361</v>
      </c>
      <c r="H397" s="12" t="s">
        <v>1362</v>
      </c>
      <c r="I397" s="40">
        <v>81</v>
      </c>
      <c r="J397" s="40">
        <v>7</v>
      </c>
      <c r="K397" s="40">
        <v>1</v>
      </c>
      <c r="L397" s="40">
        <v>567</v>
      </c>
      <c r="M397" s="21" t="s">
        <v>1387</v>
      </c>
      <c r="N397" s="21" t="s">
        <v>1382</v>
      </c>
    </row>
    <row r="398" spans="1:14" ht="30" customHeight="1" x14ac:dyDescent="0.25">
      <c r="A398" s="23">
        <v>46114</v>
      </c>
      <c r="B398" s="12" t="s">
        <v>183</v>
      </c>
      <c r="C398" s="12" t="s">
        <v>184</v>
      </c>
      <c r="D398" s="12" t="s">
        <v>903</v>
      </c>
      <c r="E398" s="12" t="s">
        <v>48</v>
      </c>
      <c r="F398" s="12" t="s">
        <v>49</v>
      </c>
      <c r="G398" s="12" t="s">
        <v>1364</v>
      </c>
      <c r="H398" s="12" t="s">
        <v>1365</v>
      </c>
      <c r="I398" s="40">
        <v>81</v>
      </c>
      <c r="J398" s="40">
        <v>12</v>
      </c>
      <c r="K398" s="40">
        <v>1</v>
      </c>
      <c r="L398" s="40">
        <v>972</v>
      </c>
      <c r="M398" s="21" t="s">
        <v>1387</v>
      </c>
      <c r="N398" s="21" t="s">
        <v>1382</v>
      </c>
    </row>
    <row r="399" spans="1:14" ht="15" customHeight="1" x14ac:dyDescent="0.25">
      <c r="A399" s="23">
        <v>46114</v>
      </c>
      <c r="B399" s="12" t="s">
        <v>183</v>
      </c>
      <c r="C399" s="12" t="s">
        <v>184</v>
      </c>
      <c r="D399" s="12" t="s">
        <v>903</v>
      </c>
      <c r="E399" s="12" t="s">
        <v>4</v>
      </c>
      <c r="F399" s="12" t="s">
        <v>5</v>
      </c>
      <c r="G399" s="12" t="s">
        <v>1366</v>
      </c>
      <c r="H399" s="12" t="s">
        <v>1367</v>
      </c>
      <c r="I399" s="40">
        <v>16</v>
      </c>
      <c r="J399" s="40">
        <v>2</v>
      </c>
      <c r="K399" s="40">
        <v>1</v>
      </c>
      <c r="L399" s="40">
        <v>32</v>
      </c>
      <c r="M399" s="21" t="s">
        <v>1383</v>
      </c>
      <c r="N399" s="21" t="s">
        <v>1317</v>
      </c>
    </row>
    <row r="400" spans="1:14" ht="15" customHeight="1" x14ac:dyDescent="0.25">
      <c r="A400" s="23">
        <v>46114</v>
      </c>
      <c r="B400" s="12" t="s">
        <v>183</v>
      </c>
      <c r="C400" s="12" t="s">
        <v>184</v>
      </c>
      <c r="D400" s="12" t="s">
        <v>903</v>
      </c>
      <c r="E400" s="12" t="s">
        <v>68</v>
      </c>
      <c r="F400" s="12" t="s">
        <v>69</v>
      </c>
      <c r="G400" s="12" t="s">
        <v>1368</v>
      </c>
      <c r="H400" s="12" t="s">
        <v>1369</v>
      </c>
      <c r="I400" s="40">
        <v>5</v>
      </c>
      <c r="J400" s="40">
        <v>25</v>
      </c>
      <c r="K400" s="40">
        <v>1</v>
      </c>
      <c r="L400" s="40">
        <v>125</v>
      </c>
      <c r="M400" s="21" t="s">
        <v>1383</v>
      </c>
      <c r="N400" s="21" t="s">
        <v>1317</v>
      </c>
    </row>
    <row r="401" spans="1:14" ht="30" customHeight="1" x14ac:dyDescent="0.25">
      <c r="A401" s="23">
        <v>46114</v>
      </c>
      <c r="B401" s="12" t="s">
        <v>186</v>
      </c>
      <c r="C401" s="12" t="s">
        <v>187</v>
      </c>
      <c r="D401" s="12" t="s">
        <v>903</v>
      </c>
      <c r="E401" s="12" t="s">
        <v>30</v>
      </c>
      <c r="F401" s="12" t="s">
        <v>31</v>
      </c>
      <c r="G401" s="12" t="s">
        <v>1312</v>
      </c>
      <c r="H401" s="12" t="s">
        <v>1313</v>
      </c>
      <c r="I401" s="40">
        <v>754</v>
      </c>
      <c r="J401" s="40">
        <v>2</v>
      </c>
      <c r="K401" s="40">
        <v>1</v>
      </c>
      <c r="L401" s="40">
        <v>1508</v>
      </c>
      <c r="M401" s="21" t="s">
        <v>1381</v>
      </c>
      <c r="N401" s="21" t="s">
        <v>1382</v>
      </c>
    </row>
    <row r="402" spans="1:14" ht="15" customHeight="1" x14ac:dyDescent="0.25">
      <c r="A402" s="23">
        <v>46114</v>
      </c>
      <c r="B402" s="12" t="s">
        <v>186</v>
      </c>
      <c r="C402" s="12" t="s">
        <v>187</v>
      </c>
      <c r="D402" s="12" t="s">
        <v>903</v>
      </c>
      <c r="E402" s="12" t="s">
        <v>30</v>
      </c>
      <c r="F402" s="12" t="s">
        <v>31</v>
      </c>
      <c r="G402" s="12" t="s">
        <v>1319</v>
      </c>
      <c r="H402" s="12" t="s">
        <v>1320</v>
      </c>
      <c r="I402" s="40">
        <v>2</v>
      </c>
      <c r="J402" s="40">
        <v>15</v>
      </c>
      <c r="K402" s="40">
        <v>1</v>
      </c>
      <c r="L402" s="40">
        <v>30</v>
      </c>
      <c r="M402" s="21" t="s">
        <v>1383</v>
      </c>
      <c r="N402" s="21" t="s">
        <v>1317</v>
      </c>
    </row>
    <row r="403" spans="1:14" ht="15" customHeight="1" x14ac:dyDescent="0.25">
      <c r="A403" s="23">
        <v>46114</v>
      </c>
      <c r="B403" s="12" t="s">
        <v>186</v>
      </c>
      <c r="C403" s="12" t="s">
        <v>187</v>
      </c>
      <c r="D403" s="12" t="s">
        <v>903</v>
      </c>
      <c r="E403" s="12" t="s">
        <v>30</v>
      </c>
      <c r="F403" s="12" t="s">
        <v>31</v>
      </c>
      <c r="G403" s="12" t="s">
        <v>1322</v>
      </c>
      <c r="H403" s="12" t="s">
        <v>1323</v>
      </c>
      <c r="I403" s="40">
        <v>2</v>
      </c>
      <c r="J403" s="40">
        <v>20</v>
      </c>
      <c r="K403" s="40">
        <v>1</v>
      </c>
      <c r="L403" s="40">
        <v>40</v>
      </c>
      <c r="M403" s="21" t="s">
        <v>1383</v>
      </c>
      <c r="N403" s="21" t="s">
        <v>1317</v>
      </c>
    </row>
    <row r="404" spans="1:14" ht="15" customHeight="1" x14ac:dyDescent="0.25">
      <c r="A404" s="23">
        <v>46114</v>
      </c>
      <c r="B404" s="12" t="s">
        <v>186</v>
      </c>
      <c r="C404" s="12" t="s">
        <v>187</v>
      </c>
      <c r="D404" s="12" t="s">
        <v>903</v>
      </c>
      <c r="E404" s="12" t="s">
        <v>30</v>
      </c>
      <c r="F404" s="12" t="s">
        <v>31</v>
      </c>
      <c r="G404" s="12" t="s">
        <v>1324</v>
      </c>
      <c r="H404" s="12" t="s">
        <v>1325</v>
      </c>
      <c r="I404" s="40">
        <v>9</v>
      </c>
      <c r="J404" s="40">
        <v>6</v>
      </c>
      <c r="K404" s="40">
        <v>1</v>
      </c>
      <c r="L404" s="40">
        <v>54</v>
      </c>
      <c r="M404" s="21" t="s">
        <v>1383</v>
      </c>
      <c r="N404" s="21" t="s">
        <v>1317</v>
      </c>
    </row>
    <row r="405" spans="1:14" ht="15" customHeight="1" x14ac:dyDescent="0.25">
      <c r="A405" s="23">
        <v>46114</v>
      </c>
      <c r="B405" s="12" t="s">
        <v>186</v>
      </c>
      <c r="C405" s="12" t="s">
        <v>187</v>
      </c>
      <c r="D405" s="12" t="s">
        <v>903</v>
      </c>
      <c r="E405" s="12" t="s">
        <v>52</v>
      </c>
      <c r="F405" s="12" t="s">
        <v>53</v>
      </c>
      <c r="G405" s="12" t="s">
        <v>1327</v>
      </c>
      <c r="H405" s="12" t="s">
        <v>1328</v>
      </c>
      <c r="I405" s="40">
        <v>7</v>
      </c>
      <c r="J405" s="40">
        <v>1.8</v>
      </c>
      <c r="K405" s="40">
        <v>1</v>
      </c>
      <c r="L405" s="40">
        <v>12.6</v>
      </c>
      <c r="M405" s="21" t="s">
        <v>1384</v>
      </c>
      <c r="N405" s="21" t="s">
        <v>1385</v>
      </c>
    </row>
    <row r="406" spans="1:14" ht="15" customHeight="1" x14ac:dyDescent="0.25">
      <c r="A406" s="23">
        <v>46114</v>
      </c>
      <c r="B406" s="12" t="s">
        <v>186</v>
      </c>
      <c r="C406" s="12" t="s">
        <v>187</v>
      </c>
      <c r="D406" s="12" t="s">
        <v>903</v>
      </c>
      <c r="E406" s="12" t="s">
        <v>52</v>
      </c>
      <c r="F406" s="12" t="s">
        <v>53</v>
      </c>
      <c r="G406" s="12" t="s">
        <v>1330</v>
      </c>
      <c r="H406" s="12" t="s">
        <v>1331</v>
      </c>
      <c r="I406" s="40">
        <v>7</v>
      </c>
      <c r="J406" s="40">
        <v>30</v>
      </c>
      <c r="K406" s="40">
        <v>1</v>
      </c>
      <c r="L406" s="40">
        <v>210</v>
      </c>
      <c r="M406" s="21" t="s">
        <v>1384</v>
      </c>
      <c r="N406" s="21" t="s">
        <v>1385</v>
      </c>
    </row>
    <row r="407" spans="1:14" ht="15" customHeight="1" x14ac:dyDescent="0.25">
      <c r="A407" s="23">
        <v>46114</v>
      </c>
      <c r="B407" s="12" t="s">
        <v>186</v>
      </c>
      <c r="C407" s="12" t="s">
        <v>187</v>
      </c>
      <c r="D407" s="12" t="s">
        <v>903</v>
      </c>
      <c r="E407" s="12" t="s">
        <v>52</v>
      </c>
      <c r="F407" s="12" t="s">
        <v>53</v>
      </c>
      <c r="G407" s="12" t="s">
        <v>1333</v>
      </c>
      <c r="H407" s="12" t="s">
        <v>1334</v>
      </c>
      <c r="I407" s="40">
        <v>115</v>
      </c>
      <c r="J407" s="40">
        <v>0.45</v>
      </c>
      <c r="K407" s="40">
        <v>1</v>
      </c>
      <c r="L407" s="40">
        <v>51.75</v>
      </c>
      <c r="M407" s="21" t="s">
        <v>1383</v>
      </c>
      <c r="N407" s="21" t="s">
        <v>1317</v>
      </c>
    </row>
    <row r="408" spans="1:14" ht="15" customHeight="1" x14ac:dyDescent="0.25">
      <c r="A408" s="23">
        <v>46114</v>
      </c>
      <c r="B408" s="12" t="s">
        <v>186</v>
      </c>
      <c r="C408" s="12" t="s">
        <v>187</v>
      </c>
      <c r="D408" s="12" t="s">
        <v>903</v>
      </c>
      <c r="E408" s="12" t="s">
        <v>52</v>
      </c>
      <c r="F408" s="12" t="s">
        <v>53</v>
      </c>
      <c r="G408" s="12" t="s">
        <v>1336</v>
      </c>
      <c r="H408" s="12" t="s">
        <v>1337</v>
      </c>
      <c r="I408" s="40">
        <v>825</v>
      </c>
      <c r="J408" s="40">
        <v>0.2</v>
      </c>
      <c r="K408" s="40">
        <v>1</v>
      </c>
      <c r="L408" s="40">
        <v>165</v>
      </c>
      <c r="M408" s="21" t="s">
        <v>1383</v>
      </c>
      <c r="N408" s="21" t="s">
        <v>1317</v>
      </c>
    </row>
    <row r="409" spans="1:14" ht="15" customHeight="1" x14ac:dyDescent="0.25">
      <c r="A409" s="23">
        <v>46114</v>
      </c>
      <c r="B409" s="12" t="s">
        <v>186</v>
      </c>
      <c r="C409" s="12" t="s">
        <v>187</v>
      </c>
      <c r="D409" s="12" t="s">
        <v>903</v>
      </c>
      <c r="E409" s="12" t="s">
        <v>84</v>
      </c>
      <c r="F409" s="12" t="s">
        <v>85</v>
      </c>
      <c r="G409" s="12" t="s">
        <v>1340</v>
      </c>
      <c r="H409" s="12" t="s">
        <v>1341</v>
      </c>
      <c r="I409" s="40">
        <v>77</v>
      </c>
      <c r="J409" s="40">
        <v>4</v>
      </c>
      <c r="K409" s="40">
        <v>1</v>
      </c>
      <c r="L409" s="40">
        <v>308</v>
      </c>
      <c r="M409" s="21" t="s">
        <v>1383</v>
      </c>
      <c r="N409" s="21" t="s">
        <v>1317</v>
      </c>
    </row>
    <row r="410" spans="1:14" ht="30" customHeight="1" x14ac:dyDescent="0.25">
      <c r="A410" s="23">
        <v>46114</v>
      </c>
      <c r="B410" s="12" t="s">
        <v>186</v>
      </c>
      <c r="C410" s="12" t="s">
        <v>187</v>
      </c>
      <c r="D410" s="12" t="s">
        <v>903</v>
      </c>
      <c r="E410" s="12" t="s">
        <v>84</v>
      </c>
      <c r="F410" s="12" t="s">
        <v>85</v>
      </c>
      <c r="G410" s="12" t="s">
        <v>1343</v>
      </c>
      <c r="H410" s="12" t="s">
        <v>1344</v>
      </c>
      <c r="I410" s="40">
        <v>1</v>
      </c>
      <c r="J410" s="40">
        <v>90</v>
      </c>
      <c r="K410" s="40">
        <v>1</v>
      </c>
      <c r="L410" s="40">
        <v>90</v>
      </c>
      <c r="M410" s="21" t="s">
        <v>1386</v>
      </c>
      <c r="N410" s="21" t="s">
        <v>1382</v>
      </c>
    </row>
    <row r="411" spans="1:14" ht="15" customHeight="1" x14ac:dyDescent="0.25">
      <c r="A411" s="23">
        <v>46114</v>
      </c>
      <c r="B411" s="12" t="s">
        <v>186</v>
      </c>
      <c r="C411" s="12" t="s">
        <v>187</v>
      </c>
      <c r="D411" s="12" t="s">
        <v>903</v>
      </c>
      <c r="E411" s="12" t="s">
        <v>84</v>
      </c>
      <c r="F411" s="12" t="s">
        <v>85</v>
      </c>
      <c r="G411" s="12" t="s">
        <v>1346</v>
      </c>
      <c r="H411" s="12" t="s">
        <v>1347</v>
      </c>
      <c r="I411" s="40">
        <v>23</v>
      </c>
      <c r="J411" s="40">
        <v>1.5</v>
      </c>
      <c r="K411" s="40">
        <v>1</v>
      </c>
      <c r="L411" s="40">
        <v>34.5</v>
      </c>
      <c r="M411" s="21" t="s">
        <v>1383</v>
      </c>
      <c r="N411" s="21" t="s">
        <v>1317</v>
      </c>
    </row>
    <row r="412" spans="1:14" ht="30" customHeight="1" x14ac:dyDescent="0.25">
      <c r="A412" s="23">
        <v>46114</v>
      </c>
      <c r="B412" s="12" t="s">
        <v>186</v>
      </c>
      <c r="C412" s="12" t="s">
        <v>187</v>
      </c>
      <c r="D412" s="12" t="s">
        <v>903</v>
      </c>
      <c r="E412" s="12" t="s">
        <v>26</v>
      </c>
      <c r="F412" s="12" t="s">
        <v>27</v>
      </c>
      <c r="G412" s="12" t="s">
        <v>1349</v>
      </c>
      <c r="H412" s="12" t="s">
        <v>1350</v>
      </c>
      <c r="I412" s="40">
        <v>1</v>
      </c>
      <c r="J412" s="40">
        <v>75</v>
      </c>
      <c r="K412" s="40">
        <v>1</v>
      </c>
      <c r="L412" s="40">
        <v>75</v>
      </c>
      <c r="M412" s="21" t="s">
        <v>1386</v>
      </c>
      <c r="N412" s="21" t="s">
        <v>1382</v>
      </c>
    </row>
    <row r="413" spans="1:14" ht="15" customHeight="1" x14ac:dyDescent="0.25">
      <c r="A413" s="23">
        <v>46114</v>
      </c>
      <c r="B413" s="12" t="s">
        <v>186</v>
      </c>
      <c r="C413" s="12" t="s">
        <v>187</v>
      </c>
      <c r="D413" s="12" t="s">
        <v>903</v>
      </c>
      <c r="E413" s="12" t="s">
        <v>26</v>
      </c>
      <c r="F413" s="12" t="s">
        <v>27</v>
      </c>
      <c r="G413" s="12" t="s">
        <v>1351</v>
      </c>
      <c r="H413" s="12" t="s">
        <v>1352</v>
      </c>
      <c r="I413" s="40">
        <v>20</v>
      </c>
      <c r="J413" s="40">
        <v>2.5</v>
      </c>
      <c r="K413" s="40">
        <v>1</v>
      </c>
      <c r="L413" s="40">
        <v>50</v>
      </c>
      <c r="M413" s="21" t="s">
        <v>1383</v>
      </c>
      <c r="N413" s="21" t="s">
        <v>1317</v>
      </c>
    </row>
    <row r="414" spans="1:14" ht="15" customHeight="1" x14ac:dyDescent="0.25">
      <c r="A414" s="23">
        <v>46114</v>
      </c>
      <c r="B414" s="12" t="s">
        <v>186</v>
      </c>
      <c r="C414" s="12" t="s">
        <v>187</v>
      </c>
      <c r="D414" s="12" t="s">
        <v>903</v>
      </c>
      <c r="E414" s="12" t="s">
        <v>26</v>
      </c>
      <c r="F414" s="12" t="s">
        <v>27</v>
      </c>
      <c r="G414" s="12" t="s">
        <v>1353</v>
      </c>
      <c r="H414" s="12" t="s">
        <v>1354</v>
      </c>
      <c r="I414" s="40">
        <v>31</v>
      </c>
      <c r="J414" s="40">
        <v>1.2</v>
      </c>
      <c r="K414" s="40">
        <v>1</v>
      </c>
      <c r="L414" s="40">
        <v>37.200000000000003</v>
      </c>
      <c r="M414" s="21" t="s">
        <v>1383</v>
      </c>
      <c r="N414" s="21" t="s">
        <v>1317</v>
      </c>
    </row>
    <row r="415" spans="1:14" ht="15" customHeight="1" x14ac:dyDescent="0.25">
      <c r="A415" s="23">
        <v>46114</v>
      </c>
      <c r="B415" s="12" t="s">
        <v>186</v>
      </c>
      <c r="C415" s="12" t="s">
        <v>187</v>
      </c>
      <c r="D415" s="12" t="s">
        <v>903</v>
      </c>
      <c r="E415" s="12" t="s">
        <v>34</v>
      </c>
      <c r="F415" s="12" t="s">
        <v>35</v>
      </c>
      <c r="G415" s="12" t="s">
        <v>1356</v>
      </c>
      <c r="H415" s="12" t="s">
        <v>1350</v>
      </c>
      <c r="I415" s="40">
        <v>66</v>
      </c>
      <c r="J415" s="40">
        <v>2.2000000000000002</v>
      </c>
      <c r="K415" s="40">
        <v>1</v>
      </c>
      <c r="L415" s="40">
        <v>145.19999999999999</v>
      </c>
      <c r="M415" s="21" t="s">
        <v>1383</v>
      </c>
      <c r="N415" s="21" t="s">
        <v>1317</v>
      </c>
    </row>
    <row r="416" spans="1:14" ht="15" customHeight="1" x14ac:dyDescent="0.25">
      <c r="A416" s="23">
        <v>46114</v>
      </c>
      <c r="B416" s="12" t="s">
        <v>186</v>
      </c>
      <c r="C416" s="12" t="s">
        <v>187</v>
      </c>
      <c r="D416" s="12" t="s">
        <v>903</v>
      </c>
      <c r="E416" s="12" t="s">
        <v>34</v>
      </c>
      <c r="F416" s="12" t="s">
        <v>35</v>
      </c>
      <c r="G416" s="12" t="s">
        <v>1357</v>
      </c>
      <c r="H416" s="12" t="s">
        <v>1358</v>
      </c>
      <c r="I416" s="40">
        <v>40</v>
      </c>
      <c r="J416" s="40">
        <v>0.8</v>
      </c>
      <c r="K416" s="40">
        <v>1</v>
      </c>
      <c r="L416" s="40">
        <v>32</v>
      </c>
      <c r="M416" s="21" t="s">
        <v>1383</v>
      </c>
      <c r="N416" s="21" t="s">
        <v>1317</v>
      </c>
    </row>
    <row r="417" spans="1:14" ht="15" customHeight="1" x14ac:dyDescent="0.25">
      <c r="A417" s="23">
        <v>46114</v>
      </c>
      <c r="B417" s="12" t="s">
        <v>186</v>
      </c>
      <c r="C417" s="12" t="s">
        <v>187</v>
      </c>
      <c r="D417" s="12" t="s">
        <v>903</v>
      </c>
      <c r="E417" s="12" t="s">
        <v>34</v>
      </c>
      <c r="F417" s="12" t="s">
        <v>35</v>
      </c>
      <c r="G417" s="12" t="s">
        <v>1359</v>
      </c>
      <c r="H417" s="12" t="s">
        <v>1360</v>
      </c>
      <c r="I417" s="40">
        <v>10</v>
      </c>
      <c r="J417" s="40">
        <v>1</v>
      </c>
      <c r="K417" s="40">
        <v>1</v>
      </c>
      <c r="L417" s="40">
        <v>10</v>
      </c>
      <c r="M417" s="21" t="s">
        <v>1383</v>
      </c>
      <c r="N417" s="21" t="s">
        <v>1317</v>
      </c>
    </row>
    <row r="418" spans="1:14" ht="30" customHeight="1" x14ac:dyDescent="0.25">
      <c r="A418" s="23">
        <v>46114</v>
      </c>
      <c r="B418" s="12" t="s">
        <v>186</v>
      </c>
      <c r="C418" s="12" t="s">
        <v>187</v>
      </c>
      <c r="D418" s="12" t="s">
        <v>903</v>
      </c>
      <c r="E418" s="12" t="s">
        <v>46</v>
      </c>
      <c r="F418" s="12" t="s">
        <v>47</v>
      </c>
      <c r="G418" s="12" t="s">
        <v>1361</v>
      </c>
      <c r="H418" s="12" t="s">
        <v>1362</v>
      </c>
      <c r="I418" s="40">
        <v>105</v>
      </c>
      <c r="J418" s="40">
        <v>7</v>
      </c>
      <c r="K418" s="40">
        <v>1</v>
      </c>
      <c r="L418" s="40">
        <v>735</v>
      </c>
      <c r="M418" s="21" t="s">
        <v>1387</v>
      </c>
      <c r="N418" s="21" t="s">
        <v>1382</v>
      </c>
    </row>
    <row r="419" spans="1:14" ht="30" customHeight="1" x14ac:dyDescent="0.25">
      <c r="A419" s="23">
        <v>46114</v>
      </c>
      <c r="B419" s="12" t="s">
        <v>186</v>
      </c>
      <c r="C419" s="12" t="s">
        <v>187</v>
      </c>
      <c r="D419" s="12" t="s">
        <v>903</v>
      </c>
      <c r="E419" s="12" t="s">
        <v>48</v>
      </c>
      <c r="F419" s="12" t="s">
        <v>49</v>
      </c>
      <c r="G419" s="12" t="s">
        <v>1364</v>
      </c>
      <c r="H419" s="12" t="s">
        <v>1365</v>
      </c>
      <c r="I419" s="40">
        <v>105</v>
      </c>
      <c r="J419" s="40">
        <v>12</v>
      </c>
      <c r="K419" s="40">
        <v>1</v>
      </c>
      <c r="L419" s="40">
        <v>1260</v>
      </c>
      <c r="M419" s="21" t="s">
        <v>1387</v>
      </c>
      <c r="N419" s="21" t="s">
        <v>1382</v>
      </c>
    </row>
    <row r="420" spans="1:14" ht="15" customHeight="1" x14ac:dyDescent="0.25">
      <c r="A420" s="23">
        <v>46114</v>
      </c>
      <c r="B420" s="12" t="s">
        <v>186</v>
      </c>
      <c r="C420" s="12" t="s">
        <v>187</v>
      </c>
      <c r="D420" s="12" t="s">
        <v>903</v>
      </c>
      <c r="E420" s="12" t="s">
        <v>4</v>
      </c>
      <c r="F420" s="12" t="s">
        <v>5</v>
      </c>
      <c r="G420" s="12" t="s">
        <v>1366</v>
      </c>
      <c r="H420" s="12" t="s">
        <v>1367</v>
      </c>
      <c r="I420" s="40">
        <v>40</v>
      </c>
      <c r="J420" s="40">
        <v>2</v>
      </c>
      <c r="K420" s="40">
        <v>1</v>
      </c>
      <c r="L420" s="40">
        <v>80</v>
      </c>
      <c r="M420" s="21" t="s">
        <v>1383</v>
      </c>
      <c r="N420" s="21" t="s">
        <v>1317</v>
      </c>
    </row>
    <row r="421" spans="1:14" ht="15" customHeight="1" x14ac:dyDescent="0.25">
      <c r="A421" s="23">
        <v>46114</v>
      </c>
      <c r="B421" s="12" t="s">
        <v>186</v>
      </c>
      <c r="C421" s="12" t="s">
        <v>187</v>
      </c>
      <c r="D421" s="12" t="s">
        <v>903</v>
      </c>
      <c r="E421" s="12" t="s">
        <v>68</v>
      </c>
      <c r="F421" s="12" t="s">
        <v>69</v>
      </c>
      <c r="G421" s="12" t="s">
        <v>1368</v>
      </c>
      <c r="H421" s="12" t="s">
        <v>1369</v>
      </c>
      <c r="I421" s="40">
        <v>2</v>
      </c>
      <c r="J421" s="40">
        <v>25</v>
      </c>
      <c r="K421" s="40">
        <v>1</v>
      </c>
      <c r="L421" s="40">
        <v>50</v>
      </c>
      <c r="M421" s="21" t="s">
        <v>1383</v>
      </c>
      <c r="N421" s="21" t="s">
        <v>1317</v>
      </c>
    </row>
    <row r="422" spans="1:14" ht="30" customHeight="1" x14ac:dyDescent="0.25">
      <c r="A422" s="23">
        <v>46114</v>
      </c>
      <c r="B422" s="12" t="s">
        <v>189</v>
      </c>
      <c r="C422" s="12" t="s">
        <v>190</v>
      </c>
      <c r="D422" s="12" t="s">
        <v>903</v>
      </c>
      <c r="E422" s="12" t="s">
        <v>30</v>
      </c>
      <c r="F422" s="12" t="s">
        <v>31</v>
      </c>
      <c r="G422" s="12" t="s">
        <v>1312</v>
      </c>
      <c r="H422" s="12" t="s">
        <v>1313</v>
      </c>
      <c r="I422" s="40">
        <v>3456</v>
      </c>
      <c r="J422" s="40">
        <v>2</v>
      </c>
      <c r="K422" s="40">
        <v>1</v>
      </c>
      <c r="L422" s="40">
        <v>6912</v>
      </c>
      <c r="M422" s="21" t="s">
        <v>1381</v>
      </c>
      <c r="N422" s="21" t="s">
        <v>1382</v>
      </c>
    </row>
    <row r="423" spans="1:14" ht="15" customHeight="1" x14ac:dyDescent="0.25">
      <c r="A423" s="23">
        <v>46114</v>
      </c>
      <c r="B423" s="12" t="s">
        <v>189</v>
      </c>
      <c r="C423" s="12" t="s">
        <v>190</v>
      </c>
      <c r="D423" s="12" t="s">
        <v>903</v>
      </c>
      <c r="E423" s="12" t="s">
        <v>30</v>
      </c>
      <c r="F423" s="12" t="s">
        <v>31</v>
      </c>
      <c r="G423" s="12" t="s">
        <v>1319</v>
      </c>
      <c r="H423" s="12" t="s">
        <v>1320</v>
      </c>
      <c r="I423" s="40">
        <v>10</v>
      </c>
      <c r="J423" s="40">
        <v>15</v>
      </c>
      <c r="K423" s="40">
        <v>1</v>
      </c>
      <c r="L423" s="40">
        <v>150</v>
      </c>
      <c r="M423" s="21" t="s">
        <v>1383</v>
      </c>
      <c r="N423" s="21" t="s">
        <v>1317</v>
      </c>
    </row>
    <row r="424" spans="1:14" ht="15" customHeight="1" x14ac:dyDescent="0.25">
      <c r="A424" s="23">
        <v>46114</v>
      </c>
      <c r="B424" s="12" t="s">
        <v>189</v>
      </c>
      <c r="C424" s="12" t="s">
        <v>190</v>
      </c>
      <c r="D424" s="12" t="s">
        <v>903</v>
      </c>
      <c r="E424" s="12" t="s">
        <v>30</v>
      </c>
      <c r="F424" s="12" t="s">
        <v>31</v>
      </c>
      <c r="G424" s="12" t="s">
        <v>1322</v>
      </c>
      <c r="H424" s="12" t="s">
        <v>1323</v>
      </c>
      <c r="I424" s="40">
        <v>10</v>
      </c>
      <c r="J424" s="40">
        <v>20</v>
      </c>
      <c r="K424" s="40">
        <v>1</v>
      </c>
      <c r="L424" s="40">
        <v>200</v>
      </c>
      <c r="M424" s="21" t="s">
        <v>1383</v>
      </c>
      <c r="N424" s="21" t="s">
        <v>1317</v>
      </c>
    </row>
    <row r="425" spans="1:14" ht="15" customHeight="1" x14ac:dyDescent="0.25">
      <c r="A425" s="23">
        <v>46114</v>
      </c>
      <c r="B425" s="12" t="s">
        <v>189</v>
      </c>
      <c r="C425" s="12" t="s">
        <v>190</v>
      </c>
      <c r="D425" s="12" t="s">
        <v>903</v>
      </c>
      <c r="E425" s="12" t="s">
        <v>30</v>
      </c>
      <c r="F425" s="12" t="s">
        <v>31</v>
      </c>
      <c r="G425" s="12" t="s">
        <v>1324</v>
      </c>
      <c r="H425" s="12" t="s">
        <v>1325</v>
      </c>
      <c r="I425" s="40">
        <v>41</v>
      </c>
      <c r="J425" s="40">
        <v>6</v>
      </c>
      <c r="K425" s="40">
        <v>1</v>
      </c>
      <c r="L425" s="40">
        <v>246</v>
      </c>
      <c r="M425" s="21" t="s">
        <v>1383</v>
      </c>
      <c r="N425" s="21" t="s">
        <v>1317</v>
      </c>
    </row>
    <row r="426" spans="1:14" ht="15" customHeight="1" x14ac:dyDescent="0.25">
      <c r="A426" s="23">
        <v>46114</v>
      </c>
      <c r="B426" s="12" t="s">
        <v>189</v>
      </c>
      <c r="C426" s="12" t="s">
        <v>190</v>
      </c>
      <c r="D426" s="12" t="s">
        <v>903</v>
      </c>
      <c r="E426" s="12" t="s">
        <v>52</v>
      </c>
      <c r="F426" s="12" t="s">
        <v>53</v>
      </c>
      <c r="G426" s="12" t="s">
        <v>1327</v>
      </c>
      <c r="H426" s="12" t="s">
        <v>1328</v>
      </c>
      <c r="I426" s="40">
        <v>8</v>
      </c>
      <c r="J426" s="40">
        <v>1.8</v>
      </c>
      <c r="K426" s="40">
        <v>1</v>
      </c>
      <c r="L426" s="40">
        <v>14.4</v>
      </c>
      <c r="M426" s="21" t="s">
        <v>1384</v>
      </c>
      <c r="N426" s="21" t="s">
        <v>1385</v>
      </c>
    </row>
    <row r="427" spans="1:14" ht="15" customHeight="1" x14ac:dyDescent="0.25">
      <c r="A427" s="23">
        <v>46114</v>
      </c>
      <c r="B427" s="12" t="s">
        <v>189</v>
      </c>
      <c r="C427" s="12" t="s">
        <v>190</v>
      </c>
      <c r="D427" s="12" t="s">
        <v>903</v>
      </c>
      <c r="E427" s="12" t="s">
        <v>52</v>
      </c>
      <c r="F427" s="12" t="s">
        <v>53</v>
      </c>
      <c r="G427" s="12" t="s">
        <v>1330</v>
      </c>
      <c r="H427" s="12" t="s">
        <v>1331</v>
      </c>
      <c r="I427" s="40">
        <v>8</v>
      </c>
      <c r="J427" s="40">
        <v>30</v>
      </c>
      <c r="K427" s="40">
        <v>1</v>
      </c>
      <c r="L427" s="40">
        <v>240</v>
      </c>
      <c r="M427" s="21" t="s">
        <v>1384</v>
      </c>
      <c r="N427" s="21" t="s">
        <v>1385</v>
      </c>
    </row>
    <row r="428" spans="1:14" ht="15" customHeight="1" x14ac:dyDescent="0.25">
      <c r="A428" s="23">
        <v>46114</v>
      </c>
      <c r="B428" s="12" t="s">
        <v>189</v>
      </c>
      <c r="C428" s="12" t="s">
        <v>190</v>
      </c>
      <c r="D428" s="12" t="s">
        <v>903</v>
      </c>
      <c r="E428" s="12" t="s">
        <v>52</v>
      </c>
      <c r="F428" s="12" t="s">
        <v>53</v>
      </c>
      <c r="G428" s="12" t="s">
        <v>1333</v>
      </c>
      <c r="H428" s="12" t="s">
        <v>1334</v>
      </c>
      <c r="I428" s="40">
        <v>47</v>
      </c>
      <c r="J428" s="40">
        <v>0.45</v>
      </c>
      <c r="K428" s="40">
        <v>1</v>
      </c>
      <c r="L428" s="40">
        <v>21.15</v>
      </c>
      <c r="M428" s="21" t="s">
        <v>1383</v>
      </c>
      <c r="N428" s="21" t="s">
        <v>1317</v>
      </c>
    </row>
    <row r="429" spans="1:14" ht="15" customHeight="1" x14ac:dyDescent="0.25">
      <c r="A429" s="23">
        <v>46114</v>
      </c>
      <c r="B429" s="12" t="s">
        <v>189</v>
      </c>
      <c r="C429" s="12" t="s">
        <v>190</v>
      </c>
      <c r="D429" s="12" t="s">
        <v>903</v>
      </c>
      <c r="E429" s="12" t="s">
        <v>52</v>
      </c>
      <c r="F429" s="12" t="s">
        <v>53</v>
      </c>
      <c r="G429" s="12" t="s">
        <v>1336</v>
      </c>
      <c r="H429" s="12" t="s">
        <v>1337</v>
      </c>
      <c r="I429" s="40">
        <v>338</v>
      </c>
      <c r="J429" s="40">
        <v>0.2</v>
      </c>
      <c r="K429" s="40">
        <v>1</v>
      </c>
      <c r="L429" s="40">
        <v>67.599999999999994</v>
      </c>
      <c r="M429" s="21" t="s">
        <v>1383</v>
      </c>
      <c r="N429" s="21" t="s">
        <v>1317</v>
      </c>
    </row>
    <row r="430" spans="1:14" ht="15" customHeight="1" x14ac:dyDescent="0.25">
      <c r="A430" s="23">
        <v>46114</v>
      </c>
      <c r="B430" s="12" t="s">
        <v>189</v>
      </c>
      <c r="C430" s="12" t="s">
        <v>190</v>
      </c>
      <c r="D430" s="12" t="s">
        <v>903</v>
      </c>
      <c r="E430" s="12" t="s">
        <v>84</v>
      </c>
      <c r="F430" s="12" t="s">
        <v>85</v>
      </c>
      <c r="G430" s="12" t="s">
        <v>1340</v>
      </c>
      <c r="H430" s="12" t="s">
        <v>1341</v>
      </c>
      <c r="I430" s="40">
        <v>369</v>
      </c>
      <c r="J430" s="40">
        <v>4</v>
      </c>
      <c r="K430" s="40">
        <v>1</v>
      </c>
      <c r="L430" s="40">
        <v>1476</v>
      </c>
      <c r="M430" s="21" t="s">
        <v>1383</v>
      </c>
      <c r="N430" s="21" t="s">
        <v>1317</v>
      </c>
    </row>
    <row r="431" spans="1:14" ht="30" customHeight="1" x14ac:dyDescent="0.25">
      <c r="A431" s="23">
        <v>46114</v>
      </c>
      <c r="B431" s="12" t="s">
        <v>189</v>
      </c>
      <c r="C431" s="12" t="s">
        <v>190</v>
      </c>
      <c r="D431" s="12" t="s">
        <v>903</v>
      </c>
      <c r="E431" s="12" t="s">
        <v>84</v>
      </c>
      <c r="F431" s="12" t="s">
        <v>85</v>
      </c>
      <c r="G431" s="12" t="s">
        <v>1343</v>
      </c>
      <c r="H431" s="12" t="s">
        <v>1344</v>
      </c>
      <c r="I431" s="40">
        <v>1</v>
      </c>
      <c r="J431" s="40">
        <v>90</v>
      </c>
      <c r="K431" s="40">
        <v>1</v>
      </c>
      <c r="L431" s="40">
        <v>90</v>
      </c>
      <c r="M431" s="21" t="s">
        <v>1386</v>
      </c>
      <c r="N431" s="21" t="s">
        <v>1382</v>
      </c>
    </row>
    <row r="432" spans="1:14" ht="15" customHeight="1" x14ac:dyDescent="0.25">
      <c r="A432" s="23">
        <v>46114</v>
      </c>
      <c r="B432" s="12" t="s">
        <v>189</v>
      </c>
      <c r="C432" s="12" t="s">
        <v>190</v>
      </c>
      <c r="D432" s="12" t="s">
        <v>903</v>
      </c>
      <c r="E432" s="12" t="s">
        <v>84</v>
      </c>
      <c r="F432" s="12" t="s">
        <v>85</v>
      </c>
      <c r="G432" s="12" t="s">
        <v>1346</v>
      </c>
      <c r="H432" s="12" t="s">
        <v>1347</v>
      </c>
      <c r="I432" s="40">
        <v>111</v>
      </c>
      <c r="J432" s="40">
        <v>1.5</v>
      </c>
      <c r="K432" s="40">
        <v>1</v>
      </c>
      <c r="L432" s="40">
        <v>166.5</v>
      </c>
      <c r="M432" s="21" t="s">
        <v>1383</v>
      </c>
      <c r="N432" s="21" t="s">
        <v>1317</v>
      </c>
    </row>
    <row r="433" spans="1:14" ht="30" customHeight="1" x14ac:dyDescent="0.25">
      <c r="A433" s="23">
        <v>46114</v>
      </c>
      <c r="B433" s="12" t="s">
        <v>189</v>
      </c>
      <c r="C433" s="12" t="s">
        <v>190</v>
      </c>
      <c r="D433" s="12" t="s">
        <v>903</v>
      </c>
      <c r="E433" s="12" t="s">
        <v>26</v>
      </c>
      <c r="F433" s="12" t="s">
        <v>27</v>
      </c>
      <c r="G433" s="12" t="s">
        <v>1349</v>
      </c>
      <c r="H433" s="12" t="s">
        <v>1350</v>
      </c>
      <c r="I433" s="40">
        <v>1</v>
      </c>
      <c r="J433" s="40">
        <v>75</v>
      </c>
      <c r="K433" s="40">
        <v>1</v>
      </c>
      <c r="L433" s="40">
        <v>75</v>
      </c>
      <c r="M433" s="21" t="s">
        <v>1386</v>
      </c>
      <c r="N433" s="21" t="s">
        <v>1382</v>
      </c>
    </row>
    <row r="434" spans="1:14" ht="15" customHeight="1" x14ac:dyDescent="0.25">
      <c r="A434" s="23">
        <v>46114</v>
      </c>
      <c r="B434" s="12" t="s">
        <v>189</v>
      </c>
      <c r="C434" s="12" t="s">
        <v>190</v>
      </c>
      <c r="D434" s="12" t="s">
        <v>903</v>
      </c>
      <c r="E434" s="12" t="s">
        <v>26</v>
      </c>
      <c r="F434" s="12" t="s">
        <v>27</v>
      </c>
      <c r="G434" s="12" t="s">
        <v>1351</v>
      </c>
      <c r="H434" s="12" t="s">
        <v>1352</v>
      </c>
      <c r="I434" s="40">
        <v>92</v>
      </c>
      <c r="J434" s="40">
        <v>2.5</v>
      </c>
      <c r="K434" s="40">
        <v>1</v>
      </c>
      <c r="L434" s="40">
        <v>230</v>
      </c>
      <c r="M434" s="21" t="s">
        <v>1383</v>
      </c>
      <c r="N434" s="21" t="s">
        <v>1317</v>
      </c>
    </row>
    <row r="435" spans="1:14" ht="15" customHeight="1" x14ac:dyDescent="0.25">
      <c r="A435" s="23">
        <v>46114</v>
      </c>
      <c r="B435" s="12" t="s">
        <v>189</v>
      </c>
      <c r="C435" s="12" t="s">
        <v>190</v>
      </c>
      <c r="D435" s="12" t="s">
        <v>903</v>
      </c>
      <c r="E435" s="12" t="s">
        <v>26</v>
      </c>
      <c r="F435" s="12" t="s">
        <v>27</v>
      </c>
      <c r="G435" s="12" t="s">
        <v>1353</v>
      </c>
      <c r="H435" s="12" t="s">
        <v>1354</v>
      </c>
      <c r="I435" s="40">
        <v>148</v>
      </c>
      <c r="J435" s="40">
        <v>1.2</v>
      </c>
      <c r="K435" s="40">
        <v>1</v>
      </c>
      <c r="L435" s="40">
        <v>177.6</v>
      </c>
      <c r="M435" s="21" t="s">
        <v>1383</v>
      </c>
      <c r="N435" s="21" t="s">
        <v>1317</v>
      </c>
    </row>
    <row r="436" spans="1:14" ht="15" customHeight="1" x14ac:dyDescent="0.25">
      <c r="A436" s="23">
        <v>46114</v>
      </c>
      <c r="B436" s="12" t="s">
        <v>189</v>
      </c>
      <c r="C436" s="12" t="s">
        <v>190</v>
      </c>
      <c r="D436" s="12" t="s">
        <v>903</v>
      </c>
      <c r="E436" s="12" t="s">
        <v>34</v>
      </c>
      <c r="F436" s="12" t="s">
        <v>35</v>
      </c>
      <c r="G436" s="12" t="s">
        <v>1356</v>
      </c>
      <c r="H436" s="12" t="s">
        <v>1350</v>
      </c>
      <c r="I436" s="40">
        <v>27</v>
      </c>
      <c r="J436" s="40">
        <v>2.2000000000000002</v>
      </c>
      <c r="K436" s="40">
        <v>1</v>
      </c>
      <c r="L436" s="40">
        <v>59.4</v>
      </c>
      <c r="M436" s="21" t="s">
        <v>1383</v>
      </c>
      <c r="N436" s="21" t="s">
        <v>1317</v>
      </c>
    </row>
    <row r="437" spans="1:14" ht="15" customHeight="1" x14ac:dyDescent="0.25">
      <c r="A437" s="23">
        <v>46114</v>
      </c>
      <c r="B437" s="12" t="s">
        <v>189</v>
      </c>
      <c r="C437" s="12" t="s">
        <v>190</v>
      </c>
      <c r="D437" s="12" t="s">
        <v>903</v>
      </c>
      <c r="E437" s="12" t="s">
        <v>34</v>
      </c>
      <c r="F437" s="12" t="s">
        <v>35</v>
      </c>
      <c r="G437" s="12" t="s">
        <v>1357</v>
      </c>
      <c r="H437" s="12" t="s">
        <v>1358</v>
      </c>
      <c r="I437" s="40">
        <v>16</v>
      </c>
      <c r="J437" s="40">
        <v>0.8</v>
      </c>
      <c r="K437" s="40">
        <v>1</v>
      </c>
      <c r="L437" s="40">
        <v>12.8</v>
      </c>
      <c r="M437" s="21" t="s">
        <v>1383</v>
      </c>
      <c r="N437" s="21" t="s">
        <v>1317</v>
      </c>
    </row>
    <row r="438" spans="1:14" ht="15" customHeight="1" x14ac:dyDescent="0.25">
      <c r="A438" s="23">
        <v>46114</v>
      </c>
      <c r="B438" s="12" t="s">
        <v>189</v>
      </c>
      <c r="C438" s="12" t="s">
        <v>190</v>
      </c>
      <c r="D438" s="12" t="s">
        <v>903</v>
      </c>
      <c r="E438" s="12" t="s">
        <v>34</v>
      </c>
      <c r="F438" s="12" t="s">
        <v>35</v>
      </c>
      <c r="G438" s="12" t="s">
        <v>1359</v>
      </c>
      <c r="H438" s="12" t="s">
        <v>1360</v>
      </c>
      <c r="I438" s="40">
        <v>5</v>
      </c>
      <c r="J438" s="40">
        <v>1</v>
      </c>
      <c r="K438" s="40">
        <v>1</v>
      </c>
      <c r="L438" s="40">
        <v>5</v>
      </c>
      <c r="M438" s="21" t="s">
        <v>1383</v>
      </c>
      <c r="N438" s="21" t="s">
        <v>1317</v>
      </c>
    </row>
    <row r="439" spans="1:14" ht="30" customHeight="1" x14ac:dyDescent="0.25">
      <c r="A439" s="23">
        <v>46114</v>
      </c>
      <c r="B439" s="12" t="s">
        <v>189</v>
      </c>
      <c r="C439" s="12" t="s">
        <v>190</v>
      </c>
      <c r="D439" s="12" t="s">
        <v>903</v>
      </c>
      <c r="E439" s="12" t="s">
        <v>46</v>
      </c>
      <c r="F439" s="12" t="s">
        <v>47</v>
      </c>
      <c r="G439" s="12" t="s">
        <v>1361</v>
      </c>
      <c r="H439" s="12" t="s">
        <v>1362</v>
      </c>
      <c r="I439" s="40">
        <v>28</v>
      </c>
      <c r="J439" s="40">
        <v>7</v>
      </c>
      <c r="K439" s="40">
        <v>1</v>
      </c>
      <c r="L439" s="40">
        <v>196</v>
      </c>
      <c r="M439" s="21" t="s">
        <v>1387</v>
      </c>
      <c r="N439" s="21" t="s">
        <v>1382</v>
      </c>
    </row>
    <row r="440" spans="1:14" ht="30" customHeight="1" x14ac:dyDescent="0.25">
      <c r="A440" s="23">
        <v>46114</v>
      </c>
      <c r="B440" s="12" t="s">
        <v>189</v>
      </c>
      <c r="C440" s="12" t="s">
        <v>190</v>
      </c>
      <c r="D440" s="12" t="s">
        <v>903</v>
      </c>
      <c r="E440" s="12" t="s">
        <v>48</v>
      </c>
      <c r="F440" s="12" t="s">
        <v>49</v>
      </c>
      <c r="G440" s="12" t="s">
        <v>1364</v>
      </c>
      <c r="H440" s="12" t="s">
        <v>1365</v>
      </c>
      <c r="I440" s="40">
        <v>28</v>
      </c>
      <c r="J440" s="40">
        <v>12</v>
      </c>
      <c r="K440" s="40">
        <v>1</v>
      </c>
      <c r="L440" s="40">
        <v>336</v>
      </c>
      <c r="M440" s="21" t="s">
        <v>1387</v>
      </c>
      <c r="N440" s="21" t="s">
        <v>1382</v>
      </c>
    </row>
    <row r="441" spans="1:14" ht="15" customHeight="1" x14ac:dyDescent="0.25">
      <c r="A441" s="23">
        <v>46114</v>
      </c>
      <c r="B441" s="12" t="s">
        <v>189</v>
      </c>
      <c r="C441" s="12" t="s">
        <v>190</v>
      </c>
      <c r="D441" s="12" t="s">
        <v>903</v>
      </c>
      <c r="E441" s="12" t="s">
        <v>4</v>
      </c>
      <c r="F441" s="12" t="s">
        <v>5</v>
      </c>
      <c r="G441" s="12" t="s">
        <v>1366</v>
      </c>
      <c r="H441" s="12" t="s">
        <v>1367</v>
      </c>
      <c r="I441" s="40">
        <v>16</v>
      </c>
      <c r="J441" s="40">
        <v>2</v>
      </c>
      <c r="K441" s="40">
        <v>1</v>
      </c>
      <c r="L441" s="40">
        <v>32</v>
      </c>
      <c r="M441" s="21" t="s">
        <v>1383</v>
      </c>
      <c r="N441" s="21" t="s">
        <v>1317</v>
      </c>
    </row>
    <row r="442" spans="1:14" ht="15" customHeight="1" x14ac:dyDescent="0.25">
      <c r="A442" s="23">
        <v>46114</v>
      </c>
      <c r="B442" s="12" t="s">
        <v>189</v>
      </c>
      <c r="C442" s="12" t="s">
        <v>190</v>
      </c>
      <c r="D442" s="12" t="s">
        <v>903</v>
      </c>
      <c r="E442" s="12" t="s">
        <v>68</v>
      </c>
      <c r="F442" s="12" t="s">
        <v>69</v>
      </c>
      <c r="G442" s="12" t="s">
        <v>1368</v>
      </c>
      <c r="H442" s="12" t="s">
        <v>1369</v>
      </c>
      <c r="I442" s="40">
        <v>7</v>
      </c>
      <c r="J442" s="40">
        <v>25</v>
      </c>
      <c r="K442" s="40">
        <v>1</v>
      </c>
      <c r="L442" s="40">
        <v>175</v>
      </c>
      <c r="M442" s="21" t="s">
        <v>1383</v>
      </c>
      <c r="N442" s="21" t="s">
        <v>1317</v>
      </c>
    </row>
    <row r="443" spans="1:14" ht="30" customHeight="1" x14ac:dyDescent="0.25">
      <c r="A443" s="23">
        <v>46114</v>
      </c>
      <c r="B443" s="12" t="s">
        <v>192</v>
      </c>
      <c r="C443" s="12" t="s">
        <v>193</v>
      </c>
      <c r="D443" s="12" t="s">
        <v>901</v>
      </c>
      <c r="E443" s="12" t="s">
        <v>30</v>
      </c>
      <c r="F443" s="12" t="s">
        <v>31</v>
      </c>
      <c r="G443" s="12" t="s">
        <v>1312</v>
      </c>
      <c r="H443" s="12" t="s">
        <v>1313</v>
      </c>
      <c r="I443" s="40">
        <v>1222</v>
      </c>
      <c r="J443" s="40">
        <v>2</v>
      </c>
      <c r="K443" s="40">
        <v>1</v>
      </c>
      <c r="L443" s="40">
        <v>2444</v>
      </c>
      <c r="M443" s="21" t="s">
        <v>1381</v>
      </c>
      <c r="N443" s="21" t="s">
        <v>1382</v>
      </c>
    </row>
    <row r="444" spans="1:14" ht="15" customHeight="1" x14ac:dyDescent="0.25">
      <c r="A444" s="23">
        <v>46114</v>
      </c>
      <c r="B444" s="12" t="s">
        <v>192</v>
      </c>
      <c r="C444" s="12" t="s">
        <v>193</v>
      </c>
      <c r="D444" s="12" t="s">
        <v>901</v>
      </c>
      <c r="E444" s="12" t="s">
        <v>30</v>
      </c>
      <c r="F444" s="12" t="s">
        <v>31</v>
      </c>
      <c r="G444" s="12" t="s">
        <v>1319</v>
      </c>
      <c r="H444" s="12" t="s">
        <v>1320</v>
      </c>
      <c r="I444" s="40">
        <v>3</v>
      </c>
      <c r="J444" s="40">
        <v>15</v>
      </c>
      <c r="K444" s="40">
        <v>1</v>
      </c>
      <c r="L444" s="40">
        <v>45</v>
      </c>
      <c r="M444" s="21" t="s">
        <v>1383</v>
      </c>
      <c r="N444" s="21" t="s">
        <v>1317</v>
      </c>
    </row>
    <row r="445" spans="1:14" ht="15" customHeight="1" x14ac:dyDescent="0.25">
      <c r="A445" s="23">
        <v>46114</v>
      </c>
      <c r="B445" s="12" t="s">
        <v>192</v>
      </c>
      <c r="C445" s="12" t="s">
        <v>193</v>
      </c>
      <c r="D445" s="12" t="s">
        <v>901</v>
      </c>
      <c r="E445" s="12" t="s">
        <v>30</v>
      </c>
      <c r="F445" s="12" t="s">
        <v>31</v>
      </c>
      <c r="G445" s="12" t="s">
        <v>1322</v>
      </c>
      <c r="H445" s="12" t="s">
        <v>1323</v>
      </c>
      <c r="I445" s="40">
        <v>3</v>
      </c>
      <c r="J445" s="40">
        <v>20</v>
      </c>
      <c r="K445" s="40">
        <v>1</v>
      </c>
      <c r="L445" s="40">
        <v>60</v>
      </c>
      <c r="M445" s="21" t="s">
        <v>1383</v>
      </c>
      <c r="N445" s="21" t="s">
        <v>1317</v>
      </c>
    </row>
    <row r="446" spans="1:14" ht="15" customHeight="1" x14ac:dyDescent="0.25">
      <c r="A446" s="23">
        <v>46114</v>
      </c>
      <c r="B446" s="12" t="s">
        <v>192</v>
      </c>
      <c r="C446" s="12" t="s">
        <v>193</v>
      </c>
      <c r="D446" s="12" t="s">
        <v>901</v>
      </c>
      <c r="E446" s="12" t="s">
        <v>30</v>
      </c>
      <c r="F446" s="12" t="s">
        <v>31</v>
      </c>
      <c r="G446" s="12" t="s">
        <v>1324</v>
      </c>
      <c r="H446" s="12" t="s">
        <v>1325</v>
      </c>
      <c r="I446" s="40">
        <v>15</v>
      </c>
      <c r="J446" s="40">
        <v>6</v>
      </c>
      <c r="K446" s="40">
        <v>1</v>
      </c>
      <c r="L446" s="40">
        <v>90</v>
      </c>
      <c r="M446" s="21" t="s">
        <v>1383</v>
      </c>
      <c r="N446" s="21" t="s">
        <v>1317</v>
      </c>
    </row>
    <row r="447" spans="1:14" ht="15" customHeight="1" x14ac:dyDescent="0.25">
      <c r="A447" s="23">
        <v>46114</v>
      </c>
      <c r="B447" s="12" t="s">
        <v>192</v>
      </c>
      <c r="C447" s="12" t="s">
        <v>193</v>
      </c>
      <c r="D447" s="12" t="s">
        <v>901</v>
      </c>
      <c r="E447" s="12" t="s">
        <v>52</v>
      </c>
      <c r="F447" s="12" t="s">
        <v>53</v>
      </c>
      <c r="G447" s="12" t="s">
        <v>1327</v>
      </c>
      <c r="H447" s="12" t="s">
        <v>1328</v>
      </c>
      <c r="I447" s="40">
        <v>19</v>
      </c>
      <c r="J447" s="40">
        <v>1.8</v>
      </c>
      <c r="K447" s="40">
        <v>1</v>
      </c>
      <c r="L447" s="40">
        <v>34.200000000000003</v>
      </c>
      <c r="M447" s="21" t="s">
        <v>1384</v>
      </c>
      <c r="N447" s="21" t="s">
        <v>1385</v>
      </c>
    </row>
    <row r="448" spans="1:14" ht="15" customHeight="1" x14ac:dyDescent="0.25">
      <c r="A448" s="23">
        <v>46114</v>
      </c>
      <c r="B448" s="12" t="s">
        <v>192</v>
      </c>
      <c r="C448" s="12" t="s">
        <v>193</v>
      </c>
      <c r="D448" s="12" t="s">
        <v>901</v>
      </c>
      <c r="E448" s="12" t="s">
        <v>52</v>
      </c>
      <c r="F448" s="12" t="s">
        <v>53</v>
      </c>
      <c r="G448" s="12" t="s">
        <v>1330</v>
      </c>
      <c r="H448" s="12" t="s">
        <v>1331</v>
      </c>
      <c r="I448" s="40">
        <v>19</v>
      </c>
      <c r="J448" s="40">
        <v>30</v>
      </c>
      <c r="K448" s="40">
        <v>1</v>
      </c>
      <c r="L448" s="40">
        <v>570</v>
      </c>
      <c r="M448" s="21" t="s">
        <v>1384</v>
      </c>
      <c r="N448" s="21" t="s">
        <v>1385</v>
      </c>
    </row>
    <row r="449" spans="1:14" ht="15" customHeight="1" x14ac:dyDescent="0.25">
      <c r="A449" s="23">
        <v>46114</v>
      </c>
      <c r="B449" s="12" t="s">
        <v>192</v>
      </c>
      <c r="C449" s="12" t="s">
        <v>193</v>
      </c>
      <c r="D449" s="12" t="s">
        <v>901</v>
      </c>
      <c r="E449" s="12" t="s">
        <v>52</v>
      </c>
      <c r="F449" s="12" t="s">
        <v>53</v>
      </c>
      <c r="G449" s="12" t="s">
        <v>1333</v>
      </c>
      <c r="H449" s="12" t="s">
        <v>1334</v>
      </c>
      <c r="I449" s="40">
        <v>20</v>
      </c>
      <c r="J449" s="40">
        <v>0.45</v>
      </c>
      <c r="K449" s="40">
        <v>1</v>
      </c>
      <c r="L449" s="40">
        <v>9</v>
      </c>
      <c r="M449" s="21" t="s">
        <v>1383</v>
      </c>
      <c r="N449" s="21" t="s">
        <v>1317</v>
      </c>
    </row>
    <row r="450" spans="1:14" ht="15" customHeight="1" x14ac:dyDescent="0.25">
      <c r="A450" s="23">
        <v>46114</v>
      </c>
      <c r="B450" s="12" t="s">
        <v>192</v>
      </c>
      <c r="C450" s="12" t="s">
        <v>193</v>
      </c>
      <c r="D450" s="12" t="s">
        <v>901</v>
      </c>
      <c r="E450" s="12" t="s">
        <v>52</v>
      </c>
      <c r="F450" s="12" t="s">
        <v>53</v>
      </c>
      <c r="G450" s="12" t="s">
        <v>1336</v>
      </c>
      <c r="H450" s="12" t="s">
        <v>1337</v>
      </c>
      <c r="I450" s="40">
        <v>100</v>
      </c>
      <c r="J450" s="40">
        <v>0.2</v>
      </c>
      <c r="K450" s="40">
        <v>1</v>
      </c>
      <c r="L450" s="40">
        <v>20</v>
      </c>
      <c r="M450" s="21" t="s">
        <v>1383</v>
      </c>
      <c r="N450" s="21" t="s">
        <v>1317</v>
      </c>
    </row>
    <row r="451" spans="1:14" ht="15" customHeight="1" x14ac:dyDescent="0.25">
      <c r="A451" s="23">
        <v>46114</v>
      </c>
      <c r="B451" s="12" t="s">
        <v>192</v>
      </c>
      <c r="C451" s="12" t="s">
        <v>193</v>
      </c>
      <c r="D451" s="12" t="s">
        <v>901</v>
      </c>
      <c r="E451" s="12" t="s">
        <v>84</v>
      </c>
      <c r="F451" s="12" t="s">
        <v>85</v>
      </c>
      <c r="G451" s="12" t="s">
        <v>1340</v>
      </c>
      <c r="H451" s="12" t="s">
        <v>1341</v>
      </c>
      <c r="I451" s="40">
        <v>129</v>
      </c>
      <c r="J451" s="40">
        <v>4</v>
      </c>
      <c r="K451" s="40">
        <v>1</v>
      </c>
      <c r="L451" s="40">
        <v>516</v>
      </c>
      <c r="M451" s="21" t="s">
        <v>1383</v>
      </c>
      <c r="N451" s="21" t="s">
        <v>1317</v>
      </c>
    </row>
    <row r="452" spans="1:14" ht="30" customHeight="1" x14ac:dyDescent="0.25">
      <c r="A452" s="23">
        <v>46114</v>
      </c>
      <c r="B452" s="12" t="s">
        <v>192</v>
      </c>
      <c r="C452" s="12" t="s">
        <v>193</v>
      </c>
      <c r="D452" s="12" t="s">
        <v>901</v>
      </c>
      <c r="E452" s="12" t="s">
        <v>84</v>
      </c>
      <c r="F452" s="12" t="s">
        <v>85</v>
      </c>
      <c r="G452" s="12" t="s">
        <v>1343</v>
      </c>
      <c r="H452" s="12" t="s">
        <v>1344</v>
      </c>
      <c r="I452" s="40">
        <v>1</v>
      </c>
      <c r="J452" s="40">
        <v>90</v>
      </c>
      <c r="K452" s="40">
        <v>1</v>
      </c>
      <c r="L452" s="40">
        <v>90</v>
      </c>
      <c r="M452" s="21" t="s">
        <v>1386</v>
      </c>
      <c r="N452" s="21" t="s">
        <v>1382</v>
      </c>
    </row>
    <row r="453" spans="1:14" ht="15" customHeight="1" x14ac:dyDescent="0.25">
      <c r="A453" s="23">
        <v>46114</v>
      </c>
      <c r="B453" s="12" t="s">
        <v>192</v>
      </c>
      <c r="C453" s="12" t="s">
        <v>193</v>
      </c>
      <c r="D453" s="12" t="s">
        <v>901</v>
      </c>
      <c r="E453" s="12" t="s">
        <v>84</v>
      </c>
      <c r="F453" s="12" t="s">
        <v>85</v>
      </c>
      <c r="G453" s="12" t="s">
        <v>1346</v>
      </c>
      <c r="H453" s="12" t="s">
        <v>1347</v>
      </c>
      <c r="I453" s="40">
        <v>39</v>
      </c>
      <c r="J453" s="40">
        <v>1.5</v>
      </c>
      <c r="K453" s="40">
        <v>1</v>
      </c>
      <c r="L453" s="40">
        <v>58.5</v>
      </c>
      <c r="M453" s="21" t="s">
        <v>1383</v>
      </c>
      <c r="N453" s="21" t="s">
        <v>1317</v>
      </c>
    </row>
    <row r="454" spans="1:14" ht="30" customHeight="1" x14ac:dyDescent="0.25">
      <c r="A454" s="23">
        <v>46114</v>
      </c>
      <c r="B454" s="12" t="s">
        <v>192</v>
      </c>
      <c r="C454" s="12" t="s">
        <v>193</v>
      </c>
      <c r="D454" s="12" t="s">
        <v>901</v>
      </c>
      <c r="E454" s="12" t="s">
        <v>26</v>
      </c>
      <c r="F454" s="12" t="s">
        <v>27</v>
      </c>
      <c r="G454" s="12" t="s">
        <v>1349</v>
      </c>
      <c r="H454" s="12" t="s">
        <v>1350</v>
      </c>
      <c r="I454" s="40">
        <v>1</v>
      </c>
      <c r="J454" s="40">
        <v>75</v>
      </c>
      <c r="K454" s="40">
        <v>1</v>
      </c>
      <c r="L454" s="40">
        <v>75</v>
      </c>
      <c r="M454" s="21" t="s">
        <v>1386</v>
      </c>
      <c r="N454" s="21" t="s">
        <v>1382</v>
      </c>
    </row>
    <row r="455" spans="1:14" ht="15" customHeight="1" x14ac:dyDescent="0.25">
      <c r="A455" s="23">
        <v>46114</v>
      </c>
      <c r="B455" s="12" t="s">
        <v>192</v>
      </c>
      <c r="C455" s="12" t="s">
        <v>193</v>
      </c>
      <c r="D455" s="12" t="s">
        <v>901</v>
      </c>
      <c r="E455" s="12" t="s">
        <v>26</v>
      </c>
      <c r="F455" s="12" t="s">
        <v>27</v>
      </c>
      <c r="G455" s="12" t="s">
        <v>1351</v>
      </c>
      <c r="H455" s="12" t="s">
        <v>1352</v>
      </c>
      <c r="I455" s="40">
        <v>32</v>
      </c>
      <c r="J455" s="40">
        <v>2.5</v>
      </c>
      <c r="K455" s="40">
        <v>1</v>
      </c>
      <c r="L455" s="40">
        <v>80</v>
      </c>
      <c r="M455" s="21" t="s">
        <v>1383</v>
      </c>
      <c r="N455" s="21" t="s">
        <v>1317</v>
      </c>
    </row>
    <row r="456" spans="1:14" ht="15" customHeight="1" x14ac:dyDescent="0.25">
      <c r="A456" s="23">
        <v>46114</v>
      </c>
      <c r="B456" s="12" t="s">
        <v>192</v>
      </c>
      <c r="C456" s="12" t="s">
        <v>193</v>
      </c>
      <c r="D456" s="12" t="s">
        <v>901</v>
      </c>
      <c r="E456" s="12" t="s">
        <v>26</v>
      </c>
      <c r="F456" s="12" t="s">
        <v>27</v>
      </c>
      <c r="G456" s="12" t="s">
        <v>1353</v>
      </c>
      <c r="H456" s="12" t="s">
        <v>1354</v>
      </c>
      <c r="I456" s="40">
        <v>51</v>
      </c>
      <c r="J456" s="40">
        <v>1.2</v>
      </c>
      <c r="K456" s="40">
        <v>1</v>
      </c>
      <c r="L456" s="40">
        <v>61.2</v>
      </c>
      <c r="M456" s="21" t="s">
        <v>1383</v>
      </c>
      <c r="N456" s="21" t="s">
        <v>1317</v>
      </c>
    </row>
    <row r="457" spans="1:14" ht="15" customHeight="1" x14ac:dyDescent="0.25">
      <c r="A457" s="23">
        <v>46114</v>
      </c>
      <c r="B457" s="12" t="s">
        <v>192</v>
      </c>
      <c r="C457" s="12" t="s">
        <v>193</v>
      </c>
      <c r="D457" s="12" t="s">
        <v>901</v>
      </c>
      <c r="E457" s="12" t="s">
        <v>34</v>
      </c>
      <c r="F457" s="12" t="s">
        <v>35</v>
      </c>
      <c r="G457" s="12" t="s">
        <v>1356</v>
      </c>
      <c r="H457" s="12" t="s">
        <v>1350</v>
      </c>
      <c r="I457" s="40">
        <v>20</v>
      </c>
      <c r="J457" s="40">
        <v>2.2000000000000002</v>
      </c>
      <c r="K457" s="40">
        <v>1</v>
      </c>
      <c r="L457" s="40">
        <v>44</v>
      </c>
      <c r="M457" s="21" t="s">
        <v>1383</v>
      </c>
      <c r="N457" s="21" t="s">
        <v>1317</v>
      </c>
    </row>
    <row r="458" spans="1:14" ht="15" customHeight="1" x14ac:dyDescent="0.25">
      <c r="A458" s="23">
        <v>46114</v>
      </c>
      <c r="B458" s="12" t="s">
        <v>192</v>
      </c>
      <c r="C458" s="12" t="s">
        <v>193</v>
      </c>
      <c r="D458" s="12" t="s">
        <v>901</v>
      </c>
      <c r="E458" s="12" t="s">
        <v>34</v>
      </c>
      <c r="F458" s="12" t="s">
        <v>35</v>
      </c>
      <c r="G458" s="12" t="s">
        <v>1357</v>
      </c>
      <c r="H458" s="12" t="s">
        <v>1358</v>
      </c>
      <c r="I458" s="40">
        <v>15</v>
      </c>
      <c r="J458" s="40">
        <v>0.8</v>
      </c>
      <c r="K458" s="40">
        <v>1</v>
      </c>
      <c r="L458" s="40">
        <v>12</v>
      </c>
      <c r="M458" s="21" t="s">
        <v>1383</v>
      </c>
      <c r="N458" s="21" t="s">
        <v>1317</v>
      </c>
    </row>
    <row r="459" spans="1:14" ht="15" customHeight="1" x14ac:dyDescent="0.25">
      <c r="A459" s="23">
        <v>46114</v>
      </c>
      <c r="B459" s="12" t="s">
        <v>192</v>
      </c>
      <c r="C459" s="12" t="s">
        <v>193</v>
      </c>
      <c r="D459" s="12" t="s">
        <v>901</v>
      </c>
      <c r="E459" s="12" t="s">
        <v>34</v>
      </c>
      <c r="F459" s="12" t="s">
        <v>35</v>
      </c>
      <c r="G459" s="12" t="s">
        <v>1359</v>
      </c>
      <c r="H459" s="12" t="s">
        <v>1360</v>
      </c>
      <c r="I459" s="40">
        <v>5</v>
      </c>
      <c r="J459" s="40">
        <v>1</v>
      </c>
      <c r="K459" s="40">
        <v>1</v>
      </c>
      <c r="L459" s="40">
        <v>5</v>
      </c>
      <c r="M459" s="21" t="s">
        <v>1383</v>
      </c>
      <c r="N459" s="21" t="s">
        <v>1317</v>
      </c>
    </row>
    <row r="460" spans="1:14" ht="30" customHeight="1" x14ac:dyDescent="0.25">
      <c r="A460" s="23">
        <v>46114</v>
      </c>
      <c r="B460" s="12" t="s">
        <v>192</v>
      </c>
      <c r="C460" s="12" t="s">
        <v>193</v>
      </c>
      <c r="D460" s="12" t="s">
        <v>901</v>
      </c>
      <c r="E460" s="12" t="s">
        <v>46</v>
      </c>
      <c r="F460" s="12" t="s">
        <v>47</v>
      </c>
      <c r="G460" s="12" t="s">
        <v>1361</v>
      </c>
      <c r="H460" s="12" t="s">
        <v>1362</v>
      </c>
      <c r="I460" s="40">
        <v>137</v>
      </c>
      <c r="J460" s="40">
        <v>7</v>
      </c>
      <c r="K460" s="40">
        <v>1</v>
      </c>
      <c r="L460" s="40">
        <v>959</v>
      </c>
      <c r="M460" s="21" t="s">
        <v>1387</v>
      </c>
      <c r="N460" s="21" t="s">
        <v>1382</v>
      </c>
    </row>
    <row r="461" spans="1:14" ht="30" customHeight="1" x14ac:dyDescent="0.25">
      <c r="A461" s="23">
        <v>46114</v>
      </c>
      <c r="B461" s="12" t="s">
        <v>192</v>
      </c>
      <c r="C461" s="12" t="s">
        <v>193</v>
      </c>
      <c r="D461" s="12" t="s">
        <v>901</v>
      </c>
      <c r="E461" s="12" t="s">
        <v>48</v>
      </c>
      <c r="F461" s="12" t="s">
        <v>49</v>
      </c>
      <c r="G461" s="12" t="s">
        <v>1364</v>
      </c>
      <c r="H461" s="12" t="s">
        <v>1365</v>
      </c>
      <c r="I461" s="40">
        <v>137</v>
      </c>
      <c r="J461" s="40">
        <v>12</v>
      </c>
      <c r="K461" s="40">
        <v>1</v>
      </c>
      <c r="L461" s="40">
        <v>1644</v>
      </c>
      <c r="M461" s="21" t="s">
        <v>1387</v>
      </c>
      <c r="N461" s="21" t="s">
        <v>1382</v>
      </c>
    </row>
    <row r="462" spans="1:14" ht="15" customHeight="1" x14ac:dyDescent="0.25">
      <c r="A462" s="23">
        <v>46114</v>
      </c>
      <c r="B462" s="12" t="s">
        <v>192</v>
      </c>
      <c r="C462" s="12" t="s">
        <v>193</v>
      </c>
      <c r="D462" s="12" t="s">
        <v>901</v>
      </c>
      <c r="E462" s="12" t="s">
        <v>4</v>
      </c>
      <c r="F462" s="12" t="s">
        <v>5</v>
      </c>
      <c r="G462" s="12" t="s">
        <v>1366</v>
      </c>
      <c r="H462" s="12" t="s">
        <v>1367</v>
      </c>
      <c r="I462" s="40">
        <v>10</v>
      </c>
      <c r="J462" s="40">
        <v>2</v>
      </c>
      <c r="K462" s="40">
        <v>1</v>
      </c>
      <c r="L462" s="40">
        <v>20</v>
      </c>
      <c r="M462" s="21" t="s">
        <v>1383</v>
      </c>
      <c r="N462" s="21" t="s">
        <v>1317</v>
      </c>
    </row>
    <row r="463" spans="1:14" ht="15" customHeight="1" x14ac:dyDescent="0.25">
      <c r="A463" s="23">
        <v>46114</v>
      </c>
      <c r="B463" s="12" t="s">
        <v>192</v>
      </c>
      <c r="C463" s="12" t="s">
        <v>193</v>
      </c>
      <c r="D463" s="12" t="s">
        <v>901</v>
      </c>
      <c r="E463" s="12" t="s">
        <v>68</v>
      </c>
      <c r="F463" s="12" t="s">
        <v>69</v>
      </c>
      <c r="G463" s="12" t="s">
        <v>1368</v>
      </c>
      <c r="H463" s="12" t="s">
        <v>1369</v>
      </c>
      <c r="I463" s="40">
        <v>2</v>
      </c>
      <c r="J463" s="40">
        <v>25</v>
      </c>
      <c r="K463" s="40">
        <v>1</v>
      </c>
      <c r="L463" s="40">
        <v>50</v>
      </c>
      <c r="M463" s="21" t="s">
        <v>1383</v>
      </c>
      <c r="N463" s="21" t="s">
        <v>1317</v>
      </c>
    </row>
    <row r="464" spans="1:14" ht="30" customHeight="1" x14ac:dyDescent="0.25">
      <c r="A464" s="23">
        <v>46114</v>
      </c>
      <c r="B464" s="12" t="s">
        <v>195</v>
      </c>
      <c r="C464" s="12" t="s">
        <v>196</v>
      </c>
      <c r="D464" s="12" t="s">
        <v>899</v>
      </c>
      <c r="E464" s="12" t="s">
        <v>30</v>
      </c>
      <c r="F464" s="12" t="s">
        <v>31</v>
      </c>
      <c r="G464" s="12" t="s">
        <v>1312</v>
      </c>
      <c r="H464" s="12" t="s">
        <v>1313</v>
      </c>
      <c r="I464" s="40">
        <v>3810</v>
      </c>
      <c r="J464" s="40">
        <v>2</v>
      </c>
      <c r="K464" s="40">
        <v>1</v>
      </c>
      <c r="L464" s="40">
        <v>7620</v>
      </c>
      <c r="M464" s="21" t="s">
        <v>1381</v>
      </c>
      <c r="N464" s="21" t="s">
        <v>1382</v>
      </c>
    </row>
    <row r="465" spans="1:14" ht="15" customHeight="1" x14ac:dyDescent="0.25">
      <c r="A465" s="23">
        <v>46114</v>
      </c>
      <c r="B465" s="12" t="s">
        <v>195</v>
      </c>
      <c r="C465" s="12" t="s">
        <v>196</v>
      </c>
      <c r="D465" s="12" t="s">
        <v>899</v>
      </c>
      <c r="E465" s="12" t="s">
        <v>30</v>
      </c>
      <c r="F465" s="12" t="s">
        <v>31</v>
      </c>
      <c r="G465" s="12" t="s">
        <v>1319</v>
      </c>
      <c r="H465" s="12" t="s">
        <v>1320</v>
      </c>
      <c r="I465" s="40">
        <v>11</v>
      </c>
      <c r="J465" s="40">
        <v>15</v>
      </c>
      <c r="K465" s="40">
        <v>1</v>
      </c>
      <c r="L465" s="40">
        <v>165</v>
      </c>
      <c r="M465" s="21" t="s">
        <v>1383</v>
      </c>
      <c r="N465" s="21" t="s">
        <v>1317</v>
      </c>
    </row>
    <row r="466" spans="1:14" ht="15" customHeight="1" x14ac:dyDescent="0.25">
      <c r="A466" s="23">
        <v>46114</v>
      </c>
      <c r="B466" s="12" t="s">
        <v>195</v>
      </c>
      <c r="C466" s="12" t="s">
        <v>196</v>
      </c>
      <c r="D466" s="12" t="s">
        <v>899</v>
      </c>
      <c r="E466" s="12" t="s">
        <v>30</v>
      </c>
      <c r="F466" s="12" t="s">
        <v>31</v>
      </c>
      <c r="G466" s="12" t="s">
        <v>1322</v>
      </c>
      <c r="H466" s="12" t="s">
        <v>1323</v>
      </c>
      <c r="I466" s="40">
        <v>11</v>
      </c>
      <c r="J466" s="40">
        <v>20</v>
      </c>
      <c r="K466" s="40">
        <v>1</v>
      </c>
      <c r="L466" s="40">
        <v>220</v>
      </c>
      <c r="M466" s="21" t="s">
        <v>1383</v>
      </c>
      <c r="N466" s="21" t="s">
        <v>1317</v>
      </c>
    </row>
    <row r="467" spans="1:14" ht="15" customHeight="1" x14ac:dyDescent="0.25">
      <c r="A467" s="23">
        <v>46114</v>
      </c>
      <c r="B467" s="12" t="s">
        <v>195</v>
      </c>
      <c r="C467" s="12" t="s">
        <v>196</v>
      </c>
      <c r="D467" s="12" t="s">
        <v>899</v>
      </c>
      <c r="E467" s="12" t="s">
        <v>30</v>
      </c>
      <c r="F467" s="12" t="s">
        <v>31</v>
      </c>
      <c r="G467" s="12" t="s">
        <v>1324</v>
      </c>
      <c r="H467" s="12" t="s">
        <v>1325</v>
      </c>
      <c r="I467" s="40">
        <v>46</v>
      </c>
      <c r="J467" s="40">
        <v>6</v>
      </c>
      <c r="K467" s="40">
        <v>1</v>
      </c>
      <c r="L467" s="40">
        <v>276</v>
      </c>
      <c r="M467" s="21" t="s">
        <v>1383</v>
      </c>
      <c r="N467" s="21" t="s">
        <v>1317</v>
      </c>
    </row>
    <row r="468" spans="1:14" ht="15" customHeight="1" x14ac:dyDescent="0.25">
      <c r="A468" s="23">
        <v>46114</v>
      </c>
      <c r="B468" s="12" t="s">
        <v>195</v>
      </c>
      <c r="C468" s="12" t="s">
        <v>196</v>
      </c>
      <c r="D468" s="12" t="s">
        <v>899</v>
      </c>
      <c r="E468" s="12" t="s">
        <v>52</v>
      </c>
      <c r="F468" s="12" t="s">
        <v>53</v>
      </c>
      <c r="G468" s="12" t="s">
        <v>1327</v>
      </c>
      <c r="H468" s="12" t="s">
        <v>1328</v>
      </c>
      <c r="I468" s="40">
        <v>19</v>
      </c>
      <c r="J468" s="40">
        <v>1.8</v>
      </c>
      <c r="K468" s="40">
        <v>1</v>
      </c>
      <c r="L468" s="40">
        <v>34.200000000000003</v>
      </c>
      <c r="M468" s="21" t="s">
        <v>1384</v>
      </c>
      <c r="N468" s="21" t="s">
        <v>1385</v>
      </c>
    </row>
    <row r="469" spans="1:14" ht="15" customHeight="1" x14ac:dyDescent="0.25">
      <c r="A469" s="23">
        <v>46114</v>
      </c>
      <c r="B469" s="12" t="s">
        <v>195</v>
      </c>
      <c r="C469" s="12" t="s">
        <v>196</v>
      </c>
      <c r="D469" s="12" t="s">
        <v>899</v>
      </c>
      <c r="E469" s="12" t="s">
        <v>52</v>
      </c>
      <c r="F469" s="12" t="s">
        <v>53</v>
      </c>
      <c r="G469" s="12" t="s">
        <v>1330</v>
      </c>
      <c r="H469" s="12" t="s">
        <v>1331</v>
      </c>
      <c r="I469" s="40">
        <v>19</v>
      </c>
      <c r="J469" s="40">
        <v>30</v>
      </c>
      <c r="K469" s="40">
        <v>1</v>
      </c>
      <c r="L469" s="40">
        <v>570</v>
      </c>
      <c r="M469" s="21" t="s">
        <v>1384</v>
      </c>
      <c r="N469" s="21" t="s">
        <v>1385</v>
      </c>
    </row>
    <row r="470" spans="1:14" ht="15" customHeight="1" x14ac:dyDescent="0.25">
      <c r="A470" s="23">
        <v>46114</v>
      </c>
      <c r="B470" s="12" t="s">
        <v>195</v>
      </c>
      <c r="C470" s="12" t="s">
        <v>196</v>
      </c>
      <c r="D470" s="12" t="s">
        <v>899</v>
      </c>
      <c r="E470" s="12" t="s">
        <v>52</v>
      </c>
      <c r="F470" s="12" t="s">
        <v>53</v>
      </c>
      <c r="G470" s="12" t="s">
        <v>1333</v>
      </c>
      <c r="H470" s="12" t="s">
        <v>1334</v>
      </c>
      <c r="I470" s="40">
        <v>139</v>
      </c>
      <c r="J470" s="40">
        <v>0.45</v>
      </c>
      <c r="K470" s="40">
        <v>1</v>
      </c>
      <c r="L470" s="40">
        <v>62.55</v>
      </c>
      <c r="M470" s="21" t="s">
        <v>1383</v>
      </c>
      <c r="N470" s="21" t="s">
        <v>1317</v>
      </c>
    </row>
    <row r="471" spans="1:14" ht="15" customHeight="1" x14ac:dyDescent="0.25">
      <c r="A471" s="23">
        <v>46114</v>
      </c>
      <c r="B471" s="12" t="s">
        <v>195</v>
      </c>
      <c r="C471" s="12" t="s">
        <v>196</v>
      </c>
      <c r="D471" s="12" t="s">
        <v>899</v>
      </c>
      <c r="E471" s="12" t="s">
        <v>52</v>
      </c>
      <c r="F471" s="12" t="s">
        <v>53</v>
      </c>
      <c r="G471" s="12" t="s">
        <v>1336</v>
      </c>
      <c r="H471" s="12" t="s">
        <v>1337</v>
      </c>
      <c r="I471" s="40">
        <v>990</v>
      </c>
      <c r="J471" s="40">
        <v>0.2</v>
      </c>
      <c r="K471" s="40">
        <v>1</v>
      </c>
      <c r="L471" s="40">
        <v>198</v>
      </c>
      <c r="M471" s="21" t="s">
        <v>1383</v>
      </c>
      <c r="N471" s="21" t="s">
        <v>1317</v>
      </c>
    </row>
    <row r="472" spans="1:14" ht="15" customHeight="1" x14ac:dyDescent="0.25">
      <c r="A472" s="23">
        <v>46114</v>
      </c>
      <c r="B472" s="12" t="s">
        <v>195</v>
      </c>
      <c r="C472" s="12" t="s">
        <v>196</v>
      </c>
      <c r="D472" s="12" t="s">
        <v>899</v>
      </c>
      <c r="E472" s="12" t="s">
        <v>84</v>
      </c>
      <c r="F472" s="12" t="s">
        <v>85</v>
      </c>
      <c r="G472" s="12" t="s">
        <v>1340</v>
      </c>
      <c r="H472" s="12" t="s">
        <v>1341</v>
      </c>
      <c r="I472" s="40">
        <v>359</v>
      </c>
      <c r="J472" s="40">
        <v>4</v>
      </c>
      <c r="K472" s="40">
        <v>1</v>
      </c>
      <c r="L472" s="40">
        <v>1436</v>
      </c>
      <c r="M472" s="21" t="s">
        <v>1383</v>
      </c>
      <c r="N472" s="21" t="s">
        <v>1317</v>
      </c>
    </row>
    <row r="473" spans="1:14" ht="30" customHeight="1" x14ac:dyDescent="0.25">
      <c r="A473" s="23">
        <v>46114</v>
      </c>
      <c r="B473" s="12" t="s">
        <v>195</v>
      </c>
      <c r="C473" s="12" t="s">
        <v>196</v>
      </c>
      <c r="D473" s="12" t="s">
        <v>899</v>
      </c>
      <c r="E473" s="12" t="s">
        <v>84</v>
      </c>
      <c r="F473" s="12" t="s">
        <v>85</v>
      </c>
      <c r="G473" s="12" t="s">
        <v>1343</v>
      </c>
      <c r="H473" s="12" t="s">
        <v>1344</v>
      </c>
      <c r="I473" s="40">
        <v>1</v>
      </c>
      <c r="J473" s="40">
        <v>90</v>
      </c>
      <c r="K473" s="40">
        <v>1</v>
      </c>
      <c r="L473" s="40">
        <v>90</v>
      </c>
      <c r="M473" s="21" t="s">
        <v>1386</v>
      </c>
      <c r="N473" s="21" t="s">
        <v>1382</v>
      </c>
    </row>
    <row r="474" spans="1:14" ht="15" customHeight="1" x14ac:dyDescent="0.25">
      <c r="A474" s="23">
        <v>46114</v>
      </c>
      <c r="B474" s="12" t="s">
        <v>195</v>
      </c>
      <c r="C474" s="12" t="s">
        <v>196</v>
      </c>
      <c r="D474" s="12" t="s">
        <v>899</v>
      </c>
      <c r="E474" s="12" t="s">
        <v>84</v>
      </c>
      <c r="F474" s="12" t="s">
        <v>85</v>
      </c>
      <c r="G474" s="12" t="s">
        <v>1346</v>
      </c>
      <c r="H474" s="12" t="s">
        <v>1347</v>
      </c>
      <c r="I474" s="40">
        <v>108</v>
      </c>
      <c r="J474" s="40">
        <v>1.5</v>
      </c>
      <c r="K474" s="40">
        <v>1</v>
      </c>
      <c r="L474" s="40">
        <v>162</v>
      </c>
      <c r="M474" s="21" t="s">
        <v>1383</v>
      </c>
      <c r="N474" s="21" t="s">
        <v>1317</v>
      </c>
    </row>
    <row r="475" spans="1:14" ht="30" customHeight="1" x14ac:dyDescent="0.25">
      <c r="A475" s="23">
        <v>46114</v>
      </c>
      <c r="B475" s="12" t="s">
        <v>195</v>
      </c>
      <c r="C475" s="12" t="s">
        <v>196</v>
      </c>
      <c r="D475" s="12" t="s">
        <v>899</v>
      </c>
      <c r="E475" s="12" t="s">
        <v>26</v>
      </c>
      <c r="F475" s="12" t="s">
        <v>27</v>
      </c>
      <c r="G475" s="12" t="s">
        <v>1349</v>
      </c>
      <c r="H475" s="12" t="s">
        <v>1350</v>
      </c>
      <c r="I475" s="40">
        <v>1</v>
      </c>
      <c r="J475" s="40">
        <v>75</v>
      </c>
      <c r="K475" s="40">
        <v>1</v>
      </c>
      <c r="L475" s="40">
        <v>75</v>
      </c>
      <c r="M475" s="21" t="s">
        <v>1386</v>
      </c>
      <c r="N475" s="21" t="s">
        <v>1382</v>
      </c>
    </row>
    <row r="476" spans="1:14" ht="15" customHeight="1" x14ac:dyDescent="0.25">
      <c r="A476" s="23">
        <v>46114</v>
      </c>
      <c r="B476" s="12" t="s">
        <v>195</v>
      </c>
      <c r="C476" s="12" t="s">
        <v>196</v>
      </c>
      <c r="D476" s="12" t="s">
        <v>899</v>
      </c>
      <c r="E476" s="12" t="s">
        <v>26</v>
      </c>
      <c r="F476" s="12" t="s">
        <v>27</v>
      </c>
      <c r="G476" s="12" t="s">
        <v>1351</v>
      </c>
      <c r="H476" s="12" t="s">
        <v>1352</v>
      </c>
      <c r="I476" s="40">
        <v>90</v>
      </c>
      <c r="J476" s="40">
        <v>2.5</v>
      </c>
      <c r="K476" s="40">
        <v>1</v>
      </c>
      <c r="L476" s="40">
        <v>225</v>
      </c>
      <c r="M476" s="21" t="s">
        <v>1383</v>
      </c>
      <c r="N476" s="21" t="s">
        <v>1317</v>
      </c>
    </row>
    <row r="477" spans="1:14" ht="15" customHeight="1" x14ac:dyDescent="0.25">
      <c r="A477" s="23">
        <v>46114</v>
      </c>
      <c r="B477" s="12" t="s">
        <v>195</v>
      </c>
      <c r="C477" s="12" t="s">
        <v>196</v>
      </c>
      <c r="D477" s="12" t="s">
        <v>899</v>
      </c>
      <c r="E477" s="12" t="s">
        <v>26</v>
      </c>
      <c r="F477" s="12" t="s">
        <v>27</v>
      </c>
      <c r="G477" s="12" t="s">
        <v>1353</v>
      </c>
      <c r="H477" s="12" t="s">
        <v>1354</v>
      </c>
      <c r="I477" s="40">
        <v>144</v>
      </c>
      <c r="J477" s="40">
        <v>1.2</v>
      </c>
      <c r="K477" s="40">
        <v>1</v>
      </c>
      <c r="L477" s="40">
        <v>172.8</v>
      </c>
      <c r="M477" s="21" t="s">
        <v>1383</v>
      </c>
      <c r="N477" s="21" t="s">
        <v>1317</v>
      </c>
    </row>
    <row r="478" spans="1:14" ht="15" customHeight="1" x14ac:dyDescent="0.25">
      <c r="A478" s="23">
        <v>46114</v>
      </c>
      <c r="B478" s="12" t="s">
        <v>195</v>
      </c>
      <c r="C478" s="12" t="s">
        <v>196</v>
      </c>
      <c r="D478" s="12" t="s">
        <v>899</v>
      </c>
      <c r="E478" s="12" t="s">
        <v>34</v>
      </c>
      <c r="F478" s="12" t="s">
        <v>35</v>
      </c>
      <c r="G478" s="12" t="s">
        <v>1356</v>
      </c>
      <c r="H478" s="12" t="s">
        <v>1350</v>
      </c>
      <c r="I478" s="40">
        <v>79</v>
      </c>
      <c r="J478" s="40">
        <v>2.2000000000000002</v>
      </c>
      <c r="K478" s="40">
        <v>1</v>
      </c>
      <c r="L478" s="40">
        <v>173.8</v>
      </c>
      <c r="M478" s="21" t="s">
        <v>1383</v>
      </c>
      <c r="N478" s="21" t="s">
        <v>1317</v>
      </c>
    </row>
    <row r="479" spans="1:14" ht="15" customHeight="1" x14ac:dyDescent="0.25">
      <c r="A479" s="23">
        <v>46114</v>
      </c>
      <c r="B479" s="12" t="s">
        <v>195</v>
      </c>
      <c r="C479" s="12" t="s">
        <v>196</v>
      </c>
      <c r="D479" s="12" t="s">
        <v>899</v>
      </c>
      <c r="E479" s="12" t="s">
        <v>34</v>
      </c>
      <c r="F479" s="12" t="s">
        <v>35</v>
      </c>
      <c r="G479" s="12" t="s">
        <v>1357</v>
      </c>
      <c r="H479" s="12" t="s">
        <v>1358</v>
      </c>
      <c r="I479" s="40">
        <v>48</v>
      </c>
      <c r="J479" s="40">
        <v>0.8</v>
      </c>
      <c r="K479" s="40">
        <v>1</v>
      </c>
      <c r="L479" s="40">
        <v>38.4</v>
      </c>
      <c r="M479" s="21" t="s">
        <v>1383</v>
      </c>
      <c r="N479" s="21" t="s">
        <v>1317</v>
      </c>
    </row>
    <row r="480" spans="1:14" ht="15" customHeight="1" x14ac:dyDescent="0.25">
      <c r="A480" s="23">
        <v>46114</v>
      </c>
      <c r="B480" s="12" t="s">
        <v>195</v>
      </c>
      <c r="C480" s="12" t="s">
        <v>196</v>
      </c>
      <c r="D480" s="12" t="s">
        <v>899</v>
      </c>
      <c r="E480" s="12" t="s">
        <v>34</v>
      </c>
      <c r="F480" s="12" t="s">
        <v>35</v>
      </c>
      <c r="G480" s="12" t="s">
        <v>1359</v>
      </c>
      <c r="H480" s="12" t="s">
        <v>1360</v>
      </c>
      <c r="I480" s="40">
        <v>12</v>
      </c>
      <c r="J480" s="40">
        <v>1</v>
      </c>
      <c r="K480" s="40">
        <v>1</v>
      </c>
      <c r="L480" s="40">
        <v>12</v>
      </c>
      <c r="M480" s="21" t="s">
        <v>1383</v>
      </c>
      <c r="N480" s="21" t="s">
        <v>1317</v>
      </c>
    </row>
    <row r="481" spans="1:14" ht="30" customHeight="1" x14ac:dyDescent="0.25">
      <c r="A481" s="23">
        <v>46114</v>
      </c>
      <c r="B481" s="12" t="s">
        <v>195</v>
      </c>
      <c r="C481" s="12" t="s">
        <v>196</v>
      </c>
      <c r="D481" s="12" t="s">
        <v>899</v>
      </c>
      <c r="E481" s="12" t="s">
        <v>46</v>
      </c>
      <c r="F481" s="12" t="s">
        <v>47</v>
      </c>
      <c r="G481" s="12" t="s">
        <v>1361</v>
      </c>
      <c r="H481" s="12" t="s">
        <v>1362</v>
      </c>
      <c r="I481" s="40">
        <v>117</v>
      </c>
      <c r="J481" s="40">
        <v>7</v>
      </c>
      <c r="K481" s="40">
        <v>1</v>
      </c>
      <c r="L481" s="40">
        <v>819</v>
      </c>
      <c r="M481" s="21" t="s">
        <v>1387</v>
      </c>
      <c r="N481" s="21" t="s">
        <v>1382</v>
      </c>
    </row>
    <row r="482" spans="1:14" ht="30" customHeight="1" x14ac:dyDescent="0.25">
      <c r="A482" s="23">
        <v>46114</v>
      </c>
      <c r="B482" s="12" t="s">
        <v>195</v>
      </c>
      <c r="C482" s="12" t="s">
        <v>196</v>
      </c>
      <c r="D482" s="12" t="s">
        <v>899</v>
      </c>
      <c r="E482" s="12" t="s">
        <v>48</v>
      </c>
      <c r="F482" s="12" t="s">
        <v>49</v>
      </c>
      <c r="G482" s="12" t="s">
        <v>1364</v>
      </c>
      <c r="H482" s="12" t="s">
        <v>1365</v>
      </c>
      <c r="I482" s="40">
        <v>117</v>
      </c>
      <c r="J482" s="40">
        <v>12</v>
      </c>
      <c r="K482" s="40">
        <v>1</v>
      </c>
      <c r="L482" s="40">
        <v>1404</v>
      </c>
      <c r="M482" s="21" t="s">
        <v>1387</v>
      </c>
      <c r="N482" s="21" t="s">
        <v>1382</v>
      </c>
    </row>
    <row r="483" spans="1:14" ht="15" customHeight="1" x14ac:dyDescent="0.25">
      <c r="A483" s="23">
        <v>46114</v>
      </c>
      <c r="B483" s="12" t="s">
        <v>195</v>
      </c>
      <c r="C483" s="12" t="s">
        <v>196</v>
      </c>
      <c r="D483" s="12" t="s">
        <v>899</v>
      </c>
      <c r="E483" s="12" t="s">
        <v>4</v>
      </c>
      <c r="F483" s="12" t="s">
        <v>5</v>
      </c>
      <c r="G483" s="12" t="s">
        <v>1366</v>
      </c>
      <c r="H483" s="12" t="s">
        <v>1367</v>
      </c>
      <c r="I483" s="40">
        <v>48</v>
      </c>
      <c r="J483" s="40">
        <v>2</v>
      </c>
      <c r="K483" s="40">
        <v>1</v>
      </c>
      <c r="L483" s="40">
        <v>96</v>
      </c>
      <c r="M483" s="21" t="s">
        <v>1383</v>
      </c>
      <c r="N483" s="21" t="s">
        <v>1317</v>
      </c>
    </row>
    <row r="484" spans="1:14" ht="15" customHeight="1" x14ac:dyDescent="0.25">
      <c r="A484" s="23">
        <v>46114</v>
      </c>
      <c r="B484" s="12" t="s">
        <v>195</v>
      </c>
      <c r="C484" s="12" t="s">
        <v>196</v>
      </c>
      <c r="D484" s="12" t="s">
        <v>899</v>
      </c>
      <c r="E484" s="12" t="s">
        <v>68</v>
      </c>
      <c r="F484" s="12" t="s">
        <v>69</v>
      </c>
      <c r="G484" s="12" t="s">
        <v>1368</v>
      </c>
      <c r="H484" s="12" t="s">
        <v>1369</v>
      </c>
      <c r="I484" s="40">
        <v>8</v>
      </c>
      <c r="J484" s="40">
        <v>25</v>
      </c>
      <c r="K484" s="40">
        <v>1</v>
      </c>
      <c r="L484" s="40">
        <v>200</v>
      </c>
      <c r="M484" s="21" t="s">
        <v>1383</v>
      </c>
      <c r="N484" s="21" t="s">
        <v>1317</v>
      </c>
    </row>
    <row r="485" spans="1:14" ht="30" customHeight="1" x14ac:dyDescent="0.25">
      <c r="A485" s="23">
        <v>46114</v>
      </c>
      <c r="B485" s="12" t="s">
        <v>198</v>
      </c>
      <c r="C485" s="12" t="s">
        <v>199</v>
      </c>
      <c r="D485" s="12" t="s">
        <v>901</v>
      </c>
      <c r="E485" s="12" t="s">
        <v>30</v>
      </c>
      <c r="F485" s="12" t="s">
        <v>31</v>
      </c>
      <c r="G485" s="12" t="s">
        <v>1312</v>
      </c>
      <c r="H485" s="12" t="s">
        <v>1313</v>
      </c>
      <c r="I485" s="40">
        <v>4375</v>
      </c>
      <c r="J485" s="40">
        <v>2</v>
      </c>
      <c r="K485" s="40">
        <v>1</v>
      </c>
      <c r="L485" s="40">
        <v>8750</v>
      </c>
      <c r="M485" s="21" t="s">
        <v>1381</v>
      </c>
      <c r="N485" s="21" t="s">
        <v>1382</v>
      </c>
    </row>
    <row r="486" spans="1:14" ht="15" customHeight="1" x14ac:dyDescent="0.25">
      <c r="A486" s="23">
        <v>46114</v>
      </c>
      <c r="B486" s="12" t="s">
        <v>198</v>
      </c>
      <c r="C486" s="12" t="s">
        <v>199</v>
      </c>
      <c r="D486" s="12" t="s">
        <v>901</v>
      </c>
      <c r="E486" s="12" t="s">
        <v>30</v>
      </c>
      <c r="F486" s="12" t="s">
        <v>31</v>
      </c>
      <c r="G486" s="12" t="s">
        <v>1319</v>
      </c>
      <c r="H486" s="12" t="s">
        <v>1320</v>
      </c>
      <c r="I486" s="40">
        <v>12</v>
      </c>
      <c r="J486" s="40">
        <v>15</v>
      </c>
      <c r="K486" s="40">
        <v>1</v>
      </c>
      <c r="L486" s="40">
        <v>180</v>
      </c>
      <c r="M486" s="21" t="s">
        <v>1383</v>
      </c>
      <c r="N486" s="21" t="s">
        <v>1317</v>
      </c>
    </row>
    <row r="487" spans="1:14" ht="15" customHeight="1" x14ac:dyDescent="0.25">
      <c r="A487" s="23">
        <v>46114</v>
      </c>
      <c r="B487" s="12" t="s">
        <v>198</v>
      </c>
      <c r="C487" s="12" t="s">
        <v>199</v>
      </c>
      <c r="D487" s="12" t="s">
        <v>901</v>
      </c>
      <c r="E487" s="12" t="s">
        <v>30</v>
      </c>
      <c r="F487" s="12" t="s">
        <v>31</v>
      </c>
      <c r="G487" s="12" t="s">
        <v>1322</v>
      </c>
      <c r="H487" s="12" t="s">
        <v>1323</v>
      </c>
      <c r="I487" s="40">
        <v>12</v>
      </c>
      <c r="J487" s="40">
        <v>20</v>
      </c>
      <c r="K487" s="40">
        <v>1</v>
      </c>
      <c r="L487" s="40">
        <v>240</v>
      </c>
      <c r="M487" s="21" t="s">
        <v>1383</v>
      </c>
      <c r="N487" s="21" t="s">
        <v>1317</v>
      </c>
    </row>
    <row r="488" spans="1:14" ht="15" customHeight="1" x14ac:dyDescent="0.25">
      <c r="A488" s="23">
        <v>46114</v>
      </c>
      <c r="B488" s="12" t="s">
        <v>198</v>
      </c>
      <c r="C488" s="12" t="s">
        <v>199</v>
      </c>
      <c r="D488" s="12" t="s">
        <v>901</v>
      </c>
      <c r="E488" s="12" t="s">
        <v>30</v>
      </c>
      <c r="F488" s="12" t="s">
        <v>31</v>
      </c>
      <c r="G488" s="12" t="s">
        <v>1324</v>
      </c>
      <c r="H488" s="12" t="s">
        <v>1325</v>
      </c>
      <c r="I488" s="40">
        <v>52</v>
      </c>
      <c r="J488" s="40">
        <v>6</v>
      </c>
      <c r="K488" s="40">
        <v>1</v>
      </c>
      <c r="L488" s="40">
        <v>312</v>
      </c>
      <c r="M488" s="21" t="s">
        <v>1383</v>
      </c>
      <c r="N488" s="21" t="s">
        <v>1317</v>
      </c>
    </row>
    <row r="489" spans="1:14" ht="15" customHeight="1" x14ac:dyDescent="0.25">
      <c r="A489" s="23">
        <v>46114</v>
      </c>
      <c r="B489" s="12" t="s">
        <v>198</v>
      </c>
      <c r="C489" s="12" t="s">
        <v>199</v>
      </c>
      <c r="D489" s="12" t="s">
        <v>901</v>
      </c>
      <c r="E489" s="12" t="s">
        <v>52</v>
      </c>
      <c r="F489" s="12" t="s">
        <v>53</v>
      </c>
      <c r="G489" s="12" t="s">
        <v>1327</v>
      </c>
      <c r="H489" s="12" t="s">
        <v>1328</v>
      </c>
      <c r="I489" s="40">
        <v>16</v>
      </c>
      <c r="J489" s="40">
        <v>1.8</v>
      </c>
      <c r="K489" s="40">
        <v>1</v>
      </c>
      <c r="L489" s="40">
        <v>28.8</v>
      </c>
      <c r="M489" s="21" t="s">
        <v>1384</v>
      </c>
      <c r="N489" s="21" t="s">
        <v>1385</v>
      </c>
    </row>
    <row r="490" spans="1:14" ht="15" customHeight="1" x14ac:dyDescent="0.25">
      <c r="A490" s="23">
        <v>46114</v>
      </c>
      <c r="B490" s="12" t="s">
        <v>198</v>
      </c>
      <c r="C490" s="12" t="s">
        <v>199</v>
      </c>
      <c r="D490" s="12" t="s">
        <v>901</v>
      </c>
      <c r="E490" s="12" t="s">
        <v>52</v>
      </c>
      <c r="F490" s="12" t="s">
        <v>53</v>
      </c>
      <c r="G490" s="12" t="s">
        <v>1330</v>
      </c>
      <c r="H490" s="12" t="s">
        <v>1331</v>
      </c>
      <c r="I490" s="40">
        <v>16</v>
      </c>
      <c r="J490" s="40">
        <v>30</v>
      </c>
      <c r="K490" s="40">
        <v>1</v>
      </c>
      <c r="L490" s="40">
        <v>480</v>
      </c>
      <c r="M490" s="21" t="s">
        <v>1384</v>
      </c>
      <c r="N490" s="21" t="s">
        <v>1385</v>
      </c>
    </row>
    <row r="491" spans="1:14" ht="15" customHeight="1" x14ac:dyDescent="0.25">
      <c r="A491" s="23">
        <v>46114</v>
      </c>
      <c r="B491" s="12" t="s">
        <v>198</v>
      </c>
      <c r="C491" s="12" t="s">
        <v>199</v>
      </c>
      <c r="D491" s="12" t="s">
        <v>901</v>
      </c>
      <c r="E491" s="12" t="s">
        <v>52</v>
      </c>
      <c r="F491" s="12" t="s">
        <v>53</v>
      </c>
      <c r="G491" s="12" t="s">
        <v>1333</v>
      </c>
      <c r="H491" s="12" t="s">
        <v>1334</v>
      </c>
      <c r="I491" s="40">
        <v>63</v>
      </c>
      <c r="J491" s="40">
        <v>0.45</v>
      </c>
      <c r="K491" s="40">
        <v>1</v>
      </c>
      <c r="L491" s="40">
        <v>28.35</v>
      </c>
      <c r="M491" s="21" t="s">
        <v>1383</v>
      </c>
      <c r="N491" s="21" t="s">
        <v>1317</v>
      </c>
    </row>
    <row r="492" spans="1:14" ht="15" customHeight="1" x14ac:dyDescent="0.25">
      <c r="A492" s="23">
        <v>46114</v>
      </c>
      <c r="B492" s="12" t="s">
        <v>198</v>
      </c>
      <c r="C492" s="12" t="s">
        <v>199</v>
      </c>
      <c r="D492" s="12" t="s">
        <v>901</v>
      </c>
      <c r="E492" s="12" t="s">
        <v>52</v>
      </c>
      <c r="F492" s="12" t="s">
        <v>53</v>
      </c>
      <c r="G492" s="12" t="s">
        <v>1336</v>
      </c>
      <c r="H492" s="12" t="s">
        <v>1337</v>
      </c>
      <c r="I492" s="40">
        <v>452</v>
      </c>
      <c r="J492" s="40">
        <v>0.2</v>
      </c>
      <c r="K492" s="40">
        <v>1</v>
      </c>
      <c r="L492" s="40">
        <v>90.4</v>
      </c>
      <c r="M492" s="21" t="s">
        <v>1383</v>
      </c>
      <c r="N492" s="21" t="s">
        <v>1317</v>
      </c>
    </row>
    <row r="493" spans="1:14" ht="15" customHeight="1" x14ac:dyDescent="0.25">
      <c r="A493" s="23">
        <v>46114</v>
      </c>
      <c r="B493" s="12" t="s">
        <v>198</v>
      </c>
      <c r="C493" s="12" t="s">
        <v>199</v>
      </c>
      <c r="D493" s="12" t="s">
        <v>901</v>
      </c>
      <c r="E493" s="12" t="s">
        <v>84</v>
      </c>
      <c r="F493" s="12" t="s">
        <v>85</v>
      </c>
      <c r="G493" s="12" t="s">
        <v>1340</v>
      </c>
      <c r="H493" s="12" t="s">
        <v>1341</v>
      </c>
      <c r="I493" s="40">
        <v>411</v>
      </c>
      <c r="J493" s="40">
        <v>4</v>
      </c>
      <c r="K493" s="40">
        <v>1</v>
      </c>
      <c r="L493" s="40">
        <v>1644</v>
      </c>
      <c r="M493" s="21" t="s">
        <v>1383</v>
      </c>
      <c r="N493" s="21" t="s">
        <v>1317</v>
      </c>
    </row>
    <row r="494" spans="1:14" ht="30" customHeight="1" x14ac:dyDescent="0.25">
      <c r="A494" s="23">
        <v>46114</v>
      </c>
      <c r="B494" s="12" t="s">
        <v>198</v>
      </c>
      <c r="C494" s="12" t="s">
        <v>199</v>
      </c>
      <c r="D494" s="12" t="s">
        <v>901</v>
      </c>
      <c r="E494" s="12" t="s">
        <v>84</v>
      </c>
      <c r="F494" s="12" t="s">
        <v>85</v>
      </c>
      <c r="G494" s="12" t="s">
        <v>1343</v>
      </c>
      <c r="H494" s="12" t="s">
        <v>1344</v>
      </c>
      <c r="I494" s="40">
        <v>1</v>
      </c>
      <c r="J494" s="40">
        <v>90</v>
      </c>
      <c r="K494" s="40">
        <v>1</v>
      </c>
      <c r="L494" s="40">
        <v>90</v>
      </c>
      <c r="M494" s="21" t="s">
        <v>1386</v>
      </c>
      <c r="N494" s="21" t="s">
        <v>1382</v>
      </c>
    </row>
    <row r="495" spans="1:14" ht="15" customHeight="1" x14ac:dyDescent="0.25">
      <c r="A495" s="23">
        <v>46114</v>
      </c>
      <c r="B495" s="12" t="s">
        <v>198</v>
      </c>
      <c r="C495" s="12" t="s">
        <v>199</v>
      </c>
      <c r="D495" s="12" t="s">
        <v>901</v>
      </c>
      <c r="E495" s="12" t="s">
        <v>84</v>
      </c>
      <c r="F495" s="12" t="s">
        <v>85</v>
      </c>
      <c r="G495" s="12" t="s">
        <v>1346</v>
      </c>
      <c r="H495" s="12" t="s">
        <v>1347</v>
      </c>
      <c r="I495" s="40">
        <v>123</v>
      </c>
      <c r="J495" s="40">
        <v>1.5</v>
      </c>
      <c r="K495" s="40">
        <v>1</v>
      </c>
      <c r="L495" s="40">
        <v>184.5</v>
      </c>
      <c r="M495" s="21" t="s">
        <v>1383</v>
      </c>
      <c r="N495" s="21" t="s">
        <v>1317</v>
      </c>
    </row>
    <row r="496" spans="1:14" ht="30" customHeight="1" x14ac:dyDescent="0.25">
      <c r="A496" s="23">
        <v>46114</v>
      </c>
      <c r="B496" s="12" t="s">
        <v>198</v>
      </c>
      <c r="C496" s="12" t="s">
        <v>199</v>
      </c>
      <c r="D496" s="12" t="s">
        <v>901</v>
      </c>
      <c r="E496" s="12" t="s">
        <v>26</v>
      </c>
      <c r="F496" s="12" t="s">
        <v>27</v>
      </c>
      <c r="G496" s="12" t="s">
        <v>1349</v>
      </c>
      <c r="H496" s="12" t="s">
        <v>1350</v>
      </c>
      <c r="I496" s="40">
        <v>1</v>
      </c>
      <c r="J496" s="40">
        <v>75</v>
      </c>
      <c r="K496" s="40">
        <v>1</v>
      </c>
      <c r="L496" s="40">
        <v>75</v>
      </c>
      <c r="M496" s="21" t="s">
        <v>1386</v>
      </c>
      <c r="N496" s="21" t="s">
        <v>1382</v>
      </c>
    </row>
    <row r="497" spans="1:14" ht="15" customHeight="1" x14ac:dyDescent="0.25">
      <c r="A497" s="23">
        <v>46114</v>
      </c>
      <c r="B497" s="12" t="s">
        <v>198</v>
      </c>
      <c r="C497" s="12" t="s">
        <v>199</v>
      </c>
      <c r="D497" s="12" t="s">
        <v>901</v>
      </c>
      <c r="E497" s="12" t="s">
        <v>26</v>
      </c>
      <c r="F497" s="12" t="s">
        <v>27</v>
      </c>
      <c r="G497" s="12" t="s">
        <v>1351</v>
      </c>
      <c r="H497" s="12" t="s">
        <v>1352</v>
      </c>
      <c r="I497" s="40">
        <v>103</v>
      </c>
      <c r="J497" s="40">
        <v>2.5</v>
      </c>
      <c r="K497" s="40">
        <v>1</v>
      </c>
      <c r="L497" s="40">
        <v>257.5</v>
      </c>
      <c r="M497" s="21" t="s">
        <v>1383</v>
      </c>
      <c r="N497" s="21" t="s">
        <v>1317</v>
      </c>
    </row>
    <row r="498" spans="1:14" ht="15" customHeight="1" x14ac:dyDescent="0.25">
      <c r="A498" s="23">
        <v>46114</v>
      </c>
      <c r="B498" s="12" t="s">
        <v>198</v>
      </c>
      <c r="C498" s="12" t="s">
        <v>199</v>
      </c>
      <c r="D498" s="12" t="s">
        <v>901</v>
      </c>
      <c r="E498" s="12" t="s">
        <v>26</v>
      </c>
      <c r="F498" s="12" t="s">
        <v>27</v>
      </c>
      <c r="G498" s="12" t="s">
        <v>1353</v>
      </c>
      <c r="H498" s="12" t="s">
        <v>1354</v>
      </c>
      <c r="I498" s="40">
        <v>165</v>
      </c>
      <c r="J498" s="40">
        <v>1.2</v>
      </c>
      <c r="K498" s="40">
        <v>1</v>
      </c>
      <c r="L498" s="40">
        <v>198</v>
      </c>
      <c r="M498" s="21" t="s">
        <v>1383</v>
      </c>
      <c r="N498" s="21" t="s">
        <v>1317</v>
      </c>
    </row>
    <row r="499" spans="1:14" ht="15" customHeight="1" x14ac:dyDescent="0.25">
      <c r="A499" s="23">
        <v>46114</v>
      </c>
      <c r="B499" s="12" t="s">
        <v>198</v>
      </c>
      <c r="C499" s="12" t="s">
        <v>199</v>
      </c>
      <c r="D499" s="12" t="s">
        <v>901</v>
      </c>
      <c r="E499" s="12" t="s">
        <v>34</v>
      </c>
      <c r="F499" s="12" t="s">
        <v>35</v>
      </c>
      <c r="G499" s="12" t="s">
        <v>1356</v>
      </c>
      <c r="H499" s="12" t="s">
        <v>1350</v>
      </c>
      <c r="I499" s="40">
        <v>36</v>
      </c>
      <c r="J499" s="40">
        <v>2.2000000000000002</v>
      </c>
      <c r="K499" s="40">
        <v>1</v>
      </c>
      <c r="L499" s="40">
        <v>79.2</v>
      </c>
      <c r="M499" s="21" t="s">
        <v>1383</v>
      </c>
      <c r="N499" s="21" t="s">
        <v>1317</v>
      </c>
    </row>
    <row r="500" spans="1:14" ht="15" customHeight="1" x14ac:dyDescent="0.25">
      <c r="A500" s="23">
        <v>46114</v>
      </c>
      <c r="B500" s="12" t="s">
        <v>198</v>
      </c>
      <c r="C500" s="12" t="s">
        <v>199</v>
      </c>
      <c r="D500" s="12" t="s">
        <v>901</v>
      </c>
      <c r="E500" s="12" t="s">
        <v>34</v>
      </c>
      <c r="F500" s="12" t="s">
        <v>35</v>
      </c>
      <c r="G500" s="12" t="s">
        <v>1357</v>
      </c>
      <c r="H500" s="12" t="s">
        <v>1358</v>
      </c>
      <c r="I500" s="40">
        <v>22</v>
      </c>
      <c r="J500" s="40">
        <v>0.8</v>
      </c>
      <c r="K500" s="40">
        <v>1</v>
      </c>
      <c r="L500" s="40">
        <v>17.600000000000001</v>
      </c>
      <c r="M500" s="21" t="s">
        <v>1383</v>
      </c>
      <c r="N500" s="21" t="s">
        <v>1317</v>
      </c>
    </row>
    <row r="501" spans="1:14" ht="15" customHeight="1" x14ac:dyDescent="0.25">
      <c r="A501" s="23">
        <v>46114</v>
      </c>
      <c r="B501" s="12" t="s">
        <v>198</v>
      </c>
      <c r="C501" s="12" t="s">
        <v>199</v>
      </c>
      <c r="D501" s="12" t="s">
        <v>901</v>
      </c>
      <c r="E501" s="12" t="s">
        <v>34</v>
      </c>
      <c r="F501" s="12" t="s">
        <v>35</v>
      </c>
      <c r="G501" s="12" t="s">
        <v>1359</v>
      </c>
      <c r="H501" s="12" t="s">
        <v>1360</v>
      </c>
      <c r="I501" s="40">
        <v>5</v>
      </c>
      <c r="J501" s="40">
        <v>1</v>
      </c>
      <c r="K501" s="40">
        <v>1</v>
      </c>
      <c r="L501" s="40">
        <v>5</v>
      </c>
      <c r="M501" s="21" t="s">
        <v>1383</v>
      </c>
      <c r="N501" s="21" t="s">
        <v>1317</v>
      </c>
    </row>
    <row r="502" spans="1:14" ht="30" customHeight="1" x14ac:dyDescent="0.25">
      <c r="A502" s="23">
        <v>46114</v>
      </c>
      <c r="B502" s="12" t="s">
        <v>198</v>
      </c>
      <c r="C502" s="12" t="s">
        <v>199</v>
      </c>
      <c r="D502" s="12" t="s">
        <v>901</v>
      </c>
      <c r="E502" s="12" t="s">
        <v>46</v>
      </c>
      <c r="F502" s="12" t="s">
        <v>47</v>
      </c>
      <c r="G502" s="12" t="s">
        <v>1361</v>
      </c>
      <c r="H502" s="12" t="s">
        <v>1362</v>
      </c>
      <c r="I502" s="40">
        <v>12</v>
      </c>
      <c r="J502" s="40">
        <v>7</v>
      </c>
      <c r="K502" s="40">
        <v>1</v>
      </c>
      <c r="L502" s="40">
        <v>84</v>
      </c>
      <c r="M502" s="21" t="s">
        <v>1387</v>
      </c>
      <c r="N502" s="21" t="s">
        <v>1382</v>
      </c>
    </row>
    <row r="503" spans="1:14" ht="30" customHeight="1" x14ac:dyDescent="0.25">
      <c r="A503" s="23">
        <v>46114</v>
      </c>
      <c r="B503" s="12" t="s">
        <v>198</v>
      </c>
      <c r="C503" s="12" t="s">
        <v>199</v>
      </c>
      <c r="D503" s="12" t="s">
        <v>901</v>
      </c>
      <c r="E503" s="12" t="s">
        <v>48</v>
      </c>
      <c r="F503" s="12" t="s">
        <v>49</v>
      </c>
      <c r="G503" s="12" t="s">
        <v>1364</v>
      </c>
      <c r="H503" s="12" t="s">
        <v>1365</v>
      </c>
      <c r="I503" s="40">
        <v>12</v>
      </c>
      <c r="J503" s="40">
        <v>12</v>
      </c>
      <c r="K503" s="40">
        <v>1</v>
      </c>
      <c r="L503" s="40">
        <v>144</v>
      </c>
      <c r="M503" s="21" t="s">
        <v>1387</v>
      </c>
      <c r="N503" s="21" t="s">
        <v>1382</v>
      </c>
    </row>
    <row r="504" spans="1:14" ht="15" customHeight="1" x14ac:dyDescent="0.25">
      <c r="A504" s="23">
        <v>46114</v>
      </c>
      <c r="B504" s="12" t="s">
        <v>198</v>
      </c>
      <c r="C504" s="12" t="s">
        <v>199</v>
      </c>
      <c r="D504" s="12" t="s">
        <v>901</v>
      </c>
      <c r="E504" s="12" t="s">
        <v>4</v>
      </c>
      <c r="F504" s="12" t="s">
        <v>5</v>
      </c>
      <c r="G504" s="12" t="s">
        <v>1366</v>
      </c>
      <c r="H504" s="12" t="s">
        <v>1367</v>
      </c>
      <c r="I504" s="40">
        <v>22</v>
      </c>
      <c r="J504" s="40">
        <v>2</v>
      </c>
      <c r="K504" s="40">
        <v>1</v>
      </c>
      <c r="L504" s="40">
        <v>44</v>
      </c>
      <c r="M504" s="21" t="s">
        <v>1383</v>
      </c>
      <c r="N504" s="21" t="s">
        <v>1317</v>
      </c>
    </row>
    <row r="505" spans="1:14" ht="15" customHeight="1" x14ac:dyDescent="0.25">
      <c r="A505" s="23">
        <v>46114</v>
      </c>
      <c r="B505" s="12" t="s">
        <v>198</v>
      </c>
      <c r="C505" s="12" t="s">
        <v>199</v>
      </c>
      <c r="D505" s="12" t="s">
        <v>901</v>
      </c>
      <c r="E505" s="12" t="s">
        <v>68</v>
      </c>
      <c r="F505" s="12" t="s">
        <v>69</v>
      </c>
      <c r="G505" s="12" t="s">
        <v>1368</v>
      </c>
      <c r="H505" s="12" t="s">
        <v>1369</v>
      </c>
      <c r="I505" s="40">
        <v>9</v>
      </c>
      <c r="J505" s="40">
        <v>25</v>
      </c>
      <c r="K505" s="40">
        <v>1</v>
      </c>
      <c r="L505" s="40">
        <v>225</v>
      </c>
      <c r="M505" s="21" t="s">
        <v>1383</v>
      </c>
      <c r="N505" s="21" t="s">
        <v>1317</v>
      </c>
    </row>
    <row r="506" spans="1:14" ht="30" customHeight="1" x14ac:dyDescent="0.25">
      <c r="A506" s="23">
        <v>46114</v>
      </c>
      <c r="B506" s="12" t="s">
        <v>201</v>
      </c>
      <c r="C506" s="12" t="s">
        <v>202</v>
      </c>
      <c r="D506" s="12" t="s">
        <v>904</v>
      </c>
      <c r="E506" s="12" t="s">
        <v>30</v>
      </c>
      <c r="F506" s="12" t="s">
        <v>31</v>
      </c>
      <c r="G506" s="12" t="s">
        <v>1312</v>
      </c>
      <c r="H506" s="12" t="s">
        <v>1313</v>
      </c>
      <c r="I506" s="40">
        <v>1000</v>
      </c>
      <c r="J506" s="40">
        <v>2</v>
      </c>
      <c r="K506" s="40">
        <v>1</v>
      </c>
      <c r="L506" s="40">
        <v>2000</v>
      </c>
      <c r="M506" s="21" t="s">
        <v>1381</v>
      </c>
      <c r="N506" s="21" t="s">
        <v>1382</v>
      </c>
    </row>
    <row r="507" spans="1:14" ht="15" customHeight="1" x14ac:dyDescent="0.25">
      <c r="A507" s="23">
        <v>46114</v>
      </c>
      <c r="B507" s="12" t="s">
        <v>201</v>
      </c>
      <c r="C507" s="12" t="s">
        <v>202</v>
      </c>
      <c r="D507" s="12" t="s">
        <v>904</v>
      </c>
      <c r="E507" s="12" t="s">
        <v>30</v>
      </c>
      <c r="F507" s="12" t="s">
        <v>31</v>
      </c>
      <c r="G507" s="12" t="s">
        <v>1319</v>
      </c>
      <c r="H507" s="12" t="s">
        <v>1320</v>
      </c>
      <c r="I507" s="40">
        <v>3</v>
      </c>
      <c r="J507" s="40">
        <v>15</v>
      </c>
      <c r="K507" s="40">
        <v>1</v>
      </c>
      <c r="L507" s="40">
        <v>45</v>
      </c>
      <c r="M507" s="21" t="s">
        <v>1383</v>
      </c>
      <c r="N507" s="21" t="s">
        <v>1317</v>
      </c>
    </row>
    <row r="508" spans="1:14" ht="15" customHeight="1" x14ac:dyDescent="0.25">
      <c r="A508" s="23">
        <v>46114</v>
      </c>
      <c r="B508" s="12" t="s">
        <v>201</v>
      </c>
      <c r="C508" s="12" t="s">
        <v>202</v>
      </c>
      <c r="D508" s="12" t="s">
        <v>904</v>
      </c>
      <c r="E508" s="12" t="s">
        <v>30</v>
      </c>
      <c r="F508" s="12" t="s">
        <v>31</v>
      </c>
      <c r="G508" s="12" t="s">
        <v>1322</v>
      </c>
      <c r="H508" s="12" t="s">
        <v>1323</v>
      </c>
      <c r="I508" s="40">
        <v>3</v>
      </c>
      <c r="J508" s="40">
        <v>20</v>
      </c>
      <c r="K508" s="40">
        <v>1</v>
      </c>
      <c r="L508" s="40">
        <v>60</v>
      </c>
      <c r="M508" s="21" t="s">
        <v>1383</v>
      </c>
      <c r="N508" s="21" t="s">
        <v>1317</v>
      </c>
    </row>
    <row r="509" spans="1:14" ht="15" customHeight="1" x14ac:dyDescent="0.25">
      <c r="A509" s="23">
        <v>46114</v>
      </c>
      <c r="B509" s="12" t="s">
        <v>201</v>
      </c>
      <c r="C509" s="12" t="s">
        <v>202</v>
      </c>
      <c r="D509" s="12" t="s">
        <v>904</v>
      </c>
      <c r="E509" s="12" t="s">
        <v>30</v>
      </c>
      <c r="F509" s="12" t="s">
        <v>31</v>
      </c>
      <c r="G509" s="12" t="s">
        <v>1324</v>
      </c>
      <c r="H509" s="12" t="s">
        <v>1325</v>
      </c>
      <c r="I509" s="40">
        <v>12</v>
      </c>
      <c r="J509" s="40">
        <v>6</v>
      </c>
      <c r="K509" s="40">
        <v>1</v>
      </c>
      <c r="L509" s="40">
        <v>72</v>
      </c>
      <c r="M509" s="21" t="s">
        <v>1383</v>
      </c>
      <c r="N509" s="21" t="s">
        <v>1317</v>
      </c>
    </row>
    <row r="510" spans="1:14" ht="15" customHeight="1" x14ac:dyDescent="0.25">
      <c r="A510" s="23">
        <v>46114</v>
      </c>
      <c r="B510" s="12" t="s">
        <v>201</v>
      </c>
      <c r="C510" s="12" t="s">
        <v>202</v>
      </c>
      <c r="D510" s="12" t="s">
        <v>904</v>
      </c>
      <c r="E510" s="12" t="s">
        <v>52</v>
      </c>
      <c r="F510" s="12" t="s">
        <v>53</v>
      </c>
      <c r="G510" s="12" t="s">
        <v>1327</v>
      </c>
      <c r="H510" s="12" t="s">
        <v>1328</v>
      </c>
      <c r="I510" s="40">
        <v>42</v>
      </c>
      <c r="J510" s="40">
        <v>1.8</v>
      </c>
      <c r="K510" s="40">
        <v>1</v>
      </c>
      <c r="L510" s="40">
        <v>75.599999999999994</v>
      </c>
      <c r="M510" s="21" t="s">
        <v>1384</v>
      </c>
      <c r="N510" s="21" t="s">
        <v>1385</v>
      </c>
    </row>
    <row r="511" spans="1:14" ht="15" customHeight="1" x14ac:dyDescent="0.25">
      <c r="A511" s="23">
        <v>46114</v>
      </c>
      <c r="B511" s="12" t="s">
        <v>201</v>
      </c>
      <c r="C511" s="12" t="s">
        <v>202</v>
      </c>
      <c r="D511" s="12" t="s">
        <v>904</v>
      </c>
      <c r="E511" s="12" t="s">
        <v>52</v>
      </c>
      <c r="F511" s="12" t="s">
        <v>53</v>
      </c>
      <c r="G511" s="12" t="s">
        <v>1330</v>
      </c>
      <c r="H511" s="12" t="s">
        <v>1331</v>
      </c>
      <c r="I511" s="40">
        <v>42</v>
      </c>
      <c r="J511" s="40">
        <v>30</v>
      </c>
      <c r="K511" s="40">
        <v>1</v>
      </c>
      <c r="L511" s="40">
        <v>1260</v>
      </c>
      <c r="M511" s="21" t="s">
        <v>1384</v>
      </c>
      <c r="N511" s="21" t="s">
        <v>1385</v>
      </c>
    </row>
    <row r="512" spans="1:14" ht="15" customHeight="1" x14ac:dyDescent="0.25">
      <c r="A512" s="23">
        <v>46114</v>
      </c>
      <c r="B512" s="12" t="s">
        <v>201</v>
      </c>
      <c r="C512" s="12" t="s">
        <v>202</v>
      </c>
      <c r="D512" s="12" t="s">
        <v>904</v>
      </c>
      <c r="E512" s="12" t="s">
        <v>52</v>
      </c>
      <c r="F512" s="12" t="s">
        <v>53</v>
      </c>
      <c r="G512" s="12" t="s">
        <v>1333</v>
      </c>
      <c r="H512" s="12" t="s">
        <v>1334</v>
      </c>
      <c r="I512" s="40">
        <v>140</v>
      </c>
      <c r="J512" s="40">
        <v>0.45</v>
      </c>
      <c r="K512" s="40">
        <v>1</v>
      </c>
      <c r="L512" s="40">
        <v>63</v>
      </c>
      <c r="M512" s="21" t="s">
        <v>1383</v>
      </c>
      <c r="N512" s="21" t="s">
        <v>1317</v>
      </c>
    </row>
    <row r="513" spans="1:14" ht="15" customHeight="1" x14ac:dyDescent="0.25">
      <c r="A513" s="23">
        <v>46114</v>
      </c>
      <c r="B513" s="12" t="s">
        <v>201</v>
      </c>
      <c r="C513" s="12" t="s">
        <v>202</v>
      </c>
      <c r="D513" s="12" t="s">
        <v>904</v>
      </c>
      <c r="E513" s="12" t="s">
        <v>52</v>
      </c>
      <c r="F513" s="12" t="s">
        <v>53</v>
      </c>
      <c r="G513" s="12" t="s">
        <v>1336</v>
      </c>
      <c r="H513" s="12" t="s">
        <v>1337</v>
      </c>
      <c r="I513" s="40">
        <v>998</v>
      </c>
      <c r="J513" s="40">
        <v>0.2</v>
      </c>
      <c r="K513" s="40">
        <v>1</v>
      </c>
      <c r="L513" s="40">
        <v>199.6</v>
      </c>
      <c r="M513" s="21" t="s">
        <v>1383</v>
      </c>
      <c r="N513" s="21" t="s">
        <v>1317</v>
      </c>
    </row>
    <row r="514" spans="1:14" ht="15" customHeight="1" x14ac:dyDescent="0.25">
      <c r="A514" s="23">
        <v>46114</v>
      </c>
      <c r="B514" s="12" t="s">
        <v>201</v>
      </c>
      <c r="C514" s="12" t="s">
        <v>202</v>
      </c>
      <c r="D514" s="12" t="s">
        <v>904</v>
      </c>
      <c r="E514" s="12" t="s">
        <v>84</v>
      </c>
      <c r="F514" s="12" t="s">
        <v>85</v>
      </c>
      <c r="G514" s="12" t="s">
        <v>1340</v>
      </c>
      <c r="H514" s="12" t="s">
        <v>1341</v>
      </c>
      <c r="I514" s="40">
        <v>100</v>
      </c>
      <c r="J514" s="40">
        <v>4</v>
      </c>
      <c r="K514" s="40">
        <v>1</v>
      </c>
      <c r="L514" s="40">
        <v>400</v>
      </c>
      <c r="M514" s="21" t="s">
        <v>1383</v>
      </c>
      <c r="N514" s="21" t="s">
        <v>1317</v>
      </c>
    </row>
    <row r="515" spans="1:14" ht="30" customHeight="1" x14ac:dyDescent="0.25">
      <c r="A515" s="23">
        <v>46114</v>
      </c>
      <c r="B515" s="12" t="s">
        <v>201</v>
      </c>
      <c r="C515" s="12" t="s">
        <v>202</v>
      </c>
      <c r="D515" s="12" t="s">
        <v>904</v>
      </c>
      <c r="E515" s="12" t="s">
        <v>84</v>
      </c>
      <c r="F515" s="12" t="s">
        <v>85</v>
      </c>
      <c r="G515" s="12" t="s">
        <v>1343</v>
      </c>
      <c r="H515" s="12" t="s">
        <v>1344</v>
      </c>
      <c r="I515" s="40">
        <v>1</v>
      </c>
      <c r="J515" s="40">
        <v>90</v>
      </c>
      <c r="K515" s="40">
        <v>1</v>
      </c>
      <c r="L515" s="40">
        <v>90</v>
      </c>
      <c r="M515" s="21" t="s">
        <v>1386</v>
      </c>
      <c r="N515" s="21" t="s">
        <v>1382</v>
      </c>
    </row>
    <row r="516" spans="1:14" ht="15" customHeight="1" x14ac:dyDescent="0.25">
      <c r="A516" s="23">
        <v>46114</v>
      </c>
      <c r="B516" s="12" t="s">
        <v>201</v>
      </c>
      <c r="C516" s="12" t="s">
        <v>202</v>
      </c>
      <c r="D516" s="12" t="s">
        <v>904</v>
      </c>
      <c r="E516" s="12" t="s">
        <v>84</v>
      </c>
      <c r="F516" s="12" t="s">
        <v>85</v>
      </c>
      <c r="G516" s="12" t="s">
        <v>1346</v>
      </c>
      <c r="H516" s="12" t="s">
        <v>1347</v>
      </c>
      <c r="I516" s="40">
        <v>30</v>
      </c>
      <c r="J516" s="40">
        <v>1.5</v>
      </c>
      <c r="K516" s="40">
        <v>1</v>
      </c>
      <c r="L516" s="40">
        <v>45</v>
      </c>
      <c r="M516" s="21" t="s">
        <v>1383</v>
      </c>
      <c r="N516" s="21" t="s">
        <v>1317</v>
      </c>
    </row>
    <row r="517" spans="1:14" ht="30" customHeight="1" x14ac:dyDescent="0.25">
      <c r="A517" s="23">
        <v>46114</v>
      </c>
      <c r="B517" s="12" t="s">
        <v>201</v>
      </c>
      <c r="C517" s="12" t="s">
        <v>202</v>
      </c>
      <c r="D517" s="12" t="s">
        <v>904</v>
      </c>
      <c r="E517" s="12" t="s">
        <v>26</v>
      </c>
      <c r="F517" s="12" t="s">
        <v>27</v>
      </c>
      <c r="G517" s="12" t="s">
        <v>1349</v>
      </c>
      <c r="H517" s="12" t="s">
        <v>1350</v>
      </c>
      <c r="I517" s="40">
        <v>1</v>
      </c>
      <c r="J517" s="40">
        <v>75</v>
      </c>
      <c r="K517" s="40">
        <v>1</v>
      </c>
      <c r="L517" s="40">
        <v>75</v>
      </c>
      <c r="M517" s="21" t="s">
        <v>1386</v>
      </c>
      <c r="N517" s="21" t="s">
        <v>1382</v>
      </c>
    </row>
    <row r="518" spans="1:14" ht="15" customHeight="1" x14ac:dyDescent="0.25">
      <c r="A518" s="23">
        <v>46114</v>
      </c>
      <c r="B518" s="12" t="s">
        <v>201</v>
      </c>
      <c r="C518" s="12" t="s">
        <v>202</v>
      </c>
      <c r="D518" s="12" t="s">
        <v>904</v>
      </c>
      <c r="E518" s="12" t="s">
        <v>26</v>
      </c>
      <c r="F518" s="12" t="s">
        <v>27</v>
      </c>
      <c r="G518" s="12" t="s">
        <v>1351</v>
      </c>
      <c r="H518" s="12" t="s">
        <v>1352</v>
      </c>
      <c r="I518" s="40">
        <v>25</v>
      </c>
      <c r="J518" s="40">
        <v>2.5</v>
      </c>
      <c r="K518" s="40">
        <v>1</v>
      </c>
      <c r="L518" s="40">
        <v>62.5</v>
      </c>
      <c r="M518" s="21" t="s">
        <v>1383</v>
      </c>
      <c r="N518" s="21" t="s">
        <v>1317</v>
      </c>
    </row>
    <row r="519" spans="1:14" ht="15" customHeight="1" x14ac:dyDescent="0.25">
      <c r="A519" s="23">
        <v>46114</v>
      </c>
      <c r="B519" s="12" t="s">
        <v>201</v>
      </c>
      <c r="C519" s="12" t="s">
        <v>202</v>
      </c>
      <c r="D519" s="12" t="s">
        <v>904</v>
      </c>
      <c r="E519" s="12" t="s">
        <v>26</v>
      </c>
      <c r="F519" s="12" t="s">
        <v>27</v>
      </c>
      <c r="G519" s="12" t="s">
        <v>1353</v>
      </c>
      <c r="H519" s="12" t="s">
        <v>1354</v>
      </c>
      <c r="I519" s="40">
        <v>40</v>
      </c>
      <c r="J519" s="40">
        <v>1.2</v>
      </c>
      <c r="K519" s="40">
        <v>1</v>
      </c>
      <c r="L519" s="40">
        <v>48</v>
      </c>
      <c r="M519" s="21" t="s">
        <v>1383</v>
      </c>
      <c r="N519" s="21" t="s">
        <v>1317</v>
      </c>
    </row>
    <row r="520" spans="1:14" ht="15" customHeight="1" x14ac:dyDescent="0.25">
      <c r="A520" s="23">
        <v>46114</v>
      </c>
      <c r="B520" s="12" t="s">
        <v>201</v>
      </c>
      <c r="C520" s="12" t="s">
        <v>202</v>
      </c>
      <c r="D520" s="12" t="s">
        <v>904</v>
      </c>
      <c r="E520" s="12" t="s">
        <v>34</v>
      </c>
      <c r="F520" s="12" t="s">
        <v>35</v>
      </c>
      <c r="G520" s="12" t="s">
        <v>1356</v>
      </c>
      <c r="H520" s="12" t="s">
        <v>1350</v>
      </c>
      <c r="I520" s="40">
        <v>80</v>
      </c>
      <c r="J520" s="40">
        <v>2.2000000000000002</v>
      </c>
      <c r="K520" s="40">
        <v>1</v>
      </c>
      <c r="L520" s="40">
        <v>176</v>
      </c>
      <c r="M520" s="21" t="s">
        <v>1383</v>
      </c>
      <c r="N520" s="21" t="s">
        <v>1317</v>
      </c>
    </row>
    <row r="521" spans="1:14" ht="15" customHeight="1" x14ac:dyDescent="0.25">
      <c r="A521" s="23">
        <v>46114</v>
      </c>
      <c r="B521" s="12" t="s">
        <v>201</v>
      </c>
      <c r="C521" s="12" t="s">
        <v>202</v>
      </c>
      <c r="D521" s="12" t="s">
        <v>904</v>
      </c>
      <c r="E521" s="12" t="s">
        <v>34</v>
      </c>
      <c r="F521" s="12" t="s">
        <v>35</v>
      </c>
      <c r="G521" s="12" t="s">
        <v>1357</v>
      </c>
      <c r="H521" s="12" t="s">
        <v>1358</v>
      </c>
      <c r="I521" s="40">
        <v>48</v>
      </c>
      <c r="J521" s="40">
        <v>0.8</v>
      </c>
      <c r="K521" s="40">
        <v>1</v>
      </c>
      <c r="L521" s="40">
        <v>38.4</v>
      </c>
      <c r="M521" s="21" t="s">
        <v>1383</v>
      </c>
      <c r="N521" s="21" t="s">
        <v>1317</v>
      </c>
    </row>
    <row r="522" spans="1:14" ht="15" customHeight="1" x14ac:dyDescent="0.25">
      <c r="A522" s="23">
        <v>46114</v>
      </c>
      <c r="B522" s="12" t="s">
        <v>201</v>
      </c>
      <c r="C522" s="12" t="s">
        <v>202</v>
      </c>
      <c r="D522" s="12" t="s">
        <v>904</v>
      </c>
      <c r="E522" s="12" t="s">
        <v>34</v>
      </c>
      <c r="F522" s="12" t="s">
        <v>35</v>
      </c>
      <c r="G522" s="12" t="s">
        <v>1359</v>
      </c>
      <c r="H522" s="12" t="s">
        <v>1360</v>
      </c>
      <c r="I522" s="40">
        <v>12</v>
      </c>
      <c r="J522" s="40">
        <v>1</v>
      </c>
      <c r="K522" s="40">
        <v>1</v>
      </c>
      <c r="L522" s="40">
        <v>12</v>
      </c>
      <c r="M522" s="21" t="s">
        <v>1383</v>
      </c>
      <c r="N522" s="21" t="s">
        <v>1317</v>
      </c>
    </row>
    <row r="523" spans="1:14" ht="30" customHeight="1" x14ac:dyDescent="0.25">
      <c r="A523" s="23">
        <v>46114</v>
      </c>
      <c r="B523" s="12" t="s">
        <v>201</v>
      </c>
      <c r="C523" s="12" t="s">
        <v>202</v>
      </c>
      <c r="D523" s="12" t="s">
        <v>904</v>
      </c>
      <c r="E523" s="12" t="s">
        <v>46</v>
      </c>
      <c r="F523" s="12" t="s">
        <v>47</v>
      </c>
      <c r="G523" s="12" t="s">
        <v>1361</v>
      </c>
      <c r="H523" s="12" t="s">
        <v>1362</v>
      </c>
      <c r="I523" s="40">
        <v>0</v>
      </c>
      <c r="J523" s="40">
        <v>7</v>
      </c>
      <c r="K523" s="40">
        <v>1</v>
      </c>
      <c r="L523" s="40">
        <v>0</v>
      </c>
      <c r="M523" s="21" t="s">
        <v>1387</v>
      </c>
      <c r="N523" s="21" t="s">
        <v>1382</v>
      </c>
    </row>
    <row r="524" spans="1:14" ht="30" customHeight="1" x14ac:dyDescent="0.25">
      <c r="A524" s="23">
        <v>46114</v>
      </c>
      <c r="B524" s="12" t="s">
        <v>201</v>
      </c>
      <c r="C524" s="12" t="s">
        <v>202</v>
      </c>
      <c r="D524" s="12" t="s">
        <v>904</v>
      </c>
      <c r="E524" s="12" t="s">
        <v>48</v>
      </c>
      <c r="F524" s="12" t="s">
        <v>49</v>
      </c>
      <c r="G524" s="12" t="s">
        <v>1364</v>
      </c>
      <c r="H524" s="12" t="s">
        <v>1365</v>
      </c>
      <c r="I524" s="40">
        <v>0</v>
      </c>
      <c r="J524" s="40">
        <v>12</v>
      </c>
      <c r="K524" s="40">
        <v>1</v>
      </c>
      <c r="L524" s="40">
        <v>0</v>
      </c>
      <c r="M524" s="21" t="s">
        <v>1387</v>
      </c>
      <c r="N524" s="21" t="s">
        <v>1382</v>
      </c>
    </row>
    <row r="525" spans="1:14" ht="15" customHeight="1" x14ac:dyDescent="0.25">
      <c r="A525" s="23">
        <v>46114</v>
      </c>
      <c r="B525" s="12" t="s">
        <v>201</v>
      </c>
      <c r="C525" s="12" t="s">
        <v>202</v>
      </c>
      <c r="D525" s="12" t="s">
        <v>904</v>
      </c>
      <c r="E525" s="12" t="s">
        <v>4</v>
      </c>
      <c r="F525" s="12" t="s">
        <v>5</v>
      </c>
      <c r="G525" s="12" t="s">
        <v>1366</v>
      </c>
      <c r="H525" s="12" t="s">
        <v>1367</v>
      </c>
      <c r="I525" s="40">
        <v>48</v>
      </c>
      <c r="J525" s="40">
        <v>2</v>
      </c>
      <c r="K525" s="40">
        <v>1</v>
      </c>
      <c r="L525" s="40">
        <v>96</v>
      </c>
      <c r="M525" s="21" t="s">
        <v>1383</v>
      </c>
      <c r="N525" s="21" t="s">
        <v>1317</v>
      </c>
    </row>
    <row r="526" spans="1:14" ht="15" customHeight="1" x14ac:dyDescent="0.25">
      <c r="A526" s="23">
        <v>46114</v>
      </c>
      <c r="B526" s="12" t="s">
        <v>201</v>
      </c>
      <c r="C526" s="12" t="s">
        <v>202</v>
      </c>
      <c r="D526" s="12" t="s">
        <v>904</v>
      </c>
      <c r="E526" s="12" t="s">
        <v>68</v>
      </c>
      <c r="F526" s="12" t="s">
        <v>69</v>
      </c>
      <c r="G526" s="12" t="s">
        <v>1368</v>
      </c>
      <c r="H526" s="12" t="s">
        <v>1369</v>
      </c>
      <c r="I526" s="40">
        <v>2</v>
      </c>
      <c r="J526" s="40">
        <v>25</v>
      </c>
      <c r="K526" s="40">
        <v>1</v>
      </c>
      <c r="L526" s="40">
        <v>50</v>
      </c>
      <c r="M526" s="21" t="s">
        <v>1383</v>
      </c>
      <c r="N526" s="21" t="s">
        <v>1317</v>
      </c>
    </row>
    <row r="527" spans="1:14" ht="30" customHeight="1" x14ac:dyDescent="0.25">
      <c r="A527" s="23">
        <v>46114</v>
      </c>
      <c r="B527" s="12" t="s">
        <v>204</v>
      </c>
      <c r="C527" s="12" t="s">
        <v>205</v>
      </c>
      <c r="D527" s="12" t="s">
        <v>901</v>
      </c>
      <c r="E527" s="12" t="s">
        <v>30</v>
      </c>
      <c r="F527" s="12" t="s">
        <v>31</v>
      </c>
      <c r="G527" s="12" t="s">
        <v>1312</v>
      </c>
      <c r="H527" s="12" t="s">
        <v>1313</v>
      </c>
      <c r="I527" s="40">
        <v>3267</v>
      </c>
      <c r="J527" s="40">
        <v>2</v>
      </c>
      <c r="K527" s="40">
        <v>1</v>
      </c>
      <c r="L527" s="40">
        <v>6534</v>
      </c>
      <c r="M527" s="21" t="s">
        <v>1381</v>
      </c>
      <c r="N527" s="21" t="s">
        <v>1382</v>
      </c>
    </row>
    <row r="528" spans="1:14" ht="15" customHeight="1" x14ac:dyDescent="0.25">
      <c r="A528" s="23">
        <v>46114</v>
      </c>
      <c r="B528" s="12" t="s">
        <v>204</v>
      </c>
      <c r="C528" s="12" t="s">
        <v>205</v>
      </c>
      <c r="D528" s="12" t="s">
        <v>901</v>
      </c>
      <c r="E528" s="12" t="s">
        <v>30</v>
      </c>
      <c r="F528" s="12" t="s">
        <v>31</v>
      </c>
      <c r="G528" s="12" t="s">
        <v>1319</v>
      </c>
      <c r="H528" s="12" t="s">
        <v>1320</v>
      </c>
      <c r="I528" s="40">
        <v>9</v>
      </c>
      <c r="J528" s="40">
        <v>15</v>
      </c>
      <c r="K528" s="40">
        <v>1</v>
      </c>
      <c r="L528" s="40">
        <v>135</v>
      </c>
      <c r="M528" s="21" t="s">
        <v>1383</v>
      </c>
      <c r="N528" s="21" t="s">
        <v>1317</v>
      </c>
    </row>
    <row r="529" spans="1:14" ht="15" customHeight="1" x14ac:dyDescent="0.25">
      <c r="A529" s="23">
        <v>46114</v>
      </c>
      <c r="B529" s="12" t="s">
        <v>204</v>
      </c>
      <c r="C529" s="12" t="s">
        <v>205</v>
      </c>
      <c r="D529" s="12" t="s">
        <v>901</v>
      </c>
      <c r="E529" s="12" t="s">
        <v>30</v>
      </c>
      <c r="F529" s="12" t="s">
        <v>31</v>
      </c>
      <c r="G529" s="12" t="s">
        <v>1322</v>
      </c>
      <c r="H529" s="12" t="s">
        <v>1323</v>
      </c>
      <c r="I529" s="40">
        <v>9</v>
      </c>
      <c r="J529" s="40">
        <v>20</v>
      </c>
      <c r="K529" s="40">
        <v>1</v>
      </c>
      <c r="L529" s="40">
        <v>180</v>
      </c>
      <c r="M529" s="21" t="s">
        <v>1383</v>
      </c>
      <c r="N529" s="21" t="s">
        <v>1317</v>
      </c>
    </row>
    <row r="530" spans="1:14" ht="15" customHeight="1" x14ac:dyDescent="0.25">
      <c r="A530" s="23">
        <v>46114</v>
      </c>
      <c r="B530" s="12" t="s">
        <v>204</v>
      </c>
      <c r="C530" s="12" t="s">
        <v>205</v>
      </c>
      <c r="D530" s="12" t="s">
        <v>901</v>
      </c>
      <c r="E530" s="12" t="s">
        <v>30</v>
      </c>
      <c r="F530" s="12" t="s">
        <v>31</v>
      </c>
      <c r="G530" s="12" t="s">
        <v>1324</v>
      </c>
      <c r="H530" s="12" t="s">
        <v>1325</v>
      </c>
      <c r="I530" s="40">
        <v>39</v>
      </c>
      <c r="J530" s="40">
        <v>6</v>
      </c>
      <c r="K530" s="40">
        <v>1</v>
      </c>
      <c r="L530" s="40">
        <v>234</v>
      </c>
      <c r="M530" s="21" t="s">
        <v>1383</v>
      </c>
      <c r="N530" s="21" t="s">
        <v>1317</v>
      </c>
    </row>
    <row r="531" spans="1:14" ht="15" customHeight="1" x14ac:dyDescent="0.25">
      <c r="A531" s="23">
        <v>46114</v>
      </c>
      <c r="B531" s="12" t="s">
        <v>204</v>
      </c>
      <c r="C531" s="12" t="s">
        <v>205</v>
      </c>
      <c r="D531" s="12" t="s">
        <v>901</v>
      </c>
      <c r="E531" s="12" t="s">
        <v>52</v>
      </c>
      <c r="F531" s="12" t="s">
        <v>53</v>
      </c>
      <c r="G531" s="12" t="s">
        <v>1327</v>
      </c>
      <c r="H531" s="12" t="s">
        <v>1328</v>
      </c>
      <c r="I531" s="40">
        <v>16</v>
      </c>
      <c r="J531" s="40">
        <v>1.8</v>
      </c>
      <c r="K531" s="40">
        <v>1</v>
      </c>
      <c r="L531" s="40">
        <v>28.8</v>
      </c>
      <c r="M531" s="21" t="s">
        <v>1384</v>
      </c>
      <c r="N531" s="21" t="s">
        <v>1385</v>
      </c>
    </row>
    <row r="532" spans="1:14" ht="15" customHeight="1" x14ac:dyDescent="0.25">
      <c r="A532" s="23">
        <v>46114</v>
      </c>
      <c r="B532" s="12" t="s">
        <v>204</v>
      </c>
      <c r="C532" s="12" t="s">
        <v>205</v>
      </c>
      <c r="D532" s="12" t="s">
        <v>901</v>
      </c>
      <c r="E532" s="12" t="s">
        <v>52</v>
      </c>
      <c r="F532" s="12" t="s">
        <v>53</v>
      </c>
      <c r="G532" s="12" t="s">
        <v>1330</v>
      </c>
      <c r="H532" s="12" t="s">
        <v>1331</v>
      </c>
      <c r="I532" s="40">
        <v>16</v>
      </c>
      <c r="J532" s="40">
        <v>30</v>
      </c>
      <c r="K532" s="40">
        <v>1</v>
      </c>
      <c r="L532" s="40">
        <v>480</v>
      </c>
      <c r="M532" s="21" t="s">
        <v>1384</v>
      </c>
      <c r="N532" s="21" t="s">
        <v>1385</v>
      </c>
    </row>
    <row r="533" spans="1:14" ht="15" customHeight="1" x14ac:dyDescent="0.25">
      <c r="A533" s="23">
        <v>46114</v>
      </c>
      <c r="B533" s="12" t="s">
        <v>204</v>
      </c>
      <c r="C533" s="12" t="s">
        <v>205</v>
      </c>
      <c r="D533" s="12" t="s">
        <v>901</v>
      </c>
      <c r="E533" s="12" t="s">
        <v>52</v>
      </c>
      <c r="F533" s="12" t="s">
        <v>53</v>
      </c>
      <c r="G533" s="12" t="s">
        <v>1333</v>
      </c>
      <c r="H533" s="12" t="s">
        <v>1334</v>
      </c>
      <c r="I533" s="40">
        <v>27</v>
      </c>
      <c r="J533" s="40">
        <v>0.45</v>
      </c>
      <c r="K533" s="40">
        <v>1</v>
      </c>
      <c r="L533" s="40">
        <v>12.15</v>
      </c>
      <c r="M533" s="21" t="s">
        <v>1383</v>
      </c>
      <c r="N533" s="21" t="s">
        <v>1317</v>
      </c>
    </row>
    <row r="534" spans="1:14" ht="15" customHeight="1" x14ac:dyDescent="0.25">
      <c r="A534" s="23">
        <v>46114</v>
      </c>
      <c r="B534" s="12" t="s">
        <v>204</v>
      </c>
      <c r="C534" s="12" t="s">
        <v>205</v>
      </c>
      <c r="D534" s="12" t="s">
        <v>901</v>
      </c>
      <c r="E534" s="12" t="s">
        <v>52</v>
      </c>
      <c r="F534" s="12" t="s">
        <v>53</v>
      </c>
      <c r="G534" s="12" t="s">
        <v>1336</v>
      </c>
      <c r="H534" s="12" t="s">
        <v>1337</v>
      </c>
      <c r="I534" s="40">
        <v>192</v>
      </c>
      <c r="J534" s="40">
        <v>0.2</v>
      </c>
      <c r="K534" s="40">
        <v>1</v>
      </c>
      <c r="L534" s="40">
        <v>38.4</v>
      </c>
      <c r="M534" s="21" t="s">
        <v>1383</v>
      </c>
      <c r="N534" s="21" t="s">
        <v>1317</v>
      </c>
    </row>
    <row r="535" spans="1:14" ht="15" customHeight="1" x14ac:dyDescent="0.25">
      <c r="A535" s="23">
        <v>46114</v>
      </c>
      <c r="B535" s="12" t="s">
        <v>204</v>
      </c>
      <c r="C535" s="12" t="s">
        <v>205</v>
      </c>
      <c r="D535" s="12" t="s">
        <v>901</v>
      </c>
      <c r="E535" s="12" t="s">
        <v>84</v>
      </c>
      <c r="F535" s="12" t="s">
        <v>85</v>
      </c>
      <c r="G535" s="12" t="s">
        <v>1340</v>
      </c>
      <c r="H535" s="12" t="s">
        <v>1341</v>
      </c>
      <c r="I535" s="40">
        <v>302</v>
      </c>
      <c r="J535" s="40">
        <v>4</v>
      </c>
      <c r="K535" s="40">
        <v>1</v>
      </c>
      <c r="L535" s="40">
        <v>1208</v>
      </c>
      <c r="M535" s="21" t="s">
        <v>1383</v>
      </c>
      <c r="N535" s="21" t="s">
        <v>1317</v>
      </c>
    </row>
    <row r="536" spans="1:14" ht="30" customHeight="1" x14ac:dyDescent="0.25">
      <c r="A536" s="23">
        <v>46114</v>
      </c>
      <c r="B536" s="12" t="s">
        <v>204</v>
      </c>
      <c r="C536" s="12" t="s">
        <v>205</v>
      </c>
      <c r="D536" s="12" t="s">
        <v>901</v>
      </c>
      <c r="E536" s="12" t="s">
        <v>84</v>
      </c>
      <c r="F536" s="12" t="s">
        <v>85</v>
      </c>
      <c r="G536" s="12" t="s">
        <v>1343</v>
      </c>
      <c r="H536" s="12" t="s">
        <v>1344</v>
      </c>
      <c r="I536" s="40">
        <v>1</v>
      </c>
      <c r="J536" s="40">
        <v>90</v>
      </c>
      <c r="K536" s="40">
        <v>1</v>
      </c>
      <c r="L536" s="40">
        <v>90</v>
      </c>
      <c r="M536" s="21" t="s">
        <v>1386</v>
      </c>
      <c r="N536" s="21" t="s">
        <v>1382</v>
      </c>
    </row>
    <row r="537" spans="1:14" ht="15" customHeight="1" x14ac:dyDescent="0.25">
      <c r="A537" s="23">
        <v>46114</v>
      </c>
      <c r="B537" s="12" t="s">
        <v>204</v>
      </c>
      <c r="C537" s="12" t="s">
        <v>205</v>
      </c>
      <c r="D537" s="12" t="s">
        <v>901</v>
      </c>
      <c r="E537" s="12" t="s">
        <v>84</v>
      </c>
      <c r="F537" s="12" t="s">
        <v>85</v>
      </c>
      <c r="G537" s="12" t="s">
        <v>1346</v>
      </c>
      <c r="H537" s="12" t="s">
        <v>1347</v>
      </c>
      <c r="I537" s="40">
        <v>91</v>
      </c>
      <c r="J537" s="40">
        <v>1.5</v>
      </c>
      <c r="K537" s="40">
        <v>1</v>
      </c>
      <c r="L537" s="40">
        <v>136.5</v>
      </c>
      <c r="M537" s="21" t="s">
        <v>1383</v>
      </c>
      <c r="N537" s="21" t="s">
        <v>1317</v>
      </c>
    </row>
    <row r="538" spans="1:14" ht="30" customHeight="1" x14ac:dyDescent="0.25">
      <c r="A538" s="23">
        <v>46114</v>
      </c>
      <c r="B538" s="12" t="s">
        <v>204</v>
      </c>
      <c r="C538" s="12" t="s">
        <v>205</v>
      </c>
      <c r="D538" s="12" t="s">
        <v>901</v>
      </c>
      <c r="E538" s="12" t="s">
        <v>26</v>
      </c>
      <c r="F538" s="12" t="s">
        <v>27</v>
      </c>
      <c r="G538" s="12" t="s">
        <v>1349</v>
      </c>
      <c r="H538" s="12" t="s">
        <v>1350</v>
      </c>
      <c r="I538" s="40">
        <v>1</v>
      </c>
      <c r="J538" s="40">
        <v>75</v>
      </c>
      <c r="K538" s="40">
        <v>1</v>
      </c>
      <c r="L538" s="40">
        <v>75</v>
      </c>
      <c r="M538" s="21" t="s">
        <v>1386</v>
      </c>
      <c r="N538" s="21" t="s">
        <v>1382</v>
      </c>
    </row>
    <row r="539" spans="1:14" ht="15" customHeight="1" x14ac:dyDescent="0.25">
      <c r="A539" s="23">
        <v>46114</v>
      </c>
      <c r="B539" s="12" t="s">
        <v>204</v>
      </c>
      <c r="C539" s="12" t="s">
        <v>205</v>
      </c>
      <c r="D539" s="12" t="s">
        <v>901</v>
      </c>
      <c r="E539" s="12" t="s">
        <v>26</v>
      </c>
      <c r="F539" s="12" t="s">
        <v>27</v>
      </c>
      <c r="G539" s="12" t="s">
        <v>1351</v>
      </c>
      <c r="H539" s="12" t="s">
        <v>1352</v>
      </c>
      <c r="I539" s="40">
        <v>75</v>
      </c>
      <c r="J539" s="40">
        <v>2.5</v>
      </c>
      <c r="K539" s="40">
        <v>1</v>
      </c>
      <c r="L539" s="40">
        <v>187.5</v>
      </c>
      <c r="M539" s="21" t="s">
        <v>1383</v>
      </c>
      <c r="N539" s="21" t="s">
        <v>1317</v>
      </c>
    </row>
    <row r="540" spans="1:14" ht="15" customHeight="1" x14ac:dyDescent="0.25">
      <c r="A540" s="23">
        <v>46114</v>
      </c>
      <c r="B540" s="12" t="s">
        <v>204</v>
      </c>
      <c r="C540" s="12" t="s">
        <v>205</v>
      </c>
      <c r="D540" s="12" t="s">
        <v>901</v>
      </c>
      <c r="E540" s="12" t="s">
        <v>26</v>
      </c>
      <c r="F540" s="12" t="s">
        <v>27</v>
      </c>
      <c r="G540" s="12" t="s">
        <v>1353</v>
      </c>
      <c r="H540" s="12" t="s">
        <v>1354</v>
      </c>
      <c r="I540" s="40">
        <v>121</v>
      </c>
      <c r="J540" s="40">
        <v>1.2</v>
      </c>
      <c r="K540" s="40">
        <v>1</v>
      </c>
      <c r="L540" s="40">
        <v>145.19999999999999</v>
      </c>
      <c r="M540" s="21" t="s">
        <v>1383</v>
      </c>
      <c r="N540" s="21" t="s">
        <v>1317</v>
      </c>
    </row>
    <row r="541" spans="1:14" ht="15" customHeight="1" x14ac:dyDescent="0.25">
      <c r="A541" s="23">
        <v>46114</v>
      </c>
      <c r="B541" s="12" t="s">
        <v>204</v>
      </c>
      <c r="C541" s="12" t="s">
        <v>205</v>
      </c>
      <c r="D541" s="12" t="s">
        <v>901</v>
      </c>
      <c r="E541" s="12" t="s">
        <v>34</v>
      </c>
      <c r="F541" s="12" t="s">
        <v>35</v>
      </c>
      <c r="G541" s="12" t="s">
        <v>1356</v>
      </c>
      <c r="H541" s="12" t="s">
        <v>1350</v>
      </c>
      <c r="I541" s="40">
        <v>20</v>
      </c>
      <c r="J541" s="40">
        <v>2.2000000000000002</v>
      </c>
      <c r="K541" s="40">
        <v>1</v>
      </c>
      <c r="L541" s="40">
        <v>44</v>
      </c>
      <c r="M541" s="21" t="s">
        <v>1383</v>
      </c>
      <c r="N541" s="21" t="s">
        <v>1317</v>
      </c>
    </row>
    <row r="542" spans="1:14" ht="15" customHeight="1" x14ac:dyDescent="0.25">
      <c r="A542" s="23">
        <v>46114</v>
      </c>
      <c r="B542" s="12" t="s">
        <v>204</v>
      </c>
      <c r="C542" s="12" t="s">
        <v>205</v>
      </c>
      <c r="D542" s="12" t="s">
        <v>901</v>
      </c>
      <c r="E542" s="12" t="s">
        <v>34</v>
      </c>
      <c r="F542" s="12" t="s">
        <v>35</v>
      </c>
      <c r="G542" s="12" t="s">
        <v>1357</v>
      </c>
      <c r="H542" s="12" t="s">
        <v>1358</v>
      </c>
      <c r="I542" s="40">
        <v>15</v>
      </c>
      <c r="J542" s="40">
        <v>0.8</v>
      </c>
      <c r="K542" s="40">
        <v>1</v>
      </c>
      <c r="L542" s="40">
        <v>12</v>
      </c>
      <c r="M542" s="21" t="s">
        <v>1383</v>
      </c>
      <c r="N542" s="21" t="s">
        <v>1317</v>
      </c>
    </row>
    <row r="543" spans="1:14" ht="15" customHeight="1" x14ac:dyDescent="0.25">
      <c r="A543" s="23">
        <v>46114</v>
      </c>
      <c r="B543" s="12" t="s">
        <v>204</v>
      </c>
      <c r="C543" s="12" t="s">
        <v>205</v>
      </c>
      <c r="D543" s="12" t="s">
        <v>901</v>
      </c>
      <c r="E543" s="12" t="s">
        <v>34</v>
      </c>
      <c r="F543" s="12" t="s">
        <v>35</v>
      </c>
      <c r="G543" s="12" t="s">
        <v>1359</v>
      </c>
      <c r="H543" s="12" t="s">
        <v>1360</v>
      </c>
      <c r="I543" s="40">
        <v>5</v>
      </c>
      <c r="J543" s="40">
        <v>1</v>
      </c>
      <c r="K543" s="40">
        <v>1</v>
      </c>
      <c r="L543" s="40">
        <v>5</v>
      </c>
      <c r="M543" s="21" t="s">
        <v>1383</v>
      </c>
      <c r="N543" s="21" t="s">
        <v>1317</v>
      </c>
    </row>
    <row r="544" spans="1:14" ht="30" customHeight="1" x14ac:dyDescent="0.25">
      <c r="A544" s="23">
        <v>46114</v>
      </c>
      <c r="B544" s="12" t="s">
        <v>204</v>
      </c>
      <c r="C544" s="12" t="s">
        <v>205</v>
      </c>
      <c r="D544" s="12" t="s">
        <v>901</v>
      </c>
      <c r="E544" s="12" t="s">
        <v>46</v>
      </c>
      <c r="F544" s="12" t="s">
        <v>47</v>
      </c>
      <c r="G544" s="12" t="s">
        <v>1361</v>
      </c>
      <c r="H544" s="12" t="s">
        <v>1362</v>
      </c>
      <c r="I544" s="40">
        <v>26</v>
      </c>
      <c r="J544" s="40">
        <v>7</v>
      </c>
      <c r="K544" s="40">
        <v>1</v>
      </c>
      <c r="L544" s="40">
        <v>182</v>
      </c>
      <c r="M544" s="21" t="s">
        <v>1387</v>
      </c>
      <c r="N544" s="21" t="s">
        <v>1382</v>
      </c>
    </row>
    <row r="545" spans="1:14" ht="30" customHeight="1" x14ac:dyDescent="0.25">
      <c r="A545" s="23">
        <v>46114</v>
      </c>
      <c r="B545" s="12" t="s">
        <v>204</v>
      </c>
      <c r="C545" s="12" t="s">
        <v>205</v>
      </c>
      <c r="D545" s="12" t="s">
        <v>901</v>
      </c>
      <c r="E545" s="12" t="s">
        <v>48</v>
      </c>
      <c r="F545" s="12" t="s">
        <v>49</v>
      </c>
      <c r="G545" s="12" t="s">
        <v>1364</v>
      </c>
      <c r="H545" s="12" t="s">
        <v>1365</v>
      </c>
      <c r="I545" s="40">
        <v>26</v>
      </c>
      <c r="J545" s="40">
        <v>12</v>
      </c>
      <c r="K545" s="40">
        <v>1</v>
      </c>
      <c r="L545" s="40">
        <v>312</v>
      </c>
      <c r="M545" s="21" t="s">
        <v>1387</v>
      </c>
      <c r="N545" s="21" t="s">
        <v>1382</v>
      </c>
    </row>
    <row r="546" spans="1:14" ht="15" customHeight="1" x14ac:dyDescent="0.25">
      <c r="A546" s="23">
        <v>46114</v>
      </c>
      <c r="B546" s="12" t="s">
        <v>204</v>
      </c>
      <c r="C546" s="12" t="s">
        <v>205</v>
      </c>
      <c r="D546" s="12" t="s">
        <v>901</v>
      </c>
      <c r="E546" s="12" t="s">
        <v>4</v>
      </c>
      <c r="F546" s="12" t="s">
        <v>5</v>
      </c>
      <c r="G546" s="12" t="s">
        <v>1366</v>
      </c>
      <c r="H546" s="12" t="s">
        <v>1367</v>
      </c>
      <c r="I546" s="40">
        <v>10</v>
      </c>
      <c r="J546" s="40">
        <v>2</v>
      </c>
      <c r="K546" s="40">
        <v>1</v>
      </c>
      <c r="L546" s="40">
        <v>20</v>
      </c>
      <c r="M546" s="21" t="s">
        <v>1383</v>
      </c>
      <c r="N546" s="21" t="s">
        <v>1317</v>
      </c>
    </row>
    <row r="547" spans="1:14" ht="15" customHeight="1" x14ac:dyDescent="0.25">
      <c r="A547" s="23">
        <v>46114</v>
      </c>
      <c r="B547" s="12" t="s">
        <v>204</v>
      </c>
      <c r="C547" s="12" t="s">
        <v>205</v>
      </c>
      <c r="D547" s="12" t="s">
        <v>901</v>
      </c>
      <c r="E547" s="12" t="s">
        <v>68</v>
      </c>
      <c r="F547" s="12" t="s">
        <v>69</v>
      </c>
      <c r="G547" s="12" t="s">
        <v>1368</v>
      </c>
      <c r="H547" s="12" t="s">
        <v>1369</v>
      </c>
      <c r="I547" s="40">
        <v>7</v>
      </c>
      <c r="J547" s="40">
        <v>25</v>
      </c>
      <c r="K547" s="40">
        <v>1</v>
      </c>
      <c r="L547" s="40">
        <v>175</v>
      </c>
      <c r="M547" s="21" t="s">
        <v>1383</v>
      </c>
      <c r="N547" s="21" t="s">
        <v>1317</v>
      </c>
    </row>
    <row r="548" spans="1:14" ht="30" customHeight="1" x14ac:dyDescent="0.25">
      <c r="A548" s="23">
        <v>46114</v>
      </c>
      <c r="B548" s="12" t="s">
        <v>207</v>
      </c>
      <c r="C548" s="12" t="s">
        <v>208</v>
      </c>
      <c r="D548" s="12" t="s">
        <v>899</v>
      </c>
      <c r="E548" s="12" t="s">
        <v>30</v>
      </c>
      <c r="F548" s="12" t="s">
        <v>31</v>
      </c>
      <c r="G548" s="12" t="s">
        <v>1312</v>
      </c>
      <c r="H548" s="12" t="s">
        <v>1313</v>
      </c>
      <c r="I548" s="40">
        <v>4906</v>
      </c>
      <c r="J548" s="40">
        <v>2</v>
      </c>
      <c r="K548" s="40">
        <v>1</v>
      </c>
      <c r="L548" s="40">
        <v>9812</v>
      </c>
      <c r="M548" s="21" t="s">
        <v>1381</v>
      </c>
      <c r="N548" s="21" t="s">
        <v>1382</v>
      </c>
    </row>
    <row r="549" spans="1:14" ht="15" customHeight="1" x14ac:dyDescent="0.25">
      <c r="A549" s="23">
        <v>46114</v>
      </c>
      <c r="B549" s="12" t="s">
        <v>207</v>
      </c>
      <c r="C549" s="12" t="s">
        <v>208</v>
      </c>
      <c r="D549" s="12" t="s">
        <v>899</v>
      </c>
      <c r="E549" s="12" t="s">
        <v>30</v>
      </c>
      <c r="F549" s="12" t="s">
        <v>31</v>
      </c>
      <c r="G549" s="12" t="s">
        <v>1319</v>
      </c>
      <c r="H549" s="12" t="s">
        <v>1320</v>
      </c>
      <c r="I549" s="40">
        <v>14</v>
      </c>
      <c r="J549" s="40">
        <v>15</v>
      </c>
      <c r="K549" s="40">
        <v>1</v>
      </c>
      <c r="L549" s="40">
        <v>210</v>
      </c>
      <c r="M549" s="21" t="s">
        <v>1383</v>
      </c>
      <c r="N549" s="21" t="s">
        <v>1317</v>
      </c>
    </row>
    <row r="550" spans="1:14" ht="15" customHeight="1" x14ac:dyDescent="0.25">
      <c r="A550" s="23">
        <v>46114</v>
      </c>
      <c r="B550" s="12" t="s">
        <v>207</v>
      </c>
      <c r="C550" s="12" t="s">
        <v>208</v>
      </c>
      <c r="D550" s="12" t="s">
        <v>899</v>
      </c>
      <c r="E550" s="12" t="s">
        <v>30</v>
      </c>
      <c r="F550" s="12" t="s">
        <v>31</v>
      </c>
      <c r="G550" s="12" t="s">
        <v>1322</v>
      </c>
      <c r="H550" s="12" t="s">
        <v>1323</v>
      </c>
      <c r="I550" s="40">
        <v>14</v>
      </c>
      <c r="J550" s="40">
        <v>20</v>
      </c>
      <c r="K550" s="40">
        <v>1</v>
      </c>
      <c r="L550" s="40">
        <v>280</v>
      </c>
      <c r="M550" s="21" t="s">
        <v>1383</v>
      </c>
      <c r="N550" s="21" t="s">
        <v>1317</v>
      </c>
    </row>
    <row r="551" spans="1:14" ht="15" customHeight="1" x14ac:dyDescent="0.25">
      <c r="A551" s="23">
        <v>46114</v>
      </c>
      <c r="B551" s="12" t="s">
        <v>207</v>
      </c>
      <c r="C551" s="12" t="s">
        <v>208</v>
      </c>
      <c r="D551" s="12" t="s">
        <v>899</v>
      </c>
      <c r="E551" s="12" t="s">
        <v>30</v>
      </c>
      <c r="F551" s="12" t="s">
        <v>31</v>
      </c>
      <c r="G551" s="12" t="s">
        <v>1324</v>
      </c>
      <c r="H551" s="12" t="s">
        <v>1325</v>
      </c>
      <c r="I551" s="40">
        <v>59</v>
      </c>
      <c r="J551" s="40">
        <v>6</v>
      </c>
      <c r="K551" s="40">
        <v>1</v>
      </c>
      <c r="L551" s="40">
        <v>354</v>
      </c>
      <c r="M551" s="21" t="s">
        <v>1383</v>
      </c>
      <c r="N551" s="21" t="s">
        <v>1317</v>
      </c>
    </row>
    <row r="552" spans="1:14" ht="15" customHeight="1" x14ac:dyDescent="0.25">
      <c r="A552" s="23">
        <v>46114</v>
      </c>
      <c r="B552" s="12" t="s">
        <v>207</v>
      </c>
      <c r="C552" s="12" t="s">
        <v>208</v>
      </c>
      <c r="D552" s="12" t="s">
        <v>899</v>
      </c>
      <c r="E552" s="12" t="s">
        <v>52</v>
      </c>
      <c r="F552" s="12" t="s">
        <v>53</v>
      </c>
      <c r="G552" s="12" t="s">
        <v>1327</v>
      </c>
      <c r="H552" s="12" t="s">
        <v>1328</v>
      </c>
      <c r="I552" s="40">
        <v>14</v>
      </c>
      <c r="J552" s="40">
        <v>1.8</v>
      </c>
      <c r="K552" s="40">
        <v>1</v>
      </c>
      <c r="L552" s="40">
        <v>25.2</v>
      </c>
      <c r="M552" s="21" t="s">
        <v>1384</v>
      </c>
      <c r="N552" s="21" t="s">
        <v>1385</v>
      </c>
    </row>
    <row r="553" spans="1:14" ht="15" customHeight="1" x14ac:dyDescent="0.25">
      <c r="A553" s="23">
        <v>46114</v>
      </c>
      <c r="B553" s="12" t="s">
        <v>207</v>
      </c>
      <c r="C553" s="12" t="s">
        <v>208</v>
      </c>
      <c r="D553" s="12" t="s">
        <v>899</v>
      </c>
      <c r="E553" s="12" t="s">
        <v>52</v>
      </c>
      <c r="F553" s="12" t="s">
        <v>53</v>
      </c>
      <c r="G553" s="12" t="s">
        <v>1330</v>
      </c>
      <c r="H553" s="12" t="s">
        <v>1331</v>
      </c>
      <c r="I553" s="40">
        <v>14</v>
      </c>
      <c r="J553" s="40">
        <v>30</v>
      </c>
      <c r="K553" s="40">
        <v>1</v>
      </c>
      <c r="L553" s="40">
        <v>420</v>
      </c>
      <c r="M553" s="21" t="s">
        <v>1384</v>
      </c>
      <c r="N553" s="21" t="s">
        <v>1385</v>
      </c>
    </row>
    <row r="554" spans="1:14" ht="15" customHeight="1" x14ac:dyDescent="0.25">
      <c r="A554" s="23">
        <v>46114</v>
      </c>
      <c r="B554" s="12" t="s">
        <v>207</v>
      </c>
      <c r="C554" s="12" t="s">
        <v>208</v>
      </c>
      <c r="D554" s="12" t="s">
        <v>899</v>
      </c>
      <c r="E554" s="12" t="s">
        <v>52</v>
      </c>
      <c r="F554" s="12" t="s">
        <v>53</v>
      </c>
      <c r="G554" s="12" t="s">
        <v>1333</v>
      </c>
      <c r="H554" s="12" t="s">
        <v>1334</v>
      </c>
      <c r="I554" s="40">
        <v>138</v>
      </c>
      <c r="J554" s="40">
        <v>0.45</v>
      </c>
      <c r="K554" s="40">
        <v>1</v>
      </c>
      <c r="L554" s="40">
        <v>62.1</v>
      </c>
      <c r="M554" s="21" t="s">
        <v>1383</v>
      </c>
      <c r="N554" s="21" t="s">
        <v>1317</v>
      </c>
    </row>
    <row r="555" spans="1:14" ht="15" customHeight="1" x14ac:dyDescent="0.25">
      <c r="A555" s="23">
        <v>46114</v>
      </c>
      <c r="B555" s="12" t="s">
        <v>207</v>
      </c>
      <c r="C555" s="12" t="s">
        <v>208</v>
      </c>
      <c r="D555" s="12" t="s">
        <v>899</v>
      </c>
      <c r="E555" s="12" t="s">
        <v>52</v>
      </c>
      <c r="F555" s="12" t="s">
        <v>53</v>
      </c>
      <c r="G555" s="12" t="s">
        <v>1336</v>
      </c>
      <c r="H555" s="12" t="s">
        <v>1337</v>
      </c>
      <c r="I555" s="40">
        <v>988</v>
      </c>
      <c r="J555" s="40">
        <v>0.2</v>
      </c>
      <c r="K555" s="40">
        <v>1</v>
      </c>
      <c r="L555" s="40">
        <v>197.6</v>
      </c>
      <c r="M555" s="21" t="s">
        <v>1383</v>
      </c>
      <c r="N555" s="21" t="s">
        <v>1317</v>
      </c>
    </row>
    <row r="556" spans="1:14" ht="15" customHeight="1" x14ac:dyDescent="0.25">
      <c r="A556" s="23">
        <v>46114</v>
      </c>
      <c r="B556" s="12" t="s">
        <v>207</v>
      </c>
      <c r="C556" s="12" t="s">
        <v>208</v>
      </c>
      <c r="D556" s="12" t="s">
        <v>899</v>
      </c>
      <c r="E556" s="12" t="s">
        <v>84</v>
      </c>
      <c r="F556" s="12" t="s">
        <v>85</v>
      </c>
      <c r="G556" s="12" t="s">
        <v>1340</v>
      </c>
      <c r="H556" s="12" t="s">
        <v>1341</v>
      </c>
      <c r="I556" s="40">
        <v>453</v>
      </c>
      <c r="J556" s="40">
        <v>4</v>
      </c>
      <c r="K556" s="40">
        <v>1</v>
      </c>
      <c r="L556" s="40">
        <v>1812</v>
      </c>
      <c r="M556" s="21" t="s">
        <v>1383</v>
      </c>
      <c r="N556" s="21" t="s">
        <v>1317</v>
      </c>
    </row>
    <row r="557" spans="1:14" ht="30" customHeight="1" x14ac:dyDescent="0.25">
      <c r="A557" s="23">
        <v>46114</v>
      </c>
      <c r="B557" s="12" t="s">
        <v>207</v>
      </c>
      <c r="C557" s="12" t="s">
        <v>208</v>
      </c>
      <c r="D557" s="12" t="s">
        <v>899</v>
      </c>
      <c r="E557" s="12" t="s">
        <v>84</v>
      </c>
      <c r="F557" s="12" t="s">
        <v>85</v>
      </c>
      <c r="G557" s="12" t="s">
        <v>1343</v>
      </c>
      <c r="H557" s="12" t="s">
        <v>1344</v>
      </c>
      <c r="I557" s="40">
        <v>1</v>
      </c>
      <c r="J557" s="40">
        <v>90</v>
      </c>
      <c r="K557" s="40">
        <v>1</v>
      </c>
      <c r="L557" s="40">
        <v>90</v>
      </c>
      <c r="M557" s="21" t="s">
        <v>1386</v>
      </c>
      <c r="N557" s="21" t="s">
        <v>1382</v>
      </c>
    </row>
    <row r="558" spans="1:14" ht="15" customHeight="1" x14ac:dyDescent="0.25">
      <c r="A558" s="23">
        <v>46114</v>
      </c>
      <c r="B558" s="12" t="s">
        <v>207</v>
      </c>
      <c r="C558" s="12" t="s">
        <v>208</v>
      </c>
      <c r="D558" s="12" t="s">
        <v>899</v>
      </c>
      <c r="E558" s="12" t="s">
        <v>84</v>
      </c>
      <c r="F558" s="12" t="s">
        <v>85</v>
      </c>
      <c r="G558" s="12" t="s">
        <v>1346</v>
      </c>
      <c r="H558" s="12" t="s">
        <v>1347</v>
      </c>
      <c r="I558" s="40">
        <v>136</v>
      </c>
      <c r="J558" s="40">
        <v>1.5</v>
      </c>
      <c r="K558" s="40">
        <v>1</v>
      </c>
      <c r="L558" s="40">
        <v>204</v>
      </c>
      <c r="M558" s="21" t="s">
        <v>1383</v>
      </c>
      <c r="N558" s="21" t="s">
        <v>1317</v>
      </c>
    </row>
    <row r="559" spans="1:14" ht="30" customHeight="1" x14ac:dyDescent="0.25">
      <c r="A559" s="23">
        <v>46114</v>
      </c>
      <c r="B559" s="12" t="s">
        <v>207</v>
      </c>
      <c r="C559" s="12" t="s">
        <v>208</v>
      </c>
      <c r="D559" s="12" t="s">
        <v>899</v>
      </c>
      <c r="E559" s="12" t="s">
        <v>26</v>
      </c>
      <c r="F559" s="12" t="s">
        <v>27</v>
      </c>
      <c r="G559" s="12" t="s">
        <v>1349</v>
      </c>
      <c r="H559" s="12" t="s">
        <v>1350</v>
      </c>
      <c r="I559" s="40">
        <v>1</v>
      </c>
      <c r="J559" s="40">
        <v>75</v>
      </c>
      <c r="K559" s="40">
        <v>1</v>
      </c>
      <c r="L559" s="40">
        <v>75</v>
      </c>
      <c r="M559" s="21" t="s">
        <v>1386</v>
      </c>
      <c r="N559" s="21" t="s">
        <v>1382</v>
      </c>
    </row>
    <row r="560" spans="1:14" ht="15" customHeight="1" x14ac:dyDescent="0.25">
      <c r="A560" s="23">
        <v>46114</v>
      </c>
      <c r="B560" s="12" t="s">
        <v>207</v>
      </c>
      <c r="C560" s="12" t="s">
        <v>208</v>
      </c>
      <c r="D560" s="12" t="s">
        <v>899</v>
      </c>
      <c r="E560" s="12" t="s">
        <v>26</v>
      </c>
      <c r="F560" s="12" t="s">
        <v>27</v>
      </c>
      <c r="G560" s="12" t="s">
        <v>1351</v>
      </c>
      <c r="H560" s="12" t="s">
        <v>1352</v>
      </c>
      <c r="I560" s="40">
        <v>113</v>
      </c>
      <c r="J560" s="40">
        <v>2.5</v>
      </c>
      <c r="K560" s="40">
        <v>1</v>
      </c>
      <c r="L560" s="40">
        <v>282.5</v>
      </c>
      <c r="M560" s="21" t="s">
        <v>1383</v>
      </c>
      <c r="N560" s="21" t="s">
        <v>1317</v>
      </c>
    </row>
    <row r="561" spans="1:14" ht="15" customHeight="1" x14ac:dyDescent="0.25">
      <c r="A561" s="23">
        <v>46114</v>
      </c>
      <c r="B561" s="12" t="s">
        <v>207</v>
      </c>
      <c r="C561" s="12" t="s">
        <v>208</v>
      </c>
      <c r="D561" s="12" t="s">
        <v>899</v>
      </c>
      <c r="E561" s="12" t="s">
        <v>26</v>
      </c>
      <c r="F561" s="12" t="s">
        <v>27</v>
      </c>
      <c r="G561" s="12" t="s">
        <v>1353</v>
      </c>
      <c r="H561" s="12" t="s">
        <v>1354</v>
      </c>
      <c r="I561" s="40">
        <v>181</v>
      </c>
      <c r="J561" s="40">
        <v>1.2</v>
      </c>
      <c r="K561" s="40">
        <v>1</v>
      </c>
      <c r="L561" s="40">
        <v>217.2</v>
      </c>
      <c r="M561" s="21" t="s">
        <v>1383</v>
      </c>
      <c r="N561" s="21" t="s">
        <v>1317</v>
      </c>
    </row>
    <row r="562" spans="1:14" ht="15" customHeight="1" x14ac:dyDescent="0.25">
      <c r="A562" s="23">
        <v>46114</v>
      </c>
      <c r="B562" s="12" t="s">
        <v>207</v>
      </c>
      <c r="C562" s="12" t="s">
        <v>208</v>
      </c>
      <c r="D562" s="12" t="s">
        <v>899</v>
      </c>
      <c r="E562" s="12" t="s">
        <v>34</v>
      </c>
      <c r="F562" s="12" t="s">
        <v>35</v>
      </c>
      <c r="G562" s="12" t="s">
        <v>1356</v>
      </c>
      <c r="H562" s="12" t="s">
        <v>1350</v>
      </c>
      <c r="I562" s="40">
        <v>79</v>
      </c>
      <c r="J562" s="40">
        <v>2.2000000000000002</v>
      </c>
      <c r="K562" s="40">
        <v>1</v>
      </c>
      <c r="L562" s="40">
        <v>173.8</v>
      </c>
      <c r="M562" s="21" t="s">
        <v>1383</v>
      </c>
      <c r="N562" s="21" t="s">
        <v>1317</v>
      </c>
    </row>
    <row r="563" spans="1:14" ht="15" customHeight="1" x14ac:dyDescent="0.25">
      <c r="A563" s="23">
        <v>46114</v>
      </c>
      <c r="B563" s="12" t="s">
        <v>207</v>
      </c>
      <c r="C563" s="12" t="s">
        <v>208</v>
      </c>
      <c r="D563" s="12" t="s">
        <v>899</v>
      </c>
      <c r="E563" s="12" t="s">
        <v>34</v>
      </c>
      <c r="F563" s="12" t="s">
        <v>35</v>
      </c>
      <c r="G563" s="12" t="s">
        <v>1357</v>
      </c>
      <c r="H563" s="12" t="s">
        <v>1358</v>
      </c>
      <c r="I563" s="40">
        <v>47</v>
      </c>
      <c r="J563" s="40">
        <v>0.8</v>
      </c>
      <c r="K563" s="40">
        <v>1</v>
      </c>
      <c r="L563" s="40">
        <v>37.6</v>
      </c>
      <c r="M563" s="21" t="s">
        <v>1383</v>
      </c>
      <c r="N563" s="21" t="s">
        <v>1317</v>
      </c>
    </row>
    <row r="564" spans="1:14" ht="15" customHeight="1" x14ac:dyDescent="0.25">
      <c r="A564" s="23">
        <v>46114</v>
      </c>
      <c r="B564" s="12" t="s">
        <v>207</v>
      </c>
      <c r="C564" s="12" t="s">
        <v>208</v>
      </c>
      <c r="D564" s="12" t="s">
        <v>899</v>
      </c>
      <c r="E564" s="12" t="s">
        <v>34</v>
      </c>
      <c r="F564" s="12" t="s">
        <v>35</v>
      </c>
      <c r="G564" s="12" t="s">
        <v>1359</v>
      </c>
      <c r="H564" s="12" t="s">
        <v>1360</v>
      </c>
      <c r="I564" s="40">
        <v>12</v>
      </c>
      <c r="J564" s="40">
        <v>1</v>
      </c>
      <c r="K564" s="40">
        <v>1</v>
      </c>
      <c r="L564" s="40">
        <v>12</v>
      </c>
      <c r="M564" s="21" t="s">
        <v>1383</v>
      </c>
      <c r="N564" s="21" t="s">
        <v>1317</v>
      </c>
    </row>
    <row r="565" spans="1:14" ht="30" customHeight="1" x14ac:dyDescent="0.25">
      <c r="A565" s="23">
        <v>46114</v>
      </c>
      <c r="B565" s="12" t="s">
        <v>207</v>
      </c>
      <c r="C565" s="12" t="s">
        <v>208</v>
      </c>
      <c r="D565" s="12" t="s">
        <v>899</v>
      </c>
      <c r="E565" s="12" t="s">
        <v>46</v>
      </c>
      <c r="F565" s="12" t="s">
        <v>47</v>
      </c>
      <c r="G565" s="12" t="s">
        <v>1361</v>
      </c>
      <c r="H565" s="12" t="s">
        <v>1362</v>
      </c>
      <c r="I565" s="40">
        <v>77</v>
      </c>
      <c r="J565" s="40">
        <v>7</v>
      </c>
      <c r="K565" s="40">
        <v>1</v>
      </c>
      <c r="L565" s="40">
        <v>539</v>
      </c>
      <c r="M565" s="21" t="s">
        <v>1387</v>
      </c>
      <c r="N565" s="21" t="s">
        <v>1382</v>
      </c>
    </row>
    <row r="566" spans="1:14" ht="30" customHeight="1" x14ac:dyDescent="0.25">
      <c r="A566" s="23">
        <v>46114</v>
      </c>
      <c r="B566" s="12" t="s">
        <v>207</v>
      </c>
      <c r="C566" s="12" t="s">
        <v>208</v>
      </c>
      <c r="D566" s="12" t="s">
        <v>899</v>
      </c>
      <c r="E566" s="12" t="s">
        <v>48</v>
      </c>
      <c r="F566" s="12" t="s">
        <v>49</v>
      </c>
      <c r="G566" s="12" t="s">
        <v>1364</v>
      </c>
      <c r="H566" s="12" t="s">
        <v>1365</v>
      </c>
      <c r="I566" s="40">
        <v>77</v>
      </c>
      <c r="J566" s="40">
        <v>12</v>
      </c>
      <c r="K566" s="40">
        <v>1</v>
      </c>
      <c r="L566" s="40">
        <v>924</v>
      </c>
      <c r="M566" s="21" t="s">
        <v>1387</v>
      </c>
      <c r="N566" s="21" t="s">
        <v>1382</v>
      </c>
    </row>
    <row r="567" spans="1:14" ht="15" customHeight="1" x14ac:dyDescent="0.25">
      <c r="A567" s="23">
        <v>46114</v>
      </c>
      <c r="B567" s="12" t="s">
        <v>207</v>
      </c>
      <c r="C567" s="12" t="s">
        <v>208</v>
      </c>
      <c r="D567" s="12" t="s">
        <v>899</v>
      </c>
      <c r="E567" s="12" t="s">
        <v>4</v>
      </c>
      <c r="F567" s="12" t="s">
        <v>5</v>
      </c>
      <c r="G567" s="12" t="s">
        <v>1366</v>
      </c>
      <c r="H567" s="12" t="s">
        <v>1367</v>
      </c>
      <c r="I567" s="40">
        <v>47</v>
      </c>
      <c r="J567" s="40">
        <v>2</v>
      </c>
      <c r="K567" s="40">
        <v>1</v>
      </c>
      <c r="L567" s="40">
        <v>94</v>
      </c>
      <c r="M567" s="21" t="s">
        <v>1383</v>
      </c>
      <c r="N567" s="21" t="s">
        <v>1317</v>
      </c>
    </row>
    <row r="568" spans="1:14" ht="15" customHeight="1" x14ac:dyDescent="0.25">
      <c r="A568" s="23">
        <v>46114</v>
      </c>
      <c r="B568" s="12" t="s">
        <v>207</v>
      </c>
      <c r="C568" s="12" t="s">
        <v>208</v>
      </c>
      <c r="D568" s="12" t="s">
        <v>899</v>
      </c>
      <c r="E568" s="12" t="s">
        <v>68</v>
      </c>
      <c r="F568" s="12" t="s">
        <v>69</v>
      </c>
      <c r="G568" s="12" t="s">
        <v>1368</v>
      </c>
      <c r="H568" s="12" t="s">
        <v>1369</v>
      </c>
      <c r="I568" s="40">
        <v>10</v>
      </c>
      <c r="J568" s="40">
        <v>25</v>
      </c>
      <c r="K568" s="40">
        <v>1</v>
      </c>
      <c r="L568" s="40">
        <v>250</v>
      </c>
      <c r="M568" s="21" t="s">
        <v>1383</v>
      </c>
      <c r="N568" s="21" t="s">
        <v>1317</v>
      </c>
    </row>
    <row r="569" spans="1:14" ht="30" customHeight="1" x14ac:dyDescent="0.25">
      <c r="A569" s="23">
        <v>46114</v>
      </c>
      <c r="B569" s="12" t="s">
        <v>210</v>
      </c>
      <c r="C569" s="12" t="s">
        <v>211</v>
      </c>
      <c r="D569" s="12" t="s">
        <v>901</v>
      </c>
      <c r="E569" s="12" t="s">
        <v>30</v>
      </c>
      <c r="F569" s="12" t="s">
        <v>31</v>
      </c>
      <c r="G569" s="12" t="s">
        <v>1312</v>
      </c>
      <c r="H569" s="12" t="s">
        <v>1313</v>
      </c>
      <c r="I569" s="40">
        <v>2537</v>
      </c>
      <c r="J569" s="40">
        <v>2</v>
      </c>
      <c r="K569" s="40">
        <v>1</v>
      </c>
      <c r="L569" s="40">
        <v>5074</v>
      </c>
      <c r="M569" s="21" t="s">
        <v>1381</v>
      </c>
      <c r="N569" s="21" t="s">
        <v>1382</v>
      </c>
    </row>
    <row r="570" spans="1:14" ht="15" customHeight="1" x14ac:dyDescent="0.25">
      <c r="A570" s="23">
        <v>46114</v>
      </c>
      <c r="B570" s="12" t="s">
        <v>210</v>
      </c>
      <c r="C570" s="12" t="s">
        <v>211</v>
      </c>
      <c r="D570" s="12" t="s">
        <v>901</v>
      </c>
      <c r="E570" s="12" t="s">
        <v>30</v>
      </c>
      <c r="F570" s="12" t="s">
        <v>31</v>
      </c>
      <c r="G570" s="12" t="s">
        <v>1319</v>
      </c>
      <c r="H570" s="12" t="s">
        <v>1320</v>
      </c>
      <c r="I570" s="40">
        <v>7</v>
      </c>
      <c r="J570" s="40">
        <v>15</v>
      </c>
      <c r="K570" s="40">
        <v>1</v>
      </c>
      <c r="L570" s="40">
        <v>105</v>
      </c>
      <c r="M570" s="21" t="s">
        <v>1383</v>
      </c>
      <c r="N570" s="21" t="s">
        <v>1317</v>
      </c>
    </row>
    <row r="571" spans="1:14" ht="15" customHeight="1" x14ac:dyDescent="0.25">
      <c r="A571" s="23">
        <v>46114</v>
      </c>
      <c r="B571" s="12" t="s">
        <v>210</v>
      </c>
      <c r="C571" s="12" t="s">
        <v>211</v>
      </c>
      <c r="D571" s="12" t="s">
        <v>901</v>
      </c>
      <c r="E571" s="12" t="s">
        <v>30</v>
      </c>
      <c r="F571" s="12" t="s">
        <v>31</v>
      </c>
      <c r="G571" s="12" t="s">
        <v>1322</v>
      </c>
      <c r="H571" s="12" t="s">
        <v>1323</v>
      </c>
      <c r="I571" s="40">
        <v>7</v>
      </c>
      <c r="J571" s="40">
        <v>20</v>
      </c>
      <c r="K571" s="40">
        <v>1</v>
      </c>
      <c r="L571" s="40">
        <v>140</v>
      </c>
      <c r="M571" s="21" t="s">
        <v>1383</v>
      </c>
      <c r="N571" s="21" t="s">
        <v>1317</v>
      </c>
    </row>
    <row r="572" spans="1:14" ht="15" customHeight="1" x14ac:dyDescent="0.25">
      <c r="A572" s="23">
        <v>46114</v>
      </c>
      <c r="B572" s="12" t="s">
        <v>210</v>
      </c>
      <c r="C572" s="12" t="s">
        <v>211</v>
      </c>
      <c r="D572" s="12" t="s">
        <v>901</v>
      </c>
      <c r="E572" s="12" t="s">
        <v>30</v>
      </c>
      <c r="F572" s="12" t="s">
        <v>31</v>
      </c>
      <c r="G572" s="12" t="s">
        <v>1324</v>
      </c>
      <c r="H572" s="12" t="s">
        <v>1325</v>
      </c>
      <c r="I572" s="40">
        <v>30</v>
      </c>
      <c r="J572" s="40">
        <v>6</v>
      </c>
      <c r="K572" s="40">
        <v>1</v>
      </c>
      <c r="L572" s="40">
        <v>180</v>
      </c>
      <c r="M572" s="21" t="s">
        <v>1383</v>
      </c>
      <c r="N572" s="21" t="s">
        <v>1317</v>
      </c>
    </row>
    <row r="573" spans="1:14" ht="15" customHeight="1" x14ac:dyDescent="0.25">
      <c r="A573" s="23">
        <v>46114</v>
      </c>
      <c r="B573" s="12" t="s">
        <v>210</v>
      </c>
      <c r="C573" s="12" t="s">
        <v>211</v>
      </c>
      <c r="D573" s="12" t="s">
        <v>901</v>
      </c>
      <c r="E573" s="12" t="s">
        <v>52</v>
      </c>
      <c r="F573" s="12" t="s">
        <v>53</v>
      </c>
      <c r="G573" s="12" t="s">
        <v>1327</v>
      </c>
      <c r="H573" s="12" t="s">
        <v>1328</v>
      </c>
      <c r="I573" s="40">
        <v>12</v>
      </c>
      <c r="J573" s="40">
        <v>1.8</v>
      </c>
      <c r="K573" s="40">
        <v>1</v>
      </c>
      <c r="L573" s="40">
        <v>21.6</v>
      </c>
      <c r="M573" s="21" t="s">
        <v>1384</v>
      </c>
      <c r="N573" s="21" t="s">
        <v>1385</v>
      </c>
    </row>
    <row r="574" spans="1:14" ht="15" customHeight="1" x14ac:dyDescent="0.25">
      <c r="A574" s="23">
        <v>46114</v>
      </c>
      <c r="B574" s="12" t="s">
        <v>210</v>
      </c>
      <c r="C574" s="12" t="s">
        <v>211</v>
      </c>
      <c r="D574" s="12" t="s">
        <v>901</v>
      </c>
      <c r="E574" s="12" t="s">
        <v>52</v>
      </c>
      <c r="F574" s="12" t="s">
        <v>53</v>
      </c>
      <c r="G574" s="12" t="s">
        <v>1330</v>
      </c>
      <c r="H574" s="12" t="s">
        <v>1331</v>
      </c>
      <c r="I574" s="40">
        <v>12</v>
      </c>
      <c r="J574" s="40">
        <v>30</v>
      </c>
      <c r="K574" s="40">
        <v>1</v>
      </c>
      <c r="L574" s="40">
        <v>360</v>
      </c>
      <c r="M574" s="21" t="s">
        <v>1384</v>
      </c>
      <c r="N574" s="21" t="s">
        <v>1385</v>
      </c>
    </row>
    <row r="575" spans="1:14" ht="15" customHeight="1" x14ac:dyDescent="0.25">
      <c r="A575" s="23">
        <v>46114</v>
      </c>
      <c r="B575" s="12" t="s">
        <v>210</v>
      </c>
      <c r="C575" s="12" t="s">
        <v>211</v>
      </c>
      <c r="D575" s="12" t="s">
        <v>901</v>
      </c>
      <c r="E575" s="12" t="s">
        <v>52</v>
      </c>
      <c r="F575" s="12" t="s">
        <v>53</v>
      </c>
      <c r="G575" s="12" t="s">
        <v>1333</v>
      </c>
      <c r="H575" s="12" t="s">
        <v>1334</v>
      </c>
      <c r="I575" s="40">
        <v>74</v>
      </c>
      <c r="J575" s="40">
        <v>0.45</v>
      </c>
      <c r="K575" s="40">
        <v>1</v>
      </c>
      <c r="L575" s="40">
        <v>33.299999999999997</v>
      </c>
      <c r="M575" s="21" t="s">
        <v>1383</v>
      </c>
      <c r="N575" s="21" t="s">
        <v>1317</v>
      </c>
    </row>
    <row r="576" spans="1:14" ht="15" customHeight="1" x14ac:dyDescent="0.25">
      <c r="A576" s="23">
        <v>46114</v>
      </c>
      <c r="B576" s="12" t="s">
        <v>210</v>
      </c>
      <c r="C576" s="12" t="s">
        <v>211</v>
      </c>
      <c r="D576" s="12" t="s">
        <v>901</v>
      </c>
      <c r="E576" s="12" t="s">
        <v>52</v>
      </c>
      <c r="F576" s="12" t="s">
        <v>53</v>
      </c>
      <c r="G576" s="12" t="s">
        <v>1336</v>
      </c>
      <c r="H576" s="12" t="s">
        <v>1337</v>
      </c>
      <c r="I576" s="40">
        <v>530</v>
      </c>
      <c r="J576" s="40">
        <v>0.2</v>
      </c>
      <c r="K576" s="40">
        <v>1</v>
      </c>
      <c r="L576" s="40">
        <v>106</v>
      </c>
      <c r="M576" s="21" t="s">
        <v>1383</v>
      </c>
      <c r="N576" s="21" t="s">
        <v>1317</v>
      </c>
    </row>
    <row r="577" spans="1:14" ht="15" customHeight="1" x14ac:dyDescent="0.25">
      <c r="A577" s="23">
        <v>46114</v>
      </c>
      <c r="B577" s="12" t="s">
        <v>210</v>
      </c>
      <c r="C577" s="12" t="s">
        <v>211</v>
      </c>
      <c r="D577" s="12" t="s">
        <v>901</v>
      </c>
      <c r="E577" s="12" t="s">
        <v>84</v>
      </c>
      <c r="F577" s="12" t="s">
        <v>85</v>
      </c>
      <c r="G577" s="12" t="s">
        <v>1340</v>
      </c>
      <c r="H577" s="12" t="s">
        <v>1341</v>
      </c>
      <c r="I577" s="40">
        <v>254</v>
      </c>
      <c r="J577" s="40">
        <v>4</v>
      </c>
      <c r="K577" s="40">
        <v>1</v>
      </c>
      <c r="L577" s="40">
        <v>1016</v>
      </c>
      <c r="M577" s="21" t="s">
        <v>1383</v>
      </c>
      <c r="N577" s="21" t="s">
        <v>1317</v>
      </c>
    </row>
    <row r="578" spans="1:14" ht="30" customHeight="1" x14ac:dyDescent="0.25">
      <c r="A578" s="23">
        <v>46114</v>
      </c>
      <c r="B578" s="12" t="s">
        <v>210</v>
      </c>
      <c r="C578" s="12" t="s">
        <v>211</v>
      </c>
      <c r="D578" s="12" t="s">
        <v>901</v>
      </c>
      <c r="E578" s="12" t="s">
        <v>84</v>
      </c>
      <c r="F578" s="12" t="s">
        <v>85</v>
      </c>
      <c r="G578" s="12" t="s">
        <v>1343</v>
      </c>
      <c r="H578" s="12" t="s">
        <v>1344</v>
      </c>
      <c r="I578" s="40">
        <v>1</v>
      </c>
      <c r="J578" s="40">
        <v>90</v>
      </c>
      <c r="K578" s="40">
        <v>1</v>
      </c>
      <c r="L578" s="40">
        <v>90</v>
      </c>
      <c r="M578" s="21" t="s">
        <v>1386</v>
      </c>
      <c r="N578" s="21" t="s">
        <v>1382</v>
      </c>
    </row>
    <row r="579" spans="1:14" ht="15" customHeight="1" x14ac:dyDescent="0.25">
      <c r="A579" s="23">
        <v>46114</v>
      </c>
      <c r="B579" s="12" t="s">
        <v>210</v>
      </c>
      <c r="C579" s="12" t="s">
        <v>211</v>
      </c>
      <c r="D579" s="12" t="s">
        <v>901</v>
      </c>
      <c r="E579" s="12" t="s">
        <v>84</v>
      </c>
      <c r="F579" s="12" t="s">
        <v>85</v>
      </c>
      <c r="G579" s="12" t="s">
        <v>1346</v>
      </c>
      <c r="H579" s="12" t="s">
        <v>1347</v>
      </c>
      <c r="I579" s="40">
        <v>76</v>
      </c>
      <c r="J579" s="40">
        <v>1.5</v>
      </c>
      <c r="K579" s="40">
        <v>1</v>
      </c>
      <c r="L579" s="40">
        <v>114</v>
      </c>
      <c r="M579" s="21" t="s">
        <v>1383</v>
      </c>
      <c r="N579" s="21" t="s">
        <v>1317</v>
      </c>
    </row>
    <row r="580" spans="1:14" ht="30" customHeight="1" x14ac:dyDescent="0.25">
      <c r="A580" s="23">
        <v>46114</v>
      </c>
      <c r="B580" s="12" t="s">
        <v>210</v>
      </c>
      <c r="C580" s="12" t="s">
        <v>211</v>
      </c>
      <c r="D580" s="12" t="s">
        <v>901</v>
      </c>
      <c r="E580" s="12" t="s">
        <v>26</v>
      </c>
      <c r="F580" s="12" t="s">
        <v>27</v>
      </c>
      <c r="G580" s="12" t="s">
        <v>1349</v>
      </c>
      <c r="H580" s="12" t="s">
        <v>1350</v>
      </c>
      <c r="I580" s="40">
        <v>1</v>
      </c>
      <c r="J580" s="40">
        <v>75</v>
      </c>
      <c r="K580" s="40">
        <v>1</v>
      </c>
      <c r="L580" s="40">
        <v>75</v>
      </c>
      <c r="M580" s="21" t="s">
        <v>1386</v>
      </c>
      <c r="N580" s="21" t="s">
        <v>1382</v>
      </c>
    </row>
    <row r="581" spans="1:14" ht="15" customHeight="1" x14ac:dyDescent="0.25">
      <c r="A581" s="23">
        <v>46114</v>
      </c>
      <c r="B581" s="12" t="s">
        <v>210</v>
      </c>
      <c r="C581" s="12" t="s">
        <v>211</v>
      </c>
      <c r="D581" s="12" t="s">
        <v>901</v>
      </c>
      <c r="E581" s="12" t="s">
        <v>26</v>
      </c>
      <c r="F581" s="12" t="s">
        <v>27</v>
      </c>
      <c r="G581" s="12" t="s">
        <v>1351</v>
      </c>
      <c r="H581" s="12" t="s">
        <v>1352</v>
      </c>
      <c r="I581" s="40">
        <v>64</v>
      </c>
      <c r="J581" s="40">
        <v>2.5</v>
      </c>
      <c r="K581" s="40">
        <v>1</v>
      </c>
      <c r="L581" s="40">
        <v>160</v>
      </c>
      <c r="M581" s="21" t="s">
        <v>1383</v>
      </c>
      <c r="N581" s="21" t="s">
        <v>1317</v>
      </c>
    </row>
    <row r="582" spans="1:14" ht="15" customHeight="1" x14ac:dyDescent="0.25">
      <c r="A582" s="23">
        <v>46114</v>
      </c>
      <c r="B582" s="12" t="s">
        <v>210</v>
      </c>
      <c r="C582" s="12" t="s">
        <v>211</v>
      </c>
      <c r="D582" s="12" t="s">
        <v>901</v>
      </c>
      <c r="E582" s="12" t="s">
        <v>26</v>
      </c>
      <c r="F582" s="12" t="s">
        <v>27</v>
      </c>
      <c r="G582" s="12" t="s">
        <v>1353</v>
      </c>
      <c r="H582" s="12" t="s">
        <v>1354</v>
      </c>
      <c r="I582" s="40">
        <v>102</v>
      </c>
      <c r="J582" s="40">
        <v>1.2</v>
      </c>
      <c r="K582" s="40">
        <v>1</v>
      </c>
      <c r="L582" s="40">
        <v>122.4</v>
      </c>
      <c r="M582" s="21" t="s">
        <v>1383</v>
      </c>
      <c r="N582" s="21" t="s">
        <v>1317</v>
      </c>
    </row>
    <row r="583" spans="1:14" ht="15" customHeight="1" x14ac:dyDescent="0.25">
      <c r="A583" s="23">
        <v>46114</v>
      </c>
      <c r="B583" s="12" t="s">
        <v>210</v>
      </c>
      <c r="C583" s="12" t="s">
        <v>211</v>
      </c>
      <c r="D583" s="12" t="s">
        <v>901</v>
      </c>
      <c r="E583" s="12" t="s">
        <v>34</v>
      </c>
      <c r="F583" s="12" t="s">
        <v>35</v>
      </c>
      <c r="G583" s="12" t="s">
        <v>1356</v>
      </c>
      <c r="H583" s="12" t="s">
        <v>1350</v>
      </c>
      <c r="I583" s="40">
        <v>42</v>
      </c>
      <c r="J583" s="40">
        <v>2.2000000000000002</v>
      </c>
      <c r="K583" s="40">
        <v>1</v>
      </c>
      <c r="L583" s="40">
        <v>92.4</v>
      </c>
      <c r="M583" s="21" t="s">
        <v>1383</v>
      </c>
      <c r="N583" s="21" t="s">
        <v>1317</v>
      </c>
    </row>
    <row r="584" spans="1:14" ht="15" customHeight="1" x14ac:dyDescent="0.25">
      <c r="A584" s="23">
        <v>46114</v>
      </c>
      <c r="B584" s="12" t="s">
        <v>210</v>
      </c>
      <c r="C584" s="12" t="s">
        <v>211</v>
      </c>
      <c r="D584" s="12" t="s">
        <v>901</v>
      </c>
      <c r="E584" s="12" t="s">
        <v>34</v>
      </c>
      <c r="F584" s="12" t="s">
        <v>35</v>
      </c>
      <c r="G584" s="12" t="s">
        <v>1357</v>
      </c>
      <c r="H584" s="12" t="s">
        <v>1358</v>
      </c>
      <c r="I584" s="40">
        <v>25</v>
      </c>
      <c r="J584" s="40">
        <v>0.8</v>
      </c>
      <c r="K584" s="40">
        <v>1</v>
      </c>
      <c r="L584" s="40">
        <v>20</v>
      </c>
      <c r="M584" s="21" t="s">
        <v>1383</v>
      </c>
      <c r="N584" s="21" t="s">
        <v>1317</v>
      </c>
    </row>
    <row r="585" spans="1:14" ht="15" customHeight="1" x14ac:dyDescent="0.25">
      <c r="A585" s="23">
        <v>46114</v>
      </c>
      <c r="B585" s="12" t="s">
        <v>210</v>
      </c>
      <c r="C585" s="12" t="s">
        <v>211</v>
      </c>
      <c r="D585" s="12" t="s">
        <v>901</v>
      </c>
      <c r="E585" s="12" t="s">
        <v>34</v>
      </c>
      <c r="F585" s="12" t="s">
        <v>35</v>
      </c>
      <c r="G585" s="12" t="s">
        <v>1359</v>
      </c>
      <c r="H585" s="12" t="s">
        <v>1360</v>
      </c>
      <c r="I585" s="40">
        <v>6</v>
      </c>
      <c r="J585" s="40">
        <v>1</v>
      </c>
      <c r="K585" s="40">
        <v>1</v>
      </c>
      <c r="L585" s="40">
        <v>6</v>
      </c>
      <c r="M585" s="21" t="s">
        <v>1383</v>
      </c>
      <c r="N585" s="21" t="s">
        <v>1317</v>
      </c>
    </row>
    <row r="586" spans="1:14" ht="30" customHeight="1" x14ac:dyDescent="0.25">
      <c r="A586" s="23">
        <v>46114</v>
      </c>
      <c r="B586" s="12" t="s">
        <v>210</v>
      </c>
      <c r="C586" s="12" t="s">
        <v>211</v>
      </c>
      <c r="D586" s="12" t="s">
        <v>901</v>
      </c>
      <c r="E586" s="12" t="s">
        <v>46</v>
      </c>
      <c r="F586" s="12" t="s">
        <v>47</v>
      </c>
      <c r="G586" s="12" t="s">
        <v>1361</v>
      </c>
      <c r="H586" s="12" t="s">
        <v>1362</v>
      </c>
      <c r="I586" s="40">
        <v>180</v>
      </c>
      <c r="J586" s="40">
        <v>7</v>
      </c>
      <c r="K586" s="40">
        <v>1</v>
      </c>
      <c r="L586" s="40">
        <v>1260</v>
      </c>
      <c r="M586" s="21" t="s">
        <v>1387</v>
      </c>
      <c r="N586" s="21" t="s">
        <v>1382</v>
      </c>
    </row>
    <row r="587" spans="1:14" ht="30" customHeight="1" x14ac:dyDescent="0.25">
      <c r="A587" s="23">
        <v>46114</v>
      </c>
      <c r="B587" s="12" t="s">
        <v>210</v>
      </c>
      <c r="C587" s="12" t="s">
        <v>211</v>
      </c>
      <c r="D587" s="12" t="s">
        <v>901</v>
      </c>
      <c r="E587" s="12" t="s">
        <v>48</v>
      </c>
      <c r="F587" s="12" t="s">
        <v>49</v>
      </c>
      <c r="G587" s="12" t="s">
        <v>1364</v>
      </c>
      <c r="H587" s="12" t="s">
        <v>1365</v>
      </c>
      <c r="I587" s="40">
        <v>180</v>
      </c>
      <c r="J587" s="40">
        <v>12</v>
      </c>
      <c r="K587" s="40">
        <v>1</v>
      </c>
      <c r="L587" s="40">
        <v>2160</v>
      </c>
      <c r="M587" s="21" t="s">
        <v>1387</v>
      </c>
      <c r="N587" s="21" t="s">
        <v>1382</v>
      </c>
    </row>
    <row r="588" spans="1:14" ht="15" customHeight="1" x14ac:dyDescent="0.25">
      <c r="A588" s="23">
        <v>46114</v>
      </c>
      <c r="B588" s="12" t="s">
        <v>210</v>
      </c>
      <c r="C588" s="12" t="s">
        <v>211</v>
      </c>
      <c r="D588" s="12" t="s">
        <v>901</v>
      </c>
      <c r="E588" s="12" t="s">
        <v>4</v>
      </c>
      <c r="F588" s="12" t="s">
        <v>5</v>
      </c>
      <c r="G588" s="12" t="s">
        <v>1366</v>
      </c>
      <c r="H588" s="12" t="s">
        <v>1367</v>
      </c>
      <c r="I588" s="40">
        <v>25</v>
      </c>
      <c r="J588" s="40">
        <v>2</v>
      </c>
      <c r="K588" s="40">
        <v>1</v>
      </c>
      <c r="L588" s="40">
        <v>50</v>
      </c>
      <c r="M588" s="21" t="s">
        <v>1383</v>
      </c>
      <c r="N588" s="21" t="s">
        <v>1317</v>
      </c>
    </row>
    <row r="589" spans="1:14" ht="15" customHeight="1" x14ac:dyDescent="0.25">
      <c r="A589" s="23">
        <v>46114</v>
      </c>
      <c r="B589" s="12" t="s">
        <v>210</v>
      </c>
      <c r="C589" s="12" t="s">
        <v>211</v>
      </c>
      <c r="D589" s="12" t="s">
        <v>901</v>
      </c>
      <c r="E589" s="12" t="s">
        <v>68</v>
      </c>
      <c r="F589" s="12" t="s">
        <v>69</v>
      </c>
      <c r="G589" s="12" t="s">
        <v>1368</v>
      </c>
      <c r="H589" s="12" t="s">
        <v>1369</v>
      </c>
      <c r="I589" s="40">
        <v>5</v>
      </c>
      <c r="J589" s="40">
        <v>25</v>
      </c>
      <c r="K589" s="40">
        <v>1</v>
      </c>
      <c r="L589" s="40">
        <v>125</v>
      </c>
      <c r="M589" s="21" t="s">
        <v>1383</v>
      </c>
      <c r="N589" s="21" t="s">
        <v>1317</v>
      </c>
    </row>
    <row r="590" spans="1:14" ht="30" customHeight="1" x14ac:dyDescent="0.25">
      <c r="A590" s="23">
        <v>46114</v>
      </c>
      <c r="B590" s="12" t="s">
        <v>213</v>
      </c>
      <c r="C590" s="12" t="s">
        <v>214</v>
      </c>
      <c r="D590" s="12" t="s">
        <v>901</v>
      </c>
      <c r="E590" s="12" t="s">
        <v>30</v>
      </c>
      <c r="F590" s="12" t="s">
        <v>31</v>
      </c>
      <c r="G590" s="12" t="s">
        <v>1312</v>
      </c>
      <c r="H590" s="12" t="s">
        <v>1313</v>
      </c>
      <c r="I590" s="40">
        <v>1221</v>
      </c>
      <c r="J590" s="40">
        <v>2</v>
      </c>
      <c r="K590" s="40">
        <v>1</v>
      </c>
      <c r="L590" s="40">
        <v>2442</v>
      </c>
      <c r="M590" s="21" t="s">
        <v>1381</v>
      </c>
      <c r="N590" s="21" t="s">
        <v>1382</v>
      </c>
    </row>
    <row r="591" spans="1:14" ht="15" customHeight="1" x14ac:dyDescent="0.25">
      <c r="A591" s="23">
        <v>46114</v>
      </c>
      <c r="B591" s="12" t="s">
        <v>213</v>
      </c>
      <c r="C591" s="12" t="s">
        <v>214</v>
      </c>
      <c r="D591" s="12" t="s">
        <v>901</v>
      </c>
      <c r="E591" s="12" t="s">
        <v>30</v>
      </c>
      <c r="F591" s="12" t="s">
        <v>31</v>
      </c>
      <c r="G591" s="12" t="s">
        <v>1319</v>
      </c>
      <c r="H591" s="12" t="s">
        <v>1320</v>
      </c>
      <c r="I591" s="40">
        <v>3</v>
      </c>
      <c r="J591" s="40">
        <v>15</v>
      </c>
      <c r="K591" s="40">
        <v>1</v>
      </c>
      <c r="L591" s="40">
        <v>45</v>
      </c>
      <c r="M591" s="21" t="s">
        <v>1383</v>
      </c>
      <c r="N591" s="21" t="s">
        <v>1317</v>
      </c>
    </row>
    <row r="592" spans="1:14" ht="15" customHeight="1" x14ac:dyDescent="0.25">
      <c r="A592" s="23">
        <v>46114</v>
      </c>
      <c r="B592" s="12" t="s">
        <v>213</v>
      </c>
      <c r="C592" s="12" t="s">
        <v>214</v>
      </c>
      <c r="D592" s="12" t="s">
        <v>901</v>
      </c>
      <c r="E592" s="12" t="s">
        <v>30</v>
      </c>
      <c r="F592" s="12" t="s">
        <v>31</v>
      </c>
      <c r="G592" s="12" t="s">
        <v>1322</v>
      </c>
      <c r="H592" s="12" t="s">
        <v>1323</v>
      </c>
      <c r="I592" s="40">
        <v>3</v>
      </c>
      <c r="J592" s="40">
        <v>20</v>
      </c>
      <c r="K592" s="40">
        <v>1</v>
      </c>
      <c r="L592" s="40">
        <v>60</v>
      </c>
      <c r="M592" s="21" t="s">
        <v>1383</v>
      </c>
      <c r="N592" s="21" t="s">
        <v>1317</v>
      </c>
    </row>
    <row r="593" spans="1:14" ht="15" customHeight="1" x14ac:dyDescent="0.25">
      <c r="A593" s="23">
        <v>46114</v>
      </c>
      <c r="B593" s="12" t="s">
        <v>213</v>
      </c>
      <c r="C593" s="12" t="s">
        <v>214</v>
      </c>
      <c r="D593" s="12" t="s">
        <v>901</v>
      </c>
      <c r="E593" s="12" t="s">
        <v>30</v>
      </c>
      <c r="F593" s="12" t="s">
        <v>31</v>
      </c>
      <c r="G593" s="12" t="s">
        <v>1324</v>
      </c>
      <c r="H593" s="12" t="s">
        <v>1325</v>
      </c>
      <c r="I593" s="40">
        <v>15</v>
      </c>
      <c r="J593" s="40">
        <v>6</v>
      </c>
      <c r="K593" s="40">
        <v>1</v>
      </c>
      <c r="L593" s="40">
        <v>90</v>
      </c>
      <c r="M593" s="21" t="s">
        <v>1383</v>
      </c>
      <c r="N593" s="21" t="s">
        <v>1317</v>
      </c>
    </row>
    <row r="594" spans="1:14" ht="15" customHeight="1" x14ac:dyDescent="0.25">
      <c r="A594" s="23">
        <v>46114</v>
      </c>
      <c r="B594" s="12" t="s">
        <v>213</v>
      </c>
      <c r="C594" s="12" t="s">
        <v>214</v>
      </c>
      <c r="D594" s="12" t="s">
        <v>901</v>
      </c>
      <c r="E594" s="12" t="s">
        <v>52</v>
      </c>
      <c r="F594" s="12" t="s">
        <v>53</v>
      </c>
      <c r="G594" s="12" t="s">
        <v>1327</v>
      </c>
      <c r="H594" s="12" t="s">
        <v>1328</v>
      </c>
      <c r="I594" s="40">
        <v>6</v>
      </c>
      <c r="J594" s="40">
        <v>1.8</v>
      </c>
      <c r="K594" s="40">
        <v>1</v>
      </c>
      <c r="L594" s="40">
        <v>10.8</v>
      </c>
      <c r="M594" s="21" t="s">
        <v>1384</v>
      </c>
      <c r="N594" s="21" t="s">
        <v>1385</v>
      </c>
    </row>
    <row r="595" spans="1:14" ht="15" customHeight="1" x14ac:dyDescent="0.25">
      <c r="A595" s="23">
        <v>46114</v>
      </c>
      <c r="B595" s="12" t="s">
        <v>213</v>
      </c>
      <c r="C595" s="12" t="s">
        <v>214</v>
      </c>
      <c r="D595" s="12" t="s">
        <v>901</v>
      </c>
      <c r="E595" s="12" t="s">
        <v>52</v>
      </c>
      <c r="F595" s="12" t="s">
        <v>53</v>
      </c>
      <c r="G595" s="12" t="s">
        <v>1330</v>
      </c>
      <c r="H595" s="12" t="s">
        <v>1331</v>
      </c>
      <c r="I595" s="40">
        <v>6</v>
      </c>
      <c r="J595" s="40">
        <v>30</v>
      </c>
      <c r="K595" s="40">
        <v>1</v>
      </c>
      <c r="L595" s="40">
        <v>180</v>
      </c>
      <c r="M595" s="21" t="s">
        <v>1384</v>
      </c>
      <c r="N595" s="21" t="s">
        <v>1385</v>
      </c>
    </row>
    <row r="596" spans="1:14" ht="15" customHeight="1" x14ac:dyDescent="0.25">
      <c r="A596" s="23">
        <v>46114</v>
      </c>
      <c r="B596" s="12" t="s">
        <v>213</v>
      </c>
      <c r="C596" s="12" t="s">
        <v>214</v>
      </c>
      <c r="D596" s="12" t="s">
        <v>901</v>
      </c>
      <c r="E596" s="12" t="s">
        <v>52</v>
      </c>
      <c r="F596" s="12" t="s">
        <v>53</v>
      </c>
      <c r="G596" s="12" t="s">
        <v>1333</v>
      </c>
      <c r="H596" s="12" t="s">
        <v>1334</v>
      </c>
      <c r="I596" s="40">
        <v>108</v>
      </c>
      <c r="J596" s="40">
        <v>0.45</v>
      </c>
      <c r="K596" s="40">
        <v>1</v>
      </c>
      <c r="L596" s="40">
        <v>48.6</v>
      </c>
      <c r="M596" s="21" t="s">
        <v>1383</v>
      </c>
      <c r="N596" s="21" t="s">
        <v>1317</v>
      </c>
    </row>
    <row r="597" spans="1:14" ht="15" customHeight="1" x14ac:dyDescent="0.25">
      <c r="A597" s="23">
        <v>46114</v>
      </c>
      <c r="B597" s="12" t="s">
        <v>213</v>
      </c>
      <c r="C597" s="12" t="s">
        <v>214</v>
      </c>
      <c r="D597" s="12" t="s">
        <v>901</v>
      </c>
      <c r="E597" s="12" t="s">
        <v>52</v>
      </c>
      <c r="F597" s="12" t="s">
        <v>53</v>
      </c>
      <c r="G597" s="12" t="s">
        <v>1336</v>
      </c>
      <c r="H597" s="12" t="s">
        <v>1337</v>
      </c>
      <c r="I597" s="40">
        <v>770</v>
      </c>
      <c r="J597" s="40">
        <v>0.2</v>
      </c>
      <c r="K597" s="40">
        <v>1</v>
      </c>
      <c r="L597" s="40">
        <v>154</v>
      </c>
      <c r="M597" s="21" t="s">
        <v>1383</v>
      </c>
      <c r="N597" s="21" t="s">
        <v>1317</v>
      </c>
    </row>
    <row r="598" spans="1:14" ht="15" customHeight="1" x14ac:dyDescent="0.25">
      <c r="A598" s="23">
        <v>46114</v>
      </c>
      <c r="B598" s="12" t="s">
        <v>213</v>
      </c>
      <c r="C598" s="12" t="s">
        <v>214</v>
      </c>
      <c r="D598" s="12" t="s">
        <v>901</v>
      </c>
      <c r="E598" s="12" t="s">
        <v>84</v>
      </c>
      <c r="F598" s="12" t="s">
        <v>85</v>
      </c>
      <c r="G598" s="12" t="s">
        <v>1340</v>
      </c>
      <c r="H598" s="12" t="s">
        <v>1341</v>
      </c>
      <c r="I598" s="40">
        <v>122</v>
      </c>
      <c r="J598" s="40">
        <v>4</v>
      </c>
      <c r="K598" s="40">
        <v>1</v>
      </c>
      <c r="L598" s="40">
        <v>488</v>
      </c>
      <c r="M598" s="21" t="s">
        <v>1383</v>
      </c>
      <c r="N598" s="21" t="s">
        <v>1317</v>
      </c>
    </row>
    <row r="599" spans="1:14" ht="30" customHeight="1" x14ac:dyDescent="0.25">
      <c r="A599" s="23">
        <v>46114</v>
      </c>
      <c r="B599" s="12" t="s">
        <v>213</v>
      </c>
      <c r="C599" s="12" t="s">
        <v>214</v>
      </c>
      <c r="D599" s="12" t="s">
        <v>901</v>
      </c>
      <c r="E599" s="12" t="s">
        <v>84</v>
      </c>
      <c r="F599" s="12" t="s">
        <v>85</v>
      </c>
      <c r="G599" s="12" t="s">
        <v>1343</v>
      </c>
      <c r="H599" s="12" t="s">
        <v>1344</v>
      </c>
      <c r="I599" s="40">
        <v>1</v>
      </c>
      <c r="J599" s="40">
        <v>90</v>
      </c>
      <c r="K599" s="40">
        <v>1</v>
      </c>
      <c r="L599" s="40">
        <v>90</v>
      </c>
      <c r="M599" s="21" t="s">
        <v>1386</v>
      </c>
      <c r="N599" s="21" t="s">
        <v>1382</v>
      </c>
    </row>
    <row r="600" spans="1:14" ht="15" customHeight="1" x14ac:dyDescent="0.25">
      <c r="A600" s="23">
        <v>46114</v>
      </c>
      <c r="B600" s="12" t="s">
        <v>213</v>
      </c>
      <c r="C600" s="12" t="s">
        <v>214</v>
      </c>
      <c r="D600" s="12" t="s">
        <v>901</v>
      </c>
      <c r="E600" s="12" t="s">
        <v>84</v>
      </c>
      <c r="F600" s="12" t="s">
        <v>85</v>
      </c>
      <c r="G600" s="12" t="s">
        <v>1346</v>
      </c>
      <c r="H600" s="12" t="s">
        <v>1347</v>
      </c>
      <c r="I600" s="40">
        <v>37</v>
      </c>
      <c r="J600" s="40">
        <v>1.5</v>
      </c>
      <c r="K600" s="40">
        <v>1</v>
      </c>
      <c r="L600" s="40">
        <v>55.5</v>
      </c>
      <c r="M600" s="21" t="s">
        <v>1383</v>
      </c>
      <c r="N600" s="21" t="s">
        <v>1317</v>
      </c>
    </row>
    <row r="601" spans="1:14" ht="30" customHeight="1" x14ac:dyDescent="0.25">
      <c r="A601" s="23">
        <v>46114</v>
      </c>
      <c r="B601" s="12" t="s">
        <v>213</v>
      </c>
      <c r="C601" s="12" t="s">
        <v>214</v>
      </c>
      <c r="D601" s="12" t="s">
        <v>901</v>
      </c>
      <c r="E601" s="12" t="s">
        <v>26</v>
      </c>
      <c r="F601" s="12" t="s">
        <v>27</v>
      </c>
      <c r="G601" s="12" t="s">
        <v>1349</v>
      </c>
      <c r="H601" s="12" t="s">
        <v>1350</v>
      </c>
      <c r="I601" s="40">
        <v>1</v>
      </c>
      <c r="J601" s="40">
        <v>75</v>
      </c>
      <c r="K601" s="40">
        <v>1</v>
      </c>
      <c r="L601" s="40">
        <v>75</v>
      </c>
      <c r="M601" s="21" t="s">
        <v>1386</v>
      </c>
      <c r="N601" s="21" t="s">
        <v>1382</v>
      </c>
    </row>
    <row r="602" spans="1:14" ht="15" customHeight="1" x14ac:dyDescent="0.25">
      <c r="A602" s="23">
        <v>46114</v>
      </c>
      <c r="B602" s="12" t="s">
        <v>213</v>
      </c>
      <c r="C602" s="12" t="s">
        <v>214</v>
      </c>
      <c r="D602" s="12" t="s">
        <v>901</v>
      </c>
      <c r="E602" s="12" t="s">
        <v>26</v>
      </c>
      <c r="F602" s="12" t="s">
        <v>27</v>
      </c>
      <c r="G602" s="12" t="s">
        <v>1351</v>
      </c>
      <c r="H602" s="12" t="s">
        <v>1352</v>
      </c>
      <c r="I602" s="40">
        <v>31</v>
      </c>
      <c r="J602" s="40">
        <v>2.5</v>
      </c>
      <c r="K602" s="40">
        <v>1</v>
      </c>
      <c r="L602" s="40">
        <v>77.5</v>
      </c>
      <c r="M602" s="21" t="s">
        <v>1383</v>
      </c>
      <c r="N602" s="21" t="s">
        <v>1317</v>
      </c>
    </row>
    <row r="603" spans="1:14" ht="15" customHeight="1" x14ac:dyDescent="0.25">
      <c r="A603" s="23">
        <v>46114</v>
      </c>
      <c r="B603" s="12" t="s">
        <v>213</v>
      </c>
      <c r="C603" s="12" t="s">
        <v>214</v>
      </c>
      <c r="D603" s="12" t="s">
        <v>901</v>
      </c>
      <c r="E603" s="12" t="s">
        <v>26</v>
      </c>
      <c r="F603" s="12" t="s">
        <v>27</v>
      </c>
      <c r="G603" s="12" t="s">
        <v>1353</v>
      </c>
      <c r="H603" s="12" t="s">
        <v>1354</v>
      </c>
      <c r="I603" s="40">
        <v>49</v>
      </c>
      <c r="J603" s="40">
        <v>1.2</v>
      </c>
      <c r="K603" s="40">
        <v>1</v>
      </c>
      <c r="L603" s="40">
        <v>58.8</v>
      </c>
      <c r="M603" s="21" t="s">
        <v>1383</v>
      </c>
      <c r="N603" s="21" t="s">
        <v>1317</v>
      </c>
    </row>
    <row r="604" spans="1:14" ht="15" customHeight="1" x14ac:dyDescent="0.25">
      <c r="A604" s="23">
        <v>46114</v>
      </c>
      <c r="B604" s="12" t="s">
        <v>213</v>
      </c>
      <c r="C604" s="12" t="s">
        <v>214</v>
      </c>
      <c r="D604" s="12" t="s">
        <v>901</v>
      </c>
      <c r="E604" s="12" t="s">
        <v>34</v>
      </c>
      <c r="F604" s="12" t="s">
        <v>35</v>
      </c>
      <c r="G604" s="12" t="s">
        <v>1356</v>
      </c>
      <c r="H604" s="12" t="s">
        <v>1350</v>
      </c>
      <c r="I604" s="40">
        <v>62</v>
      </c>
      <c r="J604" s="40">
        <v>2.2000000000000002</v>
      </c>
      <c r="K604" s="40">
        <v>1</v>
      </c>
      <c r="L604" s="40">
        <v>136.4</v>
      </c>
      <c r="M604" s="21" t="s">
        <v>1383</v>
      </c>
      <c r="N604" s="21" t="s">
        <v>1317</v>
      </c>
    </row>
    <row r="605" spans="1:14" ht="15" customHeight="1" x14ac:dyDescent="0.25">
      <c r="A605" s="23">
        <v>46114</v>
      </c>
      <c r="B605" s="12" t="s">
        <v>213</v>
      </c>
      <c r="C605" s="12" t="s">
        <v>214</v>
      </c>
      <c r="D605" s="12" t="s">
        <v>901</v>
      </c>
      <c r="E605" s="12" t="s">
        <v>34</v>
      </c>
      <c r="F605" s="12" t="s">
        <v>35</v>
      </c>
      <c r="G605" s="12" t="s">
        <v>1357</v>
      </c>
      <c r="H605" s="12" t="s">
        <v>1358</v>
      </c>
      <c r="I605" s="40">
        <v>37</v>
      </c>
      <c r="J605" s="40">
        <v>0.8</v>
      </c>
      <c r="K605" s="40">
        <v>1</v>
      </c>
      <c r="L605" s="40">
        <v>29.6</v>
      </c>
      <c r="M605" s="21" t="s">
        <v>1383</v>
      </c>
      <c r="N605" s="21" t="s">
        <v>1317</v>
      </c>
    </row>
    <row r="606" spans="1:14" ht="15" customHeight="1" x14ac:dyDescent="0.25">
      <c r="A606" s="23">
        <v>46114</v>
      </c>
      <c r="B606" s="12" t="s">
        <v>213</v>
      </c>
      <c r="C606" s="12" t="s">
        <v>214</v>
      </c>
      <c r="D606" s="12" t="s">
        <v>901</v>
      </c>
      <c r="E606" s="12" t="s">
        <v>34</v>
      </c>
      <c r="F606" s="12" t="s">
        <v>35</v>
      </c>
      <c r="G606" s="12" t="s">
        <v>1359</v>
      </c>
      <c r="H606" s="12" t="s">
        <v>1360</v>
      </c>
      <c r="I606" s="40">
        <v>9</v>
      </c>
      <c r="J606" s="40">
        <v>1</v>
      </c>
      <c r="K606" s="40">
        <v>1</v>
      </c>
      <c r="L606" s="40">
        <v>9</v>
      </c>
      <c r="M606" s="21" t="s">
        <v>1383</v>
      </c>
      <c r="N606" s="21" t="s">
        <v>1317</v>
      </c>
    </row>
    <row r="607" spans="1:14" ht="30" customHeight="1" x14ac:dyDescent="0.25">
      <c r="A607" s="23">
        <v>46114</v>
      </c>
      <c r="B607" s="12" t="s">
        <v>213</v>
      </c>
      <c r="C607" s="12" t="s">
        <v>214</v>
      </c>
      <c r="D607" s="12" t="s">
        <v>901</v>
      </c>
      <c r="E607" s="12" t="s">
        <v>46</v>
      </c>
      <c r="F607" s="12" t="s">
        <v>47</v>
      </c>
      <c r="G607" s="12" t="s">
        <v>1361</v>
      </c>
      <c r="H607" s="12" t="s">
        <v>1362</v>
      </c>
      <c r="I607" s="40">
        <v>145</v>
      </c>
      <c r="J607" s="40">
        <v>7</v>
      </c>
      <c r="K607" s="40">
        <v>1</v>
      </c>
      <c r="L607" s="40">
        <v>1015</v>
      </c>
      <c r="M607" s="21" t="s">
        <v>1387</v>
      </c>
      <c r="N607" s="21" t="s">
        <v>1382</v>
      </c>
    </row>
    <row r="608" spans="1:14" ht="30" customHeight="1" x14ac:dyDescent="0.25">
      <c r="A608" s="23">
        <v>46114</v>
      </c>
      <c r="B608" s="12" t="s">
        <v>213</v>
      </c>
      <c r="C608" s="12" t="s">
        <v>214</v>
      </c>
      <c r="D608" s="12" t="s">
        <v>901</v>
      </c>
      <c r="E608" s="12" t="s">
        <v>48</v>
      </c>
      <c r="F608" s="12" t="s">
        <v>49</v>
      </c>
      <c r="G608" s="12" t="s">
        <v>1364</v>
      </c>
      <c r="H608" s="12" t="s">
        <v>1365</v>
      </c>
      <c r="I608" s="40">
        <v>145</v>
      </c>
      <c r="J608" s="40">
        <v>12</v>
      </c>
      <c r="K608" s="40">
        <v>1</v>
      </c>
      <c r="L608" s="40">
        <v>1740</v>
      </c>
      <c r="M608" s="21" t="s">
        <v>1387</v>
      </c>
      <c r="N608" s="21" t="s">
        <v>1382</v>
      </c>
    </row>
    <row r="609" spans="1:14" ht="15" customHeight="1" x14ac:dyDescent="0.25">
      <c r="A609" s="23">
        <v>46114</v>
      </c>
      <c r="B609" s="12" t="s">
        <v>213</v>
      </c>
      <c r="C609" s="12" t="s">
        <v>214</v>
      </c>
      <c r="D609" s="12" t="s">
        <v>901</v>
      </c>
      <c r="E609" s="12" t="s">
        <v>4</v>
      </c>
      <c r="F609" s="12" t="s">
        <v>5</v>
      </c>
      <c r="G609" s="12" t="s">
        <v>1366</v>
      </c>
      <c r="H609" s="12" t="s">
        <v>1367</v>
      </c>
      <c r="I609" s="40">
        <v>37</v>
      </c>
      <c r="J609" s="40">
        <v>2</v>
      </c>
      <c r="K609" s="40">
        <v>1</v>
      </c>
      <c r="L609" s="40">
        <v>74</v>
      </c>
      <c r="M609" s="21" t="s">
        <v>1383</v>
      </c>
      <c r="N609" s="21" t="s">
        <v>1317</v>
      </c>
    </row>
    <row r="610" spans="1:14" ht="15" customHeight="1" x14ac:dyDescent="0.25">
      <c r="A610" s="23">
        <v>46114</v>
      </c>
      <c r="B610" s="12" t="s">
        <v>213</v>
      </c>
      <c r="C610" s="12" t="s">
        <v>214</v>
      </c>
      <c r="D610" s="12" t="s">
        <v>901</v>
      </c>
      <c r="E610" s="12" t="s">
        <v>68</v>
      </c>
      <c r="F610" s="12" t="s">
        <v>69</v>
      </c>
      <c r="G610" s="12" t="s">
        <v>1368</v>
      </c>
      <c r="H610" s="12" t="s">
        <v>1369</v>
      </c>
      <c r="I610" s="40">
        <v>2</v>
      </c>
      <c r="J610" s="40">
        <v>25</v>
      </c>
      <c r="K610" s="40">
        <v>1</v>
      </c>
      <c r="L610" s="40">
        <v>50</v>
      </c>
      <c r="M610" s="21" t="s">
        <v>1383</v>
      </c>
      <c r="N610" s="21" t="s">
        <v>1317</v>
      </c>
    </row>
    <row r="611" spans="1:14" ht="30" customHeight="1" x14ac:dyDescent="0.25">
      <c r="A611" s="23">
        <v>46114</v>
      </c>
      <c r="B611" s="12" t="s">
        <v>216</v>
      </c>
      <c r="C611" s="12" t="s">
        <v>217</v>
      </c>
      <c r="D611" s="12" t="s">
        <v>901</v>
      </c>
      <c r="E611" s="12" t="s">
        <v>30</v>
      </c>
      <c r="F611" s="12" t="s">
        <v>31</v>
      </c>
      <c r="G611" s="12" t="s">
        <v>1312</v>
      </c>
      <c r="H611" s="12" t="s">
        <v>1313</v>
      </c>
      <c r="I611" s="40">
        <v>2068</v>
      </c>
      <c r="J611" s="40">
        <v>2</v>
      </c>
      <c r="K611" s="40">
        <v>1</v>
      </c>
      <c r="L611" s="40">
        <v>4136</v>
      </c>
      <c r="M611" s="21" t="s">
        <v>1381</v>
      </c>
      <c r="N611" s="21" t="s">
        <v>1382</v>
      </c>
    </row>
    <row r="612" spans="1:14" ht="15" customHeight="1" x14ac:dyDescent="0.25">
      <c r="A612" s="23">
        <v>46114</v>
      </c>
      <c r="B612" s="12" t="s">
        <v>216</v>
      </c>
      <c r="C612" s="12" t="s">
        <v>217</v>
      </c>
      <c r="D612" s="12" t="s">
        <v>901</v>
      </c>
      <c r="E612" s="12" t="s">
        <v>30</v>
      </c>
      <c r="F612" s="12" t="s">
        <v>31</v>
      </c>
      <c r="G612" s="12" t="s">
        <v>1319</v>
      </c>
      <c r="H612" s="12" t="s">
        <v>1320</v>
      </c>
      <c r="I612" s="40">
        <v>6</v>
      </c>
      <c r="J612" s="40">
        <v>15</v>
      </c>
      <c r="K612" s="40">
        <v>1</v>
      </c>
      <c r="L612" s="40">
        <v>90</v>
      </c>
      <c r="M612" s="21" t="s">
        <v>1383</v>
      </c>
      <c r="N612" s="21" t="s">
        <v>1317</v>
      </c>
    </row>
    <row r="613" spans="1:14" ht="15" customHeight="1" x14ac:dyDescent="0.25">
      <c r="A613" s="23">
        <v>46114</v>
      </c>
      <c r="B613" s="12" t="s">
        <v>216</v>
      </c>
      <c r="C613" s="12" t="s">
        <v>217</v>
      </c>
      <c r="D613" s="12" t="s">
        <v>901</v>
      </c>
      <c r="E613" s="12" t="s">
        <v>30</v>
      </c>
      <c r="F613" s="12" t="s">
        <v>31</v>
      </c>
      <c r="G613" s="12" t="s">
        <v>1322</v>
      </c>
      <c r="H613" s="12" t="s">
        <v>1323</v>
      </c>
      <c r="I613" s="40">
        <v>6</v>
      </c>
      <c r="J613" s="40">
        <v>20</v>
      </c>
      <c r="K613" s="40">
        <v>1</v>
      </c>
      <c r="L613" s="40">
        <v>120</v>
      </c>
      <c r="M613" s="21" t="s">
        <v>1383</v>
      </c>
      <c r="N613" s="21" t="s">
        <v>1317</v>
      </c>
    </row>
    <row r="614" spans="1:14" ht="15" customHeight="1" x14ac:dyDescent="0.25">
      <c r="A614" s="23">
        <v>46114</v>
      </c>
      <c r="B614" s="12" t="s">
        <v>216</v>
      </c>
      <c r="C614" s="12" t="s">
        <v>217</v>
      </c>
      <c r="D614" s="12" t="s">
        <v>901</v>
      </c>
      <c r="E614" s="12" t="s">
        <v>30</v>
      </c>
      <c r="F614" s="12" t="s">
        <v>31</v>
      </c>
      <c r="G614" s="12" t="s">
        <v>1324</v>
      </c>
      <c r="H614" s="12" t="s">
        <v>1325</v>
      </c>
      <c r="I614" s="40">
        <v>25</v>
      </c>
      <c r="J614" s="40">
        <v>6</v>
      </c>
      <c r="K614" s="40">
        <v>1</v>
      </c>
      <c r="L614" s="40">
        <v>150</v>
      </c>
      <c r="M614" s="21" t="s">
        <v>1383</v>
      </c>
      <c r="N614" s="21" t="s">
        <v>1317</v>
      </c>
    </row>
    <row r="615" spans="1:14" ht="15" customHeight="1" x14ac:dyDescent="0.25">
      <c r="A615" s="23">
        <v>46114</v>
      </c>
      <c r="B615" s="12" t="s">
        <v>216</v>
      </c>
      <c r="C615" s="12" t="s">
        <v>217</v>
      </c>
      <c r="D615" s="12" t="s">
        <v>901</v>
      </c>
      <c r="E615" s="12" t="s">
        <v>52</v>
      </c>
      <c r="F615" s="12" t="s">
        <v>53</v>
      </c>
      <c r="G615" s="12" t="s">
        <v>1327</v>
      </c>
      <c r="H615" s="12" t="s">
        <v>1328</v>
      </c>
      <c r="I615" s="40">
        <v>11</v>
      </c>
      <c r="J615" s="40">
        <v>1.8</v>
      </c>
      <c r="K615" s="40">
        <v>1</v>
      </c>
      <c r="L615" s="40">
        <v>19.8</v>
      </c>
      <c r="M615" s="21" t="s">
        <v>1384</v>
      </c>
      <c r="N615" s="21" t="s">
        <v>1385</v>
      </c>
    </row>
    <row r="616" spans="1:14" ht="15" customHeight="1" x14ac:dyDescent="0.25">
      <c r="A616" s="23">
        <v>46114</v>
      </c>
      <c r="B616" s="12" t="s">
        <v>216</v>
      </c>
      <c r="C616" s="12" t="s">
        <v>217</v>
      </c>
      <c r="D616" s="12" t="s">
        <v>901</v>
      </c>
      <c r="E616" s="12" t="s">
        <v>52</v>
      </c>
      <c r="F616" s="12" t="s">
        <v>53</v>
      </c>
      <c r="G616" s="12" t="s">
        <v>1330</v>
      </c>
      <c r="H616" s="12" t="s">
        <v>1331</v>
      </c>
      <c r="I616" s="40">
        <v>11</v>
      </c>
      <c r="J616" s="40">
        <v>30</v>
      </c>
      <c r="K616" s="40">
        <v>1</v>
      </c>
      <c r="L616" s="40">
        <v>330</v>
      </c>
      <c r="M616" s="21" t="s">
        <v>1384</v>
      </c>
      <c r="N616" s="21" t="s">
        <v>1385</v>
      </c>
    </row>
    <row r="617" spans="1:14" ht="15" customHeight="1" x14ac:dyDescent="0.25">
      <c r="A617" s="23">
        <v>46114</v>
      </c>
      <c r="B617" s="12" t="s">
        <v>216</v>
      </c>
      <c r="C617" s="12" t="s">
        <v>217</v>
      </c>
      <c r="D617" s="12" t="s">
        <v>901</v>
      </c>
      <c r="E617" s="12" t="s">
        <v>52</v>
      </c>
      <c r="F617" s="12" t="s">
        <v>53</v>
      </c>
      <c r="G617" s="12" t="s">
        <v>1333</v>
      </c>
      <c r="H617" s="12" t="s">
        <v>1334</v>
      </c>
      <c r="I617" s="40">
        <v>20</v>
      </c>
      <c r="J617" s="40">
        <v>0.45</v>
      </c>
      <c r="K617" s="40">
        <v>1</v>
      </c>
      <c r="L617" s="40">
        <v>9</v>
      </c>
      <c r="M617" s="21" t="s">
        <v>1383</v>
      </c>
      <c r="N617" s="21" t="s">
        <v>1317</v>
      </c>
    </row>
    <row r="618" spans="1:14" ht="15" customHeight="1" x14ac:dyDescent="0.25">
      <c r="A618" s="23">
        <v>46114</v>
      </c>
      <c r="B618" s="12" t="s">
        <v>216</v>
      </c>
      <c r="C618" s="12" t="s">
        <v>217</v>
      </c>
      <c r="D618" s="12" t="s">
        <v>901</v>
      </c>
      <c r="E618" s="12" t="s">
        <v>52</v>
      </c>
      <c r="F618" s="12" t="s">
        <v>53</v>
      </c>
      <c r="G618" s="12" t="s">
        <v>1336</v>
      </c>
      <c r="H618" s="12" t="s">
        <v>1337</v>
      </c>
      <c r="I618" s="40">
        <v>108</v>
      </c>
      <c r="J618" s="40">
        <v>0.2</v>
      </c>
      <c r="K618" s="40">
        <v>1</v>
      </c>
      <c r="L618" s="40">
        <v>21.6</v>
      </c>
      <c r="M618" s="21" t="s">
        <v>1383</v>
      </c>
      <c r="N618" s="21" t="s">
        <v>1317</v>
      </c>
    </row>
    <row r="619" spans="1:14" ht="15" customHeight="1" x14ac:dyDescent="0.25">
      <c r="A619" s="23">
        <v>46114</v>
      </c>
      <c r="B619" s="12" t="s">
        <v>216</v>
      </c>
      <c r="C619" s="12" t="s">
        <v>217</v>
      </c>
      <c r="D619" s="12" t="s">
        <v>901</v>
      </c>
      <c r="E619" s="12" t="s">
        <v>84</v>
      </c>
      <c r="F619" s="12" t="s">
        <v>85</v>
      </c>
      <c r="G619" s="12" t="s">
        <v>1340</v>
      </c>
      <c r="H619" s="12" t="s">
        <v>1341</v>
      </c>
      <c r="I619" s="40">
        <v>205</v>
      </c>
      <c r="J619" s="40">
        <v>4</v>
      </c>
      <c r="K619" s="40">
        <v>1</v>
      </c>
      <c r="L619" s="40">
        <v>820</v>
      </c>
      <c r="M619" s="21" t="s">
        <v>1383</v>
      </c>
      <c r="N619" s="21" t="s">
        <v>1317</v>
      </c>
    </row>
    <row r="620" spans="1:14" ht="30" customHeight="1" x14ac:dyDescent="0.25">
      <c r="A620" s="23">
        <v>46114</v>
      </c>
      <c r="B620" s="12" t="s">
        <v>216</v>
      </c>
      <c r="C620" s="12" t="s">
        <v>217</v>
      </c>
      <c r="D620" s="12" t="s">
        <v>901</v>
      </c>
      <c r="E620" s="12" t="s">
        <v>84</v>
      </c>
      <c r="F620" s="12" t="s">
        <v>85</v>
      </c>
      <c r="G620" s="12" t="s">
        <v>1343</v>
      </c>
      <c r="H620" s="12" t="s">
        <v>1344</v>
      </c>
      <c r="I620" s="40">
        <v>1</v>
      </c>
      <c r="J620" s="40">
        <v>90</v>
      </c>
      <c r="K620" s="40">
        <v>1</v>
      </c>
      <c r="L620" s="40">
        <v>90</v>
      </c>
      <c r="M620" s="21" t="s">
        <v>1386</v>
      </c>
      <c r="N620" s="21" t="s">
        <v>1382</v>
      </c>
    </row>
    <row r="621" spans="1:14" ht="15" customHeight="1" x14ac:dyDescent="0.25">
      <c r="A621" s="23">
        <v>46114</v>
      </c>
      <c r="B621" s="12" t="s">
        <v>216</v>
      </c>
      <c r="C621" s="12" t="s">
        <v>217</v>
      </c>
      <c r="D621" s="12" t="s">
        <v>901</v>
      </c>
      <c r="E621" s="12" t="s">
        <v>84</v>
      </c>
      <c r="F621" s="12" t="s">
        <v>85</v>
      </c>
      <c r="G621" s="12" t="s">
        <v>1346</v>
      </c>
      <c r="H621" s="12" t="s">
        <v>1347</v>
      </c>
      <c r="I621" s="40">
        <v>62</v>
      </c>
      <c r="J621" s="40">
        <v>1.5</v>
      </c>
      <c r="K621" s="40">
        <v>1</v>
      </c>
      <c r="L621" s="40">
        <v>93</v>
      </c>
      <c r="M621" s="21" t="s">
        <v>1383</v>
      </c>
      <c r="N621" s="21" t="s">
        <v>1317</v>
      </c>
    </row>
    <row r="622" spans="1:14" ht="30" customHeight="1" x14ac:dyDescent="0.25">
      <c r="A622" s="23">
        <v>46114</v>
      </c>
      <c r="B622" s="12" t="s">
        <v>216</v>
      </c>
      <c r="C622" s="12" t="s">
        <v>217</v>
      </c>
      <c r="D622" s="12" t="s">
        <v>901</v>
      </c>
      <c r="E622" s="12" t="s">
        <v>26</v>
      </c>
      <c r="F622" s="12" t="s">
        <v>27</v>
      </c>
      <c r="G622" s="12" t="s">
        <v>1349</v>
      </c>
      <c r="H622" s="12" t="s">
        <v>1350</v>
      </c>
      <c r="I622" s="40">
        <v>1</v>
      </c>
      <c r="J622" s="40">
        <v>75</v>
      </c>
      <c r="K622" s="40">
        <v>1</v>
      </c>
      <c r="L622" s="40">
        <v>75</v>
      </c>
      <c r="M622" s="21" t="s">
        <v>1386</v>
      </c>
      <c r="N622" s="21" t="s">
        <v>1382</v>
      </c>
    </row>
    <row r="623" spans="1:14" ht="15" customHeight="1" x14ac:dyDescent="0.25">
      <c r="A623" s="23">
        <v>46114</v>
      </c>
      <c r="B623" s="12" t="s">
        <v>216</v>
      </c>
      <c r="C623" s="12" t="s">
        <v>217</v>
      </c>
      <c r="D623" s="12" t="s">
        <v>901</v>
      </c>
      <c r="E623" s="12" t="s">
        <v>26</v>
      </c>
      <c r="F623" s="12" t="s">
        <v>27</v>
      </c>
      <c r="G623" s="12" t="s">
        <v>1351</v>
      </c>
      <c r="H623" s="12" t="s">
        <v>1352</v>
      </c>
      <c r="I623" s="40">
        <v>51</v>
      </c>
      <c r="J623" s="40">
        <v>2.5</v>
      </c>
      <c r="K623" s="40">
        <v>1</v>
      </c>
      <c r="L623" s="40">
        <v>127.5</v>
      </c>
      <c r="M623" s="21" t="s">
        <v>1383</v>
      </c>
      <c r="N623" s="21" t="s">
        <v>1317</v>
      </c>
    </row>
    <row r="624" spans="1:14" ht="15" customHeight="1" x14ac:dyDescent="0.25">
      <c r="A624" s="23">
        <v>46114</v>
      </c>
      <c r="B624" s="12" t="s">
        <v>216</v>
      </c>
      <c r="C624" s="12" t="s">
        <v>217</v>
      </c>
      <c r="D624" s="12" t="s">
        <v>901</v>
      </c>
      <c r="E624" s="12" t="s">
        <v>26</v>
      </c>
      <c r="F624" s="12" t="s">
        <v>27</v>
      </c>
      <c r="G624" s="12" t="s">
        <v>1353</v>
      </c>
      <c r="H624" s="12" t="s">
        <v>1354</v>
      </c>
      <c r="I624" s="40">
        <v>82</v>
      </c>
      <c r="J624" s="40">
        <v>1.2</v>
      </c>
      <c r="K624" s="40">
        <v>1</v>
      </c>
      <c r="L624" s="40">
        <v>98.4</v>
      </c>
      <c r="M624" s="21" t="s">
        <v>1383</v>
      </c>
      <c r="N624" s="21" t="s">
        <v>1317</v>
      </c>
    </row>
    <row r="625" spans="1:14" ht="15" customHeight="1" x14ac:dyDescent="0.25">
      <c r="A625" s="23">
        <v>46114</v>
      </c>
      <c r="B625" s="12" t="s">
        <v>216</v>
      </c>
      <c r="C625" s="12" t="s">
        <v>217</v>
      </c>
      <c r="D625" s="12" t="s">
        <v>901</v>
      </c>
      <c r="E625" s="12" t="s">
        <v>34</v>
      </c>
      <c r="F625" s="12" t="s">
        <v>35</v>
      </c>
      <c r="G625" s="12" t="s">
        <v>1356</v>
      </c>
      <c r="H625" s="12" t="s">
        <v>1350</v>
      </c>
      <c r="I625" s="40">
        <v>20</v>
      </c>
      <c r="J625" s="40">
        <v>2.2000000000000002</v>
      </c>
      <c r="K625" s="40">
        <v>1</v>
      </c>
      <c r="L625" s="40">
        <v>44</v>
      </c>
      <c r="M625" s="21" t="s">
        <v>1383</v>
      </c>
      <c r="N625" s="21" t="s">
        <v>1317</v>
      </c>
    </row>
    <row r="626" spans="1:14" ht="15" customHeight="1" x14ac:dyDescent="0.25">
      <c r="A626" s="23">
        <v>46114</v>
      </c>
      <c r="B626" s="12" t="s">
        <v>216</v>
      </c>
      <c r="C626" s="12" t="s">
        <v>217</v>
      </c>
      <c r="D626" s="12" t="s">
        <v>901</v>
      </c>
      <c r="E626" s="12" t="s">
        <v>34</v>
      </c>
      <c r="F626" s="12" t="s">
        <v>35</v>
      </c>
      <c r="G626" s="12" t="s">
        <v>1357</v>
      </c>
      <c r="H626" s="12" t="s">
        <v>1358</v>
      </c>
      <c r="I626" s="40">
        <v>15</v>
      </c>
      <c r="J626" s="40">
        <v>0.8</v>
      </c>
      <c r="K626" s="40">
        <v>1</v>
      </c>
      <c r="L626" s="40">
        <v>12</v>
      </c>
      <c r="M626" s="21" t="s">
        <v>1383</v>
      </c>
      <c r="N626" s="21" t="s">
        <v>1317</v>
      </c>
    </row>
    <row r="627" spans="1:14" ht="15" customHeight="1" x14ac:dyDescent="0.25">
      <c r="A627" s="23">
        <v>46114</v>
      </c>
      <c r="B627" s="12" t="s">
        <v>216</v>
      </c>
      <c r="C627" s="12" t="s">
        <v>217</v>
      </c>
      <c r="D627" s="12" t="s">
        <v>901</v>
      </c>
      <c r="E627" s="12" t="s">
        <v>34</v>
      </c>
      <c r="F627" s="12" t="s">
        <v>35</v>
      </c>
      <c r="G627" s="12" t="s">
        <v>1359</v>
      </c>
      <c r="H627" s="12" t="s">
        <v>1360</v>
      </c>
      <c r="I627" s="40">
        <v>5</v>
      </c>
      <c r="J627" s="40">
        <v>1</v>
      </c>
      <c r="K627" s="40">
        <v>1</v>
      </c>
      <c r="L627" s="40">
        <v>5</v>
      </c>
      <c r="M627" s="21" t="s">
        <v>1383</v>
      </c>
      <c r="N627" s="21" t="s">
        <v>1317</v>
      </c>
    </row>
    <row r="628" spans="1:14" ht="30" customHeight="1" x14ac:dyDescent="0.25">
      <c r="A628" s="23">
        <v>46114</v>
      </c>
      <c r="B628" s="12" t="s">
        <v>216</v>
      </c>
      <c r="C628" s="12" t="s">
        <v>217</v>
      </c>
      <c r="D628" s="12" t="s">
        <v>901</v>
      </c>
      <c r="E628" s="12" t="s">
        <v>46</v>
      </c>
      <c r="F628" s="12" t="s">
        <v>47</v>
      </c>
      <c r="G628" s="12" t="s">
        <v>1361</v>
      </c>
      <c r="H628" s="12" t="s">
        <v>1362</v>
      </c>
      <c r="I628" s="40">
        <v>143</v>
      </c>
      <c r="J628" s="40">
        <v>7</v>
      </c>
      <c r="K628" s="40">
        <v>1</v>
      </c>
      <c r="L628" s="40">
        <v>1001</v>
      </c>
      <c r="M628" s="21" t="s">
        <v>1387</v>
      </c>
      <c r="N628" s="21" t="s">
        <v>1382</v>
      </c>
    </row>
    <row r="629" spans="1:14" ht="30" customHeight="1" x14ac:dyDescent="0.25">
      <c r="A629" s="23">
        <v>46114</v>
      </c>
      <c r="B629" s="12" t="s">
        <v>216</v>
      </c>
      <c r="C629" s="12" t="s">
        <v>217</v>
      </c>
      <c r="D629" s="12" t="s">
        <v>901</v>
      </c>
      <c r="E629" s="12" t="s">
        <v>48</v>
      </c>
      <c r="F629" s="12" t="s">
        <v>49</v>
      </c>
      <c r="G629" s="12" t="s">
        <v>1364</v>
      </c>
      <c r="H629" s="12" t="s">
        <v>1365</v>
      </c>
      <c r="I629" s="40">
        <v>143</v>
      </c>
      <c r="J629" s="40">
        <v>12</v>
      </c>
      <c r="K629" s="40">
        <v>1</v>
      </c>
      <c r="L629" s="40">
        <v>1716</v>
      </c>
      <c r="M629" s="21" t="s">
        <v>1387</v>
      </c>
      <c r="N629" s="21" t="s">
        <v>1382</v>
      </c>
    </row>
    <row r="630" spans="1:14" ht="15" customHeight="1" x14ac:dyDescent="0.25">
      <c r="A630" s="23">
        <v>46114</v>
      </c>
      <c r="B630" s="12" t="s">
        <v>216</v>
      </c>
      <c r="C630" s="12" t="s">
        <v>217</v>
      </c>
      <c r="D630" s="12" t="s">
        <v>901</v>
      </c>
      <c r="E630" s="12" t="s">
        <v>4</v>
      </c>
      <c r="F630" s="12" t="s">
        <v>5</v>
      </c>
      <c r="G630" s="12" t="s">
        <v>1366</v>
      </c>
      <c r="H630" s="12" t="s">
        <v>1367</v>
      </c>
      <c r="I630" s="40">
        <v>10</v>
      </c>
      <c r="J630" s="40">
        <v>2</v>
      </c>
      <c r="K630" s="40">
        <v>1</v>
      </c>
      <c r="L630" s="40">
        <v>20</v>
      </c>
      <c r="M630" s="21" t="s">
        <v>1383</v>
      </c>
      <c r="N630" s="21" t="s">
        <v>1317</v>
      </c>
    </row>
    <row r="631" spans="1:14" ht="15" customHeight="1" x14ac:dyDescent="0.25">
      <c r="A631" s="23">
        <v>46114</v>
      </c>
      <c r="B631" s="12" t="s">
        <v>216</v>
      </c>
      <c r="C631" s="12" t="s">
        <v>217</v>
      </c>
      <c r="D631" s="12" t="s">
        <v>901</v>
      </c>
      <c r="E631" s="12" t="s">
        <v>68</v>
      </c>
      <c r="F631" s="12" t="s">
        <v>69</v>
      </c>
      <c r="G631" s="12" t="s">
        <v>1368</v>
      </c>
      <c r="H631" s="12" t="s">
        <v>1369</v>
      </c>
      <c r="I631" s="40">
        <v>4</v>
      </c>
      <c r="J631" s="40">
        <v>25</v>
      </c>
      <c r="K631" s="40">
        <v>1</v>
      </c>
      <c r="L631" s="40">
        <v>100</v>
      </c>
      <c r="M631" s="21" t="s">
        <v>1383</v>
      </c>
      <c r="N631" s="21" t="s">
        <v>1317</v>
      </c>
    </row>
    <row r="632" spans="1:14" ht="30" customHeight="1" x14ac:dyDescent="0.25">
      <c r="A632" s="23">
        <v>46114</v>
      </c>
      <c r="B632" s="12" t="s">
        <v>220</v>
      </c>
      <c r="C632" s="12" t="s">
        <v>221</v>
      </c>
      <c r="D632" s="12" t="s">
        <v>900</v>
      </c>
      <c r="E632" s="12" t="s">
        <v>30</v>
      </c>
      <c r="F632" s="12" t="s">
        <v>31</v>
      </c>
      <c r="G632" s="12" t="s">
        <v>1312</v>
      </c>
      <c r="H632" s="12" t="s">
        <v>1313</v>
      </c>
      <c r="I632" s="40">
        <v>3286</v>
      </c>
      <c r="J632" s="40">
        <v>2</v>
      </c>
      <c r="K632" s="40">
        <v>1</v>
      </c>
      <c r="L632" s="40">
        <v>6572</v>
      </c>
      <c r="M632" s="21" t="s">
        <v>1381</v>
      </c>
      <c r="N632" s="21" t="s">
        <v>1382</v>
      </c>
    </row>
    <row r="633" spans="1:14" ht="15" customHeight="1" x14ac:dyDescent="0.25">
      <c r="A633" s="23">
        <v>46114</v>
      </c>
      <c r="B633" s="12" t="s">
        <v>220</v>
      </c>
      <c r="C633" s="12" t="s">
        <v>221</v>
      </c>
      <c r="D633" s="12" t="s">
        <v>900</v>
      </c>
      <c r="E633" s="12" t="s">
        <v>30</v>
      </c>
      <c r="F633" s="12" t="s">
        <v>31</v>
      </c>
      <c r="G633" s="12" t="s">
        <v>1319</v>
      </c>
      <c r="H633" s="12" t="s">
        <v>1320</v>
      </c>
      <c r="I633" s="40">
        <v>9</v>
      </c>
      <c r="J633" s="40">
        <v>15</v>
      </c>
      <c r="K633" s="40">
        <v>1</v>
      </c>
      <c r="L633" s="40">
        <v>135</v>
      </c>
      <c r="M633" s="21" t="s">
        <v>1383</v>
      </c>
      <c r="N633" s="21" t="s">
        <v>1317</v>
      </c>
    </row>
    <row r="634" spans="1:14" ht="15" customHeight="1" x14ac:dyDescent="0.25">
      <c r="A634" s="23">
        <v>46114</v>
      </c>
      <c r="B634" s="12" t="s">
        <v>220</v>
      </c>
      <c r="C634" s="12" t="s">
        <v>221</v>
      </c>
      <c r="D634" s="12" t="s">
        <v>900</v>
      </c>
      <c r="E634" s="12" t="s">
        <v>30</v>
      </c>
      <c r="F634" s="12" t="s">
        <v>31</v>
      </c>
      <c r="G634" s="12" t="s">
        <v>1322</v>
      </c>
      <c r="H634" s="12" t="s">
        <v>1323</v>
      </c>
      <c r="I634" s="40">
        <v>9</v>
      </c>
      <c r="J634" s="40">
        <v>20</v>
      </c>
      <c r="K634" s="40">
        <v>1</v>
      </c>
      <c r="L634" s="40">
        <v>180</v>
      </c>
      <c r="M634" s="21" t="s">
        <v>1383</v>
      </c>
      <c r="N634" s="21" t="s">
        <v>1317</v>
      </c>
    </row>
    <row r="635" spans="1:14" ht="15" customHeight="1" x14ac:dyDescent="0.25">
      <c r="A635" s="23">
        <v>46114</v>
      </c>
      <c r="B635" s="12" t="s">
        <v>220</v>
      </c>
      <c r="C635" s="12" t="s">
        <v>221</v>
      </c>
      <c r="D635" s="12" t="s">
        <v>900</v>
      </c>
      <c r="E635" s="12" t="s">
        <v>30</v>
      </c>
      <c r="F635" s="12" t="s">
        <v>31</v>
      </c>
      <c r="G635" s="12" t="s">
        <v>1324</v>
      </c>
      <c r="H635" s="12" t="s">
        <v>1325</v>
      </c>
      <c r="I635" s="40">
        <v>39</v>
      </c>
      <c r="J635" s="40">
        <v>6</v>
      </c>
      <c r="K635" s="40">
        <v>1</v>
      </c>
      <c r="L635" s="40">
        <v>234</v>
      </c>
      <c r="M635" s="21" t="s">
        <v>1383</v>
      </c>
      <c r="N635" s="21" t="s">
        <v>1317</v>
      </c>
    </row>
    <row r="636" spans="1:14" ht="15" customHeight="1" x14ac:dyDescent="0.25">
      <c r="A636" s="23">
        <v>46114</v>
      </c>
      <c r="B636" s="12" t="s">
        <v>220</v>
      </c>
      <c r="C636" s="12" t="s">
        <v>221</v>
      </c>
      <c r="D636" s="12" t="s">
        <v>900</v>
      </c>
      <c r="E636" s="12" t="s">
        <v>52</v>
      </c>
      <c r="F636" s="12" t="s">
        <v>53</v>
      </c>
      <c r="G636" s="12" t="s">
        <v>1327</v>
      </c>
      <c r="H636" s="12" t="s">
        <v>1328</v>
      </c>
      <c r="I636" s="40">
        <v>9</v>
      </c>
      <c r="J636" s="40">
        <v>1.8</v>
      </c>
      <c r="K636" s="40">
        <v>1</v>
      </c>
      <c r="L636" s="40">
        <v>16.2</v>
      </c>
      <c r="M636" s="21" t="s">
        <v>1384</v>
      </c>
      <c r="N636" s="21" t="s">
        <v>1385</v>
      </c>
    </row>
    <row r="637" spans="1:14" ht="15" customHeight="1" x14ac:dyDescent="0.25">
      <c r="A637" s="23">
        <v>46114</v>
      </c>
      <c r="B637" s="12" t="s">
        <v>220</v>
      </c>
      <c r="C637" s="12" t="s">
        <v>221</v>
      </c>
      <c r="D637" s="12" t="s">
        <v>900</v>
      </c>
      <c r="E637" s="12" t="s">
        <v>52</v>
      </c>
      <c r="F637" s="12" t="s">
        <v>53</v>
      </c>
      <c r="G637" s="12" t="s">
        <v>1330</v>
      </c>
      <c r="H637" s="12" t="s">
        <v>1331</v>
      </c>
      <c r="I637" s="40">
        <v>9</v>
      </c>
      <c r="J637" s="40">
        <v>30</v>
      </c>
      <c r="K637" s="40">
        <v>1</v>
      </c>
      <c r="L637" s="40">
        <v>270</v>
      </c>
      <c r="M637" s="21" t="s">
        <v>1384</v>
      </c>
      <c r="N637" s="21" t="s">
        <v>1385</v>
      </c>
    </row>
    <row r="638" spans="1:14" ht="15" customHeight="1" x14ac:dyDescent="0.25">
      <c r="A638" s="23">
        <v>46114</v>
      </c>
      <c r="B638" s="12" t="s">
        <v>220</v>
      </c>
      <c r="C638" s="12" t="s">
        <v>221</v>
      </c>
      <c r="D638" s="12" t="s">
        <v>900</v>
      </c>
      <c r="E638" s="12" t="s">
        <v>52</v>
      </c>
      <c r="F638" s="12" t="s">
        <v>53</v>
      </c>
      <c r="G638" s="12" t="s">
        <v>1333</v>
      </c>
      <c r="H638" s="12" t="s">
        <v>1334</v>
      </c>
      <c r="I638" s="40">
        <v>20</v>
      </c>
      <c r="J638" s="40">
        <v>0.45</v>
      </c>
      <c r="K638" s="40">
        <v>1</v>
      </c>
      <c r="L638" s="40">
        <v>9</v>
      </c>
      <c r="M638" s="21" t="s">
        <v>1383</v>
      </c>
      <c r="N638" s="21" t="s">
        <v>1317</v>
      </c>
    </row>
    <row r="639" spans="1:14" ht="15" customHeight="1" x14ac:dyDescent="0.25">
      <c r="A639" s="23">
        <v>46114</v>
      </c>
      <c r="B639" s="12" t="s">
        <v>220</v>
      </c>
      <c r="C639" s="12" t="s">
        <v>221</v>
      </c>
      <c r="D639" s="12" t="s">
        <v>900</v>
      </c>
      <c r="E639" s="12" t="s">
        <v>52</v>
      </c>
      <c r="F639" s="12" t="s">
        <v>53</v>
      </c>
      <c r="G639" s="12" t="s">
        <v>1336</v>
      </c>
      <c r="H639" s="12" t="s">
        <v>1337</v>
      </c>
      <c r="I639" s="40">
        <v>100</v>
      </c>
      <c r="J639" s="40">
        <v>0.2</v>
      </c>
      <c r="K639" s="40">
        <v>1</v>
      </c>
      <c r="L639" s="40">
        <v>20</v>
      </c>
      <c r="M639" s="21" t="s">
        <v>1383</v>
      </c>
      <c r="N639" s="21" t="s">
        <v>1317</v>
      </c>
    </row>
    <row r="640" spans="1:14" ht="15" customHeight="1" x14ac:dyDescent="0.25">
      <c r="A640" s="23">
        <v>46114</v>
      </c>
      <c r="B640" s="12" t="s">
        <v>220</v>
      </c>
      <c r="C640" s="12" t="s">
        <v>221</v>
      </c>
      <c r="D640" s="12" t="s">
        <v>900</v>
      </c>
      <c r="E640" s="12" t="s">
        <v>84</v>
      </c>
      <c r="F640" s="12" t="s">
        <v>85</v>
      </c>
      <c r="G640" s="12" t="s">
        <v>1340</v>
      </c>
      <c r="H640" s="12" t="s">
        <v>1341</v>
      </c>
      <c r="I640" s="40">
        <v>311</v>
      </c>
      <c r="J640" s="40">
        <v>4</v>
      </c>
      <c r="K640" s="40">
        <v>1</v>
      </c>
      <c r="L640" s="40">
        <v>1244</v>
      </c>
      <c r="M640" s="21" t="s">
        <v>1383</v>
      </c>
      <c r="N640" s="21" t="s">
        <v>1317</v>
      </c>
    </row>
    <row r="641" spans="1:14" ht="30" customHeight="1" x14ac:dyDescent="0.25">
      <c r="A641" s="23">
        <v>46114</v>
      </c>
      <c r="B641" s="12" t="s">
        <v>220</v>
      </c>
      <c r="C641" s="12" t="s">
        <v>221</v>
      </c>
      <c r="D641" s="12" t="s">
        <v>900</v>
      </c>
      <c r="E641" s="12" t="s">
        <v>84</v>
      </c>
      <c r="F641" s="12" t="s">
        <v>85</v>
      </c>
      <c r="G641" s="12" t="s">
        <v>1343</v>
      </c>
      <c r="H641" s="12" t="s">
        <v>1344</v>
      </c>
      <c r="I641" s="40">
        <v>1</v>
      </c>
      <c r="J641" s="40">
        <v>90</v>
      </c>
      <c r="K641" s="40">
        <v>1</v>
      </c>
      <c r="L641" s="40">
        <v>90</v>
      </c>
      <c r="M641" s="21" t="s">
        <v>1386</v>
      </c>
      <c r="N641" s="21" t="s">
        <v>1382</v>
      </c>
    </row>
    <row r="642" spans="1:14" ht="15" customHeight="1" x14ac:dyDescent="0.25">
      <c r="A642" s="23">
        <v>46114</v>
      </c>
      <c r="B642" s="12" t="s">
        <v>220</v>
      </c>
      <c r="C642" s="12" t="s">
        <v>221</v>
      </c>
      <c r="D642" s="12" t="s">
        <v>900</v>
      </c>
      <c r="E642" s="12" t="s">
        <v>84</v>
      </c>
      <c r="F642" s="12" t="s">
        <v>85</v>
      </c>
      <c r="G642" s="12" t="s">
        <v>1346</v>
      </c>
      <c r="H642" s="12" t="s">
        <v>1347</v>
      </c>
      <c r="I642" s="40">
        <v>93</v>
      </c>
      <c r="J642" s="40">
        <v>1.5</v>
      </c>
      <c r="K642" s="40">
        <v>1</v>
      </c>
      <c r="L642" s="40">
        <v>139.5</v>
      </c>
      <c r="M642" s="21" t="s">
        <v>1383</v>
      </c>
      <c r="N642" s="21" t="s">
        <v>1317</v>
      </c>
    </row>
    <row r="643" spans="1:14" ht="30" customHeight="1" x14ac:dyDescent="0.25">
      <c r="A643" s="23">
        <v>46114</v>
      </c>
      <c r="B643" s="12" t="s">
        <v>220</v>
      </c>
      <c r="C643" s="12" t="s">
        <v>221</v>
      </c>
      <c r="D643" s="12" t="s">
        <v>900</v>
      </c>
      <c r="E643" s="12" t="s">
        <v>26</v>
      </c>
      <c r="F643" s="12" t="s">
        <v>27</v>
      </c>
      <c r="G643" s="12" t="s">
        <v>1349</v>
      </c>
      <c r="H643" s="12" t="s">
        <v>1350</v>
      </c>
      <c r="I643" s="40">
        <v>1</v>
      </c>
      <c r="J643" s="40">
        <v>75</v>
      </c>
      <c r="K643" s="40">
        <v>1</v>
      </c>
      <c r="L643" s="40">
        <v>75</v>
      </c>
      <c r="M643" s="21" t="s">
        <v>1386</v>
      </c>
      <c r="N643" s="21" t="s">
        <v>1382</v>
      </c>
    </row>
    <row r="644" spans="1:14" ht="15" customHeight="1" x14ac:dyDescent="0.25">
      <c r="A644" s="23">
        <v>46114</v>
      </c>
      <c r="B644" s="12" t="s">
        <v>220</v>
      </c>
      <c r="C644" s="12" t="s">
        <v>221</v>
      </c>
      <c r="D644" s="12" t="s">
        <v>900</v>
      </c>
      <c r="E644" s="12" t="s">
        <v>26</v>
      </c>
      <c r="F644" s="12" t="s">
        <v>27</v>
      </c>
      <c r="G644" s="12" t="s">
        <v>1351</v>
      </c>
      <c r="H644" s="12" t="s">
        <v>1352</v>
      </c>
      <c r="I644" s="40">
        <v>78</v>
      </c>
      <c r="J644" s="40">
        <v>2.5</v>
      </c>
      <c r="K644" s="40">
        <v>1</v>
      </c>
      <c r="L644" s="40">
        <v>195</v>
      </c>
      <c r="M644" s="21" t="s">
        <v>1383</v>
      </c>
      <c r="N644" s="21" t="s">
        <v>1317</v>
      </c>
    </row>
    <row r="645" spans="1:14" ht="15" customHeight="1" x14ac:dyDescent="0.25">
      <c r="A645" s="23">
        <v>46114</v>
      </c>
      <c r="B645" s="12" t="s">
        <v>220</v>
      </c>
      <c r="C645" s="12" t="s">
        <v>221</v>
      </c>
      <c r="D645" s="12" t="s">
        <v>900</v>
      </c>
      <c r="E645" s="12" t="s">
        <v>26</v>
      </c>
      <c r="F645" s="12" t="s">
        <v>27</v>
      </c>
      <c r="G645" s="12" t="s">
        <v>1353</v>
      </c>
      <c r="H645" s="12" t="s">
        <v>1354</v>
      </c>
      <c r="I645" s="40">
        <v>125</v>
      </c>
      <c r="J645" s="40">
        <v>1.2</v>
      </c>
      <c r="K645" s="40">
        <v>1</v>
      </c>
      <c r="L645" s="40">
        <v>150</v>
      </c>
      <c r="M645" s="21" t="s">
        <v>1383</v>
      </c>
      <c r="N645" s="21" t="s">
        <v>1317</v>
      </c>
    </row>
    <row r="646" spans="1:14" ht="15" customHeight="1" x14ac:dyDescent="0.25">
      <c r="A646" s="23">
        <v>46114</v>
      </c>
      <c r="B646" s="12" t="s">
        <v>220</v>
      </c>
      <c r="C646" s="12" t="s">
        <v>221</v>
      </c>
      <c r="D646" s="12" t="s">
        <v>900</v>
      </c>
      <c r="E646" s="12" t="s">
        <v>34</v>
      </c>
      <c r="F646" s="12" t="s">
        <v>35</v>
      </c>
      <c r="G646" s="12" t="s">
        <v>1356</v>
      </c>
      <c r="H646" s="12" t="s">
        <v>1350</v>
      </c>
      <c r="I646" s="40">
        <v>20</v>
      </c>
      <c r="J646" s="40">
        <v>2.2000000000000002</v>
      </c>
      <c r="K646" s="40">
        <v>1</v>
      </c>
      <c r="L646" s="40">
        <v>44</v>
      </c>
      <c r="M646" s="21" t="s">
        <v>1383</v>
      </c>
      <c r="N646" s="21" t="s">
        <v>1317</v>
      </c>
    </row>
    <row r="647" spans="1:14" ht="15" customHeight="1" x14ac:dyDescent="0.25">
      <c r="A647" s="23">
        <v>46114</v>
      </c>
      <c r="B647" s="12" t="s">
        <v>220</v>
      </c>
      <c r="C647" s="12" t="s">
        <v>221</v>
      </c>
      <c r="D647" s="12" t="s">
        <v>900</v>
      </c>
      <c r="E647" s="12" t="s">
        <v>34</v>
      </c>
      <c r="F647" s="12" t="s">
        <v>35</v>
      </c>
      <c r="G647" s="12" t="s">
        <v>1357</v>
      </c>
      <c r="H647" s="12" t="s">
        <v>1358</v>
      </c>
      <c r="I647" s="40">
        <v>15</v>
      </c>
      <c r="J647" s="40">
        <v>0.8</v>
      </c>
      <c r="K647" s="40">
        <v>1</v>
      </c>
      <c r="L647" s="40">
        <v>12</v>
      </c>
      <c r="M647" s="21" t="s">
        <v>1383</v>
      </c>
      <c r="N647" s="21" t="s">
        <v>1317</v>
      </c>
    </row>
    <row r="648" spans="1:14" ht="15" customHeight="1" x14ac:dyDescent="0.25">
      <c r="A648" s="23">
        <v>46114</v>
      </c>
      <c r="B648" s="12" t="s">
        <v>220</v>
      </c>
      <c r="C648" s="12" t="s">
        <v>221</v>
      </c>
      <c r="D648" s="12" t="s">
        <v>900</v>
      </c>
      <c r="E648" s="12" t="s">
        <v>34</v>
      </c>
      <c r="F648" s="12" t="s">
        <v>35</v>
      </c>
      <c r="G648" s="12" t="s">
        <v>1359</v>
      </c>
      <c r="H648" s="12" t="s">
        <v>1360</v>
      </c>
      <c r="I648" s="40">
        <v>5</v>
      </c>
      <c r="J648" s="40">
        <v>1</v>
      </c>
      <c r="K648" s="40">
        <v>1</v>
      </c>
      <c r="L648" s="40">
        <v>5</v>
      </c>
      <c r="M648" s="21" t="s">
        <v>1383</v>
      </c>
      <c r="N648" s="21" t="s">
        <v>1317</v>
      </c>
    </row>
    <row r="649" spans="1:14" ht="30" customHeight="1" x14ac:dyDescent="0.25">
      <c r="A649" s="23">
        <v>46114</v>
      </c>
      <c r="B649" s="12" t="s">
        <v>220</v>
      </c>
      <c r="C649" s="12" t="s">
        <v>221</v>
      </c>
      <c r="D649" s="12" t="s">
        <v>900</v>
      </c>
      <c r="E649" s="12" t="s">
        <v>46</v>
      </c>
      <c r="F649" s="12" t="s">
        <v>47</v>
      </c>
      <c r="G649" s="12" t="s">
        <v>1361</v>
      </c>
      <c r="H649" s="12" t="s">
        <v>1362</v>
      </c>
      <c r="I649" s="40">
        <v>7</v>
      </c>
      <c r="J649" s="40">
        <v>7</v>
      </c>
      <c r="K649" s="40">
        <v>1</v>
      </c>
      <c r="L649" s="40">
        <v>49</v>
      </c>
      <c r="M649" s="21" t="s">
        <v>1387</v>
      </c>
      <c r="N649" s="21" t="s">
        <v>1382</v>
      </c>
    </row>
    <row r="650" spans="1:14" ht="30" customHeight="1" x14ac:dyDescent="0.25">
      <c r="A650" s="23">
        <v>46114</v>
      </c>
      <c r="B650" s="12" t="s">
        <v>220</v>
      </c>
      <c r="C650" s="12" t="s">
        <v>221</v>
      </c>
      <c r="D650" s="12" t="s">
        <v>900</v>
      </c>
      <c r="E650" s="12" t="s">
        <v>48</v>
      </c>
      <c r="F650" s="12" t="s">
        <v>49</v>
      </c>
      <c r="G650" s="12" t="s">
        <v>1364</v>
      </c>
      <c r="H650" s="12" t="s">
        <v>1365</v>
      </c>
      <c r="I650" s="40">
        <v>7</v>
      </c>
      <c r="J650" s="40">
        <v>12</v>
      </c>
      <c r="K650" s="40">
        <v>1</v>
      </c>
      <c r="L650" s="40">
        <v>84</v>
      </c>
      <c r="M650" s="21" t="s">
        <v>1387</v>
      </c>
      <c r="N650" s="21" t="s">
        <v>1382</v>
      </c>
    </row>
    <row r="651" spans="1:14" ht="15" customHeight="1" x14ac:dyDescent="0.25">
      <c r="A651" s="23">
        <v>46114</v>
      </c>
      <c r="B651" s="12" t="s">
        <v>220</v>
      </c>
      <c r="C651" s="12" t="s">
        <v>221</v>
      </c>
      <c r="D651" s="12" t="s">
        <v>900</v>
      </c>
      <c r="E651" s="12" t="s">
        <v>4</v>
      </c>
      <c r="F651" s="12" t="s">
        <v>5</v>
      </c>
      <c r="G651" s="12" t="s">
        <v>1366</v>
      </c>
      <c r="H651" s="12" t="s">
        <v>1367</v>
      </c>
      <c r="I651" s="40">
        <v>10</v>
      </c>
      <c r="J651" s="40">
        <v>2</v>
      </c>
      <c r="K651" s="40">
        <v>1</v>
      </c>
      <c r="L651" s="40">
        <v>20</v>
      </c>
      <c r="M651" s="21" t="s">
        <v>1383</v>
      </c>
      <c r="N651" s="21" t="s">
        <v>1317</v>
      </c>
    </row>
    <row r="652" spans="1:14" ht="15" customHeight="1" x14ac:dyDescent="0.25">
      <c r="A652" s="23">
        <v>46114</v>
      </c>
      <c r="B652" s="12" t="s">
        <v>220</v>
      </c>
      <c r="C652" s="12" t="s">
        <v>221</v>
      </c>
      <c r="D652" s="12" t="s">
        <v>900</v>
      </c>
      <c r="E652" s="12" t="s">
        <v>68</v>
      </c>
      <c r="F652" s="12" t="s">
        <v>69</v>
      </c>
      <c r="G652" s="12" t="s">
        <v>1368</v>
      </c>
      <c r="H652" s="12" t="s">
        <v>1369</v>
      </c>
      <c r="I652" s="40">
        <v>7</v>
      </c>
      <c r="J652" s="40">
        <v>25</v>
      </c>
      <c r="K652" s="40">
        <v>1</v>
      </c>
      <c r="L652" s="40">
        <v>175</v>
      </c>
      <c r="M652" s="21" t="s">
        <v>1383</v>
      </c>
      <c r="N652" s="21" t="s">
        <v>1317</v>
      </c>
    </row>
    <row r="653" spans="1:14" ht="30" customHeight="1" x14ac:dyDescent="0.25">
      <c r="A653" s="23">
        <v>46114</v>
      </c>
      <c r="B653" s="12" t="s">
        <v>223</v>
      </c>
      <c r="C653" s="12" t="s">
        <v>224</v>
      </c>
      <c r="D653" s="12" t="s">
        <v>905</v>
      </c>
      <c r="E653" s="12" t="s">
        <v>30</v>
      </c>
      <c r="F653" s="12" t="s">
        <v>31</v>
      </c>
      <c r="G653" s="12" t="s">
        <v>1312</v>
      </c>
      <c r="H653" s="12" t="s">
        <v>1313</v>
      </c>
      <c r="I653" s="40">
        <v>1000</v>
      </c>
      <c r="J653" s="40">
        <v>2</v>
      </c>
      <c r="K653" s="40">
        <v>1</v>
      </c>
      <c r="L653" s="40">
        <v>2000</v>
      </c>
      <c r="M653" s="21" t="s">
        <v>1381</v>
      </c>
      <c r="N653" s="21" t="s">
        <v>1382</v>
      </c>
    </row>
    <row r="654" spans="1:14" ht="15" customHeight="1" x14ac:dyDescent="0.25">
      <c r="A654" s="23">
        <v>46114</v>
      </c>
      <c r="B654" s="12" t="s">
        <v>223</v>
      </c>
      <c r="C654" s="12" t="s">
        <v>224</v>
      </c>
      <c r="D654" s="12" t="s">
        <v>905</v>
      </c>
      <c r="E654" s="12" t="s">
        <v>30</v>
      </c>
      <c r="F654" s="12" t="s">
        <v>31</v>
      </c>
      <c r="G654" s="12" t="s">
        <v>1319</v>
      </c>
      <c r="H654" s="12" t="s">
        <v>1320</v>
      </c>
      <c r="I654" s="40">
        <v>3</v>
      </c>
      <c r="J654" s="40">
        <v>15</v>
      </c>
      <c r="K654" s="40">
        <v>1</v>
      </c>
      <c r="L654" s="40">
        <v>45</v>
      </c>
      <c r="M654" s="21" t="s">
        <v>1383</v>
      </c>
      <c r="N654" s="21" t="s">
        <v>1317</v>
      </c>
    </row>
    <row r="655" spans="1:14" ht="15" customHeight="1" x14ac:dyDescent="0.25">
      <c r="A655" s="23">
        <v>46114</v>
      </c>
      <c r="B655" s="12" t="s">
        <v>223</v>
      </c>
      <c r="C655" s="12" t="s">
        <v>224</v>
      </c>
      <c r="D655" s="12" t="s">
        <v>905</v>
      </c>
      <c r="E655" s="12" t="s">
        <v>30</v>
      </c>
      <c r="F655" s="12" t="s">
        <v>31</v>
      </c>
      <c r="G655" s="12" t="s">
        <v>1322</v>
      </c>
      <c r="H655" s="12" t="s">
        <v>1323</v>
      </c>
      <c r="I655" s="40">
        <v>3</v>
      </c>
      <c r="J655" s="40">
        <v>20</v>
      </c>
      <c r="K655" s="40">
        <v>1</v>
      </c>
      <c r="L655" s="40">
        <v>60</v>
      </c>
      <c r="M655" s="21" t="s">
        <v>1383</v>
      </c>
      <c r="N655" s="21" t="s">
        <v>1317</v>
      </c>
    </row>
    <row r="656" spans="1:14" ht="15" customHeight="1" x14ac:dyDescent="0.25">
      <c r="A656" s="23">
        <v>46114</v>
      </c>
      <c r="B656" s="12" t="s">
        <v>223</v>
      </c>
      <c r="C656" s="12" t="s">
        <v>224</v>
      </c>
      <c r="D656" s="12" t="s">
        <v>905</v>
      </c>
      <c r="E656" s="12" t="s">
        <v>30</v>
      </c>
      <c r="F656" s="12" t="s">
        <v>31</v>
      </c>
      <c r="G656" s="12" t="s">
        <v>1324</v>
      </c>
      <c r="H656" s="12" t="s">
        <v>1325</v>
      </c>
      <c r="I656" s="40">
        <v>12</v>
      </c>
      <c r="J656" s="40">
        <v>6</v>
      </c>
      <c r="K656" s="40">
        <v>1</v>
      </c>
      <c r="L656" s="40">
        <v>72</v>
      </c>
      <c r="M656" s="21" t="s">
        <v>1383</v>
      </c>
      <c r="N656" s="21" t="s">
        <v>1317</v>
      </c>
    </row>
    <row r="657" spans="1:14" ht="15" customHeight="1" x14ac:dyDescent="0.25">
      <c r="A657" s="23">
        <v>46114</v>
      </c>
      <c r="B657" s="12" t="s">
        <v>223</v>
      </c>
      <c r="C657" s="12" t="s">
        <v>224</v>
      </c>
      <c r="D657" s="12" t="s">
        <v>905</v>
      </c>
      <c r="E657" s="12" t="s">
        <v>52</v>
      </c>
      <c r="F657" s="12" t="s">
        <v>53</v>
      </c>
      <c r="G657" s="12" t="s">
        <v>1327</v>
      </c>
      <c r="H657" s="12" t="s">
        <v>1328</v>
      </c>
      <c r="I657" s="40">
        <v>29</v>
      </c>
      <c r="J657" s="40">
        <v>1.8</v>
      </c>
      <c r="K657" s="40">
        <v>1</v>
      </c>
      <c r="L657" s="40">
        <v>52.2</v>
      </c>
      <c r="M657" s="21" t="s">
        <v>1384</v>
      </c>
      <c r="N657" s="21" t="s">
        <v>1385</v>
      </c>
    </row>
    <row r="658" spans="1:14" ht="15" customHeight="1" x14ac:dyDescent="0.25">
      <c r="A658" s="23">
        <v>46114</v>
      </c>
      <c r="B658" s="12" t="s">
        <v>223</v>
      </c>
      <c r="C658" s="12" t="s">
        <v>224</v>
      </c>
      <c r="D658" s="12" t="s">
        <v>905</v>
      </c>
      <c r="E658" s="12" t="s">
        <v>52</v>
      </c>
      <c r="F658" s="12" t="s">
        <v>53</v>
      </c>
      <c r="G658" s="12" t="s">
        <v>1330</v>
      </c>
      <c r="H658" s="12" t="s">
        <v>1331</v>
      </c>
      <c r="I658" s="40">
        <v>29</v>
      </c>
      <c r="J658" s="40">
        <v>30</v>
      </c>
      <c r="K658" s="40">
        <v>1</v>
      </c>
      <c r="L658" s="40">
        <v>870</v>
      </c>
      <c r="M658" s="21" t="s">
        <v>1384</v>
      </c>
      <c r="N658" s="21" t="s">
        <v>1385</v>
      </c>
    </row>
    <row r="659" spans="1:14" ht="15" customHeight="1" x14ac:dyDescent="0.25">
      <c r="A659" s="23">
        <v>46114</v>
      </c>
      <c r="B659" s="12" t="s">
        <v>223</v>
      </c>
      <c r="C659" s="12" t="s">
        <v>224</v>
      </c>
      <c r="D659" s="12" t="s">
        <v>905</v>
      </c>
      <c r="E659" s="12" t="s">
        <v>52</v>
      </c>
      <c r="F659" s="12" t="s">
        <v>53</v>
      </c>
      <c r="G659" s="12" t="s">
        <v>1333</v>
      </c>
      <c r="H659" s="12" t="s">
        <v>1334</v>
      </c>
      <c r="I659" s="40">
        <v>137</v>
      </c>
      <c r="J659" s="40">
        <v>0.45</v>
      </c>
      <c r="K659" s="40">
        <v>1</v>
      </c>
      <c r="L659" s="40">
        <v>61.65</v>
      </c>
      <c r="M659" s="21" t="s">
        <v>1383</v>
      </c>
      <c r="N659" s="21" t="s">
        <v>1317</v>
      </c>
    </row>
    <row r="660" spans="1:14" ht="15" customHeight="1" x14ac:dyDescent="0.25">
      <c r="A660" s="23">
        <v>46114</v>
      </c>
      <c r="B660" s="12" t="s">
        <v>223</v>
      </c>
      <c r="C660" s="12" t="s">
        <v>224</v>
      </c>
      <c r="D660" s="12" t="s">
        <v>905</v>
      </c>
      <c r="E660" s="12" t="s">
        <v>52</v>
      </c>
      <c r="F660" s="12" t="s">
        <v>53</v>
      </c>
      <c r="G660" s="12" t="s">
        <v>1336</v>
      </c>
      <c r="H660" s="12" t="s">
        <v>1337</v>
      </c>
      <c r="I660" s="40">
        <v>980</v>
      </c>
      <c r="J660" s="40">
        <v>0.2</v>
      </c>
      <c r="K660" s="40">
        <v>1</v>
      </c>
      <c r="L660" s="40">
        <v>196</v>
      </c>
      <c r="M660" s="21" t="s">
        <v>1383</v>
      </c>
      <c r="N660" s="21" t="s">
        <v>1317</v>
      </c>
    </row>
    <row r="661" spans="1:14" ht="15" customHeight="1" x14ac:dyDescent="0.25">
      <c r="A661" s="23">
        <v>46114</v>
      </c>
      <c r="B661" s="12" t="s">
        <v>223</v>
      </c>
      <c r="C661" s="12" t="s">
        <v>224</v>
      </c>
      <c r="D661" s="12" t="s">
        <v>905</v>
      </c>
      <c r="E661" s="12" t="s">
        <v>84</v>
      </c>
      <c r="F661" s="12" t="s">
        <v>85</v>
      </c>
      <c r="G661" s="12" t="s">
        <v>1340</v>
      </c>
      <c r="H661" s="12" t="s">
        <v>1341</v>
      </c>
      <c r="I661" s="40">
        <v>100</v>
      </c>
      <c r="J661" s="40">
        <v>4</v>
      </c>
      <c r="K661" s="40">
        <v>1</v>
      </c>
      <c r="L661" s="40">
        <v>400</v>
      </c>
      <c r="M661" s="21" t="s">
        <v>1383</v>
      </c>
      <c r="N661" s="21" t="s">
        <v>1317</v>
      </c>
    </row>
    <row r="662" spans="1:14" ht="30" customHeight="1" x14ac:dyDescent="0.25">
      <c r="A662" s="23">
        <v>46114</v>
      </c>
      <c r="B662" s="12" t="s">
        <v>223</v>
      </c>
      <c r="C662" s="12" t="s">
        <v>224</v>
      </c>
      <c r="D662" s="12" t="s">
        <v>905</v>
      </c>
      <c r="E662" s="12" t="s">
        <v>84</v>
      </c>
      <c r="F662" s="12" t="s">
        <v>85</v>
      </c>
      <c r="G662" s="12" t="s">
        <v>1343</v>
      </c>
      <c r="H662" s="12" t="s">
        <v>1344</v>
      </c>
      <c r="I662" s="40">
        <v>1</v>
      </c>
      <c r="J662" s="40">
        <v>90</v>
      </c>
      <c r="K662" s="40">
        <v>1</v>
      </c>
      <c r="L662" s="40">
        <v>90</v>
      </c>
      <c r="M662" s="21" t="s">
        <v>1386</v>
      </c>
      <c r="N662" s="21" t="s">
        <v>1382</v>
      </c>
    </row>
    <row r="663" spans="1:14" ht="15" customHeight="1" x14ac:dyDescent="0.25">
      <c r="A663" s="23">
        <v>46114</v>
      </c>
      <c r="B663" s="12" t="s">
        <v>223</v>
      </c>
      <c r="C663" s="12" t="s">
        <v>224</v>
      </c>
      <c r="D663" s="12" t="s">
        <v>905</v>
      </c>
      <c r="E663" s="12" t="s">
        <v>84</v>
      </c>
      <c r="F663" s="12" t="s">
        <v>85</v>
      </c>
      <c r="G663" s="12" t="s">
        <v>1346</v>
      </c>
      <c r="H663" s="12" t="s">
        <v>1347</v>
      </c>
      <c r="I663" s="40">
        <v>30</v>
      </c>
      <c r="J663" s="40">
        <v>1.5</v>
      </c>
      <c r="K663" s="40">
        <v>1</v>
      </c>
      <c r="L663" s="40">
        <v>45</v>
      </c>
      <c r="M663" s="21" t="s">
        <v>1383</v>
      </c>
      <c r="N663" s="21" t="s">
        <v>1317</v>
      </c>
    </row>
    <row r="664" spans="1:14" ht="30" customHeight="1" x14ac:dyDescent="0.25">
      <c r="A664" s="23">
        <v>46114</v>
      </c>
      <c r="B664" s="12" t="s">
        <v>223</v>
      </c>
      <c r="C664" s="12" t="s">
        <v>224</v>
      </c>
      <c r="D664" s="12" t="s">
        <v>905</v>
      </c>
      <c r="E664" s="12" t="s">
        <v>26</v>
      </c>
      <c r="F664" s="12" t="s">
        <v>27</v>
      </c>
      <c r="G664" s="12" t="s">
        <v>1349</v>
      </c>
      <c r="H664" s="12" t="s">
        <v>1350</v>
      </c>
      <c r="I664" s="40">
        <v>1</v>
      </c>
      <c r="J664" s="40">
        <v>75</v>
      </c>
      <c r="K664" s="40">
        <v>1</v>
      </c>
      <c r="L664" s="40">
        <v>75</v>
      </c>
      <c r="M664" s="21" t="s">
        <v>1386</v>
      </c>
      <c r="N664" s="21" t="s">
        <v>1382</v>
      </c>
    </row>
    <row r="665" spans="1:14" ht="15" customHeight="1" x14ac:dyDescent="0.25">
      <c r="A665" s="23">
        <v>46114</v>
      </c>
      <c r="B665" s="12" t="s">
        <v>223</v>
      </c>
      <c r="C665" s="12" t="s">
        <v>224</v>
      </c>
      <c r="D665" s="12" t="s">
        <v>905</v>
      </c>
      <c r="E665" s="12" t="s">
        <v>26</v>
      </c>
      <c r="F665" s="12" t="s">
        <v>27</v>
      </c>
      <c r="G665" s="12" t="s">
        <v>1351</v>
      </c>
      <c r="H665" s="12" t="s">
        <v>1352</v>
      </c>
      <c r="I665" s="40">
        <v>25</v>
      </c>
      <c r="J665" s="40">
        <v>2.5</v>
      </c>
      <c r="K665" s="40">
        <v>1</v>
      </c>
      <c r="L665" s="40">
        <v>62.5</v>
      </c>
      <c r="M665" s="21" t="s">
        <v>1383</v>
      </c>
      <c r="N665" s="21" t="s">
        <v>1317</v>
      </c>
    </row>
    <row r="666" spans="1:14" ht="15" customHeight="1" x14ac:dyDescent="0.25">
      <c r="A666" s="23">
        <v>46114</v>
      </c>
      <c r="B666" s="12" t="s">
        <v>223</v>
      </c>
      <c r="C666" s="12" t="s">
        <v>224</v>
      </c>
      <c r="D666" s="12" t="s">
        <v>905</v>
      </c>
      <c r="E666" s="12" t="s">
        <v>26</v>
      </c>
      <c r="F666" s="12" t="s">
        <v>27</v>
      </c>
      <c r="G666" s="12" t="s">
        <v>1353</v>
      </c>
      <c r="H666" s="12" t="s">
        <v>1354</v>
      </c>
      <c r="I666" s="40">
        <v>40</v>
      </c>
      <c r="J666" s="40">
        <v>1.2</v>
      </c>
      <c r="K666" s="40">
        <v>1</v>
      </c>
      <c r="L666" s="40">
        <v>48</v>
      </c>
      <c r="M666" s="21" t="s">
        <v>1383</v>
      </c>
      <c r="N666" s="21" t="s">
        <v>1317</v>
      </c>
    </row>
    <row r="667" spans="1:14" ht="15" customHeight="1" x14ac:dyDescent="0.25">
      <c r="A667" s="23">
        <v>46114</v>
      </c>
      <c r="B667" s="12" t="s">
        <v>223</v>
      </c>
      <c r="C667" s="12" t="s">
        <v>224</v>
      </c>
      <c r="D667" s="12" t="s">
        <v>905</v>
      </c>
      <c r="E667" s="12" t="s">
        <v>34</v>
      </c>
      <c r="F667" s="12" t="s">
        <v>35</v>
      </c>
      <c r="G667" s="12" t="s">
        <v>1356</v>
      </c>
      <c r="H667" s="12" t="s">
        <v>1350</v>
      </c>
      <c r="I667" s="40">
        <v>78</v>
      </c>
      <c r="J667" s="40">
        <v>2.2000000000000002</v>
      </c>
      <c r="K667" s="40">
        <v>1</v>
      </c>
      <c r="L667" s="40">
        <v>171.6</v>
      </c>
      <c r="M667" s="21" t="s">
        <v>1383</v>
      </c>
      <c r="N667" s="21" t="s">
        <v>1317</v>
      </c>
    </row>
    <row r="668" spans="1:14" ht="15" customHeight="1" x14ac:dyDescent="0.25">
      <c r="A668" s="23">
        <v>46114</v>
      </c>
      <c r="B668" s="12" t="s">
        <v>223</v>
      </c>
      <c r="C668" s="12" t="s">
        <v>224</v>
      </c>
      <c r="D668" s="12" t="s">
        <v>905</v>
      </c>
      <c r="E668" s="12" t="s">
        <v>34</v>
      </c>
      <c r="F668" s="12" t="s">
        <v>35</v>
      </c>
      <c r="G668" s="12" t="s">
        <v>1357</v>
      </c>
      <c r="H668" s="12" t="s">
        <v>1358</v>
      </c>
      <c r="I668" s="40">
        <v>47</v>
      </c>
      <c r="J668" s="40">
        <v>0.8</v>
      </c>
      <c r="K668" s="40">
        <v>1</v>
      </c>
      <c r="L668" s="40">
        <v>37.6</v>
      </c>
      <c r="M668" s="21" t="s">
        <v>1383</v>
      </c>
      <c r="N668" s="21" t="s">
        <v>1317</v>
      </c>
    </row>
    <row r="669" spans="1:14" ht="15" customHeight="1" x14ac:dyDescent="0.25">
      <c r="A669" s="23">
        <v>46114</v>
      </c>
      <c r="B669" s="12" t="s">
        <v>223</v>
      </c>
      <c r="C669" s="12" t="s">
        <v>224</v>
      </c>
      <c r="D669" s="12" t="s">
        <v>905</v>
      </c>
      <c r="E669" s="12" t="s">
        <v>34</v>
      </c>
      <c r="F669" s="12" t="s">
        <v>35</v>
      </c>
      <c r="G669" s="12" t="s">
        <v>1359</v>
      </c>
      <c r="H669" s="12" t="s">
        <v>1360</v>
      </c>
      <c r="I669" s="40">
        <v>12</v>
      </c>
      <c r="J669" s="40">
        <v>1</v>
      </c>
      <c r="K669" s="40">
        <v>1</v>
      </c>
      <c r="L669" s="40">
        <v>12</v>
      </c>
      <c r="M669" s="21" t="s">
        <v>1383</v>
      </c>
      <c r="N669" s="21" t="s">
        <v>1317</v>
      </c>
    </row>
    <row r="670" spans="1:14" ht="30" customHeight="1" x14ac:dyDescent="0.25">
      <c r="A670" s="23">
        <v>46114</v>
      </c>
      <c r="B670" s="12" t="s">
        <v>223</v>
      </c>
      <c r="C670" s="12" t="s">
        <v>224</v>
      </c>
      <c r="D670" s="12" t="s">
        <v>905</v>
      </c>
      <c r="E670" s="12" t="s">
        <v>46</v>
      </c>
      <c r="F670" s="12" t="s">
        <v>47</v>
      </c>
      <c r="G670" s="12" t="s">
        <v>1361</v>
      </c>
      <c r="H670" s="12" t="s">
        <v>1362</v>
      </c>
      <c r="I670" s="40">
        <v>0</v>
      </c>
      <c r="J670" s="40">
        <v>7</v>
      </c>
      <c r="K670" s="40">
        <v>1</v>
      </c>
      <c r="L670" s="40">
        <v>0</v>
      </c>
      <c r="M670" s="21" t="s">
        <v>1387</v>
      </c>
      <c r="N670" s="21" t="s">
        <v>1382</v>
      </c>
    </row>
    <row r="671" spans="1:14" ht="30" customHeight="1" x14ac:dyDescent="0.25">
      <c r="A671" s="23">
        <v>46114</v>
      </c>
      <c r="B671" s="12" t="s">
        <v>223</v>
      </c>
      <c r="C671" s="12" t="s">
        <v>224</v>
      </c>
      <c r="D671" s="12" t="s">
        <v>905</v>
      </c>
      <c r="E671" s="12" t="s">
        <v>48</v>
      </c>
      <c r="F671" s="12" t="s">
        <v>49</v>
      </c>
      <c r="G671" s="12" t="s">
        <v>1364</v>
      </c>
      <c r="H671" s="12" t="s">
        <v>1365</v>
      </c>
      <c r="I671" s="40">
        <v>0</v>
      </c>
      <c r="J671" s="40">
        <v>12</v>
      </c>
      <c r="K671" s="40">
        <v>1</v>
      </c>
      <c r="L671" s="40">
        <v>0</v>
      </c>
      <c r="M671" s="21" t="s">
        <v>1387</v>
      </c>
      <c r="N671" s="21" t="s">
        <v>1382</v>
      </c>
    </row>
    <row r="672" spans="1:14" ht="15" customHeight="1" x14ac:dyDescent="0.25">
      <c r="A672" s="23">
        <v>46114</v>
      </c>
      <c r="B672" s="12" t="s">
        <v>223</v>
      </c>
      <c r="C672" s="12" t="s">
        <v>224</v>
      </c>
      <c r="D672" s="12" t="s">
        <v>905</v>
      </c>
      <c r="E672" s="12" t="s">
        <v>4</v>
      </c>
      <c r="F672" s="12" t="s">
        <v>5</v>
      </c>
      <c r="G672" s="12" t="s">
        <v>1366</v>
      </c>
      <c r="H672" s="12" t="s">
        <v>1367</v>
      </c>
      <c r="I672" s="40">
        <v>47</v>
      </c>
      <c r="J672" s="40">
        <v>2</v>
      </c>
      <c r="K672" s="40">
        <v>1</v>
      </c>
      <c r="L672" s="40">
        <v>94</v>
      </c>
      <c r="M672" s="21" t="s">
        <v>1383</v>
      </c>
      <c r="N672" s="21" t="s">
        <v>1317</v>
      </c>
    </row>
    <row r="673" spans="1:14" ht="15" customHeight="1" x14ac:dyDescent="0.25">
      <c r="A673" s="23">
        <v>46114</v>
      </c>
      <c r="B673" s="12" t="s">
        <v>223</v>
      </c>
      <c r="C673" s="12" t="s">
        <v>224</v>
      </c>
      <c r="D673" s="12" t="s">
        <v>905</v>
      </c>
      <c r="E673" s="12" t="s">
        <v>68</v>
      </c>
      <c r="F673" s="12" t="s">
        <v>69</v>
      </c>
      <c r="G673" s="12" t="s">
        <v>1368</v>
      </c>
      <c r="H673" s="12" t="s">
        <v>1369</v>
      </c>
      <c r="I673" s="40">
        <v>2</v>
      </c>
      <c r="J673" s="40">
        <v>25</v>
      </c>
      <c r="K673" s="40">
        <v>1</v>
      </c>
      <c r="L673" s="40">
        <v>50</v>
      </c>
      <c r="M673" s="21" t="s">
        <v>1383</v>
      </c>
      <c r="N673" s="21" t="s">
        <v>1317</v>
      </c>
    </row>
    <row r="674" spans="1:14" ht="30" customHeight="1" x14ac:dyDescent="0.25">
      <c r="A674" s="23">
        <v>46114</v>
      </c>
      <c r="B674" s="12" t="s">
        <v>225</v>
      </c>
      <c r="C674" s="12" t="s">
        <v>226</v>
      </c>
      <c r="D674" s="12" t="s">
        <v>906</v>
      </c>
      <c r="E674" s="12" t="s">
        <v>30</v>
      </c>
      <c r="F674" s="12" t="s">
        <v>31</v>
      </c>
      <c r="G674" s="12" t="s">
        <v>1312</v>
      </c>
      <c r="H674" s="12" t="s">
        <v>1313</v>
      </c>
      <c r="I674" s="40">
        <v>1000</v>
      </c>
      <c r="J674" s="40">
        <v>2</v>
      </c>
      <c r="K674" s="40">
        <v>1</v>
      </c>
      <c r="L674" s="40">
        <v>2000</v>
      </c>
      <c r="M674" s="21" t="s">
        <v>1381</v>
      </c>
      <c r="N674" s="21" t="s">
        <v>1382</v>
      </c>
    </row>
    <row r="675" spans="1:14" ht="15" customHeight="1" x14ac:dyDescent="0.25">
      <c r="A675" s="23">
        <v>46114</v>
      </c>
      <c r="B675" s="12" t="s">
        <v>225</v>
      </c>
      <c r="C675" s="12" t="s">
        <v>226</v>
      </c>
      <c r="D675" s="12" t="s">
        <v>906</v>
      </c>
      <c r="E675" s="12" t="s">
        <v>30</v>
      </c>
      <c r="F675" s="12" t="s">
        <v>31</v>
      </c>
      <c r="G675" s="12" t="s">
        <v>1319</v>
      </c>
      <c r="H675" s="12" t="s">
        <v>1320</v>
      </c>
      <c r="I675" s="40">
        <v>3</v>
      </c>
      <c r="J675" s="40">
        <v>15</v>
      </c>
      <c r="K675" s="40">
        <v>1</v>
      </c>
      <c r="L675" s="40">
        <v>45</v>
      </c>
      <c r="M675" s="21" t="s">
        <v>1383</v>
      </c>
      <c r="N675" s="21" t="s">
        <v>1317</v>
      </c>
    </row>
    <row r="676" spans="1:14" ht="15" customHeight="1" x14ac:dyDescent="0.25">
      <c r="A676" s="23">
        <v>46114</v>
      </c>
      <c r="B676" s="12" t="s">
        <v>225</v>
      </c>
      <c r="C676" s="12" t="s">
        <v>226</v>
      </c>
      <c r="D676" s="12" t="s">
        <v>906</v>
      </c>
      <c r="E676" s="12" t="s">
        <v>30</v>
      </c>
      <c r="F676" s="12" t="s">
        <v>31</v>
      </c>
      <c r="G676" s="12" t="s">
        <v>1322</v>
      </c>
      <c r="H676" s="12" t="s">
        <v>1323</v>
      </c>
      <c r="I676" s="40">
        <v>3</v>
      </c>
      <c r="J676" s="40">
        <v>20</v>
      </c>
      <c r="K676" s="40">
        <v>1</v>
      </c>
      <c r="L676" s="40">
        <v>60</v>
      </c>
      <c r="M676" s="21" t="s">
        <v>1383</v>
      </c>
      <c r="N676" s="21" t="s">
        <v>1317</v>
      </c>
    </row>
    <row r="677" spans="1:14" ht="15" customHeight="1" x14ac:dyDescent="0.25">
      <c r="A677" s="23">
        <v>46114</v>
      </c>
      <c r="B677" s="12" t="s">
        <v>225</v>
      </c>
      <c r="C677" s="12" t="s">
        <v>226</v>
      </c>
      <c r="D677" s="12" t="s">
        <v>906</v>
      </c>
      <c r="E677" s="12" t="s">
        <v>30</v>
      </c>
      <c r="F677" s="12" t="s">
        <v>31</v>
      </c>
      <c r="G677" s="12" t="s">
        <v>1324</v>
      </c>
      <c r="H677" s="12" t="s">
        <v>1325</v>
      </c>
      <c r="I677" s="40">
        <v>12</v>
      </c>
      <c r="J677" s="40">
        <v>6</v>
      </c>
      <c r="K677" s="40">
        <v>1</v>
      </c>
      <c r="L677" s="40">
        <v>72</v>
      </c>
      <c r="M677" s="21" t="s">
        <v>1383</v>
      </c>
      <c r="N677" s="21" t="s">
        <v>1317</v>
      </c>
    </row>
    <row r="678" spans="1:14" ht="15" customHeight="1" x14ac:dyDescent="0.25">
      <c r="A678" s="23">
        <v>46114</v>
      </c>
      <c r="B678" s="12" t="s">
        <v>225</v>
      </c>
      <c r="C678" s="12" t="s">
        <v>226</v>
      </c>
      <c r="D678" s="12" t="s">
        <v>906</v>
      </c>
      <c r="E678" s="12" t="s">
        <v>52</v>
      </c>
      <c r="F678" s="12" t="s">
        <v>53</v>
      </c>
      <c r="G678" s="12" t="s">
        <v>1327</v>
      </c>
      <c r="H678" s="12" t="s">
        <v>1328</v>
      </c>
      <c r="I678" s="40">
        <v>41</v>
      </c>
      <c r="J678" s="40">
        <v>1.8</v>
      </c>
      <c r="K678" s="40">
        <v>1</v>
      </c>
      <c r="L678" s="40">
        <v>73.8</v>
      </c>
      <c r="M678" s="21" t="s">
        <v>1384</v>
      </c>
      <c r="N678" s="21" t="s">
        <v>1385</v>
      </c>
    </row>
    <row r="679" spans="1:14" ht="15" customHeight="1" x14ac:dyDescent="0.25">
      <c r="A679" s="23">
        <v>46114</v>
      </c>
      <c r="B679" s="12" t="s">
        <v>225</v>
      </c>
      <c r="C679" s="12" t="s">
        <v>226</v>
      </c>
      <c r="D679" s="12" t="s">
        <v>906</v>
      </c>
      <c r="E679" s="12" t="s">
        <v>52</v>
      </c>
      <c r="F679" s="12" t="s">
        <v>53</v>
      </c>
      <c r="G679" s="12" t="s">
        <v>1330</v>
      </c>
      <c r="H679" s="12" t="s">
        <v>1331</v>
      </c>
      <c r="I679" s="40">
        <v>41</v>
      </c>
      <c r="J679" s="40">
        <v>30</v>
      </c>
      <c r="K679" s="40">
        <v>1</v>
      </c>
      <c r="L679" s="40">
        <v>1230</v>
      </c>
      <c r="M679" s="21" t="s">
        <v>1384</v>
      </c>
      <c r="N679" s="21" t="s">
        <v>1385</v>
      </c>
    </row>
    <row r="680" spans="1:14" ht="15" customHeight="1" x14ac:dyDescent="0.25">
      <c r="A680" s="23">
        <v>46114</v>
      </c>
      <c r="B680" s="12" t="s">
        <v>225</v>
      </c>
      <c r="C680" s="12" t="s">
        <v>226</v>
      </c>
      <c r="D680" s="12" t="s">
        <v>906</v>
      </c>
      <c r="E680" s="12" t="s">
        <v>52</v>
      </c>
      <c r="F680" s="12" t="s">
        <v>53</v>
      </c>
      <c r="G680" s="12" t="s">
        <v>1333</v>
      </c>
      <c r="H680" s="12" t="s">
        <v>1334</v>
      </c>
      <c r="I680" s="40">
        <v>88</v>
      </c>
      <c r="J680" s="40">
        <v>0.45</v>
      </c>
      <c r="K680" s="40">
        <v>1</v>
      </c>
      <c r="L680" s="40">
        <v>39.6</v>
      </c>
      <c r="M680" s="21" t="s">
        <v>1383</v>
      </c>
      <c r="N680" s="21" t="s">
        <v>1317</v>
      </c>
    </row>
    <row r="681" spans="1:14" ht="15" customHeight="1" x14ac:dyDescent="0.25">
      <c r="A681" s="23">
        <v>46114</v>
      </c>
      <c r="B681" s="12" t="s">
        <v>225</v>
      </c>
      <c r="C681" s="12" t="s">
        <v>226</v>
      </c>
      <c r="D681" s="12" t="s">
        <v>906</v>
      </c>
      <c r="E681" s="12" t="s">
        <v>52</v>
      </c>
      <c r="F681" s="12" t="s">
        <v>53</v>
      </c>
      <c r="G681" s="12" t="s">
        <v>1336</v>
      </c>
      <c r="H681" s="12" t="s">
        <v>1337</v>
      </c>
      <c r="I681" s="40">
        <v>625</v>
      </c>
      <c r="J681" s="40">
        <v>0.2</v>
      </c>
      <c r="K681" s="40">
        <v>1</v>
      </c>
      <c r="L681" s="40">
        <v>125</v>
      </c>
      <c r="M681" s="21" t="s">
        <v>1383</v>
      </c>
      <c r="N681" s="21" t="s">
        <v>1317</v>
      </c>
    </row>
    <row r="682" spans="1:14" ht="15" customHeight="1" x14ac:dyDescent="0.25">
      <c r="A682" s="23">
        <v>46114</v>
      </c>
      <c r="B682" s="12" t="s">
        <v>225</v>
      </c>
      <c r="C682" s="12" t="s">
        <v>226</v>
      </c>
      <c r="D682" s="12" t="s">
        <v>906</v>
      </c>
      <c r="E682" s="12" t="s">
        <v>84</v>
      </c>
      <c r="F682" s="12" t="s">
        <v>85</v>
      </c>
      <c r="G682" s="12" t="s">
        <v>1340</v>
      </c>
      <c r="H682" s="12" t="s">
        <v>1341</v>
      </c>
      <c r="I682" s="40">
        <v>100</v>
      </c>
      <c r="J682" s="40">
        <v>4</v>
      </c>
      <c r="K682" s="40">
        <v>1</v>
      </c>
      <c r="L682" s="40">
        <v>400</v>
      </c>
      <c r="M682" s="21" t="s">
        <v>1383</v>
      </c>
      <c r="N682" s="21" t="s">
        <v>1317</v>
      </c>
    </row>
    <row r="683" spans="1:14" ht="30" customHeight="1" x14ac:dyDescent="0.25">
      <c r="A683" s="23">
        <v>46114</v>
      </c>
      <c r="B683" s="12" t="s">
        <v>225</v>
      </c>
      <c r="C683" s="12" t="s">
        <v>226</v>
      </c>
      <c r="D683" s="12" t="s">
        <v>906</v>
      </c>
      <c r="E683" s="12" t="s">
        <v>84</v>
      </c>
      <c r="F683" s="12" t="s">
        <v>85</v>
      </c>
      <c r="G683" s="12" t="s">
        <v>1343</v>
      </c>
      <c r="H683" s="12" t="s">
        <v>1344</v>
      </c>
      <c r="I683" s="40">
        <v>1</v>
      </c>
      <c r="J683" s="40">
        <v>90</v>
      </c>
      <c r="K683" s="40">
        <v>1</v>
      </c>
      <c r="L683" s="40">
        <v>90</v>
      </c>
      <c r="M683" s="21" t="s">
        <v>1386</v>
      </c>
      <c r="N683" s="21" t="s">
        <v>1382</v>
      </c>
    </row>
    <row r="684" spans="1:14" ht="15" customHeight="1" x14ac:dyDescent="0.25">
      <c r="A684" s="23">
        <v>46114</v>
      </c>
      <c r="B684" s="12" t="s">
        <v>225</v>
      </c>
      <c r="C684" s="12" t="s">
        <v>226</v>
      </c>
      <c r="D684" s="12" t="s">
        <v>906</v>
      </c>
      <c r="E684" s="12" t="s">
        <v>84</v>
      </c>
      <c r="F684" s="12" t="s">
        <v>85</v>
      </c>
      <c r="G684" s="12" t="s">
        <v>1346</v>
      </c>
      <c r="H684" s="12" t="s">
        <v>1347</v>
      </c>
      <c r="I684" s="40">
        <v>30</v>
      </c>
      <c r="J684" s="40">
        <v>1.5</v>
      </c>
      <c r="K684" s="40">
        <v>1</v>
      </c>
      <c r="L684" s="40">
        <v>45</v>
      </c>
      <c r="M684" s="21" t="s">
        <v>1383</v>
      </c>
      <c r="N684" s="21" t="s">
        <v>1317</v>
      </c>
    </row>
    <row r="685" spans="1:14" ht="30" customHeight="1" x14ac:dyDescent="0.25">
      <c r="A685" s="23">
        <v>46114</v>
      </c>
      <c r="B685" s="12" t="s">
        <v>225</v>
      </c>
      <c r="C685" s="12" t="s">
        <v>226</v>
      </c>
      <c r="D685" s="12" t="s">
        <v>906</v>
      </c>
      <c r="E685" s="12" t="s">
        <v>26</v>
      </c>
      <c r="F685" s="12" t="s">
        <v>27</v>
      </c>
      <c r="G685" s="12" t="s">
        <v>1349</v>
      </c>
      <c r="H685" s="12" t="s">
        <v>1350</v>
      </c>
      <c r="I685" s="40">
        <v>1</v>
      </c>
      <c r="J685" s="40">
        <v>75</v>
      </c>
      <c r="K685" s="40">
        <v>1</v>
      </c>
      <c r="L685" s="40">
        <v>75</v>
      </c>
      <c r="M685" s="21" t="s">
        <v>1386</v>
      </c>
      <c r="N685" s="21" t="s">
        <v>1382</v>
      </c>
    </row>
    <row r="686" spans="1:14" ht="15" customHeight="1" x14ac:dyDescent="0.25">
      <c r="A686" s="23">
        <v>46114</v>
      </c>
      <c r="B686" s="12" t="s">
        <v>225</v>
      </c>
      <c r="C686" s="12" t="s">
        <v>226</v>
      </c>
      <c r="D686" s="12" t="s">
        <v>906</v>
      </c>
      <c r="E686" s="12" t="s">
        <v>26</v>
      </c>
      <c r="F686" s="12" t="s">
        <v>27</v>
      </c>
      <c r="G686" s="12" t="s">
        <v>1351</v>
      </c>
      <c r="H686" s="12" t="s">
        <v>1352</v>
      </c>
      <c r="I686" s="40">
        <v>25</v>
      </c>
      <c r="J686" s="40">
        <v>2.5</v>
      </c>
      <c r="K686" s="40">
        <v>1</v>
      </c>
      <c r="L686" s="40">
        <v>62.5</v>
      </c>
      <c r="M686" s="21" t="s">
        <v>1383</v>
      </c>
      <c r="N686" s="21" t="s">
        <v>1317</v>
      </c>
    </row>
    <row r="687" spans="1:14" ht="15" customHeight="1" x14ac:dyDescent="0.25">
      <c r="A687" s="23">
        <v>46114</v>
      </c>
      <c r="B687" s="12" t="s">
        <v>225</v>
      </c>
      <c r="C687" s="12" t="s">
        <v>226</v>
      </c>
      <c r="D687" s="12" t="s">
        <v>906</v>
      </c>
      <c r="E687" s="12" t="s">
        <v>26</v>
      </c>
      <c r="F687" s="12" t="s">
        <v>27</v>
      </c>
      <c r="G687" s="12" t="s">
        <v>1353</v>
      </c>
      <c r="H687" s="12" t="s">
        <v>1354</v>
      </c>
      <c r="I687" s="40">
        <v>40</v>
      </c>
      <c r="J687" s="40">
        <v>1.2</v>
      </c>
      <c r="K687" s="40">
        <v>1</v>
      </c>
      <c r="L687" s="40">
        <v>48</v>
      </c>
      <c r="M687" s="21" t="s">
        <v>1383</v>
      </c>
      <c r="N687" s="21" t="s">
        <v>1317</v>
      </c>
    </row>
    <row r="688" spans="1:14" ht="15" customHeight="1" x14ac:dyDescent="0.25">
      <c r="A688" s="23">
        <v>46114</v>
      </c>
      <c r="B688" s="12" t="s">
        <v>225</v>
      </c>
      <c r="C688" s="12" t="s">
        <v>226</v>
      </c>
      <c r="D688" s="12" t="s">
        <v>906</v>
      </c>
      <c r="E688" s="12" t="s">
        <v>34</v>
      </c>
      <c r="F688" s="12" t="s">
        <v>35</v>
      </c>
      <c r="G688" s="12" t="s">
        <v>1356</v>
      </c>
      <c r="H688" s="12" t="s">
        <v>1350</v>
      </c>
      <c r="I688" s="40">
        <v>50</v>
      </c>
      <c r="J688" s="40">
        <v>2.2000000000000002</v>
      </c>
      <c r="K688" s="40">
        <v>1</v>
      </c>
      <c r="L688" s="40">
        <v>110</v>
      </c>
      <c r="M688" s="21" t="s">
        <v>1383</v>
      </c>
      <c r="N688" s="21" t="s">
        <v>1317</v>
      </c>
    </row>
    <row r="689" spans="1:14" ht="15" customHeight="1" x14ac:dyDescent="0.25">
      <c r="A689" s="23">
        <v>46114</v>
      </c>
      <c r="B689" s="12" t="s">
        <v>225</v>
      </c>
      <c r="C689" s="12" t="s">
        <v>226</v>
      </c>
      <c r="D689" s="12" t="s">
        <v>906</v>
      </c>
      <c r="E689" s="12" t="s">
        <v>34</v>
      </c>
      <c r="F689" s="12" t="s">
        <v>35</v>
      </c>
      <c r="G689" s="12" t="s">
        <v>1357</v>
      </c>
      <c r="H689" s="12" t="s">
        <v>1358</v>
      </c>
      <c r="I689" s="40">
        <v>30</v>
      </c>
      <c r="J689" s="40">
        <v>0.8</v>
      </c>
      <c r="K689" s="40">
        <v>1</v>
      </c>
      <c r="L689" s="40">
        <v>24</v>
      </c>
      <c r="M689" s="21" t="s">
        <v>1383</v>
      </c>
      <c r="N689" s="21" t="s">
        <v>1317</v>
      </c>
    </row>
    <row r="690" spans="1:14" ht="15" customHeight="1" x14ac:dyDescent="0.25">
      <c r="A690" s="23">
        <v>46114</v>
      </c>
      <c r="B690" s="12" t="s">
        <v>225</v>
      </c>
      <c r="C690" s="12" t="s">
        <v>226</v>
      </c>
      <c r="D690" s="12" t="s">
        <v>906</v>
      </c>
      <c r="E690" s="12" t="s">
        <v>34</v>
      </c>
      <c r="F690" s="12" t="s">
        <v>35</v>
      </c>
      <c r="G690" s="12" t="s">
        <v>1359</v>
      </c>
      <c r="H690" s="12" t="s">
        <v>1360</v>
      </c>
      <c r="I690" s="40">
        <v>8</v>
      </c>
      <c r="J690" s="40">
        <v>1</v>
      </c>
      <c r="K690" s="40">
        <v>1</v>
      </c>
      <c r="L690" s="40">
        <v>8</v>
      </c>
      <c r="M690" s="21" t="s">
        <v>1383</v>
      </c>
      <c r="N690" s="21" t="s">
        <v>1317</v>
      </c>
    </row>
    <row r="691" spans="1:14" ht="30" customHeight="1" x14ac:dyDescent="0.25">
      <c r="A691" s="23">
        <v>46114</v>
      </c>
      <c r="B691" s="12" t="s">
        <v>225</v>
      </c>
      <c r="C691" s="12" t="s">
        <v>226</v>
      </c>
      <c r="D691" s="12" t="s">
        <v>906</v>
      </c>
      <c r="E691" s="12" t="s">
        <v>46</v>
      </c>
      <c r="F691" s="12" t="s">
        <v>47</v>
      </c>
      <c r="G691" s="12" t="s">
        <v>1361</v>
      </c>
      <c r="H691" s="12" t="s">
        <v>1362</v>
      </c>
      <c r="I691" s="40">
        <v>0</v>
      </c>
      <c r="J691" s="40">
        <v>7</v>
      </c>
      <c r="K691" s="40">
        <v>1</v>
      </c>
      <c r="L691" s="40">
        <v>0</v>
      </c>
      <c r="M691" s="21" t="s">
        <v>1387</v>
      </c>
      <c r="N691" s="21" t="s">
        <v>1382</v>
      </c>
    </row>
    <row r="692" spans="1:14" ht="30" customHeight="1" x14ac:dyDescent="0.25">
      <c r="A692" s="23">
        <v>46114</v>
      </c>
      <c r="B692" s="12" t="s">
        <v>225</v>
      </c>
      <c r="C692" s="12" t="s">
        <v>226</v>
      </c>
      <c r="D692" s="12" t="s">
        <v>906</v>
      </c>
      <c r="E692" s="12" t="s">
        <v>48</v>
      </c>
      <c r="F692" s="12" t="s">
        <v>49</v>
      </c>
      <c r="G692" s="12" t="s">
        <v>1364</v>
      </c>
      <c r="H692" s="12" t="s">
        <v>1365</v>
      </c>
      <c r="I692" s="40">
        <v>0</v>
      </c>
      <c r="J692" s="40">
        <v>12</v>
      </c>
      <c r="K692" s="40">
        <v>1</v>
      </c>
      <c r="L692" s="40">
        <v>0</v>
      </c>
      <c r="M692" s="21" t="s">
        <v>1387</v>
      </c>
      <c r="N692" s="21" t="s">
        <v>1382</v>
      </c>
    </row>
    <row r="693" spans="1:14" ht="15" customHeight="1" x14ac:dyDescent="0.25">
      <c r="A693" s="23">
        <v>46114</v>
      </c>
      <c r="B693" s="12" t="s">
        <v>225</v>
      </c>
      <c r="C693" s="12" t="s">
        <v>226</v>
      </c>
      <c r="D693" s="12" t="s">
        <v>906</v>
      </c>
      <c r="E693" s="12" t="s">
        <v>4</v>
      </c>
      <c r="F693" s="12" t="s">
        <v>5</v>
      </c>
      <c r="G693" s="12" t="s">
        <v>1366</v>
      </c>
      <c r="H693" s="12" t="s">
        <v>1367</v>
      </c>
      <c r="I693" s="40">
        <v>30</v>
      </c>
      <c r="J693" s="40">
        <v>2</v>
      </c>
      <c r="K693" s="40">
        <v>1</v>
      </c>
      <c r="L693" s="40">
        <v>60</v>
      </c>
      <c r="M693" s="21" t="s">
        <v>1383</v>
      </c>
      <c r="N693" s="21" t="s">
        <v>1317</v>
      </c>
    </row>
    <row r="694" spans="1:14" ht="15" customHeight="1" x14ac:dyDescent="0.25">
      <c r="A694" s="23">
        <v>46114</v>
      </c>
      <c r="B694" s="12" t="s">
        <v>225</v>
      </c>
      <c r="C694" s="12" t="s">
        <v>226</v>
      </c>
      <c r="D694" s="12" t="s">
        <v>906</v>
      </c>
      <c r="E694" s="12" t="s">
        <v>68</v>
      </c>
      <c r="F694" s="12" t="s">
        <v>69</v>
      </c>
      <c r="G694" s="12" t="s">
        <v>1368</v>
      </c>
      <c r="H694" s="12" t="s">
        <v>1369</v>
      </c>
      <c r="I694" s="40">
        <v>2</v>
      </c>
      <c r="J694" s="40">
        <v>25</v>
      </c>
      <c r="K694" s="40">
        <v>1</v>
      </c>
      <c r="L694" s="40">
        <v>50</v>
      </c>
      <c r="M694" s="21" t="s">
        <v>1383</v>
      </c>
      <c r="N694" s="21" t="s">
        <v>1317</v>
      </c>
    </row>
    <row r="695" spans="1:14" ht="30" customHeight="1" x14ac:dyDescent="0.25">
      <c r="A695" s="23">
        <v>46114</v>
      </c>
      <c r="B695" s="12" t="s">
        <v>227</v>
      </c>
      <c r="C695" s="12" t="s">
        <v>228</v>
      </c>
      <c r="D695" s="12" t="s">
        <v>899</v>
      </c>
      <c r="E695" s="12" t="s">
        <v>30</v>
      </c>
      <c r="F695" s="12" t="s">
        <v>31</v>
      </c>
      <c r="G695" s="12" t="s">
        <v>1312</v>
      </c>
      <c r="H695" s="12" t="s">
        <v>1313</v>
      </c>
      <c r="I695" s="40">
        <v>3395</v>
      </c>
      <c r="J695" s="40">
        <v>2</v>
      </c>
      <c r="K695" s="40">
        <v>1</v>
      </c>
      <c r="L695" s="40">
        <v>6790</v>
      </c>
      <c r="M695" s="21" t="s">
        <v>1381</v>
      </c>
      <c r="N695" s="21" t="s">
        <v>1382</v>
      </c>
    </row>
    <row r="696" spans="1:14" ht="15" customHeight="1" x14ac:dyDescent="0.25">
      <c r="A696" s="23">
        <v>46114</v>
      </c>
      <c r="B696" s="12" t="s">
        <v>227</v>
      </c>
      <c r="C696" s="12" t="s">
        <v>228</v>
      </c>
      <c r="D696" s="12" t="s">
        <v>899</v>
      </c>
      <c r="E696" s="12" t="s">
        <v>30</v>
      </c>
      <c r="F696" s="12" t="s">
        <v>31</v>
      </c>
      <c r="G696" s="12" t="s">
        <v>1319</v>
      </c>
      <c r="H696" s="12" t="s">
        <v>1320</v>
      </c>
      <c r="I696" s="40">
        <v>10</v>
      </c>
      <c r="J696" s="40">
        <v>15</v>
      </c>
      <c r="K696" s="40">
        <v>1</v>
      </c>
      <c r="L696" s="40">
        <v>150</v>
      </c>
      <c r="M696" s="21" t="s">
        <v>1383</v>
      </c>
      <c r="N696" s="21" t="s">
        <v>1317</v>
      </c>
    </row>
    <row r="697" spans="1:14" ht="15" customHeight="1" x14ac:dyDescent="0.25">
      <c r="A697" s="23">
        <v>46114</v>
      </c>
      <c r="B697" s="12" t="s">
        <v>227</v>
      </c>
      <c r="C697" s="12" t="s">
        <v>228</v>
      </c>
      <c r="D697" s="12" t="s">
        <v>899</v>
      </c>
      <c r="E697" s="12" t="s">
        <v>30</v>
      </c>
      <c r="F697" s="12" t="s">
        <v>31</v>
      </c>
      <c r="G697" s="12" t="s">
        <v>1322</v>
      </c>
      <c r="H697" s="12" t="s">
        <v>1323</v>
      </c>
      <c r="I697" s="40">
        <v>10</v>
      </c>
      <c r="J697" s="40">
        <v>20</v>
      </c>
      <c r="K697" s="40">
        <v>1</v>
      </c>
      <c r="L697" s="40">
        <v>200</v>
      </c>
      <c r="M697" s="21" t="s">
        <v>1383</v>
      </c>
      <c r="N697" s="21" t="s">
        <v>1317</v>
      </c>
    </row>
    <row r="698" spans="1:14" ht="15" customHeight="1" x14ac:dyDescent="0.25">
      <c r="A698" s="23">
        <v>46114</v>
      </c>
      <c r="B698" s="12" t="s">
        <v>227</v>
      </c>
      <c r="C698" s="12" t="s">
        <v>228</v>
      </c>
      <c r="D698" s="12" t="s">
        <v>899</v>
      </c>
      <c r="E698" s="12" t="s">
        <v>30</v>
      </c>
      <c r="F698" s="12" t="s">
        <v>31</v>
      </c>
      <c r="G698" s="12" t="s">
        <v>1324</v>
      </c>
      <c r="H698" s="12" t="s">
        <v>1325</v>
      </c>
      <c r="I698" s="40">
        <v>41</v>
      </c>
      <c r="J698" s="40">
        <v>6</v>
      </c>
      <c r="K698" s="40">
        <v>1</v>
      </c>
      <c r="L698" s="40">
        <v>246</v>
      </c>
      <c r="M698" s="21" t="s">
        <v>1383</v>
      </c>
      <c r="N698" s="21" t="s">
        <v>1317</v>
      </c>
    </row>
    <row r="699" spans="1:14" ht="15" customHeight="1" x14ac:dyDescent="0.25">
      <c r="A699" s="23">
        <v>46114</v>
      </c>
      <c r="B699" s="12" t="s">
        <v>227</v>
      </c>
      <c r="C699" s="12" t="s">
        <v>228</v>
      </c>
      <c r="D699" s="12" t="s">
        <v>899</v>
      </c>
      <c r="E699" s="12" t="s">
        <v>52</v>
      </c>
      <c r="F699" s="12" t="s">
        <v>53</v>
      </c>
      <c r="G699" s="12" t="s">
        <v>1327</v>
      </c>
      <c r="H699" s="12" t="s">
        <v>1328</v>
      </c>
      <c r="I699" s="40">
        <v>20</v>
      </c>
      <c r="J699" s="40">
        <v>1.8</v>
      </c>
      <c r="K699" s="40">
        <v>1</v>
      </c>
      <c r="L699" s="40">
        <v>36</v>
      </c>
      <c r="M699" s="21" t="s">
        <v>1384</v>
      </c>
      <c r="N699" s="21" t="s">
        <v>1385</v>
      </c>
    </row>
    <row r="700" spans="1:14" ht="15" customHeight="1" x14ac:dyDescent="0.25">
      <c r="A700" s="23">
        <v>46114</v>
      </c>
      <c r="B700" s="12" t="s">
        <v>227</v>
      </c>
      <c r="C700" s="12" t="s">
        <v>228</v>
      </c>
      <c r="D700" s="12" t="s">
        <v>899</v>
      </c>
      <c r="E700" s="12" t="s">
        <v>52</v>
      </c>
      <c r="F700" s="12" t="s">
        <v>53</v>
      </c>
      <c r="G700" s="12" t="s">
        <v>1330</v>
      </c>
      <c r="H700" s="12" t="s">
        <v>1331</v>
      </c>
      <c r="I700" s="40">
        <v>20</v>
      </c>
      <c r="J700" s="40">
        <v>30</v>
      </c>
      <c r="K700" s="40">
        <v>1</v>
      </c>
      <c r="L700" s="40">
        <v>600</v>
      </c>
      <c r="M700" s="21" t="s">
        <v>1384</v>
      </c>
      <c r="N700" s="21" t="s">
        <v>1385</v>
      </c>
    </row>
    <row r="701" spans="1:14" ht="15" customHeight="1" x14ac:dyDescent="0.25">
      <c r="A701" s="23">
        <v>46114</v>
      </c>
      <c r="B701" s="12" t="s">
        <v>227</v>
      </c>
      <c r="C701" s="12" t="s">
        <v>228</v>
      </c>
      <c r="D701" s="12" t="s">
        <v>899</v>
      </c>
      <c r="E701" s="12" t="s">
        <v>52</v>
      </c>
      <c r="F701" s="12" t="s">
        <v>53</v>
      </c>
      <c r="G701" s="12" t="s">
        <v>1333</v>
      </c>
      <c r="H701" s="12" t="s">
        <v>1334</v>
      </c>
      <c r="I701" s="40">
        <v>24</v>
      </c>
      <c r="J701" s="40">
        <v>0.45</v>
      </c>
      <c r="K701" s="40">
        <v>1</v>
      </c>
      <c r="L701" s="40">
        <v>10.8</v>
      </c>
      <c r="M701" s="21" t="s">
        <v>1383</v>
      </c>
      <c r="N701" s="21" t="s">
        <v>1317</v>
      </c>
    </row>
    <row r="702" spans="1:14" ht="15" customHeight="1" x14ac:dyDescent="0.25">
      <c r="A702" s="23">
        <v>46114</v>
      </c>
      <c r="B702" s="12" t="s">
        <v>227</v>
      </c>
      <c r="C702" s="12" t="s">
        <v>228</v>
      </c>
      <c r="D702" s="12" t="s">
        <v>899</v>
      </c>
      <c r="E702" s="12" t="s">
        <v>52</v>
      </c>
      <c r="F702" s="12" t="s">
        <v>53</v>
      </c>
      <c r="G702" s="12" t="s">
        <v>1336</v>
      </c>
      <c r="H702" s="12" t="s">
        <v>1337</v>
      </c>
      <c r="I702" s="40">
        <v>170</v>
      </c>
      <c r="J702" s="40">
        <v>0.2</v>
      </c>
      <c r="K702" s="40">
        <v>1</v>
      </c>
      <c r="L702" s="40">
        <v>34</v>
      </c>
      <c r="M702" s="21" t="s">
        <v>1383</v>
      </c>
      <c r="N702" s="21" t="s">
        <v>1317</v>
      </c>
    </row>
    <row r="703" spans="1:14" ht="15" customHeight="1" x14ac:dyDescent="0.25">
      <c r="A703" s="23">
        <v>46114</v>
      </c>
      <c r="B703" s="12" t="s">
        <v>227</v>
      </c>
      <c r="C703" s="12" t="s">
        <v>228</v>
      </c>
      <c r="D703" s="12" t="s">
        <v>899</v>
      </c>
      <c r="E703" s="12" t="s">
        <v>84</v>
      </c>
      <c r="F703" s="12" t="s">
        <v>85</v>
      </c>
      <c r="G703" s="12" t="s">
        <v>1340</v>
      </c>
      <c r="H703" s="12" t="s">
        <v>1341</v>
      </c>
      <c r="I703" s="40">
        <v>328</v>
      </c>
      <c r="J703" s="40">
        <v>4</v>
      </c>
      <c r="K703" s="40">
        <v>1</v>
      </c>
      <c r="L703" s="40">
        <v>1312</v>
      </c>
      <c r="M703" s="21" t="s">
        <v>1383</v>
      </c>
      <c r="N703" s="21" t="s">
        <v>1317</v>
      </c>
    </row>
    <row r="704" spans="1:14" ht="30" customHeight="1" x14ac:dyDescent="0.25">
      <c r="A704" s="23">
        <v>46114</v>
      </c>
      <c r="B704" s="12" t="s">
        <v>227</v>
      </c>
      <c r="C704" s="12" t="s">
        <v>228</v>
      </c>
      <c r="D704" s="12" t="s">
        <v>899</v>
      </c>
      <c r="E704" s="12" t="s">
        <v>84</v>
      </c>
      <c r="F704" s="12" t="s">
        <v>85</v>
      </c>
      <c r="G704" s="12" t="s">
        <v>1343</v>
      </c>
      <c r="H704" s="12" t="s">
        <v>1344</v>
      </c>
      <c r="I704" s="40">
        <v>1</v>
      </c>
      <c r="J704" s="40">
        <v>90</v>
      </c>
      <c r="K704" s="40">
        <v>1</v>
      </c>
      <c r="L704" s="40">
        <v>90</v>
      </c>
      <c r="M704" s="21" t="s">
        <v>1386</v>
      </c>
      <c r="N704" s="21" t="s">
        <v>1382</v>
      </c>
    </row>
    <row r="705" spans="1:14" ht="15" customHeight="1" x14ac:dyDescent="0.25">
      <c r="A705" s="23">
        <v>46114</v>
      </c>
      <c r="B705" s="12" t="s">
        <v>227</v>
      </c>
      <c r="C705" s="12" t="s">
        <v>228</v>
      </c>
      <c r="D705" s="12" t="s">
        <v>899</v>
      </c>
      <c r="E705" s="12" t="s">
        <v>84</v>
      </c>
      <c r="F705" s="12" t="s">
        <v>85</v>
      </c>
      <c r="G705" s="12" t="s">
        <v>1346</v>
      </c>
      <c r="H705" s="12" t="s">
        <v>1347</v>
      </c>
      <c r="I705" s="40">
        <v>98</v>
      </c>
      <c r="J705" s="40">
        <v>1.5</v>
      </c>
      <c r="K705" s="40">
        <v>1</v>
      </c>
      <c r="L705" s="40">
        <v>147</v>
      </c>
      <c r="M705" s="21" t="s">
        <v>1383</v>
      </c>
      <c r="N705" s="21" t="s">
        <v>1317</v>
      </c>
    </row>
    <row r="706" spans="1:14" ht="30" customHeight="1" x14ac:dyDescent="0.25">
      <c r="A706" s="23">
        <v>46114</v>
      </c>
      <c r="B706" s="12" t="s">
        <v>227</v>
      </c>
      <c r="C706" s="12" t="s">
        <v>228</v>
      </c>
      <c r="D706" s="12" t="s">
        <v>899</v>
      </c>
      <c r="E706" s="12" t="s">
        <v>26</v>
      </c>
      <c r="F706" s="12" t="s">
        <v>27</v>
      </c>
      <c r="G706" s="12" t="s">
        <v>1349</v>
      </c>
      <c r="H706" s="12" t="s">
        <v>1350</v>
      </c>
      <c r="I706" s="40">
        <v>1</v>
      </c>
      <c r="J706" s="40">
        <v>75</v>
      </c>
      <c r="K706" s="40">
        <v>1</v>
      </c>
      <c r="L706" s="40">
        <v>75</v>
      </c>
      <c r="M706" s="21" t="s">
        <v>1386</v>
      </c>
      <c r="N706" s="21" t="s">
        <v>1382</v>
      </c>
    </row>
    <row r="707" spans="1:14" ht="15" customHeight="1" x14ac:dyDescent="0.25">
      <c r="A707" s="23">
        <v>46114</v>
      </c>
      <c r="B707" s="12" t="s">
        <v>227</v>
      </c>
      <c r="C707" s="12" t="s">
        <v>228</v>
      </c>
      <c r="D707" s="12" t="s">
        <v>899</v>
      </c>
      <c r="E707" s="12" t="s">
        <v>26</v>
      </c>
      <c r="F707" s="12" t="s">
        <v>27</v>
      </c>
      <c r="G707" s="12" t="s">
        <v>1351</v>
      </c>
      <c r="H707" s="12" t="s">
        <v>1352</v>
      </c>
      <c r="I707" s="40">
        <v>82</v>
      </c>
      <c r="J707" s="40">
        <v>2.5</v>
      </c>
      <c r="K707" s="40">
        <v>1</v>
      </c>
      <c r="L707" s="40">
        <v>205</v>
      </c>
      <c r="M707" s="21" t="s">
        <v>1383</v>
      </c>
      <c r="N707" s="21" t="s">
        <v>1317</v>
      </c>
    </row>
    <row r="708" spans="1:14" ht="15" customHeight="1" x14ac:dyDescent="0.25">
      <c r="A708" s="23">
        <v>46114</v>
      </c>
      <c r="B708" s="12" t="s">
        <v>227</v>
      </c>
      <c r="C708" s="12" t="s">
        <v>228</v>
      </c>
      <c r="D708" s="12" t="s">
        <v>899</v>
      </c>
      <c r="E708" s="12" t="s">
        <v>26</v>
      </c>
      <c r="F708" s="12" t="s">
        <v>27</v>
      </c>
      <c r="G708" s="12" t="s">
        <v>1353</v>
      </c>
      <c r="H708" s="12" t="s">
        <v>1354</v>
      </c>
      <c r="I708" s="40">
        <v>131</v>
      </c>
      <c r="J708" s="40">
        <v>1.2</v>
      </c>
      <c r="K708" s="40">
        <v>1</v>
      </c>
      <c r="L708" s="40">
        <v>157.19999999999999</v>
      </c>
      <c r="M708" s="21" t="s">
        <v>1383</v>
      </c>
      <c r="N708" s="21" t="s">
        <v>1317</v>
      </c>
    </row>
    <row r="709" spans="1:14" ht="15" customHeight="1" x14ac:dyDescent="0.25">
      <c r="A709" s="23">
        <v>46114</v>
      </c>
      <c r="B709" s="12" t="s">
        <v>227</v>
      </c>
      <c r="C709" s="12" t="s">
        <v>228</v>
      </c>
      <c r="D709" s="12" t="s">
        <v>899</v>
      </c>
      <c r="E709" s="12" t="s">
        <v>34</v>
      </c>
      <c r="F709" s="12" t="s">
        <v>35</v>
      </c>
      <c r="G709" s="12" t="s">
        <v>1356</v>
      </c>
      <c r="H709" s="12" t="s">
        <v>1350</v>
      </c>
      <c r="I709" s="40">
        <v>20</v>
      </c>
      <c r="J709" s="40">
        <v>2.2000000000000002</v>
      </c>
      <c r="K709" s="40">
        <v>1</v>
      </c>
      <c r="L709" s="40">
        <v>44</v>
      </c>
      <c r="M709" s="21" t="s">
        <v>1383</v>
      </c>
      <c r="N709" s="21" t="s">
        <v>1317</v>
      </c>
    </row>
    <row r="710" spans="1:14" ht="15" customHeight="1" x14ac:dyDescent="0.25">
      <c r="A710" s="23">
        <v>46114</v>
      </c>
      <c r="B710" s="12" t="s">
        <v>227</v>
      </c>
      <c r="C710" s="12" t="s">
        <v>228</v>
      </c>
      <c r="D710" s="12" t="s">
        <v>899</v>
      </c>
      <c r="E710" s="12" t="s">
        <v>34</v>
      </c>
      <c r="F710" s="12" t="s">
        <v>35</v>
      </c>
      <c r="G710" s="12" t="s">
        <v>1357</v>
      </c>
      <c r="H710" s="12" t="s">
        <v>1358</v>
      </c>
      <c r="I710" s="40">
        <v>15</v>
      </c>
      <c r="J710" s="40">
        <v>0.8</v>
      </c>
      <c r="K710" s="40">
        <v>1</v>
      </c>
      <c r="L710" s="40">
        <v>12</v>
      </c>
      <c r="M710" s="21" t="s">
        <v>1383</v>
      </c>
      <c r="N710" s="21" t="s">
        <v>1317</v>
      </c>
    </row>
    <row r="711" spans="1:14" ht="15" customHeight="1" x14ac:dyDescent="0.25">
      <c r="A711" s="23">
        <v>46114</v>
      </c>
      <c r="B711" s="12" t="s">
        <v>227</v>
      </c>
      <c r="C711" s="12" t="s">
        <v>228</v>
      </c>
      <c r="D711" s="12" t="s">
        <v>899</v>
      </c>
      <c r="E711" s="12" t="s">
        <v>34</v>
      </c>
      <c r="F711" s="12" t="s">
        <v>35</v>
      </c>
      <c r="G711" s="12" t="s">
        <v>1359</v>
      </c>
      <c r="H711" s="12" t="s">
        <v>1360</v>
      </c>
      <c r="I711" s="40">
        <v>5</v>
      </c>
      <c r="J711" s="40">
        <v>1</v>
      </c>
      <c r="K711" s="40">
        <v>1</v>
      </c>
      <c r="L711" s="40">
        <v>5</v>
      </c>
      <c r="M711" s="21" t="s">
        <v>1383</v>
      </c>
      <c r="N711" s="21" t="s">
        <v>1317</v>
      </c>
    </row>
    <row r="712" spans="1:14" ht="30" customHeight="1" x14ac:dyDescent="0.25">
      <c r="A712" s="23">
        <v>46114</v>
      </c>
      <c r="B712" s="12" t="s">
        <v>227</v>
      </c>
      <c r="C712" s="12" t="s">
        <v>228</v>
      </c>
      <c r="D712" s="12" t="s">
        <v>899</v>
      </c>
      <c r="E712" s="12" t="s">
        <v>46</v>
      </c>
      <c r="F712" s="12" t="s">
        <v>47</v>
      </c>
      <c r="G712" s="12" t="s">
        <v>1361</v>
      </c>
      <c r="H712" s="12" t="s">
        <v>1362</v>
      </c>
      <c r="I712" s="40">
        <v>175</v>
      </c>
      <c r="J712" s="40">
        <v>7</v>
      </c>
      <c r="K712" s="40">
        <v>1</v>
      </c>
      <c r="L712" s="40">
        <v>1225</v>
      </c>
      <c r="M712" s="21" t="s">
        <v>1387</v>
      </c>
      <c r="N712" s="21" t="s">
        <v>1382</v>
      </c>
    </row>
    <row r="713" spans="1:14" ht="30" customHeight="1" x14ac:dyDescent="0.25">
      <c r="A713" s="23">
        <v>46114</v>
      </c>
      <c r="B713" s="12" t="s">
        <v>227</v>
      </c>
      <c r="C713" s="12" t="s">
        <v>228</v>
      </c>
      <c r="D713" s="12" t="s">
        <v>899</v>
      </c>
      <c r="E713" s="12" t="s">
        <v>48</v>
      </c>
      <c r="F713" s="12" t="s">
        <v>49</v>
      </c>
      <c r="G713" s="12" t="s">
        <v>1364</v>
      </c>
      <c r="H713" s="12" t="s">
        <v>1365</v>
      </c>
      <c r="I713" s="40">
        <v>175</v>
      </c>
      <c r="J713" s="40">
        <v>12</v>
      </c>
      <c r="K713" s="40">
        <v>1</v>
      </c>
      <c r="L713" s="40">
        <v>2100</v>
      </c>
      <c r="M713" s="21" t="s">
        <v>1387</v>
      </c>
      <c r="N713" s="21" t="s">
        <v>1382</v>
      </c>
    </row>
    <row r="714" spans="1:14" ht="15" customHeight="1" x14ac:dyDescent="0.25">
      <c r="A714" s="23">
        <v>46114</v>
      </c>
      <c r="B714" s="12" t="s">
        <v>227</v>
      </c>
      <c r="C714" s="12" t="s">
        <v>228</v>
      </c>
      <c r="D714" s="12" t="s">
        <v>899</v>
      </c>
      <c r="E714" s="12" t="s">
        <v>4</v>
      </c>
      <c r="F714" s="12" t="s">
        <v>5</v>
      </c>
      <c r="G714" s="12" t="s">
        <v>1366</v>
      </c>
      <c r="H714" s="12" t="s">
        <v>1367</v>
      </c>
      <c r="I714" s="40">
        <v>10</v>
      </c>
      <c r="J714" s="40">
        <v>2</v>
      </c>
      <c r="K714" s="40">
        <v>1</v>
      </c>
      <c r="L714" s="40">
        <v>20</v>
      </c>
      <c r="M714" s="21" t="s">
        <v>1383</v>
      </c>
      <c r="N714" s="21" t="s">
        <v>1317</v>
      </c>
    </row>
    <row r="715" spans="1:14" ht="15" customHeight="1" x14ac:dyDescent="0.25">
      <c r="A715" s="23">
        <v>46114</v>
      </c>
      <c r="B715" s="12" t="s">
        <v>227</v>
      </c>
      <c r="C715" s="12" t="s">
        <v>228</v>
      </c>
      <c r="D715" s="12" t="s">
        <v>899</v>
      </c>
      <c r="E715" s="12" t="s">
        <v>68</v>
      </c>
      <c r="F715" s="12" t="s">
        <v>69</v>
      </c>
      <c r="G715" s="12" t="s">
        <v>1368</v>
      </c>
      <c r="H715" s="12" t="s">
        <v>1369</v>
      </c>
      <c r="I715" s="40">
        <v>7</v>
      </c>
      <c r="J715" s="40">
        <v>25</v>
      </c>
      <c r="K715" s="40">
        <v>1</v>
      </c>
      <c r="L715" s="40">
        <v>175</v>
      </c>
      <c r="M715" s="21" t="s">
        <v>1383</v>
      </c>
      <c r="N715" s="21" t="s">
        <v>1317</v>
      </c>
    </row>
    <row r="716" spans="1:14" ht="30" customHeight="1" x14ac:dyDescent="0.25">
      <c r="A716" s="23">
        <v>46114</v>
      </c>
      <c r="B716" s="12" t="s">
        <v>230</v>
      </c>
      <c r="C716" s="12" t="s">
        <v>231</v>
      </c>
      <c r="D716" s="12" t="s">
        <v>901</v>
      </c>
      <c r="E716" s="12" t="s">
        <v>30</v>
      </c>
      <c r="F716" s="12" t="s">
        <v>31</v>
      </c>
      <c r="G716" s="12" t="s">
        <v>1312</v>
      </c>
      <c r="H716" s="12" t="s">
        <v>1313</v>
      </c>
      <c r="I716" s="40">
        <v>3870</v>
      </c>
      <c r="J716" s="40">
        <v>2</v>
      </c>
      <c r="K716" s="40">
        <v>1</v>
      </c>
      <c r="L716" s="40">
        <v>7740</v>
      </c>
      <c r="M716" s="21" t="s">
        <v>1381</v>
      </c>
      <c r="N716" s="21" t="s">
        <v>1382</v>
      </c>
    </row>
    <row r="717" spans="1:14" ht="15" customHeight="1" x14ac:dyDescent="0.25">
      <c r="A717" s="23">
        <v>46114</v>
      </c>
      <c r="B717" s="12" t="s">
        <v>230</v>
      </c>
      <c r="C717" s="12" t="s">
        <v>231</v>
      </c>
      <c r="D717" s="12" t="s">
        <v>901</v>
      </c>
      <c r="E717" s="12" t="s">
        <v>30</v>
      </c>
      <c r="F717" s="12" t="s">
        <v>31</v>
      </c>
      <c r="G717" s="12" t="s">
        <v>1319</v>
      </c>
      <c r="H717" s="12" t="s">
        <v>1320</v>
      </c>
      <c r="I717" s="40">
        <v>11</v>
      </c>
      <c r="J717" s="40">
        <v>15</v>
      </c>
      <c r="K717" s="40">
        <v>1</v>
      </c>
      <c r="L717" s="40">
        <v>165</v>
      </c>
      <c r="M717" s="21" t="s">
        <v>1383</v>
      </c>
      <c r="N717" s="21" t="s">
        <v>1317</v>
      </c>
    </row>
    <row r="718" spans="1:14" ht="15" customHeight="1" x14ac:dyDescent="0.25">
      <c r="A718" s="23">
        <v>46114</v>
      </c>
      <c r="B718" s="12" t="s">
        <v>230</v>
      </c>
      <c r="C718" s="12" t="s">
        <v>231</v>
      </c>
      <c r="D718" s="12" t="s">
        <v>901</v>
      </c>
      <c r="E718" s="12" t="s">
        <v>30</v>
      </c>
      <c r="F718" s="12" t="s">
        <v>31</v>
      </c>
      <c r="G718" s="12" t="s">
        <v>1322</v>
      </c>
      <c r="H718" s="12" t="s">
        <v>1323</v>
      </c>
      <c r="I718" s="40">
        <v>11</v>
      </c>
      <c r="J718" s="40">
        <v>20</v>
      </c>
      <c r="K718" s="40">
        <v>1</v>
      </c>
      <c r="L718" s="40">
        <v>220</v>
      </c>
      <c r="M718" s="21" t="s">
        <v>1383</v>
      </c>
      <c r="N718" s="21" t="s">
        <v>1317</v>
      </c>
    </row>
    <row r="719" spans="1:14" ht="15" customHeight="1" x14ac:dyDescent="0.25">
      <c r="A719" s="23">
        <v>46114</v>
      </c>
      <c r="B719" s="12" t="s">
        <v>230</v>
      </c>
      <c r="C719" s="12" t="s">
        <v>231</v>
      </c>
      <c r="D719" s="12" t="s">
        <v>901</v>
      </c>
      <c r="E719" s="12" t="s">
        <v>30</v>
      </c>
      <c r="F719" s="12" t="s">
        <v>31</v>
      </c>
      <c r="G719" s="12" t="s">
        <v>1324</v>
      </c>
      <c r="H719" s="12" t="s">
        <v>1325</v>
      </c>
      <c r="I719" s="40">
        <v>46</v>
      </c>
      <c r="J719" s="40">
        <v>6</v>
      </c>
      <c r="K719" s="40">
        <v>1</v>
      </c>
      <c r="L719" s="40">
        <v>276</v>
      </c>
      <c r="M719" s="21" t="s">
        <v>1383</v>
      </c>
      <c r="N719" s="21" t="s">
        <v>1317</v>
      </c>
    </row>
    <row r="720" spans="1:14" ht="15" customHeight="1" x14ac:dyDescent="0.25">
      <c r="A720" s="23">
        <v>46114</v>
      </c>
      <c r="B720" s="12" t="s">
        <v>230</v>
      </c>
      <c r="C720" s="12" t="s">
        <v>231</v>
      </c>
      <c r="D720" s="12" t="s">
        <v>901</v>
      </c>
      <c r="E720" s="12" t="s">
        <v>52</v>
      </c>
      <c r="F720" s="12" t="s">
        <v>53</v>
      </c>
      <c r="G720" s="12" t="s">
        <v>1327</v>
      </c>
      <c r="H720" s="12" t="s">
        <v>1328</v>
      </c>
      <c r="I720" s="40">
        <v>13</v>
      </c>
      <c r="J720" s="40">
        <v>1.8</v>
      </c>
      <c r="K720" s="40">
        <v>1</v>
      </c>
      <c r="L720" s="40">
        <v>23.4</v>
      </c>
      <c r="M720" s="21" t="s">
        <v>1384</v>
      </c>
      <c r="N720" s="21" t="s">
        <v>1385</v>
      </c>
    </row>
    <row r="721" spans="1:14" ht="15" customHeight="1" x14ac:dyDescent="0.25">
      <c r="A721" s="23">
        <v>46114</v>
      </c>
      <c r="B721" s="12" t="s">
        <v>230</v>
      </c>
      <c r="C721" s="12" t="s">
        <v>231</v>
      </c>
      <c r="D721" s="12" t="s">
        <v>901</v>
      </c>
      <c r="E721" s="12" t="s">
        <v>52</v>
      </c>
      <c r="F721" s="12" t="s">
        <v>53</v>
      </c>
      <c r="G721" s="12" t="s">
        <v>1330</v>
      </c>
      <c r="H721" s="12" t="s">
        <v>1331</v>
      </c>
      <c r="I721" s="40">
        <v>13</v>
      </c>
      <c r="J721" s="40">
        <v>30</v>
      </c>
      <c r="K721" s="40">
        <v>1</v>
      </c>
      <c r="L721" s="40">
        <v>390</v>
      </c>
      <c r="M721" s="21" t="s">
        <v>1384</v>
      </c>
      <c r="N721" s="21" t="s">
        <v>1385</v>
      </c>
    </row>
    <row r="722" spans="1:14" ht="15" customHeight="1" x14ac:dyDescent="0.25">
      <c r="A722" s="23">
        <v>46114</v>
      </c>
      <c r="B722" s="12" t="s">
        <v>230</v>
      </c>
      <c r="C722" s="12" t="s">
        <v>231</v>
      </c>
      <c r="D722" s="12" t="s">
        <v>901</v>
      </c>
      <c r="E722" s="12" t="s">
        <v>52</v>
      </c>
      <c r="F722" s="12" t="s">
        <v>53</v>
      </c>
      <c r="G722" s="12" t="s">
        <v>1333</v>
      </c>
      <c r="H722" s="12" t="s">
        <v>1334</v>
      </c>
      <c r="I722" s="40">
        <v>130</v>
      </c>
      <c r="J722" s="40">
        <v>0.45</v>
      </c>
      <c r="K722" s="40">
        <v>1</v>
      </c>
      <c r="L722" s="40">
        <v>58.5</v>
      </c>
      <c r="M722" s="21" t="s">
        <v>1383</v>
      </c>
      <c r="N722" s="21" t="s">
        <v>1317</v>
      </c>
    </row>
    <row r="723" spans="1:14" ht="15" customHeight="1" x14ac:dyDescent="0.25">
      <c r="A723" s="23">
        <v>46114</v>
      </c>
      <c r="B723" s="12" t="s">
        <v>230</v>
      </c>
      <c r="C723" s="12" t="s">
        <v>231</v>
      </c>
      <c r="D723" s="12" t="s">
        <v>901</v>
      </c>
      <c r="E723" s="12" t="s">
        <v>52</v>
      </c>
      <c r="F723" s="12" t="s">
        <v>53</v>
      </c>
      <c r="G723" s="12" t="s">
        <v>1336</v>
      </c>
      <c r="H723" s="12" t="s">
        <v>1337</v>
      </c>
      <c r="I723" s="40">
        <v>930</v>
      </c>
      <c r="J723" s="40">
        <v>0.2</v>
      </c>
      <c r="K723" s="40">
        <v>1</v>
      </c>
      <c r="L723" s="40">
        <v>186</v>
      </c>
      <c r="M723" s="21" t="s">
        <v>1383</v>
      </c>
      <c r="N723" s="21" t="s">
        <v>1317</v>
      </c>
    </row>
    <row r="724" spans="1:14" ht="15" customHeight="1" x14ac:dyDescent="0.25">
      <c r="A724" s="23">
        <v>46114</v>
      </c>
      <c r="B724" s="12" t="s">
        <v>230</v>
      </c>
      <c r="C724" s="12" t="s">
        <v>231</v>
      </c>
      <c r="D724" s="12" t="s">
        <v>901</v>
      </c>
      <c r="E724" s="12" t="s">
        <v>84</v>
      </c>
      <c r="F724" s="12" t="s">
        <v>85</v>
      </c>
      <c r="G724" s="12" t="s">
        <v>1340</v>
      </c>
      <c r="H724" s="12" t="s">
        <v>1341</v>
      </c>
      <c r="I724" s="40">
        <v>411</v>
      </c>
      <c r="J724" s="40">
        <v>4</v>
      </c>
      <c r="K724" s="40">
        <v>1</v>
      </c>
      <c r="L724" s="40">
        <v>1644</v>
      </c>
      <c r="M724" s="21" t="s">
        <v>1383</v>
      </c>
      <c r="N724" s="21" t="s">
        <v>1317</v>
      </c>
    </row>
    <row r="725" spans="1:14" ht="30" customHeight="1" x14ac:dyDescent="0.25">
      <c r="A725" s="23">
        <v>46114</v>
      </c>
      <c r="B725" s="12" t="s">
        <v>230</v>
      </c>
      <c r="C725" s="12" t="s">
        <v>231</v>
      </c>
      <c r="D725" s="12" t="s">
        <v>901</v>
      </c>
      <c r="E725" s="12" t="s">
        <v>84</v>
      </c>
      <c r="F725" s="12" t="s">
        <v>85</v>
      </c>
      <c r="G725" s="12" t="s">
        <v>1343</v>
      </c>
      <c r="H725" s="12" t="s">
        <v>1344</v>
      </c>
      <c r="I725" s="40">
        <v>1</v>
      </c>
      <c r="J725" s="40">
        <v>90</v>
      </c>
      <c r="K725" s="40">
        <v>1</v>
      </c>
      <c r="L725" s="40">
        <v>90</v>
      </c>
      <c r="M725" s="21" t="s">
        <v>1386</v>
      </c>
      <c r="N725" s="21" t="s">
        <v>1382</v>
      </c>
    </row>
    <row r="726" spans="1:14" ht="15" customHeight="1" x14ac:dyDescent="0.25">
      <c r="A726" s="23">
        <v>46114</v>
      </c>
      <c r="B726" s="12" t="s">
        <v>230</v>
      </c>
      <c r="C726" s="12" t="s">
        <v>231</v>
      </c>
      <c r="D726" s="12" t="s">
        <v>901</v>
      </c>
      <c r="E726" s="12" t="s">
        <v>84</v>
      </c>
      <c r="F726" s="12" t="s">
        <v>85</v>
      </c>
      <c r="G726" s="12" t="s">
        <v>1346</v>
      </c>
      <c r="H726" s="12" t="s">
        <v>1347</v>
      </c>
      <c r="I726" s="40">
        <v>123</v>
      </c>
      <c r="J726" s="40">
        <v>1.5</v>
      </c>
      <c r="K726" s="40">
        <v>1</v>
      </c>
      <c r="L726" s="40">
        <v>184.5</v>
      </c>
      <c r="M726" s="21" t="s">
        <v>1383</v>
      </c>
      <c r="N726" s="21" t="s">
        <v>1317</v>
      </c>
    </row>
    <row r="727" spans="1:14" ht="30" customHeight="1" x14ac:dyDescent="0.25">
      <c r="A727" s="23">
        <v>46114</v>
      </c>
      <c r="B727" s="12" t="s">
        <v>230</v>
      </c>
      <c r="C727" s="12" t="s">
        <v>231</v>
      </c>
      <c r="D727" s="12" t="s">
        <v>901</v>
      </c>
      <c r="E727" s="12" t="s">
        <v>26</v>
      </c>
      <c r="F727" s="12" t="s">
        <v>27</v>
      </c>
      <c r="G727" s="12" t="s">
        <v>1349</v>
      </c>
      <c r="H727" s="12" t="s">
        <v>1350</v>
      </c>
      <c r="I727" s="40">
        <v>1</v>
      </c>
      <c r="J727" s="40">
        <v>75</v>
      </c>
      <c r="K727" s="40">
        <v>1</v>
      </c>
      <c r="L727" s="40">
        <v>75</v>
      </c>
      <c r="M727" s="21" t="s">
        <v>1386</v>
      </c>
      <c r="N727" s="21" t="s">
        <v>1382</v>
      </c>
    </row>
    <row r="728" spans="1:14" ht="15" customHeight="1" x14ac:dyDescent="0.25">
      <c r="A728" s="23">
        <v>46114</v>
      </c>
      <c r="B728" s="12" t="s">
        <v>230</v>
      </c>
      <c r="C728" s="12" t="s">
        <v>231</v>
      </c>
      <c r="D728" s="12" t="s">
        <v>901</v>
      </c>
      <c r="E728" s="12" t="s">
        <v>26</v>
      </c>
      <c r="F728" s="12" t="s">
        <v>27</v>
      </c>
      <c r="G728" s="12" t="s">
        <v>1351</v>
      </c>
      <c r="H728" s="12" t="s">
        <v>1352</v>
      </c>
      <c r="I728" s="40">
        <v>103</v>
      </c>
      <c r="J728" s="40">
        <v>2.5</v>
      </c>
      <c r="K728" s="40">
        <v>1</v>
      </c>
      <c r="L728" s="40">
        <v>257.5</v>
      </c>
      <c r="M728" s="21" t="s">
        <v>1383</v>
      </c>
      <c r="N728" s="21" t="s">
        <v>1317</v>
      </c>
    </row>
    <row r="729" spans="1:14" ht="15" customHeight="1" x14ac:dyDescent="0.25">
      <c r="A729" s="23">
        <v>46114</v>
      </c>
      <c r="B729" s="12" t="s">
        <v>230</v>
      </c>
      <c r="C729" s="12" t="s">
        <v>231</v>
      </c>
      <c r="D729" s="12" t="s">
        <v>901</v>
      </c>
      <c r="E729" s="12" t="s">
        <v>26</v>
      </c>
      <c r="F729" s="12" t="s">
        <v>27</v>
      </c>
      <c r="G729" s="12" t="s">
        <v>1353</v>
      </c>
      <c r="H729" s="12" t="s">
        <v>1354</v>
      </c>
      <c r="I729" s="40">
        <v>165</v>
      </c>
      <c r="J729" s="40">
        <v>1.2</v>
      </c>
      <c r="K729" s="40">
        <v>1</v>
      </c>
      <c r="L729" s="40">
        <v>198</v>
      </c>
      <c r="M729" s="21" t="s">
        <v>1383</v>
      </c>
      <c r="N729" s="21" t="s">
        <v>1317</v>
      </c>
    </row>
    <row r="730" spans="1:14" ht="15" customHeight="1" x14ac:dyDescent="0.25">
      <c r="A730" s="23">
        <v>46114</v>
      </c>
      <c r="B730" s="12" t="s">
        <v>230</v>
      </c>
      <c r="C730" s="12" t="s">
        <v>231</v>
      </c>
      <c r="D730" s="12" t="s">
        <v>901</v>
      </c>
      <c r="E730" s="12" t="s">
        <v>34</v>
      </c>
      <c r="F730" s="12" t="s">
        <v>35</v>
      </c>
      <c r="G730" s="12" t="s">
        <v>1356</v>
      </c>
      <c r="H730" s="12" t="s">
        <v>1350</v>
      </c>
      <c r="I730" s="40">
        <v>74</v>
      </c>
      <c r="J730" s="40">
        <v>2.2000000000000002</v>
      </c>
      <c r="K730" s="40">
        <v>1</v>
      </c>
      <c r="L730" s="40">
        <v>162.80000000000001</v>
      </c>
      <c r="M730" s="21" t="s">
        <v>1383</v>
      </c>
      <c r="N730" s="21" t="s">
        <v>1317</v>
      </c>
    </row>
    <row r="731" spans="1:14" ht="15" customHeight="1" x14ac:dyDescent="0.25">
      <c r="A731" s="23">
        <v>46114</v>
      </c>
      <c r="B731" s="12" t="s">
        <v>230</v>
      </c>
      <c r="C731" s="12" t="s">
        <v>231</v>
      </c>
      <c r="D731" s="12" t="s">
        <v>901</v>
      </c>
      <c r="E731" s="12" t="s">
        <v>34</v>
      </c>
      <c r="F731" s="12" t="s">
        <v>35</v>
      </c>
      <c r="G731" s="12" t="s">
        <v>1357</v>
      </c>
      <c r="H731" s="12" t="s">
        <v>1358</v>
      </c>
      <c r="I731" s="40">
        <v>45</v>
      </c>
      <c r="J731" s="40">
        <v>0.8</v>
      </c>
      <c r="K731" s="40">
        <v>1</v>
      </c>
      <c r="L731" s="40">
        <v>36</v>
      </c>
      <c r="M731" s="21" t="s">
        <v>1383</v>
      </c>
      <c r="N731" s="21" t="s">
        <v>1317</v>
      </c>
    </row>
    <row r="732" spans="1:14" ht="15" customHeight="1" x14ac:dyDescent="0.25">
      <c r="A732" s="23">
        <v>46114</v>
      </c>
      <c r="B732" s="12" t="s">
        <v>230</v>
      </c>
      <c r="C732" s="12" t="s">
        <v>231</v>
      </c>
      <c r="D732" s="12" t="s">
        <v>901</v>
      </c>
      <c r="E732" s="12" t="s">
        <v>34</v>
      </c>
      <c r="F732" s="12" t="s">
        <v>35</v>
      </c>
      <c r="G732" s="12" t="s">
        <v>1359</v>
      </c>
      <c r="H732" s="12" t="s">
        <v>1360</v>
      </c>
      <c r="I732" s="40">
        <v>11</v>
      </c>
      <c r="J732" s="40">
        <v>1</v>
      </c>
      <c r="K732" s="40">
        <v>1</v>
      </c>
      <c r="L732" s="40">
        <v>11</v>
      </c>
      <c r="M732" s="21" t="s">
        <v>1383</v>
      </c>
      <c r="N732" s="21" t="s">
        <v>1317</v>
      </c>
    </row>
    <row r="733" spans="1:14" ht="30" customHeight="1" x14ac:dyDescent="0.25">
      <c r="A733" s="23">
        <v>46114</v>
      </c>
      <c r="B733" s="12" t="s">
        <v>230</v>
      </c>
      <c r="C733" s="12" t="s">
        <v>231</v>
      </c>
      <c r="D733" s="12" t="s">
        <v>901</v>
      </c>
      <c r="E733" s="12" t="s">
        <v>46</v>
      </c>
      <c r="F733" s="12" t="s">
        <v>47</v>
      </c>
      <c r="G733" s="12" t="s">
        <v>1361</v>
      </c>
      <c r="H733" s="12" t="s">
        <v>1362</v>
      </c>
      <c r="I733" s="40">
        <v>21</v>
      </c>
      <c r="J733" s="40">
        <v>7</v>
      </c>
      <c r="K733" s="40">
        <v>1</v>
      </c>
      <c r="L733" s="40">
        <v>147</v>
      </c>
      <c r="M733" s="21" t="s">
        <v>1387</v>
      </c>
      <c r="N733" s="21" t="s">
        <v>1382</v>
      </c>
    </row>
    <row r="734" spans="1:14" ht="30" customHeight="1" x14ac:dyDescent="0.25">
      <c r="A734" s="23">
        <v>46114</v>
      </c>
      <c r="B734" s="12" t="s">
        <v>230</v>
      </c>
      <c r="C734" s="12" t="s">
        <v>231</v>
      </c>
      <c r="D734" s="12" t="s">
        <v>901</v>
      </c>
      <c r="E734" s="12" t="s">
        <v>48</v>
      </c>
      <c r="F734" s="12" t="s">
        <v>49</v>
      </c>
      <c r="G734" s="12" t="s">
        <v>1364</v>
      </c>
      <c r="H734" s="12" t="s">
        <v>1365</v>
      </c>
      <c r="I734" s="40">
        <v>21</v>
      </c>
      <c r="J734" s="40">
        <v>12</v>
      </c>
      <c r="K734" s="40">
        <v>1</v>
      </c>
      <c r="L734" s="40">
        <v>252</v>
      </c>
      <c r="M734" s="21" t="s">
        <v>1387</v>
      </c>
      <c r="N734" s="21" t="s">
        <v>1382</v>
      </c>
    </row>
    <row r="735" spans="1:14" ht="15" customHeight="1" x14ac:dyDescent="0.25">
      <c r="A735" s="23">
        <v>46114</v>
      </c>
      <c r="B735" s="12" t="s">
        <v>230</v>
      </c>
      <c r="C735" s="12" t="s">
        <v>231</v>
      </c>
      <c r="D735" s="12" t="s">
        <v>901</v>
      </c>
      <c r="E735" s="12" t="s">
        <v>4</v>
      </c>
      <c r="F735" s="12" t="s">
        <v>5</v>
      </c>
      <c r="G735" s="12" t="s">
        <v>1366</v>
      </c>
      <c r="H735" s="12" t="s">
        <v>1367</v>
      </c>
      <c r="I735" s="40">
        <v>45</v>
      </c>
      <c r="J735" s="40">
        <v>2</v>
      </c>
      <c r="K735" s="40">
        <v>1</v>
      </c>
      <c r="L735" s="40">
        <v>90</v>
      </c>
      <c r="M735" s="21" t="s">
        <v>1383</v>
      </c>
      <c r="N735" s="21" t="s">
        <v>1317</v>
      </c>
    </row>
    <row r="736" spans="1:14" ht="15" customHeight="1" x14ac:dyDescent="0.25">
      <c r="A736" s="23">
        <v>46114</v>
      </c>
      <c r="B736" s="12" t="s">
        <v>230</v>
      </c>
      <c r="C736" s="12" t="s">
        <v>231</v>
      </c>
      <c r="D736" s="12" t="s">
        <v>901</v>
      </c>
      <c r="E736" s="12" t="s">
        <v>68</v>
      </c>
      <c r="F736" s="12" t="s">
        <v>69</v>
      </c>
      <c r="G736" s="12" t="s">
        <v>1368</v>
      </c>
      <c r="H736" s="12" t="s">
        <v>1369</v>
      </c>
      <c r="I736" s="40">
        <v>8</v>
      </c>
      <c r="J736" s="40">
        <v>25</v>
      </c>
      <c r="K736" s="40">
        <v>1</v>
      </c>
      <c r="L736" s="40">
        <v>200</v>
      </c>
      <c r="M736" s="21" t="s">
        <v>1383</v>
      </c>
      <c r="N736" s="21" t="s">
        <v>1317</v>
      </c>
    </row>
    <row r="737" spans="1:14" ht="30" customHeight="1" x14ac:dyDescent="0.25">
      <c r="A737" s="23">
        <v>46114</v>
      </c>
      <c r="B737" s="12" t="s">
        <v>233</v>
      </c>
      <c r="C737" s="12" t="s">
        <v>234</v>
      </c>
      <c r="D737" s="12" t="s">
        <v>899</v>
      </c>
      <c r="E737" s="12" t="s">
        <v>30</v>
      </c>
      <c r="F737" s="12" t="s">
        <v>31</v>
      </c>
      <c r="G737" s="12" t="s">
        <v>1312</v>
      </c>
      <c r="H737" s="12" t="s">
        <v>1313</v>
      </c>
      <c r="I737" s="40">
        <v>1812</v>
      </c>
      <c r="J737" s="40">
        <v>2</v>
      </c>
      <c r="K737" s="40">
        <v>1</v>
      </c>
      <c r="L737" s="40">
        <v>3624</v>
      </c>
      <c r="M737" s="21" t="s">
        <v>1381</v>
      </c>
      <c r="N737" s="21" t="s">
        <v>1382</v>
      </c>
    </row>
    <row r="738" spans="1:14" ht="15" customHeight="1" x14ac:dyDescent="0.25">
      <c r="A738" s="23">
        <v>46114</v>
      </c>
      <c r="B738" s="12" t="s">
        <v>233</v>
      </c>
      <c r="C738" s="12" t="s">
        <v>234</v>
      </c>
      <c r="D738" s="12" t="s">
        <v>899</v>
      </c>
      <c r="E738" s="12" t="s">
        <v>30</v>
      </c>
      <c r="F738" s="12" t="s">
        <v>31</v>
      </c>
      <c r="G738" s="12" t="s">
        <v>1319</v>
      </c>
      <c r="H738" s="12" t="s">
        <v>1320</v>
      </c>
      <c r="I738" s="40">
        <v>5</v>
      </c>
      <c r="J738" s="40">
        <v>15</v>
      </c>
      <c r="K738" s="40">
        <v>1</v>
      </c>
      <c r="L738" s="40">
        <v>75</v>
      </c>
      <c r="M738" s="21" t="s">
        <v>1383</v>
      </c>
      <c r="N738" s="21" t="s">
        <v>1317</v>
      </c>
    </row>
    <row r="739" spans="1:14" ht="15" customHeight="1" x14ac:dyDescent="0.25">
      <c r="A739" s="23">
        <v>46114</v>
      </c>
      <c r="B739" s="12" t="s">
        <v>233</v>
      </c>
      <c r="C739" s="12" t="s">
        <v>234</v>
      </c>
      <c r="D739" s="12" t="s">
        <v>899</v>
      </c>
      <c r="E739" s="12" t="s">
        <v>30</v>
      </c>
      <c r="F739" s="12" t="s">
        <v>31</v>
      </c>
      <c r="G739" s="12" t="s">
        <v>1322</v>
      </c>
      <c r="H739" s="12" t="s">
        <v>1323</v>
      </c>
      <c r="I739" s="40">
        <v>5</v>
      </c>
      <c r="J739" s="40">
        <v>20</v>
      </c>
      <c r="K739" s="40">
        <v>1</v>
      </c>
      <c r="L739" s="40">
        <v>100</v>
      </c>
      <c r="M739" s="21" t="s">
        <v>1383</v>
      </c>
      <c r="N739" s="21" t="s">
        <v>1317</v>
      </c>
    </row>
    <row r="740" spans="1:14" ht="15" customHeight="1" x14ac:dyDescent="0.25">
      <c r="A740" s="23">
        <v>46114</v>
      </c>
      <c r="B740" s="12" t="s">
        <v>233</v>
      </c>
      <c r="C740" s="12" t="s">
        <v>234</v>
      </c>
      <c r="D740" s="12" t="s">
        <v>899</v>
      </c>
      <c r="E740" s="12" t="s">
        <v>30</v>
      </c>
      <c r="F740" s="12" t="s">
        <v>31</v>
      </c>
      <c r="G740" s="12" t="s">
        <v>1324</v>
      </c>
      <c r="H740" s="12" t="s">
        <v>1325</v>
      </c>
      <c r="I740" s="40">
        <v>22</v>
      </c>
      <c r="J740" s="40">
        <v>6</v>
      </c>
      <c r="K740" s="40">
        <v>1</v>
      </c>
      <c r="L740" s="40">
        <v>132</v>
      </c>
      <c r="M740" s="21" t="s">
        <v>1383</v>
      </c>
      <c r="N740" s="21" t="s">
        <v>1317</v>
      </c>
    </row>
    <row r="741" spans="1:14" ht="15" customHeight="1" x14ac:dyDescent="0.25">
      <c r="A741" s="23">
        <v>46114</v>
      </c>
      <c r="B741" s="12" t="s">
        <v>233</v>
      </c>
      <c r="C741" s="12" t="s">
        <v>234</v>
      </c>
      <c r="D741" s="12" t="s">
        <v>899</v>
      </c>
      <c r="E741" s="12" t="s">
        <v>52</v>
      </c>
      <c r="F741" s="12" t="s">
        <v>53</v>
      </c>
      <c r="G741" s="12" t="s">
        <v>1327</v>
      </c>
      <c r="H741" s="12" t="s">
        <v>1328</v>
      </c>
      <c r="I741" s="40">
        <v>5</v>
      </c>
      <c r="J741" s="40">
        <v>1.8</v>
      </c>
      <c r="K741" s="40">
        <v>1</v>
      </c>
      <c r="L741" s="40">
        <v>9</v>
      </c>
      <c r="M741" s="21" t="s">
        <v>1384</v>
      </c>
      <c r="N741" s="21" t="s">
        <v>1385</v>
      </c>
    </row>
    <row r="742" spans="1:14" ht="15" customHeight="1" x14ac:dyDescent="0.25">
      <c r="A742" s="23">
        <v>46114</v>
      </c>
      <c r="B742" s="12" t="s">
        <v>233</v>
      </c>
      <c r="C742" s="12" t="s">
        <v>234</v>
      </c>
      <c r="D742" s="12" t="s">
        <v>899</v>
      </c>
      <c r="E742" s="12" t="s">
        <v>52</v>
      </c>
      <c r="F742" s="12" t="s">
        <v>53</v>
      </c>
      <c r="G742" s="12" t="s">
        <v>1330</v>
      </c>
      <c r="H742" s="12" t="s">
        <v>1331</v>
      </c>
      <c r="I742" s="40">
        <v>5</v>
      </c>
      <c r="J742" s="40">
        <v>30</v>
      </c>
      <c r="K742" s="40">
        <v>1</v>
      </c>
      <c r="L742" s="40">
        <v>150</v>
      </c>
      <c r="M742" s="21" t="s">
        <v>1384</v>
      </c>
      <c r="N742" s="21" t="s">
        <v>1385</v>
      </c>
    </row>
    <row r="743" spans="1:14" ht="15" customHeight="1" x14ac:dyDescent="0.25">
      <c r="A743" s="23">
        <v>46114</v>
      </c>
      <c r="B743" s="12" t="s">
        <v>233</v>
      </c>
      <c r="C743" s="12" t="s">
        <v>234</v>
      </c>
      <c r="D743" s="12" t="s">
        <v>899</v>
      </c>
      <c r="E743" s="12" t="s">
        <v>52</v>
      </c>
      <c r="F743" s="12" t="s">
        <v>53</v>
      </c>
      <c r="G743" s="12" t="s">
        <v>1333</v>
      </c>
      <c r="H743" s="12" t="s">
        <v>1334</v>
      </c>
      <c r="I743" s="40">
        <v>34</v>
      </c>
      <c r="J743" s="40">
        <v>0.45</v>
      </c>
      <c r="K743" s="40">
        <v>1</v>
      </c>
      <c r="L743" s="40">
        <v>15.3</v>
      </c>
      <c r="M743" s="21" t="s">
        <v>1383</v>
      </c>
      <c r="N743" s="21" t="s">
        <v>1317</v>
      </c>
    </row>
    <row r="744" spans="1:14" ht="15" customHeight="1" x14ac:dyDescent="0.25">
      <c r="A744" s="23">
        <v>46114</v>
      </c>
      <c r="B744" s="12" t="s">
        <v>233</v>
      </c>
      <c r="C744" s="12" t="s">
        <v>234</v>
      </c>
      <c r="D744" s="12" t="s">
        <v>899</v>
      </c>
      <c r="E744" s="12" t="s">
        <v>52</v>
      </c>
      <c r="F744" s="12" t="s">
        <v>53</v>
      </c>
      <c r="G744" s="12" t="s">
        <v>1336</v>
      </c>
      <c r="H744" s="12" t="s">
        <v>1337</v>
      </c>
      <c r="I744" s="40">
        <v>245</v>
      </c>
      <c r="J744" s="40">
        <v>0.2</v>
      </c>
      <c r="K744" s="40">
        <v>1</v>
      </c>
      <c r="L744" s="40">
        <v>49</v>
      </c>
      <c r="M744" s="21" t="s">
        <v>1383</v>
      </c>
      <c r="N744" s="21" t="s">
        <v>1317</v>
      </c>
    </row>
    <row r="745" spans="1:14" ht="15" customHeight="1" x14ac:dyDescent="0.25">
      <c r="A745" s="23">
        <v>46114</v>
      </c>
      <c r="B745" s="12" t="s">
        <v>233</v>
      </c>
      <c r="C745" s="12" t="s">
        <v>234</v>
      </c>
      <c r="D745" s="12" t="s">
        <v>899</v>
      </c>
      <c r="E745" s="12" t="s">
        <v>84</v>
      </c>
      <c r="F745" s="12" t="s">
        <v>85</v>
      </c>
      <c r="G745" s="12" t="s">
        <v>1340</v>
      </c>
      <c r="H745" s="12" t="s">
        <v>1341</v>
      </c>
      <c r="I745" s="40">
        <v>167</v>
      </c>
      <c r="J745" s="40">
        <v>4</v>
      </c>
      <c r="K745" s="40">
        <v>1</v>
      </c>
      <c r="L745" s="40">
        <v>668</v>
      </c>
      <c r="M745" s="21" t="s">
        <v>1383</v>
      </c>
      <c r="N745" s="21" t="s">
        <v>1317</v>
      </c>
    </row>
    <row r="746" spans="1:14" ht="30" customHeight="1" x14ac:dyDescent="0.25">
      <c r="A746" s="23">
        <v>46114</v>
      </c>
      <c r="B746" s="12" t="s">
        <v>233</v>
      </c>
      <c r="C746" s="12" t="s">
        <v>234</v>
      </c>
      <c r="D746" s="12" t="s">
        <v>899</v>
      </c>
      <c r="E746" s="12" t="s">
        <v>84</v>
      </c>
      <c r="F746" s="12" t="s">
        <v>85</v>
      </c>
      <c r="G746" s="12" t="s">
        <v>1343</v>
      </c>
      <c r="H746" s="12" t="s">
        <v>1344</v>
      </c>
      <c r="I746" s="40">
        <v>1</v>
      </c>
      <c r="J746" s="40">
        <v>90</v>
      </c>
      <c r="K746" s="40">
        <v>1</v>
      </c>
      <c r="L746" s="40">
        <v>90</v>
      </c>
      <c r="M746" s="21" t="s">
        <v>1386</v>
      </c>
      <c r="N746" s="21" t="s">
        <v>1382</v>
      </c>
    </row>
    <row r="747" spans="1:14" ht="15" customHeight="1" x14ac:dyDescent="0.25">
      <c r="A747" s="23">
        <v>46114</v>
      </c>
      <c r="B747" s="12" t="s">
        <v>233</v>
      </c>
      <c r="C747" s="12" t="s">
        <v>234</v>
      </c>
      <c r="D747" s="12" t="s">
        <v>899</v>
      </c>
      <c r="E747" s="12" t="s">
        <v>84</v>
      </c>
      <c r="F747" s="12" t="s">
        <v>85</v>
      </c>
      <c r="G747" s="12" t="s">
        <v>1346</v>
      </c>
      <c r="H747" s="12" t="s">
        <v>1347</v>
      </c>
      <c r="I747" s="40">
        <v>50</v>
      </c>
      <c r="J747" s="40">
        <v>1.5</v>
      </c>
      <c r="K747" s="40">
        <v>1</v>
      </c>
      <c r="L747" s="40">
        <v>75</v>
      </c>
      <c r="M747" s="21" t="s">
        <v>1383</v>
      </c>
      <c r="N747" s="21" t="s">
        <v>1317</v>
      </c>
    </row>
    <row r="748" spans="1:14" ht="30" customHeight="1" x14ac:dyDescent="0.25">
      <c r="A748" s="23">
        <v>46114</v>
      </c>
      <c r="B748" s="12" t="s">
        <v>233</v>
      </c>
      <c r="C748" s="12" t="s">
        <v>234</v>
      </c>
      <c r="D748" s="12" t="s">
        <v>899</v>
      </c>
      <c r="E748" s="12" t="s">
        <v>26</v>
      </c>
      <c r="F748" s="12" t="s">
        <v>27</v>
      </c>
      <c r="G748" s="12" t="s">
        <v>1349</v>
      </c>
      <c r="H748" s="12" t="s">
        <v>1350</v>
      </c>
      <c r="I748" s="40">
        <v>1</v>
      </c>
      <c r="J748" s="40">
        <v>75</v>
      </c>
      <c r="K748" s="40">
        <v>1</v>
      </c>
      <c r="L748" s="40">
        <v>75</v>
      </c>
      <c r="M748" s="21" t="s">
        <v>1386</v>
      </c>
      <c r="N748" s="21" t="s">
        <v>1382</v>
      </c>
    </row>
    <row r="749" spans="1:14" ht="15" customHeight="1" x14ac:dyDescent="0.25">
      <c r="A749" s="23">
        <v>46114</v>
      </c>
      <c r="B749" s="12" t="s">
        <v>233</v>
      </c>
      <c r="C749" s="12" t="s">
        <v>234</v>
      </c>
      <c r="D749" s="12" t="s">
        <v>899</v>
      </c>
      <c r="E749" s="12" t="s">
        <v>26</v>
      </c>
      <c r="F749" s="12" t="s">
        <v>27</v>
      </c>
      <c r="G749" s="12" t="s">
        <v>1351</v>
      </c>
      <c r="H749" s="12" t="s">
        <v>1352</v>
      </c>
      <c r="I749" s="40">
        <v>42</v>
      </c>
      <c r="J749" s="40">
        <v>2.5</v>
      </c>
      <c r="K749" s="40">
        <v>1</v>
      </c>
      <c r="L749" s="40">
        <v>105</v>
      </c>
      <c r="M749" s="21" t="s">
        <v>1383</v>
      </c>
      <c r="N749" s="21" t="s">
        <v>1317</v>
      </c>
    </row>
    <row r="750" spans="1:14" ht="15" customHeight="1" x14ac:dyDescent="0.25">
      <c r="A750" s="23">
        <v>46114</v>
      </c>
      <c r="B750" s="12" t="s">
        <v>233</v>
      </c>
      <c r="C750" s="12" t="s">
        <v>234</v>
      </c>
      <c r="D750" s="12" t="s">
        <v>899</v>
      </c>
      <c r="E750" s="12" t="s">
        <v>26</v>
      </c>
      <c r="F750" s="12" t="s">
        <v>27</v>
      </c>
      <c r="G750" s="12" t="s">
        <v>1353</v>
      </c>
      <c r="H750" s="12" t="s">
        <v>1354</v>
      </c>
      <c r="I750" s="40">
        <v>67</v>
      </c>
      <c r="J750" s="40">
        <v>1.2</v>
      </c>
      <c r="K750" s="40">
        <v>1</v>
      </c>
      <c r="L750" s="40">
        <v>80.400000000000006</v>
      </c>
      <c r="M750" s="21" t="s">
        <v>1383</v>
      </c>
      <c r="N750" s="21" t="s">
        <v>1317</v>
      </c>
    </row>
    <row r="751" spans="1:14" ht="15" customHeight="1" x14ac:dyDescent="0.25">
      <c r="A751" s="23">
        <v>46114</v>
      </c>
      <c r="B751" s="12" t="s">
        <v>233</v>
      </c>
      <c r="C751" s="12" t="s">
        <v>234</v>
      </c>
      <c r="D751" s="12" t="s">
        <v>899</v>
      </c>
      <c r="E751" s="12" t="s">
        <v>34</v>
      </c>
      <c r="F751" s="12" t="s">
        <v>35</v>
      </c>
      <c r="G751" s="12" t="s">
        <v>1356</v>
      </c>
      <c r="H751" s="12" t="s">
        <v>1350</v>
      </c>
      <c r="I751" s="40">
        <v>20</v>
      </c>
      <c r="J751" s="40">
        <v>2.2000000000000002</v>
      </c>
      <c r="K751" s="40">
        <v>1</v>
      </c>
      <c r="L751" s="40">
        <v>44</v>
      </c>
      <c r="M751" s="21" t="s">
        <v>1383</v>
      </c>
      <c r="N751" s="21" t="s">
        <v>1317</v>
      </c>
    </row>
    <row r="752" spans="1:14" ht="15" customHeight="1" x14ac:dyDescent="0.25">
      <c r="A752" s="23">
        <v>46114</v>
      </c>
      <c r="B752" s="12" t="s">
        <v>233</v>
      </c>
      <c r="C752" s="12" t="s">
        <v>234</v>
      </c>
      <c r="D752" s="12" t="s">
        <v>899</v>
      </c>
      <c r="E752" s="12" t="s">
        <v>34</v>
      </c>
      <c r="F752" s="12" t="s">
        <v>35</v>
      </c>
      <c r="G752" s="12" t="s">
        <v>1357</v>
      </c>
      <c r="H752" s="12" t="s">
        <v>1358</v>
      </c>
      <c r="I752" s="40">
        <v>15</v>
      </c>
      <c r="J752" s="40">
        <v>0.8</v>
      </c>
      <c r="K752" s="40">
        <v>1</v>
      </c>
      <c r="L752" s="40">
        <v>12</v>
      </c>
      <c r="M752" s="21" t="s">
        <v>1383</v>
      </c>
      <c r="N752" s="21" t="s">
        <v>1317</v>
      </c>
    </row>
    <row r="753" spans="1:14" ht="15" customHeight="1" x14ac:dyDescent="0.25">
      <c r="A753" s="23">
        <v>46114</v>
      </c>
      <c r="B753" s="12" t="s">
        <v>233</v>
      </c>
      <c r="C753" s="12" t="s">
        <v>234</v>
      </c>
      <c r="D753" s="12" t="s">
        <v>899</v>
      </c>
      <c r="E753" s="12" t="s">
        <v>34</v>
      </c>
      <c r="F753" s="12" t="s">
        <v>35</v>
      </c>
      <c r="G753" s="12" t="s">
        <v>1359</v>
      </c>
      <c r="H753" s="12" t="s">
        <v>1360</v>
      </c>
      <c r="I753" s="40">
        <v>5</v>
      </c>
      <c r="J753" s="40">
        <v>1</v>
      </c>
      <c r="K753" s="40">
        <v>1</v>
      </c>
      <c r="L753" s="40">
        <v>5</v>
      </c>
      <c r="M753" s="21" t="s">
        <v>1383</v>
      </c>
      <c r="N753" s="21" t="s">
        <v>1317</v>
      </c>
    </row>
    <row r="754" spans="1:14" ht="30" customHeight="1" x14ac:dyDescent="0.25">
      <c r="A754" s="23">
        <v>46114</v>
      </c>
      <c r="B754" s="12" t="s">
        <v>233</v>
      </c>
      <c r="C754" s="12" t="s">
        <v>234</v>
      </c>
      <c r="D754" s="12" t="s">
        <v>899</v>
      </c>
      <c r="E754" s="12" t="s">
        <v>46</v>
      </c>
      <c r="F754" s="12" t="s">
        <v>47</v>
      </c>
      <c r="G754" s="12" t="s">
        <v>1361</v>
      </c>
      <c r="H754" s="12" t="s">
        <v>1362</v>
      </c>
      <c r="I754" s="40">
        <v>161</v>
      </c>
      <c r="J754" s="40">
        <v>7</v>
      </c>
      <c r="K754" s="40">
        <v>1</v>
      </c>
      <c r="L754" s="40">
        <v>1127</v>
      </c>
      <c r="M754" s="21" t="s">
        <v>1387</v>
      </c>
      <c r="N754" s="21" t="s">
        <v>1382</v>
      </c>
    </row>
    <row r="755" spans="1:14" ht="30" customHeight="1" x14ac:dyDescent="0.25">
      <c r="A755" s="23">
        <v>46114</v>
      </c>
      <c r="B755" s="12" t="s">
        <v>233</v>
      </c>
      <c r="C755" s="12" t="s">
        <v>234</v>
      </c>
      <c r="D755" s="12" t="s">
        <v>899</v>
      </c>
      <c r="E755" s="12" t="s">
        <v>48</v>
      </c>
      <c r="F755" s="12" t="s">
        <v>49</v>
      </c>
      <c r="G755" s="12" t="s">
        <v>1364</v>
      </c>
      <c r="H755" s="12" t="s">
        <v>1365</v>
      </c>
      <c r="I755" s="40">
        <v>161</v>
      </c>
      <c r="J755" s="40">
        <v>12</v>
      </c>
      <c r="K755" s="40">
        <v>1</v>
      </c>
      <c r="L755" s="40">
        <v>1932</v>
      </c>
      <c r="M755" s="21" t="s">
        <v>1387</v>
      </c>
      <c r="N755" s="21" t="s">
        <v>1382</v>
      </c>
    </row>
    <row r="756" spans="1:14" ht="15" customHeight="1" x14ac:dyDescent="0.25">
      <c r="A756" s="23">
        <v>46114</v>
      </c>
      <c r="B756" s="12" t="s">
        <v>233</v>
      </c>
      <c r="C756" s="12" t="s">
        <v>234</v>
      </c>
      <c r="D756" s="12" t="s">
        <v>899</v>
      </c>
      <c r="E756" s="12" t="s">
        <v>4</v>
      </c>
      <c r="F756" s="12" t="s">
        <v>5</v>
      </c>
      <c r="G756" s="12" t="s">
        <v>1366</v>
      </c>
      <c r="H756" s="12" t="s">
        <v>1367</v>
      </c>
      <c r="I756" s="40">
        <v>12</v>
      </c>
      <c r="J756" s="40">
        <v>2</v>
      </c>
      <c r="K756" s="40">
        <v>1</v>
      </c>
      <c r="L756" s="40">
        <v>24</v>
      </c>
      <c r="M756" s="21" t="s">
        <v>1383</v>
      </c>
      <c r="N756" s="21" t="s">
        <v>1317</v>
      </c>
    </row>
    <row r="757" spans="1:14" ht="15" customHeight="1" x14ac:dyDescent="0.25">
      <c r="A757" s="23">
        <v>46114</v>
      </c>
      <c r="B757" s="12" t="s">
        <v>233</v>
      </c>
      <c r="C757" s="12" t="s">
        <v>234</v>
      </c>
      <c r="D757" s="12" t="s">
        <v>899</v>
      </c>
      <c r="E757" s="12" t="s">
        <v>68</v>
      </c>
      <c r="F757" s="12" t="s">
        <v>69</v>
      </c>
      <c r="G757" s="12" t="s">
        <v>1368</v>
      </c>
      <c r="H757" s="12" t="s">
        <v>1369</v>
      </c>
      <c r="I757" s="40">
        <v>4</v>
      </c>
      <c r="J757" s="40">
        <v>25</v>
      </c>
      <c r="K757" s="40">
        <v>1</v>
      </c>
      <c r="L757" s="40">
        <v>100</v>
      </c>
      <c r="M757" s="21" t="s">
        <v>1383</v>
      </c>
      <c r="N757" s="21" t="s">
        <v>1317</v>
      </c>
    </row>
    <row r="758" spans="1:14" ht="30" customHeight="1" x14ac:dyDescent="0.25">
      <c r="A758" s="23">
        <v>46114</v>
      </c>
      <c r="B758" s="12" t="s">
        <v>236</v>
      </c>
      <c r="C758" s="12" t="s">
        <v>237</v>
      </c>
      <c r="D758" s="12" t="s">
        <v>899</v>
      </c>
      <c r="E758" s="12" t="s">
        <v>30</v>
      </c>
      <c r="F758" s="12" t="s">
        <v>31</v>
      </c>
      <c r="G758" s="12" t="s">
        <v>1312</v>
      </c>
      <c r="H758" s="12" t="s">
        <v>1313</v>
      </c>
      <c r="I758" s="40">
        <v>3901</v>
      </c>
      <c r="J758" s="40">
        <v>2</v>
      </c>
      <c r="K758" s="40">
        <v>1</v>
      </c>
      <c r="L758" s="40">
        <v>7802</v>
      </c>
      <c r="M758" s="21" t="s">
        <v>1381</v>
      </c>
      <c r="N758" s="21" t="s">
        <v>1382</v>
      </c>
    </row>
    <row r="759" spans="1:14" ht="15" customHeight="1" x14ac:dyDescent="0.25">
      <c r="A759" s="23">
        <v>46114</v>
      </c>
      <c r="B759" s="12" t="s">
        <v>236</v>
      </c>
      <c r="C759" s="12" t="s">
        <v>237</v>
      </c>
      <c r="D759" s="12" t="s">
        <v>899</v>
      </c>
      <c r="E759" s="12" t="s">
        <v>30</v>
      </c>
      <c r="F759" s="12" t="s">
        <v>31</v>
      </c>
      <c r="G759" s="12" t="s">
        <v>1319</v>
      </c>
      <c r="H759" s="12" t="s">
        <v>1320</v>
      </c>
      <c r="I759" s="40">
        <v>11</v>
      </c>
      <c r="J759" s="40">
        <v>15</v>
      </c>
      <c r="K759" s="40">
        <v>1</v>
      </c>
      <c r="L759" s="40">
        <v>165</v>
      </c>
      <c r="M759" s="21" t="s">
        <v>1383</v>
      </c>
      <c r="N759" s="21" t="s">
        <v>1317</v>
      </c>
    </row>
    <row r="760" spans="1:14" ht="15" customHeight="1" x14ac:dyDescent="0.25">
      <c r="A760" s="23">
        <v>46114</v>
      </c>
      <c r="B760" s="12" t="s">
        <v>236</v>
      </c>
      <c r="C760" s="12" t="s">
        <v>237</v>
      </c>
      <c r="D760" s="12" t="s">
        <v>899</v>
      </c>
      <c r="E760" s="12" t="s">
        <v>30</v>
      </c>
      <c r="F760" s="12" t="s">
        <v>31</v>
      </c>
      <c r="G760" s="12" t="s">
        <v>1322</v>
      </c>
      <c r="H760" s="12" t="s">
        <v>1323</v>
      </c>
      <c r="I760" s="40">
        <v>11</v>
      </c>
      <c r="J760" s="40">
        <v>20</v>
      </c>
      <c r="K760" s="40">
        <v>1</v>
      </c>
      <c r="L760" s="40">
        <v>220</v>
      </c>
      <c r="M760" s="21" t="s">
        <v>1383</v>
      </c>
      <c r="N760" s="21" t="s">
        <v>1317</v>
      </c>
    </row>
    <row r="761" spans="1:14" ht="15" customHeight="1" x14ac:dyDescent="0.25">
      <c r="A761" s="23">
        <v>46114</v>
      </c>
      <c r="B761" s="12" t="s">
        <v>236</v>
      </c>
      <c r="C761" s="12" t="s">
        <v>237</v>
      </c>
      <c r="D761" s="12" t="s">
        <v>899</v>
      </c>
      <c r="E761" s="12" t="s">
        <v>30</v>
      </c>
      <c r="F761" s="12" t="s">
        <v>31</v>
      </c>
      <c r="G761" s="12" t="s">
        <v>1324</v>
      </c>
      <c r="H761" s="12" t="s">
        <v>1325</v>
      </c>
      <c r="I761" s="40">
        <v>47</v>
      </c>
      <c r="J761" s="40">
        <v>6</v>
      </c>
      <c r="K761" s="40">
        <v>1</v>
      </c>
      <c r="L761" s="40">
        <v>282</v>
      </c>
      <c r="M761" s="21" t="s">
        <v>1383</v>
      </c>
      <c r="N761" s="21" t="s">
        <v>1317</v>
      </c>
    </row>
    <row r="762" spans="1:14" ht="15" customHeight="1" x14ac:dyDescent="0.25">
      <c r="A762" s="23">
        <v>46114</v>
      </c>
      <c r="B762" s="12" t="s">
        <v>236</v>
      </c>
      <c r="C762" s="12" t="s">
        <v>237</v>
      </c>
      <c r="D762" s="12" t="s">
        <v>899</v>
      </c>
      <c r="E762" s="12" t="s">
        <v>52</v>
      </c>
      <c r="F762" s="12" t="s">
        <v>53</v>
      </c>
      <c r="G762" s="12" t="s">
        <v>1327</v>
      </c>
      <c r="H762" s="12" t="s">
        <v>1328</v>
      </c>
      <c r="I762" s="40">
        <v>12</v>
      </c>
      <c r="J762" s="40">
        <v>1.8</v>
      </c>
      <c r="K762" s="40">
        <v>1</v>
      </c>
      <c r="L762" s="40">
        <v>21.6</v>
      </c>
      <c r="M762" s="21" t="s">
        <v>1384</v>
      </c>
      <c r="N762" s="21" t="s">
        <v>1385</v>
      </c>
    </row>
    <row r="763" spans="1:14" ht="15" customHeight="1" x14ac:dyDescent="0.25">
      <c r="A763" s="23">
        <v>46114</v>
      </c>
      <c r="B763" s="12" t="s">
        <v>236</v>
      </c>
      <c r="C763" s="12" t="s">
        <v>237</v>
      </c>
      <c r="D763" s="12" t="s">
        <v>899</v>
      </c>
      <c r="E763" s="12" t="s">
        <v>52</v>
      </c>
      <c r="F763" s="12" t="s">
        <v>53</v>
      </c>
      <c r="G763" s="12" t="s">
        <v>1330</v>
      </c>
      <c r="H763" s="12" t="s">
        <v>1331</v>
      </c>
      <c r="I763" s="40">
        <v>12</v>
      </c>
      <c r="J763" s="40">
        <v>30</v>
      </c>
      <c r="K763" s="40">
        <v>1</v>
      </c>
      <c r="L763" s="40">
        <v>360</v>
      </c>
      <c r="M763" s="21" t="s">
        <v>1384</v>
      </c>
      <c r="N763" s="21" t="s">
        <v>1385</v>
      </c>
    </row>
    <row r="764" spans="1:14" ht="15" customHeight="1" x14ac:dyDescent="0.25">
      <c r="A764" s="23">
        <v>46114</v>
      </c>
      <c r="B764" s="12" t="s">
        <v>236</v>
      </c>
      <c r="C764" s="12" t="s">
        <v>237</v>
      </c>
      <c r="D764" s="12" t="s">
        <v>899</v>
      </c>
      <c r="E764" s="12" t="s">
        <v>52</v>
      </c>
      <c r="F764" s="12" t="s">
        <v>53</v>
      </c>
      <c r="G764" s="12" t="s">
        <v>1333</v>
      </c>
      <c r="H764" s="12" t="s">
        <v>1334</v>
      </c>
      <c r="I764" s="40">
        <v>72</v>
      </c>
      <c r="J764" s="40">
        <v>0.45</v>
      </c>
      <c r="K764" s="40">
        <v>1</v>
      </c>
      <c r="L764" s="40">
        <v>32.4</v>
      </c>
      <c r="M764" s="21" t="s">
        <v>1383</v>
      </c>
      <c r="N764" s="21" t="s">
        <v>1317</v>
      </c>
    </row>
    <row r="765" spans="1:14" ht="15" customHeight="1" x14ac:dyDescent="0.25">
      <c r="A765" s="23">
        <v>46114</v>
      </c>
      <c r="B765" s="12" t="s">
        <v>236</v>
      </c>
      <c r="C765" s="12" t="s">
        <v>237</v>
      </c>
      <c r="D765" s="12" t="s">
        <v>899</v>
      </c>
      <c r="E765" s="12" t="s">
        <v>52</v>
      </c>
      <c r="F765" s="12" t="s">
        <v>53</v>
      </c>
      <c r="G765" s="12" t="s">
        <v>1336</v>
      </c>
      <c r="H765" s="12" t="s">
        <v>1337</v>
      </c>
      <c r="I765" s="40">
        <v>515</v>
      </c>
      <c r="J765" s="40">
        <v>0.2</v>
      </c>
      <c r="K765" s="40">
        <v>1</v>
      </c>
      <c r="L765" s="40">
        <v>103</v>
      </c>
      <c r="M765" s="21" t="s">
        <v>1383</v>
      </c>
      <c r="N765" s="21" t="s">
        <v>1317</v>
      </c>
    </row>
    <row r="766" spans="1:14" ht="15" customHeight="1" x14ac:dyDescent="0.25">
      <c r="A766" s="23">
        <v>46114</v>
      </c>
      <c r="B766" s="12" t="s">
        <v>236</v>
      </c>
      <c r="C766" s="12" t="s">
        <v>237</v>
      </c>
      <c r="D766" s="12" t="s">
        <v>899</v>
      </c>
      <c r="E766" s="12" t="s">
        <v>84</v>
      </c>
      <c r="F766" s="12" t="s">
        <v>85</v>
      </c>
      <c r="G766" s="12" t="s">
        <v>1340</v>
      </c>
      <c r="H766" s="12" t="s">
        <v>1341</v>
      </c>
      <c r="I766" s="40">
        <v>386</v>
      </c>
      <c r="J766" s="40">
        <v>4</v>
      </c>
      <c r="K766" s="40">
        <v>1</v>
      </c>
      <c r="L766" s="40">
        <v>1544</v>
      </c>
      <c r="M766" s="21" t="s">
        <v>1383</v>
      </c>
      <c r="N766" s="21" t="s">
        <v>1317</v>
      </c>
    </row>
    <row r="767" spans="1:14" ht="30" customHeight="1" x14ac:dyDescent="0.25">
      <c r="A767" s="23">
        <v>46114</v>
      </c>
      <c r="B767" s="12" t="s">
        <v>236</v>
      </c>
      <c r="C767" s="12" t="s">
        <v>237</v>
      </c>
      <c r="D767" s="12" t="s">
        <v>899</v>
      </c>
      <c r="E767" s="12" t="s">
        <v>84</v>
      </c>
      <c r="F767" s="12" t="s">
        <v>85</v>
      </c>
      <c r="G767" s="12" t="s">
        <v>1343</v>
      </c>
      <c r="H767" s="12" t="s">
        <v>1344</v>
      </c>
      <c r="I767" s="40">
        <v>1</v>
      </c>
      <c r="J767" s="40">
        <v>90</v>
      </c>
      <c r="K767" s="40">
        <v>1</v>
      </c>
      <c r="L767" s="40">
        <v>90</v>
      </c>
      <c r="M767" s="21" t="s">
        <v>1386</v>
      </c>
      <c r="N767" s="21" t="s">
        <v>1382</v>
      </c>
    </row>
    <row r="768" spans="1:14" ht="15" customHeight="1" x14ac:dyDescent="0.25">
      <c r="A768" s="23">
        <v>46114</v>
      </c>
      <c r="B768" s="12" t="s">
        <v>236</v>
      </c>
      <c r="C768" s="12" t="s">
        <v>237</v>
      </c>
      <c r="D768" s="12" t="s">
        <v>899</v>
      </c>
      <c r="E768" s="12" t="s">
        <v>84</v>
      </c>
      <c r="F768" s="12" t="s">
        <v>85</v>
      </c>
      <c r="G768" s="12" t="s">
        <v>1346</v>
      </c>
      <c r="H768" s="12" t="s">
        <v>1347</v>
      </c>
      <c r="I768" s="40">
        <v>116</v>
      </c>
      <c r="J768" s="40">
        <v>1.5</v>
      </c>
      <c r="K768" s="40">
        <v>1</v>
      </c>
      <c r="L768" s="40">
        <v>174</v>
      </c>
      <c r="M768" s="21" t="s">
        <v>1383</v>
      </c>
      <c r="N768" s="21" t="s">
        <v>1317</v>
      </c>
    </row>
    <row r="769" spans="1:14" ht="30" customHeight="1" x14ac:dyDescent="0.25">
      <c r="A769" s="23">
        <v>46114</v>
      </c>
      <c r="B769" s="12" t="s">
        <v>236</v>
      </c>
      <c r="C769" s="12" t="s">
        <v>237</v>
      </c>
      <c r="D769" s="12" t="s">
        <v>899</v>
      </c>
      <c r="E769" s="12" t="s">
        <v>26</v>
      </c>
      <c r="F769" s="12" t="s">
        <v>27</v>
      </c>
      <c r="G769" s="12" t="s">
        <v>1349</v>
      </c>
      <c r="H769" s="12" t="s">
        <v>1350</v>
      </c>
      <c r="I769" s="40">
        <v>1</v>
      </c>
      <c r="J769" s="40">
        <v>75</v>
      </c>
      <c r="K769" s="40">
        <v>1</v>
      </c>
      <c r="L769" s="40">
        <v>75</v>
      </c>
      <c r="M769" s="21" t="s">
        <v>1386</v>
      </c>
      <c r="N769" s="21" t="s">
        <v>1382</v>
      </c>
    </row>
    <row r="770" spans="1:14" ht="15" customHeight="1" x14ac:dyDescent="0.25">
      <c r="A770" s="23">
        <v>46114</v>
      </c>
      <c r="B770" s="12" t="s">
        <v>236</v>
      </c>
      <c r="C770" s="12" t="s">
        <v>237</v>
      </c>
      <c r="D770" s="12" t="s">
        <v>899</v>
      </c>
      <c r="E770" s="12" t="s">
        <v>26</v>
      </c>
      <c r="F770" s="12" t="s">
        <v>27</v>
      </c>
      <c r="G770" s="12" t="s">
        <v>1351</v>
      </c>
      <c r="H770" s="12" t="s">
        <v>1352</v>
      </c>
      <c r="I770" s="40">
        <v>96</v>
      </c>
      <c r="J770" s="40">
        <v>2.5</v>
      </c>
      <c r="K770" s="40">
        <v>1</v>
      </c>
      <c r="L770" s="40">
        <v>240</v>
      </c>
      <c r="M770" s="21" t="s">
        <v>1383</v>
      </c>
      <c r="N770" s="21" t="s">
        <v>1317</v>
      </c>
    </row>
    <row r="771" spans="1:14" ht="15" customHeight="1" x14ac:dyDescent="0.25">
      <c r="A771" s="23">
        <v>46114</v>
      </c>
      <c r="B771" s="12" t="s">
        <v>236</v>
      </c>
      <c r="C771" s="12" t="s">
        <v>237</v>
      </c>
      <c r="D771" s="12" t="s">
        <v>899</v>
      </c>
      <c r="E771" s="12" t="s">
        <v>26</v>
      </c>
      <c r="F771" s="12" t="s">
        <v>27</v>
      </c>
      <c r="G771" s="12" t="s">
        <v>1353</v>
      </c>
      <c r="H771" s="12" t="s">
        <v>1354</v>
      </c>
      <c r="I771" s="40">
        <v>154</v>
      </c>
      <c r="J771" s="40">
        <v>1.2</v>
      </c>
      <c r="K771" s="40">
        <v>1</v>
      </c>
      <c r="L771" s="40">
        <v>184.8</v>
      </c>
      <c r="M771" s="21" t="s">
        <v>1383</v>
      </c>
      <c r="N771" s="21" t="s">
        <v>1317</v>
      </c>
    </row>
    <row r="772" spans="1:14" ht="15" customHeight="1" x14ac:dyDescent="0.25">
      <c r="A772" s="23">
        <v>46114</v>
      </c>
      <c r="B772" s="12" t="s">
        <v>236</v>
      </c>
      <c r="C772" s="12" t="s">
        <v>237</v>
      </c>
      <c r="D772" s="12" t="s">
        <v>899</v>
      </c>
      <c r="E772" s="12" t="s">
        <v>34</v>
      </c>
      <c r="F772" s="12" t="s">
        <v>35</v>
      </c>
      <c r="G772" s="12" t="s">
        <v>1356</v>
      </c>
      <c r="H772" s="12" t="s">
        <v>1350</v>
      </c>
      <c r="I772" s="40">
        <v>41</v>
      </c>
      <c r="J772" s="40">
        <v>2.2000000000000002</v>
      </c>
      <c r="K772" s="40">
        <v>1</v>
      </c>
      <c r="L772" s="40">
        <v>90.2</v>
      </c>
      <c r="M772" s="21" t="s">
        <v>1383</v>
      </c>
      <c r="N772" s="21" t="s">
        <v>1317</v>
      </c>
    </row>
    <row r="773" spans="1:14" ht="15" customHeight="1" x14ac:dyDescent="0.25">
      <c r="A773" s="23">
        <v>46114</v>
      </c>
      <c r="B773" s="12" t="s">
        <v>236</v>
      </c>
      <c r="C773" s="12" t="s">
        <v>237</v>
      </c>
      <c r="D773" s="12" t="s">
        <v>899</v>
      </c>
      <c r="E773" s="12" t="s">
        <v>34</v>
      </c>
      <c r="F773" s="12" t="s">
        <v>35</v>
      </c>
      <c r="G773" s="12" t="s">
        <v>1357</v>
      </c>
      <c r="H773" s="12" t="s">
        <v>1358</v>
      </c>
      <c r="I773" s="40">
        <v>25</v>
      </c>
      <c r="J773" s="40">
        <v>0.8</v>
      </c>
      <c r="K773" s="40">
        <v>1</v>
      </c>
      <c r="L773" s="40">
        <v>20</v>
      </c>
      <c r="M773" s="21" t="s">
        <v>1383</v>
      </c>
      <c r="N773" s="21" t="s">
        <v>1317</v>
      </c>
    </row>
    <row r="774" spans="1:14" ht="15" customHeight="1" x14ac:dyDescent="0.25">
      <c r="A774" s="23">
        <v>46114</v>
      </c>
      <c r="B774" s="12" t="s">
        <v>236</v>
      </c>
      <c r="C774" s="12" t="s">
        <v>237</v>
      </c>
      <c r="D774" s="12" t="s">
        <v>899</v>
      </c>
      <c r="E774" s="12" t="s">
        <v>34</v>
      </c>
      <c r="F774" s="12" t="s">
        <v>35</v>
      </c>
      <c r="G774" s="12" t="s">
        <v>1359</v>
      </c>
      <c r="H774" s="12" t="s">
        <v>1360</v>
      </c>
      <c r="I774" s="40">
        <v>6</v>
      </c>
      <c r="J774" s="40">
        <v>1</v>
      </c>
      <c r="K774" s="40">
        <v>1</v>
      </c>
      <c r="L774" s="40">
        <v>6</v>
      </c>
      <c r="M774" s="21" t="s">
        <v>1383</v>
      </c>
      <c r="N774" s="21" t="s">
        <v>1317</v>
      </c>
    </row>
    <row r="775" spans="1:14" ht="30" customHeight="1" x14ac:dyDescent="0.25">
      <c r="A775" s="23">
        <v>46114</v>
      </c>
      <c r="B775" s="12" t="s">
        <v>236</v>
      </c>
      <c r="C775" s="12" t="s">
        <v>237</v>
      </c>
      <c r="D775" s="12" t="s">
        <v>899</v>
      </c>
      <c r="E775" s="12" t="s">
        <v>46</v>
      </c>
      <c r="F775" s="12" t="s">
        <v>47</v>
      </c>
      <c r="G775" s="12" t="s">
        <v>1361</v>
      </c>
      <c r="H775" s="12" t="s">
        <v>1362</v>
      </c>
      <c r="I775" s="40">
        <v>5</v>
      </c>
      <c r="J775" s="40">
        <v>7</v>
      </c>
      <c r="K775" s="40">
        <v>1</v>
      </c>
      <c r="L775" s="40">
        <v>35</v>
      </c>
      <c r="M775" s="21" t="s">
        <v>1387</v>
      </c>
      <c r="N775" s="21" t="s">
        <v>1382</v>
      </c>
    </row>
    <row r="776" spans="1:14" ht="30" customHeight="1" x14ac:dyDescent="0.25">
      <c r="A776" s="23">
        <v>46114</v>
      </c>
      <c r="B776" s="12" t="s">
        <v>236</v>
      </c>
      <c r="C776" s="12" t="s">
        <v>237</v>
      </c>
      <c r="D776" s="12" t="s">
        <v>899</v>
      </c>
      <c r="E776" s="12" t="s">
        <v>48</v>
      </c>
      <c r="F776" s="12" t="s">
        <v>49</v>
      </c>
      <c r="G776" s="12" t="s">
        <v>1364</v>
      </c>
      <c r="H776" s="12" t="s">
        <v>1365</v>
      </c>
      <c r="I776" s="40">
        <v>5</v>
      </c>
      <c r="J776" s="40">
        <v>12</v>
      </c>
      <c r="K776" s="40">
        <v>1</v>
      </c>
      <c r="L776" s="40">
        <v>60</v>
      </c>
      <c r="M776" s="21" t="s">
        <v>1387</v>
      </c>
      <c r="N776" s="21" t="s">
        <v>1382</v>
      </c>
    </row>
    <row r="777" spans="1:14" ht="15" customHeight="1" x14ac:dyDescent="0.25">
      <c r="A777" s="23">
        <v>46114</v>
      </c>
      <c r="B777" s="12" t="s">
        <v>236</v>
      </c>
      <c r="C777" s="12" t="s">
        <v>237</v>
      </c>
      <c r="D777" s="12" t="s">
        <v>899</v>
      </c>
      <c r="E777" s="12" t="s">
        <v>4</v>
      </c>
      <c r="F777" s="12" t="s">
        <v>5</v>
      </c>
      <c r="G777" s="12" t="s">
        <v>1366</v>
      </c>
      <c r="H777" s="12" t="s">
        <v>1367</v>
      </c>
      <c r="I777" s="40">
        <v>25</v>
      </c>
      <c r="J777" s="40">
        <v>2</v>
      </c>
      <c r="K777" s="40">
        <v>1</v>
      </c>
      <c r="L777" s="40">
        <v>50</v>
      </c>
      <c r="M777" s="21" t="s">
        <v>1383</v>
      </c>
      <c r="N777" s="21" t="s">
        <v>1317</v>
      </c>
    </row>
    <row r="778" spans="1:14" ht="15" customHeight="1" x14ac:dyDescent="0.25">
      <c r="A778" s="23">
        <v>46114</v>
      </c>
      <c r="B778" s="12" t="s">
        <v>236</v>
      </c>
      <c r="C778" s="12" t="s">
        <v>237</v>
      </c>
      <c r="D778" s="12" t="s">
        <v>899</v>
      </c>
      <c r="E778" s="12" t="s">
        <v>68</v>
      </c>
      <c r="F778" s="12" t="s">
        <v>69</v>
      </c>
      <c r="G778" s="12" t="s">
        <v>1368</v>
      </c>
      <c r="H778" s="12" t="s">
        <v>1369</v>
      </c>
      <c r="I778" s="40">
        <v>8</v>
      </c>
      <c r="J778" s="40">
        <v>25</v>
      </c>
      <c r="K778" s="40">
        <v>1</v>
      </c>
      <c r="L778" s="40">
        <v>200</v>
      </c>
      <c r="M778" s="21" t="s">
        <v>1383</v>
      </c>
      <c r="N778" s="21" t="s">
        <v>1317</v>
      </c>
    </row>
    <row r="779" spans="1:14" ht="30" customHeight="1" x14ac:dyDescent="0.25">
      <c r="A779" s="23">
        <v>46114</v>
      </c>
      <c r="B779" s="12" t="s">
        <v>239</v>
      </c>
      <c r="C779" s="12" t="s">
        <v>240</v>
      </c>
      <c r="D779" s="12" t="s">
        <v>900</v>
      </c>
      <c r="E779" s="12" t="s">
        <v>30</v>
      </c>
      <c r="F779" s="12" t="s">
        <v>31</v>
      </c>
      <c r="G779" s="12" t="s">
        <v>1312</v>
      </c>
      <c r="H779" s="12" t="s">
        <v>1313</v>
      </c>
      <c r="I779" s="40">
        <v>1753</v>
      </c>
      <c r="J779" s="40">
        <v>2</v>
      </c>
      <c r="K779" s="40">
        <v>1</v>
      </c>
      <c r="L779" s="40">
        <v>3506</v>
      </c>
      <c r="M779" s="21" t="s">
        <v>1381</v>
      </c>
      <c r="N779" s="21" t="s">
        <v>1382</v>
      </c>
    </row>
    <row r="780" spans="1:14" ht="15" customHeight="1" x14ac:dyDescent="0.25">
      <c r="A780" s="23">
        <v>46114</v>
      </c>
      <c r="B780" s="12" t="s">
        <v>239</v>
      </c>
      <c r="C780" s="12" t="s">
        <v>240</v>
      </c>
      <c r="D780" s="12" t="s">
        <v>900</v>
      </c>
      <c r="E780" s="12" t="s">
        <v>30</v>
      </c>
      <c r="F780" s="12" t="s">
        <v>31</v>
      </c>
      <c r="G780" s="12" t="s">
        <v>1319</v>
      </c>
      <c r="H780" s="12" t="s">
        <v>1320</v>
      </c>
      <c r="I780" s="40">
        <v>5</v>
      </c>
      <c r="J780" s="40">
        <v>15</v>
      </c>
      <c r="K780" s="40">
        <v>1</v>
      </c>
      <c r="L780" s="40">
        <v>75</v>
      </c>
      <c r="M780" s="21" t="s">
        <v>1383</v>
      </c>
      <c r="N780" s="21" t="s">
        <v>1317</v>
      </c>
    </row>
    <row r="781" spans="1:14" ht="15" customHeight="1" x14ac:dyDescent="0.25">
      <c r="A781" s="23">
        <v>46114</v>
      </c>
      <c r="B781" s="12" t="s">
        <v>239</v>
      </c>
      <c r="C781" s="12" t="s">
        <v>240</v>
      </c>
      <c r="D781" s="12" t="s">
        <v>900</v>
      </c>
      <c r="E781" s="12" t="s">
        <v>30</v>
      </c>
      <c r="F781" s="12" t="s">
        <v>31</v>
      </c>
      <c r="G781" s="12" t="s">
        <v>1322</v>
      </c>
      <c r="H781" s="12" t="s">
        <v>1323</v>
      </c>
      <c r="I781" s="40">
        <v>5</v>
      </c>
      <c r="J781" s="40">
        <v>20</v>
      </c>
      <c r="K781" s="40">
        <v>1</v>
      </c>
      <c r="L781" s="40">
        <v>100</v>
      </c>
      <c r="M781" s="21" t="s">
        <v>1383</v>
      </c>
      <c r="N781" s="21" t="s">
        <v>1317</v>
      </c>
    </row>
    <row r="782" spans="1:14" ht="15" customHeight="1" x14ac:dyDescent="0.25">
      <c r="A782" s="23">
        <v>46114</v>
      </c>
      <c r="B782" s="12" t="s">
        <v>239</v>
      </c>
      <c r="C782" s="12" t="s">
        <v>240</v>
      </c>
      <c r="D782" s="12" t="s">
        <v>900</v>
      </c>
      <c r="E782" s="12" t="s">
        <v>30</v>
      </c>
      <c r="F782" s="12" t="s">
        <v>31</v>
      </c>
      <c r="G782" s="12" t="s">
        <v>1324</v>
      </c>
      <c r="H782" s="12" t="s">
        <v>1325</v>
      </c>
      <c r="I782" s="40">
        <v>21</v>
      </c>
      <c r="J782" s="40">
        <v>6</v>
      </c>
      <c r="K782" s="40">
        <v>1</v>
      </c>
      <c r="L782" s="40">
        <v>126</v>
      </c>
      <c r="M782" s="21" t="s">
        <v>1383</v>
      </c>
      <c r="N782" s="21" t="s">
        <v>1317</v>
      </c>
    </row>
    <row r="783" spans="1:14" ht="15" customHeight="1" x14ac:dyDescent="0.25">
      <c r="A783" s="23">
        <v>46114</v>
      </c>
      <c r="B783" s="12" t="s">
        <v>239</v>
      </c>
      <c r="C783" s="12" t="s">
        <v>240</v>
      </c>
      <c r="D783" s="12" t="s">
        <v>900</v>
      </c>
      <c r="E783" s="12" t="s">
        <v>52</v>
      </c>
      <c r="F783" s="12" t="s">
        <v>53</v>
      </c>
      <c r="G783" s="12" t="s">
        <v>1327</v>
      </c>
      <c r="H783" s="12" t="s">
        <v>1328</v>
      </c>
      <c r="I783" s="40">
        <v>13</v>
      </c>
      <c r="J783" s="40">
        <v>1.8</v>
      </c>
      <c r="K783" s="40">
        <v>1</v>
      </c>
      <c r="L783" s="40">
        <v>23.4</v>
      </c>
      <c r="M783" s="21" t="s">
        <v>1384</v>
      </c>
      <c r="N783" s="21" t="s">
        <v>1385</v>
      </c>
    </row>
    <row r="784" spans="1:14" ht="15" customHeight="1" x14ac:dyDescent="0.25">
      <c r="A784" s="23">
        <v>46114</v>
      </c>
      <c r="B784" s="12" t="s">
        <v>239</v>
      </c>
      <c r="C784" s="12" t="s">
        <v>240</v>
      </c>
      <c r="D784" s="12" t="s">
        <v>900</v>
      </c>
      <c r="E784" s="12" t="s">
        <v>52</v>
      </c>
      <c r="F784" s="12" t="s">
        <v>53</v>
      </c>
      <c r="G784" s="12" t="s">
        <v>1330</v>
      </c>
      <c r="H784" s="12" t="s">
        <v>1331</v>
      </c>
      <c r="I784" s="40">
        <v>13</v>
      </c>
      <c r="J784" s="40">
        <v>30</v>
      </c>
      <c r="K784" s="40">
        <v>1</v>
      </c>
      <c r="L784" s="40">
        <v>390</v>
      </c>
      <c r="M784" s="21" t="s">
        <v>1384</v>
      </c>
      <c r="N784" s="21" t="s">
        <v>1385</v>
      </c>
    </row>
    <row r="785" spans="1:14" ht="15" customHeight="1" x14ac:dyDescent="0.25">
      <c r="A785" s="23">
        <v>46114</v>
      </c>
      <c r="B785" s="12" t="s">
        <v>239</v>
      </c>
      <c r="C785" s="12" t="s">
        <v>240</v>
      </c>
      <c r="D785" s="12" t="s">
        <v>900</v>
      </c>
      <c r="E785" s="12" t="s">
        <v>52</v>
      </c>
      <c r="F785" s="12" t="s">
        <v>53</v>
      </c>
      <c r="G785" s="12" t="s">
        <v>1333</v>
      </c>
      <c r="H785" s="12" t="s">
        <v>1334</v>
      </c>
      <c r="I785" s="40">
        <v>98</v>
      </c>
      <c r="J785" s="40">
        <v>0.45</v>
      </c>
      <c r="K785" s="40">
        <v>1</v>
      </c>
      <c r="L785" s="40">
        <v>44.1</v>
      </c>
      <c r="M785" s="21" t="s">
        <v>1383</v>
      </c>
      <c r="N785" s="21" t="s">
        <v>1317</v>
      </c>
    </row>
    <row r="786" spans="1:14" ht="15" customHeight="1" x14ac:dyDescent="0.25">
      <c r="A786" s="23">
        <v>46114</v>
      </c>
      <c r="B786" s="12" t="s">
        <v>239</v>
      </c>
      <c r="C786" s="12" t="s">
        <v>240</v>
      </c>
      <c r="D786" s="12" t="s">
        <v>900</v>
      </c>
      <c r="E786" s="12" t="s">
        <v>52</v>
      </c>
      <c r="F786" s="12" t="s">
        <v>53</v>
      </c>
      <c r="G786" s="12" t="s">
        <v>1336</v>
      </c>
      <c r="H786" s="12" t="s">
        <v>1337</v>
      </c>
      <c r="I786" s="40">
        <v>702</v>
      </c>
      <c r="J786" s="40">
        <v>0.2</v>
      </c>
      <c r="K786" s="40">
        <v>1</v>
      </c>
      <c r="L786" s="40">
        <v>140.4</v>
      </c>
      <c r="M786" s="21" t="s">
        <v>1383</v>
      </c>
      <c r="N786" s="21" t="s">
        <v>1317</v>
      </c>
    </row>
    <row r="787" spans="1:14" ht="15" customHeight="1" x14ac:dyDescent="0.25">
      <c r="A787" s="23">
        <v>46114</v>
      </c>
      <c r="B787" s="12" t="s">
        <v>239</v>
      </c>
      <c r="C787" s="12" t="s">
        <v>240</v>
      </c>
      <c r="D787" s="12" t="s">
        <v>900</v>
      </c>
      <c r="E787" s="12" t="s">
        <v>84</v>
      </c>
      <c r="F787" s="12" t="s">
        <v>85</v>
      </c>
      <c r="G787" s="12" t="s">
        <v>1340</v>
      </c>
      <c r="H787" s="12" t="s">
        <v>1341</v>
      </c>
      <c r="I787" s="40">
        <v>181</v>
      </c>
      <c r="J787" s="40">
        <v>4</v>
      </c>
      <c r="K787" s="40">
        <v>1</v>
      </c>
      <c r="L787" s="40">
        <v>724</v>
      </c>
      <c r="M787" s="21" t="s">
        <v>1383</v>
      </c>
      <c r="N787" s="21" t="s">
        <v>1317</v>
      </c>
    </row>
    <row r="788" spans="1:14" ht="30" customHeight="1" x14ac:dyDescent="0.25">
      <c r="A788" s="23">
        <v>46114</v>
      </c>
      <c r="B788" s="12" t="s">
        <v>239</v>
      </c>
      <c r="C788" s="12" t="s">
        <v>240</v>
      </c>
      <c r="D788" s="12" t="s">
        <v>900</v>
      </c>
      <c r="E788" s="12" t="s">
        <v>84</v>
      </c>
      <c r="F788" s="12" t="s">
        <v>85</v>
      </c>
      <c r="G788" s="12" t="s">
        <v>1343</v>
      </c>
      <c r="H788" s="12" t="s">
        <v>1344</v>
      </c>
      <c r="I788" s="40">
        <v>1</v>
      </c>
      <c r="J788" s="40">
        <v>90</v>
      </c>
      <c r="K788" s="40">
        <v>1</v>
      </c>
      <c r="L788" s="40">
        <v>90</v>
      </c>
      <c r="M788" s="21" t="s">
        <v>1386</v>
      </c>
      <c r="N788" s="21" t="s">
        <v>1382</v>
      </c>
    </row>
    <row r="789" spans="1:14" ht="15" customHeight="1" x14ac:dyDescent="0.25">
      <c r="A789" s="23">
        <v>46114</v>
      </c>
      <c r="B789" s="12" t="s">
        <v>239</v>
      </c>
      <c r="C789" s="12" t="s">
        <v>240</v>
      </c>
      <c r="D789" s="12" t="s">
        <v>900</v>
      </c>
      <c r="E789" s="12" t="s">
        <v>84</v>
      </c>
      <c r="F789" s="12" t="s">
        <v>85</v>
      </c>
      <c r="G789" s="12" t="s">
        <v>1346</v>
      </c>
      <c r="H789" s="12" t="s">
        <v>1347</v>
      </c>
      <c r="I789" s="40">
        <v>54</v>
      </c>
      <c r="J789" s="40">
        <v>1.5</v>
      </c>
      <c r="K789" s="40">
        <v>1</v>
      </c>
      <c r="L789" s="40">
        <v>81</v>
      </c>
      <c r="M789" s="21" t="s">
        <v>1383</v>
      </c>
      <c r="N789" s="21" t="s">
        <v>1317</v>
      </c>
    </row>
    <row r="790" spans="1:14" ht="30" customHeight="1" x14ac:dyDescent="0.25">
      <c r="A790" s="23">
        <v>46114</v>
      </c>
      <c r="B790" s="12" t="s">
        <v>239</v>
      </c>
      <c r="C790" s="12" t="s">
        <v>240</v>
      </c>
      <c r="D790" s="12" t="s">
        <v>900</v>
      </c>
      <c r="E790" s="12" t="s">
        <v>26</v>
      </c>
      <c r="F790" s="12" t="s">
        <v>27</v>
      </c>
      <c r="G790" s="12" t="s">
        <v>1349</v>
      </c>
      <c r="H790" s="12" t="s">
        <v>1350</v>
      </c>
      <c r="I790" s="40">
        <v>1</v>
      </c>
      <c r="J790" s="40">
        <v>75</v>
      </c>
      <c r="K790" s="40">
        <v>1</v>
      </c>
      <c r="L790" s="40">
        <v>75</v>
      </c>
      <c r="M790" s="21" t="s">
        <v>1386</v>
      </c>
      <c r="N790" s="21" t="s">
        <v>1382</v>
      </c>
    </row>
    <row r="791" spans="1:14" ht="15" customHeight="1" x14ac:dyDescent="0.25">
      <c r="A791" s="23">
        <v>46114</v>
      </c>
      <c r="B791" s="12" t="s">
        <v>239</v>
      </c>
      <c r="C791" s="12" t="s">
        <v>240</v>
      </c>
      <c r="D791" s="12" t="s">
        <v>900</v>
      </c>
      <c r="E791" s="12" t="s">
        <v>26</v>
      </c>
      <c r="F791" s="12" t="s">
        <v>27</v>
      </c>
      <c r="G791" s="12" t="s">
        <v>1351</v>
      </c>
      <c r="H791" s="12" t="s">
        <v>1352</v>
      </c>
      <c r="I791" s="40">
        <v>45</v>
      </c>
      <c r="J791" s="40">
        <v>2.5</v>
      </c>
      <c r="K791" s="40">
        <v>1</v>
      </c>
      <c r="L791" s="40">
        <v>112.5</v>
      </c>
      <c r="M791" s="21" t="s">
        <v>1383</v>
      </c>
      <c r="N791" s="21" t="s">
        <v>1317</v>
      </c>
    </row>
    <row r="792" spans="1:14" ht="15" customHeight="1" x14ac:dyDescent="0.25">
      <c r="A792" s="23">
        <v>46114</v>
      </c>
      <c r="B792" s="12" t="s">
        <v>239</v>
      </c>
      <c r="C792" s="12" t="s">
        <v>240</v>
      </c>
      <c r="D792" s="12" t="s">
        <v>900</v>
      </c>
      <c r="E792" s="12" t="s">
        <v>26</v>
      </c>
      <c r="F792" s="12" t="s">
        <v>27</v>
      </c>
      <c r="G792" s="12" t="s">
        <v>1353</v>
      </c>
      <c r="H792" s="12" t="s">
        <v>1354</v>
      </c>
      <c r="I792" s="40">
        <v>72</v>
      </c>
      <c r="J792" s="40">
        <v>1.2</v>
      </c>
      <c r="K792" s="40">
        <v>1</v>
      </c>
      <c r="L792" s="40">
        <v>86.4</v>
      </c>
      <c r="M792" s="21" t="s">
        <v>1383</v>
      </c>
      <c r="N792" s="21" t="s">
        <v>1317</v>
      </c>
    </row>
    <row r="793" spans="1:14" ht="15" customHeight="1" x14ac:dyDescent="0.25">
      <c r="A793" s="23">
        <v>46114</v>
      </c>
      <c r="B793" s="12" t="s">
        <v>239</v>
      </c>
      <c r="C793" s="12" t="s">
        <v>240</v>
      </c>
      <c r="D793" s="12" t="s">
        <v>900</v>
      </c>
      <c r="E793" s="12" t="s">
        <v>34</v>
      </c>
      <c r="F793" s="12" t="s">
        <v>35</v>
      </c>
      <c r="G793" s="12" t="s">
        <v>1356</v>
      </c>
      <c r="H793" s="12" t="s">
        <v>1350</v>
      </c>
      <c r="I793" s="40">
        <v>56</v>
      </c>
      <c r="J793" s="40">
        <v>2.2000000000000002</v>
      </c>
      <c r="K793" s="40">
        <v>1</v>
      </c>
      <c r="L793" s="40">
        <v>123.2</v>
      </c>
      <c r="M793" s="21" t="s">
        <v>1383</v>
      </c>
      <c r="N793" s="21" t="s">
        <v>1317</v>
      </c>
    </row>
    <row r="794" spans="1:14" ht="15" customHeight="1" x14ac:dyDescent="0.25">
      <c r="A794" s="23">
        <v>46114</v>
      </c>
      <c r="B794" s="12" t="s">
        <v>239</v>
      </c>
      <c r="C794" s="12" t="s">
        <v>240</v>
      </c>
      <c r="D794" s="12" t="s">
        <v>900</v>
      </c>
      <c r="E794" s="12" t="s">
        <v>34</v>
      </c>
      <c r="F794" s="12" t="s">
        <v>35</v>
      </c>
      <c r="G794" s="12" t="s">
        <v>1357</v>
      </c>
      <c r="H794" s="12" t="s">
        <v>1358</v>
      </c>
      <c r="I794" s="40">
        <v>34</v>
      </c>
      <c r="J794" s="40">
        <v>0.8</v>
      </c>
      <c r="K794" s="40">
        <v>1</v>
      </c>
      <c r="L794" s="40">
        <v>27.2</v>
      </c>
      <c r="M794" s="21" t="s">
        <v>1383</v>
      </c>
      <c r="N794" s="21" t="s">
        <v>1317</v>
      </c>
    </row>
    <row r="795" spans="1:14" ht="15" customHeight="1" x14ac:dyDescent="0.25">
      <c r="A795" s="23">
        <v>46114</v>
      </c>
      <c r="B795" s="12" t="s">
        <v>239</v>
      </c>
      <c r="C795" s="12" t="s">
        <v>240</v>
      </c>
      <c r="D795" s="12" t="s">
        <v>900</v>
      </c>
      <c r="E795" s="12" t="s">
        <v>34</v>
      </c>
      <c r="F795" s="12" t="s">
        <v>35</v>
      </c>
      <c r="G795" s="12" t="s">
        <v>1359</v>
      </c>
      <c r="H795" s="12" t="s">
        <v>1360</v>
      </c>
      <c r="I795" s="40">
        <v>8</v>
      </c>
      <c r="J795" s="40">
        <v>1</v>
      </c>
      <c r="K795" s="40">
        <v>1</v>
      </c>
      <c r="L795" s="40">
        <v>8</v>
      </c>
      <c r="M795" s="21" t="s">
        <v>1383</v>
      </c>
      <c r="N795" s="21" t="s">
        <v>1317</v>
      </c>
    </row>
    <row r="796" spans="1:14" ht="30" customHeight="1" x14ac:dyDescent="0.25">
      <c r="A796" s="23">
        <v>46114</v>
      </c>
      <c r="B796" s="12" t="s">
        <v>239</v>
      </c>
      <c r="C796" s="12" t="s">
        <v>240</v>
      </c>
      <c r="D796" s="12" t="s">
        <v>900</v>
      </c>
      <c r="E796" s="12" t="s">
        <v>46</v>
      </c>
      <c r="F796" s="12" t="s">
        <v>47</v>
      </c>
      <c r="G796" s="12" t="s">
        <v>1361</v>
      </c>
      <c r="H796" s="12" t="s">
        <v>1362</v>
      </c>
      <c r="I796" s="40">
        <v>21</v>
      </c>
      <c r="J796" s="40">
        <v>7</v>
      </c>
      <c r="K796" s="40">
        <v>1</v>
      </c>
      <c r="L796" s="40">
        <v>147</v>
      </c>
      <c r="M796" s="21" t="s">
        <v>1387</v>
      </c>
      <c r="N796" s="21" t="s">
        <v>1382</v>
      </c>
    </row>
    <row r="797" spans="1:14" ht="30" customHeight="1" x14ac:dyDescent="0.25">
      <c r="A797" s="23">
        <v>46114</v>
      </c>
      <c r="B797" s="12" t="s">
        <v>239</v>
      </c>
      <c r="C797" s="12" t="s">
        <v>240</v>
      </c>
      <c r="D797" s="12" t="s">
        <v>900</v>
      </c>
      <c r="E797" s="12" t="s">
        <v>48</v>
      </c>
      <c r="F797" s="12" t="s">
        <v>49</v>
      </c>
      <c r="G797" s="12" t="s">
        <v>1364</v>
      </c>
      <c r="H797" s="12" t="s">
        <v>1365</v>
      </c>
      <c r="I797" s="40">
        <v>21</v>
      </c>
      <c r="J797" s="40">
        <v>12</v>
      </c>
      <c r="K797" s="40">
        <v>1</v>
      </c>
      <c r="L797" s="40">
        <v>252</v>
      </c>
      <c r="M797" s="21" t="s">
        <v>1387</v>
      </c>
      <c r="N797" s="21" t="s">
        <v>1382</v>
      </c>
    </row>
    <row r="798" spans="1:14" ht="15" customHeight="1" x14ac:dyDescent="0.25">
      <c r="A798" s="23">
        <v>46114</v>
      </c>
      <c r="B798" s="12" t="s">
        <v>239</v>
      </c>
      <c r="C798" s="12" t="s">
        <v>240</v>
      </c>
      <c r="D798" s="12" t="s">
        <v>900</v>
      </c>
      <c r="E798" s="12" t="s">
        <v>4</v>
      </c>
      <c r="F798" s="12" t="s">
        <v>5</v>
      </c>
      <c r="G798" s="12" t="s">
        <v>1366</v>
      </c>
      <c r="H798" s="12" t="s">
        <v>1367</v>
      </c>
      <c r="I798" s="40">
        <v>34</v>
      </c>
      <c r="J798" s="40">
        <v>2</v>
      </c>
      <c r="K798" s="40">
        <v>1</v>
      </c>
      <c r="L798" s="40">
        <v>68</v>
      </c>
      <c r="M798" s="21" t="s">
        <v>1383</v>
      </c>
      <c r="N798" s="21" t="s">
        <v>1317</v>
      </c>
    </row>
    <row r="799" spans="1:14" ht="15" customHeight="1" x14ac:dyDescent="0.25">
      <c r="A799" s="23">
        <v>46114</v>
      </c>
      <c r="B799" s="12" t="s">
        <v>239</v>
      </c>
      <c r="C799" s="12" t="s">
        <v>240</v>
      </c>
      <c r="D799" s="12" t="s">
        <v>900</v>
      </c>
      <c r="E799" s="12" t="s">
        <v>68</v>
      </c>
      <c r="F799" s="12" t="s">
        <v>69</v>
      </c>
      <c r="G799" s="12" t="s">
        <v>1368</v>
      </c>
      <c r="H799" s="12" t="s">
        <v>1369</v>
      </c>
      <c r="I799" s="40">
        <v>4</v>
      </c>
      <c r="J799" s="40">
        <v>25</v>
      </c>
      <c r="K799" s="40">
        <v>1</v>
      </c>
      <c r="L799" s="40">
        <v>100</v>
      </c>
      <c r="M799" s="21" t="s">
        <v>1383</v>
      </c>
      <c r="N799" s="21" t="s">
        <v>1317</v>
      </c>
    </row>
    <row r="800" spans="1:14" ht="30" customHeight="1" x14ac:dyDescent="0.25">
      <c r="A800" s="23">
        <v>46114</v>
      </c>
      <c r="B800" s="12" t="s">
        <v>242</v>
      </c>
      <c r="C800" s="12" t="s">
        <v>243</v>
      </c>
      <c r="D800" s="12" t="s">
        <v>900</v>
      </c>
      <c r="E800" s="12" t="s">
        <v>30</v>
      </c>
      <c r="F800" s="12" t="s">
        <v>31</v>
      </c>
      <c r="G800" s="12" t="s">
        <v>1312</v>
      </c>
      <c r="H800" s="12" t="s">
        <v>1313</v>
      </c>
      <c r="I800" s="40">
        <v>2583</v>
      </c>
      <c r="J800" s="40">
        <v>2</v>
      </c>
      <c r="K800" s="40">
        <v>1</v>
      </c>
      <c r="L800" s="40">
        <v>5166</v>
      </c>
      <c r="M800" s="21" t="s">
        <v>1381</v>
      </c>
      <c r="N800" s="21" t="s">
        <v>1382</v>
      </c>
    </row>
    <row r="801" spans="1:14" ht="15" customHeight="1" x14ac:dyDescent="0.25">
      <c r="A801" s="23">
        <v>46114</v>
      </c>
      <c r="B801" s="12" t="s">
        <v>242</v>
      </c>
      <c r="C801" s="12" t="s">
        <v>243</v>
      </c>
      <c r="D801" s="12" t="s">
        <v>900</v>
      </c>
      <c r="E801" s="12" t="s">
        <v>30</v>
      </c>
      <c r="F801" s="12" t="s">
        <v>31</v>
      </c>
      <c r="G801" s="12" t="s">
        <v>1319</v>
      </c>
      <c r="H801" s="12" t="s">
        <v>1320</v>
      </c>
      <c r="I801" s="40">
        <v>7</v>
      </c>
      <c r="J801" s="40">
        <v>15</v>
      </c>
      <c r="K801" s="40">
        <v>1</v>
      </c>
      <c r="L801" s="40">
        <v>105</v>
      </c>
      <c r="M801" s="21" t="s">
        <v>1383</v>
      </c>
      <c r="N801" s="21" t="s">
        <v>1317</v>
      </c>
    </row>
    <row r="802" spans="1:14" ht="15" customHeight="1" x14ac:dyDescent="0.25">
      <c r="A802" s="23">
        <v>46114</v>
      </c>
      <c r="B802" s="12" t="s">
        <v>242</v>
      </c>
      <c r="C802" s="12" t="s">
        <v>243</v>
      </c>
      <c r="D802" s="12" t="s">
        <v>900</v>
      </c>
      <c r="E802" s="12" t="s">
        <v>30</v>
      </c>
      <c r="F802" s="12" t="s">
        <v>31</v>
      </c>
      <c r="G802" s="12" t="s">
        <v>1322</v>
      </c>
      <c r="H802" s="12" t="s">
        <v>1323</v>
      </c>
      <c r="I802" s="40">
        <v>7</v>
      </c>
      <c r="J802" s="40">
        <v>20</v>
      </c>
      <c r="K802" s="40">
        <v>1</v>
      </c>
      <c r="L802" s="40">
        <v>140</v>
      </c>
      <c r="M802" s="21" t="s">
        <v>1383</v>
      </c>
      <c r="N802" s="21" t="s">
        <v>1317</v>
      </c>
    </row>
    <row r="803" spans="1:14" ht="15" customHeight="1" x14ac:dyDescent="0.25">
      <c r="A803" s="23">
        <v>46114</v>
      </c>
      <c r="B803" s="12" t="s">
        <v>242</v>
      </c>
      <c r="C803" s="12" t="s">
        <v>243</v>
      </c>
      <c r="D803" s="12" t="s">
        <v>900</v>
      </c>
      <c r="E803" s="12" t="s">
        <v>30</v>
      </c>
      <c r="F803" s="12" t="s">
        <v>31</v>
      </c>
      <c r="G803" s="12" t="s">
        <v>1324</v>
      </c>
      <c r="H803" s="12" t="s">
        <v>1325</v>
      </c>
      <c r="I803" s="40">
        <v>31</v>
      </c>
      <c r="J803" s="40">
        <v>6</v>
      </c>
      <c r="K803" s="40">
        <v>1</v>
      </c>
      <c r="L803" s="40">
        <v>186</v>
      </c>
      <c r="M803" s="21" t="s">
        <v>1383</v>
      </c>
      <c r="N803" s="21" t="s">
        <v>1317</v>
      </c>
    </row>
    <row r="804" spans="1:14" ht="15" customHeight="1" x14ac:dyDescent="0.25">
      <c r="A804" s="23">
        <v>46114</v>
      </c>
      <c r="B804" s="12" t="s">
        <v>242</v>
      </c>
      <c r="C804" s="12" t="s">
        <v>243</v>
      </c>
      <c r="D804" s="12" t="s">
        <v>900</v>
      </c>
      <c r="E804" s="12" t="s">
        <v>52</v>
      </c>
      <c r="F804" s="12" t="s">
        <v>53</v>
      </c>
      <c r="G804" s="12" t="s">
        <v>1327</v>
      </c>
      <c r="H804" s="12" t="s">
        <v>1328</v>
      </c>
      <c r="I804" s="40">
        <v>14</v>
      </c>
      <c r="J804" s="40">
        <v>1.8</v>
      </c>
      <c r="K804" s="40">
        <v>1</v>
      </c>
      <c r="L804" s="40">
        <v>25.2</v>
      </c>
      <c r="M804" s="21" t="s">
        <v>1384</v>
      </c>
      <c r="N804" s="21" t="s">
        <v>1385</v>
      </c>
    </row>
    <row r="805" spans="1:14" ht="15" customHeight="1" x14ac:dyDescent="0.25">
      <c r="A805" s="23">
        <v>46114</v>
      </c>
      <c r="B805" s="12" t="s">
        <v>242</v>
      </c>
      <c r="C805" s="12" t="s">
        <v>243</v>
      </c>
      <c r="D805" s="12" t="s">
        <v>900</v>
      </c>
      <c r="E805" s="12" t="s">
        <v>52</v>
      </c>
      <c r="F805" s="12" t="s">
        <v>53</v>
      </c>
      <c r="G805" s="12" t="s">
        <v>1330</v>
      </c>
      <c r="H805" s="12" t="s">
        <v>1331</v>
      </c>
      <c r="I805" s="40">
        <v>14</v>
      </c>
      <c r="J805" s="40">
        <v>30</v>
      </c>
      <c r="K805" s="40">
        <v>1</v>
      </c>
      <c r="L805" s="40">
        <v>420</v>
      </c>
      <c r="M805" s="21" t="s">
        <v>1384</v>
      </c>
      <c r="N805" s="21" t="s">
        <v>1385</v>
      </c>
    </row>
    <row r="806" spans="1:14" ht="15" customHeight="1" x14ac:dyDescent="0.25">
      <c r="A806" s="23">
        <v>46114</v>
      </c>
      <c r="B806" s="12" t="s">
        <v>242</v>
      </c>
      <c r="C806" s="12" t="s">
        <v>243</v>
      </c>
      <c r="D806" s="12" t="s">
        <v>900</v>
      </c>
      <c r="E806" s="12" t="s">
        <v>52</v>
      </c>
      <c r="F806" s="12" t="s">
        <v>53</v>
      </c>
      <c r="G806" s="12" t="s">
        <v>1333</v>
      </c>
      <c r="H806" s="12" t="s">
        <v>1334</v>
      </c>
      <c r="I806" s="40">
        <v>106</v>
      </c>
      <c r="J806" s="40">
        <v>0.45</v>
      </c>
      <c r="K806" s="40">
        <v>1</v>
      </c>
      <c r="L806" s="40">
        <v>47.7</v>
      </c>
      <c r="M806" s="21" t="s">
        <v>1383</v>
      </c>
      <c r="N806" s="21" t="s">
        <v>1317</v>
      </c>
    </row>
    <row r="807" spans="1:14" ht="15" customHeight="1" x14ac:dyDescent="0.25">
      <c r="A807" s="23">
        <v>46114</v>
      </c>
      <c r="B807" s="12" t="s">
        <v>242</v>
      </c>
      <c r="C807" s="12" t="s">
        <v>243</v>
      </c>
      <c r="D807" s="12" t="s">
        <v>900</v>
      </c>
      <c r="E807" s="12" t="s">
        <v>52</v>
      </c>
      <c r="F807" s="12" t="s">
        <v>53</v>
      </c>
      <c r="G807" s="12" t="s">
        <v>1336</v>
      </c>
      <c r="H807" s="12" t="s">
        <v>1337</v>
      </c>
      <c r="I807" s="40">
        <v>758</v>
      </c>
      <c r="J807" s="40">
        <v>0.2</v>
      </c>
      <c r="K807" s="40">
        <v>1</v>
      </c>
      <c r="L807" s="40">
        <v>151.6</v>
      </c>
      <c r="M807" s="21" t="s">
        <v>1383</v>
      </c>
      <c r="N807" s="21" t="s">
        <v>1317</v>
      </c>
    </row>
    <row r="808" spans="1:14" ht="15" customHeight="1" x14ac:dyDescent="0.25">
      <c r="A808" s="23">
        <v>46114</v>
      </c>
      <c r="B808" s="12" t="s">
        <v>242</v>
      </c>
      <c r="C808" s="12" t="s">
        <v>243</v>
      </c>
      <c r="D808" s="12" t="s">
        <v>900</v>
      </c>
      <c r="E808" s="12" t="s">
        <v>84</v>
      </c>
      <c r="F808" s="12" t="s">
        <v>85</v>
      </c>
      <c r="G808" s="12" t="s">
        <v>1340</v>
      </c>
      <c r="H808" s="12" t="s">
        <v>1341</v>
      </c>
      <c r="I808" s="40">
        <v>258</v>
      </c>
      <c r="J808" s="40">
        <v>4</v>
      </c>
      <c r="K808" s="40">
        <v>1</v>
      </c>
      <c r="L808" s="40">
        <v>1032</v>
      </c>
      <c r="M808" s="21" t="s">
        <v>1383</v>
      </c>
      <c r="N808" s="21" t="s">
        <v>1317</v>
      </c>
    </row>
    <row r="809" spans="1:14" ht="30" customHeight="1" x14ac:dyDescent="0.25">
      <c r="A809" s="23">
        <v>46114</v>
      </c>
      <c r="B809" s="12" t="s">
        <v>242</v>
      </c>
      <c r="C809" s="12" t="s">
        <v>243</v>
      </c>
      <c r="D809" s="12" t="s">
        <v>900</v>
      </c>
      <c r="E809" s="12" t="s">
        <v>84</v>
      </c>
      <c r="F809" s="12" t="s">
        <v>85</v>
      </c>
      <c r="G809" s="12" t="s">
        <v>1343</v>
      </c>
      <c r="H809" s="12" t="s">
        <v>1344</v>
      </c>
      <c r="I809" s="40">
        <v>1</v>
      </c>
      <c r="J809" s="40">
        <v>90</v>
      </c>
      <c r="K809" s="40">
        <v>1</v>
      </c>
      <c r="L809" s="40">
        <v>90</v>
      </c>
      <c r="M809" s="21" t="s">
        <v>1386</v>
      </c>
      <c r="N809" s="21" t="s">
        <v>1382</v>
      </c>
    </row>
    <row r="810" spans="1:14" ht="15" customHeight="1" x14ac:dyDescent="0.25">
      <c r="A810" s="23">
        <v>46114</v>
      </c>
      <c r="B810" s="12" t="s">
        <v>242</v>
      </c>
      <c r="C810" s="12" t="s">
        <v>243</v>
      </c>
      <c r="D810" s="12" t="s">
        <v>900</v>
      </c>
      <c r="E810" s="12" t="s">
        <v>84</v>
      </c>
      <c r="F810" s="12" t="s">
        <v>85</v>
      </c>
      <c r="G810" s="12" t="s">
        <v>1346</v>
      </c>
      <c r="H810" s="12" t="s">
        <v>1347</v>
      </c>
      <c r="I810" s="40">
        <v>77</v>
      </c>
      <c r="J810" s="40">
        <v>1.5</v>
      </c>
      <c r="K810" s="40">
        <v>1</v>
      </c>
      <c r="L810" s="40">
        <v>115.5</v>
      </c>
      <c r="M810" s="21" t="s">
        <v>1383</v>
      </c>
      <c r="N810" s="21" t="s">
        <v>1317</v>
      </c>
    </row>
    <row r="811" spans="1:14" ht="30" customHeight="1" x14ac:dyDescent="0.25">
      <c r="A811" s="23">
        <v>46114</v>
      </c>
      <c r="B811" s="12" t="s">
        <v>242</v>
      </c>
      <c r="C811" s="12" t="s">
        <v>243</v>
      </c>
      <c r="D811" s="12" t="s">
        <v>900</v>
      </c>
      <c r="E811" s="12" t="s">
        <v>26</v>
      </c>
      <c r="F811" s="12" t="s">
        <v>27</v>
      </c>
      <c r="G811" s="12" t="s">
        <v>1349</v>
      </c>
      <c r="H811" s="12" t="s">
        <v>1350</v>
      </c>
      <c r="I811" s="40">
        <v>1</v>
      </c>
      <c r="J811" s="40">
        <v>75</v>
      </c>
      <c r="K811" s="40">
        <v>1</v>
      </c>
      <c r="L811" s="40">
        <v>75</v>
      </c>
      <c r="M811" s="21" t="s">
        <v>1386</v>
      </c>
      <c r="N811" s="21" t="s">
        <v>1382</v>
      </c>
    </row>
    <row r="812" spans="1:14" ht="15" customHeight="1" x14ac:dyDescent="0.25">
      <c r="A812" s="23">
        <v>46114</v>
      </c>
      <c r="B812" s="12" t="s">
        <v>242</v>
      </c>
      <c r="C812" s="12" t="s">
        <v>243</v>
      </c>
      <c r="D812" s="12" t="s">
        <v>900</v>
      </c>
      <c r="E812" s="12" t="s">
        <v>26</v>
      </c>
      <c r="F812" s="12" t="s">
        <v>27</v>
      </c>
      <c r="G812" s="12" t="s">
        <v>1351</v>
      </c>
      <c r="H812" s="12" t="s">
        <v>1352</v>
      </c>
      <c r="I812" s="40">
        <v>64</v>
      </c>
      <c r="J812" s="40">
        <v>2.5</v>
      </c>
      <c r="K812" s="40">
        <v>1</v>
      </c>
      <c r="L812" s="40">
        <v>160</v>
      </c>
      <c r="M812" s="21" t="s">
        <v>1383</v>
      </c>
      <c r="N812" s="21" t="s">
        <v>1317</v>
      </c>
    </row>
    <row r="813" spans="1:14" ht="15" customHeight="1" x14ac:dyDescent="0.25">
      <c r="A813" s="23">
        <v>46114</v>
      </c>
      <c r="B813" s="12" t="s">
        <v>242</v>
      </c>
      <c r="C813" s="12" t="s">
        <v>243</v>
      </c>
      <c r="D813" s="12" t="s">
        <v>900</v>
      </c>
      <c r="E813" s="12" t="s">
        <v>26</v>
      </c>
      <c r="F813" s="12" t="s">
        <v>27</v>
      </c>
      <c r="G813" s="12" t="s">
        <v>1353</v>
      </c>
      <c r="H813" s="12" t="s">
        <v>1354</v>
      </c>
      <c r="I813" s="40">
        <v>103</v>
      </c>
      <c r="J813" s="40">
        <v>1.2</v>
      </c>
      <c r="K813" s="40">
        <v>1</v>
      </c>
      <c r="L813" s="40">
        <v>123.6</v>
      </c>
      <c r="M813" s="21" t="s">
        <v>1383</v>
      </c>
      <c r="N813" s="21" t="s">
        <v>1317</v>
      </c>
    </row>
    <row r="814" spans="1:14" ht="15" customHeight="1" x14ac:dyDescent="0.25">
      <c r="A814" s="23">
        <v>46114</v>
      </c>
      <c r="B814" s="12" t="s">
        <v>242</v>
      </c>
      <c r="C814" s="12" t="s">
        <v>243</v>
      </c>
      <c r="D814" s="12" t="s">
        <v>900</v>
      </c>
      <c r="E814" s="12" t="s">
        <v>34</v>
      </c>
      <c r="F814" s="12" t="s">
        <v>35</v>
      </c>
      <c r="G814" s="12" t="s">
        <v>1356</v>
      </c>
      <c r="H814" s="12" t="s">
        <v>1350</v>
      </c>
      <c r="I814" s="40">
        <v>61</v>
      </c>
      <c r="J814" s="40">
        <v>2.2000000000000002</v>
      </c>
      <c r="K814" s="40">
        <v>1</v>
      </c>
      <c r="L814" s="40">
        <v>134.19999999999999</v>
      </c>
      <c r="M814" s="21" t="s">
        <v>1383</v>
      </c>
      <c r="N814" s="21" t="s">
        <v>1317</v>
      </c>
    </row>
    <row r="815" spans="1:14" ht="15" customHeight="1" x14ac:dyDescent="0.25">
      <c r="A815" s="23">
        <v>46114</v>
      </c>
      <c r="B815" s="12" t="s">
        <v>242</v>
      </c>
      <c r="C815" s="12" t="s">
        <v>243</v>
      </c>
      <c r="D815" s="12" t="s">
        <v>900</v>
      </c>
      <c r="E815" s="12" t="s">
        <v>34</v>
      </c>
      <c r="F815" s="12" t="s">
        <v>35</v>
      </c>
      <c r="G815" s="12" t="s">
        <v>1357</v>
      </c>
      <c r="H815" s="12" t="s">
        <v>1358</v>
      </c>
      <c r="I815" s="40">
        <v>36</v>
      </c>
      <c r="J815" s="40">
        <v>0.8</v>
      </c>
      <c r="K815" s="40">
        <v>1</v>
      </c>
      <c r="L815" s="40">
        <v>28.8</v>
      </c>
      <c r="M815" s="21" t="s">
        <v>1383</v>
      </c>
      <c r="N815" s="21" t="s">
        <v>1317</v>
      </c>
    </row>
    <row r="816" spans="1:14" ht="15" customHeight="1" x14ac:dyDescent="0.25">
      <c r="A816" s="23">
        <v>46114</v>
      </c>
      <c r="B816" s="12" t="s">
        <v>242</v>
      </c>
      <c r="C816" s="12" t="s">
        <v>243</v>
      </c>
      <c r="D816" s="12" t="s">
        <v>900</v>
      </c>
      <c r="E816" s="12" t="s">
        <v>34</v>
      </c>
      <c r="F816" s="12" t="s">
        <v>35</v>
      </c>
      <c r="G816" s="12" t="s">
        <v>1359</v>
      </c>
      <c r="H816" s="12" t="s">
        <v>1360</v>
      </c>
      <c r="I816" s="40">
        <v>9</v>
      </c>
      <c r="J816" s="40">
        <v>1</v>
      </c>
      <c r="K816" s="40">
        <v>1</v>
      </c>
      <c r="L816" s="40">
        <v>9</v>
      </c>
      <c r="M816" s="21" t="s">
        <v>1383</v>
      </c>
      <c r="N816" s="21" t="s">
        <v>1317</v>
      </c>
    </row>
    <row r="817" spans="1:14" ht="30" customHeight="1" x14ac:dyDescent="0.25">
      <c r="A817" s="23">
        <v>46114</v>
      </c>
      <c r="B817" s="12" t="s">
        <v>242</v>
      </c>
      <c r="C817" s="12" t="s">
        <v>243</v>
      </c>
      <c r="D817" s="12" t="s">
        <v>900</v>
      </c>
      <c r="E817" s="12" t="s">
        <v>46</v>
      </c>
      <c r="F817" s="12" t="s">
        <v>47</v>
      </c>
      <c r="G817" s="12" t="s">
        <v>1361</v>
      </c>
      <c r="H817" s="12" t="s">
        <v>1362</v>
      </c>
      <c r="I817" s="40">
        <v>109</v>
      </c>
      <c r="J817" s="40">
        <v>7</v>
      </c>
      <c r="K817" s="40">
        <v>1</v>
      </c>
      <c r="L817" s="40">
        <v>763</v>
      </c>
      <c r="M817" s="21" t="s">
        <v>1387</v>
      </c>
      <c r="N817" s="21" t="s">
        <v>1382</v>
      </c>
    </row>
    <row r="818" spans="1:14" ht="30" customHeight="1" x14ac:dyDescent="0.25">
      <c r="A818" s="23">
        <v>46114</v>
      </c>
      <c r="B818" s="12" t="s">
        <v>242</v>
      </c>
      <c r="C818" s="12" t="s">
        <v>243</v>
      </c>
      <c r="D818" s="12" t="s">
        <v>900</v>
      </c>
      <c r="E818" s="12" t="s">
        <v>48</v>
      </c>
      <c r="F818" s="12" t="s">
        <v>49</v>
      </c>
      <c r="G818" s="12" t="s">
        <v>1364</v>
      </c>
      <c r="H818" s="12" t="s">
        <v>1365</v>
      </c>
      <c r="I818" s="40">
        <v>109</v>
      </c>
      <c r="J818" s="40">
        <v>12</v>
      </c>
      <c r="K818" s="40">
        <v>1</v>
      </c>
      <c r="L818" s="40">
        <v>1308</v>
      </c>
      <c r="M818" s="21" t="s">
        <v>1387</v>
      </c>
      <c r="N818" s="21" t="s">
        <v>1382</v>
      </c>
    </row>
    <row r="819" spans="1:14" ht="15" customHeight="1" x14ac:dyDescent="0.25">
      <c r="A819" s="23">
        <v>46114</v>
      </c>
      <c r="B819" s="12" t="s">
        <v>242</v>
      </c>
      <c r="C819" s="12" t="s">
        <v>243</v>
      </c>
      <c r="D819" s="12" t="s">
        <v>900</v>
      </c>
      <c r="E819" s="12" t="s">
        <v>4</v>
      </c>
      <c r="F819" s="12" t="s">
        <v>5</v>
      </c>
      <c r="G819" s="12" t="s">
        <v>1366</v>
      </c>
      <c r="H819" s="12" t="s">
        <v>1367</v>
      </c>
      <c r="I819" s="40">
        <v>36</v>
      </c>
      <c r="J819" s="40">
        <v>2</v>
      </c>
      <c r="K819" s="40">
        <v>1</v>
      </c>
      <c r="L819" s="40">
        <v>72</v>
      </c>
      <c r="M819" s="21" t="s">
        <v>1383</v>
      </c>
      <c r="N819" s="21" t="s">
        <v>1317</v>
      </c>
    </row>
    <row r="820" spans="1:14" ht="15" customHeight="1" x14ac:dyDescent="0.25">
      <c r="A820" s="23">
        <v>46114</v>
      </c>
      <c r="B820" s="12" t="s">
        <v>242</v>
      </c>
      <c r="C820" s="12" t="s">
        <v>243</v>
      </c>
      <c r="D820" s="12" t="s">
        <v>900</v>
      </c>
      <c r="E820" s="12" t="s">
        <v>68</v>
      </c>
      <c r="F820" s="12" t="s">
        <v>69</v>
      </c>
      <c r="G820" s="12" t="s">
        <v>1368</v>
      </c>
      <c r="H820" s="12" t="s">
        <v>1369</v>
      </c>
      <c r="I820" s="40">
        <v>5</v>
      </c>
      <c r="J820" s="40">
        <v>25</v>
      </c>
      <c r="K820" s="40">
        <v>1</v>
      </c>
      <c r="L820" s="40">
        <v>125</v>
      </c>
      <c r="M820" s="21" t="s">
        <v>1383</v>
      </c>
      <c r="N820" s="21" t="s">
        <v>1317</v>
      </c>
    </row>
    <row r="821" spans="1:14" ht="30" customHeight="1" x14ac:dyDescent="0.25">
      <c r="A821" s="23">
        <v>46114</v>
      </c>
      <c r="B821" s="12" t="s">
        <v>245</v>
      </c>
      <c r="C821" s="12" t="s">
        <v>246</v>
      </c>
      <c r="D821" s="12" t="s">
        <v>900</v>
      </c>
      <c r="E821" s="12" t="s">
        <v>30</v>
      </c>
      <c r="F821" s="12" t="s">
        <v>31</v>
      </c>
      <c r="G821" s="12" t="s">
        <v>1312</v>
      </c>
      <c r="H821" s="12" t="s">
        <v>1313</v>
      </c>
      <c r="I821" s="40">
        <v>2886</v>
      </c>
      <c r="J821" s="40">
        <v>2</v>
      </c>
      <c r="K821" s="40">
        <v>1</v>
      </c>
      <c r="L821" s="40">
        <v>5772</v>
      </c>
      <c r="M821" s="21" t="s">
        <v>1381</v>
      </c>
      <c r="N821" s="21" t="s">
        <v>1382</v>
      </c>
    </row>
    <row r="822" spans="1:14" ht="15" customHeight="1" x14ac:dyDescent="0.25">
      <c r="A822" s="23">
        <v>46114</v>
      </c>
      <c r="B822" s="12" t="s">
        <v>245</v>
      </c>
      <c r="C822" s="12" t="s">
        <v>246</v>
      </c>
      <c r="D822" s="12" t="s">
        <v>900</v>
      </c>
      <c r="E822" s="12" t="s">
        <v>30</v>
      </c>
      <c r="F822" s="12" t="s">
        <v>31</v>
      </c>
      <c r="G822" s="12" t="s">
        <v>1319</v>
      </c>
      <c r="H822" s="12" t="s">
        <v>1320</v>
      </c>
      <c r="I822" s="40">
        <v>8</v>
      </c>
      <c r="J822" s="40">
        <v>15</v>
      </c>
      <c r="K822" s="40">
        <v>1</v>
      </c>
      <c r="L822" s="40">
        <v>120</v>
      </c>
      <c r="M822" s="21" t="s">
        <v>1383</v>
      </c>
      <c r="N822" s="21" t="s">
        <v>1317</v>
      </c>
    </row>
    <row r="823" spans="1:14" ht="15" customHeight="1" x14ac:dyDescent="0.25">
      <c r="A823" s="23">
        <v>46114</v>
      </c>
      <c r="B823" s="12" t="s">
        <v>245</v>
      </c>
      <c r="C823" s="12" t="s">
        <v>246</v>
      </c>
      <c r="D823" s="12" t="s">
        <v>900</v>
      </c>
      <c r="E823" s="12" t="s">
        <v>30</v>
      </c>
      <c r="F823" s="12" t="s">
        <v>31</v>
      </c>
      <c r="G823" s="12" t="s">
        <v>1322</v>
      </c>
      <c r="H823" s="12" t="s">
        <v>1323</v>
      </c>
      <c r="I823" s="40">
        <v>8</v>
      </c>
      <c r="J823" s="40">
        <v>20</v>
      </c>
      <c r="K823" s="40">
        <v>1</v>
      </c>
      <c r="L823" s="40">
        <v>160</v>
      </c>
      <c r="M823" s="21" t="s">
        <v>1383</v>
      </c>
      <c r="N823" s="21" t="s">
        <v>1317</v>
      </c>
    </row>
    <row r="824" spans="1:14" ht="15" customHeight="1" x14ac:dyDescent="0.25">
      <c r="A824" s="23">
        <v>46114</v>
      </c>
      <c r="B824" s="12" t="s">
        <v>245</v>
      </c>
      <c r="C824" s="12" t="s">
        <v>246</v>
      </c>
      <c r="D824" s="12" t="s">
        <v>900</v>
      </c>
      <c r="E824" s="12" t="s">
        <v>30</v>
      </c>
      <c r="F824" s="12" t="s">
        <v>31</v>
      </c>
      <c r="G824" s="12" t="s">
        <v>1324</v>
      </c>
      <c r="H824" s="12" t="s">
        <v>1325</v>
      </c>
      <c r="I824" s="40">
        <v>35</v>
      </c>
      <c r="J824" s="40">
        <v>6</v>
      </c>
      <c r="K824" s="40">
        <v>1</v>
      </c>
      <c r="L824" s="40">
        <v>210</v>
      </c>
      <c r="M824" s="21" t="s">
        <v>1383</v>
      </c>
      <c r="N824" s="21" t="s">
        <v>1317</v>
      </c>
    </row>
    <row r="825" spans="1:14" ht="15" customHeight="1" x14ac:dyDescent="0.25">
      <c r="A825" s="23">
        <v>46114</v>
      </c>
      <c r="B825" s="12" t="s">
        <v>245</v>
      </c>
      <c r="C825" s="12" t="s">
        <v>246</v>
      </c>
      <c r="D825" s="12" t="s">
        <v>900</v>
      </c>
      <c r="E825" s="12" t="s">
        <v>52</v>
      </c>
      <c r="F825" s="12" t="s">
        <v>53</v>
      </c>
      <c r="G825" s="12" t="s">
        <v>1327</v>
      </c>
      <c r="H825" s="12" t="s">
        <v>1328</v>
      </c>
      <c r="I825" s="40">
        <v>9</v>
      </c>
      <c r="J825" s="40">
        <v>1.8</v>
      </c>
      <c r="K825" s="40">
        <v>1</v>
      </c>
      <c r="L825" s="40">
        <v>16.2</v>
      </c>
      <c r="M825" s="21" t="s">
        <v>1384</v>
      </c>
      <c r="N825" s="21" t="s">
        <v>1385</v>
      </c>
    </row>
    <row r="826" spans="1:14" ht="15" customHeight="1" x14ac:dyDescent="0.25">
      <c r="A826" s="23">
        <v>46114</v>
      </c>
      <c r="B826" s="12" t="s">
        <v>245</v>
      </c>
      <c r="C826" s="12" t="s">
        <v>246</v>
      </c>
      <c r="D826" s="12" t="s">
        <v>900</v>
      </c>
      <c r="E826" s="12" t="s">
        <v>52</v>
      </c>
      <c r="F826" s="12" t="s">
        <v>53</v>
      </c>
      <c r="G826" s="12" t="s">
        <v>1330</v>
      </c>
      <c r="H826" s="12" t="s">
        <v>1331</v>
      </c>
      <c r="I826" s="40">
        <v>9</v>
      </c>
      <c r="J826" s="40">
        <v>30</v>
      </c>
      <c r="K826" s="40">
        <v>1</v>
      </c>
      <c r="L826" s="40">
        <v>270</v>
      </c>
      <c r="M826" s="21" t="s">
        <v>1384</v>
      </c>
      <c r="N826" s="21" t="s">
        <v>1385</v>
      </c>
    </row>
    <row r="827" spans="1:14" ht="15" customHeight="1" x14ac:dyDescent="0.25">
      <c r="A827" s="23">
        <v>46114</v>
      </c>
      <c r="B827" s="12" t="s">
        <v>245</v>
      </c>
      <c r="C827" s="12" t="s">
        <v>246</v>
      </c>
      <c r="D827" s="12" t="s">
        <v>900</v>
      </c>
      <c r="E827" s="12" t="s">
        <v>52</v>
      </c>
      <c r="F827" s="12" t="s">
        <v>53</v>
      </c>
      <c r="G827" s="12" t="s">
        <v>1333</v>
      </c>
      <c r="H827" s="12" t="s">
        <v>1334</v>
      </c>
      <c r="I827" s="40">
        <v>20</v>
      </c>
      <c r="J827" s="40">
        <v>0.45</v>
      </c>
      <c r="K827" s="40">
        <v>1</v>
      </c>
      <c r="L827" s="40">
        <v>9</v>
      </c>
      <c r="M827" s="21" t="s">
        <v>1383</v>
      </c>
      <c r="N827" s="21" t="s">
        <v>1317</v>
      </c>
    </row>
    <row r="828" spans="1:14" ht="15" customHeight="1" x14ac:dyDescent="0.25">
      <c r="A828" s="23">
        <v>46114</v>
      </c>
      <c r="B828" s="12" t="s">
        <v>245</v>
      </c>
      <c r="C828" s="12" t="s">
        <v>246</v>
      </c>
      <c r="D828" s="12" t="s">
        <v>900</v>
      </c>
      <c r="E828" s="12" t="s">
        <v>52</v>
      </c>
      <c r="F828" s="12" t="s">
        <v>53</v>
      </c>
      <c r="G828" s="12" t="s">
        <v>1336</v>
      </c>
      <c r="H828" s="12" t="s">
        <v>1337</v>
      </c>
      <c r="I828" s="40">
        <v>100</v>
      </c>
      <c r="J828" s="40">
        <v>0.2</v>
      </c>
      <c r="K828" s="40">
        <v>1</v>
      </c>
      <c r="L828" s="40">
        <v>20</v>
      </c>
      <c r="M828" s="21" t="s">
        <v>1383</v>
      </c>
      <c r="N828" s="21" t="s">
        <v>1317</v>
      </c>
    </row>
    <row r="829" spans="1:14" ht="15" customHeight="1" x14ac:dyDescent="0.25">
      <c r="A829" s="23">
        <v>46114</v>
      </c>
      <c r="B829" s="12" t="s">
        <v>245</v>
      </c>
      <c r="C829" s="12" t="s">
        <v>246</v>
      </c>
      <c r="D829" s="12" t="s">
        <v>900</v>
      </c>
      <c r="E829" s="12" t="s">
        <v>84</v>
      </c>
      <c r="F829" s="12" t="s">
        <v>85</v>
      </c>
      <c r="G829" s="12" t="s">
        <v>1340</v>
      </c>
      <c r="H829" s="12" t="s">
        <v>1341</v>
      </c>
      <c r="I829" s="40">
        <v>270</v>
      </c>
      <c r="J829" s="40">
        <v>4</v>
      </c>
      <c r="K829" s="40">
        <v>1</v>
      </c>
      <c r="L829" s="40">
        <v>1080</v>
      </c>
      <c r="M829" s="21" t="s">
        <v>1383</v>
      </c>
      <c r="N829" s="21" t="s">
        <v>1317</v>
      </c>
    </row>
    <row r="830" spans="1:14" ht="30" customHeight="1" x14ac:dyDescent="0.25">
      <c r="A830" s="23">
        <v>46114</v>
      </c>
      <c r="B830" s="12" t="s">
        <v>245</v>
      </c>
      <c r="C830" s="12" t="s">
        <v>246</v>
      </c>
      <c r="D830" s="12" t="s">
        <v>900</v>
      </c>
      <c r="E830" s="12" t="s">
        <v>84</v>
      </c>
      <c r="F830" s="12" t="s">
        <v>85</v>
      </c>
      <c r="G830" s="12" t="s">
        <v>1343</v>
      </c>
      <c r="H830" s="12" t="s">
        <v>1344</v>
      </c>
      <c r="I830" s="40">
        <v>1</v>
      </c>
      <c r="J830" s="40">
        <v>90</v>
      </c>
      <c r="K830" s="40">
        <v>1</v>
      </c>
      <c r="L830" s="40">
        <v>90</v>
      </c>
      <c r="M830" s="21" t="s">
        <v>1386</v>
      </c>
      <c r="N830" s="21" t="s">
        <v>1382</v>
      </c>
    </row>
    <row r="831" spans="1:14" ht="15" customHeight="1" x14ac:dyDescent="0.25">
      <c r="A831" s="23">
        <v>46114</v>
      </c>
      <c r="B831" s="12" t="s">
        <v>245</v>
      </c>
      <c r="C831" s="12" t="s">
        <v>246</v>
      </c>
      <c r="D831" s="12" t="s">
        <v>900</v>
      </c>
      <c r="E831" s="12" t="s">
        <v>84</v>
      </c>
      <c r="F831" s="12" t="s">
        <v>85</v>
      </c>
      <c r="G831" s="12" t="s">
        <v>1346</v>
      </c>
      <c r="H831" s="12" t="s">
        <v>1347</v>
      </c>
      <c r="I831" s="40">
        <v>81</v>
      </c>
      <c r="J831" s="40">
        <v>1.5</v>
      </c>
      <c r="K831" s="40">
        <v>1</v>
      </c>
      <c r="L831" s="40">
        <v>121.5</v>
      </c>
      <c r="M831" s="21" t="s">
        <v>1383</v>
      </c>
      <c r="N831" s="21" t="s">
        <v>1317</v>
      </c>
    </row>
    <row r="832" spans="1:14" ht="30" customHeight="1" x14ac:dyDescent="0.25">
      <c r="A832" s="23">
        <v>46114</v>
      </c>
      <c r="B832" s="12" t="s">
        <v>245</v>
      </c>
      <c r="C832" s="12" t="s">
        <v>246</v>
      </c>
      <c r="D832" s="12" t="s">
        <v>900</v>
      </c>
      <c r="E832" s="12" t="s">
        <v>26</v>
      </c>
      <c r="F832" s="12" t="s">
        <v>27</v>
      </c>
      <c r="G832" s="12" t="s">
        <v>1349</v>
      </c>
      <c r="H832" s="12" t="s">
        <v>1350</v>
      </c>
      <c r="I832" s="40">
        <v>1</v>
      </c>
      <c r="J832" s="40">
        <v>75</v>
      </c>
      <c r="K832" s="40">
        <v>1</v>
      </c>
      <c r="L832" s="40">
        <v>75</v>
      </c>
      <c r="M832" s="21" t="s">
        <v>1386</v>
      </c>
      <c r="N832" s="21" t="s">
        <v>1382</v>
      </c>
    </row>
    <row r="833" spans="1:14" ht="15" customHeight="1" x14ac:dyDescent="0.25">
      <c r="A833" s="23">
        <v>46114</v>
      </c>
      <c r="B833" s="12" t="s">
        <v>245</v>
      </c>
      <c r="C833" s="12" t="s">
        <v>246</v>
      </c>
      <c r="D833" s="12" t="s">
        <v>900</v>
      </c>
      <c r="E833" s="12" t="s">
        <v>26</v>
      </c>
      <c r="F833" s="12" t="s">
        <v>27</v>
      </c>
      <c r="G833" s="12" t="s">
        <v>1351</v>
      </c>
      <c r="H833" s="12" t="s">
        <v>1352</v>
      </c>
      <c r="I833" s="40">
        <v>68</v>
      </c>
      <c r="J833" s="40">
        <v>2.5</v>
      </c>
      <c r="K833" s="40">
        <v>1</v>
      </c>
      <c r="L833" s="40">
        <v>170</v>
      </c>
      <c r="M833" s="21" t="s">
        <v>1383</v>
      </c>
      <c r="N833" s="21" t="s">
        <v>1317</v>
      </c>
    </row>
    <row r="834" spans="1:14" ht="15" customHeight="1" x14ac:dyDescent="0.25">
      <c r="A834" s="23">
        <v>46114</v>
      </c>
      <c r="B834" s="12" t="s">
        <v>245</v>
      </c>
      <c r="C834" s="12" t="s">
        <v>246</v>
      </c>
      <c r="D834" s="12" t="s">
        <v>900</v>
      </c>
      <c r="E834" s="12" t="s">
        <v>26</v>
      </c>
      <c r="F834" s="12" t="s">
        <v>27</v>
      </c>
      <c r="G834" s="12" t="s">
        <v>1353</v>
      </c>
      <c r="H834" s="12" t="s">
        <v>1354</v>
      </c>
      <c r="I834" s="40">
        <v>108</v>
      </c>
      <c r="J834" s="40">
        <v>1.2</v>
      </c>
      <c r="K834" s="40">
        <v>1</v>
      </c>
      <c r="L834" s="40">
        <v>129.6</v>
      </c>
      <c r="M834" s="21" t="s">
        <v>1383</v>
      </c>
      <c r="N834" s="21" t="s">
        <v>1317</v>
      </c>
    </row>
    <row r="835" spans="1:14" ht="15" customHeight="1" x14ac:dyDescent="0.25">
      <c r="A835" s="23">
        <v>46114</v>
      </c>
      <c r="B835" s="12" t="s">
        <v>245</v>
      </c>
      <c r="C835" s="12" t="s">
        <v>246</v>
      </c>
      <c r="D835" s="12" t="s">
        <v>900</v>
      </c>
      <c r="E835" s="12" t="s">
        <v>34</v>
      </c>
      <c r="F835" s="12" t="s">
        <v>35</v>
      </c>
      <c r="G835" s="12" t="s">
        <v>1356</v>
      </c>
      <c r="H835" s="12" t="s">
        <v>1350</v>
      </c>
      <c r="I835" s="40">
        <v>20</v>
      </c>
      <c r="J835" s="40">
        <v>2.2000000000000002</v>
      </c>
      <c r="K835" s="40">
        <v>1</v>
      </c>
      <c r="L835" s="40">
        <v>44</v>
      </c>
      <c r="M835" s="21" t="s">
        <v>1383</v>
      </c>
      <c r="N835" s="21" t="s">
        <v>1317</v>
      </c>
    </row>
    <row r="836" spans="1:14" ht="15" customHeight="1" x14ac:dyDescent="0.25">
      <c r="A836" s="23">
        <v>46114</v>
      </c>
      <c r="B836" s="12" t="s">
        <v>245</v>
      </c>
      <c r="C836" s="12" t="s">
        <v>246</v>
      </c>
      <c r="D836" s="12" t="s">
        <v>900</v>
      </c>
      <c r="E836" s="12" t="s">
        <v>34</v>
      </c>
      <c r="F836" s="12" t="s">
        <v>35</v>
      </c>
      <c r="G836" s="12" t="s">
        <v>1357</v>
      </c>
      <c r="H836" s="12" t="s">
        <v>1358</v>
      </c>
      <c r="I836" s="40">
        <v>15</v>
      </c>
      <c r="J836" s="40">
        <v>0.8</v>
      </c>
      <c r="K836" s="40">
        <v>1</v>
      </c>
      <c r="L836" s="40">
        <v>12</v>
      </c>
      <c r="M836" s="21" t="s">
        <v>1383</v>
      </c>
      <c r="N836" s="21" t="s">
        <v>1317</v>
      </c>
    </row>
    <row r="837" spans="1:14" ht="15" customHeight="1" x14ac:dyDescent="0.25">
      <c r="A837" s="23">
        <v>46114</v>
      </c>
      <c r="B837" s="12" t="s">
        <v>245</v>
      </c>
      <c r="C837" s="12" t="s">
        <v>246</v>
      </c>
      <c r="D837" s="12" t="s">
        <v>900</v>
      </c>
      <c r="E837" s="12" t="s">
        <v>34</v>
      </c>
      <c r="F837" s="12" t="s">
        <v>35</v>
      </c>
      <c r="G837" s="12" t="s">
        <v>1359</v>
      </c>
      <c r="H837" s="12" t="s">
        <v>1360</v>
      </c>
      <c r="I837" s="40">
        <v>5</v>
      </c>
      <c r="J837" s="40">
        <v>1</v>
      </c>
      <c r="K837" s="40">
        <v>1</v>
      </c>
      <c r="L837" s="40">
        <v>5</v>
      </c>
      <c r="M837" s="21" t="s">
        <v>1383</v>
      </c>
      <c r="N837" s="21" t="s">
        <v>1317</v>
      </c>
    </row>
    <row r="838" spans="1:14" ht="30" customHeight="1" x14ac:dyDescent="0.25">
      <c r="A838" s="23">
        <v>46114</v>
      </c>
      <c r="B838" s="12" t="s">
        <v>245</v>
      </c>
      <c r="C838" s="12" t="s">
        <v>246</v>
      </c>
      <c r="D838" s="12" t="s">
        <v>900</v>
      </c>
      <c r="E838" s="12" t="s">
        <v>46</v>
      </c>
      <c r="F838" s="12" t="s">
        <v>47</v>
      </c>
      <c r="G838" s="12" t="s">
        <v>1361</v>
      </c>
      <c r="H838" s="12" t="s">
        <v>1362</v>
      </c>
      <c r="I838" s="40">
        <v>58</v>
      </c>
      <c r="J838" s="40">
        <v>7</v>
      </c>
      <c r="K838" s="40">
        <v>1</v>
      </c>
      <c r="L838" s="40">
        <v>406</v>
      </c>
      <c r="M838" s="21" t="s">
        <v>1387</v>
      </c>
      <c r="N838" s="21" t="s">
        <v>1382</v>
      </c>
    </row>
    <row r="839" spans="1:14" ht="30" customHeight="1" x14ac:dyDescent="0.25">
      <c r="A839" s="23">
        <v>46114</v>
      </c>
      <c r="B839" s="12" t="s">
        <v>245</v>
      </c>
      <c r="C839" s="12" t="s">
        <v>246</v>
      </c>
      <c r="D839" s="12" t="s">
        <v>900</v>
      </c>
      <c r="E839" s="12" t="s">
        <v>48</v>
      </c>
      <c r="F839" s="12" t="s">
        <v>49</v>
      </c>
      <c r="G839" s="12" t="s">
        <v>1364</v>
      </c>
      <c r="H839" s="12" t="s">
        <v>1365</v>
      </c>
      <c r="I839" s="40">
        <v>58</v>
      </c>
      <c r="J839" s="40">
        <v>12</v>
      </c>
      <c r="K839" s="40">
        <v>1</v>
      </c>
      <c r="L839" s="40">
        <v>696</v>
      </c>
      <c r="M839" s="21" t="s">
        <v>1387</v>
      </c>
      <c r="N839" s="21" t="s">
        <v>1382</v>
      </c>
    </row>
    <row r="840" spans="1:14" ht="15" customHeight="1" x14ac:dyDescent="0.25">
      <c r="A840" s="23">
        <v>46114</v>
      </c>
      <c r="B840" s="12" t="s">
        <v>245</v>
      </c>
      <c r="C840" s="12" t="s">
        <v>246</v>
      </c>
      <c r="D840" s="12" t="s">
        <v>900</v>
      </c>
      <c r="E840" s="12" t="s">
        <v>4</v>
      </c>
      <c r="F840" s="12" t="s">
        <v>5</v>
      </c>
      <c r="G840" s="12" t="s">
        <v>1366</v>
      </c>
      <c r="H840" s="12" t="s">
        <v>1367</v>
      </c>
      <c r="I840" s="40">
        <v>10</v>
      </c>
      <c r="J840" s="40">
        <v>2</v>
      </c>
      <c r="K840" s="40">
        <v>1</v>
      </c>
      <c r="L840" s="40">
        <v>20</v>
      </c>
      <c r="M840" s="21" t="s">
        <v>1383</v>
      </c>
      <c r="N840" s="21" t="s">
        <v>1317</v>
      </c>
    </row>
    <row r="841" spans="1:14" ht="15" customHeight="1" x14ac:dyDescent="0.25">
      <c r="A841" s="23">
        <v>46114</v>
      </c>
      <c r="B841" s="12" t="s">
        <v>245</v>
      </c>
      <c r="C841" s="12" t="s">
        <v>246</v>
      </c>
      <c r="D841" s="12" t="s">
        <v>900</v>
      </c>
      <c r="E841" s="12" t="s">
        <v>68</v>
      </c>
      <c r="F841" s="12" t="s">
        <v>69</v>
      </c>
      <c r="G841" s="12" t="s">
        <v>1368</v>
      </c>
      <c r="H841" s="12" t="s">
        <v>1369</v>
      </c>
      <c r="I841" s="40">
        <v>6</v>
      </c>
      <c r="J841" s="40">
        <v>25</v>
      </c>
      <c r="K841" s="40">
        <v>1</v>
      </c>
      <c r="L841" s="40">
        <v>150</v>
      </c>
      <c r="M841" s="21" t="s">
        <v>1383</v>
      </c>
      <c r="N841" s="21" t="s">
        <v>1317</v>
      </c>
    </row>
    <row r="842" spans="1:14" ht="30" customHeight="1" x14ac:dyDescent="0.25">
      <c r="A842" s="23">
        <v>46114</v>
      </c>
      <c r="B842" s="12" t="s">
        <v>248</v>
      </c>
      <c r="C842" s="12" t="s">
        <v>249</v>
      </c>
      <c r="D842" s="12" t="s">
        <v>900</v>
      </c>
      <c r="E842" s="12" t="s">
        <v>30</v>
      </c>
      <c r="F842" s="12" t="s">
        <v>31</v>
      </c>
      <c r="G842" s="12" t="s">
        <v>1312</v>
      </c>
      <c r="H842" s="12" t="s">
        <v>1313</v>
      </c>
      <c r="I842" s="40">
        <v>3172</v>
      </c>
      <c r="J842" s="40">
        <v>2</v>
      </c>
      <c r="K842" s="40">
        <v>1</v>
      </c>
      <c r="L842" s="40">
        <v>6344</v>
      </c>
      <c r="M842" s="21" t="s">
        <v>1381</v>
      </c>
      <c r="N842" s="21" t="s">
        <v>1382</v>
      </c>
    </row>
    <row r="843" spans="1:14" ht="15" customHeight="1" x14ac:dyDescent="0.25">
      <c r="A843" s="23">
        <v>46114</v>
      </c>
      <c r="B843" s="12" t="s">
        <v>248</v>
      </c>
      <c r="C843" s="12" t="s">
        <v>249</v>
      </c>
      <c r="D843" s="12" t="s">
        <v>900</v>
      </c>
      <c r="E843" s="12" t="s">
        <v>30</v>
      </c>
      <c r="F843" s="12" t="s">
        <v>31</v>
      </c>
      <c r="G843" s="12" t="s">
        <v>1319</v>
      </c>
      <c r="H843" s="12" t="s">
        <v>1320</v>
      </c>
      <c r="I843" s="40">
        <v>9</v>
      </c>
      <c r="J843" s="40">
        <v>15</v>
      </c>
      <c r="K843" s="40">
        <v>1</v>
      </c>
      <c r="L843" s="40">
        <v>135</v>
      </c>
      <c r="M843" s="21" t="s">
        <v>1383</v>
      </c>
      <c r="N843" s="21" t="s">
        <v>1317</v>
      </c>
    </row>
    <row r="844" spans="1:14" ht="15" customHeight="1" x14ac:dyDescent="0.25">
      <c r="A844" s="23">
        <v>46114</v>
      </c>
      <c r="B844" s="12" t="s">
        <v>248</v>
      </c>
      <c r="C844" s="12" t="s">
        <v>249</v>
      </c>
      <c r="D844" s="12" t="s">
        <v>900</v>
      </c>
      <c r="E844" s="12" t="s">
        <v>30</v>
      </c>
      <c r="F844" s="12" t="s">
        <v>31</v>
      </c>
      <c r="G844" s="12" t="s">
        <v>1322</v>
      </c>
      <c r="H844" s="12" t="s">
        <v>1323</v>
      </c>
      <c r="I844" s="40">
        <v>9</v>
      </c>
      <c r="J844" s="40">
        <v>20</v>
      </c>
      <c r="K844" s="40">
        <v>1</v>
      </c>
      <c r="L844" s="40">
        <v>180</v>
      </c>
      <c r="M844" s="21" t="s">
        <v>1383</v>
      </c>
      <c r="N844" s="21" t="s">
        <v>1317</v>
      </c>
    </row>
    <row r="845" spans="1:14" ht="15" customHeight="1" x14ac:dyDescent="0.25">
      <c r="A845" s="23">
        <v>46114</v>
      </c>
      <c r="B845" s="12" t="s">
        <v>248</v>
      </c>
      <c r="C845" s="12" t="s">
        <v>249</v>
      </c>
      <c r="D845" s="12" t="s">
        <v>900</v>
      </c>
      <c r="E845" s="12" t="s">
        <v>30</v>
      </c>
      <c r="F845" s="12" t="s">
        <v>31</v>
      </c>
      <c r="G845" s="12" t="s">
        <v>1324</v>
      </c>
      <c r="H845" s="12" t="s">
        <v>1325</v>
      </c>
      <c r="I845" s="40">
        <v>38</v>
      </c>
      <c r="J845" s="40">
        <v>6</v>
      </c>
      <c r="K845" s="40">
        <v>1</v>
      </c>
      <c r="L845" s="40">
        <v>228</v>
      </c>
      <c r="M845" s="21" t="s">
        <v>1383</v>
      </c>
      <c r="N845" s="21" t="s">
        <v>1317</v>
      </c>
    </row>
    <row r="846" spans="1:14" ht="15" customHeight="1" x14ac:dyDescent="0.25">
      <c r="A846" s="23">
        <v>46114</v>
      </c>
      <c r="B846" s="12" t="s">
        <v>248</v>
      </c>
      <c r="C846" s="12" t="s">
        <v>249</v>
      </c>
      <c r="D846" s="12" t="s">
        <v>900</v>
      </c>
      <c r="E846" s="12" t="s">
        <v>52</v>
      </c>
      <c r="F846" s="12" t="s">
        <v>53</v>
      </c>
      <c r="G846" s="12" t="s">
        <v>1327</v>
      </c>
      <c r="H846" s="12" t="s">
        <v>1328</v>
      </c>
      <c r="I846" s="40">
        <v>16</v>
      </c>
      <c r="J846" s="40">
        <v>1.8</v>
      </c>
      <c r="K846" s="40">
        <v>1</v>
      </c>
      <c r="L846" s="40">
        <v>28.8</v>
      </c>
      <c r="M846" s="21" t="s">
        <v>1384</v>
      </c>
      <c r="N846" s="21" t="s">
        <v>1385</v>
      </c>
    </row>
    <row r="847" spans="1:14" ht="15" customHeight="1" x14ac:dyDescent="0.25">
      <c r="A847" s="23">
        <v>46114</v>
      </c>
      <c r="B847" s="12" t="s">
        <v>248</v>
      </c>
      <c r="C847" s="12" t="s">
        <v>249</v>
      </c>
      <c r="D847" s="12" t="s">
        <v>900</v>
      </c>
      <c r="E847" s="12" t="s">
        <v>52</v>
      </c>
      <c r="F847" s="12" t="s">
        <v>53</v>
      </c>
      <c r="G847" s="12" t="s">
        <v>1330</v>
      </c>
      <c r="H847" s="12" t="s">
        <v>1331</v>
      </c>
      <c r="I847" s="40">
        <v>16</v>
      </c>
      <c r="J847" s="40">
        <v>30</v>
      </c>
      <c r="K847" s="40">
        <v>1</v>
      </c>
      <c r="L847" s="40">
        <v>480</v>
      </c>
      <c r="M847" s="21" t="s">
        <v>1384</v>
      </c>
      <c r="N847" s="21" t="s">
        <v>1385</v>
      </c>
    </row>
    <row r="848" spans="1:14" ht="15" customHeight="1" x14ac:dyDescent="0.25">
      <c r="A848" s="23">
        <v>46114</v>
      </c>
      <c r="B848" s="12" t="s">
        <v>248</v>
      </c>
      <c r="C848" s="12" t="s">
        <v>249</v>
      </c>
      <c r="D848" s="12" t="s">
        <v>900</v>
      </c>
      <c r="E848" s="12" t="s">
        <v>52</v>
      </c>
      <c r="F848" s="12" t="s">
        <v>53</v>
      </c>
      <c r="G848" s="12" t="s">
        <v>1333</v>
      </c>
      <c r="H848" s="12" t="s">
        <v>1334</v>
      </c>
      <c r="I848" s="40">
        <v>46</v>
      </c>
      <c r="J848" s="40">
        <v>0.45</v>
      </c>
      <c r="K848" s="40">
        <v>1</v>
      </c>
      <c r="L848" s="40">
        <v>20.7</v>
      </c>
      <c r="M848" s="21" t="s">
        <v>1383</v>
      </c>
      <c r="N848" s="21" t="s">
        <v>1317</v>
      </c>
    </row>
    <row r="849" spans="1:14" ht="15" customHeight="1" x14ac:dyDescent="0.25">
      <c r="A849" s="23">
        <v>46114</v>
      </c>
      <c r="B849" s="12" t="s">
        <v>248</v>
      </c>
      <c r="C849" s="12" t="s">
        <v>249</v>
      </c>
      <c r="D849" s="12" t="s">
        <v>900</v>
      </c>
      <c r="E849" s="12" t="s">
        <v>52</v>
      </c>
      <c r="F849" s="12" t="s">
        <v>53</v>
      </c>
      <c r="G849" s="12" t="s">
        <v>1336</v>
      </c>
      <c r="H849" s="12" t="s">
        <v>1337</v>
      </c>
      <c r="I849" s="40">
        <v>325</v>
      </c>
      <c r="J849" s="40">
        <v>0.2</v>
      </c>
      <c r="K849" s="40">
        <v>1</v>
      </c>
      <c r="L849" s="40">
        <v>65</v>
      </c>
      <c r="M849" s="21" t="s">
        <v>1383</v>
      </c>
      <c r="N849" s="21" t="s">
        <v>1317</v>
      </c>
    </row>
    <row r="850" spans="1:14" ht="15" customHeight="1" x14ac:dyDescent="0.25">
      <c r="A850" s="23">
        <v>46114</v>
      </c>
      <c r="B850" s="12" t="s">
        <v>248</v>
      </c>
      <c r="C850" s="12" t="s">
        <v>249</v>
      </c>
      <c r="D850" s="12" t="s">
        <v>900</v>
      </c>
      <c r="E850" s="12" t="s">
        <v>84</v>
      </c>
      <c r="F850" s="12" t="s">
        <v>85</v>
      </c>
      <c r="G850" s="12" t="s">
        <v>1340</v>
      </c>
      <c r="H850" s="12" t="s">
        <v>1341</v>
      </c>
      <c r="I850" s="40">
        <v>322</v>
      </c>
      <c r="J850" s="40">
        <v>4</v>
      </c>
      <c r="K850" s="40">
        <v>1</v>
      </c>
      <c r="L850" s="40">
        <v>1288</v>
      </c>
      <c r="M850" s="21" t="s">
        <v>1383</v>
      </c>
      <c r="N850" s="21" t="s">
        <v>1317</v>
      </c>
    </row>
    <row r="851" spans="1:14" ht="30" customHeight="1" x14ac:dyDescent="0.25">
      <c r="A851" s="23">
        <v>46114</v>
      </c>
      <c r="B851" s="12" t="s">
        <v>248</v>
      </c>
      <c r="C851" s="12" t="s">
        <v>249</v>
      </c>
      <c r="D851" s="12" t="s">
        <v>900</v>
      </c>
      <c r="E851" s="12" t="s">
        <v>84</v>
      </c>
      <c r="F851" s="12" t="s">
        <v>85</v>
      </c>
      <c r="G851" s="12" t="s">
        <v>1343</v>
      </c>
      <c r="H851" s="12" t="s">
        <v>1344</v>
      </c>
      <c r="I851" s="40">
        <v>1</v>
      </c>
      <c r="J851" s="40">
        <v>90</v>
      </c>
      <c r="K851" s="40">
        <v>1</v>
      </c>
      <c r="L851" s="40">
        <v>90</v>
      </c>
      <c r="M851" s="21" t="s">
        <v>1386</v>
      </c>
      <c r="N851" s="21" t="s">
        <v>1382</v>
      </c>
    </row>
    <row r="852" spans="1:14" ht="15" customHeight="1" x14ac:dyDescent="0.25">
      <c r="A852" s="23">
        <v>46114</v>
      </c>
      <c r="B852" s="12" t="s">
        <v>248</v>
      </c>
      <c r="C852" s="12" t="s">
        <v>249</v>
      </c>
      <c r="D852" s="12" t="s">
        <v>900</v>
      </c>
      <c r="E852" s="12" t="s">
        <v>84</v>
      </c>
      <c r="F852" s="12" t="s">
        <v>85</v>
      </c>
      <c r="G852" s="12" t="s">
        <v>1346</v>
      </c>
      <c r="H852" s="12" t="s">
        <v>1347</v>
      </c>
      <c r="I852" s="40">
        <v>97</v>
      </c>
      <c r="J852" s="40">
        <v>1.5</v>
      </c>
      <c r="K852" s="40">
        <v>1</v>
      </c>
      <c r="L852" s="40">
        <v>145.5</v>
      </c>
      <c r="M852" s="21" t="s">
        <v>1383</v>
      </c>
      <c r="N852" s="21" t="s">
        <v>1317</v>
      </c>
    </row>
    <row r="853" spans="1:14" ht="30" customHeight="1" x14ac:dyDescent="0.25">
      <c r="A853" s="23">
        <v>46114</v>
      </c>
      <c r="B853" s="12" t="s">
        <v>248</v>
      </c>
      <c r="C853" s="12" t="s">
        <v>249</v>
      </c>
      <c r="D853" s="12" t="s">
        <v>900</v>
      </c>
      <c r="E853" s="12" t="s">
        <v>26</v>
      </c>
      <c r="F853" s="12" t="s">
        <v>27</v>
      </c>
      <c r="G853" s="12" t="s">
        <v>1349</v>
      </c>
      <c r="H853" s="12" t="s">
        <v>1350</v>
      </c>
      <c r="I853" s="40">
        <v>1</v>
      </c>
      <c r="J853" s="40">
        <v>75</v>
      </c>
      <c r="K853" s="40">
        <v>1</v>
      </c>
      <c r="L853" s="40">
        <v>75</v>
      </c>
      <c r="M853" s="21" t="s">
        <v>1386</v>
      </c>
      <c r="N853" s="21" t="s">
        <v>1382</v>
      </c>
    </row>
    <row r="854" spans="1:14" ht="15" customHeight="1" x14ac:dyDescent="0.25">
      <c r="A854" s="23">
        <v>46114</v>
      </c>
      <c r="B854" s="12" t="s">
        <v>248</v>
      </c>
      <c r="C854" s="12" t="s">
        <v>249</v>
      </c>
      <c r="D854" s="12" t="s">
        <v>900</v>
      </c>
      <c r="E854" s="12" t="s">
        <v>26</v>
      </c>
      <c r="F854" s="12" t="s">
        <v>27</v>
      </c>
      <c r="G854" s="12" t="s">
        <v>1351</v>
      </c>
      <c r="H854" s="12" t="s">
        <v>1352</v>
      </c>
      <c r="I854" s="40">
        <v>81</v>
      </c>
      <c r="J854" s="40">
        <v>2.5</v>
      </c>
      <c r="K854" s="40">
        <v>1</v>
      </c>
      <c r="L854" s="40">
        <v>202.5</v>
      </c>
      <c r="M854" s="21" t="s">
        <v>1383</v>
      </c>
      <c r="N854" s="21" t="s">
        <v>1317</v>
      </c>
    </row>
    <row r="855" spans="1:14" ht="15" customHeight="1" x14ac:dyDescent="0.25">
      <c r="A855" s="23">
        <v>46114</v>
      </c>
      <c r="B855" s="12" t="s">
        <v>248</v>
      </c>
      <c r="C855" s="12" t="s">
        <v>249</v>
      </c>
      <c r="D855" s="12" t="s">
        <v>900</v>
      </c>
      <c r="E855" s="12" t="s">
        <v>26</v>
      </c>
      <c r="F855" s="12" t="s">
        <v>27</v>
      </c>
      <c r="G855" s="12" t="s">
        <v>1353</v>
      </c>
      <c r="H855" s="12" t="s">
        <v>1354</v>
      </c>
      <c r="I855" s="40">
        <v>129</v>
      </c>
      <c r="J855" s="40">
        <v>1.2</v>
      </c>
      <c r="K855" s="40">
        <v>1</v>
      </c>
      <c r="L855" s="40">
        <v>154.80000000000001</v>
      </c>
      <c r="M855" s="21" t="s">
        <v>1383</v>
      </c>
      <c r="N855" s="21" t="s">
        <v>1317</v>
      </c>
    </row>
    <row r="856" spans="1:14" ht="15" customHeight="1" x14ac:dyDescent="0.25">
      <c r="A856" s="23">
        <v>46114</v>
      </c>
      <c r="B856" s="12" t="s">
        <v>248</v>
      </c>
      <c r="C856" s="12" t="s">
        <v>249</v>
      </c>
      <c r="D856" s="12" t="s">
        <v>900</v>
      </c>
      <c r="E856" s="12" t="s">
        <v>34</v>
      </c>
      <c r="F856" s="12" t="s">
        <v>35</v>
      </c>
      <c r="G856" s="12" t="s">
        <v>1356</v>
      </c>
      <c r="H856" s="12" t="s">
        <v>1350</v>
      </c>
      <c r="I856" s="40">
        <v>26</v>
      </c>
      <c r="J856" s="40">
        <v>2.2000000000000002</v>
      </c>
      <c r="K856" s="40">
        <v>1</v>
      </c>
      <c r="L856" s="40">
        <v>57.2</v>
      </c>
      <c r="M856" s="21" t="s">
        <v>1383</v>
      </c>
      <c r="N856" s="21" t="s">
        <v>1317</v>
      </c>
    </row>
    <row r="857" spans="1:14" ht="15" customHeight="1" x14ac:dyDescent="0.25">
      <c r="A857" s="23">
        <v>46114</v>
      </c>
      <c r="B857" s="12" t="s">
        <v>248</v>
      </c>
      <c r="C857" s="12" t="s">
        <v>249</v>
      </c>
      <c r="D857" s="12" t="s">
        <v>900</v>
      </c>
      <c r="E857" s="12" t="s">
        <v>34</v>
      </c>
      <c r="F857" s="12" t="s">
        <v>35</v>
      </c>
      <c r="G857" s="12" t="s">
        <v>1357</v>
      </c>
      <c r="H857" s="12" t="s">
        <v>1358</v>
      </c>
      <c r="I857" s="40">
        <v>16</v>
      </c>
      <c r="J857" s="40">
        <v>0.8</v>
      </c>
      <c r="K857" s="40">
        <v>1</v>
      </c>
      <c r="L857" s="40">
        <v>12.8</v>
      </c>
      <c r="M857" s="21" t="s">
        <v>1383</v>
      </c>
      <c r="N857" s="21" t="s">
        <v>1317</v>
      </c>
    </row>
    <row r="858" spans="1:14" ht="15" customHeight="1" x14ac:dyDescent="0.25">
      <c r="A858" s="23">
        <v>46114</v>
      </c>
      <c r="B858" s="12" t="s">
        <v>248</v>
      </c>
      <c r="C858" s="12" t="s">
        <v>249</v>
      </c>
      <c r="D858" s="12" t="s">
        <v>900</v>
      </c>
      <c r="E858" s="12" t="s">
        <v>34</v>
      </c>
      <c r="F858" s="12" t="s">
        <v>35</v>
      </c>
      <c r="G858" s="12" t="s">
        <v>1359</v>
      </c>
      <c r="H858" s="12" t="s">
        <v>1360</v>
      </c>
      <c r="I858" s="40">
        <v>5</v>
      </c>
      <c r="J858" s="40">
        <v>1</v>
      </c>
      <c r="K858" s="40">
        <v>1</v>
      </c>
      <c r="L858" s="40">
        <v>5</v>
      </c>
      <c r="M858" s="21" t="s">
        <v>1383</v>
      </c>
      <c r="N858" s="21" t="s">
        <v>1317</v>
      </c>
    </row>
    <row r="859" spans="1:14" ht="30" customHeight="1" x14ac:dyDescent="0.25">
      <c r="A859" s="23">
        <v>46114</v>
      </c>
      <c r="B859" s="12" t="s">
        <v>248</v>
      </c>
      <c r="C859" s="12" t="s">
        <v>249</v>
      </c>
      <c r="D859" s="12" t="s">
        <v>900</v>
      </c>
      <c r="E859" s="12" t="s">
        <v>46</v>
      </c>
      <c r="F859" s="12" t="s">
        <v>47</v>
      </c>
      <c r="G859" s="12" t="s">
        <v>1361</v>
      </c>
      <c r="H859" s="12" t="s">
        <v>1362</v>
      </c>
      <c r="I859" s="40">
        <v>79</v>
      </c>
      <c r="J859" s="40">
        <v>7</v>
      </c>
      <c r="K859" s="40">
        <v>1</v>
      </c>
      <c r="L859" s="40">
        <v>553</v>
      </c>
      <c r="M859" s="21" t="s">
        <v>1387</v>
      </c>
      <c r="N859" s="21" t="s">
        <v>1382</v>
      </c>
    </row>
    <row r="860" spans="1:14" ht="30" customHeight="1" x14ac:dyDescent="0.25">
      <c r="A860" s="23">
        <v>46114</v>
      </c>
      <c r="B860" s="12" t="s">
        <v>248</v>
      </c>
      <c r="C860" s="12" t="s">
        <v>249</v>
      </c>
      <c r="D860" s="12" t="s">
        <v>900</v>
      </c>
      <c r="E860" s="12" t="s">
        <v>48</v>
      </c>
      <c r="F860" s="12" t="s">
        <v>49</v>
      </c>
      <c r="G860" s="12" t="s">
        <v>1364</v>
      </c>
      <c r="H860" s="12" t="s">
        <v>1365</v>
      </c>
      <c r="I860" s="40">
        <v>79</v>
      </c>
      <c r="J860" s="40">
        <v>12</v>
      </c>
      <c r="K860" s="40">
        <v>1</v>
      </c>
      <c r="L860" s="40">
        <v>948</v>
      </c>
      <c r="M860" s="21" t="s">
        <v>1387</v>
      </c>
      <c r="N860" s="21" t="s">
        <v>1382</v>
      </c>
    </row>
    <row r="861" spans="1:14" ht="15" customHeight="1" x14ac:dyDescent="0.25">
      <c r="A861" s="23">
        <v>46114</v>
      </c>
      <c r="B861" s="12" t="s">
        <v>248</v>
      </c>
      <c r="C861" s="12" t="s">
        <v>249</v>
      </c>
      <c r="D861" s="12" t="s">
        <v>900</v>
      </c>
      <c r="E861" s="12" t="s">
        <v>4</v>
      </c>
      <c r="F861" s="12" t="s">
        <v>5</v>
      </c>
      <c r="G861" s="12" t="s">
        <v>1366</v>
      </c>
      <c r="H861" s="12" t="s">
        <v>1367</v>
      </c>
      <c r="I861" s="40">
        <v>16</v>
      </c>
      <c r="J861" s="40">
        <v>2</v>
      </c>
      <c r="K861" s="40">
        <v>1</v>
      </c>
      <c r="L861" s="40">
        <v>32</v>
      </c>
      <c r="M861" s="21" t="s">
        <v>1383</v>
      </c>
      <c r="N861" s="21" t="s">
        <v>1317</v>
      </c>
    </row>
    <row r="862" spans="1:14" ht="15" customHeight="1" x14ac:dyDescent="0.25">
      <c r="A862" s="23">
        <v>46114</v>
      </c>
      <c r="B862" s="12" t="s">
        <v>248</v>
      </c>
      <c r="C862" s="12" t="s">
        <v>249</v>
      </c>
      <c r="D862" s="12" t="s">
        <v>900</v>
      </c>
      <c r="E862" s="12" t="s">
        <v>68</v>
      </c>
      <c r="F862" s="12" t="s">
        <v>69</v>
      </c>
      <c r="G862" s="12" t="s">
        <v>1368</v>
      </c>
      <c r="H862" s="12" t="s">
        <v>1369</v>
      </c>
      <c r="I862" s="40">
        <v>6</v>
      </c>
      <c r="J862" s="40">
        <v>25</v>
      </c>
      <c r="K862" s="40">
        <v>1</v>
      </c>
      <c r="L862" s="40">
        <v>150</v>
      </c>
      <c r="M862" s="21" t="s">
        <v>1383</v>
      </c>
      <c r="N862" s="21" t="s">
        <v>1317</v>
      </c>
    </row>
    <row r="863" spans="1:14" ht="30" customHeight="1" x14ac:dyDescent="0.25">
      <c r="A863" s="23">
        <v>46113</v>
      </c>
      <c r="B863" s="12" t="s">
        <v>251</v>
      </c>
      <c r="C863" s="12" t="s">
        <v>252</v>
      </c>
      <c r="D863" s="12" t="s">
        <v>900</v>
      </c>
      <c r="E863" s="12" t="s">
        <v>30</v>
      </c>
      <c r="F863" s="12" t="s">
        <v>31</v>
      </c>
      <c r="G863" s="12" t="s">
        <v>1312</v>
      </c>
      <c r="H863" s="12" t="s">
        <v>1313</v>
      </c>
      <c r="I863" s="40">
        <v>5102</v>
      </c>
      <c r="J863" s="40">
        <v>2</v>
      </c>
      <c r="K863" s="40">
        <v>1</v>
      </c>
      <c r="L863" s="40">
        <v>10204</v>
      </c>
      <c r="M863" s="21" t="s">
        <v>1381</v>
      </c>
      <c r="N863" s="21" t="s">
        <v>1382</v>
      </c>
    </row>
    <row r="864" spans="1:14" ht="15" customHeight="1" x14ac:dyDescent="0.25">
      <c r="A864" s="23">
        <v>46113</v>
      </c>
      <c r="B864" s="12" t="s">
        <v>251</v>
      </c>
      <c r="C864" s="12" t="s">
        <v>252</v>
      </c>
      <c r="D864" s="12" t="s">
        <v>900</v>
      </c>
      <c r="E864" s="12" t="s">
        <v>30</v>
      </c>
      <c r="F864" s="12" t="s">
        <v>31</v>
      </c>
      <c r="G864" s="12" t="s">
        <v>1319</v>
      </c>
      <c r="H864" s="12" t="s">
        <v>1320</v>
      </c>
      <c r="I864" s="40">
        <v>15</v>
      </c>
      <c r="J864" s="40">
        <v>15</v>
      </c>
      <c r="K864" s="40">
        <v>1</v>
      </c>
      <c r="L864" s="40">
        <v>225</v>
      </c>
      <c r="M864" s="21" t="s">
        <v>1383</v>
      </c>
      <c r="N864" s="21" t="s">
        <v>1317</v>
      </c>
    </row>
    <row r="865" spans="1:14" ht="15" customHeight="1" x14ac:dyDescent="0.25">
      <c r="A865" s="23">
        <v>46113</v>
      </c>
      <c r="B865" s="12" t="s">
        <v>251</v>
      </c>
      <c r="C865" s="12" t="s">
        <v>252</v>
      </c>
      <c r="D865" s="12" t="s">
        <v>900</v>
      </c>
      <c r="E865" s="12" t="s">
        <v>30</v>
      </c>
      <c r="F865" s="12" t="s">
        <v>31</v>
      </c>
      <c r="G865" s="12" t="s">
        <v>1322</v>
      </c>
      <c r="H865" s="12" t="s">
        <v>1323</v>
      </c>
      <c r="I865" s="40">
        <v>15</v>
      </c>
      <c r="J865" s="40">
        <v>20</v>
      </c>
      <c r="K865" s="40">
        <v>1</v>
      </c>
      <c r="L865" s="40">
        <v>300</v>
      </c>
      <c r="M865" s="21" t="s">
        <v>1383</v>
      </c>
      <c r="N865" s="21" t="s">
        <v>1317</v>
      </c>
    </row>
    <row r="866" spans="1:14" ht="15" customHeight="1" x14ac:dyDescent="0.25">
      <c r="A866" s="23">
        <v>46113</v>
      </c>
      <c r="B866" s="12" t="s">
        <v>251</v>
      </c>
      <c r="C866" s="12" t="s">
        <v>252</v>
      </c>
      <c r="D866" s="12" t="s">
        <v>900</v>
      </c>
      <c r="E866" s="12" t="s">
        <v>30</v>
      </c>
      <c r="F866" s="12" t="s">
        <v>31</v>
      </c>
      <c r="G866" s="12" t="s">
        <v>1324</v>
      </c>
      <c r="H866" s="12" t="s">
        <v>1325</v>
      </c>
      <c r="I866" s="40">
        <v>61</v>
      </c>
      <c r="J866" s="40">
        <v>6</v>
      </c>
      <c r="K866" s="40">
        <v>1</v>
      </c>
      <c r="L866" s="40">
        <v>366</v>
      </c>
      <c r="M866" s="21" t="s">
        <v>1383</v>
      </c>
      <c r="N866" s="21" t="s">
        <v>1317</v>
      </c>
    </row>
    <row r="867" spans="1:14" ht="15" customHeight="1" x14ac:dyDescent="0.25">
      <c r="A867" s="23">
        <v>46113</v>
      </c>
      <c r="B867" s="12" t="s">
        <v>251</v>
      </c>
      <c r="C867" s="12" t="s">
        <v>252</v>
      </c>
      <c r="D867" s="12" t="s">
        <v>900</v>
      </c>
      <c r="E867" s="12" t="s">
        <v>52</v>
      </c>
      <c r="F867" s="12" t="s">
        <v>53</v>
      </c>
      <c r="G867" s="12" t="s">
        <v>1327</v>
      </c>
      <c r="H867" s="12" t="s">
        <v>1328</v>
      </c>
      <c r="I867" s="40">
        <v>18</v>
      </c>
      <c r="J867" s="40">
        <v>1.8</v>
      </c>
      <c r="K867" s="40">
        <v>1</v>
      </c>
      <c r="L867" s="40">
        <v>32.4</v>
      </c>
      <c r="M867" s="21" t="s">
        <v>1384</v>
      </c>
      <c r="N867" s="21" t="s">
        <v>1385</v>
      </c>
    </row>
    <row r="868" spans="1:14" ht="15" customHeight="1" x14ac:dyDescent="0.25">
      <c r="A868" s="23">
        <v>46113</v>
      </c>
      <c r="B868" s="12" t="s">
        <v>251</v>
      </c>
      <c r="C868" s="12" t="s">
        <v>252</v>
      </c>
      <c r="D868" s="12" t="s">
        <v>900</v>
      </c>
      <c r="E868" s="12" t="s">
        <v>52</v>
      </c>
      <c r="F868" s="12" t="s">
        <v>53</v>
      </c>
      <c r="G868" s="12" t="s">
        <v>1330</v>
      </c>
      <c r="H868" s="12" t="s">
        <v>1331</v>
      </c>
      <c r="I868" s="40">
        <v>18</v>
      </c>
      <c r="J868" s="40">
        <v>30</v>
      </c>
      <c r="K868" s="40">
        <v>1</v>
      </c>
      <c r="L868" s="40">
        <v>540</v>
      </c>
      <c r="M868" s="21" t="s">
        <v>1384</v>
      </c>
      <c r="N868" s="21" t="s">
        <v>1385</v>
      </c>
    </row>
    <row r="869" spans="1:14" ht="15" customHeight="1" x14ac:dyDescent="0.25">
      <c r="A869" s="23">
        <v>46113</v>
      </c>
      <c r="B869" s="12" t="s">
        <v>251</v>
      </c>
      <c r="C869" s="12" t="s">
        <v>252</v>
      </c>
      <c r="D869" s="12" t="s">
        <v>900</v>
      </c>
      <c r="E869" s="12" t="s">
        <v>52</v>
      </c>
      <c r="F869" s="12" t="s">
        <v>53</v>
      </c>
      <c r="G869" s="12" t="s">
        <v>1333</v>
      </c>
      <c r="H869" s="12" t="s">
        <v>1334</v>
      </c>
      <c r="I869" s="40">
        <v>46</v>
      </c>
      <c r="J869" s="40">
        <v>0.45</v>
      </c>
      <c r="K869" s="40">
        <v>1</v>
      </c>
      <c r="L869" s="40">
        <v>20.7</v>
      </c>
      <c r="M869" s="21" t="s">
        <v>1383</v>
      </c>
      <c r="N869" s="21" t="s">
        <v>1317</v>
      </c>
    </row>
    <row r="870" spans="1:14" ht="15" customHeight="1" x14ac:dyDescent="0.25">
      <c r="A870" s="23">
        <v>46113</v>
      </c>
      <c r="B870" s="12" t="s">
        <v>251</v>
      </c>
      <c r="C870" s="12" t="s">
        <v>252</v>
      </c>
      <c r="D870" s="12" t="s">
        <v>900</v>
      </c>
      <c r="E870" s="12" t="s">
        <v>52</v>
      </c>
      <c r="F870" s="12" t="s">
        <v>53</v>
      </c>
      <c r="G870" s="12" t="s">
        <v>1336</v>
      </c>
      <c r="H870" s="12" t="s">
        <v>1337</v>
      </c>
      <c r="I870" s="40">
        <v>325</v>
      </c>
      <c r="J870" s="40">
        <v>0.2</v>
      </c>
      <c r="K870" s="40">
        <v>1</v>
      </c>
      <c r="L870" s="40">
        <v>65</v>
      </c>
      <c r="M870" s="21" t="s">
        <v>1383</v>
      </c>
      <c r="N870" s="21" t="s">
        <v>1317</v>
      </c>
    </row>
    <row r="871" spans="1:14" ht="15" customHeight="1" x14ac:dyDescent="0.25">
      <c r="A871" s="23">
        <v>46113</v>
      </c>
      <c r="B871" s="12" t="s">
        <v>251</v>
      </c>
      <c r="C871" s="12" t="s">
        <v>252</v>
      </c>
      <c r="D871" s="12" t="s">
        <v>900</v>
      </c>
      <c r="E871" s="12" t="s">
        <v>84</v>
      </c>
      <c r="F871" s="12" t="s">
        <v>85</v>
      </c>
      <c r="G871" s="12" t="s">
        <v>1340</v>
      </c>
      <c r="H871" s="12" t="s">
        <v>1341</v>
      </c>
      <c r="I871" s="40">
        <v>463</v>
      </c>
      <c r="J871" s="40">
        <v>4</v>
      </c>
      <c r="K871" s="40">
        <v>1</v>
      </c>
      <c r="L871" s="40">
        <v>1852</v>
      </c>
      <c r="M871" s="21" t="s">
        <v>1383</v>
      </c>
      <c r="N871" s="21" t="s">
        <v>1317</v>
      </c>
    </row>
    <row r="872" spans="1:14" ht="30" customHeight="1" x14ac:dyDescent="0.25">
      <c r="A872" s="23">
        <v>46113</v>
      </c>
      <c r="B872" s="12" t="s">
        <v>251</v>
      </c>
      <c r="C872" s="12" t="s">
        <v>252</v>
      </c>
      <c r="D872" s="12" t="s">
        <v>900</v>
      </c>
      <c r="E872" s="12" t="s">
        <v>84</v>
      </c>
      <c r="F872" s="12" t="s">
        <v>85</v>
      </c>
      <c r="G872" s="12" t="s">
        <v>1343</v>
      </c>
      <c r="H872" s="12" t="s">
        <v>1344</v>
      </c>
      <c r="I872" s="40">
        <v>1</v>
      </c>
      <c r="J872" s="40">
        <v>90</v>
      </c>
      <c r="K872" s="40">
        <v>1</v>
      </c>
      <c r="L872" s="40">
        <v>90</v>
      </c>
      <c r="M872" s="21" t="s">
        <v>1386</v>
      </c>
      <c r="N872" s="21" t="s">
        <v>1382</v>
      </c>
    </row>
    <row r="873" spans="1:14" ht="15" customHeight="1" x14ac:dyDescent="0.25">
      <c r="A873" s="23">
        <v>46113</v>
      </c>
      <c r="B873" s="12" t="s">
        <v>251</v>
      </c>
      <c r="C873" s="12" t="s">
        <v>252</v>
      </c>
      <c r="D873" s="12" t="s">
        <v>900</v>
      </c>
      <c r="E873" s="12" t="s">
        <v>84</v>
      </c>
      <c r="F873" s="12" t="s">
        <v>85</v>
      </c>
      <c r="G873" s="12" t="s">
        <v>1346</v>
      </c>
      <c r="H873" s="12" t="s">
        <v>1347</v>
      </c>
      <c r="I873" s="40">
        <v>139</v>
      </c>
      <c r="J873" s="40">
        <v>1.5</v>
      </c>
      <c r="K873" s="40">
        <v>1</v>
      </c>
      <c r="L873" s="40">
        <v>208.5</v>
      </c>
      <c r="M873" s="21" t="s">
        <v>1383</v>
      </c>
      <c r="N873" s="21" t="s">
        <v>1317</v>
      </c>
    </row>
    <row r="874" spans="1:14" ht="30" customHeight="1" x14ac:dyDescent="0.25">
      <c r="A874" s="23">
        <v>46113</v>
      </c>
      <c r="B874" s="12" t="s">
        <v>251</v>
      </c>
      <c r="C874" s="12" t="s">
        <v>252</v>
      </c>
      <c r="D874" s="12" t="s">
        <v>900</v>
      </c>
      <c r="E874" s="12" t="s">
        <v>26</v>
      </c>
      <c r="F874" s="12" t="s">
        <v>27</v>
      </c>
      <c r="G874" s="12" t="s">
        <v>1349</v>
      </c>
      <c r="H874" s="12" t="s">
        <v>1350</v>
      </c>
      <c r="I874" s="40">
        <v>1</v>
      </c>
      <c r="J874" s="40">
        <v>75</v>
      </c>
      <c r="K874" s="40">
        <v>1</v>
      </c>
      <c r="L874" s="40">
        <v>75</v>
      </c>
      <c r="M874" s="21" t="s">
        <v>1386</v>
      </c>
      <c r="N874" s="21" t="s">
        <v>1382</v>
      </c>
    </row>
    <row r="875" spans="1:14" ht="15" customHeight="1" x14ac:dyDescent="0.25">
      <c r="A875" s="23">
        <v>46113</v>
      </c>
      <c r="B875" s="12" t="s">
        <v>251</v>
      </c>
      <c r="C875" s="12" t="s">
        <v>252</v>
      </c>
      <c r="D875" s="12" t="s">
        <v>900</v>
      </c>
      <c r="E875" s="12" t="s">
        <v>26</v>
      </c>
      <c r="F875" s="12" t="s">
        <v>27</v>
      </c>
      <c r="G875" s="12" t="s">
        <v>1351</v>
      </c>
      <c r="H875" s="12" t="s">
        <v>1352</v>
      </c>
      <c r="I875" s="40">
        <v>116</v>
      </c>
      <c r="J875" s="40">
        <v>2.5</v>
      </c>
      <c r="K875" s="40">
        <v>1</v>
      </c>
      <c r="L875" s="40">
        <v>290</v>
      </c>
      <c r="M875" s="21" t="s">
        <v>1383</v>
      </c>
      <c r="N875" s="21" t="s">
        <v>1317</v>
      </c>
    </row>
    <row r="876" spans="1:14" ht="15" customHeight="1" x14ac:dyDescent="0.25">
      <c r="A876" s="23">
        <v>46113</v>
      </c>
      <c r="B876" s="12" t="s">
        <v>251</v>
      </c>
      <c r="C876" s="12" t="s">
        <v>252</v>
      </c>
      <c r="D876" s="12" t="s">
        <v>900</v>
      </c>
      <c r="E876" s="12" t="s">
        <v>26</v>
      </c>
      <c r="F876" s="12" t="s">
        <v>27</v>
      </c>
      <c r="G876" s="12" t="s">
        <v>1353</v>
      </c>
      <c r="H876" s="12" t="s">
        <v>1354</v>
      </c>
      <c r="I876" s="40">
        <v>185</v>
      </c>
      <c r="J876" s="40">
        <v>1.2</v>
      </c>
      <c r="K876" s="40">
        <v>1</v>
      </c>
      <c r="L876" s="40">
        <v>222</v>
      </c>
      <c r="M876" s="21" t="s">
        <v>1383</v>
      </c>
      <c r="N876" s="21" t="s">
        <v>1317</v>
      </c>
    </row>
    <row r="877" spans="1:14" ht="15" customHeight="1" x14ac:dyDescent="0.25">
      <c r="A877" s="23">
        <v>46113</v>
      </c>
      <c r="B877" s="12" t="s">
        <v>251</v>
      </c>
      <c r="C877" s="12" t="s">
        <v>252</v>
      </c>
      <c r="D877" s="12" t="s">
        <v>900</v>
      </c>
      <c r="E877" s="12" t="s">
        <v>34</v>
      </c>
      <c r="F877" s="12" t="s">
        <v>35</v>
      </c>
      <c r="G877" s="12" t="s">
        <v>1356</v>
      </c>
      <c r="H877" s="12" t="s">
        <v>1350</v>
      </c>
      <c r="I877" s="40">
        <v>26</v>
      </c>
      <c r="J877" s="40">
        <v>2.2000000000000002</v>
      </c>
      <c r="K877" s="40">
        <v>1</v>
      </c>
      <c r="L877" s="40">
        <v>57.2</v>
      </c>
      <c r="M877" s="21" t="s">
        <v>1383</v>
      </c>
      <c r="N877" s="21" t="s">
        <v>1317</v>
      </c>
    </row>
    <row r="878" spans="1:14" ht="15" customHeight="1" x14ac:dyDescent="0.25">
      <c r="A878" s="23">
        <v>46113</v>
      </c>
      <c r="B878" s="12" t="s">
        <v>251</v>
      </c>
      <c r="C878" s="12" t="s">
        <v>252</v>
      </c>
      <c r="D878" s="12" t="s">
        <v>900</v>
      </c>
      <c r="E878" s="12" t="s">
        <v>34</v>
      </c>
      <c r="F878" s="12" t="s">
        <v>35</v>
      </c>
      <c r="G878" s="12" t="s">
        <v>1357</v>
      </c>
      <c r="H878" s="12" t="s">
        <v>1358</v>
      </c>
      <c r="I878" s="40">
        <v>16</v>
      </c>
      <c r="J878" s="40">
        <v>0.8</v>
      </c>
      <c r="K878" s="40">
        <v>1</v>
      </c>
      <c r="L878" s="40">
        <v>12.8</v>
      </c>
      <c r="M878" s="21" t="s">
        <v>1383</v>
      </c>
      <c r="N878" s="21" t="s">
        <v>1317</v>
      </c>
    </row>
    <row r="879" spans="1:14" ht="15" customHeight="1" x14ac:dyDescent="0.25">
      <c r="A879" s="23">
        <v>46113</v>
      </c>
      <c r="B879" s="12" t="s">
        <v>251</v>
      </c>
      <c r="C879" s="12" t="s">
        <v>252</v>
      </c>
      <c r="D879" s="12" t="s">
        <v>900</v>
      </c>
      <c r="E879" s="12" t="s">
        <v>34</v>
      </c>
      <c r="F879" s="12" t="s">
        <v>35</v>
      </c>
      <c r="G879" s="12" t="s">
        <v>1359</v>
      </c>
      <c r="H879" s="12" t="s">
        <v>1360</v>
      </c>
      <c r="I879" s="40">
        <v>5</v>
      </c>
      <c r="J879" s="40">
        <v>1</v>
      </c>
      <c r="K879" s="40">
        <v>1</v>
      </c>
      <c r="L879" s="40">
        <v>5</v>
      </c>
      <c r="M879" s="21" t="s">
        <v>1383</v>
      </c>
      <c r="N879" s="21" t="s">
        <v>1317</v>
      </c>
    </row>
    <row r="880" spans="1:14" ht="30" customHeight="1" x14ac:dyDescent="0.25">
      <c r="A880" s="23">
        <v>46113</v>
      </c>
      <c r="B880" s="12" t="s">
        <v>251</v>
      </c>
      <c r="C880" s="12" t="s">
        <v>252</v>
      </c>
      <c r="D880" s="12" t="s">
        <v>900</v>
      </c>
      <c r="E880" s="12" t="s">
        <v>46</v>
      </c>
      <c r="F880" s="12" t="s">
        <v>47</v>
      </c>
      <c r="G880" s="12" t="s">
        <v>1361</v>
      </c>
      <c r="H880" s="12" t="s">
        <v>1362</v>
      </c>
      <c r="I880" s="40">
        <v>72</v>
      </c>
      <c r="J880" s="40">
        <v>7</v>
      </c>
      <c r="K880" s="40">
        <v>1</v>
      </c>
      <c r="L880" s="40">
        <v>504</v>
      </c>
      <c r="M880" s="21" t="s">
        <v>1387</v>
      </c>
      <c r="N880" s="21" t="s">
        <v>1382</v>
      </c>
    </row>
    <row r="881" spans="1:14" ht="30" customHeight="1" x14ac:dyDescent="0.25">
      <c r="A881" s="23">
        <v>46113</v>
      </c>
      <c r="B881" s="12" t="s">
        <v>251</v>
      </c>
      <c r="C881" s="12" t="s">
        <v>252</v>
      </c>
      <c r="D881" s="12" t="s">
        <v>900</v>
      </c>
      <c r="E881" s="12" t="s">
        <v>48</v>
      </c>
      <c r="F881" s="12" t="s">
        <v>49</v>
      </c>
      <c r="G881" s="12" t="s">
        <v>1364</v>
      </c>
      <c r="H881" s="12" t="s">
        <v>1365</v>
      </c>
      <c r="I881" s="40">
        <v>72</v>
      </c>
      <c r="J881" s="40">
        <v>12</v>
      </c>
      <c r="K881" s="40">
        <v>1</v>
      </c>
      <c r="L881" s="40">
        <v>864</v>
      </c>
      <c r="M881" s="21" t="s">
        <v>1387</v>
      </c>
      <c r="N881" s="21" t="s">
        <v>1382</v>
      </c>
    </row>
    <row r="882" spans="1:14" ht="15" customHeight="1" x14ac:dyDescent="0.25">
      <c r="A882" s="23">
        <v>46113</v>
      </c>
      <c r="B882" s="12" t="s">
        <v>251</v>
      </c>
      <c r="C882" s="12" t="s">
        <v>252</v>
      </c>
      <c r="D882" s="12" t="s">
        <v>900</v>
      </c>
      <c r="E882" s="12" t="s">
        <v>4</v>
      </c>
      <c r="F882" s="12" t="s">
        <v>5</v>
      </c>
      <c r="G882" s="12" t="s">
        <v>1366</v>
      </c>
      <c r="H882" s="12" t="s">
        <v>1367</v>
      </c>
      <c r="I882" s="40">
        <v>16</v>
      </c>
      <c r="J882" s="40">
        <v>2</v>
      </c>
      <c r="K882" s="40">
        <v>1</v>
      </c>
      <c r="L882" s="40">
        <v>32</v>
      </c>
      <c r="M882" s="21" t="s">
        <v>1383</v>
      </c>
      <c r="N882" s="21" t="s">
        <v>1317</v>
      </c>
    </row>
    <row r="883" spans="1:14" ht="15" customHeight="1" x14ac:dyDescent="0.25">
      <c r="A883" s="23">
        <v>46113</v>
      </c>
      <c r="B883" s="12" t="s">
        <v>251</v>
      </c>
      <c r="C883" s="12" t="s">
        <v>252</v>
      </c>
      <c r="D883" s="12" t="s">
        <v>900</v>
      </c>
      <c r="E883" s="12" t="s">
        <v>68</v>
      </c>
      <c r="F883" s="12" t="s">
        <v>69</v>
      </c>
      <c r="G883" s="12" t="s">
        <v>1368</v>
      </c>
      <c r="H883" s="12" t="s">
        <v>1369</v>
      </c>
      <c r="I883" s="40">
        <v>10</v>
      </c>
      <c r="J883" s="40">
        <v>25</v>
      </c>
      <c r="K883" s="40">
        <v>1</v>
      </c>
      <c r="L883" s="40">
        <v>250</v>
      </c>
      <c r="M883" s="21" t="s">
        <v>1383</v>
      </c>
      <c r="N883" s="21" t="s">
        <v>1317</v>
      </c>
    </row>
    <row r="884" spans="1:14" ht="30" customHeight="1" x14ac:dyDescent="0.25">
      <c r="A884" s="23">
        <v>46113</v>
      </c>
      <c r="B884" s="12" t="s">
        <v>254</v>
      </c>
      <c r="C884" s="12" t="s">
        <v>255</v>
      </c>
      <c r="D884" s="12" t="s">
        <v>899</v>
      </c>
      <c r="E884" s="12" t="s">
        <v>30</v>
      </c>
      <c r="F884" s="12" t="s">
        <v>31</v>
      </c>
      <c r="G884" s="12" t="s">
        <v>1312</v>
      </c>
      <c r="H884" s="12" t="s">
        <v>1313</v>
      </c>
      <c r="I884" s="40">
        <v>1777</v>
      </c>
      <c r="J884" s="40">
        <v>2</v>
      </c>
      <c r="K884" s="40">
        <v>1</v>
      </c>
      <c r="L884" s="40">
        <v>3554</v>
      </c>
      <c r="M884" s="21" t="s">
        <v>1381</v>
      </c>
      <c r="N884" s="21" t="s">
        <v>1382</v>
      </c>
    </row>
    <row r="885" spans="1:14" ht="15" customHeight="1" x14ac:dyDescent="0.25">
      <c r="A885" s="23">
        <v>46113</v>
      </c>
      <c r="B885" s="12" t="s">
        <v>254</v>
      </c>
      <c r="C885" s="12" t="s">
        <v>255</v>
      </c>
      <c r="D885" s="12" t="s">
        <v>899</v>
      </c>
      <c r="E885" s="12" t="s">
        <v>30</v>
      </c>
      <c r="F885" s="12" t="s">
        <v>31</v>
      </c>
      <c r="G885" s="12" t="s">
        <v>1319</v>
      </c>
      <c r="H885" s="12" t="s">
        <v>1320</v>
      </c>
      <c r="I885" s="40">
        <v>5</v>
      </c>
      <c r="J885" s="40">
        <v>15</v>
      </c>
      <c r="K885" s="40">
        <v>1</v>
      </c>
      <c r="L885" s="40">
        <v>75</v>
      </c>
      <c r="M885" s="21" t="s">
        <v>1383</v>
      </c>
      <c r="N885" s="21" t="s">
        <v>1317</v>
      </c>
    </row>
    <row r="886" spans="1:14" ht="15" customHeight="1" x14ac:dyDescent="0.25">
      <c r="A886" s="23">
        <v>46113</v>
      </c>
      <c r="B886" s="12" t="s">
        <v>254</v>
      </c>
      <c r="C886" s="12" t="s">
        <v>255</v>
      </c>
      <c r="D886" s="12" t="s">
        <v>899</v>
      </c>
      <c r="E886" s="12" t="s">
        <v>30</v>
      </c>
      <c r="F886" s="12" t="s">
        <v>31</v>
      </c>
      <c r="G886" s="12" t="s">
        <v>1322</v>
      </c>
      <c r="H886" s="12" t="s">
        <v>1323</v>
      </c>
      <c r="I886" s="40">
        <v>5</v>
      </c>
      <c r="J886" s="40">
        <v>20</v>
      </c>
      <c r="K886" s="40">
        <v>1</v>
      </c>
      <c r="L886" s="40">
        <v>100</v>
      </c>
      <c r="M886" s="21" t="s">
        <v>1383</v>
      </c>
      <c r="N886" s="21" t="s">
        <v>1317</v>
      </c>
    </row>
    <row r="887" spans="1:14" ht="15" customHeight="1" x14ac:dyDescent="0.25">
      <c r="A887" s="23">
        <v>46113</v>
      </c>
      <c r="B887" s="12" t="s">
        <v>254</v>
      </c>
      <c r="C887" s="12" t="s">
        <v>255</v>
      </c>
      <c r="D887" s="12" t="s">
        <v>899</v>
      </c>
      <c r="E887" s="12" t="s">
        <v>30</v>
      </c>
      <c r="F887" s="12" t="s">
        <v>31</v>
      </c>
      <c r="G887" s="12" t="s">
        <v>1324</v>
      </c>
      <c r="H887" s="12" t="s">
        <v>1325</v>
      </c>
      <c r="I887" s="40">
        <v>21</v>
      </c>
      <c r="J887" s="40">
        <v>6</v>
      </c>
      <c r="K887" s="40">
        <v>1</v>
      </c>
      <c r="L887" s="40">
        <v>126</v>
      </c>
      <c r="M887" s="21" t="s">
        <v>1383</v>
      </c>
      <c r="N887" s="21" t="s">
        <v>1317</v>
      </c>
    </row>
    <row r="888" spans="1:14" ht="15" customHeight="1" x14ac:dyDescent="0.25">
      <c r="A888" s="23">
        <v>46113</v>
      </c>
      <c r="B888" s="12" t="s">
        <v>254</v>
      </c>
      <c r="C888" s="12" t="s">
        <v>255</v>
      </c>
      <c r="D888" s="12" t="s">
        <v>899</v>
      </c>
      <c r="E888" s="12" t="s">
        <v>52</v>
      </c>
      <c r="F888" s="12" t="s">
        <v>53</v>
      </c>
      <c r="G888" s="12" t="s">
        <v>1327</v>
      </c>
      <c r="H888" s="12" t="s">
        <v>1328</v>
      </c>
      <c r="I888" s="40">
        <v>8</v>
      </c>
      <c r="J888" s="40">
        <v>1.8</v>
      </c>
      <c r="K888" s="40">
        <v>1</v>
      </c>
      <c r="L888" s="40">
        <v>14.4</v>
      </c>
      <c r="M888" s="21" t="s">
        <v>1384</v>
      </c>
      <c r="N888" s="21" t="s">
        <v>1385</v>
      </c>
    </row>
    <row r="889" spans="1:14" ht="15" customHeight="1" x14ac:dyDescent="0.25">
      <c r="A889" s="23">
        <v>46113</v>
      </c>
      <c r="B889" s="12" t="s">
        <v>254</v>
      </c>
      <c r="C889" s="12" t="s">
        <v>255</v>
      </c>
      <c r="D889" s="12" t="s">
        <v>899</v>
      </c>
      <c r="E889" s="12" t="s">
        <v>52</v>
      </c>
      <c r="F889" s="12" t="s">
        <v>53</v>
      </c>
      <c r="G889" s="12" t="s">
        <v>1330</v>
      </c>
      <c r="H889" s="12" t="s">
        <v>1331</v>
      </c>
      <c r="I889" s="40">
        <v>8</v>
      </c>
      <c r="J889" s="40">
        <v>30</v>
      </c>
      <c r="K889" s="40">
        <v>1</v>
      </c>
      <c r="L889" s="40">
        <v>240</v>
      </c>
      <c r="M889" s="21" t="s">
        <v>1384</v>
      </c>
      <c r="N889" s="21" t="s">
        <v>1385</v>
      </c>
    </row>
    <row r="890" spans="1:14" ht="15" customHeight="1" x14ac:dyDescent="0.25">
      <c r="A890" s="23">
        <v>46113</v>
      </c>
      <c r="B890" s="12" t="s">
        <v>254</v>
      </c>
      <c r="C890" s="12" t="s">
        <v>255</v>
      </c>
      <c r="D890" s="12" t="s">
        <v>899</v>
      </c>
      <c r="E890" s="12" t="s">
        <v>52</v>
      </c>
      <c r="F890" s="12" t="s">
        <v>53</v>
      </c>
      <c r="G890" s="12" t="s">
        <v>1333</v>
      </c>
      <c r="H890" s="12" t="s">
        <v>1334</v>
      </c>
      <c r="I890" s="40">
        <v>127</v>
      </c>
      <c r="J890" s="40">
        <v>0.45</v>
      </c>
      <c r="K890" s="40">
        <v>1</v>
      </c>
      <c r="L890" s="40">
        <v>57.15</v>
      </c>
      <c r="M890" s="21" t="s">
        <v>1383</v>
      </c>
      <c r="N890" s="21" t="s">
        <v>1317</v>
      </c>
    </row>
    <row r="891" spans="1:14" ht="15" customHeight="1" x14ac:dyDescent="0.25">
      <c r="A891" s="23">
        <v>46113</v>
      </c>
      <c r="B891" s="12" t="s">
        <v>254</v>
      </c>
      <c r="C891" s="12" t="s">
        <v>255</v>
      </c>
      <c r="D891" s="12" t="s">
        <v>899</v>
      </c>
      <c r="E891" s="12" t="s">
        <v>52</v>
      </c>
      <c r="F891" s="12" t="s">
        <v>53</v>
      </c>
      <c r="G891" s="12" t="s">
        <v>1336</v>
      </c>
      <c r="H891" s="12" t="s">
        <v>1337</v>
      </c>
      <c r="I891" s="40">
        <v>905</v>
      </c>
      <c r="J891" s="40">
        <v>0.2</v>
      </c>
      <c r="K891" s="40">
        <v>1</v>
      </c>
      <c r="L891" s="40">
        <v>181</v>
      </c>
      <c r="M891" s="21" t="s">
        <v>1383</v>
      </c>
      <c r="N891" s="21" t="s">
        <v>1317</v>
      </c>
    </row>
    <row r="892" spans="1:14" ht="15" customHeight="1" x14ac:dyDescent="0.25">
      <c r="A892" s="23">
        <v>46113</v>
      </c>
      <c r="B892" s="12" t="s">
        <v>254</v>
      </c>
      <c r="C892" s="12" t="s">
        <v>255</v>
      </c>
      <c r="D892" s="12" t="s">
        <v>899</v>
      </c>
      <c r="E892" s="12" t="s">
        <v>84</v>
      </c>
      <c r="F892" s="12" t="s">
        <v>85</v>
      </c>
      <c r="G892" s="12" t="s">
        <v>1340</v>
      </c>
      <c r="H892" s="12" t="s">
        <v>1341</v>
      </c>
      <c r="I892" s="40">
        <v>188</v>
      </c>
      <c r="J892" s="40">
        <v>4</v>
      </c>
      <c r="K892" s="40">
        <v>1</v>
      </c>
      <c r="L892" s="40">
        <v>752</v>
      </c>
      <c r="M892" s="21" t="s">
        <v>1383</v>
      </c>
      <c r="N892" s="21" t="s">
        <v>1317</v>
      </c>
    </row>
    <row r="893" spans="1:14" ht="30" customHeight="1" x14ac:dyDescent="0.25">
      <c r="A893" s="23">
        <v>46113</v>
      </c>
      <c r="B893" s="12" t="s">
        <v>254</v>
      </c>
      <c r="C893" s="12" t="s">
        <v>255</v>
      </c>
      <c r="D893" s="12" t="s">
        <v>899</v>
      </c>
      <c r="E893" s="12" t="s">
        <v>84</v>
      </c>
      <c r="F893" s="12" t="s">
        <v>85</v>
      </c>
      <c r="G893" s="12" t="s">
        <v>1343</v>
      </c>
      <c r="H893" s="12" t="s">
        <v>1344</v>
      </c>
      <c r="I893" s="40">
        <v>1</v>
      </c>
      <c r="J893" s="40">
        <v>90</v>
      </c>
      <c r="K893" s="40">
        <v>1</v>
      </c>
      <c r="L893" s="40">
        <v>90</v>
      </c>
      <c r="M893" s="21" t="s">
        <v>1386</v>
      </c>
      <c r="N893" s="21" t="s">
        <v>1382</v>
      </c>
    </row>
    <row r="894" spans="1:14" ht="15" customHeight="1" x14ac:dyDescent="0.25">
      <c r="A894" s="23">
        <v>46113</v>
      </c>
      <c r="B894" s="12" t="s">
        <v>254</v>
      </c>
      <c r="C894" s="12" t="s">
        <v>255</v>
      </c>
      <c r="D894" s="12" t="s">
        <v>899</v>
      </c>
      <c r="E894" s="12" t="s">
        <v>84</v>
      </c>
      <c r="F894" s="12" t="s">
        <v>85</v>
      </c>
      <c r="G894" s="12" t="s">
        <v>1346</v>
      </c>
      <c r="H894" s="12" t="s">
        <v>1347</v>
      </c>
      <c r="I894" s="40">
        <v>56</v>
      </c>
      <c r="J894" s="40">
        <v>1.5</v>
      </c>
      <c r="K894" s="40">
        <v>1</v>
      </c>
      <c r="L894" s="40">
        <v>84</v>
      </c>
      <c r="M894" s="21" t="s">
        <v>1383</v>
      </c>
      <c r="N894" s="21" t="s">
        <v>1317</v>
      </c>
    </row>
    <row r="895" spans="1:14" ht="30" customHeight="1" x14ac:dyDescent="0.25">
      <c r="A895" s="23">
        <v>46113</v>
      </c>
      <c r="B895" s="12" t="s">
        <v>254</v>
      </c>
      <c r="C895" s="12" t="s">
        <v>255</v>
      </c>
      <c r="D895" s="12" t="s">
        <v>899</v>
      </c>
      <c r="E895" s="12" t="s">
        <v>26</v>
      </c>
      <c r="F895" s="12" t="s">
        <v>27</v>
      </c>
      <c r="G895" s="12" t="s">
        <v>1349</v>
      </c>
      <c r="H895" s="12" t="s">
        <v>1350</v>
      </c>
      <c r="I895" s="40">
        <v>1</v>
      </c>
      <c r="J895" s="40">
        <v>75</v>
      </c>
      <c r="K895" s="40">
        <v>1</v>
      </c>
      <c r="L895" s="40">
        <v>75</v>
      </c>
      <c r="M895" s="21" t="s">
        <v>1386</v>
      </c>
      <c r="N895" s="21" t="s">
        <v>1382</v>
      </c>
    </row>
    <row r="896" spans="1:14" ht="15" customHeight="1" x14ac:dyDescent="0.25">
      <c r="A896" s="23">
        <v>46113</v>
      </c>
      <c r="B896" s="12" t="s">
        <v>254</v>
      </c>
      <c r="C896" s="12" t="s">
        <v>255</v>
      </c>
      <c r="D896" s="12" t="s">
        <v>899</v>
      </c>
      <c r="E896" s="12" t="s">
        <v>26</v>
      </c>
      <c r="F896" s="12" t="s">
        <v>27</v>
      </c>
      <c r="G896" s="12" t="s">
        <v>1351</v>
      </c>
      <c r="H896" s="12" t="s">
        <v>1352</v>
      </c>
      <c r="I896" s="40">
        <v>47</v>
      </c>
      <c r="J896" s="40">
        <v>2.5</v>
      </c>
      <c r="K896" s="40">
        <v>1</v>
      </c>
      <c r="L896" s="40">
        <v>117.5</v>
      </c>
      <c r="M896" s="21" t="s">
        <v>1383</v>
      </c>
      <c r="N896" s="21" t="s">
        <v>1317</v>
      </c>
    </row>
    <row r="897" spans="1:14" ht="15" customHeight="1" x14ac:dyDescent="0.25">
      <c r="A897" s="23">
        <v>46113</v>
      </c>
      <c r="B897" s="12" t="s">
        <v>254</v>
      </c>
      <c r="C897" s="12" t="s">
        <v>255</v>
      </c>
      <c r="D897" s="12" t="s">
        <v>899</v>
      </c>
      <c r="E897" s="12" t="s">
        <v>26</v>
      </c>
      <c r="F897" s="12" t="s">
        <v>27</v>
      </c>
      <c r="G897" s="12" t="s">
        <v>1353</v>
      </c>
      <c r="H897" s="12" t="s">
        <v>1354</v>
      </c>
      <c r="I897" s="40">
        <v>75</v>
      </c>
      <c r="J897" s="40">
        <v>1.2</v>
      </c>
      <c r="K897" s="40">
        <v>1</v>
      </c>
      <c r="L897" s="40">
        <v>90</v>
      </c>
      <c r="M897" s="21" t="s">
        <v>1383</v>
      </c>
      <c r="N897" s="21" t="s">
        <v>1317</v>
      </c>
    </row>
    <row r="898" spans="1:14" ht="15" customHeight="1" x14ac:dyDescent="0.25">
      <c r="A898" s="23">
        <v>46113</v>
      </c>
      <c r="B898" s="12" t="s">
        <v>254</v>
      </c>
      <c r="C898" s="12" t="s">
        <v>255</v>
      </c>
      <c r="D898" s="12" t="s">
        <v>899</v>
      </c>
      <c r="E898" s="12" t="s">
        <v>34</v>
      </c>
      <c r="F898" s="12" t="s">
        <v>35</v>
      </c>
      <c r="G898" s="12" t="s">
        <v>1356</v>
      </c>
      <c r="H898" s="12" t="s">
        <v>1350</v>
      </c>
      <c r="I898" s="40">
        <v>72</v>
      </c>
      <c r="J898" s="40">
        <v>2.2000000000000002</v>
      </c>
      <c r="K898" s="40">
        <v>1</v>
      </c>
      <c r="L898" s="40">
        <v>158.4</v>
      </c>
      <c r="M898" s="21" t="s">
        <v>1383</v>
      </c>
      <c r="N898" s="21" t="s">
        <v>1317</v>
      </c>
    </row>
    <row r="899" spans="1:14" ht="15" customHeight="1" x14ac:dyDescent="0.25">
      <c r="A899" s="23">
        <v>46113</v>
      </c>
      <c r="B899" s="12" t="s">
        <v>254</v>
      </c>
      <c r="C899" s="12" t="s">
        <v>255</v>
      </c>
      <c r="D899" s="12" t="s">
        <v>899</v>
      </c>
      <c r="E899" s="12" t="s">
        <v>34</v>
      </c>
      <c r="F899" s="12" t="s">
        <v>35</v>
      </c>
      <c r="G899" s="12" t="s">
        <v>1357</v>
      </c>
      <c r="H899" s="12" t="s">
        <v>1358</v>
      </c>
      <c r="I899" s="40">
        <v>43</v>
      </c>
      <c r="J899" s="40">
        <v>0.8</v>
      </c>
      <c r="K899" s="40">
        <v>1</v>
      </c>
      <c r="L899" s="40">
        <v>34.4</v>
      </c>
      <c r="M899" s="21" t="s">
        <v>1383</v>
      </c>
      <c r="N899" s="21" t="s">
        <v>1317</v>
      </c>
    </row>
    <row r="900" spans="1:14" ht="15" customHeight="1" x14ac:dyDescent="0.25">
      <c r="A900" s="23">
        <v>46113</v>
      </c>
      <c r="B900" s="12" t="s">
        <v>254</v>
      </c>
      <c r="C900" s="12" t="s">
        <v>255</v>
      </c>
      <c r="D900" s="12" t="s">
        <v>899</v>
      </c>
      <c r="E900" s="12" t="s">
        <v>34</v>
      </c>
      <c r="F900" s="12" t="s">
        <v>35</v>
      </c>
      <c r="G900" s="12" t="s">
        <v>1359</v>
      </c>
      <c r="H900" s="12" t="s">
        <v>1360</v>
      </c>
      <c r="I900" s="40">
        <v>11</v>
      </c>
      <c r="J900" s="40">
        <v>1</v>
      </c>
      <c r="K900" s="40">
        <v>1</v>
      </c>
      <c r="L900" s="40">
        <v>11</v>
      </c>
      <c r="M900" s="21" t="s">
        <v>1383</v>
      </c>
      <c r="N900" s="21" t="s">
        <v>1317</v>
      </c>
    </row>
    <row r="901" spans="1:14" ht="30" customHeight="1" x14ac:dyDescent="0.25">
      <c r="A901" s="23">
        <v>46113</v>
      </c>
      <c r="B901" s="12" t="s">
        <v>254</v>
      </c>
      <c r="C901" s="12" t="s">
        <v>255</v>
      </c>
      <c r="D901" s="12" t="s">
        <v>899</v>
      </c>
      <c r="E901" s="12" t="s">
        <v>46</v>
      </c>
      <c r="F901" s="12" t="s">
        <v>47</v>
      </c>
      <c r="G901" s="12" t="s">
        <v>1361</v>
      </c>
      <c r="H901" s="12" t="s">
        <v>1362</v>
      </c>
      <c r="I901" s="40">
        <v>100</v>
      </c>
      <c r="J901" s="40">
        <v>7</v>
      </c>
      <c r="K901" s="40">
        <v>1</v>
      </c>
      <c r="L901" s="40">
        <v>700</v>
      </c>
      <c r="M901" s="21" t="s">
        <v>1387</v>
      </c>
      <c r="N901" s="21" t="s">
        <v>1382</v>
      </c>
    </row>
    <row r="902" spans="1:14" ht="30" customHeight="1" x14ac:dyDescent="0.25">
      <c r="A902" s="23">
        <v>46113</v>
      </c>
      <c r="B902" s="12" t="s">
        <v>254</v>
      </c>
      <c r="C902" s="12" t="s">
        <v>255</v>
      </c>
      <c r="D902" s="12" t="s">
        <v>899</v>
      </c>
      <c r="E902" s="12" t="s">
        <v>48</v>
      </c>
      <c r="F902" s="12" t="s">
        <v>49</v>
      </c>
      <c r="G902" s="12" t="s">
        <v>1364</v>
      </c>
      <c r="H902" s="12" t="s">
        <v>1365</v>
      </c>
      <c r="I902" s="40">
        <v>100</v>
      </c>
      <c r="J902" s="40">
        <v>12</v>
      </c>
      <c r="K902" s="40">
        <v>1</v>
      </c>
      <c r="L902" s="40">
        <v>1200</v>
      </c>
      <c r="M902" s="21" t="s">
        <v>1387</v>
      </c>
      <c r="N902" s="21" t="s">
        <v>1382</v>
      </c>
    </row>
    <row r="903" spans="1:14" ht="15" customHeight="1" x14ac:dyDescent="0.25">
      <c r="A903" s="23">
        <v>46113</v>
      </c>
      <c r="B903" s="12" t="s">
        <v>254</v>
      </c>
      <c r="C903" s="12" t="s">
        <v>255</v>
      </c>
      <c r="D903" s="12" t="s">
        <v>899</v>
      </c>
      <c r="E903" s="12" t="s">
        <v>4</v>
      </c>
      <c r="F903" s="12" t="s">
        <v>5</v>
      </c>
      <c r="G903" s="12" t="s">
        <v>1366</v>
      </c>
      <c r="H903" s="12" t="s">
        <v>1367</v>
      </c>
      <c r="I903" s="40">
        <v>43</v>
      </c>
      <c r="J903" s="40">
        <v>2</v>
      </c>
      <c r="K903" s="40">
        <v>1</v>
      </c>
      <c r="L903" s="40">
        <v>86</v>
      </c>
      <c r="M903" s="21" t="s">
        <v>1383</v>
      </c>
      <c r="N903" s="21" t="s">
        <v>1317</v>
      </c>
    </row>
    <row r="904" spans="1:14" ht="15" customHeight="1" x14ac:dyDescent="0.25">
      <c r="A904" s="23">
        <v>46113</v>
      </c>
      <c r="B904" s="12" t="s">
        <v>254</v>
      </c>
      <c r="C904" s="12" t="s">
        <v>255</v>
      </c>
      <c r="D904" s="12" t="s">
        <v>899</v>
      </c>
      <c r="E904" s="12" t="s">
        <v>68</v>
      </c>
      <c r="F904" s="12" t="s">
        <v>69</v>
      </c>
      <c r="G904" s="12" t="s">
        <v>1368</v>
      </c>
      <c r="H904" s="12" t="s">
        <v>1369</v>
      </c>
      <c r="I904" s="40">
        <v>4</v>
      </c>
      <c r="J904" s="40">
        <v>25</v>
      </c>
      <c r="K904" s="40">
        <v>1</v>
      </c>
      <c r="L904" s="40">
        <v>100</v>
      </c>
      <c r="M904" s="21" t="s">
        <v>1383</v>
      </c>
      <c r="N904" s="21" t="s">
        <v>1317</v>
      </c>
    </row>
    <row r="905" spans="1:14" ht="30" customHeight="1" x14ac:dyDescent="0.25">
      <c r="A905" s="23">
        <v>46113</v>
      </c>
      <c r="B905" s="12" t="s">
        <v>257</v>
      </c>
      <c r="C905" s="12" t="s">
        <v>258</v>
      </c>
      <c r="D905" s="12" t="s">
        <v>901</v>
      </c>
      <c r="E905" s="12" t="s">
        <v>30</v>
      </c>
      <c r="F905" s="12" t="s">
        <v>31</v>
      </c>
      <c r="G905" s="12" t="s">
        <v>1312</v>
      </c>
      <c r="H905" s="12" t="s">
        <v>1313</v>
      </c>
      <c r="I905" s="40">
        <v>753</v>
      </c>
      <c r="J905" s="40">
        <v>2</v>
      </c>
      <c r="K905" s="40">
        <v>1</v>
      </c>
      <c r="L905" s="40">
        <v>1506</v>
      </c>
      <c r="M905" s="21" t="s">
        <v>1381</v>
      </c>
      <c r="N905" s="21" t="s">
        <v>1382</v>
      </c>
    </row>
    <row r="906" spans="1:14" ht="15" customHeight="1" x14ac:dyDescent="0.25">
      <c r="A906" s="23">
        <v>46113</v>
      </c>
      <c r="B906" s="12" t="s">
        <v>257</v>
      </c>
      <c r="C906" s="12" t="s">
        <v>258</v>
      </c>
      <c r="D906" s="12" t="s">
        <v>901</v>
      </c>
      <c r="E906" s="12" t="s">
        <v>30</v>
      </c>
      <c r="F906" s="12" t="s">
        <v>31</v>
      </c>
      <c r="G906" s="12" t="s">
        <v>1319</v>
      </c>
      <c r="H906" s="12" t="s">
        <v>1320</v>
      </c>
      <c r="I906" s="40">
        <v>2</v>
      </c>
      <c r="J906" s="40">
        <v>15</v>
      </c>
      <c r="K906" s="40">
        <v>1</v>
      </c>
      <c r="L906" s="40">
        <v>30</v>
      </c>
      <c r="M906" s="21" t="s">
        <v>1383</v>
      </c>
      <c r="N906" s="21" t="s">
        <v>1317</v>
      </c>
    </row>
    <row r="907" spans="1:14" ht="15" customHeight="1" x14ac:dyDescent="0.25">
      <c r="A907" s="23">
        <v>46113</v>
      </c>
      <c r="B907" s="12" t="s">
        <v>257</v>
      </c>
      <c r="C907" s="12" t="s">
        <v>258</v>
      </c>
      <c r="D907" s="12" t="s">
        <v>901</v>
      </c>
      <c r="E907" s="12" t="s">
        <v>30</v>
      </c>
      <c r="F907" s="12" t="s">
        <v>31</v>
      </c>
      <c r="G907" s="12" t="s">
        <v>1322</v>
      </c>
      <c r="H907" s="12" t="s">
        <v>1323</v>
      </c>
      <c r="I907" s="40">
        <v>2</v>
      </c>
      <c r="J907" s="40">
        <v>20</v>
      </c>
      <c r="K907" s="40">
        <v>1</v>
      </c>
      <c r="L907" s="40">
        <v>40</v>
      </c>
      <c r="M907" s="21" t="s">
        <v>1383</v>
      </c>
      <c r="N907" s="21" t="s">
        <v>1317</v>
      </c>
    </row>
    <row r="908" spans="1:14" ht="15" customHeight="1" x14ac:dyDescent="0.25">
      <c r="A908" s="23">
        <v>46113</v>
      </c>
      <c r="B908" s="12" t="s">
        <v>257</v>
      </c>
      <c r="C908" s="12" t="s">
        <v>258</v>
      </c>
      <c r="D908" s="12" t="s">
        <v>901</v>
      </c>
      <c r="E908" s="12" t="s">
        <v>30</v>
      </c>
      <c r="F908" s="12" t="s">
        <v>31</v>
      </c>
      <c r="G908" s="12" t="s">
        <v>1324</v>
      </c>
      <c r="H908" s="12" t="s">
        <v>1325</v>
      </c>
      <c r="I908" s="40">
        <v>9</v>
      </c>
      <c r="J908" s="40">
        <v>6</v>
      </c>
      <c r="K908" s="40">
        <v>1</v>
      </c>
      <c r="L908" s="40">
        <v>54</v>
      </c>
      <c r="M908" s="21" t="s">
        <v>1383</v>
      </c>
      <c r="N908" s="21" t="s">
        <v>1317</v>
      </c>
    </row>
    <row r="909" spans="1:14" ht="15" customHeight="1" x14ac:dyDescent="0.25">
      <c r="A909" s="23">
        <v>46113</v>
      </c>
      <c r="B909" s="12" t="s">
        <v>257</v>
      </c>
      <c r="C909" s="12" t="s">
        <v>258</v>
      </c>
      <c r="D909" s="12" t="s">
        <v>901</v>
      </c>
      <c r="E909" s="12" t="s">
        <v>52</v>
      </c>
      <c r="F909" s="12" t="s">
        <v>53</v>
      </c>
      <c r="G909" s="12" t="s">
        <v>1327</v>
      </c>
      <c r="H909" s="12" t="s">
        <v>1328</v>
      </c>
      <c r="I909" s="40">
        <v>6</v>
      </c>
      <c r="J909" s="40">
        <v>1.8</v>
      </c>
      <c r="K909" s="40">
        <v>1</v>
      </c>
      <c r="L909" s="40">
        <v>10.8</v>
      </c>
      <c r="M909" s="21" t="s">
        <v>1384</v>
      </c>
      <c r="N909" s="21" t="s">
        <v>1385</v>
      </c>
    </row>
    <row r="910" spans="1:14" ht="15" customHeight="1" x14ac:dyDescent="0.25">
      <c r="A910" s="23">
        <v>46113</v>
      </c>
      <c r="B910" s="12" t="s">
        <v>257</v>
      </c>
      <c r="C910" s="12" t="s">
        <v>258</v>
      </c>
      <c r="D910" s="12" t="s">
        <v>901</v>
      </c>
      <c r="E910" s="12" t="s">
        <v>52</v>
      </c>
      <c r="F910" s="12" t="s">
        <v>53</v>
      </c>
      <c r="G910" s="12" t="s">
        <v>1330</v>
      </c>
      <c r="H910" s="12" t="s">
        <v>1331</v>
      </c>
      <c r="I910" s="40">
        <v>6</v>
      </c>
      <c r="J910" s="40">
        <v>30</v>
      </c>
      <c r="K910" s="40">
        <v>1</v>
      </c>
      <c r="L910" s="40">
        <v>180</v>
      </c>
      <c r="M910" s="21" t="s">
        <v>1384</v>
      </c>
      <c r="N910" s="21" t="s">
        <v>1385</v>
      </c>
    </row>
    <row r="911" spans="1:14" ht="15" customHeight="1" x14ac:dyDescent="0.25">
      <c r="A911" s="23">
        <v>46113</v>
      </c>
      <c r="B911" s="12" t="s">
        <v>257</v>
      </c>
      <c r="C911" s="12" t="s">
        <v>258</v>
      </c>
      <c r="D911" s="12" t="s">
        <v>901</v>
      </c>
      <c r="E911" s="12" t="s">
        <v>52</v>
      </c>
      <c r="F911" s="12" t="s">
        <v>53</v>
      </c>
      <c r="G911" s="12" t="s">
        <v>1333</v>
      </c>
      <c r="H911" s="12" t="s">
        <v>1334</v>
      </c>
      <c r="I911" s="40">
        <v>94</v>
      </c>
      <c r="J911" s="40">
        <v>0.45</v>
      </c>
      <c r="K911" s="40">
        <v>1</v>
      </c>
      <c r="L911" s="40">
        <v>42.3</v>
      </c>
      <c r="M911" s="21" t="s">
        <v>1383</v>
      </c>
      <c r="N911" s="21" t="s">
        <v>1317</v>
      </c>
    </row>
    <row r="912" spans="1:14" ht="15" customHeight="1" x14ac:dyDescent="0.25">
      <c r="A912" s="23">
        <v>46113</v>
      </c>
      <c r="B912" s="12" t="s">
        <v>257</v>
      </c>
      <c r="C912" s="12" t="s">
        <v>258</v>
      </c>
      <c r="D912" s="12" t="s">
        <v>901</v>
      </c>
      <c r="E912" s="12" t="s">
        <v>52</v>
      </c>
      <c r="F912" s="12" t="s">
        <v>53</v>
      </c>
      <c r="G912" s="12" t="s">
        <v>1336</v>
      </c>
      <c r="H912" s="12" t="s">
        <v>1337</v>
      </c>
      <c r="I912" s="40">
        <v>672</v>
      </c>
      <c r="J912" s="40">
        <v>0.2</v>
      </c>
      <c r="K912" s="40">
        <v>1</v>
      </c>
      <c r="L912" s="40">
        <v>134.4</v>
      </c>
      <c r="M912" s="21" t="s">
        <v>1383</v>
      </c>
      <c r="N912" s="21" t="s">
        <v>1317</v>
      </c>
    </row>
    <row r="913" spans="1:14" ht="15" customHeight="1" x14ac:dyDescent="0.25">
      <c r="A913" s="23">
        <v>46113</v>
      </c>
      <c r="B913" s="12" t="s">
        <v>257</v>
      </c>
      <c r="C913" s="12" t="s">
        <v>258</v>
      </c>
      <c r="D913" s="12" t="s">
        <v>901</v>
      </c>
      <c r="E913" s="12" t="s">
        <v>84</v>
      </c>
      <c r="F913" s="12" t="s">
        <v>85</v>
      </c>
      <c r="G913" s="12" t="s">
        <v>1340</v>
      </c>
      <c r="H913" s="12" t="s">
        <v>1341</v>
      </c>
      <c r="I913" s="40">
        <v>79</v>
      </c>
      <c r="J913" s="40">
        <v>4</v>
      </c>
      <c r="K913" s="40">
        <v>1</v>
      </c>
      <c r="L913" s="40">
        <v>316</v>
      </c>
      <c r="M913" s="21" t="s">
        <v>1383</v>
      </c>
      <c r="N913" s="21" t="s">
        <v>1317</v>
      </c>
    </row>
    <row r="914" spans="1:14" ht="30" customHeight="1" x14ac:dyDescent="0.25">
      <c r="A914" s="23">
        <v>46113</v>
      </c>
      <c r="B914" s="12" t="s">
        <v>257</v>
      </c>
      <c r="C914" s="12" t="s">
        <v>258</v>
      </c>
      <c r="D914" s="12" t="s">
        <v>901</v>
      </c>
      <c r="E914" s="12" t="s">
        <v>84</v>
      </c>
      <c r="F914" s="12" t="s">
        <v>85</v>
      </c>
      <c r="G914" s="12" t="s">
        <v>1343</v>
      </c>
      <c r="H914" s="12" t="s">
        <v>1344</v>
      </c>
      <c r="I914" s="40">
        <v>1</v>
      </c>
      <c r="J914" s="40">
        <v>90</v>
      </c>
      <c r="K914" s="40">
        <v>1</v>
      </c>
      <c r="L914" s="40">
        <v>90</v>
      </c>
      <c r="M914" s="21" t="s">
        <v>1386</v>
      </c>
      <c r="N914" s="21" t="s">
        <v>1382</v>
      </c>
    </row>
    <row r="915" spans="1:14" ht="15" customHeight="1" x14ac:dyDescent="0.25">
      <c r="A915" s="23">
        <v>46113</v>
      </c>
      <c r="B915" s="12" t="s">
        <v>257</v>
      </c>
      <c r="C915" s="12" t="s">
        <v>258</v>
      </c>
      <c r="D915" s="12" t="s">
        <v>901</v>
      </c>
      <c r="E915" s="12" t="s">
        <v>84</v>
      </c>
      <c r="F915" s="12" t="s">
        <v>85</v>
      </c>
      <c r="G915" s="12" t="s">
        <v>1346</v>
      </c>
      <c r="H915" s="12" t="s">
        <v>1347</v>
      </c>
      <c r="I915" s="40">
        <v>24</v>
      </c>
      <c r="J915" s="40">
        <v>1.5</v>
      </c>
      <c r="K915" s="40">
        <v>1</v>
      </c>
      <c r="L915" s="40">
        <v>36</v>
      </c>
      <c r="M915" s="21" t="s">
        <v>1383</v>
      </c>
      <c r="N915" s="21" t="s">
        <v>1317</v>
      </c>
    </row>
    <row r="916" spans="1:14" ht="30" customHeight="1" x14ac:dyDescent="0.25">
      <c r="A916" s="23">
        <v>46113</v>
      </c>
      <c r="B916" s="12" t="s">
        <v>257</v>
      </c>
      <c r="C916" s="12" t="s">
        <v>258</v>
      </c>
      <c r="D916" s="12" t="s">
        <v>901</v>
      </c>
      <c r="E916" s="12" t="s">
        <v>26</v>
      </c>
      <c r="F916" s="12" t="s">
        <v>27</v>
      </c>
      <c r="G916" s="12" t="s">
        <v>1349</v>
      </c>
      <c r="H916" s="12" t="s">
        <v>1350</v>
      </c>
      <c r="I916" s="40">
        <v>1</v>
      </c>
      <c r="J916" s="40">
        <v>75</v>
      </c>
      <c r="K916" s="40">
        <v>1</v>
      </c>
      <c r="L916" s="40">
        <v>75</v>
      </c>
      <c r="M916" s="21" t="s">
        <v>1386</v>
      </c>
      <c r="N916" s="21" t="s">
        <v>1382</v>
      </c>
    </row>
    <row r="917" spans="1:14" ht="15" customHeight="1" x14ac:dyDescent="0.25">
      <c r="A917" s="23">
        <v>46113</v>
      </c>
      <c r="B917" s="12" t="s">
        <v>257</v>
      </c>
      <c r="C917" s="12" t="s">
        <v>258</v>
      </c>
      <c r="D917" s="12" t="s">
        <v>901</v>
      </c>
      <c r="E917" s="12" t="s">
        <v>26</v>
      </c>
      <c r="F917" s="12" t="s">
        <v>27</v>
      </c>
      <c r="G917" s="12" t="s">
        <v>1351</v>
      </c>
      <c r="H917" s="12" t="s">
        <v>1352</v>
      </c>
      <c r="I917" s="40">
        <v>20</v>
      </c>
      <c r="J917" s="40">
        <v>2.5</v>
      </c>
      <c r="K917" s="40">
        <v>1</v>
      </c>
      <c r="L917" s="40">
        <v>50</v>
      </c>
      <c r="M917" s="21" t="s">
        <v>1383</v>
      </c>
      <c r="N917" s="21" t="s">
        <v>1317</v>
      </c>
    </row>
    <row r="918" spans="1:14" ht="15" customHeight="1" x14ac:dyDescent="0.25">
      <c r="A918" s="23">
        <v>46113</v>
      </c>
      <c r="B918" s="12" t="s">
        <v>257</v>
      </c>
      <c r="C918" s="12" t="s">
        <v>258</v>
      </c>
      <c r="D918" s="12" t="s">
        <v>901</v>
      </c>
      <c r="E918" s="12" t="s">
        <v>26</v>
      </c>
      <c r="F918" s="12" t="s">
        <v>27</v>
      </c>
      <c r="G918" s="12" t="s">
        <v>1353</v>
      </c>
      <c r="H918" s="12" t="s">
        <v>1354</v>
      </c>
      <c r="I918" s="40">
        <v>32</v>
      </c>
      <c r="J918" s="40">
        <v>1.2</v>
      </c>
      <c r="K918" s="40">
        <v>1</v>
      </c>
      <c r="L918" s="40">
        <v>38.4</v>
      </c>
      <c r="M918" s="21" t="s">
        <v>1383</v>
      </c>
      <c r="N918" s="21" t="s">
        <v>1317</v>
      </c>
    </row>
    <row r="919" spans="1:14" ht="15" customHeight="1" x14ac:dyDescent="0.25">
      <c r="A919" s="23">
        <v>46113</v>
      </c>
      <c r="B919" s="12" t="s">
        <v>257</v>
      </c>
      <c r="C919" s="12" t="s">
        <v>258</v>
      </c>
      <c r="D919" s="12" t="s">
        <v>901</v>
      </c>
      <c r="E919" s="12" t="s">
        <v>34</v>
      </c>
      <c r="F919" s="12" t="s">
        <v>35</v>
      </c>
      <c r="G919" s="12" t="s">
        <v>1356</v>
      </c>
      <c r="H919" s="12" t="s">
        <v>1350</v>
      </c>
      <c r="I919" s="40">
        <v>54</v>
      </c>
      <c r="J919" s="40">
        <v>2.2000000000000002</v>
      </c>
      <c r="K919" s="40">
        <v>1</v>
      </c>
      <c r="L919" s="40">
        <v>118.8</v>
      </c>
      <c r="M919" s="21" t="s">
        <v>1383</v>
      </c>
      <c r="N919" s="21" t="s">
        <v>1317</v>
      </c>
    </row>
    <row r="920" spans="1:14" ht="15" customHeight="1" x14ac:dyDescent="0.25">
      <c r="A920" s="23">
        <v>46113</v>
      </c>
      <c r="B920" s="12" t="s">
        <v>257</v>
      </c>
      <c r="C920" s="12" t="s">
        <v>258</v>
      </c>
      <c r="D920" s="12" t="s">
        <v>901</v>
      </c>
      <c r="E920" s="12" t="s">
        <v>34</v>
      </c>
      <c r="F920" s="12" t="s">
        <v>35</v>
      </c>
      <c r="G920" s="12" t="s">
        <v>1357</v>
      </c>
      <c r="H920" s="12" t="s">
        <v>1358</v>
      </c>
      <c r="I920" s="40">
        <v>32</v>
      </c>
      <c r="J920" s="40">
        <v>0.8</v>
      </c>
      <c r="K920" s="40">
        <v>1</v>
      </c>
      <c r="L920" s="40">
        <v>25.6</v>
      </c>
      <c r="M920" s="21" t="s">
        <v>1383</v>
      </c>
      <c r="N920" s="21" t="s">
        <v>1317</v>
      </c>
    </row>
    <row r="921" spans="1:14" ht="15" customHeight="1" x14ac:dyDescent="0.25">
      <c r="A921" s="23">
        <v>46113</v>
      </c>
      <c r="B921" s="12" t="s">
        <v>257</v>
      </c>
      <c r="C921" s="12" t="s">
        <v>258</v>
      </c>
      <c r="D921" s="12" t="s">
        <v>901</v>
      </c>
      <c r="E921" s="12" t="s">
        <v>34</v>
      </c>
      <c r="F921" s="12" t="s">
        <v>35</v>
      </c>
      <c r="G921" s="12" t="s">
        <v>1359</v>
      </c>
      <c r="H921" s="12" t="s">
        <v>1360</v>
      </c>
      <c r="I921" s="40">
        <v>8</v>
      </c>
      <c r="J921" s="40">
        <v>1</v>
      </c>
      <c r="K921" s="40">
        <v>1</v>
      </c>
      <c r="L921" s="40">
        <v>8</v>
      </c>
      <c r="M921" s="21" t="s">
        <v>1383</v>
      </c>
      <c r="N921" s="21" t="s">
        <v>1317</v>
      </c>
    </row>
    <row r="922" spans="1:14" ht="30" customHeight="1" x14ac:dyDescent="0.25">
      <c r="A922" s="23">
        <v>46113</v>
      </c>
      <c r="B922" s="12" t="s">
        <v>257</v>
      </c>
      <c r="C922" s="12" t="s">
        <v>258</v>
      </c>
      <c r="D922" s="12" t="s">
        <v>901</v>
      </c>
      <c r="E922" s="12" t="s">
        <v>46</v>
      </c>
      <c r="F922" s="12" t="s">
        <v>47</v>
      </c>
      <c r="G922" s="12" t="s">
        <v>1361</v>
      </c>
      <c r="H922" s="12" t="s">
        <v>1362</v>
      </c>
      <c r="I922" s="40">
        <v>132</v>
      </c>
      <c r="J922" s="40">
        <v>7</v>
      </c>
      <c r="K922" s="40">
        <v>1</v>
      </c>
      <c r="L922" s="40">
        <v>924</v>
      </c>
      <c r="M922" s="21" t="s">
        <v>1387</v>
      </c>
      <c r="N922" s="21" t="s">
        <v>1382</v>
      </c>
    </row>
    <row r="923" spans="1:14" ht="30" customHeight="1" x14ac:dyDescent="0.25">
      <c r="A923" s="23">
        <v>46113</v>
      </c>
      <c r="B923" s="12" t="s">
        <v>257</v>
      </c>
      <c r="C923" s="12" t="s">
        <v>258</v>
      </c>
      <c r="D923" s="12" t="s">
        <v>901</v>
      </c>
      <c r="E923" s="12" t="s">
        <v>48</v>
      </c>
      <c r="F923" s="12" t="s">
        <v>49</v>
      </c>
      <c r="G923" s="12" t="s">
        <v>1364</v>
      </c>
      <c r="H923" s="12" t="s">
        <v>1365</v>
      </c>
      <c r="I923" s="40">
        <v>132</v>
      </c>
      <c r="J923" s="40">
        <v>12</v>
      </c>
      <c r="K923" s="40">
        <v>1</v>
      </c>
      <c r="L923" s="40">
        <v>1584</v>
      </c>
      <c r="M923" s="21" t="s">
        <v>1387</v>
      </c>
      <c r="N923" s="21" t="s">
        <v>1382</v>
      </c>
    </row>
    <row r="924" spans="1:14" ht="15" customHeight="1" x14ac:dyDescent="0.25">
      <c r="A924" s="23">
        <v>46113</v>
      </c>
      <c r="B924" s="12" t="s">
        <v>257</v>
      </c>
      <c r="C924" s="12" t="s">
        <v>258</v>
      </c>
      <c r="D924" s="12" t="s">
        <v>901</v>
      </c>
      <c r="E924" s="12" t="s">
        <v>4</v>
      </c>
      <c r="F924" s="12" t="s">
        <v>5</v>
      </c>
      <c r="G924" s="12" t="s">
        <v>1366</v>
      </c>
      <c r="H924" s="12" t="s">
        <v>1367</v>
      </c>
      <c r="I924" s="40">
        <v>32</v>
      </c>
      <c r="J924" s="40">
        <v>2</v>
      </c>
      <c r="K924" s="40">
        <v>1</v>
      </c>
      <c r="L924" s="40">
        <v>64</v>
      </c>
      <c r="M924" s="21" t="s">
        <v>1383</v>
      </c>
      <c r="N924" s="21" t="s">
        <v>1317</v>
      </c>
    </row>
    <row r="925" spans="1:14" ht="15" customHeight="1" x14ac:dyDescent="0.25">
      <c r="A925" s="23">
        <v>46113</v>
      </c>
      <c r="B925" s="12" t="s">
        <v>257</v>
      </c>
      <c r="C925" s="12" t="s">
        <v>258</v>
      </c>
      <c r="D925" s="12" t="s">
        <v>901</v>
      </c>
      <c r="E925" s="12" t="s">
        <v>68</v>
      </c>
      <c r="F925" s="12" t="s">
        <v>69</v>
      </c>
      <c r="G925" s="12" t="s">
        <v>1368</v>
      </c>
      <c r="H925" s="12" t="s">
        <v>1369</v>
      </c>
      <c r="I925" s="40">
        <v>2</v>
      </c>
      <c r="J925" s="40">
        <v>25</v>
      </c>
      <c r="K925" s="40">
        <v>1</v>
      </c>
      <c r="L925" s="40">
        <v>50</v>
      </c>
      <c r="M925" s="21" t="s">
        <v>1383</v>
      </c>
      <c r="N925" s="21" t="s">
        <v>1317</v>
      </c>
    </row>
    <row r="926" spans="1:14" ht="30" customHeight="1" x14ac:dyDescent="0.25">
      <c r="A926" s="23">
        <v>46113</v>
      </c>
      <c r="B926" s="12" t="s">
        <v>260</v>
      </c>
      <c r="C926" s="12" t="s">
        <v>261</v>
      </c>
      <c r="D926" s="12" t="s">
        <v>907</v>
      </c>
      <c r="E926" s="12" t="s">
        <v>30</v>
      </c>
      <c r="F926" s="12" t="s">
        <v>31</v>
      </c>
      <c r="G926" s="12" t="s">
        <v>1312</v>
      </c>
      <c r="H926" s="12" t="s">
        <v>1313</v>
      </c>
      <c r="I926" s="40">
        <v>1000</v>
      </c>
      <c r="J926" s="40">
        <v>2</v>
      </c>
      <c r="K926" s="40">
        <v>1</v>
      </c>
      <c r="L926" s="40">
        <v>2000</v>
      </c>
      <c r="M926" s="21" t="s">
        <v>1381</v>
      </c>
      <c r="N926" s="21" t="s">
        <v>1382</v>
      </c>
    </row>
    <row r="927" spans="1:14" ht="15" customHeight="1" x14ac:dyDescent="0.25">
      <c r="A927" s="23">
        <v>46113</v>
      </c>
      <c r="B927" s="12" t="s">
        <v>260</v>
      </c>
      <c r="C927" s="12" t="s">
        <v>261</v>
      </c>
      <c r="D927" s="12" t="s">
        <v>907</v>
      </c>
      <c r="E927" s="12" t="s">
        <v>30</v>
      </c>
      <c r="F927" s="12" t="s">
        <v>31</v>
      </c>
      <c r="G927" s="12" t="s">
        <v>1319</v>
      </c>
      <c r="H927" s="12" t="s">
        <v>1320</v>
      </c>
      <c r="I927" s="40">
        <v>3</v>
      </c>
      <c r="J927" s="40">
        <v>15</v>
      </c>
      <c r="K927" s="40">
        <v>1</v>
      </c>
      <c r="L927" s="40">
        <v>45</v>
      </c>
      <c r="M927" s="21" t="s">
        <v>1383</v>
      </c>
      <c r="N927" s="21" t="s">
        <v>1317</v>
      </c>
    </row>
    <row r="928" spans="1:14" ht="15" customHeight="1" x14ac:dyDescent="0.25">
      <c r="A928" s="23">
        <v>46113</v>
      </c>
      <c r="B928" s="12" t="s">
        <v>260</v>
      </c>
      <c r="C928" s="12" t="s">
        <v>261</v>
      </c>
      <c r="D928" s="12" t="s">
        <v>907</v>
      </c>
      <c r="E928" s="12" t="s">
        <v>30</v>
      </c>
      <c r="F928" s="12" t="s">
        <v>31</v>
      </c>
      <c r="G928" s="12" t="s">
        <v>1322</v>
      </c>
      <c r="H928" s="12" t="s">
        <v>1323</v>
      </c>
      <c r="I928" s="40">
        <v>3</v>
      </c>
      <c r="J928" s="40">
        <v>20</v>
      </c>
      <c r="K928" s="40">
        <v>1</v>
      </c>
      <c r="L928" s="40">
        <v>60</v>
      </c>
      <c r="M928" s="21" t="s">
        <v>1383</v>
      </c>
      <c r="N928" s="21" t="s">
        <v>1317</v>
      </c>
    </row>
    <row r="929" spans="1:14" ht="15" customHeight="1" x14ac:dyDescent="0.25">
      <c r="A929" s="23">
        <v>46113</v>
      </c>
      <c r="B929" s="12" t="s">
        <v>260</v>
      </c>
      <c r="C929" s="12" t="s">
        <v>261</v>
      </c>
      <c r="D929" s="12" t="s">
        <v>907</v>
      </c>
      <c r="E929" s="12" t="s">
        <v>30</v>
      </c>
      <c r="F929" s="12" t="s">
        <v>31</v>
      </c>
      <c r="G929" s="12" t="s">
        <v>1324</v>
      </c>
      <c r="H929" s="12" t="s">
        <v>1325</v>
      </c>
      <c r="I929" s="40">
        <v>12</v>
      </c>
      <c r="J929" s="40">
        <v>6</v>
      </c>
      <c r="K929" s="40">
        <v>1</v>
      </c>
      <c r="L929" s="40">
        <v>72</v>
      </c>
      <c r="M929" s="21" t="s">
        <v>1383</v>
      </c>
      <c r="N929" s="21" t="s">
        <v>1317</v>
      </c>
    </row>
    <row r="930" spans="1:14" ht="15" customHeight="1" x14ac:dyDescent="0.25">
      <c r="A930" s="23">
        <v>46113</v>
      </c>
      <c r="B930" s="12" t="s">
        <v>260</v>
      </c>
      <c r="C930" s="12" t="s">
        <v>261</v>
      </c>
      <c r="D930" s="12" t="s">
        <v>907</v>
      </c>
      <c r="E930" s="12" t="s">
        <v>52</v>
      </c>
      <c r="F930" s="12" t="s">
        <v>53</v>
      </c>
      <c r="G930" s="12" t="s">
        <v>1327</v>
      </c>
      <c r="H930" s="12" t="s">
        <v>1328</v>
      </c>
      <c r="I930" s="40">
        <v>74</v>
      </c>
      <c r="J930" s="40">
        <v>1.8</v>
      </c>
      <c r="K930" s="40">
        <v>1</v>
      </c>
      <c r="L930" s="40">
        <v>133.19999999999999</v>
      </c>
      <c r="M930" s="21" t="s">
        <v>1384</v>
      </c>
      <c r="N930" s="21" t="s">
        <v>1385</v>
      </c>
    </row>
    <row r="931" spans="1:14" ht="15" customHeight="1" x14ac:dyDescent="0.25">
      <c r="A931" s="23">
        <v>46113</v>
      </c>
      <c r="B931" s="12" t="s">
        <v>260</v>
      </c>
      <c r="C931" s="12" t="s">
        <v>261</v>
      </c>
      <c r="D931" s="12" t="s">
        <v>907</v>
      </c>
      <c r="E931" s="12" t="s">
        <v>52</v>
      </c>
      <c r="F931" s="12" t="s">
        <v>53</v>
      </c>
      <c r="G931" s="12" t="s">
        <v>1330</v>
      </c>
      <c r="H931" s="12" t="s">
        <v>1331</v>
      </c>
      <c r="I931" s="40">
        <v>74</v>
      </c>
      <c r="J931" s="40">
        <v>30</v>
      </c>
      <c r="K931" s="40">
        <v>1</v>
      </c>
      <c r="L931" s="40">
        <v>2220</v>
      </c>
      <c r="M931" s="21" t="s">
        <v>1384</v>
      </c>
      <c r="N931" s="21" t="s">
        <v>1385</v>
      </c>
    </row>
    <row r="932" spans="1:14" ht="15" customHeight="1" x14ac:dyDescent="0.25">
      <c r="A932" s="23">
        <v>46113</v>
      </c>
      <c r="B932" s="12" t="s">
        <v>260</v>
      </c>
      <c r="C932" s="12" t="s">
        <v>261</v>
      </c>
      <c r="D932" s="12" t="s">
        <v>907</v>
      </c>
      <c r="E932" s="12" t="s">
        <v>52</v>
      </c>
      <c r="F932" s="12" t="s">
        <v>53</v>
      </c>
      <c r="G932" s="12" t="s">
        <v>1333</v>
      </c>
      <c r="H932" s="12" t="s">
        <v>1334</v>
      </c>
      <c r="I932" s="40">
        <v>72</v>
      </c>
      <c r="J932" s="40">
        <v>0.45</v>
      </c>
      <c r="K932" s="40">
        <v>1</v>
      </c>
      <c r="L932" s="40">
        <v>32.4</v>
      </c>
      <c r="M932" s="21" t="s">
        <v>1383</v>
      </c>
      <c r="N932" s="21" t="s">
        <v>1317</v>
      </c>
    </row>
    <row r="933" spans="1:14" ht="15" customHeight="1" x14ac:dyDescent="0.25">
      <c r="A933" s="23">
        <v>46113</v>
      </c>
      <c r="B933" s="12" t="s">
        <v>260</v>
      </c>
      <c r="C933" s="12" t="s">
        <v>261</v>
      </c>
      <c r="D933" s="12" t="s">
        <v>907</v>
      </c>
      <c r="E933" s="12" t="s">
        <v>52</v>
      </c>
      <c r="F933" s="12" t="s">
        <v>53</v>
      </c>
      <c r="G933" s="12" t="s">
        <v>1336</v>
      </c>
      <c r="H933" s="12" t="s">
        <v>1337</v>
      </c>
      <c r="I933" s="40">
        <v>512</v>
      </c>
      <c r="J933" s="40">
        <v>0.2</v>
      </c>
      <c r="K933" s="40">
        <v>1</v>
      </c>
      <c r="L933" s="40">
        <v>102.4</v>
      </c>
      <c r="M933" s="21" t="s">
        <v>1383</v>
      </c>
      <c r="N933" s="21" t="s">
        <v>1317</v>
      </c>
    </row>
    <row r="934" spans="1:14" ht="15" customHeight="1" x14ac:dyDescent="0.25">
      <c r="A934" s="23">
        <v>46113</v>
      </c>
      <c r="B934" s="12" t="s">
        <v>260</v>
      </c>
      <c r="C934" s="12" t="s">
        <v>261</v>
      </c>
      <c r="D934" s="12" t="s">
        <v>907</v>
      </c>
      <c r="E934" s="12" t="s">
        <v>84</v>
      </c>
      <c r="F934" s="12" t="s">
        <v>85</v>
      </c>
      <c r="G934" s="12" t="s">
        <v>1340</v>
      </c>
      <c r="H934" s="12" t="s">
        <v>1341</v>
      </c>
      <c r="I934" s="40">
        <v>100</v>
      </c>
      <c r="J934" s="40">
        <v>4</v>
      </c>
      <c r="K934" s="40">
        <v>1</v>
      </c>
      <c r="L934" s="40">
        <v>400</v>
      </c>
      <c r="M934" s="21" t="s">
        <v>1383</v>
      </c>
      <c r="N934" s="21" t="s">
        <v>1317</v>
      </c>
    </row>
    <row r="935" spans="1:14" ht="30" customHeight="1" x14ac:dyDescent="0.25">
      <c r="A935" s="23">
        <v>46113</v>
      </c>
      <c r="B935" s="12" t="s">
        <v>260</v>
      </c>
      <c r="C935" s="12" t="s">
        <v>261</v>
      </c>
      <c r="D935" s="12" t="s">
        <v>907</v>
      </c>
      <c r="E935" s="12" t="s">
        <v>84</v>
      </c>
      <c r="F935" s="12" t="s">
        <v>85</v>
      </c>
      <c r="G935" s="12" t="s">
        <v>1343</v>
      </c>
      <c r="H935" s="12" t="s">
        <v>1344</v>
      </c>
      <c r="I935" s="40">
        <v>1</v>
      </c>
      <c r="J935" s="40">
        <v>90</v>
      </c>
      <c r="K935" s="40">
        <v>1</v>
      </c>
      <c r="L935" s="40">
        <v>90</v>
      </c>
      <c r="M935" s="21" t="s">
        <v>1386</v>
      </c>
      <c r="N935" s="21" t="s">
        <v>1382</v>
      </c>
    </row>
    <row r="936" spans="1:14" ht="15" customHeight="1" x14ac:dyDescent="0.25">
      <c r="A936" s="23">
        <v>46113</v>
      </c>
      <c r="B936" s="12" t="s">
        <v>260</v>
      </c>
      <c r="C936" s="12" t="s">
        <v>261</v>
      </c>
      <c r="D936" s="12" t="s">
        <v>907</v>
      </c>
      <c r="E936" s="12" t="s">
        <v>84</v>
      </c>
      <c r="F936" s="12" t="s">
        <v>85</v>
      </c>
      <c r="G936" s="12" t="s">
        <v>1346</v>
      </c>
      <c r="H936" s="12" t="s">
        <v>1347</v>
      </c>
      <c r="I936" s="40">
        <v>30</v>
      </c>
      <c r="J936" s="40">
        <v>1.5</v>
      </c>
      <c r="K936" s="40">
        <v>1</v>
      </c>
      <c r="L936" s="40">
        <v>45</v>
      </c>
      <c r="M936" s="21" t="s">
        <v>1383</v>
      </c>
      <c r="N936" s="21" t="s">
        <v>1317</v>
      </c>
    </row>
    <row r="937" spans="1:14" ht="30" customHeight="1" x14ac:dyDescent="0.25">
      <c r="A937" s="23">
        <v>46113</v>
      </c>
      <c r="B937" s="12" t="s">
        <v>260</v>
      </c>
      <c r="C937" s="12" t="s">
        <v>261</v>
      </c>
      <c r="D937" s="12" t="s">
        <v>907</v>
      </c>
      <c r="E937" s="12" t="s">
        <v>26</v>
      </c>
      <c r="F937" s="12" t="s">
        <v>27</v>
      </c>
      <c r="G937" s="12" t="s">
        <v>1349</v>
      </c>
      <c r="H937" s="12" t="s">
        <v>1350</v>
      </c>
      <c r="I937" s="40">
        <v>1</v>
      </c>
      <c r="J937" s="40">
        <v>75</v>
      </c>
      <c r="K937" s="40">
        <v>1</v>
      </c>
      <c r="L937" s="40">
        <v>75</v>
      </c>
      <c r="M937" s="21" t="s">
        <v>1386</v>
      </c>
      <c r="N937" s="21" t="s">
        <v>1382</v>
      </c>
    </row>
    <row r="938" spans="1:14" ht="15" customHeight="1" x14ac:dyDescent="0.25">
      <c r="A938" s="23">
        <v>46113</v>
      </c>
      <c r="B938" s="12" t="s">
        <v>260</v>
      </c>
      <c r="C938" s="12" t="s">
        <v>261</v>
      </c>
      <c r="D938" s="12" t="s">
        <v>907</v>
      </c>
      <c r="E938" s="12" t="s">
        <v>26</v>
      </c>
      <c r="F938" s="12" t="s">
        <v>27</v>
      </c>
      <c r="G938" s="12" t="s">
        <v>1351</v>
      </c>
      <c r="H938" s="12" t="s">
        <v>1352</v>
      </c>
      <c r="I938" s="40">
        <v>25</v>
      </c>
      <c r="J938" s="40">
        <v>2.5</v>
      </c>
      <c r="K938" s="40">
        <v>1</v>
      </c>
      <c r="L938" s="40">
        <v>62.5</v>
      </c>
      <c r="M938" s="21" t="s">
        <v>1383</v>
      </c>
      <c r="N938" s="21" t="s">
        <v>1317</v>
      </c>
    </row>
    <row r="939" spans="1:14" ht="15" customHeight="1" x14ac:dyDescent="0.25">
      <c r="A939" s="23">
        <v>46113</v>
      </c>
      <c r="B939" s="12" t="s">
        <v>260</v>
      </c>
      <c r="C939" s="12" t="s">
        <v>261</v>
      </c>
      <c r="D939" s="12" t="s">
        <v>907</v>
      </c>
      <c r="E939" s="12" t="s">
        <v>26</v>
      </c>
      <c r="F939" s="12" t="s">
        <v>27</v>
      </c>
      <c r="G939" s="12" t="s">
        <v>1353</v>
      </c>
      <c r="H939" s="12" t="s">
        <v>1354</v>
      </c>
      <c r="I939" s="40">
        <v>40</v>
      </c>
      <c r="J939" s="40">
        <v>1.2</v>
      </c>
      <c r="K939" s="40">
        <v>1</v>
      </c>
      <c r="L939" s="40">
        <v>48</v>
      </c>
      <c r="M939" s="21" t="s">
        <v>1383</v>
      </c>
      <c r="N939" s="21" t="s">
        <v>1317</v>
      </c>
    </row>
    <row r="940" spans="1:14" ht="15" customHeight="1" x14ac:dyDescent="0.25">
      <c r="A940" s="23">
        <v>46113</v>
      </c>
      <c r="B940" s="12" t="s">
        <v>260</v>
      </c>
      <c r="C940" s="12" t="s">
        <v>261</v>
      </c>
      <c r="D940" s="12" t="s">
        <v>907</v>
      </c>
      <c r="E940" s="12" t="s">
        <v>34</v>
      </c>
      <c r="F940" s="12" t="s">
        <v>35</v>
      </c>
      <c r="G940" s="12" t="s">
        <v>1356</v>
      </c>
      <c r="H940" s="12" t="s">
        <v>1350</v>
      </c>
      <c r="I940" s="40">
        <v>41</v>
      </c>
      <c r="J940" s="40">
        <v>2.2000000000000002</v>
      </c>
      <c r="K940" s="40">
        <v>1</v>
      </c>
      <c r="L940" s="40">
        <v>90.2</v>
      </c>
      <c r="M940" s="21" t="s">
        <v>1383</v>
      </c>
      <c r="N940" s="21" t="s">
        <v>1317</v>
      </c>
    </row>
    <row r="941" spans="1:14" ht="15" customHeight="1" x14ac:dyDescent="0.25">
      <c r="A941" s="23">
        <v>46113</v>
      </c>
      <c r="B941" s="12" t="s">
        <v>260</v>
      </c>
      <c r="C941" s="12" t="s">
        <v>261</v>
      </c>
      <c r="D941" s="12" t="s">
        <v>907</v>
      </c>
      <c r="E941" s="12" t="s">
        <v>34</v>
      </c>
      <c r="F941" s="12" t="s">
        <v>35</v>
      </c>
      <c r="G941" s="12" t="s">
        <v>1357</v>
      </c>
      <c r="H941" s="12" t="s">
        <v>1358</v>
      </c>
      <c r="I941" s="40">
        <v>25</v>
      </c>
      <c r="J941" s="40">
        <v>0.8</v>
      </c>
      <c r="K941" s="40">
        <v>1</v>
      </c>
      <c r="L941" s="40">
        <v>20</v>
      </c>
      <c r="M941" s="21" t="s">
        <v>1383</v>
      </c>
      <c r="N941" s="21" t="s">
        <v>1317</v>
      </c>
    </row>
    <row r="942" spans="1:14" ht="15" customHeight="1" x14ac:dyDescent="0.25">
      <c r="A942" s="23">
        <v>46113</v>
      </c>
      <c r="B942" s="12" t="s">
        <v>260</v>
      </c>
      <c r="C942" s="12" t="s">
        <v>261</v>
      </c>
      <c r="D942" s="12" t="s">
        <v>907</v>
      </c>
      <c r="E942" s="12" t="s">
        <v>34</v>
      </c>
      <c r="F942" s="12" t="s">
        <v>35</v>
      </c>
      <c r="G942" s="12" t="s">
        <v>1359</v>
      </c>
      <c r="H942" s="12" t="s">
        <v>1360</v>
      </c>
      <c r="I942" s="40">
        <v>6</v>
      </c>
      <c r="J942" s="40">
        <v>1</v>
      </c>
      <c r="K942" s="40">
        <v>1</v>
      </c>
      <c r="L942" s="40">
        <v>6</v>
      </c>
      <c r="M942" s="21" t="s">
        <v>1383</v>
      </c>
      <c r="N942" s="21" t="s">
        <v>1317</v>
      </c>
    </row>
    <row r="943" spans="1:14" ht="30" customHeight="1" x14ac:dyDescent="0.25">
      <c r="A943" s="23">
        <v>46113</v>
      </c>
      <c r="B943" s="12" t="s">
        <v>260</v>
      </c>
      <c r="C943" s="12" t="s">
        <v>261</v>
      </c>
      <c r="D943" s="12" t="s">
        <v>907</v>
      </c>
      <c r="E943" s="12" t="s">
        <v>46</v>
      </c>
      <c r="F943" s="12" t="s">
        <v>47</v>
      </c>
      <c r="G943" s="12" t="s">
        <v>1361</v>
      </c>
      <c r="H943" s="12" t="s">
        <v>1362</v>
      </c>
      <c r="I943" s="40">
        <v>0</v>
      </c>
      <c r="J943" s="40">
        <v>7</v>
      </c>
      <c r="K943" s="40">
        <v>1</v>
      </c>
      <c r="L943" s="40">
        <v>0</v>
      </c>
      <c r="M943" s="21" t="s">
        <v>1387</v>
      </c>
      <c r="N943" s="21" t="s">
        <v>1382</v>
      </c>
    </row>
    <row r="944" spans="1:14" ht="30" customHeight="1" x14ac:dyDescent="0.25">
      <c r="A944" s="23">
        <v>46113</v>
      </c>
      <c r="B944" s="12" t="s">
        <v>260</v>
      </c>
      <c r="C944" s="12" t="s">
        <v>261</v>
      </c>
      <c r="D944" s="12" t="s">
        <v>907</v>
      </c>
      <c r="E944" s="12" t="s">
        <v>48</v>
      </c>
      <c r="F944" s="12" t="s">
        <v>49</v>
      </c>
      <c r="G944" s="12" t="s">
        <v>1364</v>
      </c>
      <c r="H944" s="12" t="s">
        <v>1365</v>
      </c>
      <c r="I944" s="40">
        <v>0</v>
      </c>
      <c r="J944" s="40">
        <v>12</v>
      </c>
      <c r="K944" s="40">
        <v>1</v>
      </c>
      <c r="L944" s="40">
        <v>0</v>
      </c>
      <c r="M944" s="21" t="s">
        <v>1387</v>
      </c>
      <c r="N944" s="21" t="s">
        <v>1382</v>
      </c>
    </row>
    <row r="945" spans="1:14" ht="15" customHeight="1" x14ac:dyDescent="0.25">
      <c r="A945" s="23">
        <v>46113</v>
      </c>
      <c r="B945" s="12" t="s">
        <v>260</v>
      </c>
      <c r="C945" s="12" t="s">
        <v>261</v>
      </c>
      <c r="D945" s="12" t="s">
        <v>907</v>
      </c>
      <c r="E945" s="12" t="s">
        <v>4</v>
      </c>
      <c r="F945" s="12" t="s">
        <v>5</v>
      </c>
      <c r="G945" s="12" t="s">
        <v>1366</v>
      </c>
      <c r="H945" s="12" t="s">
        <v>1367</v>
      </c>
      <c r="I945" s="40">
        <v>25</v>
      </c>
      <c r="J945" s="40">
        <v>2</v>
      </c>
      <c r="K945" s="40">
        <v>1</v>
      </c>
      <c r="L945" s="40">
        <v>50</v>
      </c>
      <c r="M945" s="21" t="s">
        <v>1383</v>
      </c>
      <c r="N945" s="21" t="s">
        <v>1317</v>
      </c>
    </row>
    <row r="946" spans="1:14" ht="15" customHeight="1" x14ac:dyDescent="0.25">
      <c r="A946" s="23">
        <v>46113</v>
      </c>
      <c r="B946" s="12" t="s">
        <v>260</v>
      </c>
      <c r="C946" s="12" t="s">
        <v>261</v>
      </c>
      <c r="D946" s="12" t="s">
        <v>907</v>
      </c>
      <c r="E946" s="12" t="s">
        <v>68</v>
      </c>
      <c r="F946" s="12" t="s">
        <v>69</v>
      </c>
      <c r="G946" s="12" t="s">
        <v>1368</v>
      </c>
      <c r="H946" s="12" t="s">
        <v>1369</v>
      </c>
      <c r="I946" s="40">
        <v>2</v>
      </c>
      <c r="J946" s="40">
        <v>25</v>
      </c>
      <c r="K946" s="40">
        <v>1</v>
      </c>
      <c r="L946" s="40">
        <v>50</v>
      </c>
      <c r="M946" s="21" t="s">
        <v>1383</v>
      </c>
      <c r="N946" s="21" t="s">
        <v>1317</v>
      </c>
    </row>
    <row r="947" spans="1:14" ht="30" customHeight="1" x14ac:dyDescent="0.25">
      <c r="A947" s="23">
        <v>46113</v>
      </c>
      <c r="B947" s="12" t="s">
        <v>262</v>
      </c>
      <c r="C947" s="12" t="s">
        <v>263</v>
      </c>
      <c r="D947" s="12" t="s">
        <v>901</v>
      </c>
      <c r="E947" s="12" t="s">
        <v>30</v>
      </c>
      <c r="F947" s="12" t="s">
        <v>31</v>
      </c>
      <c r="G947" s="12" t="s">
        <v>1312</v>
      </c>
      <c r="H947" s="12" t="s">
        <v>1313</v>
      </c>
      <c r="I947" s="40">
        <v>3540</v>
      </c>
      <c r="J947" s="40">
        <v>2</v>
      </c>
      <c r="K947" s="40">
        <v>1</v>
      </c>
      <c r="L947" s="40">
        <v>7080</v>
      </c>
      <c r="M947" s="21" t="s">
        <v>1381</v>
      </c>
      <c r="N947" s="21" t="s">
        <v>1382</v>
      </c>
    </row>
    <row r="948" spans="1:14" ht="15" customHeight="1" x14ac:dyDescent="0.25">
      <c r="A948" s="23">
        <v>46113</v>
      </c>
      <c r="B948" s="12" t="s">
        <v>262</v>
      </c>
      <c r="C948" s="12" t="s">
        <v>263</v>
      </c>
      <c r="D948" s="12" t="s">
        <v>901</v>
      </c>
      <c r="E948" s="12" t="s">
        <v>30</v>
      </c>
      <c r="F948" s="12" t="s">
        <v>31</v>
      </c>
      <c r="G948" s="12" t="s">
        <v>1319</v>
      </c>
      <c r="H948" s="12" t="s">
        <v>1320</v>
      </c>
      <c r="I948" s="40">
        <v>10</v>
      </c>
      <c r="J948" s="40">
        <v>15</v>
      </c>
      <c r="K948" s="40">
        <v>1</v>
      </c>
      <c r="L948" s="40">
        <v>150</v>
      </c>
      <c r="M948" s="21" t="s">
        <v>1383</v>
      </c>
      <c r="N948" s="21" t="s">
        <v>1317</v>
      </c>
    </row>
    <row r="949" spans="1:14" ht="15" customHeight="1" x14ac:dyDescent="0.25">
      <c r="A949" s="23">
        <v>46113</v>
      </c>
      <c r="B949" s="12" t="s">
        <v>262</v>
      </c>
      <c r="C949" s="12" t="s">
        <v>263</v>
      </c>
      <c r="D949" s="12" t="s">
        <v>901</v>
      </c>
      <c r="E949" s="12" t="s">
        <v>30</v>
      </c>
      <c r="F949" s="12" t="s">
        <v>31</v>
      </c>
      <c r="G949" s="12" t="s">
        <v>1322</v>
      </c>
      <c r="H949" s="12" t="s">
        <v>1323</v>
      </c>
      <c r="I949" s="40">
        <v>10</v>
      </c>
      <c r="J949" s="40">
        <v>20</v>
      </c>
      <c r="K949" s="40">
        <v>1</v>
      </c>
      <c r="L949" s="40">
        <v>200</v>
      </c>
      <c r="M949" s="21" t="s">
        <v>1383</v>
      </c>
      <c r="N949" s="21" t="s">
        <v>1317</v>
      </c>
    </row>
    <row r="950" spans="1:14" ht="15" customHeight="1" x14ac:dyDescent="0.25">
      <c r="A950" s="23">
        <v>46113</v>
      </c>
      <c r="B950" s="12" t="s">
        <v>262</v>
      </c>
      <c r="C950" s="12" t="s">
        <v>263</v>
      </c>
      <c r="D950" s="12" t="s">
        <v>901</v>
      </c>
      <c r="E950" s="12" t="s">
        <v>30</v>
      </c>
      <c r="F950" s="12" t="s">
        <v>31</v>
      </c>
      <c r="G950" s="12" t="s">
        <v>1324</v>
      </c>
      <c r="H950" s="12" t="s">
        <v>1325</v>
      </c>
      <c r="I950" s="40">
        <v>42</v>
      </c>
      <c r="J950" s="40">
        <v>6</v>
      </c>
      <c r="K950" s="40">
        <v>1</v>
      </c>
      <c r="L950" s="40">
        <v>252</v>
      </c>
      <c r="M950" s="21" t="s">
        <v>1383</v>
      </c>
      <c r="N950" s="21" t="s">
        <v>1317</v>
      </c>
    </row>
    <row r="951" spans="1:14" ht="15" customHeight="1" x14ac:dyDescent="0.25">
      <c r="A951" s="23">
        <v>46113</v>
      </c>
      <c r="B951" s="12" t="s">
        <v>262</v>
      </c>
      <c r="C951" s="12" t="s">
        <v>263</v>
      </c>
      <c r="D951" s="12" t="s">
        <v>901</v>
      </c>
      <c r="E951" s="12" t="s">
        <v>52</v>
      </c>
      <c r="F951" s="12" t="s">
        <v>53</v>
      </c>
      <c r="G951" s="12" t="s">
        <v>1327</v>
      </c>
      <c r="H951" s="12" t="s">
        <v>1328</v>
      </c>
      <c r="I951" s="40">
        <v>11</v>
      </c>
      <c r="J951" s="40">
        <v>1.8</v>
      </c>
      <c r="K951" s="40">
        <v>1</v>
      </c>
      <c r="L951" s="40">
        <v>19.8</v>
      </c>
      <c r="M951" s="21" t="s">
        <v>1384</v>
      </c>
      <c r="N951" s="21" t="s">
        <v>1385</v>
      </c>
    </row>
    <row r="952" spans="1:14" ht="15" customHeight="1" x14ac:dyDescent="0.25">
      <c r="A952" s="23">
        <v>46113</v>
      </c>
      <c r="B952" s="12" t="s">
        <v>262</v>
      </c>
      <c r="C952" s="12" t="s">
        <v>263</v>
      </c>
      <c r="D952" s="12" t="s">
        <v>901</v>
      </c>
      <c r="E952" s="12" t="s">
        <v>52</v>
      </c>
      <c r="F952" s="12" t="s">
        <v>53</v>
      </c>
      <c r="G952" s="12" t="s">
        <v>1330</v>
      </c>
      <c r="H952" s="12" t="s">
        <v>1331</v>
      </c>
      <c r="I952" s="40">
        <v>11</v>
      </c>
      <c r="J952" s="40">
        <v>30</v>
      </c>
      <c r="K952" s="40">
        <v>1</v>
      </c>
      <c r="L952" s="40">
        <v>330</v>
      </c>
      <c r="M952" s="21" t="s">
        <v>1384</v>
      </c>
      <c r="N952" s="21" t="s">
        <v>1385</v>
      </c>
    </row>
    <row r="953" spans="1:14" ht="15" customHeight="1" x14ac:dyDescent="0.25">
      <c r="A953" s="23">
        <v>46113</v>
      </c>
      <c r="B953" s="12" t="s">
        <v>262</v>
      </c>
      <c r="C953" s="12" t="s">
        <v>263</v>
      </c>
      <c r="D953" s="12" t="s">
        <v>901</v>
      </c>
      <c r="E953" s="12" t="s">
        <v>52</v>
      </c>
      <c r="F953" s="12" t="s">
        <v>53</v>
      </c>
      <c r="G953" s="12" t="s">
        <v>1333</v>
      </c>
      <c r="H953" s="12" t="s">
        <v>1334</v>
      </c>
      <c r="I953" s="40">
        <v>79</v>
      </c>
      <c r="J953" s="40">
        <v>0.45</v>
      </c>
      <c r="K953" s="40">
        <v>1</v>
      </c>
      <c r="L953" s="40">
        <v>35.549999999999997</v>
      </c>
      <c r="M953" s="21" t="s">
        <v>1383</v>
      </c>
      <c r="N953" s="21" t="s">
        <v>1317</v>
      </c>
    </row>
    <row r="954" spans="1:14" ht="15" customHeight="1" x14ac:dyDescent="0.25">
      <c r="A954" s="23">
        <v>46113</v>
      </c>
      <c r="B954" s="12" t="s">
        <v>262</v>
      </c>
      <c r="C954" s="12" t="s">
        <v>263</v>
      </c>
      <c r="D954" s="12" t="s">
        <v>901</v>
      </c>
      <c r="E954" s="12" t="s">
        <v>52</v>
      </c>
      <c r="F954" s="12" t="s">
        <v>53</v>
      </c>
      <c r="G954" s="12" t="s">
        <v>1336</v>
      </c>
      <c r="H954" s="12" t="s">
        <v>1337</v>
      </c>
      <c r="I954" s="40">
        <v>565</v>
      </c>
      <c r="J954" s="40">
        <v>0.2</v>
      </c>
      <c r="K954" s="40">
        <v>1</v>
      </c>
      <c r="L954" s="40">
        <v>113</v>
      </c>
      <c r="M954" s="21" t="s">
        <v>1383</v>
      </c>
      <c r="N954" s="21" t="s">
        <v>1317</v>
      </c>
    </row>
    <row r="955" spans="1:14" ht="15" customHeight="1" x14ac:dyDescent="0.25">
      <c r="A955" s="23">
        <v>46113</v>
      </c>
      <c r="B955" s="12" t="s">
        <v>262</v>
      </c>
      <c r="C955" s="12" t="s">
        <v>263</v>
      </c>
      <c r="D955" s="12" t="s">
        <v>901</v>
      </c>
      <c r="E955" s="12" t="s">
        <v>84</v>
      </c>
      <c r="F955" s="12" t="s">
        <v>85</v>
      </c>
      <c r="G955" s="12" t="s">
        <v>1340</v>
      </c>
      <c r="H955" s="12" t="s">
        <v>1341</v>
      </c>
      <c r="I955" s="40">
        <v>340</v>
      </c>
      <c r="J955" s="40">
        <v>4</v>
      </c>
      <c r="K955" s="40">
        <v>1</v>
      </c>
      <c r="L955" s="40">
        <v>1360</v>
      </c>
      <c r="M955" s="21" t="s">
        <v>1383</v>
      </c>
      <c r="N955" s="21" t="s">
        <v>1317</v>
      </c>
    </row>
    <row r="956" spans="1:14" ht="30" customHeight="1" x14ac:dyDescent="0.25">
      <c r="A956" s="23">
        <v>46113</v>
      </c>
      <c r="B956" s="12" t="s">
        <v>262</v>
      </c>
      <c r="C956" s="12" t="s">
        <v>263</v>
      </c>
      <c r="D956" s="12" t="s">
        <v>901</v>
      </c>
      <c r="E956" s="12" t="s">
        <v>84</v>
      </c>
      <c r="F956" s="12" t="s">
        <v>85</v>
      </c>
      <c r="G956" s="12" t="s">
        <v>1343</v>
      </c>
      <c r="H956" s="12" t="s">
        <v>1344</v>
      </c>
      <c r="I956" s="40">
        <v>1</v>
      </c>
      <c r="J956" s="40">
        <v>90</v>
      </c>
      <c r="K956" s="40">
        <v>1</v>
      </c>
      <c r="L956" s="40">
        <v>90</v>
      </c>
      <c r="M956" s="21" t="s">
        <v>1386</v>
      </c>
      <c r="N956" s="21" t="s">
        <v>1382</v>
      </c>
    </row>
    <row r="957" spans="1:14" ht="15" customHeight="1" x14ac:dyDescent="0.25">
      <c r="A957" s="23">
        <v>46113</v>
      </c>
      <c r="B957" s="12" t="s">
        <v>262</v>
      </c>
      <c r="C957" s="12" t="s">
        <v>263</v>
      </c>
      <c r="D957" s="12" t="s">
        <v>901</v>
      </c>
      <c r="E957" s="12" t="s">
        <v>84</v>
      </c>
      <c r="F957" s="12" t="s">
        <v>85</v>
      </c>
      <c r="G957" s="12" t="s">
        <v>1346</v>
      </c>
      <c r="H957" s="12" t="s">
        <v>1347</v>
      </c>
      <c r="I957" s="40">
        <v>102</v>
      </c>
      <c r="J957" s="40">
        <v>1.5</v>
      </c>
      <c r="K957" s="40">
        <v>1</v>
      </c>
      <c r="L957" s="40">
        <v>153</v>
      </c>
      <c r="M957" s="21" t="s">
        <v>1383</v>
      </c>
      <c r="N957" s="21" t="s">
        <v>1317</v>
      </c>
    </row>
    <row r="958" spans="1:14" ht="30" customHeight="1" x14ac:dyDescent="0.25">
      <c r="A958" s="23">
        <v>46113</v>
      </c>
      <c r="B958" s="12" t="s">
        <v>262</v>
      </c>
      <c r="C958" s="12" t="s">
        <v>263</v>
      </c>
      <c r="D958" s="12" t="s">
        <v>901</v>
      </c>
      <c r="E958" s="12" t="s">
        <v>26</v>
      </c>
      <c r="F958" s="12" t="s">
        <v>27</v>
      </c>
      <c r="G958" s="12" t="s">
        <v>1349</v>
      </c>
      <c r="H958" s="12" t="s">
        <v>1350</v>
      </c>
      <c r="I958" s="40">
        <v>1</v>
      </c>
      <c r="J958" s="40">
        <v>75</v>
      </c>
      <c r="K958" s="40">
        <v>1</v>
      </c>
      <c r="L958" s="40">
        <v>75</v>
      </c>
      <c r="M958" s="21" t="s">
        <v>1386</v>
      </c>
      <c r="N958" s="21" t="s">
        <v>1382</v>
      </c>
    </row>
    <row r="959" spans="1:14" ht="15" customHeight="1" x14ac:dyDescent="0.25">
      <c r="A959" s="23">
        <v>46113</v>
      </c>
      <c r="B959" s="12" t="s">
        <v>262</v>
      </c>
      <c r="C959" s="12" t="s">
        <v>263</v>
      </c>
      <c r="D959" s="12" t="s">
        <v>901</v>
      </c>
      <c r="E959" s="12" t="s">
        <v>26</v>
      </c>
      <c r="F959" s="12" t="s">
        <v>27</v>
      </c>
      <c r="G959" s="12" t="s">
        <v>1351</v>
      </c>
      <c r="H959" s="12" t="s">
        <v>1352</v>
      </c>
      <c r="I959" s="40">
        <v>85</v>
      </c>
      <c r="J959" s="40">
        <v>2.5</v>
      </c>
      <c r="K959" s="40">
        <v>1</v>
      </c>
      <c r="L959" s="40">
        <v>212.5</v>
      </c>
      <c r="M959" s="21" t="s">
        <v>1383</v>
      </c>
      <c r="N959" s="21" t="s">
        <v>1317</v>
      </c>
    </row>
    <row r="960" spans="1:14" ht="15" customHeight="1" x14ac:dyDescent="0.25">
      <c r="A960" s="23">
        <v>46113</v>
      </c>
      <c r="B960" s="12" t="s">
        <v>262</v>
      </c>
      <c r="C960" s="12" t="s">
        <v>263</v>
      </c>
      <c r="D960" s="12" t="s">
        <v>901</v>
      </c>
      <c r="E960" s="12" t="s">
        <v>26</v>
      </c>
      <c r="F960" s="12" t="s">
        <v>27</v>
      </c>
      <c r="G960" s="12" t="s">
        <v>1353</v>
      </c>
      <c r="H960" s="12" t="s">
        <v>1354</v>
      </c>
      <c r="I960" s="40">
        <v>136</v>
      </c>
      <c r="J960" s="40">
        <v>1.2</v>
      </c>
      <c r="K960" s="40">
        <v>1</v>
      </c>
      <c r="L960" s="40">
        <v>163.19999999999999</v>
      </c>
      <c r="M960" s="21" t="s">
        <v>1383</v>
      </c>
      <c r="N960" s="21" t="s">
        <v>1317</v>
      </c>
    </row>
    <row r="961" spans="1:14" ht="15" customHeight="1" x14ac:dyDescent="0.25">
      <c r="A961" s="23">
        <v>46113</v>
      </c>
      <c r="B961" s="12" t="s">
        <v>262</v>
      </c>
      <c r="C961" s="12" t="s">
        <v>263</v>
      </c>
      <c r="D961" s="12" t="s">
        <v>901</v>
      </c>
      <c r="E961" s="12" t="s">
        <v>34</v>
      </c>
      <c r="F961" s="12" t="s">
        <v>35</v>
      </c>
      <c r="G961" s="12" t="s">
        <v>1356</v>
      </c>
      <c r="H961" s="12" t="s">
        <v>1350</v>
      </c>
      <c r="I961" s="40">
        <v>45</v>
      </c>
      <c r="J961" s="40">
        <v>2.2000000000000002</v>
      </c>
      <c r="K961" s="40">
        <v>1</v>
      </c>
      <c r="L961" s="40">
        <v>99</v>
      </c>
      <c r="M961" s="21" t="s">
        <v>1383</v>
      </c>
      <c r="N961" s="21" t="s">
        <v>1317</v>
      </c>
    </row>
    <row r="962" spans="1:14" ht="15" customHeight="1" x14ac:dyDescent="0.25">
      <c r="A962" s="23">
        <v>46113</v>
      </c>
      <c r="B962" s="12" t="s">
        <v>262</v>
      </c>
      <c r="C962" s="12" t="s">
        <v>263</v>
      </c>
      <c r="D962" s="12" t="s">
        <v>901</v>
      </c>
      <c r="E962" s="12" t="s">
        <v>34</v>
      </c>
      <c r="F962" s="12" t="s">
        <v>35</v>
      </c>
      <c r="G962" s="12" t="s">
        <v>1357</v>
      </c>
      <c r="H962" s="12" t="s">
        <v>1358</v>
      </c>
      <c r="I962" s="40">
        <v>27</v>
      </c>
      <c r="J962" s="40">
        <v>0.8</v>
      </c>
      <c r="K962" s="40">
        <v>1</v>
      </c>
      <c r="L962" s="40">
        <v>21.6</v>
      </c>
      <c r="M962" s="21" t="s">
        <v>1383</v>
      </c>
      <c r="N962" s="21" t="s">
        <v>1317</v>
      </c>
    </row>
    <row r="963" spans="1:14" ht="15" customHeight="1" x14ac:dyDescent="0.25">
      <c r="A963" s="23">
        <v>46113</v>
      </c>
      <c r="B963" s="12" t="s">
        <v>262</v>
      </c>
      <c r="C963" s="12" t="s">
        <v>263</v>
      </c>
      <c r="D963" s="12" t="s">
        <v>901</v>
      </c>
      <c r="E963" s="12" t="s">
        <v>34</v>
      </c>
      <c r="F963" s="12" t="s">
        <v>35</v>
      </c>
      <c r="G963" s="12" t="s">
        <v>1359</v>
      </c>
      <c r="H963" s="12" t="s">
        <v>1360</v>
      </c>
      <c r="I963" s="40">
        <v>7</v>
      </c>
      <c r="J963" s="40">
        <v>1</v>
      </c>
      <c r="K963" s="40">
        <v>1</v>
      </c>
      <c r="L963" s="40">
        <v>7</v>
      </c>
      <c r="M963" s="21" t="s">
        <v>1383</v>
      </c>
      <c r="N963" s="21" t="s">
        <v>1317</v>
      </c>
    </row>
    <row r="964" spans="1:14" ht="30" customHeight="1" x14ac:dyDescent="0.25">
      <c r="A964" s="23">
        <v>46113</v>
      </c>
      <c r="B964" s="12" t="s">
        <v>262</v>
      </c>
      <c r="C964" s="12" t="s">
        <v>263</v>
      </c>
      <c r="D964" s="12" t="s">
        <v>901</v>
      </c>
      <c r="E964" s="12" t="s">
        <v>46</v>
      </c>
      <c r="F964" s="12" t="s">
        <v>47</v>
      </c>
      <c r="G964" s="12" t="s">
        <v>1361</v>
      </c>
      <c r="H964" s="12" t="s">
        <v>1362</v>
      </c>
      <c r="I964" s="40">
        <v>114</v>
      </c>
      <c r="J964" s="40">
        <v>7</v>
      </c>
      <c r="K964" s="40">
        <v>1</v>
      </c>
      <c r="L964" s="40">
        <v>798</v>
      </c>
      <c r="M964" s="21" t="s">
        <v>1387</v>
      </c>
      <c r="N964" s="21" t="s">
        <v>1382</v>
      </c>
    </row>
    <row r="965" spans="1:14" ht="30" customHeight="1" x14ac:dyDescent="0.25">
      <c r="A965" s="23">
        <v>46113</v>
      </c>
      <c r="B965" s="12" t="s">
        <v>262</v>
      </c>
      <c r="C965" s="12" t="s">
        <v>263</v>
      </c>
      <c r="D965" s="12" t="s">
        <v>901</v>
      </c>
      <c r="E965" s="12" t="s">
        <v>48</v>
      </c>
      <c r="F965" s="12" t="s">
        <v>49</v>
      </c>
      <c r="G965" s="12" t="s">
        <v>1364</v>
      </c>
      <c r="H965" s="12" t="s">
        <v>1365</v>
      </c>
      <c r="I965" s="40">
        <v>114</v>
      </c>
      <c r="J965" s="40">
        <v>12</v>
      </c>
      <c r="K965" s="40">
        <v>1</v>
      </c>
      <c r="L965" s="40">
        <v>1368</v>
      </c>
      <c r="M965" s="21" t="s">
        <v>1387</v>
      </c>
      <c r="N965" s="21" t="s">
        <v>1382</v>
      </c>
    </row>
    <row r="966" spans="1:14" ht="15" customHeight="1" x14ac:dyDescent="0.25">
      <c r="A966" s="23">
        <v>46113</v>
      </c>
      <c r="B966" s="12" t="s">
        <v>262</v>
      </c>
      <c r="C966" s="12" t="s">
        <v>263</v>
      </c>
      <c r="D966" s="12" t="s">
        <v>901</v>
      </c>
      <c r="E966" s="12" t="s">
        <v>4</v>
      </c>
      <c r="F966" s="12" t="s">
        <v>5</v>
      </c>
      <c r="G966" s="12" t="s">
        <v>1366</v>
      </c>
      <c r="H966" s="12" t="s">
        <v>1367</v>
      </c>
      <c r="I966" s="40">
        <v>27</v>
      </c>
      <c r="J966" s="40">
        <v>2</v>
      </c>
      <c r="K966" s="40">
        <v>1</v>
      </c>
      <c r="L966" s="40">
        <v>54</v>
      </c>
      <c r="M966" s="21" t="s">
        <v>1383</v>
      </c>
      <c r="N966" s="21" t="s">
        <v>1317</v>
      </c>
    </row>
    <row r="967" spans="1:14" ht="15" customHeight="1" x14ac:dyDescent="0.25">
      <c r="A967" s="23">
        <v>46113</v>
      </c>
      <c r="B967" s="12" t="s">
        <v>262</v>
      </c>
      <c r="C967" s="12" t="s">
        <v>263</v>
      </c>
      <c r="D967" s="12" t="s">
        <v>901</v>
      </c>
      <c r="E967" s="12" t="s">
        <v>68</v>
      </c>
      <c r="F967" s="12" t="s">
        <v>69</v>
      </c>
      <c r="G967" s="12" t="s">
        <v>1368</v>
      </c>
      <c r="H967" s="12" t="s">
        <v>1369</v>
      </c>
      <c r="I967" s="40">
        <v>7</v>
      </c>
      <c r="J967" s="40">
        <v>25</v>
      </c>
      <c r="K967" s="40">
        <v>1</v>
      </c>
      <c r="L967" s="40">
        <v>175</v>
      </c>
      <c r="M967" s="21" t="s">
        <v>1383</v>
      </c>
      <c r="N967" s="21" t="s">
        <v>1317</v>
      </c>
    </row>
    <row r="968" spans="1:14" ht="30" customHeight="1" x14ac:dyDescent="0.25">
      <c r="A968" s="23">
        <v>46113</v>
      </c>
      <c r="B968" s="12" t="s">
        <v>265</v>
      </c>
      <c r="C968" s="12" t="s">
        <v>266</v>
      </c>
      <c r="D968" s="12" t="s">
        <v>908</v>
      </c>
      <c r="E968" s="12" t="s">
        <v>30</v>
      </c>
      <c r="F968" s="12" t="s">
        <v>31</v>
      </c>
      <c r="G968" s="12" t="s">
        <v>1312</v>
      </c>
      <c r="H968" s="12" t="s">
        <v>1313</v>
      </c>
      <c r="I968" s="40">
        <v>1000</v>
      </c>
      <c r="J968" s="40">
        <v>2</v>
      </c>
      <c r="K968" s="40">
        <v>1</v>
      </c>
      <c r="L968" s="40">
        <v>2000</v>
      </c>
      <c r="M968" s="21" t="s">
        <v>1381</v>
      </c>
      <c r="N968" s="21" t="s">
        <v>1382</v>
      </c>
    </row>
    <row r="969" spans="1:14" ht="15" customHeight="1" x14ac:dyDescent="0.25">
      <c r="A969" s="23">
        <v>46113</v>
      </c>
      <c r="B969" s="12" t="s">
        <v>265</v>
      </c>
      <c r="C969" s="12" t="s">
        <v>266</v>
      </c>
      <c r="D969" s="12" t="s">
        <v>908</v>
      </c>
      <c r="E969" s="12" t="s">
        <v>30</v>
      </c>
      <c r="F969" s="12" t="s">
        <v>31</v>
      </c>
      <c r="G969" s="12" t="s">
        <v>1319</v>
      </c>
      <c r="H969" s="12" t="s">
        <v>1320</v>
      </c>
      <c r="I969" s="40">
        <v>3</v>
      </c>
      <c r="J969" s="40">
        <v>15</v>
      </c>
      <c r="K969" s="40">
        <v>1</v>
      </c>
      <c r="L969" s="40">
        <v>45</v>
      </c>
      <c r="M969" s="21" t="s">
        <v>1383</v>
      </c>
      <c r="N969" s="21" t="s">
        <v>1317</v>
      </c>
    </row>
    <row r="970" spans="1:14" ht="15" customHeight="1" x14ac:dyDescent="0.25">
      <c r="A970" s="23">
        <v>46113</v>
      </c>
      <c r="B970" s="12" t="s">
        <v>265</v>
      </c>
      <c r="C970" s="12" t="s">
        <v>266</v>
      </c>
      <c r="D970" s="12" t="s">
        <v>908</v>
      </c>
      <c r="E970" s="12" t="s">
        <v>30</v>
      </c>
      <c r="F970" s="12" t="s">
        <v>31</v>
      </c>
      <c r="G970" s="12" t="s">
        <v>1322</v>
      </c>
      <c r="H970" s="12" t="s">
        <v>1323</v>
      </c>
      <c r="I970" s="40">
        <v>3</v>
      </c>
      <c r="J970" s="40">
        <v>20</v>
      </c>
      <c r="K970" s="40">
        <v>1</v>
      </c>
      <c r="L970" s="40">
        <v>60</v>
      </c>
      <c r="M970" s="21" t="s">
        <v>1383</v>
      </c>
      <c r="N970" s="21" t="s">
        <v>1317</v>
      </c>
    </row>
    <row r="971" spans="1:14" ht="15" customHeight="1" x14ac:dyDescent="0.25">
      <c r="A971" s="23">
        <v>46113</v>
      </c>
      <c r="B971" s="12" t="s">
        <v>265</v>
      </c>
      <c r="C971" s="12" t="s">
        <v>266</v>
      </c>
      <c r="D971" s="12" t="s">
        <v>908</v>
      </c>
      <c r="E971" s="12" t="s">
        <v>30</v>
      </c>
      <c r="F971" s="12" t="s">
        <v>31</v>
      </c>
      <c r="G971" s="12" t="s">
        <v>1324</v>
      </c>
      <c r="H971" s="12" t="s">
        <v>1325</v>
      </c>
      <c r="I971" s="40">
        <v>12</v>
      </c>
      <c r="J971" s="40">
        <v>6</v>
      </c>
      <c r="K971" s="40">
        <v>1</v>
      </c>
      <c r="L971" s="40">
        <v>72</v>
      </c>
      <c r="M971" s="21" t="s">
        <v>1383</v>
      </c>
      <c r="N971" s="21" t="s">
        <v>1317</v>
      </c>
    </row>
    <row r="972" spans="1:14" ht="15" customHeight="1" x14ac:dyDescent="0.25">
      <c r="A972" s="23">
        <v>46113</v>
      </c>
      <c r="B972" s="12" t="s">
        <v>265</v>
      </c>
      <c r="C972" s="12" t="s">
        <v>266</v>
      </c>
      <c r="D972" s="12" t="s">
        <v>908</v>
      </c>
      <c r="E972" s="12" t="s">
        <v>52</v>
      </c>
      <c r="F972" s="12" t="s">
        <v>53</v>
      </c>
      <c r="G972" s="12" t="s">
        <v>1327</v>
      </c>
      <c r="H972" s="12" t="s">
        <v>1328</v>
      </c>
      <c r="I972" s="40">
        <v>81</v>
      </c>
      <c r="J972" s="40">
        <v>1.8</v>
      </c>
      <c r="K972" s="40">
        <v>1</v>
      </c>
      <c r="L972" s="40">
        <v>145.80000000000001</v>
      </c>
      <c r="M972" s="21" t="s">
        <v>1384</v>
      </c>
      <c r="N972" s="21" t="s">
        <v>1385</v>
      </c>
    </row>
    <row r="973" spans="1:14" ht="15" customHeight="1" x14ac:dyDescent="0.25">
      <c r="A973" s="23">
        <v>46113</v>
      </c>
      <c r="B973" s="12" t="s">
        <v>265</v>
      </c>
      <c r="C973" s="12" t="s">
        <v>266</v>
      </c>
      <c r="D973" s="12" t="s">
        <v>908</v>
      </c>
      <c r="E973" s="12" t="s">
        <v>52</v>
      </c>
      <c r="F973" s="12" t="s">
        <v>53</v>
      </c>
      <c r="G973" s="12" t="s">
        <v>1330</v>
      </c>
      <c r="H973" s="12" t="s">
        <v>1331</v>
      </c>
      <c r="I973" s="40">
        <v>81</v>
      </c>
      <c r="J973" s="40">
        <v>30</v>
      </c>
      <c r="K973" s="40">
        <v>1</v>
      </c>
      <c r="L973" s="40">
        <v>2430</v>
      </c>
      <c r="M973" s="21" t="s">
        <v>1384</v>
      </c>
      <c r="N973" s="21" t="s">
        <v>1385</v>
      </c>
    </row>
    <row r="974" spans="1:14" ht="15" customHeight="1" x14ac:dyDescent="0.25">
      <c r="A974" s="23">
        <v>46113</v>
      </c>
      <c r="B974" s="12" t="s">
        <v>265</v>
      </c>
      <c r="C974" s="12" t="s">
        <v>266</v>
      </c>
      <c r="D974" s="12" t="s">
        <v>908</v>
      </c>
      <c r="E974" s="12" t="s">
        <v>52</v>
      </c>
      <c r="F974" s="12" t="s">
        <v>53</v>
      </c>
      <c r="G974" s="12" t="s">
        <v>1333</v>
      </c>
      <c r="H974" s="12" t="s">
        <v>1334</v>
      </c>
      <c r="I974" s="40">
        <v>136</v>
      </c>
      <c r="J974" s="40">
        <v>0.45</v>
      </c>
      <c r="K974" s="40">
        <v>1</v>
      </c>
      <c r="L974" s="40">
        <v>61.2</v>
      </c>
      <c r="M974" s="21" t="s">
        <v>1383</v>
      </c>
      <c r="N974" s="21" t="s">
        <v>1317</v>
      </c>
    </row>
    <row r="975" spans="1:14" ht="15" customHeight="1" x14ac:dyDescent="0.25">
      <c r="A975" s="23">
        <v>46113</v>
      </c>
      <c r="B975" s="12" t="s">
        <v>265</v>
      </c>
      <c r="C975" s="12" t="s">
        <v>266</v>
      </c>
      <c r="D975" s="12" t="s">
        <v>908</v>
      </c>
      <c r="E975" s="12" t="s">
        <v>52</v>
      </c>
      <c r="F975" s="12" t="s">
        <v>53</v>
      </c>
      <c r="G975" s="12" t="s">
        <v>1336</v>
      </c>
      <c r="H975" s="12" t="s">
        <v>1337</v>
      </c>
      <c r="I975" s="40">
        <v>972</v>
      </c>
      <c r="J975" s="40">
        <v>0.2</v>
      </c>
      <c r="K975" s="40">
        <v>1</v>
      </c>
      <c r="L975" s="40">
        <v>194.4</v>
      </c>
      <c r="M975" s="21" t="s">
        <v>1383</v>
      </c>
      <c r="N975" s="21" t="s">
        <v>1317</v>
      </c>
    </row>
    <row r="976" spans="1:14" ht="15" customHeight="1" x14ac:dyDescent="0.25">
      <c r="A976" s="23">
        <v>46113</v>
      </c>
      <c r="B976" s="12" t="s">
        <v>265</v>
      </c>
      <c r="C976" s="12" t="s">
        <v>266</v>
      </c>
      <c r="D976" s="12" t="s">
        <v>908</v>
      </c>
      <c r="E976" s="12" t="s">
        <v>84</v>
      </c>
      <c r="F976" s="12" t="s">
        <v>85</v>
      </c>
      <c r="G976" s="12" t="s">
        <v>1340</v>
      </c>
      <c r="H976" s="12" t="s">
        <v>1341</v>
      </c>
      <c r="I976" s="40">
        <v>100</v>
      </c>
      <c r="J976" s="40">
        <v>4</v>
      </c>
      <c r="K976" s="40">
        <v>1</v>
      </c>
      <c r="L976" s="40">
        <v>400</v>
      </c>
      <c r="M976" s="21" t="s">
        <v>1383</v>
      </c>
      <c r="N976" s="21" t="s">
        <v>1317</v>
      </c>
    </row>
    <row r="977" spans="1:14" ht="30" customHeight="1" x14ac:dyDescent="0.25">
      <c r="A977" s="23">
        <v>46113</v>
      </c>
      <c r="B977" s="12" t="s">
        <v>265</v>
      </c>
      <c r="C977" s="12" t="s">
        <v>266</v>
      </c>
      <c r="D977" s="12" t="s">
        <v>908</v>
      </c>
      <c r="E977" s="12" t="s">
        <v>84</v>
      </c>
      <c r="F977" s="12" t="s">
        <v>85</v>
      </c>
      <c r="G977" s="12" t="s">
        <v>1343</v>
      </c>
      <c r="H977" s="12" t="s">
        <v>1344</v>
      </c>
      <c r="I977" s="40">
        <v>1</v>
      </c>
      <c r="J977" s="40">
        <v>90</v>
      </c>
      <c r="K977" s="40">
        <v>1</v>
      </c>
      <c r="L977" s="40">
        <v>90</v>
      </c>
      <c r="M977" s="21" t="s">
        <v>1386</v>
      </c>
      <c r="N977" s="21" t="s">
        <v>1382</v>
      </c>
    </row>
    <row r="978" spans="1:14" ht="15" customHeight="1" x14ac:dyDescent="0.25">
      <c r="A978" s="23">
        <v>46113</v>
      </c>
      <c r="B978" s="12" t="s">
        <v>265</v>
      </c>
      <c r="C978" s="12" t="s">
        <v>266</v>
      </c>
      <c r="D978" s="12" t="s">
        <v>908</v>
      </c>
      <c r="E978" s="12" t="s">
        <v>84</v>
      </c>
      <c r="F978" s="12" t="s">
        <v>85</v>
      </c>
      <c r="G978" s="12" t="s">
        <v>1346</v>
      </c>
      <c r="H978" s="12" t="s">
        <v>1347</v>
      </c>
      <c r="I978" s="40">
        <v>30</v>
      </c>
      <c r="J978" s="40">
        <v>1.5</v>
      </c>
      <c r="K978" s="40">
        <v>1</v>
      </c>
      <c r="L978" s="40">
        <v>45</v>
      </c>
      <c r="M978" s="21" t="s">
        <v>1383</v>
      </c>
      <c r="N978" s="21" t="s">
        <v>1317</v>
      </c>
    </row>
    <row r="979" spans="1:14" ht="30" customHeight="1" x14ac:dyDescent="0.25">
      <c r="A979" s="23">
        <v>46113</v>
      </c>
      <c r="B979" s="12" t="s">
        <v>265</v>
      </c>
      <c r="C979" s="12" t="s">
        <v>266</v>
      </c>
      <c r="D979" s="12" t="s">
        <v>908</v>
      </c>
      <c r="E979" s="12" t="s">
        <v>26</v>
      </c>
      <c r="F979" s="12" t="s">
        <v>27</v>
      </c>
      <c r="G979" s="12" t="s">
        <v>1349</v>
      </c>
      <c r="H979" s="12" t="s">
        <v>1350</v>
      </c>
      <c r="I979" s="40">
        <v>1</v>
      </c>
      <c r="J979" s="40">
        <v>75</v>
      </c>
      <c r="K979" s="40">
        <v>1</v>
      </c>
      <c r="L979" s="40">
        <v>75</v>
      </c>
      <c r="M979" s="21" t="s">
        <v>1386</v>
      </c>
      <c r="N979" s="21" t="s">
        <v>1382</v>
      </c>
    </row>
    <row r="980" spans="1:14" ht="15" customHeight="1" x14ac:dyDescent="0.25">
      <c r="A980" s="23">
        <v>46113</v>
      </c>
      <c r="B980" s="12" t="s">
        <v>265</v>
      </c>
      <c r="C980" s="12" t="s">
        <v>266</v>
      </c>
      <c r="D980" s="12" t="s">
        <v>908</v>
      </c>
      <c r="E980" s="12" t="s">
        <v>26</v>
      </c>
      <c r="F980" s="12" t="s">
        <v>27</v>
      </c>
      <c r="G980" s="12" t="s">
        <v>1351</v>
      </c>
      <c r="H980" s="12" t="s">
        <v>1352</v>
      </c>
      <c r="I980" s="40">
        <v>25</v>
      </c>
      <c r="J980" s="40">
        <v>2.5</v>
      </c>
      <c r="K980" s="40">
        <v>1</v>
      </c>
      <c r="L980" s="40">
        <v>62.5</v>
      </c>
      <c r="M980" s="21" t="s">
        <v>1383</v>
      </c>
      <c r="N980" s="21" t="s">
        <v>1317</v>
      </c>
    </row>
    <row r="981" spans="1:14" ht="15" customHeight="1" x14ac:dyDescent="0.25">
      <c r="A981" s="23">
        <v>46113</v>
      </c>
      <c r="B981" s="12" t="s">
        <v>265</v>
      </c>
      <c r="C981" s="12" t="s">
        <v>266</v>
      </c>
      <c r="D981" s="12" t="s">
        <v>908</v>
      </c>
      <c r="E981" s="12" t="s">
        <v>26</v>
      </c>
      <c r="F981" s="12" t="s">
        <v>27</v>
      </c>
      <c r="G981" s="12" t="s">
        <v>1353</v>
      </c>
      <c r="H981" s="12" t="s">
        <v>1354</v>
      </c>
      <c r="I981" s="40">
        <v>40</v>
      </c>
      <c r="J981" s="40">
        <v>1.2</v>
      </c>
      <c r="K981" s="40">
        <v>1</v>
      </c>
      <c r="L981" s="40">
        <v>48</v>
      </c>
      <c r="M981" s="21" t="s">
        <v>1383</v>
      </c>
      <c r="N981" s="21" t="s">
        <v>1317</v>
      </c>
    </row>
    <row r="982" spans="1:14" ht="15" customHeight="1" x14ac:dyDescent="0.25">
      <c r="A982" s="23">
        <v>46113</v>
      </c>
      <c r="B982" s="12" t="s">
        <v>265</v>
      </c>
      <c r="C982" s="12" t="s">
        <v>266</v>
      </c>
      <c r="D982" s="12" t="s">
        <v>908</v>
      </c>
      <c r="E982" s="12" t="s">
        <v>34</v>
      </c>
      <c r="F982" s="12" t="s">
        <v>35</v>
      </c>
      <c r="G982" s="12" t="s">
        <v>1356</v>
      </c>
      <c r="H982" s="12" t="s">
        <v>1350</v>
      </c>
      <c r="I982" s="40">
        <v>78</v>
      </c>
      <c r="J982" s="40">
        <v>2.2000000000000002</v>
      </c>
      <c r="K982" s="40">
        <v>1</v>
      </c>
      <c r="L982" s="40">
        <v>171.6</v>
      </c>
      <c r="M982" s="21" t="s">
        <v>1383</v>
      </c>
      <c r="N982" s="21" t="s">
        <v>1317</v>
      </c>
    </row>
    <row r="983" spans="1:14" ht="15" customHeight="1" x14ac:dyDescent="0.25">
      <c r="A983" s="23">
        <v>46113</v>
      </c>
      <c r="B983" s="12" t="s">
        <v>265</v>
      </c>
      <c r="C983" s="12" t="s">
        <v>266</v>
      </c>
      <c r="D983" s="12" t="s">
        <v>908</v>
      </c>
      <c r="E983" s="12" t="s">
        <v>34</v>
      </c>
      <c r="F983" s="12" t="s">
        <v>35</v>
      </c>
      <c r="G983" s="12" t="s">
        <v>1357</v>
      </c>
      <c r="H983" s="12" t="s">
        <v>1358</v>
      </c>
      <c r="I983" s="40">
        <v>47</v>
      </c>
      <c r="J983" s="40">
        <v>0.8</v>
      </c>
      <c r="K983" s="40">
        <v>1</v>
      </c>
      <c r="L983" s="40">
        <v>37.6</v>
      </c>
      <c r="M983" s="21" t="s">
        <v>1383</v>
      </c>
      <c r="N983" s="21" t="s">
        <v>1317</v>
      </c>
    </row>
    <row r="984" spans="1:14" ht="15" customHeight="1" x14ac:dyDescent="0.25">
      <c r="A984" s="23">
        <v>46113</v>
      </c>
      <c r="B984" s="12" t="s">
        <v>265</v>
      </c>
      <c r="C984" s="12" t="s">
        <v>266</v>
      </c>
      <c r="D984" s="12" t="s">
        <v>908</v>
      </c>
      <c r="E984" s="12" t="s">
        <v>34</v>
      </c>
      <c r="F984" s="12" t="s">
        <v>35</v>
      </c>
      <c r="G984" s="12" t="s">
        <v>1359</v>
      </c>
      <c r="H984" s="12" t="s">
        <v>1360</v>
      </c>
      <c r="I984" s="40">
        <v>12</v>
      </c>
      <c r="J984" s="40">
        <v>1</v>
      </c>
      <c r="K984" s="40">
        <v>1</v>
      </c>
      <c r="L984" s="40">
        <v>12</v>
      </c>
      <c r="M984" s="21" t="s">
        <v>1383</v>
      </c>
      <c r="N984" s="21" t="s">
        <v>1317</v>
      </c>
    </row>
    <row r="985" spans="1:14" ht="30" customHeight="1" x14ac:dyDescent="0.25">
      <c r="A985" s="23">
        <v>46113</v>
      </c>
      <c r="B985" s="12" t="s">
        <v>265</v>
      </c>
      <c r="C985" s="12" t="s">
        <v>266</v>
      </c>
      <c r="D985" s="12" t="s">
        <v>908</v>
      </c>
      <c r="E985" s="12" t="s">
        <v>46</v>
      </c>
      <c r="F985" s="12" t="s">
        <v>47</v>
      </c>
      <c r="G985" s="12" t="s">
        <v>1361</v>
      </c>
      <c r="H985" s="12" t="s">
        <v>1362</v>
      </c>
      <c r="I985" s="40">
        <v>0</v>
      </c>
      <c r="J985" s="40">
        <v>7</v>
      </c>
      <c r="K985" s="40">
        <v>1</v>
      </c>
      <c r="L985" s="40">
        <v>0</v>
      </c>
      <c r="M985" s="21" t="s">
        <v>1387</v>
      </c>
      <c r="N985" s="21" t="s">
        <v>1382</v>
      </c>
    </row>
    <row r="986" spans="1:14" ht="30" customHeight="1" x14ac:dyDescent="0.25">
      <c r="A986" s="23">
        <v>46113</v>
      </c>
      <c r="B986" s="12" t="s">
        <v>265</v>
      </c>
      <c r="C986" s="12" t="s">
        <v>266</v>
      </c>
      <c r="D986" s="12" t="s">
        <v>908</v>
      </c>
      <c r="E986" s="12" t="s">
        <v>48</v>
      </c>
      <c r="F986" s="12" t="s">
        <v>49</v>
      </c>
      <c r="G986" s="12" t="s">
        <v>1364</v>
      </c>
      <c r="H986" s="12" t="s">
        <v>1365</v>
      </c>
      <c r="I986" s="40">
        <v>0</v>
      </c>
      <c r="J986" s="40">
        <v>12</v>
      </c>
      <c r="K986" s="40">
        <v>1</v>
      </c>
      <c r="L986" s="40">
        <v>0</v>
      </c>
      <c r="M986" s="21" t="s">
        <v>1387</v>
      </c>
      <c r="N986" s="21" t="s">
        <v>1382</v>
      </c>
    </row>
    <row r="987" spans="1:14" ht="15" customHeight="1" x14ac:dyDescent="0.25">
      <c r="A987" s="23">
        <v>46113</v>
      </c>
      <c r="B987" s="12" t="s">
        <v>265</v>
      </c>
      <c r="C987" s="12" t="s">
        <v>266</v>
      </c>
      <c r="D987" s="12" t="s">
        <v>908</v>
      </c>
      <c r="E987" s="12" t="s">
        <v>4</v>
      </c>
      <c r="F987" s="12" t="s">
        <v>5</v>
      </c>
      <c r="G987" s="12" t="s">
        <v>1366</v>
      </c>
      <c r="H987" s="12" t="s">
        <v>1367</v>
      </c>
      <c r="I987" s="40">
        <v>47</v>
      </c>
      <c r="J987" s="40">
        <v>2</v>
      </c>
      <c r="K987" s="40">
        <v>1</v>
      </c>
      <c r="L987" s="40">
        <v>94</v>
      </c>
      <c r="M987" s="21" t="s">
        <v>1383</v>
      </c>
      <c r="N987" s="21" t="s">
        <v>1317</v>
      </c>
    </row>
    <row r="988" spans="1:14" ht="15" customHeight="1" x14ac:dyDescent="0.25">
      <c r="A988" s="23">
        <v>46113</v>
      </c>
      <c r="B988" s="12" t="s">
        <v>265</v>
      </c>
      <c r="C988" s="12" t="s">
        <v>266</v>
      </c>
      <c r="D988" s="12" t="s">
        <v>908</v>
      </c>
      <c r="E988" s="12" t="s">
        <v>68</v>
      </c>
      <c r="F988" s="12" t="s">
        <v>69</v>
      </c>
      <c r="G988" s="12" t="s">
        <v>1368</v>
      </c>
      <c r="H988" s="12" t="s">
        <v>1369</v>
      </c>
      <c r="I988" s="40">
        <v>2</v>
      </c>
      <c r="J988" s="40">
        <v>25</v>
      </c>
      <c r="K988" s="40">
        <v>1</v>
      </c>
      <c r="L988" s="40">
        <v>50</v>
      </c>
      <c r="M988" s="21" t="s">
        <v>1383</v>
      </c>
      <c r="N988" s="21" t="s">
        <v>1317</v>
      </c>
    </row>
    <row r="989" spans="1:14" ht="30" customHeight="1" x14ac:dyDescent="0.25">
      <c r="A989" s="23">
        <v>46113</v>
      </c>
      <c r="B989" s="12" t="s">
        <v>267</v>
      </c>
      <c r="C989" s="12" t="s">
        <v>268</v>
      </c>
      <c r="D989" s="12" t="s">
        <v>901</v>
      </c>
      <c r="E989" s="12" t="s">
        <v>30</v>
      </c>
      <c r="F989" s="12" t="s">
        <v>31</v>
      </c>
      <c r="G989" s="12" t="s">
        <v>1312</v>
      </c>
      <c r="H989" s="12" t="s">
        <v>1313</v>
      </c>
      <c r="I989" s="40">
        <v>2434</v>
      </c>
      <c r="J989" s="40">
        <v>2</v>
      </c>
      <c r="K989" s="40">
        <v>1</v>
      </c>
      <c r="L989" s="40">
        <v>4868</v>
      </c>
      <c r="M989" s="21" t="s">
        <v>1381</v>
      </c>
      <c r="N989" s="21" t="s">
        <v>1382</v>
      </c>
    </row>
    <row r="990" spans="1:14" ht="15" customHeight="1" x14ac:dyDescent="0.25">
      <c r="A990" s="23">
        <v>46113</v>
      </c>
      <c r="B990" s="12" t="s">
        <v>267</v>
      </c>
      <c r="C990" s="12" t="s">
        <v>268</v>
      </c>
      <c r="D990" s="12" t="s">
        <v>901</v>
      </c>
      <c r="E990" s="12" t="s">
        <v>30</v>
      </c>
      <c r="F990" s="12" t="s">
        <v>31</v>
      </c>
      <c r="G990" s="12" t="s">
        <v>1319</v>
      </c>
      <c r="H990" s="12" t="s">
        <v>1320</v>
      </c>
      <c r="I990" s="40">
        <v>7</v>
      </c>
      <c r="J990" s="40">
        <v>15</v>
      </c>
      <c r="K990" s="40">
        <v>1</v>
      </c>
      <c r="L990" s="40">
        <v>105</v>
      </c>
      <c r="M990" s="21" t="s">
        <v>1383</v>
      </c>
      <c r="N990" s="21" t="s">
        <v>1317</v>
      </c>
    </row>
    <row r="991" spans="1:14" ht="15" customHeight="1" x14ac:dyDescent="0.25">
      <c r="A991" s="23">
        <v>46113</v>
      </c>
      <c r="B991" s="12" t="s">
        <v>267</v>
      </c>
      <c r="C991" s="12" t="s">
        <v>268</v>
      </c>
      <c r="D991" s="12" t="s">
        <v>901</v>
      </c>
      <c r="E991" s="12" t="s">
        <v>30</v>
      </c>
      <c r="F991" s="12" t="s">
        <v>31</v>
      </c>
      <c r="G991" s="12" t="s">
        <v>1322</v>
      </c>
      <c r="H991" s="12" t="s">
        <v>1323</v>
      </c>
      <c r="I991" s="40">
        <v>7</v>
      </c>
      <c r="J991" s="40">
        <v>20</v>
      </c>
      <c r="K991" s="40">
        <v>1</v>
      </c>
      <c r="L991" s="40">
        <v>140</v>
      </c>
      <c r="M991" s="21" t="s">
        <v>1383</v>
      </c>
      <c r="N991" s="21" t="s">
        <v>1317</v>
      </c>
    </row>
    <row r="992" spans="1:14" ht="15" customHeight="1" x14ac:dyDescent="0.25">
      <c r="A992" s="23">
        <v>46113</v>
      </c>
      <c r="B992" s="12" t="s">
        <v>267</v>
      </c>
      <c r="C992" s="12" t="s">
        <v>268</v>
      </c>
      <c r="D992" s="12" t="s">
        <v>901</v>
      </c>
      <c r="E992" s="12" t="s">
        <v>30</v>
      </c>
      <c r="F992" s="12" t="s">
        <v>31</v>
      </c>
      <c r="G992" s="12" t="s">
        <v>1324</v>
      </c>
      <c r="H992" s="12" t="s">
        <v>1325</v>
      </c>
      <c r="I992" s="40">
        <v>29</v>
      </c>
      <c r="J992" s="40">
        <v>6</v>
      </c>
      <c r="K992" s="40">
        <v>1</v>
      </c>
      <c r="L992" s="40">
        <v>174</v>
      </c>
      <c r="M992" s="21" t="s">
        <v>1383</v>
      </c>
      <c r="N992" s="21" t="s">
        <v>1317</v>
      </c>
    </row>
    <row r="993" spans="1:14" ht="15" customHeight="1" x14ac:dyDescent="0.25">
      <c r="A993" s="23">
        <v>46113</v>
      </c>
      <c r="B993" s="12" t="s">
        <v>267</v>
      </c>
      <c r="C993" s="12" t="s">
        <v>268</v>
      </c>
      <c r="D993" s="12" t="s">
        <v>901</v>
      </c>
      <c r="E993" s="12" t="s">
        <v>52</v>
      </c>
      <c r="F993" s="12" t="s">
        <v>53</v>
      </c>
      <c r="G993" s="12" t="s">
        <v>1327</v>
      </c>
      <c r="H993" s="12" t="s">
        <v>1328</v>
      </c>
      <c r="I993" s="40">
        <v>20</v>
      </c>
      <c r="J993" s="40">
        <v>1.8</v>
      </c>
      <c r="K993" s="40">
        <v>1</v>
      </c>
      <c r="L993" s="40">
        <v>36</v>
      </c>
      <c r="M993" s="21" t="s">
        <v>1384</v>
      </c>
      <c r="N993" s="21" t="s">
        <v>1385</v>
      </c>
    </row>
    <row r="994" spans="1:14" ht="15" customHeight="1" x14ac:dyDescent="0.25">
      <c r="A994" s="23">
        <v>46113</v>
      </c>
      <c r="B994" s="12" t="s">
        <v>267</v>
      </c>
      <c r="C994" s="12" t="s">
        <v>268</v>
      </c>
      <c r="D994" s="12" t="s">
        <v>901</v>
      </c>
      <c r="E994" s="12" t="s">
        <v>52</v>
      </c>
      <c r="F994" s="12" t="s">
        <v>53</v>
      </c>
      <c r="G994" s="12" t="s">
        <v>1330</v>
      </c>
      <c r="H994" s="12" t="s">
        <v>1331</v>
      </c>
      <c r="I994" s="40">
        <v>20</v>
      </c>
      <c r="J994" s="40">
        <v>30</v>
      </c>
      <c r="K994" s="40">
        <v>1</v>
      </c>
      <c r="L994" s="40">
        <v>600</v>
      </c>
      <c r="M994" s="21" t="s">
        <v>1384</v>
      </c>
      <c r="N994" s="21" t="s">
        <v>1385</v>
      </c>
    </row>
    <row r="995" spans="1:14" ht="15" customHeight="1" x14ac:dyDescent="0.25">
      <c r="A995" s="23">
        <v>46113</v>
      </c>
      <c r="B995" s="12" t="s">
        <v>267</v>
      </c>
      <c r="C995" s="12" t="s">
        <v>268</v>
      </c>
      <c r="D995" s="12" t="s">
        <v>901</v>
      </c>
      <c r="E995" s="12" t="s">
        <v>52</v>
      </c>
      <c r="F995" s="12" t="s">
        <v>53</v>
      </c>
      <c r="G995" s="12" t="s">
        <v>1333</v>
      </c>
      <c r="H995" s="12" t="s">
        <v>1334</v>
      </c>
      <c r="I995" s="40">
        <v>20</v>
      </c>
      <c r="J995" s="40">
        <v>0.45</v>
      </c>
      <c r="K995" s="40">
        <v>1</v>
      </c>
      <c r="L995" s="40">
        <v>9</v>
      </c>
      <c r="M995" s="21" t="s">
        <v>1383</v>
      </c>
      <c r="N995" s="21" t="s">
        <v>1317</v>
      </c>
    </row>
    <row r="996" spans="1:14" ht="15" customHeight="1" x14ac:dyDescent="0.25">
      <c r="A996" s="23">
        <v>46113</v>
      </c>
      <c r="B996" s="12" t="s">
        <v>267</v>
      </c>
      <c r="C996" s="12" t="s">
        <v>268</v>
      </c>
      <c r="D996" s="12" t="s">
        <v>901</v>
      </c>
      <c r="E996" s="12" t="s">
        <v>52</v>
      </c>
      <c r="F996" s="12" t="s">
        <v>53</v>
      </c>
      <c r="G996" s="12" t="s">
        <v>1336</v>
      </c>
      <c r="H996" s="12" t="s">
        <v>1337</v>
      </c>
      <c r="I996" s="40">
        <v>108</v>
      </c>
      <c r="J996" s="40">
        <v>0.2</v>
      </c>
      <c r="K996" s="40">
        <v>1</v>
      </c>
      <c r="L996" s="40">
        <v>21.6</v>
      </c>
      <c r="M996" s="21" t="s">
        <v>1383</v>
      </c>
      <c r="N996" s="21" t="s">
        <v>1317</v>
      </c>
    </row>
    <row r="997" spans="1:14" ht="15" customHeight="1" x14ac:dyDescent="0.25">
      <c r="A997" s="23">
        <v>46113</v>
      </c>
      <c r="B997" s="12" t="s">
        <v>267</v>
      </c>
      <c r="C997" s="12" t="s">
        <v>268</v>
      </c>
      <c r="D997" s="12" t="s">
        <v>901</v>
      </c>
      <c r="E997" s="12" t="s">
        <v>84</v>
      </c>
      <c r="F997" s="12" t="s">
        <v>85</v>
      </c>
      <c r="G997" s="12" t="s">
        <v>1340</v>
      </c>
      <c r="H997" s="12" t="s">
        <v>1341</v>
      </c>
      <c r="I997" s="40">
        <v>247</v>
      </c>
      <c r="J997" s="40">
        <v>4</v>
      </c>
      <c r="K997" s="40">
        <v>1</v>
      </c>
      <c r="L997" s="40">
        <v>988</v>
      </c>
      <c r="M997" s="21" t="s">
        <v>1383</v>
      </c>
      <c r="N997" s="21" t="s">
        <v>1317</v>
      </c>
    </row>
    <row r="998" spans="1:14" ht="30" customHeight="1" x14ac:dyDescent="0.25">
      <c r="A998" s="23">
        <v>46113</v>
      </c>
      <c r="B998" s="12" t="s">
        <v>267</v>
      </c>
      <c r="C998" s="12" t="s">
        <v>268</v>
      </c>
      <c r="D998" s="12" t="s">
        <v>901</v>
      </c>
      <c r="E998" s="12" t="s">
        <v>84</v>
      </c>
      <c r="F998" s="12" t="s">
        <v>85</v>
      </c>
      <c r="G998" s="12" t="s">
        <v>1343</v>
      </c>
      <c r="H998" s="12" t="s">
        <v>1344</v>
      </c>
      <c r="I998" s="40">
        <v>1</v>
      </c>
      <c r="J998" s="40">
        <v>90</v>
      </c>
      <c r="K998" s="40">
        <v>1</v>
      </c>
      <c r="L998" s="40">
        <v>90</v>
      </c>
      <c r="M998" s="21" t="s">
        <v>1386</v>
      </c>
      <c r="N998" s="21" t="s">
        <v>1382</v>
      </c>
    </row>
    <row r="999" spans="1:14" ht="15" customHeight="1" x14ac:dyDescent="0.25">
      <c r="A999" s="23">
        <v>46113</v>
      </c>
      <c r="B999" s="12" t="s">
        <v>267</v>
      </c>
      <c r="C999" s="12" t="s">
        <v>268</v>
      </c>
      <c r="D999" s="12" t="s">
        <v>901</v>
      </c>
      <c r="E999" s="12" t="s">
        <v>84</v>
      </c>
      <c r="F999" s="12" t="s">
        <v>85</v>
      </c>
      <c r="G999" s="12" t="s">
        <v>1346</v>
      </c>
      <c r="H999" s="12" t="s">
        <v>1347</v>
      </c>
      <c r="I999" s="40">
        <v>74</v>
      </c>
      <c r="J999" s="40">
        <v>1.5</v>
      </c>
      <c r="K999" s="40">
        <v>1</v>
      </c>
      <c r="L999" s="40">
        <v>111</v>
      </c>
      <c r="M999" s="21" t="s">
        <v>1383</v>
      </c>
      <c r="N999" s="21" t="s">
        <v>1317</v>
      </c>
    </row>
    <row r="1000" spans="1:14" ht="30" customHeight="1" x14ac:dyDescent="0.25">
      <c r="A1000" s="23">
        <v>46113</v>
      </c>
      <c r="B1000" s="12" t="s">
        <v>267</v>
      </c>
      <c r="C1000" s="12" t="s">
        <v>268</v>
      </c>
      <c r="D1000" s="12" t="s">
        <v>901</v>
      </c>
      <c r="E1000" s="12" t="s">
        <v>26</v>
      </c>
      <c r="F1000" s="12" t="s">
        <v>27</v>
      </c>
      <c r="G1000" s="12" t="s">
        <v>1349</v>
      </c>
      <c r="H1000" s="12" t="s">
        <v>1350</v>
      </c>
      <c r="I1000" s="40">
        <v>1</v>
      </c>
      <c r="J1000" s="40">
        <v>75</v>
      </c>
      <c r="K1000" s="40">
        <v>1</v>
      </c>
      <c r="L1000" s="40">
        <v>75</v>
      </c>
      <c r="M1000" s="21" t="s">
        <v>1386</v>
      </c>
      <c r="N1000" s="21" t="s">
        <v>1382</v>
      </c>
    </row>
    <row r="1001" spans="1:14" ht="15" customHeight="1" x14ac:dyDescent="0.25">
      <c r="A1001" s="23">
        <v>46113</v>
      </c>
      <c r="B1001" s="12" t="s">
        <v>267</v>
      </c>
      <c r="C1001" s="12" t="s">
        <v>268</v>
      </c>
      <c r="D1001" s="12" t="s">
        <v>901</v>
      </c>
      <c r="E1001" s="12" t="s">
        <v>26</v>
      </c>
      <c r="F1001" s="12" t="s">
        <v>27</v>
      </c>
      <c r="G1001" s="12" t="s">
        <v>1351</v>
      </c>
      <c r="H1001" s="12" t="s">
        <v>1352</v>
      </c>
      <c r="I1001" s="40">
        <v>62</v>
      </c>
      <c r="J1001" s="40">
        <v>2.5</v>
      </c>
      <c r="K1001" s="40">
        <v>1</v>
      </c>
      <c r="L1001" s="40">
        <v>155</v>
      </c>
      <c r="M1001" s="21" t="s">
        <v>1383</v>
      </c>
      <c r="N1001" s="21" t="s">
        <v>1317</v>
      </c>
    </row>
    <row r="1002" spans="1:14" ht="15" customHeight="1" x14ac:dyDescent="0.25">
      <c r="A1002" s="23">
        <v>46113</v>
      </c>
      <c r="B1002" s="12" t="s">
        <v>267</v>
      </c>
      <c r="C1002" s="12" t="s">
        <v>268</v>
      </c>
      <c r="D1002" s="12" t="s">
        <v>901</v>
      </c>
      <c r="E1002" s="12" t="s">
        <v>26</v>
      </c>
      <c r="F1002" s="12" t="s">
        <v>27</v>
      </c>
      <c r="G1002" s="12" t="s">
        <v>1353</v>
      </c>
      <c r="H1002" s="12" t="s">
        <v>1354</v>
      </c>
      <c r="I1002" s="40">
        <v>99</v>
      </c>
      <c r="J1002" s="40">
        <v>1.2</v>
      </c>
      <c r="K1002" s="40">
        <v>1</v>
      </c>
      <c r="L1002" s="40">
        <v>118.8</v>
      </c>
      <c r="M1002" s="21" t="s">
        <v>1383</v>
      </c>
      <c r="N1002" s="21" t="s">
        <v>1317</v>
      </c>
    </row>
    <row r="1003" spans="1:14" ht="15" customHeight="1" x14ac:dyDescent="0.25">
      <c r="A1003" s="23">
        <v>46113</v>
      </c>
      <c r="B1003" s="12" t="s">
        <v>267</v>
      </c>
      <c r="C1003" s="12" t="s">
        <v>268</v>
      </c>
      <c r="D1003" s="12" t="s">
        <v>901</v>
      </c>
      <c r="E1003" s="12" t="s">
        <v>34</v>
      </c>
      <c r="F1003" s="12" t="s">
        <v>35</v>
      </c>
      <c r="G1003" s="12" t="s">
        <v>1356</v>
      </c>
      <c r="H1003" s="12" t="s">
        <v>1350</v>
      </c>
      <c r="I1003" s="40">
        <v>20</v>
      </c>
      <c r="J1003" s="40">
        <v>2.2000000000000002</v>
      </c>
      <c r="K1003" s="40">
        <v>1</v>
      </c>
      <c r="L1003" s="40">
        <v>44</v>
      </c>
      <c r="M1003" s="21" t="s">
        <v>1383</v>
      </c>
      <c r="N1003" s="21" t="s">
        <v>1317</v>
      </c>
    </row>
    <row r="1004" spans="1:14" ht="15" customHeight="1" x14ac:dyDescent="0.25">
      <c r="A1004" s="23">
        <v>46113</v>
      </c>
      <c r="B1004" s="12" t="s">
        <v>267</v>
      </c>
      <c r="C1004" s="12" t="s">
        <v>268</v>
      </c>
      <c r="D1004" s="12" t="s">
        <v>901</v>
      </c>
      <c r="E1004" s="12" t="s">
        <v>34</v>
      </c>
      <c r="F1004" s="12" t="s">
        <v>35</v>
      </c>
      <c r="G1004" s="12" t="s">
        <v>1357</v>
      </c>
      <c r="H1004" s="12" t="s">
        <v>1358</v>
      </c>
      <c r="I1004" s="40">
        <v>15</v>
      </c>
      <c r="J1004" s="40">
        <v>0.8</v>
      </c>
      <c r="K1004" s="40">
        <v>1</v>
      </c>
      <c r="L1004" s="40">
        <v>12</v>
      </c>
      <c r="M1004" s="21" t="s">
        <v>1383</v>
      </c>
      <c r="N1004" s="21" t="s">
        <v>1317</v>
      </c>
    </row>
    <row r="1005" spans="1:14" ht="15" customHeight="1" x14ac:dyDescent="0.25">
      <c r="A1005" s="23">
        <v>46113</v>
      </c>
      <c r="B1005" s="12" t="s">
        <v>267</v>
      </c>
      <c r="C1005" s="12" t="s">
        <v>268</v>
      </c>
      <c r="D1005" s="12" t="s">
        <v>901</v>
      </c>
      <c r="E1005" s="12" t="s">
        <v>34</v>
      </c>
      <c r="F1005" s="12" t="s">
        <v>35</v>
      </c>
      <c r="G1005" s="12" t="s">
        <v>1359</v>
      </c>
      <c r="H1005" s="12" t="s">
        <v>1360</v>
      </c>
      <c r="I1005" s="40">
        <v>5</v>
      </c>
      <c r="J1005" s="40">
        <v>1</v>
      </c>
      <c r="K1005" s="40">
        <v>1</v>
      </c>
      <c r="L1005" s="40">
        <v>5</v>
      </c>
      <c r="M1005" s="21" t="s">
        <v>1383</v>
      </c>
      <c r="N1005" s="21" t="s">
        <v>1317</v>
      </c>
    </row>
    <row r="1006" spans="1:14" ht="30" customHeight="1" x14ac:dyDescent="0.25">
      <c r="A1006" s="23">
        <v>46113</v>
      </c>
      <c r="B1006" s="12" t="s">
        <v>267</v>
      </c>
      <c r="C1006" s="12" t="s">
        <v>268</v>
      </c>
      <c r="D1006" s="12" t="s">
        <v>901</v>
      </c>
      <c r="E1006" s="12" t="s">
        <v>46</v>
      </c>
      <c r="F1006" s="12" t="s">
        <v>47</v>
      </c>
      <c r="G1006" s="12" t="s">
        <v>1361</v>
      </c>
      <c r="H1006" s="12" t="s">
        <v>1362</v>
      </c>
      <c r="I1006" s="40">
        <v>35</v>
      </c>
      <c r="J1006" s="40">
        <v>7</v>
      </c>
      <c r="K1006" s="40">
        <v>1</v>
      </c>
      <c r="L1006" s="40">
        <v>245</v>
      </c>
      <c r="M1006" s="21" t="s">
        <v>1387</v>
      </c>
      <c r="N1006" s="21" t="s">
        <v>1382</v>
      </c>
    </row>
    <row r="1007" spans="1:14" ht="30" customHeight="1" x14ac:dyDescent="0.25">
      <c r="A1007" s="23">
        <v>46113</v>
      </c>
      <c r="B1007" s="12" t="s">
        <v>267</v>
      </c>
      <c r="C1007" s="12" t="s">
        <v>268</v>
      </c>
      <c r="D1007" s="12" t="s">
        <v>901</v>
      </c>
      <c r="E1007" s="12" t="s">
        <v>48</v>
      </c>
      <c r="F1007" s="12" t="s">
        <v>49</v>
      </c>
      <c r="G1007" s="12" t="s">
        <v>1364</v>
      </c>
      <c r="H1007" s="12" t="s">
        <v>1365</v>
      </c>
      <c r="I1007" s="40">
        <v>35</v>
      </c>
      <c r="J1007" s="40">
        <v>12</v>
      </c>
      <c r="K1007" s="40">
        <v>1</v>
      </c>
      <c r="L1007" s="40">
        <v>420</v>
      </c>
      <c r="M1007" s="21" t="s">
        <v>1387</v>
      </c>
      <c r="N1007" s="21" t="s">
        <v>1382</v>
      </c>
    </row>
    <row r="1008" spans="1:14" ht="15" customHeight="1" x14ac:dyDescent="0.25">
      <c r="A1008" s="23">
        <v>46113</v>
      </c>
      <c r="B1008" s="12" t="s">
        <v>267</v>
      </c>
      <c r="C1008" s="12" t="s">
        <v>268</v>
      </c>
      <c r="D1008" s="12" t="s">
        <v>901</v>
      </c>
      <c r="E1008" s="12" t="s">
        <v>4</v>
      </c>
      <c r="F1008" s="12" t="s">
        <v>5</v>
      </c>
      <c r="G1008" s="12" t="s">
        <v>1366</v>
      </c>
      <c r="H1008" s="12" t="s">
        <v>1367</v>
      </c>
      <c r="I1008" s="40">
        <v>10</v>
      </c>
      <c r="J1008" s="40">
        <v>2</v>
      </c>
      <c r="K1008" s="40">
        <v>1</v>
      </c>
      <c r="L1008" s="40">
        <v>20</v>
      </c>
      <c r="M1008" s="21" t="s">
        <v>1383</v>
      </c>
      <c r="N1008" s="21" t="s">
        <v>1317</v>
      </c>
    </row>
    <row r="1009" spans="1:14" ht="15" customHeight="1" x14ac:dyDescent="0.25">
      <c r="A1009" s="23">
        <v>46113</v>
      </c>
      <c r="B1009" s="12" t="s">
        <v>267</v>
      </c>
      <c r="C1009" s="12" t="s">
        <v>268</v>
      </c>
      <c r="D1009" s="12" t="s">
        <v>901</v>
      </c>
      <c r="E1009" s="12" t="s">
        <v>68</v>
      </c>
      <c r="F1009" s="12" t="s">
        <v>69</v>
      </c>
      <c r="G1009" s="12" t="s">
        <v>1368</v>
      </c>
      <c r="H1009" s="12" t="s">
        <v>1369</v>
      </c>
      <c r="I1009" s="40">
        <v>5</v>
      </c>
      <c r="J1009" s="40">
        <v>25</v>
      </c>
      <c r="K1009" s="40">
        <v>1</v>
      </c>
      <c r="L1009" s="40">
        <v>125</v>
      </c>
      <c r="M1009" s="21" t="s">
        <v>1383</v>
      </c>
      <c r="N1009" s="21" t="s">
        <v>1317</v>
      </c>
    </row>
    <row r="1010" spans="1:14" ht="30" customHeight="1" x14ac:dyDescent="0.25">
      <c r="A1010" s="23">
        <v>46113</v>
      </c>
      <c r="B1010" s="12" t="s">
        <v>270</v>
      </c>
      <c r="C1010" s="12" t="s">
        <v>271</v>
      </c>
      <c r="D1010" s="12" t="s">
        <v>900</v>
      </c>
      <c r="E1010" s="12" t="s">
        <v>30</v>
      </c>
      <c r="F1010" s="12" t="s">
        <v>31</v>
      </c>
      <c r="G1010" s="12" t="s">
        <v>1312</v>
      </c>
      <c r="H1010" s="12" t="s">
        <v>1313</v>
      </c>
      <c r="I1010" s="40">
        <v>693</v>
      </c>
      <c r="J1010" s="40">
        <v>2</v>
      </c>
      <c r="K1010" s="40">
        <v>1</v>
      </c>
      <c r="L1010" s="40">
        <v>1386</v>
      </c>
      <c r="M1010" s="21" t="s">
        <v>1381</v>
      </c>
      <c r="N1010" s="21" t="s">
        <v>1382</v>
      </c>
    </row>
    <row r="1011" spans="1:14" ht="15" customHeight="1" x14ac:dyDescent="0.25">
      <c r="A1011" s="23">
        <v>46113</v>
      </c>
      <c r="B1011" s="12" t="s">
        <v>270</v>
      </c>
      <c r="C1011" s="12" t="s">
        <v>271</v>
      </c>
      <c r="D1011" s="12" t="s">
        <v>900</v>
      </c>
      <c r="E1011" s="12" t="s">
        <v>30</v>
      </c>
      <c r="F1011" s="12" t="s">
        <v>31</v>
      </c>
      <c r="G1011" s="12" t="s">
        <v>1319</v>
      </c>
      <c r="H1011" s="12" t="s">
        <v>1320</v>
      </c>
      <c r="I1011" s="40">
        <v>2</v>
      </c>
      <c r="J1011" s="40">
        <v>15</v>
      </c>
      <c r="K1011" s="40">
        <v>1</v>
      </c>
      <c r="L1011" s="40">
        <v>30</v>
      </c>
      <c r="M1011" s="21" t="s">
        <v>1383</v>
      </c>
      <c r="N1011" s="21" t="s">
        <v>1317</v>
      </c>
    </row>
    <row r="1012" spans="1:14" ht="15" customHeight="1" x14ac:dyDescent="0.25">
      <c r="A1012" s="23">
        <v>46113</v>
      </c>
      <c r="B1012" s="12" t="s">
        <v>270</v>
      </c>
      <c r="C1012" s="12" t="s">
        <v>271</v>
      </c>
      <c r="D1012" s="12" t="s">
        <v>900</v>
      </c>
      <c r="E1012" s="12" t="s">
        <v>30</v>
      </c>
      <c r="F1012" s="12" t="s">
        <v>31</v>
      </c>
      <c r="G1012" s="12" t="s">
        <v>1322</v>
      </c>
      <c r="H1012" s="12" t="s">
        <v>1323</v>
      </c>
      <c r="I1012" s="40">
        <v>2</v>
      </c>
      <c r="J1012" s="40">
        <v>20</v>
      </c>
      <c r="K1012" s="40">
        <v>1</v>
      </c>
      <c r="L1012" s="40">
        <v>40</v>
      </c>
      <c r="M1012" s="21" t="s">
        <v>1383</v>
      </c>
      <c r="N1012" s="21" t="s">
        <v>1317</v>
      </c>
    </row>
    <row r="1013" spans="1:14" ht="15" customHeight="1" x14ac:dyDescent="0.25">
      <c r="A1013" s="23">
        <v>46113</v>
      </c>
      <c r="B1013" s="12" t="s">
        <v>270</v>
      </c>
      <c r="C1013" s="12" t="s">
        <v>271</v>
      </c>
      <c r="D1013" s="12" t="s">
        <v>900</v>
      </c>
      <c r="E1013" s="12" t="s">
        <v>30</v>
      </c>
      <c r="F1013" s="12" t="s">
        <v>31</v>
      </c>
      <c r="G1013" s="12" t="s">
        <v>1324</v>
      </c>
      <c r="H1013" s="12" t="s">
        <v>1325</v>
      </c>
      <c r="I1013" s="40">
        <v>8</v>
      </c>
      <c r="J1013" s="40">
        <v>6</v>
      </c>
      <c r="K1013" s="40">
        <v>1</v>
      </c>
      <c r="L1013" s="40">
        <v>48</v>
      </c>
      <c r="M1013" s="21" t="s">
        <v>1383</v>
      </c>
      <c r="N1013" s="21" t="s">
        <v>1317</v>
      </c>
    </row>
    <row r="1014" spans="1:14" ht="15" customHeight="1" x14ac:dyDescent="0.25">
      <c r="A1014" s="23">
        <v>46113</v>
      </c>
      <c r="B1014" s="12" t="s">
        <v>270</v>
      </c>
      <c r="C1014" s="12" t="s">
        <v>271</v>
      </c>
      <c r="D1014" s="12" t="s">
        <v>900</v>
      </c>
      <c r="E1014" s="12" t="s">
        <v>52</v>
      </c>
      <c r="F1014" s="12" t="s">
        <v>53</v>
      </c>
      <c r="G1014" s="12" t="s">
        <v>1327</v>
      </c>
      <c r="H1014" s="12" t="s">
        <v>1328</v>
      </c>
      <c r="I1014" s="40">
        <v>15</v>
      </c>
      <c r="J1014" s="40">
        <v>1.8</v>
      </c>
      <c r="K1014" s="40">
        <v>1</v>
      </c>
      <c r="L1014" s="40">
        <v>27</v>
      </c>
      <c r="M1014" s="21" t="s">
        <v>1384</v>
      </c>
      <c r="N1014" s="21" t="s">
        <v>1385</v>
      </c>
    </row>
    <row r="1015" spans="1:14" ht="15" customHeight="1" x14ac:dyDescent="0.25">
      <c r="A1015" s="23">
        <v>46113</v>
      </c>
      <c r="B1015" s="12" t="s">
        <v>270</v>
      </c>
      <c r="C1015" s="12" t="s">
        <v>271</v>
      </c>
      <c r="D1015" s="12" t="s">
        <v>900</v>
      </c>
      <c r="E1015" s="12" t="s">
        <v>52</v>
      </c>
      <c r="F1015" s="12" t="s">
        <v>53</v>
      </c>
      <c r="G1015" s="12" t="s">
        <v>1330</v>
      </c>
      <c r="H1015" s="12" t="s">
        <v>1331</v>
      </c>
      <c r="I1015" s="40">
        <v>15</v>
      </c>
      <c r="J1015" s="40">
        <v>30</v>
      </c>
      <c r="K1015" s="40">
        <v>1</v>
      </c>
      <c r="L1015" s="40">
        <v>450</v>
      </c>
      <c r="M1015" s="21" t="s">
        <v>1384</v>
      </c>
      <c r="N1015" s="21" t="s">
        <v>1385</v>
      </c>
    </row>
    <row r="1016" spans="1:14" ht="15" customHeight="1" x14ac:dyDescent="0.25">
      <c r="A1016" s="23">
        <v>46113</v>
      </c>
      <c r="B1016" s="12" t="s">
        <v>270</v>
      </c>
      <c r="C1016" s="12" t="s">
        <v>271</v>
      </c>
      <c r="D1016" s="12" t="s">
        <v>900</v>
      </c>
      <c r="E1016" s="12" t="s">
        <v>52</v>
      </c>
      <c r="F1016" s="12" t="s">
        <v>53</v>
      </c>
      <c r="G1016" s="12" t="s">
        <v>1333</v>
      </c>
      <c r="H1016" s="12" t="s">
        <v>1334</v>
      </c>
      <c r="I1016" s="40">
        <v>61</v>
      </c>
      <c r="J1016" s="40">
        <v>0.45</v>
      </c>
      <c r="K1016" s="40">
        <v>1</v>
      </c>
      <c r="L1016" s="40">
        <v>27.45</v>
      </c>
      <c r="M1016" s="21" t="s">
        <v>1383</v>
      </c>
      <c r="N1016" s="21" t="s">
        <v>1317</v>
      </c>
    </row>
    <row r="1017" spans="1:14" ht="15" customHeight="1" x14ac:dyDescent="0.25">
      <c r="A1017" s="23">
        <v>46113</v>
      </c>
      <c r="B1017" s="12" t="s">
        <v>270</v>
      </c>
      <c r="C1017" s="12" t="s">
        <v>271</v>
      </c>
      <c r="D1017" s="12" t="s">
        <v>900</v>
      </c>
      <c r="E1017" s="12" t="s">
        <v>52</v>
      </c>
      <c r="F1017" s="12" t="s">
        <v>53</v>
      </c>
      <c r="G1017" s="12" t="s">
        <v>1336</v>
      </c>
      <c r="H1017" s="12" t="s">
        <v>1337</v>
      </c>
      <c r="I1017" s="40">
        <v>432</v>
      </c>
      <c r="J1017" s="40">
        <v>0.2</v>
      </c>
      <c r="K1017" s="40">
        <v>1</v>
      </c>
      <c r="L1017" s="40">
        <v>86.4</v>
      </c>
      <c r="M1017" s="21" t="s">
        <v>1383</v>
      </c>
      <c r="N1017" s="21" t="s">
        <v>1317</v>
      </c>
    </row>
    <row r="1018" spans="1:14" ht="15" customHeight="1" x14ac:dyDescent="0.25">
      <c r="A1018" s="23">
        <v>46113</v>
      </c>
      <c r="B1018" s="12" t="s">
        <v>270</v>
      </c>
      <c r="C1018" s="12" t="s">
        <v>271</v>
      </c>
      <c r="D1018" s="12" t="s">
        <v>900</v>
      </c>
      <c r="E1018" s="12" t="s">
        <v>84</v>
      </c>
      <c r="F1018" s="12" t="s">
        <v>85</v>
      </c>
      <c r="G1018" s="12" t="s">
        <v>1340</v>
      </c>
      <c r="H1018" s="12" t="s">
        <v>1341</v>
      </c>
      <c r="I1018" s="40">
        <v>74</v>
      </c>
      <c r="J1018" s="40">
        <v>4</v>
      </c>
      <c r="K1018" s="40">
        <v>1</v>
      </c>
      <c r="L1018" s="40">
        <v>296</v>
      </c>
      <c r="M1018" s="21" t="s">
        <v>1383</v>
      </c>
      <c r="N1018" s="21" t="s">
        <v>1317</v>
      </c>
    </row>
    <row r="1019" spans="1:14" ht="30" customHeight="1" x14ac:dyDescent="0.25">
      <c r="A1019" s="23">
        <v>46113</v>
      </c>
      <c r="B1019" s="12" t="s">
        <v>270</v>
      </c>
      <c r="C1019" s="12" t="s">
        <v>271</v>
      </c>
      <c r="D1019" s="12" t="s">
        <v>900</v>
      </c>
      <c r="E1019" s="12" t="s">
        <v>84</v>
      </c>
      <c r="F1019" s="12" t="s">
        <v>85</v>
      </c>
      <c r="G1019" s="12" t="s">
        <v>1343</v>
      </c>
      <c r="H1019" s="12" t="s">
        <v>1344</v>
      </c>
      <c r="I1019" s="40">
        <v>1</v>
      </c>
      <c r="J1019" s="40">
        <v>90</v>
      </c>
      <c r="K1019" s="40">
        <v>1</v>
      </c>
      <c r="L1019" s="40">
        <v>90</v>
      </c>
      <c r="M1019" s="21" t="s">
        <v>1386</v>
      </c>
      <c r="N1019" s="21" t="s">
        <v>1382</v>
      </c>
    </row>
    <row r="1020" spans="1:14" ht="15" customHeight="1" x14ac:dyDescent="0.25">
      <c r="A1020" s="23">
        <v>46113</v>
      </c>
      <c r="B1020" s="12" t="s">
        <v>270</v>
      </c>
      <c r="C1020" s="12" t="s">
        <v>271</v>
      </c>
      <c r="D1020" s="12" t="s">
        <v>900</v>
      </c>
      <c r="E1020" s="12" t="s">
        <v>84</v>
      </c>
      <c r="F1020" s="12" t="s">
        <v>85</v>
      </c>
      <c r="G1020" s="12" t="s">
        <v>1346</v>
      </c>
      <c r="H1020" s="12" t="s">
        <v>1347</v>
      </c>
      <c r="I1020" s="40">
        <v>22</v>
      </c>
      <c r="J1020" s="40">
        <v>1.5</v>
      </c>
      <c r="K1020" s="40">
        <v>1</v>
      </c>
      <c r="L1020" s="40">
        <v>33</v>
      </c>
      <c r="M1020" s="21" t="s">
        <v>1383</v>
      </c>
      <c r="N1020" s="21" t="s">
        <v>1317</v>
      </c>
    </row>
    <row r="1021" spans="1:14" ht="30" customHeight="1" x14ac:dyDescent="0.25">
      <c r="A1021" s="23">
        <v>46113</v>
      </c>
      <c r="B1021" s="12" t="s">
        <v>270</v>
      </c>
      <c r="C1021" s="12" t="s">
        <v>271</v>
      </c>
      <c r="D1021" s="12" t="s">
        <v>900</v>
      </c>
      <c r="E1021" s="12" t="s">
        <v>26</v>
      </c>
      <c r="F1021" s="12" t="s">
        <v>27</v>
      </c>
      <c r="G1021" s="12" t="s">
        <v>1349</v>
      </c>
      <c r="H1021" s="12" t="s">
        <v>1350</v>
      </c>
      <c r="I1021" s="40">
        <v>1</v>
      </c>
      <c r="J1021" s="40">
        <v>75</v>
      </c>
      <c r="K1021" s="40">
        <v>1</v>
      </c>
      <c r="L1021" s="40">
        <v>75</v>
      </c>
      <c r="M1021" s="21" t="s">
        <v>1386</v>
      </c>
      <c r="N1021" s="21" t="s">
        <v>1382</v>
      </c>
    </row>
    <row r="1022" spans="1:14" ht="15" customHeight="1" x14ac:dyDescent="0.25">
      <c r="A1022" s="23">
        <v>46113</v>
      </c>
      <c r="B1022" s="12" t="s">
        <v>270</v>
      </c>
      <c r="C1022" s="12" t="s">
        <v>271</v>
      </c>
      <c r="D1022" s="12" t="s">
        <v>900</v>
      </c>
      <c r="E1022" s="12" t="s">
        <v>26</v>
      </c>
      <c r="F1022" s="12" t="s">
        <v>27</v>
      </c>
      <c r="G1022" s="12" t="s">
        <v>1351</v>
      </c>
      <c r="H1022" s="12" t="s">
        <v>1352</v>
      </c>
      <c r="I1022" s="40">
        <v>20</v>
      </c>
      <c r="J1022" s="40">
        <v>2.5</v>
      </c>
      <c r="K1022" s="40">
        <v>1</v>
      </c>
      <c r="L1022" s="40">
        <v>50</v>
      </c>
      <c r="M1022" s="21" t="s">
        <v>1383</v>
      </c>
      <c r="N1022" s="21" t="s">
        <v>1317</v>
      </c>
    </row>
    <row r="1023" spans="1:14" ht="15" customHeight="1" x14ac:dyDescent="0.25">
      <c r="A1023" s="23">
        <v>46113</v>
      </c>
      <c r="B1023" s="12" t="s">
        <v>270</v>
      </c>
      <c r="C1023" s="12" t="s">
        <v>271</v>
      </c>
      <c r="D1023" s="12" t="s">
        <v>900</v>
      </c>
      <c r="E1023" s="12" t="s">
        <v>26</v>
      </c>
      <c r="F1023" s="12" t="s">
        <v>27</v>
      </c>
      <c r="G1023" s="12" t="s">
        <v>1353</v>
      </c>
      <c r="H1023" s="12" t="s">
        <v>1354</v>
      </c>
      <c r="I1023" s="40">
        <v>30</v>
      </c>
      <c r="J1023" s="40">
        <v>1.2</v>
      </c>
      <c r="K1023" s="40">
        <v>1</v>
      </c>
      <c r="L1023" s="40">
        <v>36</v>
      </c>
      <c r="M1023" s="21" t="s">
        <v>1383</v>
      </c>
      <c r="N1023" s="21" t="s">
        <v>1317</v>
      </c>
    </row>
    <row r="1024" spans="1:14" ht="15" customHeight="1" x14ac:dyDescent="0.25">
      <c r="A1024" s="23">
        <v>46113</v>
      </c>
      <c r="B1024" s="12" t="s">
        <v>270</v>
      </c>
      <c r="C1024" s="12" t="s">
        <v>271</v>
      </c>
      <c r="D1024" s="12" t="s">
        <v>900</v>
      </c>
      <c r="E1024" s="12" t="s">
        <v>34</v>
      </c>
      <c r="F1024" s="12" t="s">
        <v>35</v>
      </c>
      <c r="G1024" s="12" t="s">
        <v>1356</v>
      </c>
      <c r="H1024" s="12" t="s">
        <v>1350</v>
      </c>
      <c r="I1024" s="40">
        <v>35</v>
      </c>
      <c r="J1024" s="40">
        <v>2.2000000000000002</v>
      </c>
      <c r="K1024" s="40">
        <v>1</v>
      </c>
      <c r="L1024" s="40">
        <v>77</v>
      </c>
      <c r="M1024" s="21" t="s">
        <v>1383</v>
      </c>
      <c r="N1024" s="21" t="s">
        <v>1317</v>
      </c>
    </row>
    <row r="1025" spans="1:14" ht="15" customHeight="1" x14ac:dyDescent="0.25">
      <c r="A1025" s="23">
        <v>46113</v>
      </c>
      <c r="B1025" s="12" t="s">
        <v>270</v>
      </c>
      <c r="C1025" s="12" t="s">
        <v>271</v>
      </c>
      <c r="D1025" s="12" t="s">
        <v>900</v>
      </c>
      <c r="E1025" s="12" t="s">
        <v>34</v>
      </c>
      <c r="F1025" s="12" t="s">
        <v>35</v>
      </c>
      <c r="G1025" s="12" t="s">
        <v>1357</v>
      </c>
      <c r="H1025" s="12" t="s">
        <v>1358</v>
      </c>
      <c r="I1025" s="40">
        <v>21</v>
      </c>
      <c r="J1025" s="40">
        <v>0.8</v>
      </c>
      <c r="K1025" s="40">
        <v>1</v>
      </c>
      <c r="L1025" s="40">
        <v>16.8</v>
      </c>
      <c r="M1025" s="21" t="s">
        <v>1383</v>
      </c>
      <c r="N1025" s="21" t="s">
        <v>1317</v>
      </c>
    </row>
    <row r="1026" spans="1:14" ht="15" customHeight="1" x14ac:dyDescent="0.25">
      <c r="A1026" s="23">
        <v>46113</v>
      </c>
      <c r="B1026" s="12" t="s">
        <v>270</v>
      </c>
      <c r="C1026" s="12" t="s">
        <v>271</v>
      </c>
      <c r="D1026" s="12" t="s">
        <v>900</v>
      </c>
      <c r="E1026" s="12" t="s">
        <v>34</v>
      </c>
      <c r="F1026" s="12" t="s">
        <v>35</v>
      </c>
      <c r="G1026" s="12" t="s">
        <v>1359</v>
      </c>
      <c r="H1026" s="12" t="s">
        <v>1360</v>
      </c>
      <c r="I1026" s="40">
        <v>5</v>
      </c>
      <c r="J1026" s="40">
        <v>1</v>
      </c>
      <c r="K1026" s="40">
        <v>1</v>
      </c>
      <c r="L1026" s="40">
        <v>5</v>
      </c>
      <c r="M1026" s="21" t="s">
        <v>1383</v>
      </c>
      <c r="N1026" s="21" t="s">
        <v>1317</v>
      </c>
    </row>
    <row r="1027" spans="1:14" ht="30" customHeight="1" x14ac:dyDescent="0.25">
      <c r="A1027" s="23">
        <v>46113</v>
      </c>
      <c r="B1027" s="12" t="s">
        <v>270</v>
      </c>
      <c r="C1027" s="12" t="s">
        <v>271</v>
      </c>
      <c r="D1027" s="12" t="s">
        <v>900</v>
      </c>
      <c r="E1027" s="12" t="s">
        <v>46</v>
      </c>
      <c r="F1027" s="12" t="s">
        <v>47</v>
      </c>
      <c r="G1027" s="12" t="s">
        <v>1361</v>
      </c>
      <c r="H1027" s="12" t="s">
        <v>1362</v>
      </c>
      <c r="I1027" s="40">
        <v>165</v>
      </c>
      <c r="J1027" s="40">
        <v>7</v>
      </c>
      <c r="K1027" s="40">
        <v>1</v>
      </c>
      <c r="L1027" s="40">
        <v>1155</v>
      </c>
      <c r="M1027" s="21" t="s">
        <v>1387</v>
      </c>
      <c r="N1027" s="21" t="s">
        <v>1382</v>
      </c>
    </row>
    <row r="1028" spans="1:14" ht="30" customHeight="1" x14ac:dyDescent="0.25">
      <c r="A1028" s="23">
        <v>46113</v>
      </c>
      <c r="B1028" s="12" t="s">
        <v>270</v>
      </c>
      <c r="C1028" s="12" t="s">
        <v>271</v>
      </c>
      <c r="D1028" s="12" t="s">
        <v>900</v>
      </c>
      <c r="E1028" s="12" t="s">
        <v>48</v>
      </c>
      <c r="F1028" s="12" t="s">
        <v>49</v>
      </c>
      <c r="G1028" s="12" t="s">
        <v>1364</v>
      </c>
      <c r="H1028" s="12" t="s">
        <v>1365</v>
      </c>
      <c r="I1028" s="40">
        <v>165</v>
      </c>
      <c r="J1028" s="40">
        <v>12</v>
      </c>
      <c r="K1028" s="40">
        <v>1</v>
      </c>
      <c r="L1028" s="40">
        <v>1980</v>
      </c>
      <c r="M1028" s="21" t="s">
        <v>1387</v>
      </c>
      <c r="N1028" s="21" t="s">
        <v>1382</v>
      </c>
    </row>
    <row r="1029" spans="1:14" ht="15" customHeight="1" x14ac:dyDescent="0.25">
      <c r="A1029" s="23">
        <v>46113</v>
      </c>
      <c r="B1029" s="12" t="s">
        <v>270</v>
      </c>
      <c r="C1029" s="12" t="s">
        <v>271</v>
      </c>
      <c r="D1029" s="12" t="s">
        <v>900</v>
      </c>
      <c r="E1029" s="12" t="s">
        <v>4</v>
      </c>
      <c r="F1029" s="12" t="s">
        <v>5</v>
      </c>
      <c r="G1029" s="12" t="s">
        <v>1366</v>
      </c>
      <c r="H1029" s="12" t="s">
        <v>1367</v>
      </c>
      <c r="I1029" s="40">
        <v>21</v>
      </c>
      <c r="J1029" s="40">
        <v>2</v>
      </c>
      <c r="K1029" s="40">
        <v>1</v>
      </c>
      <c r="L1029" s="40">
        <v>42</v>
      </c>
      <c r="M1029" s="21" t="s">
        <v>1383</v>
      </c>
      <c r="N1029" s="21" t="s">
        <v>1317</v>
      </c>
    </row>
    <row r="1030" spans="1:14" ht="15" customHeight="1" x14ac:dyDescent="0.25">
      <c r="A1030" s="23">
        <v>46113</v>
      </c>
      <c r="B1030" s="12" t="s">
        <v>270</v>
      </c>
      <c r="C1030" s="12" t="s">
        <v>271</v>
      </c>
      <c r="D1030" s="12" t="s">
        <v>900</v>
      </c>
      <c r="E1030" s="12" t="s">
        <v>68</v>
      </c>
      <c r="F1030" s="12" t="s">
        <v>69</v>
      </c>
      <c r="G1030" s="12" t="s">
        <v>1368</v>
      </c>
      <c r="H1030" s="12" t="s">
        <v>1369</v>
      </c>
      <c r="I1030" s="40">
        <v>2</v>
      </c>
      <c r="J1030" s="40">
        <v>25</v>
      </c>
      <c r="K1030" s="40">
        <v>1</v>
      </c>
      <c r="L1030" s="40">
        <v>50</v>
      </c>
      <c r="M1030" s="21" t="s">
        <v>1383</v>
      </c>
      <c r="N1030" s="21" t="s">
        <v>1317</v>
      </c>
    </row>
    <row r="1031" spans="1:14" ht="30" customHeight="1" x14ac:dyDescent="0.25">
      <c r="A1031" s="23">
        <v>46113</v>
      </c>
      <c r="B1031" s="12" t="s">
        <v>273</v>
      </c>
      <c r="C1031" s="12" t="s">
        <v>274</v>
      </c>
      <c r="D1031" s="12" t="s">
        <v>899</v>
      </c>
      <c r="E1031" s="12" t="s">
        <v>30</v>
      </c>
      <c r="F1031" s="12" t="s">
        <v>31</v>
      </c>
      <c r="G1031" s="12" t="s">
        <v>1312</v>
      </c>
      <c r="H1031" s="12" t="s">
        <v>1313</v>
      </c>
      <c r="I1031" s="40">
        <v>4252</v>
      </c>
      <c r="J1031" s="40">
        <v>2</v>
      </c>
      <c r="K1031" s="40">
        <v>1</v>
      </c>
      <c r="L1031" s="40">
        <v>8504</v>
      </c>
      <c r="M1031" s="21" t="s">
        <v>1381</v>
      </c>
      <c r="N1031" s="21" t="s">
        <v>1382</v>
      </c>
    </row>
    <row r="1032" spans="1:14" ht="15" customHeight="1" x14ac:dyDescent="0.25">
      <c r="A1032" s="23">
        <v>46113</v>
      </c>
      <c r="B1032" s="12" t="s">
        <v>273</v>
      </c>
      <c r="C1032" s="12" t="s">
        <v>274</v>
      </c>
      <c r="D1032" s="12" t="s">
        <v>899</v>
      </c>
      <c r="E1032" s="12" t="s">
        <v>30</v>
      </c>
      <c r="F1032" s="12" t="s">
        <v>31</v>
      </c>
      <c r="G1032" s="12" t="s">
        <v>1319</v>
      </c>
      <c r="H1032" s="12" t="s">
        <v>1320</v>
      </c>
      <c r="I1032" s="40">
        <v>12</v>
      </c>
      <c r="J1032" s="40">
        <v>15</v>
      </c>
      <c r="K1032" s="40">
        <v>1</v>
      </c>
      <c r="L1032" s="40">
        <v>180</v>
      </c>
      <c r="M1032" s="21" t="s">
        <v>1383</v>
      </c>
      <c r="N1032" s="21" t="s">
        <v>1317</v>
      </c>
    </row>
    <row r="1033" spans="1:14" ht="15" customHeight="1" x14ac:dyDescent="0.25">
      <c r="A1033" s="23">
        <v>46113</v>
      </c>
      <c r="B1033" s="12" t="s">
        <v>273</v>
      </c>
      <c r="C1033" s="12" t="s">
        <v>274</v>
      </c>
      <c r="D1033" s="12" t="s">
        <v>899</v>
      </c>
      <c r="E1033" s="12" t="s">
        <v>30</v>
      </c>
      <c r="F1033" s="12" t="s">
        <v>31</v>
      </c>
      <c r="G1033" s="12" t="s">
        <v>1322</v>
      </c>
      <c r="H1033" s="12" t="s">
        <v>1323</v>
      </c>
      <c r="I1033" s="40">
        <v>12</v>
      </c>
      <c r="J1033" s="40">
        <v>20</v>
      </c>
      <c r="K1033" s="40">
        <v>1</v>
      </c>
      <c r="L1033" s="40">
        <v>240</v>
      </c>
      <c r="M1033" s="21" t="s">
        <v>1383</v>
      </c>
      <c r="N1033" s="21" t="s">
        <v>1317</v>
      </c>
    </row>
    <row r="1034" spans="1:14" ht="15" customHeight="1" x14ac:dyDescent="0.25">
      <c r="A1034" s="23">
        <v>46113</v>
      </c>
      <c r="B1034" s="12" t="s">
        <v>273</v>
      </c>
      <c r="C1034" s="12" t="s">
        <v>274</v>
      </c>
      <c r="D1034" s="12" t="s">
        <v>899</v>
      </c>
      <c r="E1034" s="12" t="s">
        <v>30</v>
      </c>
      <c r="F1034" s="12" t="s">
        <v>31</v>
      </c>
      <c r="G1034" s="12" t="s">
        <v>1324</v>
      </c>
      <c r="H1034" s="12" t="s">
        <v>1325</v>
      </c>
      <c r="I1034" s="40">
        <v>51</v>
      </c>
      <c r="J1034" s="40">
        <v>6</v>
      </c>
      <c r="K1034" s="40">
        <v>1</v>
      </c>
      <c r="L1034" s="40">
        <v>306</v>
      </c>
      <c r="M1034" s="21" t="s">
        <v>1383</v>
      </c>
      <c r="N1034" s="21" t="s">
        <v>1317</v>
      </c>
    </row>
    <row r="1035" spans="1:14" ht="15" customHeight="1" x14ac:dyDescent="0.25">
      <c r="A1035" s="23">
        <v>46113</v>
      </c>
      <c r="B1035" s="12" t="s">
        <v>273</v>
      </c>
      <c r="C1035" s="12" t="s">
        <v>274</v>
      </c>
      <c r="D1035" s="12" t="s">
        <v>899</v>
      </c>
      <c r="E1035" s="12" t="s">
        <v>52</v>
      </c>
      <c r="F1035" s="12" t="s">
        <v>53</v>
      </c>
      <c r="G1035" s="12" t="s">
        <v>1327</v>
      </c>
      <c r="H1035" s="12" t="s">
        <v>1328</v>
      </c>
      <c r="I1035" s="40">
        <v>10</v>
      </c>
      <c r="J1035" s="40">
        <v>1.8</v>
      </c>
      <c r="K1035" s="40">
        <v>1</v>
      </c>
      <c r="L1035" s="40">
        <v>18</v>
      </c>
      <c r="M1035" s="21" t="s">
        <v>1384</v>
      </c>
      <c r="N1035" s="21" t="s">
        <v>1385</v>
      </c>
    </row>
    <row r="1036" spans="1:14" ht="15" customHeight="1" x14ac:dyDescent="0.25">
      <c r="A1036" s="23">
        <v>46113</v>
      </c>
      <c r="B1036" s="12" t="s">
        <v>273</v>
      </c>
      <c r="C1036" s="12" t="s">
        <v>274</v>
      </c>
      <c r="D1036" s="12" t="s">
        <v>899</v>
      </c>
      <c r="E1036" s="12" t="s">
        <v>52</v>
      </c>
      <c r="F1036" s="12" t="s">
        <v>53</v>
      </c>
      <c r="G1036" s="12" t="s">
        <v>1330</v>
      </c>
      <c r="H1036" s="12" t="s">
        <v>1331</v>
      </c>
      <c r="I1036" s="40">
        <v>10</v>
      </c>
      <c r="J1036" s="40">
        <v>30</v>
      </c>
      <c r="K1036" s="40">
        <v>1</v>
      </c>
      <c r="L1036" s="40">
        <v>300</v>
      </c>
      <c r="M1036" s="21" t="s">
        <v>1384</v>
      </c>
      <c r="N1036" s="21" t="s">
        <v>1385</v>
      </c>
    </row>
    <row r="1037" spans="1:14" ht="15" customHeight="1" x14ac:dyDescent="0.25">
      <c r="A1037" s="23">
        <v>46113</v>
      </c>
      <c r="B1037" s="12" t="s">
        <v>273</v>
      </c>
      <c r="C1037" s="12" t="s">
        <v>274</v>
      </c>
      <c r="D1037" s="12" t="s">
        <v>899</v>
      </c>
      <c r="E1037" s="12" t="s">
        <v>52</v>
      </c>
      <c r="F1037" s="12" t="s">
        <v>53</v>
      </c>
      <c r="G1037" s="12" t="s">
        <v>1333</v>
      </c>
      <c r="H1037" s="12" t="s">
        <v>1334</v>
      </c>
      <c r="I1037" s="40">
        <v>135</v>
      </c>
      <c r="J1037" s="40">
        <v>0.45</v>
      </c>
      <c r="K1037" s="40">
        <v>1</v>
      </c>
      <c r="L1037" s="40">
        <v>60.75</v>
      </c>
      <c r="M1037" s="21" t="s">
        <v>1383</v>
      </c>
      <c r="N1037" s="21" t="s">
        <v>1317</v>
      </c>
    </row>
    <row r="1038" spans="1:14" ht="15" customHeight="1" x14ac:dyDescent="0.25">
      <c r="A1038" s="23">
        <v>46113</v>
      </c>
      <c r="B1038" s="12" t="s">
        <v>273</v>
      </c>
      <c r="C1038" s="12" t="s">
        <v>274</v>
      </c>
      <c r="D1038" s="12" t="s">
        <v>899</v>
      </c>
      <c r="E1038" s="12" t="s">
        <v>52</v>
      </c>
      <c r="F1038" s="12" t="s">
        <v>53</v>
      </c>
      <c r="G1038" s="12" t="s">
        <v>1336</v>
      </c>
      <c r="H1038" s="12" t="s">
        <v>1337</v>
      </c>
      <c r="I1038" s="40">
        <v>965</v>
      </c>
      <c r="J1038" s="40">
        <v>0.2</v>
      </c>
      <c r="K1038" s="40">
        <v>1</v>
      </c>
      <c r="L1038" s="40">
        <v>193</v>
      </c>
      <c r="M1038" s="21" t="s">
        <v>1383</v>
      </c>
      <c r="N1038" s="21" t="s">
        <v>1317</v>
      </c>
    </row>
    <row r="1039" spans="1:14" ht="15" customHeight="1" x14ac:dyDescent="0.25">
      <c r="A1039" s="23">
        <v>46113</v>
      </c>
      <c r="B1039" s="12" t="s">
        <v>273</v>
      </c>
      <c r="C1039" s="12" t="s">
        <v>274</v>
      </c>
      <c r="D1039" s="12" t="s">
        <v>899</v>
      </c>
      <c r="E1039" s="12" t="s">
        <v>84</v>
      </c>
      <c r="F1039" s="12" t="s">
        <v>85</v>
      </c>
      <c r="G1039" s="12" t="s">
        <v>1340</v>
      </c>
      <c r="H1039" s="12" t="s">
        <v>1341</v>
      </c>
      <c r="I1039" s="40">
        <v>446</v>
      </c>
      <c r="J1039" s="40">
        <v>4</v>
      </c>
      <c r="K1039" s="40">
        <v>1</v>
      </c>
      <c r="L1039" s="40">
        <v>1784</v>
      </c>
      <c r="M1039" s="21" t="s">
        <v>1383</v>
      </c>
      <c r="N1039" s="21" t="s">
        <v>1317</v>
      </c>
    </row>
    <row r="1040" spans="1:14" ht="30" customHeight="1" x14ac:dyDescent="0.25">
      <c r="A1040" s="23">
        <v>46113</v>
      </c>
      <c r="B1040" s="12" t="s">
        <v>273</v>
      </c>
      <c r="C1040" s="12" t="s">
        <v>274</v>
      </c>
      <c r="D1040" s="12" t="s">
        <v>899</v>
      </c>
      <c r="E1040" s="12" t="s">
        <v>84</v>
      </c>
      <c r="F1040" s="12" t="s">
        <v>85</v>
      </c>
      <c r="G1040" s="12" t="s">
        <v>1343</v>
      </c>
      <c r="H1040" s="12" t="s">
        <v>1344</v>
      </c>
      <c r="I1040" s="40">
        <v>1</v>
      </c>
      <c r="J1040" s="40">
        <v>90</v>
      </c>
      <c r="K1040" s="40">
        <v>1</v>
      </c>
      <c r="L1040" s="40">
        <v>90</v>
      </c>
      <c r="M1040" s="21" t="s">
        <v>1386</v>
      </c>
      <c r="N1040" s="21" t="s">
        <v>1382</v>
      </c>
    </row>
    <row r="1041" spans="1:14" ht="15" customHeight="1" x14ac:dyDescent="0.25">
      <c r="A1041" s="23">
        <v>46113</v>
      </c>
      <c r="B1041" s="12" t="s">
        <v>273</v>
      </c>
      <c r="C1041" s="12" t="s">
        <v>274</v>
      </c>
      <c r="D1041" s="12" t="s">
        <v>899</v>
      </c>
      <c r="E1041" s="12" t="s">
        <v>84</v>
      </c>
      <c r="F1041" s="12" t="s">
        <v>85</v>
      </c>
      <c r="G1041" s="12" t="s">
        <v>1346</v>
      </c>
      <c r="H1041" s="12" t="s">
        <v>1347</v>
      </c>
      <c r="I1041" s="40">
        <v>134</v>
      </c>
      <c r="J1041" s="40">
        <v>1.5</v>
      </c>
      <c r="K1041" s="40">
        <v>1</v>
      </c>
      <c r="L1041" s="40">
        <v>201</v>
      </c>
      <c r="M1041" s="21" t="s">
        <v>1383</v>
      </c>
      <c r="N1041" s="21" t="s">
        <v>1317</v>
      </c>
    </row>
    <row r="1042" spans="1:14" ht="30" customHeight="1" x14ac:dyDescent="0.25">
      <c r="A1042" s="23">
        <v>46113</v>
      </c>
      <c r="B1042" s="12" t="s">
        <v>273</v>
      </c>
      <c r="C1042" s="12" t="s">
        <v>274</v>
      </c>
      <c r="D1042" s="12" t="s">
        <v>899</v>
      </c>
      <c r="E1042" s="12" t="s">
        <v>26</v>
      </c>
      <c r="F1042" s="12" t="s">
        <v>27</v>
      </c>
      <c r="G1042" s="12" t="s">
        <v>1349</v>
      </c>
      <c r="H1042" s="12" t="s">
        <v>1350</v>
      </c>
      <c r="I1042" s="40">
        <v>1</v>
      </c>
      <c r="J1042" s="40">
        <v>75</v>
      </c>
      <c r="K1042" s="40">
        <v>1</v>
      </c>
      <c r="L1042" s="40">
        <v>75</v>
      </c>
      <c r="M1042" s="21" t="s">
        <v>1386</v>
      </c>
      <c r="N1042" s="21" t="s">
        <v>1382</v>
      </c>
    </row>
    <row r="1043" spans="1:14" ht="15" customHeight="1" x14ac:dyDescent="0.25">
      <c r="A1043" s="23">
        <v>46113</v>
      </c>
      <c r="B1043" s="12" t="s">
        <v>273</v>
      </c>
      <c r="C1043" s="12" t="s">
        <v>274</v>
      </c>
      <c r="D1043" s="12" t="s">
        <v>899</v>
      </c>
      <c r="E1043" s="12" t="s">
        <v>26</v>
      </c>
      <c r="F1043" s="12" t="s">
        <v>27</v>
      </c>
      <c r="G1043" s="12" t="s">
        <v>1351</v>
      </c>
      <c r="H1043" s="12" t="s">
        <v>1352</v>
      </c>
      <c r="I1043" s="40">
        <v>111</v>
      </c>
      <c r="J1043" s="40">
        <v>2.5</v>
      </c>
      <c r="K1043" s="40">
        <v>1</v>
      </c>
      <c r="L1043" s="40">
        <v>277.5</v>
      </c>
      <c r="M1043" s="21" t="s">
        <v>1383</v>
      </c>
      <c r="N1043" s="21" t="s">
        <v>1317</v>
      </c>
    </row>
    <row r="1044" spans="1:14" ht="15" customHeight="1" x14ac:dyDescent="0.25">
      <c r="A1044" s="23">
        <v>46113</v>
      </c>
      <c r="B1044" s="12" t="s">
        <v>273</v>
      </c>
      <c r="C1044" s="12" t="s">
        <v>274</v>
      </c>
      <c r="D1044" s="12" t="s">
        <v>899</v>
      </c>
      <c r="E1044" s="12" t="s">
        <v>26</v>
      </c>
      <c r="F1044" s="12" t="s">
        <v>27</v>
      </c>
      <c r="G1044" s="12" t="s">
        <v>1353</v>
      </c>
      <c r="H1044" s="12" t="s">
        <v>1354</v>
      </c>
      <c r="I1044" s="40">
        <v>178</v>
      </c>
      <c r="J1044" s="40">
        <v>1.2</v>
      </c>
      <c r="K1044" s="40">
        <v>1</v>
      </c>
      <c r="L1044" s="40">
        <v>213.6</v>
      </c>
      <c r="M1044" s="21" t="s">
        <v>1383</v>
      </c>
      <c r="N1044" s="21" t="s">
        <v>1317</v>
      </c>
    </row>
    <row r="1045" spans="1:14" ht="15" customHeight="1" x14ac:dyDescent="0.25">
      <c r="A1045" s="23">
        <v>46113</v>
      </c>
      <c r="B1045" s="12" t="s">
        <v>273</v>
      </c>
      <c r="C1045" s="12" t="s">
        <v>274</v>
      </c>
      <c r="D1045" s="12" t="s">
        <v>899</v>
      </c>
      <c r="E1045" s="12" t="s">
        <v>34</v>
      </c>
      <c r="F1045" s="12" t="s">
        <v>35</v>
      </c>
      <c r="G1045" s="12" t="s">
        <v>1356</v>
      </c>
      <c r="H1045" s="12" t="s">
        <v>1350</v>
      </c>
      <c r="I1045" s="40">
        <v>77</v>
      </c>
      <c r="J1045" s="40">
        <v>2.2000000000000002</v>
      </c>
      <c r="K1045" s="40">
        <v>1</v>
      </c>
      <c r="L1045" s="40">
        <v>169.4</v>
      </c>
      <c r="M1045" s="21" t="s">
        <v>1383</v>
      </c>
      <c r="N1045" s="21" t="s">
        <v>1317</v>
      </c>
    </row>
    <row r="1046" spans="1:14" ht="15" customHeight="1" x14ac:dyDescent="0.25">
      <c r="A1046" s="23">
        <v>46113</v>
      </c>
      <c r="B1046" s="12" t="s">
        <v>273</v>
      </c>
      <c r="C1046" s="12" t="s">
        <v>274</v>
      </c>
      <c r="D1046" s="12" t="s">
        <v>899</v>
      </c>
      <c r="E1046" s="12" t="s">
        <v>34</v>
      </c>
      <c r="F1046" s="12" t="s">
        <v>35</v>
      </c>
      <c r="G1046" s="12" t="s">
        <v>1357</v>
      </c>
      <c r="H1046" s="12" t="s">
        <v>1358</v>
      </c>
      <c r="I1046" s="40">
        <v>46</v>
      </c>
      <c r="J1046" s="40">
        <v>0.8</v>
      </c>
      <c r="K1046" s="40">
        <v>1</v>
      </c>
      <c r="L1046" s="40">
        <v>36.799999999999997</v>
      </c>
      <c r="M1046" s="21" t="s">
        <v>1383</v>
      </c>
      <c r="N1046" s="21" t="s">
        <v>1317</v>
      </c>
    </row>
    <row r="1047" spans="1:14" ht="15" customHeight="1" x14ac:dyDescent="0.25">
      <c r="A1047" s="23">
        <v>46113</v>
      </c>
      <c r="B1047" s="12" t="s">
        <v>273</v>
      </c>
      <c r="C1047" s="12" t="s">
        <v>274</v>
      </c>
      <c r="D1047" s="12" t="s">
        <v>899</v>
      </c>
      <c r="E1047" s="12" t="s">
        <v>34</v>
      </c>
      <c r="F1047" s="12" t="s">
        <v>35</v>
      </c>
      <c r="G1047" s="12" t="s">
        <v>1359</v>
      </c>
      <c r="H1047" s="12" t="s">
        <v>1360</v>
      </c>
      <c r="I1047" s="40">
        <v>12</v>
      </c>
      <c r="J1047" s="40">
        <v>1</v>
      </c>
      <c r="K1047" s="40">
        <v>1</v>
      </c>
      <c r="L1047" s="40">
        <v>12</v>
      </c>
      <c r="M1047" s="21" t="s">
        <v>1383</v>
      </c>
      <c r="N1047" s="21" t="s">
        <v>1317</v>
      </c>
    </row>
    <row r="1048" spans="1:14" ht="30" customHeight="1" x14ac:dyDescent="0.25">
      <c r="A1048" s="23">
        <v>46113</v>
      </c>
      <c r="B1048" s="12" t="s">
        <v>273</v>
      </c>
      <c r="C1048" s="12" t="s">
        <v>274</v>
      </c>
      <c r="D1048" s="12" t="s">
        <v>899</v>
      </c>
      <c r="E1048" s="12" t="s">
        <v>46</v>
      </c>
      <c r="F1048" s="12" t="s">
        <v>47</v>
      </c>
      <c r="G1048" s="12" t="s">
        <v>1361</v>
      </c>
      <c r="H1048" s="12" t="s">
        <v>1362</v>
      </c>
      <c r="I1048" s="40">
        <v>130</v>
      </c>
      <c r="J1048" s="40">
        <v>7</v>
      </c>
      <c r="K1048" s="40">
        <v>1</v>
      </c>
      <c r="L1048" s="40">
        <v>910</v>
      </c>
      <c r="M1048" s="21" t="s">
        <v>1387</v>
      </c>
      <c r="N1048" s="21" t="s">
        <v>1382</v>
      </c>
    </row>
    <row r="1049" spans="1:14" ht="30" customHeight="1" x14ac:dyDescent="0.25">
      <c r="A1049" s="23">
        <v>46113</v>
      </c>
      <c r="B1049" s="12" t="s">
        <v>273</v>
      </c>
      <c r="C1049" s="12" t="s">
        <v>274</v>
      </c>
      <c r="D1049" s="12" t="s">
        <v>899</v>
      </c>
      <c r="E1049" s="12" t="s">
        <v>48</v>
      </c>
      <c r="F1049" s="12" t="s">
        <v>49</v>
      </c>
      <c r="G1049" s="12" t="s">
        <v>1364</v>
      </c>
      <c r="H1049" s="12" t="s">
        <v>1365</v>
      </c>
      <c r="I1049" s="40">
        <v>130</v>
      </c>
      <c r="J1049" s="40">
        <v>12</v>
      </c>
      <c r="K1049" s="40">
        <v>1</v>
      </c>
      <c r="L1049" s="40">
        <v>1560</v>
      </c>
      <c r="M1049" s="21" t="s">
        <v>1387</v>
      </c>
      <c r="N1049" s="21" t="s">
        <v>1382</v>
      </c>
    </row>
    <row r="1050" spans="1:14" ht="15" customHeight="1" x14ac:dyDescent="0.25">
      <c r="A1050" s="23">
        <v>46113</v>
      </c>
      <c r="B1050" s="12" t="s">
        <v>273</v>
      </c>
      <c r="C1050" s="12" t="s">
        <v>274</v>
      </c>
      <c r="D1050" s="12" t="s">
        <v>899</v>
      </c>
      <c r="E1050" s="12" t="s">
        <v>4</v>
      </c>
      <c r="F1050" s="12" t="s">
        <v>5</v>
      </c>
      <c r="G1050" s="12" t="s">
        <v>1366</v>
      </c>
      <c r="H1050" s="12" t="s">
        <v>1367</v>
      </c>
      <c r="I1050" s="40">
        <v>46</v>
      </c>
      <c r="J1050" s="40">
        <v>2</v>
      </c>
      <c r="K1050" s="40">
        <v>1</v>
      </c>
      <c r="L1050" s="40">
        <v>92</v>
      </c>
      <c r="M1050" s="21" t="s">
        <v>1383</v>
      </c>
      <c r="N1050" s="21" t="s">
        <v>1317</v>
      </c>
    </row>
    <row r="1051" spans="1:14" ht="15" customHeight="1" x14ac:dyDescent="0.25">
      <c r="A1051" s="23">
        <v>46113</v>
      </c>
      <c r="B1051" s="12" t="s">
        <v>273</v>
      </c>
      <c r="C1051" s="12" t="s">
        <v>274</v>
      </c>
      <c r="D1051" s="12" t="s">
        <v>899</v>
      </c>
      <c r="E1051" s="12" t="s">
        <v>68</v>
      </c>
      <c r="F1051" s="12" t="s">
        <v>69</v>
      </c>
      <c r="G1051" s="12" t="s">
        <v>1368</v>
      </c>
      <c r="H1051" s="12" t="s">
        <v>1369</v>
      </c>
      <c r="I1051" s="40">
        <v>9</v>
      </c>
      <c r="J1051" s="40">
        <v>25</v>
      </c>
      <c r="K1051" s="40">
        <v>1</v>
      </c>
      <c r="L1051" s="40">
        <v>225</v>
      </c>
      <c r="M1051" s="21" t="s">
        <v>1383</v>
      </c>
      <c r="N1051" s="21" t="s">
        <v>1317</v>
      </c>
    </row>
    <row r="1052" spans="1:14" ht="30" customHeight="1" x14ac:dyDescent="0.25">
      <c r="A1052" s="23">
        <v>46113</v>
      </c>
      <c r="B1052" s="12" t="s">
        <v>276</v>
      </c>
      <c r="C1052" s="12" t="s">
        <v>277</v>
      </c>
      <c r="D1052" s="12" t="s">
        <v>899</v>
      </c>
      <c r="E1052" s="12" t="s">
        <v>30</v>
      </c>
      <c r="F1052" s="12" t="s">
        <v>31</v>
      </c>
      <c r="G1052" s="12" t="s">
        <v>1312</v>
      </c>
      <c r="H1052" s="12" t="s">
        <v>1313</v>
      </c>
      <c r="I1052" s="40">
        <v>853</v>
      </c>
      <c r="J1052" s="40">
        <v>2</v>
      </c>
      <c r="K1052" s="40">
        <v>1</v>
      </c>
      <c r="L1052" s="40">
        <v>1706</v>
      </c>
      <c r="M1052" s="21" t="s">
        <v>1381</v>
      </c>
      <c r="N1052" s="21" t="s">
        <v>1382</v>
      </c>
    </row>
    <row r="1053" spans="1:14" ht="15" customHeight="1" x14ac:dyDescent="0.25">
      <c r="A1053" s="23">
        <v>46113</v>
      </c>
      <c r="B1053" s="12" t="s">
        <v>276</v>
      </c>
      <c r="C1053" s="12" t="s">
        <v>277</v>
      </c>
      <c r="D1053" s="12" t="s">
        <v>899</v>
      </c>
      <c r="E1053" s="12" t="s">
        <v>30</v>
      </c>
      <c r="F1053" s="12" t="s">
        <v>31</v>
      </c>
      <c r="G1053" s="12" t="s">
        <v>1319</v>
      </c>
      <c r="H1053" s="12" t="s">
        <v>1320</v>
      </c>
      <c r="I1053" s="40">
        <v>2</v>
      </c>
      <c r="J1053" s="40">
        <v>15</v>
      </c>
      <c r="K1053" s="40">
        <v>1</v>
      </c>
      <c r="L1053" s="40">
        <v>30</v>
      </c>
      <c r="M1053" s="21" t="s">
        <v>1383</v>
      </c>
      <c r="N1053" s="21" t="s">
        <v>1317</v>
      </c>
    </row>
    <row r="1054" spans="1:14" ht="15" customHeight="1" x14ac:dyDescent="0.25">
      <c r="A1054" s="23">
        <v>46113</v>
      </c>
      <c r="B1054" s="12" t="s">
        <v>276</v>
      </c>
      <c r="C1054" s="12" t="s">
        <v>277</v>
      </c>
      <c r="D1054" s="12" t="s">
        <v>899</v>
      </c>
      <c r="E1054" s="12" t="s">
        <v>30</v>
      </c>
      <c r="F1054" s="12" t="s">
        <v>31</v>
      </c>
      <c r="G1054" s="12" t="s">
        <v>1322</v>
      </c>
      <c r="H1054" s="12" t="s">
        <v>1323</v>
      </c>
      <c r="I1054" s="40">
        <v>2</v>
      </c>
      <c r="J1054" s="40">
        <v>20</v>
      </c>
      <c r="K1054" s="40">
        <v>1</v>
      </c>
      <c r="L1054" s="40">
        <v>40</v>
      </c>
      <c r="M1054" s="21" t="s">
        <v>1383</v>
      </c>
      <c r="N1054" s="21" t="s">
        <v>1317</v>
      </c>
    </row>
    <row r="1055" spans="1:14" ht="15" customHeight="1" x14ac:dyDescent="0.25">
      <c r="A1055" s="23">
        <v>46113</v>
      </c>
      <c r="B1055" s="12" t="s">
        <v>276</v>
      </c>
      <c r="C1055" s="12" t="s">
        <v>277</v>
      </c>
      <c r="D1055" s="12" t="s">
        <v>899</v>
      </c>
      <c r="E1055" s="12" t="s">
        <v>30</v>
      </c>
      <c r="F1055" s="12" t="s">
        <v>31</v>
      </c>
      <c r="G1055" s="12" t="s">
        <v>1324</v>
      </c>
      <c r="H1055" s="12" t="s">
        <v>1325</v>
      </c>
      <c r="I1055" s="40">
        <v>10</v>
      </c>
      <c r="J1055" s="40">
        <v>6</v>
      </c>
      <c r="K1055" s="40">
        <v>1</v>
      </c>
      <c r="L1055" s="40">
        <v>60</v>
      </c>
      <c r="M1055" s="21" t="s">
        <v>1383</v>
      </c>
      <c r="N1055" s="21" t="s">
        <v>1317</v>
      </c>
    </row>
    <row r="1056" spans="1:14" ht="15" customHeight="1" x14ac:dyDescent="0.25">
      <c r="A1056" s="23">
        <v>46113</v>
      </c>
      <c r="B1056" s="12" t="s">
        <v>276</v>
      </c>
      <c r="C1056" s="12" t="s">
        <v>277</v>
      </c>
      <c r="D1056" s="12" t="s">
        <v>899</v>
      </c>
      <c r="E1056" s="12" t="s">
        <v>52</v>
      </c>
      <c r="F1056" s="12" t="s">
        <v>53</v>
      </c>
      <c r="G1056" s="12" t="s">
        <v>1327</v>
      </c>
      <c r="H1056" s="12" t="s">
        <v>1328</v>
      </c>
      <c r="I1056" s="40">
        <v>11</v>
      </c>
      <c r="J1056" s="40">
        <v>1.8</v>
      </c>
      <c r="K1056" s="40">
        <v>1</v>
      </c>
      <c r="L1056" s="40">
        <v>19.8</v>
      </c>
      <c r="M1056" s="21" t="s">
        <v>1384</v>
      </c>
      <c r="N1056" s="21" t="s">
        <v>1385</v>
      </c>
    </row>
    <row r="1057" spans="1:14" ht="15" customHeight="1" x14ac:dyDescent="0.25">
      <c r="A1057" s="23">
        <v>46113</v>
      </c>
      <c r="B1057" s="12" t="s">
        <v>276</v>
      </c>
      <c r="C1057" s="12" t="s">
        <v>277</v>
      </c>
      <c r="D1057" s="12" t="s">
        <v>899</v>
      </c>
      <c r="E1057" s="12" t="s">
        <v>52</v>
      </c>
      <c r="F1057" s="12" t="s">
        <v>53</v>
      </c>
      <c r="G1057" s="12" t="s">
        <v>1330</v>
      </c>
      <c r="H1057" s="12" t="s">
        <v>1331</v>
      </c>
      <c r="I1057" s="40">
        <v>11</v>
      </c>
      <c r="J1057" s="40">
        <v>30</v>
      </c>
      <c r="K1057" s="40">
        <v>1</v>
      </c>
      <c r="L1057" s="40">
        <v>330</v>
      </c>
      <c r="M1057" s="21" t="s">
        <v>1384</v>
      </c>
      <c r="N1057" s="21" t="s">
        <v>1385</v>
      </c>
    </row>
    <row r="1058" spans="1:14" ht="15" customHeight="1" x14ac:dyDescent="0.25">
      <c r="A1058" s="23">
        <v>46113</v>
      </c>
      <c r="B1058" s="12" t="s">
        <v>276</v>
      </c>
      <c r="C1058" s="12" t="s">
        <v>277</v>
      </c>
      <c r="D1058" s="12" t="s">
        <v>899</v>
      </c>
      <c r="E1058" s="12" t="s">
        <v>52</v>
      </c>
      <c r="F1058" s="12" t="s">
        <v>53</v>
      </c>
      <c r="G1058" s="12" t="s">
        <v>1333</v>
      </c>
      <c r="H1058" s="12" t="s">
        <v>1334</v>
      </c>
      <c r="I1058" s="40">
        <v>21</v>
      </c>
      <c r="J1058" s="40">
        <v>0.45</v>
      </c>
      <c r="K1058" s="40">
        <v>1</v>
      </c>
      <c r="L1058" s="40">
        <v>9.4499999999999993</v>
      </c>
      <c r="M1058" s="21" t="s">
        <v>1383</v>
      </c>
      <c r="N1058" s="21" t="s">
        <v>1317</v>
      </c>
    </row>
    <row r="1059" spans="1:14" ht="15" customHeight="1" x14ac:dyDescent="0.25">
      <c r="A1059" s="23">
        <v>46113</v>
      </c>
      <c r="B1059" s="12" t="s">
        <v>276</v>
      </c>
      <c r="C1059" s="12" t="s">
        <v>277</v>
      </c>
      <c r="D1059" s="12" t="s">
        <v>899</v>
      </c>
      <c r="E1059" s="12" t="s">
        <v>52</v>
      </c>
      <c r="F1059" s="12" t="s">
        <v>53</v>
      </c>
      <c r="G1059" s="12" t="s">
        <v>1336</v>
      </c>
      <c r="H1059" s="12" t="s">
        <v>1337</v>
      </c>
      <c r="I1059" s="40">
        <v>148</v>
      </c>
      <c r="J1059" s="40">
        <v>0.2</v>
      </c>
      <c r="K1059" s="40">
        <v>1</v>
      </c>
      <c r="L1059" s="40">
        <v>29.6</v>
      </c>
      <c r="M1059" s="21" t="s">
        <v>1383</v>
      </c>
      <c r="N1059" s="21" t="s">
        <v>1317</v>
      </c>
    </row>
    <row r="1060" spans="1:14" ht="15" customHeight="1" x14ac:dyDescent="0.25">
      <c r="A1060" s="23">
        <v>46113</v>
      </c>
      <c r="B1060" s="12" t="s">
        <v>276</v>
      </c>
      <c r="C1060" s="12" t="s">
        <v>277</v>
      </c>
      <c r="D1060" s="12" t="s">
        <v>899</v>
      </c>
      <c r="E1060" s="12" t="s">
        <v>84</v>
      </c>
      <c r="F1060" s="12" t="s">
        <v>85</v>
      </c>
      <c r="G1060" s="12" t="s">
        <v>1340</v>
      </c>
      <c r="H1060" s="12" t="s">
        <v>1341</v>
      </c>
      <c r="I1060" s="40">
        <v>87</v>
      </c>
      <c r="J1060" s="40">
        <v>4</v>
      </c>
      <c r="K1060" s="40">
        <v>1</v>
      </c>
      <c r="L1060" s="40">
        <v>348</v>
      </c>
      <c r="M1060" s="21" t="s">
        <v>1383</v>
      </c>
      <c r="N1060" s="21" t="s">
        <v>1317</v>
      </c>
    </row>
    <row r="1061" spans="1:14" ht="30" customHeight="1" x14ac:dyDescent="0.25">
      <c r="A1061" s="23">
        <v>46113</v>
      </c>
      <c r="B1061" s="12" t="s">
        <v>276</v>
      </c>
      <c r="C1061" s="12" t="s">
        <v>277</v>
      </c>
      <c r="D1061" s="12" t="s">
        <v>899</v>
      </c>
      <c r="E1061" s="12" t="s">
        <v>84</v>
      </c>
      <c r="F1061" s="12" t="s">
        <v>85</v>
      </c>
      <c r="G1061" s="12" t="s">
        <v>1343</v>
      </c>
      <c r="H1061" s="12" t="s">
        <v>1344</v>
      </c>
      <c r="I1061" s="40">
        <v>1</v>
      </c>
      <c r="J1061" s="40">
        <v>90</v>
      </c>
      <c r="K1061" s="40">
        <v>1</v>
      </c>
      <c r="L1061" s="40">
        <v>90</v>
      </c>
      <c r="M1061" s="21" t="s">
        <v>1386</v>
      </c>
      <c r="N1061" s="21" t="s">
        <v>1382</v>
      </c>
    </row>
    <row r="1062" spans="1:14" ht="15" customHeight="1" x14ac:dyDescent="0.25">
      <c r="A1062" s="23">
        <v>46113</v>
      </c>
      <c r="B1062" s="12" t="s">
        <v>276</v>
      </c>
      <c r="C1062" s="12" t="s">
        <v>277</v>
      </c>
      <c r="D1062" s="12" t="s">
        <v>899</v>
      </c>
      <c r="E1062" s="12" t="s">
        <v>84</v>
      </c>
      <c r="F1062" s="12" t="s">
        <v>85</v>
      </c>
      <c r="G1062" s="12" t="s">
        <v>1346</v>
      </c>
      <c r="H1062" s="12" t="s">
        <v>1347</v>
      </c>
      <c r="I1062" s="40">
        <v>26</v>
      </c>
      <c r="J1062" s="40">
        <v>1.5</v>
      </c>
      <c r="K1062" s="40">
        <v>1</v>
      </c>
      <c r="L1062" s="40">
        <v>39</v>
      </c>
      <c r="M1062" s="21" t="s">
        <v>1383</v>
      </c>
      <c r="N1062" s="21" t="s">
        <v>1317</v>
      </c>
    </row>
    <row r="1063" spans="1:14" ht="30" customHeight="1" x14ac:dyDescent="0.25">
      <c r="A1063" s="23">
        <v>46113</v>
      </c>
      <c r="B1063" s="12" t="s">
        <v>276</v>
      </c>
      <c r="C1063" s="12" t="s">
        <v>277</v>
      </c>
      <c r="D1063" s="12" t="s">
        <v>899</v>
      </c>
      <c r="E1063" s="12" t="s">
        <v>26</v>
      </c>
      <c r="F1063" s="12" t="s">
        <v>27</v>
      </c>
      <c r="G1063" s="12" t="s">
        <v>1349</v>
      </c>
      <c r="H1063" s="12" t="s">
        <v>1350</v>
      </c>
      <c r="I1063" s="40">
        <v>1</v>
      </c>
      <c r="J1063" s="40">
        <v>75</v>
      </c>
      <c r="K1063" s="40">
        <v>1</v>
      </c>
      <c r="L1063" s="40">
        <v>75</v>
      </c>
      <c r="M1063" s="21" t="s">
        <v>1386</v>
      </c>
      <c r="N1063" s="21" t="s">
        <v>1382</v>
      </c>
    </row>
    <row r="1064" spans="1:14" ht="15" customHeight="1" x14ac:dyDescent="0.25">
      <c r="A1064" s="23">
        <v>46113</v>
      </c>
      <c r="B1064" s="12" t="s">
        <v>276</v>
      </c>
      <c r="C1064" s="12" t="s">
        <v>277</v>
      </c>
      <c r="D1064" s="12" t="s">
        <v>899</v>
      </c>
      <c r="E1064" s="12" t="s">
        <v>26</v>
      </c>
      <c r="F1064" s="12" t="s">
        <v>27</v>
      </c>
      <c r="G1064" s="12" t="s">
        <v>1351</v>
      </c>
      <c r="H1064" s="12" t="s">
        <v>1352</v>
      </c>
      <c r="I1064" s="40">
        <v>22</v>
      </c>
      <c r="J1064" s="40">
        <v>2.5</v>
      </c>
      <c r="K1064" s="40">
        <v>1</v>
      </c>
      <c r="L1064" s="40">
        <v>55</v>
      </c>
      <c r="M1064" s="21" t="s">
        <v>1383</v>
      </c>
      <c r="N1064" s="21" t="s">
        <v>1317</v>
      </c>
    </row>
    <row r="1065" spans="1:14" ht="15" customHeight="1" x14ac:dyDescent="0.25">
      <c r="A1065" s="23">
        <v>46113</v>
      </c>
      <c r="B1065" s="12" t="s">
        <v>276</v>
      </c>
      <c r="C1065" s="12" t="s">
        <v>277</v>
      </c>
      <c r="D1065" s="12" t="s">
        <v>899</v>
      </c>
      <c r="E1065" s="12" t="s">
        <v>26</v>
      </c>
      <c r="F1065" s="12" t="s">
        <v>27</v>
      </c>
      <c r="G1065" s="12" t="s">
        <v>1353</v>
      </c>
      <c r="H1065" s="12" t="s">
        <v>1354</v>
      </c>
      <c r="I1065" s="40">
        <v>35</v>
      </c>
      <c r="J1065" s="40">
        <v>1.2</v>
      </c>
      <c r="K1065" s="40">
        <v>1</v>
      </c>
      <c r="L1065" s="40">
        <v>42</v>
      </c>
      <c r="M1065" s="21" t="s">
        <v>1383</v>
      </c>
      <c r="N1065" s="21" t="s">
        <v>1317</v>
      </c>
    </row>
    <row r="1066" spans="1:14" ht="15" customHeight="1" x14ac:dyDescent="0.25">
      <c r="A1066" s="23">
        <v>46113</v>
      </c>
      <c r="B1066" s="12" t="s">
        <v>276</v>
      </c>
      <c r="C1066" s="12" t="s">
        <v>277</v>
      </c>
      <c r="D1066" s="12" t="s">
        <v>899</v>
      </c>
      <c r="E1066" s="12" t="s">
        <v>34</v>
      </c>
      <c r="F1066" s="12" t="s">
        <v>35</v>
      </c>
      <c r="G1066" s="12" t="s">
        <v>1356</v>
      </c>
      <c r="H1066" s="12" t="s">
        <v>1350</v>
      </c>
      <c r="I1066" s="40">
        <v>20</v>
      </c>
      <c r="J1066" s="40">
        <v>2.2000000000000002</v>
      </c>
      <c r="K1066" s="40">
        <v>1</v>
      </c>
      <c r="L1066" s="40">
        <v>44</v>
      </c>
      <c r="M1066" s="21" t="s">
        <v>1383</v>
      </c>
      <c r="N1066" s="21" t="s">
        <v>1317</v>
      </c>
    </row>
    <row r="1067" spans="1:14" ht="15" customHeight="1" x14ac:dyDescent="0.25">
      <c r="A1067" s="23">
        <v>46113</v>
      </c>
      <c r="B1067" s="12" t="s">
        <v>276</v>
      </c>
      <c r="C1067" s="12" t="s">
        <v>277</v>
      </c>
      <c r="D1067" s="12" t="s">
        <v>899</v>
      </c>
      <c r="E1067" s="12" t="s">
        <v>34</v>
      </c>
      <c r="F1067" s="12" t="s">
        <v>35</v>
      </c>
      <c r="G1067" s="12" t="s">
        <v>1357</v>
      </c>
      <c r="H1067" s="12" t="s">
        <v>1358</v>
      </c>
      <c r="I1067" s="40">
        <v>15</v>
      </c>
      <c r="J1067" s="40">
        <v>0.8</v>
      </c>
      <c r="K1067" s="40">
        <v>1</v>
      </c>
      <c r="L1067" s="40">
        <v>12</v>
      </c>
      <c r="M1067" s="21" t="s">
        <v>1383</v>
      </c>
      <c r="N1067" s="21" t="s">
        <v>1317</v>
      </c>
    </row>
    <row r="1068" spans="1:14" ht="15" customHeight="1" x14ac:dyDescent="0.25">
      <c r="A1068" s="23">
        <v>46113</v>
      </c>
      <c r="B1068" s="12" t="s">
        <v>276</v>
      </c>
      <c r="C1068" s="12" t="s">
        <v>277</v>
      </c>
      <c r="D1068" s="12" t="s">
        <v>899</v>
      </c>
      <c r="E1068" s="12" t="s">
        <v>34</v>
      </c>
      <c r="F1068" s="12" t="s">
        <v>35</v>
      </c>
      <c r="G1068" s="12" t="s">
        <v>1359</v>
      </c>
      <c r="H1068" s="12" t="s">
        <v>1360</v>
      </c>
      <c r="I1068" s="40">
        <v>5</v>
      </c>
      <c r="J1068" s="40">
        <v>1</v>
      </c>
      <c r="K1068" s="40">
        <v>1</v>
      </c>
      <c r="L1068" s="40">
        <v>5</v>
      </c>
      <c r="M1068" s="21" t="s">
        <v>1383</v>
      </c>
      <c r="N1068" s="21" t="s">
        <v>1317</v>
      </c>
    </row>
    <row r="1069" spans="1:14" ht="30" customHeight="1" x14ac:dyDescent="0.25">
      <c r="A1069" s="23">
        <v>46113</v>
      </c>
      <c r="B1069" s="12" t="s">
        <v>276</v>
      </c>
      <c r="C1069" s="12" t="s">
        <v>277</v>
      </c>
      <c r="D1069" s="12" t="s">
        <v>899</v>
      </c>
      <c r="E1069" s="12" t="s">
        <v>46</v>
      </c>
      <c r="F1069" s="12" t="s">
        <v>47</v>
      </c>
      <c r="G1069" s="12" t="s">
        <v>1361</v>
      </c>
      <c r="H1069" s="12" t="s">
        <v>1362</v>
      </c>
      <c r="I1069" s="40">
        <v>59</v>
      </c>
      <c r="J1069" s="40">
        <v>7</v>
      </c>
      <c r="K1069" s="40">
        <v>1</v>
      </c>
      <c r="L1069" s="40">
        <v>413</v>
      </c>
      <c r="M1069" s="21" t="s">
        <v>1387</v>
      </c>
      <c r="N1069" s="21" t="s">
        <v>1382</v>
      </c>
    </row>
    <row r="1070" spans="1:14" ht="30" customHeight="1" x14ac:dyDescent="0.25">
      <c r="A1070" s="23">
        <v>46113</v>
      </c>
      <c r="B1070" s="12" t="s">
        <v>276</v>
      </c>
      <c r="C1070" s="12" t="s">
        <v>277</v>
      </c>
      <c r="D1070" s="12" t="s">
        <v>899</v>
      </c>
      <c r="E1070" s="12" t="s">
        <v>48</v>
      </c>
      <c r="F1070" s="12" t="s">
        <v>49</v>
      </c>
      <c r="G1070" s="12" t="s">
        <v>1364</v>
      </c>
      <c r="H1070" s="12" t="s">
        <v>1365</v>
      </c>
      <c r="I1070" s="40">
        <v>59</v>
      </c>
      <c r="J1070" s="40">
        <v>12</v>
      </c>
      <c r="K1070" s="40">
        <v>1</v>
      </c>
      <c r="L1070" s="40">
        <v>708</v>
      </c>
      <c r="M1070" s="21" t="s">
        <v>1387</v>
      </c>
      <c r="N1070" s="21" t="s">
        <v>1382</v>
      </c>
    </row>
    <row r="1071" spans="1:14" ht="15" customHeight="1" x14ac:dyDescent="0.25">
      <c r="A1071" s="23">
        <v>46113</v>
      </c>
      <c r="B1071" s="12" t="s">
        <v>276</v>
      </c>
      <c r="C1071" s="12" t="s">
        <v>277</v>
      </c>
      <c r="D1071" s="12" t="s">
        <v>899</v>
      </c>
      <c r="E1071" s="12" t="s">
        <v>4</v>
      </c>
      <c r="F1071" s="12" t="s">
        <v>5</v>
      </c>
      <c r="G1071" s="12" t="s">
        <v>1366</v>
      </c>
      <c r="H1071" s="12" t="s">
        <v>1367</v>
      </c>
      <c r="I1071" s="40">
        <v>10</v>
      </c>
      <c r="J1071" s="40">
        <v>2</v>
      </c>
      <c r="K1071" s="40">
        <v>1</v>
      </c>
      <c r="L1071" s="40">
        <v>20</v>
      </c>
      <c r="M1071" s="21" t="s">
        <v>1383</v>
      </c>
      <c r="N1071" s="21" t="s">
        <v>1317</v>
      </c>
    </row>
    <row r="1072" spans="1:14" ht="15" customHeight="1" x14ac:dyDescent="0.25">
      <c r="A1072" s="23">
        <v>46113</v>
      </c>
      <c r="B1072" s="12" t="s">
        <v>276</v>
      </c>
      <c r="C1072" s="12" t="s">
        <v>277</v>
      </c>
      <c r="D1072" s="12" t="s">
        <v>899</v>
      </c>
      <c r="E1072" s="12" t="s">
        <v>68</v>
      </c>
      <c r="F1072" s="12" t="s">
        <v>69</v>
      </c>
      <c r="G1072" s="12" t="s">
        <v>1368</v>
      </c>
      <c r="H1072" s="12" t="s">
        <v>1369</v>
      </c>
      <c r="I1072" s="40">
        <v>2</v>
      </c>
      <c r="J1072" s="40">
        <v>25</v>
      </c>
      <c r="K1072" s="40">
        <v>1</v>
      </c>
      <c r="L1072" s="40">
        <v>50</v>
      </c>
      <c r="M1072" s="21" t="s">
        <v>1383</v>
      </c>
      <c r="N1072" s="21" t="s">
        <v>1317</v>
      </c>
    </row>
    <row r="1073" spans="1:14" ht="30" customHeight="1" x14ac:dyDescent="0.25">
      <c r="A1073" s="23">
        <v>46113</v>
      </c>
      <c r="B1073" s="12" t="s">
        <v>279</v>
      </c>
      <c r="C1073" s="12" t="s">
        <v>280</v>
      </c>
      <c r="D1073" s="12" t="s">
        <v>901</v>
      </c>
      <c r="E1073" s="12" t="s">
        <v>30</v>
      </c>
      <c r="F1073" s="12" t="s">
        <v>31</v>
      </c>
      <c r="G1073" s="12" t="s">
        <v>1312</v>
      </c>
      <c r="H1073" s="12" t="s">
        <v>1313</v>
      </c>
      <c r="I1073" s="40">
        <v>1691</v>
      </c>
      <c r="J1073" s="40">
        <v>2</v>
      </c>
      <c r="K1073" s="40">
        <v>1</v>
      </c>
      <c r="L1073" s="40">
        <v>3382</v>
      </c>
      <c r="M1073" s="21" t="s">
        <v>1381</v>
      </c>
      <c r="N1073" s="21" t="s">
        <v>1382</v>
      </c>
    </row>
    <row r="1074" spans="1:14" ht="15" customHeight="1" x14ac:dyDescent="0.25">
      <c r="A1074" s="23">
        <v>46113</v>
      </c>
      <c r="B1074" s="12" t="s">
        <v>279</v>
      </c>
      <c r="C1074" s="12" t="s">
        <v>280</v>
      </c>
      <c r="D1074" s="12" t="s">
        <v>901</v>
      </c>
      <c r="E1074" s="12" t="s">
        <v>30</v>
      </c>
      <c r="F1074" s="12" t="s">
        <v>31</v>
      </c>
      <c r="G1074" s="12" t="s">
        <v>1319</v>
      </c>
      <c r="H1074" s="12" t="s">
        <v>1320</v>
      </c>
      <c r="I1074" s="40">
        <v>5</v>
      </c>
      <c r="J1074" s="40">
        <v>15</v>
      </c>
      <c r="K1074" s="40">
        <v>1</v>
      </c>
      <c r="L1074" s="40">
        <v>75</v>
      </c>
      <c r="M1074" s="21" t="s">
        <v>1383</v>
      </c>
      <c r="N1074" s="21" t="s">
        <v>1317</v>
      </c>
    </row>
    <row r="1075" spans="1:14" ht="15" customHeight="1" x14ac:dyDescent="0.25">
      <c r="A1075" s="23">
        <v>46113</v>
      </c>
      <c r="B1075" s="12" t="s">
        <v>279</v>
      </c>
      <c r="C1075" s="12" t="s">
        <v>280</v>
      </c>
      <c r="D1075" s="12" t="s">
        <v>901</v>
      </c>
      <c r="E1075" s="12" t="s">
        <v>30</v>
      </c>
      <c r="F1075" s="12" t="s">
        <v>31</v>
      </c>
      <c r="G1075" s="12" t="s">
        <v>1322</v>
      </c>
      <c r="H1075" s="12" t="s">
        <v>1323</v>
      </c>
      <c r="I1075" s="40">
        <v>5</v>
      </c>
      <c r="J1075" s="40">
        <v>20</v>
      </c>
      <c r="K1075" s="40">
        <v>1</v>
      </c>
      <c r="L1075" s="40">
        <v>100</v>
      </c>
      <c r="M1075" s="21" t="s">
        <v>1383</v>
      </c>
      <c r="N1075" s="21" t="s">
        <v>1317</v>
      </c>
    </row>
    <row r="1076" spans="1:14" ht="15" customHeight="1" x14ac:dyDescent="0.25">
      <c r="A1076" s="23">
        <v>46113</v>
      </c>
      <c r="B1076" s="12" t="s">
        <v>279</v>
      </c>
      <c r="C1076" s="12" t="s">
        <v>280</v>
      </c>
      <c r="D1076" s="12" t="s">
        <v>901</v>
      </c>
      <c r="E1076" s="12" t="s">
        <v>30</v>
      </c>
      <c r="F1076" s="12" t="s">
        <v>31</v>
      </c>
      <c r="G1076" s="12" t="s">
        <v>1324</v>
      </c>
      <c r="H1076" s="12" t="s">
        <v>1325</v>
      </c>
      <c r="I1076" s="40">
        <v>20</v>
      </c>
      <c r="J1076" s="40">
        <v>6</v>
      </c>
      <c r="K1076" s="40">
        <v>1</v>
      </c>
      <c r="L1076" s="40">
        <v>120</v>
      </c>
      <c r="M1076" s="21" t="s">
        <v>1383</v>
      </c>
      <c r="N1076" s="21" t="s">
        <v>1317</v>
      </c>
    </row>
    <row r="1077" spans="1:14" ht="15" customHeight="1" x14ac:dyDescent="0.25">
      <c r="A1077" s="23">
        <v>46113</v>
      </c>
      <c r="B1077" s="12" t="s">
        <v>279</v>
      </c>
      <c r="C1077" s="12" t="s">
        <v>280</v>
      </c>
      <c r="D1077" s="12" t="s">
        <v>901</v>
      </c>
      <c r="E1077" s="12" t="s">
        <v>52</v>
      </c>
      <c r="F1077" s="12" t="s">
        <v>53</v>
      </c>
      <c r="G1077" s="12" t="s">
        <v>1327</v>
      </c>
      <c r="H1077" s="12" t="s">
        <v>1328</v>
      </c>
      <c r="I1077" s="40">
        <v>20</v>
      </c>
      <c r="J1077" s="40">
        <v>1.8</v>
      </c>
      <c r="K1077" s="40">
        <v>1</v>
      </c>
      <c r="L1077" s="40">
        <v>36</v>
      </c>
      <c r="M1077" s="21" t="s">
        <v>1384</v>
      </c>
      <c r="N1077" s="21" t="s">
        <v>1385</v>
      </c>
    </row>
    <row r="1078" spans="1:14" ht="15" customHeight="1" x14ac:dyDescent="0.25">
      <c r="A1078" s="23">
        <v>46113</v>
      </c>
      <c r="B1078" s="12" t="s">
        <v>279</v>
      </c>
      <c r="C1078" s="12" t="s">
        <v>280</v>
      </c>
      <c r="D1078" s="12" t="s">
        <v>901</v>
      </c>
      <c r="E1078" s="12" t="s">
        <v>52</v>
      </c>
      <c r="F1078" s="12" t="s">
        <v>53</v>
      </c>
      <c r="G1078" s="12" t="s">
        <v>1330</v>
      </c>
      <c r="H1078" s="12" t="s">
        <v>1331</v>
      </c>
      <c r="I1078" s="40">
        <v>20</v>
      </c>
      <c r="J1078" s="40">
        <v>30</v>
      </c>
      <c r="K1078" s="40">
        <v>1</v>
      </c>
      <c r="L1078" s="40">
        <v>600</v>
      </c>
      <c r="M1078" s="21" t="s">
        <v>1384</v>
      </c>
      <c r="N1078" s="21" t="s">
        <v>1385</v>
      </c>
    </row>
    <row r="1079" spans="1:14" ht="15" customHeight="1" x14ac:dyDescent="0.25">
      <c r="A1079" s="23">
        <v>46113</v>
      </c>
      <c r="B1079" s="12" t="s">
        <v>279</v>
      </c>
      <c r="C1079" s="12" t="s">
        <v>280</v>
      </c>
      <c r="D1079" s="12" t="s">
        <v>901</v>
      </c>
      <c r="E1079" s="12" t="s">
        <v>52</v>
      </c>
      <c r="F1079" s="12" t="s">
        <v>53</v>
      </c>
      <c r="G1079" s="12" t="s">
        <v>1333</v>
      </c>
      <c r="H1079" s="12" t="s">
        <v>1334</v>
      </c>
      <c r="I1079" s="40">
        <v>127</v>
      </c>
      <c r="J1079" s="40">
        <v>0.45</v>
      </c>
      <c r="K1079" s="40">
        <v>1</v>
      </c>
      <c r="L1079" s="40">
        <v>57.15</v>
      </c>
      <c r="M1079" s="21" t="s">
        <v>1383</v>
      </c>
      <c r="N1079" s="21" t="s">
        <v>1317</v>
      </c>
    </row>
    <row r="1080" spans="1:14" ht="15" customHeight="1" x14ac:dyDescent="0.25">
      <c r="A1080" s="23">
        <v>46113</v>
      </c>
      <c r="B1080" s="12" t="s">
        <v>279</v>
      </c>
      <c r="C1080" s="12" t="s">
        <v>280</v>
      </c>
      <c r="D1080" s="12" t="s">
        <v>901</v>
      </c>
      <c r="E1080" s="12" t="s">
        <v>52</v>
      </c>
      <c r="F1080" s="12" t="s">
        <v>53</v>
      </c>
      <c r="G1080" s="12" t="s">
        <v>1336</v>
      </c>
      <c r="H1080" s="12" t="s">
        <v>1337</v>
      </c>
      <c r="I1080" s="40">
        <v>905</v>
      </c>
      <c r="J1080" s="40">
        <v>0.2</v>
      </c>
      <c r="K1080" s="40">
        <v>1</v>
      </c>
      <c r="L1080" s="40">
        <v>181</v>
      </c>
      <c r="M1080" s="21" t="s">
        <v>1383</v>
      </c>
      <c r="N1080" s="21" t="s">
        <v>1317</v>
      </c>
    </row>
    <row r="1081" spans="1:14" ht="15" customHeight="1" x14ac:dyDescent="0.25">
      <c r="A1081" s="23">
        <v>46113</v>
      </c>
      <c r="B1081" s="12" t="s">
        <v>279</v>
      </c>
      <c r="C1081" s="12" t="s">
        <v>280</v>
      </c>
      <c r="D1081" s="12" t="s">
        <v>901</v>
      </c>
      <c r="E1081" s="12" t="s">
        <v>84</v>
      </c>
      <c r="F1081" s="12" t="s">
        <v>85</v>
      </c>
      <c r="G1081" s="12" t="s">
        <v>1340</v>
      </c>
      <c r="H1081" s="12" t="s">
        <v>1341</v>
      </c>
      <c r="I1081" s="40">
        <v>178</v>
      </c>
      <c r="J1081" s="40">
        <v>4</v>
      </c>
      <c r="K1081" s="40">
        <v>1</v>
      </c>
      <c r="L1081" s="40">
        <v>712</v>
      </c>
      <c r="M1081" s="21" t="s">
        <v>1383</v>
      </c>
      <c r="N1081" s="21" t="s">
        <v>1317</v>
      </c>
    </row>
    <row r="1082" spans="1:14" ht="30" customHeight="1" x14ac:dyDescent="0.25">
      <c r="A1082" s="23">
        <v>46113</v>
      </c>
      <c r="B1082" s="12" t="s">
        <v>279</v>
      </c>
      <c r="C1082" s="12" t="s">
        <v>280</v>
      </c>
      <c r="D1082" s="12" t="s">
        <v>901</v>
      </c>
      <c r="E1082" s="12" t="s">
        <v>84</v>
      </c>
      <c r="F1082" s="12" t="s">
        <v>85</v>
      </c>
      <c r="G1082" s="12" t="s">
        <v>1343</v>
      </c>
      <c r="H1082" s="12" t="s">
        <v>1344</v>
      </c>
      <c r="I1082" s="40">
        <v>1</v>
      </c>
      <c r="J1082" s="40">
        <v>90</v>
      </c>
      <c r="K1082" s="40">
        <v>1</v>
      </c>
      <c r="L1082" s="40">
        <v>90</v>
      </c>
      <c r="M1082" s="21" t="s">
        <v>1386</v>
      </c>
      <c r="N1082" s="21" t="s">
        <v>1382</v>
      </c>
    </row>
    <row r="1083" spans="1:14" ht="15" customHeight="1" x14ac:dyDescent="0.25">
      <c r="A1083" s="23">
        <v>46113</v>
      </c>
      <c r="B1083" s="12" t="s">
        <v>279</v>
      </c>
      <c r="C1083" s="12" t="s">
        <v>280</v>
      </c>
      <c r="D1083" s="12" t="s">
        <v>901</v>
      </c>
      <c r="E1083" s="12" t="s">
        <v>84</v>
      </c>
      <c r="F1083" s="12" t="s">
        <v>85</v>
      </c>
      <c r="G1083" s="12" t="s">
        <v>1346</v>
      </c>
      <c r="H1083" s="12" t="s">
        <v>1347</v>
      </c>
      <c r="I1083" s="40">
        <v>53</v>
      </c>
      <c r="J1083" s="40">
        <v>1.5</v>
      </c>
      <c r="K1083" s="40">
        <v>1</v>
      </c>
      <c r="L1083" s="40">
        <v>79.5</v>
      </c>
      <c r="M1083" s="21" t="s">
        <v>1383</v>
      </c>
      <c r="N1083" s="21" t="s">
        <v>1317</v>
      </c>
    </row>
    <row r="1084" spans="1:14" ht="30" customHeight="1" x14ac:dyDescent="0.25">
      <c r="A1084" s="23">
        <v>46113</v>
      </c>
      <c r="B1084" s="12" t="s">
        <v>279</v>
      </c>
      <c r="C1084" s="12" t="s">
        <v>280</v>
      </c>
      <c r="D1084" s="12" t="s">
        <v>901</v>
      </c>
      <c r="E1084" s="12" t="s">
        <v>26</v>
      </c>
      <c r="F1084" s="12" t="s">
        <v>27</v>
      </c>
      <c r="G1084" s="12" t="s">
        <v>1349</v>
      </c>
      <c r="H1084" s="12" t="s">
        <v>1350</v>
      </c>
      <c r="I1084" s="40">
        <v>1</v>
      </c>
      <c r="J1084" s="40">
        <v>75</v>
      </c>
      <c r="K1084" s="40">
        <v>1</v>
      </c>
      <c r="L1084" s="40">
        <v>75</v>
      </c>
      <c r="M1084" s="21" t="s">
        <v>1386</v>
      </c>
      <c r="N1084" s="21" t="s">
        <v>1382</v>
      </c>
    </row>
    <row r="1085" spans="1:14" ht="15" customHeight="1" x14ac:dyDescent="0.25">
      <c r="A1085" s="23">
        <v>46113</v>
      </c>
      <c r="B1085" s="12" t="s">
        <v>279</v>
      </c>
      <c r="C1085" s="12" t="s">
        <v>280</v>
      </c>
      <c r="D1085" s="12" t="s">
        <v>901</v>
      </c>
      <c r="E1085" s="12" t="s">
        <v>26</v>
      </c>
      <c r="F1085" s="12" t="s">
        <v>27</v>
      </c>
      <c r="G1085" s="12" t="s">
        <v>1351</v>
      </c>
      <c r="H1085" s="12" t="s">
        <v>1352</v>
      </c>
      <c r="I1085" s="40">
        <v>45</v>
      </c>
      <c r="J1085" s="40">
        <v>2.5</v>
      </c>
      <c r="K1085" s="40">
        <v>1</v>
      </c>
      <c r="L1085" s="40">
        <v>112.5</v>
      </c>
      <c r="M1085" s="21" t="s">
        <v>1383</v>
      </c>
      <c r="N1085" s="21" t="s">
        <v>1317</v>
      </c>
    </row>
    <row r="1086" spans="1:14" ht="15" customHeight="1" x14ac:dyDescent="0.25">
      <c r="A1086" s="23">
        <v>46113</v>
      </c>
      <c r="B1086" s="12" t="s">
        <v>279</v>
      </c>
      <c r="C1086" s="12" t="s">
        <v>280</v>
      </c>
      <c r="D1086" s="12" t="s">
        <v>901</v>
      </c>
      <c r="E1086" s="12" t="s">
        <v>26</v>
      </c>
      <c r="F1086" s="12" t="s">
        <v>27</v>
      </c>
      <c r="G1086" s="12" t="s">
        <v>1353</v>
      </c>
      <c r="H1086" s="12" t="s">
        <v>1354</v>
      </c>
      <c r="I1086" s="40">
        <v>71</v>
      </c>
      <c r="J1086" s="40">
        <v>1.2</v>
      </c>
      <c r="K1086" s="40">
        <v>1</v>
      </c>
      <c r="L1086" s="40">
        <v>85.2</v>
      </c>
      <c r="M1086" s="21" t="s">
        <v>1383</v>
      </c>
      <c r="N1086" s="21" t="s">
        <v>1317</v>
      </c>
    </row>
    <row r="1087" spans="1:14" ht="15" customHeight="1" x14ac:dyDescent="0.25">
      <c r="A1087" s="23">
        <v>46113</v>
      </c>
      <c r="B1087" s="12" t="s">
        <v>279</v>
      </c>
      <c r="C1087" s="12" t="s">
        <v>280</v>
      </c>
      <c r="D1087" s="12" t="s">
        <v>901</v>
      </c>
      <c r="E1087" s="12" t="s">
        <v>34</v>
      </c>
      <c r="F1087" s="12" t="s">
        <v>35</v>
      </c>
      <c r="G1087" s="12" t="s">
        <v>1356</v>
      </c>
      <c r="H1087" s="12" t="s">
        <v>1350</v>
      </c>
      <c r="I1087" s="40">
        <v>72</v>
      </c>
      <c r="J1087" s="40">
        <v>2.2000000000000002</v>
      </c>
      <c r="K1087" s="40">
        <v>1</v>
      </c>
      <c r="L1087" s="40">
        <v>158.4</v>
      </c>
      <c r="M1087" s="21" t="s">
        <v>1383</v>
      </c>
      <c r="N1087" s="21" t="s">
        <v>1317</v>
      </c>
    </row>
    <row r="1088" spans="1:14" ht="15" customHeight="1" x14ac:dyDescent="0.25">
      <c r="A1088" s="23">
        <v>46113</v>
      </c>
      <c r="B1088" s="12" t="s">
        <v>279</v>
      </c>
      <c r="C1088" s="12" t="s">
        <v>280</v>
      </c>
      <c r="D1088" s="12" t="s">
        <v>901</v>
      </c>
      <c r="E1088" s="12" t="s">
        <v>34</v>
      </c>
      <c r="F1088" s="12" t="s">
        <v>35</v>
      </c>
      <c r="G1088" s="12" t="s">
        <v>1357</v>
      </c>
      <c r="H1088" s="12" t="s">
        <v>1358</v>
      </c>
      <c r="I1088" s="40">
        <v>43</v>
      </c>
      <c r="J1088" s="40">
        <v>0.8</v>
      </c>
      <c r="K1088" s="40">
        <v>1</v>
      </c>
      <c r="L1088" s="40">
        <v>34.4</v>
      </c>
      <c r="M1088" s="21" t="s">
        <v>1383</v>
      </c>
      <c r="N1088" s="21" t="s">
        <v>1317</v>
      </c>
    </row>
    <row r="1089" spans="1:14" ht="15" customHeight="1" x14ac:dyDescent="0.25">
      <c r="A1089" s="23">
        <v>46113</v>
      </c>
      <c r="B1089" s="12" t="s">
        <v>279</v>
      </c>
      <c r="C1089" s="12" t="s">
        <v>280</v>
      </c>
      <c r="D1089" s="12" t="s">
        <v>901</v>
      </c>
      <c r="E1089" s="12" t="s">
        <v>34</v>
      </c>
      <c r="F1089" s="12" t="s">
        <v>35</v>
      </c>
      <c r="G1089" s="12" t="s">
        <v>1359</v>
      </c>
      <c r="H1089" s="12" t="s">
        <v>1360</v>
      </c>
      <c r="I1089" s="40">
        <v>11</v>
      </c>
      <c r="J1089" s="40">
        <v>1</v>
      </c>
      <c r="K1089" s="40">
        <v>1</v>
      </c>
      <c r="L1089" s="40">
        <v>11</v>
      </c>
      <c r="M1089" s="21" t="s">
        <v>1383</v>
      </c>
      <c r="N1089" s="21" t="s">
        <v>1317</v>
      </c>
    </row>
    <row r="1090" spans="1:14" ht="30" customHeight="1" x14ac:dyDescent="0.25">
      <c r="A1090" s="23">
        <v>46113</v>
      </c>
      <c r="B1090" s="12" t="s">
        <v>279</v>
      </c>
      <c r="C1090" s="12" t="s">
        <v>280</v>
      </c>
      <c r="D1090" s="12" t="s">
        <v>901</v>
      </c>
      <c r="E1090" s="12" t="s">
        <v>46</v>
      </c>
      <c r="F1090" s="12" t="s">
        <v>47</v>
      </c>
      <c r="G1090" s="12" t="s">
        <v>1361</v>
      </c>
      <c r="H1090" s="12" t="s">
        <v>1362</v>
      </c>
      <c r="I1090" s="40">
        <v>28</v>
      </c>
      <c r="J1090" s="40">
        <v>7</v>
      </c>
      <c r="K1090" s="40">
        <v>1</v>
      </c>
      <c r="L1090" s="40">
        <v>196</v>
      </c>
      <c r="M1090" s="21" t="s">
        <v>1387</v>
      </c>
      <c r="N1090" s="21" t="s">
        <v>1382</v>
      </c>
    </row>
    <row r="1091" spans="1:14" ht="30" customHeight="1" x14ac:dyDescent="0.25">
      <c r="A1091" s="23">
        <v>46113</v>
      </c>
      <c r="B1091" s="12" t="s">
        <v>279</v>
      </c>
      <c r="C1091" s="12" t="s">
        <v>280</v>
      </c>
      <c r="D1091" s="12" t="s">
        <v>901</v>
      </c>
      <c r="E1091" s="12" t="s">
        <v>48</v>
      </c>
      <c r="F1091" s="12" t="s">
        <v>49</v>
      </c>
      <c r="G1091" s="12" t="s">
        <v>1364</v>
      </c>
      <c r="H1091" s="12" t="s">
        <v>1365</v>
      </c>
      <c r="I1091" s="40">
        <v>28</v>
      </c>
      <c r="J1091" s="40">
        <v>12</v>
      </c>
      <c r="K1091" s="40">
        <v>1</v>
      </c>
      <c r="L1091" s="40">
        <v>336</v>
      </c>
      <c r="M1091" s="21" t="s">
        <v>1387</v>
      </c>
      <c r="N1091" s="21" t="s">
        <v>1382</v>
      </c>
    </row>
    <row r="1092" spans="1:14" ht="15" customHeight="1" x14ac:dyDescent="0.25">
      <c r="A1092" s="23">
        <v>46113</v>
      </c>
      <c r="B1092" s="12" t="s">
        <v>279</v>
      </c>
      <c r="C1092" s="12" t="s">
        <v>280</v>
      </c>
      <c r="D1092" s="12" t="s">
        <v>901</v>
      </c>
      <c r="E1092" s="12" t="s">
        <v>4</v>
      </c>
      <c r="F1092" s="12" t="s">
        <v>5</v>
      </c>
      <c r="G1092" s="12" t="s">
        <v>1366</v>
      </c>
      <c r="H1092" s="12" t="s">
        <v>1367</v>
      </c>
      <c r="I1092" s="40">
        <v>43</v>
      </c>
      <c r="J1092" s="40">
        <v>2</v>
      </c>
      <c r="K1092" s="40">
        <v>1</v>
      </c>
      <c r="L1092" s="40">
        <v>86</v>
      </c>
      <c r="M1092" s="21" t="s">
        <v>1383</v>
      </c>
      <c r="N1092" s="21" t="s">
        <v>1317</v>
      </c>
    </row>
    <row r="1093" spans="1:14" ht="15" customHeight="1" x14ac:dyDescent="0.25">
      <c r="A1093" s="23">
        <v>46113</v>
      </c>
      <c r="B1093" s="12" t="s">
        <v>279</v>
      </c>
      <c r="C1093" s="12" t="s">
        <v>280</v>
      </c>
      <c r="D1093" s="12" t="s">
        <v>901</v>
      </c>
      <c r="E1093" s="12" t="s">
        <v>68</v>
      </c>
      <c r="F1093" s="12" t="s">
        <v>69</v>
      </c>
      <c r="G1093" s="12" t="s">
        <v>1368</v>
      </c>
      <c r="H1093" s="12" t="s">
        <v>1369</v>
      </c>
      <c r="I1093" s="40">
        <v>3</v>
      </c>
      <c r="J1093" s="40">
        <v>25</v>
      </c>
      <c r="K1093" s="40">
        <v>1</v>
      </c>
      <c r="L1093" s="40">
        <v>75</v>
      </c>
      <c r="M1093" s="21" t="s">
        <v>1383</v>
      </c>
      <c r="N1093" s="21" t="s">
        <v>1317</v>
      </c>
    </row>
    <row r="1094" spans="1:14" ht="30" customHeight="1" x14ac:dyDescent="0.25">
      <c r="A1094" s="23">
        <v>46113</v>
      </c>
      <c r="B1094" s="12" t="s">
        <v>223</v>
      </c>
      <c r="C1094" s="12" t="s">
        <v>224</v>
      </c>
      <c r="D1094" s="12" t="s">
        <v>905</v>
      </c>
      <c r="E1094" s="12" t="s">
        <v>30</v>
      </c>
      <c r="F1094" s="12" t="s">
        <v>31</v>
      </c>
      <c r="G1094" s="12" t="s">
        <v>1312</v>
      </c>
      <c r="H1094" s="12" t="s">
        <v>1313</v>
      </c>
      <c r="I1094" s="40">
        <v>1000</v>
      </c>
      <c r="J1094" s="40">
        <v>2</v>
      </c>
      <c r="K1094" s="40">
        <v>1</v>
      </c>
      <c r="L1094" s="40">
        <v>2000</v>
      </c>
      <c r="M1094" s="21" t="s">
        <v>1381</v>
      </c>
      <c r="N1094" s="21" t="s">
        <v>1382</v>
      </c>
    </row>
    <row r="1095" spans="1:14" ht="15" customHeight="1" x14ac:dyDescent="0.25">
      <c r="A1095" s="23">
        <v>46113</v>
      </c>
      <c r="B1095" s="12" t="s">
        <v>223</v>
      </c>
      <c r="C1095" s="12" t="s">
        <v>224</v>
      </c>
      <c r="D1095" s="12" t="s">
        <v>905</v>
      </c>
      <c r="E1095" s="12" t="s">
        <v>30</v>
      </c>
      <c r="F1095" s="12" t="s">
        <v>31</v>
      </c>
      <c r="G1095" s="12" t="s">
        <v>1319</v>
      </c>
      <c r="H1095" s="12" t="s">
        <v>1320</v>
      </c>
      <c r="I1095" s="40">
        <v>3</v>
      </c>
      <c r="J1095" s="40">
        <v>15</v>
      </c>
      <c r="K1095" s="40">
        <v>1</v>
      </c>
      <c r="L1095" s="40">
        <v>45</v>
      </c>
      <c r="M1095" s="21" t="s">
        <v>1383</v>
      </c>
      <c r="N1095" s="21" t="s">
        <v>1317</v>
      </c>
    </row>
    <row r="1096" spans="1:14" ht="15" customHeight="1" x14ac:dyDescent="0.25">
      <c r="A1096" s="23">
        <v>46113</v>
      </c>
      <c r="B1096" s="12" t="s">
        <v>223</v>
      </c>
      <c r="C1096" s="12" t="s">
        <v>224</v>
      </c>
      <c r="D1096" s="12" t="s">
        <v>905</v>
      </c>
      <c r="E1096" s="12" t="s">
        <v>30</v>
      </c>
      <c r="F1096" s="12" t="s">
        <v>31</v>
      </c>
      <c r="G1096" s="12" t="s">
        <v>1322</v>
      </c>
      <c r="H1096" s="12" t="s">
        <v>1323</v>
      </c>
      <c r="I1096" s="40">
        <v>3</v>
      </c>
      <c r="J1096" s="40">
        <v>20</v>
      </c>
      <c r="K1096" s="40">
        <v>1</v>
      </c>
      <c r="L1096" s="40">
        <v>60</v>
      </c>
      <c r="M1096" s="21" t="s">
        <v>1383</v>
      </c>
      <c r="N1096" s="21" t="s">
        <v>1317</v>
      </c>
    </row>
    <row r="1097" spans="1:14" ht="15" customHeight="1" x14ac:dyDescent="0.25">
      <c r="A1097" s="23">
        <v>46113</v>
      </c>
      <c r="B1097" s="12" t="s">
        <v>223</v>
      </c>
      <c r="C1097" s="12" t="s">
        <v>224</v>
      </c>
      <c r="D1097" s="12" t="s">
        <v>905</v>
      </c>
      <c r="E1097" s="12" t="s">
        <v>30</v>
      </c>
      <c r="F1097" s="12" t="s">
        <v>31</v>
      </c>
      <c r="G1097" s="12" t="s">
        <v>1324</v>
      </c>
      <c r="H1097" s="12" t="s">
        <v>1325</v>
      </c>
      <c r="I1097" s="40">
        <v>12</v>
      </c>
      <c r="J1097" s="40">
        <v>6</v>
      </c>
      <c r="K1097" s="40">
        <v>1</v>
      </c>
      <c r="L1097" s="40">
        <v>72</v>
      </c>
      <c r="M1097" s="21" t="s">
        <v>1383</v>
      </c>
      <c r="N1097" s="21" t="s">
        <v>1317</v>
      </c>
    </row>
    <row r="1098" spans="1:14" ht="15" customHeight="1" x14ac:dyDescent="0.25">
      <c r="A1098" s="23">
        <v>46113</v>
      </c>
      <c r="B1098" s="12" t="s">
        <v>223</v>
      </c>
      <c r="C1098" s="12" t="s">
        <v>224</v>
      </c>
      <c r="D1098" s="12" t="s">
        <v>905</v>
      </c>
      <c r="E1098" s="12" t="s">
        <v>52</v>
      </c>
      <c r="F1098" s="12" t="s">
        <v>53</v>
      </c>
      <c r="G1098" s="12" t="s">
        <v>1327</v>
      </c>
      <c r="H1098" s="12" t="s">
        <v>1328</v>
      </c>
      <c r="I1098" s="40">
        <v>29</v>
      </c>
      <c r="J1098" s="40">
        <v>1.8</v>
      </c>
      <c r="K1098" s="40">
        <v>1</v>
      </c>
      <c r="L1098" s="40">
        <v>52.2</v>
      </c>
      <c r="M1098" s="21" t="s">
        <v>1384</v>
      </c>
      <c r="N1098" s="21" t="s">
        <v>1385</v>
      </c>
    </row>
    <row r="1099" spans="1:14" ht="15" customHeight="1" x14ac:dyDescent="0.25">
      <c r="A1099" s="23">
        <v>46113</v>
      </c>
      <c r="B1099" s="12" t="s">
        <v>223</v>
      </c>
      <c r="C1099" s="12" t="s">
        <v>224</v>
      </c>
      <c r="D1099" s="12" t="s">
        <v>905</v>
      </c>
      <c r="E1099" s="12" t="s">
        <v>52</v>
      </c>
      <c r="F1099" s="12" t="s">
        <v>53</v>
      </c>
      <c r="G1099" s="12" t="s">
        <v>1330</v>
      </c>
      <c r="H1099" s="12" t="s">
        <v>1331</v>
      </c>
      <c r="I1099" s="40">
        <v>29</v>
      </c>
      <c r="J1099" s="40">
        <v>30</v>
      </c>
      <c r="K1099" s="40">
        <v>1</v>
      </c>
      <c r="L1099" s="40">
        <v>870</v>
      </c>
      <c r="M1099" s="21" t="s">
        <v>1384</v>
      </c>
      <c r="N1099" s="21" t="s">
        <v>1385</v>
      </c>
    </row>
    <row r="1100" spans="1:14" ht="15" customHeight="1" x14ac:dyDescent="0.25">
      <c r="A1100" s="23">
        <v>46113</v>
      </c>
      <c r="B1100" s="12" t="s">
        <v>223</v>
      </c>
      <c r="C1100" s="12" t="s">
        <v>224</v>
      </c>
      <c r="D1100" s="12" t="s">
        <v>905</v>
      </c>
      <c r="E1100" s="12" t="s">
        <v>52</v>
      </c>
      <c r="F1100" s="12" t="s">
        <v>53</v>
      </c>
      <c r="G1100" s="12" t="s">
        <v>1333</v>
      </c>
      <c r="H1100" s="12" t="s">
        <v>1334</v>
      </c>
      <c r="I1100" s="40">
        <v>90</v>
      </c>
      <c r="J1100" s="40">
        <v>0.45</v>
      </c>
      <c r="K1100" s="40">
        <v>1</v>
      </c>
      <c r="L1100" s="40">
        <v>40.5</v>
      </c>
      <c r="M1100" s="21" t="s">
        <v>1383</v>
      </c>
      <c r="N1100" s="21" t="s">
        <v>1317</v>
      </c>
    </row>
    <row r="1101" spans="1:14" ht="15" customHeight="1" x14ac:dyDescent="0.25">
      <c r="A1101" s="23">
        <v>46113</v>
      </c>
      <c r="B1101" s="12" t="s">
        <v>223</v>
      </c>
      <c r="C1101" s="12" t="s">
        <v>224</v>
      </c>
      <c r="D1101" s="12" t="s">
        <v>905</v>
      </c>
      <c r="E1101" s="12" t="s">
        <v>52</v>
      </c>
      <c r="F1101" s="12" t="s">
        <v>53</v>
      </c>
      <c r="G1101" s="12" t="s">
        <v>1336</v>
      </c>
      <c r="H1101" s="12" t="s">
        <v>1337</v>
      </c>
      <c r="I1101" s="40">
        <v>645</v>
      </c>
      <c r="J1101" s="40">
        <v>0.2</v>
      </c>
      <c r="K1101" s="40">
        <v>1</v>
      </c>
      <c r="L1101" s="40">
        <v>129</v>
      </c>
      <c r="M1101" s="21" t="s">
        <v>1383</v>
      </c>
      <c r="N1101" s="21" t="s">
        <v>1317</v>
      </c>
    </row>
    <row r="1102" spans="1:14" ht="15" customHeight="1" x14ac:dyDescent="0.25">
      <c r="A1102" s="23">
        <v>46113</v>
      </c>
      <c r="B1102" s="12" t="s">
        <v>223</v>
      </c>
      <c r="C1102" s="12" t="s">
        <v>224</v>
      </c>
      <c r="D1102" s="12" t="s">
        <v>905</v>
      </c>
      <c r="E1102" s="12" t="s">
        <v>84</v>
      </c>
      <c r="F1102" s="12" t="s">
        <v>85</v>
      </c>
      <c r="G1102" s="12" t="s">
        <v>1340</v>
      </c>
      <c r="H1102" s="12" t="s">
        <v>1341</v>
      </c>
      <c r="I1102" s="40">
        <v>100</v>
      </c>
      <c r="J1102" s="40">
        <v>4</v>
      </c>
      <c r="K1102" s="40">
        <v>1</v>
      </c>
      <c r="L1102" s="40">
        <v>400</v>
      </c>
      <c r="M1102" s="21" t="s">
        <v>1383</v>
      </c>
      <c r="N1102" s="21" t="s">
        <v>1317</v>
      </c>
    </row>
    <row r="1103" spans="1:14" ht="30" customHeight="1" x14ac:dyDescent="0.25">
      <c r="A1103" s="23">
        <v>46113</v>
      </c>
      <c r="B1103" s="12" t="s">
        <v>223</v>
      </c>
      <c r="C1103" s="12" t="s">
        <v>224</v>
      </c>
      <c r="D1103" s="12" t="s">
        <v>905</v>
      </c>
      <c r="E1103" s="12" t="s">
        <v>84</v>
      </c>
      <c r="F1103" s="12" t="s">
        <v>85</v>
      </c>
      <c r="G1103" s="12" t="s">
        <v>1343</v>
      </c>
      <c r="H1103" s="12" t="s">
        <v>1344</v>
      </c>
      <c r="I1103" s="40">
        <v>1</v>
      </c>
      <c r="J1103" s="40">
        <v>90</v>
      </c>
      <c r="K1103" s="40">
        <v>1</v>
      </c>
      <c r="L1103" s="40">
        <v>90</v>
      </c>
      <c r="M1103" s="21" t="s">
        <v>1386</v>
      </c>
      <c r="N1103" s="21" t="s">
        <v>1382</v>
      </c>
    </row>
    <row r="1104" spans="1:14" ht="15" customHeight="1" x14ac:dyDescent="0.25">
      <c r="A1104" s="23">
        <v>46113</v>
      </c>
      <c r="B1104" s="12" t="s">
        <v>223</v>
      </c>
      <c r="C1104" s="12" t="s">
        <v>224</v>
      </c>
      <c r="D1104" s="12" t="s">
        <v>905</v>
      </c>
      <c r="E1104" s="12" t="s">
        <v>84</v>
      </c>
      <c r="F1104" s="12" t="s">
        <v>85</v>
      </c>
      <c r="G1104" s="12" t="s">
        <v>1346</v>
      </c>
      <c r="H1104" s="12" t="s">
        <v>1347</v>
      </c>
      <c r="I1104" s="40">
        <v>30</v>
      </c>
      <c r="J1104" s="40">
        <v>1.5</v>
      </c>
      <c r="K1104" s="40">
        <v>1</v>
      </c>
      <c r="L1104" s="40">
        <v>45</v>
      </c>
      <c r="M1104" s="21" t="s">
        <v>1383</v>
      </c>
      <c r="N1104" s="21" t="s">
        <v>1317</v>
      </c>
    </row>
    <row r="1105" spans="1:14" ht="30" customHeight="1" x14ac:dyDescent="0.25">
      <c r="A1105" s="23">
        <v>46113</v>
      </c>
      <c r="B1105" s="12" t="s">
        <v>223</v>
      </c>
      <c r="C1105" s="12" t="s">
        <v>224</v>
      </c>
      <c r="D1105" s="12" t="s">
        <v>905</v>
      </c>
      <c r="E1105" s="12" t="s">
        <v>26</v>
      </c>
      <c r="F1105" s="12" t="s">
        <v>27</v>
      </c>
      <c r="G1105" s="12" t="s">
        <v>1349</v>
      </c>
      <c r="H1105" s="12" t="s">
        <v>1350</v>
      </c>
      <c r="I1105" s="40">
        <v>1</v>
      </c>
      <c r="J1105" s="40">
        <v>75</v>
      </c>
      <c r="K1105" s="40">
        <v>1</v>
      </c>
      <c r="L1105" s="40">
        <v>75</v>
      </c>
      <c r="M1105" s="21" t="s">
        <v>1386</v>
      </c>
      <c r="N1105" s="21" t="s">
        <v>1382</v>
      </c>
    </row>
    <row r="1106" spans="1:14" ht="15" customHeight="1" x14ac:dyDescent="0.25">
      <c r="A1106" s="23">
        <v>46113</v>
      </c>
      <c r="B1106" s="12" t="s">
        <v>223</v>
      </c>
      <c r="C1106" s="12" t="s">
        <v>224</v>
      </c>
      <c r="D1106" s="12" t="s">
        <v>905</v>
      </c>
      <c r="E1106" s="12" t="s">
        <v>26</v>
      </c>
      <c r="F1106" s="12" t="s">
        <v>27</v>
      </c>
      <c r="G1106" s="12" t="s">
        <v>1351</v>
      </c>
      <c r="H1106" s="12" t="s">
        <v>1352</v>
      </c>
      <c r="I1106" s="40">
        <v>25</v>
      </c>
      <c r="J1106" s="40">
        <v>2.5</v>
      </c>
      <c r="K1106" s="40">
        <v>1</v>
      </c>
      <c r="L1106" s="40">
        <v>62.5</v>
      </c>
      <c r="M1106" s="21" t="s">
        <v>1383</v>
      </c>
      <c r="N1106" s="21" t="s">
        <v>1317</v>
      </c>
    </row>
    <row r="1107" spans="1:14" ht="15" customHeight="1" x14ac:dyDescent="0.25">
      <c r="A1107" s="23">
        <v>46113</v>
      </c>
      <c r="B1107" s="12" t="s">
        <v>223</v>
      </c>
      <c r="C1107" s="12" t="s">
        <v>224</v>
      </c>
      <c r="D1107" s="12" t="s">
        <v>905</v>
      </c>
      <c r="E1107" s="12" t="s">
        <v>26</v>
      </c>
      <c r="F1107" s="12" t="s">
        <v>27</v>
      </c>
      <c r="G1107" s="12" t="s">
        <v>1353</v>
      </c>
      <c r="H1107" s="12" t="s">
        <v>1354</v>
      </c>
      <c r="I1107" s="40">
        <v>40</v>
      </c>
      <c r="J1107" s="40">
        <v>1.2</v>
      </c>
      <c r="K1107" s="40">
        <v>1</v>
      </c>
      <c r="L1107" s="40">
        <v>48</v>
      </c>
      <c r="M1107" s="21" t="s">
        <v>1383</v>
      </c>
      <c r="N1107" s="21" t="s">
        <v>1317</v>
      </c>
    </row>
    <row r="1108" spans="1:14" ht="15" customHeight="1" x14ac:dyDescent="0.25">
      <c r="A1108" s="23">
        <v>46113</v>
      </c>
      <c r="B1108" s="12" t="s">
        <v>223</v>
      </c>
      <c r="C1108" s="12" t="s">
        <v>224</v>
      </c>
      <c r="D1108" s="12" t="s">
        <v>905</v>
      </c>
      <c r="E1108" s="12" t="s">
        <v>34</v>
      </c>
      <c r="F1108" s="12" t="s">
        <v>35</v>
      </c>
      <c r="G1108" s="12" t="s">
        <v>1356</v>
      </c>
      <c r="H1108" s="12" t="s">
        <v>1350</v>
      </c>
      <c r="I1108" s="40">
        <v>52</v>
      </c>
      <c r="J1108" s="40">
        <v>2.2000000000000002</v>
      </c>
      <c r="K1108" s="40">
        <v>1</v>
      </c>
      <c r="L1108" s="40">
        <v>114.4</v>
      </c>
      <c r="M1108" s="21" t="s">
        <v>1383</v>
      </c>
      <c r="N1108" s="21" t="s">
        <v>1317</v>
      </c>
    </row>
    <row r="1109" spans="1:14" ht="15" customHeight="1" x14ac:dyDescent="0.25">
      <c r="A1109" s="23">
        <v>46113</v>
      </c>
      <c r="B1109" s="12" t="s">
        <v>223</v>
      </c>
      <c r="C1109" s="12" t="s">
        <v>224</v>
      </c>
      <c r="D1109" s="12" t="s">
        <v>905</v>
      </c>
      <c r="E1109" s="12" t="s">
        <v>34</v>
      </c>
      <c r="F1109" s="12" t="s">
        <v>35</v>
      </c>
      <c r="G1109" s="12" t="s">
        <v>1357</v>
      </c>
      <c r="H1109" s="12" t="s">
        <v>1358</v>
      </c>
      <c r="I1109" s="40">
        <v>31</v>
      </c>
      <c r="J1109" s="40">
        <v>0.8</v>
      </c>
      <c r="K1109" s="40">
        <v>1</v>
      </c>
      <c r="L1109" s="40">
        <v>24.8</v>
      </c>
      <c r="M1109" s="21" t="s">
        <v>1383</v>
      </c>
      <c r="N1109" s="21" t="s">
        <v>1317</v>
      </c>
    </row>
    <row r="1110" spans="1:14" ht="15" customHeight="1" x14ac:dyDescent="0.25">
      <c r="A1110" s="23">
        <v>46113</v>
      </c>
      <c r="B1110" s="12" t="s">
        <v>223</v>
      </c>
      <c r="C1110" s="12" t="s">
        <v>224</v>
      </c>
      <c r="D1110" s="12" t="s">
        <v>905</v>
      </c>
      <c r="E1110" s="12" t="s">
        <v>34</v>
      </c>
      <c r="F1110" s="12" t="s">
        <v>35</v>
      </c>
      <c r="G1110" s="12" t="s">
        <v>1359</v>
      </c>
      <c r="H1110" s="12" t="s">
        <v>1360</v>
      </c>
      <c r="I1110" s="40">
        <v>8</v>
      </c>
      <c r="J1110" s="40">
        <v>1</v>
      </c>
      <c r="K1110" s="40">
        <v>1</v>
      </c>
      <c r="L1110" s="40">
        <v>8</v>
      </c>
      <c r="M1110" s="21" t="s">
        <v>1383</v>
      </c>
      <c r="N1110" s="21" t="s">
        <v>1317</v>
      </c>
    </row>
    <row r="1111" spans="1:14" ht="30" customHeight="1" x14ac:dyDescent="0.25">
      <c r="A1111" s="23">
        <v>46113</v>
      </c>
      <c r="B1111" s="12" t="s">
        <v>223</v>
      </c>
      <c r="C1111" s="12" t="s">
        <v>224</v>
      </c>
      <c r="D1111" s="12" t="s">
        <v>905</v>
      </c>
      <c r="E1111" s="12" t="s">
        <v>46</v>
      </c>
      <c r="F1111" s="12" t="s">
        <v>47</v>
      </c>
      <c r="G1111" s="12" t="s">
        <v>1361</v>
      </c>
      <c r="H1111" s="12" t="s">
        <v>1362</v>
      </c>
      <c r="I1111" s="40">
        <v>0</v>
      </c>
      <c r="J1111" s="40">
        <v>7</v>
      </c>
      <c r="K1111" s="40">
        <v>1</v>
      </c>
      <c r="L1111" s="40">
        <v>0</v>
      </c>
      <c r="M1111" s="21" t="s">
        <v>1387</v>
      </c>
      <c r="N1111" s="21" t="s">
        <v>1382</v>
      </c>
    </row>
    <row r="1112" spans="1:14" ht="30" customHeight="1" x14ac:dyDescent="0.25">
      <c r="A1112" s="23">
        <v>46113</v>
      </c>
      <c r="B1112" s="12" t="s">
        <v>223</v>
      </c>
      <c r="C1112" s="12" t="s">
        <v>224</v>
      </c>
      <c r="D1112" s="12" t="s">
        <v>905</v>
      </c>
      <c r="E1112" s="12" t="s">
        <v>48</v>
      </c>
      <c r="F1112" s="12" t="s">
        <v>49</v>
      </c>
      <c r="G1112" s="12" t="s">
        <v>1364</v>
      </c>
      <c r="H1112" s="12" t="s">
        <v>1365</v>
      </c>
      <c r="I1112" s="40">
        <v>0</v>
      </c>
      <c r="J1112" s="40">
        <v>12</v>
      </c>
      <c r="K1112" s="40">
        <v>1</v>
      </c>
      <c r="L1112" s="40">
        <v>0</v>
      </c>
      <c r="M1112" s="21" t="s">
        <v>1387</v>
      </c>
      <c r="N1112" s="21" t="s">
        <v>1382</v>
      </c>
    </row>
    <row r="1113" spans="1:14" ht="15" customHeight="1" x14ac:dyDescent="0.25">
      <c r="A1113" s="23">
        <v>46113</v>
      </c>
      <c r="B1113" s="12" t="s">
        <v>223</v>
      </c>
      <c r="C1113" s="12" t="s">
        <v>224</v>
      </c>
      <c r="D1113" s="12" t="s">
        <v>905</v>
      </c>
      <c r="E1113" s="12" t="s">
        <v>4</v>
      </c>
      <c r="F1113" s="12" t="s">
        <v>5</v>
      </c>
      <c r="G1113" s="12" t="s">
        <v>1366</v>
      </c>
      <c r="H1113" s="12" t="s">
        <v>1367</v>
      </c>
      <c r="I1113" s="40">
        <v>31</v>
      </c>
      <c r="J1113" s="40">
        <v>2</v>
      </c>
      <c r="K1113" s="40">
        <v>1</v>
      </c>
      <c r="L1113" s="40">
        <v>62</v>
      </c>
      <c r="M1113" s="21" t="s">
        <v>1383</v>
      </c>
      <c r="N1113" s="21" t="s">
        <v>1317</v>
      </c>
    </row>
    <row r="1114" spans="1:14" ht="15" customHeight="1" x14ac:dyDescent="0.25">
      <c r="A1114" s="23">
        <v>46113</v>
      </c>
      <c r="B1114" s="12" t="s">
        <v>223</v>
      </c>
      <c r="C1114" s="12" t="s">
        <v>224</v>
      </c>
      <c r="D1114" s="12" t="s">
        <v>905</v>
      </c>
      <c r="E1114" s="12" t="s">
        <v>68</v>
      </c>
      <c r="F1114" s="12" t="s">
        <v>69</v>
      </c>
      <c r="G1114" s="12" t="s">
        <v>1368</v>
      </c>
      <c r="H1114" s="12" t="s">
        <v>1369</v>
      </c>
      <c r="I1114" s="40">
        <v>2</v>
      </c>
      <c r="J1114" s="40">
        <v>25</v>
      </c>
      <c r="K1114" s="40">
        <v>1</v>
      </c>
      <c r="L1114" s="40">
        <v>50</v>
      </c>
      <c r="M1114" s="21" t="s">
        <v>1383</v>
      </c>
      <c r="N1114" s="21" t="s">
        <v>1317</v>
      </c>
    </row>
    <row r="1115" spans="1:14" ht="30" customHeight="1" x14ac:dyDescent="0.25">
      <c r="A1115" s="23">
        <v>46113</v>
      </c>
      <c r="B1115" s="12" t="s">
        <v>260</v>
      </c>
      <c r="C1115" s="12" t="s">
        <v>261</v>
      </c>
      <c r="D1115" s="12" t="s">
        <v>907</v>
      </c>
      <c r="E1115" s="12" t="s">
        <v>30</v>
      </c>
      <c r="F1115" s="12" t="s">
        <v>31</v>
      </c>
      <c r="G1115" s="12" t="s">
        <v>1312</v>
      </c>
      <c r="H1115" s="12" t="s">
        <v>1313</v>
      </c>
      <c r="I1115" s="40">
        <v>1000</v>
      </c>
      <c r="J1115" s="40">
        <v>2</v>
      </c>
      <c r="K1115" s="40">
        <v>1</v>
      </c>
      <c r="L1115" s="40">
        <v>2000</v>
      </c>
      <c r="M1115" s="21" t="s">
        <v>1381</v>
      </c>
      <c r="N1115" s="21" t="s">
        <v>1382</v>
      </c>
    </row>
    <row r="1116" spans="1:14" ht="15" customHeight="1" x14ac:dyDescent="0.25">
      <c r="A1116" s="23">
        <v>46113</v>
      </c>
      <c r="B1116" s="12" t="s">
        <v>260</v>
      </c>
      <c r="C1116" s="12" t="s">
        <v>261</v>
      </c>
      <c r="D1116" s="12" t="s">
        <v>907</v>
      </c>
      <c r="E1116" s="12" t="s">
        <v>30</v>
      </c>
      <c r="F1116" s="12" t="s">
        <v>31</v>
      </c>
      <c r="G1116" s="12" t="s">
        <v>1319</v>
      </c>
      <c r="H1116" s="12" t="s">
        <v>1320</v>
      </c>
      <c r="I1116" s="40">
        <v>3</v>
      </c>
      <c r="J1116" s="40">
        <v>15</v>
      </c>
      <c r="K1116" s="40">
        <v>1</v>
      </c>
      <c r="L1116" s="40">
        <v>45</v>
      </c>
      <c r="M1116" s="21" t="s">
        <v>1383</v>
      </c>
      <c r="N1116" s="21" t="s">
        <v>1317</v>
      </c>
    </row>
    <row r="1117" spans="1:14" ht="15" customHeight="1" x14ac:dyDescent="0.25">
      <c r="A1117" s="23">
        <v>46113</v>
      </c>
      <c r="B1117" s="12" t="s">
        <v>260</v>
      </c>
      <c r="C1117" s="12" t="s">
        <v>261</v>
      </c>
      <c r="D1117" s="12" t="s">
        <v>907</v>
      </c>
      <c r="E1117" s="12" t="s">
        <v>30</v>
      </c>
      <c r="F1117" s="12" t="s">
        <v>31</v>
      </c>
      <c r="G1117" s="12" t="s">
        <v>1322</v>
      </c>
      <c r="H1117" s="12" t="s">
        <v>1323</v>
      </c>
      <c r="I1117" s="40">
        <v>3</v>
      </c>
      <c r="J1117" s="40">
        <v>20</v>
      </c>
      <c r="K1117" s="40">
        <v>1</v>
      </c>
      <c r="L1117" s="40">
        <v>60</v>
      </c>
      <c r="M1117" s="21" t="s">
        <v>1383</v>
      </c>
      <c r="N1117" s="21" t="s">
        <v>1317</v>
      </c>
    </row>
    <row r="1118" spans="1:14" ht="15" customHeight="1" x14ac:dyDescent="0.25">
      <c r="A1118" s="23">
        <v>46113</v>
      </c>
      <c r="B1118" s="12" t="s">
        <v>260</v>
      </c>
      <c r="C1118" s="12" t="s">
        <v>261</v>
      </c>
      <c r="D1118" s="12" t="s">
        <v>907</v>
      </c>
      <c r="E1118" s="12" t="s">
        <v>30</v>
      </c>
      <c r="F1118" s="12" t="s">
        <v>31</v>
      </c>
      <c r="G1118" s="12" t="s">
        <v>1324</v>
      </c>
      <c r="H1118" s="12" t="s">
        <v>1325</v>
      </c>
      <c r="I1118" s="40">
        <v>12</v>
      </c>
      <c r="J1118" s="40">
        <v>6</v>
      </c>
      <c r="K1118" s="40">
        <v>1</v>
      </c>
      <c r="L1118" s="40">
        <v>72</v>
      </c>
      <c r="M1118" s="21" t="s">
        <v>1383</v>
      </c>
      <c r="N1118" s="21" t="s">
        <v>1317</v>
      </c>
    </row>
    <row r="1119" spans="1:14" ht="15" customHeight="1" x14ac:dyDescent="0.25">
      <c r="A1119" s="23">
        <v>46113</v>
      </c>
      <c r="B1119" s="12" t="s">
        <v>260</v>
      </c>
      <c r="C1119" s="12" t="s">
        <v>261</v>
      </c>
      <c r="D1119" s="12" t="s">
        <v>907</v>
      </c>
      <c r="E1119" s="12" t="s">
        <v>52</v>
      </c>
      <c r="F1119" s="12" t="s">
        <v>53</v>
      </c>
      <c r="G1119" s="12" t="s">
        <v>1327</v>
      </c>
      <c r="H1119" s="12" t="s">
        <v>1328</v>
      </c>
      <c r="I1119" s="40">
        <v>74</v>
      </c>
      <c r="J1119" s="40">
        <v>1.8</v>
      </c>
      <c r="K1119" s="40">
        <v>1</v>
      </c>
      <c r="L1119" s="40">
        <v>133.19999999999999</v>
      </c>
      <c r="M1119" s="21" t="s">
        <v>1384</v>
      </c>
      <c r="N1119" s="21" t="s">
        <v>1385</v>
      </c>
    </row>
    <row r="1120" spans="1:14" ht="15" customHeight="1" x14ac:dyDescent="0.25">
      <c r="A1120" s="23">
        <v>46113</v>
      </c>
      <c r="B1120" s="12" t="s">
        <v>260</v>
      </c>
      <c r="C1120" s="12" t="s">
        <v>261</v>
      </c>
      <c r="D1120" s="12" t="s">
        <v>907</v>
      </c>
      <c r="E1120" s="12" t="s">
        <v>52</v>
      </c>
      <c r="F1120" s="12" t="s">
        <v>53</v>
      </c>
      <c r="G1120" s="12" t="s">
        <v>1330</v>
      </c>
      <c r="H1120" s="12" t="s">
        <v>1331</v>
      </c>
      <c r="I1120" s="40">
        <v>74</v>
      </c>
      <c r="J1120" s="40">
        <v>30</v>
      </c>
      <c r="K1120" s="40">
        <v>1</v>
      </c>
      <c r="L1120" s="40">
        <v>2220</v>
      </c>
      <c r="M1120" s="21" t="s">
        <v>1384</v>
      </c>
      <c r="N1120" s="21" t="s">
        <v>1385</v>
      </c>
    </row>
    <row r="1121" spans="1:14" ht="15" customHeight="1" x14ac:dyDescent="0.25">
      <c r="A1121" s="23">
        <v>46113</v>
      </c>
      <c r="B1121" s="12" t="s">
        <v>260</v>
      </c>
      <c r="C1121" s="12" t="s">
        <v>261</v>
      </c>
      <c r="D1121" s="12" t="s">
        <v>907</v>
      </c>
      <c r="E1121" s="12" t="s">
        <v>52</v>
      </c>
      <c r="F1121" s="12" t="s">
        <v>53</v>
      </c>
      <c r="G1121" s="12" t="s">
        <v>1333</v>
      </c>
      <c r="H1121" s="12" t="s">
        <v>1334</v>
      </c>
      <c r="I1121" s="40">
        <v>102</v>
      </c>
      <c r="J1121" s="40">
        <v>0.45</v>
      </c>
      <c r="K1121" s="40">
        <v>1</v>
      </c>
      <c r="L1121" s="40">
        <v>45.9</v>
      </c>
      <c r="M1121" s="21" t="s">
        <v>1383</v>
      </c>
      <c r="N1121" s="21" t="s">
        <v>1317</v>
      </c>
    </row>
    <row r="1122" spans="1:14" ht="15" customHeight="1" x14ac:dyDescent="0.25">
      <c r="A1122" s="23">
        <v>46113</v>
      </c>
      <c r="B1122" s="12" t="s">
        <v>260</v>
      </c>
      <c r="C1122" s="12" t="s">
        <v>261</v>
      </c>
      <c r="D1122" s="12" t="s">
        <v>907</v>
      </c>
      <c r="E1122" s="12" t="s">
        <v>52</v>
      </c>
      <c r="F1122" s="12" t="s">
        <v>53</v>
      </c>
      <c r="G1122" s="12" t="s">
        <v>1336</v>
      </c>
      <c r="H1122" s="12" t="s">
        <v>1337</v>
      </c>
      <c r="I1122" s="40">
        <v>725</v>
      </c>
      <c r="J1122" s="40">
        <v>0.2</v>
      </c>
      <c r="K1122" s="40">
        <v>1</v>
      </c>
      <c r="L1122" s="40">
        <v>145</v>
      </c>
      <c r="M1122" s="21" t="s">
        <v>1383</v>
      </c>
      <c r="N1122" s="21" t="s">
        <v>1317</v>
      </c>
    </row>
    <row r="1123" spans="1:14" ht="15" customHeight="1" x14ac:dyDescent="0.25">
      <c r="A1123" s="23">
        <v>46113</v>
      </c>
      <c r="B1123" s="12" t="s">
        <v>260</v>
      </c>
      <c r="C1123" s="12" t="s">
        <v>261</v>
      </c>
      <c r="D1123" s="12" t="s">
        <v>907</v>
      </c>
      <c r="E1123" s="12" t="s">
        <v>84</v>
      </c>
      <c r="F1123" s="12" t="s">
        <v>85</v>
      </c>
      <c r="G1123" s="12" t="s">
        <v>1340</v>
      </c>
      <c r="H1123" s="12" t="s">
        <v>1341</v>
      </c>
      <c r="I1123" s="40">
        <v>100</v>
      </c>
      <c r="J1123" s="40">
        <v>4</v>
      </c>
      <c r="K1123" s="40">
        <v>1</v>
      </c>
      <c r="L1123" s="40">
        <v>400</v>
      </c>
      <c r="M1123" s="21" t="s">
        <v>1383</v>
      </c>
      <c r="N1123" s="21" t="s">
        <v>1317</v>
      </c>
    </row>
    <row r="1124" spans="1:14" ht="30" customHeight="1" x14ac:dyDescent="0.25">
      <c r="A1124" s="23">
        <v>46113</v>
      </c>
      <c r="B1124" s="12" t="s">
        <v>260</v>
      </c>
      <c r="C1124" s="12" t="s">
        <v>261</v>
      </c>
      <c r="D1124" s="12" t="s">
        <v>907</v>
      </c>
      <c r="E1124" s="12" t="s">
        <v>84</v>
      </c>
      <c r="F1124" s="12" t="s">
        <v>85</v>
      </c>
      <c r="G1124" s="12" t="s">
        <v>1343</v>
      </c>
      <c r="H1124" s="12" t="s">
        <v>1344</v>
      </c>
      <c r="I1124" s="40">
        <v>1</v>
      </c>
      <c r="J1124" s="40">
        <v>90</v>
      </c>
      <c r="K1124" s="40">
        <v>1</v>
      </c>
      <c r="L1124" s="40">
        <v>90</v>
      </c>
      <c r="M1124" s="21" t="s">
        <v>1386</v>
      </c>
      <c r="N1124" s="21" t="s">
        <v>1382</v>
      </c>
    </row>
    <row r="1125" spans="1:14" ht="15" customHeight="1" x14ac:dyDescent="0.25">
      <c r="A1125" s="23">
        <v>46113</v>
      </c>
      <c r="B1125" s="12" t="s">
        <v>260</v>
      </c>
      <c r="C1125" s="12" t="s">
        <v>261</v>
      </c>
      <c r="D1125" s="12" t="s">
        <v>907</v>
      </c>
      <c r="E1125" s="12" t="s">
        <v>84</v>
      </c>
      <c r="F1125" s="12" t="s">
        <v>85</v>
      </c>
      <c r="G1125" s="12" t="s">
        <v>1346</v>
      </c>
      <c r="H1125" s="12" t="s">
        <v>1347</v>
      </c>
      <c r="I1125" s="40">
        <v>30</v>
      </c>
      <c r="J1125" s="40">
        <v>1.5</v>
      </c>
      <c r="K1125" s="40">
        <v>1</v>
      </c>
      <c r="L1125" s="40">
        <v>45</v>
      </c>
      <c r="M1125" s="21" t="s">
        <v>1383</v>
      </c>
      <c r="N1125" s="21" t="s">
        <v>1317</v>
      </c>
    </row>
    <row r="1126" spans="1:14" ht="30" customHeight="1" x14ac:dyDescent="0.25">
      <c r="A1126" s="23">
        <v>46113</v>
      </c>
      <c r="B1126" s="12" t="s">
        <v>260</v>
      </c>
      <c r="C1126" s="12" t="s">
        <v>261</v>
      </c>
      <c r="D1126" s="12" t="s">
        <v>907</v>
      </c>
      <c r="E1126" s="12" t="s">
        <v>26</v>
      </c>
      <c r="F1126" s="12" t="s">
        <v>27</v>
      </c>
      <c r="G1126" s="12" t="s">
        <v>1349</v>
      </c>
      <c r="H1126" s="12" t="s">
        <v>1350</v>
      </c>
      <c r="I1126" s="40">
        <v>1</v>
      </c>
      <c r="J1126" s="40">
        <v>75</v>
      </c>
      <c r="K1126" s="40">
        <v>1</v>
      </c>
      <c r="L1126" s="40">
        <v>75</v>
      </c>
      <c r="M1126" s="21" t="s">
        <v>1386</v>
      </c>
      <c r="N1126" s="21" t="s">
        <v>1382</v>
      </c>
    </row>
    <row r="1127" spans="1:14" ht="15" customHeight="1" x14ac:dyDescent="0.25">
      <c r="A1127" s="23">
        <v>46113</v>
      </c>
      <c r="B1127" s="12" t="s">
        <v>260</v>
      </c>
      <c r="C1127" s="12" t="s">
        <v>261</v>
      </c>
      <c r="D1127" s="12" t="s">
        <v>907</v>
      </c>
      <c r="E1127" s="12" t="s">
        <v>26</v>
      </c>
      <c r="F1127" s="12" t="s">
        <v>27</v>
      </c>
      <c r="G1127" s="12" t="s">
        <v>1351</v>
      </c>
      <c r="H1127" s="12" t="s">
        <v>1352</v>
      </c>
      <c r="I1127" s="40">
        <v>25</v>
      </c>
      <c r="J1127" s="40">
        <v>2.5</v>
      </c>
      <c r="K1127" s="40">
        <v>1</v>
      </c>
      <c r="L1127" s="40">
        <v>62.5</v>
      </c>
      <c r="M1127" s="21" t="s">
        <v>1383</v>
      </c>
      <c r="N1127" s="21" t="s">
        <v>1317</v>
      </c>
    </row>
    <row r="1128" spans="1:14" ht="15" customHeight="1" x14ac:dyDescent="0.25">
      <c r="A1128" s="23">
        <v>46113</v>
      </c>
      <c r="B1128" s="12" t="s">
        <v>260</v>
      </c>
      <c r="C1128" s="12" t="s">
        <v>261</v>
      </c>
      <c r="D1128" s="12" t="s">
        <v>907</v>
      </c>
      <c r="E1128" s="12" t="s">
        <v>26</v>
      </c>
      <c r="F1128" s="12" t="s">
        <v>27</v>
      </c>
      <c r="G1128" s="12" t="s">
        <v>1353</v>
      </c>
      <c r="H1128" s="12" t="s">
        <v>1354</v>
      </c>
      <c r="I1128" s="40">
        <v>40</v>
      </c>
      <c r="J1128" s="40">
        <v>1.2</v>
      </c>
      <c r="K1128" s="40">
        <v>1</v>
      </c>
      <c r="L1128" s="40">
        <v>48</v>
      </c>
      <c r="M1128" s="21" t="s">
        <v>1383</v>
      </c>
      <c r="N1128" s="21" t="s">
        <v>1317</v>
      </c>
    </row>
    <row r="1129" spans="1:14" ht="15" customHeight="1" x14ac:dyDescent="0.25">
      <c r="A1129" s="23">
        <v>46113</v>
      </c>
      <c r="B1129" s="12" t="s">
        <v>260</v>
      </c>
      <c r="C1129" s="12" t="s">
        <v>261</v>
      </c>
      <c r="D1129" s="12" t="s">
        <v>907</v>
      </c>
      <c r="E1129" s="12" t="s">
        <v>34</v>
      </c>
      <c r="F1129" s="12" t="s">
        <v>35</v>
      </c>
      <c r="G1129" s="12" t="s">
        <v>1356</v>
      </c>
      <c r="H1129" s="12" t="s">
        <v>1350</v>
      </c>
      <c r="I1129" s="40">
        <v>58</v>
      </c>
      <c r="J1129" s="40">
        <v>2.2000000000000002</v>
      </c>
      <c r="K1129" s="40">
        <v>1</v>
      </c>
      <c r="L1129" s="40">
        <v>127.6</v>
      </c>
      <c r="M1129" s="21" t="s">
        <v>1383</v>
      </c>
      <c r="N1129" s="21" t="s">
        <v>1317</v>
      </c>
    </row>
    <row r="1130" spans="1:14" ht="15" customHeight="1" x14ac:dyDescent="0.25">
      <c r="A1130" s="23">
        <v>46113</v>
      </c>
      <c r="B1130" s="12" t="s">
        <v>260</v>
      </c>
      <c r="C1130" s="12" t="s">
        <v>261</v>
      </c>
      <c r="D1130" s="12" t="s">
        <v>907</v>
      </c>
      <c r="E1130" s="12" t="s">
        <v>34</v>
      </c>
      <c r="F1130" s="12" t="s">
        <v>35</v>
      </c>
      <c r="G1130" s="12" t="s">
        <v>1357</v>
      </c>
      <c r="H1130" s="12" t="s">
        <v>1358</v>
      </c>
      <c r="I1130" s="40">
        <v>35</v>
      </c>
      <c r="J1130" s="40">
        <v>0.8</v>
      </c>
      <c r="K1130" s="40">
        <v>1</v>
      </c>
      <c r="L1130" s="40">
        <v>28</v>
      </c>
      <c r="M1130" s="21" t="s">
        <v>1383</v>
      </c>
      <c r="N1130" s="21" t="s">
        <v>1317</v>
      </c>
    </row>
    <row r="1131" spans="1:14" ht="15" customHeight="1" x14ac:dyDescent="0.25">
      <c r="A1131" s="23">
        <v>46113</v>
      </c>
      <c r="B1131" s="12" t="s">
        <v>260</v>
      </c>
      <c r="C1131" s="12" t="s">
        <v>261</v>
      </c>
      <c r="D1131" s="12" t="s">
        <v>907</v>
      </c>
      <c r="E1131" s="12" t="s">
        <v>34</v>
      </c>
      <c r="F1131" s="12" t="s">
        <v>35</v>
      </c>
      <c r="G1131" s="12" t="s">
        <v>1359</v>
      </c>
      <c r="H1131" s="12" t="s">
        <v>1360</v>
      </c>
      <c r="I1131" s="40">
        <v>9</v>
      </c>
      <c r="J1131" s="40">
        <v>1</v>
      </c>
      <c r="K1131" s="40">
        <v>1</v>
      </c>
      <c r="L1131" s="40">
        <v>9</v>
      </c>
      <c r="M1131" s="21" t="s">
        <v>1383</v>
      </c>
      <c r="N1131" s="21" t="s">
        <v>1317</v>
      </c>
    </row>
    <row r="1132" spans="1:14" ht="30" customHeight="1" x14ac:dyDescent="0.25">
      <c r="A1132" s="23">
        <v>46113</v>
      </c>
      <c r="B1132" s="12" t="s">
        <v>260</v>
      </c>
      <c r="C1132" s="12" t="s">
        <v>261</v>
      </c>
      <c r="D1132" s="12" t="s">
        <v>907</v>
      </c>
      <c r="E1132" s="12" t="s">
        <v>46</v>
      </c>
      <c r="F1132" s="12" t="s">
        <v>47</v>
      </c>
      <c r="G1132" s="12" t="s">
        <v>1361</v>
      </c>
      <c r="H1132" s="12" t="s">
        <v>1362</v>
      </c>
      <c r="I1132" s="40">
        <v>0</v>
      </c>
      <c r="J1132" s="40">
        <v>7</v>
      </c>
      <c r="K1132" s="40">
        <v>1</v>
      </c>
      <c r="L1132" s="40">
        <v>0</v>
      </c>
      <c r="M1132" s="21" t="s">
        <v>1387</v>
      </c>
      <c r="N1132" s="21" t="s">
        <v>1382</v>
      </c>
    </row>
    <row r="1133" spans="1:14" ht="30" customHeight="1" x14ac:dyDescent="0.25">
      <c r="A1133" s="23">
        <v>46113</v>
      </c>
      <c r="B1133" s="12" t="s">
        <v>260</v>
      </c>
      <c r="C1133" s="12" t="s">
        <v>261</v>
      </c>
      <c r="D1133" s="12" t="s">
        <v>907</v>
      </c>
      <c r="E1133" s="12" t="s">
        <v>48</v>
      </c>
      <c r="F1133" s="12" t="s">
        <v>49</v>
      </c>
      <c r="G1133" s="12" t="s">
        <v>1364</v>
      </c>
      <c r="H1133" s="12" t="s">
        <v>1365</v>
      </c>
      <c r="I1133" s="40">
        <v>0</v>
      </c>
      <c r="J1133" s="40">
        <v>12</v>
      </c>
      <c r="K1133" s="40">
        <v>1</v>
      </c>
      <c r="L1133" s="40">
        <v>0</v>
      </c>
      <c r="M1133" s="21" t="s">
        <v>1387</v>
      </c>
      <c r="N1133" s="21" t="s">
        <v>1382</v>
      </c>
    </row>
    <row r="1134" spans="1:14" ht="15" customHeight="1" x14ac:dyDescent="0.25">
      <c r="A1134" s="23">
        <v>46113</v>
      </c>
      <c r="B1134" s="12" t="s">
        <v>260</v>
      </c>
      <c r="C1134" s="12" t="s">
        <v>261</v>
      </c>
      <c r="D1134" s="12" t="s">
        <v>907</v>
      </c>
      <c r="E1134" s="12" t="s">
        <v>4</v>
      </c>
      <c r="F1134" s="12" t="s">
        <v>5</v>
      </c>
      <c r="G1134" s="12" t="s">
        <v>1366</v>
      </c>
      <c r="H1134" s="12" t="s">
        <v>1367</v>
      </c>
      <c r="I1134" s="40">
        <v>35</v>
      </c>
      <c r="J1134" s="40">
        <v>2</v>
      </c>
      <c r="K1134" s="40">
        <v>1</v>
      </c>
      <c r="L1134" s="40">
        <v>70</v>
      </c>
      <c r="M1134" s="21" t="s">
        <v>1383</v>
      </c>
      <c r="N1134" s="21" t="s">
        <v>1317</v>
      </c>
    </row>
    <row r="1135" spans="1:14" ht="15" customHeight="1" x14ac:dyDescent="0.25">
      <c r="A1135" s="23">
        <v>46113</v>
      </c>
      <c r="B1135" s="12" t="s">
        <v>260</v>
      </c>
      <c r="C1135" s="12" t="s">
        <v>261</v>
      </c>
      <c r="D1135" s="12" t="s">
        <v>907</v>
      </c>
      <c r="E1135" s="12" t="s">
        <v>68</v>
      </c>
      <c r="F1135" s="12" t="s">
        <v>69</v>
      </c>
      <c r="G1135" s="12" t="s">
        <v>1368</v>
      </c>
      <c r="H1135" s="12" t="s">
        <v>1369</v>
      </c>
      <c r="I1135" s="40">
        <v>2</v>
      </c>
      <c r="J1135" s="40">
        <v>25</v>
      </c>
      <c r="K1135" s="40">
        <v>1</v>
      </c>
      <c r="L1135" s="40">
        <v>50</v>
      </c>
      <c r="M1135" s="21" t="s">
        <v>1383</v>
      </c>
      <c r="N1135" s="21" t="s">
        <v>1317</v>
      </c>
    </row>
    <row r="1136" spans="1:14" ht="30" customHeight="1" x14ac:dyDescent="0.25">
      <c r="A1136" s="23">
        <v>46113</v>
      </c>
      <c r="B1136" s="12" t="s">
        <v>201</v>
      </c>
      <c r="C1136" s="12" t="s">
        <v>202</v>
      </c>
      <c r="D1136" s="12" t="s">
        <v>904</v>
      </c>
      <c r="E1136" s="12" t="s">
        <v>30</v>
      </c>
      <c r="F1136" s="12" t="s">
        <v>31</v>
      </c>
      <c r="G1136" s="12" t="s">
        <v>1312</v>
      </c>
      <c r="H1136" s="12" t="s">
        <v>1313</v>
      </c>
      <c r="I1136" s="40">
        <v>1000</v>
      </c>
      <c r="J1136" s="40">
        <v>2</v>
      </c>
      <c r="K1136" s="40">
        <v>1</v>
      </c>
      <c r="L1136" s="40">
        <v>2000</v>
      </c>
      <c r="M1136" s="21" t="s">
        <v>1381</v>
      </c>
      <c r="N1136" s="21" t="s">
        <v>1382</v>
      </c>
    </row>
    <row r="1137" spans="1:14" ht="15" customHeight="1" x14ac:dyDescent="0.25">
      <c r="A1137" s="23">
        <v>46113</v>
      </c>
      <c r="B1137" s="12" t="s">
        <v>201</v>
      </c>
      <c r="C1137" s="12" t="s">
        <v>202</v>
      </c>
      <c r="D1137" s="12" t="s">
        <v>904</v>
      </c>
      <c r="E1137" s="12" t="s">
        <v>30</v>
      </c>
      <c r="F1137" s="12" t="s">
        <v>31</v>
      </c>
      <c r="G1137" s="12" t="s">
        <v>1319</v>
      </c>
      <c r="H1137" s="12" t="s">
        <v>1320</v>
      </c>
      <c r="I1137" s="40">
        <v>3</v>
      </c>
      <c r="J1137" s="40">
        <v>15</v>
      </c>
      <c r="K1137" s="40">
        <v>1</v>
      </c>
      <c r="L1137" s="40">
        <v>45</v>
      </c>
      <c r="M1137" s="21" t="s">
        <v>1383</v>
      </c>
      <c r="N1137" s="21" t="s">
        <v>1317</v>
      </c>
    </row>
    <row r="1138" spans="1:14" ht="15" customHeight="1" x14ac:dyDescent="0.25">
      <c r="A1138" s="23">
        <v>46113</v>
      </c>
      <c r="B1138" s="12" t="s">
        <v>201</v>
      </c>
      <c r="C1138" s="12" t="s">
        <v>202</v>
      </c>
      <c r="D1138" s="12" t="s">
        <v>904</v>
      </c>
      <c r="E1138" s="12" t="s">
        <v>30</v>
      </c>
      <c r="F1138" s="12" t="s">
        <v>31</v>
      </c>
      <c r="G1138" s="12" t="s">
        <v>1322</v>
      </c>
      <c r="H1138" s="12" t="s">
        <v>1323</v>
      </c>
      <c r="I1138" s="40">
        <v>3</v>
      </c>
      <c r="J1138" s="40">
        <v>20</v>
      </c>
      <c r="K1138" s="40">
        <v>1</v>
      </c>
      <c r="L1138" s="40">
        <v>60</v>
      </c>
      <c r="M1138" s="21" t="s">
        <v>1383</v>
      </c>
      <c r="N1138" s="21" t="s">
        <v>1317</v>
      </c>
    </row>
    <row r="1139" spans="1:14" ht="15" customHeight="1" x14ac:dyDescent="0.25">
      <c r="A1139" s="23">
        <v>46113</v>
      </c>
      <c r="B1139" s="12" t="s">
        <v>201</v>
      </c>
      <c r="C1139" s="12" t="s">
        <v>202</v>
      </c>
      <c r="D1139" s="12" t="s">
        <v>904</v>
      </c>
      <c r="E1139" s="12" t="s">
        <v>30</v>
      </c>
      <c r="F1139" s="12" t="s">
        <v>31</v>
      </c>
      <c r="G1139" s="12" t="s">
        <v>1324</v>
      </c>
      <c r="H1139" s="12" t="s">
        <v>1325</v>
      </c>
      <c r="I1139" s="40">
        <v>12</v>
      </c>
      <c r="J1139" s="40">
        <v>6</v>
      </c>
      <c r="K1139" s="40">
        <v>1</v>
      </c>
      <c r="L1139" s="40">
        <v>72</v>
      </c>
      <c r="M1139" s="21" t="s">
        <v>1383</v>
      </c>
      <c r="N1139" s="21" t="s">
        <v>1317</v>
      </c>
    </row>
    <row r="1140" spans="1:14" ht="15" customHeight="1" x14ac:dyDescent="0.25">
      <c r="A1140" s="23">
        <v>46113</v>
      </c>
      <c r="B1140" s="12" t="s">
        <v>201</v>
      </c>
      <c r="C1140" s="12" t="s">
        <v>202</v>
      </c>
      <c r="D1140" s="12" t="s">
        <v>904</v>
      </c>
      <c r="E1140" s="12" t="s">
        <v>52</v>
      </c>
      <c r="F1140" s="12" t="s">
        <v>53</v>
      </c>
      <c r="G1140" s="12" t="s">
        <v>1327</v>
      </c>
      <c r="H1140" s="12" t="s">
        <v>1328</v>
      </c>
      <c r="I1140" s="40">
        <v>42</v>
      </c>
      <c r="J1140" s="40">
        <v>1.8</v>
      </c>
      <c r="K1140" s="40">
        <v>1</v>
      </c>
      <c r="L1140" s="40">
        <v>75.599999999999994</v>
      </c>
      <c r="M1140" s="21" t="s">
        <v>1384</v>
      </c>
      <c r="N1140" s="21" t="s">
        <v>1385</v>
      </c>
    </row>
    <row r="1141" spans="1:14" ht="15" customHeight="1" x14ac:dyDescent="0.25">
      <c r="A1141" s="23">
        <v>46113</v>
      </c>
      <c r="B1141" s="12" t="s">
        <v>201</v>
      </c>
      <c r="C1141" s="12" t="s">
        <v>202</v>
      </c>
      <c r="D1141" s="12" t="s">
        <v>904</v>
      </c>
      <c r="E1141" s="12" t="s">
        <v>52</v>
      </c>
      <c r="F1141" s="12" t="s">
        <v>53</v>
      </c>
      <c r="G1141" s="12" t="s">
        <v>1330</v>
      </c>
      <c r="H1141" s="12" t="s">
        <v>1331</v>
      </c>
      <c r="I1141" s="40">
        <v>42</v>
      </c>
      <c r="J1141" s="40">
        <v>30</v>
      </c>
      <c r="K1141" s="40">
        <v>1</v>
      </c>
      <c r="L1141" s="40">
        <v>1260</v>
      </c>
      <c r="M1141" s="21" t="s">
        <v>1384</v>
      </c>
      <c r="N1141" s="21" t="s">
        <v>1385</v>
      </c>
    </row>
    <row r="1142" spans="1:14" ht="15" customHeight="1" x14ac:dyDescent="0.25">
      <c r="A1142" s="23">
        <v>46113</v>
      </c>
      <c r="B1142" s="12" t="s">
        <v>201</v>
      </c>
      <c r="C1142" s="12" t="s">
        <v>202</v>
      </c>
      <c r="D1142" s="12" t="s">
        <v>904</v>
      </c>
      <c r="E1142" s="12" t="s">
        <v>52</v>
      </c>
      <c r="F1142" s="12" t="s">
        <v>53</v>
      </c>
      <c r="G1142" s="12" t="s">
        <v>1333</v>
      </c>
      <c r="H1142" s="12" t="s">
        <v>1334</v>
      </c>
      <c r="I1142" s="40">
        <v>132</v>
      </c>
      <c r="J1142" s="40">
        <v>0.45</v>
      </c>
      <c r="K1142" s="40">
        <v>1</v>
      </c>
      <c r="L1142" s="40">
        <v>59.4</v>
      </c>
      <c r="M1142" s="21" t="s">
        <v>1383</v>
      </c>
      <c r="N1142" s="21" t="s">
        <v>1317</v>
      </c>
    </row>
    <row r="1143" spans="1:14" ht="15" customHeight="1" x14ac:dyDescent="0.25">
      <c r="A1143" s="23">
        <v>46113</v>
      </c>
      <c r="B1143" s="12" t="s">
        <v>201</v>
      </c>
      <c r="C1143" s="12" t="s">
        <v>202</v>
      </c>
      <c r="D1143" s="12" t="s">
        <v>904</v>
      </c>
      <c r="E1143" s="12" t="s">
        <v>52</v>
      </c>
      <c r="F1143" s="12" t="s">
        <v>53</v>
      </c>
      <c r="G1143" s="12" t="s">
        <v>1336</v>
      </c>
      <c r="H1143" s="12" t="s">
        <v>1337</v>
      </c>
      <c r="I1143" s="40">
        <v>945</v>
      </c>
      <c r="J1143" s="40">
        <v>0.2</v>
      </c>
      <c r="K1143" s="40">
        <v>1</v>
      </c>
      <c r="L1143" s="40">
        <v>189</v>
      </c>
      <c r="M1143" s="21" t="s">
        <v>1383</v>
      </c>
      <c r="N1143" s="21" t="s">
        <v>1317</v>
      </c>
    </row>
    <row r="1144" spans="1:14" ht="15" customHeight="1" x14ac:dyDescent="0.25">
      <c r="A1144" s="23">
        <v>46113</v>
      </c>
      <c r="B1144" s="12" t="s">
        <v>201</v>
      </c>
      <c r="C1144" s="12" t="s">
        <v>202</v>
      </c>
      <c r="D1144" s="12" t="s">
        <v>904</v>
      </c>
      <c r="E1144" s="12" t="s">
        <v>84</v>
      </c>
      <c r="F1144" s="12" t="s">
        <v>85</v>
      </c>
      <c r="G1144" s="12" t="s">
        <v>1340</v>
      </c>
      <c r="H1144" s="12" t="s">
        <v>1341</v>
      </c>
      <c r="I1144" s="40">
        <v>100</v>
      </c>
      <c r="J1144" s="40">
        <v>4</v>
      </c>
      <c r="K1144" s="40">
        <v>1</v>
      </c>
      <c r="L1144" s="40">
        <v>400</v>
      </c>
      <c r="M1144" s="21" t="s">
        <v>1383</v>
      </c>
      <c r="N1144" s="21" t="s">
        <v>1317</v>
      </c>
    </row>
    <row r="1145" spans="1:14" ht="30" customHeight="1" x14ac:dyDescent="0.25">
      <c r="A1145" s="23">
        <v>46113</v>
      </c>
      <c r="B1145" s="12" t="s">
        <v>201</v>
      </c>
      <c r="C1145" s="12" t="s">
        <v>202</v>
      </c>
      <c r="D1145" s="12" t="s">
        <v>904</v>
      </c>
      <c r="E1145" s="12" t="s">
        <v>84</v>
      </c>
      <c r="F1145" s="12" t="s">
        <v>85</v>
      </c>
      <c r="G1145" s="12" t="s">
        <v>1343</v>
      </c>
      <c r="H1145" s="12" t="s">
        <v>1344</v>
      </c>
      <c r="I1145" s="40">
        <v>1</v>
      </c>
      <c r="J1145" s="40">
        <v>90</v>
      </c>
      <c r="K1145" s="40">
        <v>1</v>
      </c>
      <c r="L1145" s="40">
        <v>90</v>
      </c>
      <c r="M1145" s="21" t="s">
        <v>1386</v>
      </c>
      <c r="N1145" s="21" t="s">
        <v>1382</v>
      </c>
    </row>
    <row r="1146" spans="1:14" ht="15" customHeight="1" x14ac:dyDescent="0.25">
      <c r="A1146" s="23">
        <v>46113</v>
      </c>
      <c r="B1146" s="12" t="s">
        <v>201</v>
      </c>
      <c r="C1146" s="12" t="s">
        <v>202</v>
      </c>
      <c r="D1146" s="12" t="s">
        <v>904</v>
      </c>
      <c r="E1146" s="12" t="s">
        <v>84</v>
      </c>
      <c r="F1146" s="12" t="s">
        <v>85</v>
      </c>
      <c r="G1146" s="12" t="s">
        <v>1346</v>
      </c>
      <c r="H1146" s="12" t="s">
        <v>1347</v>
      </c>
      <c r="I1146" s="40">
        <v>30</v>
      </c>
      <c r="J1146" s="40">
        <v>1.5</v>
      </c>
      <c r="K1146" s="40">
        <v>1</v>
      </c>
      <c r="L1146" s="40">
        <v>45</v>
      </c>
      <c r="M1146" s="21" t="s">
        <v>1383</v>
      </c>
      <c r="N1146" s="21" t="s">
        <v>1317</v>
      </c>
    </row>
    <row r="1147" spans="1:14" ht="30" customHeight="1" x14ac:dyDescent="0.25">
      <c r="A1147" s="23">
        <v>46113</v>
      </c>
      <c r="B1147" s="12" t="s">
        <v>201</v>
      </c>
      <c r="C1147" s="12" t="s">
        <v>202</v>
      </c>
      <c r="D1147" s="12" t="s">
        <v>904</v>
      </c>
      <c r="E1147" s="12" t="s">
        <v>26</v>
      </c>
      <c r="F1147" s="12" t="s">
        <v>27</v>
      </c>
      <c r="G1147" s="12" t="s">
        <v>1349</v>
      </c>
      <c r="H1147" s="12" t="s">
        <v>1350</v>
      </c>
      <c r="I1147" s="40">
        <v>1</v>
      </c>
      <c r="J1147" s="40">
        <v>75</v>
      </c>
      <c r="K1147" s="40">
        <v>1</v>
      </c>
      <c r="L1147" s="40">
        <v>75</v>
      </c>
      <c r="M1147" s="21" t="s">
        <v>1386</v>
      </c>
      <c r="N1147" s="21" t="s">
        <v>1382</v>
      </c>
    </row>
    <row r="1148" spans="1:14" ht="15" customHeight="1" x14ac:dyDescent="0.25">
      <c r="A1148" s="23">
        <v>46113</v>
      </c>
      <c r="B1148" s="12" t="s">
        <v>201</v>
      </c>
      <c r="C1148" s="12" t="s">
        <v>202</v>
      </c>
      <c r="D1148" s="12" t="s">
        <v>904</v>
      </c>
      <c r="E1148" s="12" t="s">
        <v>26</v>
      </c>
      <c r="F1148" s="12" t="s">
        <v>27</v>
      </c>
      <c r="G1148" s="12" t="s">
        <v>1351</v>
      </c>
      <c r="H1148" s="12" t="s">
        <v>1352</v>
      </c>
      <c r="I1148" s="40">
        <v>25</v>
      </c>
      <c r="J1148" s="40">
        <v>2.5</v>
      </c>
      <c r="K1148" s="40">
        <v>1</v>
      </c>
      <c r="L1148" s="40">
        <v>62.5</v>
      </c>
      <c r="M1148" s="21" t="s">
        <v>1383</v>
      </c>
      <c r="N1148" s="21" t="s">
        <v>1317</v>
      </c>
    </row>
    <row r="1149" spans="1:14" ht="15" customHeight="1" x14ac:dyDescent="0.25">
      <c r="A1149" s="23">
        <v>46113</v>
      </c>
      <c r="B1149" s="12" t="s">
        <v>201</v>
      </c>
      <c r="C1149" s="12" t="s">
        <v>202</v>
      </c>
      <c r="D1149" s="12" t="s">
        <v>904</v>
      </c>
      <c r="E1149" s="12" t="s">
        <v>26</v>
      </c>
      <c r="F1149" s="12" t="s">
        <v>27</v>
      </c>
      <c r="G1149" s="12" t="s">
        <v>1353</v>
      </c>
      <c r="H1149" s="12" t="s">
        <v>1354</v>
      </c>
      <c r="I1149" s="40">
        <v>40</v>
      </c>
      <c r="J1149" s="40">
        <v>1.2</v>
      </c>
      <c r="K1149" s="40">
        <v>1</v>
      </c>
      <c r="L1149" s="40">
        <v>48</v>
      </c>
      <c r="M1149" s="21" t="s">
        <v>1383</v>
      </c>
      <c r="N1149" s="21" t="s">
        <v>1317</v>
      </c>
    </row>
    <row r="1150" spans="1:14" ht="15" customHeight="1" x14ac:dyDescent="0.25">
      <c r="A1150" s="23">
        <v>46113</v>
      </c>
      <c r="B1150" s="12" t="s">
        <v>201</v>
      </c>
      <c r="C1150" s="12" t="s">
        <v>202</v>
      </c>
      <c r="D1150" s="12" t="s">
        <v>904</v>
      </c>
      <c r="E1150" s="12" t="s">
        <v>34</v>
      </c>
      <c r="F1150" s="12" t="s">
        <v>35</v>
      </c>
      <c r="G1150" s="12" t="s">
        <v>1356</v>
      </c>
      <c r="H1150" s="12" t="s">
        <v>1350</v>
      </c>
      <c r="I1150" s="40">
        <v>76</v>
      </c>
      <c r="J1150" s="40">
        <v>2.2000000000000002</v>
      </c>
      <c r="K1150" s="40">
        <v>1</v>
      </c>
      <c r="L1150" s="40">
        <v>167.2</v>
      </c>
      <c r="M1150" s="21" t="s">
        <v>1383</v>
      </c>
      <c r="N1150" s="21" t="s">
        <v>1317</v>
      </c>
    </row>
    <row r="1151" spans="1:14" ht="15" customHeight="1" x14ac:dyDescent="0.25">
      <c r="A1151" s="23">
        <v>46113</v>
      </c>
      <c r="B1151" s="12" t="s">
        <v>201</v>
      </c>
      <c r="C1151" s="12" t="s">
        <v>202</v>
      </c>
      <c r="D1151" s="12" t="s">
        <v>904</v>
      </c>
      <c r="E1151" s="12" t="s">
        <v>34</v>
      </c>
      <c r="F1151" s="12" t="s">
        <v>35</v>
      </c>
      <c r="G1151" s="12" t="s">
        <v>1357</v>
      </c>
      <c r="H1151" s="12" t="s">
        <v>1358</v>
      </c>
      <c r="I1151" s="40">
        <v>45</v>
      </c>
      <c r="J1151" s="40">
        <v>0.8</v>
      </c>
      <c r="K1151" s="40">
        <v>1</v>
      </c>
      <c r="L1151" s="40">
        <v>36</v>
      </c>
      <c r="M1151" s="21" t="s">
        <v>1383</v>
      </c>
      <c r="N1151" s="21" t="s">
        <v>1317</v>
      </c>
    </row>
    <row r="1152" spans="1:14" ht="15" customHeight="1" x14ac:dyDescent="0.25">
      <c r="A1152" s="23">
        <v>46113</v>
      </c>
      <c r="B1152" s="12" t="s">
        <v>201</v>
      </c>
      <c r="C1152" s="12" t="s">
        <v>202</v>
      </c>
      <c r="D1152" s="12" t="s">
        <v>904</v>
      </c>
      <c r="E1152" s="12" t="s">
        <v>34</v>
      </c>
      <c r="F1152" s="12" t="s">
        <v>35</v>
      </c>
      <c r="G1152" s="12" t="s">
        <v>1359</v>
      </c>
      <c r="H1152" s="12" t="s">
        <v>1360</v>
      </c>
      <c r="I1152" s="40">
        <v>11</v>
      </c>
      <c r="J1152" s="40">
        <v>1</v>
      </c>
      <c r="K1152" s="40">
        <v>1</v>
      </c>
      <c r="L1152" s="40">
        <v>11</v>
      </c>
      <c r="M1152" s="21" t="s">
        <v>1383</v>
      </c>
      <c r="N1152" s="21" t="s">
        <v>1317</v>
      </c>
    </row>
    <row r="1153" spans="1:14" ht="30" customHeight="1" x14ac:dyDescent="0.25">
      <c r="A1153" s="23">
        <v>46113</v>
      </c>
      <c r="B1153" s="12" t="s">
        <v>201</v>
      </c>
      <c r="C1153" s="12" t="s">
        <v>202</v>
      </c>
      <c r="D1153" s="12" t="s">
        <v>904</v>
      </c>
      <c r="E1153" s="12" t="s">
        <v>46</v>
      </c>
      <c r="F1153" s="12" t="s">
        <v>47</v>
      </c>
      <c r="G1153" s="12" t="s">
        <v>1361</v>
      </c>
      <c r="H1153" s="12" t="s">
        <v>1362</v>
      </c>
      <c r="I1153" s="40">
        <v>0</v>
      </c>
      <c r="J1153" s="40">
        <v>7</v>
      </c>
      <c r="K1153" s="40">
        <v>1</v>
      </c>
      <c r="L1153" s="40">
        <v>0</v>
      </c>
      <c r="M1153" s="21" t="s">
        <v>1387</v>
      </c>
      <c r="N1153" s="21" t="s">
        <v>1382</v>
      </c>
    </row>
    <row r="1154" spans="1:14" ht="30" customHeight="1" x14ac:dyDescent="0.25">
      <c r="A1154" s="23">
        <v>46113</v>
      </c>
      <c r="B1154" s="12" t="s">
        <v>201</v>
      </c>
      <c r="C1154" s="12" t="s">
        <v>202</v>
      </c>
      <c r="D1154" s="12" t="s">
        <v>904</v>
      </c>
      <c r="E1154" s="12" t="s">
        <v>48</v>
      </c>
      <c r="F1154" s="12" t="s">
        <v>49</v>
      </c>
      <c r="G1154" s="12" t="s">
        <v>1364</v>
      </c>
      <c r="H1154" s="12" t="s">
        <v>1365</v>
      </c>
      <c r="I1154" s="40">
        <v>0</v>
      </c>
      <c r="J1154" s="40">
        <v>12</v>
      </c>
      <c r="K1154" s="40">
        <v>1</v>
      </c>
      <c r="L1154" s="40">
        <v>0</v>
      </c>
      <c r="M1154" s="21" t="s">
        <v>1387</v>
      </c>
      <c r="N1154" s="21" t="s">
        <v>1382</v>
      </c>
    </row>
    <row r="1155" spans="1:14" ht="15" customHeight="1" x14ac:dyDescent="0.25">
      <c r="A1155" s="23">
        <v>46113</v>
      </c>
      <c r="B1155" s="12" t="s">
        <v>201</v>
      </c>
      <c r="C1155" s="12" t="s">
        <v>202</v>
      </c>
      <c r="D1155" s="12" t="s">
        <v>904</v>
      </c>
      <c r="E1155" s="12" t="s">
        <v>4</v>
      </c>
      <c r="F1155" s="12" t="s">
        <v>5</v>
      </c>
      <c r="G1155" s="12" t="s">
        <v>1366</v>
      </c>
      <c r="H1155" s="12" t="s">
        <v>1367</v>
      </c>
      <c r="I1155" s="40">
        <v>45</v>
      </c>
      <c r="J1155" s="40">
        <v>2</v>
      </c>
      <c r="K1155" s="40">
        <v>1</v>
      </c>
      <c r="L1155" s="40">
        <v>90</v>
      </c>
      <c r="M1155" s="21" t="s">
        <v>1383</v>
      </c>
      <c r="N1155" s="21" t="s">
        <v>1317</v>
      </c>
    </row>
    <row r="1156" spans="1:14" ht="15" customHeight="1" x14ac:dyDescent="0.25">
      <c r="A1156" s="23">
        <v>46113</v>
      </c>
      <c r="B1156" s="12" t="s">
        <v>201</v>
      </c>
      <c r="C1156" s="12" t="s">
        <v>202</v>
      </c>
      <c r="D1156" s="12" t="s">
        <v>904</v>
      </c>
      <c r="E1156" s="12" t="s">
        <v>68</v>
      </c>
      <c r="F1156" s="12" t="s">
        <v>69</v>
      </c>
      <c r="G1156" s="12" t="s">
        <v>1368</v>
      </c>
      <c r="H1156" s="12" t="s">
        <v>1369</v>
      </c>
      <c r="I1156" s="40">
        <v>2</v>
      </c>
      <c r="J1156" s="40">
        <v>25</v>
      </c>
      <c r="K1156" s="40">
        <v>1</v>
      </c>
      <c r="L1156" s="40">
        <v>50</v>
      </c>
      <c r="M1156" s="21" t="s">
        <v>1383</v>
      </c>
      <c r="N1156" s="21" t="s">
        <v>1317</v>
      </c>
    </row>
    <row r="1157" spans="1:14" ht="30" customHeight="1" x14ac:dyDescent="0.25">
      <c r="A1157" s="23">
        <v>46113</v>
      </c>
      <c r="B1157" s="12" t="s">
        <v>265</v>
      </c>
      <c r="C1157" s="12" t="s">
        <v>266</v>
      </c>
      <c r="D1157" s="12" t="s">
        <v>908</v>
      </c>
      <c r="E1157" s="12" t="s">
        <v>30</v>
      </c>
      <c r="F1157" s="12" t="s">
        <v>31</v>
      </c>
      <c r="G1157" s="12" t="s">
        <v>1312</v>
      </c>
      <c r="H1157" s="12" t="s">
        <v>1313</v>
      </c>
      <c r="I1157" s="40">
        <v>1000</v>
      </c>
      <c r="J1157" s="40">
        <v>2</v>
      </c>
      <c r="K1157" s="40">
        <v>1</v>
      </c>
      <c r="L1157" s="40">
        <v>2000</v>
      </c>
      <c r="M1157" s="21" t="s">
        <v>1381</v>
      </c>
      <c r="N1157" s="21" t="s">
        <v>1382</v>
      </c>
    </row>
    <row r="1158" spans="1:14" ht="15" customHeight="1" x14ac:dyDescent="0.25">
      <c r="A1158" s="23">
        <v>46113</v>
      </c>
      <c r="B1158" s="12" t="s">
        <v>265</v>
      </c>
      <c r="C1158" s="12" t="s">
        <v>266</v>
      </c>
      <c r="D1158" s="12" t="s">
        <v>908</v>
      </c>
      <c r="E1158" s="12" t="s">
        <v>30</v>
      </c>
      <c r="F1158" s="12" t="s">
        <v>31</v>
      </c>
      <c r="G1158" s="12" t="s">
        <v>1319</v>
      </c>
      <c r="H1158" s="12" t="s">
        <v>1320</v>
      </c>
      <c r="I1158" s="40">
        <v>3</v>
      </c>
      <c r="J1158" s="40">
        <v>15</v>
      </c>
      <c r="K1158" s="40">
        <v>1</v>
      </c>
      <c r="L1158" s="40">
        <v>45</v>
      </c>
      <c r="M1158" s="21" t="s">
        <v>1383</v>
      </c>
      <c r="N1158" s="21" t="s">
        <v>1317</v>
      </c>
    </row>
    <row r="1159" spans="1:14" ht="15" customHeight="1" x14ac:dyDescent="0.25">
      <c r="A1159" s="23">
        <v>46113</v>
      </c>
      <c r="B1159" s="12" t="s">
        <v>265</v>
      </c>
      <c r="C1159" s="12" t="s">
        <v>266</v>
      </c>
      <c r="D1159" s="12" t="s">
        <v>908</v>
      </c>
      <c r="E1159" s="12" t="s">
        <v>30</v>
      </c>
      <c r="F1159" s="12" t="s">
        <v>31</v>
      </c>
      <c r="G1159" s="12" t="s">
        <v>1322</v>
      </c>
      <c r="H1159" s="12" t="s">
        <v>1323</v>
      </c>
      <c r="I1159" s="40">
        <v>3</v>
      </c>
      <c r="J1159" s="40">
        <v>20</v>
      </c>
      <c r="K1159" s="40">
        <v>1</v>
      </c>
      <c r="L1159" s="40">
        <v>60</v>
      </c>
      <c r="M1159" s="21" t="s">
        <v>1383</v>
      </c>
      <c r="N1159" s="21" t="s">
        <v>1317</v>
      </c>
    </row>
    <row r="1160" spans="1:14" ht="15" customHeight="1" x14ac:dyDescent="0.25">
      <c r="A1160" s="23">
        <v>46113</v>
      </c>
      <c r="B1160" s="12" t="s">
        <v>265</v>
      </c>
      <c r="C1160" s="12" t="s">
        <v>266</v>
      </c>
      <c r="D1160" s="12" t="s">
        <v>908</v>
      </c>
      <c r="E1160" s="12" t="s">
        <v>30</v>
      </c>
      <c r="F1160" s="12" t="s">
        <v>31</v>
      </c>
      <c r="G1160" s="12" t="s">
        <v>1324</v>
      </c>
      <c r="H1160" s="12" t="s">
        <v>1325</v>
      </c>
      <c r="I1160" s="40">
        <v>12</v>
      </c>
      <c r="J1160" s="40">
        <v>6</v>
      </c>
      <c r="K1160" s="40">
        <v>1</v>
      </c>
      <c r="L1160" s="40">
        <v>72</v>
      </c>
      <c r="M1160" s="21" t="s">
        <v>1383</v>
      </c>
      <c r="N1160" s="21" t="s">
        <v>1317</v>
      </c>
    </row>
    <row r="1161" spans="1:14" ht="15" customHeight="1" x14ac:dyDescent="0.25">
      <c r="A1161" s="23">
        <v>46113</v>
      </c>
      <c r="B1161" s="12" t="s">
        <v>265</v>
      </c>
      <c r="C1161" s="12" t="s">
        <v>266</v>
      </c>
      <c r="D1161" s="12" t="s">
        <v>908</v>
      </c>
      <c r="E1161" s="12" t="s">
        <v>52</v>
      </c>
      <c r="F1161" s="12" t="s">
        <v>53</v>
      </c>
      <c r="G1161" s="12" t="s">
        <v>1327</v>
      </c>
      <c r="H1161" s="12" t="s">
        <v>1328</v>
      </c>
      <c r="I1161" s="40">
        <v>81</v>
      </c>
      <c r="J1161" s="40">
        <v>1.8</v>
      </c>
      <c r="K1161" s="40">
        <v>1</v>
      </c>
      <c r="L1161" s="40">
        <v>145.80000000000001</v>
      </c>
      <c r="M1161" s="21" t="s">
        <v>1384</v>
      </c>
      <c r="N1161" s="21" t="s">
        <v>1385</v>
      </c>
    </row>
    <row r="1162" spans="1:14" ht="15" customHeight="1" x14ac:dyDescent="0.25">
      <c r="A1162" s="23">
        <v>46113</v>
      </c>
      <c r="B1162" s="12" t="s">
        <v>265</v>
      </c>
      <c r="C1162" s="12" t="s">
        <v>266</v>
      </c>
      <c r="D1162" s="12" t="s">
        <v>908</v>
      </c>
      <c r="E1162" s="12" t="s">
        <v>52</v>
      </c>
      <c r="F1162" s="12" t="s">
        <v>53</v>
      </c>
      <c r="G1162" s="12" t="s">
        <v>1330</v>
      </c>
      <c r="H1162" s="12" t="s">
        <v>1331</v>
      </c>
      <c r="I1162" s="40">
        <v>81</v>
      </c>
      <c r="J1162" s="40">
        <v>30</v>
      </c>
      <c r="K1162" s="40">
        <v>1</v>
      </c>
      <c r="L1162" s="40">
        <v>2430</v>
      </c>
      <c r="M1162" s="21" t="s">
        <v>1384</v>
      </c>
      <c r="N1162" s="21" t="s">
        <v>1385</v>
      </c>
    </row>
    <row r="1163" spans="1:14" ht="15" customHeight="1" x14ac:dyDescent="0.25">
      <c r="A1163" s="23">
        <v>46113</v>
      </c>
      <c r="B1163" s="12" t="s">
        <v>265</v>
      </c>
      <c r="C1163" s="12" t="s">
        <v>266</v>
      </c>
      <c r="D1163" s="12" t="s">
        <v>908</v>
      </c>
      <c r="E1163" s="12" t="s">
        <v>52</v>
      </c>
      <c r="F1163" s="12" t="s">
        <v>53</v>
      </c>
      <c r="G1163" s="12" t="s">
        <v>1333</v>
      </c>
      <c r="H1163" s="12" t="s">
        <v>1334</v>
      </c>
      <c r="I1163" s="40">
        <v>64</v>
      </c>
      <c r="J1163" s="40">
        <v>0.45</v>
      </c>
      <c r="K1163" s="40">
        <v>1</v>
      </c>
      <c r="L1163" s="40">
        <v>28.8</v>
      </c>
      <c r="M1163" s="21" t="s">
        <v>1383</v>
      </c>
      <c r="N1163" s="21" t="s">
        <v>1317</v>
      </c>
    </row>
    <row r="1164" spans="1:14" ht="15" customHeight="1" x14ac:dyDescent="0.25">
      <c r="A1164" s="23">
        <v>46113</v>
      </c>
      <c r="B1164" s="12" t="s">
        <v>265</v>
      </c>
      <c r="C1164" s="12" t="s">
        <v>266</v>
      </c>
      <c r="D1164" s="12" t="s">
        <v>908</v>
      </c>
      <c r="E1164" s="12" t="s">
        <v>52</v>
      </c>
      <c r="F1164" s="12" t="s">
        <v>53</v>
      </c>
      <c r="G1164" s="12" t="s">
        <v>1336</v>
      </c>
      <c r="H1164" s="12" t="s">
        <v>1337</v>
      </c>
      <c r="I1164" s="40">
        <v>455</v>
      </c>
      <c r="J1164" s="40">
        <v>0.2</v>
      </c>
      <c r="K1164" s="40">
        <v>1</v>
      </c>
      <c r="L1164" s="40">
        <v>91</v>
      </c>
      <c r="M1164" s="21" t="s">
        <v>1383</v>
      </c>
      <c r="N1164" s="21" t="s">
        <v>1317</v>
      </c>
    </row>
    <row r="1165" spans="1:14" ht="15" customHeight="1" x14ac:dyDescent="0.25">
      <c r="A1165" s="23">
        <v>46113</v>
      </c>
      <c r="B1165" s="12" t="s">
        <v>265</v>
      </c>
      <c r="C1165" s="12" t="s">
        <v>266</v>
      </c>
      <c r="D1165" s="12" t="s">
        <v>908</v>
      </c>
      <c r="E1165" s="12" t="s">
        <v>84</v>
      </c>
      <c r="F1165" s="12" t="s">
        <v>85</v>
      </c>
      <c r="G1165" s="12" t="s">
        <v>1340</v>
      </c>
      <c r="H1165" s="12" t="s">
        <v>1341</v>
      </c>
      <c r="I1165" s="40">
        <v>100</v>
      </c>
      <c r="J1165" s="40">
        <v>4</v>
      </c>
      <c r="K1165" s="40">
        <v>1</v>
      </c>
      <c r="L1165" s="40">
        <v>400</v>
      </c>
      <c r="M1165" s="21" t="s">
        <v>1383</v>
      </c>
      <c r="N1165" s="21" t="s">
        <v>1317</v>
      </c>
    </row>
    <row r="1166" spans="1:14" ht="30" customHeight="1" x14ac:dyDescent="0.25">
      <c r="A1166" s="23">
        <v>46113</v>
      </c>
      <c r="B1166" s="12" t="s">
        <v>265</v>
      </c>
      <c r="C1166" s="12" t="s">
        <v>266</v>
      </c>
      <c r="D1166" s="12" t="s">
        <v>908</v>
      </c>
      <c r="E1166" s="12" t="s">
        <v>84</v>
      </c>
      <c r="F1166" s="12" t="s">
        <v>85</v>
      </c>
      <c r="G1166" s="12" t="s">
        <v>1343</v>
      </c>
      <c r="H1166" s="12" t="s">
        <v>1344</v>
      </c>
      <c r="I1166" s="40">
        <v>1</v>
      </c>
      <c r="J1166" s="40">
        <v>90</v>
      </c>
      <c r="K1166" s="40">
        <v>1</v>
      </c>
      <c r="L1166" s="40">
        <v>90</v>
      </c>
      <c r="M1166" s="21" t="s">
        <v>1386</v>
      </c>
      <c r="N1166" s="21" t="s">
        <v>1382</v>
      </c>
    </row>
    <row r="1167" spans="1:14" ht="15" customHeight="1" x14ac:dyDescent="0.25">
      <c r="A1167" s="23">
        <v>46113</v>
      </c>
      <c r="B1167" s="12" t="s">
        <v>265</v>
      </c>
      <c r="C1167" s="12" t="s">
        <v>266</v>
      </c>
      <c r="D1167" s="12" t="s">
        <v>908</v>
      </c>
      <c r="E1167" s="12" t="s">
        <v>84</v>
      </c>
      <c r="F1167" s="12" t="s">
        <v>85</v>
      </c>
      <c r="G1167" s="12" t="s">
        <v>1346</v>
      </c>
      <c r="H1167" s="12" t="s">
        <v>1347</v>
      </c>
      <c r="I1167" s="40">
        <v>30</v>
      </c>
      <c r="J1167" s="40">
        <v>1.5</v>
      </c>
      <c r="K1167" s="40">
        <v>1</v>
      </c>
      <c r="L1167" s="40">
        <v>45</v>
      </c>
      <c r="M1167" s="21" t="s">
        <v>1383</v>
      </c>
      <c r="N1167" s="21" t="s">
        <v>1317</v>
      </c>
    </row>
    <row r="1168" spans="1:14" ht="30" customHeight="1" x14ac:dyDescent="0.25">
      <c r="A1168" s="23">
        <v>46113</v>
      </c>
      <c r="B1168" s="12" t="s">
        <v>265</v>
      </c>
      <c r="C1168" s="12" t="s">
        <v>266</v>
      </c>
      <c r="D1168" s="12" t="s">
        <v>908</v>
      </c>
      <c r="E1168" s="12" t="s">
        <v>26</v>
      </c>
      <c r="F1168" s="12" t="s">
        <v>27</v>
      </c>
      <c r="G1168" s="12" t="s">
        <v>1349</v>
      </c>
      <c r="H1168" s="12" t="s">
        <v>1350</v>
      </c>
      <c r="I1168" s="40">
        <v>1</v>
      </c>
      <c r="J1168" s="40">
        <v>75</v>
      </c>
      <c r="K1168" s="40">
        <v>1</v>
      </c>
      <c r="L1168" s="40">
        <v>75</v>
      </c>
      <c r="M1168" s="21" t="s">
        <v>1386</v>
      </c>
      <c r="N1168" s="21" t="s">
        <v>1382</v>
      </c>
    </row>
    <row r="1169" spans="1:14" ht="15" customHeight="1" x14ac:dyDescent="0.25">
      <c r="A1169" s="23">
        <v>46113</v>
      </c>
      <c r="B1169" s="12" t="s">
        <v>265</v>
      </c>
      <c r="C1169" s="12" t="s">
        <v>266</v>
      </c>
      <c r="D1169" s="12" t="s">
        <v>908</v>
      </c>
      <c r="E1169" s="12" t="s">
        <v>26</v>
      </c>
      <c r="F1169" s="12" t="s">
        <v>27</v>
      </c>
      <c r="G1169" s="12" t="s">
        <v>1351</v>
      </c>
      <c r="H1169" s="12" t="s">
        <v>1352</v>
      </c>
      <c r="I1169" s="40">
        <v>25</v>
      </c>
      <c r="J1169" s="40">
        <v>2.5</v>
      </c>
      <c r="K1169" s="40">
        <v>1</v>
      </c>
      <c r="L1169" s="40">
        <v>62.5</v>
      </c>
      <c r="M1169" s="21" t="s">
        <v>1383</v>
      </c>
      <c r="N1169" s="21" t="s">
        <v>1317</v>
      </c>
    </row>
    <row r="1170" spans="1:14" ht="15" customHeight="1" x14ac:dyDescent="0.25">
      <c r="A1170" s="23">
        <v>46113</v>
      </c>
      <c r="B1170" s="12" t="s">
        <v>265</v>
      </c>
      <c r="C1170" s="12" t="s">
        <v>266</v>
      </c>
      <c r="D1170" s="12" t="s">
        <v>908</v>
      </c>
      <c r="E1170" s="12" t="s">
        <v>26</v>
      </c>
      <c r="F1170" s="12" t="s">
        <v>27</v>
      </c>
      <c r="G1170" s="12" t="s">
        <v>1353</v>
      </c>
      <c r="H1170" s="12" t="s">
        <v>1354</v>
      </c>
      <c r="I1170" s="40">
        <v>40</v>
      </c>
      <c r="J1170" s="40">
        <v>1.2</v>
      </c>
      <c r="K1170" s="40">
        <v>1</v>
      </c>
      <c r="L1170" s="40">
        <v>48</v>
      </c>
      <c r="M1170" s="21" t="s">
        <v>1383</v>
      </c>
      <c r="N1170" s="21" t="s">
        <v>1317</v>
      </c>
    </row>
    <row r="1171" spans="1:14" ht="15" customHeight="1" x14ac:dyDescent="0.25">
      <c r="A1171" s="23">
        <v>46113</v>
      </c>
      <c r="B1171" s="12" t="s">
        <v>265</v>
      </c>
      <c r="C1171" s="12" t="s">
        <v>266</v>
      </c>
      <c r="D1171" s="12" t="s">
        <v>908</v>
      </c>
      <c r="E1171" s="12" t="s">
        <v>34</v>
      </c>
      <c r="F1171" s="12" t="s">
        <v>35</v>
      </c>
      <c r="G1171" s="12" t="s">
        <v>1356</v>
      </c>
      <c r="H1171" s="12" t="s">
        <v>1350</v>
      </c>
      <c r="I1171" s="40">
        <v>36</v>
      </c>
      <c r="J1171" s="40">
        <v>2.2000000000000002</v>
      </c>
      <c r="K1171" s="40">
        <v>1</v>
      </c>
      <c r="L1171" s="40">
        <v>79.2</v>
      </c>
      <c r="M1171" s="21" t="s">
        <v>1383</v>
      </c>
      <c r="N1171" s="21" t="s">
        <v>1317</v>
      </c>
    </row>
    <row r="1172" spans="1:14" ht="15" customHeight="1" x14ac:dyDescent="0.25">
      <c r="A1172" s="23">
        <v>46113</v>
      </c>
      <c r="B1172" s="12" t="s">
        <v>265</v>
      </c>
      <c r="C1172" s="12" t="s">
        <v>266</v>
      </c>
      <c r="D1172" s="12" t="s">
        <v>908</v>
      </c>
      <c r="E1172" s="12" t="s">
        <v>34</v>
      </c>
      <c r="F1172" s="12" t="s">
        <v>35</v>
      </c>
      <c r="G1172" s="12" t="s">
        <v>1357</v>
      </c>
      <c r="H1172" s="12" t="s">
        <v>1358</v>
      </c>
      <c r="I1172" s="40">
        <v>22</v>
      </c>
      <c r="J1172" s="40">
        <v>0.8</v>
      </c>
      <c r="K1172" s="40">
        <v>1</v>
      </c>
      <c r="L1172" s="40">
        <v>17.600000000000001</v>
      </c>
      <c r="M1172" s="21" t="s">
        <v>1383</v>
      </c>
      <c r="N1172" s="21" t="s">
        <v>1317</v>
      </c>
    </row>
    <row r="1173" spans="1:14" ht="15" customHeight="1" x14ac:dyDescent="0.25">
      <c r="A1173" s="23">
        <v>46113</v>
      </c>
      <c r="B1173" s="12" t="s">
        <v>265</v>
      </c>
      <c r="C1173" s="12" t="s">
        <v>266</v>
      </c>
      <c r="D1173" s="12" t="s">
        <v>908</v>
      </c>
      <c r="E1173" s="12" t="s">
        <v>34</v>
      </c>
      <c r="F1173" s="12" t="s">
        <v>35</v>
      </c>
      <c r="G1173" s="12" t="s">
        <v>1359</v>
      </c>
      <c r="H1173" s="12" t="s">
        <v>1360</v>
      </c>
      <c r="I1173" s="40">
        <v>5</v>
      </c>
      <c r="J1173" s="40">
        <v>1</v>
      </c>
      <c r="K1173" s="40">
        <v>1</v>
      </c>
      <c r="L1173" s="40">
        <v>5</v>
      </c>
      <c r="M1173" s="21" t="s">
        <v>1383</v>
      </c>
      <c r="N1173" s="21" t="s">
        <v>1317</v>
      </c>
    </row>
    <row r="1174" spans="1:14" ht="30" customHeight="1" x14ac:dyDescent="0.25">
      <c r="A1174" s="23">
        <v>46113</v>
      </c>
      <c r="B1174" s="12" t="s">
        <v>265</v>
      </c>
      <c r="C1174" s="12" t="s">
        <v>266</v>
      </c>
      <c r="D1174" s="12" t="s">
        <v>908</v>
      </c>
      <c r="E1174" s="12" t="s">
        <v>46</v>
      </c>
      <c r="F1174" s="12" t="s">
        <v>47</v>
      </c>
      <c r="G1174" s="12" t="s">
        <v>1361</v>
      </c>
      <c r="H1174" s="12" t="s">
        <v>1362</v>
      </c>
      <c r="I1174" s="40">
        <v>0</v>
      </c>
      <c r="J1174" s="40">
        <v>7</v>
      </c>
      <c r="K1174" s="40">
        <v>1</v>
      </c>
      <c r="L1174" s="40">
        <v>0</v>
      </c>
      <c r="M1174" s="21" t="s">
        <v>1387</v>
      </c>
      <c r="N1174" s="21" t="s">
        <v>1382</v>
      </c>
    </row>
    <row r="1175" spans="1:14" ht="30" customHeight="1" x14ac:dyDescent="0.25">
      <c r="A1175" s="23">
        <v>46113</v>
      </c>
      <c r="B1175" s="12" t="s">
        <v>265</v>
      </c>
      <c r="C1175" s="12" t="s">
        <v>266</v>
      </c>
      <c r="D1175" s="12" t="s">
        <v>908</v>
      </c>
      <c r="E1175" s="12" t="s">
        <v>48</v>
      </c>
      <c r="F1175" s="12" t="s">
        <v>49</v>
      </c>
      <c r="G1175" s="12" t="s">
        <v>1364</v>
      </c>
      <c r="H1175" s="12" t="s">
        <v>1365</v>
      </c>
      <c r="I1175" s="40">
        <v>0</v>
      </c>
      <c r="J1175" s="40">
        <v>12</v>
      </c>
      <c r="K1175" s="40">
        <v>1</v>
      </c>
      <c r="L1175" s="40">
        <v>0</v>
      </c>
      <c r="M1175" s="21" t="s">
        <v>1387</v>
      </c>
      <c r="N1175" s="21" t="s">
        <v>1382</v>
      </c>
    </row>
    <row r="1176" spans="1:14" ht="15" customHeight="1" x14ac:dyDescent="0.25">
      <c r="A1176" s="23">
        <v>46113</v>
      </c>
      <c r="B1176" s="12" t="s">
        <v>265</v>
      </c>
      <c r="C1176" s="12" t="s">
        <v>266</v>
      </c>
      <c r="D1176" s="12" t="s">
        <v>908</v>
      </c>
      <c r="E1176" s="12" t="s">
        <v>4</v>
      </c>
      <c r="F1176" s="12" t="s">
        <v>5</v>
      </c>
      <c r="G1176" s="12" t="s">
        <v>1366</v>
      </c>
      <c r="H1176" s="12" t="s">
        <v>1367</v>
      </c>
      <c r="I1176" s="40">
        <v>22</v>
      </c>
      <c r="J1176" s="40">
        <v>2</v>
      </c>
      <c r="K1176" s="40">
        <v>1</v>
      </c>
      <c r="L1176" s="40">
        <v>44</v>
      </c>
      <c r="M1176" s="21" t="s">
        <v>1383</v>
      </c>
      <c r="N1176" s="21" t="s">
        <v>1317</v>
      </c>
    </row>
    <row r="1177" spans="1:14" ht="15" customHeight="1" x14ac:dyDescent="0.25">
      <c r="A1177" s="23">
        <v>46113</v>
      </c>
      <c r="B1177" s="12" t="s">
        <v>265</v>
      </c>
      <c r="C1177" s="12" t="s">
        <v>266</v>
      </c>
      <c r="D1177" s="12" t="s">
        <v>908</v>
      </c>
      <c r="E1177" s="12" t="s">
        <v>68</v>
      </c>
      <c r="F1177" s="12" t="s">
        <v>69</v>
      </c>
      <c r="G1177" s="12" t="s">
        <v>1368</v>
      </c>
      <c r="H1177" s="12" t="s">
        <v>1369</v>
      </c>
      <c r="I1177" s="40">
        <v>2</v>
      </c>
      <c r="J1177" s="40">
        <v>25</v>
      </c>
      <c r="K1177" s="40">
        <v>1</v>
      </c>
      <c r="L1177" s="40">
        <v>50</v>
      </c>
      <c r="M1177" s="21" t="s">
        <v>1383</v>
      </c>
      <c r="N1177" s="21" t="s">
        <v>1317</v>
      </c>
    </row>
    <row r="1178" spans="1:14" ht="30" customHeight="1" x14ac:dyDescent="0.25">
      <c r="A1178" s="23">
        <v>46113</v>
      </c>
      <c r="B1178" s="12" t="s">
        <v>283</v>
      </c>
      <c r="C1178" s="12" t="s">
        <v>284</v>
      </c>
      <c r="D1178" s="12" t="s">
        <v>899</v>
      </c>
      <c r="E1178" s="12" t="s">
        <v>30</v>
      </c>
      <c r="F1178" s="12" t="s">
        <v>31</v>
      </c>
      <c r="G1178" s="12" t="s">
        <v>1312</v>
      </c>
      <c r="H1178" s="12" t="s">
        <v>1313</v>
      </c>
      <c r="I1178" s="40">
        <v>1000</v>
      </c>
      <c r="J1178" s="40">
        <v>2</v>
      </c>
      <c r="K1178" s="40">
        <v>1</v>
      </c>
      <c r="L1178" s="40">
        <v>2000</v>
      </c>
      <c r="M1178" s="21" t="s">
        <v>1381</v>
      </c>
      <c r="N1178" s="21" t="s">
        <v>1382</v>
      </c>
    </row>
    <row r="1179" spans="1:14" ht="15" customHeight="1" x14ac:dyDescent="0.25">
      <c r="A1179" s="23">
        <v>46113</v>
      </c>
      <c r="B1179" s="12" t="s">
        <v>283</v>
      </c>
      <c r="C1179" s="12" t="s">
        <v>284</v>
      </c>
      <c r="D1179" s="12" t="s">
        <v>899</v>
      </c>
      <c r="E1179" s="12" t="s">
        <v>30</v>
      </c>
      <c r="F1179" s="12" t="s">
        <v>31</v>
      </c>
      <c r="G1179" s="12" t="s">
        <v>1319</v>
      </c>
      <c r="H1179" s="12" t="s">
        <v>1320</v>
      </c>
      <c r="I1179" s="40">
        <v>3</v>
      </c>
      <c r="J1179" s="40">
        <v>15</v>
      </c>
      <c r="K1179" s="40">
        <v>1</v>
      </c>
      <c r="L1179" s="40">
        <v>45</v>
      </c>
      <c r="M1179" s="21" t="s">
        <v>1383</v>
      </c>
      <c r="N1179" s="21" t="s">
        <v>1317</v>
      </c>
    </row>
    <row r="1180" spans="1:14" ht="15" customHeight="1" x14ac:dyDescent="0.25">
      <c r="A1180" s="23">
        <v>46113</v>
      </c>
      <c r="B1180" s="12" t="s">
        <v>283</v>
      </c>
      <c r="C1180" s="12" t="s">
        <v>284</v>
      </c>
      <c r="D1180" s="12" t="s">
        <v>899</v>
      </c>
      <c r="E1180" s="12" t="s">
        <v>30</v>
      </c>
      <c r="F1180" s="12" t="s">
        <v>31</v>
      </c>
      <c r="G1180" s="12" t="s">
        <v>1322</v>
      </c>
      <c r="H1180" s="12" t="s">
        <v>1323</v>
      </c>
      <c r="I1180" s="40">
        <v>3</v>
      </c>
      <c r="J1180" s="40">
        <v>20</v>
      </c>
      <c r="K1180" s="40">
        <v>1</v>
      </c>
      <c r="L1180" s="40">
        <v>60</v>
      </c>
      <c r="M1180" s="21" t="s">
        <v>1383</v>
      </c>
      <c r="N1180" s="21" t="s">
        <v>1317</v>
      </c>
    </row>
    <row r="1181" spans="1:14" ht="15" customHeight="1" x14ac:dyDescent="0.25">
      <c r="A1181" s="23">
        <v>46113</v>
      </c>
      <c r="B1181" s="12" t="s">
        <v>283</v>
      </c>
      <c r="C1181" s="12" t="s">
        <v>284</v>
      </c>
      <c r="D1181" s="12" t="s">
        <v>899</v>
      </c>
      <c r="E1181" s="12" t="s">
        <v>30</v>
      </c>
      <c r="F1181" s="12" t="s">
        <v>31</v>
      </c>
      <c r="G1181" s="12" t="s">
        <v>1324</v>
      </c>
      <c r="H1181" s="12" t="s">
        <v>1325</v>
      </c>
      <c r="I1181" s="40">
        <v>12</v>
      </c>
      <c r="J1181" s="40">
        <v>6</v>
      </c>
      <c r="K1181" s="40">
        <v>1</v>
      </c>
      <c r="L1181" s="40">
        <v>72</v>
      </c>
      <c r="M1181" s="21" t="s">
        <v>1383</v>
      </c>
      <c r="N1181" s="21" t="s">
        <v>1317</v>
      </c>
    </row>
    <row r="1182" spans="1:14" ht="15" customHeight="1" x14ac:dyDescent="0.25">
      <c r="A1182" s="23">
        <v>46113</v>
      </c>
      <c r="B1182" s="12" t="s">
        <v>283</v>
      </c>
      <c r="C1182" s="12" t="s">
        <v>284</v>
      </c>
      <c r="D1182" s="12" t="s">
        <v>899</v>
      </c>
      <c r="E1182" s="12" t="s">
        <v>52</v>
      </c>
      <c r="F1182" s="12" t="s">
        <v>53</v>
      </c>
      <c r="G1182" s="12" t="s">
        <v>1327</v>
      </c>
      <c r="H1182" s="12" t="s">
        <v>1328</v>
      </c>
      <c r="I1182" s="40">
        <v>44</v>
      </c>
      <c r="J1182" s="40">
        <v>1.8</v>
      </c>
      <c r="K1182" s="40">
        <v>1</v>
      </c>
      <c r="L1182" s="40">
        <v>79.2</v>
      </c>
      <c r="M1182" s="21" t="s">
        <v>1384</v>
      </c>
      <c r="N1182" s="21" t="s">
        <v>1385</v>
      </c>
    </row>
    <row r="1183" spans="1:14" ht="15" customHeight="1" x14ac:dyDescent="0.25">
      <c r="A1183" s="23">
        <v>46113</v>
      </c>
      <c r="B1183" s="12" t="s">
        <v>283</v>
      </c>
      <c r="C1183" s="12" t="s">
        <v>284</v>
      </c>
      <c r="D1183" s="12" t="s">
        <v>899</v>
      </c>
      <c r="E1183" s="12" t="s">
        <v>52</v>
      </c>
      <c r="F1183" s="12" t="s">
        <v>53</v>
      </c>
      <c r="G1183" s="12" t="s">
        <v>1330</v>
      </c>
      <c r="H1183" s="12" t="s">
        <v>1331</v>
      </c>
      <c r="I1183" s="40">
        <v>44</v>
      </c>
      <c r="J1183" s="40">
        <v>30</v>
      </c>
      <c r="K1183" s="40">
        <v>1</v>
      </c>
      <c r="L1183" s="40">
        <v>1320</v>
      </c>
      <c r="M1183" s="21" t="s">
        <v>1384</v>
      </c>
      <c r="N1183" s="21" t="s">
        <v>1385</v>
      </c>
    </row>
    <row r="1184" spans="1:14" ht="15" customHeight="1" x14ac:dyDescent="0.25">
      <c r="A1184" s="23">
        <v>46113</v>
      </c>
      <c r="B1184" s="12" t="s">
        <v>283</v>
      </c>
      <c r="C1184" s="12" t="s">
        <v>284</v>
      </c>
      <c r="D1184" s="12" t="s">
        <v>899</v>
      </c>
      <c r="E1184" s="12" t="s">
        <v>52</v>
      </c>
      <c r="F1184" s="12" t="s">
        <v>53</v>
      </c>
      <c r="G1184" s="12" t="s">
        <v>1333</v>
      </c>
      <c r="H1184" s="12" t="s">
        <v>1334</v>
      </c>
      <c r="I1184" s="40">
        <v>90</v>
      </c>
      <c r="J1184" s="40">
        <v>0.45</v>
      </c>
      <c r="K1184" s="40">
        <v>1</v>
      </c>
      <c r="L1184" s="40">
        <v>40.5</v>
      </c>
      <c r="M1184" s="21" t="s">
        <v>1383</v>
      </c>
      <c r="N1184" s="21" t="s">
        <v>1317</v>
      </c>
    </row>
    <row r="1185" spans="1:14" ht="15" customHeight="1" x14ac:dyDescent="0.25">
      <c r="A1185" s="23">
        <v>46113</v>
      </c>
      <c r="B1185" s="12" t="s">
        <v>283</v>
      </c>
      <c r="C1185" s="12" t="s">
        <v>284</v>
      </c>
      <c r="D1185" s="12" t="s">
        <v>899</v>
      </c>
      <c r="E1185" s="12" t="s">
        <v>52</v>
      </c>
      <c r="F1185" s="12" t="s">
        <v>53</v>
      </c>
      <c r="G1185" s="12" t="s">
        <v>1336</v>
      </c>
      <c r="H1185" s="12" t="s">
        <v>1337</v>
      </c>
      <c r="I1185" s="40">
        <v>645</v>
      </c>
      <c r="J1185" s="40">
        <v>0.2</v>
      </c>
      <c r="K1185" s="40">
        <v>1</v>
      </c>
      <c r="L1185" s="40">
        <v>129</v>
      </c>
      <c r="M1185" s="21" t="s">
        <v>1383</v>
      </c>
      <c r="N1185" s="21" t="s">
        <v>1317</v>
      </c>
    </row>
    <row r="1186" spans="1:14" ht="15" customHeight="1" x14ac:dyDescent="0.25">
      <c r="A1186" s="23">
        <v>46113</v>
      </c>
      <c r="B1186" s="12" t="s">
        <v>283</v>
      </c>
      <c r="C1186" s="12" t="s">
        <v>284</v>
      </c>
      <c r="D1186" s="12" t="s">
        <v>899</v>
      </c>
      <c r="E1186" s="12" t="s">
        <v>84</v>
      </c>
      <c r="F1186" s="12" t="s">
        <v>85</v>
      </c>
      <c r="G1186" s="12" t="s">
        <v>1340</v>
      </c>
      <c r="H1186" s="12" t="s">
        <v>1341</v>
      </c>
      <c r="I1186" s="40">
        <v>100</v>
      </c>
      <c r="J1186" s="40">
        <v>4</v>
      </c>
      <c r="K1186" s="40">
        <v>1</v>
      </c>
      <c r="L1186" s="40">
        <v>400</v>
      </c>
      <c r="M1186" s="21" t="s">
        <v>1383</v>
      </c>
      <c r="N1186" s="21" t="s">
        <v>1317</v>
      </c>
    </row>
    <row r="1187" spans="1:14" ht="30" customHeight="1" x14ac:dyDescent="0.25">
      <c r="A1187" s="23">
        <v>46113</v>
      </c>
      <c r="B1187" s="12" t="s">
        <v>283</v>
      </c>
      <c r="C1187" s="12" t="s">
        <v>284</v>
      </c>
      <c r="D1187" s="12" t="s">
        <v>899</v>
      </c>
      <c r="E1187" s="12" t="s">
        <v>84</v>
      </c>
      <c r="F1187" s="12" t="s">
        <v>85</v>
      </c>
      <c r="G1187" s="12" t="s">
        <v>1343</v>
      </c>
      <c r="H1187" s="12" t="s">
        <v>1344</v>
      </c>
      <c r="I1187" s="40">
        <v>1</v>
      </c>
      <c r="J1187" s="40">
        <v>90</v>
      </c>
      <c r="K1187" s="40">
        <v>1</v>
      </c>
      <c r="L1187" s="40">
        <v>90</v>
      </c>
      <c r="M1187" s="21" t="s">
        <v>1386</v>
      </c>
      <c r="N1187" s="21" t="s">
        <v>1382</v>
      </c>
    </row>
    <row r="1188" spans="1:14" ht="15" customHeight="1" x14ac:dyDescent="0.25">
      <c r="A1188" s="23">
        <v>46113</v>
      </c>
      <c r="B1188" s="12" t="s">
        <v>283</v>
      </c>
      <c r="C1188" s="12" t="s">
        <v>284</v>
      </c>
      <c r="D1188" s="12" t="s">
        <v>899</v>
      </c>
      <c r="E1188" s="12" t="s">
        <v>84</v>
      </c>
      <c r="F1188" s="12" t="s">
        <v>85</v>
      </c>
      <c r="G1188" s="12" t="s">
        <v>1346</v>
      </c>
      <c r="H1188" s="12" t="s">
        <v>1347</v>
      </c>
      <c r="I1188" s="40">
        <v>30</v>
      </c>
      <c r="J1188" s="40">
        <v>1.5</v>
      </c>
      <c r="K1188" s="40">
        <v>1</v>
      </c>
      <c r="L1188" s="40">
        <v>45</v>
      </c>
      <c r="M1188" s="21" t="s">
        <v>1383</v>
      </c>
      <c r="N1188" s="21" t="s">
        <v>1317</v>
      </c>
    </row>
    <row r="1189" spans="1:14" ht="30" customHeight="1" x14ac:dyDescent="0.25">
      <c r="A1189" s="23">
        <v>46113</v>
      </c>
      <c r="B1189" s="12" t="s">
        <v>283</v>
      </c>
      <c r="C1189" s="12" t="s">
        <v>284</v>
      </c>
      <c r="D1189" s="12" t="s">
        <v>899</v>
      </c>
      <c r="E1189" s="12" t="s">
        <v>26</v>
      </c>
      <c r="F1189" s="12" t="s">
        <v>27</v>
      </c>
      <c r="G1189" s="12" t="s">
        <v>1349</v>
      </c>
      <c r="H1189" s="12" t="s">
        <v>1350</v>
      </c>
      <c r="I1189" s="40">
        <v>1</v>
      </c>
      <c r="J1189" s="40">
        <v>75</v>
      </c>
      <c r="K1189" s="40">
        <v>1</v>
      </c>
      <c r="L1189" s="40">
        <v>75</v>
      </c>
      <c r="M1189" s="21" t="s">
        <v>1386</v>
      </c>
      <c r="N1189" s="21" t="s">
        <v>1382</v>
      </c>
    </row>
    <row r="1190" spans="1:14" ht="15" customHeight="1" x14ac:dyDescent="0.25">
      <c r="A1190" s="23">
        <v>46113</v>
      </c>
      <c r="B1190" s="12" t="s">
        <v>283</v>
      </c>
      <c r="C1190" s="12" t="s">
        <v>284</v>
      </c>
      <c r="D1190" s="12" t="s">
        <v>899</v>
      </c>
      <c r="E1190" s="12" t="s">
        <v>26</v>
      </c>
      <c r="F1190" s="12" t="s">
        <v>27</v>
      </c>
      <c r="G1190" s="12" t="s">
        <v>1351</v>
      </c>
      <c r="H1190" s="12" t="s">
        <v>1352</v>
      </c>
      <c r="I1190" s="40">
        <v>25</v>
      </c>
      <c r="J1190" s="40">
        <v>2.5</v>
      </c>
      <c r="K1190" s="40">
        <v>1</v>
      </c>
      <c r="L1190" s="40">
        <v>62.5</v>
      </c>
      <c r="M1190" s="21" t="s">
        <v>1383</v>
      </c>
      <c r="N1190" s="21" t="s">
        <v>1317</v>
      </c>
    </row>
    <row r="1191" spans="1:14" ht="15" customHeight="1" x14ac:dyDescent="0.25">
      <c r="A1191" s="23">
        <v>46113</v>
      </c>
      <c r="B1191" s="12" t="s">
        <v>283</v>
      </c>
      <c r="C1191" s="12" t="s">
        <v>284</v>
      </c>
      <c r="D1191" s="12" t="s">
        <v>899</v>
      </c>
      <c r="E1191" s="12" t="s">
        <v>26</v>
      </c>
      <c r="F1191" s="12" t="s">
        <v>27</v>
      </c>
      <c r="G1191" s="12" t="s">
        <v>1353</v>
      </c>
      <c r="H1191" s="12" t="s">
        <v>1354</v>
      </c>
      <c r="I1191" s="40">
        <v>40</v>
      </c>
      <c r="J1191" s="40">
        <v>1.2</v>
      </c>
      <c r="K1191" s="40">
        <v>1</v>
      </c>
      <c r="L1191" s="40">
        <v>48</v>
      </c>
      <c r="M1191" s="21" t="s">
        <v>1383</v>
      </c>
      <c r="N1191" s="21" t="s">
        <v>1317</v>
      </c>
    </row>
    <row r="1192" spans="1:14" ht="15" customHeight="1" x14ac:dyDescent="0.25">
      <c r="A1192" s="23">
        <v>46113</v>
      </c>
      <c r="B1192" s="12" t="s">
        <v>283</v>
      </c>
      <c r="C1192" s="12" t="s">
        <v>284</v>
      </c>
      <c r="D1192" s="12" t="s">
        <v>899</v>
      </c>
      <c r="E1192" s="12" t="s">
        <v>34</v>
      </c>
      <c r="F1192" s="12" t="s">
        <v>35</v>
      </c>
      <c r="G1192" s="12" t="s">
        <v>1356</v>
      </c>
      <c r="H1192" s="12" t="s">
        <v>1350</v>
      </c>
      <c r="I1192" s="40">
        <v>52</v>
      </c>
      <c r="J1192" s="40">
        <v>2.2000000000000002</v>
      </c>
      <c r="K1192" s="40">
        <v>1</v>
      </c>
      <c r="L1192" s="40">
        <v>114.4</v>
      </c>
      <c r="M1192" s="21" t="s">
        <v>1383</v>
      </c>
      <c r="N1192" s="21" t="s">
        <v>1317</v>
      </c>
    </row>
    <row r="1193" spans="1:14" ht="15" customHeight="1" x14ac:dyDescent="0.25">
      <c r="A1193" s="23">
        <v>46113</v>
      </c>
      <c r="B1193" s="12" t="s">
        <v>283</v>
      </c>
      <c r="C1193" s="12" t="s">
        <v>284</v>
      </c>
      <c r="D1193" s="12" t="s">
        <v>899</v>
      </c>
      <c r="E1193" s="12" t="s">
        <v>34</v>
      </c>
      <c r="F1193" s="12" t="s">
        <v>35</v>
      </c>
      <c r="G1193" s="12" t="s">
        <v>1357</v>
      </c>
      <c r="H1193" s="12" t="s">
        <v>1358</v>
      </c>
      <c r="I1193" s="40">
        <v>31</v>
      </c>
      <c r="J1193" s="40">
        <v>0.8</v>
      </c>
      <c r="K1193" s="40">
        <v>1</v>
      </c>
      <c r="L1193" s="40">
        <v>24.8</v>
      </c>
      <c r="M1193" s="21" t="s">
        <v>1383</v>
      </c>
      <c r="N1193" s="21" t="s">
        <v>1317</v>
      </c>
    </row>
    <row r="1194" spans="1:14" ht="15" customHeight="1" x14ac:dyDescent="0.25">
      <c r="A1194" s="23">
        <v>46113</v>
      </c>
      <c r="B1194" s="12" t="s">
        <v>283</v>
      </c>
      <c r="C1194" s="12" t="s">
        <v>284</v>
      </c>
      <c r="D1194" s="12" t="s">
        <v>899</v>
      </c>
      <c r="E1194" s="12" t="s">
        <v>34</v>
      </c>
      <c r="F1194" s="12" t="s">
        <v>35</v>
      </c>
      <c r="G1194" s="12" t="s">
        <v>1359</v>
      </c>
      <c r="H1194" s="12" t="s">
        <v>1360</v>
      </c>
      <c r="I1194" s="40">
        <v>8</v>
      </c>
      <c r="J1194" s="40">
        <v>1</v>
      </c>
      <c r="K1194" s="40">
        <v>1</v>
      </c>
      <c r="L1194" s="40">
        <v>8</v>
      </c>
      <c r="M1194" s="21" t="s">
        <v>1383</v>
      </c>
      <c r="N1194" s="21" t="s">
        <v>1317</v>
      </c>
    </row>
    <row r="1195" spans="1:14" ht="30" customHeight="1" x14ac:dyDescent="0.25">
      <c r="A1195" s="23">
        <v>46113</v>
      </c>
      <c r="B1195" s="12" t="s">
        <v>283</v>
      </c>
      <c r="C1195" s="12" t="s">
        <v>284</v>
      </c>
      <c r="D1195" s="12" t="s">
        <v>899</v>
      </c>
      <c r="E1195" s="12" t="s">
        <v>46</v>
      </c>
      <c r="F1195" s="12" t="s">
        <v>47</v>
      </c>
      <c r="G1195" s="12" t="s">
        <v>1361</v>
      </c>
      <c r="H1195" s="12" t="s">
        <v>1362</v>
      </c>
      <c r="I1195" s="40">
        <v>0</v>
      </c>
      <c r="J1195" s="40">
        <v>7</v>
      </c>
      <c r="K1195" s="40">
        <v>1</v>
      </c>
      <c r="L1195" s="40">
        <v>0</v>
      </c>
      <c r="M1195" s="21" t="s">
        <v>1387</v>
      </c>
      <c r="N1195" s="21" t="s">
        <v>1382</v>
      </c>
    </row>
    <row r="1196" spans="1:14" ht="30" customHeight="1" x14ac:dyDescent="0.25">
      <c r="A1196" s="23">
        <v>46113</v>
      </c>
      <c r="B1196" s="12" t="s">
        <v>283</v>
      </c>
      <c r="C1196" s="12" t="s">
        <v>284</v>
      </c>
      <c r="D1196" s="12" t="s">
        <v>899</v>
      </c>
      <c r="E1196" s="12" t="s">
        <v>48</v>
      </c>
      <c r="F1196" s="12" t="s">
        <v>49</v>
      </c>
      <c r="G1196" s="12" t="s">
        <v>1364</v>
      </c>
      <c r="H1196" s="12" t="s">
        <v>1365</v>
      </c>
      <c r="I1196" s="40">
        <v>0</v>
      </c>
      <c r="J1196" s="40">
        <v>12</v>
      </c>
      <c r="K1196" s="40">
        <v>1</v>
      </c>
      <c r="L1196" s="40">
        <v>0</v>
      </c>
      <c r="M1196" s="21" t="s">
        <v>1387</v>
      </c>
      <c r="N1196" s="21" t="s">
        <v>1382</v>
      </c>
    </row>
    <row r="1197" spans="1:14" ht="15" customHeight="1" x14ac:dyDescent="0.25">
      <c r="A1197" s="23">
        <v>46113</v>
      </c>
      <c r="B1197" s="12" t="s">
        <v>283</v>
      </c>
      <c r="C1197" s="12" t="s">
        <v>284</v>
      </c>
      <c r="D1197" s="12" t="s">
        <v>899</v>
      </c>
      <c r="E1197" s="12" t="s">
        <v>4</v>
      </c>
      <c r="F1197" s="12" t="s">
        <v>5</v>
      </c>
      <c r="G1197" s="12" t="s">
        <v>1366</v>
      </c>
      <c r="H1197" s="12" t="s">
        <v>1367</v>
      </c>
      <c r="I1197" s="40">
        <v>31</v>
      </c>
      <c r="J1197" s="40">
        <v>2</v>
      </c>
      <c r="K1197" s="40">
        <v>1</v>
      </c>
      <c r="L1197" s="40">
        <v>62</v>
      </c>
      <c r="M1197" s="21" t="s">
        <v>1383</v>
      </c>
      <c r="N1197" s="21" t="s">
        <v>1317</v>
      </c>
    </row>
    <row r="1198" spans="1:14" ht="15" customHeight="1" x14ac:dyDescent="0.25">
      <c r="A1198" s="23">
        <v>46113</v>
      </c>
      <c r="B1198" s="12" t="s">
        <v>283</v>
      </c>
      <c r="C1198" s="12" t="s">
        <v>284</v>
      </c>
      <c r="D1198" s="12" t="s">
        <v>899</v>
      </c>
      <c r="E1198" s="12" t="s">
        <v>68</v>
      </c>
      <c r="F1198" s="12" t="s">
        <v>69</v>
      </c>
      <c r="G1198" s="12" t="s">
        <v>1368</v>
      </c>
      <c r="H1198" s="12" t="s">
        <v>1369</v>
      </c>
      <c r="I1198" s="40">
        <v>2</v>
      </c>
      <c r="J1198" s="40">
        <v>25</v>
      </c>
      <c r="K1198" s="40">
        <v>1</v>
      </c>
      <c r="L1198" s="40">
        <v>50</v>
      </c>
      <c r="M1198" s="21" t="s">
        <v>1383</v>
      </c>
      <c r="N1198" s="21" t="s">
        <v>1317</v>
      </c>
    </row>
  </sheetData>
  <conditionalFormatting sqref="N2:N1198">
    <cfRule type="expression" dxfId="5" priority="2">
      <formula>N2="Dummy"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514"/>
  <sheetViews>
    <sheetView zoomScaleNormal="100" workbookViewId="0"/>
  </sheetViews>
  <sheetFormatPr defaultColWidth="8.7109375" defaultRowHeight="15" customHeight="1" x14ac:dyDescent="0.25"/>
  <cols>
    <col min="1" max="1" width="11" customWidth="1"/>
    <col min="2" max="2" width="24" customWidth="1"/>
    <col min="3" max="3" width="28" customWidth="1"/>
    <col min="4" max="4" width="10" customWidth="1"/>
    <col min="5" max="5" width="22" customWidth="1"/>
    <col min="6" max="6" width="20" customWidth="1"/>
    <col min="7" max="8" width="15" customWidth="1"/>
    <col min="9" max="9" width="20" customWidth="1"/>
    <col min="10" max="10" width="15" customWidth="1"/>
    <col min="11" max="11" width="14" customWidth="1"/>
    <col min="12" max="12" width="18" customWidth="1"/>
    <col min="13" max="13" width="20" customWidth="1"/>
  </cols>
  <sheetData>
    <row r="1" spans="1:13" ht="15" customHeight="1" x14ac:dyDescent="0.25">
      <c r="A1" s="34" t="s">
        <v>122</v>
      </c>
      <c r="B1" s="34" t="s">
        <v>123</v>
      </c>
      <c r="C1" s="34" t="s">
        <v>965</v>
      </c>
      <c r="D1" s="34" t="s">
        <v>0</v>
      </c>
      <c r="E1" s="34" t="s">
        <v>1</v>
      </c>
      <c r="F1" s="34" t="s">
        <v>1388</v>
      </c>
      <c r="G1" s="34" t="s">
        <v>1389</v>
      </c>
      <c r="H1" s="34" t="s">
        <v>1390</v>
      </c>
      <c r="I1" s="34" t="s">
        <v>1378</v>
      </c>
      <c r="J1" s="34" t="s">
        <v>1391</v>
      </c>
      <c r="K1" s="34" t="s">
        <v>1392</v>
      </c>
      <c r="L1" s="34" t="s">
        <v>1393</v>
      </c>
      <c r="M1" s="34" t="s">
        <v>127</v>
      </c>
    </row>
    <row r="2" spans="1:13" ht="15" customHeight="1" x14ac:dyDescent="0.25">
      <c r="A2" s="12" t="s">
        <v>128</v>
      </c>
      <c r="B2" s="12" t="s">
        <v>129</v>
      </c>
      <c r="C2" s="12" t="s">
        <v>899</v>
      </c>
      <c r="D2" s="12" t="s">
        <v>30</v>
      </c>
      <c r="E2" s="12" t="s">
        <v>31</v>
      </c>
      <c r="F2" s="12" t="s">
        <v>1394</v>
      </c>
      <c r="G2" s="40">
        <v>2</v>
      </c>
      <c r="H2" s="40">
        <v>2.16</v>
      </c>
      <c r="I2" s="40">
        <v>1.08</v>
      </c>
      <c r="J2" s="40">
        <v>507</v>
      </c>
      <c r="K2" s="41">
        <v>0.95</v>
      </c>
      <c r="L2" s="12" t="s">
        <v>1395</v>
      </c>
      <c r="M2" s="12" t="s">
        <v>1396</v>
      </c>
    </row>
    <row r="3" spans="1:13" ht="15" customHeight="1" x14ac:dyDescent="0.25">
      <c r="A3" s="12" t="s">
        <v>128</v>
      </c>
      <c r="B3" s="12" t="s">
        <v>129</v>
      </c>
      <c r="C3" s="12" t="s">
        <v>899</v>
      </c>
      <c r="D3" s="12" t="s">
        <v>52</v>
      </c>
      <c r="E3" s="12" t="s">
        <v>53</v>
      </c>
      <c r="F3" s="12" t="s">
        <v>1394</v>
      </c>
      <c r="G3" s="40">
        <v>1</v>
      </c>
      <c r="H3" s="40">
        <v>1.1000000000000001</v>
      </c>
      <c r="I3" s="40">
        <v>1.1000000000000001</v>
      </c>
      <c r="J3" s="40">
        <v>509</v>
      </c>
      <c r="K3" s="41">
        <v>0.95</v>
      </c>
      <c r="L3" s="12" t="s">
        <v>1395</v>
      </c>
      <c r="M3" s="12" t="s">
        <v>1396</v>
      </c>
    </row>
    <row r="4" spans="1:13" ht="15" customHeight="1" x14ac:dyDescent="0.25">
      <c r="A4" s="12" t="s">
        <v>128</v>
      </c>
      <c r="B4" s="12" t="s">
        <v>129</v>
      </c>
      <c r="C4" s="12" t="s">
        <v>899</v>
      </c>
      <c r="D4" s="12" t="s">
        <v>84</v>
      </c>
      <c r="E4" s="12" t="s">
        <v>85</v>
      </c>
      <c r="F4" s="12" t="s">
        <v>1394</v>
      </c>
      <c r="G4" s="40">
        <v>1</v>
      </c>
      <c r="H4" s="40">
        <v>1.08</v>
      </c>
      <c r="I4" s="40">
        <v>1.08</v>
      </c>
      <c r="J4" s="40">
        <v>507</v>
      </c>
      <c r="K4" s="41">
        <v>0.95</v>
      </c>
      <c r="L4" s="12" t="s">
        <v>1395</v>
      </c>
      <c r="M4" s="12" t="s">
        <v>1396</v>
      </c>
    </row>
    <row r="5" spans="1:13" ht="15" customHeight="1" x14ac:dyDescent="0.25">
      <c r="A5" s="12" t="s">
        <v>128</v>
      </c>
      <c r="B5" s="12" t="s">
        <v>129</v>
      </c>
      <c r="C5" s="12" t="s">
        <v>899</v>
      </c>
      <c r="D5" s="12" t="s">
        <v>26</v>
      </c>
      <c r="E5" s="12" t="s">
        <v>27</v>
      </c>
      <c r="F5" s="12" t="s">
        <v>1394</v>
      </c>
      <c r="G5" s="40">
        <v>1</v>
      </c>
      <c r="H5" s="40">
        <v>1.06</v>
      </c>
      <c r="I5" s="40">
        <v>1.06</v>
      </c>
      <c r="J5" s="40">
        <v>505</v>
      </c>
      <c r="K5" s="41">
        <v>0.95</v>
      </c>
      <c r="L5" s="12" t="s">
        <v>1395</v>
      </c>
      <c r="M5" s="12" t="s">
        <v>1396</v>
      </c>
    </row>
    <row r="6" spans="1:13" ht="15" customHeight="1" x14ac:dyDescent="0.25">
      <c r="A6" s="12" t="s">
        <v>128</v>
      </c>
      <c r="B6" s="12" t="s">
        <v>129</v>
      </c>
      <c r="C6" s="12" t="s">
        <v>899</v>
      </c>
      <c r="D6" s="12" t="s">
        <v>34</v>
      </c>
      <c r="E6" s="12" t="s">
        <v>35</v>
      </c>
      <c r="F6" s="12" t="s">
        <v>1394</v>
      </c>
      <c r="G6" s="40">
        <v>1</v>
      </c>
      <c r="H6" s="40">
        <v>1.1000000000000001</v>
      </c>
      <c r="I6" s="40">
        <v>1.1000000000000001</v>
      </c>
      <c r="J6" s="40">
        <v>509</v>
      </c>
      <c r="K6" s="41">
        <v>0.95</v>
      </c>
      <c r="L6" s="12" t="s">
        <v>1395</v>
      </c>
      <c r="M6" s="12" t="s">
        <v>1396</v>
      </c>
    </row>
    <row r="7" spans="1:13" ht="15" customHeight="1" x14ac:dyDescent="0.25">
      <c r="A7" s="12" t="s">
        <v>128</v>
      </c>
      <c r="B7" s="12" t="s">
        <v>129</v>
      </c>
      <c r="C7" s="12" t="s">
        <v>899</v>
      </c>
      <c r="D7" s="12" t="s">
        <v>46</v>
      </c>
      <c r="E7" s="12" t="s">
        <v>47</v>
      </c>
      <c r="F7" s="12" t="s">
        <v>1394</v>
      </c>
      <c r="G7" s="40">
        <v>1</v>
      </c>
      <c r="H7" s="40">
        <v>1.07</v>
      </c>
      <c r="I7" s="40">
        <v>1.07</v>
      </c>
      <c r="J7" s="40">
        <v>506</v>
      </c>
      <c r="K7" s="41">
        <v>0.95</v>
      </c>
      <c r="L7" s="12" t="s">
        <v>1395</v>
      </c>
      <c r="M7" s="12" t="s">
        <v>1396</v>
      </c>
    </row>
    <row r="8" spans="1:13" ht="15" customHeight="1" x14ac:dyDescent="0.25">
      <c r="A8" s="12" t="s">
        <v>128</v>
      </c>
      <c r="B8" s="12" t="s">
        <v>129</v>
      </c>
      <c r="C8" s="12" t="s">
        <v>899</v>
      </c>
      <c r="D8" s="12" t="s">
        <v>48</v>
      </c>
      <c r="E8" s="12" t="s">
        <v>49</v>
      </c>
      <c r="F8" s="12" t="s">
        <v>1394</v>
      </c>
      <c r="G8" s="40">
        <v>1</v>
      </c>
      <c r="H8" s="40">
        <v>1.08</v>
      </c>
      <c r="I8" s="40">
        <v>1.08</v>
      </c>
      <c r="J8" s="40">
        <v>507</v>
      </c>
      <c r="K8" s="41">
        <v>0.95</v>
      </c>
      <c r="L8" s="12" t="s">
        <v>1395</v>
      </c>
      <c r="M8" s="12" t="s">
        <v>1396</v>
      </c>
    </row>
    <row r="9" spans="1:13" ht="15" customHeight="1" x14ac:dyDescent="0.25">
      <c r="A9" s="12" t="s">
        <v>128</v>
      </c>
      <c r="B9" s="12" t="s">
        <v>129</v>
      </c>
      <c r="C9" s="12" t="s">
        <v>899</v>
      </c>
      <c r="D9" s="12" t="s">
        <v>4</v>
      </c>
      <c r="E9" s="12" t="s">
        <v>5</v>
      </c>
      <c r="F9" s="12" t="s">
        <v>1394</v>
      </c>
      <c r="G9" s="40">
        <v>1</v>
      </c>
      <c r="H9" s="40">
        <v>1.04</v>
      </c>
      <c r="I9" s="40">
        <v>1.04</v>
      </c>
      <c r="J9" s="40">
        <v>503</v>
      </c>
      <c r="K9" s="41">
        <v>0.95</v>
      </c>
      <c r="L9" s="12" t="s">
        <v>1395</v>
      </c>
      <c r="M9" s="12" t="s">
        <v>1396</v>
      </c>
    </row>
    <row r="10" spans="1:13" ht="15" customHeight="1" x14ac:dyDescent="0.25">
      <c r="A10" s="12" t="s">
        <v>128</v>
      </c>
      <c r="B10" s="12" t="s">
        <v>129</v>
      </c>
      <c r="C10" s="12" t="s">
        <v>899</v>
      </c>
      <c r="D10" s="12" t="s">
        <v>68</v>
      </c>
      <c r="E10" s="12" t="s">
        <v>69</v>
      </c>
      <c r="F10" s="12" t="s">
        <v>1394</v>
      </c>
      <c r="G10" s="40">
        <v>1</v>
      </c>
      <c r="H10" s="40">
        <v>1.0900000000000001</v>
      </c>
      <c r="I10" s="40">
        <v>1.0900000000000001</v>
      </c>
      <c r="J10" s="40">
        <v>508</v>
      </c>
      <c r="K10" s="41">
        <v>0.95</v>
      </c>
      <c r="L10" s="12" t="s">
        <v>1395</v>
      </c>
      <c r="M10" s="12" t="s">
        <v>1396</v>
      </c>
    </row>
    <row r="11" spans="1:13" ht="15" customHeight="1" x14ac:dyDescent="0.25">
      <c r="A11" s="12" t="s">
        <v>132</v>
      </c>
      <c r="B11" s="12" t="s">
        <v>133</v>
      </c>
      <c r="C11" s="12" t="s">
        <v>900</v>
      </c>
      <c r="D11" s="12" t="s">
        <v>30</v>
      </c>
      <c r="E11" s="12" t="s">
        <v>31</v>
      </c>
      <c r="F11" s="12" t="s">
        <v>1394</v>
      </c>
      <c r="G11" s="40">
        <v>2</v>
      </c>
      <c r="H11" s="40">
        <v>2.1800000000000002</v>
      </c>
      <c r="I11" s="40">
        <v>1.0900000000000001</v>
      </c>
      <c r="J11" s="40">
        <v>508</v>
      </c>
      <c r="K11" s="41">
        <v>0.95</v>
      </c>
      <c r="L11" s="12" t="s">
        <v>1395</v>
      </c>
      <c r="M11" s="12" t="s">
        <v>1396</v>
      </c>
    </row>
    <row r="12" spans="1:13" ht="15" customHeight="1" x14ac:dyDescent="0.25">
      <c r="A12" s="12" t="s">
        <v>132</v>
      </c>
      <c r="B12" s="12" t="s">
        <v>133</v>
      </c>
      <c r="C12" s="12" t="s">
        <v>900</v>
      </c>
      <c r="D12" s="12" t="s">
        <v>52</v>
      </c>
      <c r="E12" s="12" t="s">
        <v>53</v>
      </c>
      <c r="F12" s="12" t="s">
        <v>1394</v>
      </c>
      <c r="G12" s="40">
        <v>1</v>
      </c>
      <c r="H12" s="40">
        <v>1.1100000000000001</v>
      </c>
      <c r="I12" s="40">
        <v>1.1100000000000001</v>
      </c>
      <c r="J12" s="40">
        <v>510</v>
      </c>
      <c r="K12" s="41">
        <v>0.95</v>
      </c>
      <c r="L12" s="12" t="s">
        <v>1395</v>
      </c>
      <c r="M12" s="12" t="s">
        <v>1396</v>
      </c>
    </row>
    <row r="13" spans="1:13" ht="15" customHeight="1" x14ac:dyDescent="0.25">
      <c r="A13" s="12" t="s">
        <v>132</v>
      </c>
      <c r="B13" s="12" t="s">
        <v>133</v>
      </c>
      <c r="C13" s="12" t="s">
        <v>900</v>
      </c>
      <c r="D13" s="12" t="s">
        <v>84</v>
      </c>
      <c r="E13" s="12" t="s">
        <v>85</v>
      </c>
      <c r="F13" s="12" t="s">
        <v>1394</v>
      </c>
      <c r="G13" s="40">
        <v>1</v>
      </c>
      <c r="H13" s="40">
        <v>1.0900000000000001</v>
      </c>
      <c r="I13" s="40">
        <v>1.0900000000000001</v>
      </c>
      <c r="J13" s="40">
        <v>508</v>
      </c>
      <c r="K13" s="41">
        <v>0.95</v>
      </c>
      <c r="L13" s="12" t="s">
        <v>1395</v>
      </c>
      <c r="M13" s="12" t="s">
        <v>1396</v>
      </c>
    </row>
    <row r="14" spans="1:13" ht="15" customHeight="1" x14ac:dyDescent="0.25">
      <c r="A14" s="12" t="s">
        <v>132</v>
      </c>
      <c r="B14" s="12" t="s">
        <v>133</v>
      </c>
      <c r="C14" s="12" t="s">
        <v>900</v>
      </c>
      <c r="D14" s="12" t="s">
        <v>26</v>
      </c>
      <c r="E14" s="12" t="s">
        <v>27</v>
      </c>
      <c r="F14" s="12" t="s">
        <v>1394</v>
      </c>
      <c r="G14" s="40">
        <v>1</v>
      </c>
      <c r="H14" s="40">
        <v>1.07</v>
      </c>
      <c r="I14" s="40">
        <v>1.07</v>
      </c>
      <c r="J14" s="40">
        <v>506</v>
      </c>
      <c r="K14" s="41">
        <v>0.95</v>
      </c>
      <c r="L14" s="12" t="s">
        <v>1395</v>
      </c>
      <c r="M14" s="12" t="s">
        <v>1396</v>
      </c>
    </row>
    <row r="15" spans="1:13" ht="15" customHeight="1" x14ac:dyDescent="0.25">
      <c r="A15" s="12" t="s">
        <v>132</v>
      </c>
      <c r="B15" s="12" t="s">
        <v>133</v>
      </c>
      <c r="C15" s="12" t="s">
        <v>900</v>
      </c>
      <c r="D15" s="12" t="s">
        <v>34</v>
      </c>
      <c r="E15" s="12" t="s">
        <v>35</v>
      </c>
      <c r="F15" s="12" t="s">
        <v>1394</v>
      </c>
      <c r="G15" s="40">
        <v>1</v>
      </c>
      <c r="H15" s="40">
        <v>1.1100000000000001</v>
      </c>
      <c r="I15" s="40">
        <v>1.1100000000000001</v>
      </c>
      <c r="J15" s="40">
        <v>510</v>
      </c>
      <c r="K15" s="41">
        <v>0.95</v>
      </c>
      <c r="L15" s="12" t="s">
        <v>1395</v>
      </c>
      <c r="M15" s="12" t="s">
        <v>1396</v>
      </c>
    </row>
    <row r="16" spans="1:13" ht="15" customHeight="1" x14ac:dyDescent="0.25">
      <c r="A16" s="12" t="s">
        <v>132</v>
      </c>
      <c r="B16" s="12" t="s">
        <v>133</v>
      </c>
      <c r="C16" s="12" t="s">
        <v>900</v>
      </c>
      <c r="D16" s="12" t="s">
        <v>46</v>
      </c>
      <c r="E16" s="12" t="s">
        <v>47</v>
      </c>
      <c r="F16" s="12" t="s">
        <v>1394</v>
      </c>
      <c r="G16" s="40">
        <v>1</v>
      </c>
      <c r="H16" s="40">
        <v>1.08</v>
      </c>
      <c r="I16" s="40">
        <v>1.08</v>
      </c>
      <c r="J16" s="40">
        <v>507</v>
      </c>
      <c r="K16" s="41">
        <v>0.95</v>
      </c>
      <c r="L16" s="12" t="s">
        <v>1395</v>
      </c>
      <c r="M16" s="12" t="s">
        <v>1396</v>
      </c>
    </row>
    <row r="17" spans="1:13" ht="15" customHeight="1" x14ac:dyDescent="0.25">
      <c r="A17" s="12" t="s">
        <v>132</v>
      </c>
      <c r="B17" s="12" t="s">
        <v>133</v>
      </c>
      <c r="C17" s="12" t="s">
        <v>900</v>
      </c>
      <c r="D17" s="12" t="s">
        <v>48</v>
      </c>
      <c r="E17" s="12" t="s">
        <v>49</v>
      </c>
      <c r="F17" s="12" t="s">
        <v>1394</v>
      </c>
      <c r="G17" s="40">
        <v>1</v>
      </c>
      <c r="H17" s="40">
        <v>1.0900000000000001</v>
      </c>
      <c r="I17" s="40">
        <v>1.0900000000000001</v>
      </c>
      <c r="J17" s="40">
        <v>508</v>
      </c>
      <c r="K17" s="41">
        <v>0.95</v>
      </c>
      <c r="L17" s="12" t="s">
        <v>1395</v>
      </c>
      <c r="M17" s="12" t="s">
        <v>1396</v>
      </c>
    </row>
    <row r="18" spans="1:13" ht="15" customHeight="1" x14ac:dyDescent="0.25">
      <c r="A18" s="12" t="s">
        <v>132</v>
      </c>
      <c r="B18" s="12" t="s">
        <v>133</v>
      </c>
      <c r="C18" s="12" t="s">
        <v>900</v>
      </c>
      <c r="D18" s="12" t="s">
        <v>4</v>
      </c>
      <c r="E18" s="12" t="s">
        <v>5</v>
      </c>
      <c r="F18" s="12" t="s">
        <v>1394</v>
      </c>
      <c r="G18" s="40">
        <v>1</v>
      </c>
      <c r="H18" s="40">
        <v>1.05</v>
      </c>
      <c r="I18" s="40">
        <v>1.05</v>
      </c>
      <c r="J18" s="40">
        <v>504</v>
      </c>
      <c r="K18" s="41">
        <v>0.95</v>
      </c>
      <c r="L18" s="12" t="s">
        <v>1395</v>
      </c>
      <c r="M18" s="12" t="s">
        <v>1396</v>
      </c>
    </row>
    <row r="19" spans="1:13" ht="15" customHeight="1" x14ac:dyDescent="0.25">
      <c r="A19" s="12" t="s">
        <v>132</v>
      </c>
      <c r="B19" s="12" t="s">
        <v>133</v>
      </c>
      <c r="C19" s="12" t="s">
        <v>900</v>
      </c>
      <c r="D19" s="12" t="s">
        <v>68</v>
      </c>
      <c r="E19" s="12" t="s">
        <v>69</v>
      </c>
      <c r="F19" s="12" t="s">
        <v>1394</v>
      </c>
      <c r="G19" s="40">
        <v>1</v>
      </c>
      <c r="H19" s="40">
        <v>1.1000000000000001</v>
      </c>
      <c r="I19" s="40">
        <v>1.1000000000000001</v>
      </c>
      <c r="J19" s="40">
        <v>509</v>
      </c>
      <c r="K19" s="41">
        <v>0.95</v>
      </c>
      <c r="L19" s="12" t="s">
        <v>1395</v>
      </c>
      <c r="M19" s="12" t="s">
        <v>1396</v>
      </c>
    </row>
    <row r="20" spans="1:13" ht="15" customHeight="1" x14ac:dyDescent="0.25">
      <c r="A20" s="12" t="s">
        <v>135</v>
      </c>
      <c r="B20" s="12" t="s">
        <v>136</v>
      </c>
      <c r="C20" s="12" t="s">
        <v>900</v>
      </c>
      <c r="D20" s="12" t="s">
        <v>30</v>
      </c>
      <c r="E20" s="12" t="s">
        <v>31</v>
      </c>
      <c r="F20" s="12" t="s">
        <v>1394</v>
      </c>
      <c r="G20" s="40">
        <v>2</v>
      </c>
      <c r="H20" s="40">
        <v>2.2000000000000002</v>
      </c>
      <c r="I20" s="40">
        <v>1.1000000000000001</v>
      </c>
      <c r="J20" s="40">
        <v>509</v>
      </c>
      <c r="K20" s="41">
        <v>0.95</v>
      </c>
      <c r="L20" s="12" t="s">
        <v>1395</v>
      </c>
      <c r="M20" s="12" t="s">
        <v>1396</v>
      </c>
    </row>
    <row r="21" spans="1:13" ht="15" customHeight="1" x14ac:dyDescent="0.25">
      <c r="A21" s="12" t="s">
        <v>135</v>
      </c>
      <c r="B21" s="12" t="s">
        <v>136</v>
      </c>
      <c r="C21" s="12" t="s">
        <v>900</v>
      </c>
      <c r="D21" s="12" t="s">
        <v>52</v>
      </c>
      <c r="E21" s="12" t="s">
        <v>53</v>
      </c>
      <c r="F21" s="12" t="s">
        <v>1394</v>
      </c>
      <c r="G21" s="40">
        <v>1</v>
      </c>
      <c r="H21" s="40">
        <v>1.1200000000000001</v>
      </c>
      <c r="I21" s="40">
        <v>1.1200000000000001</v>
      </c>
      <c r="J21" s="40">
        <v>511</v>
      </c>
      <c r="K21" s="41">
        <v>0.95</v>
      </c>
      <c r="L21" s="12" t="s">
        <v>1395</v>
      </c>
      <c r="M21" s="12" t="s">
        <v>1396</v>
      </c>
    </row>
    <row r="22" spans="1:13" ht="15" customHeight="1" x14ac:dyDescent="0.25">
      <c r="A22" s="12" t="s">
        <v>135</v>
      </c>
      <c r="B22" s="12" t="s">
        <v>136</v>
      </c>
      <c r="C22" s="12" t="s">
        <v>900</v>
      </c>
      <c r="D22" s="12" t="s">
        <v>84</v>
      </c>
      <c r="E22" s="12" t="s">
        <v>85</v>
      </c>
      <c r="F22" s="12" t="s">
        <v>1394</v>
      </c>
      <c r="G22" s="40">
        <v>1</v>
      </c>
      <c r="H22" s="40">
        <v>1.1000000000000001</v>
      </c>
      <c r="I22" s="40">
        <v>1.1000000000000001</v>
      </c>
      <c r="J22" s="40">
        <v>509</v>
      </c>
      <c r="K22" s="41">
        <v>0.95</v>
      </c>
      <c r="L22" s="12" t="s">
        <v>1395</v>
      </c>
      <c r="M22" s="12" t="s">
        <v>1396</v>
      </c>
    </row>
    <row r="23" spans="1:13" ht="15" customHeight="1" x14ac:dyDescent="0.25">
      <c r="A23" s="12" t="s">
        <v>135</v>
      </c>
      <c r="B23" s="12" t="s">
        <v>136</v>
      </c>
      <c r="C23" s="12" t="s">
        <v>900</v>
      </c>
      <c r="D23" s="12" t="s">
        <v>26</v>
      </c>
      <c r="E23" s="12" t="s">
        <v>27</v>
      </c>
      <c r="F23" s="12" t="s">
        <v>1394</v>
      </c>
      <c r="G23" s="40">
        <v>1</v>
      </c>
      <c r="H23" s="40">
        <v>1.08</v>
      </c>
      <c r="I23" s="40">
        <v>1.08</v>
      </c>
      <c r="J23" s="40">
        <v>507</v>
      </c>
      <c r="K23" s="41">
        <v>0.95</v>
      </c>
      <c r="L23" s="12" t="s">
        <v>1395</v>
      </c>
      <c r="M23" s="12" t="s">
        <v>1396</v>
      </c>
    </row>
    <row r="24" spans="1:13" ht="15" customHeight="1" x14ac:dyDescent="0.25">
      <c r="A24" s="12" t="s">
        <v>135</v>
      </c>
      <c r="B24" s="12" t="s">
        <v>136</v>
      </c>
      <c r="C24" s="12" t="s">
        <v>900</v>
      </c>
      <c r="D24" s="12" t="s">
        <v>34</v>
      </c>
      <c r="E24" s="12" t="s">
        <v>35</v>
      </c>
      <c r="F24" s="12" t="s">
        <v>1394</v>
      </c>
      <c r="G24" s="40">
        <v>1</v>
      </c>
      <c r="H24" s="40">
        <v>1.1200000000000001</v>
      </c>
      <c r="I24" s="40">
        <v>1.1200000000000001</v>
      </c>
      <c r="J24" s="40">
        <v>511</v>
      </c>
      <c r="K24" s="41">
        <v>0.95</v>
      </c>
      <c r="L24" s="12" t="s">
        <v>1395</v>
      </c>
      <c r="M24" s="12" t="s">
        <v>1396</v>
      </c>
    </row>
    <row r="25" spans="1:13" ht="15" customHeight="1" x14ac:dyDescent="0.25">
      <c r="A25" s="12" t="s">
        <v>135</v>
      </c>
      <c r="B25" s="12" t="s">
        <v>136</v>
      </c>
      <c r="C25" s="12" t="s">
        <v>900</v>
      </c>
      <c r="D25" s="12" t="s">
        <v>46</v>
      </c>
      <c r="E25" s="12" t="s">
        <v>47</v>
      </c>
      <c r="F25" s="12" t="s">
        <v>1394</v>
      </c>
      <c r="G25" s="40">
        <v>1</v>
      </c>
      <c r="H25" s="40">
        <v>1.0900000000000001</v>
      </c>
      <c r="I25" s="40">
        <v>1.0900000000000001</v>
      </c>
      <c r="J25" s="40">
        <v>508</v>
      </c>
      <c r="K25" s="41">
        <v>0.95</v>
      </c>
      <c r="L25" s="12" t="s">
        <v>1395</v>
      </c>
      <c r="M25" s="12" t="s">
        <v>1396</v>
      </c>
    </row>
    <row r="26" spans="1:13" ht="15" customHeight="1" x14ac:dyDescent="0.25">
      <c r="A26" s="12" t="s">
        <v>135</v>
      </c>
      <c r="B26" s="12" t="s">
        <v>136</v>
      </c>
      <c r="C26" s="12" t="s">
        <v>900</v>
      </c>
      <c r="D26" s="12" t="s">
        <v>48</v>
      </c>
      <c r="E26" s="12" t="s">
        <v>49</v>
      </c>
      <c r="F26" s="12" t="s">
        <v>1394</v>
      </c>
      <c r="G26" s="40">
        <v>1</v>
      </c>
      <c r="H26" s="40">
        <v>1.1000000000000001</v>
      </c>
      <c r="I26" s="40">
        <v>1.1000000000000001</v>
      </c>
      <c r="J26" s="40">
        <v>509</v>
      </c>
      <c r="K26" s="41">
        <v>0.95</v>
      </c>
      <c r="L26" s="12" t="s">
        <v>1395</v>
      </c>
      <c r="M26" s="12" t="s">
        <v>1396</v>
      </c>
    </row>
    <row r="27" spans="1:13" ht="15" customHeight="1" x14ac:dyDescent="0.25">
      <c r="A27" s="12" t="s">
        <v>135</v>
      </c>
      <c r="B27" s="12" t="s">
        <v>136</v>
      </c>
      <c r="C27" s="12" t="s">
        <v>900</v>
      </c>
      <c r="D27" s="12" t="s">
        <v>4</v>
      </c>
      <c r="E27" s="12" t="s">
        <v>5</v>
      </c>
      <c r="F27" s="12" t="s">
        <v>1394</v>
      </c>
      <c r="G27" s="40">
        <v>1</v>
      </c>
      <c r="H27" s="40">
        <v>1.06</v>
      </c>
      <c r="I27" s="40">
        <v>1.06</v>
      </c>
      <c r="J27" s="40">
        <v>505</v>
      </c>
      <c r="K27" s="41">
        <v>0.95</v>
      </c>
      <c r="L27" s="12" t="s">
        <v>1395</v>
      </c>
      <c r="M27" s="12" t="s">
        <v>1396</v>
      </c>
    </row>
    <row r="28" spans="1:13" ht="15" customHeight="1" x14ac:dyDescent="0.25">
      <c r="A28" s="12" t="s">
        <v>135</v>
      </c>
      <c r="B28" s="12" t="s">
        <v>136</v>
      </c>
      <c r="C28" s="12" t="s">
        <v>900</v>
      </c>
      <c r="D28" s="12" t="s">
        <v>68</v>
      </c>
      <c r="E28" s="12" t="s">
        <v>69</v>
      </c>
      <c r="F28" s="12" t="s">
        <v>1394</v>
      </c>
      <c r="G28" s="40">
        <v>1</v>
      </c>
      <c r="H28" s="40">
        <v>1.1100000000000001</v>
      </c>
      <c r="I28" s="40">
        <v>1.1100000000000001</v>
      </c>
      <c r="J28" s="40">
        <v>510</v>
      </c>
      <c r="K28" s="41">
        <v>0.95</v>
      </c>
      <c r="L28" s="12" t="s">
        <v>1395</v>
      </c>
      <c r="M28" s="12" t="s">
        <v>1396</v>
      </c>
    </row>
    <row r="29" spans="1:13" ht="15" customHeight="1" x14ac:dyDescent="0.25">
      <c r="A29" s="12" t="s">
        <v>138</v>
      </c>
      <c r="B29" s="12" t="s">
        <v>139</v>
      </c>
      <c r="C29" s="12" t="s">
        <v>900</v>
      </c>
      <c r="D29" s="12" t="s">
        <v>30</v>
      </c>
      <c r="E29" s="12" t="s">
        <v>31</v>
      </c>
      <c r="F29" s="12" t="s">
        <v>1394</v>
      </c>
      <c r="G29" s="40">
        <v>2</v>
      </c>
      <c r="H29" s="40">
        <v>2.2200000000000002</v>
      </c>
      <c r="I29" s="40">
        <v>1.1100000000000001</v>
      </c>
      <c r="J29" s="40">
        <v>510</v>
      </c>
      <c r="K29" s="41">
        <v>0.95</v>
      </c>
      <c r="L29" s="12" t="s">
        <v>1395</v>
      </c>
      <c r="M29" s="12" t="s">
        <v>1396</v>
      </c>
    </row>
    <row r="30" spans="1:13" ht="15" customHeight="1" x14ac:dyDescent="0.25">
      <c r="A30" s="12" t="s">
        <v>138</v>
      </c>
      <c r="B30" s="12" t="s">
        <v>139</v>
      </c>
      <c r="C30" s="12" t="s">
        <v>900</v>
      </c>
      <c r="D30" s="12" t="s">
        <v>52</v>
      </c>
      <c r="E30" s="12" t="s">
        <v>53</v>
      </c>
      <c r="F30" s="12" t="s">
        <v>1394</v>
      </c>
      <c r="G30" s="40">
        <v>1</v>
      </c>
      <c r="H30" s="40">
        <v>0.92</v>
      </c>
      <c r="I30" s="40">
        <v>0.92</v>
      </c>
      <c r="J30" s="40">
        <v>512</v>
      </c>
      <c r="K30" s="41">
        <v>0.95</v>
      </c>
      <c r="L30" s="12" t="s">
        <v>1395</v>
      </c>
      <c r="M30" s="12" t="s">
        <v>1396</v>
      </c>
    </row>
    <row r="31" spans="1:13" ht="15" customHeight="1" x14ac:dyDescent="0.25">
      <c r="A31" s="12" t="s">
        <v>138</v>
      </c>
      <c r="B31" s="12" t="s">
        <v>139</v>
      </c>
      <c r="C31" s="12" t="s">
        <v>900</v>
      </c>
      <c r="D31" s="12" t="s">
        <v>84</v>
      </c>
      <c r="E31" s="12" t="s">
        <v>85</v>
      </c>
      <c r="F31" s="12" t="s">
        <v>1394</v>
      </c>
      <c r="G31" s="40">
        <v>1</v>
      </c>
      <c r="H31" s="40">
        <v>1.1100000000000001</v>
      </c>
      <c r="I31" s="40">
        <v>1.1100000000000001</v>
      </c>
      <c r="J31" s="40">
        <v>510</v>
      </c>
      <c r="K31" s="41">
        <v>0.95</v>
      </c>
      <c r="L31" s="12" t="s">
        <v>1395</v>
      </c>
      <c r="M31" s="12" t="s">
        <v>1396</v>
      </c>
    </row>
    <row r="32" spans="1:13" ht="15" customHeight="1" x14ac:dyDescent="0.25">
      <c r="A32" s="12" t="s">
        <v>138</v>
      </c>
      <c r="B32" s="12" t="s">
        <v>139</v>
      </c>
      <c r="C32" s="12" t="s">
        <v>900</v>
      </c>
      <c r="D32" s="12" t="s">
        <v>26</v>
      </c>
      <c r="E32" s="12" t="s">
        <v>27</v>
      </c>
      <c r="F32" s="12" t="s">
        <v>1394</v>
      </c>
      <c r="G32" s="40">
        <v>1</v>
      </c>
      <c r="H32" s="40">
        <v>1.0900000000000001</v>
      </c>
      <c r="I32" s="40">
        <v>1.0900000000000001</v>
      </c>
      <c r="J32" s="40">
        <v>508</v>
      </c>
      <c r="K32" s="41">
        <v>0.95</v>
      </c>
      <c r="L32" s="12" t="s">
        <v>1395</v>
      </c>
      <c r="M32" s="12" t="s">
        <v>1396</v>
      </c>
    </row>
    <row r="33" spans="1:13" ht="15" customHeight="1" x14ac:dyDescent="0.25">
      <c r="A33" s="12" t="s">
        <v>138</v>
      </c>
      <c r="B33" s="12" t="s">
        <v>139</v>
      </c>
      <c r="C33" s="12" t="s">
        <v>900</v>
      </c>
      <c r="D33" s="12" t="s">
        <v>34</v>
      </c>
      <c r="E33" s="12" t="s">
        <v>35</v>
      </c>
      <c r="F33" s="12" t="s">
        <v>1394</v>
      </c>
      <c r="G33" s="40">
        <v>1</v>
      </c>
      <c r="H33" s="40">
        <v>0.92</v>
      </c>
      <c r="I33" s="40">
        <v>0.92</v>
      </c>
      <c r="J33" s="40">
        <v>512</v>
      </c>
      <c r="K33" s="41">
        <v>0.95</v>
      </c>
      <c r="L33" s="12" t="s">
        <v>1395</v>
      </c>
      <c r="M33" s="12" t="s">
        <v>1396</v>
      </c>
    </row>
    <row r="34" spans="1:13" ht="15" customHeight="1" x14ac:dyDescent="0.25">
      <c r="A34" s="12" t="s">
        <v>138</v>
      </c>
      <c r="B34" s="12" t="s">
        <v>139</v>
      </c>
      <c r="C34" s="12" t="s">
        <v>900</v>
      </c>
      <c r="D34" s="12" t="s">
        <v>46</v>
      </c>
      <c r="E34" s="12" t="s">
        <v>47</v>
      </c>
      <c r="F34" s="12" t="s">
        <v>1394</v>
      </c>
      <c r="G34" s="40">
        <v>1</v>
      </c>
      <c r="H34" s="40">
        <v>1.1000000000000001</v>
      </c>
      <c r="I34" s="40">
        <v>1.1000000000000001</v>
      </c>
      <c r="J34" s="40">
        <v>509</v>
      </c>
      <c r="K34" s="41">
        <v>0.95</v>
      </c>
      <c r="L34" s="12" t="s">
        <v>1395</v>
      </c>
      <c r="M34" s="12" t="s">
        <v>1396</v>
      </c>
    </row>
    <row r="35" spans="1:13" ht="15" customHeight="1" x14ac:dyDescent="0.25">
      <c r="A35" s="12" t="s">
        <v>138</v>
      </c>
      <c r="B35" s="12" t="s">
        <v>139</v>
      </c>
      <c r="C35" s="12" t="s">
        <v>900</v>
      </c>
      <c r="D35" s="12" t="s">
        <v>48</v>
      </c>
      <c r="E35" s="12" t="s">
        <v>49</v>
      </c>
      <c r="F35" s="12" t="s">
        <v>1394</v>
      </c>
      <c r="G35" s="40">
        <v>1</v>
      </c>
      <c r="H35" s="40">
        <v>1.1100000000000001</v>
      </c>
      <c r="I35" s="40">
        <v>1.1100000000000001</v>
      </c>
      <c r="J35" s="40">
        <v>510</v>
      </c>
      <c r="K35" s="41">
        <v>0.95</v>
      </c>
      <c r="L35" s="12" t="s">
        <v>1395</v>
      </c>
      <c r="M35" s="12" t="s">
        <v>1396</v>
      </c>
    </row>
    <row r="36" spans="1:13" ht="15" customHeight="1" x14ac:dyDescent="0.25">
      <c r="A36" s="12" t="s">
        <v>138</v>
      </c>
      <c r="B36" s="12" t="s">
        <v>139</v>
      </c>
      <c r="C36" s="12" t="s">
        <v>900</v>
      </c>
      <c r="D36" s="12" t="s">
        <v>4</v>
      </c>
      <c r="E36" s="12" t="s">
        <v>5</v>
      </c>
      <c r="F36" s="12" t="s">
        <v>1394</v>
      </c>
      <c r="G36" s="40">
        <v>1</v>
      </c>
      <c r="H36" s="40">
        <v>1.07</v>
      </c>
      <c r="I36" s="40">
        <v>1.07</v>
      </c>
      <c r="J36" s="40">
        <v>506</v>
      </c>
      <c r="K36" s="41">
        <v>0.95</v>
      </c>
      <c r="L36" s="12" t="s">
        <v>1395</v>
      </c>
      <c r="M36" s="12" t="s">
        <v>1396</v>
      </c>
    </row>
    <row r="37" spans="1:13" ht="15" customHeight="1" x14ac:dyDescent="0.25">
      <c r="A37" s="12" t="s">
        <v>138</v>
      </c>
      <c r="B37" s="12" t="s">
        <v>139</v>
      </c>
      <c r="C37" s="12" t="s">
        <v>900</v>
      </c>
      <c r="D37" s="12" t="s">
        <v>68</v>
      </c>
      <c r="E37" s="12" t="s">
        <v>69</v>
      </c>
      <c r="F37" s="12" t="s">
        <v>1394</v>
      </c>
      <c r="G37" s="40">
        <v>1</v>
      </c>
      <c r="H37" s="40">
        <v>1.1200000000000001</v>
      </c>
      <c r="I37" s="40">
        <v>1.1200000000000001</v>
      </c>
      <c r="J37" s="40">
        <v>511</v>
      </c>
      <c r="K37" s="41">
        <v>0.95</v>
      </c>
      <c r="L37" s="12" t="s">
        <v>1395</v>
      </c>
      <c r="M37" s="12" t="s">
        <v>1396</v>
      </c>
    </row>
    <row r="38" spans="1:13" ht="15" customHeight="1" x14ac:dyDescent="0.25">
      <c r="A38" s="12" t="s">
        <v>141</v>
      </c>
      <c r="B38" s="12" t="s">
        <v>142</v>
      </c>
      <c r="C38" s="12" t="s">
        <v>900</v>
      </c>
      <c r="D38" s="12" t="s">
        <v>30</v>
      </c>
      <c r="E38" s="12" t="s">
        <v>31</v>
      </c>
      <c r="F38" s="12" t="s">
        <v>1394</v>
      </c>
      <c r="G38" s="40">
        <v>2</v>
      </c>
      <c r="H38" s="40">
        <v>2.2400000000000002</v>
      </c>
      <c r="I38" s="40">
        <v>1.1200000000000001</v>
      </c>
      <c r="J38" s="40">
        <v>511</v>
      </c>
      <c r="K38" s="41">
        <v>0.95</v>
      </c>
      <c r="L38" s="12" t="s">
        <v>1395</v>
      </c>
      <c r="M38" s="12" t="s">
        <v>1396</v>
      </c>
    </row>
    <row r="39" spans="1:13" ht="15" customHeight="1" x14ac:dyDescent="0.25">
      <c r="A39" s="12" t="s">
        <v>141</v>
      </c>
      <c r="B39" s="12" t="s">
        <v>142</v>
      </c>
      <c r="C39" s="12" t="s">
        <v>900</v>
      </c>
      <c r="D39" s="12" t="s">
        <v>52</v>
      </c>
      <c r="E39" s="12" t="s">
        <v>53</v>
      </c>
      <c r="F39" s="12" t="s">
        <v>1394</v>
      </c>
      <c r="G39" s="40">
        <v>1</v>
      </c>
      <c r="H39" s="40">
        <v>0.93</v>
      </c>
      <c r="I39" s="40">
        <v>0.93</v>
      </c>
      <c r="J39" s="40">
        <v>513</v>
      </c>
      <c r="K39" s="41">
        <v>0.95</v>
      </c>
      <c r="L39" s="12" t="s">
        <v>1395</v>
      </c>
      <c r="M39" s="12" t="s">
        <v>1396</v>
      </c>
    </row>
    <row r="40" spans="1:13" ht="15" customHeight="1" x14ac:dyDescent="0.25">
      <c r="A40" s="12" t="s">
        <v>141</v>
      </c>
      <c r="B40" s="12" t="s">
        <v>142</v>
      </c>
      <c r="C40" s="12" t="s">
        <v>900</v>
      </c>
      <c r="D40" s="12" t="s">
        <v>84</v>
      </c>
      <c r="E40" s="12" t="s">
        <v>85</v>
      </c>
      <c r="F40" s="12" t="s">
        <v>1394</v>
      </c>
      <c r="G40" s="40">
        <v>1</v>
      </c>
      <c r="H40" s="40">
        <v>1.1200000000000001</v>
      </c>
      <c r="I40" s="40">
        <v>1.1200000000000001</v>
      </c>
      <c r="J40" s="40">
        <v>511</v>
      </c>
      <c r="K40" s="41">
        <v>0.95</v>
      </c>
      <c r="L40" s="12" t="s">
        <v>1395</v>
      </c>
      <c r="M40" s="12" t="s">
        <v>1396</v>
      </c>
    </row>
    <row r="41" spans="1:13" ht="15" customHeight="1" x14ac:dyDescent="0.25">
      <c r="A41" s="12" t="s">
        <v>141</v>
      </c>
      <c r="B41" s="12" t="s">
        <v>142</v>
      </c>
      <c r="C41" s="12" t="s">
        <v>900</v>
      </c>
      <c r="D41" s="12" t="s">
        <v>26</v>
      </c>
      <c r="E41" s="12" t="s">
        <v>27</v>
      </c>
      <c r="F41" s="12" t="s">
        <v>1394</v>
      </c>
      <c r="G41" s="40">
        <v>1</v>
      </c>
      <c r="H41" s="40">
        <v>1.1000000000000001</v>
      </c>
      <c r="I41" s="40">
        <v>1.1000000000000001</v>
      </c>
      <c r="J41" s="40">
        <v>509</v>
      </c>
      <c r="K41" s="41">
        <v>0.95</v>
      </c>
      <c r="L41" s="12" t="s">
        <v>1395</v>
      </c>
      <c r="M41" s="12" t="s">
        <v>1396</v>
      </c>
    </row>
    <row r="42" spans="1:13" ht="15" customHeight="1" x14ac:dyDescent="0.25">
      <c r="A42" s="12" t="s">
        <v>141</v>
      </c>
      <c r="B42" s="12" t="s">
        <v>142</v>
      </c>
      <c r="C42" s="12" t="s">
        <v>900</v>
      </c>
      <c r="D42" s="12" t="s">
        <v>34</v>
      </c>
      <c r="E42" s="12" t="s">
        <v>35</v>
      </c>
      <c r="F42" s="12" t="s">
        <v>1394</v>
      </c>
      <c r="G42" s="40">
        <v>1</v>
      </c>
      <c r="H42" s="40">
        <v>0.93</v>
      </c>
      <c r="I42" s="40">
        <v>0.93</v>
      </c>
      <c r="J42" s="40">
        <v>513</v>
      </c>
      <c r="K42" s="41">
        <v>0.95</v>
      </c>
      <c r="L42" s="12" t="s">
        <v>1395</v>
      </c>
      <c r="M42" s="12" t="s">
        <v>1396</v>
      </c>
    </row>
    <row r="43" spans="1:13" ht="15" customHeight="1" x14ac:dyDescent="0.25">
      <c r="A43" s="12" t="s">
        <v>141</v>
      </c>
      <c r="B43" s="12" t="s">
        <v>142</v>
      </c>
      <c r="C43" s="12" t="s">
        <v>900</v>
      </c>
      <c r="D43" s="12" t="s">
        <v>46</v>
      </c>
      <c r="E43" s="12" t="s">
        <v>47</v>
      </c>
      <c r="F43" s="12" t="s">
        <v>1394</v>
      </c>
      <c r="G43" s="40">
        <v>1</v>
      </c>
      <c r="H43" s="40">
        <v>1.1100000000000001</v>
      </c>
      <c r="I43" s="40">
        <v>1.1100000000000001</v>
      </c>
      <c r="J43" s="40">
        <v>510</v>
      </c>
      <c r="K43" s="41">
        <v>0.95</v>
      </c>
      <c r="L43" s="12" t="s">
        <v>1395</v>
      </c>
      <c r="M43" s="12" t="s">
        <v>1396</v>
      </c>
    </row>
    <row r="44" spans="1:13" ht="15" customHeight="1" x14ac:dyDescent="0.25">
      <c r="A44" s="12" t="s">
        <v>141</v>
      </c>
      <c r="B44" s="12" t="s">
        <v>142</v>
      </c>
      <c r="C44" s="12" t="s">
        <v>900</v>
      </c>
      <c r="D44" s="12" t="s">
        <v>48</v>
      </c>
      <c r="E44" s="12" t="s">
        <v>49</v>
      </c>
      <c r="F44" s="12" t="s">
        <v>1394</v>
      </c>
      <c r="G44" s="40">
        <v>1</v>
      </c>
      <c r="H44" s="40">
        <v>1.1200000000000001</v>
      </c>
      <c r="I44" s="40">
        <v>1.1200000000000001</v>
      </c>
      <c r="J44" s="40">
        <v>511</v>
      </c>
      <c r="K44" s="41">
        <v>0.95</v>
      </c>
      <c r="L44" s="12" t="s">
        <v>1395</v>
      </c>
      <c r="M44" s="12" t="s">
        <v>1396</v>
      </c>
    </row>
    <row r="45" spans="1:13" ht="15" customHeight="1" x14ac:dyDescent="0.25">
      <c r="A45" s="12" t="s">
        <v>141</v>
      </c>
      <c r="B45" s="12" t="s">
        <v>142</v>
      </c>
      <c r="C45" s="12" t="s">
        <v>900</v>
      </c>
      <c r="D45" s="12" t="s">
        <v>4</v>
      </c>
      <c r="E45" s="12" t="s">
        <v>5</v>
      </c>
      <c r="F45" s="12" t="s">
        <v>1394</v>
      </c>
      <c r="G45" s="40">
        <v>1</v>
      </c>
      <c r="H45" s="40">
        <v>1.08</v>
      </c>
      <c r="I45" s="40">
        <v>1.08</v>
      </c>
      <c r="J45" s="40">
        <v>507</v>
      </c>
      <c r="K45" s="41">
        <v>0.95</v>
      </c>
      <c r="L45" s="12" t="s">
        <v>1395</v>
      </c>
      <c r="M45" s="12" t="s">
        <v>1396</v>
      </c>
    </row>
    <row r="46" spans="1:13" ht="15" customHeight="1" x14ac:dyDescent="0.25">
      <c r="A46" s="12" t="s">
        <v>141</v>
      </c>
      <c r="B46" s="12" t="s">
        <v>142</v>
      </c>
      <c r="C46" s="12" t="s">
        <v>900</v>
      </c>
      <c r="D46" s="12" t="s">
        <v>68</v>
      </c>
      <c r="E46" s="12" t="s">
        <v>69</v>
      </c>
      <c r="F46" s="12" t="s">
        <v>1394</v>
      </c>
      <c r="G46" s="40">
        <v>1</v>
      </c>
      <c r="H46" s="40">
        <v>0.92</v>
      </c>
      <c r="I46" s="40">
        <v>0.92</v>
      </c>
      <c r="J46" s="40">
        <v>512</v>
      </c>
      <c r="K46" s="41">
        <v>0.95</v>
      </c>
      <c r="L46" s="12" t="s">
        <v>1395</v>
      </c>
      <c r="M46" s="12" t="s">
        <v>1396</v>
      </c>
    </row>
    <row r="47" spans="1:13" ht="15" customHeight="1" x14ac:dyDescent="0.25">
      <c r="A47" s="12" t="s">
        <v>144</v>
      </c>
      <c r="B47" s="12" t="s">
        <v>145</v>
      </c>
      <c r="C47" s="12" t="s">
        <v>900</v>
      </c>
      <c r="D47" s="12" t="s">
        <v>30</v>
      </c>
      <c r="E47" s="12" t="s">
        <v>31</v>
      </c>
      <c r="F47" s="12" t="s">
        <v>1394</v>
      </c>
      <c r="G47" s="40">
        <v>2</v>
      </c>
      <c r="H47" s="40">
        <v>1.84</v>
      </c>
      <c r="I47" s="40">
        <v>0.92</v>
      </c>
      <c r="J47" s="40">
        <v>512</v>
      </c>
      <c r="K47" s="41">
        <v>0.95</v>
      </c>
      <c r="L47" s="12" t="s">
        <v>1395</v>
      </c>
      <c r="M47" s="12" t="s">
        <v>1396</v>
      </c>
    </row>
    <row r="48" spans="1:13" ht="15" customHeight="1" x14ac:dyDescent="0.25">
      <c r="A48" s="12" t="s">
        <v>144</v>
      </c>
      <c r="B48" s="12" t="s">
        <v>145</v>
      </c>
      <c r="C48" s="12" t="s">
        <v>900</v>
      </c>
      <c r="D48" s="12" t="s">
        <v>52</v>
      </c>
      <c r="E48" s="12" t="s">
        <v>53</v>
      </c>
      <c r="F48" s="12" t="s">
        <v>1394</v>
      </c>
      <c r="G48" s="40">
        <v>1</v>
      </c>
      <c r="H48" s="40">
        <v>0.94</v>
      </c>
      <c r="I48" s="40">
        <v>0.94</v>
      </c>
      <c r="J48" s="40">
        <v>514</v>
      </c>
      <c r="K48" s="41">
        <v>0.95</v>
      </c>
      <c r="L48" s="12" t="s">
        <v>1395</v>
      </c>
      <c r="M48" s="12" t="s">
        <v>1396</v>
      </c>
    </row>
    <row r="49" spans="1:13" ht="15" customHeight="1" x14ac:dyDescent="0.25">
      <c r="A49" s="12" t="s">
        <v>144</v>
      </c>
      <c r="B49" s="12" t="s">
        <v>145</v>
      </c>
      <c r="C49" s="12" t="s">
        <v>900</v>
      </c>
      <c r="D49" s="12" t="s">
        <v>84</v>
      </c>
      <c r="E49" s="12" t="s">
        <v>85</v>
      </c>
      <c r="F49" s="12" t="s">
        <v>1394</v>
      </c>
      <c r="G49" s="40">
        <v>1</v>
      </c>
      <c r="H49" s="40">
        <v>0.92</v>
      </c>
      <c r="I49" s="40">
        <v>0.92</v>
      </c>
      <c r="J49" s="40">
        <v>512</v>
      </c>
      <c r="K49" s="41">
        <v>0.95</v>
      </c>
      <c r="L49" s="12" t="s">
        <v>1395</v>
      </c>
      <c r="M49" s="12" t="s">
        <v>1396</v>
      </c>
    </row>
    <row r="50" spans="1:13" ht="15" customHeight="1" x14ac:dyDescent="0.25">
      <c r="A50" s="12" t="s">
        <v>144</v>
      </c>
      <c r="B50" s="12" t="s">
        <v>145</v>
      </c>
      <c r="C50" s="12" t="s">
        <v>900</v>
      </c>
      <c r="D50" s="12" t="s">
        <v>26</v>
      </c>
      <c r="E50" s="12" t="s">
        <v>27</v>
      </c>
      <c r="F50" s="12" t="s">
        <v>1394</v>
      </c>
      <c r="G50" s="40">
        <v>1</v>
      </c>
      <c r="H50" s="40">
        <v>1.1100000000000001</v>
      </c>
      <c r="I50" s="40">
        <v>1.1100000000000001</v>
      </c>
      <c r="J50" s="40">
        <v>510</v>
      </c>
      <c r="K50" s="41">
        <v>0.95</v>
      </c>
      <c r="L50" s="12" t="s">
        <v>1395</v>
      </c>
      <c r="M50" s="12" t="s">
        <v>1396</v>
      </c>
    </row>
    <row r="51" spans="1:13" ht="15" customHeight="1" x14ac:dyDescent="0.25">
      <c r="A51" s="12" t="s">
        <v>144</v>
      </c>
      <c r="B51" s="12" t="s">
        <v>145</v>
      </c>
      <c r="C51" s="12" t="s">
        <v>900</v>
      </c>
      <c r="D51" s="12" t="s">
        <v>34</v>
      </c>
      <c r="E51" s="12" t="s">
        <v>35</v>
      </c>
      <c r="F51" s="12" t="s">
        <v>1394</v>
      </c>
      <c r="G51" s="40">
        <v>1</v>
      </c>
      <c r="H51" s="40">
        <v>0.94</v>
      </c>
      <c r="I51" s="40">
        <v>0.94</v>
      </c>
      <c r="J51" s="40">
        <v>514</v>
      </c>
      <c r="K51" s="41">
        <v>0.95</v>
      </c>
      <c r="L51" s="12" t="s">
        <v>1395</v>
      </c>
      <c r="M51" s="12" t="s">
        <v>1396</v>
      </c>
    </row>
    <row r="52" spans="1:13" ht="15" customHeight="1" x14ac:dyDescent="0.25">
      <c r="A52" s="12" t="s">
        <v>144</v>
      </c>
      <c r="B52" s="12" t="s">
        <v>145</v>
      </c>
      <c r="C52" s="12" t="s">
        <v>900</v>
      </c>
      <c r="D52" s="12" t="s">
        <v>46</v>
      </c>
      <c r="E52" s="12" t="s">
        <v>47</v>
      </c>
      <c r="F52" s="12" t="s">
        <v>1394</v>
      </c>
      <c r="G52" s="40">
        <v>1</v>
      </c>
      <c r="H52" s="40">
        <v>1.1200000000000001</v>
      </c>
      <c r="I52" s="40">
        <v>1.1200000000000001</v>
      </c>
      <c r="J52" s="40">
        <v>511</v>
      </c>
      <c r="K52" s="41">
        <v>0.95</v>
      </c>
      <c r="L52" s="12" t="s">
        <v>1395</v>
      </c>
      <c r="M52" s="12" t="s">
        <v>1396</v>
      </c>
    </row>
    <row r="53" spans="1:13" ht="15" customHeight="1" x14ac:dyDescent="0.25">
      <c r="A53" s="12" t="s">
        <v>144</v>
      </c>
      <c r="B53" s="12" t="s">
        <v>145</v>
      </c>
      <c r="C53" s="12" t="s">
        <v>900</v>
      </c>
      <c r="D53" s="12" t="s">
        <v>48</v>
      </c>
      <c r="E53" s="12" t="s">
        <v>49</v>
      </c>
      <c r="F53" s="12" t="s">
        <v>1394</v>
      </c>
      <c r="G53" s="40">
        <v>1</v>
      </c>
      <c r="H53" s="40">
        <v>0.92</v>
      </c>
      <c r="I53" s="40">
        <v>0.92</v>
      </c>
      <c r="J53" s="40">
        <v>512</v>
      </c>
      <c r="K53" s="41">
        <v>0.95</v>
      </c>
      <c r="L53" s="12" t="s">
        <v>1395</v>
      </c>
      <c r="M53" s="12" t="s">
        <v>1396</v>
      </c>
    </row>
    <row r="54" spans="1:13" ht="15" customHeight="1" x14ac:dyDescent="0.25">
      <c r="A54" s="12" t="s">
        <v>144</v>
      </c>
      <c r="B54" s="12" t="s">
        <v>145</v>
      </c>
      <c r="C54" s="12" t="s">
        <v>900</v>
      </c>
      <c r="D54" s="12" t="s">
        <v>4</v>
      </c>
      <c r="E54" s="12" t="s">
        <v>5</v>
      </c>
      <c r="F54" s="12" t="s">
        <v>1394</v>
      </c>
      <c r="G54" s="40">
        <v>1</v>
      </c>
      <c r="H54" s="40">
        <v>1.0900000000000001</v>
      </c>
      <c r="I54" s="40">
        <v>1.0900000000000001</v>
      </c>
      <c r="J54" s="40">
        <v>508</v>
      </c>
      <c r="K54" s="41">
        <v>0.95</v>
      </c>
      <c r="L54" s="12" t="s">
        <v>1395</v>
      </c>
      <c r="M54" s="12" t="s">
        <v>1396</v>
      </c>
    </row>
    <row r="55" spans="1:13" ht="15" customHeight="1" x14ac:dyDescent="0.25">
      <c r="A55" s="12" t="s">
        <v>144</v>
      </c>
      <c r="B55" s="12" t="s">
        <v>145</v>
      </c>
      <c r="C55" s="12" t="s">
        <v>900</v>
      </c>
      <c r="D55" s="12" t="s">
        <v>68</v>
      </c>
      <c r="E55" s="12" t="s">
        <v>69</v>
      </c>
      <c r="F55" s="12" t="s">
        <v>1394</v>
      </c>
      <c r="G55" s="40">
        <v>1</v>
      </c>
      <c r="H55" s="40">
        <v>0.93</v>
      </c>
      <c r="I55" s="40">
        <v>0.93</v>
      </c>
      <c r="J55" s="40">
        <v>513</v>
      </c>
      <c r="K55" s="41">
        <v>0.95</v>
      </c>
      <c r="L55" s="12" t="s">
        <v>1395</v>
      </c>
      <c r="M55" s="12" t="s">
        <v>1396</v>
      </c>
    </row>
    <row r="56" spans="1:13" ht="15" customHeight="1" x14ac:dyDescent="0.25">
      <c r="A56" s="12" t="s">
        <v>147</v>
      </c>
      <c r="B56" s="12" t="s">
        <v>148</v>
      </c>
      <c r="C56" s="12" t="s">
        <v>900</v>
      </c>
      <c r="D56" s="12" t="s">
        <v>30</v>
      </c>
      <c r="E56" s="12" t="s">
        <v>31</v>
      </c>
      <c r="F56" s="12" t="s">
        <v>1394</v>
      </c>
      <c r="G56" s="40">
        <v>2</v>
      </c>
      <c r="H56" s="40">
        <v>1.86</v>
      </c>
      <c r="I56" s="40">
        <v>0.93</v>
      </c>
      <c r="J56" s="40">
        <v>513</v>
      </c>
      <c r="K56" s="41">
        <v>0.95</v>
      </c>
      <c r="L56" s="12" t="s">
        <v>1395</v>
      </c>
      <c r="M56" s="12" t="s">
        <v>1396</v>
      </c>
    </row>
    <row r="57" spans="1:13" ht="15" customHeight="1" x14ac:dyDescent="0.25">
      <c r="A57" s="12" t="s">
        <v>147</v>
      </c>
      <c r="B57" s="12" t="s">
        <v>148</v>
      </c>
      <c r="C57" s="12" t="s">
        <v>900</v>
      </c>
      <c r="D57" s="12" t="s">
        <v>52</v>
      </c>
      <c r="E57" s="12" t="s">
        <v>53</v>
      </c>
      <c r="F57" s="12" t="s">
        <v>1394</v>
      </c>
      <c r="G57" s="40">
        <v>1</v>
      </c>
      <c r="H57" s="40">
        <v>0.95</v>
      </c>
      <c r="I57" s="40">
        <v>0.95</v>
      </c>
      <c r="J57" s="40">
        <v>515</v>
      </c>
      <c r="K57" s="41">
        <v>0.95</v>
      </c>
      <c r="L57" s="12" t="s">
        <v>1395</v>
      </c>
      <c r="M57" s="12" t="s">
        <v>1396</v>
      </c>
    </row>
    <row r="58" spans="1:13" ht="15" customHeight="1" x14ac:dyDescent="0.25">
      <c r="A58" s="12" t="s">
        <v>147</v>
      </c>
      <c r="B58" s="12" t="s">
        <v>148</v>
      </c>
      <c r="C58" s="12" t="s">
        <v>900</v>
      </c>
      <c r="D58" s="12" t="s">
        <v>84</v>
      </c>
      <c r="E58" s="12" t="s">
        <v>85</v>
      </c>
      <c r="F58" s="12" t="s">
        <v>1394</v>
      </c>
      <c r="G58" s="40">
        <v>1</v>
      </c>
      <c r="H58" s="40">
        <v>0.93</v>
      </c>
      <c r="I58" s="40">
        <v>0.93</v>
      </c>
      <c r="J58" s="40">
        <v>513</v>
      </c>
      <c r="K58" s="41">
        <v>0.95</v>
      </c>
      <c r="L58" s="12" t="s">
        <v>1395</v>
      </c>
      <c r="M58" s="12" t="s">
        <v>1396</v>
      </c>
    </row>
    <row r="59" spans="1:13" ht="15" customHeight="1" x14ac:dyDescent="0.25">
      <c r="A59" s="12" t="s">
        <v>147</v>
      </c>
      <c r="B59" s="12" t="s">
        <v>148</v>
      </c>
      <c r="C59" s="12" t="s">
        <v>900</v>
      </c>
      <c r="D59" s="12" t="s">
        <v>26</v>
      </c>
      <c r="E59" s="12" t="s">
        <v>27</v>
      </c>
      <c r="F59" s="12" t="s">
        <v>1394</v>
      </c>
      <c r="G59" s="40">
        <v>1</v>
      </c>
      <c r="H59" s="40">
        <v>1.1200000000000001</v>
      </c>
      <c r="I59" s="40">
        <v>1.1200000000000001</v>
      </c>
      <c r="J59" s="40">
        <v>511</v>
      </c>
      <c r="K59" s="41">
        <v>0.95</v>
      </c>
      <c r="L59" s="12" t="s">
        <v>1395</v>
      </c>
      <c r="M59" s="12" t="s">
        <v>1396</v>
      </c>
    </row>
    <row r="60" spans="1:13" ht="15" customHeight="1" x14ac:dyDescent="0.25">
      <c r="A60" s="12" t="s">
        <v>147</v>
      </c>
      <c r="B60" s="12" t="s">
        <v>148</v>
      </c>
      <c r="C60" s="12" t="s">
        <v>900</v>
      </c>
      <c r="D60" s="12" t="s">
        <v>34</v>
      </c>
      <c r="E60" s="12" t="s">
        <v>35</v>
      </c>
      <c r="F60" s="12" t="s">
        <v>1394</v>
      </c>
      <c r="G60" s="40">
        <v>1</v>
      </c>
      <c r="H60" s="40">
        <v>0.95</v>
      </c>
      <c r="I60" s="40">
        <v>0.95</v>
      </c>
      <c r="J60" s="40">
        <v>515</v>
      </c>
      <c r="K60" s="41">
        <v>0.95</v>
      </c>
      <c r="L60" s="12" t="s">
        <v>1395</v>
      </c>
      <c r="M60" s="12" t="s">
        <v>1396</v>
      </c>
    </row>
    <row r="61" spans="1:13" ht="15" customHeight="1" x14ac:dyDescent="0.25">
      <c r="A61" s="12" t="s">
        <v>147</v>
      </c>
      <c r="B61" s="12" t="s">
        <v>148</v>
      </c>
      <c r="C61" s="12" t="s">
        <v>900</v>
      </c>
      <c r="D61" s="12" t="s">
        <v>46</v>
      </c>
      <c r="E61" s="12" t="s">
        <v>47</v>
      </c>
      <c r="F61" s="12" t="s">
        <v>1394</v>
      </c>
      <c r="G61" s="40">
        <v>1</v>
      </c>
      <c r="H61" s="40">
        <v>0.92</v>
      </c>
      <c r="I61" s="40">
        <v>0.92</v>
      </c>
      <c r="J61" s="40">
        <v>512</v>
      </c>
      <c r="K61" s="41">
        <v>0.95</v>
      </c>
      <c r="L61" s="12" t="s">
        <v>1395</v>
      </c>
      <c r="M61" s="12" t="s">
        <v>1396</v>
      </c>
    </row>
    <row r="62" spans="1:13" ht="15" customHeight="1" x14ac:dyDescent="0.25">
      <c r="A62" s="12" t="s">
        <v>147</v>
      </c>
      <c r="B62" s="12" t="s">
        <v>148</v>
      </c>
      <c r="C62" s="12" t="s">
        <v>900</v>
      </c>
      <c r="D62" s="12" t="s">
        <v>48</v>
      </c>
      <c r="E62" s="12" t="s">
        <v>49</v>
      </c>
      <c r="F62" s="12" t="s">
        <v>1394</v>
      </c>
      <c r="G62" s="40">
        <v>1</v>
      </c>
      <c r="H62" s="40">
        <v>0.93</v>
      </c>
      <c r="I62" s="40">
        <v>0.93</v>
      </c>
      <c r="J62" s="40">
        <v>513</v>
      </c>
      <c r="K62" s="41">
        <v>0.95</v>
      </c>
      <c r="L62" s="12" t="s">
        <v>1395</v>
      </c>
      <c r="M62" s="12" t="s">
        <v>1396</v>
      </c>
    </row>
    <row r="63" spans="1:13" ht="15" customHeight="1" x14ac:dyDescent="0.25">
      <c r="A63" s="12" t="s">
        <v>147</v>
      </c>
      <c r="B63" s="12" t="s">
        <v>148</v>
      </c>
      <c r="C63" s="12" t="s">
        <v>900</v>
      </c>
      <c r="D63" s="12" t="s">
        <v>4</v>
      </c>
      <c r="E63" s="12" t="s">
        <v>5</v>
      </c>
      <c r="F63" s="12" t="s">
        <v>1394</v>
      </c>
      <c r="G63" s="40">
        <v>1</v>
      </c>
      <c r="H63" s="40">
        <v>1.1000000000000001</v>
      </c>
      <c r="I63" s="40">
        <v>1.1000000000000001</v>
      </c>
      <c r="J63" s="40">
        <v>509</v>
      </c>
      <c r="K63" s="41">
        <v>0.95</v>
      </c>
      <c r="L63" s="12" t="s">
        <v>1395</v>
      </c>
      <c r="M63" s="12" t="s">
        <v>1396</v>
      </c>
    </row>
    <row r="64" spans="1:13" ht="15" customHeight="1" x14ac:dyDescent="0.25">
      <c r="A64" s="12" t="s">
        <v>147</v>
      </c>
      <c r="B64" s="12" t="s">
        <v>148</v>
      </c>
      <c r="C64" s="12" t="s">
        <v>900</v>
      </c>
      <c r="D64" s="12" t="s">
        <v>68</v>
      </c>
      <c r="E64" s="12" t="s">
        <v>69</v>
      </c>
      <c r="F64" s="12" t="s">
        <v>1394</v>
      </c>
      <c r="G64" s="40">
        <v>1</v>
      </c>
      <c r="H64" s="40">
        <v>0.94</v>
      </c>
      <c r="I64" s="40">
        <v>0.94</v>
      </c>
      <c r="J64" s="40">
        <v>514</v>
      </c>
      <c r="K64" s="41">
        <v>0.95</v>
      </c>
      <c r="L64" s="12" t="s">
        <v>1395</v>
      </c>
      <c r="M64" s="12" t="s">
        <v>1396</v>
      </c>
    </row>
    <row r="65" spans="1:13" ht="15" customHeight="1" x14ac:dyDescent="0.25">
      <c r="A65" s="12" t="s">
        <v>150</v>
      </c>
      <c r="B65" s="12" t="s">
        <v>151</v>
      </c>
      <c r="C65" s="12" t="s">
        <v>900</v>
      </c>
      <c r="D65" s="12" t="s">
        <v>30</v>
      </c>
      <c r="E65" s="12" t="s">
        <v>31</v>
      </c>
      <c r="F65" s="12" t="s">
        <v>1394</v>
      </c>
      <c r="G65" s="40">
        <v>2</v>
      </c>
      <c r="H65" s="40">
        <v>1.88</v>
      </c>
      <c r="I65" s="40">
        <v>0.94</v>
      </c>
      <c r="J65" s="40">
        <v>514</v>
      </c>
      <c r="K65" s="41">
        <v>0.95</v>
      </c>
      <c r="L65" s="12" t="s">
        <v>1395</v>
      </c>
      <c r="M65" s="12" t="s">
        <v>1396</v>
      </c>
    </row>
    <row r="66" spans="1:13" ht="15" customHeight="1" x14ac:dyDescent="0.25">
      <c r="A66" s="12" t="s">
        <v>150</v>
      </c>
      <c r="B66" s="12" t="s">
        <v>151</v>
      </c>
      <c r="C66" s="12" t="s">
        <v>900</v>
      </c>
      <c r="D66" s="12" t="s">
        <v>52</v>
      </c>
      <c r="E66" s="12" t="s">
        <v>53</v>
      </c>
      <c r="F66" s="12" t="s">
        <v>1394</v>
      </c>
      <c r="G66" s="40">
        <v>1</v>
      </c>
      <c r="H66" s="40">
        <v>0.96</v>
      </c>
      <c r="I66" s="40">
        <v>0.96</v>
      </c>
      <c r="J66" s="40">
        <v>516</v>
      </c>
      <c r="K66" s="41">
        <v>0.95</v>
      </c>
      <c r="L66" s="12" t="s">
        <v>1395</v>
      </c>
      <c r="M66" s="12" t="s">
        <v>1396</v>
      </c>
    </row>
    <row r="67" spans="1:13" ht="15" customHeight="1" x14ac:dyDescent="0.25">
      <c r="A67" s="12" t="s">
        <v>150</v>
      </c>
      <c r="B67" s="12" t="s">
        <v>151</v>
      </c>
      <c r="C67" s="12" t="s">
        <v>900</v>
      </c>
      <c r="D67" s="12" t="s">
        <v>84</v>
      </c>
      <c r="E67" s="12" t="s">
        <v>85</v>
      </c>
      <c r="F67" s="12" t="s">
        <v>1394</v>
      </c>
      <c r="G67" s="40">
        <v>1</v>
      </c>
      <c r="H67" s="40">
        <v>0.94</v>
      </c>
      <c r="I67" s="40">
        <v>0.94</v>
      </c>
      <c r="J67" s="40">
        <v>514</v>
      </c>
      <c r="K67" s="41">
        <v>0.95</v>
      </c>
      <c r="L67" s="12" t="s">
        <v>1395</v>
      </c>
      <c r="M67" s="12" t="s">
        <v>1396</v>
      </c>
    </row>
    <row r="68" spans="1:13" ht="15" customHeight="1" x14ac:dyDescent="0.25">
      <c r="A68" s="12" t="s">
        <v>150</v>
      </c>
      <c r="B68" s="12" t="s">
        <v>151</v>
      </c>
      <c r="C68" s="12" t="s">
        <v>900</v>
      </c>
      <c r="D68" s="12" t="s">
        <v>26</v>
      </c>
      <c r="E68" s="12" t="s">
        <v>27</v>
      </c>
      <c r="F68" s="12" t="s">
        <v>1394</v>
      </c>
      <c r="G68" s="40">
        <v>1</v>
      </c>
      <c r="H68" s="40">
        <v>0.92</v>
      </c>
      <c r="I68" s="40">
        <v>0.92</v>
      </c>
      <c r="J68" s="40">
        <v>512</v>
      </c>
      <c r="K68" s="41">
        <v>0.95</v>
      </c>
      <c r="L68" s="12" t="s">
        <v>1395</v>
      </c>
      <c r="M68" s="12" t="s">
        <v>1396</v>
      </c>
    </row>
    <row r="69" spans="1:13" ht="15" customHeight="1" x14ac:dyDescent="0.25">
      <c r="A69" s="12" t="s">
        <v>150</v>
      </c>
      <c r="B69" s="12" t="s">
        <v>151</v>
      </c>
      <c r="C69" s="12" t="s">
        <v>900</v>
      </c>
      <c r="D69" s="12" t="s">
        <v>34</v>
      </c>
      <c r="E69" s="12" t="s">
        <v>35</v>
      </c>
      <c r="F69" s="12" t="s">
        <v>1394</v>
      </c>
      <c r="G69" s="40">
        <v>1</v>
      </c>
      <c r="H69" s="40">
        <v>0.96</v>
      </c>
      <c r="I69" s="40">
        <v>0.96</v>
      </c>
      <c r="J69" s="40">
        <v>516</v>
      </c>
      <c r="K69" s="41">
        <v>0.95</v>
      </c>
      <c r="L69" s="12" t="s">
        <v>1395</v>
      </c>
      <c r="M69" s="12" t="s">
        <v>1396</v>
      </c>
    </row>
    <row r="70" spans="1:13" ht="15" customHeight="1" x14ac:dyDescent="0.25">
      <c r="A70" s="12" t="s">
        <v>150</v>
      </c>
      <c r="B70" s="12" t="s">
        <v>151</v>
      </c>
      <c r="C70" s="12" t="s">
        <v>900</v>
      </c>
      <c r="D70" s="12" t="s">
        <v>46</v>
      </c>
      <c r="E70" s="12" t="s">
        <v>47</v>
      </c>
      <c r="F70" s="12" t="s">
        <v>1394</v>
      </c>
      <c r="G70" s="40">
        <v>1</v>
      </c>
      <c r="H70" s="40">
        <v>0.93</v>
      </c>
      <c r="I70" s="40">
        <v>0.93</v>
      </c>
      <c r="J70" s="40">
        <v>513</v>
      </c>
      <c r="K70" s="41">
        <v>0.95</v>
      </c>
      <c r="L70" s="12" t="s">
        <v>1395</v>
      </c>
      <c r="M70" s="12" t="s">
        <v>1396</v>
      </c>
    </row>
    <row r="71" spans="1:13" ht="15" customHeight="1" x14ac:dyDescent="0.25">
      <c r="A71" s="12" t="s">
        <v>150</v>
      </c>
      <c r="B71" s="12" t="s">
        <v>151</v>
      </c>
      <c r="C71" s="12" t="s">
        <v>900</v>
      </c>
      <c r="D71" s="12" t="s">
        <v>48</v>
      </c>
      <c r="E71" s="12" t="s">
        <v>49</v>
      </c>
      <c r="F71" s="12" t="s">
        <v>1394</v>
      </c>
      <c r="G71" s="40">
        <v>1</v>
      </c>
      <c r="H71" s="40">
        <v>0.94</v>
      </c>
      <c r="I71" s="40">
        <v>0.94</v>
      </c>
      <c r="J71" s="40">
        <v>514</v>
      </c>
      <c r="K71" s="41">
        <v>0.95</v>
      </c>
      <c r="L71" s="12" t="s">
        <v>1395</v>
      </c>
      <c r="M71" s="12" t="s">
        <v>1396</v>
      </c>
    </row>
    <row r="72" spans="1:13" ht="15" customHeight="1" x14ac:dyDescent="0.25">
      <c r="A72" s="12" t="s">
        <v>150</v>
      </c>
      <c r="B72" s="12" t="s">
        <v>151</v>
      </c>
      <c r="C72" s="12" t="s">
        <v>900</v>
      </c>
      <c r="D72" s="12" t="s">
        <v>4</v>
      </c>
      <c r="E72" s="12" t="s">
        <v>5</v>
      </c>
      <c r="F72" s="12" t="s">
        <v>1394</v>
      </c>
      <c r="G72" s="40">
        <v>1</v>
      </c>
      <c r="H72" s="40">
        <v>1.1100000000000001</v>
      </c>
      <c r="I72" s="40">
        <v>1.1100000000000001</v>
      </c>
      <c r="J72" s="40">
        <v>510</v>
      </c>
      <c r="K72" s="41">
        <v>0.95</v>
      </c>
      <c r="L72" s="12" t="s">
        <v>1395</v>
      </c>
      <c r="M72" s="12" t="s">
        <v>1396</v>
      </c>
    </row>
    <row r="73" spans="1:13" ht="15" customHeight="1" x14ac:dyDescent="0.25">
      <c r="A73" s="12" t="s">
        <v>150</v>
      </c>
      <c r="B73" s="12" t="s">
        <v>151</v>
      </c>
      <c r="C73" s="12" t="s">
        <v>900</v>
      </c>
      <c r="D73" s="12" t="s">
        <v>68</v>
      </c>
      <c r="E73" s="12" t="s">
        <v>69</v>
      </c>
      <c r="F73" s="12" t="s">
        <v>1394</v>
      </c>
      <c r="G73" s="40">
        <v>1</v>
      </c>
      <c r="H73" s="40">
        <v>0.95</v>
      </c>
      <c r="I73" s="40">
        <v>0.95</v>
      </c>
      <c r="J73" s="40">
        <v>515</v>
      </c>
      <c r="K73" s="41">
        <v>0.95</v>
      </c>
      <c r="L73" s="12" t="s">
        <v>1395</v>
      </c>
      <c r="M73" s="12" t="s">
        <v>1396</v>
      </c>
    </row>
    <row r="74" spans="1:13" ht="15" customHeight="1" x14ac:dyDescent="0.25">
      <c r="A74" s="12" t="s">
        <v>153</v>
      </c>
      <c r="B74" s="12" t="s">
        <v>154</v>
      </c>
      <c r="C74" s="12" t="s">
        <v>899</v>
      </c>
      <c r="D74" s="12" t="s">
        <v>30</v>
      </c>
      <c r="E74" s="12" t="s">
        <v>31</v>
      </c>
      <c r="F74" s="12" t="s">
        <v>1394</v>
      </c>
      <c r="G74" s="40">
        <v>2</v>
      </c>
      <c r="H74" s="40">
        <v>1.9</v>
      </c>
      <c r="I74" s="40">
        <v>0.95</v>
      </c>
      <c r="J74" s="40">
        <v>515</v>
      </c>
      <c r="K74" s="41">
        <v>0.95</v>
      </c>
      <c r="L74" s="12" t="s">
        <v>1395</v>
      </c>
      <c r="M74" s="12" t="s">
        <v>1396</v>
      </c>
    </row>
    <row r="75" spans="1:13" ht="15" customHeight="1" x14ac:dyDescent="0.25">
      <c r="A75" s="12" t="s">
        <v>153</v>
      </c>
      <c r="B75" s="12" t="s">
        <v>154</v>
      </c>
      <c r="C75" s="12" t="s">
        <v>899</v>
      </c>
      <c r="D75" s="12" t="s">
        <v>52</v>
      </c>
      <c r="E75" s="12" t="s">
        <v>53</v>
      </c>
      <c r="F75" s="12" t="s">
        <v>1394</v>
      </c>
      <c r="G75" s="40">
        <v>1</v>
      </c>
      <c r="H75" s="40">
        <v>0.97</v>
      </c>
      <c r="I75" s="40">
        <v>0.97</v>
      </c>
      <c r="J75" s="40">
        <v>517</v>
      </c>
      <c r="K75" s="41">
        <v>0.95</v>
      </c>
      <c r="L75" s="12" t="s">
        <v>1395</v>
      </c>
      <c r="M75" s="12" t="s">
        <v>1396</v>
      </c>
    </row>
    <row r="76" spans="1:13" ht="15" customHeight="1" x14ac:dyDescent="0.25">
      <c r="A76" s="12" t="s">
        <v>153</v>
      </c>
      <c r="B76" s="12" t="s">
        <v>154</v>
      </c>
      <c r="C76" s="12" t="s">
        <v>899</v>
      </c>
      <c r="D76" s="12" t="s">
        <v>84</v>
      </c>
      <c r="E76" s="12" t="s">
        <v>85</v>
      </c>
      <c r="F76" s="12" t="s">
        <v>1394</v>
      </c>
      <c r="G76" s="40">
        <v>1</v>
      </c>
      <c r="H76" s="40">
        <v>0.95</v>
      </c>
      <c r="I76" s="40">
        <v>0.95</v>
      </c>
      <c r="J76" s="40">
        <v>515</v>
      </c>
      <c r="K76" s="41">
        <v>0.95</v>
      </c>
      <c r="L76" s="12" t="s">
        <v>1395</v>
      </c>
      <c r="M76" s="12" t="s">
        <v>1396</v>
      </c>
    </row>
    <row r="77" spans="1:13" ht="15" customHeight="1" x14ac:dyDescent="0.25">
      <c r="A77" s="12" t="s">
        <v>153</v>
      </c>
      <c r="B77" s="12" t="s">
        <v>154</v>
      </c>
      <c r="C77" s="12" t="s">
        <v>899</v>
      </c>
      <c r="D77" s="12" t="s">
        <v>26</v>
      </c>
      <c r="E77" s="12" t="s">
        <v>27</v>
      </c>
      <c r="F77" s="12" t="s">
        <v>1394</v>
      </c>
      <c r="G77" s="40">
        <v>1</v>
      </c>
      <c r="H77" s="40">
        <v>0.93</v>
      </c>
      <c r="I77" s="40">
        <v>0.93</v>
      </c>
      <c r="J77" s="40">
        <v>513</v>
      </c>
      <c r="K77" s="41">
        <v>0.95</v>
      </c>
      <c r="L77" s="12" t="s">
        <v>1395</v>
      </c>
      <c r="M77" s="12" t="s">
        <v>1396</v>
      </c>
    </row>
    <row r="78" spans="1:13" ht="15" customHeight="1" x14ac:dyDescent="0.25">
      <c r="A78" s="12" t="s">
        <v>153</v>
      </c>
      <c r="B78" s="12" t="s">
        <v>154</v>
      </c>
      <c r="C78" s="12" t="s">
        <v>899</v>
      </c>
      <c r="D78" s="12" t="s">
        <v>34</v>
      </c>
      <c r="E78" s="12" t="s">
        <v>35</v>
      </c>
      <c r="F78" s="12" t="s">
        <v>1394</v>
      </c>
      <c r="G78" s="40">
        <v>1</v>
      </c>
      <c r="H78" s="40">
        <v>0.97</v>
      </c>
      <c r="I78" s="40">
        <v>0.97</v>
      </c>
      <c r="J78" s="40">
        <v>517</v>
      </c>
      <c r="K78" s="41">
        <v>0.95</v>
      </c>
      <c r="L78" s="12" t="s">
        <v>1395</v>
      </c>
      <c r="M78" s="12" t="s">
        <v>1396</v>
      </c>
    </row>
    <row r="79" spans="1:13" ht="15" customHeight="1" x14ac:dyDescent="0.25">
      <c r="A79" s="12" t="s">
        <v>153</v>
      </c>
      <c r="B79" s="12" t="s">
        <v>154</v>
      </c>
      <c r="C79" s="12" t="s">
        <v>899</v>
      </c>
      <c r="D79" s="12" t="s">
        <v>46</v>
      </c>
      <c r="E79" s="12" t="s">
        <v>47</v>
      </c>
      <c r="F79" s="12" t="s">
        <v>1394</v>
      </c>
      <c r="G79" s="40">
        <v>1</v>
      </c>
      <c r="H79" s="40">
        <v>0.94</v>
      </c>
      <c r="I79" s="40">
        <v>0.94</v>
      </c>
      <c r="J79" s="40">
        <v>514</v>
      </c>
      <c r="K79" s="41">
        <v>0.95</v>
      </c>
      <c r="L79" s="12" t="s">
        <v>1395</v>
      </c>
      <c r="M79" s="12" t="s">
        <v>1396</v>
      </c>
    </row>
    <row r="80" spans="1:13" ht="15" customHeight="1" x14ac:dyDescent="0.25">
      <c r="A80" s="12" t="s">
        <v>153</v>
      </c>
      <c r="B80" s="12" t="s">
        <v>154</v>
      </c>
      <c r="C80" s="12" t="s">
        <v>899</v>
      </c>
      <c r="D80" s="12" t="s">
        <v>48</v>
      </c>
      <c r="E80" s="12" t="s">
        <v>49</v>
      </c>
      <c r="F80" s="12" t="s">
        <v>1394</v>
      </c>
      <c r="G80" s="40">
        <v>1</v>
      </c>
      <c r="H80" s="40">
        <v>0.95</v>
      </c>
      <c r="I80" s="40">
        <v>0.95</v>
      </c>
      <c r="J80" s="40">
        <v>515</v>
      </c>
      <c r="K80" s="41">
        <v>0.95</v>
      </c>
      <c r="L80" s="12" t="s">
        <v>1395</v>
      </c>
      <c r="M80" s="12" t="s">
        <v>1396</v>
      </c>
    </row>
    <row r="81" spans="1:13" ht="15" customHeight="1" x14ac:dyDescent="0.25">
      <c r="A81" s="12" t="s">
        <v>153</v>
      </c>
      <c r="B81" s="12" t="s">
        <v>154</v>
      </c>
      <c r="C81" s="12" t="s">
        <v>899</v>
      </c>
      <c r="D81" s="12" t="s">
        <v>4</v>
      </c>
      <c r="E81" s="12" t="s">
        <v>5</v>
      </c>
      <c r="F81" s="12" t="s">
        <v>1394</v>
      </c>
      <c r="G81" s="40">
        <v>1</v>
      </c>
      <c r="H81" s="40">
        <v>1.1200000000000001</v>
      </c>
      <c r="I81" s="40">
        <v>1.1200000000000001</v>
      </c>
      <c r="J81" s="40">
        <v>511</v>
      </c>
      <c r="K81" s="41">
        <v>0.95</v>
      </c>
      <c r="L81" s="12" t="s">
        <v>1395</v>
      </c>
      <c r="M81" s="12" t="s">
        <v>1396</v>
      </c>
    </row>
    <row r="82" spans="1:13" ht="15" customHeight="1" x14ac:dyDescent="0.25">
      <c r="A82" s="12" t="s">
        <v>153</v>
      </c>
      <c r="B82" s="12" t="s">
        <v>154</v>
      </c>
      <c r="C82" s="12" t="s">
        <v>899</v>
      </c>
      <c r="D82" s="12" t="s">
        <v>68</v>
      </c>
      <c r="E82" s="12" t="s">
        <v>69</v>
      </c>
      <c r="F82" s="12" t="s">
        <v>1394</v>
      </c>
      <c r="G82" s="40">
        <v>1</v>
      </c>
      <c r="H82" s="40">
        <v>0.96</v>
      </c>
      <c r="I82" s="40">
        <v>0.96</v>
      </c>
      <c r="J82" s="40">
        <v>516</v>
      </c>
      <c r="K82" s="41">
        <v>0.95</v>
      </c>
      <c r="L82" s="12" t="s">
        <v>1395</v>
      </c>
      <c r="M82" s="12" t="s">
        <v>1396</v>
      </c>
    </row>
    <row r="83" spans="1:13" ht="15" customHeight="1" x14ac:dyDescent="0.25">
      <c r="A83" s="12" t="s">
        <v>156</v>
      </c>
      <c r="B83" s="12" t="s">
        <v>157</v>
      </c>
      <c r="C83" s="12" t="s">
        <v>901</v>
      </c>
      <c r="D83" s="12" t="s">
        <v>30</v>
      </c>
      <c r="E83" s="12" t="s">
        <v>31</v>
      </c>
      <c r="F83" s="12" t="s">
        <v>1394</v>
      </c>
      <c r="G83" s="40">
        <v>2</v>
      </c>
      <c r="H83" s="40">
        <v>2.16</v>
      </c>
      <c r="I83" s="40">
        <v>1.08</v>
      </c>
      <c r="J83" s="40">
        <v>507</v>
      </c>
      <c r="K83" s="41">
        <v>0.95</v>
      </c>
      <c r="L83" s="12" t="s">
        <v>1395</v>
      </c>
      <c r="M83" s="12" t="s">
        <v>1396</v>
      </c>
    </row>
    <row r="84" spans="1:13" ht="15" customHeight="1" x14ac:dyDescent="0.25">
      <c r="A84" s="12" t="s">
        <v>156</v>
      </c>
      <c r="B84" s="12" t="s">
        <v>157</v>
      </c>
      <c r="C84" s="12" t="s">
        <v>901</v>
      </c>
      <c r="D84" s="12" t="s">
        <v>52</v>
      </c>
      <c r="E84" s="12" t="s">
        <v>53</v>
      </c>
      <c r="F84" s="12" t="s">
        <v>1394</v>
      </c>
      <c r="G84" s="40">
        <v>1</v>
      </c>
      <c r="H84" s="40">
        <v>1.1000000000000001</v>
      </c>
      <c r="I84" s="40">
        <v>1.1000000000000001</v>
      </c>
      <c r="J84" s="40">
        <v>509</v>
      </c>
      <c r="K84" s="41">
        <v>0.95</v>
      </c>
      <c r="L84" s="12" t="s">
        <v>1395</v>
      </c>
      <c r="M84" s="12" t="s">
        <v>1396</v>
      </c>
    </row>
    <row r="85" spans="1:13" ht="15" customHeight="1" x14ac:dyDescent="0.25">
      <c r="A85" s="12" t="s">
        <v>156</v>
      </c>
      <c r="B85" s="12" t="s">
        <v>157</v>
      </c>
      <c r="C85" s="12" t="s">
        <v>901</v>
      </c>
      <c r="D85" s="12" t="s">
        <v>84</v>
      </c>
      <c r="E85" s="12" t="s">
        <v>85</v>
      </c>
      <c r="F85" s="12" t="s">
        <v>1394</v>
      </c>
      <c r="G85" s="40">
        <v>1</v>
      </c>
      <c r="H85" s="40">
        <v>1.08</v>
      </c>
      <c r="I85" s="40">
        <v>1.08</v>
      </c>
      <c r="J85" s="40">
        <v>507</v>
      </c>
      <c r="K85" s="41">
        <v>0.95</v>
      </c>
      <c r="L85" s="12" t="s">
        <v>1395</v>
      </c>
      <c r="M85" s="12" t="s">
        <v>1396</v>
      </c>
    </row>
    <row r="86" spans="1:13" ht="15" customHeight="1" x14ac:dyDescent="0.25">
      <c r="A86" s="12" t="s">
        <v>156</v>
      </c>
      <c r="B86" s="12" t="s">
        <v>157</v>
      </c>
      <c r="C86" s="12" t="s">
        <v>901</v>
      </c>
      <c r="D86" s="12" t="s">
        <v>26</v>
      </c>
      <c r="E86" s="12" t="s">
        <v>27</v>
      </c>
      <c r="F86" s="12" t="s">
        <v>1394</v>
      </c>
      <c r="G86" s="40">
        <v>1</v>
      </c>
      <c r="H86" s="40">
        <v>1.06</v>
      </c>
      <c r="I86" s="40">
        <v>1.06</v>
      </c>
      <c r="J86" s="40">
        <v>505</v>
      </c>
      <c r="K86" s="41">
        <v>0.95</v>
      </c>
      <c r="L86" s="12" t="s">
        <v>1395</v>
      </c>
      <c r="M86" s="12" t="s">
        <v>1396</v>
      </c>
    </row>
    <row r="87" spans="1:13" ht="15" customHeight="1" x14ac:dyDescent="0.25">
      <c r="A87" s="12" t="s">
        <v>156</v>
      </c>
      <c r="B87" s="12" t="s">
        <v>157</v>
      </c>
      <c r="C87" s="12" t="s">
        <v>901</v>
      </c>
      <c r="D87" s="12" t="s">
        <v>34</v>
      </c>
      <c r="E87" s="12" t="s">
        <v>35</v>
      </c>
      <c r="F87" s="12" t="s">
        <v>1394</v>
      </c>
      <c r="G87" s="40">
        <v>1</v>
      </c>
      <c r="H87" s="40">
        <v>1.1000000000000001</v>
      </c>
      <c r="I87" s="40">
        <v>1.1000000000000001</v>
      </c>
      <c r="J87" s="40">
        <v>509</v>
      </c>
      <c r="K87" s="41">
        <v>0.95</v>
      </c>
      <c r="L87" s="12" t="s">
        <v>1395</v>
      </c>
      <c r="M87" s="12" t="s">
        <v>1396</v>
      </c>
    </row>
    <row r="88" spans="1:13" ht="15" customHeight="1" x14ac:dyDescent="0.25">
      <c r="A88" s="12" t="s">
        <v>156</v>
      </c>
      <c r="B88" s="12" t="s">
        <v>157</v>
      </c>
      <c r="C88" s="12" t="s">
        <v>901</v>
      </c>
      <c r="D88" s="12" t="s">
        <v>46</v>
      </c>
      <c r="E88" s="12" t="s">
        <v>47</v>
      </c>
      <c r="F88" s="12" t="s">
        <v>1394</v>
      </c>
      <c r="G88" s="40">
        <v>1</v>
      </c>
      <c r="H88" s="40">
        <v>1.07</v>
      </c>
      <c r="I88" s="40">
        <v>1.07</v>
      </c>
      <c r="J88" s="40">
        <v>506</v>
      </c>
      <c r="K88" s="41">
        <v>0.95</v>
      </c>
      <c r="L88" s="12" t="s">
        <v>1395</v>
      </c>
      <c r="M88" s="12" t="s">
        <v>1396</v>
      </c>
    </row>
    <row r="89" spans="1:13" ht="15" customHeight="1" x14ac:dyDescent="0.25">
      <c r="A89" s="12" t="s">
        <v>156</v>
      </c>
      <c r="B89" s="12" t="s">
        <v>157</v>
      </c>
      <c r="C89" s="12" t="s">
        <v>901</v>
      </c>
      <c r="D89" s="12" t="s">
        <v>48</v>
      </c>
      <c r="E89" s="12" t="s">
        <v>49</v>
      </c>
      <c r="F89" s="12" t="s">
        <v>1394</v>
      </c>
      <c r="G89" s="40">
        <v>1</v>
      </c>
      <c r="H89" s="40">
        <v>1.08</v>
      </c>
      <c r="I89" s="40">
        <v>1.08</v>
      </c>
      <c r="J89" s="40">
        <v>507</v>
      </c>
      <c r="K89" s="41">
        <v>0.95</v>
      </c>
      <c r="L89" s="12" t="s">
        <v>1395</v>
      </c>
      <c r="M89" s="12" t="s">
        <v>1396</v>
      </c>
    </row>
    <row r="90" spans="1:13" ht="15" customHeight="1" x14ac:dyDescent="0.25">
      <c r="A90" s="12" t="s">
        <v>156</v>
      </c>
      <c r="B90" s="12" t="s">
        <v>157</v>
      </c>
      <c r="C90" s="12" t="s">
        <v>901</v>
      </c>
      <c r="D90" s="12" t="s">
        <v>4</v>
      </c>
      <c r="E90" s="12" t="s">
        <v>5</v>
      </c>
      <c r="F90" s="12" t="s">
        <v>1394</v>
      </c>
      <c r="G90" s="40">
        <v>1</v>
      </c>
      <c r="H90" s="40">
        <v>1.04</v>
      </c>
      <c r="I90" s="40">
        <v>1.04</v>
      </c>
      <c r="J90" s="40">
        <v>503</v>
      </c>
      <c r="K90" s="41">
        <v>0.95</v>
      </c>
      <c r="L90" s="12" t="s">
        <v>1395</v>
      </c>
      <c r="M90" s="12" t="s">
        <v>1396</v>
      </c>
    </row>
    <row r="91" spans="1:13" ht="15" customHeight="1" x14ac:dyDescent="0.25">
      <c r="A91" s="12" t="s">
        <v>156</v>
      </c>
      <c r="B91" s="12" t="s">
        <v>157</v>
      </c>
      <c r="C91" s="12" t="s">
        <v>901</v>
      </c>
      <c r="D91" s="12" t="s">
        <v>68</v>
      </c>
      <c r="E91" s="12" t="s">
        <v>69</v>
      </c>
      <c r="F91" s="12" t="s">
        <v>1394</v>
      </c>
      <c r="G91" s="40">
        <v>1</v>
      </c>
      <c r="H91" s="40">
        <v>1.0900000000000001</v>
      </c>
      <c r="I91" s="40">
        <v>1.0900000000000001</v>
      </c>
      <c r="J91" s="40">
        <v>508</v>
      </c>
      <c r="K91" s="41">
        <v>0.95</v>
      </c>
      <c r="L91" s="12" t="s">
        <v>1395</v>
      </c>
      <c r="M91" s="12" t="s">
        <v>1396</v>
      </c>
    </row>
    <row r="92" spans="1:13" ht="15" customHeight="1" x14ac:dyDescent="0.25">
      <c r="A92" s="12" t="s">
        <v>159</v>
      </c>
      <c r="B92" s="12" t="s">
        <v>160</v>
      </c>
      <c r="C92" s="12" t="s">
        <v>899</v>
      </c>
      <c r="D92" s="12" t="s">
        <v>30</v>
      </c>
      <c r="E92" s="12" t="s">
        <v>31</v>
      </c>
      <c r="F92" s="12" t="s">
        <v>1394</v>
      </c>
      <c r="G92" s="40">
        <v>2</v>
      </c>
      <c r="H92" s="40">
        <v>2.1800000000000002</v>
      </c>
      <c r="I92" s="40">
        <v>1.0900000000000001</v>
      </c>
      <c r="J92" s="40">
        <v>508</v>
      </c>
      <c r="K92" s="41">
        <v>0.95</v>
      </c>
      <c r="L92" s="12" t="s">
        <v>1395</v>
      </c>
      <c r="M92" s="12" t="s">
        <v>1396</v>
      </c>
    </row>
    <row r="93" spans="1:13" ht="15" customHeight="1" x14ac:dyDescent="0.25">
      <c r="A93" s="12" t="s">
        <v>159</v>
      </c>
      <c r="B93" s="12" t="s">
        <v>160</v>
      </c>
      <c r="C93" s="12" t="s">
        <v>899</v>
      </c>
      <c r="D93" s="12" t="s">
        <v>52</v>
      </c>
      <c r="E93" s="12" t="s">
        <v>53</v>
      </c>
      <c r="F93" s="12" t="s">
        <v>1394</v>
      </c>
      <c r="G93" s="40">
        <v>1</v>
      </c>
      <c r="H93" s="40">
        <v>1.1100000000000001</v>
      </c>
      <c r="I93" s="40">
        <v>1.1100000000000001</v>
      </c>
      <c r="J93" s="40">
        <v>510</v>
      </c>
      <c r="K93" s="41">
        <v>0.95</v>
      </c>
      <c r="L93" s="12" t="s">
        <v>1395</v>
      </c>
      <c r="M93" s="12" t="s">
        <v>1396</v>
      </c>
    </row>
    <row r="94" spans="1:13" ht="15" customHeight="1" x14ac:dyDescent="0.25">
      <c r="A94" s="12" t="s">
        <v>159</v>
      </c>
      <c r="B94" s="12" t="s">
        <v>160</v>
      </c>
      <c r="C94" s="12" t="s">
        <v>899</v>
      </c>
      <c r="D94" s="12" t="s">
        <v>84</v>
      </c>
      <c r="E94" s="12" t="s">
        <v>85</v>
      </c>
      <c r="F94" s="12" t="s">
        <v>1394</v>
      </c>
      <c r="G94" s="40">
        <v>1</v>
      </c>
      <c r="H94" s="40">
        <v>1.0900000000000001</v>
      </c>
      <c r="I94" s="40">
        <v>1.0900000000000001</v>
      </c>
      <c r="J94" s="40">
        <v>508</v>
      </c>
      <c r="K94" s="41">
        <v>0.95</v>
      </c>
      <c r="L94" s="12" t="s">
        <v>1395</v>
      </c>
      <c r="M94" s="12" t="s">
        <v>1396</v>
      </c>
    </row>
    <row r="95" spans="1:13" ht="15" customHeight="1" x14ac:dyDescent="0.25">
      <c r="A95" s="12" t="s">
        <v>159</v>
      </c>
      <c r="B95" s="12" t="s">
        <v>160</v>
      </c>
      <c r="C95" s="12" t="s">
        <v>899</v>
      </c>
      <c r="D95" s="12" t="s">
        <v>26</v>
      </c>
      <c r="E95" s="12" t="s">
        <v>27</v>
      </c>
      <c r="F95" s="12" t="s">
        <v>1394</v>
      </c>
      <c r="G95" s="40">
        <v>1</v>
      </c>
      <c r="H95" s="40">
        <v>1.07</v>
      </c>
      <c r="I95" s="40">
        <v>1.07</v>
      </c>
      <c r="J95" s="40">
        <v>506</v>
      </c>
      <c r="K95" s="41">
        <v>0.95</v>
      </c>
      <c r="L95" s="12" t="s">
        <v>1395</v>
      </c>
      <c r="M95" s="12" t="s">
        <v>1396</v>
      </c>
    </row>
    <row r="96" spans="1:13" ht="15" customHeight="1" x14ac:dyDescent="0.25">
      <c r="A96" s="12" t="s">
        <v>159</v>
      </c>
      <c r="B96" s="12" t="s">
        <v>160</v>
      </c>
      <c r="C96" s="12" t="s">
        <v>899</v>
      </c>
      <c r="D96" s="12" t="s">
        <v>34</v>
      </c>
      <c r="E96" s="12" t="s">
        <v>35</v>
      </c>
      <c r="F96" s="12" t="s">
        <v>1394</v>
      </c>
      <c r="G96" s="40">
        <v>1</v>
      </c>
      <c r="H96" s="40">
        <v>1.1100000000000001</v>
      </c>
      <c r="I96" s="40">
        <v>1.1100000000000001</v>
      </c>
      <c r="J96" s="40">
        <v>510</v>
      </c>
      <c r="K96" s="41">
        <v>0.95</v>
      </c>
      <c r="L96" s="12" t="s">
        <v>1395</v>
      </c>
      <c r="M96" s="12" t="s">
        <v>1396</v>
      </c>
    </row>
    <row r="97" spans="1:13" ht="15" customHeight="1" x14ac:dyDescent="0.25">
      <c r="A97" s="12" t="s">
        <v>159</v>
      </c>
      <c r="B97" s="12" t="s">
        <v>160</v>
      </c>
      <c r="C97" s="12" t="s">
        <v>899</v>
      </c>
      <c r="D97" s="12" t="s">
        <v>46</v>
      </c>
      <c r="E97" s="12" t="s">
        <v>47</v>
      </c>
      <c r="F97" s="12" t="s">
        <v>1394</v>
      </c>
      <c r="G97" s="40">
        <v>1</v>
      </c>
      <c r="H97" s="40">
        <v>1.08</v>
      </c>
      <c r="I97" s="40">
        <v>1.08</v>
      </c>
      <c r="J97" s="40">
        <v>507</v>
      </c>
      <c r="K97" s="41">
        <v>0.95</v>
      </c>
      <c r="L97" s="12" t="s">
        <v>1395</v>
      </c>
      <c r="M97" s="12" t="s">
        <v>1396</v>
      </c>
    </row>
    <row r="98" spans="1:13" ht="15" customHeight="1" x14ac:dyDescent="0.25">
      <c r="A98" s="12" t="s">
        <v>159</v>
      </c>
      <c r="B98" s="12" t="s">
        <v>160</v>
      </c>
      <c r="C98" s="12" t="s">
        <v>899</v>
      </c>
      <c r="D98" s="12" t="s">
        <v>48</v>
      </c>
      <c r="E98" s="12" t="s">
        <v>49</v>
      </c>
      <c r="F98" s="12" t="s">
        <v>1394</v>
      </c>
      <c r="G98" s="40">
        <v>1</v>
      </c>
      <c r="H98" s="40">
        <v>1.0900000000000001</v>
      </c>
      <c r="I98" s="40">
        <v>1.0900000000000001</v>
      </c>
      <c r="J98" s="40">
        <v>508</v>
      </c>
      <c r="K98" s="41">
        <v>0.95</v>
      </c>
      <c r="L98" s="12" t="s">
        <v>1395</v>
      </c>
      <c r="M98" s="12" t="s">
        <v>1396</v>
      </c>
    </row>
    <row r="99" spans="1:13" ht="15" customHeight="1" x14ac:dyDescent="0.25">
      <c r="A99" s="12" t="s">
        <v>159</v>
      </c>
      <c r="B99" s="12" t="s">
        <v>160</v>
      </c>
      <c r="C99" s="12" t="s">
        <v>899</v>
      </c>
      <c r="D99" s="12" t="s">
        <v>4</v>
      </c>
      <c r="E99" s="12" t="s">
        <v>5</v>
      </c>
      <c r="F99" s="12" t="s">
        <v>1394</v>
      </c>
      <c r="G99" s="40">
        <v>1</v>
      </c>
      <c r="H99" s="40">
        <v>1.05</v>
      </c>
      <c r="I99" s="40">
        <v>1.05</v>
      </c>
      <c r="J99" s="40">
        <v>504</v>
      </c>
      <c r="K99" s="41">
        <v>0.95</v>
      </c>
      <c r="L99" s="12" t="s">
        <v>1395</v>
      </c>
      <c r="M99" s="12" t="s">
        <v>1396</v>
      </c>
    </row>
    <row r="100" spans="1:13" ht="15" customHeight="1" x14ac:dyDescent="0.25">
      <c r="A100" s="12" t="s">
        <v>159</v>
      </c>
      <c r="B100" s="12" t="s">
        <v>160</v>
      </c>
      <c r="C100" s="12" t="s">
        <v>899</v>
      </c>
      <c r="D100" s="12" t="s">
        <v>68</v>
      </c>
      <c r="E100" s="12" t="s">
        <v>69</v>
      </c>
      <c r="F100" s="12" t="s">
        <v>1394</v>
      </c>
      <c r="G100" s="40">
        <v>1</v>
      </c>
      <c r="H100" s="40">
        <v>1.1000000000000001</v>
      </c>
      <c r="I100" s="40">
        <v>1.1000000000000001</v>
      </c>
      <c r="J100" s="40">
        <v>509</v>
      </c>
      <c r="K100" s="41">
        <v>0.95</v>
      </c>
      <c r="L100" s="12" t="s">
        <v>1395</v>
      </c>
      <c r="M100" s="12" t="s">
        <v>1396</v>
      </c>
    </row>
    <row r="101" spans="1:13" ht="15" customHeight="1" x14ac:dyDescent="0.25">
      <c r="A101" s="12" t="s">
        <v>162</v>
      </c>
      <c r="B101" s="12" t="s">
        <v>163</v>
      </c>
      <c r="C101" s="12" t="s">
        <v>901</v>
      </c>
      <c r="D101" s="12" t="s">
        <v>30</v>
      </c>
      <c r="E101" s="12" t="s">
        <v>31</v>
      </c>
      <c r="F101" s="12" t="s">
        <v>1394</v>
      </c>
      <c r="G101" s="40">
        <v>2</v>
      </c>
      <c r="H101" s="40">
        <v>2.2000000000000002</v>
      </c>
      <c r="I101" s="40">
        <v>1.1000000000000001</v>
      </c>
      <c r="J101" s="40">
        <v>509</v>
      </c>
      <c r="K101" s="41">
        <v>0.95</v>
      </c>
      <c r="L101" s="12" t="s">
        <v>1395</v>
      </c>
      <c r="M101" s="12" t="s">
        <v>1396</v>
      </c>
    </row>
    <row r="102" spans="1:13" ht="15" customHeight="1" x14ac:dyDescent="0.25">
      <c r="A102" s="12" t="s">
        <v>162</v>
      </c>
      <c r="B102" s="12" t="s">
        <v>163</v>
      </c>
      <c r="C102" s="12" t="s">
        <v>901</v>
      </c>
      <c r="D102" s="12" t="s">
        <v>52</v>
      </c>
      <c r="E102" s="12" t="s">
        <v>53</v>
      </c>
      <c r="F102" s="12" t="s">
        <v>1394</v>
      </c>
      <c r="G102" s="40">
        <v>1</v>
      </c>
      <c r="H102" s="40">
        <v>1.1200000000000001</v>
      </c>
      <c r="I102" s="40">
        <v>1.1200000000000001</v>
      </c>
      <c r="J102" s="40">
        <v>511</v>
      </c>
      <c r="K102" s="41">
        <v>0.95</v>
      </c>
      <c r="L102" s="12" t="s">
        <v>1395</v>
      </c>
      <c r="M102" s="12" t="s">
        <v>1396</v>
      </c>
    </row>
    <row r="103" spans="1:13" ht="15" customHeight="1" x14ac:dyDescent="0.25">
      <c r="A103" s="12" t="s">
        <v>162</v>
      </c>
      <c r="B103" s="12" t="s">
        <v>163</v>
      </c>
      <c r="C103" s="12" t="s">
        <v>901</v>
      </c>
      <c r="D103" s="12" t="s">
        <v>84</v>
      </c>
      <c r="E103" s="12" t="s">
        <v>85</v>
      </c>
      <c r="F103" s="12" t="s">
        <v>1394</v>
      </c>
      <c r="G103" s="40">
        <v>1</v>
      </c>
      <c r="H103" s="40">
        <v>1.1000000000000001</v>
      </c>
      <c r="I103" s="40">
        <v>1.1000000000000001</v>
      </c>
      <c r="J103" s="40">
        <v>509</v>
      </c>
      <c r="K103" s="41">
        <v>0.95</v>
      </c>
      <c r="L103" s="12" t="s">
        <v>1395</v>
      </c>
      <c r="M103" s="12" t="s">
        <v>1396</v>
      </c>
    </row>
    <row r="104" spans="1:13" ht="15" customHeight="1" x14ac:dyDescent="0.25">
      <c r="A104" s="12" t="s">
        <v>162</v>
      </c>
      <c r="B104" s="12" t="s">
        <v>163</v>
      </c>
      <c r="C104" s="12" t="s">
        <v>901</v>
      </c>
      <c r="D104" s="12" t="s">
        <v>26</v>
      </c>
      <c r="E104" s="12" t="s">
        <v>27</v>
      </c>
      <c r="F104" s="12" t="s">
        <v>1394</v>
      </c>
      <c r="G104" s="40">
        <v>1</v>
      </c>
      <c r="H104" s="40">
        <v>1.08</v>
      </c>
      <c r="I104" s="40">
        <v>1.08</v>
      </c>
      <c r="J104" s="40">
        <v>507</v>
      </c>
      <c r="K104" s="41">
        <v>0.95</v>
      </c>
      <c r="L104" s="12" t="s">
        <v>1395</v>
      </c>
      <c r="M104" s="12" t="s">
        <v>1396</v>
      </c>
    </row>
    <row r="105" spans="1:13" ht="15" customHeight="1" x14ac:dyDescent="0.25">
      <c r="A105" s="12" t="s">
        <v>162</v>
      </c>
      <c r="B105" s="12" t="s">
        <v>163</v>
      </c>
      <c r="C105" s="12" t="s">
        <v>901</v>
      </c>
      <c r="D105" s="12" t="s">
        <v>34</v>
      </c>
      <c r="E105" s="12" t="s">
        <v>35</v>
      </c>
      <c r="F105" s="12" t="s">
        <v>1394</v>
      </c>
      <c r="G105" s="40">
        <v>1</v>
      </c>
      <c r="H105" s="40">
        <v>1.1200000000000001</v>
      </c>
      <c r="I105" s="40">
        <v>1.1200000000000001</v>
      </c>
      <c r="J105" s="40">
        <v>511</v>
      </c>
      <c r="K105" s="41">
        <v>0.95</v>
      </c>
      <c r="L105" s="12" t="s">
        <v>1395</v>
      </c>
      <c r="M105" s="12" t="s">
        <v>1396</v>
      </c>
    </row>
    <row r="106" spans="1:13" ht="15" customHeight="1" x14ac:dyDescent="0.25">
      <c r="A106" s="12" t="s">
        <v>162</v>
      </c>
      <c r="B106" s="12" t="s">
        <v>163</v>
      </c>
      <c r="C106" s="12" t="s">
        <v>901</v>
      </c>
      <c r="D106" s="12" t="s">
        <v>46</v>
      </c>
      <c r="E106" s="12" t="s">
        <v>47</v>
      </c>
      <c r="F106" s="12" t="s">
        <v>1394</v>
      </c>
      <c r="G106" s="40">
        <v>1</v>
      </c>
      <c r="H106" s="40">
        <v>1.0900000000000001</v>
      </c>
      <c r="I106" s="40">
        <v>1.0900000000000001</v>
      </c>
      <c r="J106" s="40">
        <v>508</v>
      </c>
      <c r="K106" s="41">
        <v>0.95</v>
      </c>
      <c r="L106" s="12" t="s">
        <v>1395</v>
      </c>
      <c r="M106" s="12" t="s">
        <v>1396</v>
      </c>
    </row>
    <row r="107" spans="1:13" ht="15" customHeight="1" x14ac:dyDescent="0.25">
      <c r="A107" s="12" t="s">
        <v>162</v>
      </c>
      <c r="B107" s="12" t="s">
        <v>163</v>
      </c>
      <c r="C107" s="12" t="s">
        <v>901</v>
      </c>
      <c r="D107" s="12" t="s">
        <v>48</v>
      </c>
      <c r="E107" s="12" t="s">
        <v>49</v>
      </c>
      <c r="F107" s="12" t="s">
        <v>1394</v>
      </c>
      <c r="G107" s="40">
        <v>1</v>
      </c>
      <c r="H107" s="40">
        <v>1.1000000000000001</v>
      </c>
      <c r="I107" s="40">
        <v>1.1000000000000001</v>
      </c>
      <c r="J107" s="40">
        <v>509</v>
      </c>
      <c r="K107" s="41">
        <v>0.95</v>
      </c>
      <c r="L107" s="12" t="s">
        <v>1395</v>
      </c>
      <c r="M107" s="12" t="s">
        <v>1396</v>
      </c>
    </row>
    <row r="108" spans="1:13" ht="15" customHeight="1" x14ac:dyDescent="0.25">
      <c r="A108" s="12" t="s">
        <v>162</v>
      </c>
      <c r="B108" s="12" t="s">
        <v>163</v>
      </c>
      <c r="C108" s="12" t="s">
        <v>901</v>
      </c>
      <c r="D108" s="12" t="s">
        <v>4</v>
      </c>
      <c r="E108" s="12" t="s">
        <v>5</v>
      </c>
      <c r="F108" s="12" t="s">
        <v>1394</v>
      </c>
      <c r="G108" s="40">
        <v>1</v>
      </c>
      <c r="H108" s="40">
        <v>1.06</v>
      </c>
      <c r="I108" s="40">
        <v>1.06</v>
      </c>
      <c r="J108" s="40">
        <v>505</v>
      </c>
      <c r="K108" s="41">
        <v>0.95</v>
      </c>
      <c r="L108" s="12" t="s">
        <v>1395</v>
      </c>
      <c r="M108" s="12" t="s">
        <v>1396</v>
      </c>
    </row>
    <row r="109" spans="1:13" ht="15" customHeight="1" x14ac:dyDescent="0.25">
      <c r="A109" s="12" t="s">
        <v>162</v>
      </c>
      <c r="B109" s="12" t="s">
        <v>163</v>
      </c>
      <c r="C109" s="12" t="s">
        <v>901</v>
      </c>
      <c r="D109" s="12" t="s">
        <v>68</v>
      </c>
      <c r="E109" s="12" t="s">
        <v>69</v>
      </c>
      <c r="F109" s="12" t="s">
        <v>1394</v>
      </c>
      <c r="G109" s="40">
        <v>1</v>
      </c>
      <c r="H109" s="40">
        <v>1.1100000000000001</v>
      </c>
      <c r="I109" s="40">
        <v>1.1100000000000001</v>
      </c>
      <c r="J109" s="40">
        <v>510</v>
      </c>
      <c r="K109" s="41">
        <v>0.95</v>
      </c>
      <c r="L109" s="12" t="s">
        <v>1395</v>
      </c>
      <c r="M109" s="12" t="s">
        <v>1396</v>
      </c>
    </row>
    <row r="110" spans="1:13" ht="15" customHeight="1" x14ac:dyDescent="0.25">
      <c r="A110" s="12" t="s">
        <v>165</v>
      </c>
      <c r="B110" s="12" t="s">
        <v>166</v>
      </c>
      <c r="C110" s="12" t="s">
        <v>901</v>
      </c>
      <c r="D110" s="12" t="s">
        <v>30</v>
      </c>
      <c r="E110" s="12" t="s">
        <v>31</v>
      </c>
      <c r="F110" s="12" t="s">
        <v>1394</v>
      </c>
      <c r="G110" s="40">
        <v>2</v>
      </c>
      <c r="H110" s="40">
        <v>2.2200000000000002</v>
      </c>
      <c r="I110" s="40">
        <v>1.1100000000000001</v>
      </c>
      <c r="J110" s="40">
        <v>510</v>
      </c>
      <c r="K110" s="41">
        <v>0.95</v>
      </c>
      <c r="L110" s="12" t="s">
        <v>1395</v>
      </c>
      <c r="M110" s="12" t="s">
        <v>1396</v>
      </c>
    </row>
    <row r="111" spans="1:13" ht="15" customHeight="1" x14ac:dyDescent="0.25">
      <c r="A111" s="12" t="s">
        <v>165</v>
      </c>
      <c r="B111" s="12" t="s">
        <v>166</v>
      </c>
      <c r="C111" s="12" t="s">
        <v>901</v>
      </c>
      <c r="D111" s="12" t="s">
        <v>52</v>
      </c>
      <c r="E111" s="12" t="s">
        <v>53</v>
      </c>
      <c r="F111" s="12" t="s">
        <v>1394</v>
      </c>
      <c r="G111" s="40">
        <v>1</v>
      </c>
      <c r="H111" s="40">
        <v>0.92</v>
      </c>
      <c r="I111" s="40">
        <v>0.92</v>
      </c>
      <c r="J111" s="40">
        <v>512</v>
      </c>
      <c r="K111" s="41">
        <v>0.95</v>
      </c>
      <c r="L111" s="12" t="s">
        <v>1395</v>
      </c>
      <c r="M111" s="12" t="s">
        <v>1396</v>
      </c>
    </row>
    <row r="112" spans="1:13" ht="15" customHeight="1" x14ac:dyDescent="0.25">
      <c r="A112" s="12" t="s">
        <v>165</v>
      </c>
      <c r="B112" s="12" t="s">
        <v>166</v>
      </c>
      <c r="C112" s="12" t="s">
        <v>901</v>
      </c>
      <c r="D112" s="12" t="s">
        <v>84</v>
      </c>
      <c r="E112" s="12" t="s">
        <v>85</v>
      </c>
      <c r="F112" s="12" t="s">
        <v>1394</v>
      </c>
      <c r="G112" s="40">
        <v>1</v>
      </c>
      <c r="H112" s="40">
        <v>1.1100000000000001</v>
      </c>
      <c r="I112" s="40">
        <v>1.1100000000000001</v>
      </c>
      <c r="J112" s="40">
        <v>510</v>
      </c>
      <c r="K112" s="41">
        <v>0.95</v>
      </c>
      <c r="L112" s="12" t="s">
        <v>1395</v>
      </c>
      <c r="M112" s="12" t="s">
        <v>1396</v>
      </c>
    </row>
    <row r="113" spans="1:13" ht="15" customHeight="1" x14ac:dyDescent="0.25">
      <c r="A113" s="12" t="s">
        <v>165</v>
      </c>
      <c r="B113" s="12" t="s">
        <v>166</v>
      </c>
      <c r="C113" s="12" t="s">
        <v>901</v>
      </c>
      <c r="D113" s="12" t="s">
        <v>26</v>
      </c>
      <c r="E113" s="12" t="s">
        <v>27</v>
      </c>
      <c r="F113" s="12" t="s">
        <v>1394</v>
      </c>
      <c r="G113" s="40">
        <v>1</v>
      </c>
      <c r="H113" s="40">
        <v>1.0900000000000001</v>
      </c>
      <c r="I113" s="40">
        <v>1.0900000000000001</v>
      </c>
      <c r="J113" s="40">
        <v>508</v>
      </c>
      <c r="K113" s="41">
        <v>0.95</v>
      </c>
      <c r="L113" s="12" t="s">
        <v>1395</v>
      </c>
      <c r="M113" s="12" t="s">
        <v>1396</v>
      </c>
    </row>
    <row r="114" spans="1:13" ht="15" customHeight="1" x14ac:dyDescent="0.25">
      <c r="A114" s="12" t="s">
        <v>165</v>
      </c>
      <c r="B114" s="12" t="s">
        <v>166</v>
      </c>
      <c r="C114" s="12" t="s">
        <v>901</v>
      </c>
      <c r="D114" s="12" t="s">
        <v>34</v>
      </c>
      <c r="E114" s="12" t="s">
        <v>35</v>
      </c>
      <c r="F114" s="12" t="s">
        <v>1394</v>
      </c>
      <c r="G114" s="40">
        <v>1</v>
      </c>
      <c r="H114" s="40">
        <v>0.92</v>
      </c>
      <c r="I114" s="40">
        <v>0.92</v>
      </c>
      <c r="J114" s="40">
        <v>512</v>
      </c>
      <c r="K114" s="41">
        <v>0.95</v>
      </c>
      <c r="L114" s="12" t="s">
        <v>1395</v>
      </c>
      <c r="M114" s="12" t="s">
        <v>1396</v>
      </c>
    </row>
    <row r="115" spans="1:13" ht="15" customHeight="1" x14ac:dyDescent="0.25">
      <c r="A115" s="12" t="s">
        <v>165</v>
      </c>
      <c r="B115" s="12" t="s">
        <v>166</v>
      </c>
      <c r="C115" s="12" t="s">
        <v>901</v>
      </c>
      <c r="D115" s="12" t="s">
        <v>46</v>
      </c>
      <c r="E115" s="12" t="s">
        <v>47</v>
      </c>
      <c r="F115" s="12" t="s">
        <v>1394</v>
      </c>
      <c r="G115" s="40">
        <v>1</v>
      </c>
      <c r="H115" s="40">
        <v>1.1000000000000001</v>
      </c>
      <c r="I115" s="40">
        <v>1.1000000000000001</v>
      </c>
      <c r="J115" s="40">
        <v>509</v>
      </c>
      <c r="K115" s="41">
        <v>0.95</v>
      </c>
      <c r="L115" s="12" t="s">
        <v>1395</v>
      </c>
      <c r="M115" s="12" t="s">
        <v>1396</v>
      </c>
    </row>
    <row r="116" spans="1:13" ht="15" customHeight="1" x14ac:dyDescent="0.25">
      <c r="A116" s="12" t="s">
        <v>165</v>
      </c>
      <c r="B116" s="12" t="s">
        <v>166</v>
      </c>
      <c r="C116" s="12" t="s">
        <v>901</v>
      </c>
      <c r="D116" s="12" t="s">
        <v>48</v>
      </c>
      <c r="E116" s="12" t="s">
        <v>49</v>
      </c>
      <c r="F116" s="12" t="s">
        <v>1394</v>
      </c>
      <c r="G116" s="40">
        <v>1</v>
      </c>
      <c r="H116" s="40">
        <v>1.1100000000000001</v>
      </c>
      <c r="I116" s="40">
        <v>1.1100000000000001</v>
      </c>
      <c r="J116" s="40">
        <v>510</v>
      </c>
      <c r="K116" s="41">
        <v>0.95</v>
      </c>
      <c r="L116" s="12" t="s">
        <v>1395</v>
      </c>
      <c r="M116" s="12" t="s">
        <v>1396</v>
      </c>
    </row>
    <row r="117" spans="1:13" ht="15" customHeight="1" x14ac:dyDescent="0.25">
      <c r="A117" s="12" t="s">
        <v>165</v>
      </c>
      <c r="B117" s="12" t="s">
        <v>166</v>
      </c>
      <c r="C117" s="12" t="s">
        <v>901</v>
      </c>
      <c r="D117" s="12" t="s">
        <v>4</v>
      </c>
      <c r="E117" s="12" t="s">
        <v>5</v>
      </c>
      <c r="F117" s="12" t="s">
        <v>1394</v>
      </c>
      <c r="G117" s="40">
        <v>1</v>
      </c>
      <c r="H117" s="40">
        <v>1.07</v>
      </c>
      <c r="I117" s="40">
        <v>1.07</v>
      </c>
      <c r="J117" s="40">
        <v>506</v>
      </c>
      <c r="K117" s="41">
        <v>0.95</v>
      </c>
      <c r="L117" s="12" t="s">
        <v>1395</v>
      </c>
      <c r="M117" s="12" t="s">
        <v>1396</v>
      </c>
    </row>
    <row r="118" spans="1:13" ht="15" customHeight="1" x14ac:dyDescent="0.25">
      <c r="A118" s="12" t="s">
        <v>165</v>
      </c>
      <c r="B118" s="12" t="s">
        <v>166</v>
      </c>
      <c r="C118" s="12" t="s">
        <v>901</v>
      </c>
      <c r="D118" s="12" t="s">
        <v>68</v>
      </c>
      <c r="E118" s="12" t="s">
        <v>69</v>
      </c>
      <c r="F118" s="12" t="s">
        <v>1394</v>
      </c>
      <c r="G118" s="40">
        <v>1</v>
      </c>
      <c r="H118" s="40">
        <v>1.1200000000000001</v>
      </c>
      <c r="I118" s="40">
        <v>1.1200000000000001</v>
      </c>
      <c r="J118" s="40">
        <v>511</v>
      </c>
      <c r="K118" s="41">
        <v>0.95</v>
      </c>
      <c r="L118" s="12" t="s">
        <v>1395</v>
      </c>
      <c r="M118" s="12" t="s">
        <v>1396</v>
      </c>
    </row>
    <row r="119" spans="1:13" ht="15" customHeight="1" x14ac:dyDescent="0.25">
      <c r="A119" s="12" t="s">
        <v>168</v>
      </c>
      <c r="B119" s="12" t="s">
        <v>169</v>
      </c>
      <c r="C119" s="12" t="s">
        <v>899</v>
      </c>
      <c r="D119" s="12" t="s">
        <v>30</v>
      </c>
      <c r="E119" s="12" t="s">
        <v>31</v>
      </c>
      <c r="F119" s="12" t="s">
        <v>1394</v>
      </c>
      <c r="G119" s="40">
        <v>2</v>
      </c>
      <c r="H119" s="40">
        <v>2.2400000000000002</v>
      </c>
      <c r="I119" s="40">
        <v>1.1200000000000001</v>
      </c>
      <c r="J119" s="40">
        <v>511</v>
      </c>
      <c r="K119" s="41">
        <v>0.95</v>
      </c>
      <c r="L119" s="12" t="s">
        <v>1395</v>
      </c>
      <c r="M119" s="12" t="s">
        <v>1396</v>
      </c>
    </row>
    <row r="120" spans="1:13" ht="15" customHeight="1" x14ac:dyDescent="0.25">
      <c r="A120" s="12" t="s">
        <v>168</v>
      </c>
      <c r="B120" s="12" t="s">
        <v>169</v>
      </c>
      <c r="C120" s="12" t="s">
        <v>899</v>
      </c>
      <c r="D120" s="12" t="s">
        <v>52</v>
      </c>
      <c r="E120" s="12" t="s">
        <v>53</v>
      </c>
      <c r="F120" s="12" t="s">
        <v>1394</v>
      </c>
      <c r="G120" s="40">
        <v>1</v>
      </c>
      <c r="H120" s="40">
        <v>0.93</v>
      </c>
      <c r="I120" s="40">
        <v>0.93</v>
      </c>
      <c r="J120" s="40">
        <v>513</v>
      </c>
      <c r="K120" s="41">
        <v>0.95</v>
      </c>
      <c r="L120" s="12" t="s">
        <v>1395</v>
      </c>
      <c r="M120" s="12" t="s">
        <v>1396</v>
      </c>
    </row>
    <row r="121" spans="1:13" ht="15" customHeight="1" x14ac:dyDescent="0.25">
      <c r="A121" s="12" t="s">
        <v>168</v>
      </c>
      <c r="B121" s="12" t="s">
        <v>169</v>
      </c>
      <c r="C121" s="12" t="s">
        <v>899</v>
      </c>
      <c r="D121" s="12" t="s">
        <v>84</v>
      </c>
      <c r="E121" s="12" t="s">
        <v>85</v>
      </c>
      <c r="F121" s="12" t="s">
        <v>1394</v>
      </c>
      <c r="G121" s="40">
        <v>1</v>
      </c>
      <c r="H121" s="40">
        <v>1.1200000000000001</v>
      </c>
      <c r="I121" s="40">
        <v>1.1200000000000001</v>
      </c>
      <c r="J121" s="40">
        <v>511</v>
      </c>
      <c r="K121" s="41">
        <v>0.95</v>
      </c>
      <c r="L121" s="12" t="s">
        <v>1395</v>
      </c>
      <c r="M121" s="12" t="s">
        <v>1396</v>
      </c>
    </row>
    <row r="122" spans="1:13" ht="15" customHeight="1" x14ac:dyDescent="0.25">
      <c r="A122" s="12" t="s">
        <v>168</v>
      </c>
      <c r="B122" s="12" t="s">
        <v>169</v>
      </c>
      <c r="C122" s="12" t="s">
        <v>899</v>
      </c>
      <c r="D122" s="12" t="s">
        <v>26</v>
      </c>
      <c r="E122" s="12" t="s">
        <v>27</v>
      </c>
      <c r="F122" s="12" t="s">
        <v>1394</v>
      </c>
      <c r="G122" s="40">
        <v>1</v>
      </c>
      <c r="H122" s="40">
        <v>1.1000000000000001</v>
      </c>
      <c r="I122" s="40">
        <v>1.1000000000000001</v>
      </c>
      <c r="J122" s="40">
        <v>509</v>
      </c>
      <c r="K122" s="41">
        <v>0.95</v>
      </c>
      <c r="L122" s="12" t="s">
        <v>1395</v>
      </c>
      <c r="M122" s="12" t="s">
        <v>1396</v>
      </c>
    </row>
    <row r="123" spans="1:13" ht="15" customHeight="1" x14ac:dyDescent="0.25">
      <c r="A123" s="12" t="s">
        <v>168</v>
      </c>
      <c r="B123" s="12" t="s">
        <v>169</v>
      </c>
      <c r="C123" s="12" t="s">
        <v>899</v>
      </c>
      <c r="D123" s="12" t="s">
        <v>34</v>
      </c>
      <c r="E123" s="12" t="s">
        <v>35</v>
      </c>
      <c r="F123" s="12" t="s">
        <v>1394</v>
      </c>
      <c r="G123" s="40">
        <v>1</v>
      </c>
      <c r="H123" s="40">
        <v>0.93</v>
      </c>
      <c r="I123" s="40">
        <v>0.93</v>
      </c>
      <c r="J123" s="40">
        <v>513</v>
      </c>
      <c r="K123" s="41">
        <v>0.95</v>
      </c>
      <c r="L123" s="12" t="s">
        <v>1395</v>
      </c>
      <c r="M123" s="12" t="s">
        <v>1396</v>
      </c>
    </row>
    <row r="124" spans="1:13" ht="15" customHeight="1" x14ac:dyDescent="0.25">
      <c r="A124" s="12" t="s">
        <v>168</v>
      </c>
      <c r="B124" s="12" t="s">
        <v>169</v>
      </c>
      <c r="C124" s="12" t="s">
        <v>899</v>
      </c>
      <c r="D124" s="12" t="s">
        <v>46</v>
      </c>
      <c r="E124" s="12" t="s">
        <v>47</v>
      </c>
      <c r="F124" s="12" t="s">
        <v>1394</v>
      </c>
      <c r="G124" s="40">
        <v>1</v>
      </c>
      <c r="H124" s="40">
        <v>1.1100000000000001</v>
      </c>
      <c r="I124" s="40">
        <v>1.1100000000000001</v>
      </c>
      <c r="J124" s="40">
        <v>510</v>
      </c>
      <c r="K124" s="41">
        <v>0.95</v>
      </c>
      <c r="L124" s="12" t="s">
        <v>1395</v>
      </c>
      <c r="M124" s="12" t="s">
        <v>1396</v>
      </c>
    </row>
    <row r="125" spans="1:13" ht="15" customHeight="1" x14ac:dyDescent="0.25">
      <c r="A125" s="12" t="s">
        <v>168</v>
      </c>
      <c r="B125" s="12" t="s">
        <v>169</v>
      </c>
      <c r="C125" s="12" t="s">
        <v>899</v>
      </c>
      <c r="D125" s="12" t="s">
        <v>48</v>
      </c>
      <c r="E125" s="12" t="s">
        <v>49</v>
      </c>
      <c r="F125" s="12" t="s">
        <v>1394</v>
      </c>
      <c r="G125" s="40">
        <v>1</v>
      </c>
      <c r="H125" s="40">
        <v>1.1200000000000001</v>
      </c>
      <c r="I125" s="40">
        <v>1.1200000000000001</v>
      </c>
      <c r="J125" s="40">
        <v>511</v>
      </c>
      <c r="K125" s="41">
        <v>0.95</v>
      </c>
      <c r="L125" s="12" t="s">
        <v>1395</v>
      </c>
      <c r="M125" s="12" t="s">
        <v>1396</v>
      </c>
    </row>
    <row r="126" spans="1:13" ht="15" customHeight="1" x14ac:dyDescent="0.25">
      <c r="A126" s="12" t="s">
        <v>168</v>
      </c>
      <c r="B126" s="12" t="s">
        <v>169</v>
      </c>
      <c r="C126" s="12" t="s">
        <v>899</v>
      </c>
      <c r="D126" s="12" t="s">
        <v>4</v>
      </c>
      <c r="E126" s="12" t="s">
        <v>5</v>
      </c>
      <c r="F126" s="12" t="s">
        <v>1394</v>
      </c>
      <c r="G126" s="40">
        <v>1</v>
      </c>
      <c r="H126" s="40">
        <v>1.08</v>
      </c>
      <c r="I126" s="40">
        <v>1.08</v>
      </c>
      <c r="J126" s="40">
        <v>507</v>
      </c>
      <c r="K126" s="41">
        <v>0.95</v>
      </c>
      <c r="L126" s="12" t="s">
        <v>1395</v>
      </c>
      <c r="M126" s="12" t="s">
        <v>1396</v>
      </c>
    </row>
    <row r="127" spans="1:13" ht="15" customHeight="1" x14ac:dyDescent="0.25">
      <c r="A127" s="12" t="s">
        <v>168</v>
      </c>
      <c r="B127" s="12" t="s">
        <v>169</v>
      </c>
      <c r="C127" s="12" t="s">
        <v>899</v>
      </c>
      <c r="D127" s="12" t="s">
        <v>68</v>
      </c>
      <c r="E127" s="12" t="s">
        <v>69</v>
      </c>
      <c r="F127" s="12" t="s">
        <v>1394</v>
      </c>
      <c r="G127" s="40">
        <v>1</v>
      </c>
      <c r="H127" s="40">
        <v>0.92</v>
      </c>
      <c r="I127" s="40">
        <v>0.92</v>
      </c>
      <c r="J127" s="40">
        <v>512</v>
      </c>
      <c r="K127" s="41">
        <v>0.95</v>
      </c>
      <c r="L127" s="12" t="s">
        <v>1395</v>
      </c>
      <c r="M127" s="12" t="s">
        <v>1396</v>
      </c>
    </row>
    <row r="128" spans="1:13" ht="15" customHeight="1" x14ac:dyDescent="0.25">
      <c r="A128" s="12" t="s">
        <v>171</v>
      </c>
      <c r="B128" s="12" t="s">
        <v>172</v>
      </c>
      <c r="C128" s="12" t="s">
        <v>903</v>
      </c>
      <c r="D128" s="12" t="s">
        <v>30</v>
      </c>
      <c r="E128" s="12" t="s">
        <v>31</v>
      </c>
      <c r="F128" s="12" t="s">
        <v>1394</v>
      </c>
      <c r="G128" s="40">
        <v>2</v>
      </c>
      <c r="H128" s="40">
        <v>1.84</v>
      </c>
      <c r="I128" s="40">
        <v>0.92</v>
      </c>
      <c r="J128" s="40">
        <v>512</v>
      </c>
      <c r="K128" s="41">
        <v>0.95</v>
      </c>
      <c r="L128" s="12" t="s">
        <v>1395</v>
      </c>
      <c r="M128" s="12" t="s">
        <v>1396</v>
      </c>
    </row>
    <row r="129" spans="1:13" ht="15" customHeight="1" x14ac:dyDescent="0.25">
      <c r="A129" s="12" t="s">
        <v>171</v>
      </c>
      <c r="B129" s="12" t="s">
        <v>172</v>
      </c>
      <c r="C129" s="12" t="s">
        <v>903</v>
      </c>
      <c r="D129" s="12" t="s">
        <v>52</v>
      </c>
      <c r="E129" s="12" t="s">
        <v>53</v>
      </c>
      <c r="F129" s="12" t="s">
        <v>1394</v>
      </c>
      <c r="G129" s="40">
        <v>1</v>
      </c>
      <c r="H129" s="40">
        <v>0.94</v>
      </c>
      <c r="I129" s="40">
        <v>0.94</v>
      </c>
      <c r="J129" s="40">
        <v>514</v>
      </c>
      <c r="K129" s="41">
        <v>0.95</v>
      </c>
      <c r="L129" s="12" t="s">
        <v>1395</v>
      </c>
      <c r="M129" s="12" t="s">
        <v>1396</v>
      </c>
    </row>
    <row r="130" spans="1:13" ht="15" customHeight="1" x14ac:dyDescent="0.25">
      <c r="A130" s="12" t="s">
        <v>171</v>
      </c>
      <c r="B130" s="12" t="s">
        <v>172</v>
      </c>
      <c r="C130" s="12" t="s">
        <v>903</v>
      </c>
      <c r="D130" s="12" t="s">
        <v>84</v>
      </c>
      <c r="E130" s="12" t="s">
        <v>85</v>
      </c>
      <c r="F130" s="12" t="s">
        <v>1394</v>
      </c>
      <c r="G130" s="40">
        <v>1</v>
      </c>
      <c r="H130" s="40">
        <v>0.92</v>
      </c>
      <c r="I130" s="40">
        <v>0.92</v>
      </c>
      <c r="J130" s="40">
        <v>512</v>
      </c>
      <c r="K130" s="41">
        <v>0.95</v>
      </c>
      <c r="L130" s="12" t="s">
        <v>1395</v>
      </c>
      <c r="M130" s="12" t="s">
        <v>1396</v>
      </c>
    </row>
    <row r="131" spans="1:13" ht="15" customHeight="1" x14ac:dyDescent="0.25">
      <c r="A131" s="12" t="s">
        <v>171</v>
      </c>
      <c r="B131" s="12" t="s">
        <v>172</v>
      </c>
      <c r="C131" s="12" t="s">
        <v>903</v>
      </c>
      <c r="D131" s="12" t="s">
        <v>26</v>
      </c>
      <c r="E131" s="12" t="s">
        <v>27</v>
      </c>
      <c r="F131" s="12" t="s">
        <v>1394</v>
      </c>
      <c r="G131" s="40">
        <v>1</v>
      </c>
      <c r="H131" s="40">
        <v>1.1100000000000001</v>
      </c>
      <c r="I131" s="40">
        <v>1.1100000000000001</v>
      </c>
      <c r="J131" s="40">
        <v>510</v>
      </c>
      <c r="K131" s="41">
        <v>0.95</v>
      </c>
      <c r="L131" s="12" t="s">
        <v>1395</v>
      </c>
      <c r="M131" s="12" t="s">
        <v>1396</v>
      </c>
    </row>
    <row r="132" spans="1:13" ht="15" customHeight="1" x14ac:dyDescent="0.25">
      <c r="A132" s="12" t="s">
        <v>171</v>
      </c>
      <c r="B132" s="12" t="s">
        <v>172</v>
      </c>
      <c r="C132" s="12" t="s">
        <v>903</v>
      </c>
      <c r="D132" s="12" t="s">
        <v>34</v>
      </c>
      <c r="E132" s="12" t="s">
        <v>35</v>
      </c>
      <c r="F132" s="12" t="s">
        <v>1394</v>
      </c>
      <c r="G132" s="40">
        <v>1</v>
      </c>
      <c r="H132" s="40">
        <v>0.94</v>
      </c>
      <c r="I132" s="40">
        <v>0.94</v>
      </c>
      <c r="J132" s="40">
        <v>514</v>
      </c>
      <c r="K132" s="41">
        <v>0.95</v>
      </c>
      <c r="L132" s="12" t="s">
        <v>1395</v>
      </c>
      <c r="M132" s="12" t="s">
        <v>1396</v>
      </c>
    </row>
    <row r="133" spans="1:13" ht="15" customHeight="1" x14ac:dyDescent="0.25">
      <c r="A133" s="12" t="s">
        <v>171</v>
      </c>
      <c r="B133" s="12" t="s">
        <v>172</v>
      </c>
      <c r="C133" s="12" t="s">
        <v>903</v>
      </c>
      <c r="D133" s="12" t="s">
        <v>46</v>
      </c>
      <c r="E133" s="12" t="s">
        <v>47</v>
      </c>
      <c r="F133" s="12" t="s">
        <v>1394</v>
      </c>
      <c r="G133" s="40">
        <v>1</v>
      </c>
      <c r="H133" s="40">
        <v>1.1200000000000001</v>
      </c>
      <c r="I133" s="40">
        <v>1.1200000000000001</v>
      </c>
      <c r="J133" s="40">
        <v>511</v>
      </c>
      <c r="K133" s="41">
        <v>0.95</v>
      </c>
      <c r="L133" s="12" t="s">
        <v>1395</v>
      </c>
      <c r="M133" s="12" t="s">
        <v>1396</v>
      </c>
    </row>
    <row r="134" spans="1:13" ht="15" customHeight="1" x14ac:dyDescent="0.25">
      <c r="A134" s="12" t="s">
        <v>171</v>
      </c>
      <c r="B134" s="12" t="s">
        <v>172</v>
      </c>
      <c r="C134" s="12" t="s">
        <v>903</v>
      </c>
      <c r="D134" s="12" t="s">
        <v>48</v>
      </c>
      <c r="E134" s="12" t="s">
        <v>49</v>
      </c>
      <c r="F134" s="12" t="s">
        <v>1394</v>
      </c>
      <c r="G134" s="40">
        <v>1</v>
      </c>
      <c r="H134" s="40">
        <v>0.92</v>
      </c>
      <c r="I134" s="40">
        <v>0.92</v>
      </c>
      <c r="J134" s="40">
        <v>512</v>
      </c>
      <c r="K134" s="41">
        <v>0.95</v>
      </c>
      <c r="L134" s="12" t="s">
        <v>1395</v>
      </c>
      <c r="M134" s="12" t="s">
        <v>1396</v>
      </c>
    </row>
    <row r="135" spans="1:13" ht="15" customHeight="1" x14ac:dyDescent="0.25">
      <c r="A135" s="12" t="s">
        <v>171</v>
      </c>
      <c r="B135" s="12" t="s">
        <v>172</v>
      </c>
      <c r="C135" s="12" t="s">
        <v>903</v>
      </c>
      <c r="D135" s="12" t="s">
        <v>4</v>
      </c>
      <c r="E135" s="12" t="s">
        <v>5</v>
      </c>
      <c r="F135" s="12" t="s">
        <v>1394</v>
      </c>
      <c r="G135" s="40">
        <v>1</v>
      </c>
      <c r="H135" s="40">
        <v>1.0900000000000001</v>
      </c>
      <c r="I135" s="40">
        <v>1.0900000000000001</v>
      </c>
      <c r="J135" s="40">
        <v>508</v>
      </c>
      <c r="K135" s="41">
        <v>0.95</v>
      </c>
      <c r="L135" s="12" t="s">
        <v>1395</v>
      </c>
      <c r="M135" s="12" t="s">
        <v>1396</v>
      </c>
    </row>
    <row r="136" spans="1:13" ht="15" customHeight="1" x14ac:dyDescent="0.25">
      <c r="A136" s="12" t="s">
        <v>171</v>
      </c>
      <c r="B136" s="12" t="s">
        <v>172</v>
      </c>
      <c r="C136" s="12" t="s">
        <v>903</v>
      </c>
      <c r="D136" s="12" t="s">
        <v>68</v>
      </c>
      <c r="E136" s="12" t="s">
        <v>69</v>
      </c>
      <c r="F136" s="12" t="s">
        <v>1394</v>
      </c>
      <c r="G136" s="40">
        <v>1</v>
      </c>
      <c r="H136" s="40">
        <v>0.93</v>
      </c>
      <c r="I136" s="40">
        <v>0.93</v>
      </c>
      <c r="J136" s="40">
        <v>513</v>
      </c>
      <c r="K136" s="41">
        <v>0.95</v>
      </c>
      <c r="L136" s="12" t="s">
        <v>1395</v>
      </c>
      <c r="M136" s="12" t="s">
        <v>1396</v>
      </c>
    </row>
    <row r="137" spans="1:13" ht="15" customHeight="1" x14ac:dyDescent="0.25">
      <c r="A137" s="12" t="s">
        <v>174</v>
      </c>
      <c r="B137" s="12" t="s">
        <v>175</v>
      </c>
      <c r="C137" s="12" t="s">
        <v>903</v>
      </c>
      <c r="D137" s="12" t="s">
        <v>30</v>
      </c>
      <c r="E137" s="12" t="s">
        <v>31</v>
      </c>
      <c r="F137" s="12" t="s">
        <v>1394</v>
      </c>
      <c r="G137" s="40">
        <v>2</v>
      </c>
      <c r="H137" s="40">
        <v>1.86</v>
      </c>
      <c r="I137" s="40">
        <v>0.93</v>
      </c>
      <c r="J137" s="40">
        <v>513</v>
      </c>
      <c r="K137" s="41">
        <v>0.95</v>
      </c>
      <c r="L137" s="12" t="s">
        <v>1395</v>
      </c>
      <c r="M137" s="12" t="s">
        <v>1396</v>
      </c>
    </row>
    <row r="138" spans="1:13" ht="15" customHeight="1" x14ac:dyDescent="0.25">
      <c r="A138" s="12" t="s">
        <v>174</v>
      </c>
      <c r="B138" s="12" t="s">
        <v>175</v>
      </c>
      <c r="C138" s="12" t="s">
        <v>903</v>
      </c>
      <c r="D138" s="12" t="s">
        <v>52</v>
      </c>
      <c r="E138" s="12" t="s">
        <v>53</v>
      </c>
      <c r="F138" s="12" t="s">
        <v>1394</v>
      </c>
      <c r="G138" s="40">
        <v>1</v>
      </c>
      <c r="H138" s="40">
        <v>0.95</v>
      </c>
      <c r="I138" s="40">
        <v>0.95</v>
      </c>
      <c r="J138" s="40">
        <v>515</v>
      </c>
      <c r="K138" s="41">
        <v>0.95</v>
      </c>
      <c r="L138" s="12" t="s">
        <v>1395</v>
      </c>
      <c r="M138" s="12" t="s">
        <v>1396</v>
      </c>
    </row>
    <row r="139" spans="1:13" ht="15" customHeight="1" x14ac:dyDescent="0.25">
      <c r="A139" s="12" t="s">
        <v>174</v>
      </c>
      <c r="B139" s="12" t="s">
        <v>175</v>
      </c>
      <c r="C139" s="12" t="s">
        <v>903</v>
      </c>
      <c r="D139" s="12" t="s">
        <v>84</v>
      </c>
      <c r="E139" s="12" t="s">
        <v>85</v>
      </c>
      <c r="F139" s="12" t="s">
        <v>1394</v>
      </c>
      <c r="G139" s="40">
        <v>1</v>
      </c>
      <c r="H139" s="40">
        <v>0.93</v>
      </c>
      <c r="I139" s="40">
        <v>0.93</v>
      </c>
      <c r="J139" s="40">
        <v>513</v>
      </c>
      <c r="K139" s="41">
        <v>0.95</v>
      </c>
      <c r="L139" s="12" t="s">
        <v>1395</v>
      </c>
      <c r="M139" s="12" t="s">
        <v>1396</v>
      </c>
    </row>
    <row r="140" spans="1:13" ht="15" customHeight="1" x14ac:dyDescent="0.25">
      <c r="A140" s="12" t="s">
        <v>174</v>
      </c>
      <c r="B140" s="12" t="s">
        <v>175</v>
      </c>
      <c r="C140" s="12" t="s">
        <v>903</v>
      </c>
      <c r="D140" s="12" t="s">
        <v>26</v>
      </c>
      <c r="E140" s="12" t="s">
        <v>27</v>
      </c>
      <c r="F140" s="12" t="s">
        <v>1394</v>
      </c>
      <c r="G140" s="40">
        <v>1</v>
      </c>
      <c r="H140" s="40">
        <v>1.1200000000000001</v>
      </c>
      <c r="I140" s="40">
        <v>1.1200000000000001</v>
      </c>
      <c r="J140" s="40">
        <v>511</v>
      </c>
      <c r="K140" s="41">
        <v>0.95</v>
      </c>
      <c r="L140" s="12" t="s">
        <v>1395</v>
      </c>
      <c r="M140" s="12" t="s">
        <v>1396</v>
      </c>
    </row>
    <row r="141" spans="1:13" ht="15" customHeight="1" x14ac:dyDescent="0.25">
      <c r="A141" s="12" t="s">
        <v>174</v>
      </c>
      <c r="B141" s="12" t="s">
        <v>175</v>
      </c>
      <c r="C141" s="12" t="s">
        <v>903</v>
      </c>
      <c r="D141" s="12" t="s">
        <v>34</v>
      </c>
      <c r="E141" s="12" t="s">
        <v>35</v>
      </c>
      <c r="F141" s="12" t="s">
        <v>1394</v>
      </c>
      <c r="G141" s="40">
        <v>1</v>
      </c>
      <c r="H141" s="40">
        <v>0.95</v>
      </c>
      <c r="I141" s="40">
        <v>0.95</v>
      </c>
      <c r="J141" s="40">
        <v>515</v>
      </c>
      <c r="K141" s="41">
        <v>0.95</v>
      </c>
      <c r="L141" s="12" t="s">
        <v>1395</v>
      </c>
      <c r="M141" s="12" t="s">
        <v>1396</v>
      </c>
    </row>
    <row r="142" spans="1:13" ht="15" customHeight="1" x14ac:dyDescent="0.25">
      <c r="A142" s="12" t="s">
        <v>174</v>
      </c>
      <c r="B142" s="12" t="s">
        <v>175</v>
      </c>
      <c r="C142" s="12" t="s">
        <v>903</v>
      </c>
      <c r="D142" s="12" t="s">
        <v>46</v>
      </c>
      <c r="E142" s="12" t="s">
        <v>47</v>
      </c>
      <c r="F142" s="12" t="s">
        <v>1394</v>
      </c>
      <c r="G142" s="40">
        <v>1</v>
      </c>
      <c r="H142" s="40">
        <v>0.92</v>
      </c>
      <c r="I142" s="40">
        <v>0.92</v>
      </c>
      <c r="J142" s="40">
        <v>512</v>
      </c>
      <c r="K142" s="41">
        <v>0.95</v>
      </c>
      <c r="L142" s="12" t="s">
        <v>1395</v>
      </c>
      <c r="M142" s="12" t="s">
        <v>1396</v>
      </c>
    </row>
    <row r="143" spans="1:13" ht="15" customHeight="1" x14ac:dyDescent="0.25">
      <c r="A143" s="12" t="s">
        <v>174</v>
      </c>
      <c r="B143" s="12" t="s">
        <v>175</v>
      </c>
      <c r="C143" s="12" t="s">
        <v>903</v>
      </c>
      <c r="D143" s="12" t="s">
        <v>48</v>
      </c>
      <c r="E143" s="12" t="s">
        <v>49</v>
      </c>
      <c r="F143" s="12" t="s">
        <v>1394</v>
      </c>
      <c r="G143" s="40">
        <v>1</v>
      </c>
      <c r="H143" s="40">
        <v>0.93</v>
      </c>
      <c r="I143" s="40">
        <v>0.93</v>
      </c>
      <c r="J143" s="40">
        <v>513</v>
      </c>
      <c r="K143" s="41">
        <v>0.95</v>
      </c>
      <c r="L143" s="12" t="s">
        <v>1395</v>
      </c>
      <c r="M143" s="12" t="s">
        <v>1396</v>
      </c>
    </row>
    <row r="144" spans="1:13" ht="15" customHeight="1" x14ac:dyDescent="0.25">
      <c r="A144" s="12" t="s">
        <v>174</v>
      </c>
      <c r="B144" s="12" t="s">
        <v>175</v>
      </c>
      <c r="C144" s="12" t="s">
        <v>903</v>
      </c>
      <c r="D144" s="12" t="s">
        <v>4</v>
      </c>
      <c r="E144" s="12" t="s">
        <v>5</v>
      </c>
      <c r="F144" s="12" t="s">
        <v>1394</v>
      </c>
      <c r="G144" s="40">
        <v>1</v>
      </c>
      <c r="H144" s="40">
        <v>1.1000000000000001</v>
      </c>
      <c r="I144" s="40">
        <v>1.1000000000000001</v>
      </c>
      <c r="J144" s="40">
        <v>509</v>
      </c>
      <c r="K144" s="41">
        <v>0.95</v>
      </c>
      <c r="L144" s="12" t="s">
        <v>1395</v>
      </c>
      <c r="M144" s="12" t="s">
        <v>1396</v>
      </c>
    </row>
    <row r="145" spans="1:13" ht="15" customHeight="1" x14ac:dyDescent="0.25">
      <c r="A145" s="12" t="s">
        <v>174</v>
      </c>
      <c r="B145" s="12" t="s">
        <v>175</v>
      </c>
      <c r="C145" s="12" t="s">
        <v>903</v>
      </c>
      <c r="D145" s="12" t="s">
        <v>68</v>
      </c>
      <c r="E145" s="12" t="s">
        <v>69</v>
      </c>
      <c r="F145" s="12" t="s">
        <v>1394</v>
      </c>
      <c r="G145" s="40">
        <v>1</v>
      </c>
      <c r="H145" s="40">
        <v>0.94</v>
      </c>
      <c r="I145" s="40">
        <v>0.94</v>
      </c>
      <c r="J145" s="40">
        <v>514</v>
      </c>
      <c r="K145" s="41">
        <v>0.95</v>
      </c>
      <c r="L145" s="12" t="s">
        <v>1395</v>
      </c>
      <c r="M145" s="12" t="s">
        <v>1396</v>
      </c>
    </row>
    <row r="146" spans="1:13" ht="15" customHeight="1" x14ac:dyDescent="0.25">
      <c r="A146" s="12" t="s">
        <v>177</v>
      </c>
      <c r="B146" s="12" t="s">
        <v>178</v>
      </c>
      <c r="C146" s="12" t="s">
        <v>903</v>
      </c>
      <c r="D146" s="12" t="s">
        <v>30</v>
      </c>
      <c r="E146" s="12" t="s">
        <v>31</v>
      </c>
      <c r="F146" s="12" t="s">
        <v>1394</v>
      </c>
      <c r="G146" s="40">
        <v>2</v>
      </c>
      <c r="H146" s="40">
        <v>1.88</v>
      </c>
      <c r="I146" s="40">
        <v>0.94</v>
      </c>
      <c r="J146" s="40">
        <v>514</v>
      </c>
      <c r="K146" s="41">
        <v>0.95</v>
      </c>
      <c r="L146" s="12" t="s">
        <v>1395</v>
      </c>
      <c r="M146" s="12" t="s">
        <v>1396</v>
      </c>
    </row>
    <row r="147" spans="1:13" ht="15" customHeight="1" x14ac:dyDescent="0.25">
      <c r="A147" s="12" t="s">
        <v>177</v>
      </c>
      <c r="B147" s="12" t="s">
        <v>178</v>
      </c>
      <c r="C147" s="12" t="s">
        <v>903</v>
      </c>
      <c r="D147" s="12" t="s">
        <v>52</v>
      </c>
      <c r="E147" s="12" t="s">
        <v>53</v>
      </c>
      <c r="F147" s="12" t="s">
        <v>1394</v>
      </c>
      <c r="G147" s="40">
        <v>1</v>
      </c>
      <c r="H147" s="40">
        <v>0.96</v>
      </c>
      <c r="I147" s="40">
        <v>0.96</v>
      </c>
      <c r="J147" s="40">
        <v>516</v>
      </c>
      <c r="K147" s="41">
        <v>0.95</v>
      </c>
      <c r="L147" s="12" t="s">
        <v>1395</v>
      </c>
      <c r="M147" s="12" t="s">
        <v>1396</v>
      </c>
    </row>
    <row r="148" spans="1:13" ht="15" customHeight="1" x14ac:dyDescent="0.25">
      <c r="A148" s="12" t="s">
        <v>177</v>
      </c>
      <c r="B148" s="12" t="s">
        <v>178</v>
      </c>
      <c r="C148" s="12" t="s">
        <v>903</v>
      </c>
      <c r="D148" s="12" t="s">
        <v>84</v>
      </c>
      <c r="E148" s="12" t="s">
        <v>85</v>
      </c>
      <c r="F148" s="12" t="s">
        <v>1394</v>
      </c>
      <c r="G148" s="40">
        <v>1</v>
      </c>
      <c r="H148" s="40">
        <v>0.94</v>
      </c>
      <c r="I148" s="40">
        <v>0.94</v>
      </c>
      <c r="J148" s="40">
        <v>514</v>
      </c>
      <c r="K148" s="41">
        <v>0.95</v>
      </c>
      <c r="L148" s="12" t="s">
        <v>1395</v>
      </c>
      <c r="M148" s="12" t="s">
        <v>1396</v>
      </c>
    </row>
    <row r="149" spans="1:13" ht="15" customHeight="1" x14ac:dyDescent="0.25">
      <c r="A149" s="12" t="s">
        <v>177</v>
      </c>
      <c r="B149" s="12" t="s">
        <v>178</v>
      </c>
      <c r="C149" s="12" t="s">
        <v>903</v>
      </c>
      <c r="D149" s="12" t="s">
        <v>26</v>
      </c>
      <c r="E149" s="12" t="s">
        <v>27</v>
      </c>
      <c r="F149" s="12" t="s">
        <v>1394</v>
      </c>
      <c r="G149" s="40">
        <v>1</v>
      </c>
      <c r="H149" s="40">
        <v>0.92</v>
      </c>
      <c r="I149" s="40">
        <v>0.92</v>
      </c>
      <c r="J149" s="40">
        <v>512</v>
      </c>
      <c r="K149" s="41">
        <v>0.95</v>
      </c>
      <c r="L149" s="12" t="s">
        <v>1395</v>
      </c>
      <c r="M149" s="12" t="s">
        <v>1396</v>
      </c>
    </row>
    <row r="150" spans="1:13" ht="15" customHeight="1" x14ac:dyDescent="0.25">
      <c r="A150" s="12" t="s">
        <v>177</v>
      </c>
      <c r="B150" s="12" t="s">
        <v>178</v>
      </c>
      <c r="C150" s="12" t="s">
        <v>903</v>
      </c>
      <c r="D150" s="12" t="s">
        <v>34</v>
      </c>
      <c r="E150" s="12" t="s">
        <v>35</v>
      </c>
      <c r="F150" s="12" t="s">
        <v>1394</v>
      </c>
      <c r="G150" s="40">
        <v>1</v>
      </c>
      <c r="H150" s="40">
        <v>0.96</v>
      </c>
      <c r="I150" s="40">
        <v>0.96</v>
      </c>
      <c r="J150" s="40">
        <v>516</v>
      </c>
      <c r="K150" s="41">
        <v>0.95</v>
      </c>
      <c r="L150" s="12" t="s">
        <v>1395</v>
      </c>
      <c r="M150" s="12" t="s">
        <v>1396</v>
      </c>
    </row>
    <row r="151" spans="1:13" ht="15" customHeight="1" x14ac:dyDescent="0.25">
      <c r="A151" s="12" t="s">
        <v>177</v>
      </c>
      <c r="B151" s="12" t="s">
        <v>178</v>
      </c>
      <c r="C151" s="12" t="s">
        <v>903</v>
      </c>
      <c r="D151" s="12" t="s">
        <v>46</v>
      </c>
      <c r="E151" s="12" t="s">
        <v>47</v>
      </c>
      <c r="F151" s="12" t="s">
        <v>1394</v>
      </c>
      <c r="G151" s="40">
        <v>1</v>
      </c>
      <c r="H151" s="40">
        <v>0.93</v>
      </c>
      <c r="I151" s="40">
        <v>0.93</v>
      </c>
      <c r="J151" s="40">
        <v>513</v>
      </c>
      <c r="K151" s="41">
        <v>0.95</v>
      </c>
      <c r="L151" s="12" t="s">
        <v>1395</v>
      </c>
      <c r="M151" s="12" t="s">
        <v>1396</v>
      </c>
    </row>
    <row r="152" spans="1:13" ht="15" customHeight="1" x14ac:dyDescent="0.25">
      <c r="A152" s="12" t="s">
        <v>177</v>
      </c>
      <c r="B152" s="12" t="s">
        <v>178</v>
      </c>
      <c r="C152" s="12" t="s">
        <v>903</v>
      </c>
      <c r="D152" s="12" t="s">
        <v>48</v>
      </c>
      <c r="E152" s="12" t="s">
        <v>49</v>
      </c>
      <c r="F152" s="12" t="s">
        <v>1394</v>
      </c>
      <c r="G152" s="40">
        <v>1</v>
      </c>
      <c r="H152" s="40">
        <v>0.94</v>
      </c>
      <c r="I152" s="40">
        <v>0.94</v>
      </c>
      <c r="J152" s="40">
        <v>514</v>
      </c>
      <c r="K152" s="41">
        <v>0.95</v>
      </c>
      <c r="L152" s="12" t="s">
        <v>1395</v>
      </c>
      <c r="M152" s="12" t="s">
        <v>1396</v>
      </c>
    </row>
    <row r="153" spans="1:13" ht="15" customHeight="1" x14ac:dyDescent="0.25">
      <c r="A153" s="12" t="s">
        <v>177</v>
      </c>
      <c r="B153" s="12" t="s">
        <v>178</v>
      </c>
      <c r="C153" s="12" t="s">
        <v>903</v>
      </c>
      <c r="D153" s="12" t="s">
        <v>4</v>
      </c>
      <c r="E153" s="12" t="s">
        <v>5</v>
      </c>
      <c r="F153" s="12" t="s">
        <v>1394</v>
      </c>
      <c r="G153" s="40">
        <v>1</v>
      </c>
      <c r="H153" s="40">
        <v>1.1100000000000001</v>
      </c>
      <c r="I153" s="40">
        <v>1.1100000000000001</v>
      </c>
      <c r="J153" s="40">
        <v>510</v>
      </c>
      <c r="K153" s="41">
        <v>0.95</v>
      </c>
      <c r="L153" s="12" t="s">
        <v>1395</v>
      </c>
      <c r="M153" s="12" t="s">
        <v>1396</v>
      </c>
    </row>
    <row r="154" spans="1:13" ht="15" customHeight="1" x14ac:dyDescent="0.25">
      <c r="A154" s="12" t="s">
        <v>177</v>
      </c>
      <c r="B154" s="12" t="s">
        <v>178</v>
      </c>
      <c r="C154" s="12" t="s">
        <v>903</v>
      </c>
      <c r="D154" s="12" t="s">
        <v>68</v>
      </c>
      <c r="E154" s="12" t="s">
        <v>69</v>
      </c>
      <c r="F154" s="12" t="s">
        <v>1394</v>
      </c>
      <c r="G154" s="40">
        <v>1</v>
      </c>
      <c r="H154" s="40">
        <v>0.95</v>
      </c>
      <c r="I154" s="40">
        <v>0.95</v>
      </c>
      <c r="J154" s="40">
        <v>515</v>
      </c>
      <c r="K154" s="41">
        <v>0.95</v>
      </c>
      <c r="L154" s="12" t="s">
        <v>1395</v>
      </c>
      <c r="M154" s="12" t="s">
        <v>1396</v>
      </c>
    </row>
    <row r="155" spans="1:13" ht="15" customHeight="1" x14ac:dyDescent="0.25">
      <c r="A155" s="12" t="s">
        <v>180</v>
      </c>
      <c r="B155" s="12" t="s">
        <v>181</v>
      </c>
      <c r="C155" s="12" t="s">
        <v>903</v>
      </c>
      <c r="D155" s="12" t="s">
        <v>30</v>
      </c>
      <c r="E155" s="12" t="s">
        <v>31</v>
      </c>
      <c r="F155" s="12" t="s">
        <v>1394</v>
      </c>
      <c r="G155" s="40">
        <v>2</v>
      </c>
      <c r="H155" s="40">
        <v>1.9</v>
      </c>
      <c r="I155" s="40">
        <v>0.95</v>
      </c>
      <c r="J155" s="40">
        <v>515</v>
      </c>
      <c r="K155" s="41">
        <v>0.95</v>
      </c>
      <c r="L155" s="12" t="s">
        <v>1395</v>
      </c>
      <c r="M155" s="12" t="s">
        <v>1396</v>
      </c>
    </row>
    <row r="156" spans="1:13" ht="15" customHeight="1" x14ac:dyDescent="0.25">
      <c r="A156" s="12" t="s">
        <v>180</v>
      </c>
      <c r="B156" s="12" t="s">
        <v>181</v>
      </c>
      <c r="C156" s="12" t="s">
        <v>903</v>
      </c>
      <c r="D156" s="12" t="s">
        <v>52</v>
      </c>
      <c r="E156" s="12" t="s">
        <v>53</v>
      </c>
      <c r="F156" s="12" t="s">
        <v>1394</v>
      </c>
      <c r="G156" s="40">
        <v>1</v>
      </c>
      <c r="H156" s="40">
        <v>0.97</v>
      </c>
      <c r="I156" s="40">
        <v>0.97</v>
      </c>
      <c r="J156" s="40">
        <v>517</v>
      </c>
      <c r="K156" s="41">
        <v>0.95</v>
      </c>
      <c r="L156" s="12" t="s">
        <v>1395</v>
      </c>
      <c r="M156" s="12" t="s">
        <v>1396</v>
      </c>
    </row>
    <row r="157" spans="1:13" ht="15" customHeight="1" x14ac:dyDescent="0.25">
      <c r="A157" s="12" t="s">
        <v>180</v>
      </c>
      <c r="B157" s="12" t="s">
        <v>181</v>
      </c>
      <c r="C157" s="12" t="s">
        <v>903</v>
      </c>
      <c r="D157" s="12" t="s">
        <v>84</v>
      </c>
      <c r="E157" s="12" t="s">
        <v>85</v>
      </c>
      <c r="F157" s="12" t="s">
        <v>1394</v>
      </c>
      <c r="G157" s="40">
        <v>1</v>
      </c>
      <c r="H157" s="40">
        <v>0.95</v>
      </c>
      <c r="I157" s="40">
        <v>0.95</v>
      </c>
      <c r="J157" s="40">
        <v>515</v>
      </c>
      <c r="K157" s="41">
        <v>0.95</v>
      </c>
      <c r="L157" s="12" t="s">
        <v>1395</v>
      </c>
      <c r="M157" s="12" t="s">
        <v>1396</v>
      </c>
    </row>
    <row r="158" spans="1:13" ht="15" customHeight="1" x14ac:dyDescent="0.25">
      <c r="A158" s="12" t="s">
        <v>180</v>
      </c>
      <c r="B158" s="12" t="s">
        <v>181</v>
      </c>
      <c r="C158" s="12" t="s">
        <v>903</v>
      </c>
      <c r="D158" s="12" t="s">
        <v>26</v>
      </c>
      <c r="E158" s="12" t="s">
        <v>27</v>
      </c>
      <c r="F158" s="12" t="s">
        <v>1394</v>
      </c>
      <c r="G158" s="40">
        <v>1</v>
      </c>
      <c r="H158" s="40">
        <v>0.93</v>
      </c>
      <c r="I158" s="40">
        <v>0.93</v>
      </c>
      <c r="J158" s="40">
        <v>513</v>
      </c>
      <c r="K158" s="41">
        <v>0.95</v>
      </c>
      <c r="L158" s="12" t="s">
        <v>1395</v>
      </c>
      <c r="M158" s="12" t="s">
        <v>1396</v>
      </c>
    </row>
    <row r="159" spans="1:13" ht="15" customHeight="1" x14ac:dyDescent="0.25">
      <c r="A159" s="12" t="s">
        <v>180</v>
      </c>
      <c r="B159" s="12" t="s">
        <v>181</v>
      </c>
      <c r="C159" s="12" t="s">
        <v>903</v>
      </c>
      <c r="D159" s="12" t="s">
        <v>34</v>
      </c>
      <c r="E159" s="12" t="s">
        <v>35</v>
      </c>
      <c r="F159" s="12" t="s">
        <v>1394</v>
      </c>
      <c r="G159" s="40">
        <v>1</v>
      </c>
      <c r="H159" s="40">
        <v>0.97</v>
      </c>
      <c r="I159" s="40">
        <v>0.97</v>
      </c>
      <c r="J159" s="40">
        <v>517</v>
      </c>
      <c r="K159" s="41">
        <v>0.95</v>
      </c>
      <c r="L159" s="12" t="s">
        <v>1395</v>
      </c>
      <c r="M159" s="12" t="s">
        <v>1396</v>
      </c>
    </row>
    <row r="160" spans="1:13" ht="15" customHeight="1" x14ac:dyDescent="0.25">
      <c r="A160" s="12" t="s">
        <v>180</v>
      </c>
      <c r="B160" s="12" t="s">
        <v>181</v>
      </c>
      <c r="C160" s="12" t="s">
        <v>903</v>
      </c>
      <c r="D160" s="12" t="s">
        <v>46</v>
      </c>
      <c r="E160" s="12" t="s">
        <v>47</v>
      </c>
      <c r="F160" s="12" t="s">
        <v>1394</v>
      </c>
      <c r="G160" s="40">
        <v>1</v>
      </c>
      <c r="H160" s="40">
        <v>0.94</v>
      </c>
      <c r="I160" s="40">
        <v>0.94</v>
      </c>
      <c r="J160" s="40">
        <v>514</v>
      </c>
      <c r="K160" s="41">
        <v>0.95</v>
      </c>
      <c r="L160" s="12" t="s">
        <v>1395</v>
      </c>
      <c r="M160" s="12" t="s">
        <v>1396</v>
      </c>
    </row>
    <row r="161" spans="1:13" ht="15" customHeight="1" x14ac:dyDescent="0.25">
      <c r="A161" s="12" t="s">
        <v>180</v>
      </c>
      <c r="B161" s="12" t="s">
        <v>181</v>
      </c>
      <c r="C161" s="12" t="s">
        <v>903</v>
      </c>
      <c r="D161" s="12" t="s">
        <v>48</v>
      </c>
      <c r="E161" s="12" t="s">
        <v>49</v>
      </c>
      <c r="F161" s="12" t="s">
        <v>1394</v>
      </c>
      <c r="G161" s="40">
        <v>1</v>
      </c>
      <c r="H161" s="40">
        <v>0.95</v>
      </c>
      <c r="I161" s="40">
        <v>0.95</v>
      </c>
      <c r="J161" s="40">
        <v>515</v>
      </c>
      <c r="K161" s="41">
        <v>0.95</v>
      </c>
      <c r="L161" s="12" t="s">
        <v>1395</v>
      </c>
      <c r="M161" s="12" t="s">
        <v>1396</v>
      </c>
    </row>
    <row r="162" spans="1:13" ht="15" customHeight="1" x14ac:dyDescent="0.25">
      <c r="A162" s="12" t="s">
        <v>180</v>
      </c>
      <c r="B162" s="12" t="s">
        <v>181</v>
      </c>
      <c r="C162" s="12" t="s">
        <v>903</v>
      </c>
      <c r="D162" s="12" t="s">
        <v>4</v>
      </c>
      <c r="E162" s="12" t="s">
        <v>5</v>
      </c>
      <c r="F162" s="12" t="s">
        <v>1394</v>
      </c>
      <c r="G162" s="40">
        <v>1</v>
      </c>
      <c r="H162" s="40">
        <v>1.1200000000000001</v>
      </c>
      <c r="I162" s="40">
        <v>1.1200000000000001</v>
      </c>
      <c r="J162" s="40">
        <v>511</v>
      </c>
      <c r="K162" s="41">
        <v>0.95</v>
      </c>
      <c r="L162" s="12" t="s">
        <v>1395</v>
      </c>
      <c r="M162" s="12" t="s">
        <v>1396</v>
      </c>
    </row>
    <row r="163" spans="1:13" ht="15" customHeight="1" x14ac:dyDescent="0.25">
      <c r="A163" s="12" t="s">
        <v>180</v>
      </c>
      <c r="B163" s="12" t="s">
        <v>181</v>
      </c>
      <c r="C163" s="12" t="s">
        <v>903</v>
      </c>
      <c r="D163" s="12" t="s">
        <v>68</v>
      </c>
      <c r="E163" s="12" t="s">
        <v>69</v>
      </c>
      <c r="F163" s="12" t="s">
        <v>1394</v>
      </c>
      <c r="G163" s="40">
        <v>1</v>
      </c>
      <c r="H163" s="40">
        <v>0.96</v>
      </c>
      <c r="I163" s="40">
        <v>0.96</v>
      </c>
      <c r="J163" s="40">
        <v>516</v>
      </c>
      <c r="K163" s="41">
        <v>0.95</v>
      </c>
      <c r="L163" s="12" t="s">
        <v>1395</v>
      </c>
      <c r="M163" s="12" t="s">
        <v>1396</v>
      </c>
    </row>
    <row r="164" spans="1:13" ht="15" customHeight="1" x14ac:dyDescent="0.25">
      <c r="A164" s="12" t="s">
        <v>183</v>
      </c>
      <c r="B164" s="12" t="s">
        <v>184</v>
      </c>
      <c r="C164" s="12" t="s">
        <v>903</v>
      </c>
      <c r="D164" s="12" t="s">
        <v>30</v>
      </c>
      <c r="E164" s="12" t="s">
        <v>31</v>
      </c>
      <c r="F164" s="12" t="s">
        <v>1394</v>
      </c>
      <c r="G164" s="40">
        <v>2</v>
      </c>
      <c r="H164" s="40">
        <v>1.92</v>
      </c>
      <c r="I164" s="40">
        <v>0.96</v>
      </c>
      <c r="J164" s="40">
        <v>516</v>
      </c>
      <c r="K164" s="41">
        <v>0.95</v>
      </c>
      <c r="L164" s="12" t="s">
        <v>1395</v>
      </c>
      <c r="M164" s="12" t="s">
        <v>1396</v>
      </c>
    </row>
    <row r="165" spans="1:13" ht="15" customHeight="1" x14ac:dyDescent="0.25">
      <c r="A165" s="12" t="s">
        <v>183</v>
      </c>
      <c r="B165" s="12" t="s">
        <v>184</v>
      </c>
      <c r="C165" s="12" t="s">
        <v>903</v>
      </c>
      <c r="D165" s="12" t="s">
        <v>52</v>
      </c>
      <c r="E165" s="12" t="s">
        <v>53</v>
      </c>
      <c r="F165" s="12" t="s">
        <v>1394</v>
      </c>
      <c r="G165" s="40">
        <v>1</v>
      </c>
      <c r="H165" s="40">
        <v>0.98</v>
      </c>
      <c r="I165" s="40">
        <v>0.98</v>
      </c>
      <c r="J165" s="40">
        <v>518</v>
      </c>
      <c r="K165" s="41">
        <v>0.95</v>
      </c>
      <c r="L165" s="12" t="s">
        <v>1395</v>
      </c>
      <c r="M165" s="12" t="s">
        <v>1396</v>
      </c>
    </row>
    <row r="166" spans="1:13" ht="15" customHeight="1" x14ac:dyDescent="0.25">
      <c r="A166" s="12" t="s">
        <v>183</v>
      </c>
      <c r="B166" s="12" t="s">
        <v>184</v>
      </c>
      <c r="C166" s="12" t="s">
        <v>903</v>
      </c>
      <c r="D166" s="12" t="s">
        <v>84</v>
      </c>
      <c r="E166" s="12" t="s">
        <v>85</v>
      </c>
      <c r="F166" s="12" t="s">
        <v>1394</v>
      </c>
      <c r="G166" s="40">
        <v>1</v>
      </c>
      <c r="H166" s="40">
        <v>0.96</v>
      </c>
      <c r="I166" s="40">
        <v>0.96</v>
      </c>
      <c r="J166" s="40">
        <v>516</v>
      </c>
      <c r="K166" s="41">
        <v>0.95</v>
      </c>
      <c r="L166" s="12" t="s">
        <v>1395</v>
      </c>
      <c r="M166" s="12" t="s">
        <v>1396</v>
      </c>
    </row>
    <row r="167" spans="1:13" ht="15" customHeight="1" x14ac:dyDescent="0.25">
      <c r="A167" s="12" t="s">
        <v>183</v>
      </c>
      <c r="B167" s="12" t="s">
        <v>184</v>
      </c>
      <c r="C167" s="12" t="s">
        <v>903</v>
      </c>
      <c r="D167" s="12" t="s">
        <v>26</v>
      </c>
      <c r="E167" s="12" t="s">
        <v>27</v>
      </c>
      <c r="F167" s="12" t="s">
        <v>1394</v>
      </c>
      <c r="G167" s="40">
        <v>1</v>
      </c>
      <c r="H167" s="40">
        <v>0.94</v>
      </c>
      <c r="I167" s="40">
        <v>0.94</v>
      </c>
      <c r="J167" s="40">
        <v>514</v>
      </c>
      <c r="K167" s="41">
        <v>0.95</v>
      </c>
      <c r="L167" s="12" t="s">
        <v>1395</v>
      </c>
      <c r="M167" s="12" t="s">
        <v>1396</v>
      </c>
    </row>
    <row r="168" spans="1:13" ht="15" customHeight="1" x14ac:dyDescent="0.25">
      <c r="A168" s="12" t="s">
        <v>183</v>
      </c>
      <c r="B168" s="12" t="s">
        <v>184</v>
      </c>
      <c r="C168" s="12" t="s">
        <v>903</v>
      </c>
      <c r="D168" s="12" t="s">
        <v>34</v>
      </c>
      <c r="E168" s="12" t="s">
        <v>35</v>
      </c>
      <c r="F168" s="12" t="s">
        <v>1394</v>
      </c>
      <c r="G168" s="40">
        <v>1</v>
      </c>
      <c r="H168" s="40">
        <v>0.98</v>
      </c>
      <c r="I168" s="40">
        <v>0.98</v>
      </c>
      <c r="J168" s="40">
        <v>518</v>
      </c>
      <c r="K168" s="41">
        <v>0.95</v>
      </c>
      <c r="L168" s="12" t="s">
        <v>1395</v>
      </c>
      <c r="M168" s="12" t="s">
        <v>1396</v>
      </c>
    </row>
    <row r="169" spans="1:13" ht="15" customHeight="1" x14ac:dyDescent="0.25">
      <c r="A169" s="12" t="s">
        <v>183</v>
      </c>
      <c r="B169" s="12" t="s">
        <v>184</v>
      </c>
      <c r="C169" s="12" t="s">
        <v>903</v>
      </c>
      <c r="D169" s="12" t="s">
        <v>46</v>
      </c>
      <c r="E169" s="12" t="s">
        <v>47</v>
      </c>
      <c r="F169" s="12" t="s">
        <v>1394</v>
      </c>
      <c r="G169" s="40">
        <v>1</v>
      </c>
      <c r="H169" s="40">
        <v>0.95</v>
      </c>
      <c r="I169" s="40">
        <v>0.95</v>
      </c>
      <c r="J169" s="40">
        <v>515</v>
      </c>
      <c r="K169" s="41">
        <v>0.95</v>
      </c>
      <c r="L169" s="12" t="s">
        <v>1395</v>
      </c>
      <c r="M169" s="12" t="s">
        <v>1396</v>
      </c>
    </row>
    <row r="170" spans="1:13" ht="15" customHeight="1" x14ac:dyDescent="0.25">
      <c r="A170" s="12" t="s">
        <v>183</v>
      </c>
      <c r="B170" s="12" t="s">
        <v>184</v>
      </c>
      <c r="C170" s="12" t="s">
        <v>903</v>
      </c>
      <c r="D170" s="12" t="s">
        <v>48</v>
      </c>
      <c r="E170" s="12" t="s">
        <v>49</v>
      </c>
      <c r="F170" s="12" t="s">
        <v>1394</v>
      </c>
      <c r="G170" s="40">
        <v>1</v>
      </c>
      <c r="H170" s="40">
        <v>0.96</v>
      </c>
      <c r="I170" s="40">
        <v>0.96</v>
      </c>
      <c r="J170" s="40">
        <v>516</v>
      </c>
      <c r="K170" s="41">
        <v>0.95</v>
      </c>
      <c r="L170" s="12" t="s">
        <v>1395</v>
      </c>
      <c r="M170" s="12" t="s">
        <v>1396</v>
      </c>
    </row>
    <row r="171" spans="1:13" ht="15" customHeight="1" x14ac:dyDescent="0.25">
      <c r="A171" s="12" t="s">
        <v>183</v>
      </c>
      <c r="B171" s="12" t="s">
        <v>184</v>
      </c>
      <c r="C171" s="12" t="s">
        <v>903</v>
      </c>
      <c r="D171" s="12" t="s">
        <v>4</v>
      </c>
      <c r="E171" s="12" t="s">
        <v>5</v>
      </c>
      <c r="F171" s="12" t="s">
        <v>1394</v>
      </c>
      <c r="G171" s="40">
        <v>1</v>
      </c>
      <c r="H171" s="40">
        <v>0.92</v>
      </c>
      <c r="I171" s="40">
        <v>0.92</v>
      </c>
      <c r="J171" s="40">
        <v>512</v>
      </c>
      <c r="K171" s="41">
        <v>0.95</v>
      </c>
      <c r="L171" s="12" t="s">
        <v>1395</v>
      </c>
      <c r="M171" s="12" t="s">
        <v>1396</v>
      </c>
    </row>
    <row r="172" spans="1:13" ht="15" customHeight="1" x14ac:dyDescent="0.25">
      <c r="A172" s="12" t="s">
        <v>183</v>
      </c>
      <c r="B172" s="12" t="s">
        <v>184</v>
      </c>
      <c r="C172" s="12" t="s">
        <v>903</v>
      </c>
      <c r="D172" s="12" t="s">
        <v>68</v>
      </c>
      <c r="E172" s="12" t="s">
        <v>69</v>
      </c>
      <c r="F172" s="12" t="s">
        <v>1394</v>
      </c>
      <c r="G172" s="40">
        <v>1</v>
      </c>
      <c r="H172" s="40">
        <v>0.97</v>
      </c>
      <c r="I172" s="40">
        <v>0.97</v>
      </c>
      <c r="J172" s="40">
        <v>517</v>
      </c>
      <c r="K172" s="41">
        <v>0.95</v>
      </c>
      <c r="L172" s="12" t="s">
        <v>1395</v>
      </c>
      <c r="M172" s="12" t="s">
        <v>1396</v>
      </c>
    </row>
    <row r="173" spans="1:13" ht="15" customHeight="1" x14ac:dyDescent="0.25">
      <c r="A173" s="12" t="s">
        <v>186</v>
      </c>
      <c r="B173" s="12" t="s">
        <v>187</v>
      </c>
      <c r="C173" s="12" t="s">
        <v>903</v>
      </c>
      <c r="D173" s="12" t="s">
        <v>30</v>
      </c>
      <c r="E173" s="12" t="s">
        <v>31</v>
      </c>
      <c r="F173" s="12" t="s">
        <v>1394</v>
      </c>
      <c r="G173" s="40">
        <v>2</v>
      </c>
      <c r="H173" s="40">
        <v>2.1800000000000002</v>
      </c>
      <c r="I173" s="40">
        <v>1.0900000000000001</v>
      </c>
      <c r="J173" s="40">
        <v>508</v>
      </c>
      <c r="K173" s="41">
        <v>0.95</v>
      </c>
      <c r="L173" s="12" t="s">
        <v>1395</v>
      </c>
      <c r="M173" s="12" t="s">
        <v>1396</v>
      </c>
    </row>
    <row r="174" spans="1:13" ht="15" customHeight="1" x14ac:dyDescent="0.25">
      <c r="A174" s="12" t="s">
        <v>186</v>
      </c>
      <c r="B174" s="12" t="s">
        <v>187</v>
      </c>
      <c r="C174" s="12" t="s">
        <v>903</v>
      </c>
      <c r="D174" s="12" t="s">
        <v>52</v>
      </c>
      <c r="E174" s="12" t="s">
        <v>53</v>
      </c>
      <c r="F174" s="12" t="s">
        <v>1394</v>
      </c>
      <c r="G174" s="40">
        <v>1</v>
      </c>
      <c r="H174" s="40">
        <v>1.1100000000000001</v>
      </c>
      <c r="I174" s="40">
        <v>1.1100000000000001</v>
      </c>
      <c r="J174" s="40">
        <v>510</v>
      </c>
      <c r="K174" s="41">
        <v>0.95</v>
      </c>
      <c r="L174" s="12" t="s">
        <v>1395</v>
      </c>
      <c r="M174" s="12" t="s">
        <v>1396</v>
      </c>
    </row>
    <row r="175" spans="1:13" ht="15" customHeight="1" x14ac:dyDescent="0.25">
      <c r="A175" s="12" t="s">
        <v>186</v>
      </c>
      <c r="B175" s="12" t="s">
        <v>187</v>
      </c>
      <c r="C175" s="12" t="s">
        <v>903</v>
      </c>
      <c r="D175" s="12" t="s">
        <v>84</v>
      </c>
      <c r="E175" s="12" t="s">
        <v>85</v>
      </c>
      <c r="F175" s="12" t="s">
        <v>1394</v>
      </c>
      <c r="G175" s="40">
        <v>1</v>
      </c>
      <c r="H175" s="40">
        <v>1.0900000000000001</v>
      </c>
      <c r="I175" s="40">
        <v>1.0900000000000001</v>
      </c>
      <c r="J175" s="40">
        <v>508</v>
      </c>
      <c r="K175" s="41">
        <v>0.95</v>
      </c>
      <c r="L175" s="12" t="s">
        <v>1395</v>
      </c>
      <c r="M175" s="12" t="s">
        <v>1396</v>
      </c>
    </row>
    <row r="176" spans="1:13" ht="15" customHeight="1" x14ac:dyDescent="0.25">
      <c r="A176" s="12" t="s">
        <v>186</v>
      </c>
      <c r="B176" s="12" t="s">
        <v>187</v>
      </c>
      <c r="C176" s="12" t="s">
        <v>903</v>
      </c>
      <c r="D176" s="12" t="s">
        <v>26</v>
      </c>
      <c r="E176" s="12" t="s">
        <v>27</v>
      </c>
      <c r="F176" s="12" t="s">
        <v>1394</v>
      </c>
      <c r="G176" s="40">
        <v>1</v>
      </c>
      <c r="H176" s="40">
        <v>1.07</v>
      </c>
      <c r="I176" s="40">
        <v>1.07</v>
      </c>
      <c r="J176" s="40">
        <v>506</v>
      </c>
      <c r="K176" s="41">
        <v>0.95</v>
      </c>
      <c r="L176" s="12" t="s">
        <v>1395</v>
      </c>
      <c r="M176" s="12" t="s">
        <v>1396</v>
      </c>
    </row>
    <row r="177" spans="1:13" ht="15" customHeight="1" x14ac:dyDescent="0.25">
      <c r="A177" s="12" t="s">
        <v>186</v>
      </c>
      <c r="B177" s="12" t="s">
        <v>187</v>
      </c>
      <c r="C177" s="12" t="s">
        <v>903</v>
      </c>
      <c r="D177" s="12" t="s">
        <v>34</v>
      </c>
      <c r="E177" s="12" t="s">
        <v>35</v>
      </c>
      <c r="F177" s="12" t="s">
        <v>1394</v>
      </c>
      <c r="G177" s="40">
        <v>1</v>
      </c>
      <c r="H177" s="40">
        <v>1.1100000000000001</v>
      </c>
      <c r="I177" s="40">
        <v>1.1100000000000001</v>
      </c>
      <c r="J177" s="40">
        <v>510</v>
      </c>
      <c r="K177" s="41">
        <v>0.95</v>
      </c>
      <c r="L177" s="12" t="s">
        <v>1395</v>
      </c>
      <c r="M177" s="12" t="s">
        <v>1396</v>
      </c>
    </row>
    <row r="178" spans="1:13" ht="15" customHeight="1" x14ac:dyDescent="0.25">
      <c r="A178" s="12" t="s">
        <v>186</v>
      </c>
      <c r="B178" s="12" t="s">
        <v>187</v>
      </c>
      <c r="C178" s="12" t="s">
        <v>903</v>
      </c>
      <c r="D178" s="12" t="s">
        <v>46</v>
      </c>
      <c r="E178" s="12" t="s">
        <v>47</v>
      </c>
      <c r="F178" s="12" t="s">
        <v>1394</v>
      </c>
      <c r="G178" s="40">
        <v>1</v>
      </c>
      <c r="H178" s="40">
        <v>1.08</v>
      </c>
      <c r="I178" s="40">
        <v>1.08</v>
      </c>
      <c r="J178" s="40">
        <v>507</v>
      </c>
      <c r="K178" s="41">
        <v>0.95</v>
      </c>
      <c r="L178" s="12" t="s">
        <v>1395</v>
      </c>
      <c r="M178" s="12" t="s">
        <v>1396</v>
      </c>
    </row>
    <row r="179" spans="1:13" ht="15" customHeight="1" x14ac:dyDescent="0.25">
      <c r="A179" s="12" t="s">
        <v>186</v>
      </c>
      <c r="B179" s="12" t="s">
        <v>187</v>
      </c>
      <c r="C179" s="12" t="s">
        <v>903</v>
      </c>
      <c r="D179" s="12" t="s">
        <v>48</v>
      </c>
      <c r="E179" s="12" t="s">
        <v>49</v>
      </c>
      <c r="F179" s="12" t="s">
        <v>1394</v>
      </c>
      <c r="G179" s="40">
        <v>1</v>
      </c>
      <c r="H179" s="40">
        <v>1.0900000000000001</v>
      </c>
      <c r="I179" s="40">
        <v>1.0900000000000001</v>
      </c>
      <c r="J179" s="40">
        <v>508</v>
      </c>
      <c r="K179" s="41">
        <v>0.95</v>
      </c>
      <c r="L179" s="12" t="s">
        <v>1395</v>
      </c>
      <c r="M179" s="12" t="s">
        <v>1396</v>
      </c>
    </row>
    <row r="180" spans="1:13" ht="15" customHeight="1" x14ac:dyDescent="0.25">
      <c r="A180" s="12" t="s">
        <v>186</v>
      </c>
      <c r="B180" s="12" t="s">
        <v>187</v>
      </c>
      <c r="C180" s="12" t="s">
        <v>903</v>
      </c>
      <c r="D180" s="12" t="s">
        <v>4</v>
      </c>
      <c r="E180" s="12" t="s">
        <v>5</v>
      </c>
      <c r="F180" s="12" t="s">
        <v>1394</v>
      </c>
      <c r="G180" s="40">
        <v>1</v>
      </c>
      <c r="H180" s="40">
        <v>1.05</v>
      </c>
      <c r="I180" s="40">
        <v>1.05</v>
      </c>
      <c r="J180" s="40">
        <v>504</v>
      </c>
      <c r="K180" s="41">
        <v>0.95</v>
      </c>
      <c r="L180" s="12" t="s">
        <v>1395</v>
      </c>
      <c r="M180" s="12" t="s">
        <v>1396</v>
      </c>
    </row>
    <row r="181" spans="1:13" ht="15" customHeight="1" x14ac:dyDescent="0.25">
      <c r="A181" s="12" t="s">
        <v>186</v>
      </c>
      <c r="B181" s="12" t="s">
        <v>187</v>
      </c>
      <c r="C181" s="12" t="s">
        <v>903</v>
      </c>
      <c r="D181" s="12" t="s">
        <v>68</v>
      </c>
      <c r="E181" s="12" t="s">
        <v>69</v>
      </c>
      <c r="F181" s="12" t="s">
        <v>1394</v>
      </c>
      <c r="G181" s="40">
        <v>1</v>
      </c>
      <c r="H181" s="40">
        <v>1.1000000000000001</v>
      </c>
      <c r="I181" s="40">
        <v>1.1000000000000001</v>
      </c>
      <c r="J181" s="40">
        <v>509</v>
      </c>
      <c r="K181" s="41">
        <v>0.95</v>
      </c>
      <c r="L181" s="12" t="s">
        <v>1395</v>
      </c>
      <c r="M181" s="12" t="s">
        <v>1396</v>
      </c>
    </row>
    <row r="182" spans="1:13" ht="15" customHeight="1" x14ac:dyDescent="0.25">
      <c r="A182" s="12" t="s">
        <v>189</v>
      </c>
      <c r="B182" s="12" t="s">
        <v>190</v>
      </c>
      <c r="C182" s="12" t="s">
        <v>903</v>
      </c>
      <c r="D182" s="12" t="s">
        <v>30</v>
      </c>
      <c r="E182" s="12" t="s">
        <v>31</v>
      </c>
      <c r="F182" s="12" t="s">
        <v>1394</v>
      </c>
      <c r="G182" s="40">
        <v>2</v>
      </c>
      <c r="H182" s="40">
        <v>2.2000000000000002</v>
      </c>
      <c r="I182" s="40">
        <v>1.1000000000000001</v>
      </c>
      <c r="J182" s="40">
        <v>509</v>
      </c>
      <c r="K182" s="41">
        <v>0.95</v>
      </c>
      <c r="L182" s="12" t="s">
        <v>1395</v>
      </c>
      <c r="M182" s="12" t="s">
        <v>1396</v>
      </c>
    </row>
    <row r="183" spans="1:13" ht="15" customHeight="1" x14ac:dyDescent="0.25">
      <c r="A183" s="12" t="s">
        <v>189</v>
      </c>
      <c r="B183" s="12" t="s">
        <v>190</v>
      </c>
      <c r="C183" s="12" t="s">
        <v>903</v>
      </c>
      <c r="D183" s="12" t="s">
        <v>52</v>
      </c>
      <c r="E183" s="12" t="s">
        <v>53</v>
      </c>
      <c r="F183" s="12" t="s">
        <v>1394</v>
      </c>
      <c r="G183" s="40">
        <v>1</v>
      </c>
      <c r="H183" s="40">
        <v>1.1200000000000001</v>
      </c>
      <c r="I183" s="40">
        <v>1.1200000000000001</v>
      </c>
      <c r="J183" s="40">
        <v>511</v>
      </c>
      <c r="K183" s="41">
        <v>0.95</v>
      </c>
      <c r="L183" s="12" t="s">
        <v>1395</v>
      </c>
      <c r="M183" s="12" t="s">
        <v>1396</v>
      </c>
    </row>
    <row r="184" spans="1:13" ht="15" customHeight="1" x14ac:dyDescent="0.25">
      <c r="A184" s="12" t="s">
        <v>189</v>
      </c>
      <c r="B184" s="12" t="s">
        <v>190</v>
      </c>
      <c r="C184" s="12" t="s">
        <v>903</v>
      </c>
      <c r="D184" s="12" t="s">
        <v>84</v>
      </c>
      <c r="E184" s="12" t="s">
        <v>85</v>
      </c>
      <c r="F184" s="12" t="s">
        <v>1394</v>
      </c>
      <c r="G184" s="40">
        <v>1</v>
      </c>
      <c r="H184" s="40">
        <v>1.1000000000000001</v>
      </c>
      <c r="I184" s="40">
        <v>1.1000000000000001</v>
      </c>
      <c r="J184" s="40">
        <v>509</v>
      </c>
      <c r="K184" s="41">
        <v>0.95</v>
      </c>
      <c r="L184" s="12" t="s">
        <v>1395</v>
      </c>
      <c r="M184" s="12" t="s">
        <v>1396</v>
      </c>
    </row>
    <row r="185" spans="1:13" ht="15" customHeight="1" x14ac:dyDescent="0.25">
      <c r="A185" s="12" t="s">
        <v>189</v>
      </c>
      <c r="B185" s="12" t="s">
        <v>190</v>
      </c>
      <c r="C185" s="12" t="s">
        <v>903</v>
      </c>
      <c r="D185" s="12" t="s">
        <v>26</v>
      </c>
      <c r="E185" s="12" t="s">
        <v>27</v>
      </c>
      <c r="F185" s="12" t="s">
        <v>1394</v>
      </c>
      <c r="G185" s="40">
        <v>1</v>
      </c>
      <c r="H185" s="40">
        <v>1.08</v>
      </c>
      <c r="I185" s="40">
        <v>1.08</v>
      </c>
      <c r="J185" s="40">
        <v>507</v>
      </c>
      <c r="K185" s="41">
        <v>0.95</v>
      </c>
      <c r="L185" s="12" t="s">
        <v>1395</v>
      </c>
      <c r="M185" s="12" t="s">
        <v>1396</v>
      </c>
    </row>
    <row r="186" spans="1:13" ht="15" customHeight="1" x14ac:dyDescent="0.25">
      <c r="A186" s="12" t="s">
        <v>189</v>
      </c>
      <c r="B186" s="12" t="s">
        <v>190</v>
      </c>
      <c r="C186" s="12" t="s">
        <v>903</v>
      </c>
      <c r="D186" s="12" t="s">
        <v>34</v>
      </c>
      <c r="E186" s="12" t="s">
        <v>35</v>
      </c>
      <c r="F186" s="12" t="s">
        <v>1394</v>
      </c>
      <c r="G186" s="40">
        <v>1</v>
      </c>
      <c r="H186" s="40">
        <v>1.1200000000000001</v>
      </c>
      <c r="I186" s="40">
        <v>1.1200000000000001</v>
      </c>
      <c r="J186" s="40">
        <v>511</v>
      </c>
      <c r="K186" s="41">
        <v>0.95</v>
      </c>
      <c r="L186" s="12" t="s">
        <v>1395</v>
      </c>
      <c r="M186" s="12" t="s">
        <v>1396</v>
      </c>
    </row>
    <row r="187" spans="1:13" ht="15" customHeight="1" x14ac:dyDescent="0.25">
      <c r="A187" s="12" t="s">
        <v>189</v>
      </c>
      <c r="B187" s="12" t="s">
        <v>190</v>
      </c>
      <c r="C187" s="12" t="s">
        <v>903</v>
      </c>
      <c r="D187" s="12" t="s">
        <v>46</v>
      </c>
      <c r="E187" s="12" t="s">
        <v>47</v>
      </c>
      <c r="F187" s="12" t="s">
        <v>1394</v>
      </c>
      <c r="G187" s="40">
        <v>1</v>
      </c>
      <c r="H187" s="40">
        <v>1.0900000000000001</v>
      </c>
      <c r="I187" s="40">
        <v>1.0900000000000001</v>
      </c>
      <c r="J187" s="40">
        <v>508</v>
      </c>
      <c r="K187" s="41">
        <v>0.95</v>
      </c>
      <c r="L187" s="12" t="s">
        <v>1395</v>
      </c>
      <c r="M187" s="12" t="s">
        <v>1396</v>
      </c>
    </row>
    <row r="188" spans="1:13" ht="15" customHeight="1" x14ac:dyDescent="0.25">
      <c r="A188" s="12" t="s">
        <v>189</v>
      </c>
      <c r="B188" s="12" t="s">
        <v>190</v>
      </c>
      <c r="C188" s="12" t="s">
        <v>903</v>
      </c>
      <c r="D188" s="12" t="s">
        <v>48</v>
      </c>
      <c r="E188" s="12" t="s">
        <v>49</v>
      </c>
      <c r="F188" s="12" t="s">
        <v>1394</v>
      </c>
      <c r="G188" s="40">
        <v>1</v>
      </c>
      <c r="H188" s="40">
        <v>1.1000000000000001</v>
      </c>
      <c r="I188" s="40">
        <v>1.1000000000000001</v>
      </c>
      <c r="J188" s="40">
        <v>509</v>
      </c>
      <c r="K188" s="41">
        <v>0.95</v>
      </c>
      <c r="L188" s="12" t="s">
        <v>1395</v>
      </c>
      <c r="M188" s="12" t="s">
        <v>1396</v>
      </c>
    </row>
    <row r="189" spans="1:13" ht="15" customHeight="1" x14ac:dyDescent="0.25">
      <c r="A189" s="12" t="s">
        <v>189</v>
      </c>
      <c r="B189" s="12" t="s">
        <v>190</v>
      </c>
      <c r="C189" s="12" t="s">
        <v>903</v>
      </c>
      <c r="D189" s="12" t="s">
        <v>4</v>
      </c>
      <c r="E189" s="12" t="s">
        <v>5</v>
      </c>
      <c r="F189" s="12" t="s">
        <v>1394</v>
      </c>
      <c r="G189" s="40">
        <v>1</v>
      </c>
      <c r="H189" s="40">
        <v>1.06</v>
      </c>
      <c r="I189" s="40">
        <v>1.06</v>
      </c>
      <c r="J189" s="40">
        <v>505</v>
      </c>
      <c r="K189" s="41">
        <v>0.95</v>
      </c>
      <c r="L189" s="12" t="s">
        <v>1395</v>
      </c>
      <c r="M189" s="12" t="s">
        <v>1396</v>
      </c>
    </row>
    <row r="190" spans="1:13" ht="15" customHeight="1" x14ac:dyDescent="0.25">
      <c r="A190" s="12" t="s">
        <v>189</v>
      </c>
      <c r="B190" s="12" t="s">
        <v>190</v>
      </c>
      <c r="C190" s="12" t="s">
        <v>903</v>
      </c>
      <c r="D190" s="12" t="s">
        <v>68</v>
      </c>
      <c r="E190" s="12" t="s">
        <v>69</v>
      </c>
      <c r="F190" s="12" t="s">
        <v>1394</v>
      </c>
      <c r="G190" s="40">
        <v>1</v>
      </c>
      <c r="H190" s="40">
        <v>1.1100000000000001</v>
      </c>
      <c r="I190" s="40">
        <v>1.1100000000000001</v>
      </c>
      <c r="J190" s="40">
        <v>510</v>
      </c>
      <c r="K190" s="41">
        <v>0.95</v>
      </c>
      <c r="L190" s="12" t="s">
        <v>1395</v>
      </c>
      <c r="M190" s="12" t="s">
        <v>1396</v>
      </c>
    </row>
    <row r="191" spans="1:13" ht="15" customHeight="1" x14ac:dyDescent="0.25">
      <c r="A191" s="12" t="s">
        <v>192</v>
      </c>
      <c r="B191" s="12" t="s">
        <v>193</v>
      </c>
      <c r="C191" s="12" t="s">
        <v>901</v>
      </c>
      <c r="D191" s="12" t="s">
        <v>30</v>
      </c>
      <c r="E191" s="12" t="s">
        <v>31</v>
      </c>
      <c r="F191" s="12" t="s">
        <v>1394</v>
      </c>
      <c r="G191" s="40">
        <v>2</v>
      </c>
      <c r="H191" s="40">
        <v>2.2200000000000002</v>
      </c>
      <c r="I191" s="40">
        <v>1.1100000000000001</v>
      </c>
      <c r="J191" s="40">
        <v>510</v>
      </c>
      <c r="K191" s="41">
        <v>0.95</v>
      </c>
      <c r="L191" s="12" t="s">
        <v>1395</v>
      </c>
      <c r="M191" s="12" t="s">
        <v>1396</v>
      </c>
    </row>
    <row r="192" spans="1:13" ht="15" customHeight="1" x14ac:dyDescent="0.25">
      <c r="A192" s="12" t="s">
        <v>192</v>
      </c>
      <c r="B192" s="12" t="s">
        <v>193</v>
      </c>
      <c r="C192" s="12" t="s">
        <v>901</v>
      </c>
      <c r="D192" s="12" t="s">
        <v>52</v>
      </c>
      <c r="E192" s="12" t="s">
        <v>53</v>
      </c>
      <c r="F192" s="12" t="s">
        <v>1394</v>
      </c>
      <c r="G192" s="40">
        <v>1</v>
      </c>
      <c r="H192" s="40">
        <v>0.92</v>
      </c>
      <c r="I192" s="40">
        <v>0.92</v>
      </c>
      <c r="J192" s="40">
        <v>512</v>
      </c>
      <c r="K192" s="41">
        <v>0.95</v>
      </c>
      <c r="L192" s="12" t="s">
        <v>1395</v>
      </c>
      <c r="M192" s="12" t="s">
        <v>1396</v>
      </c>
    </row>
    <row r="193" spans="1:13" ht="15" customHeight="1" x14ac:dyDescent="0.25">
      <c r="A193" s="12" t="s">
        <v>192</v>
      </c>
      <c r="B193" s="12" t="s">
        <v>193</v>
      </c>
      <c r="C193" s="12" t="s">
        <v>901</v>
      </c>
      <c r="D193" s="12" t="s">
        <v>84</v>
      </c>
      <c r="E193" s="12" t="s">
        <v>85</v>
      </c>
      <c r="F193" s="12" t="s">
        <v>1394</v>
      </c>
      <c r="G193" s="40">
        <v>1</v>
      </c>
      <c r="H193" s="40">
        <v>1.1100000000000001</v>
      </c>
      <c r="I193" s="40">
        <v>1.1100000000000001</v>
      </c>
      <c r="J193" s="40">
        <v>510</v>
      </c>
      <c r="K193" s="41">
        <v>0.95</v>
      </c>
      <c r="L193" s="12" t="s">
        <v>1395</v>
      </c>
      <c r="M193" s="12" t="s">
        <v>1396</v>
      </c>
    </row>
    <row r="194" spans="1:13" ht="15" customHeight="1" x14ac:dyDescent="0.25">
      <c r="A194" s="12" t="s">
        <v>192</v>
      </c>
      <c r="B194" s="12" t="s">
        <v>193</v>
      </c>
      <c r="C194" s="12" t="s">
        <v>901</v>
      </c>
      <c r="D194" s="12" t="s">
        <v>26</v>
      </c>
      <c r="E194" s="12" t="s">
        <v>27</v>
      </c>
      <c r="F194" s="12" t="s">
        <v>1394</v>
      </c>
      <c r="G194" s="40">
        <v>1</v>
      </c>
      <c r="H194" s="40">
        <v>1.0900000000000001</v>
      </c>
      <c r="I194" s="40">
        <v>1.0900000000000001</v>
      </c>
      <c r="J194" s="40">
        <v>508</v>
      </c>
      <c r="K194" s="41">
        <v>0.95</v>
      </c>
      <c r="L194" s="12" t="s">
        <v>1395</v>
      </c>
      <c r="M194" s="12" t="s">
        <v>1396</v>
      </c>
    </row>
    <row r="195" spans="1:13" ht="15" customHeight="1" x14ac:dyDescent="0.25">
      <c r="A195" s="12" t="s">
        <v>192</v>
      </c>
      <c r="B195" s="12" t="s">
        <v>193</v>
      </c>
      <c r="C195" s="12" t="s">
        <v>901</v>
      </c>
      <c r="D195" s="12" t="s">
        <v>34</v>
      </c>
      <c r="E195" s="12" t="s">
        <v>35</v>
      </c>
      <c r="F195" s="12" t="s">
        <v>1394</v>
      </c>
      <c r="G195" s="40">
        <v>1</v>
      </c>
      <c r="H195" s="40">
        <v>0.92</v>
      </c>
      <c r="I195" s="40">
        <v>0.92</v>
      </c>
      <c r="J195" s="40">
        <v>512</v>
      </c>
      <c r="K195" s="41">
        <v>0.95</v>
      </c>
      <c r="L195" s="12" t="s">
        <v>1395</v>
      </c>
      <c r="M195" s="12" t="s">
        <v>1396</v>
      </c>
    </row>
    <row r="196" spans="1:13" ht="15" customHeight="1" x14ac:dyDescent="0.25">
      <c r="A196" s="12" t="s">
        <v>192</v>
      </c>
      <c r="B196" s="12" t="s">
        <v>193</v>
      </c>
      <c r="C196" s="12" t="s">
        <v>901</v>
      </c>
      <c r="D196" s="12" t="s">
        <v>46</v>
      </c>
      <c r="E196" s="12" t="s">
        <v>47</v>
      </c>
      <c r="F196" s="12" t="s">
        <v>1394</v>
      </c>
      <c r="G196" s="40">
        <v>1</v>
      </c>
      <c r="H196" s="40">
        <v>1.1000000000000001</v>
      </c>
      <c r="I196" s="40">
        <v>1.1000000000000001</v>
      </c>
      <c r="J196" s="40">
        <v>509</v>
      </c>
      <c r="K196" s="41">
        <v>0.95</v>
      </c>
      <c r="L196" s="12" t="s">
        <v>1395</v>
      </c>
      <c r="M196" s="12" t="s">
        <v>1396</v>
      </c>
    </row>
    <row r="197" spans="1:13" ht="15" customHeight="1" x14ac:dyDescent="0.25">
      <c r="A197" s="12" t="s">
        <v>192</v>
      </c>
      <c r="B197" s="12" t="s">
        <v>193</v>
      </c>
      <c r="C197" s="12" t="s">
        <v>901</v>
      </c>
      <c r="D197" s="12" t="s">
        <v>48</v>
      </c>
      <c r="E197" s="12" t="s">
        <v>49</v>
      </c>
      <c r="F197" s="12" t="s">
        <v>1394</v>
      </c>
      <c r="G197" s="40">
        <v>1</v>
      </c>
      <c r="H197" s="40">
        <v>1.1100000000000001</v>
      </c>
      <c r="I197" s="40">
        <v>1.1100000000000001</v>
      </c>
      <c r="J197" s="40">
        <v>510</v>
      </c>
      <c r="K197" s="41">
        <v>0.95</v>
      </c>
      <c r="L197" s="12" t="s">
        <v>1395</v>
      </c>
      <c r="M197" s="12" t="s">
        <v>1396</v>
      </c>
    </row>
    <row r="198" spans="1:13" ht="15" customHeight="1" x14ac:dyDescent="0.25">
      <c r="A198" s="12" t="s">
        <v>192</v>
      </c>
      <c r="B198" s="12" t="s">
        <v>193</v>
      </c>
      <c r="C198" s="12" t="s">
        <v>901</v>
      </c>
      <c r="D198" s="12" t="s">
        <v>4</v>
      </c>
      <c r="E198" s="12" t="s">
        <v>5</v>
      </c>
      <c r="F198" s="12" t="s">
        <v>1394</v>
      </c>
      <c r="G198" s="40">
        <v>1</v>
      </c>
      <c r="H198" s="40">
        <v>1.07</v>
      </c>
      <c r="I198" s="40">
        <v>1.07</v>
      </c>
      <c r="J198" s="40">
        <v>506</v>
      </c>
      <c r="K198" s="41">
        <v>0.95</v>
      </c>
      <c r="L198" s="12" t="s">
        <v>1395</v>
      </c>
      <c r="M198" s="12" t="s">
        <v>1396</v>
      </c>
    </row>
    <row r="199" spans="1:13" ht="15" customHeight="1" x14ac:dyDescent="0.25">
      <c r="A199" s="12" t="s">
        <v>192</v>
      </c>
      <c r="B199" s="12" t="s">
        <v>193</v>
      </c>
      <c r="C199" s="12" t="s">
        <v>901</v>
      </c>
      <c r="D199" s="12" t="s">
        <v>68</v>
      </c>
      <c r="E199" s="12" t="s">
        <v>69</v>
      </c>
      <c r="F199" s="12" t="s">
        <v>1394</v>
      </c>
      <c r="G199" s="40">
        <v>1</v>
      </c>
      <c r="H199" s="40">
        <v>1.1200000000000001</v>
      </c>
      <c r="I199" s="40">
        <v>1.1200000000000001</v>
      </c>
      <c r="J199" s="40">
        <v>511</v>
      </c>
      <c r="K199" s="41">
        <v>0.95</v>
      </c>
      <c r="L199" s="12" t="s">
        <v>1395</v>
      </c>
      <c r="M199" s="12" t="s">
        <v>1396</v>
      </c>
    </row>
    <row r="200" spans="1:13" ht="15" customHeight="1" x14ac:dyDescent="0.25">
      <c r="A200" s="12" t="s">
        <v>195</v>
      </c>
      <c r="B200" s="12" t="s">
        <v>196</v>
      </c>
      <c r="C200" s="12" t="s">
        <v>899</v>
      </c>
      <c r="D200" s="12" t="s">
        <v>30</v>
      </c>
      <c r="E200" s="12" t="s">
        <v>31</v>
      </c>
      <c r="F200" s="12" t="s">
        <v>1394</v>
      </c>
      <c r="G200" s="40">
        <v>2</v>
      </c>
      <c r="H200" s="40">
        <v>2.2400000000000002</v>
      </c>
      <c r="I200" s="40">
        <v>1.1200000000000001</v>
      </c>
      <c r="J200" s="40">
        <v>511</v>
      </c>
      <c r="K200" s="41">
        <v>0.95</v>
      </c>
      <c r="L200" s="12" t="s">
        <v>1395</v>
      </c>
      <c r="M200" s="12" t="s">
        <v>1396</v>
      </c>
    </row>
    <row r="201" spans="1:13" ht="15" customHeight="1" x14ac:dyDescent="0.25">
      <c r="A201" s="12" t="s">
        <v>195</v>
      </c>
      <c r="B201" s="12" t="s">
        <v>196</v>
      </c>
      <c r="C201" s="12" t="s">
        <v>899</v>
      </c>
      <c r="D201" s="12" t="s">
        <v>52</v>
      </c>
      <c r="E201" s="12" t="s">
        <v>53</v>
      </c>
      <c r="F201" s="12" t="s">
        <v>1394</v>
      </c>
      <c r="G201" s="40">
        <v>1</v>
      </c>
      <c r="H201" s="40">
        <v>0.93</v>
      </c>
      <c r="I201" s="40">
        <v>0.93</v>
      </c>
      <c r="J201" s="40">
        <v>513</v>
      </c>
      <c r="K201" s="41">
        <v>0.95</v>
      </c>
      <c r="L201" s="12" t="s">
        <v>1395</v>
      </c>
      <c r="M201" s="12" t="s">
        <v>1396</v>
      </c>
    </row>
    <row r="202" spans="1:13" ht="15" customHeight="1" x14ac:dyDescent="0.25">
      <c r="A202" s="12" t="s">
        <v>195</v>
      </c>
      <c r="B202" s="12" t="s">
        <v>196</v>
      </c>
      <c r="C202" s="12" t="s">
        <v>899</v>
      </c>
      <c r="D202" s="12" t="s">
        <v>84</v>
      </c>
      <c r="E202" s="12" t="s">
        <v>85</v>
      </c>
      <c r="F202" s="12" t="s">
        <v>1394</v>
      </c>
      <c r="G202" s="40">
        <v>1</v>
      </c>
      <c r="H202" s="40">
        <v>1.1200000000000001</v>
      </c>
      <c r="I202" s="40">
        <v>1.1200000000000001</v>
      </c>
      <c r="J202" s="40">
        <v>511</v>
      </c>
      <c r="K202" s="41">
        <v>0.95</v>
      </c>
      <c r="L202" s="12" t="s">
        <v>1395</v>
      </c>
      <c r="M202" s="12" t="s">
        <v>1396</v>
      </c>
    </row>
    <row r="203" spans="1:13" ht="15" customHeight="1" x14ac:dyDescent="0.25">
      <c r="A203" s="12" t="s">
        <v>195</v>
      </c>
      <c r="B203" s="12" t="s">
        <v>196</v>
      </c>
      <c r="C203" s="12" t="s">
        <v>899</v>
      </c>
      <c r="D203" s="12" t="s">
        <v>26</v>
      </c>
      <c r="E203" s="12" t="s">
        <v>27</v>
      </c>
      <c r="F203" s="12" t="s">
        <v>1394</v>
      </c>
      <c r="G203" s="40">
        <v>1</v>
      </c>
      <c r="H203" s="40">
        <v>1.1000000000000001</v>
      </c>
      <c r="I203" s="40">
        <v>1.1000000000000001</v>
      </c>
      <c r="J203" s="40">
        <v>509</v>
      </c>
      <c r="K203" s="41">
        <v>0.95</v>
      </c>
      <c r="L203" s="12" t="s">
        <v>1395</v>
      </c>
      <c r="M203" s="12" t="s">
        <v>1396</v>
      </c>
    </row>
    <row r="204" spans="1:13" ht="15" customHeight="1" x14ac:dyDescent="0.25">
      <c r="A204" s="12" t="s">
        <v>195</v>
      </c>
      <c r="B204" s="12" t="s">
        <v>196</v>
      </c>
      <c r="C204" s="12" t="s">
        <v>899</v>
      </c>
      <c r="D204" s="12" t="s">
        <v>34</v>
      </c>
      <c r="E204" s="12" t="s">
        <v>35</v>
      </c>
      <c r="F204" s="12" t="s">
        <v>1394</v>
      </c>
      <c r="G204" s="40">
        <v>1</v>
      </c>
      <c r="H204" s="40">
        <v>0.93</v>
      </c>
      <c r="I204" s="40">
        <v>0.93</v>
      </c>
      <c r="J204" s="40">
        <v>513</v>
      </c>
      <c r="K204" s="41">
        <v>0.95</v>
      </c>
      <c r="L204" s="12" t="s">
        <v>1395</v>
      </c>
      <c r="M204" s="12" t="s">
        <v>1396</v>
      </c>
    </row>
    <row r="205" spans="1:13" ht="15" customHeight="1" x14ac:dyDescent="0.25">
      <c r="A205" s="12" t="s">
        <v>195</v>
      </c>
      <c r="B205" s="12" t="s">
        <v>196</v>
      </c>
      <c r="C205" s="12" t="s">
        <v>899</v>
      </c>
      <c r="D205" s="12" t="s">
        <v>46</v>
      </c>
      <c r="E205" s="12" t="s">
        <v>47</v>
      </c>
      <c r="F205" s="12" t="s">
        <v>1394</v>
      </c>
      <c r="G205" s="40">
        <v>1</v>
      </c>
      <c r="H205" s="40">
        <v>1.1100000000000001</v>
      </c>
      <c r="I205" s="40">
        <v>1.1100000000000001</v>
      </c>
      <c r="J205" s="40">
        <v>510</v>
      </c>
      <c r="K205" s="41">
        <v>0.95</v>
      </c>
      <c r="L205" s="12" t="s">
        <v>1395</v>
      </c>
      <c r="M205" s="12" t="s">
        <v>1396</v>
      </c>
    </row>
    <row r="206" spans="1:13" ht="15" customHeight="1" x14ac:dyDescent="0.25">
      <c r="A206" s="12" t="s">
        <v>195</v>
      </c>
      <c r="B206" s="12" t="s">
        <v>196</v>
      </c>
      <c r="C206" s="12" t="s">
        <v>899</v>
      </c>
      <c r="D206" s="12" t="s">
        <v>48</v>
      </c>
      <c r="E206" s="12" t="s">
        <v>49</v>
      </c>
      <c r="F206" s="12" t="s">
        <v>1394</v>
      </c>
      <c r="G206" s="40">
        <v>1</v>
      </c>
      <c r="H206" s="40">
        <v>1.1200000000000001</v>
      </c>
      <c r="I206" s="40">
        <v>1.1200000000000001</v>
      </c>
      <c r="J206" s="40">
        <v>511</v>
      </c>
      <c r="K206" s="41">
        <v>0.95</v>
      </c>
      <c r="L206" s="12" t="s">
        <v>1395</v>
      </c>
      <c r="M206" s="12" t="s">
        <v>1396</v>
      </c>
    </row>
    <row r="207" spans="1:13" ht="15" customHeight="1" x14ac:dyDescent="0.25">
      <c r="A207" s="12" t="s">
        <v>195</v>
      </c>
      <c r="B207" s="12" t="s">
        <v>196</v>
      </c>
      <c r="C207" s="12" t="s">
        <v>899</v>
      </c>
      <c r="D207" s="12" t="s">
        <v>4</v>
      </c>
      <c r="E207" s="12" t="s">
        <v>5</v>
      </c>
      <c r="F207" s="12" t="s">
        <v>1394</v>
      </c>
      <c r="G207" s="40">
        <v>1</v>
      </c>
      <c r="H207" s="40">
        <v>1.08</v>
      </c>
      <c r="I207" s="40">
        <v>1.08</v>
      </c>
      <c r="J207" s="40">
        <v>507</v>
      </c>
      <c r="K207" s="41">
        <v>0.95</v>
      </c>
      <c r="L207" s="12" t="s">
        <v>1395</v>
      </c>
      <c r="M207" s="12" t="s">
        <v>1396</v>
      </c>
    </row>
    <row r="208" spans="1:13" ht="15" customHeight="1" x14ac:dyDescent="0.25">
      <c r="A208" s="12" t="s">
        <v>195</v>
      </c>
      <c r="B208" s="12" t="s">
        <v>196</v>
      </c>
      <c r="C208" s="12" t="s">
        <v>899</v>
      </c>
      <c r="D208" s="12" t="s">
        <v>68</v>
      </c>
      <c r="E208" s="12" t="s">
        <v>69</v>
      </c>
      <c r="F208" s="12" t="s">
        <v>1394</v>
      </c>
      <c r="G208" s="40">
        <v>1</v>
      </c>
      <c r="H208" s="40">
        <v>0.92</v>
      </c>
      <c r="I208" s="40">
        <v>0.92</v>
      </c>
      <c r="J208" s="40">
        <v>512</v>
      </c>
      <c r="K208" s="41">
        <v>0.95</v>
      </c>
      <c r="L208" s="12" t="s">
        <v>1395</v>
      </c>
      <c r="M208" s="12" t="s">
        <v>1396</v>
      </c>
    </row>
    <row r="209" spans="1:13" ht="15" customHeight="1" x14ac:dyDescent="0.25">
      <c r="A209" s="12" t="s">
        <v>198</v>
      </c>
      <c r="B209" s="12" t="s">
        <v>199</v>
      </c>
      <c r="C209" s="12" t="s">
        <v>901</v>
      </c>
      <c r="D209" s="12" t="s">
        <v>30</v>
      </c>
      <c r="E209" s="12" t="s">
        <v>31</v>
      </c>
      <c r="F209" s="12" t="s">
        <v>1394</v>
      </c>
      <c r="G209" s="40">
        <v>2</v>
      </c>
      <c r="H209" s="40">
        <v>1.84</v>
      </c>
      <c r="I209" s="40">
        <v>0.92</v>
      </c>
      <c r="J209" s="40">
        <v>512</v>
      </c>
      <c r="K209" s="41">
        <v>0.95</v>
      </c>
      <c r="L209" s="12" t="s">
        <v>1395</v>
      </c>
      <c r="M209" s="12" t="s">
        <v>1396</v>
      </c>
    </row>
    <row r="210" spans="1:13" ht="15" customHeight="1" x14ac:dyDescent="0.25">
      <c r="A210" s="12" t="s">
        <v>198</v>
      </c>
      <c r="B210" s="12" t="s">
        <v>199</v>
      </c>
      <c r="C210" s="12" t="s">
        <v>901</v>
      </c>
      <c r="D210" s="12" t="s">
        <v>52</v>
      </c>
      <c r="E210" s="12" t="s">
        <v>53</v>
      </c>
      <c r="F210" s="12" t="s">
        <v>1394</v>
      </c>
      <c r="G210" s="40">
        <v>1</v>
      </c>
      <c r="H210" s="40">
        <v>0.94</v>
      </c>
      <c r="I210" s="40">
        <v>0.94</v>
      </c>
      <c r="J210" s="40">
        <v>514</v>
      </c>
      <c r="K210" s="41">
        <v>0.95</v>
      </c>
      <c r="L210" s="12" t="s">
        <v>1395</v>
      </c>
      <c r="M210" s="12" t="s">
        <v>1396</v>
      </c>
    </row>
    <row r="211" spans="1:13" ht="15" customHeight="1" x14ac:dyDescent="0.25">
      <c r="A211" s="12" t="s">
        <v>198</v>
      </c>
      <c r="B211" s="12" t="s">
        <v>199</v>
      </c>
      <c r="C211" s="12" t="s">
        <v>901</v>
      </c>
      <c r="D211" s="12" t="s">
        <v>84</v>
      </c>
      <c r="E211" s="12" t="s">
        <v>85</v>
      </c>
      <c r="F211" s="12" t="s">
        <v>1394</v>
      </c>
      <c r="G211" s="40">
        <v>1</v>
      </c>
      <c r="H211" s="40">
        <v>0.92</v>
      </c>
      <c r="I211" s="40">
        <v>0.92</v>
      </c>
      <c r="J211" s="40">
        <v>512</v>
      </c>
      <c r="K211" s="41">
        <v>0.95</v>
      </c>
      <c r="L211" s="12" t="s">
        <v>1395</v>
      </c>
      <c r="M211" s="12" t="s">
        <v>1396</v>
      </c>
    </row>
    <row r="212" spans="1:13" ht="15" customHeight="1" x14ac:dyDescent="0.25">
      <c r="A212" s="12" t="s">
        <v>198</v>
      </c>
      <c r="B212" s="12" t="s">
        <v>199</v>
      </c>
      <c r="C212" s="12" t="s">
        <v>901</v>
      </c>
      <c r="D212" s="12" t="s">
        <v>26</v>
      </c>
      <c r="E212" s="12" t="s">
        <v>27</v>
      </c>
      <c r="F212" s="12" t="s">
        <v>1394</v>
      </c>
      <c r="G212" s="40">
        <v>1</v>
      </c>
      <c r="H212" s="40">
        <v>1.1100000000000001</v>
      </c>
      <c r="I212" s="40">
        <v>1.1100000000000001</v>
      </c>
      <c r="J212" s="40">
        <v>510</v>
      </c>
      <c r="K212" s="41">
        <v>0.95</v>
      </c>
      <c r="L212" s="12" t="s">
        <v>1395</v>
      </c>
      <c r="M212" s="12" t="s">
        <v>1396</v>
      </c>
    </row>
    <row r="213" spans="1:13" ht="15" customHeight="1" x14ac:dyDescent="0.25">
      <c r="A213" s="12" t="s">
        <v>198</v>
      </c>
      <c r="B213" s="12" t="s">
        <v>199</v>
      </c>
      <c r="C213" s="12" t="s">
        <v>901</v>
      </c>
      <c r="D213" s="12" t="s">
        <v>34</v>
      </c>
      <c r="E213" s="12" t="s">
        <v>35</v>
      </c>
      <c r="F213" s="12" t="s">
        <v>1394</v>
      </c>
      <c r="G213" s="40">
        <v>1</v>
      </c>
      <c r="H213" s="40">
        <v>0.94</v>
      </c>
      <c r="I213" s="40">
        <v>0.94</v>
      </c>
      <c r="J213" s="40">
        <v>514</v>
      </c>
      <c r="K213" s="41">
        <v>0.95</v>
      </c>
      <c r="L213" s="12" t="s">
        <v>1395</v>
      </c>
      <c r="M213" s="12" t="s">
        <v>1396</v>
      </c>
    </row>
    <row r="214" spans="1:13" ht="15" customHeight="1" x14ac:dyDescent="0.25">
      <c r="A214" s="12" t="s">
        <v>198</v>
      </c>
      <c r="B214" s="12" t="s">
        <v>199</v>
      </c>
      <c r="C214" s="12" t="s">
        <v>901</v>
      </c>
      <c r="D214" s="12" t="s">
        <v>46</v>
      </c>
      <c r="E214" s="12" t="s">
        <v>47</v>
      </c>
      <c r="F214" s="12" t="s">
        <v>1394</v>
      </c>
      <c r="G214" s="40">
        <v>1</v>
      </c>
      <c r="H214" s="40">
        <v>1.1200000000000001</v>
      </c>
      <c r="I214" s="40">
        <v>1.1200000000000001</v>
      </c>
      <c r="J214" s="40">
        <v>511</v>
      </c>
      <c r="K214" s="41">
        <v>0.95</v>
      </c>
      <c r="L214" s="12" t="s">
        <v>1395</v>
      </c>
      <c r="M214" s="12" t="s">
        <v>1396</v>
      </c>
    </row>
    <row r="215" spans="1:13" ht="15" customHeight="1" x14ac:dyDescent="0.25">
      <c r="A215" s="12" t="s">
        <v>198</v>
      </c>
      <c r="B215" s="12" t="s">
        <v>199</v>
      </c>
      <c r="C215" s="12" t="s">
        <v>901</v>
      </c>
      <c r="D215" s="12" t="s">
        <v>48</v>
      </c>
      <c r="E215" s="12" t="s">
        <v>49</v>
      </c>
      <c r="F215" s="12" t="s">
        <v>1394</v>
      </c>
      <c r="G215" s="40">
        <v>1</v>
      </c>
      <c r="H215" s="40">
        <v>0.92</v>
      </c>
      <c r="I215" s="40">
        <v>0.92</v>
      </c>
      <c r="J215" s="40">
        <v>512</v>
      </c>
      <c r="K215" s="41">
        <v>0.95</v>
      </c>
      <c r="L215" s="12" t="s">
        <v>1395</v>
      </c>
      <c r="M215" s="12" t="s">
        <v>1396</v>
      </c>
    </row>
    <row r="216" spans="1:13" ht="15" customHeight="1" x14ac:dyDescent="0.25">
      <c r="A216" s="12" t="s">
        <v>198</v>
      </c>
      <c r="B216" s="12" t="s">
        <v>199</v>
      </c>
      <c r="C216" s="12" t="s">
        <v>901</v>
      </c>
      <c r="D216" s="12" t="s">
        <v>4</v>
      </c>
      <c r="E216" s="12" t="s">
        <v>5</v>
      </c>
      <c r="F216" s="12" t="s">
        <v>1394</v>
      </c>
      <c r="G216" s="40">
        <v>1</v>
      </c>
      <c r="H216" s="40">
        <v>1.0900000000000001</v>
      </c>
      <c r="I216" s="40">
        <v>1.0900000000000001</v>
      </c>
      <c r="J216" s="40">
        <v>508</v>
      </c>
      <c r="K216" s="41">
        <v>0.95</v>
      </c>
      <c r="L216" s="12" t="s">
        <v>1395</v>
      </c>
      <c r="M216" s="12" t="s">
        <v>1396</v>
      </c>
    </row>
    <row r="217" spans="1:13" ht="15" customHeight="1" x14ac:dyDescent="0.25">
      <c r="A217" s="12" t="s">
        <v>198</v>
      </c>
      <c r="B217" s="12" t="s">
        <v>199</v>
      </c>
      <c r="C217" s="12" t="s">
        <v>901</v>
      </c>
      <c r="D217" s="12" t="s">
        <v>68</v>
      </c>
      <c r="E217" s="12" t="s">
        <v>69</v>
      </c>
      <c r="F217" s="12" t="s">
        <v>1394</v>
      </c>
      <c r="G217" s="40">
        <v>1</v>
      </c>
      <c r="H217" s="40">
        <v>0.93</v>
      </c>
      <c r="I217" s="40">
        <v>0.93</v>
      </c>
      <c r="J217" s="40">
        <v>513</v>
      </c>
      <c r="K217" s="41">
        <v>0.95</v>
      </c>
      <c r="L217" s="12" t="s">
        <v>1395</v>
      </c>
      <c r="M217" s="12" t="s">
        <v>1396</v>
      </c>
    </row>
    <row r="218" spans="1:13" ht="15" customHeight="1" x14ac:dyDescent="0.25">
      <c r="A218" s="12" t="s">
        <v>201</v>
      </c>
      <c r="B218" s="12" t="s">
        <v>202</v>
      </c>
      <c r="C218" s="12" t="s">
        <v>904</v>
      </c>
      <c r="D218" s="12" t="s">
        <v>30</v>
      </c>
      <c r="E218" s="12" t="s">
        <v>31</v>
      </c>
      <c r="F218" s="12" t="s">
        <v>1394</v>
      </c>
      <c r="G218" s="40">
        <v>2</v>
      </c>
      <c r="H218" s="40">
        <v>1.86</v>
      </c>
      <c r="I218" s="40">
        <v>0.93</v>
      </c>
      <c r="J218" s="40">
        <v>513</v>
      </c>
      <c r="K218" s="41">
        <v>0.95</v>
      </c>
      <c r="L218" s="12" t="s">
        <v>1395</v>
      </c>
      <c r="M218" s="12" t="s">
        <v>1396</v>
      </c>
    </row>
    <row r="219" spans="1:13" ht="15" customHeight="1" x14ac:dyDescent="0.25">
      <c r="A219" s="12" t="s">
        <v>201</v>
      </c>
      <c r="B219" s="12" t="s">
        <v>202</v>
      </c>
      <c r="C219" s="12" t="s">
        <v>904</v>
      </c>
      <c r="D219" s="12" t="s">
        <v>52</v>
      </c>
      <c r="E219" s="12" t="s">
        <v>53</v>
      </c>
      <c r="F219" s="12" t="s">
        <v>1394</v>
      </c>
      <c r="G219" s="40">
        <v>1</v>
      </c>
      <c r="H219" s="40">
        <v>0.95</v>
      </c>
      <c r="I219" s="40">
        <v>0.95</v>
      </c>
      <c r="J219" s="40">
        <v>515</v>
      </c>
      <c r="K219" s="41">
        <v>0.95</v>
      </c>
      <c r="L219" s="12" t="s">
        <v>1395</v>
      </c>
      <c r="M219" s="12" t="s">
        <v>1396</v>
      </c>
    </row>
    <row r="220" spans="1:13" ht="15" customHeight="1" x14ac:dyDescent="0.25">
      <c r="A220" s="12" t="s">
        <v>201</v>
      </c>
      <c r="B220" s="12" t="s">
        <v>202</v>
      </c>
      <c r="C220" s="12" t="s">
        <v>904</v>
      </c>
      <c r="D220" s="12" t="s">
        <v>84</v>
      </c>
      <c r="E220" s="12" t="s">
        <v>85</v>
      </c>
      <c r="F220" s="12" t="s">
        <v>1394</v>
      </c>
      <c r="G220" s="40">
        <v>1</v>
      </c>
      <c r="H220" s="40">
        <v>0.93</v>
      </c>
      <c r="I220" s="40">
        <v>0.93</v>
      </c>
      <c r="J220" s="40">
        <v>513</v>
      </c>
      <c r="K220" s="41">
        <v>0.95</v>
      </c>
      <c r="L220" s="12" t="s">
        <v>1395</v>
      </c>
      <c r="M220" s="12" t="s">
        <v>1396</v>
      </c>
    </row>
    <row r="221" spans="1:13" ht="15" customHeight="1" x14ac:dyDescent="0.25">
      <c r="A221" s="12" t="s">
        <v>201</v>
      </c>
      <c r="B221" s="12" t="s">
        <v>202</v>
      </c>
      <c r="C221" s="12" t="s">
        <v>904</v>
      </c>
      <c r="D221" s="12" t="s">
        <v>26</v>
      </c>
      <c r="E221" s="12" t="s">
        <v>27</v>
      </c>
      <c r="F221" s="12" t="s">
        <v>1394</v>
      </c>
      <c r="G221" s="40">
        <v>1</v>
      </c>
      <c r="H221" s="40">
        <v>1.1200000000000001</v>
      </c>
      <c r="I221" s="40">
        <v>1.1200000000000001</v>
      </c>
      <c r="J221" s="40">
        <v>511</v>
      </c>
      <c r="K221" s="41">
        <v>0.95</v>
      </c>
      <c r="L221" s="12" t="s">
        <v>1395</v>
      </c>
      <c r="M221" s="12" t="s">
        <v>1396</v>
      </c>
    </row>
    <row r="222" spans="1:13" ht="15" customHeight="1" x14ac:dyDescent="0.25">
      <c r="A222" s="12" t="s">
        <v>201</v>
      </c>
      <c r="B222" s="12" t="s">
        <v>202</v>
      </c>
      <c r="C222" s="12" t="s">
        <v>904</v>
      </c>
      <c r="D222" s="12" t="s">
        <v>34</v>
      </c>
      <c r="E222" s="12" t="s">
        <v>35</v>
      </c>
      <c r="F222" s="12" t="s">
        <v>1394</v>
      </c>
      <c r="G222" s="40">
        <v>1</v>
      </c>
      <c r="H222" s="40">
        <v>0.95</v>
      </c>
      <c r="I222" s="40">
        <v>0.95</v>
      </c>
      <c r="J222" s="40">
        <v>515</v>
      </c>
      <c r="K222" s="41">
        <v>0.95</v>
      </c>
      <c r="L222" s="12" t="s">
        <v>1395</v>
      </c>
      <c r="M222" s="12" t="s">
        <v>1396</v>
      </c>
    </row>
    <row r="223" spans="1:13" ht="15" customHeight="1" x14ac:dyDescent="0.25">
      <c r="A223" s="12" t="s">
        <v>201</v>
      </c>
      <c r="B223" s="12" t="s">
        <v>202</v>
      </c>
      <c r="C223" s="12" t="s">
        <v>904</v>
      </c>
      <c r="D223" s="12" t="s">
        <v>46</v>
      </c>
      <c r="E223" s="12" t="s">
        <v>47</v>
      </c>
      <c r="F223" s="12" t="s">
        <v>1394</v>
      </c>
      <c r="G223" s="40">
        <v>1</v>
      </c>
      <c r="H223" s="40">
        <v>0.92</v>
      </c>
      <c r="I223" s="40">
        <v>0.92</v>
      </c>
      <c r="J223" s="40">
        <v>512</v>
      </c>
      <c r="K223" s="41">
        <v>0.95</v>
      </c>
      <c r="L223" s="12" t="s">
        <v>1395</v>
      </c>
      <c r="M223" s="12" t="s">
        <v>1396</v>
      </c>
    </row>
    <row r="224" spans="1:13" ht="15" customHeight="1" x14ac:dyDescent="0.25">
      <c r="A224" s="12" t="s">
        <v>201</v>
      </c>
      <c r="B224" s="12" t="s">
        <v>202</v>
      </c>
      <c r="C224" s="12" t="s">
        <v>904</v>
      </c>
      <c r="D224" s="12" t="s">
        <v>48</v>
      </c>
      <c r="E224" s="12" t="s">
        <v>49</v>
      </c>
      <c r="F224" s="12" t="s">
        <v>1394</v>
      </c>
      <c r="G224" s="40">
        <v>1</v>
      </c>
      <c r="H224" s="40">
        <v>0.93</v>
      </c>
      <c r="I224" s="40">
        <v>0.93</v>
      </c>
      <c r="J224" s="40">
        <v>513</v>
      </c>
      <c r="K224" s="41">
        <v>0.95</v>
      </c>
      <c r="L224" s="12" t="s">
        <v>1395</v>
      </c>
      <c r="M224" s="12" t="s">
        <v>1396</v>
      </c>
    </row>
    <row r="225" spans="1:13" ht="15" customHeight="1" x14ac:dyDescent="0.25">
      <c r="A225" s="12" t="s">
        <v>201</v>
      </c>
      <c r="B225" s="12" t="s">
        <v>202</v>
      </c>
      <c r="C225" s="12" t="s">
        <v>904</v>
      </c>
      <c r="D225" s="12" t="s">
        <v>4</v>
      </c>
      <c r="E225" s="12" t="s">
        <v>5</v>
      </c>
      <c r="F225" s="12" t="s">
        <v>1394</v>
      </c>
      <c r="G225" s="40">
        <v>1</v>
      </c>
      <c r="H225" s="40">
        <v>1.1000000000000001</v>
      </c>
      <c r="I225" s="40">
        <v>1.1000000000000001</v>
      </c>
      <c r="J225" s="40">
        <v>509</v>
      </c>
      <c r="K225" s="41">
        <v>0.95</v>
      </c>
      <c r="L225" s="12" t="s">
        <v>1395</v>
      </c>
      <c r="M225" s="12" t="s">
        <v>1396</v>
      </c>
    </row>
    <row r="226" spans="1:13" ht="15" customHeight="1" x14ac:dyDescent="0.25">
      <c r="A226" s="12" t="s">
        <v>201</v>
      </c>
      <c r="B226" s="12" t="s">
        <v>202</v>
      </c>
      <c r="C226" s="12" t="s">
        <v>904</v>
      </c>
      <c r="D226" s="12" t="s">
        <v>68</v>
      </c>
      <c r="E226" s="12" t="s">
        <v>69</v>
      </c>
      <c r="F226" s="12" t="s">
        <v>1394</v>
      </c>
      <c r="G226" s="40">
        <v>1</v>
      </c>
      <c r="H226" s="40">
        <v>0.94</v>
      </c>
      <c r="I226" s="40">
        <v>0.94</v>
      </c>
      <c r="J226" s="40">
        <v>514</v>
      </c>
      <c r="K226" s="41">
        <v>0.95</v>
      </c>
      <c r="L226" s="12" t="s">
        <v>1395</v>
      </c>
      <c r="M226" s="12" t="s">
        <v>1396</v>
      </c>
    </row>
    <row r="227" spans="1:13" ht="15" customHeight="1" x14ac:dyDescent="0.25">
      <c r="A227" s="12" t="s">
        <v>204</v>
      </c>
      <c r="B227" s="12" t="s">
        <v>205</v>
      </c>
      <c r="C227" s="12" t="s">
        <v>901</v>
      </c>
      <c r="D227" s="12" t="s">
        <v>30</v>
      </c>
      <c r="E227" s="12" t="s">
        <v>31</v>
      </c>
      <c r="F227" s="12" t="s">
        <v>1394</v>
      </c>
      <c r="G227" s="40">
        <v>2</v>
      </c>
      <c r="H227" s="40">
        <v>1.88</v>
      </c>
      <c r="I227" s="40">
        <v>0.94</v>
      </c>
      <c r="J227" s="40">
        <v>514</v>
      </c>
      <c r="K227" s="41">
        <v>0.95</v>
      </c>
      <c r="L227" s="12" t="s">
        <v>1395</v>
      </c>
      <c r="M227" s="12" t="s">
        <v>1396</v>
      </c>
    </row>
    <row r="228" spans="1:13" ht="15" customHeight="1" x14ac:dyDescent="0.25">
      <c r="A228" s="12" t="s">
        <v>204</v>
      </c>
      <c r="B228" s="12" t="s">
        <v>205</v>
      </c>
      <c r="C228" s="12" t="s">
        <v>901</v>
      </c>
      <c r="D228" s="12" t="s">
        <v>52</v>
      </c>
      <c r="E228" s="12" t="s">
        <v>53</v>
      </c>
      <c r="F228" s="12" t="s">
        <v>1394</v>
      </c>
      <c r="G228" s="40">
        <v>1</v>
      </c>
      <c r="H228" s="40">
        <v>0.96</v>
      </c>
      <c r="I228" s="40">
        <v>0.96</v>
      </c>
      <c r="J228" s="40">
        <v>516</v>
      </c>
      <c r="K228" s="41">
        <v>0.95</v>
      </c>
      <c r="L228" s="12" t="s">
        <v>1395</v>
      </c>
      <c r="M228" s="12" t="s">
        <v>1396</v>
      </c>
    </row>
    <row r="229" spans="1:13" ht="15" customHeight="1" x14ac:dyDescent="0.25">
      <c r="A229" s="12" t="s">
        <v>204</v>
      </c>
      <c r="B229" s="12" t="s">
        <v>205</v>
      </c>
      <c r="C229" s="12" t="s">
        <v>901</v>
      </c>
      <c r="D229" s="12" t="s">
        <v>84</v>
      </c>
      <c r="E229" s="12" t="s">
        <v>85</v>
      </c>
      <c r="F229" s="12" t="s">
        <v>1394</v>
      </c>
      <c r="G229" s="40">
        <v>1</v>
      </c>
      <c r="H229" s="40">
        <v>0.94</v>
      </c>
      <c r="I229" s="40">
        <v>0.94</v>
      </c>
      <c r="J229" s="40">
        <v>514</v>
      </c>
      <c r="K229" s="41">
        <v>0.95</v>
      </c>
      <c r="L229" s="12" t="s">
        <v>1395</v>
      </c>
      <c r="M229" s="12" t="s">
        <v>1396</v>
      </c>
    </row>
    <row r="230" spans="1:13" ht="15" customHeight="1" x14ac:dyDescent="0.25">
      <c r="A230" s="12" t="s">
        <v>204</v>
      </c>
      <c r="B230" s="12" t="s">
        <v>205</v>
      </c>
      <c r="C230" s="12" t="s">
        <v>901</v>
      </c>
      <c r="D230" s="12" t="s">
        <v>26</v>
      </c>
      <c r="E230" s="12" t="s">
        <v>27</v>
      </c>
      <c r="F230" s="12" t="s">
        <v>1394</v>
      </c>
      <c r="G230" s="40">
        <v>1</v>
      </c>
      <c r="H230" s="40">
        <v>0.92</v>
      </c>
      <c r="I230" s="40">
        <v>0.92</v>
      </c>
      <c r="J230" s="40">
        <v>512</v>
      </c>
      <c r="K230" s="41">
        <v>0.95</v>
      </c>
      <c r="L230" s="12" t="s">
        <v>1395</v>
      </c>
      <c r="M230" s="12" t="s">
        <v>1396</v>
      </c>
    </row>
    <row r="231" spans="1:13" ht="15" customHeight="1" x14ac:dyDescent="0.25">
      <c r="A231" s="12" t="s">
        <v>204</v>
      </c>
      <c r="B231" s="12" t="s">
        <v>205</v>
      </c>
      <c r="C231" s="12" t="s">
        <v>901</v>
      </c>
      <c r="D231" s="12" t="s">
        <v>34</v>
      </c>
      <c r="E231" s="12" t="s">
        <v>35</v>
      </c>
      <c r="F231" s="12" t="s">
        <v>1394</v>
      </c>
      <c r="G231" s="40">
        <v>1</v>
      </c>
      <c r="H231" s="40">
        <v>0.96</v>
      </c>
      <c r="I231" s="40">
        <v>0.96</v>
      </c>
      <c r="J231" s="40">
        <v>516</v>
      </c>
      <c r="K231" s="41">
        <v>0.95</v>
      </c>
      <c r="L231" s="12" t="s">
        <v>1395</v>
      </c>
      <c r="M231" s="12" t="s">
        <v>1396</v>
      </c>
    </row>
    <row r="232" spans="1:13" ht="15" customHeight="1" x14ac:dyDescent="0.25">
      <c r="A232" s="12" t="s">
        <v>204</v>
      </c>
      <c r="B232" s="12" t="s">
        <v>205</v>
      </c>
      <c r="C232" s="12" t="s">
        <v>901</v>
      </c>
      <c r="D232" s="12" t="s">
        <v>46</v>
      </c>
      <c r="E232" s="12" t="s">
        <v>47</v>
      </c>
      <c r="F232" s="12" t="s">
        <v>1394</v>
      </c>
      <c r="G232" s="40">
        <v>1</v>
      </c>
      <c r="H232" s="40">
        <v>0.93</v>
      </c>
      <c r="I232" s="40">
        <v>0.93</v>
      </c>
      <c r="J232" s="40">
        <v>513</v>
      </c>
      <c r="K232" s="41">
        <v>0.95</v>
      </c>
      <c r="L232" s="12" t="s">
        <v>1395</v>
      </c>
      <c r="M232" s="12" t="s">
        <v>1396</v>
      </c>
    </row>
    <row r="233" spans="1:13" ht="15" customHeight="1" x14ac:dyDescent="0.25">
      <c r="A233" s="12" t="s">
        <v>204</v>
      </c>
      <c r="B233" s="12" t="s">
        <v>205</v>
      </c>
      <c r="C233" s="12" t="s">
        <v>901</v>
      </c>
      <c r="D233" s="12" t="s">
        <v>48</v>
      </c>
      <c r="E233" s="12" t="s">
        <v>49</v>
      </c>
      <c r="F233" s="12" t="s">
        <v>1394</v>
      </c>
      <c r="G233" s="40">
        <v>1</v>
      </c>
      <c r="H233" s="40">
        <v>0.94</v>
      </c>
      <c r="I233" s="40">
        <v>0.94</v>
      </c>
      <c r="J233" s="40">
        <v>514</v>
      </c>
      <c r="K233" s="41">
        <v>0.95</v>
      </c>
      <c r="L233" s="12" t="s">
        <v>1395</v>
      </c>
      <c r="M233" s="12" t="s">
        <v>1396</v>
      </c>
    </row>
    <row r="234" spans="1:13" ht="15" customHeight="1" x14ac:dyDescent="0.25">
      <c r="A234" s="12" t="s">
        <v>204</v>
      </c>
      <c r="B234" s="12" t="s">
        <v>205</v>
      </c>
      <c r="C234" s="12" t="s">
        <v>901</v>
      </c>
      <c r="D234" s="12" t="s">
        <v>4</v>
      </c>
      <c r="E234" s="12" t="s">
        <v>5</v>
      </c>
      <c r="F234" s="12" t="s">
        <v>1394</v>
      </c>
      <c r="G234" s="40">
        <v>1</v>
      </c>
      <c r="H234" s="40">
        <v>1.1100000000000001</v>
      </c>
      <c r="I234" s="40">
        <v>1.1100000000000001</v>
      </c>
      <c r="J234" s="40">
        <v>510</v>
      </c>
      <c r="K234" s="41">
        <v>0.95</v>
      </c>
      <c r="L234" s="12" t="s">
        <v>1395</v>
      </c>
      <c r="M234" s="12" t="s">
        <v>1396</v>
      </c>
    </row>
    <row r="235" spans="1:13" ht="15" customHeight="1" x14ac:dyDescent="0.25">
      <c r="A235" s="12" t="s">
        <v>204</v>
      </c>
      <c r="B235" s="12" t="s">
        <v>205</v>
      </c>
      <c r="C235" s="12" t="s">
        <v>901</v>
      </c>
      <c r="D235" s="12" t="s">
        <v>68</v>
      </c>
      <c r="E235" s="12" t="s">
        <v>69</v>
      </c>
      <c r="F235" s="12" t="s">
        <v>1394</v>
      </c>
      <c r="G235" s="40">
        <v>1</v>
      </c>
      <c r="H235" s="40">
        <v>0.95</v>
      </c>
      <c r="I235" s="40">
        <v>0.95</v>
      </c>
      <c r="J235" s="40">
        <v>515</v>
      </c>
      <c r="K235" s="41">
        <v>0.95</v>
      </c>
      <c r="L235" s="12" t="s">
        <v>1395</v>
      </c>
      <c r="M235" s="12" t="s">
        <v>1396</v>
      </c>
    </row>
    <row r="236" spans="1:13" ht="15" customHeight="1" x14ac:dyDescent="0.25">
      <c r="A236" s="12" t="s">
        <v>207</v>
      </c>
      <c r="B236" s="12" t="s">
        <v>208</v>
      </c>
      <c r="C236" s="12" t="s">
        <v>899</v>
      </c>
      <c r="D236" s="12" t="s">
        <v>30</v>
      </c>
      <c r="E236" s="12" t="s">
        <v>31</v>
      </c>
      <c r="F236" s="12" t="s">
        <v>1394</v>
      </c>
      <c r="G236" s="40">
        <v>2</v>
      </c>
      <c r="H236" s="40">
        <v>1.9</v>
      </c>
      <c r="I236" s="40">
        <v>0.95</v>
      </c>
      <c r="J236" s="40">
        <v>515</v>
      </c>
      <c r="K236" s="41">
        <v>0.95</v>
      </c>
      <c r="L236" s="12" t="s">
        <v>1395</v>
      </c>
      <c r="M236" s="12" t="s">
        <v>1396</v>
      </c>
    </row>
    <row r="237" spans="1:13" ht="15" customHeight="1" x14ac:dyDescent="0.25">
      <c r="A237" s="12" t="s">
        <v>207</v>
      </c>
      <c r="B237" s="12" t="s">
        <v>208</v>
      </c>
      <c r="C237" s="12" t="s">
        <v>899</v>
      </c>
      <c r="D237" s="12" t="s">
        <v>52</v>
      </c>
      <c r="E237" s="12" t="s">
        <v>53</v>
      </c>
      <c r="F237" s="12" t="s">
        <v>1394</v>
      </c>
      <c r="G237" s="40">
        <v>1</v>
      </c>
      <c r="H237" s="40">
        <v>0.97</v>
      </c>
      <c r="I237" s="40">
        <v>0.97</v>
      </c>
      <c r="J237" s="40">
        <v>517</v>
      </c>
      <c r="K237" s="41">
        <v>0.95</v>
      </c>
      <c r="L237" s="12" t="s">
        <v>1395</v>
      </c>
      <c r="M237" s="12" t="s">
        <v>1396</v>
      </c>
    </row>
    <row r="238" spans="1:13" ht="15" customHeight="1" x14ac:dyDescent="0.25">
      <c r="A238" s="12" t="s">
        <v>207</v>
      </c>
      <c r="B238" s="12" t="s">
        <v>208</v>
      </c>
      <c r="C238" s="12" t="s">
        <v>899</v>
      </c>
      <c r="D238" s="12" t="s">
        <v>84</v>
      </c>
      <c r="E238" s="12" t="s">
        <v>85</v>
      </c>
      <c r="F238" s="12" t="s">
        <v>1394</v>
      </c>
      <c r="G238" s="40">
        <v>1</v>
      </c>
      <c r="H238" s="40">
        <v>0.95</v>
      </c>
      <c r="I238" s="40">
        <v>0.95</v>
      </c>
      <c r="J238" s="40">
        <v>515</v>
      </c>
      <c r="K238" s="41">
        <v>0.95</v>
      </c>
      <c r="L238" s="12" t="s">
        <v>1395</v>
      </c>
      <c r="M238" s="12" t="s">
        <v>1396</v>
      </c>
    </row>
    <row r="239" spans="1:13" ht="15" customHeight="1" x14ac:dyDescent="0.25">
      <c r="A239" s="12" t="s">
        <v>207</v>
      </c>
      <c r="B239" s="12" t="s">
        <v>208</v>
      </c>
      <c r="C239" s="12" t="s">
        <v>899</v>
      </c>
      <c r="D239" s="12" t="s">
        <v>26</v>
      </c>
      <c r="E239" s="12" t="s">
        <v>27</v>
      </c>
      <c r="F239" s="12" t="s">
        <v>1394</v>
      </c>
      <c r="G239" s="40">
        <v>1</v>
      </c>
      <c r="H239" s="40">
        <v>0.93</v>
      </c>
      <c r="I239" s="40">
        <v>0.93</v>
      </c>
      <c r="J239" s="40">
        <v>513</v>
      </c>
      <c r="K239" s="41">
        <v>0.95</v>
      </c>
      <c r="L239" s="12" t="s">
        <v>1395</v>
      </c>
      <c r="M239" s="12" t="s">
        <v>1396</v>
      </c>
    </row>
    <row r="240" spans="1:13" ht="15" customHeight="1" x14ac:dyDescent="0.25">
      <c r="A240" s="12" t="s">
        <v>207</v>
      </c>
      <c r="B240" s="12" t="s">
        <v>208</v>
      </c>
      <c r="C240" s="12" t="s">
        <v>899</v>
      </c>
      <c r="D240" s="12" t="s">
        <v>34</v>
      </c>
      <c r="E240" s="12" t="s">
        <v>35</v>
      </c>
      <c r="F240" s="12" t="s">
        <v>1394</v>
      </c>
      <c r="G240" s="40">
        <v>1</v>
      </c>
      <c r="H240" s="40">
        <v>0.97</v>
      </c>
      <c r="I240" s="40">
        <v>0.97</v>
      </c>
      <c r="J240" s="40">
        <v>517</v>
      </c>
      <c r="K240" s="41">
        <v>0.95</v>
      </c>
      <c r="L240" s="12" t="s">
        <v>1395</v>
      </c>
      <c r="M240" s="12" t="s">
        <v>1396</v>
      </c>
    </row>
    <row r="241" spans="1:13" ht="15" customHeight="1" x14ac:dyDescent="0.25">
      <c r="A241" s="12" t="s">
        <v>207</v>
      </c>
      <c r="B241" s="12" t="s">
        <v>208</v>
      </c>
      <c r="C241" s="12" t="s">
        <v>899</v>
      </c>
      <c r="D241" s="12" t="s">
        <v>46</v>
      </c>
      <c r="E241" s="12" t="s">
        <v>47</v>
      </c>
      <c r="F241" s="12" t="s">
        <v>1394</v>
      </c>
      <c r="G241" s="40">
        <v>1</v>
      </c>
      <c r="H241" s="40">
        <v>0.94</v>
      </c>
      <c r="I241" s="40">
        <v>0.94</v>
      </c>
      <c r="J241" s="40">
        <v>514</v>
      </c>
      <c r="K241" s="41">
        <v>0.95</v>
      </c>
      <c r="L241" s="12" t="s">
        <v>1395</v>
      </c>
      <c r="M241" s="12" t="s">
        <v>1396</v>
      </c>
    </row>
    <row r="242" spans="1:13" ht="15" customHeight="1" x14ac:dyDescent="0.25">
      <c r="A242" s="12" t="s">
        <v>207</v>
      </c>
      <c r="B242" s="12" t="s">
        <v>208</v>
      </c>
      <c r="C242" s="12" t="s">
        <v>899</v>
      </c>
      <c r="D242" s="12" t="s">
        <v>48</v>
      </c>
      <c r="E242" s="12" t="s">
        <v>49</v>
      </c>
      <c r="F242" s="12" t="s">
        <v>1394</v>
      </c>
      <c r="G242" s="40">
        <v>1</v>
      </c>
      <c r="H242" s="40">
        <v>0.95</v>
      </c>
      <c r="I242" s="40">
        <v>0.95</v>
      </c>
      <c r="J242" s="40">
        <v>515</v>
      </c>
      <c r="K242" s="41">
        <v>0.95</v>
      </c>
      <c r="L242" s="12" t="s">
        <v>1395</v>
      </c>
      <c r="M242" s="12" t="s">
        <v>1396</v>
      </c>
    </row>
    <row r="243" spans="1:13" ht="15" customHeight="1" x14ac:dyDescent="0.25">
      <c r="A243" s="12" t="s">
        <v>207</v>
      </c>
      <c r="B243" s="12" t="s">
        <v>208</v>
      </c>
      <c r="C243" s="12" t="s">
        <v>899</v>
      </c>
      <c r="D243" s="12" t="s">
        <v>4</v>
      </c>
      <c r="E243" s="12" t="s">
        <v>5</v>
      </c>
      <c r="F243" s="12" t="s">
        <v>1394</v>
      </c>
      <c r="G243" s="40">
        <v>1</v>
      </c>
      <c r="H243" s="40">
        <v>1.1200000000000001</v>
      </c>
      <c r="I243" s="40">
        <v>1.1200000000000001</v>
      </c>
      <c r="J243" s="40">
        <v>511</v>
      </c>
      <c r="K243" s="41">
        <v>0.95</v>
      </c>
      <c r="L243" s="12" t="s">
        <v>1395</v>
      </c>
      <c r="M243" s="12" t="s">
        <v>1396</v>
      </c>
    </row>
    <row r="244" spans="1:13" ht="15" customHeight="1" x14ac:dyDescent="0.25">
      <c r="A244" s="12" t="s">
        <v>207</v>
      </c>
      <c r="B244" s="12" t="s">
        <v>208</v>
      </c>
      <c r="C244" s="12" t="s">
        <v>899</v>
      </c>
      <c r="D244" s="12" t="s">
        <v>68</v>
      </c>
      <c r="E244" s="12" t="s">
        <v>69</v>
      </c>
      <c r="F244" s="12" t="s">
        <v>1394</v>
      </c>
      <c r="G244" s="40">
        <v>1</v>
      </c>
      <c r="H244" s="40">
        <v>0.96</v>
      </c>
      <c r="I244" s="40">
        <v>0.96</v>
      </c>
      <c r="J244" s="40">
        <v>516</v>
      </c>
      <c r="K244" s="41">
        <v>0.95</v>
      </c>
      <c r="L244" s="12" t="s">
        <v>1395</v>
      </c>
      <c r="M244" s="12" t="s">
        <v>1396</v>
      </c>
    </row>
    <row r="245" spans="1:13" ht="15" customHeight="1" x14ac:dyDescent="0.25">
      <c r="A245" s="12" t="s">
        <v>210</v>
      </c>
      <c r="B245" s="12" t="s">
        <v>211</v>
      </c>
      <c r="C245" s="12" t="s">
        <v>901</v>
      </c>
      <c r="D245" s="12" t="s">
        <v>30</v>
      </c>
      <c r="E245" s="12" t="s">
        <v>31</v>
      </c>
      <c r="F245" s="12" t="s">
        <v>1394</v>
      </c>
      <c r="G245" s="40">
        <v>2</v>
      </c>
      <c r="H245" s="40">
        <v>1.92</v>
      </c>
      <c r="I245" s="40">
        <v>0.96</v>
      </c>
      <c r="J245" s="40">
        <v>516</v>
      </c>
      <c r="K245" s="41">
        <v>0.95</v>
      </c>
      <c r="L245" s="12" t="s">
        <v>1395</v>
      </c>
      <c r="M245" s="12" t="s">
        <v>1396</v>
      </c>
    </row>
    <row r="246" spans="1:13" ht="15" customHeight="1" x14ac:dyDescent="0.25">
      <c r="A246" s="12" t="s">
        <v>210</v>
      </c>
      <c r="B246" s="12" t="s">
        <v>211</v>
      </c>
      <c r="C246" s="12" t="s">
        <v>901</v>
      </c>
      <c r="D246" s="12" t="s">
        <v>52</v>
      </c>
      <c r="E246" s="12" t="s">
        <v>53</v>
      </c>
      <c r="F246" s="12" t="s">
        <v>1394</v>
      </c>
      <c r="G246" s="40">
        <v>1</v>
      </c>
      <c r="H246" s="40">
        <v>0.98</v>
      </c>
      <c r="I246" s="40">
        <v>0.98</v>
      </c>
      <c r="J246" s="40">
        <v>518</v>
      </c>
      <c r="K246" s="41">
        <v>0.95</v>
      </c>
      <c r="L246" s="12" t="s">
        <v>1395</v>
      </c>
      <c r="M246" s="12" t="s">
        <v>1396</v>
      </c>
    </row>
    <row r="247" spans="1:13" ht="15" customHeight="1" x14ac:dyDescent="0.25">
      <c r="A247" s="12" t="s">
        <v>210</v>
      </c>
      <c r="B247" s="12" t="s">
        <v>211</v>
      </c>
      <c r="C247" s="12" t="s">
        <v>901</v>
      </c>
      <c r="D247" s="12" t="s">
        <v>84</v>
      </c>
      <c r="E247" s="12" t="s">
        <v>85</v>
      </c>
      <c r="F247" s="12" t="s">
        <v>1394</v>
      </c>
      <c r="G247" s="40">
        <v>1</v>
      </c>
      <c r="H247" s="40">
        <v>0.96</v>
      </c>
      <c r="I247" s="40">
        <v>0.96</v>
      </c>
      <c r="J247" s="40">
        <v>516</v>
      </c>
      <c r="K247" s="41">
        <v>0.95</v>
      </c>
      <c r="L247" s="12" t="s">
        <v>1395</v>
      </c>
      <c r="M247" s="12" t="s">
        <v>1396</v>
      </c>
    </row>
    <row r="248" spans="1:13" ht="15" customHeight="1" x14ac:dyDescent="0.25">
      <c r="A248" s="12" t="s">
        <v>210</v>
      </c>
      <c r="B248" s="12" t="s">
        <v>211</v>
      </c>
      <c r="C248" s="12" t="s">
        <v>901</v>
      </c>
      <c r="D248" s="12" t="s">
        <v>26</v>
      </c>
      <c r="E248" s="12" t="s">
        <v>27</v>
      </c>
      <c r="F248" s="12" t="s">
        <v>1394</v>
      </c>
      <c r="G248" s="40">
        <v>1</v>
      </c>
      <c r="H248" s="40">
        <v>0.94</v>
      </c>
      <c r="I248" s="40">
        <v>0.94</v>
      </c>
      <c r="J248" s="40">
        <v>514</v>
      </c>
      <c r="K248" s="41">
        <v>0.95</v>
      </c>
      <c r="L248" s="12" t="s">
        <v>1395</v>
      </c>
      <c r="M248" s="12" t="s">
        <v>1396</v>
      </c>
    </row>
    <row r="249" spans="1:13" ht="15" customHeight="1" x14ac:dyDescent="0.25">
      <c r="A249" s="12" t="s">
        <v>210</v>
      </c>
      <c r="B249" s="12" t="s">
        <v>211</v>
      </c>
      <c r="C249" s="12" t="s">
        <v>901</v>
      </c>
      <c r="D249" s="12" t="s">
        <v>34</v>
      </c>
      <c r="E249" s="12" t="s">
        <v>35</v>
      </c>
      <c r="F249" s="12" t="s">
        <v>1394</v>
      </c>
      <c r="G249" s="40">
        <v>1</v>
      </c>
      <c r="H249" s="40">
        <v>0.98</v>
      </c>
      <c r="I249" s="40">
        <v>0.98</v>
      </c>
      <c r="J249" s="40">
        <v>518</v>
      </c>
      <c r="K249" s="41">
        <v>0.95</v>
      </c>
      <c r="L249" s="12" t="s">
        <v>1395</v>
      </c>
      <c r="M249" s="12" t="s">
        <v>1396</v>
      </c>
    </row>
    <row r="250" spans="1:13" ht="15" customHeight="1" x14ac:dyDescent="0.25">
      <c r="A250" s="12" t="s">
        <v>210</v>
      </c>
      <c r="B250" s="12" t="s">
        <v>211</v>
      </c>
      <c r="C250" s="12" t="s">
        <v>901</v>
      </c>
      <c r="D250" s="12" t="s">
        <v>46</v>
      </c>
      <c r="E250" s="12" t="s">
        <v>47</v>
      </c>
      <c r="F250" s="12" t="s">
        <v>1394</v>
      </c>
      <c r="G250" s="40">
        <v>1</v>
      </c>
      <c r="H250" s="40">
        <v>0.95</v>
      </c>
      <c r="I250" s="40">
        <v>0.95</v>
      </c>
      <c r="J250" s="40">
        <v>515</v>
      </c>
      <c r="K250" s="41">
        <v>0.95</v>
      </c>
      <c r="L250" s="12" t="s">
        <v>1395</v>
      </c>
      <c r="M250" s="12" t="s">
        <v>1396</v>
      </c>
    </row>
    <row r="251" spans="1:13" ht="15" customHeight="1" x14ac:dyDescent="0.25">
      <c r="A251" s="12" t="s">
        <v>210</v>
      </c>
      <c r="B251" s="12" t="s">
        <v>211</v>
      </c>
      <c r="C251" s="12" t="s">
        <v>901</v>
      </c>
      <c r="D251" s="12" t="s">
        <v>48</v>
      </c>
      <c r="E251" s="12" t="s">
        <v>49</v>
      </c>
      <c r="F251" s="12" t="s">
        <v>1394</v>
      </c>
      <c r="G251" s="40">
        <v>1</v>
      </c>
      <c r="H251" s="40">
        <v>0.96</v>
      </c>
      <c r="I251" s="40">
        <v>0.96</v>
      </c>
      <c r="J251" s="40">
        <v>516</v>
      </c>
      <c r="K251" s="41">
        <v>0.95</v>
      </c>
      <c r="L251" s="12" t="s">
        <v>1395</v>
      </c>
      <c r="M251" s="12" t="s">
        <v>1396</v>
      </c>
    </row>
    <row r="252" spans="1:13" ht="15" customHeight="1" x14ac:dyDescent="0.25">
      <c r="A252" s="12" t="s">
        <v>210</v>
      </c>
      <c r="B252" s="12" t="s">
        <v>211</v>
      </c>
      <c r="C252" s="12" t="s">
        <v>901</v>
      </c>
      <c r="D252" s="12" t="s">
        <v>4</v>
      </c>
      <c r="E252" s="12" t="s">
        <v>5</v>
      </c>
      <c r="F252" s="12" t="s">
        <v>1394</v>
      </c>
      <c r="G252" s="40">
        <v>1</v>
      </c>
      <c r="H252" s="40">
        <v>0.92</v>
      </c>
      <c r="I252" s="40">
        <v>0.92</v>
      </c>
      <c r="J252" s="40">
        <v>512</v>
      </c>
      <c r="K252" s="41">
        <v>0.95</v>
      </c>
      <c r="L252" s="12" t="s">
        <v>1395</v>
      </c>
      <c r="M252" s="12" t="s">
        <v>1396</v>
      </c>
    </row>
    <row r="253" spans="1:13" ht="15" customHeight="1" x14ac:dyDescent="0.25">
      <c r="A253" s="12" t="s">
        <v>210</v>
      </c>
      <c r="B253" s="12" t="s">
        <v>211</v>
      </c>
      <c r="C253" s="12" t="s">
        <v>901</v>
      </c>
      <c r="D253" s="12" t="s">
        <v>68</v>
      </c>
      <c r="E253" s="12" t="s">
        <v>69</v>
      </c>
      <c r="F253" s="12" t="s">
        <v>1394</v>
      </c>
      <c r="G253" s="40">
        <v>1</v>
      </c>
      <c r="H253" s="40">
        <v>0.97</v>
      </c>
      <c r="I253" s="40">
        <v>0.97</v>
      </c>
      <c r="J253" s="40">
        <v>517</v>
      </c>
      <c r="K253" s="41">
        <v>0.95</v>
      </c>
      <c r="L253" s="12" t="s">
        <v>1395</v>
      </c>
      <c r="M253" s="12" t="s">
        <v>1396</v>
      </c>
    </row>
    <row r="254" spans="1:13" ht="15" customHeight="1" x14ac:dyDescent="0.25">
      <c r="A254" s="12" t="s">
        <v>213</v>
      </c>
      <c r="B254" s="12" t="s">
        <v>214</v>
      </c>
      <c r="C254" s="12" t="s">
        <v>901</v>
      </c>
      <c r="D254" s="12" t="s">
        <v>30</v>
      </c>
      <c r="E254" s="12" t="s">
        <v>31</v>
      </c>
      <c r="F254" s="12" t="s">
        <v>1394</v>
      </c>
      <c r="G254" s="40">
        <v>2</v>
      </c>
      <c r="H254" s="40">
        <v>1.94</v>
      </c>
      <c r="I254" s="40">
        <v>0.97</v>
      </c>
      <c r="J254" s="40">
        <v>517</v>
      </c>
      <c r="K254" s="41">
        <v>0.95</v>
      </c>
      <c r="L254" s="12" t="s">
        <v>1395</v>
      </c>
      <c r="M254" s="12" t="s">
        <v>1396</v>
      </c>
    </row>
    <row r="255" spans="1:13" ht="15" customHeight="1" x14ac:dyDescent="0.25">
      <c r="A255" s="12" t="s">
        <v>213</v>
      </c>
      <c r="B255" s="12" t="s">
        <v>214</v>
      </c>
      <c r="C255" s="12" t="s">
        <v>901</v>
      </c>
      <c r="D255" s="12" t="s">
        <v>52</v>
      </c>
      <c r="E255" s="12" t="s">
        <v>53</v>
      </c>
      <c r="F255" s="12" t="s">
        <v>1394</v>
      </c>
      <c r="G255" s="40">
        <v>1</v>
      </c>
      <c r="H255" s="40">
        <v>0.99</v>
      </c>
      <c r="I255" s="40">
        <v>0.99</v>
      </c>
      <c r="J255" s="40">
        <v>519</v>
      </c>
      <c r="K255" s="41">
        <v>0.95</v>
      </c>
      <c r="L255" s="12" t="s">
        <v>1395</v>
      </c>
      <c r="M255" s="12" t="s">
        <v>1396</v>
      </c>
    </row>
    <row r="256" spans="1:13" ht="15" customHeight="1" x14ac:dyDescent="0.25">
      <c r="A256" s="12" t="s">
        <v>213</v>
      </c>
      <c r="B256" s="12" t="s">
        <v>214</v>
      </c>
      <c r="C256" s="12" t="s">
        <v>901</v>
      </c>
      <c r="D256" s="12" t="s">
        <v>84</v>
      </c>
      <c r="E256" s="12" t="s">
        <v>85</v>
      </c>
      <c r="F256" s="12" t="s">
        <v>1394</v>
      </c>
      <c r="G256" s="40">
        <v>1</v>
      </c>
      <c r="H256" s="40">
        <v>0.97</v>
      </c>
      <c r="I256" s="40">
        <v>0.97</v>
      </c>
      <c r="J256" s="40">
        <v>517</v>
      </c>
      <c r="K256" s="41">
        <v>0.95</v>
      </c>
      <c r="L256" s="12" t="s">
        <v>1395</v>
      </c>
      <c r="M256" s="12" t="s">
        <v>1396</v>
      </c>
    </row>
    <row r="257" spans="1:13" ht="15" customHeight="1" x14ac:dyDescent="0.25">
      <c r="A257" s="12" t="s">
        <v>213</v>
      </c>
      <c r="B257" s="12" t="s">
        <v>214</v>
      </c>
      <c r="C257" s="12" t="s">
        <v>901</v>
      </c>
      <c r="D257" s="12" t="s">
        <v>26</v>
      </c>
      <c r="E257" s="12" t="s">
        <v>27</v>
      </c>
      <c r="F257" s="12" t="s">
        <v>1394</v>
      </c>
      <c r="G257" s="40">
        <v>1</v>
      </c>
      <c r="H257" s="40">
        <v>0.95</v>
      </c>
      <c r="I257" s="40">
        <v>0.95</v>
      </c>
      <c r="J257" s="40">
        <v>515</v>
      </c>
      <c r="K257" s="41">
        <v>0.95</v>
      </c>
      <c r="L257" s="12" t="s">
        <v>1395</v>
      </c>
      <c r="M257" s="12" t="s">
        <v>1396</v>
      </c>
    </row>
    <row r="258" spans="1:13" ht="15" customHeight="1" x14ac:dyDescent="0.25">
      <c r="A258" s="12" t="s">
        <v>213</v>
      </c>
      <c r="B258" s="12" t="s">
        <v>214</v>
      </c>
      <c r="C258" s="12" t="s">
        <v>901</v>
      </c>
      <c r="D258" s="12" t="s">
        <v>34</v>
      </c>
      <c r="E258" s="12" t="s">
        <v>35</v>
      </c>
      <c r="F258" s="12" t="s">
        <v>1394</v>
      </c>
      <c r="G258" s="40">
        <v>1</v>
      </c>
      <c r="H258" s="40">
        <v>0.99</v>
      </c>
      <c r="I258" s="40">
        <v>0.99</v>
      </c>
      <c r="J258" s="40">
        <v>519</v>
      </c>
      <c r="K258" s="41">
        <v>0.95</v>
      </c>
      <c r="L258" s="12" t="s">
        <v>1395</v>
      </c>
      <c r="M258" s="12" t="s">
        <v>1396</v>
      </c>
    </row>
    <row r="259" spans="1:13" ht="15" customHeight="1" x14ac:dyDescent="0.25">
      <c r="A259" s="12" t="s">
        <v>213</v>
      </c>
      <c r="B259" s="12" t="s">
        <v>214</v>
      </c>
      <c r="C259" s="12" t="s">
        <v>901</v>
      </c>
      <c r="D259" s="12" t="s">
        <v>46</v>
      </c>
      <c r="E259" s="12" t="s">
        <v>47</v>
      </c>
      <c r="F259" s="12" t="s">
        <v>1394</v>
      </c>
      <c r="G259" s="40">
        <v>1</v>
      </c>
      <c r="H259" s="40">
        <v>0.96</v>
      </c>
      <c r="I259" s="40">
        <v>0.96</v>
      </c>
      <c r="J259" s="40">
        <v>516</v>
      </c>
      <c r="K259" s="41">
        <v>0.95</v>
      </c>
      <c r="L259" s="12" t="s">
        <v>1395</v>
      </c>
      <c r="M259" s="12" t="s">
        <v>1396</v>
      </c>
    </row>
    <row r="260" spans="1:13" ht="15" customHeight="1" x14ac:dyDescent="0.25">
      <c r="A260" s="12" t="s">
        <v>213</v>
      </c>
      <c r="B260" s="12" t="s">
        <v>214</v>
      </c>
      <c r="C260" s="12" t="s">
        <v>901</v>
      </c>
      <c r="D260" s="12" t="s">
        <v>48</v>
      </c>
      <c r="E260" s="12" t="s">
        <v>49</v>
      </c>
      <c r="F260" s="12" t="s">
        <v>1394</v>
      </c>
      <c r="G260" s="40">
        <v>1</v>
      </c>
      <c r="H260" s="40">
        <v>0.97</v>
      </c>
      <c r="I260" s="40">
        <v>0.97</v>
      </c>
      <c r="J260" s="40">
        <v>517</v>
      </c>
      <c r="K260" s="41">
        <v>0.95</v>
      </c>
      <c r="L260" s="12" t="s">
        <v>1395</v>
      </c>
      <c r="M260" s="12" t="s">
        <v>1396</v>
      </c>
    </row>
    <row r="261" spans="1:13" ht="15" customHeight="1" x14ac:dyDescent="0.25">
      <c r="A261" s="12" t="s">
        <v>213</v>
      </c>
      <c r="B261" s="12" t="s">
        <v>214</v>
      </c>
      <c r="C261" s="12" t="s">
        <v>901</v>
      </c>
      <c r="D261" s="12" t="s">
        <v>4</v>
      </c>
      <c r="E261" s="12" t="s">
        <v>5</v>
      </c>
      <c r="F261" s="12" t="s">
        <v>1394</v>
      </c>
      <c r="G261" s="40">
        <v>1</v>
      </c>
      <c r="H261" s="40">
        <v>0.93</v>
      </c>
      <c r="I261" s="40">
        <v>0.93</v>
      </c>
      <c r="J261" s="40">
        <v>513</v>
      </c>
      <c r="K261" s="41">
        <v>0.95</v>
      </c>
      <c r="L261" s="12" t="s">
        <v>1395</v>
      </c>
      <c r="M261" s="12" t="s">
        <v>1396</v>
      </c>
    </row>
    <row r="262" spans="1:13" ht="15" customHeight="1" x14ac:dyDescent="0.25">
      <c r="A262" s="12" t="s">
        <v>213</v>
      </c>
      <c r="B262" s="12" t="s">
        <v>214</v>
      </c>
      <c r="C262" s="12" t="s">
        <v>901</v>
      </c>
      <c r="D262" s="12" t="s">
        <v>68</v>
      </c>
      <c r="E262" s="12" t="s">
        <v>69</v>
      </c>
      <c r="F262" s="12" t="s">
        <v>1394</v>
      </c>
      <c r="G262" s="40">
        <v>1</v>
      </c>
      <c r="H262" s="40">
        <v>0.98</v>
      </c>
      <c r="I262" s="40">
        <v>0.98</v>
      </c>
      <c r="J262" s="40">
        <v>518</v>
      </c>
      <c r="K262" s="41">
        <v>0.95</v>
      </c>
      <c r="L262" s="12" t="s">
        <v>1395</v>
      </c>
      <c r="M262" s="12" t="s">
        <v>1396</v>
      </c>
    </row>
    <row r="263" spans="1:13" ht="15" customHeight="1" x14ac:dyDescent="0.25">
      <c r="A263" s="12" t="s">
        <v>216</v>
      </c>
      <c r="B263" s="12" t="s">
        <v>217</v>
      </c>
      <c r="C263" s="12" t="s">
        <v>901</v>
      </c>
      <c r="D263" s="12" t="s">
        <v>30</v>
      </c>
      <c r="E263" s="12" t="s">
        <v>31</v>
      </c>
      <c r="F263" s="12" t="s">
        <v>1394</v>
      </c>
      <c r="G263" s="40">
        <v>2</v>
      </c>
      <c r="H263" s="40">
        <v>2.2000000000000002</v>
      </c>
      <c r="I263" s="40">
        <v>1.1000000000000001</v>
      </c>
      <c r="J263" s="40">
        <v>509</v>
      </c>
      <c r="K263" s="41">
        <v>0.95</v>
      </c>
      <c r="L263" s="12" t="s">
        <v>1395</v>
      </c>
      <c r="M263" s="12" t="s">
        <v>1396</v>
      </c>
    </row>
    <row r="264" spans="1:13" ht="15" customHeight="1" x14ac:dyDescent="0.25">
      <c r="A264" s="12" t="s">
        <v>216</v>
      </c>
      <c r="B264" s="12" t="s">
        <v>217</v>
      </c>
      <c r="C264" s="12" t="s">
        <v>901</v>
      </c>
      <c r="D264" s="12" t="s">
        <v>52</v>
      </c>
      <c r="E264" s="12" t="s">
        <v>53</v>
      </c>
      <c r="F264" s="12" t="s">
        <v>1394</v>
      </c>
      <c r="G264" s="40">
        <v>1</v>
      </c>
      <c r="H264" s="40">
        <v>1.1200000000000001</v>
      </c>
      <c r="I264" s="40">
        <v>1.1200000000000001</v>
      </c>
      <c r="J264" s="40">
        <v>511</v>
      </c>
      <c r="K264" s="41">
        <v>0.95</v>
      </c>
      <c r="L264" s="12" t="s">
        <v>1395</v>
      </c>
      <c r="M264" s="12" t="s">
        <v>1396</v>
      </c>
    </row>
    <row r="265" spans="1:13" ht="15" customHeight="1" x14ac:dyDescent="0.25">
      <c r="A265" s="12" t="s">
        <v>216</v>
      </c>
      <c r="B265" s="12" t="s">
        <v>217</v>
      </c>
      <c r="C265" s="12" t="s">
        <v>901</v>
      </c>
      <c r="D265" s="12" t="s">
        <v>84</v>
      </c>
      <c r="E265" s="12" t="s">
        <v>85</v>
      </c>
      <c r="F265" s="12" t="s">
        <v>1394</v>
      </c>
      <c r="G265" s="40">
        <v>1</v>
      </c>
      <c r="H265" s="40">
        <v>1.1000000000000001</v>
      </c>
      <c r="I265" s="40">
        <v>1.1000000000000001</v>
      </c>
      <c r="J265" s="40">
        <v>509</v>
      </c>
      <c r="K265" s="41">
        <v>0.95</v>
      </c>
      <c r="L265" s="12" t="s">
        <v>1395</v>
      </c>
      <c r="M265" s="12" t="s">
        <v>1396</v>
      </c>
    </row>
    <row r="266" spans="1:13" ht="15" customHeight="1" x14ac:dyDescent="0.25">
      <c r="A266" s="12" t="s">
        <v>216</v>
      </c>
      <c r="B266" s="12" t="s">
        <v>217</v>
      </c>
      <c r="C266" s="12" t="s">
        <v>901</v>
      </c>
      <c r="D266" s="12" t="s">
        <v>26</v>
      </c>
      <c r="E266" s="12" t="s">
        <v>27</v>
      </c>
      <c r="F266" s="12" t="s">
        <v>1394</v>
      </c>
      <c r="G266" s="40">
        <v>1</v>
      </c>
      <c r="H266" s="40">
        <v>1.08</v>
      </c>
      <c r="I266" s="40">
        <v>1.08</v>
      </c>
      <c r="J266" s="40">
        <v>507</v>
      </c>
      <c r="K266" s="41">
        <v>0.95</v>
      </c>
      <c r="L266" s="12" t="s">
        <v>1395</v>
      </c>
      <c r="M266" s="12" t="s">
        <v>1396</v>
      </c>
    </row>
    <row r="267" spans="1:13" ht="15" customHeight="1" x14ac:dyDescent="0.25">
      <c r="A267" s="12" t="s">
        <v>216</v>
      </c>
      <c r="B267" s="12" t="s">
        <v>217</v>
      </c>
      <c r="C267" s="12" t="s">
        <v>901</v>
      </c>
      <c r="D267" s="12" t="s">
        <v>34</v>
      </c>
      <c r="E267" s="12" t="s">
        <v>35</v>
      </c>
      <c r="F267" s="12" t="s">
        <v>1394</v>
      </c>
      <c r="G267" s="40">
        <v>1</v>
      </c>
      <c r="H267" s="40">
        <v>1.1200000000000001</v>
      </c>
      <c r="I267" s="40">
        <v>1.1200000000000001</v>
      </c>
      <c r="J267" s="40">
        <v>511</v>
      </c>
      <c r="K267" s="41">
        <v>0.95</v>
      </c>
      <c r="L267" s="12" t="s">
        <v>1395</v>
      </c>
      <c r="M267" s="12" t="s">
        <v>1396</v>
      </c>
    </row>
    <row r="268" spans="1:13" ht="15" customHeight="1" x14ac:dyDescent="0.25">
      <c r="A268" s="12" t="s">
        <v>216</v>
      </c>
      <c r="B268" s="12" t="s">
        <v>217</v>
      </c>
      <c r="C268" s="12" t="s">
        <v>901</v>
      </c>
      <c r="D268" s="12" t="s">
        <v>46</v>
      </c>
      <c r="E268" s="12" t="s">
        <v>47</v>
      </c>
      <c r="F268" s="12" t="s">
        <v>1394</v>
      </c>
      <c r="G268" s="40">
        <v>1</v>
      </c>
      <c r="H268" s="40">
        <v>1.0900000000000001</v>
      </c>
      <c r="I268" s="40">
        <v>1.0900000000000001</v>
      </c>
      <c r="J268" s="40">
        <v>508</v>
      </c>
      <c r="K268" s="41">
        <v>0.95</v>
      </c>
      <c r="L268" s="12" t="s">
        <v>1395</v>
      </c>
      <c r="M268" s="12" t="s">
        <v>1396</v>
      </c>
    </row>
    <row r="269" spans="1:13" ht="15" customHeight="1" x14ac:dyDescent="0.25">
      <c r="A269" s="12" t="s">
        <v>216</v>
      </c>
      <c r="B269" s="12" t="s">
        <v>217</v>
      </c>
      <c r="C269" s="12" t="s">
        <v>901</v>
      </c>
      <c r="D269" s="12" t="s">
        <v>48</v>
      </c>
      <c r="E269" s="12" t="s">
        <v>49</v>
      </c>
      <c r="F269" s="12" t="s">
        <v>1394</v>
      </c>
      <c r="G269" s="40">
        <v>1</v>
      </c>
      <c r="H269" s="40">
        <v>1.1000000000000001</v>
      </c>
      <c r="I269" s="40">
        <v>1.1000000000000001</v>
      </c>
      <c r="J269" s="40">
        <v>509</v>
      </c>
      <c r="K269" s="41">
        <v>0.95</v>
      </c>
      <c r="L269" s="12" t="s">
        <v>1395</v>
      </c>
      <c r="M269" s="12" t="s">
        <v>1396</v>
      </c>
    </row>
    <row r="270" spans="1:13" ht="15" customHeight="1" x14ac:dyDescent="0.25">
      <c r="A270" s="12" t="s">
        <v>216</v>
      </c>
      <c r="B270" s="12" t="s">
        <v>217</v>
      </c>
      <c r="C270" s="12" t="s">
        <v>901</v>
      </c>
      <c r="D270" s="12" t="s">
        <v>4</v>
      </c>
      <c r="E270" s="12" t="s">
        <v>5</v>
      </c>
      <c r="F270" s="12" t="s">
        <v>1394</v>
      </c>
      <c r="G270" s="40">
        <v>1</v>
      </c>
      <c r="H270" s="40">
        <v>1.06</v>
      </c>
      <c r="I270" s="40">
        <v>1.06</v>
      </c>
      <c r="J270" s="40">
        <v>505</v>
      </c>
      <c r="K270" s="41">
        <v>0.95</v>
      </c>
      <c r="L270" s="12" t="s">
        <v>1395</v>
      </c>
      <c r="M270" s="12" t="s">
        <v>1396</v>
      </c>
    </row>
    <row r="271" spans="1:13" ht="15" customHeight="1" x14ac:dyDescent="0.25">
      <c r="A271" s="12" t="s">
        <v>216</v>
      </c>
      <c r="B271" s="12" t="s">
        <v>217</v>
      </c>
      <c r="C271" s="12" t="s">
        <v>901</v>
      </c>
      <c r="D271" s="12" t="s">
        <v>68</v>
      </c>
      <c r="E271" s="12" t="s">
        <v>69</v>
      </c>
      <c r="F271" s="12" t="s">
        <v>1394</v>
      </c>
      <c r="G271" s="40">
        <v>1</v>
      </c>
      <c r="H271" s="40">
        <v>1.1100000000000001</v>
      </c>
      <c r="I271" s="40">
        <v>1.1100000000000001</v>
      </c>
      <c r="J271" s="40">
        <v>510</v>
      </c>
      <c r="K271" s="41">
        <v>0.95</v>
      </c>
      <c r="L271" s="12" t="s">
        <v>1395</v>
      </c>
      <c r="M271" s="12" t="s">
        <v>1396</v>
      </c>
    </row>
    <row r="272" spans="1:13" ht="15" customHeight="1" x14ac:dyDescent="0.25">
      <c r="A272" s="12" t="s">
        <v>220</v>
      </c>
      <c r="B272" s="12" t="s">
        <v>221</v>
      </c>
      <c r="C272" s="12" t="s">
        <v>900</v>
      </c>
      <c r="D272" s="12" t="s">
        <v>30</v>
      </c>
      <c r="E272" s="12" t="s">
        <v>31</v>
      </c>
      <c r="F272" s="12" t="s">
        <v>1394</v>
      </c>
      <c r="G272" s="40">
        <v>2</v>
      </c>
      <c r="H272" s="40">
        <v>2.2200000000000002</v>
      </c>
      <c r="I272" s="40">
        <v>1.1100000000000001</v>
      </c>
      <c r="J272" s="40">
        <v>510</v>
      </c>
      <c r="K272" s="41">
        <v>0.95</v>
      </c>
      <c r="L272" s="12" t="s">
        <v>1395</v>
      </c>
      <c r="M272" s="12" t="s">
        <v>1396</v>
      </c>
    </row>
    <row r="273" spans="1:13" ht="15" customHeight="1" x14ac:dyDescent="0.25">
      <c r="A273" s="12" t="s">
        <v>220</v>
      </c>
      <c r="B273" s="12" t="s">
        <v>221</v>
      </c>
      <c r="C273" s="12" t="s">
        <v>900</v>
      </c>
      <c r="D273" s="12" t="s">
        <v>52</v>
      </c>
      <c r="E273" s="12" t="s">
        <v>53</v>
      </c>
      <c r="F273" s="12" t="s">
        <v>1394</v>
      </c>
      <c r="G273" s="40">
        <v>1</v>
      </c>
      <c r="H273" s="40">
        <v>0.92</v>
      </c>
      <c r="I273" s="40">
        <v>0.92</v>
      </c>
      <c r="J273" s="40">
        <v>512</v>
      </c>
      <c r="K273" s="41">
        <v>0.95</v>
      </c>
      <c r="L273" s="12" t="s">
        <v>1395</v>
      </c>
      <c r="M273" s="12" t="s">
        <v>1396</v>
      </c>
    </row>
    <row r="274" spans="1:13" ht="15" customHeight="1" x14ac:dyDescent="0.25">
      <c r="A274" s="12" t="s">
        <v>220</v>
      </c>
      <c r="B274" s="12" t="s">
        <v>221</v>
      </c>
      <c r="C274" s="12" t="s">
        <v>900</v>
      </c>
      <c r="D274" s="12" t="s">
        <v>84</v>
      </c>
      <c r="E274" s="12" t="s">
        <v>85</v>
      </c>
      <c r="F274" s="12" t="s">
        <v>1394</v>
      </c>
      <c r="G274" s="40">
        <v>1</v>
      </c>
      <c r="H274" s="40">
        <v>1.1100000000000001</v>
      </c>
      <c r="I274" s="40">
        <v>1.1100000000000001</v>
      </c>
      <c r="J274" s="40">
        <v>510</v>
      </c>
      <c r="K274" s="41">
        <v>0.95</v>
      </c>
      <c r="L274" s="12" t="s">
        <v>1395</v>
      </c>
      <c r="M274" s="12" t="s">
        <v>1396</v>
      </c>
    </row>
    <row r="275" spans="1:13" ht="15" customHeight="1" x14ac:dyDescent="0.25">
      <c r="A275" s="12" t="s">
        <v>220</v>
      </c>
      <c r="B275" s="12" t="s">
        <v>221</v>
      </c>
      <c r="C275" s="12" t="s">
        <v>900</v>
      </c>
      <c r="D275" s="12" t="s">
        <v>26</v>
      </c>
      <c r="E275" s="12" t="s">
        <v>27</v>
      </c>
      <c r="F275" s="12" t="s">
        <v>1394</v>
      </c>
      <c r="G275" s="40">
        <v>1</v>
      </c>
      <c r="H275" s="40">
        <v>1.0900000000000001</v>
      </c>
      <c r="I275" s="40">
        <v>1.0900000000000001</v>
      </c>
      <c r="J275" s="40">
        <v>508</v>
      </c>
      <c r="K275" s="41">
        <v>0.95</v>
      </c>
      <c r="L275" s="12" t="s">
        <v>1395</v>
      </c>
      <c r="M275" s="12" t="s">
        <v>1396</v>
      </c>
    </row>
    <row r="276" spans="1:13" ht="15" customHeight="1" x14ac:dyDescent="0.25">
      <c r="A276" s="12" t="s">
        <v>220</v>
      </c>
      <c r="B276" s="12" t="s">
        <v>221</v>
      </c>
      <c r="C276" s="12" t="s">
        <v>900</v>
      </c>
      <c r="D276" s="12" t="s">
        <v>34</v>
      </c>
      <c r="E276" s="12" t="s">
        <v>35</v>
      </c>
      <c r="F276" s="12" t="s">
        <v>1394</v>
      </c>
      <c r="G276" s="40">
        <v>1</v>
      </c>
      <c r="H276" s="40">
        <v>0.92</v>
      </c>
      <c r="I276" s="40">
        <v>0.92</v>
      </c>
      <c r="J276" s="40">
        <v>512</v>
      </c>
      <c r="K276" s="41">
        <v>0.95</v>
      </c>
      <c r="L276" s="12" t="s">
        <v>1395</v>
      </c>
      <c r="M276" s="12" t="s">
        <v>1396</v>
      </c>
    </row>
    <row r="277" spans="1:13" ht="15" customHeight="1" x14ac:dyDescent="0.25">
      <c r="A277" s="12" t="s">
        <v>220</v>
      </c>
      <c r="B277" s="12" t="s">
        <v>221</v>
      </c>
      <c r="C277" s="12" t="s">
        <v>900</v>
      </c>
      <c r="D277" s="12" t="s">
        <v>46</v>
      </c>
      <c r="E277" s="12" t="s">
        <v>47</v>
      </c>
      <c r="F277" s="12" t="s">
        <v>1394</v>
      </c>
      <c r="G277" s="40">
        <v>1</v>
      </c>
      <c r="H277" s="40">
        <v>1.1000000000000001</v>
      </c>
      <c r="I277" s="40">
        <v>1.1000000000000001</v>
      </c>
      <c r="J277" s="40">
        <v>509</v>
      </c>
      <c r="K277" s="41">
        <v>0.95</v>
      </c>
      <c r="L277" s="12" t="s">
        <v>1395</v>
      </c>
      <c r="M277" s="12" t="s">
        <v>1396</v>
      </c>
    </row>
    <row r="278" spans="1:13" ht="15" customHeight="1" x14ac:dyDescent="0.25">
      <c r="A278" s="12" t="s">
        <v>220</v>
      </c>
      <c r="B278" s="12" t="s">
        <v>221</v>
      </c>
      <c r="C278" s="12" t="s">
        <v>900</v>
      </c>
      <c r="D278" s="12" t="s">
        <v>48</v>
      </c>
      <c r="E278" s="12" t="s">
        <v>49</v>
      </c>
      <c r="F278" s="12" t="s">
        <v>1394</v>
      </c>
      <c r="G278" s="40">
        <v>1</v>
      </c>
      <c r="H278" s="40">
        <v>1.1100000000000001</v>
      </c>
      <c r="I278" s="40">
        <v>1.1100000000000001</v>
      </c>
      <c r="J278" s="40">
        <v>510</v>
      </c>
      <c r="K278" s="41">
        <v>0.95</v>
      </c>
      <c r="L278" s="12" t="s">
        <v>1395</v>
      </c>
      <c r="M278" s="12" t="s">
        <v>1396</v>
      </c>
    </row>
    <row r="279" spans="1:13" ht="15" customHeight="1" x14ac:dyDescent="0.25">
      <c r="A279" s="12" t="s">
        <v>220</v>
      </c>
      <c r="B279" s="12" t="s">
        <v>221</v>
      </c>
      <c r="C279" s="12" t="s">
        <v>900</v>
      </c>
      <c r="D279" s="12" t="s">
        <v>4</v>
      </c>
      <c r="E279" s="12" t="s">
        <v>5</v>
      </c>
      <c r="F279" s="12" t="s">
        <v>1394</v>
      </c>
      <c r="G279" s="40">
        <v>1</v>
      </c>
      <c r="H279" s="40">
        <v>1.07</v>
      </c>
      <c r="I279" s="40">
        <v>1.07</v>
      </c>
      <c r="J279" s="40">
        <v>506</v>
      </c>
      <c r="K279" s="41">
        <v>0.95</v>
      </c>
      <c r="L279" s="12" t="s">
        <v>1395</v>
      </c>
      <c r="M279" s="12" t="s">
        <v>1396</v>
      </c>
    </row>
    <row r="280" spans="1:13" ht="15" customHeight="1" x14ac:dyDescent="0.25">
      <c r="A280" s="12" t="s">
        <v>220</v>
      </c>
      <c r="B280" s="12" t="s">
        <v>221</v>
      </c>
      <c r="C280" s="12" t="s">
        <v>900</v>
      </c>
      <c r="D280" s="12" t="s">
        <v>68</v>
      </c>
      <c r="E280" s="12" t="s">
        <v>69</v>
      </c>
      <c r="F280" s="12" t="s">
        <v>1394</v>
      </c>
      <c r="G280" s="40">
        <v>1</v>
      </c>
      <c r="H280" s="40">
        <v>1.1200000000000001</v>
      </c>
      <c r="I280" s="40">
        <v>1.1200000000000001</v>
      </c>
      <c r="J280" s="40">
        <v>511</v>
      </c>
      <c r="K280" s="41">
        <v>0.95</v>
      </c>
      <c r="L280" s="12" t="s">
        <v>1395</v>
      </c>
      <c r="M280" s="12" t="s">
        <v>1396</v>
      </c>
    </row>
    <row r="281" spans="1:13" ht="15" customHeight="1" x14ac:dyDescent="0.25">
      <c r="A281" s="12" t="s">
        <v>223</v>
      </c>
      <c r="B281" s="12" t="s">
        <v>224</v>
      </c>
      <c r="C281" s="12" t="s">
        <v>905</v>
      </c>
      <c r="D281" s="12" t="s">
        <v>30</v>
      </c>
      <c r="E281" s="12" t="s">
        <v>31</v>
      </c>
      <c r="F281" s="12" t="s">
        <v>1394</v>
      </c>
      <c r="G281" s="40">
        <v>2</v>
      </c>
      <c r="H281" s="40">
        <v>2.2400000000000002</v>
      </c>
      <c r="I281" s="40">
        <v>1.1200000000000001</v>
      </c>
      <c r="J281" s="40">
        <v>511</v>
      </c>
      <c r="K281" s="41">
        <v>0.95</v>
      </c>
      <c r="L281" s="12" t="s">
        <v>1395</v>
      </c>
      <c r="M281" s="12" t="s">
        <v>1396</v>
      </c>
    </row>
    <row r="282" spans="1:13" ht="15" customHeight="1" x14ac:dyDescent="0.25">
      <c r="A282" s="12" t="s">
        <v>223</v>
      </c>
      <c r="B282" s="12" t="s">
        <v>224</v>
      </c>
      <c r="C282" s="12" t="s">
        <v>905</v>
      </c>
      <c r="D282" s="12" t="s">
        <v>52</v>
      </c>
      <c r="E282" s="12" t="s">
        <v>53</v>
      </c>
      <c r="F282" s="12" t="s">
        <v>1394</v>
      </c>
      <c r="G282" s="40">
        <v>1</v>
      </c>
      <c r="H282" s="40">
        <v>0.93</v>
      </c>
      <c r="I282" s="40">
        <v>0.93</v>
      </c>
      <c r="J282" s="40">
        <v>513</v>
      </c>
      <c r="K282" s="41">
        <v>0.95</v>
      </c>
      <c r="L282" s="12" t="s">
        <v>1395</v>
      </c>
      <c r="M282" s="12" t="s">
        <v>1396</v>
      </c>
    </row>
    <row r="283" spans="1:13" ht="15" customHeight="1" x14ac:dyDescent="0.25">
      <c r="A283" s="12" t="s">
        <v>223</v>
      </c>
      <c r="B283" s="12" t="s">
        <v>224</v>
      </c>
      <c r="C283" s="12" t="s">
        <v>905</v>
      </c>
      <c r="D283" s="12" t="s">
        <v>84</v>
      </c>
      <c r="E283" s="12" t="s">
        <v>85</v>
      </c>
      <c r="F283" s="12" t="s">
        <v>1394</v>
      </c>
      <c r="G283" s="40">
        <v>1</v>
      </c>
      <c r="H283" s="40">
        <v>1.1200000000000001</v>
      </c>
      <c r="I283" s="40">
        <v>1.1200000000000001</v>
      </c>
      <c r="J283" s="40">
        <v>511</v>
      </c>
      <c r="K283" s="41">
        <v>0.95</v>
      </c>
      <c r="L283" s="12" t="s">
        <v>1395</v>
      </c>
      <c r="M283" s="12" t="s">
        <v>1396</v>
      </c>
    </row>
    <row r="284" spans="1:13" ht="15" customHeight="1" x14ac:dyDescent="0.25">
      <c r="A284" s="12" t="s">
        <v>223</v>
      </c>
      <c r="B284" s="12" t="s">
        <v>224</v>
      </c>
      <c r="C284" s="12" t="s">
        <v>905</v>
      </c>
      <c r="D284" s="12" t="s">
        <v>26</v>
      </c>
      <c r="E284" s="12" t="s">
        <v>27</v>
      </c>
      <c r="F284" s="12" t="s">
        <v>1394</v>
      </c>
      <c r="G284" s="40">
        <v>1</v>
      </c>
      <c r="H284" s="40">
        <v>1.1000000000000001</v>
      </c>
      <c r="I284" s="40">
        <v>1.1000000000000001</v>
      </c>
      <c r="J284" s="40">
        <v>509</v>
      </c>
      <c r="K284" s="41">
        <v>0.95</v>
      </c>
      <c r="L284" s="12" t="s">
        <v>1395</v>
      </c>
      <c r="M284" s="12" t="s">
        <v>1396</v>
      </c>
    </row>
    <row r="285" spans="1:13" ht="15" customHeight="1" x14ac:dyDescent="0.25">
      <c r="A285" s="12" t="s">
        <v>223</v>
      </c>
      <c r="B285" s="12" t="s">
        <v>224</v>
      </c>
      <c r="C285" s="12" t="s">
        <v>905</v>
      </c>
      <c r="D285" s="12" t="s">
        <v>34</v>
      </c>
      <c r="E285" s="12" t="s">
        <v>35</v>
      </c>
      <c r="F285" s="12" t="s">
        <v>1394</v>
      </c>
      <c r="G285" s="40">
        <v>1</v>
      </c>
      <c r="H285" s="40">
        <v>0.93</v>
      </c>
      <c r="I285" s="40">
        <v>0.93</v>
      </c>
      <c r="J285" s="40">
        <v>513</v>
      </c>
      <c r="K285" s="41">
        <v>0.95</v>
      </c>
      <c r="L285" s="12" t="s">
        <v>1395</v>
      </c>
      <c r="M285" s="12" t="s">
        <v>1396</v>
      </c>
    </row>
    <row r="286" spans="1:13" ht="15" customHeight="1" x14ac:dyDescent="0.25">
      <c r="A286" s="12" t="s">
        <v>223</v>
      </c>
      <c r="B286" s="12" t="s">
        <v>224</v>
      </c>
      <c r="C286" s="12" t="s">
        <v>905</v>
      </c>
      <c r="D286" s="12" t="s">
        <v>46</v>
      </c>
      <c r="E286" s="12" t="s">
        <v>47</v>
      </c>
      <c r="F286" s="12" t="s">
        <v>1394</v>
      </c>
      <c r="G286" s="40">
        <v>1</v>
      </c>
      <c r="H286" s="40">
        <v>1.1100000000000001</v>
      </c>
      <c r="I286" s="40">
        <v>1.1100000000000001</v>
      </c>
      <c r="J286" s="40">
        <v>510</v>
      </c>
      <c r="K286" s="41">
        <v>0.95</v>
      </c>
      <c r="L286" s="12" t="s">
        <v>1395</v>
      </c>
      <c r="M286" s="12" t="s">
        <v>1396</v>
      </c>
    </row>
    <row r="287" spans="1:13" ht="15" customHeight="1" x14ac:dyDescent="0.25">
      <c r="A287" s="12" t="s">
        <v>223</v>
      </c>
      <c r="B287" s="12" t="s">
        <v>224</v>
      </c>
      <c r="C287" s="12" t="s">
        <v>905</v>
      </c>
      <c r="D287" s="12" t="s">
        <v>48</v>
      </c>
      <c r="E287" s="12" t="s">
        <v>49</v>
      </c>
      <c r="F287" s="12" t="s">
        <v>1394</v>
      </c>
      <c r="G287" s="40">
        <v>1</v>
      </c>
      <c r="H287" s="40">
        <v>1.1200000000000001</v>
      </c>
      <c r="I287" s="40">
        <v>1.1200000000000001</v>
      </c>
      <c r="J287" s="40">
        <v>511</v>
      </c>
      <c r="K287" s="41">
        <v>0.95</v>
      </c>
      <c r="L287" s="12" t="s">
        <v>1395</v>
      </c>
      <c r="M287" s="12" t="s">
        <v>1396</v>
      </c>
    </row>
    <row r="288" spans="1:13" ht="15" customHeight="1" x14ac:dyDescent="0.25">
      <c r="A288" s="12" t="s">
        <v>223</v>
      </c>
      <c r="B288" s="12" t="s">
        <v>224</v>
      </c>
      <c r="C288" s="12" t="s">
        <v>905</v>
      </c>
      <c r="D288" s="12" t="s">
        <v>4</v>
      </c>
      <c r="E288" s="12" t="s">
        <v>5</v>
      </c>
      <c r="F288" s="12" t="s">
        <v>1394</v>
      </c>
      <c r="G288" s="40">
        <v>1</v>
      </c>
      <c r="H288" s="40">
        <v>1.08</v>
      </c>
      <c r="I288" s="40">
        <v>1.08</v>
      </c>
      <c r="J288" s="40">
        <v>507</v>
      </c>
      <c r="K288" s="41">
        <v>0.95</v>
      </c>
      <c r="L288" s="12" t="s">
        <v>1395</v>
      </c>
      <c r="M288" s="12" t="s">
        <v>1396</v>
      </c>
    </row>
    <row r="289" spans="1:13" ht="15" customHeight="1" x14ac:dyDescent="0.25">
      <c r="A289" s="12" t="s">
        <v>223</v>
      </c>
      <c r="B289" s="12" t="s">
        <v>224</v>
      </c>
      <c r="C289" s="12" t="s">
        <v>905</v>
      </c>
      <c r="D289" s="12" t="s">
        <v>68</v>
      </c>
      <c r="E289" s="12" t="s">
        <v>69</v>
      </c>
      <c r="F289" s="12" t="s">
        <v>1394</v>
      </c>
      <c r="G289" s="40">
        <v>1</v>
      </c>
      <c r="H289" s="40">
        <v>0.92</v>
      </c>
      <c r="I289" s="40">
        <v>0.92</v>
      </c>
      <c r="J289" s="40">
        <v>512</v>
      </c>
      <c r="K289" s="41">
        <v>0.95</v>
      </c>
      <c r="L289" s="12" t="s">
        <v>1395</v>
      </c>
      <c r="M289" s="12" t="s">
        <v>1396</v>
      </c>
    </row>
    <row r="290" spans="1:13" ht="15" customHeight="1" x14ac:dyDescent="0.25">
      <c r="A290" s="12" t="s">
        <v>225</v>
      </c>
      <c r="B290" s="12" t="s">
        <v>226</v>
      </c>
      <c r="C290" s="12" t="s">
        <v>906</v>
      </c>
      <c r="D290" s="12" t="s">
        <v>30</v>
      </c>
      <c r="E290" s="12" t="s">
        <v>31</v>
      </c>
      <c r="F290" s="12" t="s">
        <v>1394</v>
      </c>
      <c r="G290" s="40">
        <v>2</v>
      </c>
      <c r="H290" s="40">
        <v>1.84</v>
      </c>
      <c r="I290" s="40">
        <v>0.92</v>
      </c>
      <c r="J290" s="40">
        <v>512</v>
      </c>
      <c r="K290" s="41">
        <v>0.95</v>
      </c>
      <c r="L290" s="12" t="s">
        <v>1395</v>
      </c>
      <c r="M290" s="12" t="s">
        <v>1396</v>
      </c>
    </row>
    <row r="291" spans="1:13" ht="15" customHeight="1" x14ac:dyDescent="0.25">
      <c r="A291" s="12" t="s">
        <v>225</v>
      </c>
      <c r="B291" s="12" t="s">
        <v>226</v>
      </c>
      <c r="C291" s="12" t="s">
        <v>906</v>
      </c>
      <c r="D291" s="12" t="s">
        <v>52</v>
      </c>
      <c r="E291" s="12" t="s">
        <v>53</v>
      </c>
      <c r="F291" s="12" t="s">
        <v>1394</v>
      </c>
      <c r="G291" s="40">
        <v>1</v>
      </c>
      <c r="H291" s="40">
        <v>0.94</v>
      </c>
      <c r="I291" s="40">
        <v>0.94</v>
      </c>
      <c r="J291" s="40">
        <v>514</v>
      </c>
      <c r="K291" s="41">
        <v>0.95</v>
      </c>
      <c r="L291" s="12" t="s">
        <v>1395</v>
      </c>
      <c r="M291" s="12" t="s">
        <v>1396</v>
      </c>
    </row>
    <row r="292" spans="1:13" ht="15" customHeight="1" x14ac:dyDescent="0.25">
      <c r="A292" s="12" t="s">
        <v>225</v>
      </c>
      <c r="B292" s="12" t="s">
        <v>226</v>
      </c>
      <c r="C292" s="12" t="s">
        <v>906</v>
      </c>
      <c r="D292" s="12" t="s">
        <v>84</v>
      </c>
      <c r="E292" s="12" t="s">
        <v>85</v>
      </c>
      <c r="F292" s="12" t="s">
        <v>1394</v>
      </c>
      <c r="G292" s="40">
        <v>1</v>
      </c>
      <c r="H292" s="40">
        <v>0.92</v>
      </c>
      <c r="I292" s="40">
        <v>0.92</v>
      </c>
      <c r="J292" s="40">
        <v>512</v>
      </c>
      <c r="K292" s="41">
        <v>0.95</v>
      </c>
      <c r="L292" s="12" t="s">
        <v>1395</v>
      </c>
      <c r="M292" s="12" t="s">
        <v>1396</v>
      </c>
    </row>
    <row r="293" spans="1:13" ht="15" customHeight="1" x14ac:dyDescent="0.25">
      <c r="A293" s="12" t="s">
        <v>225</v>
      </c>
      <c r="B293" s="12" t="s">
        <v>226</v>
      </c>
      <c r="C293" s="12" t="s">
        <v>906</v>
      </c>
      <c r="D293" s="12" t="s">
        <v>26</v>
      </c>
      <c r="E293" s="12" t="s">
        <v>27</v>
      </c>
      <c r="F293" s="12" t="s">
        <v>1394</v>
      </c>
      <c r="G293" s="40">
        <v>1</v>
      </c>
      <c r="H293" s="40">
        <v>1.1100000000000001</v>
      </c>
      <c r="I293" s="40">
        <v>1.1100000000000001</v>
      </c>
      <c r="J293" s="40">
        <v>510</v>
      </c>
      <c r="K293" s="41">
        <v>0.95</v>
      </c>
      <c r="L293" s="12" t="s">
        <v>1395</v>
      </c>
      <c r="M293" s="12" t="s">
        <v>1396</v>
      </c>
    </row>
    <row r="294" spans="1:13" ht="15" customHeight="1" x14ac:dyDescent="0.25">
      <c r="A294" s="12" t="s">
        <v>225</v>
      </c>
      <c r="B294" s="12" t="s">
        <v>226</v>
      </c>
      <c r="C294" s="12" t="s">
        <v>906</v>
      </c>
      <c r="D294" s="12" t="s">
        <v>34</v>
      </c>
      <c r="E294" s="12" t="s">
        <v>35</v>
      </c>
      <c r="F294" s="12" t="s">
        <v>1394</v>
      </c>
      <c r="G294" s="40">
        <v>1</v>
      </c>
      <c r="H294" s="40">
        <v>0.94</v>
      </c>
      <c r="I294" s="40">
        <v>0.94</v>
      </c>
      <c r="J294" s="40">
        <v>514</v>
      </c>
      <c r="K294" s="41">
        <v>0.95</v>
      </c>
      <c r="L294" s="12" t="s">
        <v>1395</v>
      </c>
      <c r="M294" s="12" t="s">
        <v>1396</v>
      </c>
    </row>
    <row r="295" spans="1:13" ht="15" customHeight="1" x14ac:dyDescent="0.25">
      <c r="A295" s="12" t="s">
        <v>225</v>
      </c>
      <c r="B295" s="12" t="s">
        <v>226</v>
      </c>
      <c r="C295" s="12" t="s">
        <v>906</v>
      </c>
      <c r="D295" s="12" t="s">
        <v>46</v>
      </c>
      <c r="E295" s="12" t="s">
        <v>47</v>
      </c>
      <c r="F295" s="12" t="s">
        <v>1394</v>
      </c>
      <c r="G295" s="40">
        <v>1</v>
      </c>
      <c r="H295" s="40">
        <v>1.1200000000000001</v>
      </c>
      <c r="I295" s="40">
        <v>1.1200000000000001</v>
      </c>
      <c r="J295" s="40">
        <v>511</v>
      </c>
      <c r="K295" s="41">
        <v>0.95</v>
      </c>
      <c r="L295" s="12" t="s">
        <v>1395</v>
      </c>
      <c r="M295" s="12" t="s">
        <v>1396</v>
      </c>
    </row>
    <row r="296" spans="1:13" ht="15" customHeight="1" x14ac:dyDescent="0.25">
      <c r="A296" s="12" t="s">
        <v>225</v>
      </c>
      <c r="B296" s="12" t="s">
        <v>226</v>
      </c>
      <c r="C296" s="12" t="s">
        <v>906</v>
      </c>
      <c r="D296" s="12" t="s">
        <v>48</v>
      </c>
      <c r="E296" s="12" t="s">
        <v>49</v>
      </c>
      <c r="F296" s="12" t="s">
        <v>1394</v>
      </c>
      <c r="G296" s="40">
        <v>1</v>
      </c>
      <c r="H296" s="40">
        <v>0.92</v>
      </c>
      <c r="I296" s="40">
        <v>0.92</v>
      </c>
      <c r="J296" s="40">
        <v>512</v>
      </c>
      <c r="K296" s="41">
        <v>0.95</v>
      </c>
      <c r="L296" s="12" t="s">
        <v>1395</v>
      </c>
      <c r="M296" s="12" t="s">
        <v>1396</v>
      </c>
    </row>
    <row r="297" spans="1:13" ht="15" customHeight="1" x14ac:dyDescent="0.25">
      <c r="A297" s="12" t="s">
        <v>225</v>
      </c>
      <c r="B297" s="12" t="s">
        <v>226</v>
      </c>
      <c r="C297" s="12" t="s">
        <v>906</v>
      </c>
      <c r="D297" s="12" t="s">
        <v>4</v>
      </c>
      <c r="E297" s="12" t="s">
        <v>5</v>
      </c>
      <c r="F297" s="12" t="s">
        <v>1394</v>
      </c>
      <c r="G297" s="40">
        <v>1</v>
      </c>
      <c r="H297" s="40">
        <v>1.0900000000000001</v>
      </c>
      <c r="I297" s="40">
        <v>1.0900000000000001</v>
      </c>
      <c r="J297" s="40">
        <v>508</v>
      </c>
      <c r="K297" s="41">
        <v>0.95</v>
      </c>
      <c r="L297" s="12" t="s">
        <v>1395</v>
      </c>
      <c r="M297" s="12" t="s">
        <v>1396</v>
      </c>
    </row>
    <row r="298" spans="1:13" ht="15" customHeight="1" x14ac:dyDescent="0.25">
      <c r="A298" s="12" t="s">
        <v>225</v>
      </c>
      <c r="B298" s="12" t="s">
        <v>226</v>
      </c>
      <c r="C298" s="12" t="s">
        <v>906</v>
      </c>
      <c r="D298" s="12" t="s">
        <v>68</v>
      </c>
      <c r="E298" s="12" t="s">
        <v>69</v>
      </c>
      <c r="F298" s="12" t="s">
        <v>1394</v>
      </c>
      <c r="G298" s="40">
        <v>1</v>
      </c>
      <c r="H298" s="40">
        <v>0.93</v>
      </c>
      <c r="I298" s="40">
        <v>0.93</v>
      </c>
      <c r="J298" s="40">
        <v>513</v>
      </c>
      <c r="K298" s="41">
        <v>0.95</v>
      </c>
      <c r="L298" s="12" t="s">
        <v>1395</v>
      </c>
      <c r="M298" s="12" t="s">
        <v>1396</v>
      </c>
    </row>
    <row r="299" spans="1:13" ht="15" customHeight="1" x14ac:dyDescent="0.25">
      <c r="A299" s="12" t="s">
        <v>227</v>
      </c>
      <c r="B299" s="12" t="s">
        <v>228</v>
      </c>
      <c r="C299" s="12" t="s">
        <v>899</v>
      </c>
      <c r="D299" s="12" t="s">
        <v>30</v>
      </c>
      <c r="E299" s="12" t="s">
        <v>31</v>
      </c>
      <c r="F299" s="12" t="s">
        <v>1394</v>
      </c>
      <c r="G299" s="40">
        <v>2</v>
      </c>
      <c r="H299" s="40">
        <v>1.86</v>
      </c>
      <c r="I299" s="40">
        <v>0.93</v>
      </c>
      <c r="J299" s="40">
        <v>513</v>
      </c>
      <c r="K299" s="41">
        <v>0.95</v>
      </c>
      <c r="L299" s="12" t="s">
        <v>1395</v>
      </c>
      <c r="M299" s="12" t="s">
        <v>1396</v>
      </c>
    </row>
    <row r="300" spans="1:13" ht="15" customHeight="1" x14ac:dyDescent="0.25">
      <c r="A300" s="12" t="s">
        <v>227</v>
      </c>
      <c r="B300" s="12" t="s">
        <v>228</v>
      </c>
      <c r="C300" s="12" t="s">
        <v>899</v>
      </c>
      <c r="D300" s="12" t="s">
        <v>52</v>
      </c>
      <c r="E300" s="12" t="s">
        <v>53</v>
      </c>
      <c r="F300" s="12" t="s">
        <v>1394</v>
      </c>
      <c r="G300" s="40">
        <v>1</v>
      </c>
      <c r="H300" s="40">
        <v>0.95</v>
      </c>
      <c r="I300" s="40">
        <v>0.95</v>
      </c>
      <c r="J300" s="40">
        <v>515</v>
      </c>
      <c r="K300" s="41">
        <v>0.95</v>
      </c>
      <c r="L300" s="12" t="s">
        <v>1395</v>
      </c>
      <c r="M300" s="12" t="s">
        <v>1396</v>
      </c>
    </row>
    <row r="301" spans="1:13" ht="15" customHeight="1" x14ac:dyDescent="0.25">
      <c r="A301" s="12" t="s">
        <v>227</v>
      </c>
      <c r="B301" s="12" t="s">
        <v>228</v>
      </c>
      <c r="C301" s="12" t="s">
        <v>899</v>
      </c>
      <c r="D301" s="12" t="s">
        <v>84</v>
      </c>
      <c r="E301" s="12" t="s">
        <v>85</v>
      </c>
      <c r="F301" s="12" t="s">
        <v>1394</v>
      </c>
      <c r="G301" s="40">
        <v>1</v>
      </c>
      <c r="H301" s="40">
        <v>0.93</v>
      </c>
      <c r="I301" s="40">
        <v>0.93</v>
      </c>
      <c r="J301" s="40">
        <v>513</v>
      </c>
      <c r="K301" s="41">
        <v>0.95</v>
      </c>
      <c r="L301" s="12" t="s">
        <v>1395</v>
      </c>
      <c r="M301" s="12" t="s">
        <v>1396</v>
      </c>
    </row>
    <row r="302" spans="1:13" ht="15" customHeight="1" x14ac:dyDescent="0.25">
      <c r="A302" s="12" t="s">
        <v>227</v>
      </c>
      <c r="B302" s="12" t="s">
        <v>228</v>
      </c>
      <c r="C302" s="12" t="s">
        <v>899</v>
      </c>
      <c r="D302" s="12" t="s">
        <v>26</v>
      </c>
      <c r="E302" s="12" t="s">
        <v>27</v>
      </c>
      <c r="F302" s="12" t="s">
        <v>1394</v>
      </c>
      <c r="G302" s="40">
        <v>1</v>
      </c>
      <c r="H302" s="40">
        <v>1.1200000000000001</v>
      </c>
      <c r="I302" s="40">
        <v>1.1200000000000001</v>
      </c>
      <c r="J302" s="40">
        <v>511</v>
      </c>
      <c r="K302" s="41">
        <v>0.95</v>
      </c>
      <c r="L302" s="12" t="s">
        <v>1395</v>
      </c>
      <c r="M302" s="12" t="s">
        <v>1396</v>
      </c>
    </row>
    <row r="303" spans="1:13" ht="15" customHeight="1" x14ac:dyDescent="0.25">
      <c r="A303" s="12" t="s">
        <v>227</v>
      </c>
      <c r="B303" s="12" t="s">
        <v>228</v>
      </c>
      <c r="C303" s="12" t="s">
        <v>899</v>
      </c>
      <c r="D303" s="12" t="s">
        <v>34</v>
      </c>
      <c r="E303" s="12" t="s">
        <v>35</v>
      </c>
      <c r="F303" s="12" t="s">
        <v>1394</v>
      </c>
      <c r="G303" s="40">
        <v>1</v>
      </c>
      <c r="H303" s="40">
        <v>0.95</v>
      </c>
      <c r="I303" s="40">
        <v>0.95</v>
      </c>
      <c r="J303" s="40">
        <v>515</v>
      </c>
      <c r="K303" s="41">
        <v>0.95</v>
      </c>
      <c r="L303" s="12" t="s">
        <v>1395</v>
      </c>
      <c r="M303" s="12" t="s">
        <v>1396</v>
      </c>
    </row>
    <row r="304" spans="1:13" ht="15" customHeight="1" x14ac:dyDescent="0.25">
      <c r="A304" s="12" t="s">
        <v>227</v>
      </c>
      <c r="B304" s="12" t="s">
        <v>228</v>
      </c>
      <c r="C304" s="12" t="s">
        <v>899</v>
      </c>
      <c r="D304" s="12" t="s">
        <v>46</v>
      </c>
      <c r="E304" s="12" t="s">
        <v>47</v>
      </c>
      <c r="F304" s="12" t="s">
        <v>1394</v>
      </c>
      <c r="G304" s="40">
        <v>1</v>
      </c>
      <c r="H304" s="40">
        <v>0.92</v>
      </c>
      <c r="I304" s="40">
        <v>0.92</v>
      </c>
      <c r="J304" s="40">
        <v>512</v>
      </c>
      <c r="K304" s="41">
        <v>0.95</v>
      </c>
      <c r="L304" s="12" t="s">
        <v>1395</v>
      </c>
      <c r="M304" s="12" t="s">
        <v>1396</v>
      </c>
    </row>
    <row r="305" spans="1:13" ht="15" customHeight="1" x14ac:dyDescent="0.25">
      <c r="A305" s="12" t="s">
        <v>227</v>
      </c>
      <c r="B305" s="12" t="s">
        <v>228</v>
      </c>
      <c r="C305" s="12" t="s">
        <v>899</v>
      </c>
      <c r="D305" s="12" t="s">
        <v>48</v>
      </c>
      <c r="E305" s="12" t="s">
        <v>49</v>
      </c>
      <c r="F305" s="12" t="s">
        <v>1394</v>
      </c>
      <c r="G305" s="40">
        <v>1</v>
      </c>
      <c r="H305" s="40">
        <v>0.93</v>
      </c>
      <c r="I305" s="40">
        <v>0.93</v>
      </c>
      <c r="J305" s="40">
        <v>513</v>
      </c>
      <c r="K305" s="41">
        <v>0.95</v>
      </c>
      <c r="L305" s="12" t="s">
        <v>1395</v>
      </c>
      <c r="M305" s="12" t="s">
        <v>1396</v>
      </c>
    </row>
    <row r="306" spans="1:13" ht="15" customHeight="1" x14ac:dyDescent="0.25">
      <c r="A306" s="12" t="s">
        <v>227</v>
      </c>
      <c r="B306" s="12" t="s">
        <v>228</v>
      </c>
      <c r="C306" s="12" t="s">
        <v>899</v>
      </c>
      <c r="D306" s="12" t="s">
        <v>4</v>
      </c>
      <c r="E306" s="12" t="s">
        <v>5</v>
      </c>
      <c r="F306" s="12" t="s">
        <v>1394</v>
      </c>
      <c r="G306" s="40">
        <v>1</v>
      </c>
      <c r="H306" s="40">
        <v>1.1000000000000001</v>
      </c>
      <c r="I306" s="40">
        <v>1.1000000000000001</v>
      </c>
      <c r="J306" s="40">
        <v>509</v>
      </c>
      <c r="K306" s="41">
        <v>0.95</v>
      </c>
      <c r="L306" s="12" t="s">
        <v>1395</v>
      </c>
      <c r="M306" s="12" t="s">
        <v>1396</v>
      </c>
    </row>
    <row r="307" spans="1:13" ht="15" customHeight="1" x14ac:dyDescent="0.25">
      <c r="A307" s="12" t="s">
        <v>227</v>
      </c>
      <c r="B307" s="12" t="s">
        <v>228</v>
      </c>
      <c r="C307" s="12" t="s">
        <v>899</v>
      </c>
      <c r="D307" s="12" t="s">
        <v>68</v>
      </c>
      <c r="E307" s="12" t="s">
        <v>69</v>
      </c>
      <c r="F307" s="12" t="s">
        <v>1394</v>
      </c>
      <c r="G307" s="40">
        <v>1</v>
      </c>
      <c r="H307" s="40">
        <v>0.94</v>
      </c>
      <c r="I307" s="40">
        <v>0.94</v>
      </c>
      <c r="J307" s="40">
        <v>514</v>
      </c>
      <c r="K307" s="41">
        <v>0.95</v>
      </c>
      <c r="L307" s="12" t="s">
        <v>1395</v>
      </c>
      <c r="M307" s="12" t="s">
        <v>1396</v>
      </c>
    </row>
    <row r="308" spans="1:13" ht="15" customHeight="1" x14ac:dyDescent="0.25">
      <c r="A308" s="12" t="s">
        <v>230</v>
      </c>
      <c r="B308" s="12" t="s">
        <v>231</v>
      </c>
      <c r="C308" s="12" t="s">
        <v>901</v>
      </c>
      <c r="D308" s="12" t="s">
        <v>30</v>
      </c>
      <c r="E308" s="12" t="s">
        <v>31</v>
      </c>
      <c r="F308" s="12" t="s">
        <v>1394</v>
      </c>
      <c r="G308" s="40">
        <v>2</v>
      </c>
      <c r="H308" s="40">
        <v>1.88</v>
      </c>
      <c r="I308" s="40">
        <v>0.94</v>
      </c>
      <c r="J308" s="40">
        <v>514</v>
      </c>
      <c r="K308" s="41">
        <v>0.95</v>
      </c>
      <c r="L308" s="12" t="s">
        <v>1395</v>
      </c>
      <c r="M308" s="12" t="s">
        <v>1396</v>
      </c>
    </row>
    <row r="309" spans="1:13" ht="15" customHeight="1" x14ac:dyDescent="0.25">
      <c r="A309" s="12" t="s">
        <v>230</v>
      </c>
      <c r="B309" s="12" t="s">
        <v>231</v>
      </c>
      <c r="C309" s="12" t="s">
        <v>901</v>
      </c>
      <c r="D309" s="12" t="s">
        <v>52</v>
      </c>
      <c r="E309" s="12" t="s">
        <v>53</v>
      </c>
      <c r="F309" s="12" t="s">
        <v>1394</v>
      </c>
      <c r="G309" s="40">
        <v>1</v>
      </c>
      <c r="H309" s="40">
        <v>0.96</v>
      </c>
      <c r="I309" s="40">
        <v>0.96</v>
      </c>
      <c r="J309" s="40">
        <v>516</v>
      </c>
      <c r="K309" s="41">
        <v>0.95</v>
      </c>
      <c r="L309" s="12" t="s">
        <v>1395</v>
      </c>
      <c r="M309" s="12" t="s">
        <v>1396</v>
      </c>
    </row>
    <row r="310" spans="1:13" ht="15" customHeight="1" x14ac:dyDescent="0.25">
      <c r="A310" s="12" t="s">
        <v>230</v>
      </c>
      <c r="B310" s="12" t="s">
        <v>231</v>
      </c>
      <c r="C310" s="12" t="s">
        <v>901</v>
      </c>
      <c r="D310" s="12" t="s">
        <v>84</v>
      </c>
      <c r="E310" s="12" t="s">
        <v>85</v>
      </c>
      <c r="F310" s="12" t="s">
        <v>1394</v>
      </c>
      <c r="G310" s="40">
        <v>1</v>
      </c>
      <c r="H310" s="40">
        <v>0.94</v>
      </c>
      <c r="I310" s="40">
        <v>0.94</v>
      </c>
      <c r="J310" s="40">
        <v>514</v>
      </c>
      <c r="K310" s="41">
        <v>0.95</v>
      </c>
      <c r="L310" s="12" t="s">
        <v>1395</v>
      </c>
      <c r="M310" s="12" t="s">
        <v>1396</v>
      </c>
    </row>
    <row r="311" spans="1:13" ht="15" customHeight="1" x14ac:dyDescent="0.25">
      <c r="A311" s="12" t="s">
        <v>230</v>
      </c>
      <c r="B311" s="12" t="s">
        <v>231</v>
      </c>
      <c r="C311" s="12" t="s">
        <v>901</v>
      </c>
      <c r="D311" s="12" t="s">
        <v>26</v>
      </c>
      <c r="E311" s="12" t="s">
        <v>27</v>
      </c>
      <c r="F311" s="12" t="s">
        <v>1394</v>
      </c>
      <c r="G311" s="40">
        <v>1</v>
      </c>
      <c r="H311" s="40">
        <v>0.92</v>
      </c>
      <c r="I311" s="40">
        <v>0.92</v>
      </c>
      <c r="J311" s="40">
        <v>512</v>
      </c>
      <c r="K311" s="41">
        <v>0.95</v>
      </c>
      <c r="L311" s="12" t="s">
        <v>1395</v>
      </c>
      <c r="M311" s="12" t="s">
        <v>1396</v>
      </c>
    </row>
    <row r="312" spans="1:13" ht="15" customHeight="1" x14ac:dyDescent="0.25">
      <c r="A312" s="12" t="s">
        <v>230</v>
      </c>
      <c r="B312" s="12" t="s">
        <v>231</v>
      </c>
      <c r="C312" s="12" t="s">
        <v>901</v>
      </c>
      <c r="D312" s="12" t="s">
        <v>34</v>
      </c>
      <c r="E312" s="12" t="s">
        <v>35</v>
      </c>
      <c r="F312" s="12" t="s">
        <v>1394</v>
      </c>
      <c r="G312" s="40">
        <v>1</v>
      </c>
      <c r="H312" s="40">
        <v>0.96</v>
      </c>
      <c r="I312" s="40">
        <v>0.96</v>
      </c>
      <c r="J312" s="40">
        <v>516</v>
      </c>
      <c r="K312" s="41">
        <v>0.95</v>
      </c>
      <c r="L312" s="12" t="s">
        <v>1395</v>
      </c>
      <c r="M312" s="12" t="s">
        <v>1396</v>
      </c>
    </row>
    <row r="313" spans="1:13" ht="15" customHeight="1" x14ac:dyDescent="0.25">
      <c r="A313" s="12" t="s">
        <v>230</v>
      </c>
      <c r="B313" s="12" t="s">
        <v>231</v>
      </c>
      <c r="C313" s="12" t="s">
        <v>901</v>
      </c>
      <c r="D313" s="12" t="s">
        <v>46</v>
      </c>
      <c r="E313" s="12" t="s">
        <v>47</v>
      </c>
      <c r="F313" s="12" t="s">
        <v>1394</v>
      </c>
      <c r="G313" s="40">
        <v>1</v>
      </c>
      <c r="H313" s="40">
        <v>0.93</v>
      </c>
      <c r="I313" s="40">
        <v>0.93</v>
      </c>
      <c r="J313" s="40">
        <v>513</v>
      </c>
      <c r="K313" s="41">
        <v>0.95</v>
      </c>
      <c r="L313" s="12" t="s">
        <v>1395</v>
      </c>
      <c r="M313" s="12" t="s">
        <v>1396</v>
      </c>
    </row>
    <row r="314" spans="1:13" ht="15" customHeight="1" x14ac:dyDescent="0.25">
      <c r="A314" s="12" t="s">
        <v>230</v>
      </c>
      <c r="B314" s="12" t="s">
        <v>231</v>
      </c>
      <c r="C314" s="12" t="s">
        <v>901</v>
      </c>
      <c r="D314" s="12" t="s">
        <v>48</v>
      </c>
      <c r="E314" s="12" t="s">
        <v>49</v>
      </c>
      <c r="F314" s="12" t="s">
        <v>1394</v>
      </c>
      <c r="G314" s="40">
        <v>1</v>
      </c>
      <c r="H314" s="40">
        <v>0.94</v>
      </c>
      <c r="I314" s="40">
        <v>0.94</v>
      </c>
      <c r="J314" s="40">
        <v>514</v>
      </c>
      <c r="K314" s="41">
        <v>0.95</v>
      </c>
      <c r="L314" s="12" t="s">
        <v>1395</v>
      </c>
      <c r="M314" s="12" t="s">
        <v>1396</v>
      </c>
    </row>
    <row r="315" spans="1:13" ht="15" customHeight="1" x14ac:dyDescent="0.25">
      <c r="A315" s="12" t="s">
        <v>230</v>
      </c>
      <c r="B315" s="12" t="s">
        <v>231</v>
      </c>
      <c r="C315" s="12" t="s">
        <v>901</v>
      </c>
      <c r="D315" s="12" t="s">
        <v>4</v>
      </c>
      <c r="E315" s="12" t="s">
        <v>5</v>
      </c>
      <c r="F315" s="12" t="s">
        <v>1394</v>
      </c>
      <c r="G315" s="40">
        <v>1</v>
      </c>
      <c r="H315" s="40">
        <v>1.1100000000000001</v>
      </c>
      <c r="I315" s="40">
        <v>1.1100000000000001</v>
      </c>
      <c r="J315" s="40">
        <v>510</v>
      </c>
      <c r="K315" s="41">
        <v>0.95</v>
      </c>
      <c r="L315" s="12" t="s">
        <v>1395</v>
      </c>
      <c r="M315" s="12" t="s">
        <v>1396</v>
      </c>
    </row>
    <row r="316" spans="1:13" ht="15" customHeight="1" x14ac:dyDescent="0.25">
      <c r="A316" s="12" t="s">
        <v>230</v>
      </c>
      <c r="B316" s="12" t="s">
        <v>231</v>
      </c>
      <c r="C316" s="12" t="s">
        <v>901</v>
      </c>
      <c r="D316" s="12" t="s">
        <v>68</v>
      </c>
      <c r="E316" s="12" t="s">
        <v>69</v>
      </c>
      <c r="F316" s="12" t="s">
        <v>1394</v>
      </c>
      <c r="G316" s="40">
        <v>1</v>
      </c>
      <c r="H316" s="40">
        <v>0.95</v>
      </c>
      <c r="I316" s="40">
        <v>0.95</v>
      </c>
      <c r="J316" s="40">
        <v>515</v>
      </c>
      <c r="K316" s="41">
        <v>0.95</v>
      </c>
      <c r="L316" s="12" t="s">
        <v>1395</v>
      </c>
      <c r="M316" s="12" t="s">
        <v>1396</v>
      </c>
    </row>
    <row r="317" spans="1:13" ht="15" customHeight="1" x14ac:dyDescent="0.25">
      <c r="A317" s="12" t="s">
        <v>233</v>
      </c>
      <c r="B317" s="12" t="s">
        <v>234</v>
      </c>
      <c r="C317" s="12" t="s">
        <v>899</v>
      </c>
      <c r="D317" s="12" t="s">
        <v>30</v>
      </c>
      <c r="E317" s="12" t="s">
        <v>31</v>
      </c>
      <c r="F317" s="12" t="s">
        <v>1394</v>
      </c>
      <c r="G317" s="40">
        <v>2</v>
      </c>
      <c r="H317" s="40">
        <v>1.9</v>
      </c>
      <c r="I317" s="40">
        <v>0.95</v>
      </c>
      <c r="J317" s="40">
        <v>515</v>
      </c>
      <c r="K317" s="41">
        <v>0.95</v>
      </c>
      <c r="L317" s="12" t="s">
        <v>1395</v>
      </c>
      <c r="M317" s="12" t="s">
        <v>1396</v>
      </c>
    </row>
    <row r="318" spans="1:13" ht="15" customHeight="1" x14ac:dyDescent="0.25">
      <c r="A318" s="12" t="s">
        <v>233</v>
      </c>
      <c r="B318" s="12" t="s">
        <v>234</v>
      </c>
      <c r="C318" s="12" t="s">
        <v>899</v>
      </c>
      <c r="D318" s="12" t="s">
        <v>52</v>
      </c>
      <c r="E318" s="12" t="s">
        <v>53</v>
      </c>
      <c r="F318" s="12" t="s">
        <v>1394</v>
      </c>
      <c r="G318" s="40">
        <v>1</v>
      </c>
      <c r="H318" s="40">
        <v>0.97</v>
      </c>
      <c r="I318" s="40">
        <v>0.97</v>
      </c>
      <c r="J318" s="40">
        <v>517</v>
      </c>
      <c r="K318" s="41">
        <v>0.95</v>
      </c>
      <c r="L318" s="12" t="s">
        <v>1395</v>
      </c>
      <c r="M318" s="12" t="s">
        <v>1396</v>
      </c>
    </row>
    <row r="319" spans="1:13" ht="15" customHeight="1" x14ac:dyDescent="0.25">
      <c r="A319" s="12" t="s">
        <v>233</v>
      </c>
      <c r="B319" s="12" t="s">
        <v>234</v>
      </c>
      <c r="C319" s="12" t="s">
        <v>899</v>
      </c>
      <c r="D319" s="12" t="s">
        <v>84</v>
      </c>
      <c r="E319" s="12" t="s">
        <v>85</v>
      </c>
      <c r="F319" s="12" t="s">
        <v>1394</v>
      </c>
      <c r="G319" s="40">
        <v>1</v>
      </c>
      <c r="H319" s="40">
        <v>0.95</v>
      </c>
      <c r="I319" s="40">
        <v>0.95</v>
      </c>
      <c r="J319" s="40">
        <v>515</v>
      </c>
      <c r="K319" s="41">
        <v>0.95</v>
      </c>
      <c r="L319" s="12" t="s">
        <v>1395</v>
      </c>
      <c r="M319" s="12" t="s">
        <v>1396</v>
      </c>
    </row>
    <row r="320" spans="1:13" ht="15" customHeight="1" x14ac:dyDescent="0.25">
      <c r="A320" s="12" t="s">
        <v>233</v>
      </c>
      <c r="B320" s="12" t="s">
        <v>234</v>
      </c>
      <c r="C320" s="12" t="s">
        <v>899</v>
      </c>
      <c r="D320" s="12" t="s">
        <v>26</v>
      </c>
      <c r="E320" s="12" t="s">
        <v>27</v>
      </c>
      <c r="F320" s="12" t="s">
        <v>1394</v>
      </c>
      <c r="G320" s="40">
        <v>1</v>
      </c>
      <c r="H320" s="40">
        <v>0.93</v>
      </c>
      <c r="I320" s="40">
        <v>0.93</v>
      </c>
      <c r="J320" s="40">
        <v>513</v>
      </c>
      <c r="K320" s="41">
        <v>0.95</v>
      </c>
      <c r="L320" s="12" t="s">
        <v>1395</v>
      </c>
      <c r="M320" s="12" t="s">
        <v>1396</v>
      </c>
    </row>
    <row r="321" spans="1:13" ht="15" customHeight="1" x14ac:dyDescent="0.25">
      <c r="A321" s="12" t="s">
        <v>233</v>
      </c>
      <c r="B321" s="12" t="s">
        <v>234</v>
      </c>
      <c r="C321" s="12" t="s">
        <v>899</v>
      </c>
      <c r="D321" s="12" t="s">
        <v>34</v>
      </c>
      <c r="E321" s="12" t="s">
        <v>35</v>
      </c>
      <c r="F321" s="12" t="s">
        <v>1394</v>
      </c>
      <c r="G321" s="40">
        <v>1</v>
      </c>
      <c r="H321" s="40">
        <v>0.97</v>
      </c>
      <c r="I321" s="40">
        <v>0.97</v>
      </c>
      <c r="J321" s="40">
        <v>517</v>
      </c>
      <c r="K321" s="41">
        <v>0.95</v>
      </c>
      <c r="L321" s="12" t="s">
        <v>1395</v>
      </c>
      <c r="M321" s="12" t="s">
        <v>1396</v>
      </c>
    </row>
    <row r="322" spans="1:13" ht="15" customHeight="1" x14ac:dyDescent="0.25">
      <c r="A322" s="12" t="s">
        <v>233</v>
      </c>
      <c r="B322" s="12" t="s">
        <v>234</v>
      </c>
      <c r="C322" s="12" t="s">
        <v>899</v>
      </c>
      <c r="D322" s="12" t="s">
        <v>46</v>
      </c>
      <c r="E322" s="12" t="s">
        <v>47</v>
      </c>
      <c r="F322" s="12" t="s">
        <v>1394</v>
      </c>
      <c r="G322" s="40">
        <v>1</v>
      </c>
      <c r="H322" s="40">
        <v>0.94</v>
      </c>
      <c r="I322" s="40">
        <v>0.94</v>
      </c>
      <c r="J322" s="40">
        <v>514</v>
      </c>
      <c r="K322" s="41">
        <v>0.95</v>
      </c>
      <c r="L322" s="12" t="s">
        <v>1395</v>
      </c>
      <c r="M322" s="12" t="s">
        <v>1396</v>
      </c>
    </row>
    <row r="323" spans="1:13" ht="15" customHeight="1" x14ac:dyDescent="0.25">
      <c r="A323" s="12" t="s">
        <v>233</v>
      </c>
      <c r="B323" s="12" t="s">
        <v>234</v>
      </c>
      <c r="C323" s="12" t="s">
        <v>899</v>
      </c>
      <c r="D323" s="12" t="s">
        <v>48</v>
      </c>
      <c r="E323" s="12" t="s">
        <v>49</v>
      </c>
      <c r="F323" s="12" t="s">
        <v>1394</v>
      </c>
      <c r="G323" s="40">
        <v>1</v>
      </c>
      <c r="H323" s="40">
        <v>0.95</v>
      </c>
      <c r="I323" s="40">
        <v>0.95</v>
      </c>
      <c r="J323" s="40">
        <v>515</v>
      </c>
      <c r="K323" s="41">
        <v>0.95</v>
      </c>
      <c r="L323" s="12" t="s">
        <v>1395</v>
      </c>
      <c r="M323" s="12" t="s">
        <v>1396</v>
      </c>
    </row>
    <row r="324" spans="1:13" ht="15" customHeight="1" x14ac:dyDescent="0.25">
      <c r="A324" s="12" t="s">
        <v>233</v>
      </c>
      <c r="B324" s="12" t="s">
        <v>234</v>
      </c>
      <c r="C324" s="12" t="s">
        <v>899</v>
      </c>
      <c r="D324" s="12" t="s">
        <v>4</v>
      </c>
      <c r="E324" s="12" t="s">
        <v>5</v>
      </c>
      <c r="F324" s="12" t="s">
        <v>1394</v>
      </c>
      <c r="G324" s="40">
        <v>1</v>
      </c>
      <c r="H324" s="40">
        <v>1.1200000000000001</v>
      </c>
      <c r="I324" s="40">
        <v>1.1200000000000001</v>
      </c>
      <c r="J324" s="40">
        <v>511</v>
      </c>
      <c r="K324" s="41">
        <v>0.95</v>
      </c>
      <c r="L324" s="12" t="s">
        <v>1395</v>
      </c>
      <c r="M324" s="12" t="s">
        <v>1396</v>
      </c>
    </row>
    <row r="325" spans="1:13" ht="15" customHeight="1" x14ac:dyDescent="0.25">
      <c r="A325" s="12" t="s">
        <v>233</v>
      </c>
      <c r="B325" s="12" t="s">
        <v>234</v>
      </c>
      <c r="C325" s="12" t="s">
        <v>899</v>
      </c>
      <c r="D325" s="12" t="s">
        <v>68</v>
      </c>
      <c r="E325" s="12" t="s">
        <v>69</v>
      </c>
      <c r="F325" s="12" t="s">
        <v>1394</v>
      </c>
      <c r="G325" s="40">
        <v>1</v>
      </c>
      <c r="H325" s="40">
        <v>0.96</v>
      </c>
      <c r="I325" s="40">
        <v>0.96</v>
      </c>
      <c r="J325" s="40">
        <v>516</v>
      </c>
      <c r="K325" s="41">
        <v>0.95</v>
      </c>
      <c r="L325" s="12" t="s">
        <v>1395</v>
      </c>
      <c r="M325" s="12" t="s">
        <v>1396</v>
      </c>
    </row>
    <row r="326" spans="1:13" ht="15" customHeight="1" x14ac:dyDescent="0.25">
      <c r="A326" s="12" t="s">
        <v>236</v>
      </c>
      <c r="B326" s="12" t="s">
        <v>237</v>
      </c>
      <c r="C326" s="12" t="s">
        <v>899</v>
      </c>
      <c r="D326" s="12" t="s">
        <v>30</v>
      </c>
      <c r="E326" s="12" t="s">
        <v>31</v>
      </c>
      <c r="F326" s="12" t="s">
        <v>1394</v>
      </c>
      <c r="G326" s="40">
        <v>2</v>
      </c>
      <c r="H326" s="40">
        <v>1.92</v>
      </c>
      <c r="I326" s="40">
        <v>0.96</v>
      </c>
      <c r="J326" s="40">
        <v>516</v>
      </c>
      <c r="K326" s="41">
        <v>0.95</v>
      </c>
      <c r="L326" s="12" t="s">
        <v>1395</v>
      </c>
      <c r="M326" s="12" t="s">
        <v>1396</v>
      </c>
    </row>
    <row r="327" spans="1:13" ht="15" customHeight="1" x14ac:dyDescent="0.25">
      <c r="A327" s="12" t="s">
        <v>236</v>
      </c>
      <c r="B327" s="12" t="s">
        <v>237</v>
      </c>
      <c r="C327" s="12" t="s">
        <v>899</v>
      </c>
      <c r="D327" s="12" t="s">
        <v>52</v>
      </c>
      <c r="E327" s="12" t="s">
        <v>53</v>
      </c>
      <c r="F327" s="12" t="s">
        <v>1394</v>
      </c>
      <c r="G327" s="40">
        <v>1</v>
      </c>
      <c r="H327" s="40">
        <v>0.98</v>
      </c>
      <c r="I327" s="40">
        <v>0.98</v>
      </c>
      <c r="J327" s="40">
        <v>518</v>
      </c>
      <c r="K327" s="41">
        <v>0.95</v>
      </c>
      <c r="L327" s="12" t="s">
        <v>1395</v>
      </c>
      <c r="M327" s="12" t="s">
        <v>1396</v>
      </c>
    </row>
    <row r="328" spans="1:13" ht="15" customHeight="1" x14ac:dyDescent="0.25">
      <c r="A328" s="12" t="s">
        <v>236</v>
      </c>
      <c r="B328" s="12" t="s">
        <v>237</v>
      </c>
      <c r="C328" s="12" t="s">
        <v>899</v>
      </c>
      <c r="D328" s="12" t="s">
        <v>84</v>
      </c>
      <c r="E328" s="12" t="s">
        <v>85</v>
      </c>
      <c r="F328" s="12" t="s">
        <v>1394</v>
      </c>
      <c r="G328" s="40">
        <v>1</v>
      </c>
      <c r="H328" s="40">
        <v>0.96</v>
      </c>
      <c r="I328" s="40">
        <v>0.96</v>
      </c>
      <c r="J328" s="40">
        <v>516</v>
      </c>
      <c r="K328" s="41">
        <v>0.95</v>
      </c>
      <c r="L328" s="12" t="s">
        <v>1395</v>
      </c>
      <c r="M328" s="12" t="s">
        <v>1396</v>
      </c>
    </row>
    <row r="329" spans="1:13" ht="15" customHeight="1" x14ac:dyDescent="0.25">
      <c r="A329" s="12" t="s">
        <v>236</v>
      </c>
      <c r="B329" s="12" t="s">
        <v>237</v>
      </c>
      <c r="C329" s="12" t="s">
        <v>899</v>
      </c>
      <c r="D329" s="12" t="s">
        <v>26</v>
      </c>
      <c r="E329" s="12" t="s">
        <v>27</v>
      </c>
      <c r="F329" s="12" t="s">
        <v>1394</v>
      </c>
      <c r="G329" s="40">
        <v>1</v>
      </c>
      <c r="H329" s="40">
        <v>0.94</v>
      </c>
      <c r="I329" s="40">
        <v>0.94</v>
      </c>
      <c r="J329" s="40">
        <v>514</v>
      </c>
      <c r="K329" s="41">
        <v>0.95</v>
      </c>
      <c r="L329" s="12" t="s">
        <v>1395</v>
      </c>
      <c r="M329" s="12" t="s">
        <v>1396</v>
      </c>
    </row>
    <row r="330" spans="1:13" ht="15" customHeight="1" x14ac:dyDescent="0.25">
      <c r="A330" s="12" t="s">
        <v>236</v>
      </c>
      <c r="B330" s="12" t="s">
        <v>237</v>
      </c>
      <c r="C330" s="12" t="s">
        <v>899</v>
      </c>
      <c r="D330" s="12" t="s">
        <v>34</v>
      </c>
      <c r="E330" s="12" t="s">
        <v>35</v>
      </c>
      <c r="F330" s="12" t="s">
        <v>1394</v>
      </c>
      <c r="G330" s="40">
        <v>1</v>
      </c>
      <c r="H330" s="40">
        <v>0.98</v>
      </c>
      <c r="I330" s="40">
        <v>0.98</v>
      </c>
      <c r="J330" s="40">
        <v>518</v>
      </c>
      <c r="K330" s="41">
        <v>0.95</v>
      </c>
      <c r="L330" s="12" t="s">
        <v>1395</v>
      </c>
      <c r="M330" s="12" t="s">
        <v>1396</v>
      </c>
    </row>
    <row r="331" spans="1:13" ht="15" customHeight="1" x14ac:dyDescent="0.25">
      <c r="A331" s="12" t="s">
        <v>236</v>
      </c>
      <c r="B331" s="12" t="s">
        <v>237</v>
      </c>
      <c r="C331" s="12" t="s">
        <v>899</v>
      </c>
      <c r="D331" s="12" t="s">
        <v>46</v>
      </c>
      <c r="E331" s="12" t="s">
        <v>47</v>
      </c>
      <c r="F331" s="12" t="s">
        <v>1394</v>
      </c>
      <c r="G331" s="40">
        <v>1</v>
      </c>
      <c r="H331" s="40">
        <v>0.95</v>
      </c>
      <c r="I331" s="40">
        <v>0.95</v>
      </c>
      <c r="J331" s="40">
        <v>515</v>
      </c>
      <c r="K331" s="41">
        <v>0.95</v>
      </c>
      <c r="L331" s="12" t="s">
        <v>1395</v>
      </c>
      <c r="M331" s="12" t="s">
        <v>1396</v>
      </c>
    </row>
    <row r="332" spans="1:13" ht="15" customHeight="1" x14ac:dyDescent="0.25">
      <c r="A332" s="12" t="s">
        <v>236</v>
      </c>
      <c r="B332" s="12" t="s">
        <v>237</v>
      </c>
      <c r="C332" s="12" t="s">
        <v>899</v>
      </c>
      <c r="D332" s="12" t="s">
        <v>48</v>
      </c>
      <c r="E332" s="12" t="s">
        <v>49</v>
      </c>
      <c r="F332" s="12" t="s">
        <v>1394</v>
      </c>
      <c r="G332" s="40">
        <v>1</v>
      </c>
      <c r="H332" s="40">
        <v>0.96</v>
      </c>
      <c r="I332" s="40">
        <v>0.96</v>
      </c>
      <c r="J332" s="40">
        <v>516</v>
      </c>
      <c r="K332" s="41">
        <v>0.95</v>
      </c>
      <c r="L332" s="12" t="s">
        <v>1395</v>
      </c>
      <c r="M332" s="12" t="s">
        <v>1396</v>
      </c>
    </row>
    <row r="333" spans="1:13" ht="15" customHeight="1" x14ac:dyDescent="0.25">
      <c r="A333" s="12" t="s">
        <v>236</v>
      </c>
      <c r="B333" s="12" t="s">
        <v>237</v>
      </c>
      <c r="C333" s="12" t="s">
        <v>899</v>
      </c>
      <c r="D333" s="12" t="s">
        <v>4</v>
      </c>
      <c r="E333" s="12" t="s">
        <v>5</v>
      </c>
      <c r="F333" s="12" t="s">
        <v>1394</v>
      </c>
      <c r="G333" s="40">
        <v>1</v>
      </c>
      <c r="H333" s="40">
        <v>0.92</v>
      </c>
      <c r="I333" s="40">
        <v>0.92</v>
      </c>
      <c r="J333" s="40">
        <v>512</v>
      </c>
      <c r="K333" s="41">
        <v>0.95</v>
      </c>
      <c r="L333" s="12" t="s">
        <v>1395</v>
      </c>
      <c r="M333" s="12" t="s">
        <v>1396</v>
      </c>
    </row>
    <row r="334" spans="1:13" ht="15" customHeight="1" x14ac:dyDescent="0.25">
      <c r="A334" s="12" t="s">
        <v>236</v>
      </c>
      <c r="B334" s="12" t="s">
        <v>237</v>
      </c>
      <c r="C334" s="12" t="s">
        <v>899</v>
      </c>
      <c r="D334" s="12" t="s">
        <v>68</v>
      </c>
      <c r="E334" s="12" t="s">
        <v>69</v>
      </c>
      <c r="F334" s="12" t="s">
        <v>1394</v>
      </c>
      <c r="G334" s="40">
        <v>1</v>
      </c>
      <c r="H334" s="40">
        <v>0.97</v>
      </c>
      <c r="I334" s="40">
        <v>0.97</v>
      </c>
      <c r="J334" s="40">
        <v>517</v>
      </c>
      <c r="K334" s="41">
        <v>0.95</v>
      </c>
      <c r="L334" s="12" t="s">
        <v>1395</v>
      </c>
      <c r="M334" s="12" t="s">
        <v>1396</v>
      </c>
    </row>
    <row r="335" spans="1:13" ht="15" customHeight="1" x14ac:dyDescent="0.25">
      <c r="A335" s="12" t="s">
        <v>239</v>
      </c>
      <c r="B335" s="12" t="s">
        <v>240</v>
      </c>
      <c r="C335" s="12" t="s">
        <v>900</v>
      </c>
      <c r="D335" s="12" t="s">
        <v>30</v>
      </c>
      <c r="E335" s="12" t="s">
        <v>31</v>
      </c>
      <c r="F335" s="12" t="s">
        <v>1394</v>
      </c>
      <c r="G335" s="40">
        <v>2</v>
      </c>
      <c r="H335" s="40">
        <v>1.94</v>
      </c>
      <c r="I335" s="40">
        <v>0.97</v>
      </c>
      <c r="J335" s="40">
        <v>517</v>
      </c>
      <c r="K335" s="41">
        <v>0.95</v>
      </c>
      <c r="L335" s="12" t="s">
        <v>1395</v>
      </c>
      <c r="M335" s="12" t="s">
        <v>1396</v>
      </c>
    </row>
    <row r="336" spans="1:13" ht="15" customHeight="1" x14ac:dyDescent="0.25">
      <c r="A336" s="12" t="s">
        <v>239</v>
      </c>
      <c r="B336" s="12" t="s">
        <v>240</v>
      </c>
      <c r="C336" s="12" t="s">
        <v>900</v>
      </c>
      <c r="D336" s="12" t="s">
        <v>52</v>
      </c>
      <c r="E336" s="12" t="s">
        <v>53</v>
      </c>
      <c r="F336" s="12" t="s">
        <v>1394</v>
      </c>
      <c r="G336" s="40">
        <v>1</v>
      </c>
      <c r="H336" s="40">
        <v>0.99</v>
      </c>
      <c r="I336" s="40">
        <v>0.99</v>
      </c>
      <c r="J336" s="40">
        <v>519</v>
      </c>
      <c r="K336" s="41">
        <v>0.95</v>
      </c>
      <c r="L336" s="12" t="s">
        <v>1395</v>
      </c>
      <c r="M336" s="12" t="s">
        <v>1396</v>
      </c>
    </row>
    <row r="337" spans="1:13" ht="15" customHeight="1" x14ac:dyDescent="0.25">
      <c r="A337" s="12" t="s">
        <v>239</v>
      </c>
      <c r="B337" s="12" t="s">
        <v>240</v>
      </c>
      <c r="C337" s="12" t="s">
        <v>900</v>
      </c>
      <c r="D337" s="12" t="s">
        <v>84</v>
      </c>
      <c r="E337" s="12" t="s">
        <v>85</v>
      </c>
      <c r="F337" s="12" t="s">
        <v>1394</v>
      </c>
      <c r="G337" s="40">
        <v>1</v>
      </c>
      <c r="H337" s="40">
        <v>0.97</v>
      </c>
      <c r="I337" s="40">
        <v>0.97</v>
      </c>
      <c r="J337" s="40">
        <v>517</v>
      </c>
      <c r="K337" s="41">
        <v>0.95</v>
      </c>
      <c r="L337" s="12" t="s">
        <v>1395</v>
      </c>
      <c r="M337" s="12" t="s">
        <v>1396</v>
      </c>
    </row>
    <row r="338" spans="1:13" ht="15" customHeight="1" x14ac:dyDescent="0.25">
      <c r="A338" s="12" t="s">
        <v>239</v>
      </c>
      <c r="B338" s="12" t="s">
        <v>240</v>
      </c>
      <c r="C338" s="12" t="s">
        <v>900</v>
      </c>
      <c r="D338" s="12" t="s">
        <v>26</v>
      </c>
      <c r="E338" s="12" t="s">
        <v>27</v>
      </c>
      <c r="F338" s="12" t="s">
        <v>1394</v>
      </c>
      <c r="G338" s="40">
        <v>1</v>
      </c>
      <c r="H338" s="40">
        <v>0.95</v>
      </c>
      <c r="I338" s="40">
        <v>0.95</v>
      </c>
      <c r="J338" s="40">
        <v>515</v>
      </c>
      <c r="K338" s="41">
        <v>0.95</v>
      </c>
      <c r="L338" s="12" t="s">
        <v>1395</v>
      </c>
      <c r="M338" s="12" t="s">
        <v>1396</v>
      </c>
    </row>
    <row r="339" spans="1:13" ht="15" customHeight="1" x14ac:dyDescent="0.25">
      <c r="A339" s="12" t="s">
        <v>239</v>
      </c>
      <c r="B339" s="12" t="s">
        <v>240</v>
      </c>
      <c r="C339" s="12" t="s">
        <v>900</v>
      </c>
      <c r="D339" s="12" t="s">
        <v>34</v>
      </c>
      <c r="E339" s="12" t="s">
        <v>35</v>
      </c>
      <c r="F339" s="12" t="s">
        <v>1394</v>
      </c>
      <c r="G339" s="40">
        <v>1</v>
      </c>
      <c r="H339" s="40">
        <v>0.99</v>
      </c>
      <c r="I339" s="40">
        <v>0.99</v>
      </c>
      <c r="J339" s="40">
        <v>519</v>
      </c>
      <c r="K339" s="41">
        <v>0.95</v>
      </c>
      <c r="L339" s="12" t="s">
        <v>1395</v>
      </c>
      <c r="M339" s="12" t="s">
        <v>1396</v>
      </c>
    </row>
    <row r="340" spans="1:13" ht="15" customHeight="1" x14ac:dyDescent="0.25">
      <c r="A340" s="12" t="s">
        <v>239</v>
      </c>
      <c r="B340" s="12" t="s">
        <v>240</v>
      </c>
      <c r="C340" s="12" t="s">
        <v>900</v>
      </c>
      <c r="D340" s="12" t="s">
        <v>46</v>
      </c>
      <c r="E340" s="12" t="s">
        <v>47</v>
      </c>
      <c r="F340" s="12" t="s">
        <v>1394</v>
      </c>
      <c r="G340" s="40">
        <v>1</v>
      </c>
      <c r="H340" s="40">
        <v>0.96</v>
      </c>
      <c r="I340" s="40">
        <v>0.96</v>
      </c>
      <c r="J340" s="40">
        <v>516</v>
      </c>
      <c r="K340" s="41">
        <v>0.95</v>
      </c>
      <c r="L340" s="12" t="s">
        <v>1395</v>
      </c>
      <c r="M340" s="12" t="s">
        <v>1396</v>
      </c>
    </row>
    <row r="341" spans="1:13" ht="15" customHeight="1" x14ac:dyDescent="0.25">
      <c r="A341" s="12" t="s">
        <v>239</v>
      </c>
      <c r="B341" s="12" t="s">
        <v>240</v>
      </c>
      <c r="C341" s="12" t="s">
        <v>900</v>
      </c>
      <c r="D341" s="12" t="s">
        <v>48</v>
      </c>
      <c r="E341" s="12" t="s">
        <v>49</v>
      </c>
      <c r="F341" s="12" t="s">
        <v>1394</v>
      </c>
      <c r="G341" s="40">
        <v>1</v>
      </c>
      <c r="H341" s="40">
        <v>0.97</v>
      </c>
      <c r="I341" s="40">
        <v>0.97</v>
      </c>
      <c r="J341" s="40">
        <v>517</v>
      </c>
      <c r="K341" s="41">
        <v>0.95</v>
      </c>
      <c r="L341" s="12" t="s">
        <v>1395</v>
      </c>
      <c r="M341" s="12" t="s">
        <v>1396</v>
      </c>
    </row>
    <row r="342" spans="1:13" ht="15" customHeight="1" x14ac:dyDescent="0.25">
      <c r="A342" s="12" t="s">
        <v>239</v>
      </c>
      <c r="B342" s="12" t="s">
        <v>240</v>
      </c>
      <c r="C342" s="12" t="s">
        <v>900</v>
      </c>
      <c r="D342" s="12" t="s">
        <v>4</v>
      </c>
      <c r="E342" s="12" t="s">
        <v>5</v>
      </c>
      <c r="F342" s="12" t="s">
        <v>1394</v>
      </c>
      <c r="G342" s="40">
        <v>1</v>
      </c>
      <c r="H342" s="40">
        <v>0.93</v>
      </c>
      <c r="I342" s="40">
        <v>0.93</v>
      </c>
      <c r="J342" s="40">
        <v>513</v>
      </c>
      <c r="K342" s="41">
        <v>0.95</v>
      </c>
      <c r="L342" s="12" t="s">
        <v>1395</v>
      </c>
      <c r="M342" s="12" t="s">
        <v>1396</v>
      </c>
    </row>
    <row r="343" spans="1:13" ht="15" customHeight="1" x14ac:dyDescent="0.25">
      <c r="A343" s="12" t="s">
        <v>239</v>
      </c>
      <c r="B343" s="12" t="s">
        <v>240</v>
      </c>
      <c r="C343" s="12" t="s">
        <v>900</v>
      </c>
      <c r="D343" s="12" t="s">
        <v>68</v>
      </c>
      <c r="E343" s="12" t="s">
        <v>69</v>
      </c>
      <c r="F343" s="12" t="s">
        <v>1394</v>
      </c>
      <c r="G343" s="40">
        <v>1</v>
      </c>
      <c r="H343" s="40">
        <v>0.98</v>
      </c>
      <c r="I343" s="40">
        <v>0.98</v>
      </c>
      <c r="J343" s="40">
        <v>518</v>
      </c>
      <c r="K343" s="41">
        <v>0.95</v>
      </c>
      <c r="L343" s="12" t="s">
        <v>1395</v>
      </c>
      <c r="M343" s="12" t="s">
        <v>1396</v>
      </c>
    </row>
    <row r="344" spans="1:13" ht="15" customHeight="1" x14ac:dyDescent="0.25">
      <c r="A344" s="12" t="s">
        <v>242</v>
      </c>
      <c r="B344" s="12" t="s">
        <v>243</v>
      </c>
      <c r="C344" s="12" t="s">
        <v>900</v>
      </c>
      <c r="D344" s="12" t="s">
        <v>30</v>
      </c>
      <c r="E344" s="12" t="s">
        <v>31</v>
      </c>
      <c r="F344" s="12" t="s">
        <v>1394</v>
      </c>
      <c r="G344" s="40">
        <v>2</v>
      </c>
      <c r="H344" s="40">
        <v>1.96</v>
      </c>
      <c r="I344" s="40">
        <v>0.98</v>
      </c>
      <c r="J344" s="40">
        <v>518</v>
      </c>
      <c r="K344" s="41">
        <v>0.95</v>
      </c>
      <c r="L344" s="12" t="s">
        <v>1395</v>
      </c>
      <c r="M344" s="12" t="s">
        <v>1396</v>
      </c>
    </row>
    <row r="345" spans="1:13" ht="15" customHeight="1" x14ac:dyDescent="0.25">
      <c r="A345" s="12" t="s">
        <v>242</v>
      </c>
      <c r="B345" s="12" t="s">
        <v>243</v>
      </c>
      <c r="C345" s="12" t="s">
        <v>900</v>
      </c>
      <c r="D345" s="12" t="s">
        <v>52</v>
      </c>
      <c r="E345" s="12" t="s">
        <v>53</v>
      </c>
      <c r="F345" s="12" t="s">
        <v>1394</v>
      </c>
      <c r="G345" s="40">
        <v>1</v>
      </c>
      <c r="H345" s="40">
        <v>1</v>
      </c>
      <c r="I345" s="40">
        <v>1</v>
      </c>
      <c r="J345" s="40">
        <v>520</v>
      </c>
      <c r="K345" s="41">
        <v>0.95</v>
      </c>
      <c r="L345" s="12" t="s">
        <v>1395</v>
      </c>
      <c r="M345" s="12" t="s">
        <v>1396</v>
      </c>
    </row>
    <row r="346" spans="1:13" ht="15" customHeight="1" x14ac:dyDescent="0.25">
      <c r="A346" s="12" t="s">
        <v>242</v>
      </c>
      <c r="B346" s="12" t="s">
        <v>243</v>
      </c>
      <c r="C346" s="12" t="s">
        <v>900</v>
      </c>
      <c r="D346" s="12" t="s">
        <v>84</v>
      </c>
      <c r="E346" s="12" t="s">
        <v>85</v>
      </c>
      <c r="F346" s="12" t="s">
        <v>1394</v>
      </c>
      <c r="G346" s="40">
        <v>1</v>
      </c>
      <c r="H346" s="40">
        <v>0.98</v>
      </c>
      <c r="I346" s="40">
        <v>0.98</v>
      </c>
      <c r="J346" s="40">
        <v>518</v>
      </c>
      <c r="K346" s="41">
        <v>0.95</v>
      </c>
      <c r="L346" s="12" t="s">
        <v>1395</v>
      </c>
      <c r="M346" s="12" t="s">
        <v>1396</v>
      </c>
    </row>
    <row r="347" spans="1:13" ht="15" customHeight="1" x14ac:dyDescent="0.25">
      <c r="A347" s="12" t="s">
        <v>242</v>
      </c>
      <c r="B347" s="12" t="s">
        <v>243</v>
      </c>
      <c r="C347" s="12" t="s">
        <v>900</v>
      </c>
      <c r="D347" s="12" t="s">
        <v>26</v>
      </c>
      <c r="E347" s="12" t="s">
        <v>27</v>
      </c>
      <c r="F347" s="12" t="s">
        <v>1394</v>
      </c>
      <c r="G347" s="40">
        <v>1</v>
      </c>
      <c r="H347" s="40">
        <v>0.96</v>
      </c>
      <c r="I347" s="40">
        <v>0.96</v>
      </c>
      <c r="J347" s="40">
        <v>516</v>
      </c>
      <c r="K347" s="41">
        <v>0.95</v>
      </c>
      <c r="L347" s="12" t="s">
        <v>1395</v>
      </c>
      <c r="M347" s="12" t="s">
        <v>1396</v>
      </c>
    </row>
    <row r="348" spans="1:13" ht="15" customHeight="1" x14ac:dyDescent="0.25">
      <c r="A348" s="12" t="s">
        <v>242</v>
      </c>
      <c r="B348" s="12" t="s">
        <v>243</v>
      </c>
      <c r="C348" s="12" t="s">
        <v>900</v>
      </c>
      <c r="D348" s="12" t="s">
        <v>34</v>
      </c>
      <c r="E348" s="12" t="s">
        <v>35</v>
      </c>
      <c r="F348" s="12" t="s">
        <v>1394</v>
      </c>
      <c r="G348" s="40">
        <v>1</v>
      </c>
      <c r="H348" s="40">
        <v>1</v>
      </c>
      <c r="I348" s="40">
        <v>1</v>
      </c>
      <c r="J348" s="40">
        <v>520</v>
      </c>
      <c r="K348" s="41">
        <v>0.95</v>
      </c>
      <c r="L348" s="12" t="s">
        <v>1395</v>
      </c>
      <c r="M348" s="12" t="s">
        <v>1396</v>
      </c>
    </row>
    <row r="349" spans="1:13" ht="15" customHeight="1" x14ac:dyDescent="0.25">
      <c r="A349" s="12" t="s">
        <v>242</v>
      </c>
      <c r="B349" s="12" t="s">
        <v>243</v>
      </c>
      <c r="C349" s="12" t="s">
        <v>900</v>
      </c>
      <c r="D349" s="12" t="s">
        <v>46</v>
      </c>
      <c r="E349" s="12" t="s">
        <v>47</v>
      </c>
      <c r="F349" s="12" t="s">
        <v>1394</v>
      </c>
      <c r="G349" s="40">
        <v>1</v>
      </c>
      <c r="H349" s="40">
        <v>0.97</v>
      </c>
      <c r="I349" s="40">
        <v>0.97</v>
      </c>
      <c r="J349" s="40">
        <v>517</v>
      </c>
      <c r="K349" s="41">
        <v>0.95</v>
      </c>
      <c r="L349" s="12" t="s">
        <v>1395</v>
      </c>
      <c r="M349" s="12" t="s">
        <v>1396</v>
      </c>
    </row>
    <row r="350" spans="1:13" ht="15" customHeight="1" x14ac:dyDescent="0.25">
      <c r="A350" s="12" t="s">
        <v>242</v>
      </c>
      <c r="B350" s="12" t="s">
        <v>243</v>
      </c>
      <c r="C350" s="12" t="s">
        <v>900</v>
      </c>
      <c r="D350" s="12" t="s">
        <v>48</v>
      </c>
      <c r="E350" s="12" t="s">
        <v>49</v>
      </c>
      <c r="F350" s="12" t="s">
        <v>1394</v>
      </c>
      <c r="G350" s="40">
        <v>1</v>
      </c>
      <c r="H350" s="40">
        <v>0.98</v>
      </c>
      <c r="I350" s="40">
        <v>0.98</v>
      </c>
      <c r="J350" s="40">
        <v>518</v>
      </c>
      <c r="K350" s="41">
        <v>0.95</v>
      </c>
      <c r="L350" s="12" t="s">
        <v>1395</v>
      </c>
      <c r="M350" s="12" t="s">
        <v>1396</v>
      </c>
    </row>
    <row r="351" spans="1:13" ht="15" customHeight="1" x14ac:dyDescent="0.25">
      <c r="A351" s="12" t="s">
        <v>242</v>
      </c>
      <c r="B351" s="12" t="s">
        <v>243</v>
      </c>
      <c r="C351" s="12" t="s">
        <v>900</v>
      </c>
      <c r="D351" s="12" t="s">
        <v>4</v>
      </c>
      <c r="E351" s="12" t="s">
        <v>5</v>
      </c>
      <c r="F351" s="12" t="s">
        <v>1394</v>
      </c>
      <c r="G351" s="40">
        <v>1</v>
      </c>
      <c r="H351" s="40">
        <v>0.94</v>
      </c>
      <c r="I351" s="40">
        <v>0.94</v>
      </c>
      <c r="J351" s="40">
        <v>514</v>
      </c>
      <c r="K351" s="41">
        <v>0.95</v>
      </c>
      <c r="L351" s="12" t="s">
        <v>1395</v>
      </c>
      <c r="M351" s="12" t="s">
        <v>1396</v>
      </c>
    </row>
    <row r="352" spans="1:13" ht="15" customHeight="1" x14ac:dyDescent="0.25">
      <c r="A352" s="12" t="s">
        <v>242</v>
      </c>
      <c r="B352" s="12" t="s">
        <v>243</v>
      </c>
      <c r="C352" s="12" t="s">
        <v>900</v>
      </c>
      <c r="D352" s="12" t="s">
        <v>68</v>
      </c>
      <c r="E352" s="12" t="s">
        <v>69</v>
      </c>
      <c r="F352" s="12" t="s">
        <v>1394</v>
      </c>
      <c r="G352" s="40">
        <v>1</v>
      </c>
      <c r="H352" s="40">
        <v>0.99</v>
      </c>
      <c r="I352" s="40">
        <v>0.99</v>
      </c>
      <c r="J352" s="40">
        <v>519</v>
      </c>
      <c r="K352" s="41">
        <v>0.95</v>
      </c>
      <c r="L352" s="12" t="s">
        <v>1395</v>
      </c>
      <c r="M352" s="12" t="s">
        <v>1396</v>
      </c>
    </row>
    <row r="353" spans="1:13" ht="15" customHeight="1" x14ac:dyDescent="0.25">
      <c r="A353" s="12" t="s">
        <v>245</v>
      </c>
      <c r="B353" s="12" t="s">
        <v>246</v>
      </c>
      <c r="C353" s="12" t="s">
        <v>900</v>
      </c>
      <c r="D353" s="12" t="s">
        <v>30</v>
      </c>
      <c r="E353" s="12" t="s">
        <v>31</v>
      </c>
      <c r="F353" s="12" t="s">
        <v>1394</v>
      </c>
      <c r="G353" s="40">
        <v>2</v>
      </c>
      <c r="H353" s="40">
        <v>2.2200000000000002</v>
      </c>
      <c r="I353" s="40">
        <v>1.1100000000000001</v>
      </c>
      <c r="J353" s="40">
        <v>510</v>
      </c>
      <c r="K353" s="41">
        <v>0.95</v>
      </c>
      <c r="L353" s="12" t="s">
        <v>1395</v>
      </c>
      <c r="M353" s="12" t="s">
        <v>1396</v>
      </c>
    </row>
    <row r="354" spans="1:13" ht="15" customHeight="1" x14ac:dyDescent="0.25">
      <c r="A354" s="12" t="s">
        <v>245</v>
      </c>
      <c r="B354" s="12" t="s">
        <v>246</v>
      </c>
      <c r="C354" s="12" t="s">
        <v>900</v>
      </c>
      <c r="D354" s="12" t="s">
        <v>52</v>
      </c>
      <c r="E354" s="12" t="s">
        <v>53</v>
      </c>
      <c r="F354" s="12" t="s">
        <v>1394</v>
      </c>
      <c r="G354" s="40">
        <v>1</v>
      </c>
      <c r="H354" s="40">
        <v>0.92</v>
      </c>
      <c r="I354" s="40">
        <v>0.92</v>
      </c>
      <c r="J354" s="40">
        <v>512</v>
      </c>
      <c r="K354" s="41">
        <v>0.95</v>
      </c>
      <c r="L354" s="12" t="s">
        <v>1395</v>
      </c>
      <c r="M354" s="12" t="s">
        <v>1396</v>
      </c>
    </row>
    <row r="355" spans="1:13" ht="15" customHeight="1" x14ac:dyDescent="0.25">
      <c r="A355" s="12" t="s">
        <v>245</v>
      </c>
      <c r="B355" s="12" t="s">
        <v>246</v>
      </c>
      <c r="C355" s="12" t="s">
        <v>900</v>
      </c>
      <c r="D355" s="12" t="s">
        <v>84</v>
      </c>
      <c r="E355" s="12" t="s">
        <v>85</v>
      </c>
      <c r="F355" s="12" t="s">
        <v>1394</v>
      </c>
      <c r="G355" s="40">
        <v>1</v>
      </c>
      <c r="H355" s="40">
        <v>1.1100000000000001</v>
      </c>
      <c r="I355" s="40">
        <v>1.1100000000000001</v>
      </c>
      <c r="J355" s="40">
        <v>510</v>
      </c>
      <c r="K355" s="41">
        <v>0.95</v>
      </c>
      <c r="L355" s="12" t="s">
        <v>1395</v>
      </c>
      <c r="M355" s="12" t="s">
        <v>1396</v>
      </c>
    </row>
    <row r="356" spans="1:13" ht="15" customHeight="1" x14ac:dyDescent="0.25">
      <c r="A356" s="12" t="s">
        <v>245</v>
      </c>
      <c r="B356" s="12" t="s">
        <v>246</v>
      </c>
      <c r="C356" s="12" t="s">
        <v>900</v>
      </c>
      <c r="D356" s="12" t="s">
        <v>26</v>
      </c>
      <c r="E356" s="12" t="s">
        <v>27</v>
      </c>
      <c r="F356" s="12" t="s">
        <v>1394</v>
      </c>
      <c r="G356" s="40">
        <v>1</v>
      </c>
      <c r="H356" s="40">
        <v>1.0900000000000001</v>
      </c>
      <c r="I356" s="40">
        <v>1.0900000000000001</v>
      </c>
      <c r="J356" s="40">
        <v>508</v>
      </c>
      <c r="K356" s="41">
        <v>0.95</v>
      </c>
      <c r="L356" s="12" t="s">
        <v>1395</v>
      </c>
      <c r="M356" s="12" t="s">
        <v>1396</v>
      </c>
    </row>
    <row r="357" spans="1:13" ht="15" customHeight="1" x14ac:dyDescent="0.25">
      <c r="A357" s="12" t="s">
        <v>245</v>
      </c>
      <c r="B357" s="12" t="s">
        <v>246</v>
      </c>
      <c r="C357" s="12" t="s">
        <v>900</v>
      </c>
      <c r="D357" s="12" t="s">
        <v>34</v>
      </c>
      <c r="E357" s="12" t="s">
        <v>35</v>
      </c>
      <c r="F357" s="12" t="s">
        <v>1394</v>
      </c>
      <c r="G357" s="40">
        <v>1</v>
      </c>
      <c r="H357" s="40">
        <v>0.92</v>
      </c>
      <c r="I357" s="40">
        <v>0.92</v>
      </c>
      <c r="J357" s="40">
        <v>512</v>
      </c>
      <c r="K357" s="41">
        <v>0.95</v>
      </c>
      <c r="L357" s="12" t="s">
        <v>1395</v>
      </c>
      <c r="M357" s="12" t="s">
        <v>1396</v>
      </c>
    </row>
    <row r="358" spans="1:13" ht="15" customHeight="1" x14ac:dyDescent="0.25">
      <c r="A358" s="12" t="s">
        <v>245</v>
      </c>
      <c r="B358" s="12" t="s">
        <v>246</v>
      </c>
      <c r="C358" s="12" t="s">
        <v>900</v>
      </c>
      <c r="D358" s="12" t="s">
        <v>46</v>
      </c>
      <c r="E358" s="12" t="s">
        <v>47</v>
      </c>
      <c r="F358" s="12" t="s">
        <v>1394</v>
      </c>
      <c r="G358" s="40">
        <v>1</v>
      </c>
      <c r="H358" s="40">
        <v>1.1000000000000001</v>
      </c>
      <c r="I358" s="40">
        <v>1.1000000000000001</v>
      </c>
      <c r="J358" s="40">
        <v>509</v>
      </c>
      <c r="K358" s="41">
        <v>0.95</v>
      </c>
      <c r="L358" s="12" t="s">
        <v>1395</v>
      </c>
      <c r="M358" s="12" t="s">
        <v>1396</v>
      </c>
    </row>
    <row r="359" spans="1:13" ht="15" customHeight="1" x14ac:dyDescent="0.25">
      <c r="A359" s="12" t="s">
        <v>245</v>
      </c>
      <c r="B359" s="12" t="s">
        <v>246</v>
      </c>
      <c r="C359" s="12" t="s">
        <v>900</v>
      </c>
      <c r="D359" s="12" t="s">
        <v>48</v>
      </c>
      <c r="E359" s="12" t="s">
        <v>49</v>
      </c>
      <c r="F359" s="12" t="s">
        <v>1394</v>
      </c>
      <c r="G359" s="40">
        <v>1</v>
      </c>
      <c r="H359" s="40">
        <v>1.1100000000000001</v>
      </c>
      <c r="I359" s="40">
        <v>1.1100000000000001</v>
      </c>
      <c r="J359" s="40">
        <v>510</v>
      </c>
      <c r="K359" s="41">
        <v>0.95</v>
      </c>
      <c r="L359" s="12" t="s">
        <v>1395</v>
      </c>
      <c r="M359" s="12" t="s">
        <v>1396</v>
      </c>
    </row>
    <row r="360" spans="1:13" ht="15" customHeight="1" x14ac:dyDescent="0.25">
      <c r="A360" s="12" t="s">
        <v>245</v>
      </c>
      <c r="B360" s="12" t="s">
        <v>246</v>
      </c>
      <c r="C360" s="12" t="s">
        <v>900</v>
      </c>
      <c r="D360" s="12" t="s">
        <v>4</v>
      </c>
      <c r="E360" s="12" t="s">
        <v>5</v>
      </c>
      <c r="F360" s="12" t="s">
        <v>1394</v>
      </c>
      <c r="G360" s="40">
        <v>1</v>
      </c>
      <c r="H360" s="40">
        <v>1.07</v>
      </c>
      <c r="I360" s="40">
        <v>1.07</v>
      </c>
      <c r="J360" s="40">
        <v>506</v>
      </c>
      <c r="K360" s="41">
        <v>0.95</v>
      </c>
      <c r="L360" s="12" t="s">
        <v>1395</v>
      </c>
      <c r="M360" s="12" t="s">
        <v>1396</v>
      </c>
    </row>
    <row r="361" spans="1:13" ht="15" customHeight="1" x14ac:dyDescent="0.25">
      <c r="A361" s="12" t="s">
        <v>245</v>
      </c>
      <c r="B361" s="12" t="s">
        <v>246</v>
      </c>
      <c r="C361" s="12" t="s">
        <v>900</v>
      </c>
      <c r="D361" s="12" t="s">
        <v>68</v>
      </c>
      <c r="E361" s="12" t="s">
        <v>69</v>
      </c>
      <c r="F361" s="12" t="s">
        <v>1394</v>
      </c>
      <c r="G361" s="40">
        <v>1</v>
      </c>
      <c r="H361" s="40">
        <v>1.1200000000000001</v>
      </c>
      <c r="I361" s="40">
        <v>1.1200000000000001</v>
      </c>
      <c r="J361" s="40">
        <v>511</v>
      </c>
      <c r="K361" s="41">
        <v>0.95</v>
      </c>
      <c r="L361" s="12" t="s">
        <v>1395</v>
      </c>
      <c r="M361" s="12" t="s">
        <v>1396</v>
      </c>
    </row>
    <row r="362" spans="1:13" ht="15" customHeight="1" x14ac:dyDescent="0.25">
      <c r="A362" s="12" t="s">
        <v>248</v>
      </c>
      <c r="B362" s="12" t="s">
        <v>249</v>
      </c>
      <c r="C362" s="12" t="s">
        <v>900</v>
      </c>
      <c r="D362" s="12" t="s">
        <v>30</v>
      </c>
      <c r="E362" s="12" t="s">
        <v>31</v>
      </c>
      <c r="F362" s="12" t="s">
        <v>1394</v>
      </c>
      <c r="G362" s="40">
        <v>2</v>
      </c>
      <c r="H362" s="40">
        <v>2.2400000000000002</v>
      </c>
      <c r="I362" s="40">
        <v>1.1200000000000001</v>
      </c>
      <c r="J362" s="40">
        <v>511</v>
      </c>
      <c r="K362" s="41">
        <v>0.95</v>
      </c>
      <c r="L362" s="12" t="s">
        <v>1395</v>
      </c>
      <c r="M362" s="12" t="s">
        <v>1396</v>
      </c>
    </row>
    <row r="363" spans="1:13" ht="15" customHeight="1" x14ac:dyDescent="0.25">
      <c r="A363" s="12" t="s">
        <v>248</v>
      </c>
      <c r="B363" s="12" t="s">
        <v>249</v>
      </c>
      <c r="C363" s="12" t="s">
        <v>900</v>
      </c>
      <c r="D363" s="12" t="s">
        <v>52</v>
      </c>
      <c r="E363" s="12" t="s">
        <v>53</v>
      </c>
      <c r="F363" s="12" t="s">
        <v>1394</v>
      </c>
      <c r="G363" s="40">
        <v>1</v>
      </c>
      <c r="H363" s="40">
        <v>0.93</v>
      </c>
      <c r="I363" s="40">
        <v>0.93</v>
      </c>
      <c r="J363" s="40">
        <v>513</v>
      </c>
      <c r="K363" s="41">
        <v>0.95</v>
      </c>
      <c r="L363" s="12" t="s">
        <v>1395</v>
      </c>
      <c r="M363" s="12" t="s">
        <v>1396</v>
      </c>
    </row>
    <row r="364" spans="1:13" ht="15" customHeight="1" x14ac:dyDescent="0.25">
      <c r="A364" s="12" t="s">
        <v>248</v>
      </c>
      <c r="B364" s="12" t="s">
        <v>249</v>
      </c>
      <c r="C364" s="12" t="s">
        <v>900</v>
      </c>
      <c r="D364" s="12" t="s">
        <v>84</v>
      </c>
      <c r="E364" s="12" t="s">
        <v>85</v>
      </c>
      <c r="F364" s="12" t="s">
        <v>1394</v>
      </c>
      <c r="G364" s="40">
        <v>1</v>
      </c>
      <c r="H364" s="40">
        <v>1.1200000000000001</v>
      </c>
      <c r="I364" s="40">
        <v>1.1200000000000001</v>
      </c>
      <c r="J364" s="40">
        <v>511</v>
      </c>
      <c r="K364" s="41">
        <v>0.95</v>
      </c>
      <c r="L364" s="12" t="s">
        <v>1395</v>
      </c>
      <c r="M364" s="12" t="s">
        <v>1396</v>
      </c>
    </row>
    <row r="365" spans="1:13" ht="15" customHeight="1" x14ac:dyDescent="0.25">
      <c r="A365" s="12" t="s">
        <v>248</v>
      </c>
      <c r="B365" s="12" t="s">
        <v>249</v>
      </c>
      <c r="C365" s="12" t="s">
        <v>900</v>
      </c>
      <c r="D365" s="12" t="s">
        <v>26</v>
      </c>
      <c r="E365" s="12" t="s">
        <v>27</v>
      </c>
      <c r="F365" s="12" t="s">
        <v>1394</v>
      </c>
      <c r="G365" s="40">
        <v>1</v>
      </c>
      <c r="H365" s="40">
        <v>1.1000000000000001</v>
      </c>
      <c r="I365" s="40">
        <v>1.1000000000000001</v>
      </c>
      <c r="J365" s="40">
        <v>509</v>
      </c>
      <c r="K365" s="41">
        <v>0.95</v>
      </c>
      <c r="L365" s="12" t="s">
        <v>1395</v>
      </c>
      <c r="M365" s="12" t="s">
        <v>1396</v>
      </c>
    </row>
    <row r="366" spans="1:13" ht="15" customHeight="1" x14ac:dyDescent="0.25">
      <c r="A366" s="12" t="s">
        <v>248</v>
      </c>
      <c r="B366" s="12" t="s">
        <v>249</v>
      </c>
      <c r="C366" s="12" t="s">
        <v>900</v>
      </c>
      <c r="D366" s="12" t="s">
        <v>34</v>
      </c>
      <c r="E366" s="12" t="s">
        <v>35</v>
      </c>
      <c r="F366" s="12" t="s">
        <v>1394</v>
      </c>
      <c r="G366" s="40">
        <v>1</v>
      </c>
      <c r="H366" s="40">
        <v>0.93</v>
      </c>
      <c r="I366" s="40">
        <v>0.93</v>
      </c>
      <c r="J366" s="40">
        <v>513</v>
      </c>
      <c r="K366" s="41">
        <v>0.95</v>
      </c>
      <c r="L366" s="12" t="s">
        <v>1395</v>
      </c>
      <c r="M366" s="12" t="s">
        <v>1396</v>
      </c>
    </row>
    <row r="367" spans="1:13" ht="15" customHeight="1" x14ac:dyDescent="0.25">
      <c r="A367" s="12" t="s">
        <v>248</v>
      </c>
      <c r="B367" s="12" t="s">
        <v>249</v>
      </c>
      <c r="C367" s="12" t="s">
        <v>900</v>
      </c>
      <c r="D367" s="12" t="s">
        <v>46</v>
      </c>
      <c r="E367" s="12" t="s">
        <v>47</v>
      </c>
      <c r="F367" s="12" t="s">
        <v>1394</v>
      </c>
      <c r="G367" s="40">
        <v>1</v>
      </c>
      <c r="H367" s="40">
        <v>1.1100000000000001</v>
      </c>
      <c r="I367" s="40">
        <v>1.1100000000000001</v>
      </c>
      <c r="J367" s="40">
        <v>510</v>
      </c>
      <c r="K367" s="41">
        <v>0.95</v>
      </c>
      <c r="L367" s="12" t="s">
        <v>1395</v>
      </c>
      <c r="M367" s="12" t="s">
        <v>1396</v>
      </c>
    </row>
    <row r="368" spans="1:13" ht="15" customHeight="1" x14ac:dyDescent="0.25">
      <c r="A368" s="12" t="s">
        <v>248</v>
      </c>
      <c r="B368" s="12" t="s">
        <v>249</v>
      </c>
      <c r="C368" s="12" t="s">
        <v>900</v>
      </c>
      <c r="D368" s="12" t="s">
        <v>48</v>
      </c>
      <c r="E368" s="12" t="s">
        <v>49</v>
      </c>
      <c r="F368" s="12" t="s">
        <v>1394</v>
      </c>
      <c r="G368" s="40">
        <v>1</v>
      </c>
      <c r="H368" s="40">
        <v>1.1200000000000001</v>
      </c>
      <c r="I368" s="40">
        <v>1.1200000000000001</v>
      </c>
      <c r="J368" s="40">
        <v>511</v>
      </c>
      <c r="K368" s="41">
        <v>0.95</v>
      </c>
      <c r="L368" s="12" t="s">
        <v>1395</v>
      </c>
      <c r="M368" s="12" t="s">
        <v>1396</v>
      </c>
    </row>
    <row r="369" spans="1:13" ht="15" customHeight="1" x14ac:dyDescent="0.25">
      <c r="A369" s="12" t="s">
        <v>248</v>
      </c>
      <c r="B369" s="12" t="s">
        <v>249</v>
      </c>
      <c r="C369" s="12" t="s">
        <v>900</v>
      </c>
      <c r="D369" s="12" t="s">
        <v>4</v>
      </c>
      <c r="E369" s="12" t="s">
        <v>5</v>
      </c>
      <c r="F369" s="12" t="s">
        <v>1394</v>
      </c>
      <c r="G369" s="40">
        <v>1</v>
      </c>
      <c r="H369" s="40">
        <v>1.08</v>
      </c>
      <c r="I369" s="40">
        <v>1.08</v>
      </c>
      <c r="J369" s="40">
        <v>507</v>
      </c>
      <c r="K369" s="41">
        <v>0.95</v>
      </c>
      <c r="L369" s="12" t="s">
        <v>1395</v>
      </c>
      <c r="M369" s="12" t="s">
        <v>1396</v>
      </c>
    </row>
    <row r="370" spans="1:13" ht="15" customHeight="1" x14ac:dyDescent="0.25">
      <c r="A370" s="12" t="s">
        <v>248</v>
      </c>
      <c r="B370" s="12" t="s">
        <v>249</v>
      </c>
      <c r="C370" s="12" t="s">
        <v>900</v>
      </c>
      <c r="D370" s="12" t="s">
        <v>68</v>
      </c>
      <c r="E370" s="12" t="s">
        <v>69</v>
      </c>
      <c r="F370" s="12" t="s">
        <v>1394</v>
      </c>
      <c r="G370" s="40">
        <v>1</v>
      </c>
      <c r="H370" s="40">
        <v>0.92</v>
      </c>
      <c r="I370" s="40">
        <v>0.92</v>
      </c>
      <c r="J370" s="40">
        <v>512</v>
      </c>
      <c r="K370" s="41">
        <v>0.95</v>
      </c>
      <c r="L370" s="12" t="s">
        <v>1395</v>
      </c>
      <c r="M370" s="12" t="s">
        <v>1396</v>
      </c>
    </row>
    <row r="371" spans="1:13" ht="15" customHeight="1" x14ac:dyDescent="0.25">
      <c r="A371" s="12" t="s">
        <v>251</v>
      </c>
      <c r="B371" s="12" t="s">
        <v>252</v>
      </c>
      <c r="C371" s="12" t="s">
        <v>900</v>
      </c>
      <c r="D371" s="12" t="s">
        <v>30</v>
      </c>
      <c r="E371" s="12" t="s">
        <v>31</v>
      </c>
      <c r="F371" s="12" t="s">
        <v>1394</v>
      </c>
      <c r="G371" s="40">
        <v>2</v>
      </c>
      <c r="H371" s="40">
        <v>1.84</v>
      </c>
      <c r="I371" s="40">
        <v>0.92</v>
      </c>
      <c r="J371" s="40">
        <v>512</v>
      </c>
      <c r="K371" s="41">
        <v>0.95</v>
      </c>
      <c r="L371" s="12" t="s">
        <v>1395</v>
      </c>
      <c r="M371" s="12" t="s">
        <v>1396</v>
      </c>
    </row>
    <row r="372" spans="1:13" ht="15" customHeight="1" x14ac:dyDescent="0.25">
      <c r="A372" s="12" t="s">
        <v>251</v>
      </c>
      <c r="B372" s="12" t="s">
        <v>252</v>
      </c>
      <c r="C372" s="12" t="s">
        <v>900</v>
      </c>
      <c r="D372" s="12" t="s">
        <v>52</v>
      </c>
      <c r="E372" s="12" t="s">
        <v>53</v>
      </c>
      <c r="F372" s="12" t="s">
        <v>1394</v>
      </c>
      <c r="G372" s="40">
        <v>1</v>
      </c>
      <c r="H372" s="40">
        <v>0.94</v>
      </c>
      <c r="I372" s="40">
        <v>0.94</v>
      </c>
      <c r="J372" s="40">
        <v>514</v>
      </c>
      <c r="K372" s="41">
        <v>0.95</v>
      </c>
      <c r="L372" s="12" t="s">
        <v>1395</v>
      </c>
      <c r="M372" s="12" t="s">
        <v>1396</v>
      </c>
    </row>
    <row r="373" spans="1:13" ht="15" customHeight="1" x14ac:dyDescent="0.25">
      <c r="A373" s="12" t="s">
        <v>251</v>
      </c>
      <c r="B373" s="12" t="s">
        <v>252</v>
      </c>
      <c r="C373" s="12" t="s">
        <v>900</v>
      </c>
      <c r="D373" s="12" t="s">
        <v>84</v>
      </c>
      <c r="E373" s="12" t="s">
        <v>85</v>
      </c>
      <c r="F373" s="12" t="s">
        <v>1394</v>
      </c>
      <c r="G373" s="40">
        <v>1</v>
      </c>
      <c r="H373" s="40">
        <v>0.92</v>
      </c>
      <c r="I373" s="40">
        <v>0.92</v>
      </c>
      <c r="J373" s="40">
        <v>512</v>
      </c>
      <c r="K373" s="41">
        <v>0.95</v>
      </c>
      <c r="L373" s="12" t="s">
        <v>1395</v>
      </c>
      <c r="M373" s="12" t="s">
        <v>1396</v>
      </c>
    </row>
    <row r="374" spans="1:13" ht="15" customHeight="1" x14ac:dyDescent="0.25">
      <c r="A374" s="12" t="s">
        <v>251</v>
      </c>
      <c r="B374" s="12" t="s">
        <v>252</v>
      </c>
      <c r="C374" s="12" t="s">
        <v>900</v>
      </c>
      <c r="D374" s="12" t="s">
        <v>26</v>
      </c>
      <c r="E374" s="12" t="s">
        <v>27</v>
      </c>
      <c r="F374" s="12" t="s">
        <v>1394</v>
      </c>
      <c r="G374" s="40">
        <v>1</v>
      </c>
      <c r="H374" s="40">
        <v>1.1100000000000001</v>
      </c>
      <c r="I374" s="40">
        <v>1.1100000000000001</v>
      </c>
      <c r="J374" s="40">
        <v>510</v>
      </c>
      <c r="K374" s="41">
        <v>0.95</v>
      </c>
      <c r="L374" s="12" t="s">
        <v>1395</v>
      </c>
      <c r="M374" s="12" t="s">
        <v>1396</v>
      </c>
    </row>
    <row r="375" spans="1:13" ht="15" customHeight="1" x14ac:dyDescent="0.25">
      <c r="A375" s="12" t="s">
        <v>251</v>
      </c>
      <c r="B375" s="12" t="s">
        <v>252</v>
      </c>
      <c r="C375" s="12" t="s">
        <v>900</v>
      </c>
      <c r="D375" s="12" t="s">
        <v>34</v>
      </c>
      <c r="E375" s="12" t="s">
        <v>35</v>
      </c>
      <c r="F375" s="12" t="s">
        <v>1394</v>
      </c>
      <c r="G375" s="40">
        <v>1</v>
      </c>
      <c r="H375" s="40">
        <v>0.94</v>
      </c>
      <c r="I375" s="40">
        <v>0.94</v>
      </c>
      <c r="J375" s="40">
        <v>514</v>
      </c>
      <c r="K375" s="41">
        <v>0.95</v>
      </c>
      <c r="L375" s="12" t="s">
        <v>1395</v>
      </c>
      <c r="M375" s="12" t="s">
        <v>1396</v>
      </c>
    </row>
    <row r="376" spans="1:13" ht="15" customHeight="1" x14ac:dyDescent="0.25">
      <c r="A376" s="12" t="s">
        <v>251</v>
      </c>
      <c r="B376" s="12" t="s">
        <v>252</v>
      </c>
      <c r="C376" s="12" t="s">
        <v>900</v>
      </c>
      <c r="D376" s="12" t="s">
        <v>46</v>
      </c>
      <c r="E376" s="12" t="s">
        <v>47</v>
      </c>
      <c r="F376" s="12" t="s">
        <v>1394</v>
      </c>
      <c r="G376" s="40">
        <v>1</v>
      </c>
      <c r="H376" s="40">
        <v>1.1200000000000001</v>
      </c>
      <c r="I376" s="40">
        <v>1.1200000000000001</v>
      </c>
      <c r="J376" s="40">
        <v>511</v>
      </c>
      <c r="K376" s="41">
        <v>0.95</v>
      </c>
      <c r="L376" s="12" t="s">
        <v>1395</v>
      </c>
      <c r="M376" s="12" t="s">
        <v>1396</v>
      </c>
    </row>
    <row r="377" spans="1:13" ht="15" customHeight="1" x14ac:dyDescent="0.25">
      <c r="A377" s="12" t="s">
        <v>251</v>
      </c>
      <c r="B377" s="12" t="s">
        <v>252</v>
      </c>
      <c r="C377" s="12" t="s">
        <v>900</v>
      </c>
      <c r="D377" s="12" t="s">
        <v>48</v>
      </c>
      <c r="E377" s="12" t="s">
        <v>49</v>
      </c>
      <c r="F377" s="12" t="s">
        <v>1394</v>
      </c>
      <c r="G377" s="40">
        <v>1</v>
      </c>
      <c r="H377" s="40">
        <v>0.92</v>
      </c>
      <c r="I377" s="40">
        <v>0.92</v>
      </c>
      <c r="J377" s="40">
        <v>512</v>
      </c>
      <c r="K377" s="41">
        <v>0.95</v>
      </c>
      <c r="L377" s="12" t="s">
        <v>1395</v>
      </c>
      <c r="M377" s="12" t="s">
        <v>1396</v>
      </c>
    </row>
    <row r="378" spans="1:13" ht="15" customHeight="1" x14ac:dyDescent="0.25">
      <c r="A378" s="12" t="s">
        <v>251</v>
      </c>
      <c r="B378" s="12" t="s">
        <v>252</v>
      </c>
      <c r="C378" s="12" t="s">
        <v>900</v>
      </c>
      <c r="D378" s="12" t="s">
        <v>4</v>
      </c>
      <c r="E378" s="12" t="s">
        <v>5</v>
      </c>
      <c r="F378" s="12" t="s">
        <v>1394</v>
      </c>
      <c r="G378" s="40">
        <v>1</v>
      </c>
      <c r="H378" s="40">
        <v>1.0900000000000001</v>
      </c>
      <c r="I378" s="40">
        <v>1.0900000000000001</v>
      </c>
      <c r="J378" s="40">
        <v>508</v>
      </c>
      <c r="K378" s="41">
        <v>0.95</v>
      </c>
      <c r="L378" s="12" t="s">
        <v>1395</v>
      </c>
      <c r="M378" s="12" t="s">
        <v>1396</v>
      </c>
    </row>
    <row r="379" spans="1:13" ht="15" customHeight="1" x14ac:dyDescent="0.25">
      <c r="A379" s="12" t="s">
        <v>251</v>
      </c>
      <c r="B379" s="12" t="s">
        <v>252</v>
      </c>
      <c r="C379" s="12" t="s">
        <v>900</v>
      </c>
      <c r="D379" s="12" t="s">
        <v>68</v>
      </c>
      <c r="E379" s="12" t="s">
        <v>69</v>
      </c>
      <c r="F379" s="12" t="s">
        <v>1394</v>
      </c>
      <c r="G379" s="40">
        <v>1</v>
      </c>
      <c r="H379" s="40">
        <v>0.93</v>
      </c>
      <c r="I379" s="40">
        <v>0.93</v>
      </c>
      <c r="J379" s="40">
        <v>513</v>
      </c>
      <c r="K379" s="41">
        <v>0.95</v>
      </c>
      <c r="L379" s="12" t="s">
        <v>1395</v>
      </c>
      <c r="M379" s="12" t="s">
        <v>1396</v>
      </c>
    </row>
    <row r="380" spans="1:13" ht="15" customHeight="1" x14ac:dyDescent="0.25">
      <c r="A380" s="12" t="s">
        <v>254</v>
      </c>
      <c r="B380" s="12" t="s">
        <v>255</v>
      </c>
      <c r="C380" s="12" t="s">
        <v>899</v>
      </c>
      <c r="D380" s="12" t="s">
        <v>30</v>
      </c>
      <c r="E380" s="12" t="s">
        <v>31</v>
      </c>
      <c r="F380" s="12" t="s">
        <v>1394</v>
      </c>
      <c r="G380" s="40">
        <v>2</v>
      </c>
      <c r="H380" s="40">
        <v>1.86</v>
      </c>
      <c r="I380" s="40">
        <v>0.93</v>
      </c>
      <c r="J380" s="40">
        <v>513</v>
      </c>
      <c r="K380" s="41">
        <v>0.95</v>
      </c>
      <c r="L380" s="12" t="s">
        <v>1395</v>
      </c>
      <c r="M380" s="12" t="s">
        <v>1396</v>
      </c>
    </row>
    <row r="381" spans="1:13" ht="15" customHeight="1" x14ac:dyDescent="0.25">
      <c r="A381" s="12" t="s">
        <v>254</v>
      </c>
      <c r="B381" s="12" t="s">
        <v>255</v>
      </c>
      <c r="C381" s="12" t="s">
        <v>899</v>
      </c>
      <c r="D381" s="12" t="s">
        <v>52</v>
      </c>
      <c r="E381" s="12" t="s">
        <v>53</v>
      </c>
      <c r="F381" s="12" t="s">
        <v>1394</v>
      </c>
      <c r="G381" s="40">
        <v>1</v>
      </c>
      <c r="H381" s="40">
        <v>0.95</v>
      </c>
      <c r="I381" s="40">
        <v>0.95</v>
      </c>
      <c r="J381" s="40">
        <v>515</v>
      </c>
      <c r="K381" s="41">
        <v>0.95</v>
      </c>
      <c r="L381" s="12" t="s">
        <v>1395</v>
      </c>
      <c r="M381" s="12" t="s">
        <v>1396</v>
      </c>
    </row>
    <row r="382" spans="1:13" ht="15" customHeight="1" x14ac:dyDescent="0.25">
      <c r="A382" s="12" t="s">
        <v>254</v>
      </c>
      <c r="B382" s="12" t="s">
        <v>255</v>
      </c>
      <c r="C382" s="12" t="s">
        <v>899</v>
      </c>
      <c r="D382" s="12" t="s">
        <v>84</v>
      </c>
      <c r="E382" s="12" t="s">
        <v>85</v>
      </c>
      <c r="F382" s="12" t="s">
        <v>1394</v>
      </c>
      <c r="G382" s="40">
        <v>1</v>
      </c>
      <c r="H382" s="40">
        <v>0.93</v>
      </c>
      <c r="I382" s="40">
        <v>0.93</v>
      </c>
      <c r="J382" s="40">
        <v>513</v>
      </c>
      <c r="K382" s="41">
        <v>0.95</v>
      </c>
      <c r="L382" s="12" t="s">
        <v>1395</v>
      </c>
      <c r="M382" s="12" t="s">
        <v>1396</v>
      </c>
    </row>
    <row r="383" spans="1:13" ht="15" customHeight="1" x14ac:dyDescent="0.25">
      <c r="A383" s="12" t="s">
        <v>254</v>
      </c>
      <c r="B383" s="12" t="s">
        <v>255</v>
      </c>
      <c r="C383" s="12" t="s">
        <v>899</v>
      </c>
      <c r="D383" s="12" t="s">
        <v>26</v>
      </c>
      <c r="E383" s="12" t="s">
        <v>27</v>
      </c>
      <c r="F383" s="12" t="s">
        <v>1394</v>
      </c>
      <c r="G383" s="40">
        <v>1</v>
      </c>
      <c r="H383" s="40">
        <v>1.1200000000000001</v>
      </c>
      <c r="I383" s="40">
        <v>1.1200000000000001</v>
      </c>
      <c r="J383" s="40">
        <v>511</v>
      </c>
      <c r="K383" s="41">
        <v>0.95</v>
      </c>
      <c r="L383" s="12" t="s">
        <v>1395</v>
      </c>
      <c r="M383" s="12" t="s">
        <v>1396</v>
      </c>
    </row>
    <row r="384" spans="1:13" ht="15" customHeight="1" x14ac:dyDescent="0.25">
      <c r="A384" s="12" t="s">
        <v>254</v>
      </c>
      <c r="B384" s="12" t="s">
        <v>255</v>
      </c>
      <c r="C384" s="12" t="s">
        <v>899</v>
      </c>
      <c r="D384" s="12" t="s">
        <v>34</v>
      </c>
      <c r="E384" s="12" t="s">
        <v>35</v>
      </c>
      <c r="F384" s="12" t="s">
        <v>1394</v>
      </c>
      <c r="G384" s="40">
        <v>1</v>
      </c>
      <c r="H384" s="40">
        <v>0.95</v>
      </c>
      <c r="I384" s="40">
        <v>0.95</v>
      </c>
      <c r="J384" s="40">
        <v>515</v>
      </c>
      <c r="K384" s="41">
        <v>0.95</v>
      </c>
      <c r="L384" s="12" t="s">
        <v>1395</v>
      </c>
      <c r="M384" s="12" t="s">
        <v>1396</v>
      </c>
    </row>
    <row r="385" spans="1:13" ht="15" customHeight="1" x14ac:dyDescent="0.25">
      <c r="A385" s="12" t="s">
        <v>254</v>
      </c>
      <c r="B385" s="12" t="s">
        <v>255</v>
      </c>
      <c r="C385" s="12" t="s">
        <v>899</v>
      </c>
      <c r="D385" s="12" t="s">
        <v>46</v>
      </c>
      <c r="E385" s="12" t="s">
        <v>47</v>
      </c>
      <c r="F385" s="12" t="s">
        <v>1394</v>
      </c>
      <c r="G385" s="40">
        <v>1</v>
      </c>
      <c r="H385" s="40">
        <v>0.92</v>
      </c>
      <c r="I385" s="40">
        <v>0.92</v>
      </c>
      <c r="J385" s="40">
        <v>512</v>
      </c>
      <c r="K385" s="41">
        <v>0.95</v>
      </c>
      <c r="L385" s="12" t="s">
        <v>1395</v>
      </c>
      <c r="M385" s="12" t="s">
        <v>1396</v>
      </c>
    </row>
    <row r="386" spans="1:13" ht="15" customHeight="1" x14ac:dyDescent="0.25">
      <c r="A386" s="12" t="s">
        <v>254</v>
      </c>
      <c r="B386" s="12" t="s">
        <v>255</v>
      </c>
      <c r="C386" s="12" t="s">
        <v>899</v>
      </c>
      <c r="D386" s="12" t="s">
        <v>48</v>
      </c>
      <c r="E386" s="12" t="s">
        <v>49</v>
      </c>
      <c r="F386" s="12" t="s">
        <v>1394</v>
      </c>
      <c r="G386" s="40">
        <v>1</v>
      </c>
      <c r="H386" s="40">
        <v>0.93</v>
      </c>
      <c r="I386" s="40">
        <v>0.93</v>
      </c>
      <c r="J386" s="40">
        <v>513</v>
      </c>
      <c r="K386" s="41">
        <v>0.95</v>
      </c>
      <c r="L386" s="12" t="s">
        <v>1395</v>
      </c>
      <c r="M386" s="12" t="s">
        <v>1396</v>
      </c>
    </row>
    <row r="387" spans="1:13" ht="15" customHeight="1" x14ac:dyDescent="0.25">
      <c r="A387" s="12" t="s">
        <v>254</v>
      </c>
      <c r="B387" s="12" t="s">
        <v>255</v>
      </c>
      <c r="C387" s="12" t="s">
        <v>899</v>
      </c>
      <c r="D387" s="12" t="s">
        <v>4</v>
      </c>
      <c r="E387" s="12" t="s">
        <v>5</v>
      </c>
      <c r="F387" s="12" t="s">
        <v>1394</v>
      </c>
      <c r="G387" s="40">
        <v>1</v>
      </c>
      <c r="H387" s="40">
        <v>1.1000000000000001</v>
      </c>
      <c r="I387" s="40">
        <v>1.1000000000000001</v>
      </c>
      <c r="J387" s="40">
        <v>509</v>
      </c>
      <c r="K387" s="41">
        <v>0.95</v>
      </c>
      <c r="L387" s="12" t="s">
        <v>1395</v>
      </c>
      <c r="M387" s="12" t="s">
        <v>1396</v>
      </c>
    </row>
    <row r="388" spans="1:13" ht="15" customHeight="1" x14ac:dyDescent="0.25">
      <c r="A388" s="12" t="s">
        <v>254</v>
      </c>
      <c r="B388" s="12" t="s">
        <v>255</v>
      </c>
      <c r="C388" s="12" t="s">
        <v>899</v>
      </c>
      <c r="D388" s="12" t="s">
        <v>68</v>
      </c>
      <c r="E388" s="12" t="s">
        <v>69</v>
      </c>
      <c r="F388" s="12" t="s">
        <v>1394</v>
      </c>
      <c r="G388" s="40">
        <v>1</v>
      </c>
      <c r="H388" s="40">
        <v>0.94</v>
      </c>
      <c r="I388" s="40">
        <v>0.94</v>
      </c>
      <c r="J388" s="40">
        <v>514</v>
      </c>
      <c r="K388" s="41">
        <v>0.95</v>
      </c>
      <c r="L388" s="12" t="s">
        <v>1395</v>
      </c>
      <c r="M388" s="12" t="s">
        <v>1396</v>
      </c>
    </row>
    <row r="389" spans="1:13" ht="15" customHeight="1" x14ac:dyDescent="0.25">
      <c r="A389" s="12" t="s">
        <v>257</v>
      </c>
      <c r="B389" s="12" t="s">
        <v>258</v>
      </c>
      <c r="C389" s="12" t="s">
        <v>901</v>
      </c>
      <c r="D389" s="12" t="s">
        <v>30</v>
      </c>
      <c r="E389" s="12" t="s">
        <v>31</v>
      </c>
      <c r="F389" s="12" t="s">
        <v>1394</v>
      </c>
      <c r="G389" s="40">
        <v>2</v>
      </c>
      <c r="H389" s="40">
        <v>1.88</v>
      </c>
      <c r="I389" s="40">
        <v>0.94</v>
      </c>
      <c r="J389" s="40">
        <v>514</v>
      </c>
      <c r="K389" s="41">
        <v>0.95</v>
      </c>
      <c r="L389" s="12" t="s">
        <v>1395</v>
      </c>
      <c r="M389" s="12" t="s">
        <v>1396</v>
      </c>
    </row>
    <row r="390" spans="1:13" ht="15" customHeight="1" x14ac:dyDescent="0.25">
      <c r="A390" s="12" t="s">
        <v>257</v>
      </c>
      <c r="B390" s="12" t="s">
        <v>258</v>
      </c>
      <c r="C390" s="12" t="s">
        <v>901</v>
      </c>
      <c r="D390" s="12" t="s">
        <v>52</v>
      </c>
      <c r="E390" s="12" t="s">
        <v>53</v>
      </c>
      <c r="F390" s="12" t="s">
        <v>1394</v>
      </c>
      <c r="G390" s="40">
        <v>1</v>
      </c>
      <c r="H390" s="40">
        <v>0.96</v>
      </c>
      <c r="I390" s="40">
        <v>0.96</v>
      </c>
      <c r="J390" s="40">
        <v>516</v>
      </c>
      <c r="K390" s="41">
        <v>0.95</v>
      </c>
      <c r="L390" s="12" t="s">
        <v>1395</v>
      </c>
      <c r="M390" s="12" t="s">
        <v>1396</v>
      </c>
    </row>
    <row r="391" spans="1:13" ht="15" customHeight="1" x14ac:dyDescent="0.25">
      <c r="A391" s="12" t="s">
        <v>257</v>
      </c>
      <c r="B391" s="12" t="s">
        <v>258</v>
      </c>
      <c r="C391" s="12" t="s">
        <v>901</v>
      </c>
      <c r="D391" s="12" t="s">
        <v>84</v>
      </c>
      <c r="E391" s="12" t="s">
        <v>85</v>
      </c>
      <c r="F391" s="12" t="s">
        <v>1394</v>
      </c>
      <c r="G391" s="40">
        <v>1</v>
      </c>
      <c r="H391" s="40">
        <v>0.94</v>
      </c>
      <c r="I391" s="40">
        <v>0.94</v>
      </c>
      <c r="J391" s="40">
        <v>514</v>
      </c>
      <c r="K391" s="41">
        <v>0.95</v>
      </c>
      <c r="L391" s="12" t="s">
        <v>1395</v>
      </c>
      <c r="M391" s="12" t="s">
        <v>1396</v>
      </c>
    </row>
    <row r="392" spans="1:13" ht="15" customHeight="1" x14ac:dyDescent="0.25">
      <c r="A392" s="12" t="s">
        <v>257</v>
      </c>
      <c r="B392" s="12" t="s">
        <v>258</v>
      </c>
      <c r="C392" s="12" t="s">
        <v>901</v>
      </c>
      <c r="D392" s="12" t="s">
        <v>26</v>
      </c>
      <c r="E392" s="12" t="s">
        <v>27</v>
      </c>
      <c r="F392" s="12" t="s">
        <v>1394</v>
      </c>
      <c r="G392" s="40">
        <v>1</v>
      </c>
      <c r="H392" s="40">
        <v>0.92</v>
      </c>
      <c r="I392" s="40">
        <v>0.92</v>
      </c>
      <c r="J392" s="40">
        <v>512</v>
      </c>
      <c r="K392" s="41">
        <v>0.95</v>
      </c>
      <c r="L392" s="12" t="s">
        <v>1395</v>
      </c>
      <c r="M392" s="12" t="s">
        <v>1396</v>
      </c>
    </row>
    <row r="393" spans="1:13" ht="15" customHeight="1" x14ac:dyDescent="0.25">
      <c r="A393" s="12" t="s">
        <v>257</v>
      </c>
      <c r="B393" s="12" t="s">
        <v>258</v>
      </c>
      <c r="C393" s="12" t="s">
        <v>901</v>
      </c>
      <c r="D393" s="12" t="s">
        <v>34</v>
      </c>
      <c r="E393" s="12" t="s">
        <v>35</v>
      </c>
      <c r="F393" s="12" t="s">
        <v>1394</v>
      </c>
      <c r="G393" s="40">
        <v>1</v>
      </c>
      <c r="H393" s="40">
        <v>0.96</v>
      </c>
      <c r="I393" s="40">
        <v>0.96</v>
      </c>
      <c r="J393" s="40">
        <v>516</v>
      </c>
      <c r="K393" s="41">
        <v>0.95</v>
      </c>
      <c r="L393" s="12" t="s">
        <v>1395</v>
      </c>
      <c r="M393" s="12" t="s">
        <v>1396</v>
      </c>
    </row>
    <row r="394" spans="1:13" ht="15" customHeight="1" x14ac:dyDescent="0.25">
      <c r="A394" s="12" t="s">
        <v>257</v>
      </c>
      <c r="B394" s="12" t="s">
        <v>258</v>
      </c>
      <c r="C394" s="12" t="s">
        <v>901</v>
      </c>
      <c r="D394" s="12" t="s">
        <v>46</v>
      </c>
      <c r="E394" s="12" t="s">
        <v>47</v>
      </c>
      <c r="F394" s="12" t="s">
        <v>1394</v>
      </c>
      <c r="G394" s="40">
        <v>1</v>
      </c>
      <c r="H394" s="40">
        <v>0.93</v>
      </c>
      <c r="I394" s="40">
        <v>0.93</v>
      </c>
      <c r="J394" s="40">
        <v>513</v>
      </c>
      <c r="K394" s="41">
        <v>0.95</v>
      </c>
      <c r="L394" s="12" t="s">
        <v>1395</v>
      </c>
      <c r="M394" s="12" t="s">
        <v>1396</v>
      </c>
    </row>
    <row r="395" spans="1:13" ht="15" customHeight="1" x14ac:dyDescent="0.25">
      <c r="A395" s="12" t="s">
        <v>257</v>
      </c>
      <c r="B395" s="12" t="s">
        <v>258</v>
      </c>
      <c r="C395" s="12" t="s">
        <v>901</v>
      </c>
      <c r="D395" s="12" t="s">
        <v>48</v>
      </c>
      <c r="E395" s="12" t="s">
        <v>49</v>
      </c>
      <c r="F395" s="12" t="s">
        <v>1394</v>
      </c>
      <c r="G395" s="40">
        <v>1</v>
      </c>
      <c r="H395" s="40">
        <v>0.94</v>
      </c>
      <c r="I395" s="40">
        <v>0.94</v>
      </c>
      <c r="J395" s="40">
        <v>514</v>
      </c>
      <c r="K395" s="41">
        <v>0.95</v>
      </c>
      <c r="L395" s="12" t="s">
        <v>1395</v>
      </c>
      <c r="M395" s="12" t="s">
        <v>1396</v>
      </c>
    </row>
    <row r="396" spans="1:13" ht="15" customHeight="1" x14ac:dyDescent="0.25">
      <c r="A396" s="12" t="s">
        <v>257</v>
      </c>
      <c r="B396" s="12" t="s">
        <v>258</v>
      </c>
      <c r="C396" s="12" t="s">
        <v>901</v>
      </c>
      <c r="D396" s="12" t="s">
        <v>4</v>
      </c>
      <c r="E396" s="12" t="s">
        <v>5</v>
      </c>
      <c r="F396" s="12" t="s">
        <v>1394</v>
      </c>
      <c r="G396" s="40">
        <v>1</v>
      </c>
      <c r="H396" s="40">
        <v>1.1100000000000001</v>
      </c>
      <c r="I396" s="40">
        <v>1.1100000000000001</v>
      </c>
      <c r="J396" s="40">
        <v>510</v>
      </c>
      <c r="K396" s="41">
        <v>0.95</v>
      </c>
      <c r="L396" s="12" t="s">
        <v>1395</v>
      </c>
      <c r="M396" s="12" t="s">
        <v>1396</v>
      </c>
    </row>
    <row r="397" spans="1:13" ht="15" customHeight="1" x14ac:dyDescent="0.25">
      <c r="A397" s="12" t="s">
        <v>257</v>
      </c>
      <c r="B397" s="12" t="s">
        <v>258</v>
      </c>
      <c r="C397" s="12" t="s">
        <v>901</v>
      </c>
      <c r="D397" s="12" t="s">
        <v>68</v>
      </c>
      <c r="E397" s="12" t="s">
        <v>69</v>
      </c>
      <c r="F397" s="12" t="s">
        <v>1394</v>
      </c>
      <c r="G397" s="40">
        <v>1</v>
      </c>
      <c r="H397" s="40">
        <v>0.95</v>
      </c>
      <c r="I397" s="40">
        <v>0.95</v>
      </c>
      <c r="J397" s="40">
        <v>515</v>
      </c>
      <c r="K397" s="41">
        <v>0.95</v>
      </c>
      <c r="L397" s="12" t="s">
        <v>1395</v>
      </c>
      <c r="M397" s="12" t="s">
        <v>1396</v>
      </c>
    </row>
    <row r="398" spans="1:13" ht="15" customHeight="1" x14ac:dyDescent="0.25">
      <c r="A398" s="12" t="s">
        <v>260</v>
      </c>
      <c r="B398" s="12" t="s">
        <v>261</v>
      </c>
      <c r="C398" s="12" t="s">
        <v>907</v>
      </c>
      <c r="D398" s="12" t="s">
        <v>30</v>
      </c>
      <c r="E398" s="12" t="s">
        <v>31</v>
      </c>
      <c r="F398" s="12" t="s">
        <v>1394</v>
      </c>
      <c r="G398" s="40">
        <v>2</v>
      </c>
      <c r="H398" s="40">
        <v>1.9</v>
      </c>
      <c r="I398" s="40">
        <v>0.95</v>
      </c>
      <c r="J398" s="40">
        <v>515</v>
      </c>
      <c r="K398" s="41">
        <v>0.95</v>
      </c>
      <c r="L398" s="12" t="s">
        <v>1395</v>
      </c>
      <c r="M398" s="12" t="s">
        <v>1396</v>
      </c>
    </row>
    <row r="399" spans="1:13" ht="15" customHeight="1" x14ac:dyDescent="0.25">
      <c r="A399" s="12" t="s">
        <v>260</v>
      </c>
      <c r="B399" s="12" t="s">
        <v>261</v>
      </c>
      <c r="C399" s="12" t="s">
        <v>907</v>
      </c>
      <c r="D399" s="12" t="s">
        <v>52</v>
      </c>
      <c r="E399" s="12" t="s">
        <v>53</v>
      </c>
      <c r="F399" s="12" t="s">
        <v>1394</v>
      </c>
      <c r="G399" s="40">
        <v>1</v>
      </c>
      <c r="H399" s="40">
        <v>0.97</v>
      </c>
      <c r="I399" s="40">
        <v>0.97</v>
      </c>
      <c r="J399" s="40">
        <v>517</v>
      </c>
      <c r="K399" s="41">
        <v>0.95</v>
      </c>
      <c r="L399" s="12" t="s">
        <v>1395</v>
      </c>
      <c r="M399" s="12" t="s">
        <v>1396</v>
      </c>
    </row>
    <row r="400" spans="1:13" ht="15" customHeight="1" x14ac:dyDescent="0.25">
      <c r="A400" s="12" t="s">
        <v>260</v>
      </c>
      <c r="B400" s="12" t="s">
        <v>261</v>
      </c>
      <c r="C400" s="12" t="s">
        <v>907</v>
      </c>
      <c r="D400" s="12" t="s">
        <v>84</v>
      </c>
      <c r="E400" s="12" t="s">
        <v>85</v>
      </c>
      <c r="F400" s="12" t="s">
        <v>1394</v>
      </c>
      <c r="G400" s="40">
        <v>1</v>
      </c>
      <c r="H400" s="40">
        <v>0.95</v>
      </c>
      <c r="I400" s="40">
        <v>0.95</v>
      </c>
      <c r="J400" s="40">
        <v>515</v>
      </c>
      <c r="K400" s="41">
        <v>0.95</v>
      </c>
      <c r="L400" s="12" t="s">
        <v>1395</v>
      </c>
      <c r="M400" s="12" t="s">
        <v>1396</v>
      </c>
    </row>
    <row r="401" spans="1:13" ht="15" customHeight="1" x14ac:dyDescent="0.25">
      <c r="A401" s="12" t="s">
        <v>260</v>
      </c>
      <c r="B401" s="12" t="s">
        <v>261</v>
      </c>
      <c r="C401" s="12" t="s">
        <v>907</v>
      </c>
      <c r="D401" s="12" t="s">
        <v>26</v>
      </c>
      <c r="E401" s="12" t="s">
        <v>27</v>
      </c>
      <c r="F401" s="12" t="s">
        <v>1394</v>
      </c>
      <c r="G401" s="40">
        <v>1</v>
      </c>
      <c r="H401" s="40">
        <v>0.93</v>
      </c>
      <c r="I401" s="40">
        <v>0.93</v>
      </c>
      <c r="J401" s="40">
        <v>513</v>
      </c>
      <c r="K401" s="41">
        <v>0.95</v>
      </c>
      <c r="L401" s="12" t="s">
        <v>1395</v>
      </c>
      <c r="M401" s="12" t="s">
        <v>1396</v>
      </c>
    </row>
    <row r="402" spans="1:13" ht="15" customHeight="1" x14ac:dyDescent="0.25">
      <c r="A402" s="12" t="s">
        <v>260</v>
      </c>
      <c r="B402" s="12" t="s">
        <v>261</v>
      </c>
      <c r="C402" s="12" t="s">
        <v>907</v>
      </c>
      <c r="D402" s="12" t="s">
        <v>34</v>
      </c>
      <c r="E402" s="12" t="s">
        <v>35</v>
      </c>
      <c r="F402" s="12" t="s">
        <v>1394</v>
      </c>
      <c r="G402" s="40">
        <v>1</v>
      </c>
      <c r="H402" s="40">
        <v>0.97</v>
      </c>
      <c r="I402" s="40">
        <v>0.97</v>
      </c>
      <c r="J402" s="40">
        <v>517</v>
      </c>
      <c r="K402" s="41">
        <v>0.95</v>
      </c>
      <c r="L402" s="12" t="s">
        <v>1395</v>
      </c>
      <c r="M402" s="12" t="s">
        <v>1396</v>
      </c>
    </row>
    <row r="403" spans="1:13" ht="15" customHeight="1" x14ac:dyDescent="0.25">
      <c r="A403" s="12" t="s">
        <v>260</v>
      </c>
      <c r="B403" s="12" t="s">
        <v>261</v>
      </c>
      <c r="C403" s="12" t="s">
        <v>907</v>
      </c>
      <c r="D403" s="12" t="s">
        <v>46</v>
      </c>
      <c r="E403" s="12" t="s">
        <v>47</v>
      </c>
      <c r="F403" s="12" t="s">
        <v>1394</v>
      </c>
      <c r="G403" s="40">
        <v>1</v>
      </c>
      <c r="H403" s="40">
        <v>0.94</v>
      </c>
      <c r="I403" s="40">
        <v>0.94</v>
      </c>
      <c r="J403" s="40">
        <v>514</v>
      </c>
      <c r="K403" s="41">
        <v>0.95</v>
      </c>
      <c r="L403" s="12" t="s">
        <v>1395</v>
      </c>
      <c r="M403" s="12" t="s">
        <v>1396</v>
      </c>
    </row>
    <row r="404" spans="1:13" ht="15" customHeight="1" x14ac:dyDescent="0.25">
      <c r="A404" s="12" t="s">
        <v>260</v>
      </c>
      <c r="B404" s="12" t="s">
        <v>261</v>
      </c>
      <c r="C404" s="12" t="s">
        <v>907</v>
      </c>
      <c r="D404" s="12" t="s">
        <v>48</v>
      </c>
      <c r="E404" s="12" t="s">
        <v>49</v>
      </c>
      <c r="F404" s="12" t="s">
        <v>1394</v>
      </c>
      <c r="G404" s="40">
        <v>1</v>
      </c>
      <c r="H404" s="40">
        <v>0.95</v>
      </c>
      <c r="I404" s="40">
        <v>0.95</v>
      </c>
      <c r="J404" s="40">
        <v>515</v>
      </c>
      <c r="K404" s="41">
        <v>0.95</v>
      </c>
      <c r="L404" s="12" t="s">
        <v>1395</v>
      </c>
      <c r="M404" s="12" t="s">
        <v>1396</v>
      </c>
    </row>
    <row r="405" spans="1:13" ht="15" customHeight="1" x14ac:dyDescent="0.25">
      <c r="A405" s="12" t="s">
        <v>260</v>
      </c>
      <c r="B405" s="12" t="s">
        <v>261</v>
      </c>
      <c r="C405" s="12" t="s">
        <v>907</v>
      </c>
      <c r="D405" s="12" t="s">
        <v>4</v>
      </c>
      <c r="E405" s="12" t="s">
        <v>5</v>
      </c>
      <c r="F405" s="12" t="s">
        <v>1394</v>
      </c>
      <c r="G405" s="40">
        <v>1</v>
      </c>
      <c r="H405" s="40">
        <v>1.1200000000000001</v>
      </c>
      <c r="I405" s="40">
        <v>1.1200000000000001</v>
      </c>
      <c r="J405" s="40">
        <v>511</v>
      </c>
      <c r="K405" s="41">
        <v>0.95</v>
      </c>
      <c r="L405" s="12" t="s">
        <v>1395</v>
      </c>
      <c r="M405" s="12" t="s">
        <v>1396</v>
      </c>
    </row>
    <row r="406" spans="1:13" ht="15" customHeight="1" x14ac:dyDescent="0.25">
      <c r="A406" s="12" t="s">
        <v>260</v>
      </c>
      <c r="B406" s="12" t="s">
        <v>261</v>
      </c>
      <c r="C406" s="12" t="s">
        <v>907</v>
      </c>
      <c r="D406" s="12" t="s">
        <v>68</v>
      </c>
      <c r="E406" s="12" t="s">
        <v>69</v>
      </c>
      <c r="F406" s="12" t="s">
        <v>1394</v>
      </c>
      <c r="G406" s="40">
        <v>1</v>
      </c>
      <c r="H406" s="40">
        <v>0.96</v>
      </c>
      <c r="I406" s="40">
        <v>0.96</v>
      </c>
      <c r="J406" s="40">
        <v>516</v>
      </c>
      <c r="K406" s="41">
        <v>0.95</v>
      </c>
      <c r="L406" s="12" t="s">
        <v>1395</v>
      </c>
      <c r="M406" s="12" t="s">
        <v>1396</v>
      </c>
    </row>
    <row r="407" spans="1:13" ht="15" customHeight="1" x14ac:dyDescent="0.25">
      <c r="A407" s="12" t="s">
        <v>262</v>
      </c>
      <c r="B407" s="12" t="s">
        <v>263</v>
      </c>
      <c r="C407" s="12" t="s">
        <v>901</v>
      </c>
      <c r="D407" s="12" t="s">
        <v>30</v>
      </c>
      <c r="E407" s="12" t="s">
        <v>31</v>
      </c>
      <c r="F407" s="12" t="s">
        <v>1394</v>
      </c>
      <c r="G407" s="40">
        <v>2</v>
      </c>
      <c r="H407" s="40">
        <v>1.92</v>
      </c>
      <c r="I407" s="40">
        <v>0.96</v>
      </c>
      <c r="J407" s="40">
        <v>516</v>
      </c>
      <c r="K407" s="41">
        <v>0.95</v>
      </c>
      <c r="L407" s="12" t="s">
        <v>1395</v>
      </c>
      <c r="M407" s="12" t="s">
        <v>1396</v>
      </c>
    </row>
    <row r="408" spans="1:13" ht="15" customHeight="1" x14ac:dyDescent="0.25">
      <c r="A408" s="12" t="s">
        <v>262</v>
      </c>
      <c r="B408" s="12" t="s">
        <v>263</v>
      </c>
      <c r="C408" s="12" t="s">
        <v>901</v>
      </c>
      <c r="D408" s="12" t="s">
        <v>52</v>
      </c>
      <c r="E408" s="12" t="s">
        <v>53</v>
      </c>
      <c r="F408" s="12" t="s">
        <v>1394</v>
      </c>
      <c r="G408" s="40">
        <v>1</v>
      </c>
      <c r="H408" s="40">
        <v>0.98</v>
      </c>
      <c r="I408" s="40">
        <v>0.98</v>
      </c>
      <c r="J408" s="40">
        <v>518</v>
      </c>
      <c r="K408" s="41">
        <v>0.95</v>
      </c>
      <c r="L408" s="12" t="s">
        <v>1395</v>
      </c>
      <c r="M408" s="12" t="s">
        <v>1396</v>
      </c>
    </row>
    <row r="409" spans="1:13" ht="15" customHeight="1" x14ac:dyDescent="0.25">
      <c r="A409" s="12" t="s">
        <v>262</v>
      </c>
      <c r="B409" s="12" t="s">
        <v>263</v>
      </c>
      <c r="C409" s="12" t="s">
        <v>901</v>
      </c>
      <c r="D409" s="12" t="s">
        <v>84</v>
      </c>
      <c r="E409" s="12" t="s">
        <v>85</v>
      </c>
      <c r="F409" s="12" t="s">
        <v>1394</v>
      </c>
      <c r="G409" s="40">
        <v>1</v>
      </c>
      <c r="H409" s="40">
        <v>0.96</v>
      </c>
      <c r="I409" s="40">
        <v>0.96</v>
      </c>
      <c r="J409" s="40">
        <v>516</v>
      </c>
      <c r="K409" s="41">
        <v>0.95</v>
      </c>
      <c r="L409" s="12" t="s">
        <v>1395</v>
      </c>
      <c r="M409" s="12" t="s">
        <v>1396</v>
      </c>
    </row>
    <row r="410" spans="1:13" ht="15" customHeight="1" x14ac:dyDescent="0.25">
      <c r="A410" s="12" t="s">
        <v>262</v>
      </c>
      <c r="B410" s="12" t="s">
        <v>263</v>
      </c>
      <c r="C410" s="12" t="s">
        <v>901</v>
      </c>
      <c r="D410" s="12" t="s">
        <v>26</v>
      </c>
      <c r="E410" s="12" t="s">
        <v>27</v>
      </c>
      <c r="F410" s="12" t="s">
        <v>1394</v>
      </c>
      <c r="G410" s="40">
        <v>1</v>
      </c>
      <c r="H410" s="40">
        <v>0.94</v>
      </c>
      <c r="I410" s="40">
        <v>0.94</v>
      </c>
      <c r="J410" s="40">
        <v>514</v>
      </c>
      <c r="K410" s="41">
        <v>0.95</v>
      </c>
      <c r="L410" s="12" t="s">
        <v>1395</v>
      </c>
      <c r="M410" s="12" t="s">
        <v>1396</v>
      </c>
    </row>
    <row r="411" spans="1:13" ht="15" customHeight="1" x14ac:dyDescent="0.25">
      <c r="A411" s="12" t="s">
        <v>262</v>
      </c>
      <c r="B411" s="12" t="s">
        <v>263</v>
      </c>
      <c r="C411" s="12" t="s">
        <v>901</v>
      </c>
      <c r="D411" s="12" t="s">
        <v>34</v>
      </c>
      <c r="E411" s="12" t="s">
        <v>35</v>
      </c>
      <c r="F411" s="12" t="s">
        <v>1394</v>
      </c>
      <c r="G411" s="40">
        <v>1</v>
      </c>
      <c r="H411" s="40">
        <v>0.98</v>
      </c>
      <c r="I411" s="40">
        <v>0.98</v>
      </c>
      <c r="J411" s="40">
        <v>518</v>
      </c>
      <c r="K411" s="41">
        <v>0.95</v>
      </c>
      <c r="L411" s="12" t="s">
        <v>1395</v>
      </c>
      <c r="M411" s="12" t="s">
        <v>1396</v>
      </c>
    </row>
    <row r="412" spans="1:13" ht="15" customHeight="1" x14ac:dyDescent="0.25">
      <c r="A412" s="12" t="s">
        <v>262</v>
      </c>
      <c r="B412" s="12" t="s">
        <v>263</v>
      </c>
      <c r="C412" s="12" t="s">
        <v>901</v>
      </c>
      <c r="D412" s="12" t="s">
        <v>46</v>
      </c>
      <c r="E412" s="12" t="s">
        <v>47</v>
      </c>
      <c r="F412" s="12" t="s">
        <v>1394</v>
      </c>
      <c r="G412" s="40">
        <v>1</v>
      </c>
      <c r="H412" s="40">
        <v>0.95</v>
      </c>
      <c r="I412" s="40">
        <v>0.95</v>
      </c>
      <c r="J412" s="40">
        <v>515</v>
      </c>
      <c r="K412" s="41">
        <v>0.95</v>
      </c>
      <c r="L412" s="12" t="s">
        <v>1395</v>
      </c>
      <c r="M412" s="12" t="s">
        <v>1396</v>
      </c>
    </row>
    <row r="413" spans="1:13" ht="15" customHeight="1" x14ac:dyDescent="0.25">
      <c r="A413" s="12" t="s">
        <v>262</v>
      </c>
      <c r="B413" s="12" t="s">
        <v>263</v>
      </c>
      <c r="C413" s="12" t="s">
        <v>901</v>
      </c>
      <c r="D413" s="12" t="s">
        <v>48</v>
      </c>
      <c r="E413" s="12" t="s">
        <v>49</v>
      </c>
      <c r="F413" s="12" t="s">
        <v>1394</v>
      </c>
      <c r="G413" s="40">
        <v>1</v>
      </c>
      <c r="H413" s="40">
        <v>0.96</v>
      </c>
      <c r="I413" s="40">
        <v>0.96</v>
      </c>
      <c r="J413" s="40">
        <v>516</v>
      </c>
      <c r="K413" s="41">
        <v>0.95</v>
      </c>
      <c r="L413" s="12" t="s">
        <v>1395</v>
      </c>
      <c r="M413" s="12" t="s">
        <v>1396</v>
      </c>
    </row>
    <row r="414" spans="1:13" ht="15" customHeight="1" x14ac:dyDescent="0.25">
      <c r="A414" s="12" t="s">
        <v>262</v>
      </c>
      <c r="B414" s="12" t="s">
        <v>263</v>
      </c>
      <c r="C414" s="12" t="s">
        <v>901</v>
      </c>
      <c r="D414" s="12" t="s">
        <v>4</v>
      </c>
      <c r="E414" s="12" t="s">
        <v>5</v>
      </c>
      <c r="F414" s="12" t="s">
        <v>1394</v>
      </c>
      <c r="G414" s="40">
        <v>1</v>
      </c>
      <c r="H414" s="40">
        <v>0.92</v>
      </c>
      <c r="I414" s="40">
        <v>0.92</v>
      </c>
      <c r="J414" s="40">
        <v>512</v>
      </c>
      <c r="K414" s="41">
        <v>0.95</v>
      </c>
      <c r="L414" s="12" t="s">
        <v>1395</v>
      </c>
      <c r="M414" s="12" t="s">
        <v>1396</v>
      </c>
    </row>
    <row r="415" spans="1:13" ht="15" customHeight="1" x14ac:dyDescent="0.25">
      <c r="A415" s="12" t="s">
        <v>262</v>
      </c>
      <c r="B415" s="12" t="s">
        <v>263</v>
      </c>
      <c r="C415" s="12" t="s">
        <v>901</v>
      </c>
      <c r="D415" s="12" t="s">
        <v>68</v>
      </c>
      <c r="E415" s="12" t="s">
        <v>69</v>
      </c>
      <c r="F415" s="12" t="s">
        <v>1394</v>
      </c>
      <c r="G415" s="40">
        <v>1</v>
      </c>
      <c r="H415" s="40">
        <v>0.97</v>
      </c>
      <c r="I415" s="40">
        <v>0.97</v>
      </c>
      <c r="J415" s="40">
        <v>517</v>
      </c>
      <c r="K415" s="41">
        <v>0.95</v>
      </c>
      <c r="L415" s="12" t="s">
        <v>1395</v>
      </c>
      <c r="M415" s="12" t="s">
        <v>1396</v>
      </c>
    </row>
    <row r="416" spans="1:13" ht="15" customHeight="1" x14ac:dyDescent="0.25">
      <c r="A416" s="12" t="s">
        <v>265</v>
      </c>
      <c r="B416" s="12" t="s">
        <v>266</v>
      </c>
      <c r="C416" s="12" t="s">
        <v>908</v>
      </c>
      <c r="D416" s="12" t="s">
        <v>30</v>
      </c>
      <c r="E416" s="12" t="s">
        <v>31</v>
      </c>
      <c r="F416" s="12" t="s">
        <v>1394</v>
      </c>
      <c r="G416" s="40">
        <v>2</v>
      </c>
      <c r="H416" s="40">
        <v>1.94</v>
      </c>
      <c r="I416" s="40">
        <v>0.97</v>
      </c>
      <c r="J416" s="40">
        <v>517</v>
      </c>
      <c r="K416" s="41">
        <v>0.95</v>
      </c>
      <c r="L416" s="12" t="s">
        <v>1395</v>
      </c>
      <c r="M416" s="12" t="s">
        <v>1396</v>
      </c>
    </row>
    <row r="417" spans="1:13" ht="15" customHeight="1" x14ac:dyDescent="0.25">
      <c r="A417" s="12" t="s">
        <v>265</v>
      </c>
      <c r="B417" s="12" t="s">
        <v>266</v>
      </c>
      <c r="C417" s="12" t="s">
        <v>908</v>
      </c>
      <c r="D417" s="12" t="s">
        <v>52</v>
      </c>
      <c r="E417" s="12" t="s">
        <v>53</v>
      </c>
      <c r="F417" s="12" t="s">
        <v>1394</v>
      </c>
      <c r="G417" s="40">
        <v>1</v>
      </c>
      <c r="H417" s="40">
        <v>0.99</v>
      </c>
      <c r="I417" s="40">
        <v>0.99</v>
      </c>
      <c r="J417" s="40">
        <v>519</v>
      </c>
      <c r="K417" s="41">
        <v>0.95</v>
      </c>
      <c r="L417" s="12" t="s">
        <v>1395</v>
      </c>
      <c r="M417" s="12" t="s">
        <v>1396</v>
      </c>
    </row>
    <row r="418" spans="1:13" ht="15" customHeight="1" x14ac:dyDescent="0.25">
      <c r="A418" s="12" t="s">
        <v>265</v>
      </c>
      <c r="B418" s="12" t="s">
        <v>266</v>
      </c>
      <c r="C418" s="12" t="s">
        <v>908</v>
      </c>
      <c r="D418" s="12" t="s">
        <v>84</v>
      </c>
      <c r="E418" s="12" t="s">
        <v>85</v>
      </c>
      <c r="F418" s="12" t="s">
        <v>1394</v>
      </c>
      <c r="G418" s="40">
        <v>1</v>
      </c>
      <c r="H418" s="40">
        <v>0.97</v>
      </c>
      <c r="I418" s="40">
        <v>0.97</v>
      </c>
      <c r="J418" s="40">
        <v>517</v>
      </c>
      <c r="K418" s="41">
        <v>0.95</v>
      </c>
      <c r="L418" s="12" t="s">
        <v>1395</v>
      </c>
      <c r="M418" s="12" t="s">
        <v>1396</v>
      </c>
    </row>
    <row r="419" spans="1:13" ht="15" customHeight="1" x14ac:dyDescent="0.25">
      <c r="A419" s="12" t="s">
        <v>265</v>
      </c>
      <c r="B419" s="12" t="s">
        <v>266</v>
      </c>
      <c r="C419" s="12" t="s">
        <v>908</v>
      </c>
      <c r="D419" s="12" t="s">
        <v>26</v>
      </c>
      <c r="E419" s="12" t="s">
        <v>27</v>
      </c>
      <c r="F419" s="12" t="s">
        <v>1394</v>
      </c>
      <c r="G419" s="40">
        <v>1</v>
      </c>
      <c r="H419" s="40">
        <v>0.95</v>
      </c>
      <c r="I419" s="40">
        <v>0.95</v>
      </c>
      <c r="J419" s="40">
        <v>515</v>
      </c>
      <c r="K419" s="41">
        <v>0.95</v>
      </c>
      <c r="L419" s="12" t="s">
        <v>1395</v>
      </c>
      <c r="M419" s="12" t="s">
        <v>1396</v>
      </c>
    </row>
    <row r="420" spans="1:13" ht="15" customHeight="1" x14ac:dyDescent="0.25">
      <c r="A420" s="12" t="s">
        <v>265</v>
      </c>
      <c r="B420" s="12" t="s">
        <v>266</v>
      </c>
      <c r="C420" s="12" t="s">
        <v>908</v>
      </c>
      <c r="D420" s="12" t="s">
        <v>34</v>
      </c>
      <c r="E420" s="12" t="s">
        <v>35</v>
      </c>
      <c r="F420" s="12" t="s">
        <v>1394</v>
      </c>
      <c r="G420" s="40">
        <v>1</v>
      </c>
      <c r="H420" s="40">
        <v>0.99</v>
      </c>
      <c r="I420" s="40">
        <v>0.99</v>
      </c>
      <c r="J420" s="40">
        <v>519</v>
      </c>
      <c r="K420" s="41">
        <v>0.95</v>
      </c>
      <c r="L420" s="12" t="s">
        <v>1395</v>
      </c>
      <c r="M420" s="12" t="s">
        <v>1396</v>
      </c>
    </row>
    <row r="421" spans="1:13" ht="15" customHeight="1" x14ac:dyDescent="0.25">
      <c r="A421" s="12" t="s">
        <v>265</v>
      </c>
      <c r="B421" s="12" t="s">
        <v>266</v>
      </c>
      <c r="C421" s="12" t="s">
        <v>908</v>
      </c>
      <c r="D421" s="12" t="s">
        <v>46</v>
      </c>
      <c r="E421" s="12" t="s">
        <v>47</v>
      </c>
      <c r="F421" s="12" t="s">
        <v>1394</v>
      </c>
      <c r="G421" s="40">
        <v>1</v>
      </c>
      <c r="H421" s="40">
        <v>0.96</v>
      </c>
      <c r="I421" s="40">
        <v>0.96</v>
      </c>
      <c r="J421" s="40">
        <v>516</v>
      </c>
      <c r="K421" s="41">
        <v>0.95</v>
      </c>
      <c r="L421" s="12" t="s">
        <v>1395</v>
      </c>
      <c r="M421" s="12" t="s">
        <v>1396</v>
      </c>
    </row>
    <row r="422" spans="1:13" ht="15" customHeight="1" x14ac:dyDescent="0.25">
      <c r="A422" s="12" t="s">
        <v>265</v>
      </c>
      <c r="B422" s="12" t="s">
        <v>266</v>
      </c>
      <c r="C422" s="12" t="s">
        <v>908</v>
      </c>
      <c r="D422" s="12" t="s">
        <v>48</v>
      </c>
      <c r="E422" s="12" t="s">
        <v>49</v>
      </c>
      <c r="F422" s="12" t="s">
        <v>1394</v>
      </c>
      <c r="G422" s="40">
        <v>1</v>
      </c>
      <c r="H422" s="40">
        <v>0.97</v>
      </c>
      <c r="I422" s="40">
        <v>0.97</v>
      </c>
      <c r="J422" s="40">
        <v>517</v>
      </c>
      <c r="K422" s="41">
        <v>0.95</v>
      </c>
      <c r="L422" s="12" t="s">
        <v>1395</v>
      </c>
      <c r="M422" s="12" t="s">
        <v>1396</v>
      </c>
    </row>
    <row r="423" spans="1:13" ht="15" customHeight="1" x14ac:dyDescent="0.25">
      <c r="A423" s="12" t="s">
        <v>265</v>
      </c>
      <c r="B423" s="12" t="s">
        <v>266</v>
      </c>
      <c r="C423" s="12" t="s">
        <v>908</v>
      </c>
      <c r="D423" s="12" t="s">
        <v>4</v>
      </c>
      <c r="E423" s="12" t="s">
        <v>5</v>
      </c>
      <c r="F423" s="12" t="s">
        <v>1394</v>
      </c>
      <c r="G423" s="40">
        <v>1</v>
      </c>
      <c r="H423" s="40">
        <v>0.93</v>
      </c>
      <c r="I423" s="40">
        <v>0.93</v>
      </c>
      <c r="J423" s="40">
        <v>513</v>
      </c>
      <c r="K423" s="41">
        <v>0.95</v>
      </c>
      <c r="L423" s="12" t="s">
        <v>1395</v>
      </c>
      <c r="M423" s="12" t="s">
        <v>1396</v>
      </c>
    </row>
    <row r="424" spans="1:13" ht="15" customHeight="1" x14ac:dyDescent="0.25">
      <c r="A424" s="12" t="s">
        <v>265</v>
      </c>
      <c r="B424" s="12" t="s">
        <v>266</v>
      </c>
      <c r="C424" s="12" t="s">
        <v>908</v>
      </c>
      <c r="D424" s="12" t="s">
        <v>68</v>
      </c>
      <c r="E424" s="12" t="s">
        <v>69</v>
      </c>
      <c r="F424" s="12" t="s">
        <v>1394</v>
      </c>
      <c r="G424" s="40">
        <v>1</v>
      </c>
      <c r="H424" s="40">
        <v>0.98</v>
      </c>
      <c r="I424" s="40">
        <v>0.98</v>
      </c>
      <c r="J424" s="40">
        <v>518</v>
      </c>
      <c r="K424" s="41">
        <v>0.95</v>
      </c>
      <c r="L424" s="12" t="s">
        <v>1395</v>
      </c>
      <c r="M424" s="12" t="s">
        <v>1396</v>
      </c>
    </row>
    <row r="425" spans="1:13" ht="15" customHeight="1" x14ac:dyDescent="0.25">
      <c r="A425" s="12" t="s">
        <v>267</v>
      </c>
      <c r="B425" s="12" t="s">
        <v>268</v>
      </c>
      <c r="C425" s="12" t="s">
        <v>901</v>
      </c>
      <c r="D425" s="12" t="s">
        <v>30</v>
      </c>
      <c r="E425" s="12" t="s">
        <v>31</v>
      </c>
      <c r="F425" s="12" t="s">
        <v>1394</v>
      </c>
      <c r="G425" s="40">
        <v>2</v>
      </c>
      <c r="H425" s="40">
        <v>1.96</v>
      </c>
      <c r="I425" s="40">
        <v>0.98</v>
      </c>
      <c r="J425" s="40">
        <v>518</v>
      </c>
      <c r="K425" s="41">
        <v>0.95</v>
      </c>
      <c r="L425" s="12" t="s">
        <v>1395</v>
      </c>
      <c r="M425" s="12" t="s">
        <v>1396</v>
      </c>
    </row>
    <row r="426" spans="1:13" ht="15" customHeight="1" x14ac:dyDescent="0.25">
      <c r="A426" s="12" t="s">
        <v>267</v>
      </c>
      <c r="B426" s="12" t="s">
        <v>268</v>
      </c>
      <c r="C426" s="12" t="s">
        <v>901</v>
      </c>
      <c r="D426" s="12" t="s">
        <v>52</v>
      </c>
      <c r="E426" s="12" t="s">
        <v>53</v>
      </c>
      <c r="F426" s="12" t="s">
        <v>1394</v>
      </c>
      <c r="G426" s="40">
        <v>1</v>
      </c>
      <c r="H426" s="40">
        <v>1</v>
      </c>
      <c r="I426" s="40">
        <v>1</v>
      </c>
      <c r="J426" s="40">
        <v>520</v>
      </c>
      <c r="K426" s="41">
        <v>0.95</v>
      </c>
      <c r="L426" s="12" t="s">
        <v>1395</v>
      </c>
      <c r="M426" s="12" t="s">
        <v>1396</v>
      </c>
    </row>
    <row r="427" spans="1:13" ht="15" customHeight="1" x14ac:dyDescent="0.25">
      <c r="A427" s="12" t="s">
        <v>267</v>
      </c>
      <c r="B427" s="12" t="s">
        <v>268</v>
      </c>
      <c r="C427" s="12" t="s">
        <v>901</v>
      </c>
      <c r="D427" s="12" t="s">
        <v>84</v>
      </c>
      <c r="E427" s="12" t="s">
        <v>85</v>
      </c>
      <c r="F427" s="12" t="s">
        <v>1394</v>
      </c>
      <c r="G427" s="40">
        <v>1</v>
      </c>
      <c r="H427" s="40">
        <v>0.98</v>
      </c>
      <c r="I427" s="40">
        <v>0.98</v>
      </c>
      <c r="J427" s="40">
        <v>518</v>
      </c>
      <c r="K427" s="41">
        <v>0.95</v>
      </c>
      <c r="L427" s="12" t="s">
        <v>1395</v>
      </c>
      <c r="M427" s="12" t="s">
        <v>1396</v>
      </c>
    </row>
    <row r="428" spans="1:13" ht="15" customHeight="1" x14ac:dyDescent="0.25">
      <c r="A428" s="12" t="s">
        <v>267</v>
      </c>
      <c r="B428" s="12" t="s">
        <v>268</v>
      </c>
      <c r="C428" s="12" t="s">
        <v>901</v>
      </c>
      <c r="D428" s="12" t="s">
        <v>26</v>
      </c>
      <c r="E428" s="12" t="s">
        <v>27</v>
      </c>
      <c r="F428" s="12" t="s">
        <v>1394</v>
      </c>
      <c r="G428" s="40">
        <v>1</v>
      </c>
      <c r="H428" s="40">
        <v>0.96</v>
      </c>
      <c r="I428" s="40">
        <v>0.96</v>
      </c>
      <c r="J428" s="40">
        <v>516</v>
      </c>
      <c r="K428" s="41">
        <v>0.95</v>
      </c>
      <c r="L428" s="12" t="s">
        <v>1395</v>
      </c>
      <c r="M428" s="12" t="s">
        <v>1396</v>
      </c>
    </row>
    <row r="429" spans="1:13" ht="15" customHeight="1" x14ac:dyDescent="0.25">
      <c r="A429" s="12" t="s">
        <v>267</v>
      </c>
      <c r="B429" s="12" t="s">
        <v>268</v>
      </c>
      <c r="C429" s="12" t="s">
        <v>901</v>
      </c>
      <c r="D429" s="12" t="s">
        <v>34</v>
      </c>
      <c r="E429" s="12" t="s">
        <v>35</v>
      </c>
      <c r="F429" s="12" t="s">
        <v>1394</v>
      </c>
      <c r="G429" s="40">
        <v>1</v>
      </c>
      <c r="H429" s="40">
        <v>1</v>
      </c>
      <c r="I429" s="40">
        <v>1</v>
      </c>
      <c r="J429" s="40">
        <v>520</v>
      </c>
      <c r="K429" s="41">
        <v>0.95</v>
      </c>
      <c r="L429" s="12" t="s">
        <v>1395</v>
      </c>
      <c r="M429" s="12" t="s">
        <v>1396</v>
      </c>
    </row>
    <row r="430" spans="1:13" ht="15" customHeight="1" x14ac:dyDescent="0.25">
      <c r="A430" s="12" t="s">
        <v>267</v>
      </c>
      <c r="B430" s="12" t="s">
        <v>268</v>
      </c>
      <c r="C430" s="12" t="s">
        <v>901</v>
      </c>
      <c r="D430" s="12" t="s">
        <v>46</v>
      </c>
      <c r="E430" s="12" t="s">
        <v>47</v>
      </c>
      <c r="F430" s="12" t="s">
        <v>1394</v>
      </c>
      <c r="G430" s="40">
        <v>1</v>
      </c>
      <c r="H430" s="40">
        <v>0.97</v>
      </c>
      <c r="I430" s="40">
        <v>0.97</v>
      </c>
      <c r="J430" s="40">
        <v>517</v>
      </c>
      <c r="K430" s="41">
        <v>0.95</v>
      </c>
      <c r="L430" s="12" t="s">
        <v>1395</v>
      </c>
      <c r="M430" s="12" t="s">
        <v>1396</v>
      </c>
    </row>
    <row r="431" spans="1:13" ht="15" customHeight="1" x14ac:dyDescent="0.25">
      <c r="A431" s="12" t="s">
        <v>267</v>
      </c>
      <c r="B431" s="12" t="s">
        <v>268</v>
      </c>
      <c r="C431" s="12" t="s">
        <v>901</v>
      </c>
      <c r="D431" s="12" t="s">
        <v>48</v>
      </c>
      <c r="E431" s="12" t="s">
        <v>49</v>
      </c>
      <c r="F431" s="12" t="s">
        <v>1394</v>
      </c>
      <c r="G431" s="40">
        <v>1</v>
      </c>
      <c r="H431" s="40">
        <v>0.98</v>
      </c>
      <c r="I431" s="40">
        <v>0.98</v>
      </c>
      <c r="J431" s="40">
        <v>518</v>
      </c>
      <c r="K431" s="41">
        <v>0.95</v>
      </c>
      <c r="L431" s="12" t="s">
        <v>1395</v>
      </c>
      <c r="M431" s="12" t="s">
        <v>1396</v>
      </c>
    </row>
    <row r="432" spans="1:13" ht="15" customHeight="1" x14ac:dyDescent="0.25">
      <c r="A432" s="12" t="s">
        <v>267</v>
      </c>
      <c r="B432" s="12" t="s">
        <v>268</v>
      </c>
      <c r="C432" s="12" t="s">
        <v>901</v>
      </c>
      <c r="D432" s="12" t="s">
        <v>4</v>
      </c>
      <c r="E432" s="12" t="s">
        <v>5</v>
      </c>
      <c r="F432" s="12" t="s">
        <v>1394</v>
      </c>
      <c r="G432" s="40">
        <v>1</v>
      </c>
      <c r="H432" s="40">
        <v>0.94</v>
      </c>
      <c r="I432" s="40">
        <v>0.94</v>
      </c>
      <c r="J432" s="40">
        <v>514</v>
      </c>
      <c r="K432" s="41">
        <v>0.95</v>
      </c>
      <c r="L432" s="12" t="s">
        <v>1395</v>
      </c>
      <c r="M432" s="12" t="s">
        <v>1396</v>
      </c>
    </row>
    <row r="433" spans="1:13" ht="15" customHeight="1" x14ac:dyDescent="0.25">
      <c r="A433" s="12" t="s">
        <v>267</v>
      </c>
      <c r="B433" s="12" t="s">
        <v>268</v>
      </c>
      <c r="C433" s="12" t="s">
        <v>901</v>
      </c>
      <c r="D433" s="12" t="s">
        <v>68</v>
      </c>
      <c r="E433" s="12" t="s">
        <v>69</v>
      </c>
      <c r="F433" s="12" t="s">
        <v>1394</v>
      </c>
      <c r="G433" s="40">
        <v>1</v>
      </c>
      <c r="H433" s="40">
        <v>0.99</v>
      </c>
      <c r="I433" s="40">
        <v>0.99</v>
      </c>
      <c r="J433" s="40">
        <v>519</v>
      </c>
      <c r="K433" s="41">
        <v>0.95</v>
      </c>
      <c r="L433" s="12" t="s">
        <v>1395</v>
      </c>
      <c r="M433" s="12" t="s">
        <v>1396</v>
      </c>
    </row>
    <row r="434" spans="1:13" ht="15" customHeight="1" x14ac:dyDescent="0.25">
      <c r="A434" s="12" t="s">
        <v>270</v>
      </c>
      <c r="B434" s="12" t="s">
        <v>271</v>
      </c>
      <c r="C434" s="12" t="s">
        <v>900</v>
      </c>
      <c r="D434" s="12" t="s">
        <v>30</v>
      </c>
      <c r="E434" s="12" t="s">
        <v>31</v>
      </c>
      <c r="F434" s="12" t="s">
        <v>1394</v>
      </c>
      <c r="G434" s="40">
        <v>2</v>
      </c>
      <c r="H434" s="40">
        <v>1.98</v>
      </c>
      <c r="I434" s="40">
        <v>0.99</v>
      </c>
      <c r="J434" s="40">
        <v>519</v>
      </c>
      <c r="K434" s="41">
        <v>0.95</v>
      </c>
      <c r="L434" s="12" t="s">
        <v>1395</v>
      </c>
      <c r="M434" s="12" t="s">
        <v>1396</v>
      </c>
    </row>
    <row r="435" spans="1:13" ht="15" customHeight="1" x14ac:dyDescent="0.25">
      <c r="A435" s="12" t="s">
        <v>270</v>
      </c>
      <c r="B435" s="12" t="s">
        <v>271</v>
      </c>
      <c r="C435" s="12" t="s">
        <v>900</v>
      </c>
      <c r="D435" s="12" t="s">
        <v>52</v>
      </c>
      <c r="E435" s="12" t="s">
        <v>53</v>
      </c>
      <c r="F435" s="12" t="s">
        <v>1394</v>
      </c>
      <c r="G435" s="40">
        <v>1</v>
      </c>
      <c r="H435" s="40">
        <v>1.01</v>
      </c>
      <c r="I435" s="40">
        <v>1.01</v>
      </c>
      <c r="J435" s="40">
        <v>521</v>
      </c>
      <c r="K435" s="41">
        <v>0.95</v>
      </c>
      <c r="L435" s="12" t="s">
        <v>1395</v>
      </c>
      <c r="M435" s="12" t="s">
        <v>1396</v>
      </c>
    </row>
    <row r="436" spans="1:13" ht="15" customHeight="1" x14ac:dyDescent="0.25">
      <c r="A436" s="12" t="s">
        <v>270</v>
      </c>
      <c r="B436" s="12" t="s">
        <v>271</v>
      </c>
      <c r="C436" s="12" t="s">
        <v>900</v>
      </c>
      <c r="D436" s="12" t="s">
        <v>84</v>
      </c>
      <c r="E436" s="12" t="s">
        <v>85</v>
      </c>
      <c r="F436" s="12" t="s">
        <v>1394</v>
      </c>
      <c r="G436" s="40">
        <v>1</v>
      </c>
      <c r="H436" s="40">
        <v>0.99</v>
      </c>
      <c r="I436" s="40">
        <v>0.99</v>
      </c>
      <c r="J436" s="40">
        <v>519</v>
      </c>
      <c r="K436" s="41">
        <v>0.95</v>
      </c>
      <c r="L436" s="12" t="s">
        <v>1395</v>
      </c>
      <c r="M436" s="12" t="s">
        <v>1396</v>
      </c>
    </row>
    <row r="437" spans="1:13" ht="15" customHeight="1" x14ac:dyDescent="0.25">
      <c r="A437" s="12" t="s">
        <v>270</v>
      </c>
      <c r="B437" s="12" t="s">
        <v>271</v>
      </c>
      <c r="C437" s="12" t="s">
        <v>900</v>
      </c>
      <c r="D437" s="12" t="s">
        <v>26</v>
      </c>
      <c r="E437" s="12" t="s">
        <v>27</v>
      </c>
      <c r="F437" s="12" t="s">
        <v>1394</v>
      </c>
      <c r="G437" s="40">
        <v>1</v>
      </c>
      <c r="H437" s="40">
        <v>0.97</v>
      </c>
      <c r="I437" s="40">
        <v>0.97</v>
      </c>
      <c r="J437" s="40">
        <v>517</v>
      </c>
      <c r="K437" s="41">
        <v>0.95</v>
      </c>
      <c r="L437" s="12" t="s">
        <v>1395</v>
      </c>
      <c r="M437" s="12" t="s">
        <v>1396</v>
      </c>
    </row>
    <row r="438" spans="1:13" ht="15" customHeight="1" x14ac:dyDescent="0.25">
      <c r="A438" s="12" t="s">
        <v>270</v>
      </c>
      <c r="B438" s="12" t="s">
        <v>271</v>
      </c>
      <c r="C438" s="12" t="s">
        <v>900</v>
      </c>
      <c r="D438" s="12" t="s">
        <v>34</v>
      </c>
      <c r="E438" s="12" t="s">
        <v>35</v>
      </c>
      <c r="F438" s="12" t="s">
        <v>1394</v>
      </c>
      <c r="G438" s="40">
        <v>1</v>
      </c>
      <c r="H438" s="40">
        <v>1.01</v>
      </c>
      <c r="I438" s="40">
        <v>1.01</v>
      </c>
      <c r="J438" s="40">
        <v>521</v>
      </c>
      <c r="K438" s="41">
        <v>0.95</v>
      </c>
      <c r="L438" s="12" t="s">
        <v>1395</v>
      </c>
      <c r="M438" s="12" t="s">
        <v>1396</v>
      </c>
    </row>
    <row r="439" spans="1:13" ht="15" customHeight="1" x14ac:dyDescent="0.25">
      <c r="A439" s="12" t="s">
        <v>270</v>
      </c>
      <c r="B439" s="12" t="s">
        <v>271</v>
      </c>
      <c r="C439" s="12" t="s">
        <v>900</v>
      </c>
      <c r="D439" s="12" t="s">
        <v>46</v>
      </c>
      <c r="E439" s="12" t="s">
        <v>47</v>
      </c>
      <c r="F439" s="12" t="s">
        <v>1394</v>
      </c>
      <c r="G439" s="40">
        <v>1</v>
      </c>
      <c r="H439" s="40">
        <v>0.98</v>
      </c>
      <c r="I439" s="40">
        <v>0.98</v>
      </c>
      <c r="J439" s="40">
        <v>518</v>
      </c>
      <c r="K439" s="41">
        <v>0.95</v>
      </c>
      <c r="L439" s="12" t="s">
        <v>1395</v>
      </c>
      <c r="M439" s="12" t="s">
        <v>1396</v>
      </c>
    </row>
    <row r="440" spans="1:13" ht="15" customHeight="1" x14ac:dyDescent="0.25">
      <c r="A440" s="12" t="s">
        <v>270</v>
      </c>
      <c r="B440" s="12" t="s">
        <v>271</v>
      </c>
      <c r="C440" s="12" t="s">
        <v>900</v>
      </c>
      <c r="D440" s="12" t="s">
        <v>48</v>
      </c>
      <c r="E440" s="12" t="s">
        <v>49</v>
      </c>
      <c r="F440" s="12" t="s">
        <v>1394</v>
      </c>
      <c r="G440" s="40">
        <v>1</v>
      </c>
      <c r="H440" s="40">
        <v>0.99</v>
      </c>
      <c r="I440" s="40">
        <v>0.99</v>
      </c>
      <c r="J440" s="40">
        <v>519</v>
      </c>
      <c r="K440" s="41">
        <v>0.95</v>
      </c>
      <c r="L440" s="12" t="s">
        <v>1395</v>
      </c>
      <c r="M440" s="12" t="s">
        <v>1396</v>
      </c>
    </row>
    <row r="441" spans="1:13" ht="15" customHeight="1" x14ac:dyDescent="0.25">
      <c r="A441" s="12" t="s">
        <v>270</v>
      </c>
      <c r="B441" s="12" t="s">
        <v>271</v>
      </c>
      <c r="C441" s="12" t="s">
        <v>900</v>
      </c>
      <c r="D441" s="12" t="s">
        <v>4</v>
      </c>
      <c r="E441" s="12" t="s">
        <v>5</v>
      </c>
      <c r="F441" s="12" t="s">
        <v>1394</v>
      </c>
      <c r="G441" s="40">
        <v>1</v>
      </c>
      <c r="H441" s="40">
        <v>0.95</v>
      </c>
      <c r="I441" s="40">
        <v>0.95</v>
      </c>
      <c r="J441" s="40">
        <v>515</v>
      </c>
      <c r="K441" s="41">
        <v>0.95</v>
      </c>
      <c r="L441" s="12" t="s">
        <v>1395</v>
      </c>
      <c r="M441" s="12" t="s">
        <v>1396</v>
      </c>
    </row>
    <row r="442" spans="1:13" ht="15" customHeight="1" x14ac:dyDescent="0.25">
      <c r="A442" s="12" t="s">
        <v>270</v>
      </c>
      <c r="B442" s="12" t="s">
        <v>271</v>
      </c>
      <c r="C442" s="12" t="s">
        <v>900</v>
      </c>
      <c r="D442" s="12" t="s">
        <v>68</v>
      </c>
      <c r="E442" s="12" t="s">
        <v>69</v>
      </c>
      <c r="F442" s="12" t="s">
        <v>1394</v>
      </c>
      <c r="G442" s="40">
        <v>1</v>
      </c>
      <c r="H442" s="40">
        <v>1</v>
      </c>
      <c r="I442" s="40">
        <v>1</v>
      </c>
      <c r="J442" s="40">
        <v>520</v>
      </c>
      <c r="K442" s="41">
        <v>0.95</v>
      </c>
      <c r="L442" s="12" t="s">
        <v>1395</v>
      </c>
      <c r="M442" s="12" t="s">
        <v>1396</v>
      </c>
    </row>
    <row r="443" spans="1:13" ht="15" customHeight="1" x14ac:dyDescent="0.25">
      <c r="A443" s="12" t="s">
        <v>273</v>
      </c>
      <c r="B443" s="12" t="s">
        <v>274</v>
      </c>
      <c r="C443" s="12" t="s">
        <v>899</v>
      </c>
      <c r="D443" s="12" t="s">
        <v>30</v>
      </c>
      <c r="E443" s="12" t="s">
        <v>31</v>
      </c>
      <c r="F443" s="12" t="s">
        <v>1394</v>
      </c>
      <c r="G443" s="40">
        <v>2</v>
      </c>
      <c r="H443" s="40">
        <v>2.2400000000000002</v>
      </c>
      <c r="I443" s="40">
        <v>1.1200000000000001</v>
      </c>
      <c r="J443" s="40">
        <v>511</v>
      </c>
      <c r="K443" s="41">
        <v>0.95</v>
      </c>
      <c r="L443" s="12" t="s">
        <v>1395</v>
      </c>
      <c r="M443" s="12" t="s">
        <v>1396</v>
      </c>
    </row>
    <row r="444" spans="1:13" ht="15" customHeight="1" x14ac:dyDescent="0.25">
      <c r="A444" s="12" t="s">
        <v>273</v>
      </c>
      <c r="B444" s="12" t="s">
        <v>274</v>
      </c>
      <c r="C444" s="12" t="s">
        <v>899</v>
      </c>
      <c r="D444" s="12" t="s">
        <v>52</v>
      </c>
      <c r="E444" s="12" t="s">
        <v>53</v>
      </c>
      <c r="F444" s="12" t="s">
        <v>1394</v>
      </c>
      <c r="G444" s="40">
        <v>1</v>
      </c>
      <c r="H444" s="40">
        <v>0.93</v>
      </c>
      <c r="I444" s="40">
        <v>0.93</v>
      </c>
      <c r="J444" s="40">
        <v>513</v>
      </c>
      <c r="K444" s="41">
        <v>0.95</v>
      </c>
      <c r="L444" s="12" t="s">
        <v>1395</v>
      </c>
      <c r="M444" s="12" t="s">
        <v>1396</v>
      </c>
    </row>
    <row r="445" spans="1:13" ht="15" customHeight="1" x14ac:dyDescent="0.25">
      <c r="A445" s="12" t="s">
        <v>273</v>
      </c>
      <c r="B445" s="12" t="s">
        <v>274</v>
      </c>
      <c r="C445" s="12" t="s">
        <v>899</v>
      </c>
      <c r="D445" s="12" t="s">
        <v>84</v>
      </c>
      <c r="E445" s="12" t="s">
        <v>85</v>
      </c>
      <c r="F445" s="12" t="s">
        <v>1394</v>
      </c>
      <c r="G445" s="40">
        <v>1</v>
      </c>
      <c r="H445" s="40">
        <v>1.1200000000000001</v>
      </c>
      <c r="I445" s="40">
        <v>1.1200000000000001</v>
      </c>
      <c r="J445" s="40">
        <v>511</v>
      </c>
      <c r="K445" s="41">
        <v>0.95</v>
      </c>
      <c r="L445" s="12" t="s">
        <v>1395</v>
      </c>
      <c r="M445" s="12" t="s">
        <v>1396</v>
      </c>
    </row>
    <row r="446" spans="1:13" ht="15" customHeight="1" x14ac:dyDescent="0.25">
      <c r="A446" s="12" t="s">
        <v>273</v>
      </c>
      <c r="B446" s="12" t="s">
        <v>274</v>
      </c>
      <c r="C446" s="12" t="s">
        <v>899</v>
      </c>
      <c r="D446" s="12" t="s">
        <v>26</v>
      </c>
      <c r="E446" s="12" t="s">
        <v>27</v>
      </c>
      <c r="F446" s="12" t="s">
        <v>1394</v>
      </c>
      <c r="G446" s="40">
        <v>1</v>
      </c>
      <c r="H446" s="40">
        <v>1.1000000000000001</v>
      </c>
      <c r="I446" s="40">
        <v>1.1000000000000001</v>
      </c>
      <c r="J446" s="40">
        <v>509</v>
      </c>
      <c r="K446" s="41">
        <v>0.95</v>
      </c>
      <c r="L446" s="12" t="s">
        <v>1395</v>
      </c>
      <c r="M446" s="12" t="s">
        <v>1396</v>
      </c>
    </row>
    <row r="447" spans="1:13" ht="15" customHeight="1" x14ac:dyDescent="0.25">
      <c r="A447" s="12" t="s">
        <v>273</v>
      </c>
      <c r="B447" s="12" t="s">
        <v>274</v>
      </c>
      <c r="C447" s="12" t="s">
        <v>899</v>
      </c>
      <c r="D447" s="12" t="s">
        <v>34</v>
      </c>
      <c r="E447" s="12" t="s">
        <v>35</v>
      </c>
      <c r="F447" s="12" t="s">
        <v>1394</v>
      </c>
      <c r="G447" s="40">
        <v>1</v>
      </c>
      <c r="H447" s="40">
        <v>0.93</v>
      </c>
      <c r="I447" s="40">
        <v>0.93</v>
      </c>
      <c r="J447" s="40">
        <v>513</v>
      </c>
      <c r="K447" s="41">
        <v>0.95</v>
      </c>
      <c r="L447" s="12" t="s">
        <v>1395</v>
      </c>
      <c r="M447" s="12" t="s">
        <v>1396</v>
      </c>
    </row>
    <row r="448" spans="1:13" ht="15" customHeight="1" x14ac:dyDescent="0.25">
      <c r="A448" s="12" t="s">
        <v>273</v>
      </c>
      <c r="B448" s="12" t="s">
        <v>274</v>
      </c>
      <c r="C448" s="12" t="s">
        <v>899</v>
      </c>
      <c r="D448" s="12" t="s">
        <v>46</v>
      </c>
      <c r="E448" s="12" t="s">
        <v>47</v>
      </c>
      <c r="F448" s="12" t="s">
        <v>1394</v>
      </c>
      <c r="G448" s="40">
        <v>1</v>
      </c>
      <c r="H448" s="40">
        <v>1.1100000000000001</v>
      </c>
      <c r="I448" s="40">
        <v>1.1100000000000001</v>
      </c>
      <c r="J448" s="40">
        <v>510</v>
      </c>
      <c r="K448" s="41">
        <v>0.95</v>
      </c>
      <c r="L448" s="12" t="s">
        <v>1395</v>
      </c>
      <c r="M448" s="12" t="s">
        <v>1396</v>
      </c>
    </row>
    <row r="449" spans="1:13" ht="15" customHeight="1" x14ac:dyDescent="0.25">
      <c r="A449" s="12" t="s">
        <v>273</v>
      </c>
      <c r="B449" s="12" t="s">
        <v>274</v>
      </c>
      <c r="C449" s="12" t="s">
        <v>899</v>
      </c>
      <c r="D449" s="12" t="s">
        <v>48</v>
      </c>
      <c r="E449" s="12" t="s">
        <v>49</v>
      </c>
      <c r="F449" s="12" t="s">
        <v>1394</v>
      </c>
      <c r="G449" s="40">
        <v>1</v>
      </c>
      <c r="H449" s="40">
        <v>1.1200000000000001</v>
      </c>
      <c r="I449" s="40">
        <v>1.1200000000000001</v>
      </c>
      <c r="J449" s="40">
        <v>511</v>
      </c>
      <c r="K449" s="41">
        <v>0.95</v>
      </c>
      <c r="L449" s="12" t="s">
        <v>1395</v>
      </c>
      <c r="M449" s="12" t="s">
        <v>1396</v>
      </c>
    </row>
    <row r="450" spans="1:13" ht="15" customHeight="1" x14ac:dyDescent="0.25">
      <c r="A450" s="12" t="s">
        <v>273</v>
      </c>
      <c r="B450" s="12" t="s">
        <v>274</v>
      </c>
      <c r="C450" s="12" t="s">
        <v>899</v>
      </c>
      <c r="D450" s="12" t="s">
        <v>4</v>
      </c>
      <c r="E450" s="12" t="s">
        <v>5</v>
      </c>
      <c r="F450" s="12" t="s">
        <v>1394</v>
      </c>
      <c r="G450" s="40">
        <v>1</v>
      </c>
      <c r="H450" s="40">
        <v>1.08</v>
      </c>
      <c r="I450" s="40">
        <v>1.08</v>
      </c>
      <c r="J450" s="40">
        <v>507</v>
      </c>
      <c r="K450" s="41">
        <v>0.95</v>
      </c>
      <c r="L450" s="12" t="s">
        <v>1395</v>
      </c>
      <c r="M450" s="12" t="s">
        <v>1396</v>
      </c>
    </row>
    <row r="451" spans="1:13" ht="15" customHeight="1" x14ac:dyDescent="0.25">
      <c r="A451" s="12" t="s">
        <v>273</v>
      </c>
      <c r="B451" s="12" t="s">
        <v>274</v>
      </c>
      <c r="C451" s="12" t="s">
        <v>899</v>
      </c>
      <c r="D451" s="12" t="s">
        <v>68</v>
      </c>
      <c r="E451" s="12" t="s">
        <v>69</v>
      </c>
      <c r="F451" s="12" t="s">
        <v>1394</v>
      </c>
      <c r="G451" s="40">
        <v>1</v>
      </c>
      <c r="H451" s="40">
        <v>0.92</v>
      </c>
      <c r="I451" s="40">
        <v>0.92</v>
      </c>
      <c r="J451" s="40">
        <v>512</v>
      </c>
      <c r="K451" s="41">
        <v>0.95</v>
      </c>
      <c r="L451" s="12" t="s">
        <v>1395</v>
      </c>
      <c r="M451" s="12" t="s">
        <v>1396</v>
      </c>
    </row>
    <row r="452" spans="1:13" ht="15" customHeight="1" x14ac:dyDescent="0.25">
      <c r="A452" s="12" t="s">
        <v>276</v>
      </c>
      <c r="B452" s="12" t="s">
        <v>277</v>
      </c>
      <c r="C452" s="12" t="s">
        <v>899</v>
      </c>
      <c r="D452" s="12" t="s">
        <v>30</v>
      </c>
      <c r="E452" s="12" t="s">
        <v>31</v>
      </c>
      <c r="F452" s="12" t="s">
        <v>1394</v>
      </c>
      <c r="G452" s="40">
        <v>2</v>
      </c>
      <c r="H452" s="40">
        <v>1.84</v>
      </c>
      <c r="I452" s="40">
        <v>0.92</v>
      </c>
      <c r="J452" s="40">
        <v>512</v>
      </c>
      <c r="K452" s="41">
        <v>0.95</v>
      </c>
      <c r="L452" s="12" t="s">
        <v>1395</v>
      </c>
      <c r="M452" s="12" t="s">
        <v>1396</v>
      </c>
    </row>
    <row r="453" spans="1:13" ht="15" customHeight="1" x14ac:dyDescent="0.25">
      <c r="A453" s="12" t="s">
        <v>276</v>
      </c>
      <c r="B453" s="12" t="s">
        <v>277</v>
      </c>
      <c r="C453" s="12" t="s">
        <v>899</v>
      </c>
      <c r="D453" s="12" t="s">
        <v>52</v>
      </c>
      <c r="E453" s="12" t="s">
        <v>53</v>
      </c>
      <c r="F453" s="12" t="s">
        <v>1394</v>
      </c>
      <c r="G453" s="40">
        <v>1</v>
      </c>
      <c r="H453" s="40">
        <v>0.94</v>
      </c>
      <c r="I453" s="40">
        <v>0.94</v>
      </c>
      <c r="J453" s="40">
        <v>514</v>
      </c>
      <c r="K453" s="41">
        <v>0.95</v>
      </c>
      <c r="L453" s="12" t="s">
        <v>1395</v>
      </c>
      <c r="M453" s="12" t="s">
        <v>1396</v>
      </c>
    </row>
    <row r="454" spans="1:13" ht="15" customHeight="1" x14ac:dyDescent="0.25">
      <c r="A454" s="12" t="s">
        <v>276</v>
      </c>
      <c r="B454" s="12" t="s">
        <v>277</v>
      </c>
      <c r="C454" s="12" t="s">
        <v>899</v>
      </c>
      <c r="D454" s="12" t="s">
        <v>84</v>
      </c>
      <c r="E454" s="12" t="s">
        <v>85</v>
      </c>
      <c r="F454" s="12" t="s">
        <v>1394</v>
      </c>
      <c r="G454" s="40">
        <v>1</v>
      </c>
      <c r="H454" s="40">
        <v>0.92</v>
      </c>
      <c r="I454" s="40">
        <v>0.92</v>
      </c>
      <c r="J454" s="40">
        <v>512</v>
      </c>
      <c r="K454" s="41">
        <v>0.95</v>
      </c>
      <c r="L454" s="12" t="s">
        <v>1395</v>
      </c>
      <c r="M454" s="12" t="s">
        <v>1396</v>
      </c>
    </row>
    <row r="455" spans="1:13" ht="15" customHeight="1" x14ac:dyDescent="0.25">
      <c r="A455" s="12" t="s">
        <v>276</v>
      </c>
      <c r="B455" s="12" t="s">
        <v>277</v>
      </c>
      <c r="C455" s="12" t="s">
        <v>899</v>
      </c>
      <c r="D455" s="12" t="s">
        <v>26</v>
      </c>
      <c r="E455" s="12" t="s">
        <v>27</v>
      </c>
      <c r="F455" s="12" t="s">
        <v>1394</v>
      </c>
      <c r="G455" s="40">
        <v>1</v>
      </c>
      <c r="H455" s="40">
        <v>1.1100000000000001</v>
      </c>
      <c r="I455" s="40">
        <v>1.1100000000000001</v>
      </c>
      <c r="J455" s="40">
        <v>510</v>
      </c>
      <c r="K455" s="41">
        <v>0.95</v>
      </c>
      <c r="L455" s="12" t="s">
        <v>1395</v>
      </c>
      <c r="M455" s="12" t="s">
        <v>1396</v>
      </c>
    </row>
    <row r="456" spans="1:13" ht="15" customHeight="1" x14ac:dyDescent="0.25">
      <c r="A456" s="12" t="s">
        <v>276</v>
      </c>
      <c r="B456" s="12" t="s">
        <v>277</v>
      </c>
      <c r="C456" s="12" t="s">
        <v>899</v>
      </c>
      <c r="D456" s="12" t="s">
        <v>34</v>
      </c>
      <c r="E456" s="12" t="s">
        <v>35</v>
      </c>
      <c r="F456" s="12" t="s">
        <v>1394</v>
      </c>
      <c r="G456" s="40">
        <v>1</v>
      </c>
      <c r="H456" s="40">
        <v>0.94</v>
      </c>
      <c r="I456" s="40">
        <v>0.94</v>
      </c>
      <c r="J456" s="40">
        <v>514</v>
      </c>
      <c r="K456" s="41">
        <v>0.95</v>
      </c>
      <c r="L456" s="12" t="s">
        <v>1395</v>
      </c>
      <c r="M456" s="12" t="s">
        <v>1396</v>
      </c>
    </row>
    <row r="457" spans="1:13" ht="15" customHeight="1" x14ac:dyDescent="0.25">
      <c r="A457" s="12" t="s">
        <v>276</v>
      </c>
      <c r="B457" s="12" t="s">
        <v>277</v>
      </c>
      <c r="C457" s="12" t="s">
        <v>899</v>
      </c>
      <c r="D457" s="12" t="s">
        <v>46</v>
      </c>
      <c r="E457" s="12" t="s">
        <v>47</v>
      </c>
      <c r="F457" s="12" t="s">
        <v>1394</v>
      </c>
      <c r="G457" s="40">
        <v>1</v>
      </c>
      <c r="H457" s="40">
        <v>1.1200000000000001</v>
      </c>
      <c r="I457" s="40">
        <v>1.1200000000000001</v>
      </c>
      <c r="J457" s="40">
        <v>511</v>
      </c>
      <c r="K457" s="41">
        <v>0.95</v>
      </c>
      <c r="L457" s="12" t="s">
        <v>1395</v>
      </c>
      <c r="M457" s="12" t="s">
        <v>1396</v>
      </c>
    </row>
    <row r="458" spans="1:13" ht="15" customHeight="1" x14ac:dyDescent="0.25">
      <c r="A458" s="12" t="s">
        <v>276</v>
      </c>
      <c r="B458" s="12" t="s">
        <v>277</v>
      </c>
      <c r="C458" s="12" t="s">
        <v>899</v>
      </c>
      <c r="D458" s="12" t="s">
        <v>48</v>
      </c>
      <c r="E458" s="12" t="s">
        <v>49</v>
      </c>
      <c r="F458" s="12" t="s">
        <v>1394</v>
      </c>
      <c r="G458" s="40">
        <v>1</v>
      </c>
      <c r="H458" s="40">
        <v>0.92</v>
      </c>
      <c r="I458" s="40">
        <v>0.92</v>
      </c>
      <c r="J458" s="40">
        <v>512</v>
      </c>
      <c r="K458" s="41">
        <v>0.95</v>
      </c>
      <c r="L458" s="12" t="s">
        <v>1395</v>
      </c>
      <c r="M458" s="12" t="s">
        <v>1396</v>
      </c>
    </row>
    <row r="459" spans="1:13" ht="15" customHeight="1" x14ac:dyDescent="0.25">
      <c r="A459" s="12" t="s">
        <v>276</v>
      </c>
      <c r="B459" s="12" t="s">
        <v>277</v>
      </c>
      <c r="C459" s="12" t="s">
        <v>899</v>
      </c>
      <c r="D459" s="12" t="s">
        <v>4</v>
      </c>
      <c r="E459" s="12" t="s">
        <v>5</v>
      </c>
      <c r="F459" s="12" t="s">
        <v>1394</v>
      </c>
      <c r="G459" s="40">
        <v>1</v>
      </c>
      <c r="H459" s="40">
        <v>1.0900000000000001</v>
      </c>
      <c r="I459" s="40">
        <v>1.0900000000000001</v>
      </c>
      <c r="J459" s="40">
        <v>508</v>
      </c>
      <c r="K459" s="41">
        <v>0.95</v>
      </c>
      <c r="L459" s="12" t="s">
        <v>1395</v>
      </c>
      <c r="M459" s="12" t="s">
        <v>1396</v>
      </c>
    </row>
    <row r="460" spans="1:13" ht="15" customHeight="1" x14ac:dyDescent="0.25">
      <c r="A460" s="12" t="s">
        <v>276</v>
      </c>
      <c r="B460" s="12" t="s">
        <v>277</v>
      </c>
      <c r="C460" s="12" t="s">
        <v>899</v>
      </c>
      <c r="D460" s="12" t="s">
        <v>68</v>
      </c>
      <c r="E460" s="12" t="s">
        <v>69</v>
      </c>
      <c r="F460" s="12" t="s">
        <v>1394</v>
      </c>
      <c r="G460" s="40">
        <v>1</v>
      </c>
      <c r="H460" s="40">
        <v>0.93</v>
      </c>
      <c r="I460" s="40">
        <v>0.93</v>
      </c>
      <c r="J460" s="40">
        <v>513</v>
      </c>
      <c r="K460" s="41">
        <v>0.95</v>
      </c>
      <c r="L460" s="12" t="s">
        <v>1395</v>
      </c>
      <c r="M460" s="12" t="s">
        <v>1396</v>
      </c>
    </row>
    <row r="461" spans="1:13" ht="15" customHeight="1" x14ac:dyDescent="0.25">
      <c r="A461" s="12" t="s">
        <v>279</v>
      </c>
      <c r="B461" s="12" t="s">
        <v>280</v>
      </c>
      <c r="C461" s="12" t="s">
        <v>901</v>
      </c>
      <c r="D461" s="12" t="s">
        <v>30</v>
      </c>
      <c r="E461" s="12" t="s">
        <v>31</v>
      </c>
      <c r="F461" s="12" t="s">
        <v>1394</v>
      </c>
      <c r="G461" s="40">
        <v>2</v>
      </c>
      <c r="H461" s="40">
        <v>1.86</v>
      </c>
      <c r="I461" s="40">
        <v>0.93</v>
      </c>
      <c r="J461" s="40">
        <v>513</v>
      </c>
      <c r="K461" s="41">
        <v>0.95</v>
      </c>
      <c r="L461" s="12" t="s">
        <v>1395</v>
      </c>
      <c r="M461" s="12" t="s">
        <v>1396</v>
      </c>
    </row>
    <row r="462" spans="1:13" ht="15" customHeight="1" x14ac:dyDescent="0.25">
      <c r="A462" s="12" t="s">
        <v>279</v>
      </c>
      <c r="B462" s="12" t="s">
        <v>280</v>
      </c>
      <c r="C462" s="12" t="s">
        <v>901</v>
      </c>
      <c r="D462" s="12" t="s">
        <v>52</v>
      </c>
      <c r="E462" s="12" t="s">
        <v>53</v>
      </c>
      <c r="F462" s="12" t="s">
        <v>1394</v>
      </c>
      <c r="G462" s="40">
        <v>1</v>
      </c>
      <c r="H462" s="40">
        <v>0.95</v>
      </c>
      <c r="I462" s="40">
        <v>0.95</v>
      </c>
      <c r="J462" s="40">
        <v>515</v>
      </c>
      <c r="K462" s="41">
        <v>0.95</v>
      </c>
      <c r="L462" s="12" t="s">
        <v>1395</v>
      </c>
      <c r="M462" s="12" t="s">
        <v>1396</v>
      </c>
    </row>
    <row r="463" spans="1:13" ht="15" customHeight="1" x14ac:dyDescent="0.25">
      <c r="A463" s="12" t="s">
        <v>279</v>
      </c>
      <c r="B463" s="12" t="s">
        <v>280</v>
      </c>
      <c r="C463" s="12" t="s">
        <v>901</v>
      </c>
      <c r="D463" s="12" t="s">
        <v>84</v>
      </c>
      <c r="E463" s="12" t="s">
        <v>85</v>
      </c>
      <c r="F463" s="12" t="s">
        <v>1394</v>
      </c>
      <c r="G463" s="40">
        <v>1</v>
      </c>
      <c r="H463" s="40">
        <v>0.93</v>
      </c>
      <c r="I463" s="40">
        <v>0.93</v>
      </c>
      <c r="J463" s="40">
        <v>513</v>
      </c>
      <c r="K463" s="41">
        <v>0.95</v>
      </c>
      <c r="L463" s="12" t="s">
        <v>1395</v>
      </c>
      <c r="M463" s="12" t="s">
        <v>1396</v>
      </c>
    </row>
    <row r="464" spans="1:13" ht="15" customHeight="1" x14ac:dyDescent="0.25">
      <c r="A464" s="12" t="s">
        <v>279</v>
      </c>
      <c r="B464" s="12" t="s">
        <v>280</v>
      </c>
      <c r="C464" s="12" t="s">
        <v>901</v>
      </c>
      <c r="D464" s="12" t="s">
        <v>26</v>
      </c>
      <c r="E464" s="12" t="s">
        <v>27</v>
      </c>
      <c r="F464" s="12" t="s">
        <v>1394</v>
      </c>
      <c r="G464" s="40">
        <v>1</v>
      </c>
      <c r="H464" s="40">
        <v>1.1200000000000001</v>
      </c>
      <c r="I464" s="40">
        <v>1.1200000000000001</v>
      </c>
      <c r="J464" s="40">
        <v>511</v>
      </c>
      <c r="K464" s="41">
        <v>0.95</v>
      </c>
      <c r="L464" s="12" t="s">
        <v>1395</v>
      </c>
      <c r="M464" s="12" t="s">
        <v>1396</v>
      </c>
    </row>
    <row r="465" spans="1:13" ht="15" customHeight="1" x14ac:dyDescent="0.25">
      <c r="A465" s="12" t="s">
        <v>279</v>
      </c>
      <c r="B465" s="12" t="s">
        <v>280</v>
      </c>
      <c r="C465" s="12" t="s">
        <v>901</v>
      </c>
      <c r="D465" s="12" t="s">
        <v>34</v>
      </c>
      <c r="E465" s="12" t="s">
        <v>35</v>
      </c>
      <c r="F465" s="12" t="s">
        <v>1394</v>
      </c>
      <c r="G465" s="40">
        <v>1</v>
      </c>
      <c r="H465" s="40">
        <v>0.95</v>
      </c>
      <c r="I465" s="40">
        <v>0.95</v>
      </c>
      <c r="J465" s="40">
        <v>515</v>
      </c>
      <c r="K465" s="41">
        <v>0.95</v>
      </c>
      <c r="L465" s="12" t="s">
        <v>1395</v>
      </c>
      <c r="M465" s="12" t="s">
        <v>1396</v>
      </c>
    </row>
    <row r="466" spans="1:13" ht="15" customHeight="1" x14ac:dyDescent="0.25">
      <c r="A466" s="12" t="s">
        <v>279</v>
      </c>
      <c r="B466" s="12" t="s">
        <v>280</v>
      </c>
      <c r="C466" s="12" t="s">
        <v>901</v>
      </c>
      <c r="D466" s="12" t="s">
        <v>46</v>
      </c>
      <c r="E466" s="12" t="s">
        <v>47</v>
      </c>
      <c r="F466" s="12" t="s">
        <v>1394</v>
      </c>
      <c r="G466" s="40">
        <v>1</v>
      </c>
      <c r="H466" s="40">
        <v>0.92</v>
      </c>
      <c r="I466" s="40">
        <v>0.92</v>
      </c>
      <c r="J466" s="40">
        <v>512</v>
      </c>
      <c r="K466" s="41">
        <v>0.95</v>
      </c>
      <c r="L466" s="12" t="s">
        <v>1395</v>
      </c>
      <c r="M466" s="12" t="s">
        <v>1396</v>
      </c>
    </row>
    <row r="467" spans="1:13" ht="15" customHeight="1" x14ac:dyDescent="0.25">
      <c r="A467" s="12" t="s">
        <v>279</v>
      </c>
      <c r="B467" s="12" t="s">
        <v>280</v>
      </c>
      <c r="C467" s="12" t="s">
        <v>901</v>
      </c>
      <c r="D467" s="12" t="s">
        <v>48</v>
      </c>
      <c r="E467" s="12" t="s">
        <v>49</v>
      </c>
      <c r="F467" s="12" t="s">
        <v>1394</v>
      </c>
      <c r="G467" s="40">
        <v>1</v>
      </c>
      <c r="H467" s="40">
        <v>0.93</v>
      </c>
      <c r="I467" s="40">
        <v>0.93</v>
      </c>
      <c r="J467" s="40">
        <v>513</v>
      </c>
      <c r="K467" s="41">
        <v>0.95</v>
      </c>
      <c r="L467" s="12" t="s">
        <v>1395</v>
      </c>
      <c r="M467" s="12" t="s">
        <v>1396</v>
      </c>
    </row>
    <row r="468" spans="1:13" ht="15" customHeight="1" x14ac:dyDescent="0.25">
      <c r="A468" s="12" t="s">
        <v>279</v>
      </c>
      <c r="B468" s="12" t="s">
        <v>280</v>
      </c>
      <c r="C468" s="12" t="s">
        <v>901</v>
      </c>
      <c r="D468" s="12" t="s">
        <v>4</v>
      </c>
      <c r="E468" s="12" t="s">
        <v>5</v>
      </c>
      <c r="F468" s="12" t="s">
        <v>1394</v>
      </c>
      <c r="G468" s="40">
        <v>1</v>
      </c>
      <c r="H468" s="40">
        <v>1.1000000000000001</v>
      </c>
      <c r="I468" s="40">
        <v>1.1000000000000001</v>
      </c>
      <c r="J468" s="40">
        <v>509</v>
      </c>
      <c r="K468" s="41">
        <v>0.95</v>
      </c>
      <c r="L468" s="12" t="s">
        <v>1395</v>
      </c>
      <c r="M468" s="12" t="s">
        <v>1396</v>
      </c>
    </row>
    <row r="469" spans="1:13" ht="15" customHeight="1" x14ac:dyDescent="0.25">
      <c r="A469" s="12" t="s">
        <v>279</v>
      </c>
      <c r="B469" s="12" t="s">
        <v>280</v>
      </c>
      <c r="C469" s="12" t="s">
        <v>901</v>
      </c>
      <c r="D469" s="12" t="s">
        <v>68</v>
      </c>
      <c r="E469" s="12" t="s">
        <v>69</v>
      </c>
      <c r="F469" s="12" t="s">
        <v>1394</v>
      </c>
      <c r="G469" s="40">
        <v>1</v>
      </c>
      <c r="H469" s="40">
        <v>0.94</v>
      </c>
      <c r="I469" s="40">
        <v>0.94</v>
      </c>
      <c r="J469" s="40">
        <v>514</v>
      </c>
      <c r="K469" s="41">
        <v>0.95</v>
      </c>
      <c r="L469" s="12" t="s">
        <v>1395</v>
      </c>
      <c r="M469" s="12" t="s">
        <v>1396</v>
      </c>
    </row>
    <row r="470" spans="1:13" ht="15" customHeight="1" x14ac:dyDescent="0.25">
      <c r="A470" s="12" t="s">
        <v>223</v>
      </c>
      <c r="B470" s="12" t="s">
        <v>224</v>
      </c>
      <c r="C470" s="12" t="s">
        <v>905</v>
      </c>
      <c r="D470" s="12" t="s">
        <v>30</v>
      </c>
      <c r="E470" s="12" t="s">
        <v>31</v>
      </c>
      <c r="F470" s="12" t="s">
        <v>1394</v>
      </c>
      <c r="G470" s="40">
        <v>2</v>
      </c>
      <c r="H470" s="40">
        <v>1.88</v>
      </c>
      <c r="I470" s="40">
        <v>0.94</v>
      </c>
      <c r="J470" s="40">
        <v>514</v>
      </c>
      <c r="K470" s="41">
        <v>0.95</v>
      </c>
      <c r="L470" s="12" t="s">
        <v>1395</v>
      </c>
      <c r="M470" s="12" t="s">
        <v>1396</v>
      </c>
    </row>
    <row r="471" spans="1:13" ht="15" customHeight="1" x14ac:dyDescent="0.25">
      <c r="A471" s="12" t="s">
        <v>223</v>
      </c>
      <c r="B471" s="12" t="s">
        <v>224</v>
      </c>
      <c r="C471" s="12" t="s">
        <v>905</v>
      </c>
      <c r="D471" s="12" t="s">
        <v>52</v>
      </c>
      <c r="E471" s="12" t="s">
        <v>53</v>
      </c>
      <c r="F471" s="12" t="s">
        <v>1394</v>
      </c>
      <c r="G471" s="40">
        <v>1</v>
      </c>
      <c r="H471" s="40">
        <v>0.96</v>
      </c>
      <c r="I471" s="40">
        <v>0.96</v>
      </c>
      <c r="J471" s="40">
        <v>516</v>
      </c>
      <c r="K471" s="41">
        <v>0.95</v>
      </c>
      <c r="L471" s="12" t="s">
        <v>1395</v>
      </c>
      <c r="M471" s="12" t="s">
        <v>1396</v>
      </c>
    </row>
    <row r="472" spans="1:13" ht="15" customHeight="1" x14ac:dyDescent="0.25">
      <c r="A472" s="12" t="s">
        <v>223</v>
      </c>
      <c r="B472" s="12" t="s">
        <v>224</v>
      </c>
      <c r="C472" s="12" t="s">
        <v>905</v>
      </c>
      <c r="D472" s="12" t="s">
        <v>84</v>
      </c>
      <c r="E472" s="12" t="s">
        <v>85</v>
      </c>
      <c r="F472" s="12" t="s">
        <v>1394</v>
      </c>
      <c r="G472" s="40">
        <v>1</v>
      </c>
      <c r="H472" s="40">
        <v>0.94</v>
      </c>
      <c r="I472" s="40">
        <v>0.94</v>
      </c>
      <c r="J472" s="40">
        <v>514</v>
      </c>
      <c r="K472" s="41">
        <v>0.95</v>
      </c>
      <c r="L472" s="12" t="s">
        <v>1395</v>
      </c>
      <c r="M472" s="12" t="s">
        <v>1396</v>
      </c>
    </row>
    <row r="473" spans="1:13" ht="15" customHeight="1" x14ac:dyDescent="0.25">
      <c r="A473" s="12" t="s">
        <v>223</v>
      </c>
      <c r="B473" s="12" t="s">
        <v>224</v>
      </c>
      <c r="C473" s="12" t="s">
        <v>905</v>
      </c>
      <c r="D473" s="12" t="s">
        <v>26</v>
      </c>
      <c r="E473" s="12" t="s">
        <v>27</v>
      </c>
      <c r="F473" s="12" t="s">
        <v>1394</v>
      </c>
      <c r="G473" s="40">
        <v>1</v>
      </c>
      <c r="H473" s="40">
        <v>0.92</v>
      </c>
      <c r="I473" s="40">
        <v>0.92</v>
      </c>
      <c r="J473" s="40">
        <v>512</v>
      </c>
      <c r="K473" s="41">
        <v>0.95</v>
      </c>
      <c r="L473" s="12" t="s">
        <v>1395</v>
      </c>
      <c r="M473" s="12" t="s">
        <v>1396</v>
      </c>
    </row>
    <row r="474" spans="1:13" ht="15" customHeight="1" x14ac:dyDescent="0.25">
      <c r="A474" s="12" t="s">
        <v>223</v>
      </c>
      <c r="B474" s="12" t="s">
        <v>224</v>
      </c>
      <c r="C474" s="12" t="s">
        <v>905</v>
      </c>
      <c r="D474" s="12" t="s">
        <v>34</v>
      </c>
      <c r="E474" s="12" t="s">
        <v>35</v>
      </c>
      <c r="F474" s="12" t="s">
        <v>1394</v>
      </c>
      <c r="G474" s="40">
        <v>1</v>
      </c>
      <c r="H474" s="40">
        <v>0.96</v>
      </c>
      <c r="I474" s="40">
        <v>0.96</v>
      </c>
      <c r="J474" s="40">
        <v>516</v>
      </c>
      <c r="K474" s="41">
        <v>0.95</v>
      </c>
      <c r="L474" s="12" t="s">
        <v>1395</v>
      </c>
      <c r="M474" s="12" t="s">
        <v>1396</v>
      </c>
    </row>
    <row r="475" spans="1:13" ht="15" customHeight="1" x14ac:dyDescent="0.25">
      <c r="A475" s="12" t="s">
        <v>223</v>
      </c>
      <c r="B475" s="12" t="s">
        <v>224</v>
      </c>
      <c r="C475" s="12" t="s">
        <v>905</v>
      </c>
      <c r="D475" s="12" t="s">
        <v>46</v>
      </c>
      <c r="E475" s="12" t="s">
        <v>47</v>
      </c>
      <c r="F475" s="12" t="s">
        <v>1394</v>
      </c>
      <c r="G475" s="40">
        <v>1</v>
      </c>
      <c r="H475" s="40">
        <v>0.93</v>
      </c>
      <c r="I475" s="40">
        <v>0.93</v>
      </c>
      <c r="J475" s="40">
        <v>513</v>
      </c>
      <c r="K475" s="41">
        <v>0.95</v>
      </c>
      <c r="L475" s="12" t="s">
        <v>1395</v>
      </c>
      <c r="M475" s="12" t="s">
        <v>1396</v>
      </c>
    </row>
    <row r="476" spans="1:13" ht="15" customHeight="1" x14ac:dyDescent="0.25">
      <c r="A476" s="12" t="s">
        <v>223</v>
      </c>
      <c r="B476" s="12" t="s">
        <v>224</v>
      </c>
      <c r="C476" s="12" t="s">
        <v>905</v>
      </c>
      <c r="D476" s="12" t="s">
        <v>48</v>
      </c>
      <c r="E476" s="12" t="s">
        <v>49</v>
      </c>
      <c r="F476" s="12" t="s">
        <v>1394</v>
      </c>
      <c r="G476" s="40">
        <v>1</v>
      </c>
      <c r="H476" s="40">
        <v>0.94</v>
      </c>
      <c r="I476" s="40">
        <v>0.94</v>
      </c>
      <c r="J476" s="40">
        <v>514</v>
      </c>
      <c r="K476" s="41">
        <v>0.95</v>
      </c>
      <c r="L476" s="12" t="s">
        <v>1395</v>
      </c>
      <c r="M476" s="12" t="s">
        <v>1396</v>
      </c>
    </row>
    <row r="477" spans="1:13" ht="15" customHeight="1" x14ac:dyDescent="0.25">
      <c r="A477" s="12" t="s">
        <v>223</v>
      </c>
      <c r="B477" s="12" t="s">
        <v>224</v>
      </c>
      <c r="C477" s="12" t="s">
        <v>905</v>
      </c>
      <c r="D477" s="12" t="s">
        <v>4</v>
      </c>
      <c r="E477" s="12" t="s">
        <v>5</v>
      </c>
      <c r="F477" s="12" t="s">
        <v>1394</v>
      </c>
      <c r="G477" s="40">
        <v>1</v>
      </c>
      <c r="H477" s="40">
        <v>1.1100000000000001</v>
      </c>
      <c r="I477" s="40">
        <v>1.1100000000000001</v>
      </c>
      <c r="J477" s="40">
        <v>510</v>
      </c>
      <c r="K477" s="41">
        <v>0.95</v>
      </c>
      <c r="L477" s="12" t="s">
        <v>1395</v>
      </c>
      <c r="M477" s="12" t="s">
        <v>1396</v>
      </c>
    </row>
    <row r="478" spans="1:13" ht="15" customHeight="1" x14ac:dyDescent="0.25">
      <c r="A478" s="12" t="s">
        <v>223</v>
      </c>
      <c r="B478" s="12" t="s">
        <v>224</v>
      </c>
      <c r="C478" s="12" t="s">
        <v>905</v>
      </c>
      <c r="D478" s="12" t="s">
        <v>68</v>
      </c>
      <c r="E478" s="12" t="s">
        <v>69</v>
      </c>
      <c r="F478" s="12" t="s">
        <v>1394</v>
      </c>
      <c r="G478" s="40">
        <v>1</v>
      </c>
      <c r="H478" s="40">
        <v>0.95</v>
      </c>
      <c r="I478" s="40">
        <v>0.95</v>
      </c>
      <c r="J478" s="40">
        <v>515</v>
      </c>
      <c r="K478" s="41">
        <v>0.95</v>
      </c>
      <c r="L478" s="12" t="s">
        <v>1395</v>
      </c>
      <c r="M478" s="12" t="s">
        <v>1396</v>
      </c>
    </row>
    <row r="479" spans="1:13" ht="15" customHeight="1" x14ac:dyDescent="0.25">
      <c r="A479" s="12" t="s">
        <v>260</v>
      </c>
      <c r="B479" s="12" t="s">
        <v>261</v>
      </c>
      <c r="C479" s="12" t="s">
        <v>907</v>
      </c>
      <c r="D479" s="12" t="s">
        <v>30</v>
      </c>
      <c r="E479" s="12" t="s">
        <v>31</v>
      </c>
      <c r="F479" s="12" t="s">
        <v>1394</v>
      </c>
      <c r="G479" s="40">
        <v>2</v>
      </c>
      <c r="H479" s="40">
        <v>1.9</v>
      </c>
      <c r="I479" s="40">
        <v>0.95</v>
      </c>
      <c r="J479" s="40">
        <v>515</v>
      </c>
      <c r="K479" s="41">
        <v>0.95</v>
      </c>
      <c r="L479" s="12" t="s">
        <v>1395</v>
      </c>
      <c r="M479" s="12" t="s">
        <v>1396</v>
      </c>
    </row>
    <row r="480" spans="1:13" ht="15" customHeight="1" x14ac:dyDescent="0.25">
      <c r="A480" s="12" t="s">
        <v>260</v>
      </c>
      <c r="B480" s="12" t="s">
        <v>261</v>
      </c>
      <c r="C480" s="12" t="s">
        <v>907</v>
      </c>
      <c r="D480" s="12" t="s">
        <v>52</v>
      </c>
      <c r="E480" s="12" t="s">
        <v>53</v>
      </c>
      <c r="F480" s="12" t="s">
        <v>1394</v>
      </c>
      <c r="G480" s="40">
        <v>1</v>
      </c>
      <c r="H480" s="40">
        <v>0.97</v>
      </c>
      <c r="I480" s="40">
        <v>0.97</v>
      </c>
      <c r="J480" s="40">
        <v>517</v>
      </c>
      <c r="K480" s="41">
        <v>0.95</v>
      </c>
      <c r="L480" s="12" t="s">
        <v>1395</v>
      </c>
      <c r="M480" s="12" t="s">
        <v>1396</v>
      </c>
    </row>
    <row r="481" spans="1:13" ht="15" customHeight="1" x14ac:dyDescent="0.25">
      <c r="A481" s="12" t="s">
        <v>260</v>
      </c>
      <c r="B481" s="12" t="s">
        <v>261</v>
      </c>
      <c r="C481" s="12" t="s">
        <v>907</v>
      </c>
      <c r="D481" s="12" t="s">
        <v>84</v>
      </c>
      <c r="E481" s="12" t="s">
        <v>85</v>
      </c>
      <c r="F481" s="12" t="s">
        <v>1394</v>
      </c>
      <c r="G481" s="40">
        <v>1</v>
      </c>
      <c r="H481" s="40">
        <v>0.95</v>
      </c>
      <c r="I481" s="40">
        <v>0.95</v>
      </c>
      <c r="J481" s="40">
        <v>515</v>
      </c>
      <c r="K481" s="41">
        <v>0.95</v>
      </c>
      <c r="L481" s="12" t="s">
        <v>1395</v>
      </c>
      <c r="M481" s="12" t="s">
        <v>1396</v>
      </c>
    </row>
    <row r="482" spans="1:13" ht="15" customHeight="1" x14ac:dyDescent="0.25">
      <c r="A482" s="12" t="s">
        <v>260</v>
      </c>
      <c r="B482" s="12" t="s">
        <v>261</v>
      </c>
      <c r="C482" s="12" t="s">
        <v>907</v>
      </c>
      <c r="D482" s="12" t="s">
        <v>26</v>
      </c>
      <c r="E482" s="12" t="s">
        <v>27</v>
      </c>
      <c r="F482" s="12" t="s">
        <v>1394</v>
      </c>
      <c r="G482" s="40">
        <v>1</v>
      </c>
      <c r="H482" s="40">
        <v>0.93</v>
      </c>
      <c r="I482" s="40">
        <v>0.93</v>
      </c>
      <c r="J482" s="40">
        <v>513</v>
      </c>
      <c r="K482" s="41">
        <v>0.95</v>
      </c>
      <c r="L482" s="12" t="s">
        <v>1395</v>
      </c>
      <c r="M482" s="12" t="s">
        <v>1396</v>
      </c>
    </row>
    <row r="483" spans="1:13" ht="15" customHeight="1" x14ac:dyDescent="0.25">
      <c r="A483" s="12" t="s">
        <v>260</v>
      </c>
      <c r="B483" s="12" t="s">
        <v>261</v>
      </c>
      <c r="C483" s="12" t="s">
        <v>907</v>
      </c>
      <c r="D483" s="12" t="s">
        <v>34</v>
      </c>
      <c r="E483" s="12" t="s">
        <v>35</v>
      </c>
      <c r="F483" s="12" t="s">
        <v>1394</v>
      </c>
      <c r="G483" s="40">
        <v>1</v>
      </c>
      <c r="H483" s="40">
        <v>0.97</v>
      </c>
      <c r="I483" s="40">
        <v>0.97</v>
      </c>
      <c r="J483" s="40">
        <v>517</v>
      </c>
      <c r="K483" s="41">
        <v>0.95</v>
      </c>
      <c r="L483" s="12" t="s">
        <v>1395</v>
      </c>
      <c r="M483" s="12" t="s">
        <v>1396</v>
      </c>
    </row>
    <row r="484" spans="1:13" ht="15" customHeight="1" x14ac:dyDescent="0.25">
      <c r="A484" s="12" t="s">
        <v>260</v>
      </c>
      <c r="B484" s="12" t="s">
        <v>261</v>
      </c>
      <c r="C484" s="12" t="s">
        <v>907</v>
      </c>
      <c r="D484" s="12" t="s">
        <v>46</v>
      </c>
      <c r="E484" s="12" t="s">
        <v>47</v>
      </c>
      <c r="F484" s="12" t="s">
        <v>1394</v>
      </c>
      <c r="G484" s="40">
        <v>1</v>
      </c>
      <c r="H484" s="40">
        <v>0.94</v>
      </c>
      <c r="I484" s="40">
        <v>0.94</v>
      </c>
      <c r="J484" s="40">
        <v>514</v>
      </c>
      <c r="K484" s="41">
        <v>0.95</v>
      </c>
      <c r="L484" s="12" t="s">
        <v>1395</v>
      </c>
      <c r="M484" s="12" t="s">
        <v>1396</v>
      </c>
    </row>
    <row r="485" spans="1:13" ht="15" customHeight="1" x14ac:dyDescent="0.25">
      <c r="A485" s="12" t="s">
        <v>260</v>
      </c>
      <c r="B485" s="12" t="s">
        <v>261</v>
      </c>
      <c r="C485" s="12" t="s">
        <v>907</v>
      </c>
      <c r="D485" s="12" t="s">
        <v>48</v>
      </c>
      <c r="E485" s="12" t="s">
        <v>49</v>
      </c>
      <c r="F485" s="12" t="s">
        <v>1394</v>
      </c>
      <c r="G485" s="40">
        <v>1</v>
      </c>
      <c r="H485" s="40">
        <v>0.95</v>
      </c>
      <c r="I485" s="40">
        <v>0.95</v>
      </c>
      <c r="J485" s="40">
        <v>515</v>
      </c>
      <c r="K485" s="41">
        <v>0.95</v>
      </c>
      <c r="L485" s="12" t="s">
        <v>1395</v>
      </c>
      <c r="M485" s="12" t="s">
        <v>1396</v>
      </c>
    </row>
    <row r="486" spans="1:13" ht="15" customHeight="1" x14ac:dyDescent="0.25">
      <c r="A486" s="12" t="s">
        <v>260</v>
      </c>
      <c r="B486" s="12" t="s">
        <v>261</v>
      </c>
      <c r="C486" s="12" t="s">
        <v>907</v>
      </c>
      <c r="D486" s="12" t="s">
        <v>4</v>
      </c>
      <c r="E486" s="12" t="s">
        <v>5</v>
      </c>
      <c r="F486" s="12" t="s">
        <v>1394</v>
      </c>
      <c r="G486" s="40">
        <v>1</v>
      </c>
      <c r="H486" s="40">
        <v>1.1200000000000001</v>
      </c>
      <c r="I486" s="40">
        <v>1.1200000000000001</v>
      </c>
      <c r="J486" s="40">
        <v>511</v>
      </c>
      <c r="K486" s="41">
        <v>0.95</v>
      </c>
      <c r="L486" s="12" t="s">
        <v>1395</v>
      </c>
      <c r="M486" s="12" t="s">
        <v>1396</v>
      </c>
    </row>
    <row r="487" spans="1:13" ht="15" customHeight="1" x14ac:dyDescent="0.25">
      <c r="A487" s="12" t="s">
        <v>260</v>
      </c>
      <c r="B487" s="12" t="s">
        <v>261</v>
      </c>
      <c r="C487" s="12" t="s">
        <v>907</v>
      </c>
      <c r="D487" s="12" t="s">
        <v>68</v>
      </c>
      <c r="E487" s="12" t="s">
        <v>69</v>
      </c>
      <c r="F487" s="12" t="s">
        <v>1394</v>
      </c>
      <c r="G487" s="40">
        <v>1</v>
      </c>
      <c r="H487" s="40">
        <v>0.96</v>
      </c>
      <c r="I487" s="40">
        <v>0.96</v>
      </c>
      <c r="J487" s="40">
        <v>516</v>
      </c>
      <c r="K487" s="41">
        <v>0.95</v>
      </c>
      <c r="L487" s="12" t="s">
        <v>1395</v>
      </c>
      <c r="M487" s="12" t="s">
        <v>1396</v>
      </c>
    </row>
    <row r="488" spans="1:13" ht="15" customHeight="1" x14ac:dyDescent="0.25">
      <c r="A488" s="12" t="s">
        <v>201</v>
      </c>
      <c r="B488" s="12" t="s">
        <v>202</v>
      </c>
      <c r="C488" s="12" t="s">
        <v>904</v>
      </c>
      <c r="D488" s="12" t="s">
        <v>30</v>
      </c>
      <c r="E488" s="12" t="s">
        <v>31</v>
      </c>
      <c r="F488" s="12" t="s">
        <v>1394</v>
      </c>
      <c r="G488" s="40">
        <v>2</v>
      </c>
      <c r="H488" s="40">
        <v>1.92</v>
      </c>
      <c r="I488" s="40">
        <v>0.96</v>
      </c>
      <c r="J488" s="40">
        <v>516</v>
      </c>
      <c r="K488" s="41">
        <v>0.95</v>
      </c>
      <c r="L488" s="12" t="s">
        <v>1395</v>
      </c>
      <c r="M488" s="12" t="s">
        <v>1396</v>
      </c>
    </row>
    <row r="489" spans="1:13" ht="15" customHeight="1" x14ac:dyDescent="0.25">
      <c r="A489" s="12" t="s">
        <v>201</v>
      </c>
      <c r="B489" s="12" t="s">
        <v>202</v>
      </c>
      <c r="C489" s="12" t="s">
        <v>904</v>
      </c>
      <c r="D489" s="12" t="s">
        <v>52</v>
      </c>
      <c r="E489" s="12" t="s">
        <v>53</v>
      </c>
      <c r="F489" s="12" t="s">
        <v>1394</v>
      </c>
      <c r="G489" s="40">
        <v>1</v>
      </c>
      <c r="H489" s="40">
        <v>0.98</v>
      </c>
      <c r="I489" s="40">
        <v>0.98</v>
      </c>
      <c r="J489" s="40">
        <v>518</v>
      </c>
      <c r="K489" s="41">
        <v>0.95</v>
      </c>
      <c r="L489" s="12" t="s">
        <v>1395</v>
      </c>
      <c r="M489" s="12" t="s">
        <v>1396</v>
      </c>
    </row>
    <row r="490" spans="1:13" ht="15" customHeight="1" x14ac:dyDescent="0.25">
      <c r="A490" s="12" t="s">
        <v>201</v>
      </c>
      <c r="B490" s="12" t="s">
        <v>202</v>
      </c>
      <c r="C490" s="12" t="s">
        <v>904</v>
      </c>
      <c r="D490" s="12" t="s">
        <v>84</v>
      </c>
      <c r="E490" s="12" t="s">
        <v>85</v>
      </c>
      <c r="F490" s="12" t="s">
        <v>1394</v>
      </c>
      <c r="G490" s="40">
        <v>1</v>
      </c>
      <c r="H490" s="40">
        <v>0.96</v>
      </c>
      <c r="I490" s="40">
        <v>0.96</v>
      </c>
      <c r="J490" s="40">
        <v>516</v>
      </c>
      <c r="K490" s="41">
        <v>0.95</v>
      </c>
      <c r="L490" s="12" t="s">
        <v>1395</v>
      </c>
      <c r="M490" s="12" t="s">
        <v>1396</v>
      </c>
    </row>
    <row r="491" spans="1:13" ht="15" customHeight="1" x14ac:dyDescent="0.25">
      <c r="A491" s="12" t="s">
        <v>201</v>
      </c>
      <c r="B491" s="12" t="s">
        <v>202</v>
      </c>
      <c r="C491" s="12" t="s">
        <v>904</v>
      </c>
      <c r="D491" s="12" t="s">
        <v>26</v>
      </c>
      <c r="E491" s="12" t="s">
        <v>27</v>
      </c>
      <c r="F491" s="12" t="s">
        <v>1394</v>
      </c>
      <c r="G491" s="40">
        <v>1</v>
      </c>
      <c r="H491" s="40">
        <v>0.94</v>
      </c>
      <c r="I491" s="40">
        <v>0.94</v>
      </c>
      <c r="J491" s="40">
        <v>514</v>
      </c>
      <c r="K491" s="41">
        <v>0.95</v>
      </c>
      <c r="L491" s="12" t="s">
        <v>1395</v>
      </c>
      <c r="M491" s="12" t="s">
        <v>1396</v>
      </c>
    </row>
    <row r="492" spans="1:13" ht="15" customHeight="1" x14ac:dyDescent="0.25">
      <c r="A492" s="12" t="s">
        <v>201</v>
      </c>
      <c r="B492" s="12" t="s">
        <v>202</v>
      </c>
      <c r="C492" s="12" t="s">
        <v>904</v>
      </c>
      <c r="D492" s="12" t="s">
        <v>34</v>
      </c>
      <c r="E492" s="12" t="s">
        <v>35</v>
      </c>
      <c r="F492" s="12" t="s">
        <v>1394</v>
      </c>
      <c r="G492" s="40">
        <v>1</v>
      </c>
      <c r="H492" s="40">
        <v>0.98</v>
      </c>
      <c r="I492" s="40">
        <v>0.98</v>
      </c>
      <c r="J492" s="40">
        <v>518</v>
      </c>
      <c r="K492" s="41">
        <v>0.95</v>
      </c>
      <c r="L492" s="12" t="s">
        <v>1395</v>
      </c>
      <c r="M492" s="12" t="s">
        <v>1396</v>
      </c>
    </row>
    <row r="493" spans="1:13" ht="15" customHeight="1" x14ac:dyDescent="0.25">
      <c r="A493" s="12" t="s">
        <v>201</v>
      </c>
      <c r="B493" s="12" t="s">
        <v>202</v>
      </c>
      <c r="C493" s="12" t="s">
        <v>904</v>
      </c>
      <c r="D493" s="12" t="s">
        <v>46</v>
      </c>
      <c r="E493" s="12" t="s">
        <v>47</v>
      </c>
      <c r="F493" s="12" t="s">
        <v>1394</v>
      </c>
      <c r="G493" s="40">
        <v>1</v>
      </c>
      <c r="H493" s="40">
        <v>0.95</v>
      </c>
      <c r="I493" s="40">
        <v>0.95</v>
      </c>
      <c r="J493" s="40">
        <v>515</v>
      </c>
      <c r="K493" s="41">
        <v>0.95</v>
      </c>
      <c r="L493" s="12" t="s">
        <v>1395</v>
      </c>
      <c r="M493" s="12" t="s">
        <v>1396</v>
      </c>
    </row>
    <row r="494" spans="1:13" ht="15" customHeight="1" x14ac:dyDescent="0.25">
      <c r="A494" s="12" t="s">
        <v>201</v>
      </c>
      <c r="B494" s="12" t="s">
        <v>202</v>
      </c>
      <c r="C494" s="12" t="s">
        <v>904</v>
      </c>
      <c r="D494" s="12" t="s">
        <v>48</v>
      </c>
      <c r="E494" s="12" t="s">
        <v>49</v>
      </c>
      <c r="F494" s="12" t="s">
        <v>1394</v>
      </c>
      <c r="G494" s="40">
        <v>1</v>
      </c>
      <c r="H494" s="40">
        <v>0.96</v>
      </c>
      <c r="I494" s="40">
        <v>0.96</v>
      </c>
      <c r="J494" s="40">
        <v>516</v>
      </c>
      <c r="K494" s="41">
        <v>0.95</v>
      </c>
      <c r="L494" s="12" t="s">
        <v>1395</v>
      </c>
      <c r="M494" s="12" t="s">
        <v>1396</v>
      </c>
    </row>
    <row r="495" spans="1:13" ht="15" customHeight="1" x14ac:dyDescent="0.25">
      <c r="A495" s="12" t="s">
        <v>201</v>
      </c>
      <c r="B495" s="12" t="s">
        <v>202</v>
      </c>
      <c r="C495" s="12" t="s">
        <v>904</v>
      </c>
      <c r="D495" s="12" t="s">
        <v>4</v>
      </c>
      <c r="E495" s="12" t="s">
        <v>5</v>
      </c>
      <c r="F495" s="12" t="s">
        <v>1394</v>
      </c>
      <c r="G495" s="40">
        <v>1</v>
      </c>
      <c r="H495" s="40">
        <v>0.92</v>
      </c>
      <c r="I495" s="40">
        <v>0.92</v>
      </c>
      <c r="J495" s="40">
        <v>512</v>
      </c>
      <c r="K495" s="41">
        <v>0.95</v>
      </c>
      <c r="L495" s="12" t="s">
        <v>1395</v>
      </c>
      <c r="M495" s="12" t="s">
        <v>1396</v>
      </c>
    </row>
    <row r="496" spans="1:13" ht="15" customHeight="1" x14ac:dyDescent="0.25">
      <c r="A496" s="12" t="s">
        <v>201</v>
      </c>
      <c r="B496" s="12" t="s">
        <v>202</v>
      </c>
      <c r="C496" s="12" t="s">
        <v>904</v>
      </c>
      <c r="D496" s="12" t="s">
        <v>68</v>
      </c>
      <c r="E496" s="12" t="s">
        <v>69</v>
      </c>
      <c r="F496" s="12" t="s">
        <v>1394</v>
      </c>
      <c r="G496" s="40">
        <v>1</v>
      </c>
      <c r="H496" s="40">
        <v>0.97</v>
      </c>
      <c r="I496" s="40">
        <v>0.97</v>
      </c>
      <c r="J496" s="40">
        <v>517</v>
      </c>
      <c r="K496" s="41">
        <v>0.95</v>
      </c>
      <c r="L496" s="12" t="s">
        <v>1395</v>
      </c>
      <c r="M496" s="12" t="s">
        <v>1396</v>
      </c>
    </row>
    <row r="497" spans="1:13" ht="15" customHeight="1" x14ac:dyDescent="0.25">
      <c r="A497" s="12" t="s">
        <v>265</v>
      </c>
      <c r="B497" s="12" t="s">
        <v>266</v>
      </c>
      <c r="C497" s="12" t="s">
        <v>908</v>
      </c>
      <c r="D497" s="12" t="s">
        <v>30</v>
      </c>
      <c r="E497" s="12" t="s">
        <v>31</v>
      </c>
      <c r="F497" s="12" t="s">
        <v>1394</v>
      </c>
      <c r="G497" s="40">
        <v>2</v>
      </c>
      <c r="H497" s="40">
        <v>1.94</v>
      </c>
      <c r="I497" s="40">
        <v>0.97</v>
      </c>
      <c r="J497" s="40">
        <v>517</v>
      </c>
      <c r="K497" s="41">
        <v>0.95</v>
      </c>
      <c r="L497" s="12" t="s">
        <v>1395</v>
      </c>
      <c r="M497" s="12" t="s">
        <v>1396</v>
      </c>
    </row>
    <row r="498" spans="1:13" ht="15" customHeight="1" x14ac:dyDescent="0.25">
      <c r="A498" s="12" t="s">
        <v>265</v>
      </c>
      <c r="B498" s="12" t="s">
        <v>266</v>
      </c>
      <c r="C498" s="12" t="s">
        <v>908</v>
      </c>
      <c r="D498" s="12" t="s">
        <v>52</v>
      </c>
      <c r="E498" s="12" t="s">
        <v>53</v>
      </c>
      <c r="F498" s="12" t="s">
        <v>1394</v>
      </c>
      <c r="G498" s="40">
        <v>1</v>
      </c>
      <c r="H498" s="40">
        <v>0.99</v>
      </c>
      <c r="I498" s="40">
        <v>0.99</v>
      </c>
      <c r="J498" s="40">
        <v>519</v>
      </c>
      <c r="K498" s="41">
        <v>0.95</v>
      </c>
      <c r="L498" s="12" t="s">
        <v>1395</v>
      </c>
      <c r="M498" s="12" t="s">
        <v>1396</v>
      </c>
    </row>
    <row r="499" spans="1:13" ht="15" customHeight="1" x14ac:dyDescent="0.25">
      <c r="A499" s="12" t="s">
        <v>265</v>
      </c>
      <c r="B499" s="12" t="s">
        <v>266</v>
      </c>
      <c r="C499" s="12" t="s">
        <v>908</v>
      </c>
      <c r="D499" s="12" t="s">
        <v>84</v>
      </c>
      <c r="E499" s="12" t="s">
        <v>85</v>
      </c>
      <c r="F499" s="12" t="s">
        <v>1394</v>
      </c>
      <c r="G499" s="40">
        <v>1</v>
      </c>
      <c r="H499" s="40">
        <v>0.97</v>
      </c>
      <c r="I499" s="40">
        <v>0.97</v>
      </c>
      <c r="J499" s="40">
        <v>517</v>
      </c>
      <c r="K499" s="41">
        <v>0.95</v>
      </c>
      <c r="L499" s="12" t="s">
        <v>1395</v>
      </c>
      <c r="M499" s="12" t="s">
        <v>1396</v>
      </c>
    </row>
    <row r="500" spans="1:13" ht="15" customHeight="1" x14ac:dyDescent="0.25">
      <c r="A500" s="12" t="s">
        <v>265</v>
      </c>
      <c r="B500" s="12" t="s">
        <v>266</v>
      </c>
      <c r="C500" s="12" t="s">
        <v>908</v>
      </c>
      <c r="D500" s="12" t="s">
        <v>26</v>
      </c>
      <c r="E500" s="12" t="s">
        <v>27</v>
      </c>
      <c r="F500" s="12" t="s">
        <v>1394</v>
      </c>
      <c r="G500" s="40">
        <v>1</v>
      </c>
      <c r="H500" s="40">
        <v>0.95</v>
      </c>
      <c r="I500" s="40">
        <v>0.95</v>
      </c>
      <c r="J500" s="40">
        <v>515</v>
      </c>
      <c r="K500" s="41">
        <v>0.95</v>
      </c>
      <c r="L500" s="12" t="s">
        <v>1395</v>
      </c>
      <c r="M500" s="12" t="s">
        <v>1396</v>
      </c>
    </row>
    <row r="501" spans="1:13" ht="15" customHeight="1" x14ac:dyDescent="0.25">
      <c r="A501" s="12" t="s">
        <v>265</v>
      </c>
      <c r="B501" s="12" t="s">
        <v>266</v>
      </c>
      <c r="C501" s="12" t="s">
        <v>908</v>
      </c>
      <c r="D501" s="12" t="s">
        <v>34</v>
      </c>
      <c r="E501" s="12" t="s">
        <v>35</v>
      </c>
      <c r="F501" s="12" t="s">
        <v>1394</v>
      </c>
      <c r="G501" s="40">
        <v>1</v>
      </c>
      <c r="H501" s="40">
        <v>0.99</v>
      </c>
      <c r="I501" s="40">
        <v>0.99</v>
      </c>
      <c r="J501" s="40">
        <v>519</v>
      </c>
      <c r="K501" s="41">
        <v>0.95</v>
      </c>
      <c r="L501" s="12" t="s">
        <v>1395</v>
      </c>
      <c r="M501" s="12" t="s">
        <v>1396</v>
      </c>
    </row>
    <row r="502" spans="1:13" ht="15" customHeight="1" x14ac:dyDescent="0.25">
      <c r="A502" s="12" t="s">
        <v>265</v>
      </c>
      <c r="B502" s="12" t="s">
        <v>266</v>
      </c>
      <c r="C502" s="12" t="s">
        <v>908</v>
      </c>
      <c r="D502" s="12" t="s">
        <v>46</v>
      </c>
      <c r="E502" s="12" t="s">
        <v>47</v>
      </c>
      <c r="F502" s="12" t="s">
        <v>1394</v>
      </c>
      <c r="G502" s="40">
        <v>1</v>
      </c>
      <c r="H502" s="40">
        <v>0.96</v>
      </c>
      <c r="I502" s="40">
        <v>0.96</v>
      </c>
      <c r="J502" s="40">
        <v>516</v>
      </c>
      <c r="K502" s="41">
        <v>0.95</v>
      </c>
      <c r="L502" s="12" t="s">
        <v>1395</v>
      </c>
      <c r="M502" s="12" t="s">
        <v>1396</v>
      </c>
    </row>
    <row r="503" spans="1:13" ht="15" customHeight="1" x14ac:dyDescent="0.25">
      <c r="A503" s="12" t="s">
        <v>265</v>
      </c>
      <c r="B503" s="12" t="s">
        <v>266</v>
      </c>
      <c r="C503" s="12" t="s">
        <v>908</v>
      </c>
      <c r="D503" s="12" t="s">
        <v>48</v>
      </c>
      <c r="E503" s="12" t="s">
        <v>49</v>
      </c>
      <c r="F503" s="12" t="s">
        <v>1394</v>
      </c>
      <c r="G503" s="40">
        <v>1</v>
      </c>
      <c r="H503" s="40">
        <v>0.97</v>
      </c>
      <c r="I503" s="40">
        <v>0.97</v>
      </c>
      <c r="J503" s="40">
        <v>517</v>
      </c>
      <c r="K503" s="41">
        <v>0.95</v>
      </c>
      <c r="L503" s="12" t="s">
        <v>1395</v>
      </c>
      <c r="M503" s="12" t="s">
        <v>1396</v>
      </c>
    </row>
    <row r="504" spans="1:13" ht="15" customHeight="1" x14ac:dyDescent="0.25">
      <c r="A504" s="12" t="s">
        <v>265</v>
      </c>
      <c r="B504" s="12" t="s">
        <v>266</v>
      </c>
      <c r="C504" s="12" t="s">
        <v>908</v>
      </c>
      <c r="D504" s="12" t="s">
        <v>4</v>
      </c>
      <c r="E504" s="12" t="s">
        <v>5</v>
      </c>
      <c r="F504" s="12" t="s">
        <v>1394</v>
      </c>
      <c r="G504" s="40">
        <v>1</v>
      </c>
      <c r="H504" s="40">
        <v>0.93</v>
      </c>
      <c r="I504" s="40">
        <v>0.93</v>
      </c>
      <c r="J504" s="40">
        <v>513</v>
      </c>
      <c r="K504" s="41">
        <v>0.95</v>
      </c>
      <c r="L504" s="12" t="s">
        <v>1395</v>
      </c>
      <c r="M504" s="12" t="s">
        <v>1396</v>
      </c>
    </row>
    <row r="505" spans="1:13" ht="15" customHeight="1" x14ac:dyDescent="0.25">
      <c r="A505" s="12" t="s">
        <v>265</v>
      </c>
      <c r="B505" s="12" t="s">
        <v>266</v>
      </c>
      <c r="C505" s="12" t="s">
        <v>908</v>
      </c>
      <c r="D505" s="12" t="s">
        <v>68</v>
      </c>
      <c r="E505" s="12" t="s">
        <v>69</v>
      </c>
      <c r="F505" s="12" t="s">
        <v>1394</v>
      </c>
      <c r="G505" s="40">
        <v>1</v>
      </c>
      <c r="H505" s="40">
        <v>0.98</v>
      </c>
      <c r="I505" s="40">
        <v>0.98</v>
      </c>
      <c r="J505" s="40">
        <v>518</v>
      </c>
      <c r="K505" s="41">
        <v>0.95</v>
      </c>
      <c r="L505" s="12" t="s">
        <v>1395</v>
      </c>
      <c r="M505" s="12" t="s">
        <v>1396</v>
      </c>
    </row>
    <row r="506" spans="1:13" ht="15" customHeight="1" x14ac:dyDescent="0.25">
      <c r="A506" s="12" t="s">
        <v>283</v>
      </c>
      <c r="B506" s="12" t="s">
        <v>284</v>
      </c>
      <c r="C506" s="12" t="s">
        <v>899</v>
      </c>
      <c r="D506" s="12" t="s">
        <v>30</v>
      </c>
      <c r="E506" s="12" t="s">
        <v>31</v>
      </c>
      <c r="F506" s="12" t="s">
        <v>1394</v>
      </c>
      <c r="G506" s="40">
        <v>2</v>
      </c>
      <c r="H506" s="40">
        <v>1.96</v>
      </c>
      <c r="I506" s="40">
        <v>0.98</v>
      </c>
      <c r="J506" s="40">
        <v>518</v>
      </c>
      <c r="K506" s="41">
        <v>0.95</v>
      </c>
      <c r="L506" s="12" t="s">
        <v>1395</v>
      </c>
      <c r="M506" s="12" t="s">
        <v>1396</v>
      </c>
    </row>
    <row r="507" spans="1:13" ht="15" customHeight="1" x14ac:dyDescent="0.25">
      <c r="A507" s="12" t="s">
        <v>283</v>
      </c>
      <c r="B507" s="12" t="s">
        <v>284</v>
      </c>
      <c r="C507" s="12" t="s">
        <v>899</v>
      </c>
      <c r="D507" s="12" t="s">
        <v>52</v>
      </c>
      <c r="E507" s="12" t="s">
        <v>53</v>
      </c>
      <c r="F507" s="12" t="s">
        <v>1394</v>
      </c>
      <c r="G507" s="40">
        <v>1</v>
      </c>
      <c r="H507" s="40">
        <v>1</v>
      </c>
      <c r="I507" s="40">
        <v>1</v>
      </c>
      <c r="J507" s="40">
        <v>520</v>
      </c>
      <c r="K507" s="41">
        <v>0.95</v>
      </c>
      <c r="L507" s="12" t="s">
        <v>1395</v>
      </c>
      <c r="M507" s="12" t="s">
        <v>1396</v>
      </c>
    </row>
    <row r="508" spans="1:13" ht="15" customHeight="1" x14ac:dyDescent="0.25">
      <c r="A508" s="12" t="s">
        <v>283</v>
      </c>
      <c r="B508" s="12" t="s">
        <v>284</v>
      </c>
      <c r="C508" s="12" t="s">
        <v>899</v>
      </c>
      <c r="D508" s="12" t="s">
        <v>84</v>
      </c>
      <c r="E508" s="12" t="s">
        <v>85</v>
      </c>
      <c r="F508" s="12" t="s">
        <v>1394</v>
      </c>
      <c r="G508" s="40">
        <v>1</v>
      </c>
      <c r="H508" s="40">
        <v>0.98</v>
      </c>
      <c r="I508" s="40">
        <v>0.98</v>
      </c>
      <c r="J508" s="40">
        <v>518</v>
      </c>
      <c r="K508" s="41">
        <v>0.95</v>
      </c>
      <c r="L508" s="12" t="s">
        <v>1395</v>
      </c>
      <c r="M508" s="12" t="s">
        <v>1396</v>
      </c>
    </row>
    <row r="509" spans="1:13" ht="15" customHeight="1" x14ac:dyDescent="0.25">
      <c r="A509" s="12" t="s">
        <v>283</v>
      </c>
      <c r="B509" s="12" t="s">
        <v>284</v>
      </c>
      <c r="C509" s="12" t="s">
        <v>899</v>
      </c>
      <c r="D509" s="12" t="s">
        <v>26</v>
      </c>
      <c r="E509" s="12" t="s">
        <v>27</v>
      </c>
      <c r="F509" s="12" t="s">
        <v>1394</v>
      </c>
      <c r="G509" s="40">
        <v>1</v>
      </c>
      <c r="H509" s="40">
        <v>0.96</v>
      </c>
      <c r="I509" s="40">
        <v>0.96</v>
      </c>
      <c r="J509" s="40">
        <v>516</v>
      </c>
      <c r="K509" s="41">
        <v>0.95</v>
      </c>
      <c r="L509" s="12" t="s">
        <v>1395</v>
      </c>
      <c r="M509" s="12" t="s">
        <v>1396</v>
      </c>
    </row>
    <row r="510" spans="1:13" ht="15" customHeight="1" x14ac:dyDescent="0.25">
      <c r="A510" s="12" t="s">
        <v>283</v>
      </c>
      <c r="B510" s="12" t="s">
        <v>284</v>
      </c>
      <c r="C510" s="12" t="s">
        <v>899</v>
      </c>
      <c r="D510" s="12" t="s">
        <v>34</v>
      </c>
      <c r="E510" s="12" t="s">
        <v>35</v>
      </c>
      <c r="F510" s="12" t="s">
        <v>1394</v>
      </c>
      <c r="G510" s="40">
        <v>1</v>
      </c>
      <c r="H510" s="40">
        <v>1</v>
      </c>
      <c r="I510" s="40">
        <v>1</v>
      </c>
      <c r="J510" s="40">
        <v>520</v>
      </c>
      <c r="K510" s="41">
        <v>0.95</v>
      </c>
      <c r="L510" s="12" t="s">
        <v>1395</v>
      </c>
      <c r="M510" s="12" t="s">
        <v>1396</v>
      </c>
    </row>
    <row r="511" spans="1:13" ht="15" customHeight="1" x14ac:dyDescent="0.25">
      <c r="A511" s="12" t="s">
        <v>283</v>
      </c>
      <c r="B511" s="12" t="s">
        <v>284</v>
      </c>
      <c r="C511" s="12" t="s">
        <v>899</v>
      </c>
      <c r="D511" s="12" t="s">
        <v>46</v>
      </c>
      <c r="E511" s="12" t="s">
        <v>47</v>
      </c>
      <c r="F511" s="12" t="s">
        <v>1394</v>
      </c>
      <c r="G511" s="40">
        <v>1</v>
      </c>
      <c r="H511" s="40">
        <v>0.97</v>
      </c>
      <c r="I511" s="40">
        <v>0.97</v>
      </c>
      <c r="J511" s="40">
        <v>517</v>
      </c>
      <c r="K511" s="41">
        <v>0.95</v>
      </c>
      <c r="L511" s="12" t="s">
        <v>1395</v>
      </c>
      <c r="M511" s="12" t="s">
        <v>1396</v>
      </c>
    </row>
    <row r="512" spans="1:13" ht="15" customHeight="1" x14ac:dyDescent="0.25">
      <c r="A512" s="12" t="s">
        <v>283</v>
      </c>
      <c r="B512" s="12" t="s">
        <v>284</v>
      </c>
      <c r="C512" s="12" t="s">
        <v>899</v>
      </c>
      <c r="D512" s="12" t="s">
        <v>48</v>
      </c>
      <c r="E512" s="12" t="s">
        <v>49</v>
      </c>
      <c r="F512" s="12" t="s">
        <v>1394</v>
      </c>
      <c r="G512" s="40">
        <v>1</v>
      </c>
      <c r="H512" s="40">
        <v>0.98</v>
      </c>
      <c r="I512" s="40">
        <v>0.98</v>
      </c>
      <c r="J512" s="40">
        <v>518</v>
      </c>
      <c r="K512" s="41">
        <v>0.95</v>
      </c>
      <c r="L512" s="12" t="s">
        <v>1395</v>
      </c>
      <c r="M512" s="12" t="s">
        <v>1396</v>
      </c>
    </row>
    <row r="513" spans="1:13" ht="15" customHeight="1" x14ac:dyDescent="0.25">
      <c r="A513" s="12" t="s">
        <v>283</v>
      </c>
      <c r="B513" s="12" t="s">
        <v>284</v>
      </c>
      <c r="C513" s="12" t="s">
        <v>899</v>
      </c>
      <c r="D513" s="12" t="s">
        <v>4</v>
      </c>
      <c r="E513" s="12" t="s">
        <v>5</v>
      </c>
      <c r="F513" s="12" t="s">
        <v>1394</v>
      </c>
      <c r="G513" s="40">
        <v>1</v>
      </c>
      <c r="H513" s="40">
        <v>0.94</v>
      </c>
      <c r="I513" s="40">
        <v>0.94</v>
      </c>
      <c r="J513" s="40">
        <v>514</v>
      </c>
      <c r="K513" s="41">
        <v>0.95</v>
      </c>
      <c r="L513" s="12" t="s">
        <v>1395</v>
      </c>
      <c r="M513" s="12" t="s">
        <v>1396</v>
      </c>
    </row>
    <row r="514" spans="1:13" ht="15" customHeight="1" x14ac:dyDescent="0.25">
      <c r="A514" s="12" t="s">
        <v>283</v>
      </c>
      <c r="B514" s="12" t="s">
        <v>284</v>
      </c>
      <c r="C514" s="12" t="s">
        <v>899</v>
      </c>
      <c r="D514" s="12" t="s">
        <v>68</v>
      </c>
      <c r="E514" s="12" t="s">
        <v>69</v>
      </c>
      <c r="F514" s="12" t="s">
        <v>1394</v>
      </c>
      <c r="G514" s="40">
        <v>1</v>
      </c>
      <c r="H514" s="40">
        <v>0.99</v>
      </c>
      <c r="I514" s="40">
        <v>0.99</v>
      </c>
      <c r="J514" s="40">
        <v>519</v>
      </c>
      <c r="K514" s="41">
        <v>0.95</v>
      </c>
      <c r="L514" s="12" t="s">
        <v>1395</v>
      </c>
      <c r="M514" s="12" t="s">
        <v>1396</v>
      </c>
    </row>
  </sheetData>
  <dataValidations count="1">
    <dataValidation type="list" sqref="L2:L514" xr:uid="{00000000-0002-0000-2300-000000000000}">
      <formula1>"Sistem Önerisi,Yönetici Onaylı,Reddedildi"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32"/>
  <sheetViews>
    <sheetView zoomScaleNormal="100" workbookViewId="0"/>
  </sheetViews>
  <sheetFormatPr defaultColWidth="8.7109375" defaultRowHeight="15" customHeight="1" x14ac:dyDescent="0.25"/>
  <cols>
    <col min="1" max="1" width="11" customWidth="1"/>
    <col min="2" max="2" width="24" customWidth="1"/>
    <col min="3" max="3" width="15" customWidth="1"/>
    <col min="4" max="4" width="48" customWidth="1"/>
    <col min="5" max="5" width="22" customWidth="1"/>
    <col min="6" max="6" width="12" customWidth="1"/>
  </cols>
  <sheetData>
    <row r="1" spans="1:6" ht="15" customHeight="1" x14ac:dyDescent="0.25">
      <c r="A1" s="34" t="s">
        <v>0</v>
      </c>
      <c r="B1" s="34" t="s">
        <v>1</v>
      </c>
      <c r="C1" s="34" t="s">
        <v>1397</v>
      </c>
      <c r="D1" s="34" t="s">
        <v>1398</v>
      </c>
      <c r="E1" s="34" t="s">
        <v>1399</v>
      </c>
      <c r="F1" s="34" t="s">
        <v>1311</v>
      </c>
    </row>
    <row r="2" spans="1:6" ht="15" customHeight="1" x14ac:dyDescent="0.25">
      <c r="A2" s="12" t="s">
        <v>30</v>
      </c>
      <c r="B2" s="12" t="s">
        <v>31</v>
      </c>
      <c r="C2" s="12">
        <v>2</v>
      </c>
      <c r="D2" s="12" t="s">
        <v>1400</v>
      </c>
      <c r="E2" s="12" t="s">
        <v>1401</v>
      </c>
      <c r="F2" s="12" t="s">
        <v>1318</v>
      </c>
    </row>
    <row r="3" spans="1:6" ht="15" customHeight="1" x14ac:dyDescent="0.25">
      <c r="A3" s="12" t="s">
        <v>52</v>
      </c>
      <c r="B3" s="12" t="s">
        <v>53</v>
      </c>
      <c r="C3" s="12">
        <v>1</v>
      </c>
      <c r="D3" s="12" t="s">
        <v>1402</v>
      </c>
      <c r="E3" s="12" t="s">
        <v>1401</v>
      </c>
      <c r="F3" s="12" t="s">
        <v>1318</v>
      </c>
    </row>
    <row r="4" spans="1:6" ht="15" customHeight="1" x14ac:dyDescent="0.25">
      <c r="A4" s="12" t="s">
        <v>84</v>
      </c>
      <c r="B4" s="12" t="s">
        <v>85</v>
      </c>
      <c r="C4" s="12">
        <v>1</v>
      </c>
      <c r="D4" s="12" t="s">
        <v>1403</v>
      </c>
      <c r="E4" s="12" t="s">
        <v>1404</v>
      </c>
      <c r="F4" s="12" t="s">
        <v>1318</v>
      </c>
    </row>
    <row r="5" spans="1:6" ht="15" customHeight="1" x14ac:dyDescent="0.25">
      <c r="A5" s="12" t="s">
        <v>26</v>
      </c>
      <c r="B5" s="12" t="s">
        <v>27</v>
      </c>
      <c r="C5" s="12">
        <v>1</v>
      </c>
      <c r="D5" s="12" t="s">
        <v>1405</v>
      </c>
      <c r="E5" s="12" t="s">
        <v>1404</v>
      </c>
      <c r="F5" s="12" t="s">
        <v>1318</v>
      </c>
    </row>
    <row r="6" spans="1:6" ht="15" customHeight="1" x14ac:dyDescent="0.25">
      <c r="A6" s="12" t="s">
        <v>34</v>
      </c>
      <c r="B6" s="12" t="s">
        <v>35</v>
      </c>
      <c r="C6" s="12">
        <v>1</v>
      </c>
      <c r="D6" s="12" t="s">
        <v>1406</v>
      </c>
      <c r="E6" s="12" t="s">
        <v>1401</v>
      </c>
      <c r="F6" s="12" t="s">
        <v>1318</v>
      </c>
    </row>
    <row r="7" spans="1:6" ht="15" customHeight="1" x14ac:dyDescent="0.25">
      <c r="A7" s="12" t="s">
        <v>46</v>
      </c>
      <c r="B7" s="12" t="s">
        <v>47</v>
      </c>
      <c r="C7" s="12">
        <v>1</v>
      </c>
      <c r="D7" s="12" t="s">
        <v>1407</v>
      </c>
      <c r="E7" s="12" t="s">
        <v>1131</v>
      </c>
      <c r="F7" s="12" t="s">
        <v>1318</v>
      </c>
    </row>
    <row r="8" spans="1:6" ht="15" customHeight="1" x14ac:dyDescent="0.25">
      <c r="A8" s="12" t="s">
        <v>48</v>
      </c>
      <c r="B8" s="12" t="s">
        <v>49</v>
      </c>
      <c r="C8" s="12">
        <v>1</v>
      </c>
      <c r="D8" s="12" t="s">
        <v>1408</v>
      </c>
      <c r="E8" s="12" t="s">
        <v>1131</v>
      </c>
      <c r="F8" s="12" t="s">
        <v>1318</v>
      </c>
    </row>
    <row r="9" spans="1:6" ht="15" customHeight="1" x14ac:dyDescent="0.25">
      <c r="A9" s="12" t="s">
        <v>4</v>
      </c>
      <c r="B9" s="12" t="s">
        <v>5</v>
      </c>
      <c r="C9" s="12">
        <v>1</v>
      </c>
      <c r="D9" s="12" t="s">
        <v>1409</v>
      </c>
      <c r="E9" s="12" t="s">
        <v>1401</v>
      </c>
      <c r="F9" s="12" t="s">
        <v>1318</v>
      </c>
    </row>
    <row r="10" spans="1:6" ht="15" customHeight="1" x14ac:dyDescent="0.25">
      <c r="A10" s="12" t="s">
        <v>68</v>
      </c>
      <c r="B10" s="12" t="s">
        <v>69</v>
      </c>
      <c r="C10" s="12">
        <v>1</v>
      </c>
      <c r="D10" s="12" t="s">
        <v>1410</v>
      </c>
      <c r="E10" s="12" t="s">
        <v>1404</v>
      </c>
      <c r="F10" s="12" t="s">
        <v>1318</v>
      </c>
    </row>
    <row r="11" spans="1:6" ht="15" customHeight="1" x14ac:dyDescent="0.25">
      <c r="A11" s="12"/>
      <c r="B11" s="12"/>
      <c r="C11" s="12"/>
      <c r="D11" s="12"/>
      <c r="E11" s="12"/>
      <c r="F11" s="12"/>
    </row>
    <row r="12" spans="1:6" ht="15" customHeight="1" x14ac:dyDescent="0.25">
      <c r="A12" s="12"/>
      <c r="B12" s="12"/>
      <c r="C12" s="12"/>
      <c r="D12" s="12"/>
      <c r="E12" s="12"/>
      <c r="F12" s="12"/>
    </row>
    <row r="13" spans="1:6" ht="15" customHeight="1" x14ac:dyDescent="0.25">
      <c r="A13" s="12"/>
      <c r="B13" s="12"/>
      <c r="C13" s="12"/>
      <c r="D13" s="12"/>
      <c r="E13" s="12"/>
      <c r="F13" s="12"/>
    </row>
    <row r="14" spans="1:6" ht="15" customHeight="1" x14ac:dyDescent="0.25">
      <c r="A14" s="12"/>
      <c r="B14" s="12"/>
      <c r="C14" s="12"/>
      <c r="D14" s="12"/>
      <c r="E14" s="12"/>
      <c r="F14" s="12"/>
    </row>
    <row r="15" spans="1:6" ht="15" customHeight="1" x14ac:dyDescent="0.25">
      <c r="A15" s="12"/>
      <c r="B15" s="12"/>
      <c r="C15" s="12"/>
      <c r="D15" s="12"/>
      <c r="E15" s="12"/>
      <c r="F15" s="12"/>
    </row>
    <row r="16" spans="1:6" ht="15" customHeight="1" x14ac:dyDescent="0.25">
      <c r="A16" s="12"/>
      <c r="B16" s="12"/>
      <c r="C16" s="12"/>
      <c r="D16" s="12"/>
      <c r="E16" s="12"/>
      <c r="F16" s="12"/>
    </row>
    <row r="17" spans="1:6" ht="15" customHeight="1" x14ac:dyDescent="0.25">
      <c r="A17" s="12"/>
      <c r="B17" s="12"/>
      <c r="C17" s="12"/>
      <c r="D17" s="12"/>
      <c r="E17" s="12"/>
      <c r="F17" s="12"/>
    </row>
    <row r="18" spans="1:6" ht="15" customHeight="1" x14ac:dyDescent="0.25">
      <c r="A18" s="12"/>
      <c r="B18" s="12"/>
      <c r="C18" s="12"/>
      <c r="D18" s="12"/>
      <c r="E18" s="12"/>
      <c r="F18" s="12"/>
    </row>
    <row r="19" spans="1:6" ht="15" customHeight="1" x14ac:dyDescent="0.25">
      <c r="A19" s="12"/>
      <c r="B19" s="12"/>
      <c r="C19" s="12"/>
      <c r="D19" s="12"/>
      <c r="E19" s="12"/>
      <c r="F19" s="12"/>
    </row>
    <row r="20" spans="1:6" ht="15" customHeight="1" x14ac:dyDescent="0.25">
      <c r="A20" s="12"/>
      <c r="B20" s="12"/>
      <c r="C20" s="12"/>
      <c r="D20" s="12"/>
      <c r="E20" s="12"/>
      <c r="F20" s="12"/>
    </row>
    <row r="21" spans="1:6" ht="15" customHeight="1" x14ac:dyDescent="0.25">
      <c r="A21" s="12"/>
      <c r="B21" s="12"/>
      <c r="C21" s="12"/>
      <c r="D21" s="12"/>
      <c r="E21" s="12"/>
      <c r="F21" s="12"/>
    </row>
    <row r="22" spans="1:6" ht="15" customHeight="1" x14ac:dyDescent="0.25">
      <c r="A22" s="12"/>
      <c r="B22" s="12"/>
      <c r="C22" s="12"/>
      <c r="D22" s="12"/>
      <c r="E22" s="12"/>
      <c r="F22" s="12"/>
    </row>
    <row r="23" spans="1:6" ht="15" customHeight="1" x14ac:dyDescent="0.25">
      <c r="A23" s="12"/>
      <c r="B23" s="12"/>
      <c r="C23" s="12"/>
      <c r="D23" s="12"/>
      <c r="E23" s="12"/>
      <c r="F23" s="12"/>
    </row>
    <row r="24" spans="1:6" ht="15" customHeight="1" x14ac:dyDescent="0.25">
      <c r="A24" s="12"/>
      <c r="B24" s="12"/>
      <c r="C24" s="12"/>
      <c r="D24" s="12"/>
      <c r="E24" s="12"/>
      <c r="F24" s="12"/>
    </row>
    <row r="25" spans="1:6" ht="15" customHeight="1" x14ac:dyDescent="0.25">
      <c r="A25" s="12"/>
      <c r="B25" s="12"/>
      <c r="C25" s="12"/>
      <c r="D25" s="12"/>
      <c r="E25" s="12"/>
      <c r="F25" s="12"/>
    </row>
    <row r="26" spans="1:6" ht="15" customHeight="1" x14ac:dyDescent="0.25">
      <c r="A26" s="12"/>
      <c r="B26" s="12"/>
      <c r="C26" s="12"/>
      <c r="D26" s="12"/>
      <c r="E26" s="12"/>
      <c r="F26" s="12"/>
    </row>
    <row r="27" spans="1:6" ht="15" customHeight="1" x14ac:dyDescent="0.25">
      <c r="A27" s="12"/>
      <c r="B27" s="12"/>
      <c r="C27" s="12"/>
      <c r="D27" s="12"/>
      <c r="E27" s="12"/>
      <c r="F27" s="12"/>
    </row>
    <row r="28" spans="1:6" ht="15" customHeight="1" x14ac:dyDescent="0.25">
      <c r="A28" s="12"/>
      <c r="B28" s="12"/>
      <c r="C28" s="12"/>
      <c r="D28" s="12"/>
      <c r="E28" s="12"/>
      <c r="F28" s="12"/>
    </row>
    <row r="29" spans="1:6" ht="15" customHeight="1" x14ac:dyDescent="0.25">
      <c r="A29" s="12"/>
      <c r="B29" s="12"/>
      <c r="C29" s="12"/>
      <c r="D29" s="12"/>
      <c r="E29" s="12"/>
      <c r="F29" s="12"/>
    </row>
    <row r="30" spans="1:6" ht="15" customHeight="1" x14ac:dyDescent="0.25">
      <c r="A30" s="12"/>
      <c r="B30" s="12"/>
      <c r="C30" s="12"/>
      <c r="D30" s="12"/>
      <c r="E30" s="12"/>
      <c r="F30" s="12"/>
    </row>
    <row r="31" spans="1:6" ht="15" customHeight="1" x14ac:dyDescent="0.25">
      <c r="A31" s="12"/>
      <c r="B31" s="12"/>
      <c r="C31" s="12"/>
      <c r="D31" s="12"/>
      <c r="E31" s="12"/>
      <c r="F31" s="12"/>
    </row>
    <row r="32" spans="1:6" ht="15" customHeight="1" x14ac:dyDescent="0.25">
      <c r="A32" s="12"/>
      <c r="B32" s="12"/>
      <c r="C32" s="12"/>
      <c r="D32" s="12"/>
      <c r="E32" s="12"/>
      <c r="F32" s="1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54"/>
  <sheetViews>
    <sheetView zoomScaleNormal="100" workbookViewId="0"/>
  </sheetViews>
  <sheetFormatPr defaultColWidth="8.7109375" defaultRowHeight="15" customHeight="1" x14ac:dyDescent="0.25"/>
  <cols>
    <col min="1" max="1" width="11" customWidth="1"/>
    <col min="2" max="2" width="24" customWidth="1"/>
    <col min="3" max="3" width="28" customWidth="1"/>
    <col min="4" max="4" width="18" customWidth="1"/>
    <col min="5" max="5" width="16" customWidth="1"/>
    <col min="6" max="6" width="15" customWidth="1"/>
    <col min="7" max="7" width="26" customWidth="1"/>
    <col min="8" max="8" width="12" customWidth="1"/>
  </cols>
  <sheetData>
    <row r="1" spans="1:8" ht="15" customHeight="1" x14ac:dyDescent="0.25">
      <c r="A1" s="34" t="s">
        <v>122</v>
      </c>
      <c r="B1" s="34" t="s">
        <v>123</v>
      </c>
      <c r="C1" s="34" t="s">
        <v>965</v>
      </c>
      <c r="D1" s="34" t="s">
        <v>1411</v>
      </c>
      <c r="E1" s="34" t="s">
        <v>1412</v>
      </c>
      <c r="F1" s="34" t="s">
        <v>1413</v>
      </c>
      <c r="G1" s="34" t="s">
        <v>1380</v>
      </c>
      <c r="H1" s="34" t="s">
        <v>297</v>
      </c>
    </row>
    <row r="2" spans="1:8" ht="15" customHeight="1" x14ac:dyDescent="0.25">
      <c r="A2" s="12" t="s">
        <v>128</v>
      </c>
      <c r="B2" s="12" t="s">
        <v>129</v>
      </c>
      <c r="C2" s="12" t="s">
        <v>899</v>
      </c>
      <c r="D2" s="12" t="s">
        <v>1414</v>
      </c>
      <c r="E2" s="41">
        <v>0.19</v>
      </c>
      <c r="F2" s="40">
        <v>1</v>
      </c>
      <c r="G2" s="12" t="s">
        <v>1415</v>
      </c>
      <c r="H2" s="12" t="s">
        <v>1416</v>
      </c>
    </row>
    <row r="3" spans="1:8" ht="15" customHeight="1" x14ac:dyDescent="0.25">
      <c r="A3" s="12" t="s">
        <v>132</v>
      </c>
      <c r="B3" s="12" t="s">
        <v>133</v>
      </c>
      <c r="C3" s="12" t="s">
        <v>900</v>
      </c>
      <c r="D3" s="12" t="s">
        <v>1414</v>
      </c>
      <c r="E3" s="41">
        <v>0.2</v>
      </c>
      <c r="F3" s="40">
        <v>1</v>
      </c>
      <c r="G3" s="12" t="s">
        <v>1415</v>
      </c>
      <c r="H3" s="12" t="s">
        <v>1416</v>
      </c>
    </row>
    <row r="4" spans="1:8" ht="15" customHeight="1" x14ac:dyDescent="0.25">
      <c r="A4" s="12" t="s">
        <v>135</v>
      </c>
      <c r="B4" s="12" t="s">
        <v>136</v>
      </c>
      <c r="C4" s="12" t="s">
        <v>900</v>
      </c>
      <c r="D4" s="12" t="s">
        <v>1414</v>
      </c>
      <c r="E4" s="41">
        <v>0.21</v>
      </c>
      <c r="F4" s="40">
        <v>1.01</v>
      </c>
      <c r="G4" s="12" t="s">
        <v>1415</v>
      </c>
      <c r="H4" s="12" t="s">
        <v>1416</v>
      </c>
    </row>
    <row r="5" spans="1:8" ht="15" customHeight="1" x14ac:dyDescent="0.25">
      <c r="A5" s="12" t="s">
        <v>138</v>
      </c>
      <c r="B5" s="12" t="s">
        <v>139</v>
      </c>
      <c r="C5" s="12" t="s">
        <v>900</v>
      </c>
      <c r="D5" s="12" t="s">
        <v>1414</v>
      </c>
      <c r="E5" s="41">
        <v>0.22</v>
      </c>
      <c r="F5" s="40">
        <v>1.03</v>
      </c>
      <c r="G5" s="12" t="s">
        <v>1415</v>
      </c>
      <c r="H5" s="12" t="s">
        <v>1416</v>
      </c>
    </row>
    <row r="6" spans="1:8" ht="15" customHeight="1" x14ac:dyDescent="0.25">
      <c r="A6" s="12" t="s">
        <v>141</v>
      </c>
      <c r="B6" s="12" t="s">
        <v>142</v>
      </c>
      <c r="C6" s="12" t="s">
        <v>900</v>
      </c>
      <c r="D6" s="12" t="s">
        <v>1414</v>
      </c>
      <c r="E6" s="41">
        <v>0.23</v>
      </c>
      <c r="F6" s="40">
        <v>1.04</v>
      </c>
      <c r="G6" s="12" t="s">
        <v>1415</v>
      </c>
      <c r="H6" s="12" t="s">
        <v>1416</v>
      </c>
    </row>
    <row r="7" spans="1:8" ht="15" customHeight="1" x14ac:dyDescent="0.25">
      <c r="A7" s="12" t="s">
        <v>144</v>
      </c>
      <c r="B7" s="12" t="s">
        <v>145</v>
      </c>
      <c r="C7" s="12" t="s">
        <v>900</v>
      </c>
      <c r="D7" s="12" t="s">
        <v>1414</v>
      </c>
      <c r="E7" s="41">
        <v>0.24</v>
      </c>
      <c r="F7" s="40">
        <v>1.06</v>
      </c>
      <c r="G7" s="12" t="s">
        <v>1415</v>
      </c>
      <c r="H7" s="12" t="s">
        <v>1416</v>
      </c>
    </row>
    <row r="8" spans="1:8" ht="15" customHeight="1" x14ac:dyDescent="0.25">
      <c r="A8" s="12" t="s">
        <v>147</v>
      </c>
      <c r="B8" s="12" t="s">
        <v>148</v>
      </c>
      <c r="C8" s="12" t="s">
        <v>900</v>
      </c>
      <c r="D8" s="12" t="s">
        <v>1414</v>
      </c>
      <c r="E8" s="41">
        <v>0.25</v>
      </c>
      <c r="F8" s="40">
        <v>1.07</v>
      </c>
      <c r="G8" s="12" t="s">
        <v>1415</v>
      </c>
      <c r="H8" s="12" t="s">
        <v>1416</v>
      </c>
    </row>
    <row r="9" spans="1:8" ht="15" customHeight="1" x14ac:dyDescent="0.25">
      <c r="A9" s="12" t="s">
        <v>150</v>
      </c>
      <c r="B9" s="12" t="s">
        <v>151</v>
      </c>
      <c r="C9" s="12" t="s">
        <v>900</v>
      </c>
      <c r="D9" s="12" t="s">
        <v>1414</v>
      </c>
      <c r="E9" s="41">
        <v>0.26</v>
      </c>
      <c r="F9" s="40">
        <v>1.0900000000000001</v>
      </c>
      <c r="G9" s="12" t="s">
        <v>1415</v>
      </c>
      <c r="H9" s="12" t="s">
        <v>1416</v>
      </c>
    </row>
    <row r="10" spans="1:8" ht="15" customHeight="1" x14ac:dyDescent="0.25">
      <c r="A10" s="12" t="s">
        <v>153</v>
      </c>
      <c r="B10" s="12" t="s">
        <v>154</v>
      </c>
      <c r="C10" s="12" t="s">
        <v>899</v>
      </c>
      <c r="D10" s="12" t="s">
        <v>1414</v>
      </c>
      <c r="E10" s="41">
        <v>0.27</v>
      </c>
      <c r="F10" s="40">
        <v>1.1000000000000001</v>
      </c>
      <c r="G10" s="12" t="s">
        <v>1415</v>
      </c>
      <c r="H10" s="12" t="s">
        <v>1416</v>
      </c>
    </row>
    <row r="11" spans="1:8" ht="15" customHeight="1" x14ac:dyDescent="0.25">
      <c r="A11" s="12" t="s">
        <v>156</v>
      </c>
      <c r="B11" s="12" t="s">
        <v>157</v>
      </c>
      <c r="C11" s="12" t="s">
        <v>901</v>
      </c>
      <c r="D11" s="12" t="s">
        <v>1414</v>
      </c>
      <c r="E11" s="41">
        <v>0.19</v>
      </c>
      <c r="F11" s="40">
        <v>1</v>
      </c>
      <c r="G11" s="12" t="s">
        <v>1415</v>
      </c>
      <c r="H11" s="12" t="s">
        <v>1416</v>
      </c>
    </row>
    <row r="12" spans="1:8" ht="15" customHeight="1" x14ac:dyDescent="0.25">
      <c r="A12" s="12" t="s">
        <v>159</v>
      </c>
      <c r="B12" s="12" t="s">
        <v>160</v>
      </c>
      <c r="C12" s="12" t="s">
        <v>899</v>
      </c>
      <c r="D12" s="12" t="s">
        <v>1414</v>
      </c>
      <c r="E12" s="41">
        <v>0.2</v>
      </c>
      <c r="F12" s="40">
        <v>1</v>
      </c>
      <c r="G12" s="12" t="s">
        <v>1415</v>
      </c>
      <c r="H12" s="12" t="s">
        <v>1416</v>
      </c>
    </row>
    <row r="13" spans="1:8" ht="15" customHeight="1" x14ac:dyDescent="0.25">
      <c r="A13" s="12" t="s">
        <v>162</v>
      </c>
      <c r="B13" s="12" t="s">
        <v>163</v>
      </c>
      <c r="C13" s="12" t="s">
        <v>901</v>
      </c>
      <c r="D13" s="12" t="s">
        <v>1414</v>
      </c>
      <c r="E13" s="41">
        <v>0.21</v>
      </c>
      <c r="F13" s="40">
        <v>1.01</v>
      </c>
      <c r="G13" s="12" t="s">
        <v>1415</v>
      </c>
      <c r="H13" s="12" t="s">
        <v>1416</v>
      </c>
    </row>
    <row r="14" spans="1:8" ht="15" customHeight="1" x14ac:dyDescent="0.25">
      <c r="A14" s="12" t="s">
        <v>165</v>
      </c>
      <c r="B14" s="12" t="s">
        <v>166</v>
      </c>
      <c r="C14" s="12" t="s">
        <v>901</v>
      </c>
      <c r="D14" s="12" t="s">
        <v>1414</v>
      </c>
      <c r="E14" s="41">
        <v>0.22</v>
      </c>
      <c r="F14" s="40">
        <v>1.03</v>
      </c>
      <c r="G14" s="12" t="s">
        <v>1415</v>
      </c>
      <c r="H14" s="12" t="s">
        <v>1416</v>
      </c>
    </row>
    <row r="15" spans="1:8" ht="15" customHeight="1" x14ac:dyDescent="0.25">
      <c r="A15" s="12" t="s">
        <v>168</v>
      </c>
      <c r="B15" s="12" t="s">
        <v>169</v>
      </c>
      <c r="C15" s="12" t="s">
        <v>899</v>
      </c>
      <c r="D15" s="12" t="s">
        <v>1414</v>
      </c>
      <c r="E15" s="41">
        <v>0.23</v>
      </c>
      <c r="F15" s="40">
        <v>1.04</v>
      </c>
      <c r="G15" s="12" t="s">
        <v>1415</v>
      </c>
      <c r="H15" s="12" t="s">
        <v>1416</v>
      </c>
    </row>
    <row r="16" spans="1:8" ht="15" customHeight="1" x14ac:dyDescent="0.25">
      <c r="A16" s="12" t="s">
        <v>171</v>
      </c>
      <c r="B16" s="12" t="s">
        <v>172</v>
      </c>
      <c r="C16" s="12" t="s">
        <v>903</v>
      </c>
      <c r="D16" s="12" t="s">
        <v>1414</v>
      </c>
      <c r="E16" s="41">
        <v>0.24</v>
      </c>
      <c r="F16" s="40">
        <v>1.06</v>
      </c>
      <c r="G16" s="12" t="s">
        <v>1415</v>
      </c>
      <c r="H16" s="12" t="s">
        <v>1416</v>
      </c>
    </row>
    <row r="17" spans="1:8" ht="15" customHeight="1" x14ac:dyDescent="0.25">
      <c r="A17" s="12" t="s">
        <v>174</v>
      </c>
      <c r="B17" s="12" t="s">
        <v>175</v>
      </c>
      <c r="C17" s="12" t="s">
        <v>903</v>
      </c>
      <c r="D17" s="12" t="s">
        <v>1414</v>
      </c>
      <c r="E17" s="41">
        <v>0.25</v>
      </c>
      <c r="F17" s="40">
        <v>1.07</v>
      </c>
      <c r="G17" s="12" t="s">
        <v>1415</v>
      </c>
      <c r="H17" s="12" t="s">
        <v>1416</v>
      </c>
    </row>
    <row r="18" spans="1:8" ht="15" customHeight="1" x14ac:dyDescent="0.25">
      <c r="A18" s="12" t="s">
        <v>177</v>
      </c>
      <c r="B18" s="12" t="s">
        <v>178</v>
      </c>
      <c r="C18" s="12" t="s">
        <v>903</v>
      </c>
      <c r="D18" s="12" t="s">
        <v>1414</v>
      </c>
      <c r="E18" s="41">
        <v>0.26</v>
      </c>
      <c r="F18" s="40">
        <v>1.0900000000000001</v>
      </c>
      <c r="G18" s="12" t="s">
        <v>1415</v>
      </c>
      <c r="H18" s="12" t="s">
        <v>1416</v>
      </c>
    </row>
    <row r="19" spans="1:8" ht="15" customHeight="1" x14ac:dyDescent="0.25">
      <c r="A19" s="12" t="s">
        <v>180</v>
      </c>
      <c r="B19" s="12" t="s">
        <v>181</v>
      </c>
      <c r="C19" s="12" t="s">
        <v>903</v>
      </c>
      <c r="D19" s="12" t="s">
        <v>1414</v>
      </c>
      <c r="E19" s="41">
        <v>0.27</v>
      </c>
      <c r="F19" s="40">
        <v>1.1000000000000001</v>
      </c>
      <c r="G19" s="12" t="s">
        <v>1415</v>
      </c>
      <c r="H19" s="12" t="s">
        <v>1416</v>
      </c>
    </row>
    <row r="20" spans="1:8" ht="15" customHeight="1" x14ac:dyDescent="0.25">
      <c r="A20" s="12" t="s">
        <v>183</v>
      </c>
      <c r="B20" s="12" t="s">
        <v>184</v>
      </c>
      <c r="C20" s="12" t="s">
        <v>903</v>
      </c>
      <c r="D20" s="12" t="s">
        <v>1414</v>
      </c>
      <c r="E20" s="41">
        <v>0.28000000000000003</v>
      </c>
      <c r="F20" s="40">
        <v>1.1200000000000001</v>
      </c>
      <c r="G20" s="12" t="s">
        <v>1415</v>
      </c>
      <c r="H20" s="12" t="s">
        <v>1416</v>
      </c>
    </row>
    <row r="21" spans="1:8" ht="15" customHeight="1" x14ac:dyDescent="0.25">
      <c r="A21" s="12" t="s">
        <v>186</v>
      </c>
      <c r="B21" s="12" t="s">
        <v>187</v>
      </c>
      <c r="C21" s="12" t="s">
        <v>903</v>
      </c>
      <c r="D21" s="12" t="s">
        <v>1414</v>
      </c>
      <c r="E21" s="41">
        <v>0.2</v>
      </c>
      <c r="F21" s="40">
        <v>1</v>
      </c>
      <c r="G21" s="12" t="s">
        <v>1415</v>
      </c>
      <c r="H21" s="12" t="s">
        <v>1416</v>
      </c>
    </row>
    <row r="22" spans="1:8" ht="15" customHeight="1" x14ac:dyDescent="0.25">
      <c r="A22" s="12" t="s">
        <v>189</v>
      </c>
      <c r="B22" s="12" t="s">
        <v>190</v>
      </c>
      <c r="C22" s="12" t="s">
        <v>903</v>
      </c>
      <c r="D22" s="12" t="s">
        <v>1414</v>
      </c>
      <c r="E22" s="41">
        <v>0.21</v>
      </c>
      <c r="F22" s="40">
        <v>1.01</v>
      </c>
      <c r="G22" s="12" t="s">
        <v>1415</v>
      </c>
      <c r="H22" s="12" t="s">
        <v>1416</v>
      </c>
    </row>
    <row r="23" spans="1:8" ht="15" customHeight="1" x14ac:dyDescent="0.25">
      <c r="A23" s="12" t="s">
        <v>192</v>
      </c>
      <c r="B23" s="12" t="s">
        <v>193</v>
      </c>
      <c r="C23" s="12" t="s">
        <v>901</v>
      </c>
      <c r="D23" s="12" t="s">
        <v>1414</v>
      </c>
      <c r="E23" s="41">
        <v>0.22</v>
      </c>
      <c r="F23" s="40">
        <v>1.03</v>
      </c>
      <c r="G23" s="12" t="s">
        <v>1415</v>
      </c>
      <c r="H23" s="12" t="s">
        <v>1416</v>
      </c>
    </row>
    <row r="24" spans="1:8" ht="15" customHeight="1" x14ac:dyDescent="0.25">
      <c r="A24" s="12" t="s">
        <v>195</v>
      </c>
      <c r="B24" s="12" t="s">
        <v>196</v>
      </c>
      <c r="C24" s="12" t="s">
        <v>899</v>
      </c>
      <c r="D24" s="12" t="s">
        <v>1414</v>
      </c>
      <c r="E24" s="41">
        <v>0.23</v>
      </c>
      <c r="F24" s="40">
        <v>1.04</v>
      </c>
      <c r="G24" s="12" t="s">
        <v>1415</v>
      </c>
      <c r="H24" s="12" t="s">
        <v>1416</v>
      </c>
    </row>
    <row r="25" spans="1:8" ht="15" customHeight="1" x14ac:dyDescent="0.25">
      <c r="A25" s="12" t="s">
        <v>198</v>
      </c>
      <c r="B25" s="12" t="s">
        <v>199</v>
      </c>
      <c r="C25" s="12" t="s">
        <v>901</v>
      </c>
      <c r="D25" s="12" t="s">
        <v>1414</v>
      </c>
      <c r="E25" s="41">
        <v>0.24</v>
      </c>
      <c r="F25" s="40">
        <v>1.06</v>
      </c>
      <c r="G25" s="12" t="s">
        <v>1415</v>
      </c>
      <c r="H25" s="12" t="s">
        <v>1416</v>
      </c>
    </row>
    <row r="26" spans="1:8" ht="15" customHeight="1" x14ac:dyDescent="0.25">
      <c r="A26" s="12" t="s">
        <v>201</v>
      </c>
      <c r="B26" s="12" t="s">
        <v>202</v>
      </c>
      <c r="C26" s="12" t="s">
        <v>904</v>
      </c>
      <c r="D26" s="12" t="s">
        <v>1414</v>
      </c>
      <c r="E26" s="41">
        <v>0.25</v>
      </c>
      <c r="F26" s="40">
        <v>1.07</v>
      </c>
      <c r="G26" s="12" t="s">
        <v>1415</v>
      </c>
      <c r="H26" s="12" t="s">
        <v>1416</v>
      </c>
    </row>
    <row r="27" spans="1:8" ht="15" customHeight="1" x14ac:dyDescent="0.25">
      <c r="A27" s="12" t="s">
        <v>204</v>
      </c>
      <c r="B27" s="12" t="s">
        <v>205</v>
      </c>
      <c r="C27" s="12" t="s">
        <v>901</v>
      </c>
      <c r="D27" s="12" t="s">
        <v>1414</v>
      </c>
      <c r="E27" s="41">
        <v>0.26</v>
      </c>
      <c r="F27" s="40">
        <v>1.0900000000000001</v>
      </c>
      <c r="G27" s="12" t="s">
        <v>1415</v>
      </c>
      <c r="H27" s="12" t="s">
        <v>1416</v>
      </c>
    </row>
    <row r="28" spans="1:8" ht="15" customHeight="1" x14ac:dyDescent="0.25">
      <c r="A28" s="12" t="s">
        <v>207</v>
      </c>
      <c r="B28" s="12" t="s">
        <v>208</v>
      </c>
      <c r="C28" s="12" t="s">
        <v>899</v>
      </c>
      <c r="D28" s="12" t="s">
        <v>1414</v>
      </c>
      <c r="E28" s="41">
        <v>0.27</v>
      </c>
      <c r="F28" s="40">
        <v>1.1000000000000001</v>
      </c>
      <c r="G28" s="12" t="s">
        <v>1415</v>
      </c>
      <c r="H28" s="12" t="s">
        <v>1416</v>
      </c>
    </row>
    <row r="29" spans="1:8" ht="15" customHeight="1" x14ac:dyDescent="0.25">
      <c r="A29" s="12" t="s">
        <v>210</v>
      </c>
      <c r="B29" s="12" t="s">
        <v>211</v>
      </c>
      <c r="C29" s="12" t="s">
        <v>901</v>
      </c>
      <c r="D29" s="12" t="s">
        <v>1414</v>
      </c>
      <c r="E29" s="41">
        <v>0.28000000000000003</v>
      </c>
      <c r="F29" s="40">
        <v>1.1200000000000001</v>
      </c>
      <c r="G29" s="12" t="s">
        <v>1415</v>
      </c>
      <c r="H29" s="12" t="s">
        <v>1416</v>
      </c>
    </row>
    <row r="30" spans="1:8" ht="15" customHeight="1" x14ac:dyDescent="0.25">
      <c r="A30" s="12" t="s">
        <v>213</v>
      </c>
      <c r="B30" s="12" t="s">
        <v>214</v>
      </c>
      <c r="C30" s="12" t="s">
        <v>901</v>
      </c>
      <c r="D30" s="12" t="s">
        <v>1414</v>
      </c>
      <c r="E30" s="41">
        <v>0.28999999999999998</v>
      </c>
      <c r="F30" s="40">
        <v>1.1399999999999999</v>
      </c>
      <c r="G30" s="12" t="s">
        <v>1415</v>
      </c>
      <c r="H30" s="12" t="s">
        <v>1416</v>
      </c>
    </row>
    <row r="31" spans="1:8" ht="15" customHeight="1" x14ac:dyDescent="0.25">
      <c r="A31" s="12" t="s">
        <v>216</v>
      </c>
      <c r="B31" s="12" t="s">
        <v>217</v>
      </c>
      <c r="C31" s="12" t="s">
        <v>901</v>
      </c>
      <c r="D31" s="12" t="s">
        <v>1414</v>
      </c>
      <c r="E31" s="41">
        <v>0.21</v>
      </c>
      <c r="F31" s="40">
        <v>1.01</v>
      </c>
      <c r="G31" s="12" t="s">
        <v>1415</v>
      </c>
      <c r="H31" s="12" t="s">
        <v>1416</v>
      </c>
    </row>
    <row r="32" spans="1:8" ht="15" customHeight="1" x14ac:dyDescent="0.25">
      <c r="A32" s="12" t="s">
        <v>220</v>
      </c>
      <c r="B32" s="12" t="s">
        <v>221</v>
      </c>
      <c r="C32" s="12" t="s">
        <v>900</v>
      </c>
      <c r="D32" s="12" t="s">
        <v>1414</v>
      </c>
      <c r="E32" s="41">
        <v>0.22</v>
      </c>
      <c r="F32" s="40">
        <v>1.03</v>
      </c>
      <c r="G32" s="12" t="s">
        <v>1415</v>
      </c>
      <c r="H32" s="12" t="s">
        <v>1416</v>
      </c>
    </row>
    <row r="33" spans="1:8" ht="15" customHeight="1" x14ac:dyDescent="0.25">
      <c r="A33" s="12" t="s">
        <v>223</v>
      </c>
      <c r="B33" s="12" t="s">
        <v>224</v>
      </c>
      <c r="C33" s="12" t="s">
        <v>905</v>
      </c>
      <c r="D33" s="12" t="s">
        <v>1414</v>
      </c>
      <c r="E33" s="41">
        <v>0.23</v>
      </c>
      <c r="F33" s="40">
        <v>1.04</v>
      </c>
      <c r="G33" s="12" t="s">
        <v>1415</v>
      </c>
      <c r="H33" s="12" t="s">
        <v>1416</v>
      </c>
    </row>
    <row r="34" spans="1:8" ht="15" customHeight="1" x14ac:dyDescent="0.25">
      <c r="A34" s="12" t="s">
        <v>225</v>
      </c>
      <c r="B34" s="12" t="s">
        <v>226</v>
      </c>
      <c r="C34" s="12" t="s">
        <v>906</v>
      </c>
      <c r="D34" s="12" t="s">
        <v>1414</v>
      </c>
      <c r="E34" s="41">
        <v>0.24</v>
      </c>
      <c r="F34" s="40">
        <v>1.06</v>
      </c>
      <c r="G34" s="12" t="s">
        <v>1415</v>
      </c>
      <c r="H34" s="12" t="s">
        <v>1416</v>
      </c>
    </row>
    <row r="35" spans="1:8" ht="15" customHeight="1" x14ac:dyDescent="0.25">
      <c r="A35" s="12" t="s">
        <v>227</v>
      </c>
      <c r="B35" s="12" t="s">
        <v>228</v>
      </c>
      <c r="C35" s="12" t="s">
        <v>899</v>
      </c>
      <c r="D35" s="12" t="s">
        <v>1414</v>
      </c>
      <c r="E35" s="41">
        <v>0.25</v>
      </c>
      <c r="F35" s="40">
        <v>1.07</v>
      </c>
      <c r="G35" s="12" t="s">
        <v>1415</v>
      </c>
      <c r="H35" s="12" t="s">
        <v>1416</v>
      </c>
    </row>
    <row r="36" spans="1:8" ht="15" customHeight="1" x14ac:dyDescent="0.25">
      <c r="A36" s="12" t="s">
        <v>230</v>
      </c>
      <c r="B36" s="12" t="s">
        <v>231</v>
      </c>
      <c r="C36" s="12" t="s">
        <v>901</v>
      </c>
      <c r="D36" s="12" t="s">
        <v>1414</v>
      </c>
      <c r="E36" s="41">
        <v>0.26</v>
      </c>
      <c r="F36" s="40">
        <v>1.0900000000000001</v>
      </c>
      <c r="G36" s="12" t="s">
        <v>1415</v>
      </c>
      <c r="H36" s="12" t="s">
        <v>1416</v>
      </c>
    </row>
    <row r="37" spans="1:8" ht="15" customHeight="1" x14ac:dyDescent="0.25">
      <c r="A37" s="12" t="s">
        <v>233</v>
      </c>
      <c r="B37" s="12" t="s">
        <v>234</v>
      </c>
      <c r="C37" s="12" t="s">
        <v>899</v>
      </c>
      <c r="D37" s="12" t="s">
        <v>1414</v>
      </c>
      <c r="E37" s="41">
        <v>0.27</v>
      </c>
      <c r="F37" s="40">
        <v>1.1000000000000001</v>
      </c>
      <c r="G37" s="12" t="s">
        <v>1415</v>
      </c>
      <c r="H37" s="12" t="s">
        <v>1416</v>
      </c>
    </row>
    <row r="38" spans="1:8" ht="15" customHeight="1" x14ac:dyDescent="0.25">
      <c r="A38" s="12" t="s">
        <v>236</v>
      </c>
      <c r="B38" s="12" t="s">
        <v>237</v>
      </c>
      <c r="C38" s="12" t="s">
        <v>899</v>
      </c>
      <c r="D38" s="12" t="s">
        <v>1414</v>
      </c>
      <c r="E38" s="41">
        <v>0.28000000000000003</v>
      </c>
      <c r="F38" s="40">
        <v>1.1200000000000001</v>
      </c>
      <c r="G38" s="12" t="s">
        <v>1415</v>
      </c>
      <c r="H38" s="12" t="s">
        <v>1416</v>
      </c>
    </row>
    <row r="39" spans="1:8" ht="15" customHeight="1" x14ac:dyDescent="0.25">
      <c r="A39" s="12" t="s">
        <v>239</v>
      </c>
      <c r="B39" s="12" t="s">
        <v>240</v>
      </c>
      <c r="C39" s="12" t="s">
        <v>900</v>
      </c>
      <c r="D39" s="12" t="s">
        <v>1414</v>
      </c>
      <c r="E39" s="41">
        <v>0.28999999999999998</v>
      </c>
      <c r="F39" s="40">
        <v>1.1399999999999999</v>
      </c>
      <c r="G39" s="12" t="s">
        <v>1415</v>
      </c>
      <c r="H39" s="12" t="s">
        <v>1416</v>
      </c>
    </row>
    <row r="40" spans="1:8" ht="15" customHeight="1" x14ac:dyDescent="0.25">
      <c r="A40" s="12" t="s">
        <v>242</v>
      </c>
      <c r="B40" s="12" t="s">
        <v>243</v>
      </c>
      <c r="C40" s="12" t="s">
        <v>900</v>
      </c>
      <c r="D40" s="12" t="s">
        <v>1414</v>
      </c>
      <c r="E40" s="41">
        <v>0.3</v>
      </c>
      <c r="F40" s="40">
        <v>1.1499999999999999</v>
      </c>
      <c r="G40" s="12" t="s">
        <v>1415</v>
      </c>
      <c r="H40" s="12" t="s">
        <v>1416</v>
      </c>
    </row>
    <row r="41" spans="1:8" ht="15" customHeight="1" x14ac:dyDescent="0.25">
      <c r="A41" s="12" t="s">
        <v>245</v>
      </c>
      <c r="B41" s="12" t="s">
        <v>246</v>
      </c>
      <c r="C41" s="12" t="s">
        <v>900</v>
      </c>
      <c r="D41" s="12" t="s">
        <v>1414</v>
      </c>
      <c r="E41" s="41">
        <v>0.22</v>
      </c>
      <c r="F41" s="40">
        <v>1.03</v>
      </c>
      <c r="G41" s="12" t="s">
        <v>1415</v>
      </c>
      <c r="H41" s="12" t="s">
        <v>1416</v>
      </c>
    </row>
    <row r="42" spans="1:8" ht="15" customHeight="1" x14ac:dyDescent="0.25">
      <c r="A42" s="12" t="s">
        <v>248</v>
      </c>
      <c r="B42" s="12" t="s">
        <v>249</v>
      </c>
      <c r="C42" s="12" t="s">
        <v>900</v>
      </c>
      <c r="D42" s="12" t="s">
        <v>1414</v>
      </c>
      <c r="E42" s="41">
        <v>0.23</v>
      </c>
      <c r="F42" s="40">
        <v>1.04</v>
      </c>
      <c r="G42" s="12" t="s">
        <v>1415</v>
      </c>
      <c r="H42" s="12" t="s">
        <v>1416</v>
      </c>
    </row>
    <row r="43" spans="1:8" ht="15" customHeight="1" x14ac:dyDescent="0.25">
      <c r="A43" s="12" t="s">
        <v>251</v>
      </c>
      <c r="B43" s="12" t="s">
        <v>252</v>
      </c>
      <c r="C43" s="12" t="s">
        <v>900</v>
      </c>
      <c r="D43" s="12" t="s">
        <v>1414</v>
      </c>
      <c r="E43" s="41">
        <v>0.24</v>
      </c>
      <c r="F43" s="40">
        <v>1.06</v>
      </c>
      <c r="G43" s="12" t="s">
        <v>1415</v>
      </c>
      <c r="H43" s="12" t="s">
        <v>1416</v>
      </c>
    </row>
    <row r="44" spans="1:8" ht="15" customHeight="1" x14ac:dyDescent="0.25">
      <c r="A44" s="12" t="s">
        <v>254</v>
      </c>
      <c r="B44" s="12" t="s">
        <v>255</v>
      </c>
      <c r="C44" s="12" t="s">
        <v>899</v>
      </c>
      <c r="D44" s="12" t="s">
        <v>1414</v>
      </c>
      <c r="E44" s="41">
        <v>0.25</v>
      </c>
      <c r="F44" s="40">
        <v>1.07</v>
      </c>
      <c r="G44" s="12" t="s">
        <v>1415</v>
      </c>
      <c r="H44" s="12" t="s">
        <v>1416</v>
      </c>
    </row>
    <row r="45" spans="1:8" ht="15" customHeight="1" x14ac:dyDescent="0.25">
      <c r="A45" s="12" t="s">
        <v>257</v>
      </c>
      <c r="B45" s="12" t="s">
        <v>258</v>
      </c>
      <c r="C45" s="12" t="s">
        <v>901</v>
      </c>
      <c r="D45" s="12" t="s">
        <v>1414</v>
      </c>
      <c r="E45" s="41">
        <v>0.26</v>
      </c>
      <c r="F45" s="40">
        <v>1.0900000000000001</v>
      </c>
      <c r="G45" s="12" t="s">
        <v>1415</v>
      </c>
      <c r="H45" s="12" t="s">
        <v>1416</v>
      </c>
    </row>
    <row r="46" spans="1:8" ht="15" customHeight="1" x14ac:dyDescent="0.25">
      <c r="A46" s="12" t="s">
        <v>260</v>
      </c>
      <c r="B46" s="12" t="s">
        <v>261</v>
      </c>
      <c r="C46" s="12" t="s">
        <v>907</v>
      </c>
      <c r="D46" s="12" t="s">
        <v>1414</v>
      </c>
      <c r="E46" s="41">
        <v>0.27</v>
      </c>
      <c r="F46" s="40">
        <v>1.1000000000000001</v>
      </c>
      <c r="G46" s="12" t="s">
        <v>1415</v>
      </c>
      <c r="H46" s="12" t="s">
        <v>1416</v>
      </c>
    </row>
    <row r="47" spans="1:8" ht="15" customHeight="1" x14ac:dyDescent="0.25">
      <c r="A47" s="12" t="s">
        <v>262</v>
      </c>
      <c r="B47" s="12" t="s">
        <v>263</v>
      </c>
      <c r="C47" s="12" t="s">
        <v>901</v>
      </c>
      <c r="D47" s="12" t="s">
        <v>1414</v>
      </c>
      <c r="E47" s="41">
        <v>0.28000000000000003</v>
      </c>
      <c r="F47" s="40">
        <v>1.1200000000000001</v>
      </c>
      <c r="G47" s="12" t="s">
        <v>1415</v>
      </c>
      <c r="H47" s="12" t="s">
        <v>1416</v>
      </c>
    </row>
    <row r="48" spans="1:8" ht="15" customHeight="1" x14ac:dyDescent="0.25">
      <c r="A48" s="12" t="s">
        <v>265</v>
      </c>
      <c r="B48" s="12" t="s">
        <v>266</v>
      </c>
      <c r="C48" s="12" t="s">
        <v>908</v>
      </c>
      <c r="D48" s="12" t="s">
        <v>1414</v>
      </c>
      <c r="E48" s="41">
        <v>0.28999999999999998</v>
      </c>
      <c r="F48" s="40">
        <v>1.1399999999999999</v>
      </c>
      <c r="G48" s="12" t="s">
        <v>1415</v>
      </c>
      <c r="H48" s="12" t="s">
        <v>1416</v>
      </c>
    </row>
    <row r="49" spans="1:8" ht="15" customHeight="1" x14ac:dyDescent="0.25">
      <c r="A49" s="12" t="s">
        <v>267</v>
      </c>
      <c r="B49" s="12" t="s">
        <v>268</v>
      </c>
      <c r="C49" s="12" t="s">
        <v>901</v>
      </c>
      <c r="D49" s="12" t="s">
        <v>1414</v>
      </c>
      <c r="E49" s="41">
        <v>0.3</v>
      </c>
      <c r="F49" s="40">
        <v>1.1499999999999999</v>
      </c>
      <c r="G49" s="12" t="s">
        <v>1415</v>
      </c>
      <c r="H49" s="12" t="s">
        <v>1416</v>
      </c>
    </row>
    <row r="50" spans="1:8" ht="15" customHeight="1" x14ac:dyDescent="0.25">
      <c r="A50" s="12" t="s">
        <v>270</v>
      </c>
      <c r="B50" s="12" t="s">
        <v>271</v>
      </c>
      <c r="C50" s="12" t="s">
        <v>900</v>
      </c>
      <c r="D50" s="12" t="s">
        <v>1414</v>
      </c>
      <c r="E50" s="41">
        <v>0.18</v>
      </c>
      <c r="F50" s="40">
        <v>1</v>
      </c>
      <c r="G50" s="12" t="s">
        <v>1415</v>
      </c>
      <c r="H50" s="12" t="s">
        <v>1416</v>
      </c>
    </row>
    <row r="51" spans="1:8" ht="15" customHeight="1" x14ac:dyDescent="0.25">
      <c r="A51" s="12" t="s">
        <v>273</v>
      </c>
      <c r="B51" s="12" t="s">
        <v>274</v>
      </c>
      <c r="C51" s="12" t="s">
        <v>899</v>
      </c>
      <c r="D51" s="12" t="s">
        <v>1414</v>
      </c>
      <c r="E51" s="41">
        <v>0.23</v>
      </c>
      <c r="F51" s="40">
        <v>1.04</v>
      </c>
      <c r="G51" s="12" t="s">
        <v>1415</v>
      </c>
      <c r="H51" s="12" t="s">
        <v>1416</v>
      </c>
    </row>
    <row r="52" spans="1:8" ht="15" customHeight="1" x14ac:dyDescent="0.25">
      <c r="A52" s="12" t="s">
        <v>276</v>
      </c>
      <c r="B52" s="12" t="s">
        <v>277</v>
      </c>
      <c r="C52" s="12" t="s">
        <v>899</v>
      </c>
      <c r="D52" s="12" t="s">
        <v>1414</v>
      </c>
      <c r="E52" s="41">
        <v>0.24</v>
      </c>
      <c r="F52" s="40">
        <v>1.06</v>
      </c>
      <c r="G52" s="12" t="s">
        <v>1415</v>
      </c>
      <c r="H52" s="12" t="s">
        <v>1416</v>
      </c>
    </row>
    <row r="53" spans="1:8" ht="15" customHeight="1" x14ac:dyDescent="0.25">
      <c r="A53" s="12" t="s">
        <v>279</v>
      </c>
      <c r="B53" s="12" t="s">
        <v>280</v>
      </c>
      <c r="C53" s="12" t="s">
        <v>901</v>
      </c>
      <c r="D53" s="12" t="s">
        <v>1414</v>
      </c>
      <c r="E53" s="41">
        <v>0.25</v>
      </c>
      <c r="F53" s="40">
        <v>1.07</v>
      </c>
      <c r="G53" s="12" t="s">
        <v>1415</v>
      </c>
      <c r="H53" s="12" t="s">
        <v>1416</v>
      </c>
    </row>
    <row r="54" spans="1:8" ht="15" customHeight="1" x14ac:dyDescent="0.25">
      <c r="A54" s="12" t="s">
        <v>283</v>
      </c>
      <c r="B54" s="12" t="s">
        <v>284</v>
      </c>
      <c r="C54" s="12" t="s">
        <v>899</v>
      </c>
      <c r="D54" s="12" t="s">
        <v>1414</v>
      </c>
      <c r="E54" s="41">
        <v>0.3</v>
      </c>
      <c r="F54" s="40">
        <v>1.1499999999999999</v>
      </c>
      <c r="G54" s="12" t="s">
        <v>1415</v>
      </c>
      <c r="H54" s="12" t="s">
        <v>1416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A514"/>
  <sheetViews>
    <sheetView zoomScaleNormal="100" workbookViewId="0"/>
  </sheetViews>
  <sheetFormatPr defaultColWidth="8.7109375" defaultRowHeight="15" customHeight="1" x14ac:dyDescent="0.25"/>
  <cols>
    <col min="1" max="1" width="11" customWidth="1"/>
    <col min="2" max="2" width="24" customWidth="1"/>
    <col min="3" max="3" width="28" customWidth="1"/>
    <col min="4" max="4" width="10" customWidth="1"/>
    <col min="5" max="5" width="22" customWidth="1"/>
    <col min="6" max="6" width="15" customWidth="1"/>
    <col min="7" max="7" width="14" customWidth="1"/>
    <col min="8" max="8" width="20" customWidth="1"/>
    <col min="9" max="9" width="17" customWidth="1"/>
    <col min="10" max="11" width="15" customWidth="1"/>
    <col min="12" max="12" width="14" customWidth="1"/>
    <col min="13" max="13" width="18" customWidth="1"/>
    <col min="14" max="14" width="17" customWidth="1"/>
    <col min="15" max="15" width="25" customWidth="1"/>
    <col min="16" max="17" width="14" customWidth="1"/>
    <col min="18" max="18" width="22" customWidth="1"/>
    <col min="19" max="19" width="16" customWidth="1"/>
    <col min="20" max="20" width="22" customWidth="1"/>
    <col min="21" max="21" width="27" customWidth="1"/>
    <col min="22" max="22" width="24" customWidth="1"/>
    <col min="23" max="25" width="20" customWidth="1"/>
    <col min="26" max="26" width="36" customWidth="1"/>
    <col min="27" max="27" width="70" customWidth="1"/>
  </cols>
  <sheetData>
    <row r="1" spans="1:27" ht="30" customHeight="1" x14ac:dyDescent="0.25">
      <c r="A1" s="39" t="s">
        <v>122</v>
      </c>
      <c r="B1" s="39" t="s">
        <v>123</v>
      </c>
      <c r="C1" s="39" t="s">
        <v>965</v>
      </c>
      <c r="D1" s="39" t="s">
        <v>0</v>
      </c>
      <c r="E1" s="39" t="s">
        <v>1</v>
      </c>
      <c r="F1" s="39" t="s">
        <v>1417</v>
      </c>
      <c r="G1" s="39" t="s">
        <v>1418</v>
      </c>
      <c r="H1" s="39" t="s">
        <v>1419</v>
      </c>
      <c r="I1" s="39" t="s">
        <v>1420</v>
      </c>
      <c r="J1" s="39" t="s">
        <v>1421</v>
      </c>
      <c r="K1" s="39" t="s">
        <v>1422</v>
      </c>
      <c r="L1" s="39" t="s">
        <v>1413</v>
      </c>
      <c r="M1" s="39" t="s">
        <v>1423</v>
      </c>
      <c r="N1" s="39" t="s">
        <v>1424</v>
      </c>
      <c r="O1" s="39" t="s">
        <v>1425</v>
      </c>
      <c r="P1" s="39" t="s">
        <v>1392</v>
      </c>
      <c r="Q1" s="39" t="s">
        <v>127</v>
      </c>
      <c r="R1" s="39" t="s">
        <v>1426</v>
      </c>
      <c r="S1" s="39" t="s">
        <v>1427</v>
      </c>
      <c r="T1" s="39" t="s">
        <v>1428</v>
      </c>
      <c r="U1" s="39" t="s">
        <v>1429</v>
      </c>
      <c r="V1" s="39" t="s">
        <v>1430</v>
      </c>
      <c r="W1" s="39" t="s">
        <v>1431</v>
      </c>
      <c r="X1" s="39" t="s">
        <v>1432</v>
      </c>
      <c r="Y1" s="39" t="s">
        <v>1433</v>
      </c>
      <c r="Z1" s="39" t="s">
        <v>1434</v>
      </c>
      <c r="AA1" s="39" t="s">
        <v>1435</v>
      </c>
    </row>
    <row r="2" spans="1:27" ht="30" customHeight="1" x14ac:dyDescent="0.25">
      <c r="A2" s="16" t="s">
        <v>128</v>
      </c>
      <c r="B2" s="16" t="s">
        <v>129</v>
      </c>
      <c r="C2" s="16" t="s">
        <v>899</v>
      </c>
      <c r="D2" s="16" t="s">
        <v>30</v>
      </c>
      <c r="E2" s="16" t="s">
        <v>31</v>
      </c>
      <c r="F2" s="42">
        <v>3</v>
      </c>
      <c r="G2" s="42">
        <v>3</v>
      </c>
      <c r="H2" s="42">
        <v>2800</v>
      </c>
      <c r="I2" s="42">
        <v>414</v>
      </c>
      <c r="J2" s="42">
        <v>6.7632850241545901</v>
      </c>
      <c r="K2" s="42">
        <v>2</v>
      </c>
      <c r="L2" s="42">
        <v>1</v>
      </c>
      <c r="M2" s="43">
        <v>7</v>
      </c>
      <c r="N2" s="43">
        <v>4</v>
      </c>
      <c r="O2" s="42">
        <v>1656</v>
      </c>
      <c r="P2" s="44">
        <v>0.95</v>
      </c>
      <c r="Q2" s="16" t="s">
        <v>1436</v>
      </c>
      <c r="R2" s="43">
        <v>81</v>
      </c>
      <c r="S2" s="16" t="s">
        <v>1154</v>
      </c>
      <c r="T2" s="43">
        <v>5</v>
      </c>
      <c r="U2" s="43">
        <v>0</v>
      </c>
      <c r="V2" s="43">
        <v>5</v>
      </c>
      <c r="W2" s="45">
        <v>240500</v>
      </c>
      <c r="X2" s="45">
        <v>196772.4</v>
      </c>
      <c r="Y2" s="45">
        <v>-43727.6</v>
      </c>
      <c r="Z2" s="22" t="s">
        <v>1437</v>
      </c>
      <c r="AA2" s="22" t="s">
        <v>1438</v>
      </c>
    </row>
    <row r="3" spans="1:27" ht="30" customHeight="1" x14ac:dyDescent="0.25">
      <c r="A3" s="16" t="s">
        <v>128</v>
      </c>
      <c r="B3" s="16" t="s">
        <v>129</v>
      </c>
      <c r="C3" s="16" t="s">
        <v>899</v>
      </c>
      <c r="D3" s="16" t="s">
        <v>52</v>
      </c>
      <c r="E3" s="16" t="s">
        <v>53</v>
      </c>
      <c r="F3" s="42">
        <v>2</v>
      </c>
      <c r="G3" s="42">
        <v>3</v>
      </c>
      <c r="H3" s="42">
        <v>202.4</v>
      </c>
      <c r="I3" s="42">
        <v>386.75</v>
      </c>
      <c r="J3" s="42">
        <v>0.52333548804136998</v>
      </c>
      <c r="K3" s="42">
        <v>1</v>
      </c>
      <c r="L3" s="42">
        <v>1</v>
      </c>
      <c r="M3" s="43">
        <v>1</v>
      </c>
      <c r="N3" s="43">
        <v>-2</v>
      </c>
      <c r="O3" s="42">
        <v>-773.5</v>
      </c>
      <c r="P3" s="44">
        <v>0.95</v>
      </c>
      <c r="Q3" s="16" t="s">
        <v>1436</v>
      </c>
      <c r="R3" s="43">
        <v>0</v>
      </c>
      <c r="S3" s="16" t="s">
        <v>1100</v>
      </c>
      <c r="T3" s="43">
        <v>0</v>
      </c>
      <c r="U3" s="43">
        <v>0</v>
      </c>
      <c r="V3" s="43">
        <v>0</v>
      </c>
      <c r="W3" s="45">
        <v>0</v>
      </c>
      <c r="X3" s="45">
        <v>0</v>
      </c>
      <c r="Y3" s="45">
        <v>0</v>
      </c>
      <c r="Z3" s="22" t="s">
        <v>1439</v>
      </c>
      <c r="AA3" s="22" t="s">
        <v>1440</v>
      </c>
    </row>
    <row r="4" spans="1:27" ht="30" customHeight="1" x14ac:dyDescent="0.25">
      <c r="A4" s="16" t="s">
        <v>128</v>
      </c>
      <c r="B4" s="16" t="s">
        <v>129</v>
      </c>
      <c r="C4" s="16" t="s">
        <v>899</v>
      </c>
      <c r="D4" s="16" t="s">
        <v>84</v>
      </c>
      <c r="E4" s="16" t="s">
        <v>85</v>
      </c>
      <c r="F4" s="42">
        <v>1</v>
      </c>
      <c r="G4" s="42">
        <v>1</v>
      </c>
      <c r="H4" s="42">
        <v>672.5</v>
      </c>
      <c r="I4" s="42">
        <v>382.5</v>
      </c>
      <c r="J4" s="42">
        <v>1.75816993464052</v>
      </c>
      <c r="K4" s="42">
        <v>1</v>
      </c>
      <c r="L4" s="42">
        <v>1</v>
      </c>
      <c r="M4" s="43">
        <v>2</v>
      </c>
      <c r="N4" s="43">
        <v>1</v>
      </c>
      <c r="O4" s="42">
        <v>382.5</v>
      </c>
      <c r="P4" s="44">
        <v>0.95</v>
      </c>
      <c r="Q4" s="16" t="s">
        <v>1436</v>
      </c>
      <c r="R4" s="43">
        <v>36</v>
      </c>
      <c r="S4" s="16" t="s">
        <v>1102</v>
      </c>
      <c r="T4" s="43">
        <v>2</v>
      </c>
      <c r="U4" s="43">
        <v>0</v>
      </c>
      <c r="V4" s="43">
        <v>2</v>
      </c>
      <c r="W4" s="45">
        <v>115700</v>
      </c>
      <c r="X4" s="45">
        <v>94663.8</v>
      </c>
      <c r="Y4" s="45">
        <v>-21036.2</v>
      </c>
      <c r="Z4" s="22" t="s">
        <v>1437</v>
      </c>
      <c r="AA4" s="22" t="s">
        <v>1441</v>
      </c>
    </row>
    <row r="5" spans="1:27" ht="30" customHeight="1" x14ac:dyDescent="0.25">
      <c r="A5" s="16" t="s">
        <v>128</v>
      </c>
      <c r="B5" s="16" t="s">
        <v>129</v>
      </c>
      <c r="C5" s="16" t="s">
        <v>899</v>
      </c>
      <c r="D5" s="16" t="s">
        <v>26</v>
      </c>
      <c r="E5" s="16" t="s">
        <v>27</v>
      </c>
      <c r="F5" s="42">
        <v>1</v>
      </c>
      <c r="G5" s="42">
        <v>0</v>
      </c>
      <c r="H5" s="42">
        <v>219.9</v>
      </c>
      <c r="I5" s="42">
        <v>360</v>
      </c>
      <c r="J5" s="42">
        <v>0.61083333333333301</v>
      </c>
      <c r="K5" s="42">
        <v>1</v>
      </c>
      <c r="L5" s="42">
        <v>1</v>
      </c>
      <c r="M5" s="43">
        <v>1</v>
      </c>
      <c r="N5" s="43">
        <v>1</v>
      </c>
      <c r="O5" s="42">
        <v>360</v>
      </c>
      <c r="P5" s="44">
        <v>0.95</v>
      </c>
      <c r="Q5" s="16" t="s">
        <v>1436</v>
      </c>
      <c r="R5" s="43">
        <v>36</v>
      </c>
      <c r="S5" s="16" t="s">
        <v>1102</v>
      </c>
      <c r="T5" s="43">
        <v>1</v>
      </c>
      <c r="U5" s="43">
        <v>0</v>
      </c>
      <c r="V5" s="43">
        <v>1</v>
      </c>
      <c r="W5" s="45">
        <v>41600</v>
      </c>
      <c r="X5" s="45">
        <v>34036.379999999997</v>
      </c>
      <c r="Y5" s="45">
        <v>-7563.62</v>
      </c>
      <c r="Z5" s="22" t="s">
        <v>1437</v>
      </c>
      <c r="AA5" s="22" t="s">
        <v>1442</v>
      </c>
    </row>
    <row r="6" spans="1:27" ht="30" customHeight="1" x14ac:dyDescent="0.25">
      <c r="A6" s="16" t="s">
        <v>128</v>
      </c>
      <c r="B6" s="16" t="s">
        <v>129</v>
      </c>
      <c r="C6" s="16" t="s">
        <v>899</v>
      </c>
      <c r="D6" s="16" t="s">
        <v>34</v>
      </c>
      <c r="E6" s="16" t="s">
        <v>35</v>
      </c>
      <c r="F6" s="42">
        <v>2</v>
      </c>
      <c r="G6" s="42">
        <v>0</v>
      </c>
      <c r="H6" s="42">
        <v>61</v>
      </c>
      <c r="I6" s="42">
        <v>386.75</v>
      </c>
      <c r="J6" s="42">
        <v>0.15772462831286399</v>
      </c>
      <c r="K6" s="42">
        <v>1</v>
      </c>
      <c r="L6" s="42">
        <v>1</v>
      </c>
      <c r="M6" s="43">
        <v>1</v>
      </c>
      <c r="N6" s="43">
        <v>1</v>
      </c>
      <c r="O6" s="42">
        <v>386.75</v>
      </c>
      <c r="P6" s="44">
        <v>0.95</v>
      </c>
      <c r="Q6" s="16" t="s">
        <v>1436</v>
      </c>
      <c r="R6" s="43">
        <v>36</v>
      </c>
      <c r="S6" s="16" t="s">
        <v>1102</v>
      </c>
      <c r="T6" s="43">
        <v>1</v>
      </c>
      <c r="U6" s="43">
        <v>1</v>
      </c>
      <c r="V6" s="43">
        <v>0</v>
      </c>
      <c r="W6" s="45">
        <v>0</v>
      </c>
      <c r="X6" s="45">
        <v>44672.76</v>
      </c>
      <c r="Y6" s="45">
        <v>44672.76</v>
      </c>
      <c r="Z6" s="22" t="s">
        <v>1443</v>
      </c>
      <c r="AA6" s="22" t="s">
        <v>1444</v>
      </c>
    </row>
    <row r="7" spans="1:27" ht="45" customHeight="1" x14ac:dyDescent="0.25">
      <c r="A7" s="16" t="s">
        <v>128</v>
      </c>
      <c r="B7" s="16" t="s">
        <v>129</v>
      </c>
      <c r="C7" s="16" t="s">
        <v>899</v>
      </c>
      <c r="D7" s="16" t="s">
        <v>46</v>
      </c>
      <c r="E7" s="16" t="s">
        <v>47</v>
      </c>
      <c r="F7" s="42">
        <v>1</v>
      </c>
      <c r="G7" s="42">
        <v>1</v>
      </c>
      <c r="H7" s="42">
        <v>959</v>
      </c>
      <c r="I7" s="42">
        <v>404.8</v>
      </c>
      <c r="J7" s="42">
        <v>2.36907114624506</v>
      </c>
      <c r="K7" s="42">
        <v>1</v>
      </c>
      <c r="L7" s="42">
        <v>1</v>
      </c>
      <c r="M7" s="43">
        <v>3</v>
      </c>
      <c r="N7" s="43">
        <v>2</v>
      </c>
      <c r="O7" s="42">
        <v>809.6</v>
      </c>
      <c r="P7" s="44">
        <v>0.95</v>
      </c>
      <c r="Q7" s="16" t="s">
        <v>1436</v>
      </c>
      <c r="R7" s="43">
        <v>51</v>
      </c>
      <c r="S7" s="16" t="s">
        <v>1105</v>
      </c>
      <c r="T7" s="43">
        <v>3</v>
      </c>
      <c r="U7" s="43">
        <v>0</v>
      </c>
      <c r="V7" s="43">
        <v>3</v>
      </c>
      <c r="W7" s="45">
        <v>222300</v>
      </c>
      <c r="X7" s="45">
        <v>181881.72</v>
      </c>
      <c r="Y7" s="45">
        <v>-40418.28</v>
      </c>
      <c r="Z7" s="22" t="s">
        <v>1437</v>
      </c>
      <c r="AA7" s="22" t="s">
        <v>1445</v>
      </c>
    </row>
    <row r="8" spans="1:27" ht="45" customHeight="1" x14ac:dyDescent="0.25">
      <c r="A8" s="16" t="s">
        <v>128</v>
      </c>
      <c r="B8" s="16" t="s">
        <v>129</v>
      </c>
      <c r="C8" s="16" t="s">
        <v>899</v>
      </c>
      <c r="D8" s="16" t="s">
        <v>48</v>
      </c>
      <c r="E8" s="16" t="s">
        <v>49</v>
      </c>
      <c r="F8" s="42">
        <v>1</v>
      </c>
      <c r="G8" s="42">
        <v>0</v>
      </c>
      <c r="H8" s="42">
        <v>1644</v>
      </c>
      <c r="I8" s="42">
        <v>369</v>
      </c>
      <c r="J8" s="42">
        <v>4.45528455284553</v>
      </c>
      <c r="K8" s="42">
        <v>1</v>
      </c>
      <c r="L8" s="42">
        <v>1</v>
      </c>
      <c r="M8" s="43">
        <v>5</v>
      </c>
      <c r="N8" s="43">
        <v>5</v>
      </c>
      <c r="O8" s="42">
        <v>1845</v>
      </c>
      <c r="P8" s="44">
        <v>0.95</v>
      </c>
      <c r="Q8" s="16" t="s">
        <v>1436</v>
      </c>
      <c r="R8" s="43">
        <v>96</v>
      </c>
      <c r="S8" s="16" t="s">
        <v>1154</v>
      </c>
      <c r="T8" s="43">
        <v>5</v>
      </c>
      <c r="U8" s="43">
        <v>0</v>
      </c>
      <c r="V8" s="43">
        <v>5</v>
      </c>
      <c r="W8" s="45">
        <v>386750</v>
      </c>
      <c r="X8" s="45">
        <v>316431.90000000002</v>
      </c>
      <c r="Y8" s="45">
        <v>-70318.100000000006</v>
      </c>
      <c r="Z8" s="22" t="s">
        <v>1437</v>
      </c>
      <c r="AA8" s="22" t="s">
        <v>1446</v>
      </c>
    </row>
    <row r="9" spans="1:27" ht="30" customHeight="1" x14ac:dyDescent="0.25">
      <c r="A9" s="16" t="s">
        <v>128</v>
      </c>
      <c r="B9" s="16" t="s">
        <v>129</v>
      </c>
      <c r="C9" s="16" t="s">
        <v>899</v>
      </c>
      <c r="D9" s="16" t="s">
        <v>4</v>
      </c>
      <c r="E9" s="16" t="s">
        <v>5</v>
      </c>
      <c r="F9" s="42">
        <v>1</v>
      </c>
      <c r="G9" s="42">
        <v>1</v>
      </c>
      <c r="H9" s="42">
        <v>20</v>
      </c>
      <c r="I9" s="42">
        <v>386.75</v>
      </c>
      <c r="J9" s="42">
        <v>5.1712992889463502E-2</v>
      </c>
      <c r="K9" s="42">
        <v>1</v>
      </c>
      <c r="L9" s="42">
        <v>1</v>
      </c>
      <c r="M9" s="43">
        <v>1</v>
      </c>
      <c r="N9" s="43">
        <v>0</v>
      </c>
      <c r="O9" s="42">
        <v>0</v>
      </c>
      <c r="P9" s="44">
        <v>0.95</v>
      </c>
      <c r="Q9" s="16" t="s">
        <v>1436</v>
      </c>
      <c r="R9" s="43">
        <v>1</v>
      </c>
      <c r="S9" s="16" t="s">
        <v>1100</v>
      </c>
      <c r="T9" s="43">
        <v>1</v>
      </c>
      <c r="U9" s="43">
        <v>0</v>
      </c>
      <c r="V9" s="43">
        <v>1</v>
      </c>
      <c r="W9" s="45">
        <v>44850</v>
      </c>
      <c r="X9" s="45">
        <v>36695.519999999997</v>
      </c>
      <c r="Y9" s="45">
        <v>-8154.48</v>
      </c>
      <c r="Z9" s="22" t="s">
        <v>1437</v>
      </c>
      <c r="AA9" s="22" t="s">
        <v>1447</v>
      </c>
    </row>
    <row r="10" spans="1:27" ht="30" customHeight="1" x14ac:dyDescent="0.25">
      <c r="A10" s="16" t="s">
        <v>128</v>
      </c>
      <c r="B10" s="16" t="s">
        <v>129</v>
      </c>
      <c r="C10" s="16" t="s">
        <v>899</v>
      </c>
      <c r="D10" s="16" t="s">
        <v>68</v>
      </c>
      <c r="E10" s="16" t="s">
        <v>69</v>
      </c>
      <c r="F10" s="42">
        <v>0</v>
      </c>
      <c r="G10" s="42">
        <v>0</v>
      </c>
      <c r="H10" s="42">
        <v>75</v>
      </c>
      <c r="I10" s="42">
        <v>369</v>
      </c>
      <c r="J10" s="42">
        <v>0.203252032520325</v>
      </c>
      <c r="K10" s="42">
        <v>1</v>
      </c>
      <c r="L10" s="42">
        <v>1</v>
      </c>
      <c r="M10" s="43">
        <v>1</v>
      </c>
      <c r="N10" s="43">
        <v>1</v>
      </c>
      <c r="O10" s="42">
        <v>369</v>
      </c>
      <c r="P10" s="44">
        <v>0.95</v>
      </c>
      <c r="Q10" s="16" t="s">
        <v>1436</v>
      </c>
      <c r="R10" s="43">
        <v>36</v>
      </c>
      <c r="S10" s="16" t="s">
        <v>1102</v>
      </c>
      <c r="T10" s="43">
        <v>1</v>
      </c>
      <c r="U10" s="43">
        <v>0</v>
      </c>
      <c r="V10" s="43">
        <v>1</v>
      </c>
      <c r="W10" s="45">
        <v>70850</v>
      </c>
      <c r="X10" s="45">
        <v>57968.1</v>
      </c>
      <c r="Y10" s="45">
        <v>-12881.9</v>
      </c>
      <c r="Z10" s="22" t="s">
        <v>1437</v>
      </c>
      <c r="AA10" s="22" t="s">
        <v>1448</v>
      </c>
    </row>
    <row r="11" spans="1:27" ht="45" customHeight="1" x14ac:dyDescent="0.25">
      <c r="A11" s="16" t="s">
        <v>132</v>
      </c>
      <c r="B11" s="16" t="s">
        <v>133</v>
      </c>
      <c r="C11" s="16" t="s">
        <v>900</v>
      </c>
      <c r="D11" s="16" t="s">
        <v>30</v>
      </c>
      <c r="E11" s="16" t="s">
        <v>31</v>
      </c>
      <c r="F11" s="42">
        <v>2</v>
      </c>
      <c r="G11" s="42">
        <v>2</v>
      </c>
      <c r="H11" s="42">
        <v>4550</v>
      </c>
      <c r="I11" s="42">
        <v>414</v>
      </c>
      <c r="J11" s="42">
        <v>10.990338164251201</v>
      </c>
      <c r="K11" s="42">
        <v>2</v>
      </c>
      <c r="L11" s="42">
        <v>1</v>
      </c>
      <c r="M11" s="43">
        <v>11</v>
      </c>
      <c r="N11" s="43">
        <v>9</v>
      </c>
      <c r="O11" s="42">
        <v>3726</v>
      </c>
      <c r="P11" s="44">
        <v>0.95</v>
      </c>
      <c r="Q11" s="16" t="s">
        <v>1436</v>
      </c>
      <c r="R11" s="43">
        <v>100</v>
      </c>
      <c r="S11" s="16" t="s">
        <v>1154</v>
      </c>
      <c r="T11" s="43">
        <v>10</v>
      </c>
      <c r="U11" s="43">
        <v>0</v>
      </c>
      <c r="V11" s="43">
        <v>10</v>
      </c>
      <c r="W11" s="45">
        <v>481000</v>
      </c>
      <c r="X11" s="45">
        <v>393544.8</v>
      </c>
      <c r="Y11" s="45">
        <v>-87455.2</v>
      </c>
      <c r="Z11" s="22" t="s">
        <v>1437</v>
      </c>
      <c r="AA11" s="22" t="s">
        <v>1449</v>
      </c>
    </row>
    <row r="12" spans="1:27" ht="45" customHeight="1" x14ac:dyDescent="0.25">
      <c r="A12" s="16" t="s">
        <v>132</v>
      </c>
      <c r="B12" s="16" t="s">
        <v>133</v>
      </c>
      <c r="C12" s="16" t="s">
        <v>900</v>
      </c>
      <c r="D12" s="16" t="s">
        <v>52</v>
      </c>
      <c r="E12" s="16" t="s">
        <v>53</v>
      </c>
      <c r="F12" s="42">
        <v>2</v>
      </c>
      <c r="G12" s="42">
        <v>2</v>
      </c>
      <c r="H12" s="42">
        <v>1080.75</v>
      </c>
      <c r="I12" s="42">
        <v>386.75</v>
      </c>
      <c r="J12" s="42">
        <v>2.7944408532643799</v>
      </c>
      <c r="K12" s="42">
        <v>1</v>
      </c>
      <c r="L12" s="42">
        <v>1</v>
      </c>
      <c r="M12" s="43">
        <v>3</v>
      </c>
      <c r="N12" s="43">
        <v>1</v>
      </c>
      <c r="O12" s="42">
        <v>386.75</v>
      </c>
      <c r="P12" s="44">
        <v>0.95</v>
      </c>
      <c r="Q12" s="16" t="s">
        <v>1436</v>
      </c>
      <c r="R12" s="43">
        <v>36</v>
      </c>
      <c r="S12" s="16" t="s">
        <v>1102</v>
      </c>
      <c r="T12" s="43">
        <v>2</v>
      </c>
      <c r="U12" s="43">
        <v>2</v>
      </c>
      <c r="V12" s="43">
        <v>0</v>
      </c>
      <c r="W12" s="45">
        <v>0</v>
      </c>
      <c r="X12" s="45">
        <v>73391.039999999994</v>
      </c>
      <c r="Y12" s="45">
        <v>73391.039999999994</v>
      </c>
      <c r="Z12" s="22" t="s">
        <v>1443</v>
      </c>
      <c r="AA12" s="22" t="s">
        <v>1450</v>
      </c>
    </row>
    <row r="13" spans="1:27" ht="45" customHeight="1" x14ac:dyDescent="0.25">
      <c r="A13" s="16" t="s">
        <v>132</v>
      </c>
      <c r="B13" s="16" t="s">
        <v>133</v>
      </c>
      <c r="C13" s="16" t="s">
        <v>900</v>
      </c>
      <c r="D13" s="16" t="s">
        <v>84</v>
      </c>
      <c r="E13" s="16" t="s">
        <v>85</v>
      </c>
      <c r="F13" s="42">
        <v>1</v>
      </c>
      <c r="G13" s="42">
        <v>0</v>
      </c>
      <c r="H13" s="42">
        <v>1092</v>
      </c>
      <c r="I13" s="42">
        <v>382.5</v>
      </c>
      <c r="J13" s="42">
        <v>2.8549019607843098</v>
      </c>
      <c r="K13" s="42">
        <v>1</v>
      </c>
      <c r="L13" s="42">
        <v>1</v>
      </c>
      <c r="M13" s="43">
        <v>3</v>
      </c>
      <c r="N13" s="43">
        <v>3</v>
      </c>
      <c r="O13" s="42">
        <v>1147.5</v>
      </c>
      <c r="P13" s="44">
        <v>0.95</v>
      </c>
      <c r="Q13" s="16" t="s">
        <v>1436</v>
      </c>
      <c r="R13" s="43">
        <v>66</v>
      </c>
      <c r="S13" s="16" t="s">
        <v>1105</v>
      </c>
      <c r="T13" s="43">
        <v>3</v>
      </c>
      <c r="U13" s="43">
        <v>0</v>
      </c>
      <c r="V13" s="43">
        <v>3</v>
      </c>
      <c r="W13" s="45">
        <v>173550</v>
      </c>
      <c r="X13" s="45">
        <v>141995.70000000001</v>
      </c>
      <c r="Y13" s="45">
        <v>-31554.3</v>
      </c>
      <c r="Z13" s="22" t="s">
        <v>1437</v>
      </c>
      <c r="AA13" s="22" t="s">
        <v>1451</v>
      </c>
    </row>
    <row r="14" spans="1:27" ht="30" customHeight="1" x14ac:dyDescent="0.25">
      <c r="A14" s="16" t="s">
        <v>132</v>
      </c>
      <c r="B14" s="16" t="s">
        <v>133</v>
      </c>
      <c r="C14" s="16" t="s">
        <v>900</v>
      </c>
      <c r="D14" s="16" t="s">
        <v>26</v>
      </c>
      <c r="E14" s="16" t="s">
        <v>27</v>
      </c>
      <c r="F14" s="42">
        <v>1</v>
      </c>
      <c r="G14" s="42">
        <v>0</v>
      </c>
      <c r="H14" s="42">
        <v>323</v>
      </c>
      <c r="I14" s="42">
        <v>360</v>
      </c>
      <c r="J14" s="42">
        <v>0.89722222222222203</v>
      </c>
      <c r="K14" s="42">
        <v>1</v>
      </c>
      <c r="L14" s="42">
        <v>1</v>
      </c>
      <c r="M14" s="43">
        <v>1</v>
      </c>
      <c r="N14" s="43">
        <v>1</v>
      </c>
      <c r="O14" s="42">
        <v>360</v>
      </c>
      <c r="P14" s="44">
        <v>0.95</v>
      </c>
      <c r="Q14" s="16" t="s">
        <v>1436</v>
      </c>
      <c r="R14" s="43">
        <v>36</v>
      </c>
      <c r="S14" s="16" t="s">
        <v>1102</v>
      </c>
      <c r="T14" s="43">
        <v>1</v>
      </c>
      <c r="U14" s="43">
        <v>0</v>
      </c>
      <c r="V14" s="43">
        <v>1</v>
      </c>
      <c r="W14" s="45">
        <v>41600</v>
      </c>
      <c r="X14" s="45">
        <v>34036.379999999997</v>
      </c>
      <c r="Y14" s="45">
        <v>-7563.62</v>
      </c>
      <c r="Z14" s="22" t="s">
        <v>1437</v>
      </c>
      <c r="AA14" s="22" t="s">
        <v>1452</v>
      </c>
    </row>
    <row r="15" spans="1:27" ht="30" customHeight="1" x14ac:dyDescent="0.25">
      <c r="A15" s="16" t="s">
        <v>132</v>
      </c>
      <c r="B15" s="16" t="s">
        <v>133</v>
      </c>
      <c r="C15" s="16" t="s">
        <v>900</v>
      </c>
      <c r="D15" s="16" t="s">
        <v>34</v>
      </c>
      <c r="E15" s="16" t="s">
        <v>35</v>
      </c>
      <c r="F15" s="42">
        <v>2</v>
      </c>
      <c r="G15" s="42">
        <v>1</v>
      </c>
      <c r="H15" s="42">
        <v>187.2</v>
      </c>
      <c r="I15" s="42">
        <v>386.75</v>
      </c>
      <c r="J15" s="42">
        <v>0.48403361344537799</v>
      </c>
      <c r="K15" s="42">
        <v>1</v>
      </c>
      <c r="L15" s="42">
        <v>1</v>
      </c>
      <c r="M15" s="43">
        <v>1</v>
      </c>
      <c r="N15" s="43">
        <v>0</v>
      </c>
      <c r="O15" s="42">
        <v>0</v>
      </c>
      <c r="P15" s="44">
        <v>0.95</v>
      </c>
      <c r="Q15" s="16" t="s">
        <v>1436</v>
      </c>
      <c r="R15" s="43">
        <v>1</v>
      </c>
      <c r="S15" s="16" t="s">
        <v>1100</v>
      </c>
      <c r="T15" s="43">
        <v>1</v>
      </c>
      <c r="U15" s="43">
        <v>1</v>
      </c>
      <c r="V15" s="43">
        <v>0</v>
      </c>
      <c r="W15" s="45">
        <v>0</v>
      </c>
      <c r="X15" s="45">
        <v>44672.76</v>
      </c>
      <c r="Y15" s="45">
        <v>44672.76</v>
      </c>
      <c r="Z15" s="22" t="s">
        <v>1443</v>
      </c>
      <c r="AA15" s="22" t="s">
        <v>1453</v>
      </c>
    </row>
    <row r="16" spans="1:27" ht="45" customHeight="1" x14ac:dyDescent="0.25">
      <c r="A16" s="16" t="s">
        <v>132</v>
      </c>
      <c r="B16" s="16" t="s">
        <v>133</v>
      </c>
      <c r="C16" s="16" t="s">
        <v>900</v>
      </c>
      <c r="D16" s="16" t="s">
        <v>46</v>
      </c>
      <c r="E16" s="16" t="s">
        <v>47</v>
      </c>
      <c r="F16" s="42">
        <v>0</v>
      </c>
      <c r="G16" s="42">
        <v>0</v>
      </c>
      <c r="H16" s="42">
        <v>28</v>
      </c>
      <c r="I16" s="42">
        <v>404.8</v>
      </c>
      <c r="J16" s="42">
        <v>6.9169960474308304E-2</v>
      </c>
      <c r="K16" s="42">
        <v>1</v>
      </c>
      <c r="L16" s="42">
        <v>1</v>
      </c>
      <c r="M16" s="43">
        <v>1</v>
      </c>
      <c r="N16" s="43">
        <v>1</v>
      </c>
      <c r="O16" s="42">
        <v>404.8</v>
      </c>
      <c r="P16" s="44">
        <v>0.95</v>
      </c>
      <c r="Q16" s="16" t="s">
        <v>1436</v>
      </c>
      <c r="R16" s="43">
        <v>36</v>
      </c>
      <c r="S16" s="16" t="s">
        <v>1102</v>
      </c>
      <c r="T16" s="43">
        <v>1</v>
      </c>
      <c r="U16" s="43">
        <v>0</v>
      </c>
      <c r="V16" s="43">
        <v>1</v>
      </c>
      <c r="W16" s="45">
        <v>74100</v>
      </c>
      <c r="X16" s="45">
        <v>60627.24</v>
      </c>
      <c r="Y16" s="45">
        <v>-13472.76</v>
      </c>
      <c r="Z16" s="22" t="s">
        <v>1437</v>
      </c>
      <c r="AA16" s="22" t="s">
        <v>1454</v>
      </c>
    </row>
    <row r="17" spans="1:27" ht="45" customHeight="1" x14ac:dyDescent="0.25">
      <c r="A17" s="16" t="s">
        <v>132</v>
      </c>
      <c r="B17" s="16" t="s">
        <v>133</v>
      </c>
      <c r="C17" s="16" t="s">
        <v>900</v>
      </c>
      <c r="D17" s="16" t="s">
        <v>48</v>
      </c>
      <c r="E17" s="16" t="s">
        <v>49</v>
      </c>
      <c r="F17" s="42">
        <v>0</v>
      </c>
      <c r="G17" s="42">
        <v>0</v>
      </c>
      <c r="H17" s="42">
        <v>48</v>
      </c>
      <c r="I17" s="42">
        <v>369</v>
      </c>
      <c r="J17" s="42">
        <v>0.13008130081300801</v>
      </c>
      <c r="K17" s="42">
        <v>1</v>
      </c>
      <c r="L17" s="42">
        <v>1</v>
      </c>
      <c r="M17" s="43">
        <v>1</v>
      </c>
      <c r="N17" s="43">
        <v>1</v>
      </c>
      <c r="O17" s="42">
        <v>369</v>
      </c>
      <c r="P17" s="44">
        <v>0.95</v>
      </c>
      <c r="Q17" s="16" t="s">
        <v>1436</v>
      </c>
      <c r="R17" s="43">
        <v>36</v>
      </c>
      <c r="S17" s="16" t="s">
        <v>1102</v>
      </c>
      <c r="T17" s="43">
        <v>1</v>
      </c>
      <c r="U17" s="43">
        <v>0</v>
      </c>
      <c r="V17" s="43">
        <v>1</v>
      </c>
      <c r="W17" s="45">
        <v>77350</v>
      </c>
      <c r="X17" s="45">
        <v>63286.38</v>
      </c>
      <c r="Y17" s="45">
        <v>-14063.62</v>
      </c>
      <c r="Z17" s="22" t="s">
        <v>1437</v>
      </c>
      <c r="AA17" s="22" t="s">
        <v>1455</v>
      </c>
    </row>
    <row r="18" spans="1:27" ht="45" customHeight="1" x14ac:dyDescent="0.25">
      <c r="A18" s="16" t="s">
        <v>132</v>
      </c>
      <c r="B18" s="16" t="s">
        <v>133</v>
      </c>
      <c r="C18" s="16" t="s">
        <v>900</v>
      </c>
      <c r="D18" s="16" t="s">
        <v>4</v>
      </c>
      <c r="E18" s="16" t="s">
        <v>5</v>
      </c>
      <c r="F18" s="42">
        <v>1</v>
      </c>
      <c r="G18" s="42">
        <v>1</v>
      </c>
      <c r="H18" s="42">
        <v>80</v>
      </c>
      <c r="I18" s="42">
        <v>386.75</v>
      </c>
      <c r="J18" s="42">
        <v>0.20685197155785401</v>
      </c>
      <c r="K18" s="42">
        <v>1</v>
      </c>
      <c r="L18" s="42">
        <v>1</v>
      </c>
      <c r="M18" s="43">
        <v>1</v>
      </c>
      <c r="N18" s="43">
        <v>0</v>
      </c>
      <c r="O18" s="42">
        <v>0</v>
      </c>
      <c r="P18" s="44">
        <v>0.95</v>
      </c>
      <c r="Q18" s="16" t="s">
        <v>1436</v>
      </c>
      <c r="R18" s="43">
        <v>1</v>
      </c>
      <c r="S18" s="16" t="s">
        <v>1100</v>
      </c>
      <c r="T18" s="43">
        <v>1</v>
      </c>
      <c r="U18" s="43">
        <v>0</v>
      </c>
      <c r="V18" s="43">
        <v>1</v>
      </c>
      <c r="W18" s="45">
        <v>44850</v>
      </c>
      <c r="X18" s="45">
        <v>36695.519999999997</v>
      </c>
      <c r="Y18" s="45">
        <v>-8154.48</v>
      </c>
      <c r="Z18" s="22" t="s">
        <v>1437</v>
      </c>
      <c r="AA18" s="22" t="s">
        <v>1456</v>
      </c>
    </row>
    <row r="19" spans="1:27" ht="45" customHeight="1" x14ac:dyDescent="0.25">
      <c r="A19" s="16" t="s">
        <v>132</v>
      </c>
      <c r="B19" s="16" t="s">
        <v>133</v>
      </c>
      <c r="C19" s="16" t="s">
        <v>900</v>
      </c>
      <c r="D19" s="16" t="s">
        <v>68</v>
      </c>
      <c r="E19" s="16" t="s">
        <v>69</v>
      </c>
      <c r="F19" s="42">
        <v>0</v>
      </c>
      <c r="G19" s="42">
        <v>0</v>
      </c>
      <c r="H19" s="42">
        <v>100</v>
      </c>
      <c r="I19" s="42">
        <v>369</v>
      </c>
      <c r="J19" s="42">
        <v>0.27100271002710002</v>
      </c>
      <c r="K19" s="42">
        <v>1</v>
      </c>
      <c r="L19" s="42">
        <v>1</v>
      </c>
      <c r="M19" s="43">
        <v>1</v>
      </c>
      <c r="N19" s="43">
        <v>1</v>
      </c>
      <c r="O19" s="42">
        <v>369</v>
      </c>
      <c r="P19" s="44">
        <v>0.95</v>
      </c>
      <c r="Q19" s="16" t="s">
        <v>1436</v>
      </c>
      <c r="R19" s="43">
        <v>36</v>
      </c>
      <c r="S19" s="16" t="s">
        <v>1102</v>
      </c>
      <c r="T19" s="43">
        <v>1</v>
      </c>
      <c r="U19" s="43">
        <v>0</v>
      </c>
      <c r="V19" s="43">
        <v>1</v>
      </c>
      <c r="W19" s="45">
        <v>70850</v>
      </c>
      <c r="X19" s="45">
        <v>57968.1</v>
      </c>
      <c r="Y19" s="45">
        <v>-12881.9</v>
      </c>
      <c r="Z19" s="22" t="s">
        <v>1437</v>
      </c>
      <c r="AA19" s="22" t="s">
        <v>1457</v>
      </c>
    </row>
    <row r="20" spans="1:27" ht="45" customHeight="1" x14ac:dyDescent="0.25">
      <c r="A20" s="16" t="s">
        <v>135</v>
      </c>
      <c r="B20" s="16" t="s">
        <v>136</v>
      </c>
      <c r="C20" s="16" t="s">
        <v>900</v>
      </c>
      <c r="D20" s="16" t="s">
        <v>30</v>
      </c>
      <c r="E20" s="16" t="s">
        <v>31</v>
      </c>
      <c r="F20" s="42">
        <v>3</v>
      </c>
      <c r="G20" s="42">
        <v>0</v>
      </c>
      <c r="H20" s="42">
        <v>2866</v>
      </c>
      <c r="I20" s="42">
        <v>414</v>
      </c>
      <c r="J20" s="42">
        <v>6.9227053140096597</v>
      </c>
      <c r="K20" s="42">
        <v>2</v>
      </c>
      <c r="L20" s="42">
        <v>1.01</v>
      </c>
      <c r="M20" s="43">
        <v>7</v>
      </c>
      <c r="N20" s="43">
        <v>7</v>
      </c>
      <c r="O20" s="42">
        <v>2898</v>
      </c>
      <c r="P20" s="44">
        <v>0.95</v>
      </c>
      <c r="Q20" s="16" t="s">
        <v>1436</v>
      </c>
      <c r="R20" s="43">
        <v>100</v>
      </c>
      <c r="S20" s="16" t="s">
        <v>1154</v>
      </c>
      <c r="T20" s="43">
        <v>7</v>
      </c>
      <c r="U20" s="43">
        <v>0</v>
      </c>
      <c r="V20" s="43">
        <v>7</v>
      </c>
      <c r="W20" s="45">
        <v>336700</v>
      </c>
      <c r="X20" s="45">
        <v>275481.36</v>
      </c>
      <c r="Y20" s="45">
        <v>-61218.64</v>
      </c>
      <c r="Z20" s="22" t="s">
        <v>1437</v>
      </c>
      <c r="AA20" s="22" t="s">
        <v>1458</v>
      </c>
    </row>
    <row r="21" spans="1:27" ht="45" customHeight="1" x14ac:dyDescent="0.25">
      <c r="A21" s="16" t="s">
        <v>135</v>
      </c>
      <c r="B21" s="16" t="s">
        <v>136</v>
      </c>
      <c r="C21" s="16" t="s">
        <v>900</v>
      </c>
      <c r="D21" s="16" t="s">
        <v>52</v>
      </c>
      <c r="E21" s="16" t="s">
        <v>53</v>
      </c>
      <c r="F21" s="42">
        <v>3</v>
      </c>
      <c r="G21" s="42">
        <v>0</v>
      </c>
      <c r="H21" s="42">
        <v>219.75</v>
      </c>
      <c r="I21" s="42">
        <v>386.75</v>
      </c>
      <c r="J21" s="42">
        <v>0.56819650937298005</v>
      </c>
      <c r="K21" s="42">
        <v>1</v>
      </c>
      <c r="L21" s="42">
        <v>1.01</v>
      </c>
      <c r="M21" s="43">
        <v>2</v>
      </c>
      <c r="N21" s="43">
        <v>2</v>
      </c>
      <c r="O21" s="42">
        <v>773.5</v>
      </c>
      <c r="P21" s="44">
        <v>0.95</v>
      </c>
      <c r="Q21" s="16" t="s">
        <v>1436</v>
      </c>
      <c r="R21" s="43">
        <v>51</v>
      </c>
      <c r="S21" s="16" t="s">
        <v>1105</v>
      </c>
      <c r="T21" s="43">
        <v>2</v>
      </c>
      <c r="U21" s="43">
        <v>2</v>
      </c>
      <c r="V21" s="43">
        <v>0</v>
      </c>
      <c r="W21" s="45">
        <v>0</v>
      </c>
      <c r="X21" s="45">
        <v>73391.039999999994</v>
      </c>
      <c r="Y21" s="45">
        <v>73391.039999999994</v>
      </c>
      <c r="Z21" s="22" t="s">
        <v>1443</v>
      </c>
      <c r="AA21" s="22" t="s">
        <v>1459</v>
      </c>
    </row>
    <row r="22" spans="1:27" ht="45" customHeight="1" x14ac:dyDescent="0.25">
      <c r="A22" s="16" t="s">
        <v>135</v>
      </c>
      <c r="B22" s="16" t="s">
        <v>136</v>
      </c>
      <c r="C22" s="16" t="s">
        <v>900</v>
      </c>
      <c r="D22" s="16" t="s">
        <v>84</v>
      </c>
      <c r="E22" s="16" t="s">
        <v>85</v>
      </c>
      <c r="F22" s="42">
        <v>1</v>
      </c>
      <c r="G22" s="42">
        <v>0</v>
      </c>
      <c r="H22" s="42">
        <v>690</v>
      </c>
      <c r="I22" s="42">
        <v>382.5</v>
      </c>
      <c r="J22" s="42">
        <v>1.8039215686274499</v>
      </c>
      <c r="K22" s="42">
        <v>1</v>
      </c>
      <c r="L22" s="42">
        <v>1.01</v>
      </c>
      <c r="M22" s="43">
        <v>2</v>
      </c>
      <c r="N22" s="43">
        <v>2</v>
      </c>
      <c r="O22" s="42">
        <v>765</v>
      </c>
      <c r="P22" s="44">
        <v>0.95</v>
      </c>
      <c r="Q22" s="16" t="s">
        <v>1436</v>
      </c>
      <c r="R22" s="43">
        <v>51</v>
      </c>
      <c r="S22" s="16" t="s">
        <v>1105</v>
      </c>
      <c r="T22" s="43">
        <v>2</v>
      </c>
      <c r="U22" s="43">
        <v>0</v>
      </c>
      <c r="V22" s="43">
        <v>2</v>
      </c>
      <c r="W22" s="45">
        <v>115700</v>
      </c>
      <c r="X22" s="45">
        <v>94663.8</v>
      </c>
      <c r="Y22" s="45">
        <v>-21036.2</v>
      </c>
      <c r="Z22" s="22" t="s">
        <v>1437</v>
      </c>
      <c r="AA22" s="22" t="s">
        <v>1460</v>
      </c>
    </row>
    <row r="23" spans="1:27" ht="45" customHeight="1" x14ac:dyDescent="0.25">
      <c r="A23" s="16" t="s">
        <v>135</v>
      </c>
      <c r="B23" s="16" t="s">
        <v>136</v>
      </c>
      <c r="C23" s="16" t="s">
        <v>900</v>
      </c>
      <c r="D23" s="16" t="s">
        <v>26</v>
      </c>
      <c r="E23" s="16" t="s">
        <v>27</v>
      </c>
      <c r="F23" s="42">
        <v>1</v>
      </c>
      <c r="G23" s="42">
        <v>0</v>
      </c>
      <c r="H23" s="42">
        <v>224.8</v>
      </c>
      <c r="I23" s="42">
        <v>360</v>
      </c>
      <c r="J23" s="42">
        <v>0.62444444444444502</v>
      </c>
      <c r="K23" s="42">
        <v>1</v>
      </c>
      <c r="L23" s="42">
        <v>1.01</v>
      </c>
      <c r="M23" s="43">
        <v>2</v>
      </c>
      <c r="N23" s="43">
        <v>2</v>
      </c>
      <c r="O23" s="42">
        <v>720</v>
      </c>
      <c r="P23" s="44">
        <v>0.95</v>
      </c>
      <c r="Q23" s="16" t="s">
        <v>1436</v>
      </c>
      <c r="R23" s="43">
        <v>51</v>
      </c>
      <c r="S23" s="16" t="s">
        <v>1105</v>
      </c>
      <c r="T23" s="43">
        <v>2</v>
      </c>
      <c r="U23" s="43">
        <v>0</v>
      </c>
      <c r="V23" s="43">
        <v>2</v>
      </c>
      <c r="W23" s="45">
        <v>83200</v>
      </c>
      <c r="X23" s="45">
        <v>68072.759999999995</v>
      </c>
      <c r="Y23" s="45">
        <v>-15127.24</v>
      </c>
      <c r="Z23" s="22" t="s">
        <v>1437</v>
      </c>
      <c r="AA23" s="22" t="s">
        <v>1461</v>
      </c>
    </row>
    <row r="24" spans="1:27" ht="30" customHeight="1" x14ac:dyDescent="0.25">
      <c r="A24" s="16" t="s">
        <v>135</v>
      </c>
      <c r="B24" s="16" t="s">
        <v>136</v>
      </c>
      <c r="C24" s="16" t="s">
        <v>900</v>
      </c>
      <c r="D24" s="16" t="s">
        <v>34</v>
      </c>
      <c r="E24" s="16" t="s">
        <v>35</v>
      </c>
      <c r="F24" s="42">
        <v>2</v>
      </c>
      <c r="G24" s="42">
        <v>0</v>
      </c>
      <c r="H24" s="42">
        <v>61</v>
      </c>
      <c r="I24" s="42">
        <v>386.75</v>
      </c>
      <c r="J24" s="42">
        <v>0.15772462831286399</v>
      </c>
      <c r="K24" s="42">
        <v>1</v>
      </c>
      <c r="L24" s="42">
        <v>1.01</v>
      </c>
      <c r="M24" s="43">
        <v>2</v>
      </c>
      <c r="N24" s="43">
        <v>2</v>
      </c>
      <c r="O24" s="42">
        <v>773.5</v>
      </c>
      <c r="P24" s="44">
        <v>0.95</v>
      </c>
      <c r="Q24" s="16" t="s">
        <v>1436</v>
      </c>
      <c r="R24" s="43">
        <v>51</v>
      </c>
      <c r="S24" s="16" t="s">
        <v>1105</v>
      </c>
      <c r="T24" s="43">
        <v>2</v>
      </c>
      <c r="U24" s="43">
        <v>2</v>
      </c>
      <c r="V24" s="43">
        <v>0</v>
      </c>
      <c r="W24" s="45">
        <v>0</v>
      </c>
      <c r="X24" s="45">
        <v>89345.52</v>
      </c>
      <c r="Y24" s="45">
        <v>89345.52</v>
      </c>
      <c r="Z24" s="22" t="s">
        <v>1443</v>
      </c>
      <c r="AA24" s="22" t="s">
        <v>1462</v>
      </c>
    </row>
    <row r="25" spans="1:27" ht="45" customHeight="1" x14ac:dyDescent="0.25">
      <c r="A25" s="16" t="s">
        <v>135</v>
      </c>
      <c r="B25" s="16" t="s">
        <v>136</v>
      </c>
      <c r="C25" s="16" t="s">
        <v>900</v>
      </c>
      <c r="D25" s="16" t="s">
        <v>46</v>
      </c>
      <c r="E25" s="16" t="s">
        <v>47</v>
      </c>
      <c r="F25" s="42">
        <v>0</v>
      </c>
      <c r="G25" s="42">
        <v>0</v>
      </c>
      <c r="H25" s="42">
        <v>882</v>
      </c>
      <c r="I25" s="42">
        <v>404.8</v>
      </c>
      <c r="J25" s="42">
        <v>2.1788537549407101</v>
      </c>
      <c r="K25" s="42">
        <v>1</v>
      </c>
      <c r="L25" s="42">
        <v>1.01</v>
      </c>
      <c r="M25" s="43">
        <v>3</v>
      </c>
      <c r="N25" s="43">
        <v>3</v>
      </c>
      <c r="O25" s="42">
        <v>1214.4000000000001</v>
      </c>
      <c r="P25" s="44">
        <v>0.95</v>
      </c>
      <c r="Q25" s="16" t="s">
        <v>1436</v>
      </c>
      <c r="R25" s="43">
        <v>66</v>
      </c>
      <c r="S25" s="16" t="s">
        <v>1105</v>
      </c>
      <c r="T25" s="43">
        <v>3</v>
      </c>
      <c r="U25" s="43">
        <v>0</v>
      </c>
      <c r="V25" s="43">
        <v>3</v>
      </c>
      <c r="W25" s="45">
        <v>222300</v>
      </c>
      <c r="X25" s="45">
        <v>181881.72</v>
      </c>
      <c r="Y25" s="45">
        <v>-40418.28</v>
      </c>
      <c r="Z25" s="22" t="s">
        <v>1437</v>
      </c>
      <c r="AA25" s="22" t="s">
        <v>1463</v>
      </c>
    </row>
    <row r="26" spans="1:27" ht="45" customHeight="1" x14ac:dyDescent="0.25">
      <c r="A26" s="16" t="s">
        <v>135</v>
      </c>
      <c r="B26" s="16" t="s">
        <v>136</v>
      </c>
      <c r="C26" s="16" t="s">
        <v>900</v>
      </c>
      <c r="D26" s="16" t="s">
        <v>48</v>
      </c>
      <c r="E26" s="16" t="s">
        <v>49</v>
      </c>
      <c r="F26" s="42">
        <v>0</v>
      </c>
      <c r="G26" s="42">
        <v>0</v>
      </c>
      <c r="H26" s="42">
        <v>1512</v>
      </c>
      <c r="I26" s="42">
        <v>369</v>
      </c>
      <c r="J26" s="42">
        <v>4.0975609756097597</v>
      </c>
      <c r="K26" s="42">
        <v>1</v>
      </c>
      <c r="L26" s="42">
        <v>1.01</v>
      </c>
      <c r="M26" s="43">
        <v>5</v>
      </c>
      <c r="N26" s="43">
        <v>5</v>
      </c>
      <c r="O26" s="42">
        <v>1845</v>
      </c>
      <c r="P26" s="44">
        <v>0.95</v>
      </c>
      <c r="Q26" s="16" t="s">
        <v>1436</v>
      </c>
      <c r="R26" s="43">
        <v>96</v>
      </c>
      <c r="S26" s="16" t="s">
        <v>1154</v>
      </c>
      <c r="T26" s="43">
        <v>5</v>
      </c>
      <c r="U26" s="43">
        <v>0</v>
      </c>
      <c r="V26" s="43">
        <v>5</v>
      </c>
      <c r="W26" s="45">
        <v>386750</v>
      </c>
      <c r="X26" s="45">
        <v>316431.90000000002</v>
      </c>
      <c r="Y26" s="45">
        <v>-70318.100000000006</v>
      </c>
      <c r="Z26" s="22" t="s">
        <v>1437</v>
      </c>
      <c r="AA26" s="22" t="s">
        <v>1464</v>
      </c>
    </row>
    <row r="27" spans="1:27" ht="45" customHeight="1" x14ac:dyDescent="0.25">
      <c r="A27" s="16" t="s">
        <v>135</v>
      </c>
      <c r="B27" s="16" t="s">
        <v>136</v>
      </c>
      <c r="C27" s="16" t="s">
        <v>900</v>
      </c>
      <c r="D27" s="16" t="s">
        <v>4</v>
      </c>
      <c r="E27" s="16" t="s">
        <v>5</v>
      </c>
      <c r="F27" s="42">
        <v>0</v>
      </c>
      <c r="G27" s="42">
        <v>0</v>
      </c>
      <c r="H27" s="42">
        <v>20</v>
      </c>
      <c r="I27" s="42">
        <v>386.75</v>
      </c>
      <c r="J27" s="42">
        <v>5.1712992889463502E-2</v>
      </c>
      <c r="K27" s="42">
        <v>1</v>
      </c>
      <c r="L27" s="42">
        <v>1.01</v>
      </c>
      <c r="M27" s="43">
        <v>2</v>
      </c>
      <c r="N27" s="43">
        <v>2</v>
      </c>
      <c r="O27" s="42">
        <v>773.5</v>
      </c>
      <c r="P27" s="44">
        <v>0.95</v>
      </c>
      <c r="Q27" s="16" t="s">
        <v>1436</v>
      </c>
      <c r="R27" s="43">
        <v>51</v>
      </c>
      <c r="S27" s="16" t="s">
        <v>1105</v>
      </c>
      <c r="T27" s="43">
        <v>2</v>
      </c>
      <c r="U27" s="43">
        <v>0</v>
      </c>
      <c r="V27" s="43">
        <v>2</v>
      </c>
      <c r="W27" s="45">
        <v>89700</v>
      </c>
      <c r="X27" s="45">
        <v>73391.039999999994</v>
      </c>
      <c r="Y27" s="45">
        <v>-16308.96</v>
      </c>
      <c r="Z27" s="22" t="s">
        <v>1437</v>
      </c>
      <c r="AA27" s="22" t="s">
        <v>1465</v>
      </c>
    </row>
    <row r="28" spans="1:27" ht="45" customHeight="1" x14ac:dyDescent="0.25">
      <c r="A28" s="16" t="s">
        <v>135</v>
      </c>
      <c r="B28" s="16" t="s">
        <v>136</v>
      </c>
      <c r="C28" s="16" t="s">
        <v>900</v>
      </c>
      <c r="D28" s="16" t="s">
        <v>68</v>
      </c>
      <c r="E28" s="16" t="s">
        <v>69</v>
      </c>
      <c r="F28" s="42">
        <v>1</v>
      </c>
      <c r="G28" s="42">
        <v>0</v>
      </c>
      <c r="H28" s="42">
        <v>75</v>
      </c>
      <c r="I28" s="42">
        <v>369</v>
      </c>
      <c r="J28" s="42">
        <v>0.203252032520325</v>
      </c>
      <c r="K28" s="42">
        <v>1</v>
      </c>
      <c r="L28" s="42">
        <v>1.01</v>
      </c>
      <c r="M28" s="43">
        <v>2</v>
      </c>
      <c r="N28" s="43">
        <v>2</v>
      </c>
      <c r="O28" s="42">
        <v>738</v>
      </c>
      <c r="P28" s="44">
        <v>0.95</v>
      </c>
      <c r="Q28" s="16" t="s">
        <v>1436</v>
      </c>
      <c r="R28" s="43">
        <v>51</v>
      </c>
      <c r="S28" s="16" t="s">
        <v>1105</v>
      </c>
      <c r="T28" s="43">
        <v>2</v>
      </c>
      <c r="U28" s="43">
        <v>0</v>
      </c>
      <c r="V28" s="43">
        <v>2</v>
      </c>
      <c r="W28" s="45">
        <v>141700</v>
      </c>
      <c r="X28" s="45">
        <v>115936.2</v>
      </c>
      <c r="Y28" s="45">
        <v>-25763.8</v>
      </c>
      <c r="Z28" s="22" t="s">
        <v>1437</v>
      </c>
      <c r="AA28" s="22" t="s">
        <v>1466</v>
      </c>
    </row>
    <row r="29" spans="1:27" ht="30" customHeight="1" x14ac:dyDescent="0.25">
      <c r="A29" s="16" t="s">
        <v>138</v>
      </c>
      <c r="B29" s="16" t="s">
        <v>139</v>
      </c>
      <c r="C29" s="16" t="s">
        <v>900</v>
      </c>
      <c r="D29" s="16" t="s">
        <v>30</v>
      </c>
      <c r="E29" s="16" t="s">
        <v>31</v>
      </c>
      <c r="F29" s="42">
        <v>2</v>
      </c>
      <c r="G29" s="42">
        <v>2</v>
      </c>
      <c r="H29" s="42">
        <v>2197</v>
      </c>
      <c r="I29" s="42">
        <v>414</v>
      </c>
      <c r="J29" s="42">
        <v>5.3067632850241599</v>
      </c>
      <c r="K29" s="42">
        <v>2</v>
      </c>
      <c r="L29" s="42">
        <v>1.03</v>
      </c>
      <c r="M29" s="43">
        <v>6</v>
      </c>
      <c r="N29" s="43">
        <v>4</v>
      </c>
      <c r="O29" s="42">
        <v>1656</v>
      </c>
      <c r="P29" s="44">
        <v>0.95</v>
      </c>
      <c r="Q29" s="16" t="s">
        <v>1436</v>
      </c>
      <c r="R29" s="43">
        <v>81</v>
      </c>
      <c r="S29" s="16" t="s">
        <v>1154</v>
      </c>
      <c r="T29" s="43">
        <v>5</v>
      </c>
      <c r="U29" s="43">
        <v>0</v>
      </c>
      <c r="V29" s="43">
        <v>5</v>
      </c>
      <c r="W29" s="45">
        <v>240500</v>
      </c>
      <c r="X29" s="45">
        <v>196772.4</v>
      </c>
      <c r="Y29" s="45">
        <v>-43727.6</v>
      </c>
      <c r="Z29" s="22" t="s">
        <v>1437</v>
      </c>
      <c r="AA29" s="22" t="s">
        <v>1467</v>
      </c>
    </row>
    <row r="30" spans="1:27" ht="45" customHeight="1" x14ac:dyDescent="0.25">
      <c r="A30" s="16" t="s">
        <v>138</v>
      </c>
      <c r="B30" s="16" t="s">
        <v>139</v>
      </c>
      <c r="C30" s="16" t="s">
        <v>900</v>
      </c>
      <c r="D30" s="16" t="s">
        <v>52</v>
      </c>
      <c r="E30" s="16" t="s">
        <v>53</v>
      </c>
      <c r="F30" s="42">
        <v>2</v>
      </c>
      <c r="G30" s="42">
        <v>2</v>
      </c>
      <c r="H30" s="42">
        <v>1058.5999999999999</v>
      </c>
      <c r="I30" s="42">
        <v>386.75</v>
      </c>
      <c r="J30" s="42">
        <v>2.7371687136393001</v>
      </c>
      <c r="K30" s="42">
        <v>1</v>
      </c>
      <c r="L30" s="42">
        <v>1.03</v>
      </c>
      <c r="M30" s="43">
        <v>3</v>
      </c>
      <c r="N30" s="43">
        <v>1</v>
      </c>
      <c r="O30" s="42">
        <v>386.75</v>
      </c>
      <c r="P30" s="44">
        <v>0.95</v>
      </c>
      <c r="Q30" s="16" t="s">
        <v>1436</v>
      </c>
      <c r="R30" s="43">
        <v>36</v>
      </c>
      <c r="S30" s="16" t="s">
        <v>1102</v>
      </c>
      <c r="T30" s="43">
        <v>2</v>
      </c>
      <c r="U30" s="43">
        <v>2</v>
      </c>
      <c r="V30" s="43">
        <v>0</v>
      </c>
      <c r="W30" s="45">
        <v>0</v>
      </c>
      <c r="X30" s="45">
        <v>73391.039999999994</v>
      </c>
      <c r="Y30" s="45">
        <v>73391.039999999994</v>
      </c>
      <c r="Z30" s="22" t="s">
        <v>1443</v>
      </c>
      <c r="AA30" s="22" t="s">
        <v>1468</v>
      </c>
    </row>
    <row r="31" spans="1:27" ht="45" customHeight="1" x14ac:dyDescent="0.25">
      <c r="A31" s="16" t="s">
        <v>138</v>
      </c>
      <c r="B31" s="16" t="s">
        <v>139</v>
      </c>
      <c r="C31" s="16" t="s">
        <v>900</v>
      </c>
      <c r="D31" s="16" t="s">
        <v>84</v>
      </c>
      <c r="E31" s="16" t="s">
        <v>85</v>
      </c>
      <c r="F31" s="42">
        <v>1</v>
      </c>
      <c r="G31" s="42">
        <v>1</v>
      </c>
      <c r="H31" s="42">
        <v>535</v>
      </c>
      <c r="I31" s="42">
        <v>382.5</v>
      </c>
      <c r="J31" s="42">
        <v>1.39869281045752</v>
      </c>
      <c r="K31" s="42">
        <v>1</v>
      </c>
      <c r="L31" s="42">
        <v>1.03</v>
      </c>
      <c r="M31" s="43">
        <v>2</v>
      </c>
      <c r="N31" s="43">
        <v>1</v>
      </c>
      <c r="O31" s="42">
        <v>382.5</v>
      </c>
      <c r="P31" s="44">
        <v>0.95</v>
      </c>
      <c r="Q31" s="16" t="s">
        <v>1436</v>
      </c>
      <c r="R31" s="43">
        <v>36</v>
      </c>
      <c r="S31" s="16" t="s">
        <v>1102</v>
      </c>
      <c r="T31" s="43">
        <v>2</v>
      </c>
      <c r="U31" s="43">
        <v>0</v>
      </c>
      <c r="V31" s="43">
        <v>2</v>
      </c>
      <c r="W31" s="45">
        <v>115700</v>
      </c>
      <c r="X31" s="45">
        <v>94663.8</v>
      </c>
      <c r="Y31" s="45">
        <v>-21036.2</v>
      </c>
      <c r="Z31" s="22" t="s">
        <v>1437</v>
      </c>
      <c r="AA31" s="22" t="s">
        <v>1469</v>
      </c>
    </row>
    <row r="32" spans="1:27" ht="30" customHeight="1" x14ac:dyDescent="0.25">
      <c r="A32" s="16" t="s">
        <v>138</v>
      </c>
      <c r="B32" s="16" t="s">
        <v>139</v>
      </c>
      <c r="C32" s="16" t="s">
        <v>900</v>
      </c>
      <c r="D32" s="16" t="s">
        <v>26</v>
      </c>
      <c r="E32" s="16" t="s">
        <v>27</v>
      </c>
      <c r="F32" s="42">
        <v>1</v>
      </c>
      <c r="G32" s="42">
        <v>0</v>
      </c>
      <c r="H32" s="42">
        <v>185.5</v>
      </c>
      <c r="I32" s="42">
        <v>360</v>
      </c>
      <c r="J32" s="42">
        <v>0.51527777777777795</v>
      </c>
      <c r="K32" s="42">
        <v>1</v>
      </c>
      <c r="L32" s="42">
        <v>1.03</v>
      </c>
      <c r="M32" s="43">
        <v>2</v>
      </c>
      <c r="N32" s="43">
        <v>2</v>
      </c>
      <c r="O32" s="42">
        <v>720</v>
      </c>
      <c r="P32" s="44">
        <v>0.95</v>
      </c>
      <c r="Q32" s="16" t="s">
        <v>1436</v>
      </c>
      <c r="R32" s="43">
        <v>51</v>
      </c>
      <c r="S32" s="16" t="s">
        <v>1105</v>
      </c>
      <c r="T32" s="43">
        <v>2</v>
      </c>
      <c r="U32" s="43">
        <v>0</v>
      </c>
      <c r="V32" s="43">
        <v>2</v>
      </c>
      <c r="W32" s="45">
        <v>83200</v>
      </c>
      <c r="X32" s="45">
        <v>68072.759999999995</v>
      </c>
      <c r="Y32" s="45">
        <v>-15127.24</v>
      </c>
      <c r="Z32" s="22" t="s">
        <v>1437</v>
      </c>
      <c r="AA32" s="22" t="s">
        <v>1470</v>
      </c>
    </row>
    <row r="33" spans="1:27" ht="30" customHeight="1" x14ac:dyDescent="0.25">
      <c r="A33" s="16" t="s">
        <v>138</v>
      </c>
      <c r="B33" s="16" t="s">
        <v>139</v>
      </c>
      <c r="C33" s="16" t="s">
        <v>900</v>
      </c>
      <c r="D33" s="16" t="s">
        <v>34</v>
      </c>
      <c r="E33" s="16" t="s">
        <v>35</v>
      </c>
      <c r="F33" s="42">
        <v>2</v>
      </c>
      <c r="G33" s="42">
        <v>0</v>
      </c>
      <c r="H33" s="42">
        <v>182</v>
      </c>
      <c r="I33" s="42">
        <v>386.75</v>
      </c>
      <c r="J33" s="42">
        <v>0.47058823529411797</v>
      </c>
      <c r="K33" s="42">
        <v>1</v>
      </c>
      <c r="L33" s="42">
        <v>1.03</v>
      </c>
      <c r="M33" s="43">
        <v>2</v>
      </c>
      <c r="N33" s="43">
        <v>2</v>
      </c>
      <c r="O33" s="42">
        <v>773.5</v>
      </c>
      <c r="P33" s="44">
        <v>0.95</v>
      </c>
      <c r="Q33" s="16" t="s">
        <v>1436</v>
      </c>
      <c r="R33" s="43">
        <v>51</v>
      </c>
      <c r="S33" s="16" t="s">
        <v>1105</v>
      </c>
      <c r="T33" s="43">
        <v>2</v>
      </c>
      <c r="U33" s="43">
        <v>2</v>
      </c>
      <c r="V33" s="43">
        <v>0</v>
      </c>
      <c r="W33" s="45">
        <v>0</v>
      </c>
      <c r="X33" s="45">
        <v>89345.52</v>
      </c>
      <c r="Y33" s="45">
        <v>89345.52</v>
      </c>
      <c r="Z33" s="22" t="s">
        <v>1443</v>
      </c>
      <c r="AA33" s="22" t="s">
        <v>1471</v>
      </c>
    </row>
    <row r="34" spans="1:27" ht="45" customHeight="1" x14ac:dyDescent="0.25">
      <c r="A34" s="16" t="s">
        <v>138</v>
      </c>
      <c r="B34" s="16" t="s">
        <v>139</v>
      </c>
      <c r="C34" s="16" t="s">
        <v>900</v>
      </c>
      <c r="D34" s="16" t="s">
        <v>46</v>
      </c>
      <c r="E34" s="16" t="s">
        <v>47</v>
      </c>
      <c r="F34" s="42">
        <v>0</v>
      </c>
      <c r="G34" s="42">
        <v>0</v>
      </c>
      <c r="H34" s="42">
        <v>315</v>
      </c>
      <c r="I34" s="42">
        <v>404.8</v>
      </c>
      <c r="J34" s="42">
        <v>0.77816205533596805</v>
      </c>
      <c r="K34" s="42">
        <v>1</v>
      </c>
      <c r="L34" s="42">
        <v>1.03</v>
      </c>
      <c r="M34" s="43">
        <v>2</v>
      </c>
      <c r="N34" s="43">
        <v>2</v>
      </c>
      <c r="O34" s="42">
        <v>809.6</v>
      </c>
      <c r="P34" s="44">
        <v>0.95</v>
      </c>
      <c r="Q34" s="16" t="s">
        <v>1436</v>
      </c>
      <c r="R34" s="43">
        <v>51</v>
      </c>
      <c r="S34" s="16" t="s">
        <v>1105</v>
      </c>
      <c r="T34" s="43">
        <v>2</v>
      </c>
      <c r="U34" s="43">
        <v>0</v>
      </c>
      <c r="V34" s="43">
        <v>2</v>
      </c>
      <c r="W34" s="45">
        <v>148200</v>
      </c>
      <c r="X34" s="45">
        <v>121254.48</v>
      </c>
      <c r="Y34" s="45">
        <v>-26945.52</v>
      </c>
      <c r="Z34" s="22" t="s">
        <v>1437</v>
      </c>
      <c r="AA34" s="22" t="s">
        <v>1472</v>
      </c>
    </row>
    <row r="35" spans="1:27" ht="45" customHeight="1" x14ac:dyDescent="0.25">
      <c r="A35" s="16" t="s">
        <v>138</v>
      </c>
      <c r="B35" s="16" t="s">
        <v>139</v>
      </c>
      <c r="C35" s="16" t="s">
        <v>900</v>
      </c>
      <c r="D35" s="16" t="s">
        <v>48</v>
      </c>
      <c r="E35" s="16" t="s">
        <v>49</v>
      </c>
      <c r="F35" s="42">
        <v>0</v>
      </c>
      <c r="G35" s="42">
        <v>0</v>
      </c>
      <c r="H35" s="42">
        <v>540</v>
      </c>
      <c r="I35" s="42">
        <v>369</v>
      </c>
      <c r="J35" s="42">
        <v>1.4634146341463401</v>
      </c>
      <c r="K35" s="42">
        <v>1</v>
      </c>
      <c r="L35" s="42">
        <v>1.03</v>
      </c>
      <c r="M35" s="43">
        <v>2</v>
      </c>
      <c r="N35" s="43">
        <v>2</v>
      </c>
      <c r="O35" s="42">
        <v>738</v>
      </c>
      <c r="P35" s="44">
        <v>0.95</v>
      </c>
      <c r="Q35" s="16" t="s">
        <v>1436</v>
      </c>
      <c r="R35" s="43">
        <v>51</v>
      </c>
      <c r="S35" s="16" t="s">
        <v>1105</v>
      </c>
      <c r="T35" s="43">
        <v>2</v>
      </c>
      <c r="U35" s="43">
        <v>0</v>
      </c>
      <c r="V35" s="43">
        <v>2</v>
      </c>
      <c r="W35" s="45">
        <v>154700</v>
      </c>
      <c r="X35" s="45">
        <v>126572.76</v>
      </c>
      <c r="Y35" s="45">
        <v>-28127.24</v>
      </c>
      <c r="Z35" s="22" t="s">
        <v>1437</v>
      </c>
      <c r="AA35" s="22" t="s">
        <v>1473</v>
      </c>
    </row>
    <row r="36" spans="1:27" ht="45" customHeight="1" x14ac:dyDescent="0.25">
      <c r="A36" s="16" t="s">
        <v>138</v>
      </c>
      <c r="B36" s="16" t="s">
        <v>139</v>
      </c>
      <c r="C36" s="16" t="s">
        <v>900</v>
      </c>
      <c r="D36" s="16" t="s">
        <v>4</v>
      </c>
      <c r="E36" s="16" t="s">
        <v>5</v>
      </c>
      <c r="F36" s="42">
        <v>1</v>
      </c>
      <c r="G36" s="42">
        <v>1</v>
      </c>
      <c r="H36" s="42">
        <v>78</v>
      </c>
      <c r="I36" s="42">
        <v>386.75</v>
      </c>
      <c r="J36" s="42">
        <v>0.20168067226890801</v>
      </c>
      <c r="K36" s="42">
        <v>1</v>
      </c>
      <c r="L36" s="42">
        <v>1.03</v>
      </c>
      <c r="M36" s="43">
        <v>2</v>
      </c>
      <c r="N36" s="43">
        <v>1</v>
      </c>
      <c r="O36" s="42">
        <v>386.75</v>
      </c>
      <c r="P36" s="44">
        <v>0.95</v>
      </c>
      <c r="Q36" s="16" t="s">
        <v>1436</v>
      </c>
      <c r="R36" s="43">
        <v>36</v>
      </c>
      <c r="S36" s="16" t="s">
        <v>1102</v>
      </c>
      <c r="T36" s="43">
        <v>2</v>
      </c>
      <c r="U36" s="43">
        <v>0</v>
      </c>
      <c r="V36" s="43">
        <v>2</v>
      </c>
      <c r="W36" s="45">
        <v>89700</v>
      </c>
      <c r="X36" s="45">
        <v>73391.039999999994</v>
      </c>
      <c r="Y36" s="45">
        <v>-16308.96</v>
      </c>
      <c r="Z36" s="22" t="s">
        <v>1437</v>
      </c>
      <c r="AA36" s="22" t="s">
        <v>1474</v>
      </c>
    </row>
    <row r="37" spans="1:27" ht="45" customHeight="1" x14ac:dyDescent="0.25">
      <c r="A37" s="16" t="s">
        <v>138</v>
      </c>
      <c r="B37" s="16" t="s">
        <v>139</v>
      </c>
      <c r="C37" s="16" t="s">
        <v>900</v>
      </c>
      <c r="D37" s="16" t="s">
        <v>68</v>
      </c>
      <c r="E37" s="16" t="s">
        <v>69</v>
      </c>
      <c r="F37" s="42">
        <v>0</v>
      </c>
      <c r="G37" s="42">
        <v>0</v>
      </c>
      <c r="H37" s="42">
        <v>50</v>
      </c>
      <c r="I37" s="42">
        <v>369</v>
      </c>
      <c r="J37" s="42">
        <v>0.13550135501355001</v>
      </c>
      <c r="K37" s="42">
        <v>1</v>
      </c>
      <c r="L37" s="42">
        <v>1.03</v>
      </c>
      <c r="M37" s="43">
        <v>2</v>
      </c>
      <c r="N37" s="43">
        <v>2</v>
      </c>
      <c r="O37" s="42">
        <v>738</v>
      </c>
      <c r="P37" s="44">
        <v>0.95</v>
      </c>
      <c r="Q37" s="16" t="s">
        <v>1436</v>
      </c>
      <c r="R37" s="43">
        <v>51</v>
      </c>
      <c r="S37" s="16" t="s">
        <v>1105</v>
      </c>
      <c r="T37" s="43">
        <v>2</v>
      </c>
      <c r="U37" s="43">
        <v>0</v>
      </c>
      <c r="V37" s="43">
        <v>2</v>
      </c>
      <c r="W37" s="45">
        <v>141700</v>
      </c>
      <c r="X37" s="45">
        <v>115936.2</v>
      </c>
      <c r="Y37" s="45">
        <v>-25763.8</v>
      </c>
      <c r="Z37" s="22" t="s">
        <v>1437</v>
      </c>
      <c r="AA37" s="22" t="s">
        <v>1475</v>
      </c>
    </row>
    <row r="38" spans="1:27" ht="45" customHeight="1" x14ac:dyDescent="0.25">
      <c r="A38" s="16" t="s">
        <v>141</v>
      </c>
      <c r="B38" s="16" t="s">
        <v>142</v>
      </c>
      <c r="C38" s="16" t="s">
        <v>900</v>
      </c>
      <c r="D38" s="16" t="s">
        <v>30</v>
      </c>
      <c r="E38" s="16" t="s">
        <v>31</v>
      </c>
      <c r="F38" s="42">
        <v>2</v>
      </c>
      <c r="G38" s="42">
        <v>2</v>
      </c>
      <c r="H38" s="42">
        <v>2776</v>
      </c>
      <c r="I38" s="42">
        <v>414</v>
      </c>
      <c r="J38" s="42">
        <v>6.7053140096618398</v>
      </c>
      <c r="K38" s="42">
        <v>2</v>
      </c>
      <c r="L38" s="42">
        <v>1.04</v>
      </c>
      <c r="M38" s="43">
        <v>7</v>
      </c>
      <c r="N38" s="43">
        <v>5</v>
      </c>
      <c r="O38" s="42">
        <v>2070</v>
      </c>
      <c r="P38" s="44">
        <v>0.95</v>
      </c>
      <c r="Q38" s="16" t="s">
        <v>1436</v>
      </c>
      <c r="R38" s="43">
        <v>96</v>
      </c>
      <c r="S38" s="16" t="s">
        <v>1154</v>
      </c>
      <c r="T38" s="43">
        <v>6</v>
      </c>
      <c r="U38" s="43">
        <v>0</v>
      </c>
      <c r="V38" s="43">
        <v>6</v>
      </c>
      <c r="W38" s="45">
        <v>288600</v>
      </c>
      <c r="X38" s="45">
        <v>236126.88</v>
      </c>
      <c r="Y38" s="45">
        <v>-52473.120000000003</v>
      </c>
      <c r="Z38" s="22" t="s">
        <v>1437</v>
      </c>
      <c r="AA38" s="22" t="s">
        <v>1476</v>
      </c>
    </row>
    <row r="39" spans="1:27" ht="45" customHeight="1" x14ac:dyDescent="0.25">
      <c r="A39" s="16" t="s">
        <v>141</v>
      </c>
      <c r="B39" s="16" t="s">
        <v>142</v>
      </c>
      <c r="C39" s="16" t="s">
        <v>900</v>
      </c>
      <c r="D39" s="16" t="s">
        <v>52</v>
      </c>
      <c r="E39" s="16" t="s">
        <v>53</v>
      </c>
      <c r="F39" s="42">
        <v>2</v>
      </c>
      <c r="G39" s="42">
        <v>2</v>
      </c>
      <c r="H39" s="42">
        <v>469.1</v>
      </c>
      <c r="I39" s="42">
        <v>386.75</v>
      </c>
      <c r="J39" s="42">
        <v>1.21292824822237</v>
      </c>
      <c r="K39" s="42">
        <v>1</v>
      </c>
      <c r="L39" s="42">
        <v>1.04</v>
      </c>
      <c r="M39" s="43">
        <v>2</v>
      </c>
      <c r="N39" s="43">
        <v>0</v>
      </c>
      <c r="O39" s="42">
        <v>0</v>
      </c>
      <c r="P39" s="44">
        <v>0.95</v>
      </c>
      <c r="Q39" s="16" t="s">
        <v>1436</v>
      </c>
      <c r="R39" s="43">
        <v>1</v>
      </c>
      <c r="S39" s="16" t="s">
        <v>1100</v>
      </c>
      <c r="T39" s="43">
        <v>1</v>
      </c>
      <c r="U39" s="43">
        <v>1</v>
      </c>
      <c r="V39" s="43">
        <v>0</v>
      </c>
      <c r="W39" s="45">
        <v>0</v>
      </c>
      <c r="X39" s="45">
        <v>36695.519999999997</v>
      </c>
      <c r="Y39" s="45">
        <v>36695.519999999997</v>
      </c>
      <c r="Z39" s="22" t="s">
        <v>1443</v>
      </c>
      <c r="AA39" s="22" t="s">
        <v>1477</v>
      </c>
    </row>
    <row r="40" spans="1:27" ht="45" customHeight="1" x14ac:dyDescent="0.25">
      <c r="A40" s="16" t="s">
        <v>141</v>
      </c>
      <c r="B40" s="16" t="s">
        <v>142</v>
      </c>
      <c r="C40" s="16" t="s">
        <v>900</v>
      </c>
      <c r="D40" s="16" t="s">
        <v>84</v>
      </c>
      <c r="E40" s="16" t="s">
        <v>85</v>
      </c>
      <c r="F40" s="42">
        <v>1</v>
      </c>
      <c r="G40" s="42">
        <v>0</v>
      </c>
      <c r="H40" s="42">
        <v>602.5</v>
      </c>
      <c r="I40" s="42">
        <v>382.5</v>
      </c>
      <c r="J40" s="42">
        <v>1.57516339869281</v>
      </c>
      <c r="K40" s="42">
        <v>1</v>
      </c>
      <c r="L40" s="42">
        <v>1.04</v>
      </c>
      <c r="M40" s="43">
        <v>2</v>
      </c>
      <c r="N40" s="43">
        <v>2</v>
      </c>
      <c r="O40" s="42">
        <v>765</v>
      </c>
      <c r="P40" s="44">
        <v>0.95</v>
      </c>
      <c r="Q40" s="16" t="s">
        <v>1436</v>
      </c>
      <c r="R40" s="43">
        <v>51</v>
      </c>
      <c r="S40" s="16" t="s">
        <v>1105</v>
      </c>
      <c r="T40" s="43">
        <v>2</v>
      </c>
      <c r="U40" s="43">
        <v>0</v>
      </c>
      <c r="V40" s="43">
        <v>2</v>
      </c>
      <c r="W40" s="45">
        <v>115700</v>
      </c>
      <c r="X40" s="45">
        <v>94663.8</v>
      </c>
      <c r="Y40" s="45">
        <v>-21036.2</v>
      </c>
      <c r="Z40" s="22" t="s">
        <v>1437</v>
      </c>
      <c r="AA40" s="22" t="s">
        <v>1478</v>
      </c>
    </row>
    <row r="41" spans="1:27" ht="30" customHeight="1" x14ac:dyDescent="0.25">
      <c r="A41" s="16" t="s">
        <v>141</v>
      </c>
      <c r="B41" s="16" t="s">
        <v>142</v>
      </c>
      <c r="C41" s="16" t="s">
        <v>900</v>
      </c>
      <c r="D41" s="16" t="s">
        <v>26</v>
      </c>
      <c r="E41" s="16" t="s">
        <v>27</v>
      </c>
      <c r="F41" s="42">
        <v>1</v>
      </c>
      <c r="G41" s="42">
        <v>0</v>
      </c>
      <c r="H41" s="42">
        <v>202.7</v>
      </c>
      <c r="I41" s="42">
        <v>360</v>
      </c>
      <c r="J41" s="42">
        <v>0.56305555555555598</v>
      </c>
      <c r="K41" s="42">
        <v>1</v>
      </c>
      <c r="L41" s="42">
        <v>1.04</v>
      </c>
      <c r="M41" s="43">
        <v>2</v>
      </c>
      <c r="N41" s="43">
        <v>2</v>
      </c>
      <c r="O41" s="42">
        <v>720</v>
      </c>
      <c r="P41" s="44">
        <v>0.95</v>
      </c>
      <c r="Q41" s="16" t="s">
        <v>1436</v>
      </c>
      <c r="R41" s="43">
        <v>51</v>
      </c>
      <c r="S41" s="16" t="s">
        <v>1105</v>
      </c>
      <c r="T41" s="43">
        <v>2</v>
      </c>
      <c r="U41" s="43">
        <v>0</v>
      </c>
      <c r="V41" s="43">
        <v>2</v>
      </c>
      <c r="W41" s="45">
        <v>83200</v>
      </c>
      <c r="X41" s="45">
        <v>68072.759999999995</v>
      </c>
      <c r="Y41" s="45">
        <v>-15127.24</v>
      </c>
      <c r="Z41" s="22" t="s">
        <v>1437</v>
      </c>
      <c r="AA41" s="22" t="s">
        <v>1479</v>
      </c>
    </row>
    <row r="42" spans="1:27" ht="30" customHeight="1" x14ac:dyDescent="0.25">
      <c r="A42" s="16" t="s">
        <v>141</v>
      </c>
      <c r="B42" s="16" t="s">
        <v>142</v>
      </c>
      <c r="C42" s="16" t="s">
        <v>900</v>
      </c>
      <c r="D42" s="16" t="s">
        <v>34</v>
      </c>
      <c r="E42" s="16" t="s">
        <v>35</v>
      </c>
      <c r="F42" s="42">
        <v>1</v>
      </c>
      <c r="G42" s="42">
        <v>0</v>
      </c>
      <c r="H42" s="42">
        <v>80.2</v>
      </c>
      <c r="I42" s="42">
        <v>386.75</v>
      </c>
      <c r="J42" s="42">
        <v>0.207369101486749</v>
      </c>
      <c r="K42" s="42">
        <v>1</v>
      </c>
      <c r="L42" s="42">
        <v>1.04</v>
      </c>
      <c r="M42" s="43">
        <v>2</v>
      </c>
      <c r="N42" s="43">
        <v>2</v>
      </c>
      <c r="O42" s="42">
        <v>773.5</v>
      </c>
      <c r="P42" s="44">
        <v>0.95</v>
      </c>
      <c r="Q42" s="16" t="s">
        <v>1436</v>
      </c>
      <c r="R42" s="43">
        <v>51</v>
      </c>
      <c r="S42" s="16" t="s">
        <v>1105</v>
      </c>
      <c r="T42" s="43">
        <v>2</v>
      </c>
      <c r="U42" s="43">
        <v>2</v>
      </c>
      <c r="V42" s="43">
        <v>0</v>
      </c>
      <c r="W42" s="45">
        <v>0</v>
      </c>
      <c r="X42" s="45">
        <v>89345.52</v>
      </c>
      <c r="Y42" s="45">
        <v>89345.52</v>
      </c>
      <c r="Z42" s="22" t="s">
        <v>1443</v>
      </c>
      <c r="AA42" s="22" t="s">
        <v>1480</v>
      </c>
    </row>
    <row r="43" spans="1:27" ht="45" customHeight="1" x14ac:dyDescent="0.25">
      <c r="A43" s="16" t="s">
        <v>141</v>
      </c>
      <c r="B43" s="16" t="s">
        <v>142</v>
      </c>
      <c r="C43" s="16" t="s">
        <v>900</v>
      </c>
      <c r="D43" s="16" t="s">
        <v>46</v>
      </c>
      <c r="E43" s="16" t="s">
        <v>47</v>
      </c>
      <c r="F43" s="42">
        <v>0</v>
      </c>
      <c r="G43" s="42">
        <v>0</v>
      </c>
      <c r="H43" s="42">
        <v>546</v>
      </c>
      <c r="I43" s="42">
        <v>404.8</v>
      </c>
      <c r="J43" s="42">
        <v>1.34881422924901</v>
      </c>
      <c r="K43" s="42">
        <v>1</v>
      </c>
      <c r="L43" s="42">
        <v>1.04</v>
      </c>
      <c r="M43" s="43">
        <v>2</v>
      </c>
      <c r="N43" s="43">
        <v>2</v>
      </c>
      <c r="O43" s="42">
        <v>809.6</v>
      </c>
      <c r="P43" s="44">
        <v>0.95</v>
      </c>
      <c r="Q43" s="16" t="s">
        <v>1436</v>
      </c>
      <c r="R43" s="43">
        <v>51</v>
      </c>
      <c r="S43" s="16" t="s">
        <v>1105</v>
      </c>
      <c r="T43" s="43">
        <v>2</v>
      </c>
      <c r="U43" s="43">
        <v>0</v>
      </c>
      <c r="V43" s="43">
        <v>2</v>
      </c>
      <c r="W43" s="45">
        <v>148200</v>
      </c>
      <c r="X43" s="45">
        <v>121254.48</v>
      </c>
      <c r="Y43" s="45">
        <v>-26945.52</v>
      </c>
      <c r="Z43" s="22" t="s">
        <v>1437</v>
      </c>
      <c r="AA43" s="22" t="s">
        <v>1481</v>
      </c>
    </row>
    <row r="44" spans="1:27" ht="45" customHeight="1" x14ac:dyDescent="0.25">
      <c r="A44" s="16" t="s">
        <v>141</v>
      </c>
      <c r="B44" s="16" t="s">
        <v>142</v>
      </c>
      <c r="C44" s="16" t="s">
        <v>900</v>
      </c>
      <c r="D44" s="16" t="s">
        <v>48</v>
      </c>
      <c r="E44" s="16" t="s">
        <v>49</v>
      </c>
      <c r="F44" s="42">
        <v>0</v>
      </c>
      <c r="G44" s="42">
        <v>0</v>
      </c>
      <c r="H44" s="42">
        <v>936</v>
      </c>
      <c r="I44" s="42">
        <v>369</v>
      </c>
      <c r="J44" s="42">
        <v>2.5365853658536599</v>
      </c>
      <c r="K44" s="42">
        <v>1</v>
      </c>
      <c r="L44" s="42">
        <v>1.04</v>
      </c>
      <c r="M44" s="43">
        <v>3</v>
      </c>
      <c r="N44" s="43">
        <v>3</v>
      </c>
      <c r="O44" s="42">
        <v>1107</v>
      </c>
      <c r="P44" s="44">
        <v>0.95</v>
      </c>
      <c r="Q44" s="16" t="s">
        <v>1436</v>
      </c>
      <c r="R44" s="43">
        <v>66</v>
      </c>
      <c r="S44" s="16" t="s">
        <v>1105</v>
      </c>
      <c r="T44" s="43">
        <v>3</v>
      </c>
      <c r="U44" s="43">
        <v>0</v>
      </c>
      <c r="V44" s="43">
        <v>3</v>
      </c>
      <c r="W44" s="45">
        <v>232050</v>
      </c>
      <c r="X44" s="45">
        <v>189859.14</v>
      </c>
      <c r="Y44" s="45">
        <v>-42190.86</v>
      </c>
      <c r="Z44" s="22" t="s">
        <v>1437</v>
      </c>
      <c r="AA44" s="22" t="s">
        <v>1482</v>
      </c>
    </row>
    <row r="45" spans="1:27" ht="45" customHeight="1" x14ac:dyDescent="0.25">
      <c r="A45" s="16" t="s">
        <v>141</v>
      </c>
      <c r="B45" s="16" t="s">
        <v>142</v>
      </c>
      <c r="C45" s="16" t="s">
        <v>900</v>
      </c>
      <c r="D45" s="16" t="s">
        <v>4</v>
      </c>
      <c r="E45" s="16" t="s">
        <v>5</v>
      </c>
      <c r="F45" s="42">
        <v>1</v>
      </c>
      <c r="G45" s="42">
        <v>0</v>
      </c>
      <c r="H45" s="42">
        <v>34</v>
      </c>
      <c r="I45" s="42">
        <v>386.75</v>
      </c>
      <c r="J45" s="42">
        <v>8.7912087912087905E-2</v>
      </c>
      <c r="K45" s="42">
        <v>1</v>
      </c>
      <c r="L45" s="42">
        <v>1.04</v>
      </c>
      <c r="M45" s="43">
        <v>2</v>
      </c>
      <c r="N45" s="43">
        <v>2</v>
      </c>
      <c r="O45" s="42">
        <v>773.5</v>
      </c>
      <c r="P45" s="44">
        <v>0.95</v>
      </c>
      <c r="Q45" s="16" t="s">
        <v>1436</v>
      </c>
      <c r="R45" s="43">
        <v>51</v>
      </c>
      <c r="S45" s="16" t="s">
        <v>1105</v>
      </c>
      <c r="T45" s="43">
        <v>2</v>
      </c>
      <c r="U45" s="43">
        <v>0</v>
      </c>
      <c r="V45" s="43">
        <v>2</v>
      </c>
      <c r="W45" s="45">
        <v>89700</v>
      </c>
      <c r="X45" s="45">
        <v>73391.039999999994</v>
      </c>
      <c r="Y45" s="45">
        <v>-16308.96</v>
      </c>
      <c r="Z45" s="22" t="s">
        <v>1437</v>
      </c>
      <c r="AA45" s="22" t="s">
        <v>1483</v>
      </c>
    </row>
    <row r="46" spans="1:27" ht="45" customHeight="1" x14ac:dyDescent="0.25">
      <c r="A46" s="16" t="s">
        <v>141</v>
      </c>
      <c r="B46" s="16" t="s">
        <v>142</v>
      </c>
      <c r="C46" s="16" t="s">
        <v>900</v>
      </c>
      <c r="D46" s="16" t="s">
        <v>68</v>
      </c>
      <c r="E46" s="16" t="s">
        <v>69</v>
      </c>
      <c r="F46" s="42">
        <v>0</v>
      </c>
      <c r="G46" s="42">
        <v>0</v>
      </c>
      <c r="H46" s="42">
        <v>75</v>
      </c>
      <c r="I46" s="42">
        <v>369</v>
      </c>
      <c r="J46" s="42">
        <v>0.203252032520325</v>
      </c>
      <c r="K46" s="42">
        <v>1</v>
      </c>
      <c r="L46" s="42">
        <v>1.04</v>
      </c>
      <c r="M46" s="43">
        <v>2</v>
      </c>
      <c r="N46" s="43">
        <v>2</v>
      </c>
      <c r="O46" s="42">
        <v>738</v>
      </c>
      <c r="P46" s="44">
        <v>0.95</v>
      </c>
      <c r="Q46" s="16" t="s">
        <v>1436</v>
      </c>
      <c r="R46" s="43">
        <v>51</v>
      </c>
      <c r="S46" s="16" t="s">
        <v>1105</v>
      </c>
      <c r="T46" s="43">
        <v>2</v>
      </c>
      <c r="U46" s="43">
        <v>0</v>
      </c>
      <c r="V46" s="43">
        <v>2</v>
      </c>
      <c r="W46" s="45">
        <v>141700</v>
      </c>
      <c r="X46" s="45">
        <v>115936.2</v>
      </c>
      <c r="Y46" s="45">
        <v>-25763.8</v>
      </c>
      <c r="Z46" s="22" t="s">
        <v>1437</v>
      </c>
      <c r="AA46" s="22" t="s">
        <v>1484</v>
      </c>
    </row>
    <row r="47" spans="1:27" ht="30" customHeight="1" x14ac:dyDescent="0.25">
      <c r="A47" s="16" t="s">
        <v>144</v>
      </c>
      <c r="B47" s="16" t="s">
        <v>145</v>
      </c>
      <c r="C47" s="16" t="s">
        <v>900</v>
      </c>
      <c r="D47" s="16" t="s">
        <v>30</v>
      </c>
      <c r="E47" s="16" t="s">
        <v>31</v>
      </c>
      <c r="F47" s="42">
        <v>2</v>
      </c>
      <c r="G47" s="42">
        <v>2</v>
      </c>
      <c r="H47" s="42">
        <v>2565</v>
      </c>
      <c r="I47" s="42">
        <v>414</v>
      </c>
      <c r="J47" s="42">
        <v>6.1956521739130404</v>
      </c>
      <c r="K47" s="42">
        <v>2</v>
      </c>
      <c r="L47" s="42">
        <v>1.06</v>
      </c>
      <c r="M47" s="43">
        <v>7</v>
      </c>
      <c r="N47" s="43">
        <v>5</v>
      </c>
      <c r="O47" s="42">
        <v>2070</v>
      </c>
      <c r="P47" s="44">
        <v>0.95</v>
      </c>
      <c r="Q47" s="16" t="s">
        <v>1436</v>
      </c>
      <c r="R47" s="43">
        <v>96</v>
      </c>
      <c r="S47" s="16" t="s">
        <v>1154</v>
      </c>
      <c r="T47" s="43">
        <v>6</v>
      </c>
      <c r="U47" s="43">
        <v>0</v>
      </c>
      <c r="V47" s="43">
        <v>6</v>
      </c>
      <c r="W47" s="45">
        <v>288600</v>
      </c>
      <c r="X47" s="45">
        <v>236126.88</v>
      </c>
      <c r="Y47" s="45">
        <v>-52473.120000000003</v>
      </c>
      <c r="Z47" s="22" t="s">
        <v>1437</v>
      </c>
      <c r="AA47" s="22" t="s">
        <v>1485</v>
      </c>
    </row>
    <row r="48" spans="1:27" ht="45" customHeight="1" x14ac:dyDescent="0.25">
      <c r="A48" s="16" t="s">
        <v>144</v>
      </c>
      <c r="B48" s="16" t="s">
        <v>145</v>
      </c>
      <c r="C48" s="16" t="s">
        <v>900</v>
      </c>
      <c r="D48" s="16" t="s">
        <v>52</v>
      </c>
      <c r="E48" s="16" t="s">
        <v>53</v>
      </c>
      <c r="F48" s="42">
        <v>2</v>
      </c>
      <c r="G48" s="42">
        <v>2</v>
      </c>
      <c r="H48" s="42">
        <v>898.7</v>
      </c>
      <c r="I48" s="42">
        <v>386.75</v>
      </c>
      <c r="J48" s="42">
        <v>2.3237233354880402</v>
      </c>
      <c r="K48" s="42">
        <v>1</v>
      </c>
      <c r="L48" s="42">
        <v>1.06</v>
      </c>
      <c r="M48" s="43">
        <v>3</v>
      </c>
      <c r="N48" s="43">
        <v>1</v>
      </c>
      <c r="O48" s="42">
        <v>386.75</v>
      </c>
      <c r="P48" s="44">
        <v>0.95</v>
      </c>
      <c r="Q48" s="16" t="s">
        <v>1436</v>
      </c>
      <c r="R48" s="43">
        <v>36</v>
      </c>
      <c r="S48" s="16" t="s">
        <v>1102</v>
      </c>
      <c r="T48" s="43">
        <v>2</v>
      </c>
      <c r="U48" s="43">
        <v>2</v>
      </c>
      <c r="V48" s="43">
        <v>0</v>
      </c>
      <c r="W48" s="45">
        <v>0</v>
      </c>
      <c r="X48" s="45">
        <v>73391.039999999994</v>
      </c>
      <c r="Y48" s="45">
        <v>73391.039999999994</v>
      </c>
      <c r="Z48" s="22" t="s">
        <v>1443</v>
      </c>
      <c r="AA48" s="22" t="s">
        <v>1486</v>
      </c>
    </row>
    <row r="49" spans="1:27" ht="45" customHeight="1" x14ac:dyDescent="0.25">
      <c r="A49" s="16" t="s">
        <v>144</v>
      </c>
      <c r="B49" s="16" t="s">
        <v>145</v>
      </c>
      <c r="C49" s="16" t="s">
        <v>900</v>
      </c>
      <c r="D49" s="16" t="s">
        <v>84</v>
      </c>
      <c r="E49" s="16" t="s">
        <v>85</v>
      </c>
      <c r="F49" s="42">
        <v>1</v>
      </c>
      <c r="G49" s="42">
        <v>0</v>
      </c>
      <c r="H49" s="42">
        <v>579.5</v>
      </c>
      <c r="I49" s="42">
        <v>382.5</v>
      </c>
      <c r="J49" s="42">
        <v>1.51503267973856</v>
      </c>
      <c r="K49" s="42">
        <v>1</v>
      </c>
      <c r="L49" s="42">
        <v>1.06</v>
      </c>
      <c r="M49" s="43">
        <v>2</v>
      </c>
      <c r="N49" s="43">
        <v>2</v>
      </c>
      <c r="O49" s="42">
        <v>765</v>
      </c>
      <c r="P49" s="44">
        <v>0.95</v>
      </c>
      <c r="Q49" s="16" t="s">
        <v>1436</v>
      </c>
      <c r="R49" s="43">
        <v>51</v>
      </c>
      <c r="S49" s="16" t="s">
        <v>1105</v>
      </c>
      <c r="T49" s="43">
        <v>2</v>
      </c>
      <c r="U49" s="43">
        <v>0</v>
      </c>
      <c r="V49" s="43">
        <v>2</v>
      </c>
      <c r="W49" s="45">
        <v>115700</v>
      </c>
      <c r="X49" s="45">
        <v>94663.8</v>
      </c>
      <c r="Y49" s="45">
        <v>-21036.2</v>
      </c>
      <c r="Z49" s="22" t="s">
        <v>1437</v>
      </c>
      <c r="AA49" s="22" t="s">
        <v>1487</v>
      </c>
    </row>
    <row r="50" spans="1:27" ht="30" customHeight="1" x14ac:dyDescent="0.25">
      <c r="A50" s="16" t="s">
        <v>144</v>
      </c>
      <c r="B50" s="16" t="s">
        <v>145</v>
      </c>
      <c r="C50" s="16" t="s">
        <v>900</v>
      </c>
      <c r="D50" s="16" t="s">
        <v>26</v>
      </c>
      <c r="E50" s="16" t="s">
        <v>27</v>
      </c>
      <c r="F50" s="42">
        <v>1</v>
      </c>
      <c r="G50" s="42">
        <v>0</v>
      </c>
      <c r="H50" s="42">
        <v>197.8</v>
      </c>
      <c r="I50" s="42">
        <v>360</v>
      </c>
      <c r="J50" s="42">
        <v>0.54944444444444496</v>
      </c>
      <c r="K50" s="42">
        <v>1</v>
      </c>
      <c r="L50" s="42">
        <v>1.06</v>
      </c>
      <c r="M50" s="43">
        <v>2</v>
      </c>
      <c r="N50" s="43">
        <v>2</v>
      </c>
      <c r="O50" s="42">
        <v>720</v>
      </c>
      <c r="P50" s="44">
        <v>0.95</v>
      </c>
      <c r="Q50" s="16" t="s">
        <v>1436</v>
      </c>
      <c r="R50" s="43">
        <v>51</v>
      </c>
      <c r="S50" s="16" t="s">
        <v>1105</v>
      </c>
      <c r="T50" s="43">
        <v>2</v>
      </c>
      <c r="U50" s="43">
        <v>0</v>
      </c>
      <c r="V50" s="43">
        <v>2</v>
      </c>
      <c r="W50" s="45">
        <v>83200</v>
      </c>
      <c r="X50" s="45">
        <v>68072.759999999995</v>
      </c>
      <c r="Y50" s="45">
        <v>-15127.24</v>
      </c>
      <c r="Z50" s="22" t="s">
        <v>1437</v>
      </c>
      <c r="AA50" s="22" t="s">
        <v>1488</v>
      </c>
    </row>
    <row r="51" spans="1:27" ht="30" customHeight="1" x14ac:dyDescent="0.25">
      <c r="A51" s="16" t="s">
        <v>144</v>
      </c>
      <c r="B51" s="16" t="s">
        <v>145</v>
      </c>
      <c r="C51" s="16" t="s">
        <v>900</v>
      </c>
      <c r="D51" s="16" t="s">
        <v>34</v>
      </c>
      <c r="E51" s="16" t="s">
        <v>35</v>
      </c>
      <c r="F51" s="42">
        <v>2</v>
      </c>
      <c r="G51" s="42">
        <v>0</v>
      </c>
      <c r="H51" s="42">
        <v>152.4</v>
      </c>
      <c r="I51" s="42">
        <v>386.75</v>
      </c>
      <c r="J51" s="42">
        <v>0.39405300581771202</v>
      </c>
      <c r="K51" s="42">
        <v>1</v>
      </c>
      <c r="L51" s="42">
        <v>1.06</v>
      </c>
      <c r="M51" s="43">
        <v>2</v>
      </c>
      <c r="N51" s="43">
        <v>2</v>
      </c>
      <c r="O51" s="42">
        <v>773.5</v>
      </c>
      <c r="P51" s="44">
        <v>0.95</v>
      </c>
      <c r="Q51" s="16" t="s">
        <v>1436</v>
      </c>
      <c r="R51" s="43">
        <v>51</v>
      </c>
      <c r="S51" s="16" t="s">
        <v>1105</v>
      </c>
      <c r="T51" s="43">
        <v>2</v>
      </c>
      <c r="U51" s="43">
        <v>2</v>
      </c>
      <c r="V51" s="43">
        <v>0</v>
      </c>
      <c r="W51" s="45">
        <v>0</v>
      </c>
      <c r="X51" s="45">
        <v>89345.52</v>
      </c>
      <c r="Y51" s="45">
        <v>89345.52</v>
      </c>
      <c r="Z51" s="22" t="s">
        <v>1443</v>
      </c>
      <c r="AA51" s="22" t="s">
        <v>1489</v>
      </c>
    </row>
    <row r="52" spans="1:27" ht="45" customHeight="1" x14ac:dyDescent="0.25">
      <c r="A52" s="16" t="s">
        <v>144</v>
      </c>
      <c r="B52" s="16" t="s">
        <v>145</v>
      </c>
      <c r="C52" s="16" t="s">
        <v>900</v>
      </c>
      <c r="D52" s="16" t="s">
        <v>46</v>
      </c>
      <c r="E52" s="16" t="s">
        <v>47</v>
      </c>
      <c r="F52" s="42">
        <v>0</v>
      </c>
      <c r="G52" s="42">
        <v>0</v>
      </c>
      <c r="H52" s="42">
        <v>553</v>
      </c>
      <c r="I52" s="42">
        <v>404.8</v>
      </c>
      <c r="J52" s="42">
        <v>1.36610671936759</v>
      </c>
      <c r="K52" s="42">
        <v>1</v>
      </c>
      <c r="L52" s="42">
        <v>1.06</v>
      </c>
      <c r="M52" s="43">
        <v>2</v>
      </c>
      <c r="N52" s="43">
        <v>2</v>
      </c>
      <c r="O52" s="42">
        <v>809.6</v>
      </c>
      <c r="P52" s="44">
        <v>0.95</v>
      </c>
      <c r="Q52" s="16" t="s">
        <v>1436</v>
      </c>
      <c r="R52" s="43">
        <v>51</v>
      </c>
      <c r="S52" s="16" t="s">
        <v>1105</v>
      </c>
      <c r="T52" s="43">
        <v>2</v>
      </c>
      <c r="U52" s="43">
        <v>0</v>
      </c>
      <c r="V52" s="43">
        <v>2</v>
      </c>
      <c r="W52" s="45">
        <v>148200</v>
      </c>
      <c r="X52" s="45">
        <v>121254.48</v>
      </c>
      <c r="Y52" s="45">
        <v>-26945.52</v>
      </c>
      <c r="Z52" s="22" t="s">
        <v>1437</v>
      </c>
      <c r="AA52" s="22" t="s">
        <v>1490</v>
      </c>
    </row>
    <row r="53" spans="1:27" ht="45" customHeight="1" x14ac:dyDescent="0.25">
      <c r="A53" s="16" t="s">
        <v>144</v>
      </c>
      <c r="B53" s="16" t="s">
        <v>145</v>
      </c>
      <c r="C53" s="16" t="s">
        <v>900</v>
      </c>
      <c r="D53" s="16" t="s">
        <v>48</v>
      </c>
      <c r="E53" s="16" t="s">
        <v>49</v>
      </c>
      <c r="F53" s="42">
        <v>0</v>
      </c>
      <c r="G53" s="42">
        <v>0</v>
      </c>
      <c r="H53" s="42">
        <v>948</v>
      </c>
      <c r="I53" s="42">
        <v>369</v>
      </c>
      <c r="J53" s="42">
        <v>2.5691056910569099</v>
      </c>
      <c r="K53" s="42">
        <v>1</v>
      </c>
      <c r="L53" s="42">
        <v>1.06</v>
      </c>
      <c r="M53" s="43">
        <v>3</v>
      </c>
      <c r="N53" s="43">
        <v>3</v>
      </c>
      <c r="O53" s="42">
        <v>1107</v>
      </c>
      <c r="P53" s="44">
        <v>0.95</v>
      </c>
      <c r="Q53" s="16" t="s">
        <v>1436</v>
      </c>
      <c r="R53" s="43">
        <v>66</v>
      </c>
      <c r="S53" s="16" t="s">
        <v>1105</v>
      </c>
      <c r="T53" s="43">
        <v>3</v>
      </c>
      <c r="U53" s="43">
        <v>0</v>
      </c>
      <c r="V53" s="43">
        <v>3</v>
      </c>
      <c r="W53" s="45">
        <v>232050</v>
      </c>
      <c r="X53" s="45">
        <v>189859.14</v>
      </c>
      <c r="Y53" s="45">
        <v>-42190.86</v>
      </c>
      <c r="Z53" s="22" t="s">
        <v>1437</v>
      </c>
      <c r="AA53" s="22" t="s">
        <v>1491</v>
      </c>
    </row>
    <row r="54" spans="1:27" ht="45" customHeight="1" x14ac:dyDescent="0.25">
      <c r="A54" s="16" t="s">
        <v>144</v>
      </c>
      <c r="B54" s="16" t="s">
        <v>145</v>
      </c>
      <c r="C54" s="16" t="s">
        <v>900</v>
      </c>
      <c r="D54" s="16" t="s">
        <v>4</v>
      </c>
      <c r="E54" s="16" t="s">
        <v>5</v>
      </c>
      <c r="F54" s="42">
        <v>1</v>
      </c>
      <c r="G54" s="42">
        <v>0</v>
      </c>
      <c r="H54" s="42">
        <v>64</v>
      </c>
      <c r="I54" s="42">
        <v>386.75</v>
      </c>
      <c r="J54" s="42">
        <v>0.16548157724628301</v>
      </c>
      <c r="K54" s="42">
        <v>1</v>
      </c>
      <c r="L54" s="42">
        <v>1.06</v>
      </c>
      <c r="M54" s="43">
        <v>2</v>
      </c>
      <c r="N54" s="43">
        <v>2</v>
      </c>
      <c r="O54" s="42">
        <v>773.5</v>
      </c>
      <c r="P54" s="44">
        <v>0.95</v>
      </c>
      <c r="Q54" s="16" t="s">
        <v>1436</v>
      </c>
      <c r="R54" s="43">
        <v>51</v>
      </c>
      <c r="S54" s="16" t="s">
        <v>1105</v>
      </c>
      <c r="T54" s="43">
        <v>2</v>
      </c>
      <c r="U54" s="43">
        <v>0</v>
      </c>
      <c r="V54" s="43">
        <v>2</v>
      </c>
      <c r="W54" s="45">
        <v>89700</v>
      </c>
      <c r="X54" s="45">
        <v>73391.039999999994</v>
      </c>
      <c r="Y54" s="45">
        <v>-16308.96</v>
      </c>
      <c r="Z54" s="22" t="s">
        <v>1437</v>
      </c>
      <c r="AA54" s="22" t="s">
        <v>1492</v>
      </c>
    </row>
    <row r="55" spans="1:27" ht="45" customHeight="1" x14ac:dyDescent="0.25">
      <c r="A55" s="16" t="s">
        <v>144</v>
      </c>
      <c r="B55" s="16" t="s">
        <v>145</v>
      </c>
      <c r="C55" s="16" t="s">
        <v>900</v>
      </c>
      <c r="D55" s="16" t="s">
        <v>68</v>
      </c>
      <c r="E55" s="16" t="s">
        <v>69</v>
      </c>
      <c r="F55" s="42">
        <v>0</v>
      </c>
      <c r="G55" s="42">
        <v>0</v>
      </c>
      <c r="H55" s="42">
        <v>50</v>
      </c>
      <c r="I55" s="42">
        <v>369</v>
      </c>
      <c r="J55" s="42">
        <v>0.13550135501355001</v>
      </c>
      <c r="K55" s="42">
        <v>1</v>
      </c>
      <c r="L55" s="42">
        <v>1.06</v>
      </c>
      <c r="M55" s="43">
        <v>2</v>
      </c>
      <c r="N55" s="43">
        <v>2</v>
      </c>
      <c r="O55" s="42">
        <v>738</v>
      </c>
      <c r="P55" s="44">
        <v>0.95</v>
      </c>
      <c r="Q55" s="16" t="s">
        <v>1436</v>
      </c>
      <c r="R55" s="43">
        <v>51</v>
      </c>
      <c r="S55" s="16" t="s">
        <v>1105</v>
      </c>
      <c r="T55" s="43">
        <v>2</v>
      </c>
      <c r="U55" s="43">
        <v>0</v>
      </c>
      <c r="V55" s="43">
        <v>2</v>
      </c>
      <c r="W55" s="45">
        <v>141700</v>
      </c>
      <c r="X55" s="45">
        <v>115936.2</v>
      </c>
      <c r="Y55" s="45">
        <v>-25763.8</v>
      </c>
      <c r="Z55" s="22" t="s">
        <v>1437</v>
      </c>
      <c r="AA55" s="22" t="s">
        <v>1493</v>
      </c>
    </row>
    <row r="56" spans="1:27" ht="45" customHeight="1" x14ac:dyDescent="0.25">
      <c r="A56" s="16" t="s">
        <v>147</v>
      </c>
      <c r="B56" s="16" t="s">
        <v>148</v>
      </c>
      <c r="C56" s="16" t="s">
        <v>900</v>
      </c>
      <c r="D56" s="16" t="s">
        <v>30</v>
      </c>
      <c r="E56" s="16" t="s">
        <v>31</v>
      </c>
      <c r="F56" s="42">
        <v>2</v>
      </c>
      <c r="G56" s="42">
        <v>0</v>
      </c>
      <c r="H56" s="42">
        <v>9044</v>
      </c>
      <c r="I56" s="42">
        <v>414</v>
      </c>
      <c r="J56" s="42">
        <v>21.845410628019302</v>
      </c>
      <c r="K56" s="42">
        <v>2</v>
      </c>
      <c r="L56" s="42">
        <v>1.07</v>
      </c>
      <c r="M56" s="43">
        <v>24</v>
      </c>
      <c r="N56" s="43">
        <v>24</v>
      </c>
      <c r="O56" s="42">
        <v>9936</v>
      </c>
      <c r="P56" s="44">
        <v>0.95</v>
      </c>
      <c r="Q56" s="16" t="s">
        <v>1436</v>
      </c>
      <c r="R56" s="43">
        <v>100</v>
      </c>
      <c r="S56" s="16" t="s">
        <v>1154</v>
      </c>
      <c r="T56" s="43">
        <v>24</v>
      </c>
      <c r="U56" s="43">
        <v>0</v>
      </c>
      <c r="V56" s="43">
        <v>24</v>
      </c>
      <c r="W56" s="45">
        <v>1154400</v>
      </c>
      <c r="X56" s="45">
        <v>944507.52</v>
      </c>
      <c r="Y56" s="45">
        <v>-209892.48000000001</v>
      </c>
      <c r="Z56" s="22" t="s">
        <v>1437</v>
      </c>
      <c r="AA56" s="22" t="s">
        <v>1494</v>
      </c>
    </row>
    <row r="57" spans="1:27" ht="45" customHeight="1" x14ac:dyDescent="0.25">
      <c r="A57" s="16" t="s">
        <v>147</v>
      </c>
      <c r="B57" s="16" t="s">
        <v>148</v>
      </c>
      <c r="C57" s="16" t="s">
        <v>900</v>
      </c>
      <c r="D57" s="16" t="s">
        <v>52</v>
      </c>
      <c r="E57" s="16" t="s">
        <v>53</v>
      </c>
      <c r="F57" s="42">
        <v>2</v>
      </c>
      <c r="G57" s="42">
        <v>0</v>
      </c>
      <c r="H57" s="42">
        <v>227.2</v>
      </c>
      <c r="I57" s="42">
        <v>386.75</v>
      </c>
      <c r="J57" s="42">
        <v>0.58745959922430502</v>
      </c>
      <c r="K57" s="42">
        <v>1</v>
      </c>
      <c r="L57" s="42">
        <v>1.07</v>
      </c>
      <c r="M57" s="43">
        <v>2</v>
      </c>
      <c r="N57" s="43">
        <v>2</v>
      </c>
      <c r="O57" s="42">
        <v>773.5</v>
      </c>
      <c r="P57" s="44">
        <v>0.95</v>
      </c>
      <c r="Q57" s="16" t="s">
        <v>1436</v>
      </c>
      <c r="R57" s="43">
        <v>51</v>
      </c>
      <c r="S57" s="16" t="s">
        <v>1105</v>
      </c>
      <c r="T57" s="43">
        <v>2</v>
      </c>
      <c r="U57" s="43">
        <v>2</v>
      </c>
      <c r="V57" s="43">
        <v>0</v>
      </c>
      <c r="W57" s="45">
        <v>0</v>
      </c>
      <c r="X57" s="45">
        <v>73391.039999999994</v>
      </c>
      <c r="Y57" s="45">
        <v>73391.039999999994</v>
      </c>
      <c r="Z57" s="22" t="s">
        <v>1443</v>
      </c>
      <c r="AA57" s="22" t="s">
        <v>1495</v>
      </c>
    </row>
    <row r="58" spans="1:27" ht="45" customHeight="1" x14ac:dyDescent="0.25">
      <c r="A58" s="16" t="s">
        <v>147</v>
      </c>
      <c r="B58" s="16" t="s">
        <v>148</v>
      </c>
      <c r="C58" s="16" t="s">
        <v>900</v>
      </c>
      <c r="D58" s="16" t="s">
        <v>84</v>
      </c>
      <c r="E58" s="16" t="s">
        <v>85</v>
      </c>
      <c r="F58" s="42">
        <v>1</v>
      </c>
      <c r="G58" s="42">
        <v>0</v>
      </c>
      <c r="H58" s="42">
        <v>1972.5</v>
      </c>
      <c r="I58" s="42">
        <v>382.5</v>
      </c>
      <c r="J58" s="42">
        <v>5.1568627450980404</v>
      </c>
      <c r="K58" s="42">
        <v>1</v>
      </c>
      <c r="L58" s="42">
        <v>1.07</v>
      </c>
      <c r="M58" s="43">
        <v>6</v>
      </c>
      <c r="N58" s="43">
        <v>6</v>
      </c>
      <c r="O58" s="42">
        <v>2295</v>
      </c>
      <c r="P58" s="44">
        <v>0.95</v>
      </c>
      <c r="Q58" s="16" t="s">
        <v>1436</v>
      </c>
      <c r="R58" s="43">
        <v>100</v>
      </c>
      <c r="S58" s="16" t="s">
        <v>1154</v>
      </c>
      <c r="T58" s="43">
        <v>6</v>
      </c>
      <c r="U58" s="43">
        <v>0</v>
      </c>
      <c r="V58" s="43">
        <v>6</v>
      </c>
      <c r="W58" s="45">
        <v>347100</v>
      </c>
      <c r="X58" s="45">
        <v>283991.40000000002</v>
      </c>
      <c r="Y58" s="45">
        <v>-63108.6</v>
      </c>
      <c r="Z58" s="22" t="s">
        <v>1437</v>
      </c>
      <c r="AA58" s="22" t="s">
        <v>1496</v>
      </c>
    </row>
    <row r="59" spans="1:27" ht="45" customHeight="1" x14ac:dyDescent="0.25">
      <c r="A59" s="16" t="s">
        <v>147</v>
      </c>
      <c r="B59" s="16" t="s">
        <v>148</v>
      </c>
      <c r="C59" s="16" t="s">
        <v>900</v>
      </c>
      <c r="D59" s="16" t="s">
        <v>26</v>
      </c>
      <c r="E59" s="16" t="s">
        <v>27</v>
      </c>
      <c r="F59" s="42">
        <v>1</v>
      </c>
      <c r="G59" s="42">
        <v>0</v>
      </c>
      <c r="H59" s="42">
        <v>542.79999999999995</v>
      </c>
      <c r="I59" s="42">
        <v>360</v>
      </c>
      <c r="J59" s="42">
        <v>1.5077777777777801</v>
      </c>
      <c r="K59" s="42">
        <v>1</v>
      </c>
      <c r="L59" s="42">
        <v>1.07</v>
      </c>
      <c r="M59" s="43">
        <v>2</v>
      </c>
      <c r="N59" s="43">
        <v>2</v>
      </c>
      <c r="O59" s="42">
        <v>720</v>
      </c>
      <c r="P59" s="44">
        <v>0.95</v>
      </c>
      <c r="Q59" s="16" t="s">
        <v>1436</v>
      </c>
      <c r="R59" s="43">
        <v>51</v>
      </c>
      <c r="S59" s="16" t="s">
        <v>1105</v>
      </c>
      <c r="T59" s="43">
        <v>2</v>
      </c>
      <c r="U59" s="43">
        <v>0</v>
      </c>
      <c r="V59" s="43">
        <v>2</v>
      </c>
      <c r="W59" s="45">
        <v>83200</v>
      </c>
      <c r="X59" s="45">
        <v>68072.759999999995</v>
      </c>
      <c r="Y59" s="45">
        <v>-15127.24</v>
      </c>
      <c r="Z59" s="22" t="s">
        <v>1437</v>
      </c>
      <c r="AA59" s="22" t="s">
        <v>1497</v>
      </c>
    </row>
    <row r="60" spans="1:27" ht="45" customHeight="1" x14ac:dyDescent="0.25">
      <c r="A60" s="16" t="s">
        <v>147</v>
      </c>
      <c r="B60" s="16" t="s">
        <v>148</v>
      </c>
      <c r="C60" s="16" t="s">
        <v>900</v>
      </c>
      <c r="D60" s="16" t="s">
        <v>34</v>
      </c>
      <c r="E60" s="16" t="s">
        <v>35</v>
      </c>
      <c r="F60" s="42">
        <v>2</v>
      </c>
      <c r="G60" s="42">
        <v>0</v>
      </c>
      <c r="H60" s="42">
        <v>61</v>
      </c>
      <c r="I60" s="42">
        <v>386.75</v>
      </c>
      <c r="J60" s="42">
        <v>0.15772462831286399</v>
      </c>
      <c r="K60" s="42">
        <v>1</v>
      </c>
      <c r="L60" s="42">
        <v>1.07</v>
      </c>
      <c r="M60" s="43">
        <v>2</v>
      </c>
      <c r="N60" s="43">
        <v>2</v>
      </c>
      <c r="O60" s="42">
        <v>773.5</v>
      </c>
      <c r="P60" s="44">
        <v>0.95</v>
      </c>
      <c r="Q60" s="16" t="s">
        <v>1436</v>
      </c>
      <c r="R60" s="43">
        <v>51</v>
      </c>
      <c r="S60" s="16" t="s">
        <v>1105</v>
      </c>
      <c r="T60" s="43">
        <v>2</v>
      </c>
      <c r="U60" s="43">
        <v>2</v>
      </c>
      <c r="V60" s="43">
        <v>0</v>
      </c>
      <c r="W60" s="45">
        <v>0</v>
      </c>
      <c r="X60" s="45">
        <v>89345.52</v>
      </c>
      <c r="Y60" s="45">
        <v>89345.52</v>
      </c>
      <c r="Z60" s="22" t="s">
        <v>1443</v>
      </c>
      <c r="AA60" s="22" t="s">
        <v>1498</v>
      </c>
    </row>
    <row r="61" spans="1:27" ht="45" customHeight="1" x14ac:dyDescent="0.25">
      <c r="A61" s="16" t="s">
        <v>147</v>
      </c>
      <c r="B61" s="16" t="s">
        <v>148</v>
      </c>
      <c r="C61" s="16" t="s">
        <v>900</v>
      </c>
      <c r="D61" s="16" t="s">
        <v>46</v>
      </c>
      <c r="E61" s="16" t="s">
        <v>47</v>
      </c>
      <c r="F61" s="42">
        <v>0</v>
      </c>
      <c r="G61" s="42">
        <v>0</v>
      </c>
      <c r="H61" s="42">
        <v>840</v>
      </c>
      <c r="I61" s="42">
        <v>404.8</v>
      </c>
      <c r="J61" s="42">
        <v>2.0750988142292499</v>
      </c>
      <c r="K61" s="42">
        <v>1</v>
      </c>
      <c r="L61" s="42">
        <v>1.07</v>
      </c>
      <c r="M61" s="43">
        <v>3</v>
      </c>
      <c r="N61" s="43">
        <v>3</v>
      </c>
      <c r="O61" s="42">
        <v>1214.4000000000001</v>
      </c>
      <c r="P61" s="44">
        <v>0.95</v>
      </c>
      <c r="Q61" s="16" t="s">
        <v>1436</v>
      </c>
      <c r="R61" s="43">
        <v>66</v>
      </c>
      <c r="S61" s="16" t="s">
        <v>1105</v>
      </c>
      <c r="T61" s="43">
        <v>3</v>
      </c>
      <c r="U61" s="43">
        <v>0</v>
      </c>
      <c r="V61" s="43">
        <v>3</v>
      </c>
      <c r="W61" s="45">
        <v>222300</v>
      </c>
      <c r="X61" s="45">
        <v>181881.72</v>
      </c>
      <c r="Y61" s="45">
        <v>-40418.28</v>
      </c>
      <c r="Z61" s="22" t="s">
        <v>1437</v>
      </c>
      <c r="AA61" s="22" t="s">
        <v>1499</v>
      </c>
    </row>
    <row r="62" spans="1:27" ht="45" customHeight="1" x14ac:dyDescent="0.25">
      <c r="A62" s="16" t="s">
        <v>147</v>
      </c>
      <c r="B62" s="16" t="s">
        <v>148</v>
      </c>
      <c r="C62" s="16" t="s">
        <v>900</v>
      </c>
      <c r="D62" s="16" t="s">
        <v>48</v>
      </c>
      <c r="E62" s="16" t="s">
        <v>49</v>
      </c>
      <c r="F62" s="42">
        <v>0</v>
      </c>
      <c r="G62" s="42">
        <v>0</v>
      </c>
      <c r="H62" s="42">
        <v>1440</v>
      </c>
      <c r="I62" s="42">
        <v>369</v>
      </c>
      <c r="J62" s="42">
        <v>3.9024390243902398</v>
      </c>
      <c r="K62" s="42">
        <v>1</v>
      </c>
      <c r="L62" s="42">
        <v>1.07</v>
      </c>
      <c r="M62" s="43">
        <v>5</v>
      </c>
      <c r="N62" s="43">
        <v>5</v>
      </c>
      <c r="O62" s="42">
        <v>1845</v>
      </c>
      <c r="P62" s="44">
        <v>0.95</v>
      </c>
      <c r="Q62" s="16" t="s">
        <v>1436</v>
      </c>
      <c r="R62" s="43">
        <v>96</v>
      </c>
      <c r="S62" s="16" t="s">
        <v>1154</v>
      </c>
      <c r="T62" s="43">
        <v>5</v>
      </c>
      <c r="U62" s="43">
        <v>0</v>
      </c>
      <c r="V62" s="43">
        <v>5</v>
      </c>
      <c r="W62" s="45">
        <v>386750</v>
      </c>
      <c r="X62" s="45">
        <v>316431.90000000002</v>
      </c>
      <c r="Y62" s="45">
        <v>-70318.100000000006</v>
      </c>
      <c r="Z62" s="22" t="s">
        <v>1437</v>
      </c>
      <c r="AA62" s="22" t="s">
        <v>1500</v>
      </c>
    </row>
    <row r="63" spans="1:27" ht="45" customHeight="1" x14ac:dyDescent="0.25">
      <c r="A63" s="16" t="s">
        <v>147</v>
      </c>
      <c r="B63" s="16" t="s">
        <v>148</v>
      </c>
      <c r="C63" s="16" t="s">
        <v>900</v>
      </c>
      <c r="D63" s="16" t="s">
        <v>4</v>
      </c>
      <c r="E63" s="16" t="s">
        <v>5</v>
      </c>
      <c r="F63" s="42">
        <v>1</v>
      </c>
      <c r="G63" s="42">
        <v>0</v>
      </c>
      <c r="H63" s="42">
        <v>20</v>
      </c>
      <c r="I63" s="42">
        <v>386.75</v>
      </c>
      <c r="J63" s="42">
        <v>5.1712992889463502E-2</v>
      </c>
      <c r="K63" s="42">
        <v>1</v>
      </c>
      <c r="L63" s="42">
        <v>1.07</v>
      </c>
      <c r="M63" s="43">
        <v>2</v>
      </c>
      <c r="N63" s="43">
        <v>2</v>
      </c>
      <c r="O63" s="42">
        <v>773.5</v>
      </c>
      <c r="P63" s="44">
        <v>0.95</v>
      </c>
      <c r="Q63" s="16" t="s">
        <v>1436</v>
      </c>
      <c r="R63" s="43">
        <v>51</v>
      </c>
      <c r="S63" s="16" t="s">
        <v>1105</v>
      </c>
      <c r="T63" s="43">
        <v>2</v>
      </c>
      <c r="U63" s="43">
        <v>0</v>
      </c>
      <c r="V63" s="43">
        <v>2</v>
      </c>
      <c r="W63" s="45">
        <v>89700</v>
      </c>
      <c r="X63" s="45">
        <v>73391.039999999994</v>
      </c>
      <c r="Y63" s="45">
        <v>-16308.96</v>
      </c>
      <c r="Z63" s="22" t="s">
        <v>1437</v>
      </c>
      <c r="AA63" s="22" t="s">
        <v>1501</v>
      </c>
    </row>
    <row r="64" spans="1:27" ht="45" customHeight="1" x14ac:dyDescent="0.25">
      <c r="A64" s="16" t="s">
        <v>147</v>
      </c>
      <c r="B64" s="16" t="s">
        <v>148</v>
      </c>
      <c r="C64" s="16" t="s">
        <v>900</v>
      </c>
      <c r="D64" s="16" t="s">
        <v>68</v>
      </c>
      <c r="E64" s="16" t="s">
        <v>69</v>
      </c>
      <c r="F64" s="42">
        <v>0</v>
      </c>
      <c r="G64" s="42">
        <v>0</v>
      </c>
      <c r="H64" s="42">
        <v>200</v>
      </c>
      <c r="I64" s="42">
        <v>369</v>
      </c>
      <c r="J64" s="42">
        <v>0.54200542005420105</v>
      </c>
      <c r="K64" s="42">
        <v>1</v>
      </c>
      <c r="L64" s="42">
        <v>1.07</v>
      </c>
      <c r="M64" s="43">
        <v>2</v>
      </c>
      <c r="N64" s="43">
        <v>2</v>
      </c>
      <c r="O64" s="42">
        <v>738</v>
      </c>
      <c r="P64" s="44">
        <v>0.95</v>
      </c>
      <c r="Q64" s="16" t="s">
        <v>1436</v>
      </c>
      <c r="R64" s="43">
        <v>51</v>
      </c>
      <c r="S64" s="16" t="s">
        <v>1105</v>
      </c>
      <c r="T64" s="43">
        <v>2</v>
      </c>
      <c r="U64" s="43">
        <v>0</v>
      </c>
      <c r="V64" s="43">
        <v>2</v>
      </c>
      <c r="W64" s="45">
        <v>141700</v>
      </c>
      <c r="X64" s="45">
        <v>115936.2</v>
      </c>
      <c r="Y64" s="45">
        <v>-25763.8</v>
      </c>
      <c r="Z64" s="22" t="s">
        <v>1437</v>
      </c>
      <c r="AA64" s="22" t="s">
        <v>1502</v>
      </c>
    </row>
    <row r="65" spans="1:27" ht="45" customHeight="1" x14ac:dyDescent="0.25">
      <c r="A65" s="16" t="s">
        <v>150</v>
      </c>
      <c r="B65" s="16" t="s">
        <v>151</v>
      </c>
      <c r="C65" s="16" t="s">
        <v>900</v>
      </c>
      <c r="D65" s="16" t="s">
        <v>30</v>
      </c>
      <c r="E65" s="16" t="s">
        <v>31</v>
      </c>
      <c r="F65" s="42">
        <v>3</v>
      </c>
      <c r="G65" s="42">
        <v>4</v>
      </c>
      <c r="H65" s="42">
        <v>7782</v>
      </c>
      <c r="I65" s="42">
        <v>414</v>
      </c>
      <c r="J65" s="42">
        <v>18.797101449275399</v>
      </c>
      <c r="K65" s="42">
        <v>2</v>
      </c>
      <c r="L65" s="42">
        <v>1.0900000000000001</v>
      </c>
      <c r="M65" s="43">
        <v>21</v>
      </c>
      <c r="N65" s="43">
        <v>17</v>
      </c>
      <c r="O65" s="42">
        <v>7038</v>
      </c>
      <c r="P65" s="44">
        <v>0.95</v>
      </c>
      <c r="Q65" s="16" t="s">
        <v>1436</v>
      </c>
      <c r="R65" s="43">
        <v>100</v>
      </c>
      <c r="S65" s="16" t="s">
        <v>1154</v>
      </c>
      <c r="T65" s="43">
        <v>18</v>
      </c>
      <c r="U65" s="43">
        <v>0</v>
      </c>
      <c r="V65" s="43">
        <v>18</v>
      </c>
      <c r="W65" s="45">
        <v>865800</v>
      </c>
      <c r="X65" s="45">
        <v>708380.64</v>
      </c>
      <c r="Y65" s="45">
        <v>-157419.35999999999</v>
      </c>
      <c r="Z65" s="22" t="s">
        <v>1437</v>
      </c>
      <c r="AA65" s="22" t="s">
        <v>1503</v>
      </c>
    </row>
    <row r="66" spans="1:27" ht="45" customHeight="1" x14ac:dyDescent="0.25">
      <c r="A66" s="16" t="s">
        <v>150</v>
      </c>
      <c r="B66" s="16" t="s">
        <v>151</v>
      </c>
      <c r="C66" s="16" t="s">
        <v>900</v>
      </c>
      <c r="D66" s="16" t="s">
        <v>52</v>
      </c>
      <c r="E66" s="16" t="s">
        <v>53</v>
      </c>
      <c r="F66" s="42">
        <v>3</v>
      </c>
      <c r="G66" s="42">
        <v>2</v>
      </c>
      <c r="H66" s="42">
        <v>1280.95</v>
      </c>
      <c r="I66" s="42">
        <v>386.75</v>
      </c>
      <c r="J66" s="42">
        <v>3.3120879120879101</v>
      </c>
      <c r="K66" s="42">
        <v>1</v>
      </c>
      <c r="L66" s="42">
        <v>1.0900000000000001</v>
      </c>
      <c r="M66" s="43">
        <v>4</v>
      </c>
      <c r="N66" s="43">
        <v>2</v>
      </c>
      <c r="O66" s="42">
        <v>773.5</v>
      </c>
      <c r="P66" s="44">
        <v>0.95</v>
      </c>
      <c r="Q66" s="16" t="s">
        <v>1436</v>
      </c>
      <c r="R66" s="43">
        <v>51</v>
      </c>
      <c r="S66" s="16" t="s">
        <v>1105</v>
      </c>
      <c r="T66" s="43">
        <v>3</v>
      </c>
      <c r="U66" s="43">
        <v>3</v>
      </c>
      <c r="V66" s="43">
        <v>0</v>
      </c>
      <c r="W66" s="45">
        <v>0</v>
      </c>
      <c r="X66" s="45">
        <v>110086.56</v>
      </c>
      <c r="Y66" s="45">
        <v>110086.56</v>
      </c>
      <c r="Z66" s="22" t="s">
        <v>1443</v>
      </c>
      <c r="AA66" s="22" t="s">
        <v>1504</v>
      </c>
    </row>
    <row r="67" spans="1:27" ht="45" customHeight="1" x14ac:dyDescent="0.25">
      <c r="A67" s="16" t="s">
        <v>150</v>
      </c>
      <c r="B67" s="16" t="s">
        <v>151</v>
      </c>
      <c r="C67" s="16" t="s">
        <v>900</v>
      </c>
      <c r="D67" s="16" t="s">
        <v>84</v>
      </c>
      <c r="E67" s="16" t="s">
        <v>85</v>
      </c>
      <c r="F67" s="42">
        <v>1</v>
      </c>
      <c r="G67" s="42">
        <v>0</v>
      </c>
      <c r="H67" s="42">
        <v>1572</v>
      </c>
      <c r="I67" s="42">
        <v>382.5</v>
      </c>
      <c r="J67" s="42">
        <v>4.1098039215686297</v>
      </c>
      <c r="K67" s="42">
        <v>1</v>
      </c>
      <c r="L67" s="42">
        <v>1.0900000000000001</v>
      </c>
      <c r="M67" s="43">
        <v>5</v>
      </c>
      <c r="N67" s="43">
        <v>5</v>
      </c>
      <c r="O67" s="42">
        <v>1912.5</v>
      </c>
      <c r="P67" s="44">
        <v>0.95</v>
      </c>
      <c r="Q67" s="16" t="s">
        <v>1436</v>
      </c>
      <c r="R67" s="43">
        <v>96</v>
      </c>
      <c r="S67" s="16" t="s">
        <v>1154</v>
      </c>
      <c r="T67" s="43">
        <v>5</v>
      </c>
      <c r="U67" s="43">
        <v>0</v>
      </c>
      <c r="V67" s="43">
        <v>5</v>
      </c>
      <c r="W67" s="45">
        <v>289250</v>
      </c>
      <c r="X67" s="45">
        <v>236659.5</v>
      </c>
      <c r="Y67" s="45">
        <v>-52590.5</v>
      </c>
      <c r="Z67" s="22" t="s">
        <v>1437</v>
      </c>
      <c r="AA67" s="22" t="s">
        <v>1505</v>
      </c>
    </row>
    <row r="68" spans="1:27" ht="30" customHeight="1" x14ac:dyDescent="0.25">
      <c r="A68" s="16" t="s">
        <v>150</v>
      </c>
      <c r="B68" s="16" t="s">
        <v>151</v>
      </c>
      <c r="C68" s="16" t="s">
        <v>900</v>
      </c>
      <c r="D68" s="16" t="s">
        <v>26</v>
      </c>
      <c r="E68" s="16" t="s">
        <v>27</v>
      </c>
      <c r="F68" s="42">
        <v>1</v>
      </c>
      <c r="G68" s="42">
        <v>0</v>
      </c>
      <c r="H68" s="42">
        <v>442.1</v>
      </c>
      <c r="I68" s="42">
        <v>360</v>
      </c>
      <c r="J68" s="42">
        <v>1.2280555555555599</v>
      </c>
      <c r="K68" s="42">
        <v>1</v>
      </c>
      <c r="L68" s="42">
        <v>1.0900000000000001</v>
      </c>
      <c r="M68" s="43">
        <v>2</v>
      </c>
      <c r="N68" s="43">
        <v>2</v>
      </c>
      <c r="O68" s="42">
        <v>720</v>
      </c>
      <c r="P68" s="44">
        <v>0.95</v>
      </c>
      <c r="Q68" s="16" t="s">
        <v>1436</v>
      </c>
      <c r="R68" s="43">
        <v>51</v>
      </c>
      <c r="S68" s="16" t="s">
        <v>1105</v>
      </c>
      <c r="T68" s="43">
        <v>2</v>
      </c>
      <c r="U68" s="43">
        <v>0</v>
      </c>
      <c r="V68" s="43">
        <v>2</v>
      </c>
      <c r="W68" s="45">
        <v>83200</v>
      </c>
      <c r="X68" s="45">
        <v>68072.759999999995</v>
      </c>
      <c r="Y68" s="45">
        <v>-15127.24</v>
      </c>
      <c r="Z68" s="22" t="s">
        <v>1437</v>
      </c>
      <c r="AA68" s="22" t="s">
        <v>1506</v>
      </c>
    </row>
    <row r="69" spans="1:27" ht="30" customHeight="1" x14ac:dyDescent="0.25">
      <c r="A69" s="16" t="s">
        <v>150</v>
      </c>
      <c r="B69" s="16" t="s">
        <v>151</v>
      </c>
      <c r="C69" s="16" t="s">
        <v>900</v>
      </c>
      <c r="D69" s="16" t="s">
        <v>34</v>
      </c>
      <c r="E69" s="16" t="s">
        <v>35</v>
      </c>
      <c r="F69" s="42">
        <v>2</v>
      </c>
      <c r="G69" s="42">
        <v>2</v>
      </c>
      <c r="H69" s="42">
        <v>218.2</v>
      </c>
      <c r="I69" s="42">
        <v>386.75</v>
      </c>
      <c r="J69" s="42">
        <v>0.56418875242404698</v>
      </c>
      <c r="K69" s="42">
        <v>1</v>
      </c>
      <c r="L69" s="42">
        <v>1.0900000000000001</v>
      </c>
      <c r="M69" s="43">
        <v>2</v>
      </c>
      <c r="N69" s="43">
        <v>0</v>
      </c>
      <c r="O69" s="42">
        <v>0</v>
      </c>
      <c r="P69" s="44">
        <v>0.95</v>
      </c>
      <c r="Q69" s="16" t="s">
        <v>1436</v>
      </c>
      <c r="R69" s="43">
        <v>1</v>
      </c>
      <c r="S69" s="16" t="s">
        <v>1100</v>
      </c>
      <c r="T69" s="43">
        <v>1</v>
      </c>
      <c r="U69" s="43">
        <v>1</v>
      </c>
      <c r="V69" s="43">
        <v>0</v>
      </c>
      <c r="W69" s="45">
        <v>0</v>
      </c>
      <c r="X69" s="45">
        <v>44672.76</v>
      </c>
      <c r="Y69" s="45">
        <v>44672.76</v>
      </c>
      <c r="Z69" s="22" t="s">
        <v>1443</v>
      </c>
      <c r="AA69" s="22" t="s">
        <v>1507</v>
      </c>
    </row>
    <row r="70" spans="1:27" ht="45" customHeight="1" x14ac:dyDescent="0.25">
      <c r="A70" s="16" t="s">
        <v>150</v>
      </c>
      <c r="B70" s="16" t="s">
        <v>151</v>
      </c>
      <c r="C70" s="16" t="s">
        <v>900</v>
      </c>
      <c r="D70" s="16" t="s">
        <v>46</v>
      </c>
      <c r="E70" s="16" t="s">
        <v>47</v>
      </c>
      <c r="F70" s="42">
        <v>1</v>
      </c>
      <c r="G70" s="42">
        <v>1</v>
      </c>
      <c r="H70" s="42">
        <v>490</v>
      </c>
      <c r="I70" s="42">
        <v>404.8</v>
      </c>
      <c r="J70" s="42">
        <v>1.2104743083003999</v>
      </c>
      <c r="K70" s="42">
        <v>1</v>
      </c>
      <c r="L70" s="42">
        <v>1.0900000000000001</v>
      </c>
      <c r="M70" s="43">
        <v>2</v>
      </c>
      <c r="N70" s="43">
        <v>1</v>
      </c>
      <c r="O70" s="42">
        <v>404.8</v>
      </c>
      <c r="P70" s="44">
        <v>0.95</v>
      </c>
      <c r="Q70" s="16" t="s">
        <v>1436</v>
      </c>
      <c r="R70" s="43">
        <v>36</v>
      </c>
      <c r="S70" s="16" t="s">
        <v>1102</v>
      </c>
      <c r="T70" s="43">
        <v>2</v>
      </c>
      <c r="U70" s="43">
        <v>0</v>
      </c>
      <c r="V70" s="43">
        <v>2</v>
      </c>
      <c r="W70" s="45">
        <v>148200</v>
      </c>
      <c r="X70" s="45">
        <v>121254.48</v>
      </c>
      <c r="Y70" s="45">
        <v>-26945.52</v>
      </c>
      <c r="Z70" s="22" t="s">
        <v>1437</v>
      </c>
      <c r="AA70" s="22" t="s">
        <v>1508</v>
      </c>
    </row>
    <row r="71" spans="1:27" ht="45" customHeight="1" x14ac:dyDescent="0.25">
      <c r="A71" s="16" t="s">
        <v>150</v>
      </c>
      <c r="B71" s="16" t="s">
        <v>151</v>
      </c>
      <c r="C71" s="16" t="s">
        <v>900</v>
      </c>
      <c r="D71" s="16" t="s">
        <v>48</v>
      </c>
      <c r="E71" s="16" t="s">
        <v>49</v>
      </c>
      <c r="F71" s="42">
        <v>1</v>
      </c>
      <c r="G71" s="42">
        <v>1</v>
      </c>
      <c r="H71" s="42">
        <v>840</v>
      </c>
      <c r="I71" s="42">
        <v>369</v>
      </c>
      <c r="J71" s="42">
        <v>2.27642276422764</v>
      </c>
      <c r="K71" s="42">
        <v>1</v>
      </c>
      <c r="L71" s="42">
        <v>1.0900000000000001</v>
      </c>
      <c r="M71" s="43">
        <v>3</v>
      </c>
      <c r="N71" s="43">
        <v>2</v>
      </c>
      <c r="O71" s="42">
        <v>738</v>
      </c>
      <c r="P71" s="44">
        <v>0.95</v>
      </c>
      <c r="Q71" s="16" t="s">
        <v>1436</v>
      </c>
      <c r="R71" s="43">
        <v>51</v>
      </c>
      <c r="S71" s="16" t="s">
        <v>1105</v>
      </c>
      <c r="T71" s="43">
        <v>3</v>
      </c>
      <c r="U71" s="43">
        <v>0</v>
      </c>
      <c r="V71" s="43">
        <v>3</v>
      </c>
      <c r="W71" s="45">
        <v>232050</v>
      </c>
      <c r="X71" s="45">
        <v>189859.14</v>
      </c>
      <c r="Y71" s="45">
        <v>-42190.86</v>
      </c>
      <c r="Z71" s="22" t="s">
        <v>1437</v>
      </c>
      <c r="AA71" s="22" t="s">
        <v>1509</v>
      </c>
    </row>
    <row r="72" spans="1:27" ht="45" customHeight="1" x14ac:dyDescent="0.25">
      <c r="A72" s="16" t="s">
        <v>150</v>
      </c>
      <c r="B72" s="16" t="s">
        <v>151</v>
      </c>
      <c r="C72" s="16" t="s">
        <v>900</v>
      </c>
      <c r="D72" s="16" t="s">
        <v>4</v>
      </c>
      <c r="E72" s="16" t="s">
        <v>5</v>
      </c>
      <c r="F72" s="42">
        <v>1</v>
      </c>
      <c r="G72" s="42">
        <v>1</v>
      </c>
      <c r="H72" s="42">
        <v>92</v>
      </c>
      <c r="I72" s="42">
        <v>386.75</v>
      </c>
      <c r="J72" s="42">
        <v>0.23787976729153201</v>
      </c>
      <c r="K72" s="42">
        <v>1</v>
      </c>
      <c r="L72" s="42">
        <v>1.0900000000000001</v>
      </c>
      <c r="M72" s="43">
        <v>2</v>
      </c>
      <c r="N72" s="43">
        <v>1</v>
      </c>
      <c r="O72" s="42">
        <v>386.75</v>
      </c>
      <c r="P72" s="44">
        <v>0.95</v>
      </c>
      <c r="Q72" s="16" t="s">
        <v>1436</v>
      </c>
      <c r="R72" s="43">
        <v>36</v>
      </c>
      <c r="S72" s="16" t="s">
        <v>1102</v>
      </c>
      <c r="T72" s="43">
        <v>2</v>
      </c>
      <c r="U72" s="43">
        <v>0</v>
      </c>
      <c r="V72" s="43">
        <v>2</v>
      </c>
      <c r="W72" s="45">
        <v>89700</v>
      </c>
      <c r="X72" s="45">
        <v>73391.039999999994</v>
      </c>
      <c r="Y72" s="45">
        <v>-16308.96</v>
      </c>
      <c r="Z72" s="22" t="s">
        <v>1437</v>
      </c>
      <c r="AA72" s="22" t="s">
        <v>1510</v>
      </c>
    </row>
    <row r="73" spans="1:27" ht="45" customHeight="1" x14ac:dyDescent="0.25">
      <c r="A73" s="16" t="s">
        <v>150</v>
      </c>
      <c r="B73" s="16" t="s">
        <v>151</v>
      </c>
      <c r="C73" s="16" t="s">
        <v>900</v>
      </c>
      <c r="D73" s="16" t="s">
        <v>68</v>
      </c>
      <c r="E73" s="16" t="s">
        <v>69</v>
      </c>
      <c r="F73" s="42">
        <v>0</v>
      </c>
      <c r="G73" s="42">
        <v>1</v>
      </c>
      <c r="H73" s="42">
        <v>175</v>
      </c>
      <c r="I73" s="42">
        <v>369</v>
      </c>
      <c r="J73" s="42">
        <v>0.474254742547426</v>
      </c>
      <c r="K73" s="42">
        <v>1</v>
      </c>
      <c r="L73" s="42">
        <v>1.0900000000000001</v>
      </c>
      <c r="M73" s="43">
        <v>2</v>
      </c>
      <c r="N73" s="43">
        <v>1</v>
      </c>
      <c r="O73" s="42">
        <v>369</v>
      </c>
      <c r="P73" s="44">
        <v>0.95</v>
      </c>
      <c r="Q73" s="16" t="s">
        <v>1436</v>
      </c>
      <c r="R73" s="43">
        <v>41</v>
      </c>
      <c r="S73" s="16" t="s">
        <v>1102</v>
      </c>
      <c r="T73" s="43">
        <v>2</v>
      </c>
      <c r="U73" s="43">
        <v>0</v>
      </c>
      <c r="V73" s="43">
        <v>2</v>
      </c>
      <c r="W73" s="45">
        <v>141700</v>
      </c>
      <c r="X73" s="45">
        <v>115936.2</v>
      </c>
      <c r="Y73" s="45">
        <v>-25763.8</v>
      </c>
      <c r="Z73" s="22" t="s">
        <v>1437</v>
      </c>
      <c r="AA73" s="22" t="s">
        <v>1511</v>
      </c>
    </row>
    <row r="74" spans="1:27" ht="45" customHeight="1" x14ac:dyDescent="0.25">
      <c r="A74" s="16" t="s">
        <v>153</v>
      </c>
      <c r="B74" s="16" t="s">
        <v>154</v>
      </c>
      <c r="C74" s="16" t="s">
        <v>899</v>
      </c>
      <c r="D74" s="16" t="s">
        <v>30</v>
      </c>
      <c r="E74" s="16" t="s">
        <v>31</v>
      </c>
      <c r="F74" s="42">
        <v>4</v>
      </c>
      <c r="G74" s="42">
        <v>4</v>
      </c>
      <c r="H74" s="42">
        <v>7250</v>
      </c>
      <c r="I74" s="42">
        <v>414</v>
      </c>
      <c r="J74" s="42">
        <v>17.512077294686001</v>
      </c>
      <c r="K74" s="42">
        <v>2</v>
      </c>
      <c r="L74" s="42">
        <v>1.1000000000000001</v>
      </c>
      <c r="M74" s="43">
        <v>20</v>
      </c>
      <c r="N74" s="43">
        <v>16</v>
      </c>
      <c r="O74" s="42">
        <v>6624</v>
      </c>
      <c r="P74" s="44">
        <v>0.95</v>
      </c>
      <c r="Q74" s="16" t="s">
        <v>1436</v>
      </c>
      <c r="R74" s="43">
        <v>100</v>
      </c>
      <c r="S74" s="16" t="s">
        <v>1154</v>
      </c>
      <c r="T74" s="43">
        <v>17</v>
      </c>
      <c r="U74" s="43">
        <v>0</v>
      </c>
      <c r="V74" s="43">
        <v>17</v>
      </c>
      <c r="W74" s="45">
        <v>817700</v>
      </c>
      <c r="X74" s="45">
        <v>669026.16</v>
      </c>
      <c r="Y74" s="45">
        <v>-148673.84</v>
      </c>
      <c r="Z74" s="22" t="s">
        <v>1437</v>
      </c>
      <c r="AA74" s="22" t="s">
        <v>1512</v>
      </c>
    </row>
    <row r="75" spans="1:27" ht="30" customHeight="1" x14ac:dyDescent="0.25">
      <c r="A75" s="16" t="s">
        <v>153</v>
      </c>
      <c r="B75" s="16" t="s">
        <v>154</v>
      </c>
      <c r="C75" s="16" t="s">
        <v>899</v>
      </c>
      <c r="D75" s="16" t="s">
        <v>52</v>
      </c>
      <c r="E75" s="16" t="s">
        <v>53</v>
      </c>
      <c r="F75" s="42">
        <v>3</v>
      </c>
      <c r="G75" s="42">
        <v>3</v>
      </c>
      <c r="H75" s="42">
        <v>1054.2</v>
      </c>
      <c r="I75" s="42">
        <v>386.75</v>
      </c>
      <c r="J75" s="42">
        <v>2.72579185520362</v>
      </c>
      <c r="K75" s="42">
        <v>1</v>
      </c>
      <c r="L75" s="42">
        <v>1.1000000000000001</v>
      </c>
      <c r="M75" s="43">
        <v>3</v>
      </c>
      <c r="N75" s="43">
        <v>0</v>
      </c>
      <c r="O75" s="42">
        <v>0</v>
      </c>
      <c r="P75" s="44">
        <v>0.95</v>
      </c>
      <c r="Q75" s="16" t="s">
        <v>1436</v>
      </c>
      <c r="R75" s="43">
        <v>1</v>
      </c>
      <c r="S75" s="16" t="s">
        <v>1100</v>
      </c>
      <c r="T75" s="43">
        <v>1</v>
      </c>
      <c r="U75" s="43">
        <v>1</v>
      </c>
      <c r="V75" s="43">
        <v>0</v>
      </c>
      <c r="W75" s="45">
        <v>0</v>
      </c>
      <c r="X75" s="45">
        <v>36695.519999999997</v>
      </c>
      <c r="Y75" s="45">
        <v>36695.519999999997</v>
      </c>
      <c r="Z75" s="22" t="s">
        <v>1443</v>
      </c>
      <c r="AA75" s="22" t="s">
        <v>1513</v>
      </c>
    </row>
    <row r="76" spans="1:27" ht="30" customHeight="1" x14ac:dyDescent="0.25">
      <c r="A76" s="16" t="s">
        <v>153</v>
      </c>
      <c r="B76" s="16" t="s">
        <v>154</v>
      </c>
      <c r="C76" s="16" t="s">
        <v>899</v>
      </c>
      <c r="D76" s="16" t="s">
        <v>84</v>
      </c>
      <c r="E76" s="16" t="s">
        <v>85</v>
      </c>
      <c r="F76" s="42">
        <v>1</v>
      </c>
      <c r="G76" s="42">
        <v>0</v>
      </c>
      <c r="H76" s="42">
        <v>1483</v>
      </c>
      <c r="I76" s="42">
        <v>382.5</v>
      </c>
      <c r="J76" s="42">
        <v>3.8771241830065399</v>
      </c>
      <c r="K76" s="42">
        <v>1</v>
      </c>
      <c r="L76" s="42">
        <v>1.1000000000000001</v>
      </c>
      <c r="M76" s="43">
        <v>5</v>
      </c>
      <c r="N76" s="43">
        <v>5</v>
      </c>
      <c r="O76" s="42">
        <v>1912.5</v>
      </c>
      <c r="P76" s="44">
        <v>0.95</v>
      </c>
      <c r="Q76" s="16" t="s">
        <v>1436</v>
      </c>
      <c r="R76" s="43">
        <v>96</v>
      </c>
      <c r="S76" s="16" t="s">
        <v>1154</v>
      </c>
      <c r="T76" s="43">
        <v>5</v>
      </c>
      <c r="U76" s="43">
        <v>0</v>
      </c>
      <c r="V76" s="43">
        <v>5</v>
      </c>
      <c r="W76" s="45">
        <v>289250</v>
      </c>
      <c r="X76" s="45">
        <v>236659.5</v>
      </c>
      <c r="Y76" s="45">
        <v>-52590.5</v>
      </c>
      <c r="Z76" s="22" t="s">
        <v>1437</v>
      </c>
      <c r="AA76" s="22" t="s">
        <v>1514</v>
      </c>
    </row>
    <row r="77" spans="1:27" ht="30" customHeight="1" x14ac:dyDescent="0.25">
      <c r="A77" s="16" t="s">
        <v>153</v>
      </c>
      <c r="B77" s="16" t="s">
        <v>154</v>
      </c>
      <c r="C77" s="16" t="s">
        <v>899</v>
      </c>
      <c r="D77" s="16" t="s">
        <v>26</v>
      </c>
      <c r="E77" s="16" t="s">
        <v>27</v>
      </c>
      <c r="F77" s="42">
        <v>1</v>
      </c>
      <c r="G77" s="42">
        <v>0</v>
      </c>
      <c r="H77" s="42">
        <v>420</v>
      </c>
      <c r="I77" s="42">
        <v>360</v>
      </c>
      <c r="J77" s="42">
        <v>1.1666666666666701</v>
      </c>
      <c r="K77" s="42">
        <v>1</v>
      </c>
      <c r="L77" s="42">
        <v>1.1000000000000001</v>
      </c>
      <c r="M77" s="43">
        <v>2</v>
      </c>
      <c r="N77" s="43">
        <v>2</v>
      </c>
      <c r="O77" s="42">
        <v>720</v>
      </c>
      <c r="P77" s="44">
        <v>0.95</v>
      </c>
      <c r="Q77" s="16" t="s">
        <v>1436</v>
      </c>
      <c r="R77" s="43">
        <v>51</v>
      </c>
      <c r="S77" s="16" t="s">
        <v>1105</v>
      </c>
      <c r="T77" s="43">
        <v>2</v>
      </c>
      <c r="U77" s="43">
        <v>0</v>
      </c>
      <c r="V77" s="43">
        <v>2</v>
      </c>
      <c r="W77" s="45">
        <v>83200</v>
      </c>
      <c r="X77" s="45">
        <v>68072.759999999995</v>
      </c>
      <c r="Y77" s="45">
        <v>-15127.24</v>
      </c>
      <c r="Z77" s="22" t="s">
        <v>1437</v>
      </c>
      <c r="AA77" s="22" t="s">
        <v>1515</v>
      </c>
    </row>
    <row r="78" spans="1:27" ht="30" customHeight="1" x14ac:dyDescent="0.25">
      <c r="A78" s="16" t="s">
        <v>153</v>
      </c>
      <c r="B78" s="16" t="s">
        <v>154</v>
      </c>
      <c r="C78" s="16" t="s">
        <v>899</v>
      </c>
      <c r="D78" s="16" t="s">
        <v>34</v>
      </c>
      <c r="E78" s="16" t="s">
        <v>35</v>
      </c>
      <c r="F78" s="42">
        <v>2</v>
      </c>
      <c r="G78" s="42">
        <v>2</v>
      </c>
      <c r="H78" s="42">
        <v>181.2</v>
      </c>
      <c r="I78" s="42">
        <v>386.75</v>
      </c>
      <c r="J78" s="42">
        <v>0.468519715578539</v>
      </c>
      <c r="K78" s="42">
        <v>1</v>
      </c>
      <c r="L78" s="42">
        <v>1.1000000000000001</v>
      </c>
      <c r="M78" s="43">
        <v>2</v>
      </c>
      <c r="N78" s="43">
        <v>0</v>
      </c>
      <c r="O78" s="42">
        <v>0</v>
      </c>
      <c r="P78" s="44">
        <v>0.95</v>
      </c>
      <c r="Q78" s="16" t="s">
        <v>1436</v>
      </c>
      <c r="R78" s="43">
        <v>1</v>
      </c>
      <c r="S78" s="16" t="s">
        <v>1100</v>
      </c>
      <c r="T78" s="43">
        <v>1</v>
      </c>
      <c r="U78" s="43">
        <v>1</v>
      </c>
      <c r="V78" s="43">
        <v>0</v>
      </c>
      <c r="W78" s="45">
        <v>0</v>
      </c>
      <c r="X78" s="45">
        <v>44672.76</v>
      </c>
      <c r="Y78" s="45">
        <v>44672.76</v>
      </c>
      <c r="Z78" s="22" t="s">
        <v>1443</v>
      </c>
      <c r="AA78" s="22" t="s">
        <v>1516</v>
      </c>
    </row>
    <row r="79" spans="1:27" ht="45" customHeight="1" x14ac:dyDescent="0.25">
      <c r="A79" s="16" t="s">
        <v>153</v>
      </c>
      <c r="B79" s="16" t="s">
        <v>154</v>
      </c>
      <c r="C79" s="16" t="s">
        <v>899</v>
      </c>
      <c r="D79" s="16" t="s">
        <v>46</v>
      </c>
      <c r="E79" s="16" t="s">
        <v>47</v>
      </c>
      <c r="F79" s="42">
        <v>1</v>
      </c>
      <c r="G79" s="42">
        <v>1</v>
      </c>
      <c r="H79" s="42">
        <v>826</v>
      </c>
      <c r="I79" s="42">
        <v>404.8</v>
      </c>
      <c r="J79" s="42">
        <v>2.0405138339921001</v>
      </c>
      <c r="K79" s="42">
        <v>1</v>
      </c>
      <c r="L79" s="42">
        <v>1.1000000000000001</v>
      </c>
      <c r="M79" s="43">
        <v>3</v>
      </c>
      <c r="N79" s="43">
        <v>2</v>
      </c>
      <c r="O79" s="42">
        <v>809.6</v>
      </c>
      <c r="P79" s="44">
        <v>0.95</v>
      </c>
      <c r="Q79" s="16" t="s">
        <v>1436</v>
      </c>
      <c r="R79" s="43">
        <v>51</v>
      </c>
      <c r="S79" s="16" t="s">
        <v>1105</v>
      </c>
      <c r="T79" s="43">
        <v>3</v>
      </c>
      <c r="U79" s="43">
        <v>0</v>
      </c>
      <c r="V79" s="43">
        <v>3</v>
      </c>
      <c r="W79" s="45">
        <v>222300</v>
      </c>
      <c r="X79" s="45">
        <v>181881.72</v>
      </c>
      <c r="Y79" s="45">
        <v>-40418.28</v>
      </c>
      <c r="Z79" s="22" t="s">
        <v>1437</v>
      </c>
      <c r="AA79" s="22" t="s">
        <v>1517</v>
      </c>
    </row>
    <row r="80" spans="1:27" ht="45" customHeight="1" x14ac:dyDescent="0.25">
      <c r="A80" s="16" t="s">
        <v>153</v>
      </c>
      <c r="B80" s="16" t="s">
        <v>154</v>
      </c>
      <c r="C80" s="16" t="s">
        <v>899</v>
      </c>
      <c r="D80" s="16" t="s">
        <v>48</v>
      </c>
      <c r="E80" s="16" t="s">
        <v>49</v>
      </c>
      <c r="F80" s="42">
        <v>1</v>
      </c>
      <c r="G80" s="42">
        <v>1</v>
      </c>
      <c r="H80" s="42">
        <v>1416</v>
      </c>
      <c r="I80" s="42">
        <v>369</v>
      </c>
      <c r="J80" s="42">
        <v>3.8373983739837398</v>
      </c>
      <c r="K80" s="42">
        <v>1</v>
      </c>
      <c r="L80" s="42">
        <v>1.1000000000000001</v>
      </c>
      <c r="M80" s="43">
        <v>5</v>
      </c>
      <c r="N80" s="43">
        <v>4</v>
      </c>
      <c r="O80" s="42">
        <v>1476</v>
      </c>
      <c r="P80" s="44">
        <v>0.95</v>
      </c>
      <c r="Q80" s="16" t="s">
        <v>1436</v>
      </c>
      <c r="R80" s="43">
        <v>81</v>
      </c>
      <c r="S80" s="16" t="s">
        <v>1154</v>
      </c>
      <c r="T80" s="43">
        <v>5</v>
      </c>
      <c r="U80" s="43">
        <v>0</v>
      </c>
      <c r="V80" s="43">
        <v>5</v>
      </c>
      <c r="W80" s="45">
        <v>386750</v>
      </c>
      <c r="X80" s="45">
        <v>316431.90000000002</v>
      </c>
      <c r="Y80" s="45">
        <v>-70318.100000000006</v>
      </c>
      <c r="Z80" s="22" t="s">
        <v>1437</v>
      </c>
      <c r="AA80" s="22" t="s">
        <v>1518</v>
      </c>
    </row>
    <row r="81" spans="1:27" ht="30" customHeight="1" x14ac:dyDescent="0.25">
      <c r="A81" s="16" t="s">
        <v>153</v>
      </c>
      <c r="B81" s="16" t="s">
        <v>154</v>
      </c>
      <c r="C81" s="16" t="s">
        <v>899</v>
      </c>
      <c r="D81" s="16" t="s">
        <v>4</v>
      </c>
      <c r="E81" s="16" t="s">
        <v>5</v>
      </c>
      <c r="F81" s="42">
        <v>1</v>
      </c>
      <c r="G81" s="42">
        <v>1</v>
      </c>
      <c r="H81" s="42">
        <v>76</v>
      </c>
      <c r="I81" s="42">
        <v>386.75</v>
      </c>
      <c r="J81" s="42">
        <v>0.19650937297996099</v>
      </c>
      <c r="K81" s="42">
        <v>1</v>
      </c>
      <c r="L81" s="42">
        <v>1.1000000000000001</v>
      </c>
      <c r="M81" s="43">
        <v>2</v>
      </c>
      <c r="N81" s="43">
        <v>1</v>
      </c>
      <c r="O81" s="42">
        <v>386.75</v>
      </c>
      <c r="P81" s="44">
        <v>0.95</v>
      </c>
      <c r="Q81" s="16" t="s">
        <v>1436</v>
      </c>
      <c r="R81" s="43">
        <v>36</v>
      </c>
      <c r="S81" s="16" t="s">
        <v>1102</v>
      </c>
      <c r="T81" s="43">
        <v>2</v>
      </c>
      <c r="U81" s="43">
        <v>0</v>
      </c>
      <c r="V81" s="43">
        <v>2</v>
      </c>
      <c r="W81" s="45">
        <v>89700</v>
      </c>
      <c r="X81" s="45">
        <v>73391.039999999994</v>
      </c>
      <c r="Y81" s="45">
        <v>-16308.96</v>
      </c>
      <c r="Z81" s="22" t="s">
        <v>1437</v>
      </c>
      <c r="AA81" s="22" t="s">
        <v>1519</v>
      </c>
    </row>
    <row r="82" spans="1:27" ht="45" customHeight="1" x14ac:dyDescent="0.25">
      <c r="A82" s="16" t="s">
        <v>153</v>
      </c>
      <c r="B82" s="16" t="s">
        <v>154</v>
      </c>
      <c r="C82" s="16" t="s">
        <v>899</v>
      </c>
      <c r="D82" s="16" t="s">
        <v>68</v>
      </c>
      <c r="E82" s="16" t="s">
        <v>69</v>
      </c>
      <c r="F82" s="42">
        <v>0</v>
      </c>
      <c r="G82" s="42">
        <v>0</v>
      </c>
      <c r="H82" s="42">
        <v>175</v>
      </c>
      <c r="I82" s="42">
        <v>369</v>
      </c>
      <c r="J82" s="42">
        <v>0.474254742547426</v>
      </c>
      <c r="K82" s="42">
        <v>1</v>
      </c>
      <c r="L82" s="42">
        <v>1.1000000000000001</v>
      </c>
      <c r="M82" s="43">
        <v>2</v>
      </c>
      <c r="N82" s="43">
        <v>2</v>
      </c>
      <c r="O82" s="42">
        <v>738</v>
      </c>
      <c r="P82" s="44">
        <v>0.95</v>
      </c>
      <c r="Q82" s="16" t="s">
        <v>1436</v>
      </c>
      <c r="R82" s="43">
        <v>51</v>
      </c>
      <c r="S82" s="16" t="s">
        <v>1105</v>
      </c>
      <c r="T82" s="43">
        <v>2</v>
      </c>
      <c r="U82" s="43">
        <v>0</v>
      </c>
      <c r="V82" s="43">
        <v>2</v>
      </c>
      <c r="W82" s="45">
        <v>141700</v>
      </c>
      <c r="X82" s="45">
        <v>115936.2</v>
      </c>
      <c r="Y82" s="45">
        <v>-25763.8</v>
      </c>
      <c r="Z82" s="22" t="s">
        <v>1437</v>
      </c>
      <c r="AA82" s="22" t="s">
        <v>1520</v>
      </c>
    </row>
    <row r="83" spans="1:27" ht="45" customHeight="1" x14ac:dyDescent="0.25">
      <c r="A83" s="16" t="s">
        <v>156</v>
      </c>
      <c r="B83" s="16" t="s">
        <v>157</v>
      </c>
      <c r="C83" s="16" t="s">
        <v>901</v>
      </c>
      <c r="D83" s="16" t="s">
        <v>30</v>
      </c>
      <c r="E83" s="16" t="s">
        <v>31</v>
      </c>
      <c r="F83" s="42">
        <v>2</v>
      </c>
      <c r="G83" s="42">
        <v>2</v>
      </c>
      <c r="H83" s="42">
        <v>5471</v>
      </c>
      <c r="I83" s="42">
        <v>414</v>
      </c>
      <c r="J83" s="42">
        <v>13.214975845410599</v>
      </c>
      <c r="K83" s="42">
        <v>2</v>
      </c>
      <c r="L83" s="42">
        <v>1</v>
      </c>
      <c r="M83" s="43">
        <v>14</v>
      </c>
      <c r="N83" s="43">
        <v>12</v>
      </c>
      <c r="O83" s="42">
        <v>4968</v>
      </c>
      <c r="P83" s="44">
        <v>0.95</v>
      </c>
      <c r="Q83" s="16" t="s">
        <v>1436</v>
      </c>
      <c r="R83" s="43">
        <v>100</v>
      </c>
      <c r="S83" s="16" t="s">
        <v>1154</v>
      </c>
      <c r="T83" s="43">
        <v>13</v>
      </c>
      <c r="U83" s="43">
        <v>0</v>
      </c>
      <c r="V83" s="43">
        <v>13</v>
      </c>
      <c r="W83" s="45">
        <v>625300</v>
      </c>
      <c r="X83" s="45">
        <v>511608.24</v>
      </c>
      <c r="Y83" s="45">
        <v>-113691.76</v>
      </c>
      <c r="Z83" s="22" t="s">
        <v>1437</v>
      </c>
      <c r="AA83" s="22" t="s">
        <v>1521</v>
      </c>
    </row>
    <row r="84" spans="1:27" ht="30" customHeight="1" x14ac:dyDescent="0.25">
      <c r="A84" s="16" t="s">
        <v>156</v>
      </c>
      <c r="B84" s="16" t="s">
        <v>157</v>
      </c>
      <c r="C84" s="16" t="s">
        <v>901</v>
      </c>
      <c r="D84" s="16" t="s">
        <v>52</v>
      </c>
      <c r="E84" s="16" t="s">
        <v>53</v>
      </c>
      <c r="F84" s="42">
        <v>2</v>
      </c>
      <c r="G84" s="42">
        <v>2</v>
      </c>
      <c r="H84" s="42">
        <v>273.7</v>
      </c>
      <c r="I84" s="42">
        <v>386.75</v>
      </c>
      <c r="J84" s="42">
        <v>0.70769230769230795</v>
      </c>
      <c r="K84" s="42">
        <v>1</v>
      </c>
      <c r="L84" s="42">
        <v>1</v>
      </c>
      <c r="M84" s="43">
        <v>1</v>
      </c>
      <c r="N84" s="43">
        <v>-1</v>
      </c>
      <c r="O84" s="42">
        <v>-386.75</v>
      </c>
      <c r="P84" s="44">
        <v>0.95</v>
      </c>
      <c r="Q84" s="16" t="s">
        <v>1436</v>
      </c>
      <c r="R84" s="43">
        <v>0</v>
      </c>
      <c r="S84" s="16" t="s">
        <v>1100</v>
      </c>
      <c r="T84" s="43">
        <v>0</v>
      </c>
      <c r="U84" s="43">
        <v>0</v>
      </c>
      <c r="V84" s="43">
        <v>0</v>
      </c>
      <c r="W84" s="45">
        <v>0</v>
      </c>
      <c r="X84" s="45">
        <v>0</v>
      </c>
      <c r="Y84" s="45">
        <v>0</v>
      </c>
      <c r="Z84" s="22" t="s">
        <v>1439</v>
      </c>
      <c r="AA84" s="22" t="s">
        <v>1522</v>
      </c>
    </row>
    <row r="85" spans="1:27" ht="30" customHeight="1" x14ac:dyDescent="0.25">
      <c r="A85" s="16" t="s">
        <v>156</v>
      </c>
      <c r="B85" s="16" t="s">
        <v>157</v>
      </c>
      <c r="C85" s="16" t="s">
        <v>901</v>
      </c>
      <c r="D85" s="16" t="s">
        <v>84</v>
      </c>
      <c r="E85" s="16" t="s">
        <v>85</v>
      </c>
      <c r="F85" s="42">
        <v>1</v>
      </c>
      <c r="G85" s="42">
        <v>0</v>
      </c>
      <c r="H85" s="42">
        <v>1220</v>
      </c>
      <c r="I85" s="42">
        <v>382.5</v>
      </c>
      <c r="J85" s="42">
        <v>3.18954248366013</v>
      </c>
      <c r="K85" s="42">
        <v>1</v>
      </c>
      <c r="L85" s="42">
        <v>1</v>
      </c>
      <c r="M85" s="43">
        <v>4</v>
      </c>
      <c r="N85" s="43">
        <v>4</v>
      </c>
      <c r="O85" s="42">
        <v>1530</v>
      </c>
      <c r="P85" s="44">
        <v>0.95</v>
      </c>
      <c r="Q85" s="16" t="s">
        <v>1436</v>
      </c>
      <c r="R85" s="43">
        <v>81</v>
      </c>
      <c r="S85" s="16" t="s">
        <v>1154</v>
      </c>
      <c r="T85" s="43">
        <v>4</v>
      </c>
      <c r="U85" s="43">
        <v>0</v>
      </c>
      <c r="V85" s="43">
        <v>4</v>
      </c>
      <c r="W85" s="45">
        <v>231400</v>
      </c>
      <c r="X85" s="45">
        <v>189327.6</v>
      </c>
      <c r="Y85" s="45">
        <v>-42072.4</v>
      </c>
      <c r="Z85" s="22" t="s">
        <v>1437</v>
      </c>
      <c r="AA85" s="22" t="s">
        <v>1523</v>
      </c>
    </row>
    <row r="86" spans="1:27" ht="30" customHeight="1" x14ac:dyDescent="0.25">
      <c r="A86" s="16" t="s">
        <v>156</v>
      </c>
      <c r="B86" s="16" t="s">
        <v>157</v>
      </c>
      <c r="C86" s="16" t="s">
        <v>901</v>
      </c>
      <c r="D86" s="16" t="s">
        <v>26</v>
      </c>
      <c r="E86" s="16" t="s">
        <v>27</v>
      </c>
      <c r="F86" s="42">
        <v>1</v>
      </c>
      <c r="G86" s="42">
        <v>0</v>
      </c>
      <c r="H86" s="42">
        <v>354.9</v>
      </c>
      <c r="I86" s="42">
        <v>360</v>
      </c>
      <c r="J86" s="42">
        <v>0.98583333333333301</v>
      </c>
      <c r="K86" s="42">
        <v>1</v>
      </c>
      <c r="L86" s="42">
        <v>1</v>
      </c>
      <c r="M86" s="43">
        <v>1</v>
      </c>
      <c r="N86" s="43">
        <v>1</v>
      </c>
      <c r="O86" s="42">
        <v>360</v>
      </c>
      <c r="P86" s="44">
        <v>0.95</v>
      </c>
      <c r="Q86" s="16" t="s">
        <v>1436</v>
      </c>
      <c r="R86" s="43">
        <v>36</v>
      </c>
      <c r="S86" s="16" t="s">
        <v>1102</v>
      </c>
      <c r="T86" s="43">
        <v>1</v>
      </c>
      <c r="U86" s="43">
        <v>0</v>
      </c>
      <c r="V86" s="43">
        <v>1</v>
      </c>
      <c r="W86" s="45">
        <v>41600</v>
      </c>
      <c r="X86" s="45">
        <v>34036.379999999997</v>
      </c>
      <c r="Y86" s="45">
        <v>-7563.62</v>
      </c>
      <c r="Z86" s="22" t="s">
        <v>1437</v>
      </c>
      <c r="AA86" s="22" t="s">
        <v>1524</v>
      </c>
    </row>
    <row r="87" spans="1:27" ht="30" customHeight="1" x14ac:dyDescent="0.25">
      <c r="A87" s="16" t="s">
        <v>156</v>
      </c>
      <c r="B87" s="16" t="s">
        <v>157</v>
      </c>
      <c r="C87" s="16" t="s">
        <v>901</v>
      </c>
      <c r="D87" s="16" t="s">
        <v>34</v>
      </c>
      <c r="E87" s="16" t="s">
        <v>35</v>
      </c>
      <c r="F87" s="42">
        <v>2</v>
      </c>
      <c r="G87" s="42">
        <v>2</v>
      </c>
      <c r="H87" s="42">
        <v>61</v>
      </c>
      <c r="I87" s="42">
        <v>386.75</v>
      </c>
      <c r="J87" s="42">
        <v>0.15772462831286399</v>
      </c>
      <c r="K87" s="42">
        <v>1</v>
      </c>
      <c r="L87" s="42">
        <v>1</v>
      </c>
      <c r="M87" s="43">
        <v>1</v>
      </c>
      <c r="N87" s="43">
        <v>-1</v>
      </c>
      <c r="O87" s="42">
        <v>-386.75</v>
      </c>
      <c r="P87" s="44">
        <v>0.95</v>
      </c>
      <c r="Q87" s="16" t="s">
        <v>1436</v>
      </c>
      <c r="R87" s="43">
        <v>0</v>
      </c>
      <c r="S87" s="16" t="s">
        <v>1100</v>
      </c>
      <c r="T87" s="43">
        <v>0</v>
      </c>
      <c r="U87" s="43">
        <v>0</v>
      </c>
      <c r="V87" s="43">
        <v>0</v>
      </c>
      <c r="W87" s="45">
        <v>0</v>
      </c>
      <c r="X87" s="45">
        <v>0</v>
      </c>
      <c r="Y87" s="45">
        <v>0</v>
      </c>
      <c r="Z87" s="22" t="s">
        <v>1439</v>
      </c>
      <c r="AA87" s="22" t="s">
        <v>1525</v>
      </c>
    </row>
    <row r="88" spans="1:27" ht="45" customHeight="1" x14ac:dyDescent="0.25">
      <c r="A88" s="16" t="s">
        <v>156</v>
      </c>
      <c r="B88" s="16" t="s">
        <v>157</v>
      </c>
      <c r="C88" s="16" t="s">
        <v>901</v>
      </c>
      <c r="D88" s="16" t="s">
        <v>46</v>
      </c>
      <c r="E88" s="16" t="s">
        <v>47</v>
      </c>
      <c r="F88" s="42">
        <v>0</v>
      </c>
      <c r="G88" s="42">
        <v>0</v>
      </c>
      <c r="H88" s="42">
        <v>1001</v>
      </c>
      <c r="I88" s="42">
        <v>404.8</v>
      </c>
      <c r="J88" s="42">
        <v>2.4728260869565202</v>
      </c>
      <c r="K88" s="42">
        <v>1</v>
      </c>
      <c r="L88" s="42">
        <v>1</v>
      </c>
      <c r="M88" s="43">
        <v>3</v>
      </c>
      <c r="N88" s="43">
        <v>3</v>
      </c>
      <c r="O88" s="42">
        <v>1214.4000000000001</v>
      </c>
      <c r="P88" s="44">
        <v>0.95</v>
      </c>
      <c r="Q88" s="16" t="s">
        <v>1436</v>
      </c>
      <c r="R88" s="43">
        <v>66</v>
      </c>
      <c r="S88" s="16" t="s">
        <v>1105</v>
      </c>
      <c r="T88" s="43">
        <v>3</v>
      </c>
      <c r="U88" s="43">
        <v>0</v>
      </c>
      <c r="V88" s="43">
        <v>3</v>
      </c>
      <c r="W88" s="45">
        <v>222300</v>
      </c>
      <c r="X88" s="45">
        <v>181881.72</v>
      </c>
      <c r="Y88" s="45">
        <v>-40418.28</v>
      </c>
      <c r="Z88" s="22" t="s">
        <v>1437</v>
      </c>
      <c r="AA88" s="22" t="s">
        <v>1526</v>
      </c>
    </row>
    <row r="89" spans="1:27" ht="45" customHeight="1" x14ac:dyDescent="0.25">
      <c r="A89" s="16" t="s">
        <v>156</v>
      </c>
      <c r="B89" s="16" t="s">
        <v>157</v>
      </c>
      <c r="C89" s="16" t="s">
        <v>901</v>
      </c>
      <c r="D89" s="16" t="s">
        <v>48</v>
      </c>
      <c r="E89" s="16" t="s">
        <v>49</v>
      </c>
      <c r="F89" s="42">
        <v>0</v>
      </c>
      <c r="G89" s="42">
        <v>0</v>
      </c>
      <c r="H89" s="42">
        <v>1716</v>
      </c>
      <c r="I89" s="42">
        <v>369</v>
      </c>
      <c r="J89" s="42">
        <v>4.6504065040650397</v>
      </c>
      <c r="K89" s="42">
        <v>1</v>
      </c>
      <c r="L89" s="42">
        <v>1</v>
      </c>
      <c r="M89" s="43">
        <v>5</v>
      </c>
      <c r="N89" s="43">
        <v>5</v>
      </c>
      <c r="O89" s="42">
        <v>1845</v>
      </c>
      <c r="P89" s="44">
        <v>0.95</v>
      </c>
      <c r="Q89" s="16" t="s">
        <v>1436</v>
      </c>
      <c r="R89" s="43">
        <v>96</v>
      </c>
      <c r="S89" s="16" t="s">
        <v>1154</v>
      </c>
      <c r="T89" s="43">
        <v>5</v>
      </c>
      <c r="U89" s="43">
        <v>0</v>
      </c>
      <c r="V89" s="43">
        <v>5</v>
      </c>
      <c r="W89" s="45">
        <v>386750</v>
      </c>
      <c r="X89" s="45">
        <v>316431.90000000002</v>
      </c>
      <c r="Y89" s="45">
        <v>-70318.100000000006</v>
      </c>
      <c r="Z89" s="22" t="s">
        <v>1437</v>
      </c>
      <c r="AA89" s="22" t="s">
        <v>1527</v>
      </c>
    </row>
    <row r="90" spans="1:27" ht="30" customHeight="1" x14ac:dyDescent="0.25">
      <c r="A90" s="16" t="s">
        <v>156</v>
      </c>
      <c r="B90" s="16" t="s">
        <v>157</v>
      </c>
      <c r="C90" s="16" t="s">
        <v>901</v>
      </c>
      <c r="D90" s="16" t="s">
        <v>4</v>
      </c>
      <c r="E90" s="16" t="s">
        <v>5</v>
      </c>
      <c r="F90" s="42">
        <v>1</v>
      </c>
      <c r="G90" s="42">
        <v>1</v>
      </c>
      <c r="H90" s="42">
        <v>20</v>
      </c>
      <c r="I90" s="42">
        <v>386.75</v>
      </c>
      <c r="J90" s="42">
        <v>5.1712992889463502E-2</v>
      </c>
      <c r="K90" s="42">
        <v>1</v>
      </c>
      <c r="L90" s="42">
        <v>1</v>
      </c>
      <c r="M90" s="43">
        <v>1</v>
      </c>
      <c r="N90" s="43">
        <v>0</v>
      </c>
      <c r="O90" s="42">
        <v>0</v>
      </c>
      <c r="P90" s="44">
        <v>0.95</v>
      </c>
      <c r="Q90" s="16" t="s">
        <v>1436</v>
      </c>
      <c r="R90" s="43">
        <v>1</v>
      </c>
      <c r="S90" s="16" t="s">
        <v>1100</v>
      </c>
      <c r="T90" s="43">
        <v>1</v>
      </c>
      <c r="U90" s="43">
        <v>0</v>
      </c>
      <c r="V90" s="43">
        <v>1</v>
      </c>
      <c r="W90" s="45">
        <v>44850</v>
      </c>
      <c r="X90" s="45">
        <v>36695.519999999997</v>
      </c>
      <c r="Y90" s="45">
        <v>-8154.48</v>
      </c>
      <c r="Z90" s="22" t="s">
        <v>1437</v>
      </c>
      <c r="AA90" s="22" t="s">
        <v>1528</v>
      </c>
    </row>
    <row r="91" spans="1:27" ht="30" customHeight="1" x14ac:dyDescent="0.25">
      <c r="A91" s="16" t="s">
        <v>156</v>
      </c>
      <c r="B91" s="16" t="s">
        <v>157</v>
      </c>
      <c r="C91" s="16" t="s">
        <v>901</v>
      </c>
      <c r="D91" s="16" t="s">
        <v>68</v>
      </c>
      <c r="E91" s="16" t="s">
        <v>69</v>
      </c>
      <c r="F91" s="42">
        <v>0</v>
      </c>
      <c r="G91" s="42">
        <v>0</v>
      </c>
      <c r="H91" s="42">
        <v>125</v>
      </c>
      <c r="I91" s="42">
        <v>369</v>
      </c>
      <c r="J91" s="42">
        <v>0.33875338753387502</v>
      </c>
      <c r="K91" s="42">
        <v>1</v>
      </c>
      <c r="L91" s="42">
        <v>1</v>
      </c>
      <c r="M91" s="43">
        <v>1</v>
      </c>
      <c r="N91" s="43">
        <v>1</v>
      </c>
      <c r="O91" s="42">
        <v>369</v>
      </c>
      <c r="P91" s="44">
        <v>0.95</v>
      </c>
      <c r="Q91" s="16" t="s">
        <v>1436</v>
      </c>
      <c r="R91" s="43">
        <v>36</v>
      </c>
      <c r="S91" s="16" t="s">
        <v>1102</v>
      </c>
      <c r="T91" s="43">
        <v>1</v>
      </c>
      <c r="U91" s="43">
        <v>0</v>
      </c>
      <c r="V91" s="43">
        <v>1</v>
      </c>
      <c r="W91" s="45">
        <v>70850</v>
      </c>
      <c r="X91" s="45">
        <v>57968.1</v>
      </c>
      <c r="Y91" s="45">
        <v>-12881.9</v>
      </c>
      <c r="Z91" s="22" t="s">
        <v>1437</v>
      </c>
      <c r="AA91" s="22" t="s">
        <v>1529</v>
      </c>
    </row>
    <row r="92" spans="1:27" ht="45" customHeight="1" x14ac:dyDescent="0.25">
      <c r="A92" s="16" t="s">
        <v>159</v>
      </c>
      <c r="B92" s="16" t="s">
        <v>160</v>
      </c>
      <c r="C92" s="16" t="s">
        <v>899</v>
      </c>
      <c r="D92" s="16" t="s">
        <v>30</v>
      </c>
      <c r="E92" s="16" t="s">
        <v>31</v>
      </c>
      <c r="F92" s="42">
        <v>2</v>
      </c>
      <c r="G92" s="42">
        <v>2</v>
      </c>
      <c r="H92" s="42">
        <v>4854</v>
      </c>
      <c r="I92" s="42">
        <v>414</v>
      </c>
      <c r="J92" s="42">
        <v>11.7246376811594</v>
      </c>
      <c r="K92" s="42">
        <v>2</v>
      </c>
      <c r="L92" s="42">
        <v>1</v>
      </c>
      <c r="M92" s="43">
        <v>12</v>
      </c>
      <c r="N92" s="43">
        <v>10</v>
      </c>
      <c r="O92" s="42">
        <v>4140</v>
      </c>
      <c r="P92" s="44">
        <v>0.95</v>
      </c>
      <c r="Q92" s="16" t="s">
        <v>1436</v>
      </c>
      <c r="R92" s="43">
        <v>100</v>
      </c>
      <c r="S92" s="16" t="s">
        <v>1154</v>
      </c>
      <c r="T92" s="43">
        <v>11</v>
      </c>
      <c r="U92" s="43">
        <v>0</v>
      </c>
      <c r="V92" s="43">
        <v>11</v>
      </c>
      <c r="W92" s="45">
        <v>529100</v>
      </c>
      <c r="X92" s="45">
        <v>432899.28</v>
      </c>
      <c r="Y92" s="45">
        <v>-96200.72</v>
      </c>
      <c r="Z92" s="22" t="s">
        <v>1437</v>
      </c>
      <c r="AA92" s="22" t="s">
        <v>1530</v>
      </c>
    </row>
    <row r="93" spans="1:27" ht="30" customHeight="1" x14ac:dyDescent="0.25">
      <c r="A93" s="16" t="s">
        <v>159</v>
      </c>
      <c r="B93" s="16" t="s">
        <v>160</v>
      </c>
      <c r="C93" s="16" t="s">
        <v>899</v>
      </c>
      <c r="D93" s="16" t="s">
        <v>52</v>
      </c>
      <c r="E93" s="16" t="s">
        <v>53</v>
      </c>
      <c r="F93" s="42">
        <v>2</v>
      </c>
      <c r="G93" s="42">
        <v>2</v>
      </c>
      <c r="H93" s="42">
        <v>962.55</v>
      </c>
      <c r="I93" s="42">
        <v>386.75</v>
      </c>
      <c r="J93" s="42">
        <v>2.48881706528765</v>
      </c>
      <c r="K93" s="42">
        <v>1</v>
      </c>
      <c r="L93" s="42">
        <v>1</v>
      </c>
      <c r="M93" s="43">
        <v>3</v>
      </c>
      <c r="N93" s="43">
        <v>1</v>
      </c>
      <c r="O93" s="42">
        <v>386.75</v>
      </c>
      <c r="P93" s="44">
        <v>0.95</v>
      </c>
      <c r="Q93" s="16" t="s">
        <v>1436</v>
      </c>
      <c r="R93" s="43">
        <v>36</v>
      </c>
      <c r="S93" s="16" t="s">
        <v>1102</v>
      </c>
      <c r="T93" s="43">
        <v>2</v>
      </c>
      <c r="U93" s="43">
        <v>2</v>
      </c>
      <c r="V93" s="43">
        <v>0</v>
      </c>
      <c r="W93" s="45">
        <v>0</v>
      </c>
      <c r="X93" s="45">
        <v>73391.039999999994</v>
      </c>
      <c r="Y93" s="45">
        <v>73391.039999999994</v>
      </c>
      <c r="Z93" s="22" t="s">
        <v>1443</v>
      </c>
      <c r="AA93" s="22" t="s">
        <v>1531</v>
      </c>
    </row>
    <row r="94" spans="1:27" ht="30" customHeight="1" x14ac:dyDescent="0.25">
      <c r="A94" s="16" t="s">
        <v>159</v>
      </c>
      <c r="B94" s="16" t="s">
        <v>160</v>
      </c>
      <c r="C94" s="16" t="s">
        <v>899</v>
      </c>
      <c r="D94" s="16" t="s">
        <v>84</v>
      </c>
      <c r="E94" s="16" t="s">
        <v>85</v>
      </c>
      <c r="F94" s="42">
        <v>1</v>
      </c>
      <c r="G94" s="42">
        <v>0</v>
      </c>
      <c r="H94" s="42">
        <v>993.5</v>
      </c>
      <c r="I94" s="42">
        <v>382.5</v>
      </c>
      <c r="J94" s="42">
        <v>2.5973856209150301</v>
      </c>
      <c r="K94" s="42">
        <v>1</v>
      </c>
      <c r="L94" s="42">
        <v>1</v>
      </c>
      <c r="M94" s="43">
        <v>3</v>
      </c>
      <c r="N94" s="43">
        <v>3</v>
      </c>
      <c r="O94" s="42">
        <v>1147.5</v>
      </c>
      <c r="P94" s="44">
        <v>0.95</v>
      </c>
      <c r="Q94" s="16" t="s">
        <v>1436</v>
      </c>
      <c r="R94" s="43">
        <v>66</v>
      </c>
      <c r="S94" s="16" t="s">
        <v>1105</v>
      </c>
      <c r="T94" s="43">
        <v>3</v>
      </c>
      <c r="U94" s="43">
        <v>0</v>
      </c>
      <c r="V94" s="43">
        <v>3</v>
      </c>
      <c r="W94" s="45">
        <v>173550</v>
      </c>
      <c r="X94" s="45">
        <v>141995.70000000001</v>
      </c>
      <c r="Y94" s="45">
        <v>-31554.3</v>
      </c>
      <c r="Z94" s="22" t="s">
        <v>1437</v>
      </c>
      <c r="AA94" s="22" t="s">
        <v>1532</v>
      </c>
    </row>
    <row r="95" spans="1:27" ht="30" customHeight="1" x14ac:dyDescent="0.25">
      <c r="A95" s="16" t="s">
        <v>159</v>
      </c>
      <c r="B95" s="16" t="s">
        <v>160</v>
      </c>
      <c r="C95" s="16" t="s">
        <v>899</v>
      </c>
      <c r="D95" s="16" t="s">
        <v>26</v>
      </c>
      <c r="E95" s="16" t="s">
        <v>27</v>
      </c>
      <c r="F95" s="42">
        <v>1</v>
      </c>
      <c r="G95" s="42">
        <v>1</v>
      </c>
      <c r="H95" s="42">
        <v>299.7</v>
      </c>
      <c r="I95" s="42">
        <v>360</v>
      </c>
      <c r="J95" s="42">
        <v>0.83250000000000002</v>
      </c>
      <c r="K95" s="42">
        <v>1</v>
      </c>
      <c r="L95" s="42">
        <v>1</v>
      </c>
      <c r="M95" s="43">
        <v>1</v>
      </c>
      <c r="N95" s="43">
        <v>0</v>
      </c>
      <c r="O95" s="42">
        <v>0</v>
      </c>
      <c r="P95" s="44">
        <v>0.95</v>
      </c>
      <c r="Q95" s="16" t="s">
        <v>1436</v>
      </c>
      <c r="R95" s="43">
        <v>1</v>
      </c>
      <c r="S95" s="16" t="s">
        <v>1100</v>
      </c>
      <c r="T95" s="43">
        <v>1</v>
      </c>
      <c r="U95" s="43">
        <v>0</v>
      </c>
      <c r="V95" s="43">
        <v>1</v>
      </c>
      <c r="W95" s="45">
        <v>41600</v>
      </c>
      <c r="X95" s="45">
        <v>34036.379999999997</v>
      </c>
      <c r="Y95" s="45">
        <v>-7563.62</v>
      </c>
      <c r="Z95" s="22" t="s">
        <v>1437</v>
      </c>
      <c r="AA95" s="22" t="s">
        <v>1533</v>
      </c>
    </row>
    <row r="96" spans="1:27" ht="30" customHeight="1" x14ac:dyDescent="0.25">
      <c r="A96" s="16" t="s">
        <v>159</v>
      </c>
      <c r="B96" s="16" t="s">
        <v>160</v>
      </c>
      <c r="C96" s="16" t="s">
        <v>899</v>
      </c>
      <c r="D96" s="16" t="s">
        <v>34</v>
      </c>
      <c r="E96" s="16" t="s">
        <v>35</v>
      </c>
      <c r="F96" s="42">
        <v>2</v>
      </c>
      <c r="G96" s="42">
        <v>2</v>
      </c>
      <c r="H96" s="42">
        <v>166.8</v>
      </c>
      <c r="I96" s="42">
        <v>386.75</v>
      </c>
      <c r="J96" s="42">
        <v>0.43128636069812498</v>
      </c>
      <c r="K96" s="42">
        <v>1</v>
      </c>
      <c r="L96" s="42">
        <v>1</v>
      </c>
      <c r="M96" s="43">
        <v>1</v>
      </c>
      <c r="N96" s="43">
        <v>-1</v>
      </c>
      <c r="O96" s="42">
        <v>-386.75</v>
      </c>
      <c r="P96" s="44">
        <v>0.95</v>
      </c>
      <c r="Q96" s="16" t="s">
        <v>1436</v>
      </c>
      <c r="R96" s="43">
        <v>0</v>
      </c>
      <c r="S96" s="16" t="s">
        <v>1100</v>
      </c>
      <c r="T96" s="43">
        <v>0</v>
      </c>
      <c r="U96" s="43">
        <v>0</v>
      </c>
      <c r="V96" s="43">
        <v>0</v>
      </c>
      <c r="W96" s="45">
        <v>0</v>
      </c>
      <c r="X96" s="45">
        <v>0</v>
      </c>
      <c r="Y96" s="45">
        <v>0</v>
      </c>
      <c r="Z96" s="22" t="s">
        <v>1439</v>
      </c>
      <c r="AA96" s="22" t="s">
        <v>1534</v>
      </c>
    </row>
    <row r="97" spans="1:27" ht="45" customHeight="1" x14ac:dyDescent="0.25">
      <c r="A97" s="16" t="s">
        <v>159</v>
      </c>
      <c r="B97" s="16" t="s">
        <v>160</v>
      </c>
      <c r="C97" s="16" t="s">
        <v>899</v>
      </c>
      <c r="D97" s="16" t="s">
        <v>46</v>
      </c>
      <c r="E97" s="16" t="s">
        <v>47</v>
      </c>
      <c r="F97" s="42">
        <v>0</v>
      </c>
      <c r="G97" s="42">
        <v>0</v>
      </c>
      <c r="H97" s="42">
        <v>1246</v>
      </c>
      <c r="I97" s="42">
        <v>404.8</v>
      </c>
      <c r="J97" s="42">
        <v>3.0780632411067201</v>
      </c>
      <c r="K97" s="42">
        <v>1</v>
      </c>
      <c r="L97" s="42">
        <v>1</v>
      </c>
      <c r="M97" s="43">
        <v>4</v>
      </c>
      <c r="N97" s="43">
        <v>4</v>
      </c>
      <c r="O97" s="42">
        <v>1619.2</v>
      </c>
      <c r="P97" s="44">
        <v>0.95</v>
      </c>
      <c r="Q97" s="16" t="s">
        <v>1436</v>
      </c>
      <c r="R97" s="43">
        <v>81</v>
      </c>
      <c r="S97" s="16" t="s">
        <v>1154</v>
      </c>
      <c r="T97" s="43">
        <v>4</v>
      </c>
      <c r="U97" s="43">
        <v>0</v>
      </c>
      <c r="V97" s="43">
        <v>4</v>
      </c>
      <c r="W97" s="45">
        <v>296400</v>
      </c>
      <c r="X97" s="45">
        <v>242508.96</v>
      </c>
      <c r="Y97" s="45">
        <v>-53891.040000000001</v>
      </c>
      <c r="Z97" s="22" t="s">
        <v>1437</v>
      </c>
      <c r="AA97" s="22" t="s">
        <v>1535</v>
      </c>
    </row>
    <row r="98" spans="1:27" ht="45" customHeight="1" x14ac:dyDescent="0.25">
      <c r="A98" s="16" t="s">
        <v>159</v>
      </c>
      <c r="B98" s="16" t="s">
        <v>160</v>
      </c>
      <c r="C98" s="16" t="s">
        <v>899</v>
      </c>
      <c r="D98" s="16" t="s">
        <v>48</v>
      </c>
      <c r="E98" s="16" t="s">
        <v>49</v>
      </c>
      <c r="F98" s="42">
        <v>0</v>
      </c>
      <c r="G98" s="42">
        <v>0</v>
      </c>
      <c r="H98" s="42">
        <v>2136</v>
      </c>
      <c r="I98" s="42">
        <v>369</v>
      </c>
      <c r="J98" s="42">
        <v>5.7886178861788604</v>
      </c>
      <c r="K98" s="42">
        <v>1</v>
      </c>
      <c r="L98" s="42">
        <v>1</v>
      </c>
      <c r="M98" s="43">
        <v>6</v>
      </c>
      <c r="N98" s="43">
        <v>6</v>
      </c>
      <c r="O98" s="42">
        <v>2214</v>
      </c>
      <c r="P98" s="44">
        <v>0.95</v>
      </c>
      <c r="Q98" s="16" t="s">
        <v>1436</v>
      </c>
      <c r="R98" s="43">
        <v>100</v>
      </c>
      <c r="S98" s="16" t="s">
        <v>1154</v>
      </c>
      <c r="T98" s="43">
        <v>6</v>
      </c>
      <c r="U98" s="43">
        <v>0</v>
      </c>
      <c r="V98" s="43">
        <v>6</v>
      </c>
      <c r="W98" s="45">
        <v>464100</v>
      </c>
      <c r="X98" s="45">
        <v>379718.28</v>
      </c>
      <c r="Y98" s="45">
        <v>-84381.72</v>
      </c>
      <c r="Z98" s="22" t="s">
        <v>1437</v>
      </c>
      <c r="AA98" s="22" t="s">
        <v>1536</v>
      </c>
    </row>
    <row r="99" spans="1:27" ht="30" customHeight="1" x14ac:dyDescent="0.25">
      <c r="A99" s="16" t="s">
        <v>159</v>
      </c>
      <c r="B99" s="16" t="s">
        <v>160</v>
      </c>
      <c r="C99" s="16" t="s">
        <v>899</v>
      </c>
      <c r="D99" s="16" t="s">
        <v>4</v>
      </c>
      <c r="E99" s="16" t="s">
        <v>5</v>
      </c>
      <c r="F99" s="42">
        <v>0</v>
      </c>
      <c r="G99" s="42">
        <v>0</v>
      </c>
      <c r="H99" s="42">
        <v>70</v>
      </c>
      <c r="I99" s="42">
        <v>386.75</v>
      </c>
      <c r="J99" s="42">
        <v>0.180995475113122</v>
      </c>
      <c r="K99" s="42">
        <v>1</v>
      </c>
      <c r="L99" s="42">
        <v>1</v>
      </c>
      <c r="M99" s="43">
        <v>1</v>
      </c>
      <c r="N99" s="43">
        <v>1</v>
      </c>
      <c r="O99" s="42">
        <v>386.75</v>
      </c>
      <c r="P99" s="44">
        <v>0.95</v>
      </c>
      <c r="Q99" s="16" t="s">
        <v>1436</v>
      </c>
      <c r="R99" s="43">
        <v>36</v>
      </c>
      <c r="S99" s="16" t="s">
        <v>1102</v>
      </c>
      <c r="T99" s="43">
        <v>1</v>
      </c>
      <c r="U99" s="43">
        <v>0</v>
      </c>
      <c r="V99" s="43">
        <v>1</v>
      </c>
      <c r="W99" s="45">
        <v>44850</v>
      </c>
      <c r="X99" s="45">
        <v>36695.519999999997</v>
      </c>
      <c r="Y99" s="45">
        <v>-8154.48</v>
      </c>
      <c r="Z99" s="22" t="s">
        <v>1437</v>
      </c>
      <c r="AA99" s="22" t="s">
        <v>1537</v>
      </c>
    </row>
    <row r="100" spans="1:27" ht="30" customHeight="1" x14ac:dyDescent="0.25">
      <c r="A100" s="16" t="s">
        <v>159</v>
      </c>
      <c r="B100" s="16" t="s">
        <v>160</v>
      </c>
      <c r="C100" s="16" t="s">
        <v>899</v>
      </c>
      <c r="D100" s="16" t="s">
        <v>68</v>
      </c>
      <c r="E100" s="16" t="s">
        <v>69</v>
      </c>
      <c r="F100" s="42">
        <v>0</v>
      </c>
      <c r="G100" s="42">
        <v>0</v>
      </c>
      <c r="H100" s="42">
        <v>100</v>
      </c>
      <c r="I100" s="42">
        <v>369</v>
      </c>
      <c r="J100" s="42">
        <v>0.27100271002710002</v>
      </c>
      <c r="K100" s="42">
        <v>1</v>
      </c>
      <c r="L100" s="42">
        <v>1</v>
      </c>
      <c r="M100" s="43">
        <v>1</v>
      </c>
      <c r="N100" s="43">
        <v>1</v>
      </c>
      <c r="O100" s="42">
        <v>369</v>
      </c>
      <c r="P100" s="44">
        <v>0.95</v>
      </c>
      <c r="Q100" s="16" t="s">
        <v>1436</v>
      </c>
      <c r="R100" s="43">
        <v>36</v>
      </c>
      <c r="S100" s="16" t="s">
        <v>1102</v>
      </c>
      <c r="T100" s="43">
        <v>1</v>
      </c>
      <c r="U100" s="43">
        <v>0</v>
      </c>
      <c r="V100" s="43">
        <v>1</v>
      </c>
      <c r="W100" s="45">
        <v>70850</v>
      </c>
      <c r="X100" s="45">
        <v>57968.1</v>
      </c>
      <c r="Y100" s="45">
        <v>-12881.9</v>
      </c>
      <c r="Z100" s="22" t="s">
        <v>1437</v>
      </c>
      <c r="AA100" s="22" t="s">
        <v>1538</v>
      </c>
    </row>
    <row r="101" spans="1:27" ht="30" customHeight="1" x14ac:dyDescent="0.25">
      <c r="A101" s="16" t="s">
        <v>162</v>
      </c>
      <c r="B101" s="16" t="s">
        <v>163</v>
      </c>
      <c r="C101" s="16" t="s">
        <v>901</v>
      </c>
      <c r="D101" s="16" t="s">
        <v>30</v>
      </c>
      <c r="E101" s="16" t="s">
        <v>31</v>
      </c>
      <c r="F101" s="42">
        <v>2</v>
      </c>
      <c r="G101" s="42">
        <v>2</v>
      </c>
      <c r="H101" s="42">
        <v>2864</v>
      </c>
      <c r="I101" s="42">
        <v>414</v>
      </c>
      <c r="J101" s="42">
        <v>6.9178743961352698</v>
      </c>
      <c r="K101" s="42">
        <v>2</v>
      </c>
      <c r="L101" s="42">
        <v>1.01</v>
      </c>
      <c r="M101" s="43">
        <v>7</v>
      </c>
      <c r="N101" s="43">
        <v>5</v>
      </c>
      <c r="O101" s="42">
        <v>2070</v>
      </c>
      <c r="P101" s="44">
        <v>0.95</v>
      </c>
      <c r="Q101" s="16" t="s">
        <v>1436</v>
      </c>
      <c r="R101" s="43">
        <v>96</v>
      </c>
      <c r="S101" s="16" t="s">
        <v>1154</v>
      </c>
      <c r="T101" s="43">
        <v>6</v>
      </c>
      <c r="U101" s="43">
        <v>0</v>
      </c>
      <c r="V101" s="43">
        <v>6</v>
      </c>
      <c r="W101" s="45">
        <v>288600</v>
      </c>
      <c r="X101" s="45">
        <v>236126.88</v>
      </c>
      <c r="Y101" s="45">
        <v>-52473.120000000003</v>
      </c>
      <c r="Z101" s="22" t="s">
        <v>1437</v>
      </c>
      <c r="AA101" s="22" t="s">
        <v>1539</v>
      </c>
    </row>
    <row r="102" spans="1:27" ht="30" customHeight="1" x14ac:dyDescent="0.25">
      <c r="A102" s="16" t="s">
        <v>162</v>
      </c>
      <c r="B102" s="16" t="s">
        <v>163</v>
      </c>
      <c r="C102" s="16" t="s">
        <v>901</v>
      </c>
      <c r="D102" s="16" t="s">
        <v>52</v>
      </c>
      <c r="E102" s="16" t="s">
        <v>53</v>
      </c>
      <c r="F102" s="42">
        <v>2</v>
      </c>
      <c r="G102" s="42">
        <v>2</v>
      </c>
      <c r="H102" s="42">
        <v>913.4</v>
      </c>
      <c r="I102" s="42">
        <v>386.75</v>
      </c>
      <c r="J102" s="42">
        <v>2.3617323852618002</v>
      </c>
      <c r="K102" s="42">
        <v>1</v>
      </c>
      <c r="L102" s="42">
        <v>1.01</v>
      </c>
      <c r="M102" s="43">
        <v>3</v>
      </c>
      <c r="N102" s="43">
        <v>1</v>
      </c>
      <c r="O102" s="42">
        <v>386.75</v>
      </c>
      <c r="P102" s="44">
        <v>0.95</v>
      </c>
      <c r="Q102" s="16" t="s">
        <v>1436</v>
      </c>
      <c r="R102" s="43">
        <v>36</v>
      </c>
      <c r="S102" s="16" t="s">
        <v>1102</v>
      </c>
      <c r="T102" s="43">
        <v>2</v>
      </c>
      <c r="U102" s="43">
        <v>2</v>
      </c>
      <c r="V102" s="43">
        <v>0</v>
      </c>
      <c r="W102" s="45">
        <v>0</v>
      </c>
      <c r="X102" s="45">
        <v>73391.039999999994</v>
      </c>
      <c r="Y102" s="45">
        <v>73391.039999999994</v>
      </c>
      <c r="Z102" s="22" t="s">
        <v>1443</v>
      </c>
      <c r="AA102" s="22" t="s">
        <v>1540</v>
      </c>
    </row>
    <row r="103" spans="1:27" ht="30" customHeight="1" x14ac:dyDescent="0.25">
      <c r="A103" s="16" t="s">
        <v>162</v>
      </c>
      <c r="B103" s="16" t="s">
        <v>163</v>
      </c>
      <c r="C103" s="16" t="s">
        <v>901</v>
      </c>
      <c r="D103" s="16" t="s">
        <v>84</v>
      </c>
      <c r="E103" s="16" t="s">
        <v>85</v>
      </c>
      <c r="F103" s="42">
        <v>1</v>
      </c>
      <c r="G103" s="42">
        <v>0</v>
      </c>
      <c r="H103" s="42">
        <v>695.5</v>
      </c>
      <c r="I103" s="42">
        <v>382.5</v>
      </c>
      <c r="J103" s="42">
        <v>1.8183006535947701</v>
      </c>
      <c r="K103" s="42">
        <v>1</v>
      </c>
      <c r="L103" s="42">
        <v>1.01</v>
      </c>
      <c r="M103" s="43">
        <v>2</v>
      </c>
      <c r="N103" s="43">
        <v>2</v>
      </c>
      <c r="O103" s="42">
        <v>765</v>
      </c>
      <c r="P103" s="44">
        <v>0.95</v>
      </c>
      <c r="Q103" s="16" t="s">
        <v>1436</v>
      </c>
      <c r="R103" s="43">
        <v>51</v>
      </c>
      <c r="S103" s="16" t="s">
        <v>1105</v>
      </c>
      <c r="T103" s="43">
        <v>2</v>
      </c>
      <c r="U103" s="43">
        <v>0</v>
      </c>
      <c r="V103" s="43">
        <v>2</v>
      </c>
      <c r="W103" s="45">
        <v>115700</v>
      </c>
      <c r="X103" s="45">
        <v>94663.8</v>
      </c>
      <c r="Y103" s="45">
        <v>-21036.2</v>
      </c>
      <c r="Z103" s="22" t="s">
        <v>1437</v>
      </c>
      <c r="AA103" s="22" t="s">
        <v>1541</v>
      </c>
    </row>
    <row r="104" spans="1:27" ht="30" customHeight="1" x14ac:dyDescent="0.25">
      <c r="A104" s="16" t="s">
        <v>162</v>
      </c>
      <c r="B104" s="16" t="s">
        <v>163</v>
      </c>
      <c r="C104" s="16" t="s">
        <v>901</v>
      </c>
      <c r="D104" s="16" t="s">
        <v>26</v>
      </c>
      <c r="E104" s="16" t="s">
        <v>27</v>
      </c>
      <c r="F104" s="42">
        <v>1</v>
      </c>
      <c r="G104" s="42">
        <v>1</v>
      </c>
      <c r="H104" s="42">
        <v>224.8</v>
      </c>
      <c r="I104" s="42">
        <v>360</v>
      </c>
      <c r="J104" s="42">
        <v>0.62444444444444502</v>
      </c>
      <c r="K104" s="42">
        <v>1</v>
      </c>
      <c r="L104" s="42">
        <v>1.01</v>
      </c>
      <c r="M104" s="43">
        <v>2</v>
      </c>
      <c r="N104" s="43">
        <v>1</v>
      </c>
      <c r="O104" s="42">
        <v>360</v>
      </c>
      <c r="P104" s="44">
        <v>0.95</v>
      </c>
      <c r="Q104" s="16" t="s">
        <v>1436</v>
      </c>
      <c r="R104" s="43">
        <v>36</v>
      </c>
      <c r="S104" s="16" t="s">
        <v>1102</v>
      </c>
      <c r="T104" s="43">
        <v>2</v>
      </c>
      <c r="U104" s="43">
        <v>0</v>
      </c>
      <c r="V104" s="43">
        <v>2</v>
      </c>
      <c r="W104" s="45">
        <v>83200</v>
      </c>
      <c r="X104" s="45">
        <v>68072.759999999995</v>
      </c>
      <c r="Y104" s="45">
        <v>-15127.24</v>
      </c>
      <c r="Z104" s="22" t="s">
        <v>1437</v>
      </c>
      <c r="AA104" s="22" t="s">
        <v>1542</v>
      </c>
    </row>
    <row r="105" spans="1:27" ht="30" customHeight="1" x14ac:dyDescent="0.25">
      <c r="A105" s="16" t="s">
        <v>162</v>
      </c>
      <c r="B105" s="16" t="s">
        <v>163</v>
      </c>
      <c r="C105" s="16" t="s">
        <v>901</v>
      </c>
      <c r="D105" s="16" t="s">
        <v>34</v>
      </c>
      <c r="E105" s="16" t="s">
        <v>35</v>
      </c>
      <c r="F105" s="42">
        <v>2</v>
      </c>
      <c r="G105" s="42">
        <v>1</v>
      </c>
      <c r="H105" s="42">
        <v>155.4</v>
      </c>
      <c r="I105" s="42">
        <v>386.75</v>
      </c>
      <c r="J105" s="42">
        <v>0.40180995475113102</v>
      </c>
      <c r="K105" s="42">
        <v>1</v>
      </c>
      <c r="L105" s="42">
        <v>1.01</v>
      </c>
      <c r="M105" s="43">
        <v>2</v>
      </c>
      <c r="N105" s="43">
        <v>1</v>
      </c>
      <c r="O105" s="42">
        <v>386.75</v>
      </c>
      <c r="P105" s="44">
        <v>0.95</v>
      </c>
      <c r="Q105" s="16" t="s">
        <v>1436</v>
      </c>
      <c r="R105" s="43">
        <v>36</v>
      </c>
      <c r="S105" s="16" t="s">
        <v>1102</v>
      </c>
      <c r="T105" s="43">
        <v>2</v>
      </c>
      <c r="U105" s="43">
        <v>2</v>
      </c>
      <c r="V105" s="43">
        <v>0</v>
      </c>
      <c r="W105" s="45">
        <v>0</v>
      </c>
      <c r="X105" s="45">
        <v>89345.52</v>
      </c>
      <c r="Y105" s="45">
        <v>89345.52</v>
      </c>
      <c r="Z105" s="22" t="s">
        <v>1443</v>
      </c>
      <c r="AA105" s="22" t="s">
        <v>1543</v>
      </c>
    </row>
    <row r="106" spans="1:27" ht="45" customHeight="1" x14ac:dyDescent="0.25">
      <c r="A106" s="16" t="s">
        <v>162</v>
      </c>
      <c r="B106" s="16" t="s">
        <v>163</v>
      </c>
      <c r="C106" s="16" t="s">
        <v>901</v>
      </c>
      <c r="D106" s="16" t="s">
        <v>46</v>
      </c>
      <c r="E106" s="16" t="s">
        <v>47</v>
      </c>
      <c r="F106" s="42">
        <v>0</v>
      </c>
      <c r="G106" s="42">
        <v>0</v>
      </c>
      <c r="H106" s="42">
        <v>140</v>
      </c>
      <c r="I106" s="42">
        <v>404.8</v>
      </c>
      <c r="J106" s="42">
        <v>0.345849802371542</v>
      </c>
      <c r="K106" s="42">
        <v>1</v>
      </c>
      <c r="L106" s="42">
        <v>1.01</v>
      </c>
      <c r="M106" s="43">
        <v>2</v>
      </c>
      <c r="N106" s="43">
        <v>2</v>
      </c>
      <c r="O106" s="42">
        <v>809.6</v>
      </c>
      <c r="P106" s="44">
        <v>0.95</v>
      </c>
      <c r="Q106" s="16" t="s">
        <v>1436</v>
      </c>
      <c r="R106" s="43">
        <v>51</v>
      </c>
      <c r="S106" s="16" t="s">
        <v>1105</v>
      </c>
      <c r="T106" s="43">
        <v>2</v>
      </c>
      <c r="U106" s="43">
        <v>0</v>
      </c>
      <c r="V106" s="43">
        <v>2</v>
      </c>
      <c r="W106" s="45">
        <v>148200</v>
      </c>
      <c r="X106" s="45">
        <v>121254.48</v>
      </c>
      <c r="Y106" s="45">
        <v>-26945.52</v>
      </c>
      <c r="Z106" s="22" t="s">
        <v>1437</v>
      </c>
      <c r="AA106" s="22" t="s">
        <v>1544</v>
      </c>
    </row>
    <row r="107" spans="1:27" ht="30" customHeight="1" x14ac:dyDescent="0.25">
      <c r="A107" s="16" t="s">
        <v>162</v>
      </c>
      <c r="B107" s="16" t="s">
        <v>163</v>
      </c>
      <c r="C107" s="16" t="s">
        <v>901</v>
      </c>
      <c r="D107" s="16" t="s">
        <v>48</v>
      </c>
      <c r="E107" s="16" t="s">
        <v>49</v>
      </c>
      <c r="F107" s="42">
        <v>0</v>
      </c>
      <c r="G107" s="42">
        <v>0</v>
      </c>
      <c r="H107" s="42">
        <v>240</v>
      </c>
      <c r="I107" s="42">
        <v>369</v>
      </c>
      <c r="J107" s="42">
        <v>0.65040650406504097</v>
      </c>
      <c r="K107" s="42">
        <v>1</v>
      </c>
      <c r="L107" s="42">
        <v>1.01</v>
      </c>
      <c r="M107" s="43">
        <v>2</v>
      </c>
      <c r="N107" s="43">
        <v>2</v>
      </c>
      <c r="O107" s="42">
        <v>738</v>
      </c>
      <c r="P107" s="44">
        <v>0.95</v>
      </c>
      <c r="Q107" s="16" t="s">
        <v>1436</v>
      </c>
      <c r="R107" s="43">
        <v>51</v>
      </c>
      <c r="S107" s="16" t="s">
        <v>1105</v>
      </c>
      <c r="T107" s="43">
        <v>2</v>
      </c>
      <c r="U107" s="43">
        <v>0</v>
      </c>
      <c r="V107" s="43">
        <v>2</v>
      </c>
      <c r="W107" s="45">
        <v>154700</v>
      </c>
      <c r="X107" s="45">
        <v>126572.76</v>
      </c>
      <c r="Y107" s="45">
        <v>-28127.24</v>
      </c>
      <c r="Z107" s="22" t="s">
        <v>1437</v>
      </c>
      <c r="AA107" s="22" t="s">
        <v>1545</v>
      </c>
    </row>
    <row r="108" spans="1:27" ht="30" customHeight="1" x14ac:dyDescent="0.25">
      <c r="A108" s="16" t="s">
        <v>162</v>
      </c>
      <c r="B108" s="16" t="s">
        <v>163</v>
      </c>
      <c r="C108" s="16" t="s">
        <v>901</v>
      </c>
      <c r="D108" s="16" t="s">
        <v>4</v>
      </c>
      <c r="E108" s="16" t="s">
        <v>5</v>
      </c>
      <c r="F108" s="42">
        <v>1</v>
      </c>
      <c r="G108" s="42">
        <v>1</v>
      </c>
      <c r="H108" s="42">
        <v>66</v>
      </c>
      <c r="I108" s="42">
        <v>386.75</v>
      </c>
      <c r="J108" s="42">
        <v>0.17065287653523001</v>
      </c>
      <c r="K108" s="42">
        <v>1</v>
      </c>
      <c r="L108" s="42">
        <v>1.01</v>
      </c>
      <c r="M108" s="43">
        <v>2</v>
      </c>
      <c r="N108" s="43">
        <v>1</v>
      </c>
      <c r="O108" s="42">
        <v>386.75</v>
      </c>
      <c r="P108" s="44">
        <v>0.95</v>
      </c>
      <c r="Q108" s="16" t="s">
        <v>1436</v>
      </c>
      <c r="R108" s="43">
        <v>36</v>
      </c>
      <c r="S108" s="16" t="s">
        <v>1102</v>
      </c>
      <c r="T108" s="43">
        <v>2</v>
      </c>
      <c r="U108" s="43">
        <v>0</v>
      </c>
      <c r="V108" s="43">
        <v>2</v>
      </c>
      <c r="W108" s="45">
        <v>89700</v>
      </c>
      <c r="X108" s="45">
        <v>73391.039999999994</v>
      </c>
      <c r="Y108" s="45">
        <v>-16308.96</v>
      </c>
      <c r="Z108" s="22" t="s">
        <v>1437</v>
      </c>
      <c r="AA108" s="22" t="s">
        <v>1546</v>
      </c>
    </row>
    <row r="109" spans="1:27" ht="45" customHeight="1" x14ac:dyDescent="0.25">
      <c r="A109" s="16" t="s">
        <v>162</v>
      </c>
      <c r="B109" s="16" t="s">
        <v>163</v>
      </c>
      <c r="C109" s="16" t="s">
        <v>901</v>
      </c>
      <c r="D109" s="16" t="s">
        <v>68</v>
      </c>
      <c r="E109" s="16" t="s">
        <v>69</v>
      </c>
      <c r="F109" s="42">
        <v>0</v>
      </c>
      <c r="G109" s="42">
        <v>0</v>
      </c>
      <c r="H109" s="42">
        <v>75</v>
      </c>
      <c r="I109" s="42">
        <v>369</v>
      </c>
      <c r="J109" s="42">
        <v>0.203252032520325</v>
      </c>
      <c r="K109" s="42">
        <v>1</v>
      </c>
      <c r="L109" s="42">
        <v>1.01</v>
      </c>
      <c r="M109" s="43">
        <v>2</v>
      </c>
      <c r="N109" s="43">
        <v>2</v>
      </c>
      <c r="O109" s="42">
        <v>738</v>
      </c>
      <c r="P109" s="44">
        <v>0.95</v>
      </c>
      <c r="Q109" s="16" t="s">
        <v>1436</v>
      </c>
      <c r="R109" s="43">
        <v>51</v>
      </c>
      <c r="S109" s="16" t="s">
        <v>1105</v>
      </c>
      <c r="T109" s="43">
        <v>2</v>
      </c>
      <c r="U109" s="43">
        <v>0</v>
      </c>
      <c r="V109" s="43">
        <v>2</v>
      </c>
      <c r="W109" s="45">
        <v>141700</v>
      </c>
      <c r="X109" s="45">
        <v>115936.2</v>
      </c>
      <c r="Y109" s="45">
        <v>-25763.8</v>
      </c>
      <c r="Z109" s="22" t="s">
        <v>1437</v>
      </c>
      <c r="AA109" s="22" t="s">
        <v>1547</v>
      </c>
    </row>
    <row r="110" spans="1:27" ht="45" customHeight="1" x14ac:dyDescent="0.25">
      <c r="A110" s="16" t="s">
        <v>165</v>
      </c>
      <c r="B110" s="16" t="s">
        <v>166</v>
      </c>
      <c r="C110" s="16" t="s">
        <v>901</v>
      </c>
      <c r="D110" s="16" t="s">
        <v>30</v>
      </c>
      <c r="E110" s="16" t="s">
        <v>31</v>
      </c>
      <c r="F110" s="42">
        <v>2</v>
      </c>
      <c r="G110" s="42">
        <v>3</v>
      </c>
      <c r="H110" s="42">
        <v>6983</v>
      </c>
      <c r="I110" s="42">
        <v>414</v>
      </c>
      <c r="J110" s="42">
        <v>16.867149758454101</v>
      </c>
      <c r="K110" s="42">
        <v>2</v>
      </c>
      <c r="L110" s="42">
        <v>1.03</v>
      </c>
      <c r="M110" s="43">
        <v>18</v>
      </c>
      <c r="N110" s="43">
        <v>15</v>
      </c>
      <c r="O110" s="42">
        <v>6210</v>
      </c>
      <c r="P110" s="44">
        <v>0.95</v>
      </c>
      <c r="Q110" s="16" t="s">
        <v>1436</v>
      </c>
      <c r="R110" s="43">
        <v>100</v>
      </c>
      <c r="S110" s="16" t="s">
        <v>1154</v>
      </c>
      <c r="T110" s="43">
        <v>16</v>
      </c>
      <c r="U110" s="43">
        <v>0</v>
      </c>
      <c r="V110" s="43">
        <v>16</v>
      </c>
      <c r="W110" s="45">
        <v>769600</v>
      </c>
      <c r="X110" s="45">
        <v>629671.68000000005</v>
      </c>
      <c r="Y110" s="45">
        <v>-139928.32000000001</v>
      </c>
      <c r="Z110" s="22" t="s">
        <v>1437</v>
      </c>
      <c r="AA110" s="22" t="s">
        <v>1548</v>
      </c>
    </row>
    <row r="111" spans="1:27" ht="30" customHeight="1" x14ac:dyDescent="0.25">
      <c r="A111" s="16" t="s">
        <v>165</v>
      </c>
      <c r="B111" s="16" t="s">
        <v>166</v>
      </c>
      <c r="C111" s="16" t="s">
        <v>901</v>
      </c>
      <c r="D111" s="16" t="s">
        <v>52</v>
      </c>
      <c r="E111" s="16" t="s">
        <v>53</v>
      </c>
      <c r="F111" s="42">
        <v>2</v>
      </c>
      <c r="G111" s="42">
        <v>2</v>
      </c>
      <c r="H111" s="42">
        <v>1024.3499999999999</v>
      </c>
      <c r="I111" s="42">
        <v>386.75</v>
      </c>
      <c r="J111" s="42">
        <v>2.6486102133161</v>
      </c>
      <c r="K111" s="42">
        <v>1</v>
      </c>
      <c r="L111" s="42">
        <v>1.03</v>
      </c>
      <c r="M111" s="43">
        <v>3</v>
      </c>
      <c r="N111" s="43">
        <v>1</v>
      </c>
      <c r="O111" s="42">
        <v>386.75</v>
      </c>
      <c r="P111" s="44">
        <v>0.95</v>
      </c>
      <c r="Q111" s="16" t="s">
        <v>1436</v>
      </c>
      <c r="R111" s="43">
        <v>36</v>
      </c>
      <c r="S111" s="16" t="s">
        <v>1102</v>
      </c>
      <c r="T111" s="43">
        <v>2</v>
      </c>
      <c r="U111" s="43">
        <v>2</v>
      </c>
      <c r="V111" s="43">
        <v>0</v>
      </c>
      <c r="W111" s="45">
        <v>0</v>
      </c>
      <c r="X111" s="45">
        <v>73391.039999999994</v>
      </c>
      <c r="Y111" s="45">
        <v>73391.039999999994</v>
      </c>
      <c r="Z111" s="22" t="s">
        <v>1443</v>
      </c>
      <c r="AA111" s="22" t="s">
        <v>1549</v>
      </c>
    </row>
    <row r="112" spans="1:27" ht="30" customHeight="1" x14ac:dyDescent="0.25">
      <c r="A112" s="16" t="s">
        <v>165</v>
      </c>
      <c r="B112" s="16" t="s">
        <v>166</v>
      </c>
      <c r="C112" s="16" t="s">
        <v>901</v>
      </c>
      <c r="D112" s="16" t="s">
        <v>84</v>
      </c>
      <c r="E112" s="16" t="s">
        <v>85</v>
      </c>
      <c r="F112" s="42">
        <v>1</v>
      </c>
      <c r="G112" s="42">
        <v>0</v>
      </c>
      <c r="H112" s="42">
        <v>1446.5</v>
      </c>
      <c r="I112" s="42">
        <v>382.5</v>
      </c>
      <c r="J112" s="42">
        <v>3.78169934640523</v>
      </c>
      <c r="K112" s="42">
        <v>1</v>
      </c>
      <c r="L112" s="42">
        <v>1.03</v>
      </c>
      <c r="M112" s="43">
        <v>4</v>
      </c>
      <c r="N112" s="43">
        <v>4</v>
      </c>
      <c r="O112" s="42">
        <v>1530</v>
      </c>
      <c r="P112" s="44">
        <v>0.95</v>
      </c>
      <c r="Q112" s="16" t="s">
        <v>1436</v>
      </c>
      <c r="R112" s="43">
        <v>81</v>
      </c>
      <c r="S112" s="16" t="s">
        <v>1154</v>
      </c>
      <c r="T112" s="43">
        <v>4</v>
      </c>
      <c r="U112" s="43">
        <v>0</v>
      </c>
      <c r="V112" s="43">
        <v>4</v>
      </c>
      <c r="W112" s="45">
        <v>231400</v>
      </c>
      <c r="X112" s="45">
        <v>189327.6</v>
      </c>
      <c r="Y112" s="45">
        <v>-42072.4</v>
      </c>
      <c r="Z112" s="22" t="s">
        <v>1437</v>
      </c>
      <c r="AA112" s="22" t="s">
        <v>1550</v>
      </c>
    </row>
    <row r="113" spans="1:27" ht="30" customHeight="1" x14ac:dyDescent="0.25">
      <c r="A113" s="16" t="s">
        <v>165</v>
      </c>
      <c r="B113" s="16" t="s">
        <v>166</v>
      </c>
      <c r="C113" s="16" t="s">
        <v>901</v>
      </c>
      <c r="D113" s="16" t="s">
        <v>26</v>
      </c>
      <c r="E113" s="16" t="s">
        <v>27</v>
      </c>
      <c r="F113" s="42">
        <v>0</v>
      </c>
      <c r="G113" s="42">
        <v>0</v>
      </c>
      <c r="H113" s="42">
        <v>411.4</v>
      </c>
      <c r="I113" s="42">
        <v>360</v>
      </c>
      <c r="J113" s="42">
        <v>1.1427777777777799</v>
      </c>
      <c r="K113" s="42">
        <v>1</v>
      </c>
      <c r="L113" s="42">
        <v>1.03</v>
      </c>
      <c r="M113" s="43">
        <v>2</v>
      </c>
      <c r="N113" s="43">
        <v>2</v>
      </c>
      <c r="O113" s="42">
        <v>720</v>
      </c>
      <c r="P113" s="44">
        <v>0.95</v>
      </c>
      <c r="Q113" s="16" t="s">
        <v>1436</v>
      </c>
      <c r="R113" s="43">
        <v>51</v>
      </c>
      <c r="S113" s="16" t="s">
        <v>1105</v>
      </c>
      <c r="T113" s="43">
        <v>2</v>
      </c>
      <c r="U113" s="43">
        <v>0</v>
      </c>
      <c r="V113" s="43">
        <v>2</v>
      </c>
      <c r="W113" s="45">
        <v>83200</v>
      </c>
      <c r="X113" s="45">
        <v>68072.759999999995</v>
      </c>
      <c r="Y113" s="45">
        <v>-15127.24</v>
      </c>
      <c r="Z113" s="22" t="s">
        <v>1437</v>
      </c>
      <c r="AA113" s="22" t="s">
        <v>1551</v>
      </c>
    </row>
    <row r="114" spans="1:27" ht="30" customHeight="1" x14ac:dyDescent="0.25">
      <c r="A114" s="16" t="s">
        <v>165</v>
      </c>
      <c r="B114" s="16" t="s">
        <v>166</v>
      </c>
      <c r="C114" s="16" t="s">
        <v>901</v>
      </c>
      <c r="D114" s="16" t="s">
        <v>34</v>
      </c>
      <c r="E114" s="16" t="s">
        <v>35</v>
      </c>
      <c r="F114" s="42">
        <v>2</v>
      </c>
      <c r="G114" s="42">
        <v>0</v>
      </c>
      <c r="H114" s="42">
        <v>172.8</v>
      </c>
      <c r="I114" s="42">
        <v>386.75</v>
      </c>
      <c r="J114" s="42">
        <v>0.44680025856496502</v>
      </c>
      <c r="K114" s="42">
        <v>1</v>
      </c>
      <c r="L114" s="42">
        <v>1.03</v>
      </c>
      <c r="M114" s="43">
        <v>2</v>
      </c>
      <c r="N114" s="43">
        <v>2</v>
      </c>
      <c r="O114" s="42">
        <v>773.5</v>
      </c>
      <c r="P114" s="44">
        <v>0.95</v>
      </c>
      <c r="Q114" s="16" t="s">
        <v>1436</v>
      </c>
      <c r="R114" s="43">
        <v>51</v>
      </c>
      <c r="S114" s="16" t="s">
        <v>1105</v>
      </c>
      <c r="T114" s="43">
        <v>2</v>
      </c>
      <c r="U114" s="43">
        <v>2</v>
      </c>
      <c r="V114" s="43">
        <v>0</v>
      </c>
      <c r="W114" s="45">
        <v>0</v>
      </c>
      <c r="X114" s="45">
        <v>89345.52</v>
      </c>
      <c r="Y114" s="45">
        <v>89345.52</v>
      </c>
      <c r="Z114" s="22" t="s">
        <v>1443</v>
      </c>
      <c r="AA114" s="22" t="s">
        <v>1552</v>
      </c>
    </row>
    <row r="115" spans="1:27" ht="45" customHeight="1" x14ac:dyDescent="0.25">
      <c r="A115" s="16" t="s">
        <v>165</v>
      </c>
      <c r="B115" s="16" t="s">
        <v>166</v>
      </c>
      <c r="C115" s="16" t="s">
        <v>901</v>
      </c>
      <c r="D115" s="16" t="s">
        <v>46</v>
      </c>
      <c r="E115" s="16" t="s">
        <v>47</v>
      </c>
      <c r="F115" s="42">
        <v>0</v>
      </c>
      <c r="G115" s="42">
        <v>0</v>
      </c>
      <c r="H115" s="42">
        <v>1190</v>
      </c>
      <c r="I115" s="42">
        <v>404.8</v>
      </c>
      <c r="J115" s="42">
        <v>2.9397233201580999</v>
      </c>
      <c r="K115" s="42">
        <v>1</v>
      </c>
      <c r="L115" s="42">
        <v>1.03</v>
      </c>
      <c r="M115" s="43">
        <v>4</v>
      </c>
      <c r="N115" s="43">
        <v>4</v>
      </c>
      <c r="O115" s="42">
        <v>1619.2</v>
      </c>
      <c r="P115" s="44">
        <v>0.95</v>
      </c>
      <c r="Q115" s="16" t="s">
        <v>1436</v>
      </c>
      <c r="R115" s="43">
        <v>81</v>
      </c>
      <c r="S115" s="16" t="s">
        <v>1154</v>
      </c>
      <c r="T115" s="43">
        <v>4</v>
      </c>
      <c r="U115" s="43">
        <v>0</v>
      </c>
      <c r="V115" s="43">
        <v>4</v>
      </c>
      <c r="W115" s="45">
        <v>296400</v>
      </c>
      <c r="X115" s="45">
        <v>242508.96</v>
      </c>
      <c r="Y115" s="45">
        <v>-53891.040000000001</v>
      </c>
      <c r="Z115" s="22" t="s">
        <v>1437</v>
      </c>
      <c r="AA115" s="22" t="s">
        <v>1553</v>
      </c>
    </row>
    <row r="116" spans="1:27" ht="45" customHeight="1" x14ac:dyDescent="0.25">
      <c r="A116" s="16" t="s">
        <v>165</v>
      </c>
      <c r="B116" s="16" t="s">
        <v>166</v>
      </c>
      <c r="C116" s="16" t="s">
        <v>901</v>
      </c>
      <c r="D116" s="16" t="s">
        <v>48</v>
      </c>
      <c r="E116" s="16" t="s">
        <v>49</v>
      </c>
      <c r="F116" s="42">
        <v>0</v>
      </c>
      <c r="G116" s="42">
        <v>0</v>
      </c>
      <c r="H116" s="42">
        <v>2040</v>
      </c>
      <c r="I116" s="42">
        <v>369</v>
      </c>
      <c r="J116" s="42">
        <v>5.5284552845528498</v>
      </c>
      <c r="K116" s="42">
        <v>1</v>
      </c>
      <c r="L116" s="42">
        <v>1.03</v>
      </c>
      <c r="M116" s="43">
        <v>6</v>
      </c>
      <c r="N116" s="43">
        <v>6</v>
      </c>
      <c r="O116" s="42">
        <v>2214</v>
      </c>
      <c r="P116" s="44">
        <v>0.95</v>
      </c>
      <c r="Q116" s="16" t="s">
        <v>1436</v>
      </c>
      <c r="R116" s="43">
        <v>100</v>
      </c>
      <c r="S116" s="16" t="s">
        <v>1154</v>
      </c>
      <c r="T116" s="43">
        <v>6</v>
      </c>
      <c r="U116" s="43">
        <v>0</v>
      </c>
      <c r="V116" s="43">
        <v>6</v>
      </c>
      <c r="W116" s="45">
        <v>464100</v>
      </c>
      <c r="X116" s="45">
        <v>379718.28</v>
      </c>
      <c r="Y116" s="45">
        <v>-84381.72</v>
      </c>
      <c r="Z116" s="22" t="s">
        <v>1437</v>
      </c>
      <c r="AA116" s="22" t="s">
        <v>1554</v>
      </c>
    </row>
    <row r="117" spans="1:27" ht="30" customHeight="1" x14ac:dyDescent="0.25">
      <c r="A117" s="16" t="s">
        <v>165</v>
      </c>
      <c r="B117" s="16" t="s">
        <v>166</v>
      </c>
      <c r="C117" s="16" t="s">
        <v>901</v>
      </c>
      <c r="D117" s="16" t="s">
        <v>4</v>
      </c>
      <c r="E117" s="16" t="s">
        <v>5</v>
      </c>
      <c r="F117" s="42">
        <v>0</v>
      </c>
      <c r="G117" s="42">
        <v>0</v>
      </c>
      <c r="H117" s="42">
        <v>74</v>
      </c>
      <c r="I117" s="42">
        <v>386.75</v>
      </c>
      <c r="J117" s="42">
        <v>0.19133807369101499</v>
      </c>
      <c r="K117" s="42">
        <v>1</v>
      </c>
      <c r="L117" s="42">
        <v>1.03</v>
      </c>
      <c r="M117" s="43">
        <v>2</v>
      </c>
      <c r="N117" s="43">
        <v>2</v>
      </c>
      <c r="O117" s="42">
        <v>773.5</v>
      </c>
      <c r="P117" s="44">
        <v>0.95</v>
      </c>
      <c r="Q117" s="16" t="s">
        <v>1436</v>
      </c>
      <c r="R117" s="43">
        <v>51</v>
      </c>
      <c r="S117" s="16" t="s">
        <v>1105</v>
      </c>
      <c r="T117" s="43">
        <v>2</v>
      </c>
      <c r="U117" s="43">
        <v>0</v>
      </c>
      <c r="V117" s="43">
        <v>2</v>
      </c>
      <c r="W117" s="45">
        <v>89700</v>
      </c>
      <c r="X117" s="45">
        <v>73391.039999999994</v>
      </c>
      <c r="Y117" s="45">
        <v>-16308.96</v>
      </c>
      <c r="Z117" s="22" t="s">
        <v>1437</v>
      </c>
      <c r="AA117" s="22" t="s">
        <v>1555</v>
      </c>
    </row>
    <row r="118" spans="1:27" ht="45" customHeight="1" x14ac:dyDescent="0.25">
      <c r="A118" s="16" t="s">
        <v>165</v>
      </c>
      <c r="B118" s="16" t="s">
        <v>166</v>
      </c>
      <c r="C118" s="16" t="s">
        <v>901</v>
      </c>
      <c r="D118" s="16" t="s">
        <v>68</v>
      </c>
      <c r="E118" s="16" t="s">
        <v>69</v>
      </c>
      <c r="F118" s="42">
        <v>0</v>
      </c>
      <c r="G118" s="42">
        <v>0</v>
      </c>
      <c r="H118" s="42">
        <v>150</v>
      </c>
      <c r="I118" s="42">
        <v>369</v>
      </c>
      <c r="J118" s="42">
        <v>0.40650406504065001</v>
      </c>
      <c r="K118" s="42">
        <v>1</v>
      </c>
      <c r="L118" s="42">
        <v>1.03</v>
      </c>
      <c r="M118" s="43">
        <v>2</v>
      </c>
      <c r="N118" s="43">
        <v>2</v>
      </c>
      <c r="O118" s="42">
        <v>738</v>
      </c>
      <c r="P118" s="44">
        <v>0.95</v>
      </c>
      <c r="Q118" s="16" t="s">
        <v>1436</v>
      </c>
      <c r="R118" s="43">
        <v>51</v>
      </c>
      <c r="S118" s="16" t="s">
        <v>1105</v>
      </c>
      <c r="T118" s="43">
        <v>2</v>
      </c>
      <c r="U118" s="43">
        <v>0</v>
      </c>
      <c r="V118" s="43">
        <v>2</v>
      </c>
      <c r="W118" s="45">
        <v>141700</v>
      </c>
      <c r="X118" s="45">
        <v>115936.2</v>
      </c>
      <c r="Y118" s="45">
        <v>-25763.8</v>
      </c>
      <c r="Z118" s="22" t="s">
        <v>1437</v>
      </c>
      <c r="AA118" s="22" t="s">
        <v>1556</v>
      </c>
    </row>
    <row r="119" spans="1:27" ht="45" customHeight="1" x14ac:dyDescent="0.25">
      <c r="A119" s="16" t="s">
        <v>168</v>
      </c>
      <c r="B119" s="16" t="s">
        <v>169</v>
      </c>
      <c r="C119" s="16" t="s">
        <v>899</v>
      </c>
      <c r="D119" s="16" t="s">
        <v>30</v>
      </c>
      <c r="E119" s="16" t="s">
        <v>31</v>
      </c>
      <c r="F119" s="42">
        <v>2</v>
      </c>
      <c r="G119" s="42">
        <v>2</v>
      </c>
      <c r="H119" s="42">
        <v>5183</v>
      </c>
      <c r="I119" s="42">
        <v>414</v>
      </c>
      <c r="J119" s="42">
        <v>12.519323671497601</v>
      </c>
      <c r="K119" s="42">
        <v>2</v>
      </c>
      <c r="L119" s="42">
        <v>1.04</v>
      </c>
      <c r="M119" s="43">
        <v>14</v>
      </c>
      <c r="N119" s="43">
        <v>12</v>
      </c>
      <c r="O119" s="42">
        <v>4968</v>
      </c>
      <c r="P119" s="44">
        <v>0.95</v>
      </c>
      <c r="Q119" s="16" t="s">
        <v>1436</v>
      </c>
      <c r="R119" s="43">
        <v>100</v>
      </c>
      <c r="S119" s="16" t="s">
        <v>1154</v>
      </c>
      <c r="T119" s="43">
        <v>13</v>
      </c>
      <c r="U119" s="43">
        <v>0</v>
      </c>
      <c r="V119" s="43">
        <v>13</v>
      </c>
      <c r="W119" s="45">
        <v>625300</v>
      </c>
      <c r="X119" s="45">
        <v>511608.24</v>
      </c>
      <c r="Y119" s="45">
        <v>-113691.76</v>
      </c>
      <c r="Z119" s="22" t="s">
        <v>1437</v>
      </c>
      <c r="AA119" s="22" t="s">
        <v>1557</v>
      </c>
    </row>
    <row r="120" spans="1:27" ht="30" customHeight="1" x14ac:dyDescent="0.25">
      <c r="A120" s="16" t="s">
        <v>168</v>
      </c>
      <c r="B120" s="16" t="s">
        <v>169</v>
      </c>
      <c r="C120" s="16" t="s">
        <v>899</v>
      </c>
      <c r="D120" s="16" t="s">
        <v>52</v>
      </c>
      <c r="E120" s="16" t="s">
        <v>53</v>
      </c>
      <c r="F120" s="42">
        <v>2</v>
      </c>
      <c r="G120" s="42">
        <v>2</v>
      </c>
      <c r="H120" s="42">
        <v>1061.45</v>
      </c>
      <c r="I120" s="42">
        <v>386.75</v>
      </c>
      <c r="J120" s="42">
        <v>2.74453781512605</v>
      </c>
      <c r="K120" s="42">
        <v>1</v>
      </c>
      <c r="L120" s="42">
        <v>1.04</v>
      </c>
      <c r="M120" s="43">
        <v>3</v>
      </c>
      <c r="N120" s="43">
        <v>1</v>
      </c>
      <c r="O120" s="42">
        <v>386.75</v>
      </c>
      <c r="P120" s="44">
        <v>0.95</v>
      </c>
      <c r="Q120" s="16" t="s">
        <v>1436</v>
      </c>
      <c r="R120" s="43">
        <v>36</v>
      </c>
      <c r="S120" s="16" t="s">
        <v>1102</v>
      </c>
      <c r="T120" s="43">
        <v>2</v>
      </c>
      <c r="U120" s="43">
        <v>2</v>
      </c>
      <c r="V120" s="43">
        <v>0</v>
      </c>
      <c r="W120" s="45">
        <v>0</v>
      </c>
      <c r="X120" s="45">
        <v>73391.039999999994</v>
      </c>
      <c r="Y120" s="45">
        <v>73391.039999999994</v>
      </c>
      <c r="Z120" s="22" t="s">
        <v>1443</v>
      </c>
      <c r="AA120" s="22" t="s">
        <v>1558</v>
      </c>
    </row>
    <row r="121" spans="1:27" ht="30" customHeight="1" x14ac:dyDescent="0.25">
      <c r="A121" s="16" t="s">
        <v>168</v>
      </c>
      <c r="B121" s="16" t="s">
        <v>169</v>
      </c>
      <c r="C121" s="16" t="s">
        <v>899</v>
      </c>
      <c r="D121" s="16" t="s">
        <v>84</v>
      </c>
      <c r="E121" s="16" t="s">
        <v>85</v>
      </c>
      <c r="F121" s="42">
        <v>2</v>
      </c>
      <c r="G121" s="42">
        <v>1</v>
      </c>
      <c r="H121" s="42">
        <v>1144.5</v>
      </c>
      <c r="I121" s="42">
        <v>382.5</v>
      </c>
      <c r="J121" s="42">
        <v>2.9921568627450998</v>
      </c>
      <c r="K121" s="42">
        <v>1</v>
      </c>
      <c r="L121" s="42">
        <v>1.04</v>
      </c>
      <c r="M121" s="43">
        <v>4</v>
      </c>
      <c r="N121" s="43">
        <v>3</v>
      </c>
      <c r="O121" s="42">
        <v>1147.5</v>
      </c>
      <c r="P121" s="44">
        <v>0.95</v>
      </c>
      <c r="Q121" s="16" t="s">
        <v>1436</v>
      </c>
      <c r="R121" s="43">
        <v>66</v>
      </c>
      <c r="S121" s="16" t="s">
        <v>1105</v>
      </c>
      <c r="T121" s="43">
        <v>4</v>
      </c>
      <c r="U121" s="43">
        <v>0</v>
      </c>
      <c r="V121" s="43">
        <v>4</v>
      </c>
      <c r="W121" s="45">
        <v>231400</v>
      </c>
      <c r="X121" s="45">
        <v>189327.6</v>
      </c>
      <c r="Y121" s="45">
        <v>-42072.4</v>
      </c>
      <c r="Z121" s="22" t="s">
        <v>1437</v>
      </c>
      <c r="AA121" s="22" t="s">
        <v>1559</v>
      </c>
    </row>
    <row r="122" spans="1:27" ht="30" customHeight="1" x14ac:dyDescent="0.25">
      <c r="A122" s="16" t="s">
        <v>168</v>
      </c>
      <c r="B122" s="16" t="s">
        <v>169</v>
      </c>
      <c r="C122" s="16" t="s">
        <v>899</v>
      </c>
      <c r="D122" s="16" t="s">
        <v>26</v>
      </c>
      <c r="E122" s="16" t="s">
        <v>27</v>
      </c>
      <c r="F122" s="42">
        <v>1</v>
      </c>
      <c r="G122" s="42">
        <v>0</v>
      </c>
      <c r="H122" s="42">
        <v>336.5</v>
      </c>
      <c r="I122" s="42">
        <v>360</v>
      </c>
      <c r="J122" s="42">
        <v>0.93472222222222201</v>
      </c>
      <c r="K122" s="42">
        <v>1</v>
      </c>
      <c r="L122" s="42">
        <v>1.04</v>
      </c>
      <c r="M122" s="43">
        <v>2</v>
      </c>
      <c r="N122" s="43">
        <v>2</v>
      </c>
      <c r="O122" s="42">
        <v>720</v>
      </c>
      <c r="P122" s="44">
        <v>0.95</v>
      </c>
      <c r="Q122" s="16" t="s">
        <v>1436</v>
      </c>
      <c r="R122" s="43">
        <v>51</v>
      </c>
      <c r="S122" s="16" t="s">
        <v>1105</v>
      </c>
      <c r="T122" s="43">
        <v>2</v>
      </c>
      <c r="U122" s="43">
        <v>0</v>
      </c>
      <c r="V122" s="43">
        <v>2</v>
      </c>
      <c r="W122" s="45">
        <v>83200</v>
      </c>
      <c r="X122" s="45">
        <v>68072.759999999995</v>
      </c>
      <c r="Y122" s="45">
        <v>-15127.24</v>
      </c>
      <c r="Z122" s="22" t="s">
        <v>1437</v>
      </c>
      <c r="AA122" s="22" t="s">
        <v>1560</v>
      </c>
    </row>
    <row r="123" spans="1:27" ht="30" customHeight="1" x14ac:dyDescent="0.25">
      <c r="A123" s="16" t="s">
        <v>168</v>
      </c>
      <c r="B123" s="16" t="s">
        <v>169</v>
      </c>
      <c r="C123" s="16" t="s">
        <v>899</v>
      </c>
      <c r="D123" s="16" t="s">
        <v>34</v>
      </c>
      <c r="E123" s="16" t="s">
        <v>35</v>
      </c>
      <c r="F123" s="42">
        <v>2</v>
      </c>
      <c r="G123" s="42">
        <v>0</v>
      </c>
      <c r="H123" s="42">
        <v>182</v>
      </c>
      <c r="I123" s="42">
        <v>386.75</v>
      </c>
      <c r="J123" s="42">
        <v>0.47058823529411797</v>
      </c>
      <c r="K123" s="42">
        <v>1</v>
      </c>
      <c r="L123" s="42">
        <v>1.04</v>
      </c>
      <c r="M123" s="43">
        <v>2</v>
      </c>
      <c r="N123" s="43">
        <v>2</v>
      </c>
      <c r="O123" s="42">
        <v>773.5</v>
      </c>
      <c r="P123" s="44">
        <v>0.95</v>
      </c>
      <c r="Q123" s="16" t="s">
        <v>1436</v>
      </c>
      <c r="R123" s="43">
        <v>51</v>
      </c>
      <c r="S123" s="16" t="s">
        <v>1105</v>
      </c>
      <c r="T123" s="43">
        <v>2</v>
      </c>
      <c r="U123" s="43">
        <v>2</v>
      </c>
      <c r="V123" s="43">
        <v>0</v>
      </c>
      <c r="W123" s="45">
        <v>0</v>
      </c>
      <c r="X123" s="45">
        <v>89345.52</v>
      </c>
      <c r="Y123" s="45">
        <v>89345.52</v>
      </c>
      <c r="Z123" s="22" t="s">
        <v>1443</v>
      </c>
      <c r="AA123" s="22" t="s">
        <v>1561</v>
      </c>
    </row>
    <row r="124" spans="1:27" ht="45" customHeight="1" x14ac:dyDescent="0.25">
      <c r="A124" s="16" t="s">
        <v>168</v>
      </c>
      <c r="B124" s="16" t="s">
        <v>169</v>
      </c>
      <c r="C124" s="16" t="s">
        <v>899</v>
      </c>
      <c r="D124" s="16" t="s">
        <v>46</v>
      </c>
      <c r="E124" s="16" t="s">
        <v>47</v>
      </c>
      <c r="F124" s="42">
        <v>0</v>
      </c>
      <c r="G124" s="42">
        <v>0</v>
      </c>
      <c r="H124" s="42">
        <v>224</v>
      </c>
      <c r="I124" s="42">
        <v>404.8</v>
      </c>
      <c r="J124" s="42">
        <v>0.55335968379446598</v>
      </c>
      <c r="K124" s="42">
        <v>1</v>
      </c>
      <c r="L124" s="42">
        <v>1.04</v>
      </c>
      <c r="M124" s="43">
        <v>2</v>
      </c>
      <c r="N124" s="43">
        <v>2</v>
      </c>
      <c r="O124" s="42">
        <v>809.6</v>
      </c>
      <c r="P124" s="44">
        <v>0.95</v>
      </c>
      <c r="Q124" s="16" t="s">
        <v>1436</v>
      </c>
      <c r="R124" s="43">
        <v>51</v>
      </c>
      <c r="S124" s="16" t="s">
        <v>1105</v>
      </c>
      <c r="T124" s="43">
        <v>2</v>
      </c>
      <c r="U124" s="43">
        <v>0</v>
      </c>
      <c r="V124" s="43">
        <v>2</v>
      </c>
      <c r="W124" s="45">
        <v>148200</v>
      </c>
      <c r="X124" s="45">
        <v>121254.48</v>
      </c>
      <c r="Y124" s="45">
        <v>-26945.52</v>
      </c>
      <c r="Z124" s="22" t="s">
        <v>1437</v>
      </c>
      <c r="AA124" s="22" t="s">
        <v>1562</v>
      </c>
    </row>
    <row r="125" spans="1:27" ht="45" customHeight="1" x14ac:dyDescent="0.25">
      <c r="A125" s="16" t="s">
        <v>168</v>
      </c>
      <c r="B125" s="16" t="s">
        <v>169</v>
      </c>
      <c r="C125" s="16" t="s">
        <v>899</v>
      </c>
      <c r="D125" s="16" t="s">
        <v>48</v>
      </c>
      <c r="E125" s="16" t="s">
        <v>49</v>
      </c>
      <c r="F125" s="42">
        <v>0</v>
      </c>
      <c r="G125" s="42">
        <v>0</v>
      </c>
      <c r="H125" s="42">
        <v>384</v>
      </c>
      <c r="I125" s="42">
        <v>369</v>
      </c>
      <c r="J125" s="42">
        <v>1.04065040650407</v>
      </c>
      <c r="K125" s="42">
        <v>1</v>
      </c>
      <c r="L125" s="42">
        <v>1.04</v>
      </c>
      <c r="M125" s="43">
        <v>2</v>
      </c>
      <c r="N125" s="43">
        <v>2</v>
      </c>
      <c r="O125" s="42">
        <v>738</v>
      </c>
      <c r="P125" s="44">
        <v>0.95</v>
      </c>
      <c r="Q125" s="16" t="s">
        <v>1436</v>
      </c>
      <c r="R125" s="43">
        <v>51</v>
      </c>
      <c r="S125" s="16" t="s">
        <v>1105</v>
      </c>
      <c r="T125" s="43">
        <v>2</v>
      </c>
      <c r="U125" s="43">
        <v>0</v>
      </c>
      <c r="V125" s="43">
        <v>2</v>
      </c>
      <c r="W125" s="45">
        <v>154700</v>
      </c>
      <c r="X125" s="45">
        <v>126572.76</v>
      </c>
      <c r="Y125" s="45">
        <v>-28127.24</v>
      </c>
      <c r="Z125" s="22" t="s">
        <v>1437</v>
      </c>
      <c r="AA125" s="22" t="s">
        <v>1563</v>
      </c>
    </row>
    <row r="126" spans="1:27" ht="30" customHeight="1" x14ac:dyDescent="0.25">
      <c r="A126" s="16" t="s">
        <v>168</v>
      </c>
      <c r="B126" s="16" t="s">
        <v>169</v>
      </c>
      <c r="C126" s="16" t="s">
        <v>899</v>
      </c>
      <c r="D126" s="16" t="s">
        <v>4</v>
      </c>
      <c r="E126" s="16" t="s">
        <v>5</v>
      </c>
      <c r="F126" s="42">
        <v>1</v>
      </c>
      <c r="G126" s="42">
        <v>1</v>
      </c>
      <c r="H126" s="42">
        <v>78</v>
      </c>
      <c r="I126" s="42">
        <v>386.75</v>
      </c>
      <c r="J126" s="42">
        <v>0.20168067226890801</v>
      </c>
      <c r="K126" s="42">
        <v>1</v>
      </c>
      <c r="L126" s="42">
        <v>1.04</v>
      </c>
      <c r="M126" s="43">
        <v>2</v>
      </c>
      <c r="N126" s="43">
        <v>1</v>
      </c>
      <c r="O126" s="42">
        <v>386.75</v>
      </c>
      <c r="P126" s="44">
        <v>0.95</v>
      </c>
      <c r="Q126" s="16" t="s">
        <v>1436</v>
      </c>
      <c r="R126" s="43">
        <v>36</v>
      </c>
      <c r="S126" s="16" t="s">
        <v>1102</v>
      </c>
      <c r="T126" s="43">
        <v>2</v>
      </c>
      <c r="U126" s="43">
        <v>0</v>
      </c>
      <c r="V126" s="43">
        <v>2</v>
      </c>
      <c r="W126" s="45">
        <v>89700</v>
      </c>
      <c r="X126" s="45">
        <v>73391.039999999994</v>
      </c>
      <c r="Y126" s="45">
        <v>-16308.96</v>
      </c>
      <c r="Z126" s="22" t="s">
        <v>1437</v>
      </c>
      <c r="AA126" s="22" t="s">
        <v>1564</v>
      </c>
    </row>
    <row r="127" spans="1:27" ht="45" customHeight="1" x14ac:dyDescent="0.25">
      <c r="A127" s="16" t="s">
        <v>168</v>
      </c>
      <c r="B127" s="16" t="s">
        <v>169</v>
      </c>
      <c r="C127" s="16" t="s">
        <v>899</v>
      </c>
      <c r="D127" s="16" t="s">
        <v>68</v>
      </c>
      <c r="E127" s="16" t="s">
        <v>69</v>
      </c>
      <c r="F127" s="42">
        <v>0</v>
      </c>
      <c r="G127" s="42">
        <v>0</v>
      </c>
      <c r="H127" s="42">
        <v>125</v>
      </c>
      <c r="I127" s="42">
        <v>369</v>
      </c>
      <c r="J127" s="42">
        <v>0.33875338753387502</v>
      </c>
      <c r="K127" s="42">
        <v>1</v>
      </c>
      <c r="L127" s="42">
        <v>1.04</v>
      </c>
      <c r="M127" s="43">
        <v>2</v>
      </c>
      <c r="N127" s="43">
        <v>2</v>
      </c>
      <c r="O127" s="42">
        <v>738</v>
      </c>
      <c r="P127" s="44">
        <v>0.95</v>
      </c>
      <c r="Q127" s="16" t="s">
        <v>1436</v>
      </c>
      <c r="R127" s="43">
        <v>51</v>
      </c>
      <c r="S127" s="16" t="s">
        <v>1105</v>
      </c>
      <c r="T127" s="43">
        <v>2</v>
      </c>
      <c r="U127" s="43">
        <v>0</v>
      </c>
      <c r="V127" s="43">
        <v>2</v>
      </c>
      <c r="W127" s="45">
        <v>141700</v>
      </c>
      <c r="X127" s="45">
        <v>115936.2</v>
      </c>
      <c r="Y127" s="45">
        <v>-25763.8</v>
      </c>
      <c r="Z127" s="22" t="s">
        <v>1437</v>
      </c>
      <c r="AA127" s="22" t="s">
        <v>1565</v>
      </c>
    </row>
    <row r="128" spans="1:27" ht="30" customHeight="1" x14ac:dyDescent="0.25">
      <c r="A128" s="16" t="s">
        <v>171</v>
      </c>
      <c r="B128" s="16" t="s">
        <v>172</v>
      </c>
      <c r="C128" s="16" t="s">
        <v>903</v>
      </c>
      <c r="D128" s="16" t="s">
        <v>30</v>
      </c>
      <c r="E128" s="16" t="s">
        <v>31</v>
      </c>
      <c r="F128" s="42">
        <v>3</v>
      </c>
      <c r="G128" s="42">
        <v>4</v>
      </c>
      <c r="H128" s="42">
        <v>3699</v>
      </c>
      <c r="I128" s="42">
        <v>414</v>
      </c>
      <c r="J128" s="42">
        <v>8.9347826086956506</v>
      </c>
      <c r="K128" s="42">
        <v>2</v>
      </c>
      <c r="L128" s="42">
        <v>1.06</v>
      </c>
      <c r="M128" s="43">
        <v>10</v>
      </c>
      <c r="N128" s="43">
        <v>6</v>
      </c>
      <c r="O128" s="42">
        <v>2484</v>
      </c>
      <c r="P128" s="44">
        <v>0.95</v>
      </c>
      <c r="Q128" s="16" t="s">
        <v>1436</v>
      </c>
      <c r="R128" s="43">
        <v>100</v>
      </c>
      <c r="S128" s="16" t="s">
        <v>1154</v>
      </c>
      <c r="T128" s="43">
        <v>7</v>
      </c>
      <c r="U128" s="43">
        <v>0</v>
      </c>
      <c r="V128" s="43">
        <v>7</v>
      </c>
      <c r="W128" s="45">
        <v>336700</v>
      </c>
      <c r="X128" s="45">
        <v>275481.36</v>
      </c>
      <c r="Y128" s="45">
        <v>-61218.64</v>
      </c>
      <c r="Z128" s="22" t="s">
        <v>1437</v>
      </c>
      <c r="AA128" s="22" t="s">
        <v>1566</v>
      </c>
    </row>
    <row r="129" spans="1:27" ht="45" customHeight="1" x14ac:dyDescent="0.25">
      <c r="A129" s="16" t="s">
        <v>171</v>
      </c>
      <c r="B129" s="16" t="s">
        <v>172</v>
      </c>
      <c r="C129" s="16" t="s">
        <v>903</v>
      </c>
      <c r="D129" s="16" t="s">
        <v>52</v>
      </c>
      <c r="E129" s="16" t="s">
        <v>53</v>
      </c>
      <c r="F129" s="42">
        <v>3</v>
      </c>
      <c r="G129" s="42">
        <v>3</v>
      </c>
      <c r="H129" s="42">
        <v>577.65</v>
      </c>
      <c r="I129" s="42">
        <v>386.75</v>
      </c>
      <c r="J129" s="42">
        <v>1.49360051712993</v>
      </c>
      <c r="K129" s="42">
        <v>1</v>
      </c>
      <c r="L129" s="42">
        <v>1.06</v>
      </c>
      <c r="M129" s="43">
        <v>2</v>
      </c>
      <c r="N129" s="43">
        <v>-1</v>
      </c>
      <c r="O129" s="42">
        <v>-386.75</v>
      </c>
      <c r="P129" s="44">
        <v>0.95</v>
      </c>
      <c r="Q129" s="16" t="s">
        <v>1436</v>
      </c>
      <c r="R129" s="43">
        <v>0</v>
      </c>
      <c r="S129" s="16" t="s">
        <v>1100</v>
      </c>
      <c r="T129" s="43">
        <v>0</v>
      </c>
      <c r="U129" s="43">
        <v>0</v>
      </c>
      <c r="V129" s="43">
        <v>0</v>
      </c>
      <c r="W129" s="45">
        <v>0</v>
      </c>
      <c r="X129" s="45">
        <v>0</v>
      </c>
      <c r="Y129" s="45">
        <v>0</v>
      </c>
      <c r="Z129" s="22" t="s">
        <v>1439</v>
      </c>
      <c r="AA129" s="22" t="s">
        <v>1567</v>
      </c>
    </row>
    <row r="130" spans="1:27" ht="45" customHeight="1" x14ac:dyDescent="0.25">
      <c r="A130" s="16" t="s">
        <v>171</v>
      </c>
      <c r="B130" s="16" t="s">
        <v>172</v>
      </c>
      <c r="C130" s="16" t="s">
        <v>903</v>
      </c>
      <c r="D130" s="16" t="s">
        <v>84</v>
      </c>
      <c r="E130" s="16" t="s">
        <v>85</v>
      </c>
      <c r="F130" s="42">
        <v>1</v>
      </c>
      <c r="G130" s="42">
        <v>0</v>
      </c>
      <c r="H130" s="42">
        <v>881.5</v>
      </c>
      <c r="I130" s="42">
        <v>382.5</v>
      </c>
      <c r="J130" s="42">
        <v>2.30457516339869</v>
      </c>
      <c r="K130" s="42">
        <v>1</v>
      </c>
      <c r="L130" s="42">
        <v>1.06</v>
      </c>
      <c r="M130" s="43">
        <v>3</v>
      </c>
      <c r="N130" s="43">
        <v>3</v>
      </c>
      <c r="O130" s="42">
        <v>1147.5</v>
      </c>
      <c r="P130" s="44">
        <v>0.95</v>
      </c>
      <c r="Q130" s="16" t="s">
        <v>1436</v>
      </c>
      <c r="R130" s="43">
        <v>66</v>
      </c>
      <c r="S130" s="16" t="s">
        <v>1105</v>
      </c>
      <c r="T130" s="43">
        <v>3</v>
      </c>
      <c r="U130" s="43">
        <v>0</v>
      </c>
      <c r="V130" s="43">
        <v>3</v>
      </c>
      <c r="W130" s="45">
        <v>173550</v>
      </c>
      <c r="X130" s="45">
        <v>141995.70000000001</v>
      </c>
      <c r="Y130" s="45">
        <v>-31554.3</v>
      </c>
      <c r="Z130" s="22" t="s">
        <v>1437</v>
      </c>
      <c r="AA130" s="22" t="s">
        <v>1568</v>
      </c>
    </row>
    <row r="131" spans="1:27" ht="30" customHeight="1" x14ac:dyDescent="0.25">
      <c r="A131" s="16" t="s">
        <v>171</v>
      </c>
      <c r="B131" s="16" t="s">
        <v>172</v>
      </c>
      <c r="C131" s="16" t="s">
        <v>903</v>
      </c>
      <c r="D131" s="16" t="s">
        <v>26</v>
      </c>
      <c r="E131" s="16" t="s">
        <v>27</v>
      </c>
      <c r="F131" s="42">
        <v>1</v>
      </c>
      <c r="G131" s="42">
        <v>0</v>
      </c>
      <c r="H131" s="42">
        <v>270.2</v>
      </c>
      <c r="I131" s="42">
        <v>360</v>
      </c>
      <c r="J131" s="42">
        <v>0.75055555555555598</v>
      </c>
      <c r="K131" s="42">
        <v>1</v>
      </c>
      <c r="L131" s="42">
        <v>1.06</v>
      </c>
      <c r="M131" s="43">
        <v>2</v>
      </c>
      <c r="N131" s="43">
        <v>2</v>
      </c>
      <c r="O131" s="42">
        <v>720</v>
      </c>
      <c r="P131" s="44">
        <v>0.95</v>
      </c>
      <c r="Q131" s="16" t="s">
        <v>1436</v>
      </c>
      <c r="R131" s="43">
        <v>51</v>
      </c>
      <c r="S131" s="16" t="s">
        <v>1105</v>
      </c>
      <c r="T131" s="43">
        <v>2</v>
      </c>
      <c r="U131" s="43">
        <v>0</v>
      </c>
      <c r="V131" s="43">
        <v>2</v>
      </c>
      <c r="W131" s="45">
        <v>83200</v>
      </c>
      <c r="X131" s="45">
        <v>68072.759999999995</v>
      </c>
      <c r="Y131" s="45">
        <v>-15127.24</v>
      </c>
      <c r="Z131" s="22" t="s">
        <v>1437</v>
      </c>
      <c r="AA131" s="22" t="s">
        <v>1569</v>
      </c>
    </row>
    <row r="132" spans="1:27" ht="30" customHeight="1" x14ac:dyDescent="0.25">
      <c r="A132" s="16" t="s">
        <v>171</v>
      </c>
      <c r="B132" s="16" t="s">
        <v>172</v>
      </c>
      <c r="C132" s="16" t="s">
        <v>903</v>
      </c>
      <c r="D132" s="16" t="s">
        <v>34</v>
      </c>
      <c r="E132" s="16" t="s">
        <v>35</v>
      </c>
      <c r="F132" s="42">
        <v>2</v>
      </c>
      <c r="G132" s="42">
        <v>1</v>
      </c>
      <c r="H132" s="42">
        <v>98.8</v>
      </c>
      <c r="I132" s="42">
        <v>386.75</v>
      </c>
      <c r="J132" s="42">
        <v>0.25546218487395</v>
      </c>
      <c r="K132" s="42">
        <v>1</v>
      </c>
      <c r="L132" s="42">
        <v>1.06</v>
      </c>
      <c r="M132" s="43">
        <v>2</v>
      </c>
      <c r="N132" s="43">
        <v>1</v>
      </c>
      <c r="O132" s="42">
        <v>386.75</v>
      </c>
      <c r="P132" s="44">
        <v>0.95</v>
      </c>
      <c r="Q132" s="16" t="s">
        <v>1436</v>
      </c>
      <c r="R132" s="43">
        <v>36</v>
      </c>
      <c r="S132" s="16" t="s">
        <v>1102</v>
      </c>
      <c r="T132" s="43">
        <v>2</v>
      </c>
      <c r="U132" s="43">
        <v>2</v>
      </c>
      <c r="V132" s="43">
        <v>0</v>
      </c>
      <c r="W132" s="45">
        <v>0</v>
      </c>
      <c r="X132" s="45">
        <v>89345.52</v>
      </c>
      <c r="Y132" s="45">
        <v>89345.52</v>
      </c>
      <c r="Z132" s="22" t="s">
        <v>1443</v>
      </c>
      <c r="AA132" s="22" t="s">
        <v>1570</v>
      </c>
    </row>
    <row r="133" spans="1:27" ht="45" customHeight="1" x14ac:dyDescent="0.25">
      <c r="A133" s="16" t="s">
        <v>171</v>
      </c>
      <c r="B133" s="16" t="s">
        <v>172</v>
      </c>
      <c r="C133" s="16" t="s">
        <v>903</v>
      </c>
      <c r="D133" s="16" t="s">
        <v>46</v>
      </c>
      <c r="E133" s="16" t="s">
        <v>47</v>
      </c>
      <c r="F133" s="42">
        <v>1</v>
      </c>
      <c r="G133" s="42">
        <v>1</v>
      </c>
      <c r="H133" s="42">
        <v>434</v>
      </c>
      <c r="I133" s="42">
        <v>404.8</v>
      </c>
      <c r="J133" s="42">
        <v>1.0721343873517799</v>
      </c>
      <c r="K133" s="42">
        <v>1</v>
      </c>
      <c r="L133" s="42">
        <v>1.06</v>
      </c>
      <c r="M133" s="43">
        <v>2</v>
      </c>
      <c r="N133" s="43">
        <v>1</v>
      </c>
      <c r="O133" s="42">
        <v>404.8</v>
      </c>
      <c r="P133" s="44">
        <v>0.95</v>
      </c>
      <c r="Q133" s="16" t="s">
        <v>1436</v>
      </c>
      <c r="R133" s="43">
        <v>36</v>
      </c>
      <c r="S133" s="16" t="s">
        <v>1102</v>
      </c>
      <c r="T133" s="43">
        <v>2</v>
      </c>
      <c r="U133" s="43">
        <v>0</v>
      </c>
      <c r="V133" s="43">
        <v>2</v>
      </c>
      <c r="W133" s="45">
        <v>148200</v>
      </c>
      <c r="X133" s="45">
        <v>121254.48</v>
      </c>
      <c r="Y133" s="45">
        <v>-26945.52</v>
      </c>
      <c r="Z133" s="22" t="s">
        <v>1437</v>
      </c>
      <c r="AA133" s="22" t="s">
        <v>1571</v>
      </c>
    </row>
    <row r="134" spans="1:27" ht="45" customHeight="1" x14ac:dyDescent="0.25">
      <c r="A134" s="16" t="s">
        <v>171</v>
      </c>
      <c r="B134" s="16" t="s">
        <v>172</v>
      </c>
      <c r="C134" s="16" t="s">
        <v>903</v>
      </c>
      <c r="D134" s="16" t="s">
        <v>48</v>
      </c>
      <c r="E134" s="16" t="s">
        <v>49</v>
      </c>
      <c r="F134" s="42">
        <v>1</v>
      </c>
      <c r="G134" s="42">
        <v>1</v>
      </c>
      <c r="H134" s="42">
        <v>744</v>
      </c>
      <c r="I134" s="42">
        <v>369</v>
      </c>
      <c r="J134" s="42">
        <v>2.0162601626016299</v>
      </c>
      <c r="K134" s="42">
        <v>1</v>
      </c>
      <c r="L134" s="42">
        <v>1.06</v>
      </c>
      <c r="M134" s="43">
        <v>3</v>
      </c>
      <c r="N134" s="43">
        <v>2</v>
      </c>
      <c r="O134" s="42">
        <v>738</v>
      </c>
      <c r="P134" s="44">
        <v>0.95</v>
      </c>
      <c r="Q134" s="16" t="s">
        <v>1436</v>
      </c>
      <c r="R134" s="43">
        <v>51</v>
      </c>
      <c r="S134" s="16" t="s">
        <v>1105</v>
      </c>
      <c r="T134" s="43">
        <v>3</v>
      </c>
      <c r="U134" s="43">
        <v>0</v>
      </c>
      <c r="V134" s="43">
        <v>3</v>
      </c>
      <c r="W134" s="45">
        <v>232050</v>
      </c>
      <c r="X134" s="45">
        <v>189859.14</v>
      </c>
      <c r="Y134" s="45">
        <v>-42190.86</v>
      </c>
      <c r="Z134" s="22" t="s">
        <v>1437</v>
      </c>
      <c r="AA134" s="22" t="s">
        <v>1572</v>
      </c>
    </row>
    <row r="135" spans="1:27" ht="30" customHeight="1" x14ac:dyDescent="0.25">
      <c r="A135" s="16" t="s">
        <v>171</v>
      </c>
      <c r="B135" s="16" t="s">
        <v>172</v>
      </c>
      <c r="C135" s="16" t="s">
        <v>903</v>
      </c>
      <c r="D135" s="16" t="s">
        <v>4</v>
      </c>
      <c r="E135" s="16" t="s">
        <v>5</v>
      </c>
      <c r="F135" s="42">
        <v>1</v>
      </c>
      <c r="G135" s="42">
        <v>1</v>
      </c>
      <c r="H135" s="42">
        <v>42</v>
      </c>
      <c r="I135" s="42">
        <v>386.75</v>
      </c>
      <c r="J135" s="42">
        <v>0.108597285067873</v>
      </c>
      <c r="K135" s="42">
        <v>1</v>
      </c>
      <c r="L135" s="42">
        <v>1.06</v>
      </c>
      <c r="M135" s="43">
        <v>2</v>
      </c>
      <c r="N135" s="43">
        <v>1</v>
      </c>
      <c r="O135" s="42">
        <v>386.75</v>
      </c>
      <c r="P135" s="44">
        <v>0.95</v>
      </c>
      <c r="Q135" s="16" t="s">
        <v>1436</v>
      </c>
      <c r="R135" s="43">
        <v>36</v>
      </c>
      <c r="S135" s="16" t="s">
        <v>1102</v>
      </c>
      <c r="T135" s="43">
        <v>2</v>
      </c>
      <c r="U135" s="43">
        <v>0</v>
      </c>
      <c r="V135" s="43">
        <v>2</v>
      </c>
      <c r="W135" s="45">
        <v>89700</v>
      </c>
      <c r="X135" s="45">
        <v>73391.039999999994</v>
      </c>
      <c r="Y135" s="45">
        <v>-16308.96</v>
      </c>
      <c r="Z135" s="22" t="s">
        <v>1437</v>
      </c>
      <c r="AA135" s="22" t="s">
        <v>1573</v>
      </c>
    </row>
    <row r="136" spans="1:27" ht="45" customHeight="1" x14ac:dyDescent="0.25">
      <c r="A136" s="16" t="s">
        <v>171</v>
      </c>
      <c r="B136" s="16" t="s">
        <v>172</v>
      </c>
      <c r="C136" s="16" t="s">
        <v>903</v>
      </c>
      <c r="D136" s="16" t="s">
        <v>68</v>
      </c>
      <c r="E136" s="16" t="s">
        <v>69</v>
      </c>
      <c r="F136" s="42">
        <v>0</v>
      </c>
      <c r="G136" s="42">
        <v>0</v>
      </c>
      <c r="H136" s="42">
        <v>75</v>
      </c>
      <c r="I136" s="42">
        <v>369</v>
      </c>
      <c r="J136" s="42">
        <v>0.203252032520325</v>
      </c>
      <c r="K136" s="42">
        <v>1</v>
      </c>
      <c r="L136" s="42">
        <v>1.06</v>
      </c>
      <c r="M136" s="43">
        <v>2</v>
      </c>
      <c r="N136" s="43">
        <v>2</v>
      </c>
      <c r="O136" s="42">
        <v>738</v>
      </c>
      <c r="P136" s="44">
        <v>0.95</v>
      </c>
      <c r="Q136" s="16" t="s">
        <v>1436</v>
      </c>
      <c r="R136" s="43">
        <v>51</v>
      </c>
      <c r="S136" s="16" t="s">
        <v>1105</v>
      </c>
      <c r="T136" s="43">
        <v>2</v>
      </c>
      <c r="U136" s="43">
        <v>0</v>
      </c>
      <c r="V136" s="43">
        <v>2</v>
      </c>
      <c r="W136" s="45">
        <v>141700</v>
      </c>
      <c r="X136" s="45">
        <v>115936.2</v>
      </c>
      <c r="Y136" s="45">
        <v>-25763.8</v>
      </c>
      <c r="Z136" s="22" t="s">
        <v>1437</v>
      </c>
      <c r="AA136" s="22" t="s">
        <v>1574</v>
      </c>
    </row>
    <row r="137" spans="1:27" ht="45" customHeight="1" x14ac:dyDescent="0.25">
      <c r="A137" s="16" t="s">
        <v>174</v>
      </c>
      <c r="B137" s="16" t="s">
        <v>175</v>
      </c>
      <c r="C137" s="16" t="s">
        <v>903</v>
      </c>
      <c r="D137" s="16" t="s">
        <v>30</v>
      </c>
      <c r="E137" s="16" t="s">
        <v>31</v>
      </c>
      <c r="F137" s="42">
        <v>2</v>
      </c>
      <c r="G137" s="42">
        <v>2</v>
      </c>
      <c r="H137" s="42">
        <v>6529</v>
      </c>
      <c r="I137" s="42">
        <v>414</v>
      </c>
      <c r="J137" s="42">
        <v>15.770531400966201</v>
      </c>
      <c r="K137" s="42">
        <v>2</v>
      </c>
      <c r="L137" s="42">
        <v>1.07</v>
      </c>
      <c r="M137" s="43">
        <v>17</v>
      </c>
      <c r="N137" s="43">
        <v>15</v>
      </c>
      <c r="O137" s="42">
        <v>6210</v>
      </c>
      <c r="P137" s="44">
        <v>0.95</v>
      </c>
      <c r="Q137" s="16" t="s">
        <v>1436</v>
      </c>
      <c r="R137" s="43">
        <v>100</v>
      </c>
      <c r="S137" s="16" t="s">
        <v>1154</v>
      </c>
      <c r="T137" s="43">
        <v>16</v>
      </c>
      <c r="U137" s="43">
        <v>0</v>
      </c>
      <c r="V137" s="43">
        <v>16</v>
      </c>
      <c r="W137" s="45">
        <v>769600</v>
      </c>
      <c r="X137" s="45">
        <v>629671.68000000005</v>
      </c>
      <c r="Y137" s="45">
        <v>-139928.32000000001</v>
      </c>
      <c r="Z137" s="22" t="s">
        <v>1437</v>
      </c>
      <c r="AA137" s="22" t="s">
        <v>1575</v>
      </c>
    </row>
    <row r="138" spans="1:27" ht="45" customHeight="1" x14ac:dyDescent="0.25">
      <c r="A138" s="16" t="s">
        <v>174</v>
      </c>
      <c r="B138" s="16" t="s">
        <v>175</v>
      </c>
      <c r="C138" s="16" t="s">
        <v>903</v>
      </c>
      <c r="D138" s="16" t="s">
        <v>52</v>
      </c>
      <c r="E138" s="16" t="s">
        <v>53</v>
      </c>
      <c r="F138" s="42">
        <v>2</v>
      </c>
      <c r="G138" s="42">
        <v>2</v>
      </c>
      <c r="H138" s="42">
        <v>1241.9000000000001</v>
      </c>
      <c r="I138" s="42">
        <v>386.75</v>
      </c>
      <c r="J138" s="42">
        <v>3.2111182934712401</v>
      </c>
      <c r="K138" s="42">
        <v>1</v>
      </c>
      <c r="L138" s="42">
        <v>1.07</v>
      </c>
      <c r="M138" s="43">
        <v>4</v>
      </c>
      <c r="N138" s="43">
        <v>2</v>
      </c>
      <c r="O138" s="42">
        <v>773.5</v>
      </c>
      <c r="P138" s="44">
        <v>0.95</v>
      </c>
      <c r="Q138" s="16" t="s">
        <v>1436</v>
      </c>
      <c r="R138" s="43">
        <v>51</v>
      </c>
      <c r="S138" s="16" t="s">
        <v>1105</v>
      </c>
      <c r="T138" s="43">
        <v>3</v>
      </c>
      <c r="U138" s="43">
        <v>3</v>
      </c>
      <c r="V138" s="43">
        <v>0</v>
      </c>
      <c r="W138" s="45">
        <v>0</v>
      </c>
      <c r="X138" s="45">
        <v>110086.56</v>
      </c>
      <c r="Y138" s="45">
        <v>110086.56</v>
      </c>
      <c r="Z138" s="22" t="s">
        <v>1443</v>
      </c>
      <c r="AA138" s="22" t="s">
        <v>1576</v>
      </c>
    </row>
    <row r="139" spans="1:27" ht="45" customHeight="1" x14ac:dyDescent="0.25">
      <c r="A139" s="16" t="s">
        <v>174</v>
      </c>
      <c r="B139" s="16" t="s">
        <v>175</v>
      </c>
      <c r="C139" s="16" t="s">
        <v>903</v>
      </c>
      <c r="D139" s="16" t="s">
        <v>84</v>
      </c>
      <c r="E139" s="16" t="s">
        <v>85</v>
      </c>
      <c r="F139" s="42">
        <v>1</v>
      </c>
      <c r="G139" s="42">
        <v>0</v>
      </c>
      <c r="H139" s="42">
        <v>1523.5</v>
      </c>
      <c r="I139" s="42">
        <v>382.5</v>
      </c>
      <c r="J139" s="42">
        <v>3.9830065359477098</v>
      </c>
      <c r="K139" s="42">
        <v>1</v>
      </c>
      <c r="L139" s="42">
        <v>1.07</v>
      </c>
      <c r="M139" s="43">
        <v>5</v>
      </c>
      <c r="N139" s="43">
        <v>5</v>
      </c>
      <c r="O139" s="42">
        <v>1912.5</v>
      </c>
      <c r="P139" s="44">
        <v>0.95</v>
      </c>
      <c r="Q139" s="16" t="s">
        <v>1436</v>
      </c>
      <c r="R139" s="43">
        <v>96</v>
      </c>
      <c r="S139" s="16" t="s">
        <v>1154</v>
      </c>
      <c r="T139" s="43">
        <v>5</v>
      </c>
      <c r="U139" s="43">
        <v>0</v>
      </c>
      <c r="V139" s="43">
        <v>5</v>
      </c>
      <c r="W139" s="45">
        <v>289250</v>
      </c>
      <c r="X139" s="45">
        <v>236659.5</v>
      </c>
      <c r="Y139" s="45">
        <v>-52590.5</v>
      </c>
      <c r="Z139" s="22" t="s">
        <v>1437</v>
      </c>
      <c r="AA139" s="22" t="s">
        <v>1577</v>
      </c>
    </row>
    <row r="140" spans="1:27" ht="30" customHeight="1" x14ac:dyDescent="0.25">
      <c r="A140" s="16" t="s">
        <v>174</v>
      </c>
      <c r="B140" s="16" t="s">
        <v>175</v>
      </c>
      <c r="C140" s="16" t="s">
        <v>903</v>
      </c>
      <c r="D140" s="16" t="s">
        <v>26</v>
      </c>
      <c r="E140" s="16" t="s">
        <v>27</v>
      </c>
      <c r="F140" s="42">
        <v>1</v>
      </c>
      <c r="G140" s="42">
        <v>0</v>
      </c>
      <c r="H140" s="42">
        <v>432.3</v>
      </c>
      <c r="I140" s="42">
        <v>360</v>
      </c>
      <c r="J140" s="42">
        <v>1.2008333333333301</v>
      </c>
      <c r="K140" s="42">
        <v>1</v>
      </c>
      <c r="L140" s="42">
        <v>1.07</v>
      </c>
      <c r="M140" s="43">
        <v>2</v>
      </c>
      <c r="N140" s="43">
        <v>2</v>
      </c>
      <c r="O140" s="42">
        <v>720</v>
      </c>
      <c r="P140" s="44">
        <v>0.95</v>
      </c>
      <c r="Q140" s="16" t="s">
        <v>1436</v>
      </c>
      <c r="R140" s="43">
        <v>51</v>
      </c>
      <c r="S140" s="16" t="s">
        <v>1105</v>
      </c>
      <c r="T140" s="43">
        <v>2</v>
      </c>
      <c r="U140" s="43">
        <v>0</v>
      </c>
      <c r="V140" s="43">
        <v>2</v>
      </c>
      <c r="W140" s="45">
        <v>83200</v>
      </c>
      <c r="X140" s="45">
        <v>68072.759999999995</v>
      </c>
      <c r="Y140" s="45">
        <v>-15127.24</v>
      </c>
      <c r="Z140" s="22" t="s">
        <v>1437</v>
      </c>
      <c r="AA140" s="22" t="s">
        <v>1578</v>
      </c>
    </row>
    <row r="141" spans="1:27" ht="30" customHeight="1" x14ac:dyDescent="0.25">
      <c r="A141" s="16" t="s">
        <v>174</v>
      </c>
      <c r="B141" s="16" t="s">
        <v>175</v>
      </c>
      <c r="C141" s="16" t="s">
        <v>903</v>
      </c>
      <c r="D141" s="16" t="s">
        <v>34</v>
      </c>
      <c r="E141" s="16" t="s">
        <v>35</v>
      </c>
      <c r="F141" s="42">
        <v>2</v>
      </c>
      <c r="G141" s="42">
        <v>0</v>
      </c>
      <c r="H141" s="42">
        <v>209.8</v>
      </c>
      <c r="I141" s="42">
        <v>386.75</v>
      </c>
      <c r="J141" s="42">
        <v>0.54246929541047195</v>
      </c>
      <c r="K141" s="42">
        <v>1</v>
      </c>
      <c r="L141" s="42">
        <v>1.07</v>
      </c>
      <c r="M141" s="43">
        <v>2</v>
      </c>
      <c r="N141" s="43">
        <v>2</v>
      </c>
      <c r="O141" s="42">
        <v>773.5</v>
      </c>
      <c r="P141" s="44">
        <v>0.95</v>
      </c>
      <c r="Q141" s="16" t="s">
        <v>1436</v>
      </c>
      <c r="R141" s="43">
        <v>51</v>
      </c>
      <c r="S141" s="16" t="s">
        <v>1105</v>
      </c>
      <c r="T141" s="43">
        <v>2</v>
      </c>
      <c r="U141" s="43">
        <v>2</v>
      </c>
      <c r="V141" s="43">
        <v>0</v>
      </c>
      <c r="W141" s="45">
        <v>0</v>
      </c>
      <c r="X141" s="45">
        <v>89345.52</v>
      </c>
      <c r="Y141" s="45">
        <v>89345.52</v>
      </c>
      <c r="Z141" s="22" t="s">
        <v>1443</v>
      </c>
      <c r="AA141" s="22" t="s">
        <v>1579</v>
      </c>
    </row>
    <row r="142" spans="1:27" ht="45" customHeight="1" x14ac:dyDescent="0.25">
      <c r="A142" s="16" t="s">
        <v>174</v>
      </c>
      <c r="B142" s="16" t="s">
        <v>175</v>
      </c>
      <c r="C142" s="16" t="s">
        <v>903</v>
      </c>
      <c r="D142" s="16" t="s">
        <v>46</v>
      </c>
      <c r="E142" s="16" t="s">
        <v>47</v>
      </c>
      <c r="F142" s="42">
        <v>0</v>
      </c>
      <c r="G142" s="42">
        <v>0</v>
      </c>
      <c r="H142" s="42">
        <v>1246</v>
      </c>
      <c r="I142" s="42">
        <v>404.8</v>
      </c>
      <c r="J142" s="42">
        <v>3.0780632411067201</v>
      </c>
      <c r="K142" s="42">
        <v>1</v>
      </c>
      <c r="L142" s="42">
        <v>1.07</v>
      </c>
      <c r="M142" s="43">
        <v>4</v>
      </c>
      <c r="N142" s="43">
        <v>4</v>
      </c>
      <c r="O142" s="42">
        <v>1619.2</v>
      </c>
      <c r="P142" s="44">
        <v>0.95</v>
      </c>
      <c r="Q142" s="16" t="s">
        <v>1436</v>
      </c>
      <c r="R142" s="43">
        <v>81</v>
      </c>
      <c r="S142" s="16" t="s">
        <v>1154</v>
      </c>
      <c r="T142" s="43">
        <v>4</v>
      </c>
      <c r="U142" s="43">
        <v>0</v>
      </c>
      <c r="V142" s="43">
        <v>4</v>
      </c>
      <c r="W142" s="45">
        <v>296400</v>
      </c>
      <c r="X142" s="45">
        <v>242508.96</v>
      </c>
      <c r="Y142" s="45">
        <v>-53891.040000000001</v>
      </c>
      <c r="Z142" s="22" t="s">
        <v>1437</v>
      </c>
      <c r="AA142" s="22" t="s">
        <v>1580</v>
      </c>
    </row>
    <row r="143" spans="1:27" ht="45" customHeight="1" x14ac:dyDescent="0.25">
      <c r="A143" s="16" t="s">
        <v>174</v>
      </c>
      <c r="B143" s="16" t="s">
        <v>175</v>
      </c>
      <c r="C143" s="16" t="s">
        <v>903</v>
      </c>
      <c r="D143" s="16" t="s">
        <v>48</v>
      </c>
      <c r="E143" s="16" t="s">
        <v>49</v>
      </c>
      <c r="F143" s="42">
        <v>0</v>
      </c>
      <c r="G143" s="42">
        <v>0</v>
      </c>
      <c r="H143" s="42">
        <v>2136</v>
      </c>
      <c r="I143" s="42">
        <v>369</v>
      </c>
      <c r="J143" s="42">
        <v>5.7886178861788604</v>
      </c>
      <c r="K143" s="42">
        <v>1</v>
      </c>
      <c r="L143" s="42">
        <v>1.07</v>
      </c>
      <c r="M143" s="43">
        <v>7</v>
      </c>
      <c r="N143" s="43">
        <v>7</v>
      </c>
      <c r="O143" s="42">
        <v>2583</v>
      </c>
      <c r="P143" s="44">
        <v>0.95</v>
      </c>
      <c r="Q143" s="16" t="s">
        <v>1436</v>
      </c>
      <c r="R143" s="43">
        <v>100</v>
      </c>
      <c r="S143" s="16" t="s">
        <v>1154</v>
      </c>
      <c r="T143" s="43">
        <v>7</v>
      </c>
      <c r="U143" s="43">
        <v>0</v>
      </c>
      <c r="V143" s="43">
        <v>7</v>
      </c>
      <c r="W143" s="45">
        <v>541450</v>
      </c>
      <c r="X143" s="45">
        <v>443004.66</v>
      </c>
      <c r="Y143" s="45">
        <v>-98445.34</v>
      </c>
      <c r="Z143" s="22" t="s">
        <v>1437</v>
      </c>
      <c r="AA143" s="22" t="s">
        <v>1581</v>
      </c>
    </row>
    <row r="144" spans="1:27" ht="30" customHeight="1" x14ac:dyDescent="0.25">
      <c r="A144" s="16" t="s">
        <v>174</v>
      </c>
      <c r="B144" s="16" t="s">
        <v>175</v>
      </c>
      <c r="C144" s="16" t="s">
        <v>903</v>
      </c>
      <c r="D144" s="16" t="s">
        <v>4</v>
      </c>
      <c r="E144" s="16" t="s">
        <v>5</v>
      </c>
      <c r="F144" s="42">
        <v>1</v>
      </c>
      <c r="G144" s="42">
        <v>1</v>
      </c>
      <c r="H144" s="42">
        <v>90</v>
      </c>
      <c r="I144" s="42">
        <v>386.75</v>
      </c>
      <c r="J144" s="42">
        <v>0.23270846800258599</v>
      </c>
      <c r="K144" s="42">
        <v>1</v>
      </c>
      <c r="L144" s="42">
        <v>1.07</v>
      </c>
      <c r="M144" s="43">
        <v>2</v>
      </c>
      <c r="N144" s="43">
        <v>1</v>
      </c>
      <c r="O144" s="42">
        <v>386.75</v>
      </c>
      <c r="P144" s="44">
        <v>0.95</v>
      </c>
      <c r="Q144" s="16" t="s">
        <v>1436</v>
      </c>
      <c r="R144" s="43">
        <v>36</v>
      </c>
      <c r="S144" s="16" t="s">
        <v>1102</v>
      </c>
      <c r="T144" s="43">
        <v>2</v>
      </c>
      <c r="U144" s="43">
        <v>0</v>
      </c>
      <c r="V144" s="43">
        <v>2</v>
      </c>
      <c r="W144" s="45">
        <v>89700</v>
      </c>
      <c r="X144" s="45">
        <v>73391.039999999994</v>
      </c>
      <c r="Y144" s="45">
        <v>-16308.96</v>
      </c>
      <c r="Z144" s="22" t="s">
        <v>1437</v>
      </c>
      <c r="AA144" s="22" t="s">
        <v>1582</v>
      </c>
    </row>
    <row r="145" spans="1:27" ht="45" customHeight="1" x14ac:dyDescent="0.25">
      <c r="A145" s="16" t="s">
        <v>174</v>
      </c>
      <c r="B145" s="16" t="s">
        <v>175</v>
      </c>
      <c r="C145" s="16" t="s">
        <v>903</v>
      </c>
      <c r="D145" s="16" t="s">
        <v>68</v>
      </c>
      <c r="E145" s="16" t="s">
        <v>69</v>
      </c>
      <c r="F145" s="42">
        <v>0</v>
      </c>
      <c r="G145" s="42">
        <v>0</v>
      </c>
      <c r="H145" s="42">
        <v>150</v>
      </c>
      <c r="I145" s="42">
        <v>369</v>
      </c>
      <c r="J145" s="42">
        <v>0.40650406504065001</v>
      </c>
      <c r="K145" s="42">
        <v>1</v>
      </c>
      <c r="L145" s="42">
        <v>1.07</v>
      </c>
      <c r="M145" s="43">
        <v>2</v>
      </c>
      <c r="N145" s="43">
        <v>2</v>
      </c>
      <c r="O145" s="42">
        <v>738</v>
      </c>
      <c r="P145" s="44">
        <v>0.95</v>
      </c>
      <c r="Q145" s="16" t="s">
        <v>1436</v>
      </c>
      <c r="R145" s="43">
        <v>51</v>
      </c>
      <c r="S145" s="16" t="s">
        <v>1105</v>
      </c>
      <c r="T145" s="43">
        <v>2</v>
      </c>
      <c r="U145" s="43">
        <v>0</v>
      </c>
      <c r="V145" s="43">
        <v>2</v>
      </c>
      <c r="W145" s="45">
        <v>141700</v>
      </c>
      <c r="X145" s="45">
        <v>115936.2</v>
      </c>
      <c r="Y145" s="45">
        <v>-25763.8</v>
      </c>
      <c r="Z145" s="22" t="s">
        <v>1437</v>
      </c>
      <c r="AA145" s="22" t="s">
        <v>1583</v>
      </c>
    </row>
    <row r="146" spans="1:27" ht="45" customHeight="1" x14ac:dyDescent="0.25">
      <c r="A146" s="16" t="s">
        <v>177</v>
      </c>
      <c r="B146" s="16" t="s">
        <v>178</v>
      </c>
      <c r="C146" s="16" t="s">
        <v>903</v>
      </c>
      <c r="D146" s="16" t="s">
        <v>30</v>
      </c>
      <c r="E146" s="16" t="s">
        <v>31</v>
      </c>
      <c r="F146" s="42">
        <v>2</v>
      </c>
      <c r="G146" s="42">
        <v>2</v>
      </c>
      <c r="H146" s="42">
        <v>4432</v>
      </c>
      <c r="I146" s="42">
        <v>414</v>
      </c>
      <c r="J146" s="42">
        <v>10.7053140096618</v>
      </c>
      <c r="K146" s="42">
        <v>2</v>
      </c>
      <c r="L146" s="42">
        <v>1.0900000000000001</v>
      </c>
      <c r="M146" s="43">
        <v>12</v>
      </c>
      <c r="N146" s="43">
        <v>10</v>
      </c>
      <c r="O146" s="42">
        <v>4140</v>
      </c>
      <c r="P146" s="44">
        <v>0.95</v>
      </c>
      <c r="Q146" s="16" t="s">
        <v>1436</v>
      </c>
      <c r="R146" s="43">
        <v>100</v>
      </c>
      <c r="S146" s="16" t="s">
        <v>1154</v>
      </c>
      <c r="T146" s="43">
        <v>11</v>
      </c>
      <c r="U146" s="43">
        <v>0</v>
      </c>
      <c r="V146" s="43">
        <v>11</v>
      </c>
      <c r="W146" s="45">
        <v>529100</v>
      </c>
      <c r="X146" s="45">
        <v>432899.28</v>
      </c>
      <c r="Y146" s="45">
        <v>-96200.72</v>
      </c>
      <c r="Z146" s="22" t="s">
        <v>1437</v>
      </c>
      <c r="AA146" s="22" t="s">
        <v>1584</v>
      </c>
    </row>
    <row r="147" spans="1:27" ht="45" customHeight="1" x14ac:dyDescent="0.25">
      <c r="A147" s="16" t="s">
        <v>177</v>
      </c>
      <c r="B147" s="16" t="s">
        <v>178</v>
      </c>
      <c r="C147" s="16" t="s">
        <v>903</v>
      </c>
      <c r="D147" s="16" t="s">
        <v>52</v>
      </c>
      <c r="E147" s="16" t="s">
        <v>53</v>
      </c>
      <c r="F147" s="42">
        <v>2</v>
      </c>
      <c r="G147" s="42">
        <v>2</v>
      </c>
      <c r="H147" s="42">
        <v>619.54999999999995</v>
      </c>
      <c r="I147" s="42">
        <v>386.75</v>
      </c>
      <c r="J147" s="42">
        <v>1.6019392372333601</v>
      </c>
      <c r="K147" s="42">
        <v>1</v>
      </c>
      <c r="L147" s="42">
        <v>1.0900000000000001</v>
      </c>
      <c r="M147" s="43">
        <v>2</v>
      </c>
      <c r="N147" s="43">
        <v>0</v>
      </c>
      <c r="O147" s="42">
        <v>0</v>
      </c>
      <c r="P147" s="44">
        <v>0.95</v>
      </c>
      <c r="Q147" s="16" t="s">
        <v>1436</v>
      </c>
      <c r="R147" s="43">
        <v>1</v>
      </c>
      <c r="S147" s="16" t="s">
        <v>1100</v>
      </c>
      <c r="T147" s="43">
        <v>1</v>
      </c>
      <c r="U147" s="43">
        <v>1</v>
      </c>
      <c r="V147" s="43">
        <v>0</v>
      </c>
      <c r="W147" s="45">
        <v>0</v>
      </c>
      <c r="X147" s="45">
        <v>36695.519999999997</v>
      </c>
      <c r="Y147" s="45">
        <v>36695.519999999997</v>
      </c>
      <c r="Z147" s="22" t="s">
        <v>1443</v>
      </c>
      <c r="AA147" s="22" t="s">
        <v>1585</v>
      </c>
    </row>
    <row r="148" spans="1:27" ht="45" customHeight="1" x14ac:dyDescent="0.25">
      <c r="A148" s="16" t="s">
        <v>177</v>
      </c>
      <c r="B148" s="16" t="s">
        <v>178</v>
      </c>
      <c r="C148" s="16" t="s">
        <v>903</v>
      </c>
      <c r="D148" s="16" t="s">
        <v>84</v>
      </c>
      <c r="E148" s="16" t="s">
        <v>85</v>
      </c>
      <c r="F148" s="42">
        <v>1</v>
      </c>
      <c r="G148" s="42">
        <v>1</v>
      </c>
      <c r="H148" s="42">
        <v>984</v>
      </c>
      <c r="I148" s="42">
        <v>382.5</v>
      </c>
      <c r="J148" s="42">
        <v>2.5725490196078402</v>
      </c>
      <c r="K148" s="42">
        <v>1</v>
      </c>
      <c r="L148" s="42">
        <v>1.0900000000000001</v>
      </c>
      <c r="M148" s="43">
        <v>3</v>
      </c>
      <c r="N148" s="43">
        <v>2</v>
      </c>
      <c r="O148" s="42">
        <v>765</v>
      </c>
      <c r="P148" s="44">
        <v>0.95</v>
      </c>
      <c r="Q148" s="16" t="s">
        <v>1436</v>
      </c>
      <c r="R148" s="43">
        <v>51</v>
      </c>
      <c r="S148" s="16" t="s">
        <v>1105</v>
      </c>
      <c r="T148" s="43">
        <v>3</v>
      </c>
      <c r="U148" s="43">
        <v>0</v>
      </c>
      <c r="V148" s="43">
        <v>3</v>
      </c>
      <c r="W148" s="45">
        <v>173550</v>
      </c>
      <c r="X148" s="45">
        <v>141995.70000000001</v>
      </c>
      <c r="Y148" s="45">
        <v>-31554.3</v>
      </c>
      <c r="Z148" s="22" t="s">
        <v>1437</v>
      </c>
      <c r="AA148" s="22" t="s">
        <v>1586</v>
      </c>
    </row>
    <row r="149" spans="1:27" ht="30" customHeight="1" x14ac:dyDescent="0.25">
      <c r="A149" s="16" t="s">
        <v>177</v>
      </c>
      <c r="B149" s="16" t="s">
        <v>178</v>
      </c>
      <c r="C149" s="16" t="s">
        <v>903</v>
      </c>
      <c r="D149" s="16" t="s">
        <v>26</v>
      </c>
      <c r="E149" s="16" t="s">
        <v>27</v>
      </c>
      <c r="F149" s="42">
        <v>1</v>
      </c>
      <c r="G149" s="42">
        <v>1</v>
      </c>
      <c r="H149" s="42">
        <v>296</v>
      </c>
      <c r="I149" s="42">
        <v>360</v>
      </c>
      <c r="J149" s="42">
        <v>0.82222222222222197</v>
      </c>
      <c r="K149" s="42">
        <v>1</v>
      </c>
      <c r="L149" s="42">
        <v>1.0900000000000001</v>
      </c>
      <c r="M149" s="43">
        <v>2</v>
      </c>
      <c r="N149" s="43">
        <v>1</v>
      </c>
      <c r="O149" s="42">
        <v>360</v>
      </c>
      <c r="P149" s="44">
        <v>0.95</v>
      </c>
      <c r="Q149" s="16" t="s">
        <v>1436</v>
      </c>
      <c r="R149" s="43">
        <v>36</v>
      </c>
      <c r="S149" s="16" t="s">
        <v>1102</v>
      </c>
      <c r="T149" s="43">
        <v>2</v>
      </c>
      <c r="U149" s="43">
        <v>0</v>
      </c>
      <c r="V149" s="43">
        <v>2</v>
      </c>
      <c r="W149" s="45">
        <v>83200</v>
      </c>
      <c r="X149" s="45">
        <v>68072.759999999995</v>
      </c>
      <c r="Y149" s="45">
        <v>-15127.24</v>
      </c>
      <c r="Z149" s="22" t="s">
        <v>1437</v>
      </c>
      <c r="AA149" s="22" t="s">
        <v>1587</v>
      </c>
    </row>
    <row r="150" spans="1:27" ht="30" customHeight="1" x14ac:dyDescent="0.25">
      <c r="A150" s="16" t="s">
        <v>177</v>
      </c>
      <c r="B150" s="16" t="s">
        <v>178</v>
      </c>
      <c r="C150" s="16" t="s">
        <v>903</v>
      </c>
      <c r="D150" s="16" t="s">
        <v>34</v>
      </c>
      <c r="E150" s="16" t="s">
        <v>35</v>
      </c>
      <c r="F150" s="42">
        <v>2</v>
      </c>
      <c r="G150" s="42">
        <v>1</v>
      </c>
      <c r="H150" s="42">
        <v>108</v>
      </c>
      <c r="I150" s="42">
        <v>386.75</v>
      </c>
      <c r="J150" s="42">
        <v>0.27925016160310301</v>
      </c>
      <c r="K150" s="42">
        <v>1</v>
      </c>
      <c r="L150" s="42">
        <v>1.0900000000000001</v>
      </c>
      <c r="M150" s="43">
        <v>2</v>
      </c>
      <c r="N150" s="43">
        <v>1</v>
      </c>
      <c r="O150" s="42">
        <v>386.75</v>
      </c>
      <c r="P150" s="44">
        <v>0.95</v>
      </c>
      <c r="Q150" s="16" t="s">
        <v>1436</v>
      </c>
      <c r="R150" s="43">
        <v>36</v>
      </c>
      <c r="S150" s="16" t="s">
        <v>1102</v>
      </c>
      <c r="T150" s="43">
        <v>2</v>
      </c>
      <c r="U150" s="43">
        <v>2</v>
      </c>
      <c r="V150" s="43">
        <v>0</v>
      </c>
      <c r="W150" s="45">
        <v>0</v>
      </c>
      <c r="X150" s="45">
        <v>89345.52</v>
      </c>
      <c r="Y150" s="45">
        <v>89345.52</v>
      </c>
      <c r="Z150" s="22" t="s">
        <v>1443</v>
      </c>
      <c r="AA150" s="22" t="s">
        <v>1588</v>
      </c>
    </row>
    <row r="151" spans="1:27" ht="45" customHeight="1" x14ac:dyDescent="0.25">
      <c r="A151" s="16" t="s">
        <v>177</v>
      </c>
      <c r="B151" s="16" t="s">
        <v>178</v>
      </c>
      <c r="C151" s="16" t="s">
        <v>903</v>
      </c>
      <c r="D151" s="16" t="s">
        <v>46</v>
      </c>
      <c r="E151" s="16" t="s">
        <v>47</v>
      </c>
      <c r="F151" s="42">
        <v>0</v>
      </c>
      <c r="G151" s="42">
        <v>0</v>
      </c>
      <c r="H151" s="42">
        <v>357</v>
      </c>
      <c r="I151" s="42">
        <v>404.8</v>
      </c>
      <c r="J151" s="42">
        <v>0.88191699604743101</v>
      </c>
      <c r="K151" s="42">
        <v>1</v>
      </c>
      <c r="L151" s="42">
        <v>1.0900000000000001</v>
      </c>
      <c r="M151" s="43">
        <v>2</v>
      </c>
      <c r="N151" s="43">
        <v>2</v>
      </c>
      <c r="O151" s="42">
        <v>809.6</v>
      </c>
      <c r="P151" s="44">
        <v>0.95</v>
      </c>
      <c r="Q151" s="16" t="s">
        <v>1436</v>
      </c>
      <c r="R151" s="43">
        <v>51</v>
      </c>
      <c r="S151" s="16" t="s">
        <v>1105</v>
      </c>
      <c r="T151" s="43">
        <v>2</v>
      </c>
      <c r="U151" s="43">
        <v>0</v>
      </c>
      <c r="V151" s="43">
        <v>2</v>
      </c>
      <c r="W151" s="45">
        <v>148200</v>
      </c>
      <c r="X151" s="45">
        <v>121254.48</v>
      </c>
      <c r="Y151" s="45">
        <v>-26945.52</v>
      </c>
      <c r="Z151" s="22" t="s">
        <v>1437</v>
      </c>
      <c r="AA151" s="22" t="s">
        <v>1589</v>
      </c>
    </row>
    <row r="152" spans="1:27" ht="45" customHeight="1" x14ac:dyDescent="0.25">
      <c r="A152" s="16" t="s">
        <v>177</v>
      </c>
      <c r="B152" s="16" t="s">
        <v>178</v>
      </c>
      <c r="C152" s="16" t="s">
        <v>903</v>
      </c>
      <c r="D152" s="16" t="s">
        <v>48</v>
      </c>
      <c r="E152" s="16" t="s">
        <v>49</v>
      </c>
      <c r="F152" s="42">
        <v>0</v>
      </c>
      <c r="G152" s="42">
        <v>0</v>
      </c>
      <c r="H152" s="42">
        <v>612</v>
      </c>
      <c r="I152" s="42">
        <v>369</v>
      </c>
      <c r="J152" s="42">
        <v>1.65853658536585</v>
      </c>
      <c r="K152" s="42">
        <v>1</v>
      </c>
      <c r="L152" s="42">
        <v>1.0900000000000001</v>
      </c>
      <c r="M152" s="43">
        <v>2</v>
      </c>
      <c r="N152" s="43">
        <v>2</v>
      </c>
      <c r="O152" s="42">
        <v>738</v>
      </c>
      <c r="P152" s="44">
        <v>0.95</v>
      </c>
      <c r="Q152" s="16" t="s">
        <v>1436</v>
      </c>
      <c r="R152" s="43">
        <v>51</v>
      </c>
      <c r="S152" s="16" t="s">
        <v>1105</v>
      </c>
      <c r="T152" s="43">
        <v>2</v>
      </c>
      <c r="U152" s="43">
        <v>0</v>
      </c>
      <c r="V152" s="43">
        <v>2</v>
      </c>
      <c r="W152" s="45">
        <v>154700</v>
      </c>
      <c r="X152" s="45">
        <v>126572.76</v>
      </c>
      <c r="Y152" s="45">
        <v>-28127.24</v>
      </c>
      <c r="Z152" s="22" t="s">
        <v>1437</v>
      </c>
      <c r="AA152" s="22" t="s">
        <v>1590</v>
      </c>
    </row>
    <row r="153" spans="1:27" ht="30" customHeight="1" x14ac:dyDescent="0.25">
      <c r="A153" s="16" t="s">
        <v>177</v>
      </c>
      <c r="B153" s="16" t="s">
        <v>178</v>
      </c>
      <c r="C153" s="16" t="s">
        <v>903</v>
      </c>
      <c r="D153" s="16" t="s">
        <v>4</v>
      </c>
      <c r="E153" s="16" t="s">
        <v>5</v>
      </c>
      <c r="F153" s="42">
        <v>1</v>
      </c>
      <c r="G153" s="42">
        <v>1</v>
      </c>
      <c r="H153" s="42">
        <v>46</v>
      </c>
      <c r="I153" s="42">
        <v>386.75</v>
      </c>
      <c r="J153" s="42">
        <v>0.11893988364576601</v>
      </c>
      <c r="K153" s="42">
        <v>1</v>
      </c>
      <c r="L153" s="42">
        <v>1.0900000000000001</v>
      </c>
      <c r="M153" s="43">
        <v>2</v>
      </c>
      <c r="N153" s="43">
        <v>1</v>
      </c>
      <c r="O153" s="42">
        <v>386.75</v>
      </c>
      <c r="P153" s="44">
        <v>0.95</v>
      </c>
      <c r="Q153" s="16" t="s">
        <v>1436</v>
      </c>
      <c r="R153" s="43">
        <v>36</v>
      </c>
      <c r="S153" s="16" t="s">
        <v>1102</v>
      </c>
      <c r="T153" s="43">
        <v>2</v>
      </c>
      <c r="U153" s="43">
        <v>0</v>
      </c>
      <c r="V153" s="43">
        <v>2</v>
      </c>
      <c r="W153" s="45">
        <v>89700</v>
      </c>
      <c r="X153" s="45">
        <v>73391.039999999994</v>
      </c>
      <c r="Y153" s="45">
        <v>-16308.96</v>
      </c>
      <c r="Z153" s="22" t="s">
        <v>1437</v>
      </c>
      <c r="AA153" s="22" t="s">
        <v>1591</v>
      </c>
    </row>
    <row r="154" spans="1:27" ht="45" customHeight="1" x14ac:dyDescent="0.25">
      <c r="A154" s="16" t="s">
        <v>177</v>
      </c>
      <c r="B154" s="16" t="s">
        <v>178</v>
      </c>
      <c r="C154" s="16" t="s">
        <v>903</v>
      </c>
      <c r="D154" s="16" t="s">
        <v>68</v>
      </c>
      <c r="E154" s="16" t="s">
        <v>69</v>
      </c>
      <c r="F154" s="42">
        <v>0</v>
      </c>
      <c r="G154" s="42">
        <v>0</v>
      </c>
      <c r="H154" s="42">
        <v>100</v>
      </c>
      <c r="I154" s="42">
        <v>369</v>
      </c>
      <c r="J154" s="42">
        <v>0.27100271002710002</v>
      </c>
      <c r="K154" s="42">
        <v>1</v>
      </c>
      <c r="L154" s="42">
        <v>1.0900000000000001</v>
      </c>
      <c r="M154" s="43">
        <v>2</v>
      </c>
      <c r="N154" s="43">
        <v>2</v>
      </c>
      <c r="O154" s="42">
        <v>738</v>
      </c>
      <c r="P154" s="44">
        <v>0.95</v>
      </c>
      <c r="Q154" s="16" t="s">
        <v>1436</v>
      </c>
      <c r="R154" s="43">
        <v>51</v>
      </c>
      <c r="S154" s="16" t="s">
        <v>1105</v>
      </c>
      <c r="T154" s="43">
        <v>2</v>
      </c>
      <c r="U154" s="43">
        <v>0</v>
      </c>
      <c r="V154" s="43">
        <v>2</v>
      </c>
      <c r="W154" s="45">
        <v>141700</v>
      </c>
      <c r="X154" s="45">
        <v>115936.2</v>
      </c>
      <c r="Y154" s="45">
        <v>-25763.8</v>
      </c>
      <c r="Z154" s="22" t="s">
        <v>1437</v>
      </c>
      <c r="AA154" s="22" t="s">
        <v>1592</v>
      </c>
    </row>
    <row r="155" spans="1:27" ht="45" customHeight="1" x14ac:dyDescent="0.25">
      <c r="A155" s="16" t="s">
        <v>180</v>
      </c>
      <c r="B155" s="16" t="s">
        <v>181</v>
      </c>
      <c r="C155" s="16" t="s">
        <v>903</v>
      </c>
      <c r="D155" s="16" t="s">
        <v>30</v>
      </c>
      <c r="E155" s="16" t="s">
        <v>31</v>
      </c>
      <c r="F155" s="42">
        <v>2</v>
      </c>
      <c r="G155" s="42">
        <v>2</v>
      </c>
      <c r="H155" s="42">
        <v>5187</v>
      </c>
      <c r="I155" s="42">
        <v>414</v>
      </c>
      <c r="J155" s="42">
        <v>12.5289855072464</v>
      </c>
      <c r="K155" s="42">
        <v>2</v>
      </c>
      <c r="L155" s="42">
        <v>1.1000000000000001</v>
      </c>
      <c r="M155" s="43">
        <v>14</v>
      </c>
      <c r="N155" s="43">
        <v>12</v>
      </c>
      <c r="O155" s="42">
        <v>4968</v>
      </c>
      <c r="P155" s="44">
        <v>0.95</v>
      </c>
      <c r="Q155" s="16" t="s">
        <v>1436</v>
      </c>
      <c r="R155" s="43">
        <v>100</v>
      </c>
      <c r="S155" s="16" t="s">
        <v>1154</v>
      </c>
      <c r="T155" s="43">
        <v>13</v>
      </c>
      <c r="U155" s="43">
        <v>0</v>
      </c>
      <c r="V155" s="43">
        <v>13</v>
      </c>
      <c r="W155" s="45">
        <v>625300</v>
      </c>
      <c r="X155" s="45">
        <v>511608.24</v>
      </c>
      <c r="Y155" s="45">
        <v>-113691.76</v>
      </c>
      <c r="Z155" s="22" t="s">
        <v>1437</v>
      </c>
      <c r="AA155" s="22" t="s">
        <v>1593</v>
      </c>
    </row>
    <row r="156" spans="1:27" ht="45" customHeight="1" x14ac:dyDescent="0.25">
      <c r="A156" s="16" t="s">
        <v>180</v>
      </c>
      <c r="B156" s="16" t="s">
        <v>181</v>
      </c>
      <c r="C156" s="16" t="s">
        <v>903</v>
      </c>
      <c r="D156" s="16" t="s">
        <v>52</v>
      </c>
      <c r="E156" s="16" t="s">
        <v>53</v>
      </c>
      <c r="F156" s="42">
        <v>2</v>
      </c>
      <c r="G156" s="42">
        <v>2</v>
      </c>
      <c r="H156" s="42">
        <v>794.75</v>
      </c>
      <c r="I156" s="42">
        <v>386.75</v>
      </c>
      <c r="J156" s="42">
        <v>2.0549450549450601</v>
      </c>
      <c r="K156" s="42">
        <v>1</v>
      </c>
      <c r="L156" s="42">
        <v>1.1000000000000001</v>
      </c>
      <c r="M156" s="43">
        <v>3</v>
      </c>
      <c r="N156" s="43">
        <v>1</v>
      </c>
      <c r="O156" s="42">
        <v>386.75</v>
      </c>
      <c r="P156" s="44">
        <v>0.95</v>
      </c>
      <c r="Q156" s="16" t="s">
        <v>1436</v>
      </c>
      <c r="R156" s="43">
        <v>36</v>
      </c>
      <c r="S156" s="16" t="s">
        <v>1102</v>
      </c>
      <c r="T156" s="43">
        <v>2</v>
      </c>
      <c r="U156" s="43">
        <v>2</v>
      </c>
      <c r="V156" s="43">
        <v>0</v>
      </c>
      <c r="W156" s="45">
        <v>0</v>
      </c>
      <c r="X156" s="45">
        <v>73391.039999999994</v>
      </c>
      <c r="Y156" s="45">
        <v>73391.039999999994</v>
      </c>
      <c r="Z156" s="22" t="s">
        <v>1443</v>
      </c>
      <c r="AA156" s="22" t="s">
        <v>1594</v>
      </c>
    </row>
    <row r="157" spans="1:27" ht="45" customHeight="1" x14ac:dyDescent="0.25">
      <c r="A157" s="16" t="s">
        <v>180</v>
      </c>
      <c r="B157" s="16" t="s">
        <v>181</v>
      </c>
      <c r="C157" s="16" t="s">
        <v>903</v>
      </c>
      <c r="D157" s="16" t="s">
        <v>84</v>
      </c>
      <c r="E157" s="16" t="s">
        <v>85</v>
      </c>
      <c r="F157" s="42">
        <v>1</v>
      </c>
      <c r="G157" s="42">
        <v>2</v>
      </c>
      <c r="H157" s="42">
        <v>1189</v>
      </c>
      <c r="I157" s="42">
        <v>382.5</v>
      </c>
      <c r="J157" s="42">
        <v>3.1084967320261399</v>
      </c>
      <c r="K157" s="42">
        <v>1</v>
      </c>
      <c r="L157" s="42">
        <v>1.1000000000000001</v>
      </c>
      <c r="M157" s="43">
        <v>4</v>
      </c>
      <c r="N157" s="43">
        <v>2</v>
      </c>
      <c r="O157" s="42">
        <v>765</v>
      </c>
      <c r="P157" s="44">
        <v>0.95</v>
      </c>
      <c r="Q157" s="16" t="s">
        <v>1436</v>
      </c>
      <c r="R157" s="43">
        <v>56</v>
      </c>
      <c r="S157" s="16" t="s">
        <v>1105</v>
      </c>
      <c r="T157" s="43">
        <v>3</v>
      </c>
      <c r="U157" s="43">
        <v>0</v>
      </c>
      <c r="V157" s="43">
        <v>3</v>
      </c>
      <c r="W157" s="45">
        <v>173550</v>
      </c>
      <c r="X157" s="45">
        <v>141995.70000000001</v>
      </c>
      <c r="Y157" s="45">
        <v>-31554.3</v>
      </c>
      <c r="Z157" s="22" t="s">
        <v>1437</v>
      </c>
      <c r="AA157" s="22" t="s">
        <v>1595</v>
      </c>
    </row>
    <row r="158" spans="1:27" ht="30" customHeight="1" x14ac:dyDescent="0.25">
      <c r="A158" s="16" t="s">
        <v>180</v>
      </c>
      <c r="B158" s="16" t="s">
        <v>181</v>
      </c>
      <c r="C158" s="16" t="s">
        <v>903</v>
      </c>
      <c r="D158" s="16" t="s">
        <v>26</v>
      </c>
      <c r="E158" s="16" t="s">
        <v>27</v>
      </c>
      <c r="F158" s="42">
        <v>1</v>
      </c>
      <c r="G158" s="42">
        <v>0</v>
      </c>
      <c r="H158" s="42">
        <v>348.8</v>
      </c>
      <c r="I158" s="42">
        <v>360</v>
      </c>
      <c r="J158" s="42">
        <v>0.96888888888888902</v>
      </c>
      <c r="K158" s="42">
        <v>1</v>
      </c>
      <c r="L158" s="42">
        <v>1.1000000000000001</v>
      </c>
      <c r="M158" s="43">
        <v>2</v>
      </c>
      <c r="N158" s="43">
        <v>2</v>
      </c>
      <c r="O158" s="42">
        <v>720</v>
      </c>
      <c r="P158" s="44">
        <v>0.95</v>
      </c>
      <c r="Q158" s="16" t="s">
        <v>1436</v>
      </c>
      <c r="R158" s="43">
        <v>51</v>
      </c>
      <c r="S158" s="16" t="s">
        <v>1105</v>
      </c>
      <c r="T158" s="43">
        <v>2</v>
      </c>
      <c r="U158" s="43">
        <v>0</v>
      </c>
      <c r="V158" s="43">
        <v>2</v>
      </c>
      <c r="W158" s="45">
        <v>83200</v>
      </c>
      <c r="X158" s="45">
        <v>68072.759999999995</v>
      </c>
      <c r="Y158" s="45">
        <v>-15127.24</v>
      </c>
      <c r="Z158" s="22" t="s">
        <v>1437</v>
      </c>
      <c r="AA158" s="22" t="s">
        <v>1596</v>
      </c>
    </row>
    <row r="159" spans="1:27" ht="30" customHeight="1" x14ac:dyDescent="0.25">
      <c r="A159" s="16" t="s">
        <v>180</v>
      </c>
      <c r="B159" s="16" t="s">
        <v>181</v>
      </c>
      <c r="C159" s="16" t="s">
        <v>903</v>
      </c>
      <c r="D159" s="16" t="s">
        <v>34</v>
      </c>
      <c r="E159" s="16" t="s">
        <v>35</v>
      </c>
      <c r="F159" s="42">
        <v>2</v>
      </c>
      <c r="G159" s="42">
        <v>0</v>
      </c>
      <c r="H159" s="42">
        <v>135.80000000000001</v>
      </c>
      <c r="I159" s="42">
        <v>386.75</v>
      </c>
      <c r="J159" s="42">
        <v>0.35113122171945699</v>
      </c>
      <c r="K159" s="42">
        <v>1</v>
      </c>
      <c r="L159" s="42">
        <v>1.1000000000000001</v>
      </c>
      <c r="M159" s="43">
        <v>2</v>
      </c>
      <c r="N159" s="43">
        <v>2</v>
      </c>
      <c r="O159" s="42">
        <v>773.5</v>
      </c>
      <c r="P159" s="44">
        <v>0.95</v>
      </c>
      <c r="Q159" s="16" t="s">
        <v>1436</v>
      </c>
      <c r="R159" s="43">
        <v>51</v>
      </c>
      <c r="S159" s="16" t="s">
        <v>1105</v>
      </c>
      <c r="T159" s="43">
        <v>2</v>
      </c>
      <c r="U159" s="43">
        <v>2</v>
      </c>
      <c r="V159" s="43">
        <v>0</v>
      </c>
      <c r="W159" s="45">
        <v>0</v>
      </c>
      <c r="X159" s="45">
        <v>89345.52</v>
      </c>
      <c r="Y159" s="45">
        <v>89345.52</v>
      </c>
      <c r="Z159" s="22" t="s">
        <v>1443</v>
      </c>
      <c r="AA159" s="22" t="s">
        <v>1597</v>
      </c>
    </row>
    <row r="160" spans="1:27" ht="45" customHeight="1" x14ac:dyDescent="0.25">
      <c r="A160" s="16" t="s">
        <v>180</v>
      </c>
      <c r="B160" s="16" t="s">
        <v>181</v>
      </c>
      <c r="C160" s="16" t="s">
        <v>903</v>
      </c>
      <c r="D160" s="16" t="s">
        <v>46</v>
      </c>
      <c r="E160" s="16" t="s">
        <v>47</v>
      </c>
      <c r="F160" s="42">
        <v>0</v>
      </c>
      <c r="G160" s="42">
        <v>0</v>
      </c>
      <c r="H160" s="42">
        <v>896</v>
      </c>
      <c r="I160" s="42">
        <v>404.8</v>
      </c>
      <c r="J160" s="42">
        <v>2.2134387351778702</v>
      </c>
      <c r="K160" s="42">
        <v>1</v>
      </c>
      <c r="L160" s="42">
        <v>1.1000000000000001</v>
      </c>
      <c r="M160" s="43">
        <v>3</v>
      </c>
      <c r="N160" s="43">
        <v>3</v>
      </c>
      <c r="O160" s="42">
        <v>1214.4000000000001</v>
      </c>
      <c r="P160" s="44">
        <v>0.95</v>
      </c>
      <c r="Q160" s="16" t="s">
        <v>1436</v>
      </c>
      <c r="R160" s="43">
        <v>66</v>
      </c>
      <c r="S160" s="16" t="s">
        <v>1105</v>
      </c>
      <c r="T160" s="43">
        <v>3</v>
      </c>
      <c r="U160" s="43">
        <v>0</v>
      </c>
      <c r="V160" s="43">
        <v>3</v>
      </c>
      <c r="W160" s="45">
        <v>222300</v>
      </c>
      <c r="X160" s="45">
        <v>181881.72</v>
      </c>
      <c r="Y160" s="45">
        <v>-40418.28</v>
      </c>
      <c r="Z160" s="22" t="s">
        <v>1437</v>
      </c>
      <c r="AA160" s="22" t="s">
        <v>1598</v>
      </c>
    </row>
    <row r="161" spans="1:27" ht="45" customHeight="1" x14ac:dyDescent="0.25">
      <c r="A161" s="16" t="s">
        <v>180</v>
      </c>
      <c r="B161" s="16" t="s">
        <v>181</v>
      </c>
      <c r="C161" s="16" t="s">
        <v>903</v>
      </c>
      <c r="D161" s="16" t="s">
        <v>48</v>
      </c>
      <c r="E161" s="16" t="s">
        <v>49</v>
      </c>
      <c r="F161" s="42">
        <v>0</v>
      </c>
      <c r="G161" s="42">
        <v>0</v>
      </c>
      <c r="H161" s="42">
        <v>1536</v>
      </c>
      <c r="I161" s="42">
        <v>369</v>
      </c>
      <c r="J161" s="42">
        <v>4.1626016260162597</v>
      </c>
      <c r="K161" s="42">
        <v>1</v>
      </c>
      <c r="L161" s="42">
        <v>1.1000000000000001</v>
      </c>
      <c r="M161" s="43">
        <v>5</v>
      </c>
      <c r="N161" s="43">
        <v>5</v>
      </c>
      <c r="O161" s="42">
        <v>1845</v>
      </c>
      <c r="P161" s="44">
        <v>0.95</v>
      </c>
      <c r="Q161" s="16" t="s">
        <v>1436</v>
      </c>
      <c r="R161" s="43">
        <v>96</v>
      </c>
      <c r="S161" s="16" t="s">
        <v>1154</v>
      </c>
      <c r="T161" s="43">
        <v>5</v>
      </c>
      <c r="U161" s="43">
        <v>0</v>
      </c>
      <c r="V161" s="43">
        <v>5</v>
      </c>
      <c r="W161" s="45">
        <v>386750</v>
      </c>
      <c r="X161" s="45">
        <v>316431.90000000002</v>
      </c>
      <c r="Y161" s="45">
        <v>-70318.100000000006</v>
      </c>
      <c r="Z161" s="22" t="s">
        <v>1437</v>
      </c>
      <c r="AA161" s="22" t="s">
        <v>1599</v>
      </c>
    </row>
    <row r="162" spans="1:27" ht="30" customHeight="1" x14ac:dyDescent="0.25">
      <c r="A162" s="16" t="s">
        <v>180</v>
      </c>
      <c r="B162" s="16" t="s">
        <v>181</v>
      </c>
      <c r="C162" s="16" t="s">
        <v>903</v>
      </c>
      <c r="D162" s="16" t="s">
        <v>4</v>
      </c>
      <c r="E162" s="16" t="s">
        <v>5</v>
      </c>
      <c r="F162" s="42">
        <v>1</v>
      </c>
      <c r="G162" s="42">
        <v>1</v>
      </c>
      <c r="H162" s="42">
        <v>58</v>
      </c>
      <c r="I162" s="42">
        <v>386.75</v>
      </c>
      <c r="J162" s="42">
        <v>0.149967679379444</v>
      </c>
      <c r="K162" s="42">
        <v>1</v>
      </c>
      <c r="L162" s="42">
        <v>1.1000000000000001</v>
      </c>
      <c r="M162" s="43">
        <v>2</v>
      </c>
      <c r="N162" s="43">
        <v>1</v>
      </c>
      <c r="O162" s="42">
        <v>386.75</v>
      </c>
      <c r="P162" s="44">
        <v>0.95</v>
      </c>
      <c r="Q162" s="16" t="s">
        <v>1436</v>
      </c>
      <c r="R162" s="43">
        <v>36</v>
      </c>
      <c r="S162" s="16" t="s">
        <v>1102</v>
      </c>
      <c r="T162" s="43">
        <v>2</v>
      </c>
      <c r="U162" s="43">
        <v>0</v>
      </c>
      <c r="V162" s="43">
        <v>2</v>
      </c>
      <c r="W162" s="45">
        <v>89700</v>
      </c>
      <c r="X162" s="45">
        <v>73391.039999999994</v>
      </c>
      <c r="Y162" s="45">
        <v>-16308.96</v>
      </c>
      <c r="Z162" s="22" t="s">
        <v>1437</v>
      </c>
      <c r="AA162" s="22" t="s">
        <v>1600</v>
      </c>
    </row>
    <row r="163" spans="1:27" ht="45" customHeight="1" x14ac:dyDescent="0.25">
      <c r="A163" s="16" t="s">
        <v>180</v>
      </c>
      <c r="B163" s="16" t="s">
        <v>181</v>
      </c>
      <c r="C163" s="16" t="s">
        <v>903</v>
      </c>
      <c r="D163" s="16" t="s">
        <v>68</v>
      </c>
      <c r="E163" s="16" t="s">
        <v>69</v>
      </c>
      <c r="F163" s="42">
        <v>0</v>
      </c>
      <c r="G163" s="42">
        <v>0</v>
      </c>
      <c r="H163" s="42">
        <v>125</v>
      </c>
      <c r="I163" s="42">
        <v>369</v>
      </c>
      <c r="J163" s="42">
        <v>0.33875338753387502</v>
      </c>
      <c r="K163" s="42">
        <v>1</v>
      </c>
      <c r="L163" s="42">
        <v>1.1000000000000001</v>
      </c>
      <c r="M163" s="43">
        <v>2</v>
      </c>
      <c r="N163" s="43">
        <v>2</v>
      </c>
      <c r="O163" s="42">
        <v>738</v>
      </c>
      <c r="P163" s="44">
        <v>0.95</v>
      </c>
      <c r="Q163" s="16" t="s">
        <v>1436</v>
      </c>
      <c r="R163" s="43">
        <v>51</v>
      </c>
      <c r="S163" s="16" t="s">
        <v>1105</v>
      </c>
      <c r="T163" s="43">
        <v>2</v>
      </c>
      <c r="U163" s="43">
        <v>0</v>
      </c>
      <c r="V163" s="43">
        <v>2</v>
      </c>
      <c r="W163" s="45">
        <v>141700</v>
      </c>
      <c r="X163" s="45">
        <v>115936.2</v>
      </c>
      <c r="Y163" s="45">
        <v>-25763.8</v>
      </c>
      <c r="Z163" s="22" t="s">
        <v>1437</v>
      </c>
      <c r="AA163" s="22" t="s">
        <v>1601</v>
      </c>
    </row>
    <row r="164" spans="1:27" ht="45" customHeight="1" x14ac:dyDescent="0.25">
      <c r="A164" s="16" t="s">
        <v>183</v>
      </c>
      <c r="B164" s="16" t="s">
        <v>184</v>
      </c>
      <c r="C164" s="16" t="s">
        <v>903</v>
      </c>
      <c r="D164" s="16" t="s">
        <v>30</v>
      </c>
      <c r="E164" s="16" t="s">
        <v>31</v>
      </c>
      <c r="F164" s="42">
        <v>2</v>
      </c>
      <c r="G164" s="42">
        <v>3</v>
      </c>
      <c r="H164" s="42">
        <v>5059</v>
      </c>
      <c r="I164" s="42">
        <v>414</v>
      </c>
      <c r="J164" s="42">
        <v>12.219806763285</v>
      </c>
      <c r="K164" s="42">
        <v>2</v>
      </c>
      <c r="L164" s="42">
        <v>1.1200000000000001</v>
      </c>
      <c r="M164" s="43">
        <v>14</v>
      </c>
      <c r="N164" s="43">
        <v>11</v>
      </c>
      <c r="O164" s="42">
        <v>4554</v>
      </c>
      <c r="P164" s="44">
        <v>0.95</v>
      </c>
      <c r="Q164" s="16" t="s">
        <v>1436</v>
      </c>
      <c r="R164" s="43">
        <v>100</v>
      </c>
      <c r="S164" s="16" t="s">
        <v>1154</v>
      </c>
      <c r="T164" s="43">
        <v>12</v>
      </c>
      <c r="U164" s="43">
        <v>0</v>
      </c>
      <c r="V164" s="43">
        <v>12</v>
      </c>
      <c r="W164" s="45">
        <v>577200</v>
      </c>
      <c r="X164" s="45">
        <v>472253.76</v>
      </c>
      <c r="Y164" s="45">
        <v>-104946.24000000001</v>
      </c>
      <c r="Z164" s="22" t="s">
        <v>1437</v>
      </c>
      <c r="AA164" s="22" t="s">
        <v>1602</v>
      </c>
    </row>
    <row r="165" spans="1:27" ht="45" customHeight="1" x14ac:dyDescent="0.25">
      <c r="A165" s="16" t="s">
        <v>183</v>
      </c>
      <c r="B165" s="16" t="s">
        <v>184</v>
      </c>
      <c r="C165" s="16" t="s">
        <v>903</v>
      </c>
      <c r="D165" s="16" t="s">
        <v>52</v>
      </c>
      <c r="E165" s="16" t="s">
        <v>53</v>
      </c>
      <c r="F165" s="42">
        <v>2</v>
      </c>
      <c r="G165" s="42">
        <v>3</v>
      </c>
      <c r="H165" s="42">
        <v>456.6</v>
      </c>
      <c r="I165" s="42">
        <v>386.75</v>
      </c>
      <c r="J165" s="42">
        <v>1.1806076276664501</v>
      </c>
      <c r="K165" s="42">
        <v>1</v>
      </c>
      <c r="L165" s="42">
        <v>1.1200000000000001</v>
      </c>
      <c r="M165" s="43">
        <v>2</v>
      </c>
      <c r="N165" s="43">
        <v>-1</v>
      </c>
      <c r="O165" s="42">
        <v>-386.75</v>
      </c>
      <c r="P165" s="44">
        <v>0.95</v>
      </c>
      <c r="Q165" s="16" t="s">
        <v>1436</v>
      </c>
      <c r="R165" s="43">
        <v>0</v>
      </c>
      <c r="S165" s="16" t="s">
        <v>1100</v>
      </c>
      <c r="T165" s="43">
        <v>0</v>
      </c>
      <c r="U165" s="43">
        <v>0</v>
      </c>
      <c r="V165" s="43">
        <v>0</v>
      </c>
      <c r="W165" s="45">
        <v>0</v>
      </c>
      <c r="X165" s="45">
        <v>0</v>
      </c>
      <c r="Y165" s="45">
        <v>0</v>
      </c>
      <c r="Z165" s="22" t="s">
        <v>1439</v>
      </c>
      <c r="AA165" s="22" t="s">
        <v>1603</v>
      </c>
    </row>
    <row r="166" spans="1:27" ht="45" customHeight="1" x14ac:dyDescent="0.25">
      <c r="A166" s="16" t="s">
        <v>183</v>
      </c>
      <c r="B166" s="16" t="s">
        <v>184</v>
      </c>
      <c r="C166" s="16" t="s">
        <v>903</v>
      </c>
      <c r="D166" s="16" t="s">
        <v>84</v>
      </c>
      <c r="E166" s="16" t="s">
        <v>85</v>
      </c>
      <c r="F166" s="42">
        <v>1</v>
      </c>
      <c r="G166" s="42">
        <v>1</v>
      </c>
      <c r="H166" s="42">
        <v>1092</v>
      </c>
      <c r="I166" s="42">
        <v>382.5</v>
      </c>
      <c r="J166" s="42">
        <v>2.8549019607843098</v>
      </c>
      <c r="K166" s="42">
        <v>1</v>
      </c>
      <c r="L166" s="42">
        <v>1.1200000000000001</v>
      </c>
      <c r="M166" s="43">
        <v>4</v>
      </c>
      <c r="N166" s="43">
        <v>3</v>
      </c>
      <c r="O166" s="42">
        <v>1147.5</v>
      </c>
      <c r="P166" s="44">
        <v>0.95</v>
      </c>
      <c r="Q166" s="16" t="s">
        <v>1436</v>
      </c>
      <c r="R166" s="43">
        <v>66</v>
      </c>
      <c r="S166" s="16" t="s">
        <v>1105</v>
      </c>
      <c r="T166" s="43">
        <v>4</v>
      </c>
      <c r="U166" s="43">
        <v>0</v>
      </c>
      <c r="V166" s="43">
        <v>4</v>
      </c>
      <c r="W166" s="45">
        <v>231400</v>
      </c>
      <c r="X166" s="45">
        <v>189327.6</v>
      </c>
      <c r="Y166" s="45">
        <v>-42072.4</v>
      </c>
      <c r="Z166" s="22" t="s">
        <v>1437</v>
      </c>
      <c r="AA166" s="22" t="s">
        <v>1604</v>
      </c>
    </row>
    <row r="167" spans="1:27" ht="30" customHeight="1" x14ac:dyDescent="0.25">
      <c r="A167" s="16" t="s">
        <v>183</v>
      </c>
      <c r="B167" s="16" t="s">
        <v>184</v>
      </c>
      <c r="C167" s="16" t="s">
        <v>903</v>
      </c>
      <c r="D167" s="16" t="s">
        <v>26</v>
      </c>
      <c r="E167" s="16" t="s">
        <v>27</v>
      </c>
      <c r="F167" s="42">
        <v>1</v>
      </c>
      <c r="G167" s="42">
        <v>0</v>
      </c>
      <c r="H167" s="42">
        <v>323</v>
      </c>
      <c r="I167" s="42">
        <v>360</v>
      </c>
      <c r="J167" s="42">
        <v>0.89722222222222203</v>
      </c>
      <c r="K167" s="42">
        <v>1</v>
      </c>
      <c r="L167" s="42">
        <v>1.1200000000000001</v>
      </c>
      <c r="M167" s="43">
        <v>2</v>
      </c>
      <c r="N167" s="43">
        <v>2</v>
      </c>
      <c r="O167" s="42">
        <v>720</v>
      </c>
      <c r="P167" s="44">
        <v>0.95</v>
      </c>
      <c r="Q167" s="16" t="s">
        <v>1436</v>
      </c>
      <c r="R167" s="43">
        <v>51</v>
      </c>
      <c r="S167" s="16" t="s">
        <v>1105</v>
      </c>
      <c r="T167" s="43">
        <v>2</v>
      </c>
      <c r="U167" s="43">
        <v>0</v>
      </c>
      <c r="V167" s="43">
        <v>2</v>
      </c>
      <c r="W167" s="45">
        <v>83200</v>
      </c>
      <c r="X167" s="45">
        <v>68072.759999999995</v>
      </c>
      <c r="Y167" s="45">
        <v>-15127.24</v>
      </c>
      <c r="Z167" s="22" t="s">
        <v>1437</v>
      </c>
      <c r="AA167" s="22" t="s">
        <v>1605</v>
      </c>
    </row>
    <row r="168" spans="1:27" ht="30" customHeight="1" x14ac:dyDescent="0.25">
      <c r="A168" s="16" t="s">
        <v>183</v>
      </c>
      <c r="B168" s="16" t="s">
        <v>184</v>
      </c>
      <c r="C168" s="16" t="s">
        <v>903</v>
      </c>
      <c r="D168" s="16" t="s">
        <v>34</v>
      </c>
      <c r="E168" s="16" t="s">
        <v>35</v>
      </c>
      <c r="F168" s="42">
        <v>2</v>
      </c>
      <c r="G168" s="42">
        <v>1</v>
      </c>
      <c r="H168" s="42">
        <v>77.2</v>
      </c>
      <c r="I168" s="42">
        <v>386.75</v>
      </c>
      <c r="J168" s="42">
        <v>0.19961215255332901</v>
      </c>
      <c r="K168" s="42">
        <v>1</v>
      </c>
      <c r="L168" s="42">
        <v>1.1200000000000001</v>
      </c>
      <c r="M168" s="43">
        <v>2</v>
      </c>
      <c r="N168" s="43">
        <v>1</v>
      </c>
      <c r="O168" s="42">
        <v>386.75</v>
      </c>
      <c r="P168" s="44">
        <v>0.95</v>
      </c>
      <c r="Q168" s="16" t="s">
        <v>1436</v>
      </c>
      <c r="R168" s="43">
        <v>36</v>
      </c>
      <c r="S168" s="16" t="s">
        <v>1102</v>
      </c>
      <c r="T168" s="43">
        <v>2</v>
      </c>
      <c r="U168" s="43">
        <v>2</v>
      </c>
      <c r="V168" s="43">
        <v>0</v>
      </c>
      <c r="W168" s="45">
        <v>0</v>
      </c>
      <c r="X168" s="45">
        <v>89345.52</v>
      </c>
      <c r="Y168" s="45">
        <v>89345.52</v>
      </c>
      <c r="Z168" s="22" t="s">
        <v>1443</v>
      </c>
      <c r="AA168" s="22" t="s">
        <v>1606</v>
      </c>
    </row>
    <row r="169" spans="1:27" ht="45" customHeight="1" x14ac:dyDescent="0.25">
      <c r="A169" s="16" t="s">
        <v>183</v>
      </c>
      <c r="B169" s="16" t="s">
        <v>184</v>
      </c>
      <c r="C169" s="16" t="s">
        <v>903</v>
      </c>
      <c r="D169" s="16" t="s">
        <v>46</v>
      </c>
      <c r="E169" s="16" t="s">
        <v>47</v>
      </c>
      <c r="F169" s="42">
        <v>0</v>
      </c>
      <c r="G169" s="42">
        <v>0</v>
      </c>
      <c r="H169" s="42">
        <v>567</v>
      </c>
      <c r="I169" s="42">
        <v>404.8</v>
      </c>
      <c r="J169" s="42">
        <v>1.40069169960474</v>
      </c>
      <c r="K169" s="42">
        <v>1</v>
      </c>
      <c r="L169" s="42">
        <v>1.1200000000000001</v>
      </c>
      <c r="M169" s="43">
        <v>2</v>
      </c>
      <c r="N169" s="43">
        <v>2</v>
      </c>
      <c r="O169" s="42">
        <v>809.6</v>
      </c>
      <c r="P169" s="44">
        <v>0.95</v>
      </c>
      <c r="Q169" s="16" t="s">
        <v>1436</v>
      </c>
      <c r="R169" s="43">
        <v>51</v>
      </c>
      <c r="S169" s="16" t="s">
        <v>1105</v>
      </c>
      <c r="T169" s="43">
        <v>2</v>
      </c>
      <c r="U169" s="43">
        <v>0</v>
      </c>
      <c r="V169" s="43">
        <v>2</v>
      </c>
      <c r="W169" s="45">
        <v>148200</v>
      </c>
      <c r="X169" s="45">
        <v>121254.48</v>
      </c>
      <c r="Y169" s="45">
        <v>-26945.52</v>
      </c>
      <c r="Z169" s="22" t="s">
        <v>1437</v>
      </c>
      <c r="AA169" s="22" t="s">
        <v>1607</v>
      </c>
    </row>
    <row r="170" spans="1:27" ht="45" customHeight="1" x14ac:dyDescent="0.25">
      <c r="A170" s="16" t="s">
        <v>183</v>
      </c>
      <c r="B170" s="16" t="s">
        <v>184</v>
      </c>
      <c r="C170" s="16" t="s">
        <v>903</v>
      </c>
      <c r="D170" s="16" t="s">
        <v>48</v>
      </c>
      <c r="E170" s="16" t="s">
        <v>49</v>
      </c>
      <c r="F170" s="42">
        <v>0</v>
      </c>
      <c r="G170" s="42">
        <v>0</v>
      </c>
      <c r="H170" s="42">
        <v>972</v>
      </c>
      <c r="I170" s="42">
        <v>369</v>
      </c>
      <c r="J170" s="42">
        <v>2.6341463414634201</v>
      </c>
      <c r="K170" s="42">
        <v>1</v>
      </c>
      <c r="L170" s="42">
        <v>1.1200000000000001</v>
      </c>
      <c r="M170" s="43">
        <v>3</v>
      </c>
      <c r="N170" s="43">
        <v>3</v>
      </c>
      <c r="O170" s="42">
        <v>1107</v>
      </c>
      <c r="P170" s="44">
        <v>0.95</v>
      </c>
      <c r="Q170" s="16" t="s">
        <v>1436</v>
      </c>
      <c r="R170" s="43">
        <v>66</v>
      </c>
      <c r="S170" s="16" t="s">
        <v>1105</v>
      </c>
      <c r="T170" s="43">
        <v>3</v>
      </c>
      <c r="U170" s="43">
        <v>0</v>
      </c>
      <c r="V170" s="43">
        <v>3</v>
      </c>
      <c r="W170" s="45">
        <v>232050</v>
      </c>
      <c r="X170" s="45">
        <v>189859.14</v>
      </c>
      <c r="Y170" s="45">
        <v>-42190.86</v>
      </c>
      <c r="Z170" s="22" t="s">
        <v>1437</v>
      </c>
      <c r="AA170" s="22" t="s">
        <v>1608</v>
      </c>
    </row>
    <row r="171" spans="1:27" ht="30" customHeight="1" x14ac:dyDescent="0.25">
      <c r="A171" s="16" t="s">
        <v>183</v>
      </c>
      <c r="B171" s="16" t="s">
        <v>184</v>
      </c>
      <c r="C171" s="16" t="s">
        <v>903</v>
      </c>
      <c r="D171" s="16" t="s">
        <v>4</v>
      </c>
      <c r="E171" s="16" t="s">
        <v>5</v>
      </c>
      <c r="F171" s="42">
        <v>1</v>
      </c>
      <c r="G171" s="42">
        <v>1</v>
      </c>
      <c r="H171" s="42">
        <v>32</v>
      </c>
      <c r="I171" s="42">
        <v>386.75</v>
      </c>
      <c r="J171" s="42">
        <v>8.2740788623141603E-2</v>
      </c>
      <c r="K171" s="42">
        <v>1</v>
      </c>
      <c r="L171" s="42">
        <v>1.1200000000000001</v>
      </c>
      <c r="M171" s="43">
        <v>2</v>
      </c>
      <c r="N171" s="43">
        <v>1</v>
      </c>
      <c r="O171" s="42">
        <v>386.75</v>
      </c>
      <c r="P171" s="44">
        <v>0.95</v>
      </c>
      <c r="Q171" s="16" t="s">
        <v>1436</v>
      </c>
      <c r="R171" s="43">
        <v>36</v>
      </c>
      <c r="S171" s="16" t="s">
        <v>1102</v>
      </c>
      <c r="T171" s="43">
        <v>2</v>
      </c>
      <c r="U171" s="43">
        <v>0</v>
      </c>
      <c r="V171" s="43">
        <v>2</v>
      </c>
      <c r="W171" s="45">
        <v>89700</v>
      </c>
      <c r="X171" s="45">
        <v>73391.039999999994</v>
      </c>
      <c r="Y171" s="45">
        <v>-16308.96</v>
      </c>
      <c r="Z171" s="22" t="s">
        <v>1437</v>
      </c>
      <c r="AA171" s="22" t="s">
        <v>1609</v>
      </c>
    </row>
    <row r="172" spans="1:27" ht="45" customHeight="1" x14ac:dyDescent="0.25">
      <c r="A172" s="16" t="s">
        <v>183</v>
      </c>
      <c r="B172" s="16" t="s">
        <v>184</v>
      </c>
      <c r="C172" s="16" t="s">
        <v>903</v>
      </c>
      <c r="D172" s="16" t="s">
        <v>68</v>
      </c>
      <c r="E172" s="16" t="s">
        <v>69</v>
      </c>
      <c r="F172" s="42">
        <v>0</v>
      </c>
      <c r="G172" s="42">
        <v>0</v>
      </c>
      <c r="H172" s="42">
        <v>125</v>
      </c>
      <c r="I172" s="42">
        <v>369</v>
      </c>
      <c r="J172" s="42">
        <v>0.33875338753387502</v>
      </c>
      <c r="K172" s="42">
        <v>1</v>
      </c>
      <c r="L172" s="42">
        <v>1.1200000000000001</v>
      </c>
      <c r="M172" s="43">
        <v>2</v>
      </c>
      <c r="N172" s="43">
        <v>2</v>
      </c>
      <c r="O172" s="42">
        <v>738</v>
      </c>
      <c r="P172" s="44">
        <v>0.95</v>
      </c>
      <c r="Q172" s="16" t="s">
        <v>1436</v>
      </c>
      <c r="R172" s="43">
        <v>51</v>
      </c>
      <c r="S172" s="16" t="s">
        <v>1105</v>
      </c>
      <c r="T172" s="43">
        <v>2</v>
      </c>
      <c r="U172" s="43">
        <v>0</v>
      </c>
      <c r="V172" s="43">
        <v>2</v>
      </c>
      <c r="W172" s="45">
        <v>141700</v>
      </c>
      <c r="X172" s="45">
        <v>115936.2</v>
      </c>
      <c r="Y172" s="45">
        <v>-25763.8</v>
      </c>
      <c r="Z172" s="22" t="s">
        <v>1437</v>
      </c>
      <c r="AA172" s="22" t="s">
        <v>1610</v>
      </c>
    </row>
    <row r="173" spans="1:27" ht="30" customHeight="1" x14ac:dyDescent="0.25">
      <c r="A173" s="16" t="s">
        <v>186</v>
      </c>
      <c r="B173" s="16" t="s">
        <v>187</v>
      </c>
      <c r="C173" s="16" t="s">
        <v>903</v>
      </c>
      <c r="D173" s="16" t="s">
        <v>30</v>
      </c>
      <c r="E173" s="16" t="s">
        <v>31</v>
      </c>
      <c r="F173" s="42">
        <v>2</v>
      </c>
      <c r="G173" s="42">
        <v>2</v>
      </c>
      <c r="H173" s="42">
        <v>1632</v>
      </c>
      <c r="I173" s="42">
        <v>414</v>
      </c>
      <c r="J173" s="42">
        <v>3.9420289855072501</v>
      </c>
      <c r="K173" s="42">
        <v>2</v>
      </c>
      <c r="L173" s="42">
        <v>1</v>
      </c>
      <c r="M173" s="43">
        <v>4</v>
      </c>
      <c r="N173" s="43">
        <v>2</v>
      </c>
      <c r="O173" s="42">
        <v>828</v>
      </c>
      <c r="P173" s="44">
        <v>0.95</v>
      </c>
      <c r="Q173" s="16" t="s">
        <v>1436</v>
      </c>
      <c r="R173" s="43">
        <v>51</v>
      </c>
      <c r="S173" s="16" t="s">
        <v>1105</v>
      </c>
      <c r="T173" s="43">
        <v>3</v>
      </c>
      <c r="U173" s="43">
        <v>0</v>
      </c>
      <c r="V173" s="43">
        <v>3</v>
      </c>
      <c r="W173" s="45">
        <v>144300</v>
      </c>
      <c r="X173" s="45">
        <v>118063.44</v>
      </c>
      <c r="Y173" s="45">
        <v>-26236.560000000001</v>
      </c>
      <c r="Z173" s="22" t="s">
        <v>1437</v>
      </c>
      <c r="AA173" s="22" t="s">
        <v>1611</v>
      </c>
    </row>
    <row r="174" spans="1:27" ht="45" customHeight="1" x14ac:dyDescent="0.25">
      <c r="A174" s="16" t="s">
        <v>186</v>
      </c>
      <c r="B174" s="16" t="s">
        <v>187</v>
      </c>
      <c r="C174" s="16" t="s">
        <v>903</v>
      </c>
      <c r="D174" s="16" t="s">
        <v>52</v>
      </c>
      <c r="E174" s="16" t="s">
        <v>53</v>
      </c>
      <c r="F174" s="42">
        <v>2</v>
      </c>
      <c r="G174" s="42">
        <v>1</v>
      </c>
      <c r="H174" s="42">
        <v>1080.75</v>
      </c>
      <c r="I174" s="42">
        <v>386.75</v>
      </c>
      <c r="J174" s="42">
        <v>2.7944408532643799</v>
      </c>
      <c r="K174" s="42">
        <v>1</v>
      </c>
      <c r="L174" s="42">
        <v>1</v>
      </c>
      <c r="M174" s="43">
        <v>3</v>
      </c>
      <c r="N174" s="43">
        <v>2</v>
      </c>
      <c r="O174" s="42">
        <v>773.5</v>
      </c>
      <c r="P174" s="44">
        <v>0.95</v>
      </c>
      <c r="Q174" s="16" t="s">
        <v>1436</v>
      </c>
      <c r="R174" s="43">
        <v>51</v>
      </c>
      <c r="S174" s="16" t="s">
        <v>1105</v>
      </c>
      <c r="T174" s="43">
        <v>3</v>
      </c>
      <c r="U174" s="43">
        <v>3</v>
      </c>
      <c r="V174" s="43">
        <v>0</v>
      </c>
      <c r="W174" s="45">
        <v>0</v>
      </c>
      <c r="X174" s="45">
        <v>110086.56</v>
      </c>
      <c r="Y174" s="45">
        <v>110086.56</v>
      </c>
      <c r="Z174" s="22" t="s">
        <v>1443</v>
      </c>
      <c r="AA174" s="22" t="s">
        <v>1612</v>
      </c>
    </row>
    <row r="175" spans="1:27" ht="45" customHeight="1" x14ac:dyDescent="0.25">
      <c r="A175" s="16" t="s">
        <v>186</v>
      </c>
      <c r="B175" s="16" t="s">
        <v>187</v>
      </c>
      <c r="C175" s="16" t="s">
        <v>903</v>
      </c>
      <c r="D175" s="16" t="s">
        <v>84</v>
      </c>
      <c r="E175" s="16" t="s">
        <v>85</v>
      </c>
      <c r="F175" s="42">
        <v>1</v>
      </c>
      <c r="G175" s="42">
        <v>0</v>
      </c>
      <c r="H175" s="42">
        <v>432.5</v>
      </c>
      <c r="I175" s="42">
        <v>382.5</v>
      </c>
      <c r="J175" s="42">
        <v>1.13071895424837</v>
      </c>
      <c r="K175" s="42">
        <v>1</v>
      </c>
      <c r="L175" s="42">
        <v>1</v>
      </c>
      <c r="M175" s="43">
        <v>2</v>
      </c>
      <c r="N175" s="43">
        <v>2</v>
      </c>
      <c r="O175" s="42">
        <v>765</v>
      </c>
      <c r="P175" s="44">
        <v>0.95</v>
      </c>
      <c r="Q175" s="16" t="s">
        <v>1436</v>
      </c>
      <c r="R175" s="43">
        <v>51</v>
      </c>
      <c r="S175" s="16" t="s">
        <v>1105</v>
      </c>
      <c r="T175" s="43">
        <v>2</v>
      </c>
      <c r="U175" s="43">
        <v>0</v>
      </c>
      <c r="V175" s="43">
        <v>2</v>
      </c>
      <c r="W175" s="45">
        <v>115700</v>
      </c>
      <c r="X175" s="45">
        <v>94663.8</v>
      </c>
      <c r="Y175" s="45">
        <v>-21036.2</v>
      </c>
      <c r="Z175" s="22" t="s">
        <v>1437</v>
      </c>
      <c r="AA175" s="22" t="s">
        <v>1613</v>
      </c>
    </row>
    <row r="176" spans="1:27" ht="30" customHeight="1" x14ac:dyDescent="0.25">
      <c r="A176" s="16" t="s">
        <v>186</v>
      </c>
      <c r="B176" s="16" t="s">
        <v>187</v>
      </c>
      <c r="C176" s="16" t="s">
        <v>903</v>
      </c>
      <c r="D176" s="16" t="s">
        <v>26</v>
      </c>
      <c r="E176" s="16" t="s">
        <v>27</v>
      </c>
      <c r="F176" s="42">
        <v>1</v>
      </c>
      <c r="G176" s="42">
        <v>1</v>
      </c>
      <c r="H176" s="42">
        <v>162.19999999999999</v>
      </c>
      <c r="I176" s="42">
        <v>360</v>
      </c>
      <c r="J176" s="42">
        <v>0.45055555555555599</v>
      </c>
      <c r="K176" s="42">
        <v>1</v>
      </c>
      <c r="L176" s="42">
        <v>1</v>
      </c>
      <c r="M176" s="43">
        <v>1</v>
      </c>
      <c r="N176" s="43">
        <v>0</v>
      </c>
      <c r="O176" s="42">
        <v>0</v>
      </c>
      <c r="P176" s="44">
        <v>0.95</v>
      </c>
      <c r="Q176" s="16" t="s">
        <v>1436</v>
      </c>
      <c r="R176" s="43">
        <v>1</v>
      </c>
      <c r="S176" s="16" t="s">
        <v>1100</v>
      </c>
      <c r="T176" s="43">
        <v>1</v>
      </c>
      <c r="U176" s="43">
        <v>0</v>
      </c>
      <c r="V176" s="43">
        <v>1</v>
      </c>
      <c r="W176" s="45">
        <v>41600</v>
      </c>
      <c r="X176" s="45">
        <v>34036.379999999997</v>
      </c>
      <c r="Y176" s="45">
        <v>-7563.62</v>
      </c>
      <c r="Z176" s="22" t="s">
        <v>1437</v>
      </c>
      <c r="AA176" s="22" t="s">
        <v>1614</v>
      </c>
    </row>
    <row r="177" spans="1:27" ht="30" customHeight="1" x14ac:dyDescent="0.25">
      <c r="A177" s="16" t="s">
        <v>186</v>
      </c>
      <c r="B177" s="16" t="s">
        <v>187</v>
      </c>
      <c r="C177" s="16" t="s">
        <v>903</v>
      </c>
      <c r="D177" s="16" t="s">
        <v>34</v>
      </c>
      <c r="E177" s="16" t="s">
        <v>35</v>
      </c>
      <c r="F177" s="42">
        <v>2</v>
      </c>
      <c r="G177" s="42">
        <v>1</v>
      </c>
      <c r="H177" s="42">
        <v>187.2</v>
      </c>
      <c r="I177" s="42">
        <v>386.75</v>
      </c>
      <c r="J177" s="42">
        <v>0.48403361344537799</v>
      </c>
      <c r="K177" s="42">
        <v>1</v>
      </c>
      <c r="L177" s="42">
        <v>1</v>
      </c>
      <c r="M177" s="43">
        <v>1</v>
      </c>
      <c r="N177" s="43">
        <v>0</v>
      </c>
      <c r="O177" s="42">
        <v>0</v>
      </c>
      <c r="P177" s="44">
        <v>0.95</v>
      </c>
      <c r="Q177" s="16" t="s">
        <v>1436</v>
      </c>
      <c r="R177" s="43">
        <v>1</v>
      </c>
      <c r="S177" s="16" t="s">
        <v>1100</v>
      </c>
      <c r="T177" s="43">
        <v>1</v>
      </c>
      <c r="U177" s="43">
        <v>1</v>
      </c>
      <c r="V177" s="43">
        <v>0</v>
      </c>
      <c r="W177" s="45">
        <v>0</v>
      </c>
      <c r="X177" s="45">
        <v>44672.76</v>
      </c>
      <c r="Y177" s="45">
        <v>44672.76</v>
      </c>
      <c r="Z177" s="22" t="s">
        <v>1443</v>
      </c>
      <c r="AA177" s="22" t="s">
        <v>1615</v>
      </c>
    </row>
    <row r="178" spans="1:27" ht="45" customHeight="1" x14ac:dyDescent="0.25">
      <c r="A178" s="16" t="s">
        <v>186</v>
      </c>
      <c r="B178" s="16" t="s">
        <v>187</v>
      </c>
      <c r="C178" s="16" t="s">
        <v>903</v>
      </c>
      <c r="D178" s="16" t="s">
        <v>46</v>
      </c>
      <c r="E178" s="16" t="s">
        <v>47</v>
      </c>
      <c r="F178" s="42">
        <v>0</v>
      </c>
      <c r="G178" s="42">
        <v>0</v>
      </c>
      <c r="H178" s="42">
        <v>735</v>
      </c>
      <c r="I178" s="42">
        <v>404.8</v>
      </c>
      <c r="J178" s="42">
        <v>1.8157114624505899</v>
      </c>
      <c r="K178" s="42">
        <v>1</v>
      </c>
      <c r="L178" s="42">
        <v>1</v>
      </c>
      <c r="M178" s="43">
        <v>2</v>
      </c>
      <c r="N178" s="43">
        <v>2</v>
      </c>
      <c r="O178" s="42">
        <v>809.6</v>
      </c>
      <c r="P178" s="44">
        <v>0.95</v>
      </c>
      <c r="Q178" s="16" t="s">
        <v>1436</v>
      </c>
      <c r="R178" s="43">
        <v>51</v>
      </c>
      <c r="S178" s="16" t="s">
        <v>1105</v>
      </c>
      <c r="T178" s="43">
        <v>2</v>
      </c>
      <c r="U178" s="43">
        <v>0</v>
      </c>
      <c r="V178" s="43">
        <v>2</v>
      </c>
      <c r="W178" s="45">
        <v>148200</v>
      </c>
      <c r="X178" s="45">
        <v>121254.48</v>
      </c>
      <c r="Y178" s="45">
        <v>-26945.52</v>
      </c>
      <c r="Z178" s="22" t="s">
        <v>1437</v>
      </c>
      <c r="AA178" s="22" t="s">
        <v>1616</v>
      </c>
    </row>
    <row r="179" spans="1:27" ht="45" customHeight="1" x14ac:dyDescent="0.25">
      <c r="A179" s="16" t="s">
        <v>186</v>
      </c>
      <c r="B179" s="16" t="s">
        <v>187</v>
      </c>
      <c r="C179" s="16" t="s">
        <v>903</v>
      </c>
      <c r="D179" s="16" t="s">
        <v>48</v>
      </c>
      <c r="E179" s="16" t="s">
        <v>49</v>
      </c>
      <c r="F179" s="42">
        <v>0</v>
      </c>
      <c r="G179" s="42">
        <v>0</v>
      </c>
      <c r="H179" s="42">
        <v>1260</v>
      </c>
      <c r="I179" s="42">
        <v>369</v>
      </c>
      <c r="J179" s="42">
        <v>3.4146341463414598</v>
      </c>
      <c r="K179" s="42">
        <v>1</v>
      </c>
      <c r="L179" s="42">
        <v>1</v>
      </c>
      <c r="M179" s="43">
        <v>4</v>
      </c>
      <c r="N179" s="43">
        <v>4</v>
      </c>
      <c r="O179" s="42">
        <v>1476</v>
      </c>
      <c r="P179" s="44">
        <v>0.95</v>
      </c>
      <c r="Q179" s="16" t="s">
        <v>1436</v>
      </c>
      <c r="R179" s="43">
        <v>81</v>
      </c>
      <c r="S179" s="16" t="s">
        <v>1154</v>
      </c>
      <c r="T179" s="43">
        <v>4</v>
      </c>
      <c r="U179" s="43">
        <v>0</v>
      </c>
      <c r="V179" s="43">
        <v>4</v>
      </c>
      <c r="W179" s="45">
        <v>309400</v>
      </c>
      <c r="X179" s="45">
        <v>253145.52</v>
      </c>
      <c r="Y179" s="45">
        <v>-56254.48</v>
      </c>
      <c r="Z179" s="22" t="s">
        <v>1437</v>
      </c>
      <c r="AA179" s="22" t="s">
        <v>1617</v>
      </c>
    </row>
    <row r="180" spans="1:27" ht="30" customHeight="1" x14ac:dyDescent="0.25">
      <c r="A180" s="16" t="s">
        <v>186</v>
      </c>
      <c r="B180" s="16" t="s">
        <v>187</v>
      </c>
      <c r="C180" s="16" t="s">
        <v>903</v>
      </c>
      <c r="D180" s="16" t="s">
        <v>4</v>
      </c>
      <c r="E180" s="16" t="s">
        <v>5</v>
      </c>
      <c r="F180" s="42">
        <v>1</v>
      </c>
      <c r="G180" s="42">
        <v>1</v>
      </c>
      <c r="H180" s="42">
        <v>80</v>
      </c>
      <c r="I180" s="42">
        <v>386.75</v>
      </c>
      <c r="J180" s="42">
        <v>0.20685197155785401</v>
      </c>
      <c r="K180" s="42">
        <v>1</v>
      </c>
      <c r="L180" s="42">
        <v>1</v>
      </c>
      <c r="M180" s="43">
        <v>1</v>
      </c>
      <c r="N180" s="43">
        <v>0</v>
      </c>
      <c r="O180" s="42">
        <v>0</v>
      </c>
      <c r="P180" s="44">
        <v>0.95</v>
      </c>
      <c r="Q180" s="16" t="s">
        <v>1436</v>
      </c>
      <c r="R180" s="43">
        <v>1</v>
      </c>
      <c r="S180" s="16" t="s">
        <v>1100</v>
      </c>
      <c r="T180" s="43">
        <v>1</v>
      </c>
      <c r="U180" s="43">
        <v>0</v>
      </c>
      <c r="V180" s="43">
        <v>1</v>
      </c>
      <c r="W180" s="45">
        <v>44850</v>
      </c>
      <c r="X180" s="45">
        <v>36695.519999999997</v>
      </c>
      <c r="Y180" s="45">
        <v>-8154.48</v>
      </c>
      <c r="Z180" s="22" t="s">
        <v>1437</v>
      </c>
      <c r="AA180" s="22" t="s">
        <v>1618</v>
      </c>
    </row>
    <row r="181" spans="1:27" ht="45" customHeight="1" x14ac:dyDescent="0.25">
      <c r="A181" s="16" t="s">
        <v>186</v>
      </c>
      <c r="B181" s="16" t="s">
        <v>187</v>
      </c>
      <c r="C181" s="16" t="s">
        <v>903</v>
      </c>
      <c r="D181" s="16" t="s">
        <v>68</v>
      </c>
      <c r="E181" s="16" t="s">
        <v>69</v>
      </c>
      <c r="F181" s="42">
        <v>0</v>
      </c>
      <c r="G181" s="42">
        <v>0</v>
      </c>
      <c r="H181" s="42">
        <v>50</v>
      </c>
      <c r="I181" s="42">
        <v>369</v>
      </c>
      <c r="J181" s="42">
        <v>0.13550135501355001</v>
      </c>
      <c r="K181" s="42">
        <v>1</v>
      </c>
      <c r="L181" s="42">
        <v>1</v>
      </c>
      <c r="M181" s="43">
        <v>1</v>
      </c>
      <c r="N181" s="43">
        <v>1</v>
      </c>
      <c r="O181" s="42">
        <v>369</v>
      </c>
      <c r="P181" s="44">
        <v>0.95</v>
      </c>
      <c r="Q181" s="16" t="s">
        <v>1436</v>
      </c>
      <c r="R181" s="43">
        <v>36</v>
      </c>
      <c r="S181" s="16" t="s">
        <v>1102</v>
      </c>
      <c r="T181" s="43">
        <v>1</v>
      </c>
      <c r="U181" s="43">
        <v>0</v>
      </c>
      <c r="V181" s="43">
        <v>1</v>
      </c>
      <c r="W181" s="45">
        <v>70850</v>
      </c>
      <c r="X181" s="45">
        <v>57968.1</v>
      </c>
      <c r="Y181" s="45">
        <v>-12881.9</v>
      </c>
      <c r="Z181" s="22" t="s">
        <v>1437</v>
      </c>
      <c r="AA181" s="22" t="s">
        <v>1619</v>
      </c>
    </row>
    <row r="182" spans="1:27" ht="45" customHeight="1" x14ac:dyDescent="0.25">
      <c r="A182" s="16" t="s">
        <v>189</v>
      </c>
      <c r="B182" s="16" t="s">
        <v>190</v>
      </c>
      <c r="C182" s="16" t="s">
        <v>903</v>
      </c>
      <c r="D182" s="16" t="s">
        <v>30</v>
      </c>
      <c r="E182" s="16" t="s">
        <v>31</v>
      </c>
      <c r="F182" s="42">
        <v>2</v>
      </c>
      <c r="G182" s="42">
        <v>2</v>
      </c>
      <c r="H182" s="42">
        <v>7508</v>
      </c>
      <c r="I182" s="42">
        <v>414</v>
      </c>
      <c r="J182" s="42">
        <v>18.135265700483099</v>
      </c>
      <c r="K182" s="42">
        <v>2</v>
      </c>
      <c r="L182" s="42">
        <v>1.01</v>
      </c>
      <c r="M182" s="43">
        <v>19</v>
      </c>
      <c r="N182" s="43">
        <v>17</v>
      </c>
      <c r="O182" s="42">
        <v>7038</v>
      </c>
      <c r="P182" s="44">
        <v>0.95</v>
      </c>
      <c r="Q182" s="16" t="s">
        <v>1436</v>
      </c>
      <c r="R182" s="43">
        <v>100</v>
      </c>
      <c r="S182" s="16" t="s">
        <v>1154</v>
      </c>
      <c r="T182" s="43">
        <v>18</v>
      </c>
      <c r="U182" s="43">
        <v>0</v>
      </c>
      <c r="V182" s="43">
        <v>18</v>
      </c>
      <c r="W182" s="45">
        <v>865800</v>
      </c>
      <c r="X182" s="45">
        <v>708380.64</v>
      </c>
      <c r="Y182" s="45">
        <v>-157419.35999999999</v>
      </c>
      <c r="Z182" s="22" t="s">
        <v>1437</v>
      </c>
      <c r="AA182" s="22" t="s">
        <v>1620</v>
      </c>
    </row>
    <row r="183" spans="1:27" ht="45" customHeight="1" x14ac:dyDescent="0.25">
      <c r="A183" s="16" t="s">
        <v>189</v>
      </c>
      <c r="B183" s="16" t="s">
        <v>190</v>
      </c>
      <c r="C183" s="16" t="s">
        <v>903</v>
      </c>
      <c r="D183" s="16" t="s">
        <v>52</v>
      </c>
      <c r="E183" s="16" t="s">
        <v>53</v>
      </c>
      <c r="F183" s="42">
        <v>2</v>
      </c>
      <c r="G183" s="42">
        <v>2</v>
      </c>
      <c r="H183" s="42">
        <v>451.75</v>
      </c>
      <c r="I183" s="42">
        <v>386.75</v>
      </c>
      <c r="J183" s="42">
        <v>1.1680672268907599</v>
      </c>
      <c r="K183" s="42">
        <v>1</v>
      </c>
      <c r="L183" s="42">
        <v>1.01</v>
      </c>
      <c r="M183" s="43">
        <v>2</v>
      </c>
      <c r="N183" s="43">
        <v>0</v>
      </c>
      <c r="O183" s="42">
        <v>0</v>
      </c>
      <c r="P183" s="44">
        <v>0.95</v>
      </c>
      <c r="Q183" s="16" t="s">
        <v>1436</v>
      </c>
      <c r="R183" s="43">
        <v>1</v>
      </c>
      <c r="S183" s="16" t="s">
        <v>1100</v>
      </c>
      <c r="T183" s="43">
        <v>1</v>
      </c>
      <c r="U183" s="43">
        <v>1</v>
      </c>
      <c r="V183" s="43">
        <v>0</v>
      </c>
      <c r="W183" s="45">
        <v>0</v>
      </c>
      <c r="X183" s="45">
        <v>36695.519999999997</v>
      </c>
      <c r="Y183" s="45">
        <v>36695.519999999997</v>
      </c>
      <c r="Z183" s="22" t="s">
        <v>1443</v>
      </c>
      <c r="AA183" s="22" t="s">
        <v>1621</v>
      </c>
    </row>
    <row r="184" spans="1:27" ht="45" customHeight="1" x14ac:dyDescent="0.25">
      <c r="A184" s="16" t="s">
        <v>189</v>
      </c>
      <c r="B184" s="16" t="s">
        <v>190</v>
      </c>
      <c r="C184" s="16" t="s">
        <v>903</v>
      </c>
      <c r="D184" s="16" t="s">
        <v>84</v>
      </c>
      <c r="E184" s="16" t="s">
        <v>85</v>
      </c>
      <c r="F184" s="42">
        <v>1</v>
      </c>
      <c r="G184" s="42">
        <v>0</v>
      </c>
      <c r="H184" s="42">
        <v>1732.5</v>
      </c>
      <c r="I184" s="42">
        <v>382.5</v>
      </c>
      <c r="J184" s="42">
        <v>4.5294117647058796</v>
      </c>
      <c r="K184" s="42">
        <v>1</v>
      </c>
      <c r="L184" s="42">
        <v>1.01</v>
      </c>
      <c r="M184" s="43">
        <v>5</v>
      </c>
      <c r="N184" s="43">
        <v>5</v>
      </c>
      <c r="O184" s="42">
        <v>1912.5</v>
      </c>
      <c r="P184" s="44">
        <v>0.95</v>
      </c>
      <c r="Q184" s="16" t="s">
        <v>1436</v>
      </c>
      <c r="R184" s="43">
        <v>96</v>
      </c>
      <c r="S184" s="16" t="s">
        <v>1154</v>
      </c>
      <c r="T184" s="43">
        <v>5</v>
      </c>
      <c r="U184" s="43">
        <v>0</v>
      </c>
      <c r="V184" s="43">
        <v>5</v>
      </c>
      <c r="W184" s="45">
        <v>289250</v>
      </c>
      <c r="X184" s="45">
        <v>236659.5</v>
      </c>
      <c r="Y184" s="45">
        <v>-52590.5</v>
      </c>
      <c r="Z184" s="22" t="s">
        <v>1437</v>
      </c>
      <c r="AA184" s="22" t="s">
        <v>1622</v>
      </c>
    </row>
    <row r="185" spans="1:27" ht="30" customHeight="1" x14ac:dyDescent="0.25">
      <c r="A185" s="16" t="s">
        <v>189</v>
      </c>
      <c r="B185" s="16" t="s">
        <v>190</v>
      </c>
      <c r="C185" s="16" t="s">
        <v>903</v>
      </c>
      <c r="D185" s="16" t="s">
        <v>26</v>
      </c>
      <c r="E185" s="16" t="s">
        <v>27</v>
      </c>
      <c r="F185" s="42">
        <v>1</v>
      </c>
      <c r="G185" s="42">
        <v>0</v>
      </c>
      <c r="H185" s="42">
        <v>482.6</v>
      </c>
      <c r="I185" s="42">
        <v>360</v>
      </c>
      <c r="J185" s="42">
        <v>1.3405555555555599</v>
      </c>
      <c r="K185" s="42">
        <v>1</v>
      </c>
      <c r="L185" s="42">
        <v>1.01</v>
      </c>
      <c r="M185" s="43">
        <v>2</v>
      </c>
      <c r="N185" s="43">
        <v>2</v>
      </c>
      <c r="O185" s="42">
        <v>720</v>
      </c>
      <c r="P185" s="44">
        <v>0.95</v>
      </c>
      <c r="Q185" s="16" t="s">
        <v>1436</v>
      </c>
      <c r="R185" s="43">
        <v>51</v>
      </c>
      <c r="S185" s="16" t="s">
        <v>1105</v>
      </c>
      <c r="T185" s="43">
        <v>2</v>
      </c>
      <c r="U185" s="43">
        <v>0</v>
      </c>
      <c r="V185" s="43">
        <v>2</v>
      </c>
      <c r="W185" s="45">
        <v>83200</v>
      </c>
      <c r="X185" s="45">
        <v>68072.759999999995</v>
      </c>
      <c r="Y185" s="45">
        <v>-15127.24</v>
      </c>
      <c r="Z185" s="22" t="s">
        <v>1437</v>
      </c>
      <c r="AA185" s="22" t="s">
        <v>1623</v>
      </c>
    </row>
    <row r="186" spans="1:27" ht="30" customHeight="1" x14ac:dyDescent="0.25">
      <c r="A186" s="16" t="s">
        <v>189</v>
      </c>
      <c r="B186" s="16" t="s">
        <v>190</v>
      </c>
      <c r="C186" s="16" t="s">
        <v>903</v>
      </c>
      <c r="D186" s="16" t="s">
        <v>34</v>
      </c>
      <c r="E186" s="16" t="s">
        <v>35</v>
      </c>
      <c r="F186" s="42">
        <v>1</v>
      </c>
      <c r="G186" s="42">
        <v>0</v>
      </c>
      <c r="H186" s="42">
        <v>77.2</v>
      </c>
      <c r="I186" s="42">
        <v>386.75</v>
      </c>
      <c r="J186" s="42">
        <v>0.19961215255332901</v>
      </c>
      <c r="K186" s="42">
        <v>1</v>
      </c>
      <c r="L186" s="42">
        <v>1.01</v>
      </c>
      <c r="M186" s="43">
        <v>2</v>
      </c>
      <c r="N186" s="43">
        <v>2</v>
      </c>
      <c r="O186" s="42">
        <v>773.5</v>
      </c>
      <c r="P186" s="44">
        <v>0.95</v>
      </c>
      <c r="Q186" s="16" t="s">
        <v>1436</v>
      </c>
      <c r="R186" s="43">
        <v>51</v>
      </c>
      <c r="S186" s="16" t="s">
        <v>1105</v>
      </c>
      <c r="T186" s="43">
        <v>2</v>
      </c>
      <c r="U186" s="43">
        <v>2</v>
      </c>
      <c r="V186" s="43">
        <v>0</v>
      </c>
      <c r="W186" s="45">
        <v>0</v>
      </c>
      <c r="X186" s="45">
        <v>89345.52</v>
      </c>
      <c r="Y186" s="45">
        <v>89345.52</v>
      </c>
      <c r="Z186" s="22" t="s">
        <v>1443</v>
      </c>
      <c r="AA186" s="22" t="s">
        <v>1624</v>
      </c>
    </row>
    <row r="187" spans="1:27" ht="45" customHeight="1" x14ac:dyDescent="0.25">
      <c r="A187" s="16" t="s">
        <v>189</v>
      </c>
      <c r="B187" s="16" t="s">
        <v>190</v>
      </c>
      <c r="C187" s="16" t="s">
        <v>903</v>
      </c>
      <c r="D187" s="16" t="s">
        <v>46</v>
      </c>
      <c r="E187" s="16" t="s">
        <v>47</v>
      </c>
      <c r="F187" s="42">
        <v>0</v>
      </c>
      <c r="G187" s="42">
        <v>0</v>
      </c>
      <c r="H187" s="42">
        <v>196</v>
      </c>
      <c r="I187" s="42">
        <v>404.8</v>
      </c>
      <c r="J187" s="42">
        <v>0.48418972332015803</v>
      </c>
      <c r="K187" s="42">
        <v>1</v>
      </c>
      <c r="L187" s="42">
        <v>1.01</v>
      </c>
      <c r="M187" s="43">
        <v>2</v>
      </c>
      <c r="N187" s="43">
        <v>2</v>
      </c>
      <c r="O187" s="42">
        <v>809.6</v>
      </c>
      <c r="P187" s="44">
        <v>0.95</v>
      </c>
      <c r="Q187" s="16" t="s">
        <v>1436</v>
      </c>
      <c r="R187" s="43">
        <v>51</v>
      </c>
      <c r="S187" s="16" t="s">
        <v>1105</v>
      </c>
      <c r="T187" s="43">
        <v>2</v>
      </c>
      <c r="U187" s="43">
        <v>0</v>
      </c>
      <c r="V187" s="43">
        <v>2</v>
      </c>
      <c r="W187" s="45">
        <v>148200</v>
      </c>
      <c r="X187" s="45">
        <v>121254.48</v>
      </c>
      <c r="Y187" s="45">
        <v>-26945.52</v>
      </c>
      <c r="Z187" s="22" t="s">
        <v>1437</v>
      </c>
      <c r="AA187" s="22" t="s">
        <v>1625</v>
      </c>
    </row>
    <row r="188" spans="1:27" ht="45" customHeight="1" x14ac:dyDescent="0.25">
      <c r="A188" s="16" t="s">
        <v>189</v>
      </c>
      <c r="B188" s="16" t="s">
        <v>190</v>
      </c>
      <c r="C188" s="16" t="s">
        <v>903</v>
      </c>
      <c r="D188" s="16" t="s">
        <v>48</v>
      </c>
      <c r="E188" s="16" t="s">
        <v>49</v>
      </c>
      <c r="F188" s="42">
        <v>0</v>
      </c>
      <c r="G188" s="42">
        <v>0</v>
      </c>
      <c r="H188" s="42">
        <v>336</v>
      </c>
      <c r="I188" s="42">
        <v>369</v>
      </c>
      <c r="J188" s="42">
        <v>0.91056910569105698</v>
      </c>
      <c r="K188" s="42">
        <v>1</v>
      </c>
      <c r="L188" s="42">
        <v>1.01</v>
      </c>
      <c r="M188" s="43">
        <v>2</v>
      </c>
      <c r="N188" s="43">
        <v>2</v>
      </c>
      <c r="O188" s="42">
        <v>738</v>
      </c>
      <c r="P188" s="44">
        <v>0.95</v>
      </c>
      <c r="Q188" s="16" t="s">
        <v>1436</v>
      </c>
      <c r="R188" s="43">
        <v>51</v>
      </c>
      <c r="S188" s="16" t="s">
        <v>1105</v>
      </c>
      <c r="T188" s="43">
        <v>2</v>
      </c>
      <c r="U188" s="43">
        <v>0</v>
      </c>
      <c r="V188" s="43">
        <v>2</v>
      </c>
      <c r="W188" s="45">
        <v>154700</v>
      </c>
      <c r="X188" s="45">
        <v>126572.76</v>
      </c>
      <c r="Y188" s="45">
        <v>-28127.24</v>
      </c>
      <c r="Z188" s="22" t="s">
        <v>1437</v>
      </c>
      <c r="AA188" s="22" t="s">
        <v>1626</v>
      </c>
    </row>
    <row r="189" spans="1:27" ht="30" customHeight="1" x14ac:dyDescent="0.25">
      <c r="A189" s="16" t="s">
        <v>189</v>
      </c>
      <c r="B189" s="16" t="s">
        <v>190</v>
      </c>
      <c r="C189" s="16" t="s">
        <v>903</v>
      </c>
      <c r="D189" s="16" t="s">
        <v>4</v>
      </c>
      <c r="E189" s="16" t="s">
        <v>5</v>
      </c>
      <c r="F189" s="42">
        <v>0</v>
      </c>
      <c r="G189" s="42">
        <v>0</v>
      </c>
      <c r="H189" s="42">
        <v>32</v>
      </c>
      <c r="I189" s="42">
        <v>386.75</v>
      </c>
      <c r="J189" s="42">
        <v>8.2740788623141603E-2</v>
      </c>
      <c r="K189" s="42">
        <v>1</v>
      </c>
      <c r="L189" s="42">
        <v>1.01</v>
      </c>
      <c r="M189" s="43">
        <v>2</v>
      </c>
      <c r="N189" s="43">
        <v>2</v>
      </c>
      <c r="O189" s="42">
        <v>773.5</v>
      </c>
      <c r="P189" s="44">
        <v>0.95</v>
      </c>
      <c r="Q189" s="16" t="s">
        <v>1436</v>
      </c>
      <c r="R189" s="43">
        <v>51</v>
      </c>
      <c r="S189" s="16" t="s">
        <v>1105</v>
      </c>
      <c r="T189" s="43">
        <v>2</v>
      </c>
      <c r="U189" s="43">
        <v>0</v>
      </c>
      <c r="V189" s="43">
        <v>2</v>
      </c>
      <c r="W189" s="45">
        <v>89700</v>
      </c>
      <c r="X189" s="45">
        <v>73391.039999999994</v>
      </c>
      <c r="Y189" s="45">
        <v>-16308.96</v>
      </c>
      <c r="Z189" s="22" t="s">
        <v>1437</v>
      </c>
      <c r="AA189" s="22" t="s">
        <v>1627</v>
      </c>
    </row>
    <row r="190" spans="1:27" ht="45" customHeight="1" x14ac:dyDescent="0.25">
      <c r="A190" s="16" t="s">
        <v>189</v>
      </c>
      <c r="B190" s="16" t="s">
        <v>190</v>
      </c>
      <c r="C190" s="16" t="s">
        <v>903</v>
      </c>
      <c r="D190" s="16" t="s">
        <v>68</v>
      </c>
      <c r="E190" s="16" t="s">
        <v>69</v>
      </c>
      <c r="F190" s="42">
        <v>0</v>
      </c>
      <c r="G190" s="42">
        <v>0</v>
      </c>
      <c r="H190" s="42">
        <v>175</v>
      </c>
      <c r="I190" s="42">
        <v>369</v>
      </c>
      <c r="J190" s="42">
        <v>0.474254742547426</v>
      </c>
      <c r="K190" s="42">
        <v>1</v>
      </c>
      <c r="L190" s="42">
        <v>1.01</v>
      </c>
      <c r="M190" s="43">
        <v>2</v>
      </c>
      <c r="N190" s="43">
        <v>2</v>
      </c>
      <c r="O190" s="42">
        <v>738</v>
      </c>
      <c r="P190" s="44">
        <v>0.95</v>
      </c>
      <c r="Q190" s="16" t="s">
        <v>1436</v>
      </c>
      <c r="R190" s="43">
        <v>51</v>
      </c>
      <c r="S190" s="16" t="s">
        <v>1105</v>
      </c>
      <c r="T190" s="43">
        <v>2</v>
      </c>
      <c r="U190" s="43">
        <v>0</v>
      </c>
      <c r="V190" s="43">
        <v>2</v>
      </c>
      <c r="W190" s="45">
        <v>141700</v>
      </c>
      <c r="X190" s="45">
        <v>115936.2</v>
      </c>
      <c r="Y190" s="45">
        <v>-25763.8</v>
      </c>
      <c r="Z190" s="22" t="s">
        <v>1437</v>
      </c>
      <c r="AA190" s="22" t="s">
        <v>1628</v>
      </c>
    </row>
    <row r="191" spans="1:27" ht="30" customHeight="1" x14ac:dyDescent="0.25">
      <c r="A191" s="16" t="s">
        <v>192</v>
      </c>
      <c r="B191" s="16" t="s">
        <v>193</v>
      </c>
      <c r="C191" s="16" t="s">
        <v>901</v>
      </c>
      <c r="D191" s="16" t="s">
        <v>30</v>
      </c>
      <c r="E191" s="16" t="s">
        <v>31</v>
      </c>
      <c r="F191" s="42">
        <v>3</v>
      </c>
      <c r="G191" s="42">
        <v>3</v>
      </c>
      <c r="H191" s="42">
        <v>2639</v>
      </c>
      <c r="I191" s="42">
        <v>414</v>
      </c>
      <c r="J191" s="42">
        <v>6.3743961352656999</v>
      </c>
      <c r="K191" s="42">
        <v>2</v>
      </c>
      <c r="L191" s="42">
        <v>1.03</v>
      </c>
      <c r="M191" s="43">
        <v>7</v>
      </c>
      <c r="N191" s="43">
        <v>4</v>
      </c>
      <c r="O191" s="42">
        <v>1656</v>
      </c>
      <c r="P191" s="44">
        <v>0.95</v>
      </c>
      <c r="Q191" s="16" t="s">
        <v>1436</v>
      </c>
      <c r="R191" s="43">
        <v>81</v>
      </c>
      <c r="S191" s="16" t="s">
        <v>1154</v>
      </c>
      <c r="T191" s="43">
        <v>5</v>
      </c>
      <c r="U191" s="43">
        <v>0</v>
      </c>
      <c r="V191" s="43">
        <v>5</v>
      </c>
      <c r="W191" s="45">
        <v>240500</v>
      </c>
      <c r="X191" s="45">
        <v>196772.4</v>
      </c>
      <c r="Y191" s="45">
        <v>-43727.6</v>
      </c>
      <c r="Z191" s="22" t="s">
        <v>1437</v>
      </c>
      <c r="AA191" s="22" t="s">
        <v>1629</v>
      </c>
    </row>
    <row r="192" spans="1:27" ht="30" customHeight="1" x14ac:dyDescent="0.25">
      <c r="A192" s="16" t="s">
        <v>192</v>
      </c>
      <c r="B192" s="16" t="s">
        <v>193</v>
      </c>
      <c r="C192" s="16" t="s">
        <v>901</v>
      </c>
      <c r="D192" s="16" t="s">
        <v>52</v>
      </c>
      <c r="E192" s="16" t="s">
        <v>53</v>
      </c>
      <c r="F192" s="42">
        <v>2</v>
      </c>
      <c r="G192" s="42">
        <v>4</v>
      </c>
      <c r="H192" s="42">
        <v>116.6</v>
      </c>
      <c r="I192" s="42">
        <v>386.75</v>
      </c>
      <c r="J192" s="42">
        <v>0.301486748545572</v>
      </c>
      <c r="K192" s="42">
        <v>1</v>
      </c>
      <c r="L192" s="42">
        <v>1.03</v>
      </c>
      <c r="M192" s="43">
        <v>2</v>
      </c>
      <c r="N192" s="43">
        <v>-2</v>
      </c>
      <c r="O192" s="42">
        <v>-773.5</v>
      </c>
      <c r="P192" s="44">
        <v>0.95</v>
      </c>
      <c r="Q192" s="16" t="s">
        <v>1436</v>
      </c>
      <c r="R192" s="43">
        <v>0</v>
      </c>
      <c r="S192" s="16" t="s">
        <v>1100</v>
      </c>
      <c r="T192" s="43">
        <v>0</v>
      </c>
      <c r="U192" s="43">
        <v>0</v>
      </c>
      <c r="V192" s="43">
        <v>0</v>
      </c>
      <c r="W192" s="45">
        <v>0</v>
      </c>
      <c r="X192" s="45">
        <v>0</v>
      </c>
      <c r="Y192" s="45">
        <v>0</v>
      </c>
      <c r="Z192" s="22" t="s">
        <v>1439</v>
      </c>
      <c r="AA192" s="22" t="s">
        <v>1630</v>
      </c>
    </row>
    <row r="193" spans="1:27" ht="30" customHeight="1" x14ac:dyDescent="0.25">
      <c r="A193" s="16" t="s">
        <v>192</v>
      </c>
      <c r="B193" s="16" t="s">
        <v>193</v>
      </c>
      <c r="C193" s="16" t="s">
        <v>901</v>
      </c>
      <c r="D193" s="16" t="s">
        <v>84</v>
      </c>
      <c r="E193" s="16" t="s">
        <v>85</v>
      </c>
      <c r="F193" s="42">
        <v>1</v>
      </c>
      <c r="G193" s="42">
        <v>0</v>
      </c>
      <c r="H193" s="42">
        <v>664.5</v>
      </c>
      <c r="I193" s="42">
        <v>382.5</v>
      </c>
      <c r="J193" s="42">
        <v>1.7372549019607799</v>
      </c>
      <c r="K193" s="42">
        <v>1</v>
      </c>
      <c r="L193" s="42">
        <v>1.03</v>
      </c>
      <c r="M193" s="43">
        <v>2</v>
      </c>
      <c r="N193" s="43">
        <v>2</v>
      </c>
      <c r="O193" s="42">
        <v>765</v>
      </c>
      <c r="P193" s="44">
        <v>0.95</v>
      </c>
      <c r="Q193" s="16" t="s">
        <v>1436</v>
      </c>
      <c r="R193" s="43">
        <v>51</v>
      </c>
      <c r="S193" s="16" t="s">
        <v>1105</v>
      </c>
      <c r="T193" s="43">
        <v>2</v>
      </c>
      <c r="U193" s="43">
        <v>0</v>
      </c>
      <c r="V193" s="43">
        <v>2</v>
      </c>
      <c r="W193" s="45">
        <v>115700</v>
      </c>
      <c r="X193" s="45">
        <v>94663.8</v>
      </c>
      <c r="Y193" s="45">
        <v>-21036.2</v>
      </c>
      <c r="Z193" s="22" t="s">
        <v>1437</v>
      </c>
      <c r="AA193" s="22" t="s">
        <v>1631</v>
      </c>
    </row>
    <row r="194" spans="1:27" ht="30" customHeight="1" x14ac:dyDescent="0.25">
      <c r="A194" s="16" t="s">
        <v>192</v>
      </c>
      <c r="B194" s="16" t="s">
        <v>193</v>
      </c>
      <c r="C194" s="16" t="s">
        <v>901</v>
      </c>
      <c r="D194" s="16" t="s">
        <v>26</v>
      </c>
      <c r="E194" s="16" t="s">
        <v>27</v>
      </c>
      <c r="F194" s="42">
        <v>1</v>
      </c>
      <c r="G194" s="42">
        <v>0</v>
      </c>
      <c r="H194" s="42">
        <v>216.2</v>
      </c>
      <c r="I194" s="42">
        <v>360</v>
      </c>
      <c r="J194" s="42">
        <v>0.60055555555555595</v>
      </c>
      <c r="K194" s="42">
        <v>1</v>
      </c>
      <c r="L194" s="42">
        <v>1.03</v>
      </c>
      <c r="M194" s="43">
        <v>2</v>
      </c>
      <c r="N194" s="43">
        <v>2</v>
      </c>
      <c r="O194" s="42">
        <v>720</v>
      </c>
      <c r="P194" s="44">
        <v>0.95</v>
      </c>
      <c r="Q194" s="16" t="s">
        <v>1436</v>
      </c>
      <c r="R194" s="43">
        <v>51</v>
      </c>
      <c r="S194" s="16" t="s">
        <v>1105</v>
      </c>
      <c r="T194" s="43">
        <v>2</v>
      </c>
      <c r="U194" s="43">
        <v>0</v>
      </c>
      <c r="V194" s="43">
        <v>2</v>
      </c>
      <c r="W194" s="45">
        <v>83200</v>
      </c>
      <c r="X194" s="45">
        <v>68072.759999999995</v>
      </c>
      <c r="Y194" s="45">
        <v>-15127.24</v>
      </c>
      <c r="Z194" s="22" t="s">
        <v>1437</v>
      </c>
      <c r="AA194" s="22" t="s">
        <v>1632</v>
      </c>
    </row>
    <row r="195" spans="1:27" ht="30" customHeight="1" x14ac:dyDescent="0.25">
      <c r="A195" s="16" t="s">
        <v>192</v>
      </c>
      <c r="B195" s="16" t="s">
        <v>193</v>
      </c>
      <c r="C195" s="16" t="s">
        <v>901</v>
      </c>
      <c r="D195" s="16" t="s">
        <v>34</v>
      </c>
      <c r="E195" s="16" t="s">
        <v>35</v>
      </c>
      <c r="F195" s="42">
        <v>2</v>
      </c>
      <c r="G195" s="42">
        <v>1</v>
      </c>
      <c r="H195" s="42">
        <v>61</v>
      </c>
      <c r="I195" s="42">
        <v>386.75</v>
      </c>
      <c r="J195" s="42">
        <v>0.15772462831286399</v>
      </c>
      <c r="K195" s="42">
        <v>1</v>
      </c>
      <c r="L195" s="42">
        <v>1.03</v>
      </c>
      <c r="M195" s="43">
        <v>2</v>
      </c>
      <c r="N195" s="43">
        <v>1</v>
      </c>
      <c r="O195" s="42">
        <v>386.75</v>
      </c>
      <c r="P195" s="44">
        <v>0.95</v>
      </c>
      <c r="Q195" s="16" t="s">
        <v>1436</v>
      </c>
      <c r="R195" s="43">
        <v>36</v>
      </c>
      <c r="S195" s="16" t="s">
        <v>1102</v>
      </c>
      <c r="T195" s="43">
        <v>2</v>
      </c>
      <c r="U195" s="43">
        <v>2</v>
      </c>
      <c r="V195" s="43">
        <v>0</v>
      </c>
      <c r="W195" s="45">
        <v>0</v>
      </c>
      <c r="X195" s="45">
        <v>89345.52</v>
      </c>
      <c r="Y195" s="45">
        <v>89345.52</v>
      </c>
      <c r="Z195" s="22" t="s">
        <v>1443</v>
      </c>
      <c r="AA195" s="22" t="s">
        <v>1633</v>
      </c>
    </row>
    <row r="196" spans="1:27" ht="45" customHeight="1" x14ac:dyDescent="0.25">
      <c r="A196" s="16" t="s">
        <v>192</v>
      </c>
      <c r="B196" s="16" t="s">
        <v>193</v>
      </c>
      <c r="C196" s="16" t="s">
        <v>901</v>
      </c>
      <c r="D196" s="16" t="s">
        <v>46</v>
      </c>
      <c r="E196" s="16" t="s">
        <v>47</v>
      </c>
      <c r="F196" s="42">
        <v>1</v>
      </c>
      <c r="G196" s="42">
        <v>1</v>
      </c>
      <c r="H196" s="42">
        <v>959</v>
      </c>
      <c r="I196" s="42">
        <v>404.8</v>
      </c>
      <c r="J196" s="42">
        <v>2.36907114624506</v>
      </c>
      <c r="K196" s="42">
        <v>1</v>
      </c>
      <c r="L196" s="42">
        <v>1.03</v>
      </c>
      <c r="M196" s="43">
        <v>3</v>
      </c>
      <c r="N196" s="43">
        <v>2</v>
      </c>
      <c r="O196" s="42">
        <v>809.6</v>
      </c>
      <c r="P196" s="44">
        <v>0.95</v>
      </c>
      <c r="Q196" s="16" t="s">
        <v>1436</v>
      </c>
      <c r="R196" s="43">
        <v>51</v>
      </c>
      <c r="S196" s="16" t="s">
        <v>1105</v>
      </c>
      <c r="T196" s="43">
        <v>3</v>
      </c>
      <c r="U196" s="43">
        <v>0</v>
      </c>
      <c r="V196" s="43">
        <v>3</v>
      </c>
      <c r="W196" s="45">
        <v>222300</v>
      </c>
      <c r="X196" s="45">
        <v>181881.72</v>
      </c>
      <c r="Y196" s="45">
        <v>-40418.28</v>
      </c>
      <c r="Z196" s="22" t="s">
        <v>1437</v>
      </c>
      <c r="AA196" s="22" t="s">
        <v>1634</v>
      </c>
    </row>
    <row r="197" spans="1:27" ht="30" customHeight="1" x14ac:dyDescent="0.25">
      <c r="A197" s="16" t="s">
        <v>192</v>
      </c>
      <c r="B197" s="16" t="s">
        <v>193</v>
      </c>
      <c r="C197" s="16" t="s">
        <v>901</v>
      </c>
      <c r="D197" s="16" t="s">
        <v>48</v>
      </c>
      <c r="E197" s="16" t="s">
        <v>49</v>
      </c>
      <c r="F197" s="42">
        <v>1</v>
      </c>
      <c r="G197" s="42">
        <v>1</v>
      </c>
      <c r="H197" s="42">
        <v>1644</v>
      </c>
      <c r="I197" s="42">
        <v>369</v>
      </c>
      <c r="J197" s="42">
        <v>4.45528455284553</v>
      </c>
      <c r="K197" s="42">
        <v>1</v>
      </c>
      <c r="L197" s="42">
        <v>1.03</v>
      </c>
      <c r="M197" s="43">
        <v>5</v>
      </c>
      <c r="N197" s="43">
        <v>4</v>
      </c>
      <c r="O197" s="42">
        <v>1476</v>
      </c>
      <c r="P197" s="44">
        <v>0.95</v>
      </c>
      <c r="Q197" s="16" t="s">
        <v>1436</v>
      </c>
      <c r="R197" s="43">
        <v>81</v>
      </c>
      <c r="S197" s="16" t="s">
        <v>1154</v>
      </c>
      <c r="T197" s="43">
        <v>5</v>
      </c>
      <c r="U197" s="43">
        <v>0</v>
      </c>
      <c r="V197" s="43">
        <v>5</v>
      </c>
      <c r="W197" s="45">
        <v>386750</v>
      </c>
      <c r="X197" s="45">
        <v>316431.90000000002</v>
      </c>
      <c r="Y197" s="45">
        <v>-70318.100000000006</v>
      </c>
      <c r="Z197" s="22" t="s">
        <v>1437</v>
      </c>
      <c r="AA197" s="22" t="s">
        <v>1635</v>
      </c>
    </row>
    <row r="198" spans="1:27" ht="30" customHeight="1" x14ac:dyDescent="0.25">
      <c r="A198" s="16" t="s">
        <v>192</v>
      </c>
      <c r="B198" s="16" t="s">
        <v>193</v>
      </c>
      <c r="C198" s="16" t="s">
        <v>901</v>
      </c>
      <c r="D198" s="16" t="s">
        <v>4</v>
      </c>
      <c r="E198" s="16" t="s">
        <v>5</v>
      </c>
      <c r="F198" s="42">
        <v>1</v>
      </c>
      <c r="G198" s="42">
        <v>1</v>
      </c>
      <c r="H198" s="42">
        <v>20</v>
      </c>
      <c r="I198" s="42">
        <v>386.75</v>
      </c>
      <c r="J198" s="42">
        <v>5.1712992889463502E-2</v>
      </c>
      <c r="K198" s="42">
        <v>1</v>
      </c>
      <c r="L198" s="42">
        <v>1.03</v>
      </c>
      <c r="M198" s="43">
        <v>2</v>
      </c>
      <c r="N198" s="43">
        <v>1</v>
      </c>
      <c r="O198" s="42">
        <v>386.75</v>
      </c>
      <c r="P198" s="44">
        <v>0.95</v>
      </c>
      <c r="Q198" s="16" t="s">
        <v>1436</v>
      </c>
      <c r="R198" s="43">
        <v>36</v>
      </c>
      <c r="S198" s="16" t="s">
        <v>1102</v>
      </c>
      <c r="T198" s="43">
        <v>2</v>
      </c>
      <c r="U198" s="43">
        <v>0</v>
      </c>
      <c r="V198" s="43">
        <v>2</v>
      </c>
      <c r="W198" s="45">
        <v>89700</v>
      </c>
      <c r="X198" s="45">
        <v>73391.039999999994</v>
      </c>
      <c r="Y198" s="45">
        <v>-16308.96</v>
      </c>
      <c r="Z198" s="22" t="s">
        <v>1437</v>
      </c>
      <c r="AA198" s="22" t="s">
        <v>1636</v>
      </c>
    </row>
    <row r="199" spans="1:27" ht="45" customHeight="1" x14ac:dyDescent="0.25">
      <c r="A199" s="16" t="s">
        <v>192</v>
      </c>
      <c r="B199" s="16" t="s">
        <v>193</v>
      </c>
      <c r="C199" s="16" t="s">
        <v>901</v>
      </c>
      <c r="D199" s="16" t="s">
        <v>68</v>
      </c>
      <c r="E199" s="16" t="s">
        <v>69</v>
      </c>
      <c r="F199" s="42">
        <v>0</v>
      </c>
      <c r="G199" s="42">
        <v>0</v>
      </c>
      <c r="H199" s="42">
        <v>50</v>
      </c>
      <c r="I199" s="42">
        <v>369</v>
      </c>
      <c r="J199" s="42">
        <v>0.13550135501355001</v>
      </c>
      <c r="K199" s="42">
        <v>1</v>
      </c>
      <c r="L199" s="42">
        <v>1.03</v>
      </c>
      <c r="M199" s="43">
        <v>2</v>
      </c>
      <c r="N199" s="43">
        <v>2</v>
      </c>
      <c r="O199" s="42">
        <v>738</v>
      </c>
      <c r="P199" s="44">
        <v>0.95</v>
      </c>
      <c r="Q199" s="16" t="s">
        <v>1436</v>
      </c>
      <c r="R199" s="43">
        <v>51</v>
      </c>
      <c r="S199" s="16" t="s">
        <v>1105</v>
      </c>
      <c r="T199" s="43">
        <v>2</v>
      </c>
      <c r="U199" s="43">
        <v>0</v>
      </c>
      <c r="V199" s="43">
        <v>2</v>
      </c>
      <c r="W199" s="45">
        <v>141700</v>
      </c>
      <c r="X199" s="45">
        <v>115936.2</v>
      </c>
      <c r="Y199" s="45">
        <v>-25763.8</v>
      </c>
      <c r="Z199" s="22" t="s">
        <v>1437</v>
      </c>
      <c r="AA199" s="22" t="s">
        <v>1637</v>
      </c>
    </row>
    <row r="200" spans="1:27" ht="45" customHeight="1" x14ac:dyDescent="0.25">
      <c r="A200" s="16" t="s">
        <v>195</v>
      </c>
      <c r="B200" s="16" t="s">
        <v>196</v>
      </c>
      <c r="C200" s="16" t="s">
        <v>899</v>
      </c>
      <c r="D200" s="16" t="s">
        <v>30</v>
      </c>
      <c r="E200" s="16" t="s">
        <v>31</v>
      </c>
      <c r="F200" s="42">
        <v>2</v>
      </c>
      <c r="G200" s="42">
        <v>2</v>
      </c>
      <c r="H200" s="42">
        <v>8281</v>
      </c>
      <c r="I200" s="42">
        <v>414</v>
      </c>
      <c r="J200" s="42">
        <v>20.0024154589372</v>
      </c>
      <c r="K200" s="42">
        <v>2</v>
      </c>
      <c r="L200" s="42">
        <v>1.04</v>
      </c>
      <c r="M200" s="43">
        <v>21</v>
      </c>
      <c r="N200" s="43">
        <v>19</v>
      </c>
      <c r="O200" s="42">
        <v>7866</v>
      </c>
      <c r="P200" s="44">
        <v>0.95</v>
      </c>
      <c r="Q200" s="16" t="s">
        <v>1436</v>
      </c>
      <c r="R200" s="43">
        <v>100</v>
      </c>
      <c r="S200" s="16" t="s">
        <v>1154</v>
      </c>
      <c r="T200" s="43">
        <v>20</v>
      </c>
      <c r="U200" s="43">
        <v>0</v>
      </c>
      <c r="V200" s="43">
        <v>20</v>
      </c>
      <c r="W200" s="45">
        <v>962000</v>
      </c>
      <c r="X200" s="45">
        <v>787089.6</v>
      </c>
      <c r="Y200" s="45">
        <v>-174910.4</v>
      </c>
      <c r="Z200" s="22" t="s">
        <v>1437</v>
      </c>
      <c r="AA200" s="22" t="s">
        <v>1638</v>
      </c>
    </row>
    <row r="201" spans="1:27" ht="30" customHeight="1" x14ac:dyDescent="0.25">
      <c r="A201" s="16" t="s">
        <v>195</v>
      </c>
      <c r="B201" s="16" t="s">
        <v>196</v>
      </c>
      <c r="C201" s="16" t="s">
        <v>899</v>
      </c>
      <c r="D201" s="16" t="s">
        <v>52</v>
      </c>
      <c r="E201" s="16" t="s">
        <v>53</v>
      </c>
      <c r="F201" s="42">
        <v>2</v>
      </c>
      <c r="G201" s="42">
        <v>1</v>
      </c>
      <c r="H201" s="42">
        <v>1303.3499999999999</v>
      </c>
      <c r="I201" s="42">
        <v>386.75</v>
      </c>
      <c r="J201" s="42">
        <v>3.3700064641241099</v>
      </c>
      <c r="K201" s="42">
        <v>1</v>
      </c>
      <c r="L201" s="42">
        <v>1.04</v>
      </c>
      <c r="M201" s="43">
        <v>4</v>
      </c>
      <c r="N201" s="43">
        <v>3</v>
      </c>
      <c r="O201" s="42">
        <v>1160.25</v>
      </c>
      <c r="P201" s="44">
        <v>0.95</v>
      </c>
      <c r="Q201" s="16" t="s">
        <v>1436</v>
      </c>
      <c r="R201" s="43">
        <v>66</v>
      </c>
      <c r="S201" s="16" t="s">
        <v>1105</v>
      </c>
      <c r="T201" s="43">
        <v>4</v>
      </c>
      <c r="U201" s="43">
        <v>4</v>
      </c>
      <c r="V201" s="43">
        <v>0</v>
      </c>
      <c r="W201" s="45">
        <v>0</v>
      </c>
      <c r="X201" s="45">
        <v>146782.07999999999</v>
      </c>
      <c r="Y201" s="45">
        <v>146782.07999999999</v>
      </c>
      <c r="Z201" s="22" t="s">
        <v>1443</v>
      </c>
      <c r="AA201" s="22" t="s">
        <v>1639</v>
      </c>
    </row>
    <row r="202" spans="1:27" ht="30" customHeight="1" x14ac:dyDescent="0.25">
      <c r="A202" s="16" t="s">
        <v>195</v>
      </c>
      <c r="B202" s="16" t="s">
        <v>196</v>
      </c>
      <c r="C202" s="16" t="s">
        <v>899</v>
      </c>
      <c r="D202" s="16" t="s">
        <v>84</v>
      </c>
      <c r="E202" s="16" t="s">
        <v>85</v>
      </c>
      <c r="F202" s="42">
        <v>1</v>
      </c>
      <c r="G202" s="42">
        <v>1</v>
      </c>
      <c r="H202" s="42">
        <v>1688</v>
      </c>
      <c r="I202" s="42">
        <v>382.5</v>
      </c>
      <c r="J202" s="42">
        <v>4.4130718954248396</v>
      </c>
      <c r="K202" s="42">
        <v>1</v>
      </c>
      <c r="L202" s="42">
        <v>1.04</v>
      </c>
      <c r="M202" s="43">
        <v>5</v>
      </c>
      <c r="N202" s="43">
        <v>4</v>
      </c>
      <c r="O202" s="42">
        <v>1530</v>
      </c>
      <c r="P202" s="44">
        <v>0.95</v>
      </c>
      <c r="Q202" s="16" t="s">
        <v>1436</v>
      </c>
      <c r="R202" s="43">
        <v>81</v>
      </c>
      <c r="S202" s="16" t="s">
        <v>1154</v>
      </c>
      <c r="T202" s="43">
        <v>5</v>
      </c>
      <c r="U202" s="43">
        <v>0</v>
      </c>
      <c r="V202" s="43">
        <v>5</v>
      </c>
      <c r="W202" s="45">
        <v>289250</v>
      </c>
      <c r="X202" s="45">
        <v>236659.5</v>
      </c>
      <c r="Y202" s="45">
        <v>-52590.5</v>
      </c>
      <c r="Z202" s="22" t="s">
        <v>1437</v>
      </c>
      <c r="AA202" s="22" t="s">
        <v>1640</v>
      </c>
    </row>
    <row r="203" spans="1:27" ht="30" customHeight="1" x14ac:dyDescent="0.25">
      <c r="A203" s="16" t="s">
        <v>195</v>
      </c>
      <c r="B203" s="16" t="s">
        <v>196</v>
      </c>
      <c r="C203" s="16" t="s">
        <v>899</v>
      </c>
      <c r="D203" s="16" t="s">
        <v>26</v>
      </c>
      <c r="E203" s="16" t="s">
        <v>27</v>
      </c>
      <c r="F203" s="42">
        <v>1</v>
      </c>
      <c r="G203" s="42">
        <v>0</v>
      </c>
      <c r="H203" s="42">
        <v>472.8</v>
      </c>
      <c r="I203" s="42">
        <v>360</v>
      </c>
      <c r="J203" s="42">
        <v>1.3133333333333299</v>
      </c>
      <c r="K203" s="42">
        <v>1</v>
      </c>
      <c r="L203" s="42">
        <v>1.04</v>
      </c>
      <c r="M203" s="43">
        <v>2</v>
      </c>
      <c r="N203" s="43">
        <v>2</v>
      </c>
      <c r="O203" s="42">
        <v>720</v>
      </c>
      <c r="P203" s="44">
        <v>0.95</v>
      </c>
      <c r="Q203" s="16" t="s">
        <v>1436</v>
      </c>
      <c r="R203" s="43">
        <v>51</v>
      </c>
      <c r="S203" s="16" t="s">
        <v>1105</v>
      </c>
      <c r="T203" s="43">
        <v>2</v>
      </c>
      <c r="U203" s="43">
        <v>0</v>
      </c>
      <c r="V203" s="43">
        <v>2</v>
      </c>
      <c r="W203" s="45">
        <v>83200</v>
      </c>
      <c r="X203" s="45">
        <v>68072.759999999995</v>
      </c>
      <c r="Y203" s="45">
        <v>-15127.24</v>
      </c>
      <c r="Z203" s="22" t="s">
        <v>1437</v>
      </c>
      <c r="AA203" s="22" t="s">
        <v>1641</v>
      </c>
    </row>
    <row r="204" spans="1:27" ht="30" customHeight="1" x14ac:dyDescent="0.25">
      <c r="A204" s="16" t="s">
        <v>195</v>
      </c>
      <c r="B204" s="16" t="s">
        <v>196</v>
      </c>
      <c r="C204" s="16" t="s">
        <v>899</v>
      </c>
      <c r="D204" s="16" t="s">
        <v>34</v>
      </c>
      <c r="E204" s="16" t="s">
        <v>35</v>
      </c>
      <c r="F204" s="42">
        <v>2</v>
      </c>
      <c r="G204" s="42">
        <v>2</v>
      </c>
      <c r="H204" s="42">
        <v>224.2</v>
      </c>
      <c r="I204" s="42">
        <v>386.75</v>
      </c>
      <c r="J204" s="42">
        <v>0.57970265029088597</v>
      </c>
      <c r="K204" s="42">
        <v>1</v>
      </c>
      <c r="L204" s="42">
        <v>1.04</v>
      </c>
      <c r="M204" s="43">
        <v>2</v>
      </c>
      <c r="N204" s="43">
        <v>0</v>
      </c>
      <c r="O204" s="42">
        <v>0</v>
      </c>
      <c r="P204" s="44">
        <v>0.95</v>
      </c>
      <c r="Q204" s="16" t="s">
        <v>1436</v>
      </c>
      <c r="R204" s="43">
        <v>1</v>
      </c>
      <c r="S204" s="16" t="s">
        <v>1100</v>
      </c>
      <c r="T204" s="43">
        <v>1</v>
      </c>
      <c r="U204" s="43">
        <v>1</v>
      </c>
      <c r="V204" s="43">
        <v>0</v>
      </c>
      <c r="W204" s="45">
        <v>0</v>
      </c>
      <c r="X204" s="45">
        <v>44672.76</v>
      </c>
      <c r="Y204" s="45">
        <v>44672.76</v>
      </c>
      <c r="Z204" s="22" t="s">
        <v>1443</v>
      </c>
      <c r="AA204" s="22" t="s">
        <v>1642</v>
      </c>
    </row>
    <row r="205" spans="1:27" ht="45" customHeight="1" x14ac:dyDescent="0.25">
      <c r="A205" s="16" t="s">
        <v>195</v>
      </c>
      <c r="B205" s="16" t="s">
        <v>196</v>
      </c>
      <c r="C205" s="16" t="s">
        <v>899</v>
      </c>
      <c r="D205" s="16" t="s">
        <v>46</v>
      </c>
      <c r="E205" s="16" t="s">
        <v>47</v>
      </c>
      <c r="F205" s="42">
        <v>0</v>
      </c>
      <c r="G205" s="42">
        <v>0</v>
      </c>
      <c r="H205" s="42">
        <v>819</v>
      </c>
      <c r="I205" s="42">
        <v>404.8</v>
      </c>
      <c r="J205" s="42">
        <v>2.0232213438735198</v>
      </c>
      <c r="K205" s="42">
        <v>1</v>
      </c>
      <c r="L205" s="42">
        <v>1.04</v>
      </c>
      <c r="M205" s="43">
        <v>3</v>
      </c>
      <c r="N205" s="43">
        <v>3</v>
      </c>
      <c r="O205" s="42">
        <v>1214.4000000000001</v>
      </c>
      <c r="P205" s="44">
        <v>0.95</v>
      </c>
      <c r="Q205" s="16" t="s">
        <v>1436</v>
      </c>
      <c r="R205" s="43">
        <v>66</v>
      </c>
      <c r="S205" s="16" t="s">
        <v>1105</v>
      </c>
      <c r="T205" s="43">
        <v>3</v>
      </c>
      <c r="U205" s="43">
        <v>0</v>
      </c>
      <c r="V205" s="43">
        <v>3</v>
      </c>
      <c r="W205" s="45">
        <v>222300</v>
      </c>
      <c r="X205" s="45">
        <v>181881.72</v>
      </c>
      <c r="Y205" s="45">
        <v>-40418.28</v>
      </c>
      <c r="Z205" s="22" t="s">
        <v>1437</v>
      </c>
      <c r="AA205" s="22" t="s">
        <v>1643</v>
      </c>
    </row>
    <row r="206" spans="1:27" ht="45" customHeight="1" x14ac:dyDescent="0.25">
      <c r="A206" s="16" t="s">
        <v>195</v>
      </c>
      <c r="B206" s="16" t="s">
        <v>196</v>
      </c>
      <c r="C206" s="16" t="s">
        <v>899</v>
      </c>
      <c r="D206" s="16" t="s">
        <v>48</v>
      </c>
      <c r="E206" s="16" t="s">
        <v>49</v>
      </c>
      <c r="F206" s="42">
        <v>0</v>
      </c>
      <c r="G206" s="42">
        <v>0</v>
      </c>
      <c r="H206" s="42">
        <v>1404</v>
      </c>
      <c r="I206" s="42">
        <v>369</v>
      </c>
      <c r="J206" s="42">
        <v>3.8048780487804899</v>
      </c>
      <c r="K206" s="42">
        <v>1</v>
      </c>
      <c r="L206" s="42">
        <v>1.04</v>
      </c>
      <c r="M206" s="43">
        <v>4</v>
      </c>
      <c r="N206" s="43">
        <v>4</v>
      </c>
      <c r="O206" s="42">
        <v>1476</v>
      </c>
      <c r="P206" s="44">
        <v>0.95</v>
      </c>
      <c r="Q206" s="16" t="s">
        <v>1436</v>
      </c>
      <c r="R206" s="43">
        <v>81</v>
      </c>
      <c r="S206" s="16" t="s">
        <v>1154</v>
      </c>
      <c r="T206" s="43">
        <v>4</v>
      </c>
      <c r="U206" s="43">
        <v>0</v>
      </c>
      <c r="V206" s="43">
        <v>4</v>
      </c>
      <c r="W206" s="45">
        <v>309400</v>
      </c>
      <c r="X206" s="45">
        <v>253145.52</v>
      </c>
      <c r="Y206" s="45">
        <v>-56254.48</v>
      </c>
      <c r="Z206" s="22" t="s">
        <v>1437</v>
      </c>
      <c r="AA206" s="22" t="s">
        <v>1644</v>
      </c>
    </row>
    <row r="207" spans="1:27" ht="30" customHeight="1" x14ac:dyDescent="0.25">
      <c r="A207" s="16" t="s">
        <v>195</v>
      </c>
      <c r="B207" s="16" t="s">
        <v>196</v>
      </c>
      <c r="C207" s="16" t="s">
        <v>899</v>
      </c>
      <c r="D207" s="16" t="s">
        <v>4</v>
      </c>
      <c r="E207" s="16" t="s">
        <v>5</v>
      </c>
      <c r="F207" s="42">
        <v>0</v>
      </c>
      <c r="G207" s="42">
        <v>0</v>
      </c>
      <c r="H207" s="42">
        <v>96</v>
      </c>
      <c r="I207" s="42">
        <v>386.75</v>
      </c>
      <c r="J207" s="42">
        <v>0.248222365869425</v>
      </c>
      <c r="K207" s="42">
        <v>1</v>
      </c>
      <c r="L207" s="42">
        <v>1.04</v>
      </c>
      <c r="M207" s="43">
        <v>2</v>
      </c>
      <c r="N207" s="43">
        <v>2</v>
      </c>
      <c r="O207" s="42">
        <v>773.5</v>
      </c>
      <c r="P207" s="44">
        <v>0.95</v>
      </c>
      <c r="Q207" s="16" t="s">
        <v>1436</v>
      </c>
      <c r="R207" s="43">
        <v>51</v>
      </c>
      <c r="S207" s="16" t="s">
        <v>1105</v>
      </c>
      <c r="T207" s="43">
        <v>2</v>
      </c>
      <c r="U207" s="43">
        <v>0</v>
      </c>
      <c r="V207" s="43">
        <v>2</v>
      </c>
      <c r="W207" s="45">
        <v>89700</v>
      </c>
      <c r="X207" s="45">
        <v>73391.039999999994</v>
      </c>
      <c r="Y207" s="45">
        <v>-16308.96</v>
      </c>
      <c r="Z207" s="22" t="s">
        <v>1437</v>
      </c>
      <c r="AA207" s="22" t="s">
        <v>1645</v>
      </c>
    </row>
    <row r="208" spans="1:27" ht="45" customHeight="1" x14ac:dyDescent="0.25">
      <c r="A208" s="16" t="s">
        <v>195</v>
      </c>
      <c r="B208" s="16" t="s">
        <v>196</v>
      </c>
      <c r="C208" s="16" t="s">
        <v>899</v>
      </c>
      <c r="D208" s="16" t="s">
        <v>68</v>
      </c>
      <c r="E208" s="16" t="s">
        <v>69</v>
      </c>
      <c r="F208" s="42">
        <v>0</v>
      </c>
      <c r="G208" s="42">
        <v>0</v>
      </c>
      <c r="H208" s="42">
        <v>200</v>
      </c>
      <c r="I208" s="42">
        <v>369</v>
      </c>
      <c r="J208" s="42">
        <v>0.54200542005420105</v>
      </c>
      <c r="K208" s="42">
        <v>1</v>
      </c>
      <c r="L208" s="42">
        <v>1.04</v>
      </c>
      <c r="M208" s="43">
        <v>2</v>
      </c>
      <c r="N208" s="43">
        <v>2</v>
      </c>
      <c r="O208" s="42">
        <v>738</v>
      </c>
      <c r="P208" s="44">
        <v>0.95</v>
      </c>
      <c r="Q208" s="16" t="s">
        <v>1436</v>
      </c>
      <c r="R208" s="43">
        <v>51</v>
      </c>
      <c r="S208" s="16" t="s">
        <v>1105</v>
      </c>
      <c r="T208" s="43">
        <v>2</v>
      </c>
      <c r="U208" s="43">
        <v>0</v>
      </c>
      <c r="V208" s="43">
        <v>2</v>
      </c>
      <c r="W208" s="45">
        <v>141700</v>
      </c>
      <c r="X208" s="45">
        <v>115936.2</v>
      </c>
      <c r="Y208" s="45">
        <v>-25763.8</v>
      </c>
      <c r="Z208" s="22" t="s">
        <v>1437</v>
      </c>
      <c r="AA208" s="22" t="s">
        <v>1646</v>
      </c>
    </row>
    <row r="209" spans="1:27" ht="45" customHeight="1" x14ac:dyDescent="0.25">
      <c r="A209" s="16" t="s">
        <v>198</v>
      </c>
      <c r="B209" s="16" t="s">
        <v>199</v>
      </c>
      <c r="C209" s="16" t="s">
        <v>901</v>
      </c>
      <c r="D209" s="16" t="s">
        <v>30</v>
      </c>
      <c r="E209" s="16" t="s">
        <v>31</v>
      </c>
      <c r="F209" s="42">
        <v>2</v>
      </c>
      <c r="G209" s="42">
        <v>2</v>
      </c>
      <c r="H209" s="42">
        <v>9482</v>
      </c>
      <c r="I209" s="42">
        <v>414</v>
      </c>
      <c r="J209" s="42">
        <v>22.903381642512102</v>
      </c>
      <c r="K209" s="42">
        <v>2</v>
      </c>
      <c r="L209" s="42">
        <v>1.06</v>
      </c>
      <c r="M209" s="43">
        <v>25</v>
      </c>
      <c r="N209" s="43">
        <v>23</v>
      </c>
      <c r="O209" s="42">
        <v>9522</v>
      </c>
      <c r="P209" s="44">
        <v>0.95</v>
      </c>
      <c r="Q209" s="16" t="s">
        <v>1436</v>
      </c>
      <c r="R209" s="43">
        <v>100</v>
      </c>
      <c r="S209" s="16" t="s">
        <v>1154</v>
      </c>
      <c r="T209" s="43">
        <v>24</v>
      </c>
      <c r="U209" s="43">
        <v>0</v>
      </c>
      <c r="V209" s="43">
        <v>24</v>
      </c>
      <c r="W209" s="45">
        <v>1154400</v>
      </c>
      <c r="X209" s="45">
        <v>944507.52</v>
      </c>
      <c r="Y209" s="45">
        <v>-209892.48000000001</v>
      </c>
      <c r="Z209" s="22" t="s">
        <v>1437</v>
      </c>
      <c r="AA209" s="22" t="s">
        <v>1647</v>
      </c>
    </row>
    <row r="210" spans="1:27" ht="45" customHeight="1" x14ac:dyDescent="0.25">
      <c r="A210" s="16" t="s">
        <v>198</v>
      </c>
      <c r="B210" s="16" t="s">
        <v>199</v>
      </c>
      <c r="C210" s="16" t="s">
        <v>901</v>
      </c>
      <c r="D210" s="16" t="s">
        <v>52</v>
      </c>
      <c r="E210" s="16" t="s">
        <v>53</v>
      </c>
      <c r="F210" s="42">
        <v>2</v>
      </c>
      <c r="G210" s="42">
        <v>2</v>
      </c>
      <c r="H210" s="42">
        <v>594.54999999999995</v>
      </c>
      <c r="I210" s="42">
        <v>386.75</v>
      </c>
      <c r="J210" s="42">
        <v>1.5372979961215301</v>
      </c>
      <c r="K210" s="42">
        <v>1</v>
      </c>
      <c r="L210" s="42">
        <v>1.06</v>
      </c>
      <c r="M210" s="43">
        <v>2</v>
      </c>
      <c r="N210" s="43">
        <v>0</v>
      </c>
      <c r="O210" s="42">
        <v>0</v>
      </c>
      <c r="P210" s="44">
        <v>0.95</v>
      </c>
      <c r="Q210" s="16" t="s">
        <v>1436</v>
      </c>
      <c r="R210" s="43">
        <v>1</v>
      </c>
      <c r="S210" s="16" t="s">
        <v>1100</v>
      </c>
      <c r="T210" s="43">
        <v>1</v>
      </c>
      <c r="U210" s="43">
        <v>1</v>
      </c>
      <c r="V210" s="43">
        <v>0</v>
      </c>
      <c r="W210" s="45">
        <v>0</v>
      </c>
      <c r="X210" s="45">
        <v>36695.519999999997</v>
      </c>
      <c r="Y210" s="45">
        <v>36695.519999999997</v>
      </c>
      <c r="Z210" s="22" t="s">
        <v>1443</v>
      </c>
      <c r="AA210" s="22" t="s">
        <v>1648</v>
      </c>
    </row>
    <row r="211" spans="1:27" ht="45" customHeight="1" x14ac:dyDescent="0.25">
      <c r="A211" s="16" t="s">
        <v>198</v>
      </c>
      <c r="B211" s="16" t="s">
        <v>199</v>
      </c>
      <c r="C211" s="16" t="s">
        <v>901</v>
      </c>
      <c r="D211" s="16" t="s">
        <v>84</v>
      </c>
      <c r="E211" s="16" t="s">
        <v>85</v>
      </c>
      <c r="F211" s="42">
        <v>1</v>
      </c>
      <c r="G211" s="42">
        <v>1</v>
      </c>
      <c r="H211" s="42">
        <v>1918.5</v>
      </c>
      <c r="I211" s="42">
        <v>382.5</v>
      </c>
      <c r="J211" s="42">
        <v>5.0156862745098003</v>
      </c>
      <c r="K211" s="42">
        <v>1</v>
      </c>
      <c r="L211" s="42">
        <v>1.06</v>
      </c>
      <c r="M211" s="43">
        <v>6</v>
      </c>
      <c r="N211" s="43">
        <v>5</v>
      </c>
      <c r="O211" s="42">
        <v>1912.5</v>
      </c>
      <c r="P211" s="44">
        <v>0.95</v>
      </c>
      <c r="Q211" s="16" t="s">
        <v>1436</v>
      </c>
      <c r="R211" s="43">
        <v>96</v>
      </c>
      <c r="S211" s="16" t="s">
        <v>1154</v>
      </c>
      <c r="T211" s="43">
        <v>6</v>
      </c>
      <c r="U211" s="43">
        <v>0</v>
      </c>
      <c r="V211" s="43">
        <v>6</v>
      </c>
      <c r="W211" s="45">
        <v>347100</v>
      </c>
      <c r="X211" s="45">
        <v>283991.40000000002</v>
      </c>
      <c r="Y211" s="45">
        <v>-63108.6</v>
      </c>
      <c r="Z211" s="22" t="s">
        <v>1437</v>
      </c>
      <c r="AA211" s="22" t="s">
        <v>1649</v>
      </c>
    </row>
    <row r="212" spans="1:27" ht="30" customHeight="1" x14ac:dyDescent="0.25">
      <c r="A212" s="16" t="s">
        <v>198</v>
      </c>
      <c r="B212" s="16" t="s">
        <v>199</v>
      </c>
      <c r="C212" s="16" t="s">
        <v>901</v>
      </c>
      <c r="D212" s="16" t="s">
        <v>26</v>
      </c>
      <c r="E212" s="16" t="s">
        <v>27</v>
      </c>
      <c r="F212" s="42">
        <v>1</v>
      </c>
      <c r="G212" s="42">
        <v>1</v>
      </c>
      <c r="H212" s="42">
        <v>530.5</v>
      </c>
      <c r="I212" s="42">
        <v>360</v>
      </c>
      <c r="J212" s="42">
        <v>1.4736111111111101</v>
      </c>
      <c r="K212" s="42">
        <v>1</v>
      </c>
      <c r="L212" s="42">
        <v>1.06</v>
      </c>
      <c r="M212" s="43">
        <v>2</v>
      </c>
      <c r="N212" s="43">
        <v>1</v>
      </c>
      <c r="O212" s="42">
        <v>360</v>
      </c>
      <c r="P212" s="44">
        <v>0.95</v>
      </c>
      <c r="Q212" s="16" t="s">
        <v>1436</v>
      </c>
      <c r="R212" s="43">
        <v>36</v>
      </c>
      <c r="S212" s="16" t="s">
        <v>1102</v>
      </c>
      <c r="T212" s="43">
        <v>2</v>
      </c>
      <c r="U212" s="43">
        <v>0</v>
      </c>
      <c r="V212" s="43">
        <v>2</v>
      </c>
      <c r="W212" s="45">
        <v>83200</v>
      </c>
      <c r="X212" s="45">
        <v>68072.759999999995</v>
      </c>
      <c r="Y212" s="45">
        <v>-15127.24</v>
      </c>
      <c r="Z212" s="22" t="s">
        <v>1437</v>
      </c>
      <c r="AA212" s="22" t="s">
        <v>1650</v>
      </c>
    </row>
    <row r="213" spans="1:27" ht="30" customHeight="1" x14ac:dyDescent="0.25">
      <c r="A213" s="16" t="s">
        <v>198</v>
      </c>
      <c r="B213" s="16" t="s">
        <v>199</v>
      </c>
      <c r="C213" s="16" t="s">
        <v>901</v>
      </c>
      <c r="D213" s="16" t="s">
        <v>34</v>
      </c>
      <c r="E213" s="16" t="s">
        <v>35</v>
      </c>
      <c r="F213" s="42">
        <v>2</v>
      </c>
      <c r="G213" s="42">
        <v>1</v>
      </c>
      <c r="H213" s="42">
        <v>101.8</v>
      </c>
      <c r="I213" s="42">
        <v>386.75</v>
      </c>
      <c r="J213" s="42">
        <v>0.263219133807369</v>
      </c>
      <c r="K213" s="42">
        <v>1</v>
      </c>
      <c r="L213" s="42">
        <v>1.06</v>
      </c>
      <c r="M213" s="43">
        <v>2</v>
      </c>
      <c r="N213" s="43">
        <v>1</v>
      </c>
      <c r="O213" s="42">
        <v>386.75</v>
      </c>
      <c r="P213" s="44">
        <v>0.95</v>
      </c>
      <c r="Q213" s="16" t="s">
        <v>1436</v>
      </c>
      <c r="R213" s="43">
        <v>36</v>
      </c>
      <c r="S213" s="16" t="s">
        <v>1102</v>
      </c>
      <c r="T213" s="43">
        <v>2</v>
      </c>
      <c r="U213" s="43">
        <v>2</v>
      </c>
      <c r="V213" s="43">
        <v>0</v>
      </c>
      <c r="W213" s="45">
        <v>0</v>
      </c>
      <c r="X213" s="45">
        <v>89345.52</v>
      </c>
      <c r="Y213" s="45">
        <v>89345.52</v>
      </c>
      <c r="Z213" s="22" t="s">
        <v>1443</v>
      </c>
      <c r="AA213" s="22" t="s">
        <v>1651</v>
      </c>
    </row>
    <row r="214" spans="1:27" ht="45" customHeight="1" x14ac:dyDescent="0.25">
      <c r="A214" s="16" t="s">
        <v>198</v>
      </c>
      <c r="B214" s="16" t="s">
        <v>199</v>
      </c>
      <c r="C214" s="16" t="s">
        <v>901</v>
      </c>
      <c r="D214" s="16" t="s">
        <v>46</v>
      </c>
      <c r="E214" s="16" t="s">
        <v>47</v>
      </c>
      <c r="F214" s="42">
        <v>0</v>
      </c>
      <c r="G214" s="42">
        <v>0</v>
      </c>
      <c r="H214" s="42">
        <v>84</v>
      </c>
      <c r="I214" s="42">
        <v>404.8</v>
      </c>
      <c r="J214" s="42">
        <v>0.20750988142292501</v>
      </c>
      <c r="K214" s="42">
        <v>1</v>
      </c>
      <c r="L214" s="42">
        <v>1.06</v>
      </c>
      <c r="M214" s="43">
        <v>2</v>
      </c>
      <c r="N214" s="43">
        <v>2</v>
      </c>
      <c r="O214" s="42">
        <v>809.6</v>
      </c>
      <c r="P214" s="44">
        <v>0.95</v>
      </c>
      <c r="Q214" s="16" t="s">
        <v>1436</v>
      </c>
      <c r="R214" s="43">
        <v>51</v>
      </c>
      <c r="S214" s="16" t="s">
        <v>1105</v>
      </c>
      <c r="T214" s="43">
        <v>2</v>
      </c>
      <c r="U214" s="43">
        <v>0</v>
      </c>
      <c r="V214" s="43">
        <v>2</v>
      </c>
      <c r="W214" s="45">
        <v>148200</v>
      </c>
      <c r="X214" s="45">
        <v>121254.48</v>
      </c>
      <c r="Y214" s="45">
        <v>-26945.52</v>
      </c>
      <c r="Z214" s="22" t="s">
        <v>1437</v>
      </c>
      <c r="AA214" s="22" t="s">
        <v>1652</v>
      </c>
    </row>
    <row r="215" spans="1:27" ht="45" customHeight="1" x14ac:dyDescent="0.25">
      <c r="A215" s="16" t="s">
        <v>198</v>
      </c>
      <c r="B215" s="16" t="s">
        <v>199</v>
      </c>
      <c r="C215" s="16" t="s">
        <v>901</v>
      </c>
      <c r="D215" s="16" t="s">
        <v>48</v>
      </c>
      <c r="E215" s="16" t="s">
        <v>49</v>
      </c>
      <c r="F215" s="42">
        <v>0</v>
      </c>
      <c r="G215" s="42">
        <v>0</v>
      </c>
      <c r="H215" s="42">
        <v>144</v>
      </c>
      <c r="I215" s="42">
        <v>369</v>
      </c>
      <c r="J215" s="42">
        <v>0.39024390243902402</v>
      </c>
      <c r="K215" s="42">
        <v>1</v>
      </c>
      <c r="L215" s="42">
        <v>1.06</v>
      </c>
      <c r="M215" s="43">
        <v>2</v>
      </c>
      <c r="N215" s="43">
        <v>2</v>
      </c>
      <c r="O215" s="42">
        <v>738</v>
      </c>
      <c r="P215" s="44">
        <v>0.95</v>
      </c>
      <c r="Q215" s="16" t="s">
        <v>1436</v>
      </c>
      <c r="R215" s="43">
        <v>51</v>
      </c>
      <c r="S215" s="16" t="s">
        <v>1105</v>
      </c>
      <c r="T215" s="43">
        <v>2</v>
      </c>
      <c r="U215" s="43">
        <v>0</v>
      </c>
      <c r="V215" s="43">
        <v>2</v>
      </c>
      <c r="W215" s="45">
        <v>154700</v>
      </c>
      <c r="X215" s="45">
        <v>126572.76</v>
      </c>
      <c r="Y215" s="45">
        <v>-28127.24</v>
      </c>
      <c r="Z215" s="22" t="s">
        <v>1437</v>
      </c>
      <c r="AA215" s="22" t="s">
        <v>1653</v>
      </c>
    </row>
    <row r="216" spans="1:27" ht="45" customHeight="1" x14ac:dyDescent="0.25">
      <c r="A216" s="16" t="s">
        <v>198</v>
      </c>
      <c r="B216" s="16" t="s">
        <v>199</v>
      </c>
      <c r="C216" s="16" t="s">
        <v>901</v>
      </c>
      <c r="D216" s="16" t="s">
        <v>4</v>
      </c>
      <c r="E216" s="16" t="s">
        <v>5</v>
      </c>
      <c r="F216" s="42">
        <v>0</v>
      </c>
      <c r="G216" s="42">
        <v>0</v>
      </c>
      <c r="H216" s="42">
        <v>44</v>
      </c>
      <c r="I216" s="42">
        <v>386.75</v>
      </c>
      <c r="J216" s="42">
        <v>0.11376858435682</v>
      </c>
      <c r="K216" s="42">
        <v>1</v>
      </c>
      <c r="L216" s="42">
        <v>1.06</v>
      </c>
      <c r="M216" s="43">
        <v>2</v>
      </c>
      <c r="N216" s="43">
        <v>2</v>
      </c>
      <c r="O216" s="42">
        <v>773.5</v>
      </c>
      <c r="P216" s="44">
        <v>0.95</v>
      </c>
      <c r="Q216" s="16" t="s">
        <v>1436</v>
      </c>
      <c r="R216" s="43">
        <v>51</v>
      </c>
      <c r="S216" s="16" t="s">
        <v>1105</v>
      </c>
      <c r="T216" s="43">
        <v>2</v>
      </c>
      <c r="U216" s="43">
        <v>0</v>
      </c>
      <c r="V216" s="43">
        <v>2</v>
      </c>
      <c r="W216" s="45">
        <v>89700</v>
      </c>
      <c r="X216" s="45">
        <v>73391.039999999994</v>
      </c>
      <c r="Y216" s="45">
        <v>-16308.96</v>
      </c>
      <c r="Z216" s="22" t="s">
        <v>1437</v>
      </c>
      <c r="AA216" s="22" t="s">
        <v>1654</v>
      </c>
    </row>
    <row r="217" spans="1:27" ht="45" customHeight="1" x14ac:dyDescent="0.25">
      <c r="A217" s="16" t="s">
        <v>198</v>
      </c>
      <c r="B217" s="16" t="s">
        <v>199</v>
      </c>
      <c r="C217" s="16" t="s">
        <v>901</v>
      </c>
      <c r="D217" s="16" t="s">
        <v>68</v>
      </c>
      <c r="E217" s="16" t="s">
        <v>69</v>
      </c>
      <c r="F217" s="42">
        <v>0</v>
      </c>
      <c r="G217" s="42">
        <v>0</v>
      </c>
      <c r="H217" s="42">
        <v>225</v>
      </c>
      <c r="I217" s="42">
        <v>369</v>
      </c>
      <c r="J217" s="42">
        <v>0.60975609756097604</v>
      </c>
      <c r="K217" s="42">
        <v>1</v>
      </c>
      <c r="L217" s="42">
        <v>1.06</v>
      </c>
      <c r="M217" s="43">
        <v>2</v>
      </c>
      <c r="N217" s="43">
        <v>2</v>
      </c>
      <c r="O217" s="42">
        <v>738</v>
      </c>
      <c r="P217" s="44">
        <v>0.95</v>
      </c>
      <c r="Q217" s="16" t="s">
        <v>1436</v>
      </c>
      <c r="R217" s="43">
        <v>51</v>
      </c>
      <c r="S217" s="16" t="s">
        <v>1105</v>
      </c>
      <c r="T217" s="43">
        <v>2</v>
      </c>
      <c r="U217" s="43">
        <v>0</v>
      </c>
      <c r="V217" s="43">
        <v>2</v>
      </c>
      <c r="W217" s="45">
        <v>141700</v>
      </c>
      <c r="X217" s="45">
        <v>115936.2</v>
      </c>
      <c r="Y217" s="45">
        <v>-25763.8</v>
      </c>
      <c r="Z217" s="22" t="s">
        <v>1437</v>
      </c>
      <c r="AA217" s="22" t="s">
        <v>1655</v>
      </c>
    </row>
    <row r="218" spans="1:27" ht="30" customHeight="1" x14ac:dyDescent="0.25">
      <c r="A218" s="16" t="s">
        <v>201</v>
      </c>
      <c r="B218" s="16" t="s">
        <v>202</v>
      </c>
      <c r="C218" s="16" t="s">
        <v>904</v>
      </c>
      <c r="D218" s="16" t="s">
        <v>30</v>
      </c>
      <c r="E218" s="16" t="s">
        <v>31</v>
      </c>
      <c r="F218" s="42">
        <v>0</v>
      </c>
      <c r="G218" s="42">
        <v>0</v>
      </c>
      <c r="H218" s="42">
        <v>2177</v>
      </c>
      <c r="I218" s="42">
        <v>414</v>
      </c>
      <c r="J218" s="42">
        <v>5.2584541062801904</v>
      </c>
      <c r="K218" s="42">
        <v>2</v>
      </c>
      <c r="L218" s="42">
        <v>1.07</v>
      </c>
      <c r="M218" s="43">
        <v>6</v>
      </c>
      <c r="N218" s="43">
        <v>6</v>
      </c>
      <c r="O218" s="42">
        <v>2484</v>
      </c>
      <c r="P218" s="44">
        <v>0.95</v>
      </c>
      <c r="Q218" s="16" t="s">
        <v>1436</v>
      </c>
      <c r="R218" s="43">
        <v>100</v>
      </c>
      <c r="S218" s="16" t="s">
        <v>1154</v>
      </c>
      <c r="T218" s="43">
        <v>6</v>
      </c>
      <c r="U218" s="43">
        <v>0</v>
      </c>
      <c r="V218" s="43">
        <v>6</v>
      </c>
      <c r="W218" s="45">
        <v>288600</v>
      </c>
      <c r="X218" s="45">
        <v>236126.88</v>
      </c>
      <c r="Y218" s="45">
        <v>-52473.120000000003</v>
      </c>
      <c r="Z218" s="22" t="s">
        <v>1437</v>
      </c>
      <c r="AA218" s="22" t="s">
        <v>1656</v>
      </c>
    </row>
    <row r="219" spans="1:27" ht="30" customHeight="1" x14ac:dyDescent="0.25">
      <c r="A219" s="16" t="s">
        <v>201</v>
      </c>
      <c r="B219" s="16" t="s">
        <v>202</v>
      </c>
      <c r="C219" s="16" t="s">
        <v>904</v>
      </c>
      <c r="D219" s="16" t="s">
        <v>52</v>
      </c>
      <c r="E219" s="16" t="s">
        <v>53</v>
      </c>
      <c r="F219" s="42">
        <v>0</v>
      </c>
      <c r="G219" s="42">
        <v>0</v>
      </c>
      <c r="H219" s="42">
        <v>1310.8</v>
      </c>
      <c r="I219" s="42">
        <v>386.75</v>
      </c>
      <c r="J219" s="42">
        <v>3.3892695539754398</v>
      </c>
      <c r="K219" s="42">
        <v>1</v>
      </c>
      <c r="L219" s="42">
        <v>1.07</v>
      </c>
      <c r="M219" s="43">
        <v>4</v>
      </c>
      <c r="N219" s="43">
        <v>4</v>
      </c>
      <c r="O219" s="42">
        <v>1547</v>
      </c>
      <c r="P219" s="44">
        <v>0.95</v>
      </c>
      <c r="Q219" s="16" t="s">
        <v>1436</v>
      </c>
      <c r="R219" s="43">
        <v>81</v>
      </c>
      <c r="S219" s="16" t="s">
        <v>1154</v>
      </c>
      <c r="T219" s="43">
        <v>4</v>
      </c>
      <c r="U219" s="43">
        <v>4</v>
      </c>
      <c r="V219" s="43">
        <v>0</v>
      </c>
      <c r="W219" s="45">
        <v>0</v>
      </c>
      <c r="X219" s="45">
        <v>146782.07999999999</v>
      </c>
      <c r="Y219" s="45">
        <v>146782.07999999999</v>
      </c>
      <c r="Z219" s="22" t="s">
        <v>1443</v>
      </c>
      <c r="AA219" s="22" t="s">
        <v>1657</v>
      </c>
    </row>
    <row r="220" spans="1:27" ht="30" customHeight="1" x14ac:dyDescent="0.25">
      <c r="A220" s="16" t="s">
        <v>201</v>
      </c>
      <c r="B220" s="16" t="s">
        <v>202</v>
      </c>
      <c r="C220" s="16" t="s">
        <v>904</v>
      </c>
      <c r="D220" s="16" t="s">
        <v>84</v>
      </c>
      <c r="E220" s="16" t="s">
        <v>85</v>
      </c>
      <c r="F220" s="42">
        <v>0</v>
      </c>
      <c r="G220" s="42">
        <v>0</v>
      </c>
      <c r="H220" s="42">
        <v>535</v>
      </c>
      <c r="I220" s="42">
        <v>382.5</v>
      </c>
      <c r="J220" s="42">
        <v>1.39869281045752</v>
      </c>
      <c r="K220" s="42">
        <v>1</v>
      </c>
      <c r="L220" s="42">
        <v>1.07</v>
      </c>
      <c r="M220" s="43">
        <v>2</v>
      </c>
      <c r="N220" s="43">
        <v>2</v>
      </c>
      <c r="O220" s="42">
        <v>765</v>
      </c>
      <c r="P220" s="44">
        <v>0.95</v>
      </c>
      <c r="Q220" s="16" t="s">
        <v>1436</v>
      </c>
      <c r="R220" s="43">
        <v>51</v>
      </c>
      <c r="S220" s="16" t="s">
        <v>1105</v>
      </c>
      <c r="T220" s="43">
        <v>2</v>
      </c>
      <c r="U220" s="43">
        <v>0</v>
      </c>
      <c r="V220" s="43">
        <v>2</v>
      </c>
      <c r="W220" s="45">
        <v>115700</v>
      </c>
      <c r="X220" s="45">
        <v>94663.8</v>
      </c>
      <c r="Y220" s="45">
        <v>-21036.2</v>
      </c>
      <c r="Z220" s="22" t="s">
        <v>1437</v>
      </c>
      <c r="AA220" s="22" t="s">
        <v>1658</v>
      </c>
    </row>
    <row r="221" spans="1:27" ht="30" customHeight="1" x14ac:dyDescent="0.25">
      <c r="A221" s="16" t="s">
        <v>201</v>
      </c>
      <c r="B221" s="16" t="s">
        <v>202</v>
      </c>
      <c r="C221" s="16" t="s">
        <v>904</v>
      </c>
      <c r="D221" s="16" t="s">
        <v>26</v>
      </c>
      <c r="E221" s="16" t="s">
        <v>27</v>
      </c>
      <c r="F221" s="42">
        <v>0</v>
      </c>
      <c r="G221" s="42">
        <v>0</v>
      </c>
      <c r="H221" s="42">
        <v>185.5</v>
      </c>
      <c r="I221" s="42">
        <v>360</v>
      </c>
      <c r="J221" s="42">
        <v>0.51527777777777795</v>
      </c>
      <c r="K221" s="42">
        <v>1</v>
      </c>
      <c r="L221" s="42">
        <v>1.07</v>
      </c>
      <c r="M221" s="43">
        <v>2</v>
      </c>
      <c r="N221" s="43">
        <v>2</v>
      </c>
      <c r="O221" s="42">
        <v>720</v>
      </c>
      <c r="P221" s="44">
        <v>0.95</v>
      </c>
      <c r="Q221" s="16" t="s">
        <v>1436</v>
      </c>
      <c r="R221" s="43">
        <v>51</v>
      </c>
      <c r="S221" s="16" t="s">
        <v>1105</v>
      </c>
      <c r="T221" s="43">
        <v>2</v>
      </c>
      <c r="U221" s="43">
        <v>0</v>
      </c>
      <c r="V221" s="43">
        <v>2</v>
      </c>
      <c r="W221" s="45">
        <v>83200</v>
      </c>
      <c r="X221" s="45">
        <v>68072.759999999995</v>
      </c>
      <c r="Y221" s="45">
        <v>-15127.24</v>
      </c>
      <c r="Z221" s="22" t="s">
        <v>1437</v>
      </c>
      <c r="AA221" s="22" t="s">
        <v>1659</v>
      </c>
    </row>
    <row r="222" spans="1:27" ht="30" customHeight="1" x14ac:dyDescent="0.25">
      <c r="A222" s="16" t="s">
        <v>201</v>
      </c>
      <c r="B222" s="16" t="s">
        <v>202</v>
      </c>
      <c r="C222" s="16" t="s">
        <v>904</v>
      </c>
      <c r="D222" s="16" t="s">
        <v>34</v>
      </c>
      <c r="E222" s="16" t="s">
        <v>35</v>
      </c>
      <c r="F222" s="42">
        <v>0</v>
      </c>
      <c r="G222" s="42">
        <v>0</v>
      </c>
      <c r="H222" s="42">
        <v>226.4</v>
      </c>
      <c r="I222" s="42">
        <v>386.75</v>
      </c>
      <c r="J222" s="42">
        <v>0.58539107950872704</v>
      </c>
      <c r="K222" s="42">
        <v>1</v>
      </c>
      <c r="L222" s="42">
        <v>1.07</v>
      </c>
      <c r="M222" s="43">
        <v>2</v>
      </c>
      <c r="N222" s="43">
        <v>2</v>
      </c>
      <c r="O222" s="42">
        <v>773.5</v>
      </c>
      <c r="P222" s="44">
        <v>0.95</v>
      </c>
      <c r="Q222" s="16" t="s">
        <v>1436</v>
      </c>
      <c r="R222" s="43">
        <v>51</v>
      </c>
      <c r="S222" s="16" t="s">
        <v>1105</v>
      </c>
      <c r="T222" s="43">
        <v>2</v>
      </c>
      <c r="U222" s="43">
        <v>2</v>
      </c>
      <c r="V222" s="43">
        <v>0</v>
      </c>
      <c r="W222" s="45">
        <v>0</v>
      </c>
      <c r="X222" s="45">
        <v>89345.52</v>
      </c>
      <c r="Y222" s="45">
        <v>89345.52</v>
      </c>
      <c r="Z222" s="22" t="s">
        <v>1443</v>
      </c>
      <c r="AA222" s="22" t="s">
        <v>1660</v>
      </c>
    </row>
    <row r="223" spans="1:27" ht="45" customHeight="1" x14ac:dyDescent="0.25">
      <c r="A223" s="16" t="s">
        <v>201</v>
      </c>
      <c r="B223" s="16" t="s">
        <v>202</v>
      </c>
      <c r="C223" s="16" t="s">
        <v>904</v>
      </c>
      <c r="D223" s="16" t="s">
        <v>46</v>
      </c>
      <c r="E223" s="16" t="s">
        <v>47</v>
      </c>
      <c r="F223" s="42">
        <v>0</v>
      </c>
      <c r="G223" s="42">
        <v>0</v>
      </c>
      <c r="H223" s="42">
        <v>0</v>
      </c>
      <c r="I223" s="42">
        <v>404.8</v>
      </c>
      <c r="J223" s="42">
        <v>0</v>
      </c>
      <c r="K223" s="42">
        <v>1</v>
      </c>
      <c r="L223" s="42">
        <v>1.07</v>
      </c>
      <c r="M223" s="43">
        <v>2</v>
      </c>
      <c r="N223" s="43">
        <v>2</v>
      </c>
      <c r="O223" s="42">
        <v>809.6</v>
      </c>
      <c r="P223" s="44">
        <v>0.95</v>
      </c>
      <c r="Q223" s="16" t="s">
        <v>1436</v>
      </c>
      <c r="R223" s="43">
        <v>51</v>
      </c>
      <c r="S223" s="16" t="s">
        <v>1105</v>
      </c>
      <c r="T223" s="43">
        <v>2</v>
      </c>
      <c r="U223" s="43">
        <v>0</v>
      </c>
      <c r="V223" s="43">
        <v>2</v>
      </c>
      <c r="W223" s="45">
        <v>148200</v>
      </c>
      <c r="X223" s="45">
        <v>121254.48</v>
      </c>
      <c r="Y223" s="45">
        <v>-26945.52</v>
      </c>
      <c r="Z223" s="22" t="s">
        <v>1437</v>
      </c>
      <c r="AA223" s="22" t="s">
        <v>1661</v>
      </c>
    </row>
    <row r="224" spans="1:27" ht="45" customHeight="1" x14ac:dyDescent="0.25">
      <c r="A224" s="16" t="s">
        <v>201</v>
      </c>
      <c r="B224" s="16" t="s">
        <v>202</v>
      </c>
      <c r="C224" s="16" t="s">
        <v>904</v>
      </c>
      <c r="D224" s="16" t="s">
        <v>48</v>
      </c>
      <c r="E224" s="16" t="s">
        <v>49</v>
      </c>
      <c r="F224" s="42">
        <v>0</v>
      </c>
      <c r="G224" s="42">
        <v>0</v>
      </c>
      <c r="H224" s="42">
        <v>0</v>
      </c>
      <c r="I224" s="42">
        <v>369</v>
      </c>
      <c r="J224" s="42">
        <v>0</v>
      </c>
      <c r="K224" s="42">
        <v>1</v>
      </c>
      <c r="L224" s="42">
        <v>1.07</v>
      </c>
      <c r="M224" s="43">
        <v>2</v>
      </c>
      <c r="N224" s="43">
        <v>2</v>
      </c>
      <c r="O224" s="42">
        <v>738</v>
      </c>
      <c r="P224" s="44">
        <v>0.95</v>
      </c>
      <c r="Q224" s="16" t="s">
        <v>1436</v>
      </c>
      <c r="R224" s="43">
        <v>51</v>
      </c>
      <c r="S224" s="16" t="s">
        <v>1105</v>
      </c>
      <c r="T224" s="43">
        <v>2</v>
      </c>
      <c r="U224" s="43">
        <v>0</v>
      </c>
      <c r="V224" s="43">
        <v>2</v>
      </c>
      <c r="W224" s="45">
        <v>154700</v>
      </c>
      <c r="X224" s="45">
        <v>126572.76</v>
      </c>
      <c r="Y224" s="45">
        <v>-28127.24</v>
      </c>
      <c r="Z224" s="22" t="s">
        <v>1437</v>
      </c>
      <c r="AA224" s="22" t="s">
        <v>1662</v>
      </c>
    </row>
    <row r="225" spans="1:27" ht="30" customHeight="1" x14ac:dyDescent="0.25">
      <c r="A225" s="16" t="s">
        <v>201</v>
      </c>
      <c r="B225" s="16" t="s">
        <v>202</v>
      </c>
      <c r="C225" s="16" t="s">
        <v>904</v>
      </c>
      <c r="D225" s="16" t="s">
        <v>4</v>
      </c>
      <c r="E225" s="16" t="s">
        <v>5</v>
      </c>
      <c r="F225" s="42">
        <v>0</v>
      </c>
      <c r="G225" s="42">
        <v>0</v>
      </c>
      <c r="H225" s="42">
        <v>96</v>
      </c>
      <c r="I225" s="42">
        <v>386.75</v>
      </c>
      <c r="J225" s="42">
        <v>0.248222365869425</v>
      </c>
      <c r="K225" s="42">
        <v>1</v>
      </c>
      <c r="L225" s="42">
        <v>1.07</v>
      </c>
      <c r="M225" s="43">
        <v>2</v>
      </c>
      <c r="N225" s="43">
        <v>2</v>
      </c>
      <c r="O225" s="42">
        <v>773.5</v>
      </c>
      <c r="P225" s="44">
        <v>0.95</v>
      </c>
      <c r="Q225" s="16" t="s">
        <v>1436</v>
      </c>
      <c r="R225" s="43">
        <v>51</v>
      </c>
      <c r="S225" s="16" t="s">
        <v>1105</v>
      </c>
      <c r="T225" s="43">
        <v>2</v>
      </c>
      <c r="U225" s="43">
        <v>0</v>
      </c>
      <c r="V225" s="43">
        <v>2</v>
      </c>
      <c r="W225" s="45">
        <v>89700</v>
      </c>
      <c r="X225" s="45">
        <v>73391.039999999994</v>
      </c>
      <c r="Y225" s="45">
        <v>-16308.96</v>
      </c>
      <c r="Z225" s="22" t="s">
        <v>1437</v>
      </c>
      <c r="AA225" s="22" t="s">
        <v>1663</v>
      </c>
    </row>
    <row r="226" spans="1:27" ht="30" customHeight="1" x14ac:dyDescent="0.25">
      <c r="A226" s="16" t="s">
        <v>201</v>
      </c>
      <c r="B226" s="16" t="s">
        <v>202</v>
      </c>
      <c r="C226" s="16" t="s">
        <v>904</v>
      </c>
      <c r="D226" s="16" t="s">
        <v>68</v>
      </c>
      <c r="E226" s="16" t="s">
        <v>69</v>
      </c>
      <c r="F226" s="42">
        <v>0</v>
      </c>
      <c r="G226" s="42">
        <v>0</v>
      </c>
      <c r="H226" s="42">
        <v>50</v>
      </c>
      <c r="I226" s="42">
        <v>369</v>
      </c>
      <c r="J226" s="42">
        <v>0.13550135501355001</v>
      </c>
      <c r="K226" s="42">
        <v>1</v>
      </c>
      <c r="L226" s="42">
        <v>1.07</v>
      </c>
      <c r="M226" s="43">
        <v>2</v>
      </c>
      <c r="N226" s="43">
        <v>2</v>
      </c>
      <c r="O226" s="42">
        <v>738</v>
      </c>
      <c r="P226" s="44">
        <v>0.95</v>
      </c>
      <c r="Q226" s="16" t="s">
        <v>1436</v>
      </c>
      <c r="R226" s="43">
        <v>51</v>
      </c>
      <c r="S226" s="16" t="s">
        <v>1105</v>
      </c>
      <c r="T226" s="43">
        <v>2</v>
      </c>
      <c r="U226" s="43">
        <v>0</v>
      </c>
      <c r="V226" s="43">
        <v>2</v>
      </c>
      <c r="W226" s="45">
        <v>141700</v>
      </c>
      <c r="X226" s="45">
        <v>115936.2</v>
      </c>
      <c r="Y226" s="45">
        <v>-25763.8</v>
      </c>
      <c r="Z226" s="22" t="s">
        <v>1437</v>
      </c>
      <c r="AA226" s="22" t="s">
        <v>1664</v>
      </c>
    </row>
    <row r="227" spans="1:27" ht="45" customHeight="1" x14ac:dyDescent="0.25">
      <c r="A227" s="16" t="s">
        <v>204</v>
      </c>
      <c r="B227" s="16" t="s">
        <v>205</v>
      </c>
      <c r="C227" s="16" t="s">
        <v>901</v>
      </c>
      <c r="D227" s="16" t="s">
        <v>30</v>
      </c>
      <c r="E227" s="16" t="s">
        <v>31</v>
      </c>
      <c r="F227" s="42">
        <v>4</v>
      </c>
      <c r="G227" s="42">
        <v>4</v>
      </c>
      <c r="H227" s="42">
        <v>7083</v>
      </c>
      <c r="I227" s="42">
        <v>414</v>
      </c>
      <c r="J227" s="42">
        <v>17.1086956521739</v>
      </c>
      <c r="K227" s="42">
        <v>2</v>
      </c>
      <c r="L227" s="42">
        <v>1.0900000000000001</v>
      </c>
      <c r="M227" s="43">
        <v>19</v>
      </c>
      <c r="N227" s="43">
        <v>15</v>
      </c>
      <c r="O227" s="42">
        <v>6210</v>
      </c>
      <c r="P227" s="44">
        <v>0.95</v>
      </c>
      <c r="Q227" s="16" t="s">
        <v>1436</v>
      </c>
      <c r="R227" s="43">
        <v>100</v>
      </c>
      <c r="S227" s="16" t="s">
        <v>1154</v>
      </c>
      <c r="T227" s="43">
        <v>16</v>
      </c>
      <c r="U227" s="43">
        <v>0</v>
      </c>
      <c r="V227" s="43">
        <v>16</v>
      </c>
      <c r="W227" s="45">
        <v>769600</v>
      </c>
      <c r="X227" s="45">
        <v>629671.68000000005</v>
      </c>
      <c r="Y227" s="45">
        <v>-139928.32000000001</v>
      </c>
      <c r="Z227" s="22" t="s">
        <v>1437</v>
      </c>
      <c r="AA227" s="22" t="s">
        <v>1665</v>
      </c>
    </row>
    <row r="228" spans="1:27" ht="45" customHeight="1" x14ac:dyDescent="0.25">
      <c r="A228" s="16" t="s">
        <v>204</v>
      </c>
      <c r="B228" s="16" t="s">
        <v>205</v>
      </c>
      <c r="C228" s="16" t="s">
        <v>901</v>
      </c>
      <c r="D228" s="16" t="s">
        <v>52</v>
      </c>
      <c r="E228" s="16" t="s">
        <v>53</v>
      </c>
      <c r="F228" s="42">
        <v>3</v>
      </c>
      <c r="G228" s="42">
        <v>2</v>
      </c>
      <c r="H228" s="42">
        <v>249.15</v>
      </c>
      <c r="I228" s="42">
        <v>386.75</v>
      </c>
      <c r="J228" s="42">
        <v>0.64421460892049098</v>
      </c>
      <c r="K228" s="42">
        <v>1</v>
      </c>
      <c r="L228" s="42">
        <v>1.0900000000000001</v>
      </c>
      <c r="M228" s="43">
        <v>2</v>
      </c>
      <c r="N228" s="43">
        <v>0</v>
      </c>
      <c r="O228" s="42">
        <v>0</v>
      </c>
      <c r="P228" s="44">
        <v>0.95</v>
      </c>
      <c r="Q228" s="16" t="s">
        <v>1436</v>
      </c>
      <c r="R228" s="43">
        <v>1</v>
      </c>
      <c r="S228" s="16" t="s">
        <v>1100</v>
      </c>
      <c r="T228" s="43">
        <v>1</v>
      </c>
      <c r="U228" s="43">
        <v>1</v>
      </c>
      <c r="V228" s="43">
        <v>0</v>
      </c>
      <c r="W228" s="45">
        <v>0</v>
      </c>
      <c r="X228" s="45">
        <v>36695.519999999997</v>
      </c>
      <c r="Y228" s="45">
        <v>36695.519999999997</v>
      </c>
      <c r="Z228" s="22" t="s">
        <v>1443</v>
      </c>
      <c r="AA228" s="22" t="s">
        <v>1666</v>
      </c>
    </row>
    <row r="229" spans="1:27" ht="45" customHeight="1" x14ac:dyDescent="0.25">
      <c r="A229" s="16" t="s">
        <v>204</v>
      </c>
      <c r="B229" s="16" t="s">
        <v>205</v>
      </c>
      <c r="C229" s="16" t="s">
        <v>901</v>
      </c>
      <c r="D229" s="16" t="s">
        <v>84</v>
      </c>
      <c r="E229" s="16" t="s">
        <v>85</v>
      </c>
      <c r="F229" s="42">
        <v>1</v>
      </c>
      <c r="G229" s="42">
        <v>0</v>
      </c>
      <c r="H229" s="42">
        <v>1434.5</v>
      </c>
      <c r="I229" s="42">
        <v>382.5</v>
      </c>
      <c r="J229" s="42">
        <v>3.75032679738562</v>
      </c>
      <c r="K229" s="42">
        <v>1</v>
      </c>
      <c r="L229" s="42">
        <v>1.0900000000000001</v>
      </c>
      <c r="M229" s="43">
        <v>5</v>
      </c>
      <c r="N229" s="43">
        <v>5</v>
      </c>
      <c r="O229" s="42">
        <v>1912.5</v>
      </c>
      <c r="P229" s="44">
        <v>0.95</v>
      </c>
      <c r="Q229" s="16" t="s">
        <v>1436</v>
      </c>
      <c r="R229" s="43">
        <v>96</v>
      </c>
      <c r="S229" s="16" t="s">
        <v>1154</v>
      </c>
      <c r="T229" s="43">
        <v>5</v>
      </c>
      <c r="U229" s="43">
        <v>0</v>
      </c>
      <c r="V229" s="43">
        <v>5</v>
      </c>
      <c r="W229" s="45">
        <v>289250</v>
      </c>
      <c r="X229" s="45">
        <v>236659.5</v>
      </c>
      <c r="Y229" s="45">
        <v>-52590.5</v>
      </c>
      <c r="Z229" s="22" t="s">
        <v>1437</v>
      </c>
      <c r="AA229" s="22" t="s">
        <v>1667</v>
      </c>
    </row>
    <row r="230" spans="1:27" ht="30" customHeight="1" x14ac:dyDescent="0.25">
      <c r="A230" s="16" t="s">
        <v>204</v>
      </c>
      <c r="B230" s="16" t="s">
        <v>205</v>
      </c>
      <c r="C230" s="16" t="s">
        <v>901</v>
      </c>
      <c r="D230" s="16" t="s">
        <v>26</v>
      </c>
      <c r="E230" s="16" t="s">
        <v>27</v>
      </c>
      <c r="F230" s="42">
        <v>1</v>
      </c>
      <c r="G230" s="42">
        <v>0</v>
      </c>
      <c r="H230" s="42">
        <v>407.7</v>
      </c>
      <c r="I230" s="42">
        <v>360</v>
      </c>
      <c r="J230" s="42">
        <v>1.1325000000000001</v>
      </c>
      <c r="K230" s="42">
        <v>1</v>
      </c>
      <c r="L230" s="42">
        <v>1.0900000000000001</v>
      </c>
      <c r="M230" s="43">
        <v>2</v>
      </c>
      <c r="N230" s="43">
        <v>2</v>
      </c>
      <c r="O230" s="42">
        <v>720</v>
      </c>
      <c r="P230" s="44">
        <v>0.95</v>
      </c>
      <c r="Q230" s="16" t="s">
        <v>1436</v>
      </c>
      <c r="R230" s="43">
        <v>51</v>
      </c>
      <c r="S230" s="16" t="s">
        <v>1105</v>
      </c>
      <c r="T230" s="43">
        <v>2</v>
      </c>
      <c r="U230" s="43">
        <v>0</v>
      </c>
      <c r="V230" s="43">
        <v>2</v>
      </c>
      <c r="W230" s="45">
        <v>83200</v>
      </c>
      <c r="X230" s="45">
        <v>68072.759999999995</v>
      </c>
      <c r="Y230" s="45">
        <v>-15127.24</v>
      </c>
      <c r="Z230" s="22" t="s">
        <v>1437</v>
      </c>
      <c r="AA230" s="22" t="s">
        <v>1668</v>
      </c>
    </row>
    <row r="231" spans="1:27" ht="30" customHeight="1" x14ac:dyDescent="0.25">
      <c r="A231" s="16" t="s">
        <v>204</v>
      </c>
      <c r="B231" s="16" t="s">
        <v>205</v>
      </c>
      <c r="C231" s="16" t="s">
        <v>901</v>
      </c>
      <c r="D231" s="16" t="s">
        <v>34</v>
      </c>
      <c r="E231" s="16" t="s">
        <v>35</v>
      </c>
      <c r="F231" s="42">
        <v>2</v>
      </c>
      <c r="G231" s="42">
        <v>3</v>
      </c>
      <c r="H231" s="42">
        <v>61</v>
      </c>
      <c r="I231" s="42">
        <v>386.75</v>
      </c>
      <c r="J231" s="42">
        <v>0.15772462831286399</v>
      </c>
      <c r="K231" s="42">
        <v>1</v>
      </c>
      <c r="L231" s="42">
        <v>1.0900000000000001</v>
      </c>
      <c r="M231" s="43">
        <v>2</v>
      </c>
      <c r="N231" s="43">
        <v>-1</v>
      </c>
      <c r="O231" s="42">
        <v>-386.75</v>
      </c>
      <c r="P231" s="44">
        <v>0.95</v>
      </c>
      <c r="Q231" s="16" t="s">
        <v>1436</v>
      </c>
      <c r="R231" s="43">
        <v>0</v>
      </c>
      <c r="S231" s="16" t="s">
        <v>1100</v>
      </c>
      <c r="T231" s="43">
        <v>0</v>
      </c>
      <c r="U231" s="43">
        <v>0</v>
      </c>
      <c r="V231" s="43">
        <v>0</v>
      </c>
      <c r="W231" s="45">
        <v>0</v>
      </c>
      <c r="X231" s="45">
        <v>0</v>
      </c>
      <c r="Y231" s="45">
        <v>0</v>
      </c>
      <c r="Z231" s="22" t="s">
        <v>1439</v>
      </c>
      <c r="AA231" s="22" t="s">
        <v>1669</v>
      </c>
    </row>
    <row r="232" spans="1:27" ht="45" customHeight="1" x14ac:dyDescent="0.25">
      <c r="A232" s="16" t="s">
        <v>204</v>
      </c>
      <c r="B232" s="16" t="s">
        <v>205</v>
      </c>
      <c r="C232" s="16" t="s">
        <v>901</v>
      </c>
      <c r="D232" s="16" t="s">
        <v>46</v>
      </c>
      <c r="E232" s="16" t="s">
        <v>47</v>
      </c>
      <c r="F232" s="42">
        <v>0</v>
      </c>
      <c r="G232" s="42">
        <v>0</v>
      </c>
      <c r="H232" s="42">
        <v>182</v>
      </c>
      <c r="I232" s="42">
        <v>404.8</v>
      </c>
      <c r="J232" s="42">
        <v>0.44960474308300402</v>
      </c>
      <c r="K232" s="42">
        <v>1</v>
      </c>
      <c r="L232" s="42">
        <v>1.0900000000000001</v>
      </c>
      <c r="M232" s="43">
        <v>2</v>
      </c>
      <c r="N232" s="43">
        <v>2</v>
      </c>
      <c r="O232" s="42">
        <v>809.6</v>
      </c>
      <c r="P232" s="44">
        <v>0.95</v>
      </c>
      <c r="Q232" s="16" t="s">
        <v>1436</v>
      </c>
      <c r="R232" s="43">
        <v>51</v>
      </c>
      <c r="S232" s="16" t="s">
        <v>1105</v>
      </c>
      <c r="T232" s="43">
        <v>2</v>
      </c>
      <c r="U232" s="43">
        <v>0</v>
      </c>
      <c r="V232" s="43">
        <v>2</v>
      </c>
      <c r="W232" s="45">
        <v>148200</v>
      </c>
      <c r="X232" s="45">
        <v>121254.48</v>
      </c>
      <c r="Y232" s="45">
        <v>-26945.52</v>
      </c>
      <c r="Z232" s="22" t="s">
        <v>1437</v>
      </c>
      <c r="AA232" s="22" t="s">
        <v>1670</v>
      </c>
    </row>
    <row r="233" spans="1:27" ht="45" customHeight="1" x14ac:dyDescent="0.25">
      <c r="A233" s="16" t="s">
        <v>204</v>
      </c>
      <c r="B233" s="16" t="s">
        <v>205</v>
      </c>
      <c r="C233" s="16" t="s">
        <v>901</v>
      </c>
      <c r="D233" s="16" t="s">
        <v>48</v>
      </c>
      <c r="E233" s="16" t="s">
        <v>49</v>
      </c>
      <c r="F233" s="42">
        <v>0</v>
      </c>
      <c r="G233" s="42">
        <v>0</v>
      </c>
      <c r="H233" s="42">
        <v>312</v>
      </c>
      <c r="I233" s="42">
        <v>369</v>
      </c>
      <c r="J233" s="42">
        <v>0.845528455284553</v>
      </c>
      <c r="K233" s="42">
        <v>1</v>
      </c>
      <c r="L233" s="42">
        <v>1.0900000000000001</v>
      </c>
      <c r="M233" s="43">
        <v>2</v>
      </c>
      <c r="N233" s="43">
        <v>2</v>
      </c>
      <c r="O233" s="42">
        <v>738</v>
      </c>
      <c r="P233" s="44">
        <v>0.95</v>
      </c>
      <c r="Q233" s="16" t="s">
        <v>1436</v>
      </c>
      <c r="R233" s="43">
        <v>51</v>
      </c>
      <c r="S233" s="16" t="s">
        <v>1105</v>
      </c>
      <c r="T233" s="43">
        <v>2</v>
      </c>
      <c r="U233" s="43">
        <v>0</v>
      </c>
      <c r="V233" s="43">
        <v>2</v>
      </c>
      <c r="W233" s="45">
        <v>154700</v>
      </c>
      <c r="X233" s="45">
        <v>126572.76</v>
      </c>
      <c r="Y233" s="45">
        <v>-28127.24</v>
      </c>
      <c r="Z233" s="22" t="s">
        <v>1437</v>
      </c>
      <c r="AA233" s="22" t="s">
        <v>1671</v>
      </c>
    </row>
    <row r="234" spans="1:27" ht="45" customHeight="1" x14ac:dyDescent="0.25">
      <c r="A234" s="16" t="s">
        <v>204</v>
      </c>
      <c r="B234" s="16" t="s">
        <v>205</v>
      </c>
      <c r="C234" s="16" t="s">
        <v>901</v>
      </c>
      <c r="D234" s="16" t="s">
        <v>4</v>
      </c>
      <c r="E234" s="16" t="s">
        <v>5</v>
      </c>
      <c r="F234" s="42">
        <v>1</v>
      </c>
      <c r="G234" s="42">
        <v>1</v>
      </c>
      <c r="H234" s="42">
        <v>20</v>
      </c>
      <c r="I234" s="42">
        <v>386.75</v>
      </c>
      <c r="J234" s="42">
        <v>5.1712992889463502E-2</v>
      </c>
      <c r="K234" s="42">
        <v>1</v>
      </c>
      <c r="L234" s="42">
        <v>1.0900000000000001</v>
      </c>
      <c r="M234" s="43">
        <v>2</v>
      </c>
      <c r="N234" s="43">
        <v>1</v>
      </c>
      <c r="O234" s="42">
        <v>386.75</v>
      </c>
      <c r="P234" s="44">
        <v>0.95</v>
      </c>
      <c r="Q234" s="16" t="s">
        <v>1436</v>
      </c>
      <c r="R234" s="43">
        <v>36</v>
      </c>
      <c r="S234" s="16" t="s">
        <v>1102</v>
      </c>
      <c r="T234" s="43">
        <v>2</v>
      </c>
      <c r="U234" s="43">
        <v>0</v>
      </c>
      <c r="V234" s="43">
        <v>2</v>
      </c>
      <c r="W234" s="45">
        <v>89700</v>
      </c>
      <c r="X234" s="45">
        <v>73391.039999999994</v>
      </c>
      <c r="Y234" s="45">
        <v>-16308.96</v>
      </c>
      <c r="Z234" s="22" t="s">
        <v>1437</v>
      </c>
      <c r="AA234" s="22" t="s">
        <v>1672</v>
      </c>
    </row>
    <row r="235" spans="1:27" ht="45" customHeight="1" x14ac:dyDescent="0.25">
      <c r="A235" s="16" t="s">
        <v>204</v>
      </c>
      <c r="B235" s="16" t="s">
        <v>205</v>
      </c>
      <c r="C235" s="16" t="s">
        <v>901</v>
      </c>
      <c r="D235" s="16" t="s">
        <v>68</v>
      </c>
      <c r="E235" s="16" t="s">
        <v>69</v>
      </c>
      <c r="F235" s="42">
        <v>0</v>
      </c>
      <c r="G235" s="42">
        <v>0</v>
      </c>
      <c r="H235" s="42">
        <v>175</v>
      </c>
      <c r="I235" s="42">
        <v>369</v>
      </c>
      <c r="J235" s="42">
        <v>0.474254742547426</v>
      </c>
      <c r="K235" s="42">
        <v>1</v>
      </c>
      <c r="L235" s="42">
        <v>1.0900000000000001</v>
      </c>
      <c r="M235" s="43">
        <v>2</v>
      </c>
      <c r="N235" s="43">
        <v>2</v>
      </c>
      <c r="O235" s="42">
        <v>738</v>
      </c>
      <c r="P235" s="44">
        <v>0.95</v>
      </c>
      <c r="Q235" s="16" t="s">
        <v>1436</v>
      </c>
      <c r="R235" s="43">
        <v>51</v>
      </c>
      <c r="S235" s="16" t="s">
        <v>1105</v>
      </c>
      <c r="T235" s="43">
        <v>2</v>
      </c>
      <c r="U235" s="43">
        <v>0</v>
      </c>
      <c r="V235" s="43">
        <v>2</v>
      </c>
      <c r="W235" s="45">
        <v>141700</v>
      </c>
      <c r="X235" s="45">
        <v>115936.2</v>
      </c>
      <c r="Y235" s="45">
        <v>-25763.8</v>
      </c>
      <c r="Z235" s="22" t="s">
        <v>1437</v>
      </c>
      <c r="AA235" s="22" t="s">
        <v>1673</v>
      </c>
    </row>
    <row r="236" spans="1:27" ht="45" customHeight="1" x14ac:dyDescent="0.25">
      <c r="A236" s="16" t="s">
        <v>207</v>
      </c>
      <c r="B236" s="16" t="s">
        <v>208</v>
      </c>
      <c r="C236" s="16" t="s">
        <v>899</v>
      </c>
      <c r="D236" s="16" t="s">
        <v>30</v>
      </c>
      <c r="E236" s="16" t="s">
        <v>31</v>
      </c>
      <c r="F236" s="42">
        <v>3</v>
      </c>
      <c r="G236" s="42">
        <v>3</v>
      </c>
      <c r="H236" s="42">
        <v>10656</v>
      </c>
      <c r="I236" s="42">
        <v>414</v>
      </c>
      <c r="J236" s="42">
        <v>25.739130434782599</v>
      </c>
      <c r="K236" s="42">
        <v>2</v>
      </c>
      <c r="L236" s="42">
        <v>1.1000000000000001</v>
      </c>
      <c r="M236" s="43">
        <v>29</v>
      </c>
      <c r="N236" s="43">
        <v>26</v>
      </c>
      <c r="O236" s="42">
        <v>10764</v>
      </c>
      <c r="P236" s="44">
        <v>0.95</v>
      </c>
      <c r="Q236" s="16" t="s">
        <v>1436</v>
      </c>
      <c r="R236" s="43">
        <v>100</v>
      </c>
      <c r="S236" s="16" t="s">
        <v>1154</v>
      </c>
      <c r="T236" s="43">
        <v>27</v>
      </c>
      <c r="U236" s="43">
        <v>0</v>
      </c>
      <c r="V236" s="43">
        <v>27</v>
      </c>
      <c r="W236" s="45">
        <v>1298700</v>
      </c>
      <c r="X236" s="45">
        <v>1062570.96</v>
      </c>
      <c r="Y236" s="45">
        <v>-236129.04</v>
      </c>
      <c r="Z236" s="22" t="s">
        <v>1437</v>
      </c>
      <c r="AA236" s="22" t="s">
        <v>1674</v>
      </c>
    </row>
    <row r="237" spans="1:27" ht="30" customHeight="1" x14ac:dyDescent="0.25">
      <c r="A237" s="16" t="s">
        <v>207</v>
      </c>
      <c r="B237" s="16" t="s">
        <v>208</v>
      </c>
      <c r="C237" s="16" t="s">
        <v>899</v>
      </c>
      <c r="D237" s="16" t="s">
        <v>52</v>
      </c>
      <c r="E237" s="16" t="s">
        <v>53</v>
      </c>
      <c r="F237" s="42">
        <v>2</v>
      </c>
      <c r="G237" s="42">
        <v>3</v>
      </c>
      <c r="H237" s="42">
        <v>1300.7</v>
      </c>
      <c r="I237" s="42">
        <v>386.75</v>
      </c>
      <c r="J237" s="42">
        <v>3.36315449256626</v>
      </c>
      <c r="K237" s="42">
        <v>1</v>
      </c>
      <c r="L237" s="42">
        <v>1.1000000000000001</v>
      </c>
      <c r="M237" s="43">
        <v>4</v>
      </c>
      <c r="N237" s="43">
        <v>1</v>
      </c>
      <c r="O237" s="42">
        <v>386.75</v>
      </c>
      <c r="P237" s="44">
        <v>0.95</v>
      </c>
      <c r="Q237" s="16" t="s">
        <v>1436</v>
      </c>
      <c r="R237" s="43">
        <v>41</v>
      </c>
      <c r="S237" s="16" t="s">
        <v>1102</v>
      </c>
      <c r="T237" s="43">
        <v>2</v>
      </c>
      <c r="U237" s="43">
        <v>2</v>
      </c>
      <c r="V237" s="43">
        <v>0</v>
      </c>
      <c r="W237" s="45">
        <v>0</v>
      </c>
      <c r="X237" s="45">
        <v>73391.039999999994</v>
      </c>
      <c r="Y237" s="45">
        <v>73391.039999999994</v>
      </c>
      <c r="Z237" s="22" t="s">
        <v>1443</v>
      </c>
      <c r="AA237" s="22" t="s">
        <v>1675</v>
      </c>
    </row>
    <row r="238" spans="1:27" ht="30" customHeight="1" x14ac:dyDescent="0.25">
      <c r="A238" s="16" t="s">
        <v>207</v>
      </c>
      <c r="B238" s="16" t="s">
        <v>208</v>
      </c>
      <c r="C238" s="16" t="s">
        <v>899</v>
      </c>
      <c r="D238" s="16" t="s">
        <v>84</v>
      </c>
      <c r="E238" s="16" t="s">
        <v>85</v>
      </c>
      <c r="F238" s="42">
        <v>1</v>
      </c>
      <c r="G238" s="42">
        <v>1</v>
      </c>
      <c r="H238" s="42">
        <v>2106</v>
      </c>
      <c r="I238" s="42">
        <v>382.5</v>
      </c>
      <c r="J238" s="42">
        <v>5.50588235294118</v>
      </c>
      <c r="K238" s="42">
        <v>1</v>
      </c>
      <c r="L238" s="42">
        <v>1.1000000000000001</v>
      </c>
      <c r="M238" s="43">
        <v>7</v>
      </c>
      <c r="N238" s="43">
        <v>6</v>
      </c>
      <c r="O238" s="42">
        <v>2295</v>
      </c>
      <c r="P238" s="44">
        <v>0.95</v>
      </c>
      <c r="Q238" s="16" t="s">
        <v>1436</v>
      </c>
      <c r="R238" s="43">
        <v>100</v>
      </c>
      <c r="S238" s="16" t="s">
        <v>1154</v>
      </c>
      <c r="T238" s="43">
        <v>7</v>
      </c>
      <c r="U238" s="43">
        <v>0</v>
      </c>
      <c r="V238" s="43">
        <v>7</v>
      </c>
      <c r="W238" s="45">
        <v>404950</v>
      </c>
      <c r="X238" s="45">
        <v>331323.3</v>
      </c>
      <c r="Y238" s="45">
        <v>-73626.7</v>
      </c>
      <c r="Z238" s="22" t="s">
        <v>1437</v>
      </c>
      <c r="AA238" s="22" t="s">
        <v>1676</v>
      </c>
    </row>
    <row r="239" spans="1:27" ht="30" customHeight="1" x14ac:dyDescent="0.25">
      <c r="A239" s="16" t="s">
        <v>207</v>
      </c>
      <c r="B239" s="16" t="s">
        <v>208</v>
      </c>
      <c r="C239" s="16" t="s">
        <v>899</v>
      </c>
      <c r="D239" s="16" t="s">
        <v>26</v>
      </c>
      <c r="E239" s="16" t="s">
        <v>27</v>
      </c>
      <c r="F239" s="42">
        <v>1</v>
      </c>
      <c r="G239" s="42">
        <v>0</v>
      </c>
      <c r="H239" s="42">
        <v>574.70000000000005</v>
      </c>
      <c r="I239" s="42">
        <v>360</v>
      </c>
      <c r="J239" s="42">
        <v>1.59638888888889</v>
      </c>
      <c r="K239" s="42">
        <v>1</v>
      </c>
      <c r="L239" s="42">
        <v>1.1000000000000001</v>
      </c>
      <c r="M239" s="43">
        <v>2</v>
      </c>
      <c r="N239" s="43">
        <v>2</v>
      </c>
      <c r="O239" s="42">
        <v>720</v>
      </c>
      <c r="P239" s="44">
        <v>0.95</v>
      </c>
      <c r="Q239" s="16" t="s">
        <v>1436</v>
      </c>
      <c r="R239" s="43">
        <v>51</v>
      </c>
      <c r="S239" s="16" t="s">
        <v>1105</v>
      </c>
      <c r="T239" s="43">
        <v>2</v>
      </c>
      <c r="U239" s="43">
        <v>0</v>
      </c>
      <c r="V239" s="43">
        <v>2</v>
      </c>
      <c r="W239" s="45">
        <v>83200</v>
      </c>
      <c r="X239" s="45">
        <v>68072.759999999995</v>
      </c>
      <c r="Y239" s="45">
        <v>-15127.24</v>
      </c>
      <c r="Z239" s="22" t="s">
        <v>1437</v>
      </c>
      <c r="AA239" s="22" t="s">
        <v>1677</v>
      </c>
    </row>
    <row r="240" spans="1:27" ht="30" customHeight="1" x14ac:dyDescent="0.25">
      <c r="A240" s="16" t="s">
        <v>207</v>
      </c>
      <c r="B240" s="16" t="s">
        <v>208</v>
      </c>
      <c r="C240" s="16" t="s">
        <v>899</v>
      </c>
      <c r="D240" s="16" t="s">
        <v>34</v>
      </c>
      <c r="E240" s="16" t="s">
        <v>35</v>
      </c>
      <c r="F240" s="42">
        <v>2</v>
      </c>
      <c r="G240" s="42">
        <v>2</v>
      </c>
      <c r="H240" s="42">
        <v>223.4</v>
      </c>
      <c r="I240" s="42">
        <v>386.75</v>
      </c>
      <c r="J240" s="42">
        <v>0.57763413057530699</v>
      </c>
      <c r="K240" s="42">
        <v>1</v>
      </c>
      <c r="L240" s="42">
        <v>1.1000000000000001</v>
      </c>
      <c r="M240" s="43">
        <v>2</v>
      </c>
      <c r="N240" s="43">
        <v>0</v>
      </c>
      <c r="O240" s="42">
        <v>0</v>
      </c>
      <c r="P240" s="44">
        <v>0.95</v>
      </c>
      <c r="Q240" s="16" t="s">
        <v>1436</v>
      </c>
      <c r="R240" s="43">
        <v>1</v>
      </c>
      <c r="S240" s="16" t="s">
        <v>1100</v>
      </c>
      <c r="T240" s="43">
        <v>1</v>
      </c>
      <c r="U240" s="43">
        <v>1</v>
      </c>
      <c r="V240" s="43">
        <v>0</v>
      </c>
      <c r="W240" s="45">
        <v>0</v>
      </c>
      <c r="X240" s="45">
        <v>44672.76</v>
      </c>
      <c r="Y240" s="45">
        <v>44672.76</v>
      </c>
      <c r="Z240" s="22" t="s">
        <v>1443</v>
      </c>
      <c r="AA240" s="22" t="s">
        <v>1678</v>
      </c>
    </row>
    <row r="241" spans="1:27" ht="45" customHeight="1" x14ac:dyDescent="0.25">
      <c r="A241" s="16" t="s">
        <v>207</v>
      </c>
      <c r="B241" s="16" t="s">
        <v>208</v>
      </c>
      <c r="C241" s="16" t="s">
        <v>899</v>
      </c>
      <c r="D241" s="16" t="s">
        <v>46</v>
      </c>
      <c r="E241" s="16" t="s">
        <v>47</v>
      </c>
      <c r="F241" s="42">
        <v>0</v>
      </c>
      <c r="G241" s="42">
        <v>0</v>
      </c>
      <c r="H241" s="42">
        <v>539</v>
      </c>
      <c r="I241" s="42">
        <v>404.8</v>
      </c>
      <c r="J241" s="42">
        <v>1.3315217391304399</v>
      </c>
      <c r="K241" s="42">
        <v>1</v>
      </c>
      <c r="L241" s="42">
        <v>1.1000000000000001</v>
      </c>
      <c r="M241" s="43">
        <v>2</v>
      </c>
      <c r="N241" s="43">
        <v>2</v>
      </c>
      <c r="O241" s="42">
        <v>809.6</v>
      </c>
      <c r="P241" s="44">
        <v>0.95</v>
      </c>
      <c r="Q241" s="16" t="s">
        <v>1436</v>
      </c>
      <c r="R241" s="43">
        <v>51</v>
      </c>
      <c r="S241" s="16" t="s">
        <v>1105</v>
      </c>
      <c r="T241" s="43">
        <v>2</v>
      </c>
      <c r="U241" s="43">
        <v>0</v>
      </c>
      <c r="V241" s="43">
        <v>2</v>
      </c>
      <c r="W241" s="45">
        <v>148200</v>
      </c>
      <c r="X241" s="45">
        <v>121254.48</v>
      </c>
      <c r="Y241" s="45">
        <v>-26945.52</v>
      </c>
      <c r="Z241" s="22" t="s">
        <v>1437</v>
      </c>
      <c r="AA241" s="22" t="s">
        <v>1679</v>
      </c>
    </row>
    <row r="242" spans="1:27" ht="30" customHeight="1" x14ac:dyDescent="0.25">
      <c r="A242" s="16" t="s">
        <v>207</v>
      </c>
      <c r="B242" s="16" t="s">
        <v>208</v>
      </c>
      <c r="C242" s="16" t="s">
        <v>899</v>
      </c>
      <c r="D242" s="16" t="s">
        <v>48</v>
      </c>
      <c r="E242" s="16" t="s">
        <v>49</v>
      </c>
      <c r="F242" s="42">
        <v>0</v>
      </c>
      <c r="G242" s="42">
        <v>0</v>
      </c>
      <c r="H242" s="42">
        <v>924</v>
      </c>
      <c r="I242" s="42">
        <v>369</v>
      </c>
      <c r="J242" s="42">
        <v>2.5040650406504099</v>
      </c>
      <c r="K242" s="42">
        <v>1</v>
      </c>
      <c r="L242" s="42">
        <v>1.1000000000000001</v>
      </c>
      <c r="M242" s="43">
        <v>3</v>
      </c>
      <c r="N242" s="43">
        <v>3</v>
      </c>
      <c r="O242" s="42">
        <v>1107</v>
      </c>
      <c r="P242" s="44">
        <v>0.95</v>
      </c>
      <c r="Q242" s="16" t="s">
        <v>1436</v>
      </c>
      <c r="R242" s="43">
        <v>66</v>
      </c>
      <c r="S242" s="16" t="s">
        <v>1105</v>
      </c>
      <c r="T242" s="43">
        <v>3</v>
      </c>
      <c r="U242" s="43">
        <v>0</v>
      </c>
      <c r="V242" s="43">
        <v>3</v>
      </c>
      <c r="W242" s="45">
        <v>232050</v>
      </c>
      <c r="X242" s="45">
        <v>189859.14</v>
      </c>
      <c r="Y242" s="45">
        <v>-42190.86</v>
      </c>
      <c r="Z242" s="22" t="s">
        <v>1437</v>
      </c>
      <c r="AA242" s="22" t="s">
        <v>1680</v>
      </c>
    </row>
    <row r="243" spans="1:27" ht="30" customHeight="1" x14ac:dyDescent="0.25">
      <c r="A243" s="16" t="s">
        <v>207</v>
      </c>
      <c r="B243" s="16" t="s">
        <v>208</v>
      </c>
      <c r="C243" s="16" t="s">
        <v>899</v>
      </c>
      <c r="D243" s="16" t="s">
        <v>4</v>
      </c>
      <c r="E243" s="16" t="s">
        <v>5</v>
      </c>
      <c r="F243" s="42">
        <v>1</v>
      </c>
      <c r="G243" s="42">
        <v>1</v>
      </c>
      <c r="H243" s="42">
        <v>94</v>
      </c>
      <c r="I243" s="42">
        <v>386.75</v>
      </c>
      <c r="J243" s="42">
        <v>0.24305106658047801</v>
      </c>
      <c r="K243" s="42">
        <v>1</v>
      </c>
      <c r="L243" s="42">
        <v>1.1000000000000001</v>
      </c>
      <c r="M243" s="43">
        <v>2</v>
      </c>
      <c r="N243" s="43">
        <v>1</v>
      </c>
      <c r="O243" s="42">
        <v>386.75</v>
      </c>
      <c r="P243" s="44">
        <v>0.95</v>
      </c>
      <c r="Q243" s="16" t="s">
        <v>1436</v>
      </c>
      <c r="R243" s="43">
        <v>36</v>
      </c>
      <c r="S243" s="16" t="s">
        <v>1102</v>
      </c>
      <c r="T243" s="43">
        <v>2</v>
      </c>
      <c r="U243" s="43">
        <v>0</v>
      </c>
      <c r="V243" s="43">
        <v>2</v>
      </c>
      <c r="W243" s="45">
        <v>89700</v>
      </c>
      <c r="X243" s="45">
        <v>73391.039999999994</v>
      </c>
      <c r="Y243" s="45">
        <v>-16308.96</v>
      </c>
      <c r="Z243" s="22" t="s">
        <v>1437</v>
      </c>
      <c r="AA243" s="22" t="s">
        <v>1681</v>
      </c>
    </row>
    <row r="244" spans="1:27" ht="45" customHeight="1" x14ac:dyDescent="0.25">
      <c r="A244" s="16" t="s">
        <v>207</v>
      </c>
      <c r="B244" s="16" t="s">
        <v>208</v>
      </c>
      <c r="C244" s="16" t="s">
        <v>899</v>
      </c>
      <c r="D244" s="16" t="s">
        <v>68</v>
      </c>
      <c r="E244" s="16" t="s">
        <v>69</v>
      </c>
      <c r="F244" s="42">
        <v>0</v>
      </c>
      <c r="G244" s="42">
        <v>0</v>
      </c>
      <c r="H244" s="42">
        <v>250</v>
      </c>
      <c r="I244" s="42">
        <v>369</v>
      </c>
      <c r="J244" s="42">
        <v>0.67750677506775103</v>
      </c>
      <c r="K244" s="42">
        <v>1</v>
      </c>
      <c r="L244" s="42">
        <v>1.1000000000000001</v>
      </c>
      <c r="M244" s="43">
        <v>2</v>
      </c>
      <c r="N244" s="43">
        <v>2</v>
      </c>
      <c r="O244" s="42">
        <v>738</v>
      </c>
      <c r="P244" s="44">
        <v>0.95</v>
      </c>
      <c r="Q244" s="16" t="s">
        <v>1436</v>
      </c>
      <c r="R244" s="43">
        <v>51</v>
      </c>
      <c r="S244" s="16" t="s">
        <v>1105</v>
      </c>
      <c r="T244" s="43">
        <v>2</v>
      </c>
      <c r="U244" s="43">
        <v>0</v>
      </c>
      <c r="V244" s="43">
        <v>2</v>
      </c>
      <c r="W244" s="45">
        <v>141700</v>
      </c>
      <c r="X244" s="45">
        <v>115936.2</v>
      </c>
      <c r="Y244" s="45">
        <v>-25763.8</v>
      </c>
      <c r="Z244" s="22" t="s">
        <v>1437</v>
      </c>
      <c r="AA244" s="22" t="s">
        <v>1682</v>
      </c>
    </row>
    <row r="245" spans="1:27" ht="45" customHeight="1" x14ac:dyDescent="0.25">
      <c r="A245" s="16" t="s">
        <v>210</v>
      </c>
      <c r="B245" s="16" t="s">
        <v>211</v>
      </c>
      <c r="C245" s="16" t="s">
        <v>901</v>
      </c>
      <c r="D245" s="16" t="s">
        <v>30</v>
      </c>
      <c r="E245" s="16" t="s">
        <v>31</v>
      </c>
      <c r="F245" s="42">
        <v>2</v>
      </c>
      <c r="G245" s="42">
        <v>2</v>
      </c>
      <c r="H245" s="42">
        <v>5499</v>
      </c>
      <c r="I245" s="42">
        <v>414</v>
      </c>
      <c r="J245" s="42">
        <v>13.2826086956522</v>
      </c>
      <c r="K245" s="42">
        <v>2</v>
      </c>
      <c r="L245" s="42">
        <v>1.1200000000000001</v>
      </c>
      <c r="M245" s="43">
        <v>15</v>
      </c>
      <c r="N245" s="43">
        <v>13</v>
      </c>
      <c r="O245" s="42">
        <v>5382</v>
      </c>
      <c r="P245" s="44">
        <v>0.95</v>
      </c>
      <c r="Q245" s="16" t="s">
        <v>1436</v>
      </c>
      <c r="R245" s="43">
        <v>100</v>
      </c>
      <c r="S245" s="16" t="s">
        <v>1154</v>
      </c>
      <c r="T245" s="43">
        <v>14</v>
      </c>
      <c r="U245" s="43">
        <v>0</v>
      </c>
      <c r="V245" s="43">
        <v>14</v>
      </c>
      <c r="W245" s="45">
        <v>673400</v>
      </c>
      <c r="X245" s="45">
        <v>550962.72</v>
      </c>
      <c r="Y245" s="45">
        <v>-122437.28</v>
      </c>
      <c r="Z245" s="22" t="s">
        <v>1437</v>
      </c>
      <c r="AA245" s="22" t="s">
        <v>1683</v>
      </c>
    </row>
    <row r="246" spans="1:27" ht="45" customHeight="1" x14ac:dyDescent="0.25">
      <c r="A246" s="16" t="s">
        <v>210</v>
      </c>
      <c r="B246" s="16" t="s">
        <v>211</v>
      </c>
      <c r="C246" s="16" t="s">
        <v>901</v>
      </c>
      <c r="D246" s="16" t="s">
        <v>52</v>
      </c>
      <c r="E246" s="16" t="s">
        <v>53</v>
      </c>
      <c r="F246" s="42">
        <v>2</v>
      </c>
      <c r="G246" s="42">
        <v>2</v>
      </c>
      <c r="H246" s="42">
        <v>700.9</v>
      </c>
      <c r="I246" s="42">
        <v>386.75</v>
      </c>
      <c r="J246" s="42">
        <v>1.81228183581125</v>
      </c>
      <c r="K246" s="42">
        <v>1</v>
      </c>
      <c r="L246" s="42">
        <v>1.1200000000000001</v>
      </c>
      <c r="M246" s="43">
        <v>3</v>
      </c>
      <c r="N246" s="43">
        <v>1</v>
      </c>
      <c r="O246" s="42">
        <v>386.75</v>
      </c>
      <c r="P246" s="44">
        <v>0.95</v>
      </c>
      <c r="Q246" s="16" t="s">
        <v>1436</v>
      </c>
      <c r="R246" s="43">
        <v>36</v>
      </c>
      <c r="S246" s="16" t="s">
        <v>1102</v>
      </c>
      <c r="T246" s="43">
        <v>2</v>
      </c>
      <c r="U246" s="43">
        <v>2</v>
      </c>
      <c r="V246" s="43">
        <v>0</v>
      </c>
      <c r="W246" s="45">
        <v>0</v>
      </c>
      <c r="X246" s="45">
        <v>73391.039999999994</v>
      </c>
      <c r="Y246" s="45">
        <v>73391.039999999994</v>
      </c>
      <c r="Z246" s="22" t="s">
        <v>1443</v>
      </c>
      <c r="AA246" s="22" t="s">
        <v>1684</v>
      </c>
    </row>
    <row r="247" spans="1:27" ht="45" customHeight="1" x14ac:dyDescent="0.25">
      <c r="A247" s="16" t="s">
        <v>210</v>
      </c>
      <c r="B247" s="16" t="s">
        <v>211</v>
      </c>
      <c r="C247" s="16" t="s">
        <v>901</v>
      </c>
      <c r="D247" s="16" t="s">
        <v>84</v>
      </c>
      <c r="E247" s="16" t="s">
        <v>85</v>
      </c>
      <c r="F247" s="42">
        <v>1</v>
      </c>
      <c r="G247" s="42">
        <v>0</v>
      </c>
      <c r="H247" s="42">
        <v>1220</v>
      </c>
      <c r="I247" s="42">
        <v>382.5</v>
      </c>
      <c r="J247" s="42">
        <v>3.18954248366013</v>
      </c>
      <c r="K247" s="42">
        <v>1</v>
      </c>
      <c r="L247" s="42">
        <v>1.1200000000000001</v>
      </c>
      <c r="M247" s="43">
        <v>4</v>
      </c>
      <c r="N247" s="43">
        <v>4</v>
      </c>
      <c r="O247" s="42">
        <v>1530</v>
      </c>
      <c r="P247" s="44">
        <v>0.95</v>
      </c>
      <c r="Q247" s="16" t="s">
        <v>1436</v>
      </c>
      <c r="R247" s="43">
        <v>81</v>
      </c>
      <c r="S247" s="16" t="s">
        <v>1154</v>
      </c>
      <c r="T247" s="43">
        <v>4</v>
      </c>
      <c r="U247" s="43">
        <v>0</v>
      </c>
      <c r="V247" s="43">
        <v>4</v>
      </c>
      <c r="W247" s="45">
        <v>231400</v>
      </c>
      <c r="X247" s="45">
        <v>189327.6</v>
      </c>
      <c r="Y247" s="45">
        <v>-42072.4</v>
      </c>
      <c r="Z247" s="22" t="s">
        <v>1437</v>
      </c>
      <c r="AA247" s="22" t="s">
        <v>1685</v>
      </c>
    </row>
    <row r="248" spans="1:27" ht="30" customHeight="1" x14ac:dyDescent="0.25">
      <c r="A248" s="16" t="s">
        <v>210</v>
      </c>
      <c r="B248" s="16" t="s">
        <v>211</v>
      </c>
      <c r="C248" s="16" t="s">
        <v>901</v>
      </c>
      <c r="D248" s="16" t="s">
        <v>26</v>
      </c>
      <c r="E248" s="16" t="s">
        <v>27</v>
      </c>
      <c r="F248" s="42">
        <v>1</v>
      </c>
      <c r="G248" s="42">
        <v>0</v>
      </c>
      <c r="H248" s="42">
        <v>357.4</v>
      </c>
      <c r="I248" s="42">
        <v>360</v>
      </c>
      <c r="J248" s="42">
        <v>0.99277777777777798</v>
      </c>
      <c r="K248" s="42">
        <v>1</v>
      </c>
      <c r="L248" s="42">
        <v>1.1200000000000001</v>
      </c>
      <c r="M248" s="43">
        <v>2</v>
      </c>
      <c r="N248" s="43">
        <v>2</v>
      </c>
      <c r="O248" s="42">
        <v>720</v>
      </c>
      <c r="P248" s="44">
        <v>0.95</v>
      </c>
      <c r="Q248" s="16" t="s">
        <v>1436</v>
      </c>
      <c r="R248" s="43">
        <v>51</v>
      </c>
      <c r="S248" s="16" t="s">
        <v>1105</v>
      </c>
      <c r="T248" s="43">
        <v>2</v>
      </c>
      <c r="U248" s="43">
        <v>0</v>
      </c>
      <c r="V248" s="43">
        <v>2</v>
      </c>
      <c r="W248" s="45">
        <v>83200</v>
      </c>
      <c r="X248" s="45">
        <v>68072.759999999995</v>
      </c>
      <c r="Y248" s="45">
        <v>-15127.24</v>
      </c>
      <c r="Z248" s="22" t="s">
        <v>1437</v>
      </c>
      <c r="AA248" s="22" t="s">
        <v>1686</v>
      </c>
    </row>
    <row r="249" spans="1:27" ht="30" customHeight="1" x14ac:dyDescent="0.25">
      <c r="A249" s="16" t="s">
        <v>210</v>
      </c>
      <c r="B249" s="16" t="s">
        <v>211</v>
      </c>
      <c r="C249" s="16" t="s">
        <v>901</v>
      </c>
      <c r="D249" s="16" t="s">
        <v>34</v>
      </c>
      <c r="E249" s="16" t="s">
        <v>35</v>
      </c>
      <c r="F249" s="42">
        <v>2</v>
      </c>
      <c r="G249" s="42">
        <v>1</v>
      </c>
      <c r="H249" s="42">
        <v>118.4</v>
      </c>
      <c r="I249" s="42">
        <v>386.75</v>
      </c>
      <c r="J249" s="42">
        <v>0.30614091790562398</v>
      </c>
      <c r="K249" s="42">
        <v>1</v>
      </c>
      <c r="L249" s="42">
        <v>1.1200000000000001</v>
      </c>
      <c r="M249" s="43">
        <v>2</v>
      </c>
      <c r="N249" s="43">
        <v>1</v>
      </c>
      <c r="O249" s="42">
        <v>386.75</v>
      </c>
      <c r="P249" s="44">
        <v>0.95</v>
      </c>
      <c r="Q249" s="16" t="s">
        <v>1436</v>
      </c>
      <c r="R249" s="43">
        <v>36</v>
      </c>
      <c r="S249" s="16" t="s">
        <v>1102</v>
      </c>
      <c r="T249" s="43">
        <v>2</v>
      </c>
      <c r="U249" s="43">
        <v>2</v>
      </c>
      <c r="V249" s="43">
        <v>0</v>
      </c>
      <c r="W249" s="45">
        <v>0</v>
      </c>
      <c r="X249" s="45">
        <v>89345.52</v>
      </c>
      <c r="Y249" s="45">
        <v>89345.52</v>
      </c>
      <c r="Z249" s="22" t="s">
        <v>1443</v>
      </c>
      <c r="AA249" s="22" t="s">
        <v>1687</v>
      </c>
    </row>
    <row r="250" spans="1:27" ht="45" customHeight="1" x14ac:dyDescent="0.25">
      <c r="A250" s="16" t="s">
        <v>210</v>
      </c>
      <c r="B250" s="16" t="s">
        <v>211</v>
      </c>
      <c r="C250" s="16" t="s">
        <v>901</v>
      </c>
      <c r="D250" s="16" t="s">
        <v>46</v>
      </c>
      <c r="E250" s="16" t="s">
        <v>47</v>
      </c>
      <c r="F250" s="42">
        <v>0</v>
      </c>
      <c r="G250" s="42">
        <v>0</v>
      </c>
      <c r="H250" s="42">
        <v>1260</v>
      </c>
      <c r="I250" s="42">
        <v>404.8</v>
      </c>
      <c r="J250" s="42">
        <v>3.11264822134387</v>
      </c>
      <c r="K250" s="42">
        <v>1</v>
      </c>
      <c r="L250" s="42">
        <v>1.1200000000000001</v>
      </c>
      <c r="M250" s="43">
        <v>4</v>
      </c>
      <c r="N250" s="43">
        <v>4</v>
      </c>
      <c r="O250" s="42">
        <v>1619.2</v>
      </c>
      <c r="P250" s="44">
        <v>0.95</v>
      </c>
      <c r="Q250" s="16" t="s">
        <v>1436</v>
      </c>
      <c r="R250" s="43">
        <v>81</v>
      </c>
      <c r="S250" s="16" t="s">
        <v>1154</v>
      </c>
      <c r="T250" s="43">
        <v>4</v>
      </c>
      <c r="U250" s="43">
        <v>0</v>
      </c>
      <c r="V250" s="43">
        <v>4</v>
      </c>
      <c r="W250" s="45">
        <v>296400</v>
      </c>
      <c r="X250" s="45">
        <v>242508.96</v>
      </c>
      <c r="Y250" s="45">
        <v>-53891.040000000001</v>
      </c>
      <c r="Z250" s="22" t="s">
        <v>1437</v>
      </c>
      <c r="AA250" s="22" t="s">
        <v>1688</v>
      </c>
    </row>
    <row r="251" spans="1:27" ht="45" customHeight="1" x14ac:dyDescent="0.25">
      <c r="A251" s="16" t="s">
        <v>210</v>
      </c>
      <c r="B251" s="16" t="s">
        <v>211</v>
      </c>
      <c r="C251" s="16" t="s">
        <v>901</v>
      </c>
      <c r="D251" s="16" t="s">
        <v>48</v>
      </c>
      <c r="E251" s="16" t="s">
        <v>49</v>
      </c>
      <c r="F251" s="42">
        <v>0</v>
      </c>
      <c r="G251" s="42">
        <v>0</v>
      </c>
      <c r="H251" s="42">
        <v>2160</v>
      </c>
      <c r="I251" s="42">
        <v>369</v>
      </c>
      <c r="J251" s="42">
        <v>5.8536585365853702</v>
      </c>
      <c r="K251" s="42">
        <v>1</v>
      </c>
      <c r="L251" s="42">
        <v>1.1200000000000001</v>
      </c>
      <c r="M251" s="43">
        <v>7</v>
      </c>
      <c r="N251" s="43">
        <v>7</v>
      </c>
      <c r="O251" s="42">
        <v>2583</v>
      </c>
      <c r="P251" s="44">
        <v>0.95</v>
      </c>
      <c r="Q251" s="16" t="s">
        <v>1436</v>
      </c>
      <c r="R251" s="43">
        <v>100</v>
      </c>
      <c r="S251" s="16" t="s">
        <v>1154</v>
      </c>
      <c r="T251" s="43">
        <v>7</v>
      </c>
      <c r="U251" s="43">
        <v>0</v>
      </c>
      <c r="V251" s="43">
        <v>7</v>
      </c>
      <c r="W251" s="45">
        <v>541450</v>
      </c>
      <c r="X251" s="45">
        <v>443004.66</v>
      </c>
      <c r="Y251" s="45">
        <v>-98445.34</v>
      </c>
      <c r="Z251" s="22" t="s">
        <v>1437</v>
      </c>
      <c r="AA251" s="22" t="s">
        <v>1689</v>
      </c>
    </row>
    <row r="252" spans="1:27" ht="45" customHeight="1" x14ac:dyDescent="0.25">
      <c r="A252" s="16" t="s">
        <v>210</v>
      </c>
      <c r="B252" s="16" t="s">
        <v>211</v>
      </c>
      <c r="C252" s="16" t="s">
        <v>901</v>
      </c>
      <c r="D252" s="16" t="s">
        <v>4</v>
      </c>
      <c r="E252" s="16" t="s">
        <v>5</v>
      </c>
      <c r="F252" s="42">
        <v>1</v>
      </c>
      <c r="G252" s="42">
        <v>0</v>
      </c>
      <c r="H252" s="42">
        <v>50</v>
      </c>
      <c r="I252" s="42">
        <v>386.75</v>
      </c>
      <c r="J252" s="42">
        <v>0.12928248222365901</v>
      </c>
      <c r="K252" s="42">
        <v>1</v>
      </c>
      <c r="L252" s="42">
        <v>1.1200000000000001</v>
      </c>
      <c r="M252" s="43">
        <v>2</v>
      </c>
      <c r="N252" s="43">
        <v>2</v>
      </c>
      <c r="O252" s="42">
        <v>773.5</v>
      </c>
      <c r="P252" s="44">
        <v>0.95</v>
      </c>
      <c r="Q252" s="16" t="s">
        <v>1436</v>
      </c>
      <c r="R252" s="43">
        <v>51</v>
      </c>
      <c r="S252" s="16" t="s">
        <v>1105</v>
      </c>
      <c r="T252" s="43">
        <v>2</v>
      </c>
      <c r="U252" s="43">
        <v>0</v>
      </c>
      <c r="V252" s="43">
        <v>2</v>
      </c>
      <c r="W252" s="45">
        <v>89700</v>
      </c>
      <c r="X252" s="45">
        <v>73391.039999999994</v>
      </c>
      <c r="Y252" s="45">
        <v>-16308.96</v>
      </c>
      <c r="Z252" s="22" t="s">
        <v>1437</v>
      </c>
      <c r="AA252" s="22" t="s">
        <v>1690</v>
      </c>
    </row>
    <row r="253" spans="1:27" ht="45" customHeight="1" x14ac:dyDescent="0.25">
      <c r="A253" s="16" t="s">
        <v>210</v>
      </c>
      <c r="B253" s="16" t="s">
        <v>211</v>
      </c>
      <c r="C253" s="16" t="s">
        <v>901</v>
      </c>
      <c r="D253" s="16" t="s">
        <v>68</v>
      </c>
      <c r="E253" s="16" t="s">
        <v>69</v>
      </c>
      <c r="F253" s="42">
        <v>0</v>
      </c>
      <c r="G253" s="42">
        <v>0</v>
      </c>
      <c r="H253" s="42">
        <v>125</v>
      </c>
      <c r="I253" s="42">
        <v>369</v>
      </c>
      <c r="J253" s="42">
        <v>0.33875338753387502</v>
      </c>
      <c r="K253" s="42">
        <v>1</v>
      </c>
      <c r="L253" s="42">
        <v>1.1200000000000001</v>
      </c>
      <c r="M253" s="43">
        <v>2</v>
      </c>
      <c r="N253" s="43">
        <v>2</v>
      </c>
      <c r="O253" s="42">
        <v>738</v>
      </c>
      <c r="P253" s="44">
        <v>0.95</v>
      </c>
      <c r="Q253" s="16" t="s">
        <v>1436</v>
      </c>
      <c r="R253" s="43">
        <v>51</v>
      </c>
      <c r="S253" s="16" t="s">
        <v>1105</v>
      </c>
      <c r="T253" s="43">
        <v>2</v>
      </c>
      <c r="U253" s="43">
        <v>0</v>
      </c>
      <c r="V253" s="43">
        <v>2</v>
      </c>
      <c r="W253" s="45">
        <v>141700</v>
      </c>
      <c r="X253" s="45">
        <v>115936.2</v>
      </c>
      <c r="Y253" s="45">
        <v>-25763.8</v>
      </c>
      <c r="Z253" s="22" t="s">
        <v>1437</v>
      </c>
      <c r="AA253" s="22" t="s">
        <v>1691</v>
      </c>
    </row>
    <row r="254" spans="1:27" ht="30" customHeight="1" x14ac:dyDescent="0.25">
      <c r="A254" s="16" t="s">
        <v>213</v>
      </c>
      <c r="B254" s="16" t="s">
        <v>214</v>
      </c>
      <c r="C254" s="16" t="s">
        <v>901</v>
      </c>
      <c r="D254" s="16" t="s">
        <v>30</v>
      </c>
      <c r="E254" s="16" t="s">
        <v>31</v>
      </c>
      <c r="F254" s="42">
        <v>3</v>
      </c>
      <c r="G254" s="42">
        <v>2</v>
      </c>
      <c r="H254" s="42">
        <v>2637</v>
      </c>
      <c r="I254" s="42">
        <v>414</v>
      </c>
      <c r="J254" s="42">
        <v>6.36956521739131</v>
      </c>
      <c r="K254" s="42">
        <v>2</v>
      </c>
      <c r="L254" s="42">
        <v>1.1399999999999999</v>
      </c>
      <c r="M254" s="43">
        <v>8</v>
      </c>
      <c r="N254" s="43">
        <v>6</v>
      </c>
      <c r="O254" s="42">
        <v>2484</v>
      </c>
      <c r="P254" s="44">
        <v>0.95</v>
      </c>
      <c r="Q254" s="16" t="s">
        <v>1436</v>
      </c>
      <c r="R254" s="43">
        <v>100</v>
      </c>
      <c r="S254" s="16" t="s">
        <v>1154</v>
      </c>
      <c r="T254" s="43">
        <v>7</v>
      </c>
      <c r="U254" s="43">
        <v>0</v>
      </c>
      <c r="V254" s="43">
        <v>7</v>
      </c>
      <c r="W254" s="45">
        <v>336700</v>
      </c>
      <c r="X254" s="45">
        <v>275481.36</v>
      </c>
      <c r="Y254" s="45">
        <v>-61218.64</v>
      </c>
      <c r="Z254" s="22" t="s">
        <v>1437</v>
      </c>
      <c r="AA254" s="22" t="s">
        <v>1692</v>
      </c>
    </row>
    <row r="255" spans="1:27" ht="45" customHeight="1" x14ac:dyDescent="0.25">
      <c r="A255" s="16" t="s">
        <v>213</v>
      </c>
      <c r="B255" s="16" t="s">
        <v>214</v>
      </c>
      <c r="C255" s="16" t="s">
        <v>901</v>
      </c>
      <c r="D255" s="16" t="s">
        <v>52</v>
      </c>
      <c r="E255" s="16" t="s">
        <v>53</v>
      </c>
      <c r="F255" s="42">
        <v>2</v>
      </c>
      <c r="G255" s="42">
        <v>2</v>
      </c>
      <c r="H255" s="42">
        <v>1027</v>
      </c>
      <c r="I255" s="42">
        <v>386.75</v>
      </c>
      <c r="J255" s="42">
        <v>2.6554621848739499</v>
      </c>
      <c r="K255" s="42">
        <v>1</v>
      </c>
      <c r="L255" s="42">
        <v>1.1399999999999999</v>
      </c>
      <c r="M255" s="43">
        <v>4</v>
      </c>
      <c r="N255" s="43">
        <v>2</v>
      </c>
      <c r="O255" s="42">
        <v>773.5</v>
      </c>
      <c r="P255" s="44">
        <v>0.95</v>
      </c>
      <c r="Q255" s="16" t="s">
        <v>1436</v>
      </c>
      <c r="R255" s="43">
        <v>51</v>
      </c>
      <c r="S255" s="16" t="s">
        <v>1105</v>
      </c>
      <c r="T255" s="43">
        <v>3</v>
      </c>
      <c r="U255" s="43">
        <v>3</v>
      </c>
      <c r="V255" s="43">
        <v>0</v>
      </c>
      <c r="W255" s="45">
        <v>0</v>
      </c>
      <c r="X255" s="45">
        <v>110086.56</v>
      </c>
      <c r="Y255" s="45">
        <v>110086.56</v>
      </c>
      <c r="Z255" s="22" t="s">
        <v>1443</v>
      </c>
      <c r="AA255" s="22" t="s">
        <v>1693</v>
      </c>
    </row>
    <row r="256" spans="1:27" ht="45" customHeight="1" x14ac:dyDescent="0.25">
      <c r="A256" s="16" t="s">
        <v>213</v>
      </c>
      <c r="B256" s="16" t="s">
        <v>214</v>
      </c>
      <c r="C256" s="16" t="s">
        <v>901</v>
      </c>
      <c r="D256" s="16" t="s">
        <v>84</v>
      </c>
      <c r="E256" s="16" t="s">
        <v>85</v>
      </c>
      <c r="F256" s="42">
        <v>1</v>
      </c>
      <c r="G256" s="42">
        <v>0</v>
      </c>
      <c r="H256" s="42">
        <v>633.5</v>
      </c>
      <c r="I256" s="42">
        <v>382.5</v>
      </c>
      <c r="J256" s="42">
        <v>1.6562091503267999</v>
      </c>
      <c r="K256" s="42">
        <v>1</v>
      </c>
      <c r="L256" s="42">
        <v>1.1399999999999999</v>
      </c>
      <c r="M256" s="43">
        <v>2</v>
      </c>
      <c r="N256" s="43">
        <v>2</v>
      </c>
      <c r="O256" s="42">
        <v>765</v>
      </c>
      <c r="P256" s="44">
        <v>0.95</v>
      </c>
      <c r="Q256" s="16" t="s">
        <v>1436</v>
      </c>
      <c r="R256" s="43">
        <v>51</v>
      </c>
      <c r="S256" s="16" t="s">
        <v>1105</v>
      </c>
      <c r="T256" s="43">
        <v>2</v>
      </c>
      <c r="U256" s="43">
        <v>0</v>
      </c>
      <c r="V256" s="43">
        <v>2</v>
      </c>
      <c r="W256" s="45">
        <v>115700</v>
      </c>
      <c r="X256" s="45">
        <v>94663.8</v>
      </c>
      <c r="Y256" s="45">
        <v>-21036.2</v>
      </c>
      <c r="Z256" s="22" t="s">
        <v>1437</v>
      </c>
      <c r="AA256" s="22" t="s">
        <v>1694</v>
      </c>
    </row>
    <row r="257" spans="1:27" ht="30" customHeight="1" x14ac:dyDescent="0.25">
      <c r="A257" s="16" t="s">
        <v>213</v>
      </c>
      <c r="B257" s="16" t="s">
        <v>214</v>
      </c>
      <c r="C257" s="16" t="s">
        <v>901</v>
      </c>
      <c r="D257" s="16" t="s">
        <v>26</v>
      </c>
      <c r="E257" s="16" t="s">
        <v>27</v>
      </c>
      <c r="F257" s="42">
        <v>1</v>
      </c>
      <c r="G257" s="42">
        <v>0</v>
      </c>
      <c r="H257" s="42">
        <v>211.3</v>
      </c>
      <c r="I257" s="42">
        <v>360</v>
      </c>
      <c r="J257" s="42">
        <v>0.58694444444444505</v>
      </c>
      <c r="K257" s="42">
        <v>1</v>
      </c>
      <c r="L257" s="42">
        <v>1.1399999999999999</v>
      </c>
      <c r="M257" s="43">
        <v>2</v>
      </c>
      <c r="N257" s="43">
        <v>2</v>
      </c>
      <c r="O257" s="42">
        <v>720</v>
      </c>
      <c r="P257" s="44">
        <v>0.95</v>
      </c>
      <c r="Q257" s="16" t="s">
        <v>1436</v>
      </c>
      <c r="R257" s="43">
        <v>51</v>
      </c>
      <c r="S257" s="16" t="s">
        <v>1105</v>
      </c>
      <c r="T257" s="43">
        <v>2</v>
      </c>
      <c r="U257" s="43">
        <v>0</v>
      </c>
      <c r="V257" s="43">
        <v>2</v>
      </c>
      <c r="W257" s="45">
        <v>83200</v>
      </c>
      <c r="X257" s="45">
        <v>68072.759999999995</v>
      </c>
      <c r="Y257" s="45">
        <v>-15127.24</v>
      </c>
      <c r="Z257" s="22" t="s">
        <v>1437</v>
      </c>
      <c r="AA257" s="22" t="s">
        <v>1695</v>
      </c>
    </row>
    <row r="258" spans="1:27" ht="30" customHeight="1" x14ac:dyDescent="0.25">
      <c r="A258" s="16" t="s">
        <v>213</v>
      </c>
      <c r="B258" s="16" t="s">
        <v>214</v>
      </c>
      <c r="C258" s="16" t="s">
        <v>901</v>
      </c>
      <c r="D258" s="16" t="s">
        <v>34</v>
      </c>
      <c r="E258" s="16" t="s">
        <v>35</v>
      </c>
      <c r="F258" s="42">
        <v>2</v>
      </c>
      <c r="G258" s="42">
        <v>3</v>
      </c>
      <c r="H258" s="42">
        <v>175</v>
      </c>
      <c r="I258" s="42">
        <v>386.75</v>
      </c>
      <c r="J258" s="42">
        <v>0.45248868778280499</v>
      </c>
      <c r="K258" s="42">
        <v>1</v>
      </c>
      <c r="L258" s="42">
        <v>1.1399999999999999</v>
      </c>
      <c r="M258" s="43">
        <v>2</v>
      </c>
      <c r="N258" s="43">
        <v>-1</v>
      </c>
      <c r="O258" s="42">
        <v>-386.75</v>
      </c>
      <c r="P258" s="44">
        <v>0.95</v>
      </c>
      <c r="Q258" s="16" t="s">
        <v>1436</v>
      </c>
      <c r="R258" s="43">
        <v>0</v>
      </c>
      <c r="S258" s="16" t="s">
        <v>1100</v>
      </c>
      <c r="T258" s="43">
        <v>0</v>
      </c>
      <c r="U258" s="43">
        <v>0</v>
      </c>
      <c r="V258" s="43">
        <v>0</v>
      </c>
      <c r="W258" s="45">
        <v>0</v>
      </c>
      <c r="X258" s="45">
        <v>0</v>
      </c>
      <c r="Y258" s="45">
        <v>0</v>
      </c>
      <c r="Z258" s="22" t="s">
        <v>1439</v>
      </c>
      <c r="AA258" s="22" t="s">
        <v>1696</v>
      </c>
    </row>
    <row r="259" spans="1:27" ht="45" customHeight="1" x14ac:dyDescent="0.25">
      <c r="A259" s="16" t="s">
        <v>213</v>
      </c>
      <c r="B259" s="16" t="s">
        <v>214</v>
      </c>
      <c r="C259" s="16" t="s">
        <v>901</v>
      </c>
      <c r="D259" s="16" t="s">
        <v>46</v>
      </c>
      <c r="E259" s="16" t="s">
        <v>47</v>
      </c>
      <c r="F259" s="42">
        <v>0</v>
      </c>
      <c r="G259" s="42">
        <v>0</v>
      </c>
      <c r="H259" s="42">
        <v>1015</v>
      </c>
      <c r="I259" s="42">
        <v>404.8</v>
      </c>
      <c r="J259" s="42">
        <v>2.5074110671936798</v>
      </c>
      <c r="K259" s="42">
        <v>1</v>
      </c>
      <c r="L259" s="42">
        <v>1.1399999999999999</v>
      </c>
      <c r="M259" s="43">
        <v>3</v>
      </c>
      <c r="N259" s="43">
        <v>3</v>
      </c>
      <c r="O259" s="42">
        <v>1214.4000000000001</v>
      </c>
      <c r="P259" s="44">
        <v>0.95</v>
      </c>
      <c r="Q259" s="16" t="s">
        <v>1436</v>
      </c>
      <c r="R259" s="43">
        <v>66</v>
      </c>
      <c r="S259" s="16" t="s">
        <v>1105</v>
      </c>
      <c r="T259" s="43">
        <v>3</v>
      </c>
      <c r="U259" s="43">
        <v>0</v>
      </c>
      <c r="V259" s="43">
        <v>3</v>
      </c>
      <c r="W259" s="45">
        <v>222300</v>
      </c>
      <c r="X259" s="45">
        <v>181881.72</v>
      </c>
      <c r="Y259" s="45">
        <v>-40418.28</v>
      </c>
      <c r="Z259" s="22" t="s">
        <v>1437</v>
      </c>
      <c r="AA259" s="22" t="s">
        <v>1697</v>
      </c>
    </row>
    <row r="260" spans="1:27" ht="45" customHeight="1" x14ac:dyDescent="0.25">
      <c r="A260" s="16" t="s">
        <v>213</v>
      </c>
      <c r="B260" s="16" t="s">
        <v>214</v>
      </c>
      <c r="C260" s="16" t="s">
        <v>901</v>
      </c>
      <c r="D260" s="16" t="s">
        <v>48</v>
      </c>
      <c r="E260" s="16" t="s">
        <v>49</v>
      </c>
      <c r="F260" s="42">
        <v>0</v>
      </c>
      <c r="G260" s="42">
        <v>0</v>
      </c>
      <c r="H260" s="42">
        <v>1740</v>
      </c>
      <c r="I260" s="42">
        <v>369</v>
      </c>
      <c r="J260" s="42">
        <v>4.7154471544715504</v>
      </c>
      <c r="K260" s="42">
        <v>1</v>
      </c>
      <c r="L260" s="42">
        <v>1.1399999999999999</v>
      </c>
      <c r="M260" s="43">
        <v>6</v>
      </c>
      <c r="N260" s="43">
        <v>6</v>
      </c>
      <c r="O260" s="42">
        <v>2214</v>
      </c>
      <c r="P260" s="44">
        <v>0.95</v>
      </c>
      <c r="Q260" s="16" t="s">
        <v>1436</v>
      </c>
      <c r="R260" s="43">
        <v>100</v>
      </c>
      <c r="S260" s="16" t="s">
        <v>1154</v>
      </c>
      <c r="T260" s="43">
        <v>6</v>
      </c>
      <c r="U260" s="43">
        <v>0</v>
      </c>
      <c r="V260" s="43">
        <v>6</v>
      </c>
      <c r="W260" s="45">
        <v>464100</v>
      </c>
      <c r="X260" s="45">
        <v>379718.28</v>
      </c>
      <c r="Y260" s="45">
        <v>-84381.72</v>
      </c>
      <c r="Z260" s="22" t="s">
        <v>1437</v>
      </c>
      <c r="AA260" s="22" t="s">
        <v>1698</v>
      </c>
    </row>
    <row r="261" spans="1:27" ht="45" customHeight="1" x14ac:dyDescent="0.25">
      <c r="A261" s="16" t="s">
        <v>213</v>
      </c>
      <c r="B261" s="16" t="s">
        <v>214</v>
      </c>
      <c r="C261" s="16" t="s">
        <v>901</v>
      </c>
      <c r="D261" s="16" t="s">
        <v>4</v>
      </c>
      <c r="E261" s="16" t="s">
        <v>5</v>
      </c>
      <c r="F261" s="42">
        <v>1</v>
      </c>
      <c r="G261" s="42">
        <v>1</v>
      </c>
      <c r="H261" s="42">
        <v>74</v>
      </c>
      <c r="I261" s="42">
        <v>386.75</v>
      </c>
      <c r="J261" s="42">
        <v>0.19133807369101499</v>
      </c>
      <c r="K261" s="42">
        <v>1</v>
      </c>
      <c r="L261" s="42">
        <v>1.1399999999999999</v>
      </c>
      <c r="M261" s="43">
        <v>2</v>
      </c>
      <c r="N261" s="43">
        <v>1</v>
      </c>
      <c r="O261" s="42">
        <v>386.75</v>
      </c>
      <c r="P261" s="44">
        <v>0.95</v>
      </c>
      <c r="Q261" s="16" t="s">
        <v>1436</v>
      </c>
      <c r="R261" s="43">
        <v>36</v>
      </c>
      <c r="S261" s="16" t="s">
        <v>1102</v>
      </c>
      <c r="T261" s="43">
        <v>2</v>
      </c>
      <c r="U261" s="43">
        <v>0</v>
      </c>
      <c r="V261" s="43">
        <v>2</v>
      </c>
      <c r="W261" s="45">
        <v>89700</v>
      </c>
      <c r="X261" s="45">
        <v>73391.039999999994</v>
      </c>
      <c r="Y261" s="45">
        <v>-16308.96</v>
      </c>
      <c r="Z261" s="22" t="s">
        <v>1437</v>
      </c>
      <c r="AA261" s="22" t="s">
        <v>1699</v>
      </c>
    </row>
    <row r="262" spans="1:27" ht="45" customHeight="1" x14ac:dyDescent="0.25">
      <c r="A262" s="16" t="s">
        <v>213</v>
      </c>
      <c r="B262" s="16" t="s">
        <v>214</v>
      </c>
      <c r="C262" s="16" t="s">
        <v>901</v>
      </c>
      <c r="D262" s="16" t="s">
        <v>68</v>
      </c>
      <c r="E262" s="16" t="s">
        <v>69</v>
      </c>
      <c r="F262" s="42">
        <v>0</v>
      </c>
      <c r="G262" s="42">
        <v>0</v>
      </c>
      <c r="H262" s="42">
        <v>50</v>
      </c>
      <c r="I262" s="42">
        <v>369</v>
      </c>
      <c r="J262" s="42">
        <v>0.13550135501355001</v>
      </c>
      <c r="K262" s="42">
        <v>1</v>
      </c>
      <c r="L262" s="42">
        <v>1.1399999999999999</v>
      </c>
      <c r="M262" s="43">
        <v>2</v>
      </c>
      <c r="N262" s="43">
        <v>2</v>
      </c>
      <c r="O262" s="42">
        <v>738</v>
      </c>
      <c r="P262" s="44">
        <v>0.95</v>
      </c>
      <c r="Q262" s="16" t="s">
        <v>1436</v>
      </c>
      <c r="R262" s="43">
        <v>51</v>
      </c>
      <c r="S262" s="16" t="s">
        <v>1105</v>
      </c>
      <c r="T262" s="43">
        <v>2</v>
      </c>
      <c r="U262" s="43">
        <v>0</v>
      </c>
      <c r="V262" s="43">
        <v>2</v>
      </c>
      <c r="W262" s="45">
        <v>141700</v>
      </c>
      <c r="X262" s="45">
        <v>115936.2</v>
      </c>
      <c r="Y262" s="45">
        <v>-25763.8</v>
      </c>
      <c r="Z262" s="22" t="s">
        <v>1437</v>
      </c>
      <c r="AA262" s="22" t="s">
        <v>1700</v>
      </c>
    </row>
    <row r="263" spans="1:27" ht="30" customHeight="1" x14ac:dyDescent="0.25">
      <c r="A263" s="16" t="s">
        <v>216</v>
      </c>
      <c r="B263" s="16" t="s">
        <v>217</v>
      </c>
      <c r="C263" s="16" t="s">
        <v>901</v>
      </c>
      <c r="D263" s="16" t="s">
        <v>30</v>
      </c>
      <c r="E263" s="16" t="s">
        <v>31</v>
      </c>
      <c r="F263" s="42">
        <v>3</v>
      </c>
      <c r="G263" s="42">
        <v>3</v>
      </c>
      <c r="H263" s="42">
        <v>4496</v>
      </c>
      <c r="I263" s="42">
        <v>414</v>
      </c>
      <c r="J263" s="42">
        <v>10.8599033816425</v>
      </c>
      <c r="K263" s="42">
        <v>2</v>
      </c>
      <c r="L263" s="42">
        <v>1.01</v>
      </c>
      <c r="M263" s="43">
        <v>11</v>
      </c>
      <c r="N263" s="43">
        <v>8</v>
      </c>
      <c r="O263" s="42">
        <v>3312</v>
      </c>
      <c r="P263" s="44">
        <v>0.95</v>
      </c>
      <c r="Q263" s="16" t="s">
        <v>1436</v>
      </c>
      <c r="R263" s="43">
        <v>100</v>
      </c>
      <c r="S263" s="16" t="s">
        <v>1154</v>
      </c>
      <c r="T263" s="43">
        <v>9</v>
      </c>
      <c r="U263" s="43">
        <v>0</v>
      </c>
      <c r="V263" s="43">
        <v>9</v>
      </c>
      <c r="W263" s="45">
        <v>432900</v>
      </c>
      <c r="X263" s="45">
        <v>354190.32</v>
      </c>
      <c r="Y263" s="45">
        <v>-78709.679999999993</v>
      </c>
      <c r="Z263" s="22" t="s">
        <v>1437</v>
      </c>
      <c r="AA263" s="22" t="s">
        <v>1701</v>
      </c>
    </row>
    <row r="264" spans="1:27" ht="45" customHeight="1" x14ac:dyDescent="0.25">
      <c r="A264" s="16" t="s">
        <v>216</v>
      </c>
      <c r="B264" s="16" t="s">
        <v>217</v>
      </c>
      <c r="C264" s="16" t="s">
        <v>901</v>
      </c>
      <c r="D264" s="16" t="s">
        <v>52</v>
      </c>
      <c r="E264" s="16" t="s">
        <v>53</v>
      </c>
      <c r="F264" s="42">
        <v>2</v>
      </c>
      <c r="G264" s="42">
        <v>2</v>
      </c>
      <c r="H264" s="42">
        <v>138</v>
      </c>
      <c r="I264" s="42">
        <v>386.75</v>
      </c>
      <c r="J264" s="42">
        <v>0.35681965093729801</v>
      </c>
      <c r="K264" s="42">
        <v>1</v>
      </c>
      <c r="L264" s="42">
        <v>1.01</v>
      </c>
      <c r="M264" s="43">
        <v>2</v>
      </c>
      <c r="N264" s="43">
        <v>0</v>
      </c>
      <c r="O264" s="42">
        <v>0</v>
      </c>
      <c r="P264" s="44">
        <v>0.95</v>
      </c>
      <c r="Q264" s="16" t="s">
        <v>1436</v>
      </c>
      <c r="R264" s="43">
        <v>1</v>
      </c>
      <c r="S264" s="16" t="s">
        <v>1100</v>
      </c>
      <c r="T264" s="43">
        <v>1</v>
      </c>
      <c r="U264" s="43">
        <v>1</v>
      </c>
      <c r="V264" s="43">
        <v>0</v>
      </c>
      <c r="W264" s="45">
        <v>0</v>
      </c>
      <c r="X264" s="45">
        <v>36695.519999999997</v>
      </c>
      <c r="Y264" s="45">
        <v>36695.519999999997</v>
      </c>
      <c r="Z264" s="22" t="s">
        <v>1443</v>
      </c>
      <c r="AA264" s="22" t="s">
        <v>1702</v>
      </c>
    </row>
    <row r="265" spans="1:27" ht="45" customHeight="1" x14ac:dyDescent="0.25">
      <c r="A265" s="16" t="s">
        <v>216</v>
      </c>
      <c r="B265" s="16" t="s">
        <v>217</v>
      </c>
      <c r="C265" s="16" t="s">
        <v>901</v>
      </c>
      <c r="D265" s="16" t="s">
        <v>84</v>
      </c>
      <c r="E265" s="16" t="s">
        <v>85</v>
      </c>
      <c r="F265" s="42">
        <v>1</v>
      </c>
      <c r="G265" s="42">
        <v>0</v>
      </c>
      <c r="H265" s="42">
        <v>1003</v>
      </c>
      <c r="I265" s="42">
        <v>382.5</v>
      </c>
      <c r="J265" s="42">
        <v>2.62222222222222</v>
      </c>
      <c r="K265" s="42">
        <v>1</v>
      </c>
      <c r="L265" s="42">
        <v>1.01</v>
      </c>
      <c r="M265" s="43">
        <v>3</v>
      </c>
      <c r="N265" s="43">
        <v>3</v>
      </c>
      <c r="O265" s="42">
        <v>1147.5</v>
      </c>
      <c r="P265" s="44">
        <v>0.95</v>
      </c>
      <c r="Q265" s="16" t="s">
        <v>1436</v>
      </c>
      <c r="R265" s="43">
        <v>66</v>
      </c>
      <c r="S265" s="16" t="s">
        <v>1105</v>
      </c>
      <c r="T265" s="43">
        <v>3</v>
      </c>
      <c r="U265" s="43">
        <v>0</v>
      </c>
      <c r="V265" s="43">
        <v>3</v>
      </c>
      <c r="W265" s="45">
        <v>173550</v>
      </c>
      <c r="X265" s="45">
        <v>141995.70000000001</v>
      </c>
      <c r="Y265" s="45">
        <v>-31554.3</v>
      </c>
      <c r="Z265" s="22" t="s">
        <v>1437</v>
      </c>
      <c r="AA265" s="22" t="s">
        <v>1703</v>
      </c>
    </row>
    <row r="266" spans="1:27" ht="30" customHeight="1" x14ac:dyDescent="0.25">
      <c r="A266" s="16" t="s">
        <v>216</v>
      </c>
      <c r="B266" s="16" t="s">
        <v>217</v>
      </c>
      <c r="C266" s="16" t="s">
        <v>901</v>
      </c>
      <c r="D266" s="16" t="s">
        <v>26</v>
      </c>
      <c r="E266" s="16" t="s">
        <v>27</v>
      </c>
      <c r="F266" s="42">
        <v>1</v>
      </c>
      <c r="G266" s="42">
        <v>2</v>
      </c>
      <c r="H266" s="42">
        <v>300.89999999999998</v>
      </c>
      <c r="I266" s="42">
        <v>360</v>
      </c>
      <c r="J266" s="42">
        <v>0.83583333333333298</v>
      </c>
      <c r="K266" s="42">
        <v>1</v>
      </c>
      <c r="L266" s="42">
        <v>1.01</v>
      </c>
      <c r="M266" s="43">
        <v>2</v>
      </c>
      <c r="N266" s="43">
        <v>0</v>
      </c>
      <c r="O266" s="42">
        <v>0</v>
      </c>
      <c r="P266" s="44">
        <v>0.95</v>
      </c>
      <c r="Q266" s="16" t="s">
        <v>1436</v>
      </c>
      <c r="R266" s="43">
        <v>6</v>
      </c>
      <c r="S266" s="16" t="s">
        <v>1100</v>
      </c>
      <c r="T266" s="43">
        <v>1</v>
      </c>
      <c r="U266" s="43">
        <v>0</v>
      </c>
      <c r="V266" s="43">
        <v>1</v>
      </c>
      <c r="W266" s="45">
        <v>41600</v>
      </c>
      <c r="X266" s="45">
        <v>34036.379999999997</v>
      </c>
      <c r="Y266" s="45">
        <v>-7563.62</v>
      </c>
      <c r="Z266" s="22" t="s">
        <v>1437</v>
      </c>
      <c r="AA266" s="22" t="s">
        <v>1704</v>
      </c>
    </row>
    <row r="267" spans="1:27" ht="30" customHeight="1" x14ac:dyDescent="0.25">
      <c r="A267" s="16" t="s">
        <v>216</v>
      </c>
      <c r="B267" s="16" t="s">
        <v>217</v>
      </c>
      <c r="C267" s="16" t="s">
        <v>901</v>
      </c>
      <c r="D267" s="16" t="s">
        <v>34</v>
      </c>
      <c r="E267" s="16" t="s">
        <v>35</v>
      </c>
      <c r="F267" s="42">
        <v>2</v>
      </c>
      <c r="G267" s="42">
        <v>0</v>
      </c>
      <c r="H267" s="42">
        <v>61</v>
      </c>
      <c r="I267" s="42">
        <v>386.75</v>
      </c>
      <c r="J267" s="42">
        <v>0.15772462831286399</v>
      </c>
      <c r="K267" s="42">
        <v>1</v>
      </c>
      <c r="L267" s="42">
        <v>1.01</v>
      </c>
      <c r="M267" s="43">
        <v>2</v>
      </c>
      <c r="N267" s="43">
        <v>2</v>
      </c>
      <c r="O267" s="42">
        <v>773.5</v>
      </c>
      <c r="P267" s="44">
        <v>0.95</v>
      </c>
      <c r="Q267" s="16" t="s">
        <v>1436</v>
      </c>
      <c r="R267" s="43">
        <v>51</v>
      </c>
      <c r="S267" s="16" t="s">
        <v>1105</v>
      </c>
      <c r="T267" s="43">
        <v>2</v>
      </c>
      <c r="U267" s="43">
        <v>2</v>
      </c>
      <c r="V267" s="43">
        <v>0</v>
      </c>
      <c r="W267" s="45">
        <v>0</v>
      </c>
      <c r="X267" s="45">
        <v>89345.52</v>
      </c>
      <c r="Y267" s="45">
        <v>89345.52</v>
      </c>
      <c r="Z267" s="22" t="s">
        <v>1443</v>
      </c>
      <c r="AA267" s="22" t="s">
        <v>1705</v>
      </c>
    </row>
    <row r="268" spans="1:27" ht="45" customHeight="1" x14ac:dyDescent="0.25">
      <c r="A268" s="16" t="s">
        <v>216</v>
      </c>
      <c r="B268" s="16" t="s">
        <v>217</v>
      </c>
      <c r="C268" s="16" t="s">
        <v>901</v>
      </c>
      <c r="D268" s="16" t="s">
        <v>46</v>
      </c>
      <c r="E268" s="16" t="s">
        <v>47</v>
      </c>
      <c r="F268" s="42">
        <v>1</v>
      </c>
      <c r="G268" s="42">
        <v>1</v>
      </c>
      <c r="H268" s="42">
        <v>1001</v>
      </c>
      <c r="I268" s="42">
        <v>404.8</v>
      </c>
      <c r="J268" s="42">
        <v>2.4728260869565202</v>
      </c>
      <c r="K268" s="42">
        <v>1</v>
      </c>
      <c r="L268" s="42">
        <v>1.01</v>
      </c>
      <c r="M268" s="43">
        <v>3</v>
      </c>
      <c r="N268" s="43">
        <v>2</v>
      </c>
      <c r="O268" s="42">
        <v>809.6</v>
      </c>
      <c r="P268" s="44">
        <v>0.95</v>
      </c>
      <c r="Q268" s="16" t="s">
        <v>1436</v>
      </c>
      <c r="R268" s="43">
        <v>51</v>
      </c>
      <c r="S268" s="16" t="s">
        <v>1105</v>
      </c>
      <c r="T268" s="43">
        <v>3</v>
      </c>
      <c r="U268" s="43">
        <v>0</v>
      </c>
      <c r="V268" s="43">
        <v>3</v>
      </c>
      <c r="W268" s="45">
        <v>222300</v>
      </c>
      <c r="X268" s="45">
        <v>181881.72</v>
      </c>
      <c r="Y268" s="45">
        <v>-40418.28</v>
      </c>
      <c r="Z268" s="22" t="s">
        <v>1437</v>
      </c>
      <c r="AA268" s="22" t="s">
        <v>1706</v>
      </c>
    </row>
    <row r="269" spans="1:27" ht="45" customHeight="1" x14ac:dyDescent="0.25">
      <c r="A269" s="16" t="s">
        <v>216</v>
      </c>
      <c r="B269" s="16" t="s">
        <v>217</v>
      </c>
      <c r="C269" s="16" t="s">
        <v>901</v>
      </c>
      <c r="D269" s="16" t="s">
        <v>48</v>
      </c>
      <c r="E269" s="16" t="s">
        <v>49</v>
      </c>
      <c r="F269" s="42">
        <v>1</v>
      </c>
      <c r="G269" s="42">
        <v>1</v>
      </c>
      <c r="H269" s="42">
        <v>1716</v>
      </c>
      <c r="I269" s="42">
        <v>369</v>
      </c>
      <c r="J269" s="42">
        <v>4.6504065040650397</v>
      </c>
      <c r="K269" s="42">
        <v>1</v>
      </c>
      <c r="L269" s="42">
        <v>1.01</v>
      </c>
      <c r="M269" s="43">
        <v>5</v>
      </c>
      <c r="N269" s="43">
        <v>4</v>
      </c>
      <c r="O269" s="42">
        <v>1476</v>
      </c>
      <c r="P269" s="44">
        <v>0.95</v>
      </c>
      <c r="Q269" s="16" t="s">
        <v>1436</v>
      </c>
      <c r="R269" s="43">
        <v>81</v>
      </c>
      <c r="S269" s="16" t="s">
        <v>1154</v>
      </c>
      <c r="T269" s="43">
        <v>5</v>
      </c>
      <c r="U269" s="43">
        <v>0</v>
      </c>
      <c r="V269" s="43">
        <v>5</v>
      </c>
      <c r="W269" s="45">
        <v>386750</v>
      </c>
      <c r="X269" s="45">
        <v>316431.90000000002</v>
      </c>
      <c r="Y269" s="45">
        <v>-70318.100000000006</v>
      </c>
      <c r="Z269" s="22" t="s">
        <v>1437</v>
      </c>
      <c r="AA269" s="22" t="s">
        <v>1707</v>
      </c>
    </row>
    <row r="270" spans="1:27" ht="45" customHeight="1" x14ac:dyDescent="0.25">
      <c r="A270" s="16" t="s">
        <v>216</v>
      </c>
      <c r="B270" s="16" t="s">
        <v>217</v>
      </c>
      <c r="C270" s="16" t="s">
        <v>901</v>
      </c>
      <c r="D270" s="16" t="s">
        <v>4</v>
      </c>
      <c r="E270" s="16" t="s">
        <v>5</v>
      </c>
      <c r="F270" s="42">
        <v>1</v>
      </c>
      <c r="G270" s="42">
        <v>1</v>
      </c>
      <c r="H270" s="42">
        <v>20</v>
      </c>
      <c r="I270" s="42">
        <v>386.75</v>
      </c>
      <c r="J270" s="42">
        <v>5.1712992889463502E-2</v>
      </c>
      <c r="K270" s="42">
        <v>1</v>
      </c>
      <c r="L270" s="42">
        <v>1.01</v>
      </c>
      <c r="M270" s="43">
        <v>2</v>
      </c>
      <c r="N270" s="43">
        <v>1</v>
      </c>
      <c r="O270" s="42">
        <v>386.75</v>
      </c>
      <c r="P270" s="44">
        <v>0.95</v>
      </c>
      <c r="Q270" s="16" t="s">
        <v>1436</v>
      </c>
      <c r="R270" s="43">
        <v>36</v>
      </c>
      <c r="S270" s="16" t="s">
        <v>1102</v>
      </c>
      <c r="T270" s="43">
        <v>2</v>
      </c>
      <c r="U270" s="43">
        <v>0</v>
      </c>
      <c r="V270" s="43">
        <v>2</v>
      </c>
      <c r="W270" s="45">
        <v>89700</v>
      </c>
      <c r="X270" s="45">
        <v>73391.039999999994</v>
      </c>
      <c r="Y270" s="45">
        <v>-16308.96</v>
      </c>
      <c r="Z270" s="22" t="s">
        <v>1437</v>
      </c>
      <c r="AA270" s="22" t="s">
        <v>1708</v>
      </c>
    </row>
    <row r="271" spans="1:27" ht="45" customHeight="1" x14ac:dyDescent="0.25">
      <c r="A271" s="16" t="s">
        <v>216</v>
      </c>
      <c r="B271" s="16" t="s">
        <v>217</v>
      </c>
      <c r="C271" s="16" t="s">
        <v>901</v>
      </c>
      <c r="D271" s="16" t="s">
        <v>68</v>
      </c>
      <c r="E271" s="16" t="s">
        <v>69</v>
      </c>
      <c r="F271" s="42">
        <v>0</v>
      </c>
      <c r="G271" s="42">
        <v>0</v>
      </c>
      <c r="H271" s="42">
        <v>100</v>
      </c>
      <c r="I271" s="42">
        <v>369</v>
      </c>
      <c r="J271" s="42">
        <v>0.27100271002710002</v>
      </c>
      <c r="K271" s="42">
        <v>1</v>
      </c>
      <c r="L271" s="42">
        <v>1.01</v>
      </c>
      <c r="M271" s="43">
        <v>2</v>
      </c>
      <c r="N271" s="43">
        <v>2</v>
      </c>
      <c r="O271" s="42">
        <v>738</v>
      </c>
      <c r="P271" s="44">
        <v>0.95</v>
      </c>
      <c r="Q271" s="16" t="s">
        <v>1436</v>
      </c>
      <c r="R271" s="43">
        <v>51</v>
      </c>
      <c r="S271" s="16" t="s">
        <v>1105</v>
      </c>
      <c r="T271" s="43">
        <v>2</v>
      </c>
      <c r="U271" s="43">
        <v>0</v>
      </c>
      <c r="V271" s="43">
        <v>2</v>
      </c>
      <c r="W271" s="45">
        <v>141700</v>
      </c>
      <c r="X271" s="45">
        <v>115936.2</v>
      </c>
      <c r="Y271" s="45">
        <v>-25763.8</v>
      </c>
      <c r="Z271" s="22" t="s">
        <v>1437</v>
      </c>
      <c r="AA271" s="22" t="s">
        <v>1709</v>
      </c>
    </row>
    <row r="272" spans="1:27" ht="45" customHeight="1" x14ac:dyDescent="0.25">
      <c r="A272" s="16" t="s">
        <v>220</v>
      </c>
      <c r="B272" s="16" t="s">
        <v>221</v>
      </c>
      <c r="C272" s="16" t="s">
        <v>900</v>
      </c>
      <c r="D272" s="16" t="s">
        <v>30</v>
      </c>
      <c r="E272" s="16" t="s">
        <v>31</v>
      </c>
      <c r="F272" s="42">
        <v>2</v>
      </c>
      <c r="G272" s="42">
        <v>2</v>
      </c>
      <c r="H272" s="42">
        <v>7121</v>
      </c>
      <c r="I272" s="42">
        <v>414</v>
      </c>
      <c r="J272" s="42">
        <v>17.200483091787401</v>
      </c>
      <c r="K272" s="42">
        <v>2</v>
      </c>
      <c r="L272" s="42">
        <v>1.03</v>
      </c>
      <c r="M272" s="43">
        <v>18</v>
      </c>
      <c r="N272" s="43">
        <v>16</v>
      </c>
      <c r="O272" s="42">
        <v>6624</v>
      </c>
      <c r="P272" s="44">
        <v>0.95</v>
      </c>
      <c r="Q272" s="16" t="s">
        <v>1436</v>
      </c>
      <c r="R272" s="43">
        <v>100</v>
      </c>
      <c r="S272" s="16" t="s">
        <v>1154</v>
      </c>
      <c r="T272" s="43">
        <v>17</v>
      </c>
      <c r="U272" s="43">
        <v>0</v>
      </c>
      <c r="V272" s="43">
        <v>17</v>
      </c>
      <c r="W272" s="45">
        <v>817700</v>
      </c>
      <c r="X272" s="45">
        <v>669026.16</v>
      </c>
      <c r="Y272" s="45">
        <v>-148673.84</v>
      </c>
      <c r="Z272" s="22" t="s">
        <v>1437</v>
      </c>
      <c r="AA272" s="22" t="s">
        <v>1710</v>
      </c>
    </row>
    <row r="273" spans="1:27" ht="45" customHeight="1" x14ac:dyDescent="0.25">
      <c r="A273" s="16" t="s">
        <v>220</v>
      </c>
      <c r="B273" s="16" t="s">
        <v>221</v>
      </c>
      <c r="C273" s="16" t="s">
        <v>900</v>
      </c>
      <c r="D273" s="16" t="s">
        <v>52</v>
      </c>
      <c r="E273" s="16" t="s">
        <v>53</v>
      </c>
      <c r="F273" s="42">
        <v>2</v>
      </c>
      <c r="G273" s="42">
        <v>3</v>
      </c>
      <c r="H273" s="42">
        <v>107.6</v>
      </c>
      <c r="I273" s="42">
        <v>386.75</v>
      </c>
      <c r="J273" s="42">
        <v>0.27821590174531402</v>
      </c>
      <c r="K273" s="42">
        <v>1</v>
      </c>
      <c r="L273" s="42">
        <v>1.03</v>
      </c>
      <c r="M273" s="43">
        <v>2</v>
      </c>
      <c r="N273" s="43">
        <v>-1</v>
      </c>
      <c r="O273" s="42">
        <v>-386.75</v>
      </c>
      <c r="P273" s="44">
        <v>0.95</v>
      </c>
      <c r="Q273" s="16" t="s">
        <v>1436</v>
      </c>
      <c r="R273" s="43">
        <v>0</v>
      </c>
      <c r="S273" s="16" t="s">
        <v>1100</v>
      </c>
      <c r="T273" s="43">
        <v>0</v>
      </c>
      <c r="U273" s="43">
        <v>0</v>
      </c>
      <c r="V273" s="43">
        <v>0</v>
      </c>
      <c r="W273" s="45">
        <v>0</v>
      </c>
      <c r="X273" s="45">
        <v>0</v>
      </c>
      <c r="Y273" s="45">
        <v>0</v>
      </c>
      <c r="Z273" s="22" t="s">
        <v>1439</v>
      </c>
      <c r="AA273" s="22" t="s">
        <v>1711</v>
      </c>
    </row>
    <row r="274" spans="1:27" ht="30" customHeight="1" x14ac:dyDescent="0.25">
      <c r="A274" s="16" t="s">
        <v>220</v>
      </c>
      <c r="B274" s="16" t="s">
        <v>221</v>
      </c>
      <c r="C274" s="16" t="s">
        <v>900</v>
      </c>
      <c r="D274" s="16" t="s">
        <v>84</v>
      </c>
      <c r="E274" s="16" t="s">
        <v>85</v>
      </c>
      <c r="F274" s="42">
        <v>1</v>
      </c>
      <c r="G274" s="42">
        <v>0</v>
      </c>
      <c r="H274" s="42">
        <v>1473.5</v>
      </c>
      <c r="I274" s="42">
        <v>382.5</v>
      </c>
      <c r="J274" s="42">
        <v>3.85228758169935</v>
      </c>
      <c r="K274" s="42">
        <v>1</v>
      </c>
      <c r="L274" s="42">
        <v>1.03</v>
      </c>
      <c r="M274" s="43">
        <v>4</v>
      </c>
      <c r="N274" s="43">
        <v>4</v>
      </c>
      <c r="O274" s="42">
        <v>1530</v>
      </c>
      <c r="P274" s="44">
        <v>0.95</v>
      </c>
      <c r="Q274" s="16" t="s">
        <v>1436</v>
      </c>
      <c r="R274" s="43">
        <v>81</v>
      </c>
      <c r="S274" s="16" t="s">
        <v>1154</v>
      </c>
      <c r="T274" s="43">
        <v>4</v>
      </c>
      <c r="U274" s="43">
        <v>0</v>
      </c>
      <c r="V274" s="43">
        <v>4</v>
      </c>
      <c r="W274" s="45">
        <v>231400</v>
      </c>
      <c r="X274" s="45">
        <v>189327.6</v>
      </c>
      <c r="Y274" s="45">
        <v>-42072.4</v>
      </c>
      <c r="Z274" s="22" t="s">
        <v>1437</v>
      </c>
      <c r="AA274" s="22" t="s">
        <v>1712</v>
      </c>
    </row>
    <row r="275" spans="1:27" ht="30" customHeight="1" x14ac:dyDescent="0.25">
      <c r="A275" s="16" t="s">
        <v>220</v>
      </c>
      <c r="B275" s="16" t="s">
        <v>221</v>
      </c>
      <c r="C275" s="16" t="s">
        <v>900</v>
      </c>
      <c r="D275" s="16" t="s">
        <v>26</v>
      </c>
      <c r="E275" s="16" t="s">
        <v>27</v>
      </c>
      <c r="F275" s="42">
        <v>1</v>
      </c>
      <c r="G275" s="42">
        <v>0</v>
      </c>
      <c r="H275" s="42">
        <v>420</v>
      </c>
      <c r="I275" s="42">
        <v>360</v>
      </c>
      <c r="J275" s="42">
        <v>1.1666666666666701</v>
      </c>
      <c r="K275" s="42">
        <v>1</v>
      </c>
      <c r="L275" s="42">
        <v>1.03</v>
      </c>
      <c r="M275" s="43">
        <v>2</v>
      </c>
      <c r="N275" s="43">
        <v>2</v>
      </c>
      <c r="O275" s="42">
        <v>720</v>
      </c>
      <c r="P275" s="44">
        <v>0.95</v>
      </c>
      <c r="Q275" s="16" t="s">
        <v>1436</v>
      </c>
      <c r="R275" s="43">
        <v>51</v>
      </c>
      <c r="S275" s="16" t="s">
        <v>1105</v>
      </c>
      <c r="T275" s="43">
        <v>2</v>
      </c>
      <c r="U275" s="43">
        <v>0</v>
      </c>
      <c r="V275" s="43">
        <v>2</v>
      </c>
      <c r="W275" s="45">
        <v>83200</v>
      </c>
      <c r="X275" s="45">
        <v>68072.759999999995</v>
      </c>
      <c r="Y275" s="45">
        <v>-15127.24</v>
      </c>
      <c r="Z275" s="22" t="s">
        <v>1437</v>
      </c>
      <c r="AA275" s="22" t="s">
        <v>1713</v>
      </c>
    </row>
    <row r="276" spans="1:27" ht="30" customHeight="1" x14ac:dyDescent="0.25">
      <c r="A276" s="16" t="s">
        <v>220</v>
      </c>
      <c r="B276" s="16" t="s">
        <v>221</v>
      </c>
      <c r="C276" s="16" t="s">
        <v>900</v>
      </c>
      <c r="D276" s="16" t="s">
        <v>34</v>
      </c>
      <c r="E276" s="16" t="s">
        <v>35</v>
      </c>
      <c r="F276" s="42">
        <v>2</v>
      </c>
      <c r="G276" s="42">
        <v>0</v>
      </c>
      <c r="H276" s="42">
        <v>61</v>
      </c>
      <c r="I276" s="42">
        <v>386.75</v>
      </c>
      <c r="J276" s="42">
        <v>0.15772462831286399</v>
      </c>
      <c r="K276" s="42">
        <v>1</v>
      </c>
      <c r="L276" s="42">
        <v>1.03</v>
      </c>
      <c r="M276" s="43">
        <v>2</v>
      </c>
      <c r="N276" s="43">
        <v>2</v>
      </c>
      <c r="O276" s="42">
        <v>773.5</v>
      </c>
      <c r="P276" s="44">
        <v>0.95</v>
      </c>
      <c r="Q276" s="16" t="s">
        <v>1436</v>
      </c>
      <c r="R276" s="43">
        <v>51</v>
      </c>
      <c r="S276" s="16" t="s">
        <v>1105</v>
      </c>
      <c r="T276" s="43">
        <v>2</v>
      </c>
      <c r="U276" s="43">
        <v>2</v>
      </c>
      <c r="V276" s="43">
        <v>0</v>
      </c>
      <c r="W276" s="45">
        <v>0</v>
      </c>
      <c r="X276" s="45">
        <v>89345.52</v>
      </c>
      <c r="Y276" s="45">
        <v>89345.52</v>
      </c>
      <c r="Z276" s="22" t="s">
        <v>1443</v>
      </c>
      <c r="AA276" s="22" t="s">
        <v>1714</v>
      </c>
    </row>
    <row r="277" spans="1:27" ht="45" customHeight="1" x14ac:dyDescent="0.25">
      <c r="A277" s="16" t="s">
        <v>220</v>
      </c>
      <c r="B277" s="16" t="s">
        <v>221</v>
      </c>
      <c r="C277" s="16" t="s">
        <v>900</v>
      </c>
      <c r="D277" s="16" t="s">
        <v>46</v>
      </c>
      <c r="E277" s="16" t="s">
        <v>47</v>
      </c>
      <c r="F277" s="42">
        <v>0</v>
      </c>
      <c r="G277" s="42">
        <v>0</v>
      </c>
      <c r="H277" s="42">
        <v>49</v>
      </c>
      <c r="I277" s="42">
        <v>404.8</v>
      </c>
      <c r="J277" s="42">
        <v>0.12104743083004001</v>
      </c>
      <c r="K277" s="42">
        <v>1</v>
      </c>
      <c r="L277" s="42">
        <v>1.03</v>
      </c>
      <c r="M277" s="43">
        <v>2</v>
      </c>
      <c r="N277" s="43">
        <v>2</v>
      </c>
      <c r="O277" s="42">
        <v>809.6</v>
      </c>
      <c r="P277" s="44">
        <v>0.95</v>
      </c>
      <c r="Q277" s="16" t="s">
        <v>1436</v>
      </c>
      <c r="R277" s="43">
        <v>51</v>
      </c>
      <c r="S277" s="16" t="s">
        <v>1105</v>
      </c>
      <c r="T277" s="43">
        <v>2</v>
      </c>
      <c r="U277" s="43">
        <v>0</v>
      </c>
      <c r="V277" s="43">
        <v>2</v>
      </c>
      <c r="W277" s="45">
        <v>148200</v>
      </c>
      <c r="X277" s="45">
        <v>121254.48</v>
      </c>
      <c r="Y277" s="45">
        <v>-26945.52</v>
      </c>
      <c r="Z277" s="22" t="s">
        <v>1437</v>
      </c>
      <c r="AA277" s="22" t="s">
        <v>1715</v>
      </c>
    </row>
    <row r="278" spans="1:27" ht="45" customHeight="1" x14ac:dyDescent="0.25">
      <c r="A278" s="16" t="s">
        <v>220</v>
      </c>
      <c r="B278" s="16" t="s">
        <v>221</v>
      </c>
      <c r="C278" s="16" t="s">
        <v>900</v>
      </c>
      <c r="D278" s="16" t="s">
        <v>48</v>
      </c>
      <c r="E278" s="16" t="s">
        <v>49</v>
      </c>
      <c r="F278" s="42">
        <v>0</v>
      </c>
      <c r="G278" s="42">
        <v>0</v>
      </c>
      <c r="H278" s="42">
        <v>84</v>
      </c>
      <c r="I278" s="42">
        <v>369</v>
      </c>
      <c r="J278" s="42">
        <v>0.22764227642276399</v>
      </c>
      <c r="K278" s="42">
        <v>1</v>
      </c>
      <c r="L278" s="42">
        <v>1.03</v>
      </c>
      <c r="M278" s="43">
        <v>2</v>
      </c>
      <c r="N278" s="43">
        <v>2</v>
      </c>
      <c r="O278" s="42">
        <v>738</v>
      </c>
      <c r="P278" s="44">
        <v>0.95</v>
      </c>
      <c r="Q278" s="16" t="s">
        <v>1436</v>
      </c>
      <c r="R278" s="43">
        <v>51</v>
      </c>
      <c r="S278" s="16" t="s">
        <v>1105</v>
      </c>
      <c r="T278" s="43">
        <v>2</v>
      </c>
      <c r="U278" s="43">
        <v>0</v>
      </c>
      <c r="V278" s="43">
        <v>2</v>
      </c>
      <c r="W278" s="45">
        <v>154700</v>
      </c>
      <c r="X278" s="45">
        <v>126572.76</v>
      </c>
      <c r="Y278" s="45">
        <v>-28127.24</v>
      </c>
      <c r="Z278" s="22" t="s">
        <v>1437</v>
      </c>
      <c r="AA278" s="22" t="s">
        <v>1716</v>
      </c>
    </row>
    <row r="279" spans="1:27" ht="30" customHeight="1" x14ac:dyDescent="0.25">
      <c r="A279" s="16" t="s">
        <v>220</v>
      </c>
      <c r="B279" s="16" t="s">
        <v>221</v>
      </c>
      <c r="C279" s="16" t="s">
        <v>900</v>
      </c>
      <c r="D279" s="16" t="s">
        <v>4</v>
      </c>
      <c r="E279" s="16" t="s">
        <v>5</v>
      </c>
      <c r="F279" s="42">
        <v>0</v>
      </c>
      <c r="G279" s="42">
        <v>0</v>
      </c>
      <c r="H279" s="42">
        <v>20</v>
      </c>
      <c r="I279" s="42">
        <v>386.75</v>
      </c>
      <c r="J279" s="42">
        <v>5.1712992889463502E-2</v>
      </c>
      <c r="K279" s="42">
        <v>1</v>
      </c>
      <c r="L279" s="42">
        <v>1.03</v>
      </c>
      <c r="M279" s="43">
        <v>2</v>
      </c>
      <c r="N279" s="43">
        <v>2</v>
      </c>
      <c r="O279" s="42">
        <v>773.5</v>
      </c>
      <c r="P279" s="44">
        <v>0.95</v>
      </c>
      <c r="Q279" s="16" t="s">
        <v>1436</v>
      </c>
      <c r="R279" s="43">
        <v>51</v>
      </c>
      <c r="S279" s="16" t="s">
        <v>1105</v>
      </c>
      <c r="T279" s="43">
        <v>2</v>
      </c>
      <c r="U279" s="43">
        <v>0</v>
      </c>
      <c r="V279" s="43">
        <v>2</v>
      </c>
      <c r="W279" s="45">
        <v>89700</v>
      </c>
      <c r="X279" s="45">
        <v>73391.039999999994</v>
      </c>
      <c r="Y279" s="45">
        <v>-16308.96</v>
      </c>
      <c r="Z279" s="22" t="s">
        <v>1437</v>
      </c>
      <c r="AA279" s="22" t="s">
        <v>1717</v>
      </c>
    </row>
    <row r="280" spans="1:27" ht="45" customHeight="1" x14ac:dyDescent="0.25">
      <c r="A280" s="16" t="s">
        <v>220</v>
      </c>
      <c r="B280" s="16" t="s">
        <v>221</v>
      </c>
      <c r="C280" s="16" t="s">
        <v>900</v>
      </c>
      <c r="D280" s="16" t="s">
        <v>68</v>
      </c>
      <c r="E280" s="16" t="s">
        <v>69</v>
      </c>
      <c r="F280" s="42">
        <v>0</v>
      </c>
      <c r="G280" s="42">
        <v>0</v>
      </c>
      <c r="H280" s="42">
        <v>175</v>
      </c>
      <c r="I280" s="42">
        <v>369</v>
      </c>
      <c r="J280" s="42">
        <v>0.474254742547426</v>
      </c>
      <c r="K280" s="42">
        <v>1</v>
      </c>
      <c r="L280" s="42">
        <v>1.03</v>
      </c>
      <c r="M280" s="43">
        <v>2</v>
      </c>
      <c r="N280" s="43">
        <v>2</v>
      </c>
      <c r="O280" s="42">
        <v>738</v>
      </c>
      <c r="P280" s="44">
        <v>0.95</v>
      </c>
      <c r="Q280" s="16" t="s">
        <v>1436</v>
      </c>
      <c r="R280" s="43">
        <v>51</v>
      </c>
      <c r="S280" s="16" t="s">
        <v>1105</v>
      </c>
      <c r="T280" s="43">
        <v>2</v>
      </c>
      <c r="U280" s="43">
        <v>0</v>
      </c>
      <c r="V280" s="43">
        <v>2</v>
      </c>
      <c r="W280" s="45">
        <v>141700</v>
      </c>
      <c r="X280" s="45">
        <v>115936.2</v>
      </c>
      <c r="Y280" s="45">
        <v>-25763.8</v>
      </c>
      <c r="Z280" s="22" t="s">
        <v>1437</v>
      </c>
      <c r="AA280" s="22" t="s">
        <v>1718</v>
      </c>
    </row>
    <row r="281" spans="1:27" ht="45" customHeight="1" x14ac:dyDescent="0.25">
      <c r="A281" s="16" t="s">
        <v>223</v>
      </c>
      <c r="B281" s="16" t="s">
        <v>224</v>
      </c>
      <c r="C281" s="16" t="s">
        <v>905</v>
      </c>
      <c r="D281" s="16" t="s">
        <v>30</v>
      </c>
      <c r="E281" s="16" t="s">
        <v>31</v>
      </c>
      <c r="F281" s="42">
        <v>0</v>
      </c>
      <c r="G281" s="42">
        <v>0</v>
      </c>
      <c r="H281" s="42">
        <v>2177</v>
      </c>
      <c r="I281" s="42">
        <v>414</v>
      </c>
      <c r="J281" s="42">
        <v>5.2584541062801904</v>
      </c>
      <c r="K281" s="42">
        <v>2</v>
      </c>
      <c r="L281" s="42">
        <v>1.04</v>
      </c>
      <c r="M281" s="43">
        <v>6</v>
      </c>
      <c r="N281" s="43">
        <v>6</v>
      </c>
      <c r="O281" s="42">
        <v>2484</v>
      </c>
      <c r="P281" s="44">
        <v>0.95</v>
      </c>
      <c r="Q281" s="16" t="s">
        <v>1436</v>
      </c>
      <c r="R281" s="43">
        <v>100</v>
      </c>
      <c r="S281" s="16" t="s">
        <v>1154</v>
      </c>
      <c r="T281" s="43">
        <v>6</v>
      </c>
      <c r="U281" s="43">
        <v>0</v>
      </c>
      <c r="V281" s="43">
        <v>6</v>
      </c>
      <c r="W281" s="45">
        <v>288600</v>
      </c>
      <c r="X281" s="45">
        <v>236126.88</v>
      </c>
      <c r="Y281" s="45">
        <v>-52473.120000000003</v>
      </c>
      <c r="Z281" s="22" t="s">
        <v>1437</v>
      </c>
      <c r="AA281" s="22" t="s">
        <v>1719</v>
      </c>
    </row>
    <row r="282" spans="1:27" ht="45" customHeight="1" x14ac:dyDescent="0.25">
      <c r="A282" s="16" t="s">
        <v>223</v>
      </c>
      <c r="B282" s="16" t="s">
        <v>224</v>
      </c>
      <c r="C282" s="16" t="s">
        <v>905</v>
      </c>
      <c r="D282" s="16" t="s">
        <v>52</v>
      </c>
      <c r="E282" s="16" t="s">
        <v>53</v>
      </c>
      <c r="F282" s="42">
        <v>0</v>
      </c>
      <c r="G282" s="42">
        <v>0</v>
      </c>
      <c r="H282" s="42">
        <v>1293.25</v>
      </c>
      <c r="I282" s="42">
        <v>386.75</v>
      </c>
      <c r="J282" s="42">
        <v>3.34389140271493</v>
      </c>
      <c r="K282" s="42">
        <v>1</v>
      </c>
      <c r="L282" s="42">
        <v>1.04</v>
      </c>
      <c r="M282" s="43">
        <v>4</v>
      </c>
      <c r="N282" s="43">
        <v>4</v>
      </c>
      <c r="O282" s="42">
        <v>1547</v>
      </c>
      <c r="P282" s="44">
        <v>0.95</v>
      </c>
      <c r="Q282" s="16" t="s">
        <v>1436</v>
      </c>
      <c r="R282" s="43">
        <v>81</v>
      </c>
      <c r="S282" s="16" t="s">
        <v>1154</v>
      </c>
      <c r="T282" s="43">
        <v>4</v>
      </c>
      <c r="U282" s="43">
        <v>4</v>
      </c>
      <c r="V282" s="43">
        <v>0</v>
      </c>
      <c r="W282" s="45">
        <v>0</v>
      </c>
      <c r="X282" s="45">
        <v>146782.07999999999</v>
      </c>
      <c r="Y282" s="45">
        <v>146782.07999999999</v>
      </c>
      <c r="Z282" s="22" t="s">
        <v>1443</v>
      </c>
      <c r="AA282" s="22" t="s">
        <v>1720</v>
      </c>
    </row>
    <row r="283" spans="1:27" ht="45" customHeight="1" x14ac:dyDescent="0.25">
      <c r="A283" s="16" t="s">
        <v>223</v>
      </c>
      <c r="B283" s="16" t="s">
        <v>224</v>
      </c>
      <c r="C283" s="16" t="s">
        <v>905</v>
      </c>
      <c r="D283" s="16" t="s">
        <v>84</v>
      </c>
      <c r="E283" s="16" t="s">
        <v>85</v>
      </c>
      <c r="F283" s="42">
        <v>0</v>
      </c>
      <c r="G283" s="42">
        <v>0</v>
      </c>
      <c r="H283" s="42">
        <v>535</v>
      </c>
      <c r="I283" s="42">
        <v>382.5</v>
      </c>
      <c r="J283" s="42">
        <v>1.39869281045752</v>
      </c>
      <c r="K283" s="42">
        <v>1</v>
      </c>
      <c r="L283" s="42">
        <v>1.04</v>
      </c>
      <c r="M283" s="43">
        <v>2</v>
      </c>
      <c r="N283" s="43">
        <v>2</v>
      </c>
      <c r="O283" s="42">
        <v>765</v>
      </c>
      <c r="P283" s="44">
        <v>0.95</v>
      </c>
      <c r="Q283" s="16" t="s">
        <v>1436</v>
      </c>
      <c r="R283" s="43">
        <v>51</v>
      </c>
      <c r="S283" s="16" t="s">
        <v>1105</v>
      </c>
      <c r="T283" s="43">
        <v>2</v>
      </c>
      <c r="U283" s="43">
        <v>0</v>
      </c>
      <c r="V283" s="43">
        <v>2</v>
      </c>
      <c r="W283" s="45">
        <v>115700</v>
      </c>
      <c r="X283" s="45">
        <v>94663.8</v>
      </c>
      <c r="Y283" s="45">
        <v>-21036.2</v>
      </c>
      <c r="Z283" s="22" t="s">
        <v>1437</v>
      </c>
      <c r="AA283" s="22" t="s">
        <v>1721</v>
      </c>
    </row>
    <row r="284" spans="1:27" ht="45" customHeight="1" x14ac:dyDescent="0.25">
      <c r="A284" s="16" t="s">
        <v>223</v>
      </c>
      <c r="B284" s="16" t="s">
        <v>224</v>
      </c>
      <c r="C284" s="16" t="s">
        <v>905</v>
      </c>
      <c r="D284" s="16" t="s">
        <v>26</v>
      </c>
      <c r="E284" s="16" t="s">
        <v>27</v>
      </c>
      <c r="F284" s="42">
        <v>0</v>
      </c>
      <c r="G284" s="42">
        <v>0</v>
      </c>
      <c r="H284" s="42">
        <v>185.5</v>
      </c>
      <c r="I284" s="42">
        <v>360</v>
      </c>
      <c r="J284" s="42">
        <v>0.51527777777777795</v>
      </c>
      <c r="K284" s="42">
        <v>1</v>
      </c>
      <c r="L284" s="42">
        <v>1.04</v>
      </c>
      <c r="M284" s="43">
        <v>2</v>
      </c>
      <c r="N284" s="43">
        <v>2</v>
      </c>
      <c r="O284" s="42">
        <v>720</v>
      </c>
      <c r="P284" s="44">
        <v>0.95</v>
      </c>
      <c r="Q284" s="16" t="s">
        <v>1436</v>
      </c>
      <c r="R284" s="43">
        <v>51</v>
      </c>
      <c r="S284" s="16" t="s">
        <v>1105</v>
      </c>
      <c r="T284" s="43">
        <v>2</v>
      </c>
      <c r="U284" s="43">
        <v>0</v>
      </c>
      <c r="V284" s="43">
        <v>2</v>
      </c>
      <c r="W284" s="45">
        <v>83200</v>
      </c>
      <c r="X284" s="45">
        <v>68072.759999999995</v>
      </c>
      <c r="Y284" s="45">
        <v>-15127.24</v>
      </c>
      <c r="Z284" s="22" t="s">
        <v>1437</v>
      </c>
      <c r="AA284" s="22" t="s">
        <v>1722</v>
      </c>
    </row>
    <row r="285" spans="1:27" ht="30" customHeight="1" x14ac:dyDescent="0.25">
      <c r="A285" s="16" t="s">
        <v>223</v>
      </c>
      <c r="B285" s="16" t="s">
        <v>224</v>
      </c>
      <c r="C285" s="16" t="s">
        <v>905</v>
      </c>
      <c r="D285" s="16" t="s">
        <v>34</v>
      </c>
      <c r="E285" s="16" t="s">
        <v>35</v>
      </c>
      <c r="F285" s="42">
        <v>0</v>
      </c>
      <c r="G285" s="42">
        <v>0</v>
      </c>
      <c r="H285" s="42">
        <v>221.2</v>
      </c>
      <c r="I285" s="42">
        <v>386.75</v>
      </c>
      <c r="J285" s="42">
        <v>0.57194570135746603</v>
      </c>
      <c r="K285" s="42">
        <v>1</v>
      </c>
      <c r="L285" s="42">
        <v>1.04</v>
      </c>
      <c r="M285" s="43">
        <v>2</v>
      </c>
      <c r="N285" s="43">
        <v>2</v>
      </c>
      <c r="O285" s="42">
        <v>773.5</v>
      </c>
      <c r="P285" s="44">
        <v>0.95</v>
      </c>
      <c r="Q285" s="16" t="s">
        <v>1436</v>
      </c>
      <c r="R285" s="43">
        <v>51</v>
      </c>
      <c r="S285" s="16" t="s">
        <v>1105</v>
      </c>
      <c r="T285" s="43">
        <v>2</v>
      </c>
      <c r="U285" s="43">
        <v>2</v>
      </c>
      <c r="V285" s="43">
        <v>0</v>
      </c>
      <c r="W285" s="45">
        <v>0</v>
      </c>
      <c r="X285" s="45">
        <v>89345.52</v>
      </c>
      <c r="Y285" s="45">
        <v>89345.52</v>
      </c>
      <c r="Z285" s="22" t="s">
        <v>1443</v>
      </c>
      <c r="AA285" s="22" t="s">
        <v>1723</v>
      </c>
    </row>
    <row r="286" spans="1:27" ht="45" customHeight="1" x14ac:dyDescent="0.25">
      <c r="A286" s="16" t="s">
        <v>223</v>
      </c>
      <c r="B286" s="16" t="s">
        <v>224</v>
      </c>
      <c r="C286" s="16" t="s">
        <v>905</v>
      </c>
      <c r="D286" s="16" t="s">
        <v>46</v>
      </c>
      <c r="E286" s="16" t="s">
        <v>47</v>
      </c>
      <c r="F286" s="42">
        <v>0</v>
      </c>
      <c r="G286" s="42">
        <v>0</v>
      </c>
      <c r="H286" s="42">
        <v>0</v>
      </c>
      <c r="I286" s="42">
        <v>404.8</v>
      </c>
      <c r="J286" s="42">
        <v>0</v>
      </c>
      <c r="K286" s="42">
        <v>1</v>
      </c>
      <c r="L286" s="42">
        <v>1.04</v>
      </c>
      <c r="M286" s="43">
        <v>2</v>
      </c>
      <c r="N286" s="43">
        <v>2</v>
      </c>
      <c r="O286" s="42">
        <v>809.6</v>
      </c>
      <c r="P286" s="44">
        <v>0.95</v>
      </c>
      <c r="Q286" s="16" t="s">
        <v>1436</v>
      </c>
      <c r="R286" s="43">
        <v>51</v>
      </c>
      <c r="S286" s="16" t="s">
        <v>1105</v>
      </c>
      <c r="T286" s="43">
        <v>2</v>
      </c>
      <c r="U286" s="43">
        <v>0</v>
      </c>
      <c r="V286" s="43">
        <v>2</v>
      </c>
      <c r="W286" s="45">
        <v>148200</v>
      </c>
      <c r="X286" s="45">
        <v>121254.48</v>
      </c>
      <c r="Y286" s="45">
        <v>-26945.52</v>
      </c>
      <c r="Z286" s="22" t="s">
        <v>1437</v>
      </c>
      <c r="AA286" s="22" t="s">
        <v>1724</v>
      </c>
    </row>
    <row r="287" spans="1:27" ht="45" customHeight="1" x14ac:dyDescent="0.25">
      <c r="A287" s="16" t="s">
        <v>223</v>
      </c>
      <c r="B287" s="16" t="s">
        <v>224</v>
      </c>
      <c r="C287" s="16" t="s">
        <v>905</v>
      </c>
      <c r="D287" s="16" t="s">
        <v>48</v>
      </c>
      <c r="E287" s="16" t="s">
        <v>49</v>
      </c>
      <c r="F287" s="42">
        <v>0</v>
      </c>
      <c r="G287" s="42">
        <v>0</v>
      </c>
      <c r="H287" s="42">
        <v>0</v>
      </c>
      <c r="I287" s="42">
        <v>369</v>
      </c>
      <c r="J287" s="42">
        <v>0</v>
      </c>
      <c r="K287" s="42">
        <v>1</v>
      </c>
      <c r="L287" s="42">
        <v>1.04</v>
      </c>
      <c r="M287" s="43">
        <v>2</v>
      </c>
      <c r="N287" s="43">
        <v>2</v>
      </c>
      <c r="O287" s="42">
        <v>738</v>
      </c>
      <c r="P287" s="44">
        <v>0.95</v>
      </c>
      <c r="Q287" s="16" t="s">
        <v>1436</v>
      </c>
      <c r="R287" s="43">
        <v>51</v>
      </c>
      <c r="S287" s="16" t="s">
        <v>1105</v>
      </c>
      <c r="T287" s="43">
        <v>2</v>
      </c>
      <c r="U287" s="43">
        <v>0</v>
      </c>
      <c r="V287" s="43">
        <v>2</v>
      </c>
      <c r="W287" s="45">
        <v>154700</v>
      </c>
      <c r="X287" s="45">
        <v>126572.76</v>
      </c>
      <c r="Y287" s="45">
        <v>-28127.24</v>
      </c>
      <c r="Z287" s="22" t="s">
        <v>1437</v>
      </c>
      <c r="AA287" s="22" t="s">
        <v>1725</v>
      </c>
    </row>
    <row r="288" spans="1:27" ht="45" customHeight="1" x14ac:dyDescent="0.25">
      <c r="A288" s="16" t="s">
        <v>223</v>
      </c>
      <c r="B288" s="16" t="s">
        <v>224</v>
      </c>
      <c r="C288" s="16" t="s">
        <v>905</v>
      </c>
      <c r="D288" s="16" t="s">
        <v>4</v>
      </c>
      <c r="E288" s="16" t="s">
        <v>5</v>
      </c>
      <c r="F288" s="42">
        <v>0</v>
      </c>
      <c r="G288" s="42">
        <v>0</v>
      </c>
      <c r="H288" s="42">
        <v>94</v>
      </c>
      <c r="I288" s="42">
        <v>386.75</v>
      </c>
      <c r="J288" s="42">
        <v>0.24305106658047801</v>
      </c>
      <c r="K288" s="42">
        <v>1</v>
      </c>
      <c r="L288" s="42">
        <v>1.04</v>
      </c>
      <c r="M288" s="43">
        <v>2</v>
      </c>
      <c r="N288" s="43">
        <v>2</v>
      </c>
      <c r="O288" s="42">
        <v>773.5</v>
      </c>
      <c r="P288" s="44">
        <v>0.95</v>
      </c>
      <c r="Q288" s="16" t="s">
        <v>1436</v>
      </c>
      <c r="R288" s="43">
        <v>51</v>
      </c>
      <c r="S288" s="16" t="s">
        <v>1105</v>
      </c>
      <c r="T288" s="43">
        <v>2</v>
      </c>
      <c r="U288" s="43">
        <v>0</v>
      </c>
      <c r="V288" s="43">
        <v>2</v>
      </c>
      <c r="W288" s="45">
        <v>89700</v>
      </c>
      <c r="X288" s="45">
        <v>73391.039999999994</v>
      </c>
      <c r="Y288" s="45">
        <v>-16308.96</v>
      </c>
      <c r="Z288" s="22" t="s">
        <v>1437</v>
      </c>
      <c r="AA288" s="22" t="s">
        <v>1726</v>
      </c>
    </row>
    <row r="289" spans="1:27" ht="45" customHeight="1" x14ac:dyDescent="0.25">
      <c r="A289" s="16" t="s">
        <v>223</v>
      </c>
      <c r="B289" s="16" t="s">
        <v>224</v>
      </c>
      <c r="C289" s="16" t="s">
        <v>905</v>
      </c>
      <c r="D289" s="16" t="s">
        <v>68</v>
      </c>
      <c r="E289" s="16" t="s">
        <v>69</v>
      </c>
      <c r="F289" s="42">
        <v>0</v>
      </c>
      <c r="G289" s="42">
        <v>0</v>
      </c>
      <c r="H289" s="42">
        <v>50</v>
      </c>
      <c r="I289" s="42">
        <v>369</v>
      </c>
      <c r="J289" s="42">
        <v>0.13550135501355001</v>
      </c>
      <c r="K289" s="42">
        <v>1</v>
      </c>
      <c r="L289" s="42">
        <v>1.04</v>
      </c>
      <c r="M289" s="43">
        <v>2</v>
      </c>
      <c r="N289" s="43">
        <v>2</v>
      </c>
      <c r="O289" s="42">
        <v>738</v>
      </c>
      <c r="P289" s="44">
        <v>0.95</v>
      </c>
      <c r="Q289" s="16" t="s">
        <v>1436</v>
      </c>
      <c r="R289" s="43">
        <v>51</v>
      </c>
      <c r="S289" s="16" t="s">
        <v>1105</v>
      </c>
      <c r="T289" s="43">
        <v>2</v>
      </c>
      <c r="U289" s="43">
        <v>0</v>
      </c>
      <c r="V289" s="43">
        <v>2</v>
      </c>
      <c r="W289" s="45">
        <v>141700</v>
      </c>
      <c r="X289" s="45">
        <v>115936.2</v>
      </c>
      <c r="Y289" s="45">
        <v>-25763.8</v>
      </c>
      <c r="Z289" s="22" t="s">
        <v>1437</v>
      </c>
      <c r="AA289" s="22" t="s">
        <v>1727</v>
      </c>
    </row>
    <row r="290" spans="1:27" ht="30" customHeight="1" x14ac:dyDescent="0.25">
      <c r="A290" s="16" t="s">
        <v>225</v>
      </c>
      <c r="B290" s="16" t="s">
        <v>226</v>
      </c>
      <c r="C290" s="16" t="s">
        <v>906</v>
      </c>
      <c r="D290" s="16" t="s">
        <v>30</v>
      </c>
      <c r="E290" s="16" t="s">
        <v>31</v>
      </c>
      <c r="F290" s="42">
        <v>0</v>
      </c>
      <c r="G290" s="42">
        <v>0</v>
      </c>
      <c r="H290" s="42">
        <v>2177</v>
      </c>
      <c r="I290" s="42">
        <v>414</v>
      </c>
      <c r="J290" s="42">
        <v>5.2584541062801904</v>
      </c>
      <c r="K290" s="42">
        <v>2</v>
      </c>
      <c r="L290" s="42">
        <v>1.06</v>
      </c>
      <c r="M290" s="43">
        <v>6</v>
      </c>
      <c r="N290" s="43">
        <v>6</v>
      </c>
      <c r="O290" s="42">
        <v>2484</v>
      </c>
      <c r="P290" s="44">
        <v>0.95</v>
      </c>
      <c r="Q290" s="16" t="s">
        <v>1436</v>
      </c>
      <c r="R290" s="43">
        <v>100</v>
      </c>
      <c r="S290" s="16" t="s">
        <v>1154</v>
      </c>
      <c r="T290" s="43">
        <v>6</v>
      </c>
      <c r="U290" s="43">
        <v>0</v>
      </c>
      <c r="V290" s="43">
        <v>6</v>
      </c>
      <c r="W290" s="45">
        <v>288600</v>
      </c>
      <c r="X290" s="45">
        <v>236126.88</v>
      </c>
      <c r="Y290" s="45">
        <v>-52473.120000000003</v>
      </c>
      <c r="Z290" s="22" t="s">
        <v>1437</v>
      </c>
      <c r="AA290" s="22" t="s">
        <v>1728</v>
      </c>
    </row>
    <row r="291" spans="1:27" ht="30" customHeight="1" x14ac:dyDescent="0.25">
      <c r="A291" s="16" t="s">
        <v>225</v>
      </c>
      <c r="B291" s="16" t="s">
        <v>226</v>
      </c>
      <c r="C291" s="16" t="s">
        <v>906</v>
      </c>
      <c r="D291" s="16" t="s">
        <v>52</v>
      </c>
      <c r="E291" s="16" t="s">
        <v>53</v>
      </c>
      <c r="F291" s="42">
        <v>0</v>
      </c>
      <c r="G291" s="42">
        <v>0</v>
      </c>
      <c r="H291" s="42">
        <v>824.6</v>
      </c>
      <c r="I291" s="42">
        <v>386.75</v>
      </c>
      <c r="J291" s="42">
        <v>2.13212669683258</v>
      </c>
      <c r="K291" s="42">
        <v>1</v>
      </c>
      <c r="L291" s="42">
        <v>1.06</v>
      </c>
      <c r="M291" s="43">
        <v>3</v>
      </c>
      <c r="N291" s="43">
        <v>3</v>
      </c>
      <c r="O291" s="42">
        <v>1160.25</v>
      </c>
      <c r="P291" s="44">
        <v>0.95</v>
      </c>
      <c r="Q291" s="16" t="s">
        <v>1436</v>
      </c>
      <c r="R291" s="43">
        <v>66</v>
      </c>
      <c r="S291" s="16" t="s">
        <v>1105</v>
      </c>
      <c r="T291" s="43">
        <v>3</v>
      </c>
      <c r="U291" s="43">
        <v>3</v>
      </c>
      <c r="V291" s="43">
        <v>0</v>
      </c>
      <c r="W291" s="45">
        <v>0</v>
      </c>
      <c r="X291" s="45">
        <v>110086.56</v>
      </c>
      <c r="Y291" s="45">
        <v>110086.56</v>
      </c>
      <c r="Z291" s="22" t="s">
        <v>1443</v>
      </c>
      <c r="AA291" s="22" t="s">
        <v>1729</v>
      </c>
    </row>
    <row r="292" spans="1:27" ht="30" customHeight="1" x14ac:dyDescent="0.25">
      <c r="A292" s="16" t="s">
        <v>225</v>
      </c>
      <c r="B292" s="16" t="s">
        <v>226</v>
      </c>
      <c r="C292" s="16" t="s">
        <v>906</v>
      </c>
      <c r="D292" s="16" t="s">
        <v>84</v>
      </c>
      <c r="E292" s="16" t="s">
        <v>85</v>
      </c>
      <c r="F292" s="42">
        <v>0</v>
      </c>
      <c r="G292" s="42">
        <v>0</v>
      </c>
      <c r="H292" s="42">
        <v>535</v>
      </c>
      <c r="I292" s="42">
        <v>382.5</v>
      </c>
      <c r="J292" s="42">
        <v>1.39869281045752</v>
      </c>
      <c r="K292" s="42">
        <v>1</v>
      </c>
      <c r="L292" s="42">
        <v>1.06</v>
      </c>
      <c r="M292" s="43">
        <v>2</v>
      </c>
      <c r="N292" s="43">
        <v>2</v>
      </c>
      <c r="O292" s="42">
        <v>765</v>
      </c>
      <c r="P292" s="44">
        <v>0.95</v>
      </c>
      <c r="Q292" s="16" t="s">
        <v>1436</v>
      </c>
      <c r="R292" s="43">
        <v>51</v>
      </c>
      <c r="S292" s="16" t="s">
        <v>1105</v>
      </c>
      <c r="T292" s="43">
        <v>2</v>
      </c>
      <c r="U292" s="43">
        <v>0</v>
      </c>
      <c r="V292" s="43">
        <v>2</v>
      </c>
      <c r="W292" s="45">
        <v>115700</v>
      </c>
      <c r="X292" s="45">
        <v>94663.8</v>
      </c>
      <c r="Y292" s="45">
        <v>-21036.2</v>
      </c>
      <c r="Z292" s="22" t="s">
        <v>1437</v>
      </c>
      <c r="AA292" s="22" t="s">
        <v>1730</v>
      </c>
    </row>
    <row r="293" spans="1:27" ht="30" customHeight="1" x14ac:dyDescent="0.25">
      <c r="A293" s="16" t="s">
        <v>225</v>
      </c>
      <c r="B293" s="16" t="s">
        <v>226</v>
      </c>
      <c r="C293" s="16" t="s">
        <v>906</v>
      </c>
      <c r="D293" s="16" t="s">
        <v>26</v>
      </c>
      <c r="E293" s="16" t="s">
        <v>27</v>
      </c>
      <c r="F293" s="42">
        <v>0</v>
      </c>
      <c r="G293" s="42">
        <v>0</v>
      </c>
      <c r="H293" s="42">
        <v>185.5</v>
      </c>
      <c r="I293" s="42">
        <v>360</v>
      </c>
      <c r="J293" s="42">
        <v>0.51527777777777795</v>
      </c>
      <c r="K293" s="42">
        <v>1</v>
      </c>
      <c r="L293" s="42">
        <v>1.06</v>
      </c>
      <c r="M293" s="43">
        <v>2</v>
      </c>
      <c r="N293" s="43">
        <v>2</v>
      </c>
      <c r="O293" s="42">
        <v>720</v>
      </c>
      <c r="P293" s="44">
        <v>0.95</v>
      </c>
      <c r="Q293" s="16" t="s">
        <v>1436</v>
      </c>
      <c r="R293" s="43">
        <v>51</v>
      </c>
      <c r="S293" s="16" t="s">
        <v>1105</v>
      </c>
      <c r="T293" s="43">
        <v>2</v>
      </c>
      <c r="U293" s="43">
        <v>0</v>
      </c>
      <c r="V293" s="43">
        <v>2</v>
      </c>
      <c r="W293" s="45">
        <v>83200</v>
      </c>
      <c r="X293" s="45">
        <v>68072.759999999995</v>
      </c>
      <c r="Y293" s="45">
        <v>-15127.24</v>
      </c>
      <c r="Z293" s="22" t="s">
        <v>1437</v>
      </c>
      <c r="AA293" s="22" t="s">
        <v>1731</v>
      </c>
    </row>
    <row r="294" spans="1:27" ht="30" customHeight="1" x14ac:dyDescent="0.25">
      <c r="A294" s="16" t="s">
        <v>225</v>
      </c>
      <c r="B294" s="16" t="s">
        <v>226</v>
      </c>
      <c r="C294" s="16" t="s">
        <v>906</v>
      </c>
      <c r="D294" s="16" t="s">
        <v>34</v>
      </c>
      <c r="E294" s="16" t="s">
        <v>35</v>
      </c>
      <c r="F294" s="42">
        <v>0</v>
      </c>
      <c r="G294" s="42">
        <v>0</v>
      </c>
      <c r="H294" s="42">
        <v>142</v>
      </c>
      <c r="I294" s="42">
        <v>386.75</v>
      </c>
      <c r="J294" s="42">
        <v>0.367162249515191</v>
      </c>
      <c r="K294" s="42">
        <v>1</v>
      </c>
      <c r="L294" s="42">
        <v>1.06</v>
      </c>
      <c r="M294" s="43">
        <v>2</v>
      </c>
      <c r="N294" s="43">
        <v>2</v>
      </c>
      <c r="O294" s="42">
        <v>773.5</v>
      </c>
      <c r="P294" s="44">
        <v>0.95</v>
      </c>
      <c r="Q294" s="16" t="s">
        <v>1436</v>
      </c>
      <c r="R294" s="43">
        <v>51</v>
      </c>
      <c r="S294" s="16" t="s">
        <v>1105</v>
      </c>
      <c r="T294" s="43">
        <v>2</v>
      </c>
      <c r="U294" s="43">
        <v>2</v>
      </c>
      <c r="V294" s="43">
        <v>0</v>
      </c>
      <c r="W294" s="45">
        <v>0</v>
      </c>
      <c r="X294" s="45">
        <v>89345.52</v>
      </c>
      <c r="Y294" s="45">
        <v>89345.52</v>
      </c>
      <c r="Z294" s="22" t="s">
        <v>1443</v>
      </c>
      <c r="AA294" s="22" t="s">
        <v>1732</v>
      </c>
    </row>
    <row r="295" spans="1:27" ht="45" customHeight="1" x14ac:dyDescent="0.25">
      <c r="A295" s="16" t="s">
        <v>225</v>
      </c>
      <c r="B295" s="16" t="s">
        <v>226</v>
      </c>
      <c r="C295" s="16" t="s">
        <v>906</v>
      </c>
      <c r="D295" s="16" t="s">
        <v>46</v>
      </c>
      <c r="E295" s="16" t="s">
        <v>47</v>
      </c>
      <c r="F295" s="42">
        <v>0</v>
      </c>
      <c r="G295" s="42">
        <v>0</v>
      </c>
      <c r="H295" s="42">
        <v>0</v>
      </c>
      <c r="I295" s="42">
        <v>404.8</v>
      </c>
      <c r="J295" s="42">
        <v>0</v>
      </c>
      <c r="K295" s="42">
        <v>1</v>
      </c>
      <c r="L295" s="42">
        <v>1.06</v>
      </c>
      <c r="M295" s="43">
        <v>2</v>
      </c>
      <c r="N295" s="43">
        <v>2</v>
      </c>
      <c r="O295" s="42">
        <v>809.6</v>
      </c>
      <c r="P295" s="44">
        <v>0.95</v>
      </c>
      <c r="Q295" s="16" t="s">
        <v>1436</v>
      </c>
      <c r="R295" s="43">
        <v>51</v>
      </c>
      <c r="S295" s="16" t="s">
        <v>1105</v>
      </c>
      <c r="T295" s="43">
        <v>2</v>
      </c>
      <c r="U295" s="43">
        <v>0</v>
      </c>
      <c r="V295" s="43">
        <v>2</v>
      </c>
      <c r="W295" s="45">
        <v>148200</v>
      </c>
      <c r="X295" s="45">
        <v>121254.48</v>
      </c>
      <c r="Y295" s="45">
        <v>-26945.52</v>
      </c>
      <c r="Z295" s="22" t="s">
        <v>1437</v>
      </c>
      <c r="AA295" s="22" t="s">
        <v>1733</v>
      </c>
    </row>
    <row r="296" spans="1:27" ht="45" customHeight="1" x14ac:dyDescent="0.25">
      <c r="A296" s="16" t="s">
        <v>225</v>
      </c>
      <c r="B296" s="16" t="s">
        <v>226</v>
      </c>
      <c r="C296" s="16" t="s">
        <v>906</v>
      </c>
      <c r="D296" s="16" t="s">
        <v>48</v>
      </c>
      <c r="E296" s="16" t="s">
        <v>49</v>
      </c>
      <c r="F296" s="42">
        <v>0</v>
      </c>
      <c r="G296" s="42">
        <v>0</v>
      </c>
      <c r="H296" s="42">
        <v>0</v>
      </c>
      <c r="I296" s="42">
        <v>369</v>
      </c>
      <c r="J296" s="42">
        <v>0</v>
      </c>
      <c r="K296" s="42">
        <v>1</v>
      </c>
      <c r="L296" s="42">
        <v>1.06</v>
      </c>
      <c r="M296" s="43">
        <v>2</v>
      </c>
      <c r="N296" s="43">
        <v>2</v>
      </c>
      <c r="O296" s="42">
        <v>738</v>
      </c>
      <c r="P296" s="44">
        <v>0.95</v>
      </c>
      <c r="Q296" s="16" t="s">
        <v>1436</v>
      </c>
      <c r="R296" s="43">
        <v>51</v>
      </c>
      <c r="S296" s="16" t="s">
        <v>1105</v>
      </c>
      <c r="T296" s="43">
        <v>2</v>
      </c>
      <c r="U296" s="43">
        <v>0</v>
      </c>
      <c r="V296" s="43">
        <v>2</v>
      </c>
      <c r="W296" s="45">
        <v>154700</v>
      </c>
      <c r="X296" s="45">
        <v>126572.76</v>
      </c>
      <c r="Y296" s="45">
        <v>-28127.24</v>
      </c>
      <c r="Z296" s="22" t="s">
        <v>1437</v>
      </c>
      <c r="AA296" s="22" t="s">
        <v>1734</v>
      </c>
    </row>
    <row r="297" spans="1:27" ht="30" customHeight="1" x14ac:dyDescent="0.25">
      <c r="A297" s="16" t="s">
        <v>225</v>
      </c>
      <c r="B297" s="16" t="s">
        <v>226</v>
      </c>
      <c r="C297" s="16" t="s">
        <v>906</v>
      </c>
      <c r="D297" s="16" t="s">
        <v>4</v>
      </c>
      <c r="E297" s="16" t="s">
        <v>5</v>
      </c>
      <c r="F297" s="42">
        <v>0</v>
      </c>
      <c r="G297" s="42">
        <v>0</v>
      </c>
      <c r="H297" s="42">
        <v>60</v>
      </c>
      <c r="I297" s="42">
        <v>386.75</v>
      </c>
      <c r="J297" s="42">
        <v>0.15513897866838999</v>
      </c>
      <c r="K297" s="42">
        <v>1</v>
      </c>
      <c r="L297" s="42">
        <v>1.06</v>
      </c>
      <c r="M297" s="43">
        <v>2</v>
      </c>
      <c r="N297" s="43">
        <v>2</v>
      </c>
      <c r="O297" s="42">
        <v>773.5</v>
      </c>
      <c r="P297" s="44">
        <v>0.95</v>
      </c>
      <c r="Q297" s="16" t="s">
        <v>1436</v>
      </c>
      <c r="R297" s="43">
        <v>51</v>
      </c>
      <c r="S297" s="16" t="s">
        <v>1105</v>
      </c>
      <c r="T297" s="43">
        <v>2</v>
      </c>
      <c r="U297" s="43">
        <v>0</v>
      </c>
      <c r="V297" s="43">
        <v>2</v>
      </c>
      <c r="W297" s="45">
        <v>89700</v>
      </c>
      <c r="X297" s="45">
        <v>73391.039999999994</v>
      </c>
      <c r="Y297" s="45">
        <v>-16308.96</v>
      </c>
      <c r="Z297" s="22" t="s">
        <v>1437</v>
      </c>
      <c r="AA297" s="22" t="s">
        <v>1735</v>
      </c>
    </row>
    <row r="298" spans="1:27" ht="45" customHeight="1" x14ac:dyDescent="0.25">
      <c r="A298" s="16" t="s">
        <v>225</v>
      </c>
      <c r="B298" s="16" t="s">
        <v>226</v>
      </c>
      <c r="C298" s="16" t="s">
        <v>906</v>
      </c>
      <c r="D298" s="16" t="s">
        <v>68</v>
      </c>
      <c r="E298" s="16" t="s">
        <v>69</v>
      </c>
      <c r="F298" s="42">
        <v>0</v>
      </c>
      <c r="G298" s="42">
        <v>0</v>
      </c>
      <c r="H298" s="42">
        <v>50</v>
      </c>
      <c r="I298" s="42">
        <v>369</v>
      </c>
      <c r="J298" s="42">
        <v>0.13550135501355001</v>
      </c>
      <c r="K298" s="42">
        <v>1</v>
      </c>
      <c r="L298" s="42">
        <v>1.06</v>
      </c>
      <c r="M298" s="43">
        <v>2</v>
      </c>
      <c r="N298" s="43">
        <v>2</v>
      </c>
      <c r="O298" s="42">
        <v>738</v>
      </c>
      <c r="P298" s="44">
        <v>0.95</v>
      </c>
      <c r="Q298" s="16" t="s">
        <v>1436</v>
      </c>
      <c r="R298" s="43">
        <v>51</v>
      </c>
      <c r="S298" s="16" t="s">
        <v>1105</v>
      </c>
      <c r="T298" s="43">
        <v>2</v>
      </c>
      <c r="U298" s="43">
        <v>0</v>
      </c>
      <c r="V298" s="43">
        <v>2</v>
      </c>
      <c r="W298" s="45">
        <v>141700</v>
      </c>
      <c r="X298" s="45">
        <v>115936.2</v>
      </c>
      <c r="Y298" s="45">
        <v>-25763.8</v>
      </c>
      <c r="Z298" s="22" t="s">
        <v>1437</v>
      </c>
      <c r="AA298" s="22" t="s">
        <v>1736</v>
      </c>
    </row>
    <row r="299" spans="1:27" ht="45" customHeight="1" x14ac:dyDescent="0.25">
      <c r="A299" s="16" t="s">
        <v>227</v>
      </c>
      <c r="B299" s="16" t="s">
        <v>228</v>
      </c>
      <c r="C299" s="16" t="s">
        <v>899</v>
      </c>
      <c r="D299" s="16" t="s">
        <v>30</v>
      </c>
      <c r="E299" s="16" t="s">
        <v>31</v>
      </c>
      <c r="F299" s="42">
        <v>2</v>
      </c>
      <c r="G299" s="42">
        <v>2</v>
      </c>
      <c r="H299" s="42">
        <v>7386</v>
      </c>
      <c r="I299" s="42">
        <v>414</v>
      </c>
      <c r="J299" s="42">
        <v>17.840579710144901</v>
      </c>
      <c r="K299" s="42">
        <v>2</v>
      </c>
      <c r="L299" s="42">
        <v>1.07</v>
      </c>
      <c r="M299" s="43">
        <v>20</v>
      </c>
      <c r="N299" s="43">
        <v>18</v>
      </c>
      <c r="O299" s="42">
        <v>7452</v>
      </c>
      <c r="P299" s="44">
        <v>0.95</v>
      </c>
      <c r="Q299" s="16" t="s">
        <v>1436</v>
      </c>
      <c r="R299" s="43">
        <v>100</v>
      </c>
      <c r="S299" s="16" t="s">
        <v>1154</v>
      </c>
      <c r="T299" s="43">
        <v>19</v>
      </c>
      <c r="U299" s="43">
        <v>0</v>
      </c>
      <c r="V299" s="43">
        <v>19</v>
      </c>
      <c r="W299" s="45">
        <v>913900</v>
      </c>
      <c r="X299" s="45">
        <v>747735.12</v>
      </c>
      <c r="Y299" s="45">
        <v>-166164.88</v>
      </c>
      <c r="Z299" s="22" t="s">
        <v>1437</v>
      </c>
      <c r="AA299" s="22" t="s">
        <v>1737</v>
      </c>
    </row>
    <row r="300" spans="1:27" ht="45" customHeight="1" x14ac:dyDescent="0.25">
      <c r="A300" s="16" t="s">
        <v>227</v>
      </c>
      <c r="B300" s="16" t="s">
        <v>228</v>
      </c>
      <c r="C300" s="16" t="s">
        <v>899</v>
      </c>
      <c r="D300" s="16" t="s">
        <v>52</v>
      </c>
      <c r="E300" s="16" t="s">
        <v>53</v>
      </c>
      <c r="F300" s="42">
        <v>2</v>
      </c>
      <c r="G300" s="42">
        <v>2</v>
      </c>
      <c r="H300" s="42">
        <v>227.2</v>
      </c>
      <c r="I300" s="42">
        <v>386.75</v>
      </c>
      <c r="J300" s="42">
        <v>0.58745959922430502</v>
      </c>
      <c r="K300" s="42">
        <v>1</v>
      </c>
      <c r="L300" s="42">
        <v>1.07</v>
      </c>
      <c r="M300" s="43">
        <v>2</v>
      </c>
      <c r="N300" s="43">
        <v>0</v>
      </c>
      <c r="O300" s="42">
        <v>0</v>
      </c>
      <c r="P300" s="44">
        <v>0.95</v>
      </c>
      <c r="Q300" s="16" t="s">
        <v>1436</v>
      </c>
      <c r="R300" s="43">
        <v>1</v>
      </c>
      <c r="S300" s="16" t="s">
        <v>1100</v>
      </c>
      <c r="T300" s="43">
        <v>1</v>
      </c>
      <c r="U300" s="43">
        <v>1</v>
      </c>
      <c r="V300" s="43">
        <v>0</v>
      </c>
      <c r="W300" s="45">
        <v>0</v>
      </c>
      <c r="X300" s="45">
        <v>36695.519999999997</v>
      </c>
      <c r="Y300" s="45">
        <v>36695.519999999997</v>
      </c>
      <c r="Z300" s="22" t="s">
        <v>1443</v>
      </c>
      <c r="AA300" s="22" t="s">
        <v>1738</v>
      </c>
    </row>
    <row r="301" spans="1:27" ht="30" customHeight="1" x14ac:dyDescent="0.25">
      <c r="A301" s="16" t="s">
        <v>227</v>
      </c>
      <c r="B301" s="16" t="s">
        <v>228</v>
      </c>
      <c r="C301" s="16" t="s">
        <v>899</v>
      </c>
      <c r="D301" s="16" t="s">
        <v>84</v>
      </c>
      <c r="E301" s="16" t="s">
        <v>85</v>
      </c>
      <c r="F301" s="42">
        <v>1</v>
      </c>
      <c r="G301" s="42">
        <v>0</v>
      </c>
      <c r="H301" s="42">
        <v>1549</v>
      </c>
      <c r="I301" s="42">
        <v>382.5</v>
      </c>
      <c r="J301" s="42">
        <v>4.0496732026143798</v>
      </c>
      <c r="K301" s="42">
        <v>1</v>
      </c>
      <c r="L301" s="42">
        <v>1.07</v>
      </c>
      <c r="M301" s="43">
        <v>5</v>
      </c>
      <c r="N301" s="43">
        <v>5</v>
      </c>
      <c r="O301" s="42">
        <v>1912.5</v>
      </c>
      <c r="P301" s="44">
        <v>0.95</v>
      </c>
      <c r="Q301" s="16" t="s">
        <v>1436</v>
      </c>
      <c r="R301" s="43">
        <v>96</v>
      </c>
      <c r="S301" s="16" t="s">
        <v>1154</v>
      </c>
      <c r="T301" s="43">
        <v>5</v>
      </c>
      <c r="U301" s="43">
        <v>0</v>
      </c>
      <c r="V301" s="43">
        <v>5</v>
      </c>
      <c r="W301" s="45">
        <v>289250</v>
      </c>
      <c r="X301" s="45">
        <v>236659.5</v>
      </c>
      <c r="Y301" s="45">
        <v>-52590.5</v>
      </c>
      <c r="Z301" s="22" t="s">
        <v>1437</v>
      </c>
      <c r="AA301" s="22" t="s">
        <v>1739</v>
      </c>
    </row>
    <row r="302" spans="1:27" ht="30" customHeight="1" x14ac:dyDescent="0.25">
      <c r="A302" s="16" t="s">
        <v>227</v>
      </c>
      <c r="B302" s="16" t="s">
        <v>228</v>
      </c>
      <c r="C302" s="16" t="s">
        <v>899</v>
      </c>
      <c r="D302" s="16" t="s">
        <v>26</v>
      </c>
      <c r="E302" s="16" t="s">
        <v>27</v>
      </c>
      <c r="F302" s="42">
        <v>1</v>
      </c>
      <c r="G302" s="42">
        <v>0</v>
      </c>
      <c r="H302" s="42">
        <v>437.2</v>
      </c>
      <c r="I302" s="42">
        <v>360</v>
      </c>
      <c r="J302" s="42">
        <v>1.21444444444444</v>
      </c>
      <c r="K302" s="42">
        <v>1</v>
      </c>
      <c r="L302" s="42">
        <v>1.07</v>
      </c>
      <c r="M302" s="43">
        <v>2</v>
      </c>
      <c r="N302" s="43">
        <v>2</v>
      </c>
      <c r="O302" s="42">
        <v>720</v>
      </c>
      <c r="P302" s="44">
        <v>0.95</v>
      </c>
      <c r="Q302" s="16" t="s">
        <v>1436</v>
      </c>
      <c r="R302" s="43">
        <v>51</v>
      </c>
      <c r="S302" s="16" t="s">
        <v>1105</v>
      </c>
      <c r="T302" s="43">
        <v>2</v>
      </c>
      <c r="U302" s="43">
        <v>0</v>
      </c>
      <c r="V302" s="43">
        <v>2</v>
      </c>
      <c r="W302" s="45">
        <v>83200</v>
      </c>
      <c r="X302" s="45">
        <v>68072.759999999995</v>
      </c>
      <c r="Y302" s="45">
        <v>-15127.24</v>
      </c>
      <c r="Z302" s="22" t="s">
        <v>1437</v>
      </c>
      <c r="AA302" s="22" t="s">
        <v>1740</v>
      </c>
    </row>
    <row r="303" spans="1:27" ht="30" customHeight="1" x14ac:dyDescent="0.25">
      <c r="A303" s="16" t="s">
        <v>227</v>
      </c>
      <c r="B303" s="16" t="s">
        <v>228</v>
      </c>
      <c r="C303" s="16" t="s">
        <v>899</v>
      </c>
      <c r="D303" s="16" t="s">
        <v>34</v>
      </c>
      <c r="E303" s="16" t="s">
        <v>35</v>
      </c>
      <c r="F303" s="42">
        <v>2</v>
      </c>
      <c r="G303" s="42">
        <v>0</v>
      </c>
      <c r="H303" s="42">
        <v>61</v>
      </c>
      <c r="I303" s="42">
        <v>386.75</v>
      </c>
      <c r="J303" s="42">
        <v>0.15772462831286399</v>
      </c>
      <c r="K303" s="42">
        <v>1</v>
      </c>
      <c r="L303" s="42">
        <v>1.07</v>
      </c>
      <c r="M303" s="43">
        <v>2</v>
      </c>
      <c r="N303" s="43">
        <v>2</v>
      </c>
      <c r="O303" s="42">
        <v>773.5</v>
      </c>
      <c r="P303" s="44">
        <v>0.95</v>
      </c>
      <c r="Q303" s="16" t="s">
        <v>1436</v>
      </c>
      <c r="R303" s="43">
        <v>51</v>
      </c>
      <c r="S303" s="16" t="s">
        <v>1105</v>
      </c>
      <c r="T303" s="43">
        <v>2</v>
      </c>
      <c r="U303" s="43">
        <v>2</v>
      </c>
      <c r="V303" s="43">
        <v>0</v>
      </c>
      <c r="W303" s="45">
        <v>0</v>
      </c>
      <c r="X303" s="45">
        <v>89345.52</v>
      </c>
      <c r="Y303" s="45">
        <v>89345.52</v>
      </c>
      <c r="Z303" s="22" t="s">
        <v>1443</v>
      </c>
      <c r="AA303" s="22" t="s">
        <v>1741</v>
      </c>
    </row>
    <row r="304" spans="1:27" ht="45" customHeight="1" x14ac:dyDescent="0.25">
      <c r="A304" s="16" t="s">
        <v>227</v>
      </c>
      <c r="B304" s="16" t="s">
        <v>228</v>
      </c>
      <c r="C304" s="16" t="s">
        <v>899</v>
      </c>
      <c r="D304" s="16" t="s">
        <v>46</v>
      </c>
      <c r="E304" s="16" t="s">
        <v>47</v>
      </c>
      <c r="F304" s="42">
        <v>0</v>
      </c>
      <c r="G304" s="42">
        <v>0</v>
      </c>
      <c r="H304" s="42">
        <v>1225</v>
      </c>
      <c r="I304" s="42">
        <v>404.8</v>
      </c>
      <c r="J304" s="42">
        <v>3.02618577075099</v>
      </c>
      <c r="K304" s="42">
        <v>1</v>
      </c>
      <c r="L304" s="42">
        <v>1.07</v>
      </c>
      <c r="M304" s="43">
        <v>4</v>
      </c>
      <c r="N304" s="43">
        <v>4</v>
      </c>
      <c r="O304" s="42">
        <v>1619.2</v>
      </c>
      <c r="P304" s="44">
        <v>0.95</v>
      </c>
      <c r="Q304" s="16" t="s">
        <v>1436</v>
      </c>
      <c r="R304" s="43">
        <v>81</v>
      </c>
      <c r="S304" s="16" t="s">
        <v>1154</v>
      </c>
      <c r="T304" s="43">
        <v>4</v>
      </c>
      <c r="U304" s="43">
        <v>0</v>
      </c>
      <c r="V304" s="43">
        <v>4</v>
      </c>
      <c r="W304" s="45">
        <v>296400</v>
      </c>
      <c r="X304" s="45">
        <v>242508.96</v>
      </c>
      <c r="Y304" s="45">
        <v>-53891.040000000001</v>
      </c>
      <c r="Z304" s="22" t="s">
        <v>1437</v>
      </c>
      <c r="AA304" s="22" t="s">
        <v>1742</v>
      </c>
    </row>
    <row r="305" spans="1:27" ht="45" customHeight="1" x14ac:dyDescent="0.25">
      <c r="A305" s="16" t="s">
        <v>227</v>
      </c>
      <c r="B305" s="16" t="s">
        <v>228</v>
      </c>
      <c r="C305" s="16" t="s">
        <v>899</v>
      </c>
      <c r="D305" s="16" t="s">
        <v>48</v>
      </c>
      <c r="E305" s="16" t="s">
        <v>49</v>
      </c>
      <c r="F305" s="42">
        <v>0</v>
      </c>
      <c r="G305" s="42">
        <v>0</v>
      </c>
      <c r="H305" s="42">
        <v>2100</v>
      </c>
      <c r="I305" s="42">
        <v>369</v>
      </c>
      <c r="J305" s="42">
        <v>5.6910569105691096</v>
      </c>
      <c r="K305" s="42">
        <v>1</v>
      </c>
      <c r="L305" s="42">
        <v>1.07</v>
      </c>
      <c r="M305" s="43">
        <v>7</v>
      </c>
      <c r="N305" s="43">
        <v>7</v>
      </c>
      <c r="O305" s="42">
        <v>2583</v>
      </c>
      <c r="P305" s="44">
        <v>0.95</v>
      </c>
      <c r="Q305" s="16" t="s">
        <v>1436</v>
      </c>
      <c r="R305" s="43">
        <v>100</v>
      </c>
      <c r="S305" s="16" t="s">
        <v>1154</v>
      </c>
      <c r="T305" s="43">
        <v>7</v>
      </c>
      <c r="U305" s="43">
        <v>0</v>
      </c>
      <c r="V305" s="43">
        <v>7</v>
      </c>
      <c r="W305" s="45">
        <v>541450</v>
      </c>
      <c r="X305" s="45">
        <v>443004.66</v>
      </c>
      <c r="Y305" s="45">
        <v>-98445.34</v>
      </c>
      <c r="Z305" s="22" t="s">
        <v>1437</v>
      </c>
      <c r="AA305" s="22" t="s">
        <v>1743</v>
      </c>
    </row>
    <row r="306" spans="1:27" ht="30" customHeight="1" x14ac:dyDescent="0.25">
      <c r="A306" s="16" t="s">
        <v>227</v>
      </c>
      <c r="B306" s="16" t="s">
        <v>228</v>
      </c>
      <c r="C306" s="16" t="s">
        <v>899</v>
      </c>
      <c r="D306" s="16" t="s">
        <v>4</v>
      </c>
      <c r="E306" s="16" t="s">
        <v>5</v>
      </c>
      <c r="F306" s="42">
        <v>1</v>
      </c>
      <c r="G306" s="42">
        <v>0</v>
      </c>
      <c r="H306" s="42">
        <v>20</v>
      </c>
      <c r="I306" s="42">
        <v>386.75</v>
      </c>
      <c r="J306" s="42">
        <v>5.1712992889463502E-2</v>
      </c>
      <c r="K306" s="42">
        <v>1</v>
      </c>
      <c r="L306" s="42">
        <v>1.07</v>
      </c>
      <c r="M306" s="43">
        <v>2</v>
      </c>
      <c r="N306" s="43">
        <v>2</v>
      </c>
      <c r="O306" s="42">
        <v>773.5</v>
      </c>
      <c r="P306" s="44">
        <v>0.95</v>
      </c>
      <c r="Q306" s="16" t="s">
        <v>1436</v>
      </c>
      <c r="R306" s="43">
        <v>51</v>
      </c>
      <c r="S306" s="16" t="s">
        <v>1105</v>
      </c>
      <c r="T306" s="43">
        <v>2</v>
      </c>
      <c r="U306" s="43">
        <v>0</v>
      </c>
      <c r="V306" s="43">
        <v>2</v>
      </c>
      <c r="W306" s="45">
        <v>89700</v>
      </c>
      <c r="X306" s="45">
        <v>73391.039999999994</v>
      </c>
      <c r="Y306" s="45">
        <v>-16308.96</v>
      </c>
      <c r="Z306" s="22" t="s">
        <v>1437</v>
      </c>
      <c r="AA306" s="22" t="s">
        <v>1744</v>
      </c>
    </row>
    <row r="307" spans="1:27" ht="45" customHeight="1" x14ac:dyDescent="0.25">
      <c r="A307" s="16" t="s">
        <v>227</v>
      </c>
      <c r="B307" s="16" t="s">
        <v>228</v>
      </c>
      <c r="C307" s="16" t="s">
        <v>899</v>
      </c>
      <c r="D307" s="16" t="s">
        <v>68</v>
      </c>
      <c r="E307" s="16" t="s">
        <v>69</v>
      </c>
      <c r="F307" s="42">
        <v>0</v>
      </c>
      <c r="G307" s="42">
        <v>0</v>
      </c>
      <c r="H307" s="42">
        <v>175</v>
      </c>
      <c r="I307" s="42">
        <v>369</v>
      </c>
      <c r="J307" s="42">
        <v>0.474254742547426</v>
      </c>
      <c r="K307" s="42">
        <v>1</v>
      </c>
      <c r="L307" s="42">
        <v>1.07</v>
      </c>
      <c r="M307" s="43">
        <v>2</v>
      </c>
      <c r="N307" s="43">
        <v>2</v>
      </c>
      <c r="O307" s="42">
        <v>738</v>
      </c>
      <c r="P307" s="44">
        <v>0.95</v>
      </c>
      <c r="Q307" s="16" t="s">
        <v>1436</v>
      </c>
      <c r="R307" s="43">
        <v>51</v>
      </c>
      <c r="S307" s="16" t="s">
        <v>1105</v>
      </c>
      <c r="T307" s="43">
        <v>2</v>
      </c>
      <c r="U307" s="43">
        <v>0</v>
      </c>
      <c r="V307" s="43">
        <v>2</v>
      </c>
      <c r="W307" s="45">
        <v>141700</v>
      </c>
      <c r="X307" s="45">
        <v>115936.2</v>
      </c>
      <c r="Y307" s="45">
        <v>-25763.8</v>
      </c>
      <c r="Z307" s="22" t="s">
        <v>1437</v>
      </c>
      <c r="AA307" s="22" t="s">
        <v>1745</v>
      </c>
    </row>
    <row r="308" spans="1:27" ht="45" customHeight="1" x14ac:dyDescent="0.25">
      <c r="A308" s="16" t="s">
        <v>230</v>
      </c>
      <c r="B308" s="16" t="s">
        <v>231</v>
      </c>
      <c r="C308" s="16" t="s">
        <v>901</v>
      </c>
      <c r="D308" s="16" t="s">
        <v>30</v>
      </c>
      <c r="E308" s="16" t="s">
        <v>31</v>
      </c>
      <c r="F308" s="42">
        <v>2</v>
      </c>
      <c r="G308" s="42">
        <v>1</v>
      </c>
      <c r="H308" s="42">
        <v>8401</v>
      </c>
      <c r="I308" s="42">
        <v>414</v>
      </c>
      <c r="J308" s="42">
        <v>20.292270531401002</v>
      </c>
      <c r="K308" s="42">
        <v>2</v>
      </c>
      <c r="L308" s="42">
        <v>1.0900000000000001</v>
      </c>
      <c r="M308" s="43">
        <v>23</v>
      </c>
      <c r="N308" s="43">
        <v>22</v>
      </c>
      <c r="O308" s="42">
        <v>9108</v>
      </c>
      <c r="P308" s="44">
        <v>0.95</v>
      </c>
      <c r="Q308" s="16" t="s">
        <v>1436</v>
      </c>
      <c r="R308" s="43">
        <v>100</v>
      </c>
      <c r="S308" s="16" t="s">
        <v>1154</v>
      </c>
      <c r="T308" s="43">
        <v>23</v>
      </c>
      <c r="U308" s="43">
        <v>0</v>
      </c>
      <c r="V308" s="43">
        <v>23</v>
      </c>
      <c r="W308" s="45">
        <v>1106300</v>
      </c>
      <c r="X308" s="45">
        <v>905153.04</v>
      </c>
      <c r="Y308" s="45">
        <v>-201146.96</v>
      </c>
      <c r="Z308" s="22" t="s">
        <v>1437</v>
      </c>
      <c r="AA308" s="22" t="s">
        <v>1746</v>
      </c>
    </row>
    <row r="309" spans="1:27" ht="45" customHeight="1" x14ac:dyDescent="0.25">
      <c r="A309" s="16" t="s">
        <v>230</v>
      </c>
      <c r="B309" s="16" t="s">
        <v>231</v>
      </c>
      <c r="C309" s="16" t="s">
        <v>901</v>
      </c>
      <c r="D309" s="16" t="s">
        <v>52</v>
      </c>
      <c r="E309" s="16" t="s">
        <v>53</v>
      </c>
      <c r="F309" s="42">
        <v>2</v>
      </c>
      <c r="G309" s="42">
        <v>2</v>
      </c>
      <c r="H309" s="42">
        <v>1244.0999999999999</v>
      </c>
      <c r="I309" s="42">
        <v>386.75</v>
      </c>
      <c r="J309" s="42">
        <v>3.2168067226890802</v>
      </c>
      <c r="K309" s="42">
        <v>1</v>
      </c>
      <c r="L309" s="42">
        <v>1.0900000000000001</v>
      </c>
      <c r="M309" s="43">
        <v>4</v>
      </c>
      <c r="N309" s="43">
        <v>2</v>
      </c>
      <c r="O309" s="42">
        <v>773.5</v>
      </c>
      <c r="P309" s="44">
        <v>0.95</v>
      </c>
      <c r="Q309" s="16" t="s">
        <v>1436</v>
      </c>
      <c r="R309" s="43">
        <v>51</v>
      </c>
      <c r="S309" s="16" t="s">
        <v>1105</v>
      </c>
      <c r="T309" s="43">
        <v>3</v>
      </c>
      <c r="U309" s="43">
        <v>3</v>
      </c>
      <c r="V309" s="43">
        <v>0</v>
      </c>
      <c r="W309" s="45">
        <v>0</v>
      </c>
      <c r="X309" s="45">
        <v>110086.56</v>
      </c>
      <c r="Y309" s="45">
        <v>110086.56</v>
      </c>
      <c r="Z309" s="22" t="s">
        <v>1443</v>
      </c>
      <c r="AA309" s="22" t="s">
        <v>1747</v>
      </c>
    </row>
    <row r="310" spans="1:27" ht="45" customHeight="1" x14ac:dyDescent="0.25">
      <c r="A310" s="16" t="s">
        <v>230</v>
      </c>
      <c r="B310" s="16" t="s">
        <v>231</v>
      </c>
      <c r="C310" s="16" t="s">
        <v>901</v>
      </c>
      <c r="D310" s="16" t="s">
        <v>84</v>
      </c>
      <c r="E310" s="16" t="s">
        <v>85</v>
      </c>
      <c r="F310" s="42">
        <v>1</v>
      </c>
      <c r="G310" s="42">
        <v>0</v>
      </c>
      <c r="H310" s="42">
        <v>1918.5</v>
      </c>
      <c r="I310" s="42">
        <v>382.5</v>
      </c>
      <c r="J310" s="42">
        <v>5.0156862745098003</v>
      </c>
      <c r="K310" s="42">
        <v>1</v>
      </c>
      <c r="L310" s="42">
        <v>1.0900000000000001</v>
      </c>
      <c r="M310" s="43">
        <v>6</v>
      </c>
      <c r="N310" s="43">
        <v>6</v>
      </c>
      <c r="O310" s="42">
        <v>2295</v>
      </c>
      <c r="P310" s="44">
        <v>0.95</v>
      </c>
      <c r="Q310" s="16" t="s">
        <v>1436</v>
      </c>
      <c r="R310" s="43">
        <v>100</v>
      </c>
      <c r="S310" s="16" t="s">
        <v>1154</v>
      </c>
      <c r="T310" s="43">
        <v>6</v>
      </c>
      <c r="U310" s="43">
        <v>0</v>
      </c>
      <c r="V310" s="43">
        <v>6</v>
      </c>
      <c r="W310" s="45">
        <v>347100</v>
      </c>
      <c r="X310" s="45">
        <v>283991.40000000002</v>
      </c>
      <c r="Y310" s="45">
        <v>-63108.6</v>
      </c>
      <c r="Z310" s="22" t="s">
        <v>1437</v>
      </c>
      <c r="AA310" s="22" t="s">
        <v>1748</v>
      </c>
    </row>
    <row r="311" spans="1:27" ht="30" customHeight="1" x14ac:dyDescent="0.25">
      <c r="A311" s="16" t="s">
        <v>230</v>
      </c>
      <c r="B311" s="16" t="s">
        <v>231</v>
      </c>
      <c r="C311" s="16" t="s">
        <v>901</v>
      </c>
      <c r="D311" s="16" t="s">
        <v>26</v>
      </c>
      <c r="E311" s="16" t="s">
        <v>27</v>
      </c>
      <c r="F311" s="42">
        <v>1</v>
      </c>
      <c r="G311" s="42">
        <v>0</v>
      </c>
      <c r="H311" s="42">
        <v>530.5</v>
      </c>
      <c r="I311" s="42">
        <v>360</v>
      </c>
      <c r="J311" s="42">
        <v>1.4736111111111101</v>
      </c>
      <c r="K311" s="42">
        <v>1</v>
      </c>
      <c r="L311" s="42">
        <v>1.0900000000000001</v>
      </c>
      <c r="M311" s="43">
        <v>2</v>
      </c>
      <c r="N311" s="43">
        <v>2</v>
      </c>
      <c r="O311" s="42">
        <v>720</v>
      </c>
      <c r="P311" s="44">
        <v>0.95</v>
      </c>
      <c r="Q311" s="16" t="s">
        <v>1436</v>
      </c>
      <c r="R311" s="43">
        <v>51</v>
      </c>
      <c r="S311" s="16" t="s">
        <v>1105</v>
      </c>
      <c r="T311" s="43">
        <v>2</v>
      </c>
      <c r="U311" s="43">
        <v>0</v>
      </c>
      <c r="V311" s="43">
        <v>2</v>
      </c>
      <c r="W311" s="45">
        <v>83200</v>
      </c>
      <c r="X311" s="45">
        <v>68072.759999999995</v>
      </c>
      <c r="Y311" s="45">
        <v>-15127.24</v>
      </c>
      <c r="Z311" s="22" t="s">
        <v>1437</v>
      </c>
      <c r="AA311" s="22" t="s">
        <v>1749</v>
      </c>
    </row>
    <row r="312" spans="1:27" ht="30" customHeight="1" x14ac:dyDescent="0.25">
      <c r="A312" s="16" t="s">
        <v>230</v>
      </c>
      <c r="B312" s="16" t="s">
        <v>231</v>
      </c>
      <c r="C312" s="16" t="s">
        <v>901</v>
      </c>
      <c r="D312" s="16" t="s">
        <v>34</v>
      </c>
      <c r="E312" s="16" t="s">
        <v>35</v>
      </c>
      <c r="F312" s="42">
        <v>2</v>
      </c>
      <c r="G312" s="42">
        <v>1</v>
      </c>
      <c r="H312" s="42">
        <v>209.8</v>
      </c>
      <c r="I312" s="42">
        <v>386.75</v>
      </c>
      <c r="J312" s="42">
        <v>0.54246929541047195</v>
      </c>
      <c r="K312" s="42">
        <v>1</v>
      </c>
      <c r="L312" s="42">
        <v>1.0900000000000001</v>
      </c>
      <c r="M312" s="43">
        <v>2</v>
      </c>
      <c r="N312" s="43">
        <v>1</v>
      </c>
      <c r="O312" s="42">
        <v>386.75</v>
      </c>
      <c r="P312" s="44">
        <v>0.95</v>
      </c>
      <c r="Q312" s="16" t="s">
        <v>1436</v>
      </c>
      <c r="R312" s="43">
        <v>36</v>
      </c>
      <c r="S312" s="16" t="s">
        <v>1102</v>
      </c>
      <c r="T312" s="43">
        <v>2</v>
      </c>
      <c r="U312" s="43">
        <v>2</v>
      </c>
      <c r="V312" s="43">
        <v>0</v>
      </c>
      <c r="W312" s="45">
        <v>0</v>
      </c>
      <c r="X312" s="45">
        <v>89345.52</v>
      </c>
      <c r="Y312" s="45">
        <v>89345.52</v>
      </c>
      <c r="Z312" s="22" t="s">
        <v>1443</v>
      </c>
      <c r="AA312" s="22" t="s">
        <v>1750</v>
      </c>
    </row>
    <row r="313" spans="1:27" ht="45" customHeight="1" x14ac:dyDescent="0.25">
      <c r="A313" s="16" t="s">
        <v>230</v>
      </c>
      <c r="B313" s="16" t="s">
        <v>231</v>
      </c>
      <c r="C313" s="16" t="s">
        <v>901</v>
      </c>
      <c r="D313" s="16" t="s">
        <v>46</v>
      </c>
      <c r="E313" s="16" t="s">
        <v>47</v>
      </c>
      <c r="F313" s="42">
        <v>0</v>
      </c>
      <c r="G313" s="42">
        <v>0</v>
      </c>
      <c r="H313" s="42">
        <v>147</v>
      </c>
      <c r="I313" s="42">
        <v>404.8</v>
      </c>
      <c r="J313" s="42">
        <v>0.36314229249011898</v>
      </c>
      <c r="K313" s="42">
        <v>1</v>
      </c>
      <c r="L313" s="42">
        <v>1.0900000000000001</v>
      </c>
      <c r="M313" s="43">
        <v>2</v>
      </c>
      <c r="N313" s="43">
        <v>2</v>
      </c>
      <c r="O313" s="42">
        <v>809.6</v>
      </c>
      <c r="P313" s="44">
        <v>0.95</v>
      </c>
      <c r="Q313" s="16" t="s">
        <v>1436</v>
      </c>
      <c r="R313" s="43">
        <v>51</v>
      </c>
      <c r="S313" s="16" t="s">
        <v>1105</v>
      </c>
      <c r="T313" s="43">
        <v>2</v>
      </c>
      <c r="U313" s="43">
        <v>0</v>
      </c>
      <c r="V313" s="43">
        <v>2</v>
      </c>
      <c r="W313" s="45">
        <v>148200</v>
      </c>
      <c r="X313" s="45">
        <v>121254.48</v>
      </c>
      <c r="Y313" s="45">
        <v>-26945.52</v>
      </c>
      <c r="Z313" s="22" t="s">
        <v>1437</v>
      </c>
      <c r="AA313" s="22" t="s">
        <v>1751</v>
      </c>
    </row>
    <row r="314" spans="1:27" ht="45" customHeight="1" x14ac:dyDescent="0.25">
      <c r="A314" s="16" t="s">
        <v>230</v>
      </c>
      <c r="B314" s="16" t="s">
        <v>231</v>
      </c>
      <c r="C314" s="16" t="s">
        <v>901</v>
      </c>
      <c r="D314" s="16" t="s">
        <v>48</v>
      </c>
      <c r="E314" s="16" t="s">
        <v>49</v>
      </c>
      <c r="F314" s="42">
        <v>0</v>
      </c>
      <c r="G314" s="42">
        <v>0</v>
      </c>
      <c r="H314" s="42">
        <v>252</v>
      </c>
      <c r="I314" s="42">
        <v>369</v>
      </c>
      <c r="J314" s="42">
        <v>0.68292682926829296</v>
      </c>
      <c r="K314" s="42">
        <v>1</v>
      </c>
      <c r="L314" s="42">
        <v>1.0900000000000001</v>
      </c>
      <c r="M314" s="43">
        <v>2</v>
      </c>
      <c r="N314" s="43">
        <v>2</v>
      </c>
      <c r="O314" s="42">
        <v>738</v>
      </c>
      <c r="P314" s="44">
        <v>0.95</v>
      </c>
      <c r="Q314" s="16" t="s">
        <v>1436</v>
      </c>
      <c r="R314" s="43">
        <v>51</v>
      </c>
      <c r="S314" s="16" t="s">
        <v>1105</v>
      </c>
      <c r="T314" s="43">
        <v>2</v>
      </c>
      <c r="U314" s="43">
        <v>0</v>
      </c>
      <c r="V314" s="43">
        <v>2</v>
      </c>
      <c r="W314" s="45">
        <v>154700</v>
      </c>
      <c r="X314" s="45">
        <v>126572.76</v>
      </c>
      <c r="Y314" s="45">
        <v>-28127.24</v>
      </c>
      <c r="Z314" s="22" t="s">
        <v>1437</v>
      </c>
      <c r="AA314" s="22" t="s">
        <v>1752</v>
      </c>
    </row>
    <row r="315" spans="1:27" ht="30" customHeight="1" x14ac:dyDescent="0.25">
      <c r="A315" s="16" t="s">
        <v>230</v>
      </c>
      <c r="B315" s="16" t="s">
        <v>231</v>
      </c>
      <c r="C315" s="16" t="s">
        <v>901</v>
      </c>
      <c r="D315" s="16" t="s">
        <v>4</v>
      </c>
      <c r="E315" s="16" t="s">
        <v>5</v>
      </c>
      <c r="F315" s="42">
        <v>1</v>
      </c>
      <c r="G315" s="42">
        <v>1</v>
      </c>
      <c r="H315" s="42">
        <v>90</v>
      </c>
      <c r="I315" s="42">
        <v>386.75</v>
      </c>
      <c r="J315" s="42">
        <v>0.23270846800258599</v>
      </c>
      <c r="K315" s="42">
        <v>1</v>
      </c>
      <c r="L315" s="42">
        <v>1.0900000000000001</v>
      </c>
      <c r="M315" s="43">
        <v>2</v>
      </c>
      <c r="N315" s="43">
        <v>1</v>
      </c>
      <c r="O315" s="42">
        <v>386.75</v>
      </c>
      <c r="P315" s="44">
        <v>0.95</v>
      </c>
      <c r="Q315" s="16" t="s">
        <v>1436</v>
      </c>
      <c r="R315" s="43">
        <v>36</v>
      </c>
      <c r="S315" s="16" t="s">
        <v>1102</v>
      </c>
      <c r="T315" s="43">
        <v>2</v>
      </c>
      <c r="U315" s="43">
        <v>0</v>
      </c>
      <c r="V315" s="43">
        <v>2</v>
      </c>
      <c r="W315" s="45">
        <v>89700</v>
      </c>
      <c r="X315" s="45">
        <v>73391.039999999994</v>
      </c>
      <c r="Y315" s="45">
        <v>-16308.96</v>
      </c>
      <c r="Z315" s="22" t="s">
        <v>1437</v>
      </c>
      <c r="AA315" s="22" t="s">
        <v>1753</v>
      </c>
    </row>
    <row r="316" spans="1:27" ht="45" customHeight="1" x14ac:dyDescent="0.25">
      <c r="A316" s="16" t="s">
        <v>230</v>
      </c>
      <c r="B316" s="16" t="s">
        <v>231</v>
      </c>
      <c r="C316" s="16" t="s">
        <v>901</v>
      </c>
      <c r="D316" s="16" t="s">
        <v>68</v>
      </c>
      <c r="E316" s="16" t="s">
        <v>69</v>
      </c>
      <c r="F316" s="42">
        <v>0</v>
      </c>
      <c r="G316" s="42">
        <v>0</v>
      </c>
      <c r="H316" s="42">
        <v>200</v>
      </c>
      <c r="I316" s="42">
        <v>369</v>
      </c>
      <c r="J316" s="42">
        <v>0.54200542005420105</v>
      </c>
      <c r="K316" s="42">
        <v>1</v>
      </c>
      <c r="L316" s="42">
        <v>1.0900000000000001</v>
      </c>
      <c r="M316" s="43">
        <v>2</v>
      </c>
      <c r="N316" s="43">
        <v>2</v>
      </c>
      <c r="O316" s="42">
        <v>738</v>
      </c>
      <c r="P316" s="44">
        <v>0.95</v>
      </c>
      <c r="Q316" s="16" t="s">
        <v>1436</v>
      </c>
      <c r="R316" s="43">
        <v>51</v>
      </c>
      <c r="S316" s="16" t="s">
        <v>1105</v>
      </c>
      <c r="T316" s="43">
        <v>2</v>
      </c>
      <c r="U316" s="43">
        <v>0</v>
      </c>
      <c r="V316" s="43">
        <v>2</v>
      </c>
      <c r="W316" s="45">
        <v>141700</v>
      </c>
      <c r="X316" s="45">
        <v>115936.2</v>
      </c>
      <c r="Y316" s="45">
        <v>-25763.8</v>
      </c>
      <c r="Z316" s="22" t="s">
        <v>1437</v>
      </c>
      <c r="AA316" s="22" t="s">
        <v>1754</v>
      </c>
    </row>
    <row r="317" spans="1:27" ht="45" customHeight="1" x14ac:dyDescent="0.25">
      <c r="A317" s="16" t="s">
        <v>233</v>
      </c>
      <c r="B317" s="16" t="s">
        <v>234</v>
      </c>
      <c r="C317" s="16" t="s">
        <v>899</v>
      </c>
      <c r="D317" s="16" t="s">
        <v>30</v>
      </c>
      <c r="E317" s="16" t="s">
        <v>31</v>
      </c>
      <c r="F317" s="42">
        <v>3</v>
      </c>
      <c r="G317" s="42">
        <v>3</v>
      </c>
      <c r="H317" s="42">
        <v>3931</v>
      </c>
      <c r="I317" s="42">
        <v>414</v>
      </c>
      <c r="J317" s="42">
        <v>9.4951690821256101</v>
      </c>
      <c r="K317" s="42">
        <v>2</v>
      </c>
      <c r="L317" s="42">
        <v>1.1000000000000001</v>
      </c>
      <c r="M317" s="43">
        <v>11</v>
      </c>
      <c r="N317" s="43">
        <v>8</v>
      </c>
      <c r="O317" s="42">
        <v>3312</v>
      </c>
      <c r="P317" s="44">
        <v>0.95</v>
      </c>
      <c r="Q317" s="16" t="s">
        <v>1436</v>
      </c>
      <c r="R317" s="43">
        <v>100</v>
      </c>
      <c r="S317" s="16" t="s">
        <v>1154</v>
      </c>
      <c r="T317" s="43">
        <v>9</v>
      </c>
      <c r="U317" s="43">
        <v>0</v>
      </c>
      <c r="V317" s="43">
        <v>9</v>
      </c>
      <c r="W317" s="45">
        <v>432900</v>
      </c>
      <c r="X317" s="45">
        <v>354190.32</v>
      </c>
      <c r="Y317" s="45">
        <v>-78709.679999999993</v>
      </c>
      <c r="Z317" s="22" t="s">
        <v>1437</v>
      </c>
      <c r="AA317" s="22" t="s">
        <v>1755</v>
      </c>
    </row>
    <row r="318" spans="1:27" ht="30" customHeight="1" x14ac:dyDescent="0.25">
      <c r="A318" s="16" t="s">
        <v>233</v>
      </c>
      <c r="B318" s="16" t="s">
        <v>234</v>
      </c>
      <c r="C318" s="16" t="s">
        <v>899</v>
      </c>
      <c r="D318" s="16" t="s">
        <v>52</v>
      </c>
      <c r="E318" s="16" t="s">
        <v>53</v>
      </c>
      <c r="F318" s="42">
        <v>2</v>
      </c>
      <c r="G318" s="42">
        <v>2</v>
      </c>
      <c r="H318" s="42">
        <v>330.7</v>
      </c>
      <c r="I318" s="42">
        <v>386.75</v>
      </c>
      <c r="J318" s="42">
        <v>0.85507433742727901</v>
      </c>
      <c r="K318" s="42">
        <v>1</v>
      </c>
      <c r="L318" s="42">
        <v>1.1000000000000001</v>
      </c>
      <c r="M318" s="43">
        <v>2</v>
      </c>
      <c r="N318" s="43">
        <v>0</v>
      </c>
      <c r="O318" s="42">
        <v>0</v>
      </c>
      <c r="P318" s="44">
        <v>0.95</v>
      </c>
      <c r="Q318" s="16" t="s">
        <v>1436</v>
      </c>
      <c r="R318" s="43">
        <v>1</v>
      </c>
      <c r="S318" s="16" t="s">
        <v>1100</v>
      </c>
      <c r="T318" s="43">
        <v>1</v>
      </c>
      <c r="U318" s="43">
        <v>1</v>
      </c>
      <c r="V318" s="43">
        <v>0</v>
      </c>
      <c r="W318" s="45">
        <v>0</v>
      </c>
      <c r="X318" s="45">
        <v>36695.519999999997</v>
      </c>
      <c r="Y318" s="45">
        <v>36695.519999999997</v>
      </c>
      <c r="Z318" s="22" t="s">
        <v>1443</v>
      </c>
      <c r="AA318" s="22" t="s">
        <v>1756</v>
      </c>
    </row>
    <row r="319" spans="1:27" ht="30" customHeight="1" x14ac:dyDescent="0.25">
      <c r="A319" s="16" t="s">
        <v>233</v>
      </c>
      <c r="B319" s="16" t="s">
        <v>234</v>
      </c>
      <c r="C319" s="16" t="s">
        <v>899</v>
      </c>
      <c r="D319" s="16" t="s">
        <v>84</v>
      </c>
      <c r="E319" s="16" t="s">
        <v>85</v>
      </c>
      <c r="F319" s="42">
        <v>1</v>
      </c>
      <c r="G319" s="42">
        <v>0</v>
      </c>
      <c r="H319" s="42">
        <v>833</v>
      </c>
      <c r="I319" s="42">
        <v>382.5</v>
      </c>
      <c r="J319" s="42">
        <v>2.1777777777777798</v>
      </c>
      <c r="K319" s="42">
        <v>1</v>
      </c>
      <c r="L319" s="42">
        <v>1.1000000000000001</v>
      </c>
      <c r="M319" s="43">
        <v>3</v>
      </c>
      <c r="N319" s="43">
        <v>3</v>
      </c>
      <c r="O319" s="42">
        <v>1147.5</v>
      </c>
      <c r="P319" s="44">
        <v>0.95</v>
      </c>
      <c r="Q319" s="16" t="s">
        <v>1436</v>
      </c>
      <c r="R319" s="43">
        <v>66</v>
      </c>
      <c r="S319" s="16" t="s">
        <v>1105</v>
      </c>
      <c r="T319" s="43">
        <v>3</v>
      </c>
      <c r="U319" s="43">
        <v>0</v>
      </c>
      <c r="V319" s="43">
        <v>3</v>
      </c>
      <c r="W319" s="45">
        <v>173550</v>
      </c>
      <c r="X319" s="45">
        <v>141995.70000000001</v>
      </c>
      <c r="Y319" s="45">
        <v>-31554.3</v>
      </c>
      <c r="Z319" s="22" t="s">
        <v>1437</v>
      </c>
      <c r="AA319" s="22" t="s">
        <v>1757</v>
      </c>
    </row>
    <row r="320" spans="1:27" ht="30" customHeight="1" x14ac:dyDescent="0.25">
      <c r="A320" s="16" t="s">
        <v>233</v>
      </c>
      <c r="B320" s="16" t="s">
        <v>234</v>
      </c>
      <c r="C320" s="16" t="s">
        <v>899</v>
      </c>
      <c r="D320" s="16" t="s">
        <v>26</v>
      </c>
      <c r="E320" s="16" t="s">
        <v>27</v>
      </c>
      <c r="F320" s="42">
        <v>1</v>
      </c>
      <c r="G320" s="42">
        <v>0</v>
      </c>
      <c r="H320" s="42">
        <v>260.39999999999998</v>
      </c>
      <c r="I320" s="42">
        <v>360</v>
      </c>
      <c r="J320" s="42">
        <v>0.72333333333333305</v>
      </c>
      <c r="K320" s="42">
        <v>1</v>
      </c>
      <c r="L320" s="42">
        <v>1.1000000000000001</v>
      </c>
      <c r="M320" s="43">
        <v>2</v>
      </c>
      <c r="N320" s="43">
        <v>2</v>
      </c>
      <c r="O320" s="42">
        <v>720</v>
      </c>
      <c r="P320" s="44">
        <v>0.95</v>
      </c>
      <c r="Q320" s="16" t="s">
        <v>1436</v>
      </c>
      <c r="R320" s="43">
        <v>51</v>
      </c>
      <c r="S320" s="16" t="s">
        <v>1105</v>
      </c>
      <c r="T320" s="43">
        <v>2</v>
      </c>
      <c r="U320" s="43">
        <v>0</v>
      </c>
      <c r="V320" s="43">
        <v>2</v>
      </c>
      <c r="W320" s="45">
        <v>83200</v>
      </c>
      <c r="X320" s="45">
        <v>68072.759999999995</v>
      </c>
      <c r="Y320" s="45">
        <v>-15127.24</v>
      </c>
      <c r="Z320" s="22" t="s">
        <v>1437</v>
      </c>
      <c r="AA320" s="22" t="s">
        <v>1758</v>
      </c>
    </row>
    <row r="321" spans="1:27" ht="30" customHeight="1" x14ac:dyDescent="0.25">
      <c r="A321" s="16" t="s">
        <v>233</v>
      </c>
      <c r="B321" s="16" t="s">
        <v>234</v>
      </c>
      <c r="C321" s="16" t="s">
        <v>899</v>
      </c>
      <c r="D321" s="16" t="s">
        <v>34</v>
      </c>
      <c r="E321" s="16" t="s">
        <v>35</v>
      </c>
      <c r="F321" s="42">
        <v>2</v>
      </c>
      <c r="G321" s="42">
        <v>0</v>
      </c>
      <c r="H321" s="42">
        <v>61</v>
      </c>
      <c r="I321" s="42">
        <v>386.75</v>
      </c>
      <c r="J321" s="42">
        <v>0.15772462831286399</v>
      </c>
      <c r="K321" s="42">
        <v>1</v>
      </c>
      <c r="L321" s="42">
        <v>1.1000000000000001</v>
      </c>
      <c r="M321" s="43">
        <v>2</v>
      </c>
      <c r="N321" s="43">
        <v>2</v>
      </c>
      <c r="O321" s="42">
        <v>773.5</v>
      </c>
      <c r="P321" s="44">
        <v>0.95</v>
      </c>
      <c r="Q321" s="16" t="s">
        <v>1436</v>
      </c>
      <c r="R321" s="43">
        <v>51</v>
      </c>
      <c r="S321" s="16" t="s">
        <v>1105</v>
      </c>
      <c r="T321" s="43">
        <v>2</v>
      </c>
      <c r="U321" s="43">
        <v>2</v>
      </c>
      <c r="V321" s="43">
        <v>0</v>
      </c>
      <c r="W321" s="45">
        <v>0</v>
      </c>
      <c r="X321" s="45">
        <v>89345.52</v>
      </c>
      <c r="Y321" s="45">
        <v>89345.52</v>
      </c>
      <c r="Z321" s="22" t="s">
        <v>1443</v>
      </c>
      <c r="AA321" s="22" t="s">
        <v>1759</v>
      </c>
    </row>
    <row r="322" spans="1:27" ht="45" customHeight="1" x14ac:dyDescent="0.25">
      <c r="A322" s="16" t="s">
        <v>233</v>
      </c>
      <c r="B322" s="16" t="s">
        <v>234</v>
      </c>
      <c r="C322" s="16" t="s">
        <v>899</v>
      </c>
      <c r="D322" s="16" t="s">
        <v>46</v>
      </c>
      <c r="E322" s="16" t="s">
        <v>47</v>
      </c>
      <c r="F322" s="42">
        <v>0</v>
      </c>
      <c r="G322" s="42">
        <v>0</v>
      </c>
      <c r="H322" s="42">
        <v>1127</v>
      </c>
      <c r="I322" s="42">
        <v>404.8</v>
      </c>
      <c r="J322" s="42">
        <v>2.7840909090909101</v>
      </c>
      <c r="K322" s="42">
        <v>1</v>
      </c>
      <c r="L322" s="42">
        <v>1.1000000000000001</v>
      </c>
      <c r="M322" s="43">
        <v>4</v>
      </c>
      <c r="N322" s="43">
        <v>4</v>
      </c>
      <c r="O322" s="42">
        <v>1619.2</v>
      </c>
      <c r="P322" s="44">
        <v>0.95</v>
      </c>
      <c r="Q322" s="16" t="s">
        <v>1436</v>
      </c>
      <c r="R322" s="43">
        <v>81</v>
      </c>
      <c r="S322" s="16" t="s">
        <v>1154</v>
      </c>
      <c r="T322" s="43">
        <v>4</v>
      </c>
      <c r="U322" s="43">
        <v>0</v>
      </c>
      <c r="V322" s="43">
        <v>4</v>
      </c>
      <c r="W322" s="45">
        <v>296400</v>
      </c>
      <c r="X322" s="45">
        <v>242508.96</v>
      </c>
      <c r="Y322" s="45">
        <v>-53891.040000000001</v>
      </c>
      <c r="Z322" s="22" t="s">
        <v>1437</v>
      </c>
      <c r="AA322" s="22" t="s">
        <v>1760</v>
      </c>
    </row>
    <row r="323" spans="1:27" ht="45" customHeight="1" x14ac:dyDescent="0.25">
      <c r="A323" s="16" t="s">
        <v>233</v>
      </c>
      <c r="B323" s="16" t="s">
        <v>234</v>
      </c>
      <c r="C323" s="16" t="s">
        <v>899</v>
      </c>
      <c r="D323" s="16" t="s">
        <v>48</v>
      </c>
      <c r="E323" s="16" t="s">
        <v>49</v>
      </c>
      <c r="F323" s="42">
        <v>0</v>
      </c>
      <c r="G323" s="42">
        <v>0</v>
      </c>
      <c r="H323" s="42">
        <v>1932</v>
      </c>
      <c r="I323" s="42">
        <v>369</v>
      </c>
      <c r="J323" s="42">
        <v>5.2357723577235804</v>
      </c>
      <c r="K323" s="42">
        <v>1</v>
      </c>
      <c r="L323" s="42">
        <v>1.1000000000000001</v>
      </c>
      <c r="M323" s="43">
        <v>6</v>
      </c>
      <c r="N323" s="43">
        <v>6</v>
      </c>
      <c r="O323" s="42">
        <v>2214</v>
      </c>
      <c r="P323" s="44">
        <v>0.95</v>
      </c>
      <c r="Q323" s="16" t="s">
        <v>1436</v>
      </c>
      <c r="R323" s="43">
        <v>100</v>
      </c>
      <c r="S323" s="16" t="s">
        <v>1154</v>
      </c>
      <c r="T323" s="43">
        <v>6</v>
      </c>
      <c r="U323" s="43">
        <v>0</v>
      </c>
      <c r="V323" s="43">
        <v>6</v>
      </c>
      <c r="W323" s="45">
        <v>464100</v>
      </c>
      <c r="X323" s="45">
        <v>379718.28</v>
      </c>
      <c r="Y323" s="45">
        <v>-84381.72</v>
      </c>
      <c r="Z323" s="22" t="s">
        <v>1437</v>
      </c>
      <c r="AA323" s="22" t="s">
        <v>1761</v>
      </c>
    </row>
    <row r="324" spans="1:27" ht="30" customHeight="1" x14ac:dyDescent="0.25">
      <c r="A324" s="16" t="s">
        <v>233</v>
      </c>
      <c r="B324" s="16" t="s">
        <v>234</v>
      </c>
      <c r="C324" s="16" t="s">
        <v>899</v>
      </c>
      <c r="D324" s="16" t="s">
        <v>4</v>
      </c>
      <c r="E324" s="16" t="s">
        <v>5</v>
      </c>
      <c r="F324" s="42">
        <v>0</v>
      </c>
      <c r="G324" s="42">
        <v>0</v>
      </c>
      <c r="H324" s="42">
        <v>24</v>
      </c>
      <c r="I324" s="42">
        <v>386.75</v>
      </c>
      <c r="J324" s="42">
        <v>6.2055591467356203E-2</v>
      </c>
      <c r="K324" s="42">
        <v>1</v>
      </c>
      <c r="L324" s="42">
        <v>1.1000000000000001</v>
      </c>
      <c r="M324" s="43">
        <v>2</v>
      </c>
      <c r="N324" s="43">
        <v>2</v>
      </c>
      <c r="O324" s="42">
        <v>773.5</v>
      </c>
      <c r="P324" s="44">
        <v>0.95</v>
      </c>
      <c r="Q324" s="16" t="s">
        <v>1436</v>
      </c>
      <c r="R324" s="43">
        <v>51</v>
      </c>
      <c r="S324" s="16" t="s">
        <v>1105</v>
      </c>
      <c r="T324" s="43">
        <v>2</v>
      </c>
      <c r="U324" s="43">
        <v>0</v>
      </c>
      <c r="V324" s="43">
        <v>2</v>
      </c>
      <c r="W324" s="45">
        <v>89700</v>
      </c>
      <c r="X324" s="45">
        <v>73391.039999999994</v>
      </c>
      <c r="Y324" s="45">
        <v>-16308.96</v>
      </c>
      <c r="Z324" s="22" t="s">
        <v>1437</v>
      </c>
      <c r="AA324" s="22" t="s">
        <v>1762</v>
      </c>
    </row>
    <row r="325" spans="1:27" ht="45" customHeight="1" x14ac:dyDescent="0.25">
      <c r="A325" s="16" t="s">
        <v>233</v>
      </c>
      <c r="B325" s="16" t="s">
        <v>234</v>
      </c>
      <c r="C325" s="16" t="s">
        <v>899</v>
      </c>
      <c r="D325" s="16" t="s">
        <v>68</v>
      </c>
      <c r="E325" s="16" t="s">
        <v>69</v>
      </c>
      <c r="F325" s="42">
        <v>0</v>
      </c>
      <c r="G325" s="42">
        <v>0</v>
      </c>
      <c r="H325" s="42">
        <v>100</v>
      </c>
      <c r="I325" s="42">
        <v>369</v>
      </c>
      <c r="J325" s="42">
        <v>0.27100271002710002</v>
      </c>
      <c r="K325" s="42">
        <v>1</v>
      </c>
      <c r="L325" s="42">
        <v>1.1000000000000001</v>
      </c>
      <c r="M325" s="43">
        <v>2</v>
      </c>
      <c r="N325" s="43">
        <v>2</v>
      </c>
      <c r="O325" s="42">
        <v>738</v>
      </c>
      <c r="P325" s="44">
        <v>0.95</v>
      </c>
      <c r="Q325" s="16" t="s">
        <v>1436</v>
      </c>
      <c r="R325" s="43">
        <v>51</v>
      </c>
      <c r="S325" s="16" t="s">
        <v>1105</v>
      </c>
      <c r="T325" s="43">
        <v>2</v>
      </c>
      <c r="U325" s="43">
        <v>0</v>
      </c>
      <c r="V325" s="43">
        <v>2</v>
      </c>
      <c r="W325" s="45">
        <v>141700</v>
      </c>
      <c r="X325" s="45">
        <v>115936.2</v>
      </c>
      <c r="Y325" s="45">
        <v>-25763.8</v>
      </c>
      <c r="Z325" s="22" t="s">
        <v>1437</v>
      </c>
      <c r="AA325" s="22" t="s">
        <v>1763</v>
      </c>
    </row>
    <row r="326" spans="1:27" ht="45" customHeight="1" x14ac:dyDescent="0.25">
      <c r="A326" s="16" t="s">
        <v>236</v>
      </c>
      <c r="B326" s="16" t="s">
        <v>237</v>
      </c>
      <c r="C326" s="16" t="s">
        <v>899</v>
      </c>
      <c r="D326" s="16" t="s">
        <v>30</v>
      </c>
      <c r="E326" s="16" t="s">
        <v>31</v>
      </c>
      <c r="F326" s="42">
        <v>3</v>
      </c>
      <c r="G326" s="42">
        <v>4</v>
      </c>
      <c r="H326" s="42">
        <v>8469</v>
      </c>
      <c r="I326" s="42">
        <v>414</v>
      </c>
      <c r="J326" s="42">
        <v>20.456521739130402</v>
      </c>
      <c r="K326" s="42">
        <v>2</v>
      </c>
      <c r="L326" s="42">
        <v>1.1200000000000001</v>
      </c>
      <c r="M326" s="43">
        <v>23</v>
      </c>
      <c r="N326" s="43">
        <v>19</v>
      </c>
      <c r="O326" s="42">
        <v>7866</v>
      </c>
      <c r="P326" s="44">
        <v>0.95</v>
      </c>
      <c r="Q326" s="16" t="s">
        <v>1436</v>
      </c>
      <c r="R326" s="43">
        <v>100</v>
      </c>
      <c r="S326" s="16" t="s">
        <v>1154</v>
      </c>
      <c r="T326" s="43">
        <v>20</v>
      </c>
      <c r="U326" s="43">
        <v>0</v>
      </c>
      <c r="V326" s="43">
        <v>20</v>
      </c>
      <c r="W326" s="45">
        <v>962000</v>
      </c>
      <c r="X326" s="45">
        <v>787089.6</v>
      </c>
      <c r="Y326" s="45">
        <v>-174910.4</v>
      </c>
      <c r="Z326" s="22" t="s">
        <v>1437</v>
      </c>
      <c r="AA326" s="22" t="s">
        <v>1764</v>
      </c>
    </row>
    <row r="327" spans="1:27" ht="45" customHeight="1" x14ac:dyDescent="0.25">
      <c r="A327" s="16" t="s">
        <v>236</v>
      </c>
      <c r="B327" s="16" t="s">
        <v>237</v>
      </c>
      <c r="C327" s="16" t="s">
        <v>899</v>
      </c>
      <c r="D327" s="16" t="s">
        <v>52</v>
      </c>
      <c r="E327" s="16" t="s">
        <v>53</v>
      </c>
      <c r="F327" s="42">
        <v>4</v>
      </c>
      <c r="G327" s="42">
        <v>1</v>
      </c>
      <c r="H327" s="42">
        <v>686.2</v>
      </c>
      <c r="I327" s="42">
        <v>386.75</v>
      </c>
      <c r="J327" s="42">
        <v>1.7742727860374901</v>
      </c>
      <c r="K327" s="42">
        <v>1</v>
      </c>
      <c r="L327" s="42">
        <v>1.1200000000000001</v>
      </c>
      <c r="M327" s="43">
        <v>2</v>
      </c>
      <c r="N327" s="43">
        <v>1</v>
      </c>
      <c r="O327" s="42">
        <v>386.75</v>
      </c>
      <c r="P327" s="44">
        <v>0.95</v>
      </c>
      <c r="Q327" s="16" t="s">
        <v>1436</v>
      </c>
      <c r="R327" s="43">
        <v>36</v>
      </c>
      <c r="S327" s="16" t="s">
        <v>1102</v>
      </c>
      <c r="T327" s="43">
        <v>2</v>
      </c>
      <c r="U327" s="43">
        <v>2</v>
      </c>
      <c r="V327" s="43">
        <v>0</v>
      </c>
      <c r="W327" s="45">
        <v>0</v>
      </c>
      <c r="X327" s="45">
        <v>73391.039999999994</v>
      </c>
      <c r="Y327" s="45">
        <v>73391.039999999994</v>
      </c>
      <c r="Z327" s="22" t="s">
        <v>1443</v>
      </c>
      <c r="AA327" s="22" t="s">
        <v>1765</v>
      </c>
    </row>
    <row r="328" spans="1:27" ht="45" customHeight="1" x14ac:dyDescent="0.25">
      <c r="A328" s="16" t="s">
        <v>236</v>
      </c>
      <c r="B328" s="16" t="s">
        <v>237</v>
      </c>
      <c r="C328" s="16" t="s">
        <v>899</v>
      </c>
      <c r="D328" s="16" t="s">
        <v>84</v>
      </c>
      <c r="E328" s="16" t="s">
        <v>85</v>
      </c>
      <c r="F328" s="42">
        <v>1</v>
      </c>
      <c r="G328" s="42">
        <v>1</v>
      </c>
      <c r="H328" s="42">
        <v>1808</v>
      </c>
      <c r="I328" s="42">
        <v>382.5</v>
      </c>
      <c r="J328" s="42">
        <v>4.7267973856209196</v>
      </c>
      <c r="K328" s="42">
        <v>1</v>
      </c>
      <c r="L328" s="42">
        <v>1.1200000000000001</v>
      </c>
      <c r="M328" s="43">
        <v>6</v>
      </c>
      <c r="N328" s="43">
        <v>5</v>
      </c>
      <c r="O328" s="42">
        <v>1912.5</v>
      </c>
      <c r="P328" s="44">
        <v>0.95</v>
      </c>
      <c r="Q328" s="16" t="s">
        <v>1436</v>
      </c>
      <c r="R328" s="43">
        <v>96</v>
      </c>
      <c r="S328" s="16" t="s">
        <v>1154</v>
      </c>
      <c r="T328" s="43">
        <v>6</v>
      </c>
      <c r="U328" s="43">
        <v>0</v>
      </c>
      <c r="V328" s="43">
        <v>6</v>
      </c>
      <c r="W328" s="45">
        <v>347100</v>
      </c>
      <c r="X328" s="45">
        <v>283991.40000000002</v>
      </c>
      <c r="Y328" s="45">
        <v>-63108.6</v>
      </c>
      <c r="Z328" s="22" t="s">
        <v>1437</v>
      </c>
      <c r="AA328" s="22" t="s">
        <v>1766</v>
      </c>
    </row>
    <row r="329" spans="1:27" ht="30" customHeight="1" x14ac:dyDescent="0.25">
      <c r="A329" s="16" t="s">
        <v>236</v>
      </c>
      <c r="B329" s="16" t="s">
        <v>237</v>
      </c>
      <c r="C329" s="16" t="s">
        <v>899</v>
      </c>
      <c r="D329" s="16" t="s">
        <v>26</v>
      </c>
      <c r="E329" s="16" t="s">
        <v>27</v>
      </c>
      <c r="F329" s="42">
        <v>1</v>
      </c>
      <c r="G329" s="42">
        <v>0</v>
      </c>
      <c r="H329" s="42">
        <v>499.8</v>
      </c>
      <c r="I329" s="42">
        <v>360</v>
      </c>
      <c r="J329" s="42">
        <v>1.3883333333333301</v>
      </c>
      <c r="K329" s="42">
        <v>1</v>
      </c>
      <c r="L329" s="42">
        <v>1.1200000000000001</v>
      </c>
      <c r="M329" s="43">
        <v>2</v>
      </c>
      <c r="N329" s="43">
        <v>2</v>
      </c>
      <c r="O329" s="42">
        <v>720</v>
      </c>
      <c r="P329" s="44">
        <v>0.95</v>
      </c>
      <c r="Q329" s="16" t="s">
        <v>1436</v>
      </c>
      <c r="R329" s="43">
        <v>51</v>
      </c>
      <c r="S329" s="16" t="s">
        <v>1105</v>
      </c>
      <c r="T329" s="43">
        <v>2</v>
      </c>
      <c r="U329" s="43">
        <v>0</v>
      </c>
      <c r="V329" s="43">
        <v>2</v>
      </c>
      <c r="W329" s="45">
        <v>83200</v>
      </c>
      <c r="X329" s="45">
        <v>68072.759999999995</v>
      </c>
      <c r="Y329" s="45">
        <v>-15127.24</v>
      </c>
      <c r="Z329" s="22" t="s">
        <v>1437</v>
      </c>
      <c r="AA329" s="22" t="s">
        <v>1767</v>
      </c>
    </row>
    <row r="330" spans="1:27" ht="30" customHeight="1" x14ac:dyDescent="0.25">
      <c r="A330" s="16" t="s">
        <v>236</v>
      </c>
      <c r="B330" s="16" t="s">
        <v>237</v>
      </c>
      <c r="C330" s="16" t="s">
        <v>899</v>
      </c>
      <c r="D330" s="16" t="s">
        <v>34</v>
      </c>
      <c r="E330" s="16" t="s">
        <v>35</v>
      </c>
      <c r="F330" s="42">
        <v>2</v>
      </c>
      <c r="G330" s="42">
        <v>2</v>
      </c>
      <c r="H330" s="42">
        <v>116.2</v>
      </c>
      <c r="I330" s="42">
        <v>386.75</v>
      </c>
      <c r="J330" s="42">
        <v>0.30045248868778301</v>
      </c>
      <c r="K330" s="42">
        <v>1</v>
      </c>
      <c r="L330" s="42">
        <v>1.1200000000000001</v>
      </c>
      <c r="M330" s="43">
        <v>2</v>
      </c>
      <c r="N330" s="43">
        <v>0</v>
      </c>
      <c r="O330" s="42">
        <v>0</v>
      </c>
      <c r="P330" s="44">
        <v>0.95</v>
      </c>
      <c r="Q330" s="16" t="s">
        <v>1436</v>
      </c>
      <c r="R330" s="43">
        <v>1</v>
      </c>
      <c r="S330" s="16" t="s">
        <v>1100</v>
      </c>
      <c r="T330" s="43">
        <v>1</v>
      </c>
      <c r="U330" s="43">
        <v>1</v>
      </c>
      <c r="V330" s="43">
        <v>0</v>
      </c>
      <c r="W330" s="45">
        <v>0</v>
      </c>
      <c r="X330" s="45">
        <v>44672.76</v>
      </c>
      <c r="Y330" s="45">
        <v>44672.76</v>
      </c>
      <c r="Z330" s="22" t="s">
        <v>1443</v>
      </c>
      <c r="AA330" s="22" t="s">
        <v>1768</v>
      </c>
    </row>
    <row r="331" spans="1:27" ht="45" customHeight="1" x14ac:dyDescent="0.25">
      <c r="A331" s="16" t="s">
        <v>236</v>
      </c>
      <c r="B331" s="16" t="s">
        <v>237</v>
      </c>
      <c r="C331" s="16" t="s">
        <v>899</v>
      </c>
      <c r="D331" s="16" t="s">
        <v>46</v>
      </c>
      <c r="E331" s="16" t="s">
        <v>47</v>
      </c>
      <c r="F331" s="42">
        <v>0</v>
      </c>
      <c r="G331" s="42">
        <v>0</v>
      </c>
      <c r="H331" s="42">
        <v>35</v>
      </c>
      <c r="I331" s="42">
        <v>404.8</v>
      </c>
      <c r="J331" s="42">
        <v>8.6462450592885404E-2</v>
      </c>
      <c r="K331" s="42">
        <v>1</v>
      </c>
      <c r="L331" s="42">
        <v>1.1200000000000001</v>
      </c>
      <c r="M331" s="43">
        <v>2</v>
      </c>
      <c r="N331" s="43">
        <v>2</v>
      </c>
      <c r="O331" s="42">
        <v>809.6</v>
      </c>
      <c r="P331" s="44">
        <v>0.95</v>
      </c>
      <c r="Q331" s="16" t="s">
        <v>1436</v>
      </c>
      <c r="R331" s="43">
        <v>51</v>
      </c>
      <c r="S331" s="16" t="s">
        <v>1105</v>
      </c>
      <c r="T331" s="43">
        <v>2</v>
      </c>
      <c r="U331" s="43">
        <v>0</v>
      </c>
      <c r="V331" s="43">
        <v>2</v>
      </c>
      <c r="W331" s="45">
        <v>148200</v>
      </c>
      <c r="X331" s="45">
        <v>121254.48</v>
      </c>
      <c r="Y331" s="45">
        <v>-26945.52</v>
      </c>
      <c r="Z331" s="22" t="s">
        <v>1437</v>
      </c>
      <c r="AA331" s="22" t="s">
        <v>1769</v>
      </c>
    </row>
    <row r="332" spans="1:27" ht="45" customHeight="1" x14ac:dyDescent="0.25">
      <c r="A332" s="16" t="s">
        <v>236</v>
      </c>
      <c r="B332" s="16" t="s">
        <v>237</v>
      </c>
      <c r="C332" s="16" t="s">
        <v>899</v>
      </c>
      <c r="D332" s="16" t="s">
        <v>48</v>
      </c>
      <c r="E332" s="16" t="s">
        <v>49</v>
      </c>
      <c r="F332" s="42">
        <v>0</v>
      </c>
      <c r="G332" s="42">
        <v>0</v>
      </c>
      <c r="H332" s="42">
        <v>60</v>
      </c>
      <c r="I332" s="42">
        <v>369</v>
      </c>
      <c r="J332" s="42">
        <v>0.16260162601625999</v>
      </c>
      <c r="K332" s="42">
        <v>1</v>
      </c>
      <c r="L332" s="42">
        <v>1.1200000000000001</v>
      </c>
      <c r="M332" s="43">
        <v>2</v>
      </c>
      <c r="N332" s="43">
        <v>2</v>
      </c>
      <c r="O332" s="42">
        <v>738</v>
      </c>
      <c r="P332" s="44">
        <v>0.95</v>
      </c>
      <c r="Q332" s="16" t="s">
        <v>1436</v>
      </c>
      <c r="R332" s="43">
        <v>51</v>
      </c>
      <c r="S332" s="16" t="s">
        <v>1105</v>
      </c>
      <c r="T332" s="43">
        <v>2</v>
      </c>
      <c r="U332" s="43">
        <v>0</v>
      </c>
      <c r="V332" s="43">
        <v>2</v>
      </c>
      <c r="W332" s="45">
        <v>154700</v>
      </c>
      <c r="X332" s="45">
        <v>126572.76</v>
      </c>
      <c r="Y332" s="45">
        <v>-28127.24</v>
      </c>
      <c r="Z332" s="22" t="s">
        <v>1437</v>
      </c>
      <c r="AA332" s="22" t="s">
        <v>1770</v>
      </c>
    </row>
    <row r="333" spans="1:27" ht="30" customHeight="1" x14ac:dyDescent="0.25">
      <c r="A333" s="16" t="s">
        <v>236</v>
      </c>
      <c r="B333" s="16" t="s">
        <v>237</v>
      </c>
      <c r="C333" s="16" t="s">
        <v>899</v>
      </c>
      <c r="D333" s="16" t="s">
        <v>4</v>
      </c>
      <c r="E333" s="16" t="s">
        <v>5</v>
      </c>
      <c r="F333" s="42">
        <v>0</v>
      </c>
      <c r="G333" s="42">
        <v>0</v>
      </c>
      <c r="H333" s="42">
        <v>50</v>
      </c>
      <c r="I333" s="42">
        <v>386.75</v>
      </c>
      <c r="J333" s="42">
        <v>0.12928248222365901</v>
      </c>
      <c r="K333" s="42">
        <v>1</v>
      </c>
      <c r="L333" s="42">
        <v>1.1200000000000001</v>
      </c>
      <c r="M333" s="43">
        <v>2</v>
      </c>
      <c r="N333" s="43">
        <v>2</v>
      </c>
      <c r="O333" s="42">
        <v>773.5</v>
      </c>
      <c r="P333" s="44">
        <v>0.95</v>
      </c>
      <c r="Q333" s="16" t="s">
        <v>1436</v>
      </c>
      <c r="R333" s="43">
        <v>51</v>
      </c>
      <c r="S333" s="16" t="s">
        <v>1105</v>
      </c>
      <c r="T333" s="43">
        <v>2</v>
      </c>
      <c r="U333" s="43">
        <v>0</v>
      </c>
      <c r="V333" s="43">
        <v>2</v>
      </c>
      <c r="W333" s="45">
        <v>89700</v>
      </c>
      <c r="X333" s="45">
        <v>73391.039999999994</v>
      </c>
      <c r="Y333" s="45">
        <v>-16308.96</v>
      </c>
      <c r="Z333" s="22" t="s">
        <v>1437</v>
      </c>
      <c r="AA333" s="22" t="s">
        <v>1771</v>
      </c>
    </row>
    <row r="334" spans="1:27" ht="45" customHeight="1" x14ac:dyDescent="0.25">
      <c r="A334" s="16" t="s">
        <v>236</v>
      </c>
      <c r="B334" s="16" t="s">
        <v>237</v>
      </c>
      <c r="C334" s="16" t="s">
        <v>899</v>
      </c>
      <c r="D334" s="16" t="s">
        <v>68</v>
      </c>
      <c r="E334" s="16" t="s">
        <v>69</v>
      </c>
      <c r="F334" s="42">
        <v>1</v>
      </c>
      <c r="G334" s="42">
        <v>1</v>
      </c>
      <c r="H334" s="42">
        <v>200</v>
      </c>
      <c r="I334" s="42">
        <v>369</v>
      </c>
      <c r="J334" s="42">
        <v>0.54200542005420105</v>
      </c>
      <c r="K334" s="42">
        <v>1</v>
      </c>
      <c r="L334" s="42">
        <v>1.1200000000000001</v>
      </c>
      <c r="M334" s="43">
        <v>2</v>
      </c>
      <c r="N334" s="43">
        <v>1</v>
      </c>
      <c r="O334" s="42">
        <v>369</v>
      </c>
      <c r="P334" s="44">
        <v>0.95</v>
      </c>
      <c r="Q334" s="16" t="s">
        <v>1436</v>
      </c>
      <c r="R334" s="43">
        <v>36</v>
      </c>
      <c r="S334" s="16" t="s">
        <v>1102</v>
      </c>
      <c r="T334" s="43">
        <v>2</v>
      </c>
      <c r="U334" s="43">
        <v>0</v>
      </c>
      <c r="V334" s="43">
        <v>2</v>
      </c>
      <c r="W334" s="45">
        <v>141700</v>
      </c>
      <c r="X334" s="45">
        <v>115936.2</v>
      </c>
      <c r="Y334" s="45">
        <v>-25763.8</v>
      </c>
      <c r="Z334" s="22" t="s">
        <v>1437</v>
      </c>
      <c r="AA334" s="22" t="s">
        <v>1772</v>
      </c>
    </row>
    <row r="335" spans="1:27" ht="45" customHeight="1" x14ac:dyDescent="0.25">
      <c r="A335" s="16" t="s">
        <v>239</v>
      </c>
      <c r="B335" s="16" t="s">
        <v>240</v>
      </c>
      <c r="C335" s="16" t="s">
        <v>900</v>
      </c>
      <c r="D335" s="16" t="s">
        <v>30</v>
      </c>
      <c r="E335" s="16" t="s">
        <v>31</v>
      </c>
      <c r="F335" s="42">
        <v>3</v>
      </c>
      <c r="G335" s="42">
        <v>3</v>
      </c>
      <c r="H335" s="42">
        <v>3807</v>
      </c>
      <c r="I335" s="42">
        <v>414</v>
      </c>
      <c r="J335" s="42">
        <v>9.1956521739130395</v>
      </c>
      <c r="K335" s="42">
        <v>2</v>
      </c>
      <c r="L335" s="42">
        <v>1.1399999999999999</v>
      </c>
      <c r="M335" s="43">
        <v>11</v>
      </c>
      <c r="N335" s="43">
        <v>8</v>
      </c>
      <c r="O335" s="42">
        <v>3312</v>
      </c>
      <c r="P335" s="44">
        <v>0.95</v>
      </c>
      <c r="Q335" s="16" t="s">
        <v>1436</v>
      </c>
      <c r="R335" s="43">
        <v>100</v>
      </c>
      <c r="S335" s="16" t="s">
        <v>1154</v>
      </c>
      <c r="T335" s="43">
        <v>9</v>
      </c>
      <c r="U335" s="43">
        <v>0</v>
      </c>
      <c r="V335" s="43">
        <v>9</v>
      </c>
      <c r="W335" s="45">
        <v>432900</v>
      </c>
      <c r="X335" s="45">
        <v>354190.32</v>
      </c>
      <c r="Y335" s="45">
        <v>-78709.679999999993</v>
      </c>
      <c r="Z335" s="22" t="s">
        <v>1437</v>
      </c>
      <c r="AA335" s="22" t="s">
        <v>1773</v>
      </c>
    </row>
    <row r="336" spans="1:27" ht="30" customHeight="1" x14ac:dyDescent="0.25">
      <c r="A336" s="16" t="s">
        <v>239</v>
      </c>
      <c r="B336" s="16" t="s">
        <v>240</v>
      </c>
      <c r="C336" s="16" t="s">
        <v>900</v>
      </c>
      <c r="D336" s="16" t="s">
        <v>52</v>
      </c>
      <c r="E336" s="16" t="s">
        <v>53</v>
      </c>
      <c r="F336" s="42">
        <v>2</v>
      </c>
      <c r="G336" s="42">
        <v>2</v>
      </c>
      <c r="H336" s="42">
        <v>930.3</v>
      </c>
      <c r="I336" s="42">
        <v>386.75</v>
      </c>
      <c r="J336" s="42">
        <v>2.40542986425339</v>
      </c>
      <c r="K336" s="42">
        <v>1</v>
      </c>
      <c r="L336" s="42">
        <v>1.1399999999999999</v>
      </c>
      <c r="M336" s="43">
        <v>3</v>
      </c>
      <c r="N336" s="43">
        <v>1</v>
      </c>
      <c r="O336" s="42">
        <v>386.75</v>
      </c>
      <c r="P336" s="44">
        <v>0.95</v>
      </c>
      <c r="Q336" s="16" t="s">
        <v>1436</v>
      </c>
      <c r="R336" s="43">
        <v>36</v>
      </c>
      <c r="S336" s="16" t="s">
        <v>1102</v>
      </c>
      <c r="T336" s="43">
        <v>2</v>
      </c>
      <c r="U336" s="43">
        <v>2</v>
      </c>
      <c r="V336" s="43">
        <v>0</v>
      </c>
      <c r="W336" s="45">
        <v>0</v>
      </c>
      <c r="X336" s="45">
        <v>73391.039999999994</v>
      </c>
      <c r="Y336" s="45">
        <v>73391.039999999994</v>
      </c>
      <c r="Z336" s="22" t="s">
        <v>1443</v>
      </c>
      <c r="AA336" s="22" t="s">
        <v>1774</v>
      </c>
    </row>
    <row r="337" spans="1:27" ht="30" customHeight="1" x14ac:dyDescent="0.25">
      <c r="A337" s="16" t="s">
        <v>239</v>
      </c>
      <c r="B337" s="16" t="s">
        <v>240</v>
      </c>
      <c r="C337" s="16" t="s">
        <v>900</v>
      </c>
      <c r="D337" s="16" t="s">
        <v>84</v>
      </c>
      <c r="E337" s="16" t="s">
        <v>85</v>
      </c>
      <c r="F337" s="42">
        <v>1</v>
      </c>
      <c r="G337" s="42">
        <v>0</v>
      </c>
      <c r="H337" s="42">
        <v>895</v>
      </c>
      <c r="I337" s="42">
        <v>382.5</v>
      </c>
      <c r="J337" s="42">
        <v>2.33986928104575</v>
      </c>
      <c r="K337" s="42">
        <v>1</v>
      </c>
      <c r="L337" s="42">
        <v>1.1399999999999999</v>
      </c>
      <c r="M337" s="43">
        <v>3</v>
      </c>
      <c r="N337" s="43">
        <v>3</v>
      </c>
      <c r="O337" s="42">
        <v>1147.5</v>
      </c>
      <c r="P337" s="44">
        <v>0.95</v>
      </c>
      <c r="Q337" s="16" t="s">
        <v>1436</v>
      </c>
      <c r="R337" s="43">
        <v>66</v>
      </c>
      <c r="S337" s="16" t="s">
        <v>1105</v>
      </c>
      <c r="T337" s="43">
        <v>3</v>
      </c>
      <c r="U337" s="43">
        <v>0</v>
      </c>
      <c r="V337" s="43">
        <v>3</v>
      </c>
      <c r="W337" s="45">
        <v>173550</v>
      </c>
      <c r="X337" s="45">
        <v>141995.70000000001</v>
      </c>
      <c r="Y337" s="45">
        <v>-31554.3</v>
      </c>
      <c r="Z337" s="22" t="s">
        <v>1437</v>
      </c>
      <c r="AA337" s="22" t="s">
        <v>1775</v>
      </c>
    </row>
    <row r="338" spans="1:27" ht="30" customHeight="1" x14ac:dyDescent="0.25">
      <c r="A338" s="16" t="s">
        <v>239</v>
      </c>
      <c r="B338" s="16" t="s">
        <v>240</v>
      </c>
      <c r="C338" s="16" t="s">
        <v>900</v>
      </c>
      <c r="D338" s="16" t="s">
        <v>26</v>
      </c>
      <c r="E338" s="16" t="s">
        <v>27</v>
      </c>
      <c r="F338" s="42">
        <v>1</v>
      </c>
      <c r="G338" s="42">
        <v>0</v>
      </c>
      <c r="H338" s="42">
        <v>273.89999999999998</v>
      </c>
      <c r="I338" s="42">
        <v>360</v>
      </c>
      <c r="J338" s="42">
        <v>0.76083333333333303</v>
      </c>
      <c r="K338" s="42">
        <v>1</v>
      </c>
      <c r="L338" s="42">
        <v>1.1399999999999999</v>
      </c>
      <c r="M338" s="43">
        <v>2</v>
      </c>
      <c r="N338" s="43">
        <v>2</v>
      </c>
      <c r="O338" s="42">
        <v>720</v>
      </c>
      <c r="P338" s="44">
        <v>0.95</v>
      </c>
      <c r="Q338" s="16" t="s">
        <v>1436</v>
      </c>
      <c r="R338" s="43">
        <v>51</v>
      </c>
      <c r="S338" s="16" t="s">
        <v>1105</v>
      </c>
      <c r="T338" s="43">
        <v>2</v>
      </c>
      <c r="U338" s="43">
        <v>0</v>
      </c>
      <c r="V338" s="43">
        <v>2</v>
      </c>
      <c r="W338" s="45">
        <v>83200</v>
      </c>
      <c r="X338" s="45">
        <v>68072.759999999995</v>
      </c>
      <c r="Y338" s="45">
        <v>-15127.24</v>
      </c>
      <c r="Z338" s="22" t="s">
        <v>1437</v>
      </c>
      <c r="AA338" s="22" t="s">
        <v>1776</v>
      </c>
    </row>
    <row r="339" spans="1:27" ht="30" customHeight="1" x14ac:dyDescent="0.25">
      <c r="A339" s="16" t="s">
        <v>239</v>
      </c>
      <c r="B339" s="16" t="s">
        <v>240</v>
      </c>
      <c r="C339" s="16" t="s">
        <v>900</v>
      </c>
      <c r="D339" s="16" t="s">
        <v>34</v>
      </c>
      <c r="E339" s="16" t="s">
        <v>35</v>
      </c>
      <c r="F339" s="42">
        <v>2</v>
      </c>
      <c r="G339" s="42">
        <v>0</v>
      </c>
      <c r="H339" s="42">
        <v>158.4</v>
      </c>
      <c r="I339" s="42">
        <v>386.75</v>
      </c>
      <c r="J339" s="42">
        <v>0.40956690368455101</v>
      </c>
      <c r="K339" s="42">
        <v>1</v>
      </c>
      <c r="L339" s="42">
        <v>1.1399999999999999</v>
      </c>
      <c r="M339" s="43">
        <v>2</v>
      </c>
      <c r="N339" s="43">
        <v>2</v>
      </c>
      <c r="O339" s="42">
        <v>773.5</v>
      </c>
      <c r="P339" s="44">
        <v>0.95</v>
      </c>
      <c r="Q339" s="16" t="s">
        <v>1436</v>
      </c>
      <c r="R339" s="43">
        <v>51</v>
      </c>
      <c r="S339" s="16" t="s">
        <v>1105</v>
      </c>
      <c r="T339" s="43">
        <v>2</v>
      </c>
      <c r="U339" s="43">
        <v>2</v>
      </c>
      <c r="V339" s="43">
        <v>0</v>
      </c>
      <c r="W339" s="45">
        <v>0</v>
      </c>
      <c r="X339" s="45">
        <v>89345.52</v>
      </c>
      <c r="Y339" s="45">
        <v>89345.52</v>
      </c>
      <c r="Z339" s="22" t="s">
        <v>1443</v>
      </c>
      <c r="AA339" s="22" t="s">
        <v>1777</v>
      </c>
    </row>
    <row r="340" spans="1:27" ht="45" customHeight="1" x14ac:dyDescent="0.25">
      <c r="A340" s="16" t="s">
        <v>239</v>
      </c>
      <c r="B340" s="16" t="s">
        <v>240</v>
      </c>
      <c r="C340" s="16" t="s">
        <v>900</v>
      </c>
      <c r="D340" s="16" t="s">
        <v>46</v>
      </c>
      <c r="E340" s="16" t="s">
        <v>47</v>
      </c>
      <c r="F340" s="42">
        <v>0</v>
      </c>
      <c r="G340" s="42">
        <v>0</v>
      </c>
      <c r="H340" s="42">
        <v>147</v>
      </c>
      <c r="I340" s="42">
        <v>404.8</v>
      </c>
      <c r="J340" s="42">
        <v>0.36314229249011898</v>
      </c>
      <c r="K340" s="42">
        <v>1</v>
      </c>
      <c r="L340" s="42">
        <v>1.1399999999999999</v>
      </c>
      <c r="M340" s="43">
        <v>2</v>
      </c>
      <c r="N340" s="43">
        <v>2</v>
      </c>
      <c r="O340" s="42">
        <v>809.6</v>
      </c>
      <c r="P340" s="44">
        <v>0.95</v>
      </c>
      <c r="Q340" s="16" t="s">
        <v>1436</v>
      </c>
      <c r="R340" s="43">
        <v>51</v>
      </c>
      <c r="S340" s="16" t="s">
        <v>1105</v>
      </c>
      <c r="T340" s="43">
        <v>2</v>
      </c>
      <c r="U340" s="43">
        <v>0</v>
      </c>
      <c r="V340" s="43">
        <v>2</v>
      </c>
      <c r="W340" s="45">
        <v>148200</v>
      </c>
      <c r="X340" s="45">
        <v>121254.48</v>
      </c>
      <c r="Y340" s="45">
        <v>-26945.52</v>
      </c>
      <c r="Z340" s="22" t="s">
        <v>1437</v>
      </c>
      <c r="AA340" s="22" t="s">
        <v>1778</v>
      </c>
    </row>
    <row r="341" spans="1:27" ht="45" customHeight="1" x14ac:dyDescent="0.25">
      <c r="A341" s="16" t="s">
        <v>239</v>
      </c>
      <c r="B341" s="16" t="s">
        <v>240</v>
      </c>
      <c r="C341" s="16" t="s">
        <v>900</v>
      </c>
      <c r="D341" s="16" t="s">
        <v>48</v>
      </c>
      <c r="E341" s="16" t="s">
        <v>49</v>
      </c>
      <c r="F341" s="42">
        <v>0</v>
      </c>
      <c r="G341" s="42">
        <v>0</v>
      </c>
      <c r="H341" s="42">
        <v>252</v>
      </c>
      <c r="I341" s="42">
        <v>369</v>
      </c>
      <c r="J341" s="42">
        <v>0.68292682926829296</v>
      </c>
      <c r="K341" s="42">
        <v>1</v>
      </c>
      <c r="L341" s="42">
        <v>1.1399999999999999</v>
      </c>
      <c r="M341" s="43">
        <v>2</v>
      </c>
      <c r="N341" s="43">
        <v>2</v>
      </c>
      <c r="O341" s="42">
        <v>738</v>
      </c>
      <c r="P341" s="44">
        <v>0.95</v>
      </c>
      <c r="Q341" s="16" t="s">
        <v>1436</v>
      </c>
      <c r="R341" s="43">
        <v>51</v>
      </c>
      <c r="S341" s="16" t="s">
        <v>1105</v>
      </c>
      <c r="T341" s="43">
        <v>2</v>
      </c>
      <c r="U341" s="43">
        <v>0</v>
      </c>
      <c r="V341" s="43">
        <v>2</v>
      </c>
      <c r="W341" s="45">
        <v>154700</v>
      </c>
      <c r="X341" s="45">
        <v>126572.76</v>
      </c>
      <c r="Y341" s="45">
        <v>-28127.24</v>
      </c>
      <c r="Z341" s="22" t="s">
        <v>1437</v>
      </c>
      <c r="AA341" s="22" t="s">
        <v>1779</v>
      </c>
    </row>
    <row r="342" spans="1:27" ht="30" customHeight="1" x14ac:dyDescent="0.25">
      <c r="A342" s="16" t="s">
        <v>239</v>
      </c>
      <c r="B342" s="16" t="s">
        <v>240</v>
      </c>
      <c r="C342" s="16" t="s">
        <v>900</v>
      </c>
      <c r="D342" s="16" t="s">
        <v>4</v>
      </c>
      <c r="E342" s="16" t="s">
        <v>5</v>
      </c>
      <c r="F342" s="42">
        <v>1</v>
      </c>
      <c r="G342" s="42">
        <v>2</v>
      </c>
      <c r="H342" s="42">
        <v>68</v>
      </c>
      <c r="I342" s="42">
        <v>386.75</v>
      </c>
      <c r="J342" s="42">
        <v>0.175824175824176</v>
      </c>
      <c r="K342" s="42">
        <v>1</v>
      </c>
      <c r="L342" s="42">
        <v>1.1399999999999999</v>
      </c>
      <c r="M342" s="43">
        <v>2</v>
      </c>
      <c r="N342" s="43">
        <v>0</v>
      </c>
      <c r="O342" s="42">
        <v>0</v>
      </c>
      <c r="P342" s="44">
        <v>0.95</v>
      </c>
      <c r="Q342" s="16" t="s">
        <v>1436</v>
      </c>
      <c r="R342" s="43">
        <v>6</v>
      </c>
      <c r="S342" s="16" t="s">
        <v>1100</v>
      </c>
      <c r="T342" s="43">
        <v>1</v>
      </c>
      <c r="U342" s="43">
        <v>0</v>
      </c>
      <c r="V342" s="43">
        <v>1</v>
      </c>
      <c r="W342" s="45">
        <v>44850</v>
      </c>
      <c r="X342" s="45">
        <v>36695.519999999997</v>
      </c>
      <c r="Y342" s="45">
        <v>-8154.48</v>
      </c>
      <c r="Z342" s="22" t="s">
        <v>1437</v>
      </c>
      <c r="AA342" s="22" t="s">
        <v>1780</v>
      </c>
    </row>
    <row r="343" spans="1:27" ht="45" customHeight="1" x14ac:dyDescent="0.25">
      <c r="A343" s="16" t="s">
        <v>239</v>
      </c>
      <c r="B343" s="16" t="s">
        <v>240</v>
      </c>
      <c r="C343" s="16" t="s">
        <v>900</v>
      </c>
      <c r="D343" s="16" t="s">
        <v>68</v>
      </c>
      <c r="E343" s="16" t="s">
        <v>69</v>
      </c>
      <c r="F343" s="42">
        <v>0</v>
      </c>
      <c r="G343" s="42">
        <v>0</v>
      </c>
      <c r="H343" s="42">
        <v>100</v>
      </c>
      <c r="I343" s="42">
        <v>369</v>
      </c>
      <c r="J343" s="42">
        <v>0.27100271002710002</v>
      </c>
      <c r="K343" s="42">
        <v>1</v>
      </c>
      <c r="L343" s="42">
        <v>1.1399999999999999</v>
      </c>
      <c r="M343" s="43">
        <v>2</v>
      </c>
      <c r="N343" s="43">
        <v>2</v>
      </c>
      <c r="O343" s="42">
        <v>738</v>
      </c>
      <c r="P343" s="44">
        <v>0.95</v>
      </c>
      <c r="Q343" s="16" t="s">
        <v>1436</v>
      </c>
      <c r="R343" s="43">
        <v>51</v>
      </c>
      <c r="S343" s="16" t="s">
        <v>1105</v>
      </c>
      <c r="T343" s="43">
        <v>2</v>
      </c>
      <c r="U343" s="43">
        <v>0</v>
      </c>
      <c r="V343" s="43">
        <v>2</v>
      </c>
      <c r="W343" s="45">
        <v>141700</v>
      </c>
      <c r="X343" s="45">
        <v>115936.2</v>
      </c>
      <c r="Y343" s="45">
        <v>-25763.8</v>
      </c>
      <c r="Z343" s="22" t="s">
        <v>1437</v>
      </c>
      <c r="AA343" s="22" t="s">
        <v>1781</v>
      </c>
    </row>
    <row r="344" spans="1:27" ht="45" customHeight="1" x14ac:dyDescent="0.25">
      <c r="A344" s="16" t="s">
        <v>242</v>
      </c>
      <c r="B344" s="16" t="s">
        <v>243</v>
      </c>
      <c r="C344" s="16" t="s">
        <v>900</v>
      </c>
      <c r="D344" s="16" t="s">
        <v>30</v>
      </c>
      <c r="E344" s="16" t="s">
        <v>31</v>
      </c>
      <c r="F344" s="42">
        <v>3</v>
      </c>
      <c r="G344" s="42">
        <v>6</v>
      </c>
      <c r="H344" s="42">
        <v>5597</v>
      </c>
      <c r="I344" s="42">
        <v>414</v>
      </c>
      <c r="J344" s="42">
        <v>13.519323671497601</v>
      </c>
      <c r="K344" s="42">
        <v>2</v>
      </c>
      <c r="L344" s="42">
        <v>1.1499999999999999</v>
      </c>
      <c r="M344" s="43">
        <v>16</v>
      </c>
      <c r="N344" s="43">
        <v>10</v>
      </c>
      <c r="O344" s="42">
        <v>4140</v>
      </c>
      <c r="P344" s="44">
        <v>0.95</v>
      </c>
      <c r="Q344" s="16" t="s">
        <v>1436</v>
      </c>
      <c r="R344" s="43">
        <v>100</v>
      </c>
      <c r="S344" s="16" t="s">
        <v>1154</v>
      </c>
      <c r="T344" s="43">
        <v>11</v>
      </c>
      <c r="U344" s="43">
        <v>0</v>
      </c>
      <c r="V344" s="43">
        <v>11</v>
      </c>
      <c r="W344" s="45">
        <v>529100</v>
      </c>
      <c r="X344" s="45">
        <v>432899.28</v>
      </c>
      <c r="Y344" s="45">
        <v>-96200.72</v>
      </c>
      <c r="Z344" s="22" t="s">
        <v>1437</v>
      </c>
      <c r="AA344" s="22" t="s">
        <v>1782</v>
      </c>
    </row>
    <row r="345" spans="1:27" ht="30" customHeight="1" x14ac:dyDescent="0.25">
      <c r="A345" s="16" t="s">
        <v>242</v>
      </c>
      <c r="B345" s="16" t="s">
        <v>243</v>
      </c>
      <c r="C345" s="16" t="s">
        <v>900</v>
      </c>
      <c r="D345" s="16" t="s">
        <v>52</v>
      </c>
      <c r="E345" s="16" t="s">
        <v>53</v>
      </c>
      <c r="F345" s="42">
        <v>3</v>
      </c>
      <c r="G345" s="42">
        <v>3</v>
      </c>
      <c r="H345" s="42">
        <v>1014.7</v>
      </c>
      <c r="I345" s="42">
        <v>386.75</v>
      </c>
      <c r="J345" s="42">
        <v>2.62365869424693</v>
      </c>
      <c r="K345" s="42">
        <v>1</v>
      </c>
      <c r="L345" s="42">
        <v>1.1499999999999999</v>
      </c>
      <c r="M345" s="43">
        <v>4</v>
      </c>
      <c r="N345" s="43">
        <v>1</v>
      </c>
      <c r="O345" s="42">
        <v>386.75</v>
      </c>
      <c r="P345" s="44">
        <v>0.95</v>
      </c>
      <c r="Q345" s="16" t="s">
        <v>1436</v>
      </c>
      <c r="R345" s="43">
        <v>36</v>
      </c>
      <c r="S345" s="16" t="s">
        <v>1102</v>
      </c>
      <c r="T345" s="43">
        <v>2</v>
      </c>
      <c r="U345" s="43">
        <v>2</v>
      </c>
      <c r="V345" s="43">
        <v>0</v>
      </c>
      <c r="W345" s="45">
        <v>0</v>
      </c>
      <c r="X345" s="45">
        <v>73391.039999999994</v>
      </c>
      <c r="Y345" s="45">
        <v>73391.039999999994</v>
      </c>
      <c r="Z345" s="22" t="s">
        <v>1443</v>
      </c>
      <c r="AA345" s="22" t="s">
        <v>1783</v>
      </c>
    </row>
    <row r="346" spans="1:27" ht="30" customHeight="1" x14ac:dyDescent="0.25">
      <c r="A346" s="16" t="s">
        <v>242</v>
      </c>
      <c r="B346" s="16" t="s">
        <v>243</v>
      </c>
      <c r="C346" s="16" t="s">
        <v>900</v>
      </c>
      <c r="D346" s="16" t="s">
        <v>84</v>
      </c>
      <c r="E346" s="16" t="s">
        <v>85</v>
      </c>
      <c r="F346" s="42">
        <v>1</v>
      </c>
      <c r="G346" s="42">
        <v>0</v>
      </c>
      <c r="H346" s="42">
        <v>1237.5</v>
      </c>
      <c r="I346" s="42">
        <v>382.5</v>
      </c>
      <c r="J346" s="42">
        <v>3.2352941176470602</v>
      </c>
      <c r="K346" s="42">
        <v>1</v>
      </c>
      <c r="L346" s="42">
        <v>1.1499999999999999</v>
      </c>
      <c r="M346" s="43">
        <v>4</v>
      </c>
      <c r="N346" s="43">
        <v>4</v>
      </c>
      <c r="O346" s="42">
        <v>1530</v>
      </c>
      <c r="P346" s="44">
        <v>0.95</v>
      </c>
      <c r="Q346" s="16" t="s">
        <v>1436</v>
      </c>
      <c r="R346" s="43">
        <v>81</v>
      </c>
      <c r="S346" s="16" t="s">
        <v>1154</v>
      </c>
      <c r="T346" s="43">
        <v>4</v>
      </c>
      <c r="U346" s="43">
        <v>0</v>
      </c>
      <c r="V346" s="43">
        <v>4</v>
      </c>
      <c r="W346" s="45">
        <v>231400</v>
      </c>
      <c r="X346" s="45">
        <v>189327.6</v>
      </c>
      <c r="Y346" s="45">
        <v>-42072.4</v>
      </c>
      <c r="Z346" s="22" t="s">
        <v>1437</v>
      </c>
      <c r="AA346" s="22" t="s">
        <v>1784</v>
      </c>
    </row>
    <row r="347" spans="1:27" ht="30" customHeight="1" x14ac:dyDescent="0.25">
      <c r="A347" s="16" t="s">
        <v>242</v>
      </c>
      <c r="B347" s="16" t="s">
        <v>243</v>
      </c>
      <c r="C347" s="16" t="s">
        <v>900</v>
      </c>
      <c r="D347" s="16" t="s">
        <v>26</v>
      </c>
      <c r="E347" s="16" t="s">
        <v>27</v>
      </c>
      <c r="F347" s="42">
        <v>1</v>
      </c>
      <c r="G347" s="42">
        <v>0</v>
      </c>
      <c r="H347" s="42">
        <v>358.6</v>
      </c>
      <c r="I347" s="42">
        <v>360</v>
      </c>
      <c r="J347" s="42">
        <v>0.99611111111111095</v>
      </c>
      <c r="K347" s="42">
        <v>1</v>
      </c>
      <c r="L347" s="42">
        <v>1.1499999999999999</v>
      </c>
      <c r="M347" s="43">
        <v>2</v>
      </c>
      <c r="N347" s="43">
        <v>2</v>
      </c>
      <c r="O347" s="42">
        <v>720</v>
      </c>
      <c r="P347" s="44">
        <v>0.95</v>
      </c>
      <c r="Q347" s="16" t="s">
        <v>1436</v>
      </c>
      <c r="R347" s="43">
        <v>51</v>
      </c>
      <c r="S347" s="16" t="s">
        <v>1105</v>
      </c>
      <c r="T347" s="43">
        <v>2</v>
      </c>
      <c r="U347" s="43">
        <v>0</v>
      </c>
      <c r="V347" s="43">
        <v>2</v>
      </c>
      <c r="W347" s="45">
        <v>83200</v>
      </c>
      <c r="X347" s="45">
        <v>68072.759999999995</v>
      </c>
      <c r="Y347" s="45">
        <v>-15127.24</v>
      </c>
      <c r="Z347" s="22" t="s">
        <v>1437</v>
      </c>
      <c r="AA347" s="22" t="s">
        <v>1785</v>
      </c>
    </row>
    <row r="348" spans="1:27" ht="30" customHeight="1" x14ac:dyDescent="0.25">
      <c r="A348" s="16" t="s">
        <v>242</v>
      </c>
      <c r="B348" s="16" t="s">
        <v>243</v>
      </c>
      <c r="C348" s="16" t="s">
        <v>900</v>
      </c>
      <c r="D348" s="16" t="s">
        <v>34</v>
      </c>
      <c r="E348" s="16" t="s">
        <v>35</v>
      </c>
      <c r="F348" s="42">
        <v>2</v>
      </c>
      <c r="G348" s="42">
        <v>0</v>
      </c>
      <c r="H348" s="42">
        <v>172</v>
      </c>
      <c r="I348" s="42">
        <v>386.75</v>
      </c>
      <c r="J348" s="42">
        <v>0.44473173884938599</v>
      </c>
      <c r="K348" s="42">
        <v>1</v>
      </c>
      <c r="L348" s="42">
        <v>1.1499999999999999</v>
      </c>
      <c r="M348" s="43">
        <v>2</v>
      </c>
      <c r="N348" s="43">
        <v>2</v>
      </c>
      <c r="O348" s="42">
        <v>773.5</v>
      </c>
      <c r="P348" s="44">
        <v>0.95</v>
      </c>
      <c r="Q348" s="16" t="s">
        <v>1436</v>
      </c>
      <c r="R348" s="43">
        <v>51</v>
      </c>
      <c r="S348" s="16" t="s">
        <v>1105</v>
      </c>
      <c r="T348" s="43">
        <v>2</v>
      </c>
      <c r="U348" s="43">
        <v>2</v>
      </c>
      <c r="V348" s="43">
        <v>0</v>
      </c>
      <c r="W348" s="45">
        <v>0</v>
      </c>
      <c r="X348" s="45">
        <v>89345.52</v>
      </c>
      <c r="Y348" s="45">
        <v>89345.52</v>
      </c>
      <c r="Z348" s="22" t="s">
        <v>1443</v>
      </c>
      <c r="AA348" s="22" t="s">
        <v>1786</v>
      </c>
    </row>
    <row r="349" spans="1:27" ht="45" customHeight="1" x14ac:dyDescent="0.25">
      <c r="A349" s="16" t="s">
        <v>242</v>
      </c>
      <c r="B349" s="16" t="s">
        <v>243</v>
      </c>
      <c r="C349" s="16" t="s">
        <v>900</v>
      </c>
      <c r="D349" s="16" t="s">
        <v>46</v>
      </c>
      <c r="E349" s="16" t="s">
        <v>47</v>
      </c>
      <c r="F349" s="42">
        <v>1</v>
      </c>
      <c r="G349" s="42">
        <v>1</v>
      </c>
      <c r="H349" s="42">
        <v>763</v>
      </c>
      <c r="I349" s="42">
        <v>404.8</v>
      </c>
      <c r="J349" s="42">
        <v>1.8848814229249</v>
      </c>
      <c r="K349" s="42">
        <v>1</v>
      </c>
      <c r="L349" s="42">
        <v>1.1499999999999999</v>
      </c>
      <c r="M349" s="43">
        <v>3</v>
      </c>
      <c r="N349" s="43">
        <v>2</v>
      </c>
      <c r="O349" s="42">
        <v>809.6</v>
      </c>
      <c r="P349" s="44">
        <v>0.95</v>
      </c>
      <c r="Q349" s="16" t="s">
        <v>1436</v>
      </c>
      <c r="R349" s="43">
        <v>51</v>
      </c>
      <c r="S349" s="16" t="s">
        <v>1105</v>
      </c>
      <c r="T349" s="43">
        <v>3</v>
      </c>
      <c r="U349" s="43">
        <v>0</v>
      </c>
      <c r="V349" s="43">
        <v>3</v>
      </c>
      <c r="W349" s="45">
        <v>222300</v>
      </c>
      <c r="X349" s="45">
        <v>181881.72</v>
      </c>
      <c r="Y349" s="45">
        <v>-40418.28</v>
      </c>
      <c r="Z349" s="22" t="s">
        <v>1437</v>
      </c>
      <c r="AA349" s="22" t="s">
        <v>1787</v>
      </c>
    </row>
    <row r="350" spans="1:27" ht="45" customHeight="1" x14ac:dyDescent="0.25">
      <c r="A350" s="16" t="s">
        <v>242</v>
      </c>
      <c r="B350" s="16" t="s">
        <v>243</v>
      </c>
      <c r="C350" s="16" t="s">
        <v>900</v>
      </c>
      <c r="D350" s="16" t="s">
        <v>48</v>
      </c>
      <c r="E350" s="16" t="s">
        <v>49</v>
      </c>
      <c r="F350" s="42">
        <v>1</v>
      </c>
      <c r="G350" s="42">
        <v>2</v>
      </c>
      <c r="H350" s="42">
        <v>1308</v>
      </c>
      <c r="I350" s="42">
        <v>369</v>
      </c>
      <c r="J350" s="42">
        <v>3.54471544715447</v>
      </c>
      <c r="K350" s="42">
        <v>1</v>
      </c>
      <c r="L350" s="42">
        <v>1.1499999999999999</v>
      </c>
      <c r="M350" s="43">
        <v>5</v>
      </c>
      <c r="N350" s="43">
        <v>3</v>
      </c>
      <c r="O350" s="42">
        <v>1107</v>
      </c>
      <c r="P350" s="44">
        <v>0.95</v>
      </c>
      <c r="Q350" s="16" t="s">
        <v>1436</v>
      </c>
      <c r="R350" s="43">
        <v>71</v>
      </c>
      <c r="S350" s="16" t="s">
        <v>1105</v>
      </c>
      <c r="T350" s="43">
        <v>4</v>
      </c>
      <c r="U350" s="43">
        <v>0</v>
      </c>
      <c r="V350" s="43">
        <v>4</v>
      </c>
      <c r="W350" s="45">
        <v>309400</v>
      </c>
      <c r="X350" s="45">
        <v>253145.52</v>
      </c>
      <c r="Y350" s="45">
        <v>-56254.48</v>
      </c>
      <c r="Z350" s="22" t="s">
        <v>1437</v>
      </c>
      <c r="AA350" s="22" t="s">
        <v>1788</v>
      </c>
    </row>
    <row r="351" spans="1:27" ht="30" customHeight="1" x14ac:dyDescent="0.25">
      <c r="A351" s="16" t="s">
        <v>242</v>
      </c>
      <c r="B351" s="16" t="s">
        <v>243</v>
      </c>
      <c r="C351" s="16" t="s">
        <v>900</v>
      </c>
      <c r="D351" s="16" t="s">
        <v>4</v>
      </c>
      <c r="E351" s="16" t="s">
        <v>5</v>
      </c>
      <c r="F351" s="42">
        <v>1</v>
      </c>
      <c r="G351" s="42">
        <v>1</v>
      </c>
      <c r="H351" s="42">
        <v>72</v>
      </c>
      <c r="I351" s="42">
        <v>386.75</v>
      </c>
      <c r="J351" s="42">
        <v>0.186166774402069</v>
      </c>
      <c r="K351" s="42">
        <v>1</v>
      </c>
      <c r="L351" s="42">
        <v>1.1499999999999999</v>
      </c>
      <c r="M351" s="43">
        <v>2</v>
      </c>
      <c r="N351" s="43">
        <v>1</v>
      </c>
      <c r="O351" s="42">
        <v>386.75</v>
      </c>
      <c r="P351" s="44">
        <v>0.95</v>
      </c>
      <c r="Q351" s="16" t="s">
        <v>1436</v>
      </c>
      <c r="R351" s="43">
        <v>36</v>
      </c>
      <c r="S351" s="16" t="s">
        <v>1102</v>
      </c>
      <c r="T351" s="43">
        <v>2</v>
      </c>
      <c r="U351" s="43">
        <v>0</v>
      </c>
      <c r="V351" s="43">
        <v>2</v>
      </c>
      <c r="W351" s="45">
        <v>89700</v>
      </c>
      <c r="X351" s="45">
        <v>73391.039999999994</v>
      </c>
      <c r="Y351" s="45">
        <v>-16308.96</v>
      </c>
      <c r="Z351" s="22" t="s">
        <v>1437</v>
      </c>
      <c r="AA351" s="22" t="s">
        <v>1789</v>
      </c>
    </row>
    <row r="352" spans="1:27" ht="45" customHeight="1" x14ac:dyDescent="0.25">
      <c r="A352" s="16" t="s">
        <v>242</v>
      </c>
      <c r="B352" s="16" t="s">
        <v>243</v>
      </c>
      <c r="C352" s="16" t="s">
        <v>900</v>
      </c>
      <c r="D352" s="16" t="s">
        <v>68</v>
      </c>
      <c r="E352" s="16" t="s">
        <v>69</v>
      </c>
      <c r="F352" s="42">
        <v>0</v>
      </c>
      <c r="G352" s="42">
        <v>0</v>
      </c>
      <c r="H352" s="42">
        <v>125</v>
      </c>
      <c r="I352" s="42">
        <v>369</v>
      </c>
      <c r="J352" s="42">
        <v>0.33875338753387502</v>
      </c>
      <c r="K352" s="42">
        <v>1</v>
      </c>
      <c r="L352" s="42">
        <v>1.1499999999999999</v>
      </c>
      <c r="M352" s="43">
        <v>2</v>
      </c>
      <c r="N352" s="43">
        <v>2</v>
      </c>
      <c r="O352" s="42">
        <v>738</v>
      </c>
      <c r="P352" s="44">
        <v>0.95</v>
      </c>
      <c r="Q352" s="16" t="s">
        <v>1436</v>
      </c>
      <c r="R352" s="43">
        <v>51</v>
      </c>
      <c r="S352" s="16" t="s">
        <v>1105</v>
      </c>
      <c r="T352" s="43">
        <v>2</v>
      </c>
      <c r="U352" s="43">
        <v>0</v>
      </c>
      <c r="V352" s="43">
        <v>2</v>
      </c>
      <c r="W352" s="45">
        <v>141700</v>
      </c>
      <c r="X352" s="45">
        <v>115936.2</v>
      </c>
      <c r="Y352" s="45">
        <v>-25763.8</v>
      </c>
      <c r="Z352" s="22" t="s">
        <v>1437</v>
      </c>
      <c r="AA352" s="22" t="s">
        <v>1790</v>
      </c>
    </row>
    <row r="353" spans="1:27" ht="45" customHeight="1" x14ac:dyDescent="0.25">
      <c r="A353" s="16" t="s">
        <v>245</v>
      </c>
      <c r="B353" s="16" t="s">
        <v>246</v>
      </c>
      <c r="C353" s="16" t="s">
        <v>900</v>
      </c>
      <c r="D353" s="16" t="s">
        <v>30</v>
      </c>
      <c r="E353" s="16" t="s">
        <v>31</v>
      </c>
      <c r="F353" s="42">
        <v>3</v>
      </c>
      <c r="G353" s="42">
        <v>0</v>
      </c>
      <c r="H353" s="42">
        <v>6262</v>
      </c>
      <c r="I353" s="42">
        <v>414</v>
      </c>
      <c r="J353" s="42">
        <v>15.1256038647343</v>
      </c>
      <c r="K353" s="42">
        <v>2</v>
      </c>
      <c r="L353" s="42">
        <v>1.03</v>
      </c>
      <c r="M353" s="43">
        <v>16</v>
      </c>
      <c r="N353" s="43">
        <v>16</v>
      </c>
      <c r="O353" s="42">
        <v>6624</v>
      </c>
      <c r="P353" s="44">
        <v>0.95</v>
      </c>
      <c r="Q353" s="16" t="s">
        <v>1436</v>
      </c>
      <c r="R353" s="43">
        <v>100</v>
      </c>
      <c r="S353" s="16" t="s">
        <v>1154</v>
      </c>
      <c r="T353" s="43">
        <v>16</v>
      </c>
      <c r="U353" s="43">
        <v>0</v>
      </c>
      <c r="V353" s="43">
        <v>16</v>
      </c>
      <c r="W353" s="45">
        <v>769600</v>
      </c>
      <c r="X353" s="45">
        <v>629671.68000000005</v>
      </c>
      <c r="Y353" s="45">
        <v>-139928.32000000001</v>
      </c>
      <c r="Z353" s="22" t="s">
        <v>1437</v>
      </c>
      <c r="AA353" s="22" t="s">
        <v>1791</v>
      </c>
    </row>
    <row r="354" spans="1:27" ht="30" customHeight="1" x14ac:dyDescent="0.25">
      <c r="A354" s="16" t="s">
        <v>245</v>
      </c>
      <c r="B354" s="16" t="s">
        <v>246</v>
      </c>
      <c r="C354" s="16" t="s">
        <v>900</v>
      </c>
      <c r="D354" s="16" t="s">
        <v>52</v>
      </c>
      <c r="E354" s="16" t="s">
        <v>53</v>
      </c>
      <c r="F354" s="42">
        <v>2</v>
      </c>
      <c r="G354" s="42">
        <v>2</v>
      </c>
      <c r="H354" s="42">
        <v>109.4</v>
      </c>
      <c r="I354" s="42">
        <v>386.75</v>
      </c>
      <c r="J354" s="42">
        <v>0.282870071105365</v>
      </c>
      <c r="K354" s="42">
        <v>1</v>
      </c>
      <c r="L354" s="42">
        <v>1.03</v>
      </c>
      <c r="M354" s="43">
        <v>2</v>
      </c>
      <c r="N354" s="43">
        <v>0</v>
      </c>
      <c r="O354" s="42">
        <v>0</v>
      </c>
      <c r="P354" s="44">
        <v>0.95</v>
      </c>
      <c r="Q354" s="16" t="s">
        <v>1436</v>
      </c>
      <c r="R354" s="43">
        <v>1</v>
      </c>
      <c r="S354" s="16" t="s">
        <v>1100</v>
      </c>
      <c r="T354" s="43">
        <v>1</v>
      </c>
      <c r="U354" s="43">
        <v>1</v>
      </c>
      <c r="V354" s="43">
        <v>0</v>
      </c>
      <c r="W354" s="45">
        <v>0</v>
      </c>
      <c r="X354" s="45">
        <v>36695.519999999997</v>
      </c>
      <c r="Y354" s="45">
        <v>36695.519999999997</v>
      </c>
      <c r="Z354" s="22" t="s">
        <v>1443</v>
      </c>
      <c r="AA354" s="22" t="s">
        <v>1792</v>
      </c>
    </row>
    <row r="355" spans="1:27" ht="30" customHeight="1" x14ac:dyDescent="0.25">
      <c r="A355" s="16" t="s">
        <v>245</v>
      </c>
      <c r="B355" s="16" t="s">
        <v>246</v>
      </c>
      <c r="C355" s="16" t="s">
        <v>900</v>
      </c>
      <c r="D355" s="16" t="s">
        <v>84</v>
      </c>
      <c r="E355" s="16" t="s">
        <v>85</v>
      </c>
      <c r="F355" s="42">
        <v>1</v>
      </c>
      <c r="G355" s="42">
        <v>0</v>
      </c>
      <c r="H355" s="42">
        <v>1291.5</v>
      </c>
      <c r="I355" s="42">
        <v>382.5</v>
      </c>
      <c r="J355" s="42">
        <v>3.3764705882352901</v>
      </c>
      <c r="K355" s="42">
        <v>1</v>
      </c>
      <c r="L355" s="42">
        <v>1.03</v>
      </c>
      <c r="M355" s="43">
        <v>4</v>
      </c>
      <c r="N355" s="43">
        <v>4</v>
      </c>
      <c r="O355" s="42">
        <v>1530</v>
      </c>
      <c r="P355" s="44">
        <v>0.95</v>
      </c>
      <c r="Q355" s="16" t="s">
        <v>1436</v>
      </c>
      <c r="R355" s="43">
        <v>81</v>
      </c>
      <c r="S355" s="16" t="s">
        <v>1154</v>
      </c>
      <c r="T355" s="43">
        <v>4</v>
      </c>
      <c r="U355" s="43">
        <v>0</v>
      </c>
      <c r="V355" s="43">
        <v>4</v>
      </c>
      <c r="W355" s="45">
        <v>231400</v>
      </c>
      <c r="X355" s="45">
        <v>189327.6</v>
      </c>
      <c r="Y355" s="45">
        <v>-42072.4</v>
      </c>
      <c r="Z355" s="22" t="s">
        <v>1437</v>
      </c>
      <c r="AA355" s="22" t="s">
        <v>1793</v>
      </c>
    </row>
    <row r="356" spans="1:27" ht="30" customHeight="1" x14ac:dyDescent="0.25">
      <c r="A356" s="16" t="s">
        <v>245</v>
      </c>
      <c r="B356" s="16" t="s">
        <v>246</v>
      </c>
      <c r="C356" s="16" t="s">
        <v>900</v>
      </c>
      <c r="D356" s="16" t="s">
        <v>26</v>
      </c>
      <c r="E356" s="16" t="s">
        <v>27</v>
      </c>
      <c r="F356" s="42">
        <v>1</v>
      </c>
      <c r="G356" s="42">
        <v>0</v>
      </c>
      <c r="H356" s="42">
        <v>374.6</v>
      </c>
      <c r="I356" s="42">
        <v>360</v>
      </c>
      <c r="J356" s="42">
        <v>1.0405555555555599</v>
      </c>
      <c r="K356" s="42">
        <v>1</v>
      </c>
      <c r="L356" s="42">
        <v>1.03</v>
      </c>
      <c r="M356" s="43">
        <v>2</v>
      </c>
      <c r="N356" s="43">
        <v>2</v>
      </c>
      <c r="O356" s="42">
        <v>720</v>
      </c>
      <c r="P356" s="44">
        <v>0.95</v>
      </c>
      <c r="Q356" s="16" t="s">
        <v>1436</v>
      </c>
      <c r="R356" s="43">
        <v>51</v>
      </c>
      <c r="S356" s="16" t="s">
        <v>1105</v>
      </c>
      <c r="T356" s="43">
        <v>2</v>
      </c>
      <c r="U356" s="43">
        <v>0</v>
      </c>
      <c r="V356" s="43">
        <v>2</v>
      </c>
      <c r="W356" s="45">
        <v>83200</v>
      </c>
      <c r="X356" s="45">
        <v>68072.759999999995</v>
      </c>
      <c r="Y356" s="45">
        <v>-15127.24</v>
      </c>
      <c r="Z356" s="22" t="s">
        <v>1437</v>
      </c>
      <c r="AA356" s="22" t="s">
        <v>1794</v>
      </c>
    </row>
    <row r="357" spans="1:27" ht="30" customHeight="1" x14ac:dyDescent="0.25">
      <c r="A357" s="16" t="s">
        <v>245</v>
      </c>
      <c r="B357" s="16" t="s">
        <v>246</v>
      </c>
      <c r="C357" s="16" t="s">
        <v>900</v>
      </c>
      <c r="D357" s="16" t="s">
        <v>34</v>
      </c>
      <c r="E357" s="16" t="s">
        <v>35</v>
      </c>
      <c r="F357" s="42">
        <v>2</v>
      </c>
      <c r="G357" s="42">
        <v>0</v>
      </c>
      <c r="H357" s="42">
        <v>61</v>
      </c>
      <c r="I357" s="42">
        <v>386.75</v>
      </c>
      <c r="J357" s="42">
        <v>0.15772462831286399</v>
      </c>
      <c r="K357" s="42">
        <v>1</v>
      </c>
      <c r="L357" s="42">
        <v>1.03</v>
      </c>
      <c r="M357" s="43">
        <v>2</v>
      </c>
      <c r="N357" s="43">
        <v>2</v>
      </c>
      <c r="O357" s="42">
        <v>773.5</v>
      </c>
      <c r="P357" s="44">
        <v>0.95</v>
      </c>
      <c r="Q357" s="16" t="s">
        <v>1436</v>
      </c>
      <c r="R357" s="43">
        <v>51</v>
      </c>
      <c r="S357" s="16" t="s">
        <v>1105</v>
      </c>
      <c r="T357" s="43">
        <v>2</v>
      </c>
      <c r="U357" s="43">
        <v>2</v>
      </c>
      <c r="V357" s="43">
        <v>0</v>
      </c>
      <c r="W357" s="45">
        <v>0</v>
      </c>
      <c r="X357" s="45">
        <v>89345.52</v>
      </c>
      <c r="Y357" s="45">
        <v>89345.52</v>
      </c>
      <c r="Z357" s="22" t="s">
        <v>1443</v>
      </c>
      <c r="AA357" s="22" t="s">
        <v>1795</v>
      </c>
    </row>
    <row r="358" spans="1:27" ht="45" customHeight="1" x14ac:dyDescent="0.25">
      <c r="A358" s="16" t="s">
        <v>245</v>
      </c>
      <c r="B358" s="16" t="s">
        <v>246</v>
      </c>
      <c r="C358" s="16" t="s">
        <v>900</v>
      </c>
      <c r="D358" s="16" t="s">
        <v>46</v>
      </c>
      <c r="E358" s="16" t="s">
        <v>47</v>
      </c>
      <c r="F358" s="42">
        <v>0</v>
      </c>
      <c r="G358" s="42">
        <v>0</v>
      </c>
      <c r="H358" s="42">
        <v>406</v>
      </c>
      <c r="I358" s="42">
        <v>404.8</v>
      </c>
      <c r="J358" s="42">
        <v>1.00296442687747</v>
      </c>
      <c r="K358" s="42">
        <v>1</v>
      </c>
      <c r="L358" s="42">
        <v>1.03</v>
      </c>
      <c r="M358" s="43">
        <v>2</v>
      </c>
      <c r="N358" s="43">
        <v>2</v>
      </c>
      <c r="O358" s="42">
        <v>809.6</v>
      </c>
      <c r="P358" s="44">
        <v>0.95</v>
      </c>
      <c r="Q358" s="16" t="s">
        <v>1436</v>
      </c>
      <c r="R358" s="43">
        <v>51</v>
      </c>
      <c r="S358" s="16" t="s">
        <v>1105</v>
      </c>
      <c r="T358" s="43">
        <v>2</v>
      </c>
      <c r="U358" s="43">
        <v>0</v>
      </c>
      <c r="V358" s="43">
        <v>2</v>
      </c>
      <c r="W358" s="45">
        <v>148200</v>
      </c>
      <c r="X358" s="45">
        <v>121254.48</v>
      </c>
      <c r="Y358" s="45">
        <v>-26945.52</v>
      </c>
      <c r="Z358" s="22" t="s">
        <v>1437</v>
      </c>
      <c r="AA358" s="22" t="s">
        <v>1796</v>
      </c>
    </row>
    <row r="359" spans="1:27" ht="45" customHeight="1" x14ac:dyDescent="0.25">
      <c r="A359" s="16" t="s">
        <v>245</v>
      </c>
      <c r="B359" s="16" t="s">
        <v>246</v>
      </c>
      <c r="C359" s="16" t="s">
        <v>900</v>
      </c>
      <c r="D359" s="16" t="s">
        <v>48</v>
      </c>
      <c r="E359" s="16" t="s">
        <v>49</v>
      </c>
      <c r="F359" s="42">
        <v>0</v>
      </c>
      <c r="G359" s="42">
        <v>0</v>
      </c>
      <c r="H359" s="42">
        <v>696</v>
      </c>
      <c r="I359" s="42">
        <v>369</v>
      </c>
      <c r="J359" s="42">
        <v>1.8861788617886199</v>
      </c>
      <c r="K359" s="42">
        <v>1</v>
      </c>
      <c r="L359" s="42">
        <v>1.03</v>
      </c>
      <c r="M359" s="43">
        <v>2</v>
      </c>
      <c r="N359" s="43">
        <v>2</v>
      </c>
      <c r="O359" s="42">
        <v>738</v>
      </c>
      <c r="P359" s="44">
        <v>0.95</v>
      </c>
      <c r="Q359" s="16" t="s">
        <v>1436</v>
      </c>
      <c r="R359" s="43">
        <v>51</v>
      </c>
      <c r="S359" s="16" t="s">
        <v>1105</v>
      </c>
      <c r="T359" s="43">
        <v>2</v>
      </c>
      <c r="U359" s="43">
        <v>0</v>
      </c>
      <c r="V359" s="43">
        <v>2</v>
      </c>
      <c r="W359" s="45">
        <v>154700</v>
      </c>
      <c r="X359" s="45">
        <v>126572.76</v>
      </c>
      <c r="Y359" s="45">
        <v>-28127.24</v>
      </c>
      <c r="Z359" s="22" t="s">
        <v>1437</v>
      </c>
      <c r="AA359" s="22" t="s">
        <v>1797</v>
      </c>
    </row>
    <row r="360" spans="1:27" ht="30" customHeight="1" x14ac:dyDescent="0.25">
      <c r="A360" s="16" t="s">
        <v>245</v>
      </c>
      <c r="B360" s="16" t="s">
        <v>246</v>
      </c>
      <c r="C360" s="16" t="s">
        <v>900</v>
      </c>
      <c r="D360" s="16" t="s">
        <v>4</v>
      </c>
      <c r="E360" s="16" t="s">
        <v>5</v>
      </c>
      <c r="F360" s="42">
        <v>1</v>
      </c>
      <c r="G360" s="42">
        <v>0</v>
      </c>
      <c r="H360" s="42">
        <v>20</v>
      </c>
      <c r="I360" s="42">
        <v>386.75</v>
      </c>
      <c r="J360" s="42">
        <v>5.1712992889463502E-2</v>
      </c>
      <c r="K360" s="42">
        <v>1</v>
      </c>
      <c r="L360" s="42">
        <v>1.03</v>
      </c>
      <c r="M360" s="43">
        <v>2</v>
      </c>
      <c r="N360" s="43">
        <v>2</v>
      </c>
      <c r="O360" s="42">
        <v>773.5</v>
      </c>
      <c r="P360" s="44">
        <v>0.95</v>
      </c>
      <c r="Q360" s="16" t="s">
        <v>1436</v>
      </c>
      <c r="R360" s="43">
        <v>51</v>
      </c>
      <c r="S360" s="16" t="s">
        <v>1105</v>
      </c>
      <c r="T360" s="43">
        <v>2</v>
      </c>
      <c r="U360" s="43">
        <v>0</v>
      </c>
      <c r="V360" s="43">
        <v>2</v>
      </c>
      <c r="W360" s="45">
        <v>89700</v>
      </c>
      <c r="X360" s="45">
        <v>73391.039999999994</v>
      </c>
      <c r="Y360" s="45">
        <v>-16308.96</v>
      </c>
      <c r="Z360" s="22" t="s">
        <v>1437</v>
      </c>
      <c r="AA360" s="22" t="s">
        <v>1798</v>
      </c>
    </row>
    <row r="361" spans="1:27" ht="45" customHeight="1" x14ac:dyDescent="0.25">
      <c r="A361" s="16" t="s">
        <v>245</v>
      </c>
      <c r="B361" s="16" t="s">
        <v>246</v>
      </c>
      <c r="C361" s="16" t="s">
        <v>900</v>
      </c>
      <c r="D361" s="16" t="s">
        <v>68</v>
      </c>
      <c r="E361" s="16" t="s">
        <v>69</v>
      </c>
      <c r="F361" s="42">
        <v>0</v>
      </c>
      <c r="G361" s="42">
        <v>0</v>
      </c>
      <c r="H361" s="42">
        <v>150</v>
      </c>
      <c r="I361" s="42">
        <v>369</v>
      </c>
      <c r="J361" s="42">
        <v>0.40650406504065001</v>
      </c>
      <c r="K361" s="42">
        <v>1</v>
      </c>
      <c r="L361" s="42">
        <v>1.03</v>
      </c>
      <c r="M361" s="43">
        <v>2</v>
      </c>
      <c r="N361" s="43">
        <v>2</v>
      </c>
      <c r="O361" s="42">
        <v>738</v>
      </c>
      <c r="P361" s="44">
        <v>0.95</v>
      </c>
      <c r="Q361" s="16" t="s">
        <v>1436</v>
      </c>
      <c r="R361" s="43">
        <v>51</v>
      </c>
      <c r="S361" s="16" t="s">
        <v>1105</v>
      </c>
      <c r="T361" s="43">
        <v>2</v>
      </c>
      <c r="U361" s="43">
        <v>0</v>
      </c>
      <c r="V361" s="43">
        <v>2</v>
      </c>
      <c r="W361" s="45">
        <v>141700</v>
      </c>
      <c r="X361" s="45">
        <v>115936.2</v>
      </c>
      <c r="Y361" s="45">
        <v>-25763.8</v>
      </c>
      <c r="Z361" s="22" t="s">
        <v>1437</v>
      </c>
      <c r="AA361" s="22" t="s">
        <v>1799</v>
      </c>
    </row>
    <row r="362" spans="1:27" ht="45" customHeight="1" x14ac:dyDescent="0.25">
      <c r="A362" s="16" t="s">
        <v>248</v>
      </c>
      <c r="B362" s="16" t="s">
        <v>249</v>
      </c>
      <c r="C362" s="16" t="s">
        <v>900</v>
      </c>
      <c r="D362" s="16" t="s">
        <v>30</v>
      </c>
      <c r="E362" s="16" t="s">
        <v>31</v>
      </c>
      <c r="F362" s="42">
        <v>2</v>
      </c>
      <c r="G362" s="42">
        <v>0</v>
      </c>
      <c r="H362" s="42">
        <v>6887</v>
      </c>
      <c r="I362" s="42">
        <v>414</v>
      </c>
      <c r="J362" s="42">
        <v>16.635265700483099</v>
      </c>
      <c r="K362" s="42">
        <v>2</v>
      </c>
      <c r="L362" s="42">
        <v>1.04</v>
      </c>
      <c r="M362" s="43">
        <v>18</v>
      </c>
      <c r="N362" s="43">
        <v>18</v>
      </c>
      <c r="O362" s="42">
        <v>7452</v>
      </c>
      <c r="P362" s="44">
        <v>0.95</v>
      </c>
      <c r="Q362" s="16" t="s">
        <v>1436</v>
      </c>
      <c r="R362" s="43">
        <v>100</v>
      </c>
      <c r="S362" s="16" t="s">
        <v>1154</v>
      </c>
      <c r="T362" s="43">
        <v>18</v>
      </c>
      <c r="U362" s="43">
        <v>0</v>
      </c>
      <c r="V362" s="43">
        <v>18</v>
      </c>
      <c r="W362" s="45">
        <v>865800</v>
      </c>
      <c r="X362" s="45">
        <v>708380.64</v>
      </c>
      <c r="Y362" s="45">
        <v>-157419.35999999999</v>
      </c>
      <c r="Z362" s="22" t="s">
        <v>1437</v>
      </c>
      <c r="AA362" s="22" t="s">
        <v>1800</v>
      </c>
    </row>
    <row r="363" spans="1:27" ht="30" customHeight="1" x14ac:dyDescent="0.25">
      <c r="A363" s="16" t="s">
        <v>248</v>
      </c>
      <c r="B363" s="16" t="s">
        <v>249</v>
      </c>
      <c r="C363" s="16" t="s">
        <v>900</v>
      </c>
      <c r="D363" s="16" t="s">
        <v>52</v>
      </c>
      <c r="E363" s="16" t="s">
        <v>53</v>
      </c>
      <c r="F363" s="42">
        <v>2</v>
      </c>
      <c r="G363" s="42">
        <v>2</v>
      </c>
      <c r="H363" s="42">
        <v>439.7</v>
      </c>
      <c r="I363" s="42">
        <v>386.75</v>
      </c>
      <c r="J363" s="42">
        <v>1.1369101486748601</v>
      </c>
      <c r="K363" s="42">
        <v>1</v>
      </c>
      <c r="L363" s="42">
        <v>1.04</v>
      </c>
      <c r="M363" s="43">
        <v>2</v>
      </c>
      <c r="N363" s="43">
        <v>0</v>
      </c>
      <c r="O363" s="42">
        <v>0</v>
      </c>
      <c r="P363" s="44">
        <v>0.95</v>
      </c>
      <c r="Q363" s="16" t="s">
        <v>1436</v>
      </c>
      <c r="R363" s="43">
        <v>1</v>
      </c>
      <c r="S363" s="16" t="s">
        <v>1100</v>
      </c>
      <c r="T363" s="43">
        <v>1</v>
      </c>
      <c r="U363" s="43">
        <v>1</v>
      </c>
      <c r="V363" s="43">
        <v>0</v>
      </c>
      <c r="W363" s="45">
        <v>0</v>
      </c>
      <c r="X363" s="45">
        <v>36695.519999999997</v>
      </c>
      <c r="Y363" s="45">
        <v>36695.519999999997</v>
      </c>
      <c r="Z363" s="22" t="s">
        <v>1443</v>
      </c>
      <c r="AA363" s="22" t="s">
        <v>1801</v>
      </c>
    </row>
    <row r="364" spans="1:27" ht="30" customHeight="1" x14ac:dyDescent="0.25">
      <c r="A364" s="16" t="s">
        <v>248</v>
      </c>
      <c r="B364" s="16" t="s">
        <v>249</v>
      </c>
      <c r="C364" s="16" t="s">
        <v>900</v>
      </c>
      <c r="D364" s="16" t="s">
        <v>84</v>
      </c>
      <c r="E364" s="16" t="s">
        <v>85</v>
      </c>
      <c r="F364" s="42">
        <v>1</v>
      </c>
      <c r="G364" s="42">
        <v>0</v>
      </c>
      <c r="H364" s="42">
        <v>1523.5</v>
      </c>
      <c r="I364" s="42">
        <v>382.5</v>
      </c>
      <c r="J364" s="42">
        <v>3.9830065359477098</v>
      </c>
      <c r="K364" s="42">
        <v>1</v>
      </c>
      <c r="L364" s="42">
        <v>1.04</v>
      </c>
      <c r="M364" s="43">
        <v>5</v>
      </c>
      <c r="N364" s="43">
        <v>5</v>
      </c>
      <c r="O364" s="42">
        <v>1912.5</v>
      </c>
      <c r="P364" s="44">
        <v>0.95</v>
      </c>
      <c r="Q364" s="16" t="s">
        <v>1436</v>
      </c>
      <c r="R364" s="43">
        <v>96</v>
      </c>
      <c r="S364" s="16" t="s">
        <v>1154</v>
      </c>
      <c r="T364" s="43">
        <v>5</v>
      </c>
      <c r="U364" s="43">
        <v>0</v>
      </c>
      <c r="V364" s="43">
        <v>5</v>
      </c>
      <c r="W364" s="45">
        <v>289250</v>
      </c>
      <c r="X364" s="45">
        <v>236659.5</v>
      </c>
      <c r="Y364" s="45">
        <v>-52590.5</v>
      </c>
      <c r="Z364" s="22" t="s">
        <v>1437</v>
      </c>
      <c r="AA364" s="22" t="s">
        <v>1802</v>
      </c>
    </row>
    <row r="365" spans="1:27" ht="30" customHeight="1" x14ac:dyDescent="0.25">
      <c r="A365" s="16" t="s">
        <v>248</v>
      </c>
      <c r="B365" s="16" t="s">
        <v>249</v>
      </c>
      <c r="C365" s="16" t="s">
        <v>900</v>
      </c>
      <c r="D365" s="16" t="s">
        <v>26</v>
      </c>
      <c r="E365" s="16" t="s">
        <v>27</v>
      </c>
      <c r="F365" s="42">
        <v>1</v>
      </c>
      <c r="G365" s="42">
        <v>0</v>
      </c>
      <c r="H365" s="42">
        <v>432.3</v>
      </c>
      <c r="I365" s="42">
        <v>360</v>
      </c>
      <c r="J365" s="42">
        <v>1.2008333333333301</v>
      </c>
      <c r="K365" s="42">
        <v>1</v>
      </c>
      <c r="L365" s="42">
        <v>1.04</v>
      </c>
      <c r="M365" s="43">
        <v>2</v>
      </c>
      <c r="N365" s="43">
        <v>2</v>
      </c>
      <c r="O365" s="42">
        <v>720</v>
      </c>
      <c r="P365" s="44">
        <v>0.95</v>
      </c>
      <c r="Q365" s="16" t="s">
        <v>1436</v>
      </c>
      <c r="R365" s="43">
        <v>51</v>
      </c>
      <c r="S365" s="16" t="s">
        <v>1105</v>
      </c>
      <c r="T365" s="43">
        <v>2</v>
      </c>
      <c r="U365" s="43">
        <v>0</v>
      </c>
      <c r="V365" s="43">
        <v>2</v>
      </c>
      <c r="W365" s="45">
        <v>83200</v>
      </c>
      <c r="X365" s="45">
        <v>68072.759999999995</v>
      </c>
      <c r="Y365" s="45">
        <v>-15127.24</v>
      </c>
      <c r="Z365" s="22" t="s">
        <v>1437</v>
      </c>
      <c r="AA365" s="22" t="s">
        <v>1803</v>
      </c>
    </row>
    <row r="366" spans="1:27" ht="30" customHeight="1" x14ac:dyDescent="0.25">
      <c r="A366" s="16" t="s">
        <v>248</v>
      </c>
      <c r="B366" s="16" t="s">
        <v>249</v>
      </c>
      <c r="C366" s="16" t="s">
        <v>900</v>
      </c>
      <c r="D366" s="16" t="s">
        <v>34</v>
      </c>
      <c r="E366" s="16" t="s">
        <v>35</v>
      </c>
      <c r="F366" s="42">
        <v>2</v>
      </c>
      <c r="G366" s="42">
        <v>0</v>
      </c>
      <c r="H366" s="42">
        <v>75</v>
      </c>
      <c r="I366" s="42">
        <v>386.75</v>
      </c>
      <c r="J366" s="42">
        <v>0.19392372333548799</v>
      </c>
      <c r="K366" s="42">
        <v>1</v>
      </c>
      <c r="L366" s="42">
        <v>1.04</v>
      </c>
      <c r="M366" s="43">
        <v>2</v>
      </c>
      <c r="N366" s="43">
        <v>2</v>
      </c>
      <c r="O366" s="42">
        <v>773.5</v>
      </c>
      <c r="P366" s="44">
        <v>0.95</v>
      </c>
      <c r="Q366" s="16" t="s">
        <v>1436</v>
      </c>
      <c r="R366" s="43">
        <v>51</v>
      </c>
      <c r="S366" s="16" t="s">
        <v>1105</v>
      </c>
      <c r="T366" s="43">
        <v>2</v>
      </c>
      <c r="U366" s="43">
        <v>2</v>
      </c>
      <c r="V366" s="43">
        <v>0</v>
      </c>
      <c r="W366" s="45">
        <v>0</v>
      </c>
      <c r="X366" s="45">
        <v>89345.52</v>
      </c>
      <c r="Y366" s="45">
        <v>89345.52</v>
      </c>
      <c r="Z366" s="22" t="s">
        <v>1443</v>
      </c>
      <c r="AA366" s="22" t="s">
        <v>1804</v>
      </c>
    </row>
    <row r="367" spans="1:27" ht="45" customHeight="1" x14ac:dyDescent="0.25">
      <c r="A367" s="16" t="s">
        <v>248</v>
      </c>
      <c r="B367" s="16" t="s">
        <v>249</v>
      </c>
      <c r="C367" s="16" t="s">
        <v>900</v>
      </c>
      <c r="D367" s="16" t="s">
        <v>46</v>
      </c>
      <c r="E367" s="16" t="s">
        <v>47</v>
      </c>
      <c r="F367" s="42">
        <v>0</v>
      </c>
      <c r="G367" s="42">
        <v>0</v>
      </c>
      <c r="H367" s="42">
        <v>553</v>
      </c>
      <c r="I367" s="42">
        <v>404.8</v>
      </c>
      <c r="J367" s="42">
        <v>1.36610671936759</v>
      </c>
      <c r="K367" s="42">
        <v>1</v>
      </c>
      <c r="L367" s="42">
        <v>1.04</v>
      </c>
      <c r="M367" s="43">
        <v>2</v>
      </c>
      <c r="N367" s="43">
        <v>2</v>
      </c>
      <c r="O367" s="42">
        <v>809.6</v>
      </c>
      <c r="P367" s="44">
        <v>0.95</v>
      </c>
      <c r="Q367" s="16" t="s">
        <v>1436</v>
      </c>
      <c r="R367" s="43">
        <v>51</v>
      </c>
      <c r="S367" s="16" t="s">
        <v>1105</v>
      </c>
      <c r="T367" s="43">
        <v>2</v>
      </c>
      <c r="U367" s="43">
        <v>0</v>
      </c>
      <c r="V367" s="43">
        <v>2</v>
      </c>
      <c r="W367" s="45">
        <v>148200</v>
      </c>
      <c r="X367" s="45">
        <v>121254.48</v>
      </c>
      <c r="Y367" s="45">
        <v>-26945.52</v>
      </c>
      <c r="Z367" s="22" t="s">
        <v>1437</v>
      </c>
      <c r="AA367" s="22" t="s">
        <v>1805</v>
      </c>
    </row>
    <row r="368" spans="1:27" ht="45" customHeight="1" x14ac:dyDescent="0.25">
      <c r="A368" s="16" t="s">
        <v>248</v>
      </c>
      <c r="B368" s="16" t="s">
        <v>249</v>
      </c>
      <c r="C368" s="16" t="s">
        <v>900</v>
      </c>
      <c r="D368" s="16" t="s">
        <v>48</v>
      </c>
      <c r="E368" s="16" t="s">
        <v>49</v>
      </c>
      <c r="F368" s="42">
        <v>0</v>
      </c>
      <c r="G368" s="42">
        <v>0</v>
      </c>
      <c r="H368" s="42">
        <v>948</v>
      </c>
      <c r="I368" s="42">
        <v>369</v>
      </c>
      <c r="J368" s="42">
        <v>2.5691056910569099</v>
      </c>
      <c r="K368" s="42">
        <v>1</v>
      </c>
      <c r="L368" s="42">
        <v>1.04</v>
      </c>
      <c r="M368" s="43">
        <v>3</v>
      </c>
      <c r="N368" s="43">
        <v>3</v>
      </c>
      <c r="O368" s="42">
        <v>1107</v>
      </c>
      <c r="P368" s="44">
        <v>0.95</v>
      </c>
      <c r="Q368" s="16" t="s">
        <v>1436</v>
      </c>
      <c r="R368" s="43">
        <v>66</v>
      </c>
      <c r="S368" s="16" t="s">
        <v>1105</v>
      </c>
      <c r="T368" s="43">
        <v>3</v>
      </c>
      <c r="U368" s="43">
        <v>0</v>
      </c>
      <c r="V368" s="43">
        <v>3</v>
      </c>
      <c r="W368" s="45">
        <v>232050</v>
      </c>
      <c r="X368" s="45">
        <v>189859.14</v>
      </c>
      <c r="Y368" s="45">
        <v>-42190.86</v>
      </c>
      <c r="Z368" s="22" t="s">
        <v>1437</v>
      </c>
      <c r="AA368" s="22" t="s">
        <v>1806</v>
      </c>
    </row>
    <row r="369" spans="1:27" ht="30" customHeight="1" x14ac:dyDescent="0.25">
      <c r="A369" s="16" t="s">
        <v>248</v>
      </c>
      <c r="B369" s="16" t="s">
        <v>249</v>
      </c>
      <c r="C369" s="16" t="s">
        <v>900</v>
      </c>
      <c r="D369" s="16" t="s">
        <v>4</v>
      </c>
      <c r="E369" s="16" t="s">
        <v>5</v>
      </c>
      <c r="F369" s="42">
        <v>1</v>
      </c>
      <c r="G369" s="42">
        <v>0</v>
      </c>
      <c r="H369" s="42">
        <v>32</v>
      </c>
      <c r="I369" s="42">
        <v>386.75</v>
      </c>
      <c r="J369" s="42">
        <v>8.2740788623141603E-2</v>
      </c>
      <c r="K369" s="42">
        <v>1</v>
      </c>
      <c r="L369" s="42">
        <v>1.04</v>
      </c>
      <c r="M369" s="43">
        <v>2</v>
      </c>
      <c r="N369" s="43">
        <v>2</v>
      </c>
      <c r="O369" s="42">
        <v>773.5</v>
      </c>
      <c r="P369" s="44">
        <v>0.95</v>
      </c>
      <c r="Q369" s="16" t="s">
        <v>1436</v>
      </c>
      <c r="R369" s="43">
        <v>51</v>
      </c>
      <c r="S369" s="16" t="s">
        <v>1105</v>
      </c>
      <c r="T369" s="43">
        <v>2</v>
      </c>
      <c r="U369" s="43">
        <v>0</v>
      </c>
      <c r="V369" s="43">
        <v>2</v>
      </c>
      <c r="W369" s="45">
        <v>89700</v>
      </c>
      <c r="X369" s="45">
        <v>73391.039999999994</v>
      </c>
      <c r="Y369" s="45">
        <v>-16308.96</v>
      </c>
      <c r="Z369" s="22" t="s">
        <v>1437</v>
      </c>
      <c r="AA369" s="22" t="s">
        <v>1807</v>
      </c>
    </row>
    <row r="370" spans="1:27" ht="45" customHeight="1" x14ac:dyDescent="0.25">
      <c r="A370" s="16" t="s">
        <v>248</v>
      </c>
      <c r="B370" s="16" t="s">
        <v>249</v>
      </c>
      <c r="C370" s="16" t="s">
        <v>900</v>
      </c>
      <c r="D370" s="16" t="s">
        <v>68</v>
      </c>
      <c r="E370" s="16" t="s">
        <v>69</v>
      </c>
      <c r="F370" s="42">
        <v>0</v>
      </c>
      <c r="G370" s="42">
        <v>0</v>
      </c>
      <c r="H370" s="42">
        <v>150</v>
      </c>
      <c r="I370" s="42">
        <v>369</v>
      </c>
      <c r="J370" s="42">
        <v>0.40650406504065001</v>
      </c>
      <c r="K370" s="42">
        <v>1</v>
      </c>
      <c r="L370" s="42">
        <v>1.04</v>
      </c>
      <c r="M370" s="43">
        <v>2</v>
      </c>
      <c r="N370" s="43">
        <v>2</v>
      </c>
      <c r="O370" s="42">
        <v>738</v>
      </c>
      <c r="P370" s="44">
        <v>0.95</v>
      </c>
      <c r="Q370" s="16" t="s">
        <v>1436</v>
      </c>
      <c r="R370" s="43">
        <v>51</v>
      </c>
      <c r="S370" s="16" t="s">
        <v>1105</v>
      </c>
      <c r="T370" s="43">
        <v>2</v>
      </c>
      <c r="U370" s="43">
        <v>0</v>
      </c>
      <c r="V370" s="43">
        <v>2</v>
      </c>
      <c r="W370" s="45">
        <v>141700</v>
      </c>
      <c r="X370" s="45">
        <v>115936.2</v>
      </c>
      <c r="Y370" s="45">
        <v>-25763.8</v>
      </c>
      <c r="Z370" s="22" t="s">
        <v>1437</v>
      </c>
      <c r="AA370" s="22" t="s">
        <v>1808</v>
      </c>
    </row>
    <row r="371" spans="1:27" ht="45" customHeight="1" x14ac:dyDescent="0.25">
      <c r="A371" s="16" t="s">
        <v>251</v>
      </c>
      <c r="B371" s="16" t="s">
        <v>252</v>
      </c>
      <c r="C371" s="16" t="s">
        <v>900</v>
      </c>
      <c r="D371" s="16" t="s">
        <v>30</v>
      </c>
      <c r="E371" s="16" t="s">
        <v>31</v>
      </c>
      <c r="F371" s="42">
        <v>2</v>
      </c>
      <c r="G371" s="42">
        <v>4</v>
      </c>
      <c r="H371" s="42">
        <v>11095</v>
      </c>
      <c r="I371" s="42">
        <v>414</v>
      </c>
      <c r="J371" s="42">
        <v>26.799516908212599</v>
      </c>
      <c r="K371" s="42">
        <v>2</v>
      </c>
      <c r="L371" s="42">
        <v>1.06</v>
      </c>
      <c r="M371" s="43">
        <v>29</v>
      </c>
      <c r="N371" s="43">
        <v>25</v>
      </c>
      <c r="O371" s="42">
        <v>10350</v>
      </c>
      <c r="P371" s="44">
        <v>0.95</v>
      </c>
      <c r="Q371" s="16" t="s">
        <v>1436</v>
      </c>
      <c r="R371" s="43">
        <v>100</v>
      </c>
      <c r="S371" s="16" t="s">
        <v>1154</v>
      </c>
      <c r="T371" s="43">
        <v>26</v>
      </c>
      <c r="U371" s="43">
        <v>0</v>
      </c>
      <c r="V371" s="43">
        <v>26</v>
      </c>
      <c r="W371" s="45">
        <v>1250600</v>
      </c>
      <c r="X371" s="45">
        <v>1023216.48</v>
      </c>
      <c r="Y371" s="45">
        <v>-227383.52</v>
      </c>
      <c r="Z371" s="22" t="s">
        <v>1437</v>
      </c>
      <c r="AA371" s="22" t="s">
        <v>1809</v>
      </c>
    </row>
    <row r="372" spans="1:27" ht="30" customHeight="1" x14ac:dyDescent="0.25">
      <c r="A372" s="16" t="s">
        <v>251</v>
      </c>
      <c r="B372" s="16" t="s">
        <v>252</v>
      </c>
      <c r="C372" s="16" t="s">
        <v>900</v>
      </c>
      <c r="D372" s="16" t="s">
        <v>52</v>
      </c>
      <c r="E372" s="16" t="s">
        <v>53</v>
      </c>
      <c r="F372" s="42">
        <v>2</v>
      </c>
      <c r="G372" s="42">
        <v>2</v>
      </c>
      <c r="H372" s="42">
        <v>439.7</v>
      </c>
      <c r="I372" s="42">
        <v>386.75</v>
      </c>
      <c r="J372" s="42">
        <v>1.1369101486748601</v>
      </c>
      <c r="K372" s="42">
        <v>1</v>
      </c>
      <c r="L372" s="42">
        <v>1.06</v>
      </c>
      <c r="M372" s="43">
        <v>2</v>
      </c>
      <c r="N372" s="43">
        <v>0</v>
      </c>
      <c r="O372" s="42">
        <v>0</v>
      </c>
      <c r="P372" s="44">
        <v>0.95</v>
      </c>
      <c r="Q372" s="16" t="s">
        <v>1436</v>
      </c>
      <c r="R372" s="43">
        <v>1</v>
      </c>
      <c r="S372" s="16" t="s">
        <v>1100</v>
      </c>
      <c r="T372" s="43">
        <v>1</v>
      </c>
      <c r="U372" s="43">
        <v>1</v>
      </c>
      <c r="V372" s="43">
        <v>0</v>
      </c>
      <c r="W372" s="45">
        <v>0</v>
      </c>
      <c r="X372" s="45">
        <v>36695.519999999997</v>
      </c>
      <c r="Y372" s="45">
        <v>36695.519999999997</v>
      </c>
      <c r="Z372" s="22" t="s">
        <v>1443</v>
      </c>
      <c r="AA372" s="22" t="s">
        <v>1810</v>
      </c>
    </row>
    <row r="373" spans="1:27" ht="30" customHeight="1" x14ac:dyDescent="0.25">
      <c r="A373" s="16" t="s">
        <v>251</v>
      </c>
      <c r="B373" s="16" t="s">
        <v>252</v>
      </c>
      <c r="C373" s="16" t="s">
        <v>900</v>
      </c>
      <c r="D373" s="16" t="s">
        <v>84</v>
      </c>
      <c r="E373" s="16" t="s">
        <v>85</v>
      </c>
      <c r="F373" s="42">
        <v>1</v>
      </c>
      <c r="G373" s="42">
        <v>1</v>
      </c>
      <c r="H373" s="42">
        <v>2150.5</v>
      </c>
      <c r="I373" s="42">
        <v>382.5</v>
      </c>
      <c r="J373" s="42">
        <v>5.62222222222222</v>
      </c>
      <c r="K373" s="42">
        <v>1</v>
      </c>
      <c r="L373" s="42">
        <v>1.06</v>
      </c>
      <c r="M373" s="43">
        <v>6</v>
      </c>
      <c r="N373" s="43">
        <v>5</v>
      </c>
      <c r="O373" s="42">
        <v>1912.5</v>
      </c>
      <c r="P373" s="44">
        <v>0.95</v>
      </c>
      <c r="Q373" s="16" t="s">
        <v>1436</v>
      </c>
      <c r="R373" s="43">
        <v>96</v>
      </c>
      <c r="S373" s="16" t="s">
        <v>1154</v>
      </c>
      <c r="T373" s="43">
        <v>6</v>
      </c>
      <c r="U373" s="43">
        <v>0</v>
      </c>
      <c r="V373" s="43">
        <v>6</v>
      </c>
      <c r="W373" s="45">
        <v>347100</v>
      </c>
      <c r="X373" s="45">
        <v>283991.40000000002</v>
      </c>
      <c r="Y373" s="45">
        <v>-63108.6</v>
      </c>
      <c r="Z373" s="22" t="s">
        <v>1437</v>
      </c>
      <c r="AA373" s="22" t="s">
        <v>1811</v>
      </c>
    </row>
    <row r="374" spans="1:27" ht="30" customHeight="1" x14ac:dyDescent="0.25">
      <c r="A374" s="16" t="s">
        <v>251</v>
      </c>
      <c r="B374" s="16" t="s">
        <v>252</v>
      </c>
      <c r="C374" s="16" t="s">
        <v>900</v>
      </c>
      <c r="D374" s="16" t="s">
        <v>26</v>
      </c>
      <c r="E374" s="16" t="s">
        <v>27</v>
      </c>
      <c r="F374" s="42">
        <v>1</v>
      </c>
      <c r="G374" s="42">
        <v>0</v>
      </c>
      <c r="H374" s="42">
        <v>587</v>
      </c>
      <c r="I374" s="42">
        <v>360</v>
      </c>
      <c r="J374" s="42">
        <v>1.63055555555556</v>
      </c>
      <c r="K374" s="42">
        <v>1</v>
      </c>
      <c r="L374" s="42">
        <v>1.06</v>
      </c>
      <c r="M374" s="43">
        <v>2</v>
      </c>
      <c r="N374" s="43">
        <v>2</v>
      </c>
      <c r="O374" s="42">
        <v>720</v>
      </c>
      <c r="P374" s="44">
        <v>0.95</v>
      </c>
      <c r="Q374" s="16" t="s">
        <v>1436</v>
      </c>
      <c r="R374" s="43">
        <v>51</v>
      </c>
      <c r="S374" s="16" t="s">
        <v>1105</v>
      </c>
      <c r="T374" s="43">
        <v>2</v>
      </c>
      <c r="U374" s="43">
        <v>0</v>
      </c>
      <c r="V374" s="43">
        <v>2</v>
      </c>
      <c r="W374" s="45">
        <v>83200</v>
      </c>
      <c r="X374" s="45">
        <v>68072.759999999995</v>
      </c>
      <c r="Y374" s="45">
        <v>-15127.24</v>
      </c>
      <c r="Z374" s="22" t="s">
        <v>1437</v>
      </c>
      <c r="AA374" s="22" t="s">
        <v>1812</v>
      </c>
    </row>
    <row r="375" spans="1:27" ht="30" customHeight="1" x14ac:dyDescent="0.25">
      <c r="A375" s="16" t="s">
        <v>251</v>
      </c>
      <c r="B375" s="16" t="s">
        <v>252</v>
      </c>
      <c r="C375" s="16" t="s">
        <v>900</v>
      </c>
      <c r="D375" s="16" t="s">
        <v>34</v>
      </c>
      <c r="E375" s="16" t="s">
        <v>35</v>
      </c>
      <c r="F375" s="42">
        <v>2</v>
      </c>
      <c r="G375" s="42">
        <v>0</v>
      </c>
      <c r="H375" s="42">
        <v>75</v>
      </c>
      <c r="I375" s="42">
        <v>386.75</v>
      </c>
      <c r="J375" s="42">
        <v>0.19392372333548799</v>
      </c>
      <c r="K375" s="42">
        <v>1</v>
      </c>
      <c r="L375" s="42">
        <v>1.06</v>
      </c>
      <c r="M375" s="43">
        <v>2</v>
      </c>
      <c r="N375" s="43">
        <v>2</v>
      </c>
      <c r="O375" s="42">
        <v>773.5</v>
      </c>
      <c r="P375" s="44">
        <v>0.95</v>
      </c>
      <c r="Q375" s="16" t="s">
        <v>1436</v>
      </c>
      <c r="R375" s="43">
        <v>51</v>
      </c>
      <c r="S375" s="16" t="s">
        <v>1105</v>
      </c>
      <c r="T375" s="43">
        <v>2</v>
      </c>
      <c r="U375" s="43">
        <v>2</v>
      </c>
      <c r="V375" s="43">
        <v>0</v>
      </c>
      <c r="W375" s="45">
        <v>0</v>
      </c>
      <c r="X375" s="45">
        <v>89345.52</v>
      </c>
      <c r="Y375" s="45">
        <v>89345.52</v>
      </c>
      <c r="Z375" s="22" t="s">
        <v>1443</v>
      </c>
      <c r="AA375" s="22" t="s">
        <v>1813</v>
      </c>
    </row>
    <row r="376" spans="1:27" ht="45" customHeight="1" x14ac:dyDescent="0.25">
      <c r="A376" s="16" t="s">
        <v>251</v>
      </c>
      <c r="B376" s="16" t="s">
        <v>252</v>
      </c>
      <c r="C376" s="16" t="s">
        <v>900</v>
      </c>
      <c r="D376" s="16" t="s">
        <v>46</v>
      </c>
      <c r="E376" s="16" t="s">
        <v>47</v>
      </c>
      <c r="F376" s="42">
        <v>0</v>
      </c>
      <c r="G376" s="42">
        <v>0</v>
      </c>
      <c r="H376" s="42">
        <v>504</v>
      </c>
      <c r="I376" s="42">
        <v>404.8</v>
      </c>
      <c r="J376" s="42">
        <v>1.24505928853755</v>
      </c>
      <c r="K376" s="42">
        <v>1</v>
      </c>
      <c r="L376" s="42">
        <v>1.06</v>
      </c>
      <c r="M376" s="43">
        <v>2</v>
      </c>
      <c r="N376" s="43">
        <v>2</v>
      </c>
      <c r="O376" s="42">
        <v>809.6</v>
      </c>
      <c r="P376" s="44">
        <v>0.95</v>
      </c>
      <c r="Q376" s="16" t="s">
        <v>1436</v>
      </c>
      <c r="R376" s="43">
        <v>51</v>
      </c>
      <c r="S376" s="16" t="s">
        <v>1105</v>
      </c>
      <c r="T376" s="43">
        <v>2</v>
      </c>
      <c r="U376" s="43">
        <v>0</v>
      </c>
      <c r="V376" s="43">
        <v>2</v>
      </c>
      <c r="W376" s="45">
        <v>148200</v>
      </c>
      <c r="X376" s="45">
        <v>121254.48</v>
      </c>
      <c r="Y376" s="45">
        <v>-26945.52</v>
      </c>
      <c r="Z376" s="22" t="s">
        <v>1437</v>
      </c>
      <c r="AA376" s="22" t="s">
        <v>1814</v>
      </c>
    </row>
    <row r="377" spans="1:27" ht="45" customHeight="1" x14ac:dyDescent="0.25">
      <c r="A377" s="16" t="s">
        <v>251</v>
      </c>
      <c r="B377" s="16" t="s">
        <v>252</v>
      </c>
      <c r="C377" s="16" t="s">
        <v>900</v>
      </c>
      <c r="D377" s="16" t="s">
        <v>48</v>
      </c>
      <c r="E377" s="16" t="s">
        <v>49</v>
      </c>
      <c r="F377" s="42">
        <v>0</v>
      </c>
      <c r="G377" s="42">
        <v>0</v>
      </c>
      <c r="H377" s="42">
        <v>864</v>
      </c>
      <c r="I377" s="42">
        <v>369</v>
      </c>
      <c r="J377" s="42">
        <v>2.3414634146341502</v>
      </c>
      <c r="K377" s="42">
        <v>1</v>
      </c>
      <c r="L377" s="42">
        <v>1.06</v>
      </c>
      <c r="M377" s="43">
        <v>3</v>
      </c>
      <c r="N377" s="43">
        <v>3</v>
      </c>
      <c r="O377" s="42">
        <v>1107</v>
      </c>
      <c r="P377" s="44">
        <v>0.95</v>
      </c>
      <c r="Q377" s="16" t="s">
        <v>1436</v>
      </c>
      <c r="R377" s="43">
        <v>66</v>
      </c>
      <c r="S377" s="16" t="s">
        <v>1105</v>
      </c>
      <c r="T377" s="43">
        <v>3</v>
      </c>
      <c r="U377" s="43">
        <v>0</v>
      </c>
      <c r="V377" s="43">
        <v>3</v>
      </c>
      <c r="W377" s="45">
        <v>232050</v>
      </c>
      <c r="X377" s="45">
        <v>189859.14</v>
      </c>
      <c r="Y377" s="45">
        <v>-42190.86</v>
      </c>
      <c r="Z377" s="22" t="s">
        <v>1437</v>
      </c>
      <c r="AA377" s="22" t="s">
        <v>1815</v>
      </c>
    </row>
    <row r="378" spans="1:27" ht="30" customHeight="1" x14ac:dyDescent="0.25">
      <c r="A378" s="16" t="s">
        <v>251</v>
      </c>
      <c r="B378" s="16" t="s">
        <v>252</v>
      </c>
      <c r="C378" s="16" t="s">
        <v>900</v>
      </c>
      <c r="D378" s="16" t="s">
        <v>4</v>
      </c>
      <c r="E378" s="16" t="s">
        <v>5</v>
      </c>
      <c r="F378" s="42">
        <v>1</v>
      </c>
      <c r="G378" s="42">
        <v>1</v>
      </c>
      <c r="H378" s="42">
        <v>32</v>
      </c>
      <c r="I378" s="42">
        <v>386.75</v>
      </c>
      <c r="J378" s="42">
        <v>8.2740788623141603E-2</v>
      </c>
      <c r="K378" s="42">
        <v>1</v>
      </c>
      <c r="L378" s="42">
        <v>1.06</v>
      </c>
      <c r="M378" s="43">
        <v>2</v>
      </c>
      <c r="N378" s="43">
        <v>1</v>
      </c>
      <c r="O378" s="42">
        <v>386.75</v>
      </c>
      <c r="P378" s="44">
        <v>0.95</v>
      </c>
      <c r="Q378" s="16" t="s">
        <v>1436</v>
      </c>
      <c r="R378" s="43">
        <v>36</v>
      </c>
      <c r="S378" s="16" t="s">
        <v>1102</v>
      </c>
      <c r="T378" s="43">
        <v>2</v>
      </c>
      <c r="U378" s="43">
        <v>0</v>
      </c>
      <c r="V378" s="43">
        <v>2</v>
      </c>
      <c r="W378" s="45">
        <v>89700</v>
      </c>
      <c r="X378" s="45">
        <v>73391.039999999994</v>
      </c>
      <c r="Y378" s="45">
        <v>-16308.96</v>
      </c>
      <c r="Z378" s="22" t="s">
        <v>1437</v>
      </c>
      <c r="AA378" s="22" t="s">
        <v>1816</v>
      </c>
    </row>
    <row r="379" spans="1:27" ht="45" customHeight="1" x14ac:dyDescent="0.25">
      <c r="A379" s="16" t="s">
        <v>251</v>
      </c>
      <c r="B379" s="16" t="s">
        <v>252</v>
      </c>
      <c r="C379" s="16" t="s">
        <v>900</v>
      </c>
      <c r="D379" s="16" t="s">
        <v>68</v>
      </c>
      <c r="E379" s="16" t="s">
        <v>69</v>
      </c>
      <c r="F379" s="42">
        <v>0</v>
      </c>
      <c r="G379" s="42">
        <v>0</v>
      </c>
      <c r="H379" s="42">
        <v>250</v>
      </c>
      <c r="I379" s="42">
        <v>369</v>
      </c>
      <c r="J379" s="42">
        <v>0.67750677506775103</v>
      </c>
      <c r="K379" s="42">
        <v>1</v>
      </c>
      <c r="L379" s="42">
        <v>1.06</v>
      </c>
      <c r="M379" s="43">
        <v>2</v>
      </c>
      <c r="N379" s="43">
        <v>2</v>
      </c>
      <c r="O379" s="42">
        <v>738</v>
      </c>
      <c r="P379" s="44">
        <v>0.95</v>
      </c>
      <c r="Q379" s="16" t="s">
        <v>1436</v>
      </c>
      <c r="R379" s="43">
        <v>51</v>
      </c>
      <c r="S379" s="16" t="s">
        <v>1105</v>
      </c>
      <c r="T379" s="43">
        <v>2</v>
      </c>
      <c r="U379" s="43">
        <v>0</v>
      </c>
      <c r="V379" s="43">
        <v>2</v>
      </c>
      <c r="W379" s="45">
        <v>141700</v>
      </c>
      <c r="X379" s="45">
        <v>115936.2</v>
      </c>
      <c r="Y379" s="45">
        <v>-25763.8</v>
      </c>
      <c r="Z379" s="22" t="s">
        <v>1437</v>
      </c>
      <c r="AA379" s="22" t="s">
        <v>1817</v>
      </c>
    </row>
    <row r="380" spans="1:27" ht="30" customHeight="1" x14ac:dyDescent="0.25">
      <c r="A380" s="16" t="s">
        <v>254</v>
      </c>
      <c r="B380" s="16" t="s">
        <v>255</v>
      </c>
      <c r="C380" s="16" t="s">
        <v>899</v>
      </c>
      <c r="D380" s="16" t="s">
        <v>30</v>
      </c>
      <c r="E380" s="16" t="s">
        <v>31</v>
      </c>
      <c r="F380" s="42">
        <v>2</v>
      </c>
      <c r="G380" s="42">
        <v>2</v>
      </c>
      <c r="H380" s="42">
        <v>3855</v>
      </c>
      <c r="I380" s="42">
        <v>414</v>
      </c>
      <c r="J380" s="42">
        <v>9.3115942028985508</v>
      </c>
      <c r="K380" s="42">
        <v>2</v>
      </c>
      <c r="L380" s="42">
        <v>1.07</v>
      </c>
      <c r="M380" s="43">
        <v>10</v>
      </c>
      <c r="N380" s="43">
        <v>8</v>
      </c>
      <c r="O380" s="42">
        <v>3312</v>
      </c>
      <c r="P380" s="44">
        <v>0.95</v>
      </c>
      <c r="Q380" s="16" t="s">
        <v>1436</v>
      </c>
      <c r="R380" s="43">
        <v>100</v>
      </c>
      <c r="S380" s="16" t="s">
        <v>1154</v>
      </c>
      <c r="T380" s="43">
        <v>9</v>
      </c>
      <c r="U380" s="43">
        <v>0</v>
      </c>
      <c r="V380" s="43">
        <v>9</v>
      </c>
      <c r="W380" s="45">
        <v>432900</v>
      </c>
      <c r="X380" s="45">
        <v>354190.32</v>
      </c>
      <c r="Y380" s="45">
        <v>-78709.679999999993</v>
      </c>
      <c r="Z380" s="22" t="s">
        <v>1437</v>
      </c>
      <c r="AA380" s="22" t="s">
        <v>1818</v>
      </c>
    </row>
    <row r="381" spans="1:27" ht="45" customHeight="1" x14ac:dyDescent="0.25">
      <c r="A381" s="16" t="s">
        <v>254</v>
      </c>
      <c r="B381" s="16" t="s">
        <v>255</v>
      </c>
      <c r="C381" s="16" t="s">
        <v>899</v>
      </c>
      <c r="D381" s="16" t="s">
        <v>52</v>
      </c>
      <c r="E381" s="16" t="s">
        <v>53</v>
      </c>
      <c r="F381" s="42">
        <v>2</v>
      </c>
      <c r="G381" s="42">
        <v>2</v>
      </c>
      <c r="H381" s="42">
        <v>1189.75</v>
      </c>
      <c r="I381" s="42">
        <v>386.75</v>
      </c>
      <c r="J381" s="42">
        <v>3.0762766645119601</v>
      </c>
      <c r="K381" s="42">
        <v>1</v>
      </c>
      <c r="L381" s="42">
        <v>1.07</v>
      </c>
      <c r="M381" s="43">
        <v>4</v>
      </c>
      <c r="N381" s="43">
        <v>2</v>
      </c>
      <c r="O381" s="42">
        <v>773.5</v>
      </c>
      <c r="P381" s="44">
        <v>0.95</v>
      </c>
      <c r="Q381" s="16" t="s">
        <v>1436</v>
      </c>
      <c r="R381" s="43">
        <v>51</v>
      </c>
      <c r="S381" s="16" t="s">
        <v>1105</v>
      </c>
      <c r="T381" s="43">
        <v>3</v>
      </c>
      <c r="U381" s="43">
        <v>3</v>
      </c>
      <c r="V381" s="43">
        <v>0</v>
      </c>
      <c r="W381" s="45">
        <v>0</v>
      </c>
      <c r="X381" s="45">
        <v>110086.56</v>
      </c>
      <c r="Y381" s="45">
        <v>110086.56</v>
      </c>
      <c r="Z381" s="22" t="s">
        <v>1443</v>
      </c>
      <c r="AA381" s="22" t="s">
        <v>1819</v>
      </c>
    </row>
    <row r="382" spans="1:27" ht="45" customHeight="1" x14ac:dyDescent="0.25">
      <c r="A382" s="16" t="s">
        <v>254</v>
      </c>
      <c r="B382" s="16" t="s">
        <v>255</v>
      </c>
      <c r="C382" s="16" t="s">
        <v>899</v>
      </c>
      <c r="D382" s="16" t="s">
        <v>84</v>
      </c>
      <c r="E382" s="16" t="s">
        <v>85</v>
      </c>
      <c r="F382" s="42">
        <v>1</v>
      </c>
      <c r="G382" s="42">
        <v>0</v>
      </c>
      <c r="H382" s="42">
        <v>926</v>
      </c>
      <c r="I382" s="42">
        <v>382.5</v>
      </c>
      <c r="J382" s="42">
        <v>2.4209150326797402</v>
      </c>
      <c r="K382" s="42">
        <v>1</v>
      </c>
      <c r="L382" s="42">
        <v>1.07</v>
      </c>
      <c r="M382" s="43">
        <v>3</v>
      </c>
      <c r="N382" s="43">
        <v>3</v>
      </c>
      <c r="O382" s="42">
        <v>1147.5</v>
      </c>
      <c r="P382" s="44">
        <v>0.95</v>
      </c>
      <c r="Q382" s="16" t="s">
        <v>1436</v>
      </c>
      <c r="R382" s="43">
        <v>66</v>
      </c>
      <c r="S382" s="16" t="s">
        <v>1105</v>
      </c>
      <c r="T382" s="43">
        <v>3</v>
      </c>
      <c r="U382" s="43">
        <v>0</v>
      </c>
      <c r="V382" s="43">
        <v>3</v>
      </c>
      <c r="W382" s="45">
        <v>173550</v>
      </c>
      <c r="X382" s="45">
        <v>141995.70000000001</v>
      </c>
      <c r="Y382" s="45">
        <v>-31554.3</v>
      </c>
      <c r="Z382" s="22" t="s">
        <v>1437</v>
      </c>
      <c r="AA382" s="22" t="s">
        <v>1820</v>
      </c>
    </row>
    <row r="383" spans="1:27" ht="30" customHeight="1" x14ac:dyDescent="0.25">
      <c r="A383" s="16" t="s">
        <v>254</v>
      </c>
      <c r="B383" s="16" t="s">
        <v>255</v>
      </c>
      <c r="C383" s="16" t="s">
        <v>899</v>
      </c>
      <c r="D383" s="16" t="s">
        <v>26</v>
      </c>
      <c r="E383" s="16" t="s">
        <v>27</v>
      </c>
      <c r="F383" s="42">
        <v>1</v>
      </c>
      <c r="G383" s="42">
        <v>1</v>
      </c>
      <c r="H383" s="42">
        <v>282.5</v>
      </c>
      <c r="I383" s="42">
        <v>360</v>
      </c>
      <c r="J383" s="42">
        <v>0.78472222222222199</v>
      </c>
      <c r="K383" s="42">
        <v>1</v>
      </c>
      <c r="L383" s="42">
        <v>1.07</v>
      </c>
      <c r="M383" s="43">
        <v>2</v>
      </c>
      <c r="N383" s="43">
        <v>1</v>
      </c>
      <c r="O383" s="42">
        <v>360</v>
      </c>
      <c r="P383" s="44">
        <v>0.95</v>
      </c>
      <c r="Q383" s="16" t="s">
        <v>1436</v>
      </c>
      <c r="R383" s="43">
        <v>36</v>
      </c>
      <c r="S383" s="16" t="s">
        <v>1102</v>
      </c>
      <c r="T383" s="43">
        <v>2</v>
      </c>
      <c r="U383" s="43">
        <v>0</v>
      </c>
      <c r="V383" s="43">
        <v>2</v>
      </c>
      <c r="W383" s="45">
        <v>83200</v>
      </c>
      <c r="X383" s="45">
        <v>68072.759999999995</v>
      </c>
      <c r="Y383" s="45">
        <v>-15127.24</v>
      </c>
      <c r="Z383" s="22" t="s">
        <v>1437</v>
      </c>
      <c r="AA383" s="22" t="s">
        <v>1821</v>
      </c>
    </row>
    <row r="384" spans="1:27" ht="30" customHeight="1" x14ac:dyDescent="0.25">
      <c r="A384" s="16" t="s">
        <v>254</v>
      </c>
      <c r="B384" s="16" t="s">
        <v>255</v>
      </c>
      <c r="C384" s="16" t="s">
        <v>899</v>
      </c>
      <c r="D384" s="16" t="s">
        <v>34</v>
      </c>
      <c r="E384" s="16" t="s">
        <v>35</v>
      </c>
      <c r="F384" s="42">
        <v>3</v>
      </c>
      <c r="G384" s="42">
        <v>1</v>
      </c>
      <c r="H384" s="42">
        <v>203.8</v>
      </c>
      <c r="I384" s="42">
        <v>386.75</v>
      </c>
      <c r="J384" s="42">
        <v>0.52695539754363296</v>
      </c>
      <c r="K384" s="42">
        <v>1</v>
      </c>
      <c r="L384" s="42">
        <v>1.07</v>
      </c>
      <c r="M384" s="43">
        <v>2</v>
      </c>
      <c r="N384" s="43">
        <v>1</v>
      </c>
      <c r="O384" s="42">
        <v>386.75</v>
      </c>
      <c r="P384" s="44">
        <v>0.95</v>
      </c>
      <c r="Q384" s="16" t="s">
        <v>1436</v>
      </c>
      <c r="R384" s="43">
        <v>36</v>
      </c>
      <c r="S384" s="16" t="s">
        <v>1102</v>
      </c>
      <c r="T384" s="43">
        <v>2</v>
      </c>
      <c r="U384" s="43">
        <v>2</v>
      </c>
      <c r="V384" s="43">
        <v>0</v>
      </c>
      <c r="W384" s="45">
        <v>0</v>
      </c>
      <c r="X384" s="45">
        <v>89345.52</v>
      </c>
      <c r="Y384" s="45">
        <v>89345.52</v>
      </c>
      <c r="Z384" s="22" t="s">
        <v>1443</v>
      </c>
      <c r="AA384" s="22" t="s">
        <v>1822</v>
      </c>
    </row>
    <row r="385" spans="1:27" ht="45" customHeight="1" x14ac:dyDescent="0.25">
      <c r="A385" s="16" t="s">
        <v>254</v>
      </c>
      <c r="B385" s="16" t="s">
        <v>255</v>
      </c>
      <c r="C385" s="16" t="s">
        <v>899</v>
      </c>
      <c r="D385" s="16" t="s">
        <v>46</v>
      </c>
      <c r="E385" s="16" t="s">
        <v>47</v>
      </c>
      <c r="F385" s="42">
        <v>0</v>
      </c>
      <c r="G385" s="42">
        <v>0</v>
      </c>
      <c r="H385" s="42">
        <v>700</v>
      </c>
      <c r="I385" s="42">
        <v>404.8</v>
      </c>
      <c r="J385" s="42">
        <v>1.72924901185771</v>
      </c>
      <c r="K385" s="42">
        <v>1</v>
      </c>
      <c r="L385" s="42">
        <v>1.07</v>
      </c>
      <c r="M385" s="43">
        <v>2</v>
      </c>
      <c r="N385" s="43">
        <v>2</v>
      </c>
      <c r="O385" s="42">
        <v>809.6</v>
      </c>
      <c r="P385" s="44">
        <v>0.95</v>
      </c>
      <c r="Q385" s="16" t="s">
        <v>1436</v>
      </c>
      <c r="R385" s="43">
        <v>51</v>
      </c>
      <c r="S385" s="16" t="s">
        <v>1105</v>
      </c>
      <c r="T385" s="43">
        <v>2</v>
      </c>
      <c r="U385" s="43">
        <v>0</v>
      </c>
      <c r="V385" s="43">
        <v>2</v>
      </c>
      <c r="W385" s="45">
        <v>148200</v>
      </c>
      <c r="X385" s="45">
        <v>121254.48</v>
      </c>
      <c r="Y385" s="45">
        <v>-26945.52</v>
      </c>
      <c r="Z385" s="22" t="s">
        <v>1437</v>
      </c>
      <c r="AA385" s="22" t="s">
        <v>1823</v>
      </c>
    </row>
    <row r="386" spans="1:27" ht="45" customHeight="1" x14ac:dyDescent="0.25">
      <c r="A386" s="16" t="s">
        <v>254</v>
      </c>
      <c r="B386" s="16" t="s">
        <v>255</v>
      </c>
      <c r="C386" s="16" t="s">
        <v>899</v>
      </c>
      <c r="D386" s="16" t="s">
        <v>48</v>
      </c>
      <c r="E386" s="16" t="s">
        <v>49</v>
      </c>
      <c r="F386" s="42">
        <v>0</v>
      </c>
      <c r="G386" s="42">
        <v>0</v>
      </c>
      <c r="H386" s="42">
        <v>1200</v>
      </c>
      <c r="I386" s="42">
        <v>369</v>
      </c>
      <c r="J386" s="42">
        <v>3.2520325203252001</v>
      </c>
      <c r="K386" s="42">
        <v>1</v>
      </c>
      <c r="L386" s="42">
        <v>1.07</v>
      </c>
      <c r="M386" s="43">
        <v>4</v>
      </c>
      <c r="N386" s="43">
        <v>4</v>
      </c>
      <c r="O386" s="42">
        <v>1476</v>
      </c>
      <c r="P386" s="44">
        <v>0.95</v>
      </c>
      <c r="Q386" s="16" t="s">
        <v>1436</v>
      </c>
      <c r="R386" s="43">
        <v>81</v>
      </c>
      <c r="S386" s="16" t="s">
        <v>1154</v>
      </c>
      <c r="T386" s="43">
        <v>4</v>
      </c>
      <c r="U386" s="43">
        <v>0</v>
      </c>
      <c r="V386" s="43">
        <v>4</v>
      </c>
      <c r="W386" s="45">
        <v>309400</v>
      </c>
      <c r="X386" s="45">
        <v>253145.52</v>
      </c>
      <c r="Y386" s="45">
        <v>-56254.48</v>
      </c>
      <c r="Z386" s="22" t="s">
        <v>1437</v>
      </c>
      <c r="AA386" s="22" t="s">
        <v>1824</v>
      </c>
    </row>
    <row r="387" spans="1:27" ht="30" customHeight="1" x14ac:dyDescent="0.25">
      <c r="A387" s="16" t="s">
        <v>254</v>
      </c>
      <c r="B387" s="16" t="s">
        <v>255</v>
      </c>
      <c r="C387" s="16" t="s">
        <v>899</v>
      </c>
      <c r="D387" s="16" t="s">
        <v>4</v>
      </c>
      <c r="E387" s="16" t="s">
        <v>5</v>
      </c>
      <c r="F387" s="42">
        <v>1</v>
      </c>
      <c r="G387" s="42">
        <v>1</v>
      </c>
      <c r="H387" s="42">
        <v>86</v>
      </c>
      <c r="I387" s="42">
        <v>386.75</v>
      </c>
      <c r="J387" s="42">
        <v>0.222365869424693</v>
      </c>
      <c r="K387" s="42">
        <v>1</v>
      </c>
      <c r="L387" s="42">
        <v>1.07</v>
      </c>
      <c r="M387" s="43">
        <v>2</v>
      </c>
      <c r="N387" s="43">
        <v>1</v>
      </c>
      <c r="O387" s="42">
        <v>386.75</v>
      </c>
      <c r="P387" s="44">
        <v>0.95</v>
      </c>
      <c r="Q387" s="16" t="s">
        <v>1436</v>
      </c>
      <c r="R387" s="43">
        <v>36</v>
      </c>
      <c r="S387" s="16" t="s">
        <v>1102</v>
      </c>
      <c r="T387" s="43">
        <v>2</v>
      </c>
      <c r="U387" s="43">
        <v>0</v>
      </c>
      <c r="V387" s="43">
        <v>2</v>
      </c>
      <c r="W387" s="45">
        <v>89700</v>
      </c>
      <c r="X387" s="45">
        <v>73391.039999999994</v>
      </c>
      <c r="Y387" s="45">
        <v>-16308.96</v>
      </c>
      <c r="Z387" s="22" t="s">
        <v>1437</v>
      </c>
      <c r="AA387" s="22" t="s">
        <v>1825</v>
      </c>
    </row>
    <row r="388" spans="1:27" ht="45" customHeight="1" x14ac:dyDescent="0.25">
      <c r="A388" s="16" t="s">
        <v>254</v>
      </c>
      <c r="B388" s="16" t="s">
        <v>255</v>
      </c>
      <c r="C388" s="16" t="s">
        <v>899</v>
      </c>
      <c r="D388" s="16" t="s">
        <v>68</v>
      </c>
      <c r="E388" s="16" t="s">
        <v>69</v>
      </c>
      <c r="F388" s="42">
        <v>0</v>
      </c>
      <c r="G388" s="42">
        <v>0</v>
      </c>
      <c r="H388" s="42">
        <v>100</v>
      </c>
      <c r="I388" s="42">
        <v>369</v>
      </c>
      <c r="J388" s="42">
        <v>0.27100271002710002</v>
      </c>
      <c r="K388" s="42">
        <v>1</v>
      </c>
      <c r="L388" s="42">
        <v>1.07</v>
      </c>
      <c r="M388" s="43">
        <v>2</v>
      </c>
      <c r="N388" s="43">
        <v>2</v>
      </c>
      <c r="O388" s="42">
        <v>738</v>
      </c>
      <c r="P388" s="44">
        <v>0.95</v>
      </c>
      <c r="Q388" s="16" t="s">
        <v>1436</v>
      </c>
      <c r="R388" s="43">
        <v>51</v>
      </c>
      <c r="S388" s="16" t="s">
        <v>1105</v>
      </c>
      <c r="T388" s="43">
        <v>2</v>
      </c>
      <c r="U388" s="43">
        <v>0</v>
      </c>
      <c r="V388" s="43">
        <v>2</v>
      </c>
      <c r="W388" s="45">
        <v>141700</v>
      </c>
      <c r="X388" s="45">
        <v>115936.2</v>
      </c>
      <c r="Y388" s="45">
        <v>-25763.8</v>
      </c>
      <c r="Z388" s="22" t="s">
        <v>1437</v>
      </c>
      <c r="AA388" s="22" t="s">
        <v>1826</v>
      </c>
    </row>
    <row r="389" spans="1:27" ht="30" customHeight="1" x14ac:dyDescent="0.25">
      <c r="A389" s="16" t="s">
        <v>257</v>
      </c>
      <c r="B389" s="16" t="s">
        <v>258</v>
      </c>
      <c r="C389" s="16" t="s">
        <v>901</v>
      </c>
      <c r="D389" s="16" t="s">
        <v>30</v>
      </c>
      <c r="E389" s="16" t="s">
        <v>31</v>
      </c>
      <c r="F389" s="42">
        <v>3</v>
      </c>
      <c r="G389" s="42">
        <v>4</v>
      </c>
      <c r="H389" s="42">
        <v>1630</v>
      </c>
      <c r="I389" s="42">
        <v>414</v>
      </c>
      <c r="J389" s="42">
        <v>3.93719806763285</v>
      </c>
      <c r="K389" s="42">
        <v>2</v>
      </c>
      <c r="L389" s="42">
        <v>1.0900000000000001</v>
      </c>
      <c r="M389" s="43">
        <v>5</v>
      </c>
      <c r="N389" s="43">
        <v>1</v>
      </c>
      <c r="O389" s="42">
        <v>414</v>
      </c>
      <c r="P389" s="44">
        <v>0.95</v>
      </c>
      <c r="Q389" s="16" t="s">
        <v>1436</v>
      </c>
      <c r="R389" s="43">
        <v>41</v>
      </c>
      <c r="S389" s="16" t="s">
        <v>1102</v>
      </c>
      <c r="T389" s="43">
        <v>2</v>
      </c>
      <c r="U389" s="43">
        <v>0</v>
      </c>
      <c r="V389" s="43">
        <v>2</v>
      </c>
      <c r="W389" s="45">
        <v>96200</v>
      </c>
      <c r="X389" s="45">
        <v>78708.960000000006</v>
      </c>
      <c r="Y389" s="45">
        <v>-17491.04</v>
      </c>
      <c r="Z389" s="22" t="s">
        <v>1437</v>
      </c>
      <c r="AA389" s="22" t="s">
        <v>1827</v>
      </c>
    </row>
    <row r="390" spans="1:27" ht="30" customHeight="1" x14ac:dyDescent="0.25">
      <c r="A390" s="16" t="s">
        <v>257</v>
      </c>
      <c r="B390" s="16" t="s">
        <v>258</v>
      </c>
      <c r="C390" s="16" t="s">
        <v>901</v>
      </c>
      <c r="D390" s="16" t="s">
        <v>52</v>
      </c>
      <c r="E390" s="16" t="s">
        <v>53</v>
      </c>
      <c r="F390" s="42">
        <v>3</v>
      </c>
      <c r="G390" s="42">
        <v>2</v>
      </c>
      <c r="H390" s="42">
        <v>900.9</v>
      </c>
      <c r="I390" s="42">
        <v>386.75</v>
      </c>
      <c r="J390" s="42">
        <v>2.3294117647058799</v>
      </c>
      <c r="K390" s="42">
        <v>1</v>
      </c>
      <c r="L390" s="42">
        <v>1.0900000000000001</v>
      </c>
      <c r="M390" s="43">
        <v>3</v>
      </c>
      <c r="N390" s="43">
        <v>1</v>
      </c>
      <c r="O390" s="42">
        <v>386.75</v>
      </c>
      <c r="P390" s="44">
        <v>0.95</v>
      </c>
      <c r="Q390" s="16" t="s">
        <v>1436</v>
      </c>
      <c r="R390" s="43">
        <v>36</v>
      </c>
      <c r="S390" s="16" t="s">
        <v>1102</v>
      </c>
      <c r="T390" s="43">
        <v>2</v>
      </c>
      <c r="U390" s="43">
        <v>2</v>
      </c>
      <c r="V390" s="43">
        <v>0</v>
      </c>
      <c r="W390" s="45">
        <v>0</v>
      </c>
      <c r="X390" s="45">
        <v>73391.039999999994</v>
      </c>
      <c r="Y390" s="45">
        <v>73391.039999999994</v>
      </c>
      <c r="Z390" s="22" t="s">
        <v>1443</v>
      </c>
      <c r="AA390" s="22" t="s">
        <v>1828</v>
      </c>
    </row>
    <row r="391" spans="1:27" ht="30" customHeight="1" x14ac:dyDescent="0.25">
      <c r="A391" s="16" t="s">
        <v>257</v>
      </c>
      <c r="B391" s="16" t="s">
        <v>258</v>
      </c>
      <c r="C391" s="16" t="s">
        <v>901</v>
      </c>
      <c r="D391" s="16" t="s">
        <v>84</v>
      </c>
      <c r="E391" s="16" t="s">
        <v>85</v>
      </c>
      <c r="F391" s="42">
        <v>1</v>
      </c>
      <c r="G391" s="42">
        <v>0</v>
      </c>
      <c r="H391" s="42">
        <v>442</v>
      </c>
      <c r="I391" s="42">
        <v>382.5</v>
      </c>
      <c r="J391" s="42">
        <v>1.1555555555555601</v>
      </c>
      <c r="K391" s="42">
        <v>1</v>
      </c>
      <c r="L391" s="42">
        <v>1.0900000000000001</v>
      </c>
      <c r="M391" s="43">
        <v>2</v>
      </c>
      <c r="N391" s="43">
        <v>2</v>
      </c>
      <c r="O391" s="42">
        <v>765</v>
      </c>
      <c r="P391" s="44">
        <v>0.95</v>
      </c>
      <c r="Q391" s="16" t="s">
        <v>1436</v>
      </c>
      <c r="R391" s="43">
        <v>51</v>
      </c>
      <c r="S391" s="16" t="s">
        <v>1105</v>
      </c>
      <c r="T391" s="43">
        <v>2</v>
      </c>
      <c r="U391" s="43">
        <v>0</v>
      </c>
      <c r="V391" s="43">
        <v>2</v>
      </c>
      <c r="W391" s="45">
        <v>115700</v>
      </c>
      <c r="X391" s="45">
        <v>94663.8</v>
      </c>
      <c r="Y391" s="45">
        <v>-21036.2</v>
      </c>
      <c r="Z391" s="22" t="s">
        <v>1437</v>
      </c>
      <c r="AA391" s="22" t="s">
        <v>1829</v>
      </c>
    </row>
    <row r="392" spans="1:27" ht="30" customHeight="1" x14ac:dyDescent="0.25">
      <c r="A392" s="16" t="s">
        <v>257</v>
      </c>
      <c r="B392" s="16" t="s">
        <v>258</v>
      </c>
      <c r="C392" s="16" t="s">
        <v>901</v>
      </c>
      <c r="D392" s="16" t="s">
        <v>26</v>
      </c>
      <c r="E392" s="16" t="s">
        <v>27</v>
      </c>
      <c r="F392" s="42">
        <v>1</v>
      </c>
      <c r="G392" s="42">
        <v>0</v>
      </c>
      <c r="H392" s="42">
        <v>163.4</v>
      </c>
      <c r="I392" s="42">
        <v>360</v>
      </c>
      <c r="J392" s="42">
        <v>0.45388888888888901</v>
      </c>
      <c r="K392" s="42">
        <v>1</v>
      </c>
      <c r="L392" s="42">
        <v>1.0900000000000001</v>
      </c>
      <c r="M392" s="43">
        <v>2</v>
      </c>
      <c r="N392" s="43">
        <v>2</v>
      </c>
      <c r="O392" s="42">
        <v>720</v>
      </c>
      <c r="P392" s="44">
        <v>0.95</v>
      </c>
      <c r="Q392" s="16" t="s">
        <v>1436</v>
      </c>
      <c r="R392" s="43">
        <v>51</v>
      </c>
      <c r="S392" s="16" t="s">
        <v>1105</v>
      </c>
      <c r="T392" s="43">
        <v>2</v>
      </c>
      <c r="U392" s="43">
        <v>0</v>
      </c>
      <c r="V392" s="43">
        <v>2</v>
      </c>
      <c r="W392" s="45">
        <v>83200</v>
      </c>
      <c r="X392" s="45">
        <v>68072.759999999995</v>
      </c>
      <c r="Y392" s="45">
        <v>-15127.24</v>
      </c>
      <c r="Z392" s="22" t="s">
        <v>1437</v>
      </c>
      <c r="AA392" s="22" t="s">
        <v>1830</v>
      </c>
    </row>
    <row r="393" spans="1:27" ht="30" customHeight="1" x14ac:dyDescent="0.25">
      <c r="A393" s="16" t="s">
        <v>257</v>
      </c>
      <c r="B393" s="16" t="s">
        <v>258</v>
      </c>
      <c r="C393" s="16" t="s">
        <v>901</v>
      </c>
      <c r="D393" s="16" t="s">
        <v>34</v>
      </c>
      <c r="E393" s="16" t="s">
        <v>35</v>
      </c>
      <c r="F393" s="42">
        <v>2</v>
      </c>
      <c r="G393" s="42">
        <v>1</v>
      </c>
      <c r="H393" s="42">
        <v>152.4</v>
      </c>
      <c r="I393" s="42">
        <v>386.75</v>
      </c>
      <c r="J393" s="42">
        <v>0.39405300581771202</v>
      </c>
      <c r="K393" s="42">
        <v>1</v>
      </c>
      <c r="L393" s="42">
        <v>1.0900000000000001</v>
      </c>
      <c r="M393" s="43">
        <v>2</v>
      </c>
      <c r="N393" s="43">
        <v>1</v>
      </c>
      <c r="O393" s="42">
        <v>386.75</v>
      </c>
      <c r="P393" s="44">
        <v>0.95</v>
      </c>
      <c r="Q393" s="16" t="s">
        <v>1436</v>
      </c>
      <c r="R393" s="43">
        <v>36</v>
      </c>
      <c r="S393" s="16" t="s">
        <v>1102</v>
      </c>
      <c r="T393" s="43">
        <v>2</v>
      </c>
      <c r="U393" s="43">
        <v>2</v>
      </c>
      <c r="V393" s="43">
        <v>0</v>
      </c>
      <c r="W393" s="45">
        <v>0</v>
      </c>
      <c r="X393" s="45">
        <v>89345.52</v>
      </c>
      <c r="Y393" s="45">
        <v>89345.52</v>
      </c>
      <c r="Z393" s="22" t="s">
        <v>1443</v>
      </c>
      <c r="AA393" s="22" t="s">
        <v>1831</v>
      </c>
    </row>
    <row r="394" spans="1:27" ht="45" customHeight="1" x14ac:dyDescent="0.25">
      <c r="A394" s="16" t="s">
        <v>257</v>
      </c>
      <c r="B394" s="16" t="s">
        <v>258</v>
      </c>
      <c r="C394" s="16" t="s">
        <v>901</v>
      </c>
      <c r="D394" s="16" t="s">
        <v>46</v>
      </c>
      <c r="E394" s="16" t="s">
        <v>47</v>
      </c>
      <c r="F394" s="42">
        <v>0</v>
      </c>
      <c r="G394" s="42">
        <v>0</v>
      </c>
      <c r="H394" s="42">
        <v>924</v>
      </c>
      <c r="I394" s="42">
        <v>404.8</v>
      </c>
      <c r="J394" s="42">
        <v>2.2826086956521698</v>
      </c>
      <c r="K394" s="42">
        <v>1</v>
      </c>
      <c r="L394" s="42">
        <v>1.0900000000000001</v>
      </c>
      <c r="M394" s="43">
        <v>3</v>
      </c>
      <c r="N394" s="43">
        <v>3</v>
      </c>
      <c r="O394" s="42">
        <v>1214.4000000000001</v>
      </c>
      <c r="P394" s="44">
        <v>0.95</v>
      </c>
      <c r="Q394" s="16" t="s">
        <v>1436</v>
      </c>
      <c r="R394" s="43">
        <v>66</v>
      </c>
      <c r="S394" s="16" t="s">
        <v>1105</v>
      </c>
      <c r="T394" s="43">
        <v>3</v>
      </c>
      <c r="U394" s="43">
        <v>0</v>
      </c>
      <c r="V394" s="43">
        <v>3</v>
      </c>
      <c r="W394" s="45">
        <v>222300</v>
      </c>
      <c r="X394" s="45">
        <v>181881.72</v>
      </c>
      <c r="Y394" s="45">
        <v>-40418.28</v>
      </c>
      <c r="Z394" s="22" t="s">
        <v>1437</v>
      </c>
      <c r="AA394" s="22" t="s">
        <v>1832</v>
      </c>
    </row>
    <row r="395" spans="1:27" ht="45" customHeight="1" x14ac:dyDescent="0.25">
      <c r="A395" s="16" t="s">
        <v>257</v>
      </c>
      <c r="B395" s="16" t="s">
        <v>258</v>
      </c>
      <c r="C395" s="16" t="s">
        <v>901</v>
      </c>
      <c r="D395" s="16" t="s">
        <v>48</v>
      </c>
      <c r="E395" s="16" t="s">
        <v>49</v>
      </c>
      <c r="F395" s="42">
        <v>0</v>
      </c>
      <c r="G395" s="42">
        <v>0</v>
      </c>
      <c r="H395" s="42">
        <v>1584</v>
      </c>
      <c r="I395" s="42">
        <v>369</v>
      </c>
      <c r="J395" s="42">
        <v>4.2926829268292703</v>
      </c>
      <c r="K395" s="42">
        <v>1</v>
      </c>
      <c r="L395" s="42">
        <v>1.0900000000000001</v>
      </c>
      <c r="M395" s="43">
        <v>5</v>
      </c>
      <c r="N395" s="43">
        <v>5</v>
      </c>
      <c r="O395" s="42">
        <v>1845</v>
      </c>
      <c r="P395" s="44">
        <v>0.95</v>
      </c>
      <c r="Q395" s="16" t="s">
        <v>1436</v>
      </c>
      <c r="R395" s="43">
        <v>96</v>
      </c>
      <c r="S395" s="16" t="s">
        <v>1154</v>
      </c>
      <c r="T395" s="43">
        <v>5</v>
      </c>
      <c r="U395" s="43">
        <v>0</v>
      </c>
      <c r="V395" s="43">
        <v>5</v>
      </c>
      <c r="W395" s="45">
        <v>386750</v>
      </c>
      <c r="X395" s="45">
        <v>316431.90000000002</v>
      </c>
      <c r="Y395" s="45">
        <v>-70318.100000000006</v>
      </c>
      <c r="Z395" s="22" t="s">
        <v>1437</v>
      </c>
      <c r="AA395" s="22" t="s">
        <v>1833</v>
      </c>
    </row>
    <row r="396" spans="1:27" ht="30" customHeight="1" x14ac:dyDescent="0.25">
      <c r="A396" s="16" t="s">
        <v>257</v>
      </c>
      <c r="B396" s="16" t="s">
        <v>258</v>
      </c>
      <c r="C396" s="16" t="s">
        <v>901</v>
      </c>
      <c r="D396" s="16" t="s">
        <v>4</v>
      </c>
      <c r="E396" s="16" t="s">
        <v>5</v>
      </c>
      <c r="F396" s="42">
        <v>1</v>
      </c>
      <c r="G396" s="42">
        <v>1</v>
      </c>
      <c r="H396" s="42">
        <v>64</v>
      </c>
      <c r="I396" s="42">
        <v>386.75</v>
      </c>
      <c r="J396" s="42">
        <v>0.16548157724628301</v>
      </c>
      <c r="K396" s="42">
        <v>1</v>
      </c>
      <c r="L396" s="42">
        <v>1.0900000000000001</v>
      </c>
      <c r="M396" s="43">
        <v>2</v>
      </c>
      <c r="N396" s="43">
        <v>1</v>
      </c>
      <c r="O396" s="42">
        <v>386.75</v>
      </c>
      <c r="P396" s="44">
        <v>0.95</v>
      </c>
      <c r="Q396" s="16" t="s">
        <v>1436</v>
      </c>
      <c r="R396" s="43">
        <v>36</v>
      </c>
      <c r="S396" s="16" t="s">
        <v>1102</v>
      </c>
      <c r="T396" s="43">
        <v>2</v>
      </c>
      <c r="U396" s="43">
        <v>0</v>
      </c>
      <c r="V396" s="43">
        <v>2</v>
      </c>
      <c r="W396" s="45">
        <v>89700</v>
      </c>
      <c r="X396" s="45">
        <v>73391.039999999994</v>
      </c>
      <c r="Y396" s="45">
        <v>-16308.96</v>
      </c>
      <c r="Z396" s="22" t="s">
        <v>1437</v>
      </c>
      <c r="AA396" s="22" t="s">
        <v>1834</v>
      </c>
    </row>
    <row r="397" spans="1:27" ht="45" customHeight="1" x14ac:dyDescent="0.25">
      <c r="A397" s="16" t="s">
        <v>257</v>
      </c>
      <c r="B397" s="16" t="s">
        <v>258</v>
      </c>
      <c r="C397" s="16" t="s">
        <v>901</v>
      </c>
      <c r="D397" s="16" t="s">
        <v>68</v>
      </c>
      <c r="E397" s="16" t="s">
        <v>69</v>
      </c>
      <c r="F397" s="42">
        <v>0</v>
      </c>
      <c r="G397" s="42">
        <v>0</v>
      </c>
      <c r="H397" s="42">
        <v>50</v>
      </c>
      <c r="I397" s="42">
        <v>369</v>
      </c>
      <c r="J397" s="42">
        <v>0.13550135501355001</v>
      </c>
      <c r="K397" s="42">
        <v>1</v>
      </c>
      <c r="L397" s="42">
        <v>1.0900000000000001</v>
      </c>
      <c r="M397" s="43">
        <v>2</v>
      </c>
      <c r="N397" s="43">
        <v>2</v>
      </c>
      <c r="O397" s="42">
        <v>738</v>
      </c>
      <c r="P397" s="44">
        <v>0.95</v>
      </c>
      <c r="Q397" s="16" t="s">
        <v>1436</v>
      </c>
      <c r="R397" s="43">
        <v>51</v>
      </c>
      <c r="S397" s="16" t="s">
        <v>1105</v>
      </c>
      <c r="T397" s="43">
        <v>2</v>
      </c>
      <c r="U397" s="43">
        <v>0</v>
      </c>
      <c r="V397" s="43">
        <v>2</v>
      </c>
      <c r="W397" s="45">
        <v>141700</v>
      </c>
      <c r="X397" s="45">
        <v>115936.2</v>
      </c>
      <c r="Y397" s="45">
        <v>-25763.8</v>
      </c>
      <c r="Z397" s="22" t="s">
        <v>1437</v>
      </c>
      <c r="AA397" s="22" t="s">
        <v>1835</v>
      </c>
    </row>
    <row r="398" spans="1:27" ht="30" customHeight="1" x14ac:dyDescent="0.25">
      <c r="A398" s="16" t="s">
        <v>260</v>
      </c>
      <c r="B398" s="16" t="s">
        <v>261</v>
      </c>
      <c r="C398" s="16" t="s">
        <v>907</v>
      </c>
      <c r="D398" s="16" t="s">
        <v>30</v>
      </c>
      <c r="E398" s="16" t="s">
        <v>31</v>
      </c>
      <c r="F398" s="42">
        <v>0</v>
      </c>
      <c r="G398" s="42">
        <v>0</v>
      </c>
      <c r="H398" s="42">
        <v>2177</v>
      </c>
      <c r="I398" s="42">
        <v>414</v>
      </c>
      <c r="J398" s="42">
        <v>5.2584541062801904</v>
      </c>
      <c r="K398" s="42">
        <v>2</v>
      </c>
      <c r="L398" s="42">
        <v>1.1000000000000001</v>
      </c>
      <c r="M398" s="43">
        <v>6</v>
      </c>
      <c r="N398" s="43">
        <v>6</v>
      </c>
      <c r="O398" s="42">
        <v>2484</v>
      </c>
      <c r="P398" s="44">
        <v>0.95</v>
      </c>
      <c r="Q398" s="16" t="s">
        <v>1436</v>
      </c>
      <c r="R398" s="43">
        <v>100</v>
      </c>
      <c r="S398" s="16" t="s">
        <v>1154</v>
      </c>
      <c r="T398" s="43">
        <v>6</v>
      </c>
      <c r="U398" s="43">
        <v>0</v>
      </c>
      <c r="V398" s="43">
        <v>6</v>
      </c>
      <c r="W398" s="45">
        <v>288600</v>
      </c>
      <c r="X398" s="45">
        <v>236126.88</v>
      </c>
      <c r="Y398" s="45">
        <v>-52473.120000000003</v>
      </c>
      <c r="Z398" s="22" t="s">
        <v>1437</v>
      </c>
      <c r="AA398" s="22" t="s">
        <v>1836</v>
      </c>
    </row>
    <row r="399" spans="1:27" ht="45" customHeight="1" x14ac:dyDescent="0.25">
      <c r="A399" s="16" t="s">
        <v>260</v>
      </c>
      <c r="B399" s="16" t="s">
        <v>261</v>
      </c>
      <c r="C399" s="16" t="s">
        <v>907</v>
      </c>
      <c r="D399" s="16" t="s">
        <v>52</v>
      </c>
      <c r="E399" s="16" t="s">
        <v>53</v>
      </c>
      <c r="F399" s="42">
        <v>0</v>
      </c>
      <c r="G399" s="42">
        <v>0</v>
      </c>
      <c r="H399" s="42">
        <v>683.8</v>
      </c>
      <c r="I399" s="42">
        <v>386.75</v>
      </c>
      <c r="J399" s="42">
        <v>1.76806722689076</v>
      </c>
      <c r="K399" s="42">
        <v>1</v>
      </c>
      <c r="L399" s="42">
        <v>1.1000000000000001</v>
      </c>
      <c r="M399" s="43">
        <v>2</v>
      </c>
      <c r="N399" s="43">
        <v>2</v>
      </c>
      <c r="O399" s="42">
        <v>773.5</v>
      </c>
      <c r="P399" s="44">
        <v>0.95</v>
      </c>
      <c r="Q399" s="16" t="s">
        <v>1436</v>
      </c>
      <c r="R399" s="43">
        <v>51</v>
      </c>
      <c r="S399" s="16" t="s">
        <v>1105</v>
      </c>
      <c r="T399" s="43">
        <v>2</v>
      </c>
      <c r="U399" s="43">
        <v>2</v>
      </c>
      <c r="V399" s="43">
        <v>0</v>
      </c>
      <c r="W399" s="45">
        <v>0</v>
      </c>
      <c r="X399" s="45">
        <v>73391.039999999994</v>
      </c>
      <c r="Y399" s="45">
        <v>73391.039999999994</v>
      </c>
      <c r="Z399" s="22" t="s">
        <v>1443</v>
      </c>
      <c r="AA399" s="22" t="s">
        <v>1837</v>
      </c>
    </row>
    <row r="400" spans="1:27" ht="45" customHeight="1" x14ac:dyDescent="0.25">
      <c r="A400" s="16" t="s">
        <v>260</v>
      </c>
      <c r="B400" s="16" t="s">
        <v>261</v>
      </c>
      <c r="C400" s="16" t="s">
        <v>907</v>
      </c>
      <c r="D400" s="16" t="s">
        <v>84</v>
      </c>
      <c r="E400" s="16" t="s">
        <v>85</v>
      </c>
      <c r="F400" s="42">
        <v>0</v>
      </c>
      <c r="G400" s="42">
        <v>0</v>
      </c>
      <c r="H400" s="42">
        <v>535</v>
      </c>
      <c r="I400" s="42">
        <v>382.5</v>
      </c>
      <c r="J400" s="42">
        <v>1.39869281045752</v>
      </c>
      <c r="K400" s="42">
        <v>1</v>
      </c>
      <c r="L400" s="42">
        <v>1.1000000000000001</v>
      </c>
      <c r="M400" s="43">
        <v>2</v>
      </c>
      <c r="N400" s="43">
        <v>2</v>
      </c>
      <c r="O400" s="42">
        <v>765</v>
      </c>
      <c r="P400" s="44">
        <v>0.95</v>
      </c>
      <c r="Q400" s="16" t="s">
        <v>1436</v>
      </c>
      <c r="R400" s="43">
        <v>51</v>
      </c>
      <c r="S400" s="16" t="s">
        <v>1105</v>
      </c>
      <c r="T400" s="43">
        <v>2</v>
      </c>
      <c r="U400" s="43">
        <v>0</v>
      </c>
      <c r="V400" s="43">
        <v>2</v>
      </c>
      <c r="W400" s="45">
        <v>115700</v>
      </c>
      <c r="X400" s="45">
        <v>94663.8</v>
      </c>
      <c r="Y400" s="45">
        <v>-21036.2</v>
      </c>
      <c r="Z400" s="22" t="s">
        <v>1437</v>
      </c>
      <c r="AA400" s="22" t="s">
        <v>1838</v>
      </c>
    </row>
    <row r="401" spans="1:27" ht="30" customHeight="1" x14ac:dyDescent="0.25">
      <c r="A401" s="16" t="s">
        <v>260</v>
      </c>
      <c r="B401" s="16" t="s">
        <v>261</v>
      </c>
      <c r="C401" s="16" t="s">
        <v>907</v>
      </c>
      <c r="D401" s="16" t="s">
        <v>26</v>
      </c>
      <c r="E401" s="16" t="s">
        <v>27</v>
      </c>
      <c r="F401" s="42">
        <v>0</v>
      </c>
      <c r="G401" s="42">
        <v>0</v>
      </c>
      <c r="H401" s="42">
        <v>185.5</v>
      </c>
      <c r="I401" s="42">
        <v>360</v>
      </c>
      <c r="J401" s="42">
        <v>0.51527777777777795</v>
      </c>
      <c r="K401" s="42">
        <v>1</v>
      </c>
      <c r="L401" s="42">
        <v>1.1000000000000001</v>
      </c>
      <c r="M401" s="43">
        <v>2</v>
      </c>
      <c r="N401" s="43">
        <v>2</v>
      </c>
      <c r="O401" s="42">
        <v>720</v>
      </c>
      <c r="P401" s="44">
        <v>0.95</v>
      </c>
      <c r="Q401" s="16" t="s">
        <v>1436</v>
      </c>
      <c r="R401" s="43">
        <v>51</v>
      </c>
      <c r="S401" s="16" t="s">
        <v>1105</v>
      </c>
      <c r="T401" s="43">
        <v>2</v>
      </c>
      <c r="U401" s="43">
        <v>0</v>
      </c>
      <c r="V401" s="43">
        <v>2</v>
      </c>
      <c r="W401" s="45">
        <v>83200</v>
      </c>
      <c r="X401" s="45">
        <v>68072.759999999995</v>
      </c>
      <c r="Y401" s="45">
        <v>-15127.24</v>
      </c>
      <c r="Z401" s="22" t="s">
        <v>1437</v>
      </c>
      <c r="AA401" s="22" t="s">
        <v>1839</v>
      </c>
    </row>
    <row r="402" spans="1:27" ht="30" customHeight="1" x14ac:dyDescent="0.25">
      <c r="A402" s="16" t="s">
        <v>260</v>
      </c>
      <c r="B402" s="16" t="s">
        <v>261</v>
      </c>
      <c r="C402" s="16" t="s">
        <v>907</v>
      </c>
      <c r="D402" s="16" t="s">
        <v>34</v>
      </c>
      <c r="E402" s="16" t="s">
        <v>35</v>
      </c>
      <c r="F402" s="42">
        <v>0</v>
      </c>
      <c r="G402" s="42">
        <v>0</v>
      </c>
      <c r="H402" s="42">
        <v>116.2</v>
      </c>
      <c r="I402" s="42">
        <v>386.75</v>
      </c>
      <c r="J402" s="42">
        <v>0.30045248868778301</v>
      </c>
      <c r="K402" s="42">
        <v>1</v>
      </c>
      <c r="L402" s="42">
        <v>1.1000000000000001</v>
      </c>
      <c r="M402" s="43">
        <v>2</v>
      </c>
      <c r="N402" s="43">
        <v>2</v>
      </c>
      <c r="O402" s="42">
        <v>773.5</v>
      </c>
      <c r="P402" s="44">
        <v>0.95</v>
      </c>
      <c r="Q402" s="16" t="s">
        <v>1436</v>
      </c>
      <c r="R402" s="43">
        <v>51</v>
      </c>
      <c r="S402" s="16" t="s">
        <v>1105</v>
      </c>
      <c r="T402" s="43">
        <v>2</v>
      </c>
      <c r="U402" s="43">
        <v>2</v>
      </c>
      <c r="V402" s="43">
        <v>0</v>
      </c>
      <c r="W402" s="45">
        <v>0</v>
      </c>
      <c r="X402" s="45">
        <v>89345.52</v>
      </c>
      <c r="Y402" s="45">
        <v>89345.52</v>
      </c>
      <c r="Z402" s="22" t="s">
        <v>1443</v>
      </c>
      <c r="AA402" s="22" t="s">
        <v>1840</v>
      </c>
    </row>
    <row r="403" spans="1:27" ht="45" customHeight="1" x14ac:dyDescent="0.25">
      <c r="A403" s="16" t="s">
        <v>260</v>
      </c>
      <c r="B403" s="16" t="s">
        <v>261</v>
      </c>
      <c r="C403" s="16" t="s">
        <v>907</v>
      </c>
      <c r="D403" s="16" t="s">
        <v>46</v>
      </c>
      <c r="E403" s="16" t="s">
        <v>47</v>
      </c>
      <c r="F403" s="42">
        <v>0</v>
      </c>
      <c r="G403" s="42">
        <v>0</v>
      </c>
      <c r="H403" s="42">
        <v>0</v>
      </c>
      <c r="I403" s="42">
        <v>404.8</v>
      </c>
      <c r="J403" s="42">
        <v>0</v>
      </c>
      <c r="K403" s="42">
        <v>1</v>
      </c>
      <c r="L403" s="42">
        <v>1.1000000000000001</v>
      </c>
      <c r="M403" s="43">
        <v>2</v>
      </c>
      <c r="N403" s="43">
        <v>2</v>
      </c>
      <c r="O403" s="42">
        <v>809.6</v>
      </c>
      <c r="P403" s="44">
        <v>0.95</v>
      </c>
      <c r="Q403" s="16" t="s">
        <v>1436</v>
      </c>
      <c r="R403" s="43">
        <v>51</v>
      </c>
      <c r="S403" s="16" t="s">
        <v>1105</v>
      </c>
      <c r="T403" s="43">
        <v>2</v>
      </c>
      <c r="U403" s="43">
        <v>0</v>
      </c>
      <c r="V403" s="43">
        <v>2</v>
      </c>
      <c r="W403" s="45">
        <v>148200</v>
      </c>
      <c r="X403" s="45">
        <v>121254.48</v>
      </c>
      <c r="Y403" s="45">
        <v>-26945.52</v>
      </c>
      <c r="Z403" s="22" t="s">
        <v>1437</v>
      </c>
      <c r="AA403" s="22" t="s">
        <v>1841</v>
      </c>
    </row>
    <row r="404" spans="1:27" ht="45" customHeight="1" x14ac:dyDescent="0.25">
      <c r="A404" s="16" t="s">
        <v>260</v>
      </c>
      <c r="B404" s="16" t="s">
        <v>261</v>
      </c>
      <c r="C404" s="16" t="s">
        <v>907</v>
      </c>
      <c r="D404" s="16" t="s">
        <v>48</v>
      </c>
      <c r="E404" s="16" t="s">
        <v>49</v>
      </c>
      <c r="F404" s="42">
        <v>0</v>
      </c>
      <c r="G404" s="42">
        <v>0</v>
      </c>
      <c r="H404" s="42">
        <v>0</v>
      </c>
      <c r="I404" s="42">
        <v>369</v>
      </c>
      <c r="J404" s="42">
        <v>0</v>
      </c>
      <c r="K404" s="42">
        <v>1</v>
      </c>
      <c r="L404" s="42">
        <v>1.1000000000000001</v>
      </c>
      <c r="M404" s="43">
        <v>2</v>
      </c>
      <c r="N404" s="43">
        <v>2</v>
      </c>
      <c r="O404" s="42">
        <v>738</v>
      </c>
      <c r="P404" s="44">
        <v>0.95</v>
      </c>
      <c r="Q404" s="16" t="s">
        <v>1436</v>
      </c>
      <c r="R404" s="43">
        <v>51</v>
      </c>
      <c r="S404" s="16" t="s">
        <v>1105</v>
      </c>
      <c r="T404" s="43">
        <v>2</v>
      </c>
      <c r="U404" s="43">
        <v>0</v>
      </c>
      <c r="V404" s="43">
        <v>2</v>
      </c>
      <c r="W404" s="45">
        <v>154700</v>
      </c>
      <c r="X404" s="45">
        <v>126572.76</v>
      </c>
      <c r="Y404" s="45">
        <v>-28127.24</v>
      </c>
      <c r="Z404" s="22" t="s">
        <v>1437</v>
      </c>
      <c r="AA404" s="22" t="s">
        <v>1842</v>
      </c>
    </row>
    <row r="405" spans="1:27" ht="30" customHeight="1" x14ac:dyDescent="0.25">
      <c r="A405" s="16" t="s">
        <v>260</v>
      </c>
      <c r="B405" s="16" t="s">
        <v>261</v>
      </c>
      <c r="C405" s="16" t="s">
        <v>907</v>
      </c>
      <c r="D405" s="16" t="s">
        <v>4</v>
      </c>
      <c r="E405" s="16" t="s">
        <v>5</v>
      </c>
      <c r="F405" s="42">
        <v>0</v>
      </c>
      <c r="G405" s="42">
        <v>0</v>
      </c>
      <c r="H405" s="42">
        <v>50</v>
      </c>
      <c r="I405" s="42">
        <v>386.75</v>
      </c>
      <c r="J405" s="42">
        <v>0.12928248222365901</v>
      </c>
      <c r="K405" s="42">
        <v>1</v>
      </c>
      <c r="L405" s="42">
        <v>1.1000000000000001</v>
      </c>
      <c r="M405" s="43">
        <v>2</v>
      </c>
      <c r="N405" s="43">
        <v>2</v>
      </c>
      <c r="O405" s="42">
        <v>773.5</v>
      </c>
      <c r="P405" s="44">
        <v>0.95</v>
      </c>
      <c r="Q405" s="16" t="s">
        <v>1436</v>
      </c>
      <c r="R405" s="43">
        <v>51</v>
      </c>
      <c r="S405" s="16" t="s">
        <v>1105</v>
      </c>
      <c r="T405" s="43">
        <v>2</v>
      </c>
      <c r="U405" s="43">
        <v>0</v>
      </c>
      <c r="V405" s="43">
        <v>2</v>
      </c>
      <c r="W405" s="45">
        <v>89700</v>
      </c>
      <c r="X405" s="45">
        <v>73391.039999999994</v>
      </c>
      <c r="Y405" s="45">
        <v>-16308.96</v>
      </c>
      <c r="Z405" s="22" t="s">
        <v>1437</v>
      </c>
      <c r="AA405" s="22" t="s">
        <v>1843</v>
      </c>
    </row>
    <row r="406" spans="1:27" ht="45" customHeight="1" x14ac:dyDescent="0.25">
      <c r="A406" s="16" t="s">
        <v>260</v>
      </c>
      <c r="B406" s="16" t="s">
        <v>261</v>
      </c>
      <c r="C406" s="16" t="s">
        <v>907</v>
      </c>
      <c r="D406" s="16" t="s">
        <v>68</v>
      </c>
      <c r="E406" s="16" t="s">
        <v>69</v>
      </c>
      <c r="F406" s="42">
        <v>0</v>
      </c>
      <c r="G406" s="42">
        <v>0</v>
      </c>
      <c r="H406" s="42">
        <v>50</v>
      </c>
      <c r="I406" s="42">
        <v>369</v>
      </c>
      <c r="J406" s="42">
        <v>0.13550135501355001</v>
      </c>
      <c r="K406" s="42">
        <v>1</v>
      </c>
      <c r="L406" s="42">
        <v>1.1000000000000001</v>
      </c>
      <c r="M406" s="43">
        <v>2</v>
      </c>
      <c r="N406" s="43">
        <v>2</v>
      </c>
      <c r="O406" s="42">
        <v>738</v>
      </c>
      <c r="P406" s="44">
        <v>0.95</v>
      </c>
      <c r="Q406" s="16" t="s">
        <v>1436</v>
      </c>
      <c r="R406" s="43">
        <v>51</v>
      </c>
      <c r="S406" s="16" t="s">
        <v>1105</v>
      </c>
      <c r="T406" s="43">
        <v>2</v>
      </c>
      <c r="U406" s="43">
        <v>0</v>
      </c>
      <c r="V406" s="43">
        <v>2</v>
      </c>
      <c r="W406" s="45">
        <v>141700</v>
      </c>
      <c r="X406" s="45">
        <v>115936.2</v>
      </c>
      <c r="Y406" s="45">
        <v>-25763.8</v>
      </c>
      <c r="Z406" s="22" t="s">
        <v>1437</v>
      </c>
      <c r="AA406" s="22" t="s">
        <v>1844</v>
      </c>
    </row>
    <row r="407" spans="1:27" ht="45" customHeight="1" x14ac:dyDescent="0.25">
      <c r="A407" s="16" t="s">
        <v>262</v>
      </c>
      <c r="B407" s="16" t="s">
        <v>263</v>
      </c>
      <c r="C407" s="16" t="s">
        <v>901</v>
      </c>
      <c r="D407" s="16" t="s">
        <v>30</v>
      </c>
      <c r="E407" s="16" t="s">
        <v>31</v>
      </c>
      <c r="F407" s="42">
        <v>2</v>
      </c>
      <c r="G407" s="42">
        <v>2</v>
      </c>
      <c r="H407" s="42">
        <v>7682</v>
      </c>
      <c r="I407" s="42">
        <v>414</v>
      </c>
      <c r="J407" s="42">
        <v>18.5555555555556</v>
      </c>
      <c r="K407" s="42">
        <v>2</v>
      </c>
      <c r="L407" s="42">
        <v>1.1200000000000001</v>
      </c>
      <c r="M407" s="43">
        <v>21</v>
      </c>
      <c r="N407" s="43">
        <v>19</v>
      </c>
      <c r="O407" s="42">
        <v>7866</v>
      </c>
      <c r="P407" s="44">
        <v>0.95</v>
      </c>
      <c r="Q407" s="16" t="s">
        <v>1436</v>
      </c>
      <c r="R407" s="43">
        <v>100</v>
      </c>
      <c r="S407" s="16" t="s">
        <v>1154</v>
      </c>
      <c r="T407" s="43">
        <v>20</v>
      </c>
      <c r="U407" s="43">
        <v>0</v>
      </c>
      <c r="V407" s="43">
        <v>20</v>
      </c>
      <c r="W407" s="45">
        <v>962000</v>
      </c>
      <c r="X407" s="45">
        <v>787089.6</v>
      </c>
      <c r="Y407" s="45">
        <v>-174910.4</v>
      </c>
      <c r="Z407" s="22" t="s">
        <v>1437</v>
      </c>
      <c r="AA407" s="22" t="s">
        <v>1845</v>
      </c>
    </row>
    <row r="408" spans="1:27" ht="30" customHeight="1" x14ac:dyDescent="0.25">
      <c r="A408" s="16" t="s">
        <v>262</v>
      </c>
      <c r="B408" s="16" t="s">
        <v>263</v>
      </c>
      <c r="C408" s="16" t="s">
        <v>901</v>
      </c>
      <c r="D408" s="16" t="s">
        <v>52</v>
      </c>
      <c r="E408" s="16" t="s">
        <v>53</v>
      </c>
      <c r="F408" s="42">
        <v>2</v>
      </c>
      <c r="G408" s="42">
        <v>1</v>
      </c>
      <c r="H408" s="42">
        <v>735.35</v>
      </c>
      <c r="I408" s="42">
        <v>386.75</v>
      </c>
      <c r="J408" s="42">
        <v>1.9013574660633501</v>
      </c>
      <c r="K408" s="42">
        <v>1</v>
      </c>
      <c r="L408" s="42">
        <v>1.1200000000000001</v>
      </c>
      <c r="M408" s="43">
        <v>3</v>
      </c>
      <c r="N408" s="43">
        <v>2</v>
      </c>
      <c r="O408" s="42">
        <v>773.5</v>
      </c>
      <c r="P408" s="44">
        <v>0.95</v>
      </c>
      <c r="Q408" s="16" t="s">
        <v>1436</v>
      </c>
      <c r="R408" s="43">
        <v>51</v>
      </c>
      <c r="S408" s="16" t="s">
        <v>1105</v>
      </c>
      <c r="T408" s="43">
        <v>3</v>
      </c>
      <c r="U408" s="43">
        <v>3</v>
      </c>
      <c r="V408" s="43">
        <v>0</v>
      </c>
      <c r="W408" s="45">
        <v>0</v>
      </c>
      <c r="X408" s="45">
        <v>110086.56</v>
      </c>
      <c r="Y408" s="45">
        <v>110086.56</v>
      </c>
      <c r="Z408" s="22" t="s">
        <v>1443</v>
      </c>
      <c r="AA408" s="22" t="s">
        <v>1846</v>
      </c>
    </row>
    <row r="409" spans="1:27" ht="30" customHeight="1" x14ac:dyDescent="0.25">
      <c r="A409" s="16" t="s">
        <v>262</v>
      </c>
      <c r="B409" s="16" t="s">
        <v>263</v>
      </c>
      <c r="C409" s="16" t="s">
        <v>901</v>
      </c>
      <c r="D409" s="16" t="s">
        <v>84</v>
      </c>
      <c r="E409" s="16" t="s">
        <v>85</v>
      </c>
      <c r="F409" s="42">
        <v>1</v>
      </c>
      <c r="G409" s="42">
        <v>0</v>
      </c>
      <c r="H409" s="42">
        <v>1603</v>
      </c>
      <c r="I409" s="42">
        <v>382.5</v>
      </c>
      <c r="J409" s="42">
        <v>4.1908496732026199</v>
      </c>
      <c r="K409" s="42">
        <v>1</v>
      </c>
      <c r="L409" s="42">
        <v>1.1200000000000001</v>
      </c>
      <c r="M409" s="43">
        <v>5</v>
      </c>
      <c r="N409" s="43">
        <v>5</v>
      </c>
      <c r="O409" s="42">
        <v>1912.5</v>
      </c>
      <c r="P409" s="44">
        <v>0.95</v>
      </c>
      <c r="Q409" s="16" t="s">
        <v>1436</v>
      </c>
      <c r="R409" s="43">
        <v>96</v>
      </c>
      <c r="S409" s="16" t="s">
        <v>1154</v>
      </c>
      <c r="T409" s="43">
        <v>5</v>
      </c>
      <c r="U409" s="43">
        <v>0</v>
      </c>
      <c r="V409" s="43">
        <v>5</v>
      </c>
      <c r="W409" s="45">
        <v>289250</v>
      </c>
      <c r="X409" s="45">
        <v>236659.5</v>
      </c>
      <c r="Y409" s="45">
        <v>-52590.5</v>
      </c>
      <c r="Z409" s="22" t="s">
        <v>1437</v>
      </c>
      <c r="AA409" s="22" t="s">
        <v>1847</v>
      </c>
    </row>
    <row r="410" spans="1:27" ht="30" customHeight="1" x14ac:dyDescent="0.25">
      <c r="A410" s="16" t="s">
        <v>262</v>
      </c>
      <c r="B410" s="16" t="s">
        <v>263</v>
      </c>
      <c r="C410" s="16" t="s">
        <v>901</v>
      </c>
      <c r="D410" s="16" t="s">
        <v>26</v>
      </c>
      <c r="E410" s="16" t="s">
        <v>27</v>
      </c>
      <c r="F410" s="42">
        <v>1</v>
      </c>
      <c r="G410" s="42">
        <v>0</v>
      </c>
      <c r="H410" s="42">
        <v>450.7</v>
      </c>
      <c r="I410" s="42">
        <v>360</v>
      </c>
      <c r="J410" s="42">
        <v>1.2519444444444401</v>
      </c>
      <c r="K410" s="42">
        <v>1</v>
      </c>
      <c r="L410" s="42">
        <v>1.1200000000000001</v>
      </c>
      <c r="M410" s="43">
        <v>2</v>
      </c>
      <c r="N410" s="43">
        <v>2</v>
      </c>
      <c r="O410" s="42">
        <v>720</v>
      </c>
      <c r="P410" s="44">
        <v>0.95</v>
      </c>
      <c r="Q410" s="16" t="s">
        <v>1436</v>
      </c>
      <c r="R410" s="43">
        <v>51</v>
      </c>
      <c r="S410" s="16" t="s">
        <v>1105</v>
      </c>
      <c r="T410" s="43">
        <v>2</v>
      </c>
      <c r="U410" s="43">
        <v>0</v>
      </c>
      <c r="V410" s="43">
        <v>2</v>
      </c>
      <c r="W410" s="45">
        <v>83200</v>
      </c>
      <c r="X410" s="45">
        <v>68072.759999999995</v>
      </c>
      <c r="Y410" s="45">
        <v>-15127.24</v>
      </c>
      <c r="Z410" s="22" t="s">
        <v>1437</v>
      </c>
      <c r="AA410" s="22" t="s">
        <v>1848</v>
      </c>
    </row>
    <row r="411" spans="1:27" ht="30" customHeight="1" x14ac:dyDescent="0.25">
      <c r="A411" s="16" t="s">
        <v>262</v>
      </c>
      <c r="B411" s="16" t="s">
        <v>263</v>
      </c>
      <c r="C411" s="16" t="s">
        <v>901</v>
      </c>
      <c r="D411" s="16" t="s">
        <v>34</v>
      </c>
      <c r="E411" s="16" t="s">
        <v>35</v>
      </c>
      <c r="F411" s="42">
        <v>2</v>
      </c>
      <c r="G411" s="42">
        <v>2</v>
      </c>
      <c r="H411" s="42">
        <v>127.6</v>
      </c>
      <c r="I411" s="42">
        <v>386.75</v>
      </c>
      <c r="J411" s="42">
        <v>0.32992889463477698</v>
      </c>
      <c r="K411" s="42">
        <v>1</v>
      </c>
      <c r="L411" s="42">
        <v>1.1200000000000001</v>
      </c>
      <c r="M411" s="43">
        <v>2</v>
      </c>
      <c r="N411" s="43">
        <v>0</v>
      </c>
      <c r="O411" s="42">
        <v>0</v>
      </c>
      <c r="P411" s="44">
        <v>0.95</v>
      </c>
      <c r="Q411" s="16" t="s">
        <v>1436</v>
      </c>
      <c r="R411" s="43">
        <v>1</v>
      </c>
      <c r="S411" s="16" t="s">
        <v>1100</v>
      </c>
      <c r="T411" s="43">
        <v>1</v>
      </c>
      <c r="U411" s="43">
        <v>1</v>
      </c>
      <c r="V411" s="43">
        <v>0</v>
      </c>
      <c r="W411" s="45">
        <v>0</v>
      </c>
      <c r="X411" s="45">
        <v>44672.76</v>
      </c>
      <c r="Y411" s="45">
        <v>44672.76</v>
      </c>
      <c r="Z411" s="22" t="s">
        <v>1443</v>
      </c>
      <c r="AA411" s="22" t="s">
        <v>1849</v>
      </c>
    </row>
    <row r="412" spans="1:27" ht="45" customHeight="1" x14ac:dyDescent="0.25">
      <c r="A412" s="16" t="s">
        <v>262</v>
      </c>
      <c r="B412" s="16" t="s">
        <v>263</v>
      </c>
      <c r="C412" s="16" t="s">
        <v>901</v>
      </c>
      <c r="D412" s="16" t="s">
        <v>46</v>
      </c>
      <c r="E412" s="16" t="s">
        <v>47</v>
      </c>
      <c r="F412" s="42">
        <v>0</v>
      </c>
      <c r="G412" s="42">
        <v>0</v>
      </c>
      <c r="H412" s="42">
        <v>798</v>
      </c>
      <c r="I412" s="42">
        <v>404.8</v>
      </c>
      <c r="J412" s="42">
        <v>1.9713438735177899</v>
      </c>
      <c r="K412" s="42">
        <v>1</v>
      </c>
      <c r="L412" s="42">
        <v>1.1200000000000001</v>
      </c>
      <c r="M412" s="43">
        <v>3</v>
      </c>
      <c r="N412" s="43">
        <v>3</v>
      </c>
      <c r="O412" s="42">
        <v>1214.4000000000001</v>
      </c>
      <c r="P412" s="44">
        <v>0.95</v>
      </c>
      <c r="Q412" s="16" t="s">
        <v>1436</v>
      </c>
      <c r="R412" s="43">
        <v>66</v>
      </c>
      <c r="S412" s="16" t="s">
        <v>1105</v>
      </c>
      <c r="T412" s="43">
        <v>3</v>
      </c>
      <c r="U412" s="43">
        <v>0</v>
      </c>
      <c r="V412" s="43">
        <v>3</v>
      </c>
      <c r="W412" s="45">
        <v>222300</v>
      </c>
      <c r="X412" s="45">
        <v>181881.72</v>
      </c>
      <c r="Y412" s="45">
        <v>-40418.28</v>
      </c>
      <c r="Z412" s="22" t="s">
        <v>1437</v>
      </c>
      <c r="AA412" s="22" t="s">
        <v>1850</v>
      </c>
    </row>
    <row r="413" spans="1:27" ht="45" customHeight="1" x14ac:dyDescent="0.25">
      <c r="A413" s="16" t="s">
        <v>262</v>
      </c>
      <c r="B413" s="16" t="s">
        <v>263</v>
      </c>
      <c r="C413" s="16" t="s">
        <v>901</v>
      </c>
      <c r="D413" s="16" t="s">
        <v>48</v>
      </c>
      <c r="E413" s="16" t="s">
        <v>49</v>
      </c>
      <c r="F413" s="42">
        <v>0</v>
      </c>
      <c r="G413" s="42">
        <v>0</v>
      </c>
      <c r="H413" s="42">
        <v>1368</v>
      </c>
      <c r="I413" s="42">
        <v>369</v>
      </c>
      <c r="J413" s="42">
        <v>3.7073170731707301</v>
      </c>
      <c r="K413" s="42">
        <v>1</v>
      </c>
      <c r="L413" s="42">
        <v>1.1200000000000001</v>
      </c>
      <c r="M413" s="43">
        <v>5</v>
      </c>
      <c r="N413" s="43">
        <v>5</v>
      </c>
      <c r="O413" s="42">
        <v>1845</v>
      </c>
      <c r="P413" s="44">
        <v>0.95</v>
      </c>
      <c r="Q413" s="16" t="s">
        <v>1436</v>
      </c>
      <c r="R413" s="43">
        <v>96</v>
      </c>
      <c r="S413" s="16" t="s">
        <v>1154</v>
      </c>
      <c r="T413" s="43">
        <v>5</v>
      </c>
      <c r="U413" s="43">
        <v>0</v>
      </c>
      <c r="V413" s="43">
        <v>5</v>
      </c>
      <c r="W413" s="45">
        <v>386750</v>
      </c>
      <c r="X413" s="45">
        <v>316431.90000000002</v>
      </c>
      <c r="Y413" s="45">
        <v>-70318.100000000006</v>
      </c>
      <c r="Z413" s="22" t="s">
        <v>1437</v>
      </c>
      <c r="AA413" s="22" t="s">
        <v>1851</v>
      </c>
    </row>
    <row r="414" spans="1:27" ht="30" customHeight="1" x14ac:dyDescent="0.25">
      <c r="A414" s="16" t="s">
        <v>262</v>
      </c>
      <c r="B414" s="16" t="s">
        <v>263</v>
      </c>
      <c r="C414" s="16" t="s">
        <v>901</v>
      </c>
      <c r="D414" s="16" t="s">
        <v>4</v>
      </c>
      <c r="E414" s="16" t="s">
        <v>5</v>
      </c>
      <c r="F414" s="42">
        <v>1</v>
      </c>
      <c r="G414" s="42">
        <v>1</v>
      </c>
      <c r="H414" s="42">
        <v>54</v>
      </c>
      <c r="I414" s="42">
        <v>386.75</v>
      </c>
      <c r="J414" s="42">
        <v>0.139625080801551</v>
      </c>
      <c r="K414" s="42">
        <v>1</v>
      </c>
      <c r="L414" s="42">
        <v>1.1200000000000001</v>
      </c>
      <c r="M414" s="43">
        <v>2</v>
      </c>
      <c r="N414" s="43">
        <v>1</v>
      </c>
      <c r="O414" s="42">
        <v>386.75</v>
      </c>
      <c r="P414" s="44">
        <v>0.95</v>
      </c>
      <c r="Q414" s="16" t="s">
        <v>1436</v>
      </c>
      <c r="R414" s="43">
        <v>36</v>
      </c>
      <c r="S414" s="16" t="s">
        <v>1102</v>
      </c>
      <c r="T414" s="43">
        <v>2</v>
      </c>
      <c r="U414" s="43">
        <v>0</v>
      </c>
      <c r="V414" s="43">
        <v>2</v>
      </c>
      <c r="W414" s="45">
        <v>89700</v>
      </c>
      <c r="X414" s="45">
        <v>73391.039999999994</v>
      </c>
      <c r="Y414" s="45">
        <v>-16308.96</v>
      </c>
      <c r="Z414" s="22" t="s">
        <v>1437</v>
      </c>
      <c r="AA414" s="22" t="s">
        <v>1852</v>
      </c>
    </row>
    <row r="415" spans="1:27" ht="45" customHeight="1" x14ac:dyDescent="0.25">
      <c r="A415" s="16" t="s">
        <v>262</v>
      </c>
      <c r="B415" s="16" t="s">
        <v>263</v>
      </c>
      <c r="C415" s="16" t="s">
        <v>901</v>
      </c>
      <c r="D415" s="16" t="s">
        <v>68</v>
      </c>
      <c r="E415" s="16" t="s">
        <v>69</v>
      </c>
      <c r="F415" s="42">
        <v>0</v>
      </c>
      <c r="G415" s="42">
        <v>0</v>
      </c>
      <c r="H415" s="42">
        <v>175</v>
      </c>
      <c r="I415" s="42">
        <v>369</v>
      </c>
      <c r="J415" s="42">
        <v>0.474254742547426</v>
      </c>
      <c r="K415" s="42">
        <v>1</v>
      </c>
      <c r="L415" s="42">
        <v>1.1200000000000001</v>
      </c>
      <c r="M415" s="43">
        <v>2</v>
      </c>
      <c r="N415" s="43">
        <v>2</v>
      </c>
      <c r="O415" s="42">
        <v>738</v>
      </c>
      <c r="P415" s="44">
        <v>0.95</v>
      </c>
      <c r="Q415" s="16" t="s">
        <v>1436</v>
      </c>
      <c r="R415" s="43">
        <v>51</v>
      </c>
      <c r="S415" s="16" t="s">
        <v>1105</v>
      </c>
      <c r="T415" s="43">
        <v>2</v>
      </c>
      <c r="U415" s="43">
        <v>0</v>
      </c>
      <c r="V415" s="43">
        <v>2</v>
      </c>
      <c r="W415" s="45">
        <v>141700</v>
      </c>
      <c r="X415" s="45">
        <v>115936.2</v>
      </c>
      <c r="Y415" s="45">
        <v>-25763.8</v>
      </c>
      <c r="Z415" s="22" t="s">
        <v>1437</v>
      </c>
      <c r="AA415" s="22" t="s">
        <v>1853</v>
      </c>
    </row>
    <row r="416" spans="1:27" ht="30" customHeight="1" x14ac:dyDescent="0.25">
      <c r="A416" s="16" t="s">
        <v>265</v>
      </c>
      <c r="B416" s="16" t="s">
        <v>266</v>
      </c>
      <c r="C416" s="16" t="s">
        <v>908</v>
      </c>
      <c r="D416" s="16" t="s">
        <v>30</v>
      </c>
      <c r="E416" s="16" t="s">
        <v>31</v>
      </c>
      <c r="F416" s="42">
        <v>0</v>
      </c>
      <c r="G416" s="42">
        <v>0</v>
      </c>
      <c r="H416" s="42">
        <v>2177</v>
      </c>
      <c r="I416" s="42">
        <v>414</v>
      </c>
      <c r="J416" s="42">
        <v>5.2584541062801904</v>
      </c>
      <c r="K416" s="42">
        <v>2</v>
      </c>
      <c r="L416" s="42">
        <v>1.1399999999999999</v>
      </c>
      <c r="M416" s="43">
        <v>6</v>
      </c>
      <c r="N416" s="43">
        <v>6</v>
      </c>
      <c r="O416" s="42">
        <v>2484</v>
      </c>
      <c r="P416" s="44">
        <v>0.95</v>
      </c>
      <c r="Q416" s="16" t="s">
        <v>1436</v>
      </c>
      <c r="R416" s="43">
        <v>100</v>
      </c>
      <c r="S416" s="16" t="s">
        <v>1154</v>
      </c>
      <c r="T416" s="43">
        <v>6</v>
      </c>
      <c r="U416" s="43">
        <v>0</v>
      </c>
      <c r="V416" s="43">
        <v>6</v>
      </c>
      <c r="W416" s="45">
        <v>288600</v>
      </c>
      <c r="X416" s="45">
        <v>236126.88</v>
      </c>
      <c r="Y416" s="45">
        <v>-52473.120000000003</v>
      </c>
      <c r="Z416" s="22" t="s">
        <v>1437</v>
      </c>
      <c r="AA416" s="22" t="s">
        <v>1854</v>
      </c>
    </row>
    <row r="417" spans="1:27" ht="30" customHeight="1" x14ac:dyDescent="0.25">
      <c r="A417" s="16" t="s">
        <v>265</v>
      </c>
      <c r="B417" s="16" t="s">
        <v>266</v>
      </c>
      <c r="C417" s="16" t="s">
        <v>908</v>
      </c>
      <c r="D417" s="16" t="s">
        <v>52</v>
      </c>
      <c r="E417" s="16" t="s">
        <v>53</v>
      </c>
      <c r="F417" s="42">
        <v>0</v>
      </c>
      <c r="G417" s="42">
        <v>0</v>
      </c>
      <c r="H417" s="42">
        <v>1285.8</v>
      </c>
      <c r="I417" s="42">
        <v>386.75</v>
      </c>
      <c r="J417" s="42">
        <v>3.3246283128636098</v>
      </c>
      <c r="K417" s="42">
        <v>1</v>
      </c>
      <c r="L417" s="42">
        <v>1.1399999999999999</v>
      </c>
      <c r="M417" s="43">
        <v>4</v>
      </c>
      <c r="N417" s="43">
        <v>4</v>
      </c>
      <c r="O417" s="42">
        <v>1547</v>
      </c>
      <c r="P417" s="44">
        <v>0.95</v>
      </c>
      <c r="Q417" s="16" t="s">
        <v>1436</v>
      </c>
      <c r="R417" s="43">
        <v>81</v>
      </c>
      <c r="S417" s="16" t="s">
        <v>1154</v>
      </c>
      <c r="T417" s="43">
        <v>4</v>
      </c>
      <c r="U417" s="43">
        <v>4</v>
      </c>
      <c r="V417" s="43">
        <v>0</v>
      </c>
      <c r="W417" s="45">
        <v>0</v>
      </c>
      <c r="X417" s="45">
        <v>146782.07999999999</v>
      </c>
      <c r="Y417" s="45">
        <v>146782.07999999999</v>
      </c>
      <c r="Z417" s="22" t="s">
        <v>1443</v>
      </c>
      <c r="AA417" s="22" t="s">
        <v>1855</v>
      </c>
    </row>
    <row r="418" spans="1:27" ht="30" customHeight="1" x14ac:dyDescent="0.25">
      <c r="A418" s="16" t="s">
        <v>265</v>
      </c>
      <c r="B418" s="16" t="s">
        <v>266</v>
      </c>
      <c r="C418" s="16" t="s">
        <v>908</v>
      </c>
      <c r="D418" s="16" t="s">
        <v>84</v>
      </c>
      <c r="E418" s="16" t="s">
        <v>85</v>
      </c>
      <c r="F418" s="42">
        <v>0</v>
      </c>
      <c r="G418" s="42">
        <v>0</v>
      </c>
      <c r="H418" s="42">
        <v>535</v>
      </c>
      <c r="I418" s="42">
        <v>382.5</v>
      </c>
      <c r="J418" s="42">
        <v>1.39869281045752</v>
      </c>
      <c r="K418" s="42">
        <v>1</v>
      </c>
      <c r="L418" s="42">
        <v>1.1399999999999999</v>
      </c>
      <c r="M418" s="43">
        <v>2</v>
      </c>
      <c r="N418" s="43">
        <v>2</v>
      </c>
      <c r="O418" s="42">
        <v>765</v>
      </c>
      <c r="P418" s="44">
        <v>0.95</v>
      </c>
      <c r="Q418" s="16" t="s">
        <v>1436</v>
      </c>
      <c r="R418" s="43">
        <v>51</v>
      </c>
      <c r="S418" s="16" t="s">
        <v>1105</v>
      </c>
      <c r="T418" s="43">
        <v>2</v>
      </c>
      <c r="U418" s="43">
        <v>0</v>
      </c>
      <c r="V418" s="43">
        <v>2</v>
      </c>
      <c r="W418" s="45">
        <v>115700</v>
      </c>
      <c r="X418" s="45">
        <v>94663.8</v>
      </c>
      <c r="Y418" s="45">
        <v>-21036.2</v>
      </c>
      <c r="Z418" s="22" t="s">
        <v>1437</v>
      </c>
      <c r="AA418" s="22" t="s">
        <v>1856</v>
      </c>
    </row>
    <row r="419" spans="1:27" ht="30" customHeight="1" x14ac:dyDescent="0.25">
      <c r="A419" s="16" t="s">
        <v>265</v>
      </c>
      <c r="B419" s="16" t="s">
        <v>266</v>
      </c>
      <c r="C419" s="16" t="s">
        <v>908</v>
      </c>
      <c r="D419" s="16" t="s">
        <v>26</v>
      </c>
      <c r="E419" s="16" t="s">
        <v>27</v>
      </c>
      <c r="F419" s="42">
        <v>0</v>
      </c>
      <c r="G419" s="42">
        <v>0</v>
      </c>
      <c r="H419" s="42">
        <v>185.5</v>
      </c>
      <c r="I419" s="42">
        <v>360</v>
      </c>
      <c r="J419" s="42">
        <v>0.51527777777777795</v>
      </c>
      <c r="K419" s="42">
        <v>1</v>
      </c>
      <c r="L419" s="42">
        <v>1.1399999999999999</v>
      </c>
      <c r="M419" s="43">
        <v>2</v>
      </c>
      <c r="N419" s="43">
        <v>2</v>
      </c>
      <c r="O419" s="42">
        <v>720</v>
      </c>
      <c r="P419" s="44">
        <v>0.95</v>
      </c>
      <c r="Q419" s="16" t="s">
        <v>1436</v>
      </c>
      <c r="R419" s="43">
        <v>51</v>
      </c>
      <c r="S419" s="16" t="s">
        <v>1105</v>
      </c>
      <c r="T419" s="43">
        <v>2</v>
      </c>
      <c r="U419" s="43">
        <v>0</v>
      </c>
      <c r="V419" s="43">
        <v>2</v>
      </c>
      <c r="W419" s="45">
        <v>83200</v>
      </c>
      <c r="X419" s="45">
        <v>68072.759999999995</v>
      </c>
      <c r="Y419" s="45">
        <v>-15127.24</v>
      </c>
      <c r="Z419" s="22" t="s">
        <v>1437</v>
      </c>
      <c r="AA419" s="22" t="s">
        <v>1857</v>
      </c>
    </row>
    <row r="420" spans="1:27" ht="30" customHeight="1" x14ac:dyDescent="0.25">
      <c r="A420" s="16" t="s">
        <v>265</v>
      </c>
      <c r="B420" s="16" t="s">
        <v>266</v>
      </c>
      <c r="C420" s="16" t="s">
        <v>908</v>
      </c>
      <c r="D420" s="16" t="s">
        <v>34</v>
      </c>
      <c r="E420" s="16" t="s">
        <v>35</v>
      </c>
      <c r="F420" s="42">
        <v>0</v>
      </c>
      <c r="G420" s="42">
        <v>0</v>
      </c>
      <c r="H420" s="42">
        <v>221.2</v>
      </c>
      <c r="I420" s="42">
        <v>386.75</v>
      </c>
      <c r="J420" s="42">
        <v>0.57194570135746603</v>
      </c>
      <c r="K420" s="42">
        <v>1</v>
      </c>
      <c r="L420" s="42">
        <v>1.1399999999999999</v>
      </c>
      <c r="M420" s="43">
        <v>2</v>
      </c>
      <c r="N420" s="43">
        <v>2</v>
      </c>
      <c r="O420" s="42">
        <v>773.5</v>
      </c>
      <c r="P420" s="44">
        <v>0.95</v>
      </c>
      <c r="Q420" s="16" t="s">
        <v>1436</v>
      </c>
      <c r="R420" s="43">
        <v>51</v>
      </c>
      <c r="S420" s="16" t="s">
        <v>1105</v>
      </c>
      <c r="T420" s="43">
        <v>2</v>
      </c>
      <c r="U420" s="43">
        <v>2</v>
      </c>
      <c r="V420" s="43">
        <v>0</v>
      </c>
      <c r="W420" s="45">
        <v>0</v>
      </c>
      <c r="X420" s="45">
        <v>89345.52</v>
      </c>
      <c r="Y420" s="45">
        <v>89345.52</v>
      </c>
      <c r="Z420" s="22" t="s">
        <v>1443</v>
      </c>
      <c r="AA420" s="22" t="s">
        <v>1858</v>
      </c>
    </row>
    <row r="421" spans="1:27" ht="45" customHeight="1" x14ac:dyDescent="0.25">
      <c r="A421" s="16" t="s">
        <v>265</v>
      </c>
      <c r="B421" s="16" t="s">
        <v>266</v>
      </c>
      <c r="C421" s="16" t="s">
        <v>908</v>
      </c>
      <c r="D421" s="16" t="s">
        <v>46</v>
      </c>
      <c r="E421" s="16" t="s">
        <v>47</v>
      </c>
      <c r="F421" s="42">
        <v>0</v>
      </c>
      <c r="G421" s="42">
        <v>0</v>
      </c>
      <c r="H421" s="42">
        <v>0</v>
      </c>
      <c r="I421" s="42">
        <v>404.8</v>
      </c>
      <c r="J421" s="42">
        <v>0</v>
      </c>
      <c r="K421" s="42">
        <v>1</v>
      </c>
      <c r="L421" s="42">
        <v>1.1399999999999999</v>
      </c>
      <c r="M421" s="43">
        <v>2</v>
      </c>
      <c r="N421" s="43">
        <v>2</v>
      </c>
      <c r="O421" s="42">
        <v>809.6</v>
      </c>
      <c r="P421" s="44">
        <v>0.95</v>
      </c>
      <c r="Q421" s="16" t="s">
        <v>1436</v>
      </c>
      <c r="R421" s="43">
        <v>51</v>
      </c>
      <c r="S421" s="16" t="s">
        <v>1105</v>
      </c>
      <c r="T421" s="43">
        <v>2</v>
      </c>
      <c r="U421" s="43">
        <v>0</v>
      </c>
      <c r="V421" s="43">
        <v>2</v>
      </c>
      <c r="W421" s="45">
        <v>148200</v>
      </c>
      <c r="X421" s="45">
        <v>121254.48</v>
      </c>
      <c r="Y421" s="45">
        <v>-26945.52</v>
      </c>
      <c r="Z421" s="22" t="s">
        <v>1437</v>
      </c>
      <c r="AA421" s="22" t="s">
        <v>1859</v>
      </c>
    </row>
    <row r="422" spans="1:27" ht="45" customHeight="1" x14ac:dyDescent="0.25">
      <c r="A422" s="16" t="s">
        <v>265</v>
      </c>
      <c r="B422" s="16" t="s">
        <v>266</v>
      </c>
      <c r="C422" s="16" t="s">
        <v>908</v>
      </c>
      <c r="D422" s="16" t="s">
        <v>48</v>
      </c>
      <c r="E422" s="16" t="s">
        <v>49</v>
      </c>
      <c r="F422" s="42">
        <v>0</v>
      </c>
      <c r="G422" s="42">
        <v>0</v>
      </c>
      <c r="H422" s="42">
        <v>0</v>
      </c>
      <c r="I422" s="42">
        <v>369</v>
      </c>
      <c r="J422" s="42">
        <v>0</v>
      </c>
      <c r="K422" s="42">
        <v>1</v>
      </c>
      <c r="L422" s="42">
        <v>1.1399999999999999</v>
      </c>
      <c r="M422" s="43">
        <v>2</v>
      </c>
      <c r="N422" s="43">
        <v>2</v>
      </c>
      <c r="O422" s="42">
        <v>738</v>
      </c>
      <c r="P422" s="44">
        <v>0.95</v>
      </c>
      <c r="Q422" s="16" t="s">
        <v>1436</v>
      </c>
      <c r="R422" s="43">
        <v>51</v>
      </c>
      <c r="S422" s="16" t="s">
        <v>1105</v>
      </c>
      <c r="T422" s="43">
        <v>2</v>
      </c>
      <c r="U422" s="43">
        <v>0</v>
      </c>
      <c r="V422" s="43">
        <v>2</v>
      </c>
      <c r="W422" s="45">
        <v>154700</v>
      </c>
      <c r="X422" s="45">
        <v>126572.76</v>
      </c>
      <c r="Y422" s="45">
        <v>-28127.24</v>
      </c>
      <c r="Z422" s="22" t="s">
        <v>1437</v>
      </c>
      <c r="AA422" s="22" t="s">
        <v>1860</v>
      </c>
    </row>
    <row r="423" spans="1:27" ht="30" customHeight="1" x14ac:dyDescent="0.25">
      <c r="A423" s="16" t="s">
        <v>265</v>
      </c>
      <c r="B423" s="16" t="s">
        <v>266</v>
      </c>
      <c r="C423" s="16" t="s">
        <v>908</v>
      </c>
      <c r="D423" s="16" t="s">
        <v>4</v>
      </c>
      <c r="E423" s="16" t="s">
        <v>5</v>
      </c>
      <c r="F423" s="42">
        <v>0</v>
      </c>
      <c r="G423" s="42">
        <v>0</v>
      </c>
      <c r="H423" s="42">
        <v>94</v>
      </c>
      <c r="I423" s="42">
        <v>386.75</v>
      </c>
      <c r="J423" s="42">
        <v>0.24305106658047801</v>
      </c>
      <c r="K423" s="42">
        <v>1</v>
      </c>
      <c r="L423" s="42">
        <v>1.1399999999999999</v>
      </c>
      <c r="M423" s="43">
        <v>2</v>
      </c>
      <c r="N423" s="43">
        <v>2</v>
      </c>
      <c r="O423" s="42">
        <v>773.5</v>
      </c>
      <c r="P423" s="44">
        <v>0.95</v>
      </c>
      <c r="Q423" s="16" t="s">
        <v>1436</v>
      </c>
      <c r="R423" s="43">
        <v>51</v>
      </c>
      <c r="S423" s="16" t="s">
        <v>1105</v>
      </c>
      <c r="T423" s="43">
        <v>2</v>
      </c>
      <c r="U423" s="43">
        <v>0</v>
      </c>
      <c r="V423" s="43">
        <v>2</v>
      </c>
      <c r="W423" s="45">
        <v>89700</v>
      </c>
      <c r="X423" s="45">
        <v>73391.039999999994</v>
      </c>
      <c r="Y423" s="45">
        <v>-16308.96</v>
      </c>
      <c r="Z423" s="22" t="s">
        <v>1437</v>
      </c>
      <c r="AA423" s="22" t="s">
        <v>1861</v>
      </c>
    </row>
    <row r="424" spans="1:27" ht="45" customHeight="1" x14ac:dyDescent="0.25">
      <c r="A424" s="16" t="s">
        <v>265</v>
      </c>
      <c r="B424" s="16" t="s">
        <v>266</v>
      </c>
      <c r="C424" s="16" t="s">
        <v>908</v>
      </c>
      <c r="D424" s="16" t="s">
        <v>68</v>
      </c>
      <c r="E424" s="16" t="s">
        <v>69</v>
      </c>
      <c r="F424" s="42">
        <v>0</v>
      </c>
      <c r="G424" s="42">
        <v>0</v>
      </c>
      <c r="H424" s="42">
        <v>50</v>
      </c>
      <c r="I424" s="42">
        <v>369</v>
      </c>
      <c r="J424" s="42">
        <v>0.13550135501355001</v>
      </c>
      <c r="K424" s="42">
        <v>1</v>
      </c>
      <c r="L424" s="42">
        <v>1.1399999999999999</v>
      </c>
      <c r="M424" s="43">
        <v>2</v>
      </c>
      <c r="N424" s="43">
        <v>2</v>
      </c>
      <c r="O424" s="42">
        <v>738</v>
      </c>
      <c r="P424" s="44">
        <v>0.95</v>
      </c>
      <c r="Q424" s="16" t="s">
        <v>1436</v>
      </c>
      <c r="R424" s="43">
        <v>51</v>
      </c>
      <c r="S424" s="16" t="s">
        <v>1105</v>
      </c>
      <c r="T424" s="43">
        <v>2</v>
      </c>
      <c r="U424" s="43">
        <v>0</v>
      </c>
      <c r="V424" s="43">
        <v>2</v>
      </c>
      <c r="W424" s="45">
        <v>141700</v>
      </c>
      <c r="X424" s="45">
        <v>115936.2</v>
      </c>
      <c r="Y424" s="45">
        <v>-25763.8</v>
      </c>
      <c r="Z424" s="22" t="s">
        <v>1437</v>
      </c>
      <c r="AA424" s="22" t="s">
        <v>1862</v>
      </c>
    </row>
    <row r="425" spans="1:27" ht="30" customHeight="1" x14ac:dyDescent="0.25">
      <c r="A425" s="16" t="s">
        <v>267</v>
      </c>
      <c r="B425" s="16" t="s">
        <v>268</v>
      </c>
      <c r="C425" s="16" t="s">
        <v>901</v>
      </c>
      <c r="D425" s="16" t="s">
        <v>30</v>
      </c>
      <c r="E425" s="16" t="s">
        <v>31</v>
      </c>
      <c r="F425" s="42">
        <v>3</v>
      </c>
      <c r="G425" s="42">
        <v>3</v>
      </c>
      <c r="H425" s="42">
        <v>5287</v>
      </c>
      <c r="I425" s="42">
        <v>414</v>
      </c>
      <c r="J425" s="42">
        <v>12.770531400966201</v>
      </c>
      <c r="K425" s="42">
        <v>2</v>
      </c>
      <c r="L425" s="42">
        <v>1.1499999999999999</v>
      </c>
      <c r="M425" s="43">
        <v>15</v>
      </c>
      <c r="N425" s="43">
        <v>12</v>
      </c>
      <c r="O425" s="42">
        <v>4968</v>
      </c>
      <c r="P425" s="44">
        <v>0.95</v>
      </c>
      <c r="Q425" s="16" t="s">
        <v>1436</v>
      </c>
      <c r="R425" s="43">
        <v>100</v>
      </c>
      <c r="S425" s="16" t="s">
        <v>1154</v>
      </c>
      <c r="T425" s="43">
        <v>13</v>
      </c>
      <c r="U425" s="43">
        <v>0</v>
      </c>
      <c r="V425" s="43">
        <v>13</v>
      </c>
      <c r="W425" s="45">
        <v>625300</v>
      </c>
      <c r="X425" s="45">
        <v>511608.24</v>
      </c>
      <c r="Y425" s="45">
        <v>-113691.76</v>
      </c>
      <c r="Z425" s="22" t="s">
        <v>1437</v>
      </c>
      <c r="AA425" s="22" t="s">
        <v>1863</v>
      </c>
    </row>
    <row r="426" spans="1:27" ht="30" customHeight="1" x14ac:dyDescent="0.25">
      <c r="A426" s="16" t="s">
        <v>267</v>
      </c>
      <c r="B426" s="16" t="s">
        <v>268</v>
      </c>
      <c r="C426" s="16" t="s">
        <v>901</v>
      </c>
      <c r="D426" s="16" t="s">
        <v>52</v>
      </c>
      <c r="E426" s="16" t="s">
        <v>53</v>
      </c>
      <c r="F426" s="42">
        <v>2</v>
      </c>
      <c r="G426" s="42">
        <v>5</v>
      </c>
      <c r="H426" s="42">
        <v>138</v>
      </c>
      <c r="I426" s="42">
        <v>386.75</v>
      </c>
      <c r="J426" s="42">
        <v>0.35681965093729801</v>
      </c>
      <c r="K426" s="42">
        <v>1</v>
      </c>
      <c r="L426" s="42">
        <v>1.1499999999999999</v>
      </c>
      <c r="M426" s="43">
        <v>2</v>
      </c>
      <c r="N426" s="43">
        <v>-3</v>
      </c>
      <c r="O426" s="42">
        <v>-1160.25</v>
      </c>
      <c r="P426" s="44">
        <v>0.95</v>
      </c>
      <c r="Q426" s="16" t="s">
        <v>1436</v>
      </c>
      <c r="R426" s="43">
        <v>0</v>
      </c>
      <c r="S426" s="16" t="s">
        <v>1100</v>
      </c>
      <c r="T426" s="43">
        <v>0</v>
      </c>
      <c r="U426" s="43">
        <v>0</v>
      </c>
      <c r="V426" s="43">
        <v>0</v>
      </c>
      <c r="W426" s="45">
        <v>0</v>
      </c>
      <c r="X426" s="45">
        <v>0</v>
      </c>
      <c r="Y426" s="45">
        <v>0</v>
      </c>
      <c r="Z426" s="22" t="s">
        <v>1439</v>
      </c>
      <c r="AA426" s="22" t="s">
        <v>1864</v>
      </c>
    </row>
    <row r="427" spans="1:27" ht="30" customHeight="1" x14ac:dyDescent="0.25">
      <c r="A427" s="16" t="s">
        <v>267</v>
      </c>
      <c r="B427" s="16" t="s">
        <v>268</v>
      </c>
      <c r="C427" s="16" t="s">
        <v>901</v>
      </c>
      <c r="D427" s="16" t="s">
        <v>84</v>
      </c>
      <c r="E427" s="16" t="s">
        <v>85</v>
      </c>
      <c r="F427" s="42">
        <v>1</v>
      </c>
      <c r="G427" s="42">
        <v>1</v>
      </c>
      <c r="H427" s="42">
        <v>1189</v>
      </c>
      <c r="I427" s="42">
        <v>382.5</v>
      </c>
      <c r="J427" s="42">
        <v>3.1084967320261399</v>
      </c>
      <c r="K427" s="42">
        <v>1</v>
      </c>
      <c r="L427" s="42">
        <v>1.1499999999999999</v>
      </c>
      <c r="M427" s="43">
        <v>4</v>
      </c>
      <c r="N427" s="43">
        <v>3</v>
      </c>
      <c r="O427" s="42">
        <v>1147.5</v>
      </c>
      <c r="P427" s="44">
        <v>0.95</v>
      </c>
      <c r="Q427" s="16" t="s">
        <v>1436</v>
      </c>
      <c r="R427" s="43">
        <v>66</v>
      </c>
      <c r="S427" s="16" t="s">
        <v>1105</v>
      </c>
      <c r="T427" s="43">
        <v>4</v>
      </c>
      <c r="U427" s="43">
        <v>0</v>
      </c>
      <c r="V427" s="43">
        <v>4</v>
      </c>
      <c r="W427" s="45">
        <v>231400</v>
      </c>
      <c r="X427" s="45">
        <v>189327.6</v>
      </c>
      <c r="Y427" s="45">
        <v>-42072.4</v>
      </c>
      <c r="Z427" s="22" t="s">
        <v>1437</v>
      </c>
      <c r="AA427" s="22" t="s">
        <v>1865</v>
      </c>
    </row>
    <row r="428" spans="1:27" ht="30" customHeight="1" x14ac:dyDescent="0.25">
      <c r="A428" s="16" t="s">
        <v>267</v>
      </c>
      <c r="B428" s="16" t="s">
        <v>268</v>
      </c>
      <c r="C428" s="16" t="s">
        <v>901</v>
      </c>
      <c r="D428" s="16" t="s">
        <v>26</v>
      </c>
      <c r="E428" s="16" t="s">
        <v>27</v>
      </c>
      <c r="F428" s="42">
        <v>1</v>
      </c>
      <c r="G428" s="42">
        <v>0</v>
      </c>
      <c r="H428" s="42">
        <v>348.8</v>
      </c>
      <c r="I428" s="42">
        <v>360</v>
      </c>
      <c r="J428" s="42">
        <v>0.96888888888888902</v>
      </c>
      <c r="K428" s="42">
        <v>1</v>
      </c>
      <c r="L428" s="42">
        <v>1.1499999999999999</v>
      </c>
      <c r="M428" s="43">
        <v>2</v>
      </c>
      <c r="N428" s="43">
        <v>2</v>
      </c>
      <c r="O428" s="42">
        <v>720</v>
      </c>
      <c r="P428" s="44">
        <v>0.95</v>
      </c>
      <c r="Q428" s="16" t="s">
        <v>1436</v>
      </c>
      <c r="R428" s="43">
        <v>51</v>
      </c>
      <c r="S428" s="16" t="s">
        <v>1105</v>
      </c>
      <c r="T428" s="43">
        <v>2</v>
      </c>
      <c r="U428" s="43">
        <v>0</v>
      </c>
      <c r="V428" s="43">
        <v>2</v>
      </c>
      <c r="W428" s="45">
        <v>83200</v>
      </c>
      <c r="X428" s="45">
        <v>68072.759999999995</v>
      </c>
      <c r="Y428" s="45">
        <v>-15127.24</v>
      </c>
      <c r="Z428" s="22" t="s">
        <v>1437</v>
      </c>
      <c r="AA428" s="22" t="s">
        <v>1866</v>
      </c>
    </row>
    <row r="429" spans="1:27" ht="30" customHeight="1" x14ac:dyDescent="0.25">
      <c r="A429" s="16" t="s">
        <v>267</v>
      </c>
      <c r="B429" s="16" t="s">
        <v>268</v>
      </c>
      <c r="C429" s="16" t="s">
        <v>901</v>
      </c>
      <c r="D429" s="16" t="s">
        <v>34</v>
      </c>
      <c r="E429" s="16" t="s">
        <v>35</v>
      </c>
      <c r="F429" s="42">
        <v>2</v>
      </c>
      <c r="G429" s="42">
        <v>2</v>
      </c>
      <c r="H429" s="42">
        <v>61</v>
      </c>
      <c r="I429" s="42">
        <v>386.75</v>
      </c>
      <c r="J429" s="42">
        <v>0.15772462831286399</v>
      </c>
      <c r="K429" s="42">
        <v>1</v>
      </c>
      <c r="L429" s="42">
        <v>1.1499999999999999</v>
      </c>
      <c r="M429" s="43">
        <v>2</v>
      </c>
      <c r="N429" s="43">
        <v>0</v>
      </c>
      <c r="O429" s="42">
        <v>0</v>
      </c>
      <c r="P429" s="44">
        <v>0.95</v>
      </c>
      <c r="Q429" s="16" t="s">
        <v>1436</v>
      </c>
      <c r="R429" s="43">
        <v>1</v>
      </c>
      <c r="S429" s="16" t="s">
        <v>1100</v>
      </c>
      <c r="T429" s="43">
        <v>1</v>
      </c>
      <c r="U429" s="43">
        <v>1</v>
      </c>
      <c r="V429" s="43">
        <v>0</v>
      </c>
      <c r="W429" s="45">
        <v>0</v>
      </c>
      <c r="X429" s="45">
        <v>44672.76</v>
      </c>
      <c r="Y429" s="45">
        <v>44672.76</v>
      </c>
      <c r="Z429" s="22" t="s">
        <v>1443</v>
      </c>
      <c r="AA429" s="22" t="s">
        <v>1867</v>
      </c>
    </row>
    <row r="430" spans="1:27" ht="45" customHeight="1" x14ac:dyDescent="0.25">
      <c r="A430" s="16" t="s">
        <v>267</v>
      </c>
      <c r="B430" s="16" t="s">
        <v>268</v>
      </c>
      <c r="C430" s="16" t="s">
        <v>901</v>
      </c>
      <c r="D430" s="16" t="s">
        <v>46</v>
      </c>
      <c r="E430" s="16" t="s">
        <v>47</v>
      </c>
      <c r="F430" s="42">
        <v>1</v>
      </c>
      <c r="G430" s="42">
        <v>1</v>
      </c>
      <c r="H430" s="42">
        <v>245</v>
      </c>
      <c r="I430" s="42">
        <v>404.8</v>
      </c>
      <c r="J430" s="42">
        <v>0.60523715415019796</v>
      </c>
      <c r="K430" s="42">
        <v>1</v>
      </c>
      <c r="L430" s="42">
        <v>1.1499999999999999</v>
      </c>
      <c r="M430" s="43">
        <v>2</v>
      </c>
      <c r="N430" s="43">
        <v>1</v>
      </c>
      <c r="O430" s="42">
        <v>404.8</v>
      </c>
      <c r="P430" s="44">
        <v>0.95</v>
      </c>
      <c r="Q430" s="16" t="s">
        <v>1436</v>
      </c>
      <c r="R430" s="43">
        <v>36</v>
      </c>
      <c r="S430" s="16" t="s">
        <v>1102</v>
      </c>
      <c r="T430" s="43">
        <v>2</v>
      </c>
      <c r="U430" s="43">
        <v>0</v>
      </c>
      <c r="V430" s="43">
        <v>2</v>
      </c>
      <c r="W430" s="45">
        <v>148200</v>
      </c>
      <c r="X430" s="45">
        <v>121254.48</v>
      </c>
      <c r="Y430" s="45">
        <v>-26945.52</v>
      </c>
      <c r="Z430" s="22" t="s">
        <v>1437</v>
      </c>
      <c r="AA430" s="22" t="s">
        <v>1868</v>
      </c>
    </row>
    <row r="431" spans="1:27" ht="30" customHeight="1" x14ac:dyDescent="0.25">
      <c r="A431" s="16" t="s">
        <v>267</v>
      </c>
      <c r="B431" s="16" t="s">
        <v>268</v>
      </c>
      <c r="C431" s="16" t="s">
        <v>901</v>
      </c>
      <c r="D431" s="16" t="s">
        <v>48</v>
      </c>
      <c r="E431" s="16" t="s">
        <v>49</v>
      </c>
      <c r="F431" s="42">
        <v>1</v>
      </c>
      <c r="G431" s="42">
        <v>2</v>
      </c>
      <c r="H431" s="42">
        <v>420</v>
      </c>
      <c r="I431" s="42">
        <v>369</v>
      </c>
      <c r="J431" s="42">
        <v>1.13821138211382</v>
      </c>
      <c r="K431" s="42">
        <v>1</v>
      </c>
      <c r="L431" s="42">
        <v>1.1499999999999999</v>
      </c>
      <c r="M431" s="43">
        <v>2</v>
      </c>
      <c r="N431" s="43">
        <v>0</v>
      </c>
      <c r="O431" s="42">
        <v>0</v>
      </c>
      <c r="P431" s="44">
        <v>0.95</v>
      </c>
      <c r="Q431" s="16" t="s">
        <v>1436</v>
      </c>
      <c r="R431" s="43">
        <v>6</v>
      </c>
      <c r="S431" s="16" t="s">
        <v>1100</v>
      </c>
      <c r="T431" s="43">
        <v>1</v>
      </c>
      <c r="U431" s="43">
        <v>0</v>
      </c>
      <c r="V431" s="43">
        <v>1</v>
      </c>
      <c r="W431" s="45">
        <v>77350</v>
      </c>
      <c r="X431" s="45">
        <v>63286.38</v>
      </c>
      <c r="Y431" s="45">
        <v>-14063.62</v>
      </c>
      <c r="Z431" s="22" t="s">
        <v>1437</v>
      </c>
      <c r="AA431" s="22" t="s">
        <v>1869</v>
      </c>
    </row>
    <row r="432" spans="1:27" ht="30" customHeight="1" x14ac:dyDescent="0.25">
      <c r="A432" s="16" t="s">
        <v>267</v>
      </c>
      <c r="B432" s="16" t="s">
        <v>268</v>
      </c>
      <c r="C432" s="16" t="s">
        <v>901</v>
      </c>
      <c r="D432" s="16" t="s">
        <v>4</v>
      </c>
      <c r="E432" s="16" t="s">
        <v>5</v>
      </c>
      <c r="F432" s="42">
        <v>1</v>
      </c>
      <c r="G432" s="42">
        <v>1</v>
      </c>
      <c r="H432" s="42">
        <v>20</v>
      </c>
      <c r="I432" s="42">
        <v>386.75</v>
      </c>
      <c r="J432" s="42">
        <v>5.1712992889463502E-2</v>
      </c>
      <c r="K432" s="42">
        <v>1</v>
      </c>
      <c r="L432" s="42">
        <v>1.1499999999999999</v>
      </c>
      <c r="M432" s="43">
        <v>2</v>
      </c>
      <c r="N432" s="43">
        <v>1</v>
      </c>
      <c r="O432" s="42">
        <v>386.75</v>
      </c>
      <c r="P432" s="44">
        <v>0.95</v>
      </c>
      <c r="Q432" s="16" t="s">
        <v>1436</v>
      </c>
      <c r="R432" s="43">
        <v>36</v>
      </c>
      <c r="S432" s="16" t="s">
        <v>1102</v>
      </c>
      <c r="T432" s="43">
        <v>2</v>
      </c>
      <c r="U432" s="43">
        <v>0</v>
      </c>
      <c r="V432" s="43">
        <v>2</v>
      </c>
      <c r="W432" s="45">
        <v>89700</v>
      </c>
      <c r="X432" s="45">
        <v>73391.039999999994</v>
      </c>
      <c r="Y432" s="45">
        <v>-16308.96</v>
      </c>
      <c r="Z432" s="22" t="s">
        <v>1437</v>
      </c>
      <c r="AA432" s="22" t="s">
        <v>1870</v>
      </c>
    </row>
    <row r="433" spans="1:27" ht="45" customHeight="1" x14ac:dyDescent="0.25">
      <c r="A433" s="16" t="s">
        <v>267</v>
      </c>
      <c r="B433" s="16" t="s">
        <v>268</v>
      </c>
      <c r="C433" s="16" t="s">
        <v>901</v>
      </c>
      <c r="D433" s="16" t="s">
        <v>68</v>
      </c>
      <c r="E433" s="16" t="s">
        <v>69</v>
      </c>
      <c r="F433" s="42">
        <v>0</v>
      </c>
      <c r="G433" s="42">
        <v>0</v>
      </c>
      <c r="H433" s="42">
        <v>125</v>
      </c>
      <c r="I433" s="42">
        <v>369</v>
      </c>
      <c r="J433" s="42">
        <v>0.33875338753387502</v>
      </c>
      <c r="K433" s="42">
        <v>1</v>
      </c>
      <c r="L433" s="42">
        <v>1.1499999999999999</v>
      </c>
      <c r="M433" s="43">
        <v>2</v>
      </c>
      <c r="N433" s="43">
        <v>2</v>
      </c>
      <c r="O433" s="42">
        <v>738</v>
      </c>
      <c r="P433" s="44">
        <v>0.95</v>
      </c>
      <c r="Q433" s="16" t="s">
        <v>1436</v>
      </c>
      <c r="R433" s="43">
        <v>51</v>
      </c>
      <c r="S433" s="16" t="s">
        <v>1105</v>
      </c>
      <c r="T433" s="43">
        <v>2</v>
      </c>
      <c r="U433" s="43">
        <v>0</v>
      </c>
      <c r="V433" s="43">
        <v>2</v>
      </c>
      <c r="W433" s="45">
        <v>141700</v>
      </c>
      <c r="X433" s="45">
        <v>115936.2</v>
      </c>
      <c r="Y433" s="45">
        <v>-25763.8</v>
      </c>
      <c r="Z433" s="22" t="s">
        <v>1437</v>
      </c>
      <c r="AA433" s="22" t="s">
        <v>1871</v>
      </c>
    </row>
    <row r="434" spans="1:27" ht="30" customHeight="1" x14ac:dyDescent="0.25">
      <c r="A434" s="16" t="s">
        <v>270</v>
      </c>
      <c r="B434" s="16" t="s">
        <v>271</v>
      </c>
      <c r="C434" s="16" t="s">
        <v>900</v>
      </c>
      <c r="D434" s="16" t="s">
        <v>30</v>
      </c>
      <c r="E434" s="16" t="s">
        <v>31</v>
      </c>
      <c r="F434" s="42">
        <v>2</v>
      </c>
      <c r="G434" s="42">
        <v>2</v>
      </c>
      <c r="H434" s="42">
        <v>1504</v>
      </c>
      <c r="I434" s="42">
        <v>414</v>
      </c>
      <c r="J434" s="42">
        <v>3.6328502415458899</v>
      </c>
      <c r="K434" s="42">
        <v>2</v>
      </c>
      <c r="L434" s="42">
        <v>1</v>
      </c>
      <c r="M434" s="43">
        <v>4</v>
      </c>
      <c r="N434" s="43">
        <v>2</v>
      </c>
      <c r="O434" s="42">
        <v>828</v>
      </c>
      <c r="P434" s="44">
        <v>0.95</v>
      </c>
      <c r="Q434" s="16" t="s">
        <v>1436</v>
      </c>
      <c r="R434" s="43">
        <v>51</v>
      </c>
      <c r="S434" s="16" t="s">
        <v>1105</v>
      </c>
      <c r="T434" s="43">
        <v>3</v>
      </c>
      <c r="U434" s="43">
        <v>0</v>
      </c>
      <c r="V434" s="43">
        <v>3</v>
      </c>
      <c r="W434" s="45">
        <v>144300</v>
      </c>
      <c r="X434" s="45">
        <v>118063.44</v>
      </c>
      <c r="Y434" s="45">
        <v>-26236.560000000001</v>
      </c>
      <c r="Z434" s="22" t="s">
        <v>1437</v>
      </c>
      <c r="AA434" s="22" t="s">
        <v>1872</v>
      </c>
    </row>
    <row r="435" spans="1:27" ht="30" customHeight="1" x14ac:dyDescent="0.25">
      <c r="A435" s="16" t="s">
        <v>270</v>
      </c>
      <c r="B435" s="16" t="s">
        <v>271</v>
      </c>
      <c r="C435" s="16" t="s">
        <v>900</v>
      </c>
      <c r="D435" s="16" t="s">
        <v>52</v>
      </c>
      <c r="E435" s="16" t="s">
        <v>53</v>
      </c>
      <c r="F435" s="42">
        <v>2</v>
      </c>
      <c r="G435" s="42">
        <v>3</v>
      </c>
      <c r="H435" s="42">
        <v>575.25</v>
      </c>
      <c r="I435" s="42">
        <v>386.75</v>
      </c>
      <c r="J435" s="42">
        <v>1.48739495798319</v>
      </c>
      <c r="K435" s="42">
        <v>1</v>
      </c>
      <c r="L435" s="42">
        <v>1</v>
      </c>
      <c r="M435" s="43">
        <v>2</v>
      </c>
      <c r="N435" s="43">
        <v>-1</v>
      </c>
      <c r="O435" s="42">
        <v>-386.75</v>
      </c>
      <c r="P435" s="44">
        <v>0.95</v>
      </c>
      <c r="Q435" s="16" t="s">
        <v>1436</v>
      </c>
      <c r="R435" s="43">
        <v>0</v>
      </c>
      <c r="S435" s="16" t="s">
        <v>1100</v>
      </c>
      <c r="T435" s="43">
        <v>0</v>
      </c>
      <c r="U435" s="43">
        <v>0</v>
      </c>
      <c r="V435" s="43">
        <v>0</v>
      </c>
      <c r="W435" s="45">
        <v>0</v>
      </c>
      <c r="X435" s="45">
        <v>0</v>
      </c>
      <c r="Y435" s="45">
        <v>0</v>
      </c>
      <c r="Z435" s="22" t="s">
        <v>1439</v>
      </c>
      <c r="AA435" s="22" t="s">
        <v>1873</v>
      </c>
    </row>
    <row r="436" spans="1:27" ht="30" customHeight="1" x14ac:dyDescent="0.25">
      <c r="A436" s="16" t="s">
        <v>270</v>
      </c>
      <c r="B436" s="16" t="s">
        <v>271</v>
      </c>
      <c r="C436" s="16" t="s">
        <v>900</v>
      </c>
      <c r="D436" s="16" t="s">
        <v>84</v>
      </c>
      <c r="E436" s="16" t="s">
        <v>85</v>
      </c>
      <c r="F436" s="42">
        <v>1</v>
      </c>
      <c r="G436" s="42">
        <v>0</v>
      </c>
      <c r="H436" s="42">
        <v>419</v>
      </c>
      <c r="I436" s="42">
        <v>382.5</v>
      </c>
      <c r="J436" s="42">
        <v>1.09542483660131</v>
      </c>
      <c r="K436" s="42">
        <v>1</v>
      </c>
      <c r="L436" s="42">
        <v>1</v>
      </c>
      <c r="M436" s="43">
        <v>2</v>
      </c>
      <c r="N436" s="43">
        <v>2</v>
      </c>
      <c r="O436" s="42">
        <v>765</v>
      </c>
      <c r="P436" s="44">
        <v>0.95</v>
      </c>
      <c r="Q436" s="16" t="s">
        <v>1436</v>
      </c>
      <c r="R436" s="43">
        <v>51</v>
      </c>
      <c r="S436" s="16" t="s">
        <v>1105</v>
      </c>
      <c r="T436" s="43">
        <v>2</v>
      </c>
      <c r="U436" s="43">
        <v>0</v>
      </c>
      <c r="V436" s="43">
        <v>2</v>
      </c>
      <c r="W436" s="45">
        <v>115700</v>
      </c>
      <c r="X436" s="45">
        <v>94663.8</v>
      </c>
      <c r="Y436" s="45">
        <v>-21036.2</v>
      </c>
      <c r="Z436" s="22" t="s">
        <v>1437</v>
      </c>
      <c r="AA436" s="22" t="s">
        <v>1874</v>
      </c>
    </row>
    <row r="437" spans="1:27" ht="30" customHeight="1" x14ac:dyDescent="0.25">
      <c r="A437" s="16" t="s">
        <v>270</v>
      </c>
      <c r="B437" s="16" t="s">
        <v>271</v>
      </c>
      <c r="C437" s="16" t="s">
        <v>900</v>
      </c>
      <c r="D437" s="16" t="s">
        <v>26</v>
      </c>
      <c r="E437" s="16" t="s">
        <v>27</v>
      </c>
      <c r="F437" s="42">
        <v>1</v>
      </c>
      <c r="G437" s="42">
        <v>0</v>
      </c>
      <c r="H437" s="42">
        <v>161</v>
      </c>
      <c r="I437" s="42">
        <v>360</v>
      </c>
      <c r="J437" s="42">
        <v>0.44722222222222202</v>
      </c>
      <c r="K437" s="42">
        <v>1</v>
      </c>
      <c r="L437" s="42">
        <v>1</v>
      </c>
      <c r="M437" s="43">
        <v>1</v>
      </c>
      <c r="N437" s="43">
        <v>1</v>
      </c>
      <c r="O437" s="42">
        <v>360</v>
      </c>
      <c r="P437" s="44">
        <v>0.95</v>
      </c>
      <c r="Q437" s="16" t="s">
        <v>1436</v>
      </c>
      <c r="R437" s="43">
        <v>36</v>
      </c>
      <c r="S437" s="16" t="s">
        <v>1102</v>
      </c>
      <c r="T437" s="43">
        <v>1</v>
      </c>
      <c r="U437" s="43">
        <v>0</v>
      </c>
      <c r="V437" s="43">
        <v>1</v>
      </c>
      <c r="W437" s="45">
        <v>41600</v>
      </c>
      <c r="X437" s="45">
        <v>34036.379999999997</v>
      </c>
      <c r="Y437" s="45">
        <v>-7563.62</v>
      </c>
      <c r="Z437" s="22" t="s">
        <v>1437</v>
      </c>
      <c r="AA437" s="22" t="s">
        <v>1875</v>
      </c>
    </row>
    <row r="438" spans="1:27" ht="30" customHeight="1" x14ac:dyDescent="0.25">
      <c r="A438" s="16" t="s">
        <v>270</v>
      </c>
      <c r="B438" s="16" t="s">
        <v>271</v>
      </c>
      <c r="C438" s="16" t="s">
        <v>900</v>
      </c>
      <c r="D438" s="16" t="s">
        <v>34</v>
      </c>
      <c r="E438" s="16" t="s">
        <v>35</v>
      </c>
      <c r="F438" s="42">
        <v>2</v>
      </c>
      <c r="G438" s="42">
        <v>2</v>
      </c>
      <c r="H438" s="42">
        <v>98.8</v>
      </c>
      <c r="I438" s="42">
        <v>386.75</v>
      </c>
      <c r="J438" s="42">
        <v>0.25546218487395</v>
      </c>
      <c r="K438" s="42">
        <v>1</v>
      </c>
      <c r="L438" s="42">
        <v>1</v>
      </c>
      <c r="M438" s="43">
        <v>1</v>
      </c>
      <c r="N438" s="43">
        <v>-1</v>
      </c>
      <c r="O438" s="42">
        <v>-386.75</v>
      </c>
      <c r="P438" s="44">
        <v>0.95</v>
      </c>
      <c r="Q438" s="16" t="s">
        <v>1436</v>
      </c>
      <c r="R438" s="43">
        <v>0</v>
      </c>
      <c r="S438" s="16" t="s">
        <v>1100</v>
      </c>
      <c r="T438" s="43">
        <v>0</v>
      </c>
      <c r="U438" s="43">
        <v>0</v>
      </c>
      <c r="V438" s="43">
        <v>0</v>
      </c>
      <c r="W438" s="45">
        <v>0</v>
      </c>
      <c r="X438" s="45">
        <v>0</v>
      </c>
      <c r="Y438" s="45">
        <v>0</v>
      </c>
      <c r="Z438" s="22" t="s">
        <v>1439</v>
      </c>
      <c r="AA438" s="22" t="s">
        <v>1876</v>
      </c>
    </row>
    <row r="439" spans="1:27" ht="45" customHeight="1" x14ac:dyDescent="0.25">
      <c r="A439" s="16" t="s">
        <v>270</v>
      </c>
      <c r="B439" s="16" t="s">
        <v>271</v>
      </c>
      <c r="C439" s="16" t="s">
        <v>900</v>
      </c>
      <c r="D439" s="16" t="s">
        <v>46</v>
      </c>
      <c r="E439" s="16" t="s">
        <v>47</v>
      </c>
      <c r="F439" s="42">
        <v>0</v>
      </c>
      <c r="G439" s="42">
        <v>0</v>
      </c>
      <c r="H439" s="42">
        <v>1155</v>
      </c>
      <c r="I439" s="42">
        <v>404.8</v>
      </c>
      <c r="J439" s="42">
        <v>2.85326086956522</v>
      </c>
      <c r="K439" s="42">
        <v>1</v>
      </c>
      <c r="L439" s="42">
        <v>1</v>
      </c>
      <c r="M439" s="43">
        <v>3</v>
      </c>
      <c r="N439" s="43">
        <v>3</v>
      </c>
      <c r="O439" s="42">
        <v>1214.4000000000001</v>
      </c>
      <c r="P439" s="44">
        <v>0.95</v>
      </c>
      <c r="Q439" s="16" t="s">
        <v>1436</v>
      </c>
      <c r="R439" s="43">
        <v>66</v>
      </c>
      <c r="S439" s="16" t="s">
        <v>1105</v>
      </c>
      <c r="T439" s="43">
        <v>3</v>
      </c>
      <c r="U439" s="43">
        <v>0</v>
      </c>
      <c r="V439" s="43">
        <v>3</v>
      </c>
      <c r="W439" s="45">
        <v>222300</v>
      </c>
      <c r="X439" s="45">
        <v>181881.72</v>
      </c>
      <c r="Y439" s="45">
        <v>-40418.28</v>
      </c>
      <c r="Z439" s="22" t="s">
        <v>1437</v>
      </c>
      <c r="AA439" s="22" t="s">
        <v>1877</v>
      </c>
    </row>
    <row r="440" spans="1:27" ht="45" customHeight="1" x14ac:dyDescent="0.25">
      <c r="A440" s="16" t="s">
        <v>270</v>
      </c>
      <c r="B440" s="16" t="s">
        <v>271</v>
      </c>
      <c r="C440" s="16" t="s">
        <v>900</v>
      </c>
      <c r="D440" s="16" t="s">
        <v>48</v>
      </c>
      <c r="E440" s="16" t="s">
        <v>49</v>
      </c>
      <c r="F440" s="42">
        <v>0</v>
      </c>
      <c r="G440" s="42">
        <v>0</v>
      </c>
      <c r="H440" s="42">
        <v>1980</v>
      </c>
      <c r="I440" s="42">
        <v>369</v>
      </c>
      <c r="J440" s="42">
        <v>5.3658536585365901</v>
      </c>
      <c r="K440" s="42">
        <v>1</v>
      </c>
      <c r="L440" s="42">
        <v>1</v>
      </c>
      <c r="M440" s="43">
        <v>6</v>
      </c>
      <c r="N440" s="43">
        <v>6</v>
      </c>
      <c r="O440" s="42">
        <v>2214</v>
      </c>
      <c r="P440" s="44">
        <v>0.95</v>
      </c>
      <c r="Q440" s="16" t="s">
        <v>1436</v>
      </c>
      <c r="R440" s="43">
        <v>100</v>
      </c>
      <c r="S440" s="16" t="s">
        <v>1154</v>
      </c>
      <c r="T440" s="43">
        <v>6</v>
      </c>
      <c r="U440" s="43">
        <v>0</v>
      </c>
      <c r="V440" s="43">
        <v>6</v>
      </c>
      <c r="W440" s="45">
        <v>464100</v>
      </c>
      <c r="X440" s="45">
        <v>379718.28</v>
      </c>
      <c r="Y440" s="45">
        <v>-84381.72</v>
      </c>
      <c r="Z440" s="22" t="s">
        <v>1437</v>
      </c>
      <c r="AA440" s="22" t="s">
        <v>1878</v>
      </c>
    </row>
    <row r="441" spans="1:27" ht="30" customHeight="1" x14ac:dyDescent="0.25">
      <c r="A441" s="16" t="s">
        <v>270</v>
      </c>
      <c r="B441" s="16" t="s">
        <v>271</v>
      </c>
      <c r="C441" s="16" t="s">
        <v>900</v>
      </c>
      <c r="D441" s="16" t="s">
        <v>4</v>
      </c>
      <c r="E441" s="16" t="s">
        <v>5</v>
      </c>
      <c r="F441" s="42">
        <v>0</v>
      </c>
      <c r="G441" s="42">
        <v>0</v>
      </c>
      <c r="H441" s="42">
        <v>42</v>
      </c>
      <c r="I441" s="42">
        <v>386.75</v>
      </c>
      <c r="J441" s="42">
        <v>0.108597285067873</v>
      </c>
      <c r="K441" s="42">
        <v>1</v>
      </c>
      <c r="L441" s="42">
        <v>1</v>
      </c>
      <c r="M441" s="43">
        <v>1</v>
      </c>
      <c r="N441" s="43">
        <v>1</v>
      </c>
      <c r="O441" s="42">
        <v>386.75</v>
      </c>
      <c r="P441" s="44">
        <v>0.95</v>
      </c>
      <c r="Q441" s="16" t="s">
        <v>1436</v>
      </c>
      <c r="R441" s="43">
        <v>36</v>
      </c>
      <c r="S441" s="16" t="s">
        <v>1102</v>
      </c>
      <c r="T441" s="43">
        <v>1</v>
      </c>
      <c r="U441" s="43">
        <v>0</v>
      </c>
      <c r="V441" s="43">
        <v>1</v>
      </c>
      <c r="W441" s="45">
        <v>44850</v>
      </c>
      <c r="X441" s="45">
        <v>36695.519999999997</v>
      </c>
      <c r="Y441" s="45">
        <v>-8154.48</v>
      </c>
      <c r="Z441" s="22" t="s">
        <v>1437</v>
      </c>
      <c r="AA441" s="22" t="s">
        <v>1879</v>
      </c>
    </row>
    <row r="442" spans="1:27" ht="30" customHeight="1" x14ac:dyDescent="0.25">
      <c r="A442" s="16" t="s">
        <v>270</v>
      </c>
      <c r="B442" s="16" t="s">
        <v>271</v>
      </c>
      <c r="C442" s="16" t="s">
        <v>900</v>
      </c>
      <c r="D442" s="16" t="s">
        <v>68</v>
      </c>
      <c r="E442" s="16" t="s">
        <v>69</v>
      </c>
      <c r="F442" s="42">
        <v>0</v>
      </c>
      <c r="G442" s="42">
        <v>0</v>
      </c>
      <c r="H442" s="42">
        <v>50</v>
      </c>
      <c r="I442" s="42">
        <v>369</v>
      </c>
      <c r="J442" s="42">
        <v>0.13550135501355001</v>
      </c>
      <c r="K442" s="42">
        <v>1</v>
      </c>
      <c r="L442" s="42">
        <v>1</v>
      </c>
      <c r="M442" s="43">
        <v>1</v>
      </c>
      <c r="N442" s="43">
        <v>1</v>
      </c>
      <c r="O442" s="42">
        <v>369</v>
      </c>
      <c r="P442" s="44">
        <v>0.95</v>
      </c>
      <c r="Q442" s="16" t="s">
        <v>1436</v>
      </c>
      <c r="R442" s="43">
        <v>36</v>
      </c>
      <c r="S442" s="16" t="s">
        <v>1102</v>
      </c>
      <c r="T442" s="43">
        <v>1</v>
      </c>
      <c r="U442" s="43">
        <v>0</v>
      </c>
      <c r="V442" s="43">
        <v>1</v>
      </c>
      <c r="W442" s="45">
        <v>70850</v>
      </c>
      <c r="X442" s="45">
        <v>57968.1</v>
      </c>
      <c r="Y442" s="45">
        <v>-12881.9</v>
      </c>
      <c r="Z442" s="22" t="s">
        <v>1437</v>
      </c>
      <c r="AA442" s="22" t="s">
        <v>1880</v>
      </c>
    </row>
    <row r="443" spans="1:27" ht="45" customHeight="1" x14ac:dyDescent="0.25">
      <c r="A443" s="16" t="s">
        <v>273</v>
      </c>
      <c r="B443" s="16" t="s">
        <v>274</v>
      </c>
      <c r="C443" s="16" t="s">
        <v>899</v>
      </c>
      <c r="D443" s="16" t="s">
        <v>30</v>
      </c>
      <c r="E443" s="16" t="s">
        <v>31</v>
      </c>
      <c r="F443" s="42">
        <v>6</v>
      </c>
      <c r="G443" s="42">
        <v>6</v>
      </c>
      <c r="H443" s="42">
        <v>9230</v>
      </c>
      <c r="I443" s="42">
        <v>414</v>
      </c>
      <c r="J443" s="42">
        <v>22.294685990338198</v>
      </c>
      <c r="K443" s="42">
        <v>2</v>
      </c>
      <c r="L443" s="42">
        <v>1.04</v>
      </c>
      <c r="M443" s="43">
        <v>24</v>
      </c>
      <c r="N443" s="43">
        <v>18</v>
      </c>
      <c r="O443" s="42">
        <v>7452</v>
      </c>
      <c r="P443" s="44">
        <v>0.95</v>
      </c>
      <c r="Q443" s="16" t="s">
        <v>1436</v>
      </c>
      <c r="R443" s="43">
        <v>100</v>
      </c>
      <c r="S443" s="16" t="s">
        <v>1154</v>
      </c>
      <c r="T443" s="43">
        <v>19</v>
      </c>
      <c r="U443" s="43">
        <v>0</v>
      </c>
      <c r="V443" s="43">
        <v>19</v>
      </c>
      <c r="W443" s="45">
        <v>913900</v>
      </c>
      <c r="X443" s="45">
        <v>747735.12</v>
      </c>
      <c r="Y443" s="45">
        <v>-166164.88</v>
      </c>
      <c r="Z443" s="22" t="s">
        <v>1437</v>
      </c>
      <c r="AA443" s="22" t="s">
        <v>1881</v>
      </c>
    </row>
    <row r="444" spans="1:27" ht="45" customHeight="1" x14ac:dyDescent="0.25">
      <c r="A444" s="16" t="s">
        <v>273</v>
      </c>
      <c r="B444" s="16" t="s">
        <v>274</v>
      </c>
      <c r="C444" s="16" t="s">
        <v>899</v>
      </c>
      <c r="D444" s="16" t="s">
        <v>52</v>
      </c>
      <c r="E444" s="16" t="s">
        <v>53</v>
      </c>
      <c r="F444" s="42">
        <v>4</v>
      </c>
      <c r="G444" s="42">
        <v>6</v>
      </c>
      <c r="H444" s="42">
        <v>1278.55</v>
      </c>
      <c r="I444" s="42">
        <v>386.75</v>
      </c>
      <c r="J444" s="42">
        <v>3.3058823529411798</v>
      </c>
      <c r="K444" s="42">
        <v>1</v>
      </c>
      <c r="L444" s="42">
        <v>1.04</v>
      </c>
      <c r="M444" s="43">
        <v>4</v>
      </c>
      <c r="N444" s="43">
        <v>-2</v>
      </c>
      <c r="O444" s="42">
        <v>-773.5</v>
      </c>
      <c r="P444" s="44">
        <v>0.95</v>
      </c>
      <c r="Q444" s="16" t="s">
        <v>1436</v>
      </c>
      <c r="R444" s="43">
        <v>0</v>
      </c>
      <c r="S444" s="16" t="s">
        <v>1100</v>
      </c>
      <c r="T444" s="43">
        <v>0</v>
      </c>
      <c r="U444" s="43">
        <v>0</v>
      </c>
      <c r="V444" s="43">
        <v>0</v>
      </c>
      <c r="W444" s="45">
        <v>0</v>
      </c>
      <c r="X444" s="45">
        <v>0</v>
      </c>
      <c r="Y444" s="45">
        <v>0</v>
      </c>
      <c r="Z444" s="22" t="s">
        <v>1439</v>
      </c>
      <c r="AA444" s="22" t="s">
        <v>1882</v>
      </c>
    </row>
    <row r="445" spans="1:27" ht="30" customHeight="1" x14ac:dyDescent="0.25">
      <c r="A445" s="16" t="s">
        <v>273</v>
      </c>
      <c r="B445" s="16" t="s">
        <v>274</v>
      </c>
      <c r="C445" s="16" t="s">
        <v>899</v>
      </c>
      <c r="D445" s="16" t="s">
        <v>84</v>
      </c>
      <c r="E445" s="16" t="s">
        <v>85</v>
      </c>
      <c r="F445" s="42">
        <v>2</v>
      </c>
      <c r="G445" s="42">
        <v>0</v>
      </c>
      <c r="H445" s="42">
        <v>2075</v>
      </c>
      <c r="I445" s="42">
        <v>382.5</v>
      </c>
      <c r="J445" s="42">
        <v>5.4248366013071898</v>
      </c>
      <c r="K445" s="42">
        <v>1</v>
      </c>
      <c r="L445" s="42">
        <v>1.04</v>
      </c>
      <c r="M445" s="43">
        <v>6</v>
      </c>
      <c r="N445" s="43">
        <v>6</v>
      </c>
      <c r="O445" s="42">
        <v>2295</v>
      </c>
      <c r="P445" s="44">
        <v>0.95</v>
      </c>
      <c r="Q445" s="16" t="s">
        <v>1436</v>
      </c>
      <c r="R445" s="43">
        <v>100</v>
      </c>
      <c r="S445" s="16" t="s">
        <v>1154</v>
      </c>
      <c r="T445" s="43">
        <v>6</v>
      </c>
      <c r="U445" s="43">
        <v>0</v>
      </c>
      <c r="V445" s="43">
        <v>6</v>
      </c>
      <c r="W445" s="45">
        <v>347100</v>
      </c>
      <c r="X445" s="45">
        <v>283991.40000000002</v>
      </c>
      <c r="Y445" s="45">
        <v>-63108.6</v>
      </c>
      <c r="Z445" s="22" t="s">
        <v>1437</v>
      </c>
      <c r="AA445" s="22" t="s">
        <v>1883</v>
      </c>
    </row>
    <row r="446" spans="1:27" ht="30" customHeight="1" x14ac:dyDescent="0.25">
      <c r="A446" s="16" t="s">
        <v>273</v>
      </c>
      <c r="B446" s="16" t="s">
        <v>274</v>
      </c>
      <c r="C446" s="16" t="s">
        <v>899</v>
      </c>
      <c r="D446" s="16" t="s">
        <v>26</v>
      </c>
      <c r="E446" s="16" t="s">
        <v>27</v>
      </c>
      <c r="F446" s="42">
        <v>1</v>
      </c>
      <c r="G446" s="42">
        <v>0</v>
      </c>
      <c r="H446" s="42">
        <v>566.1</v>
      </c>
      <c r="I446" s="42">
        <v>360</v>
      </c>
      <c r="J446" s="42">
        <v>1.5725</v>
      </c>
      <c r="K446" s="42">
        <v>1</v>
      </c>
      <c r="L446" s="42">
        <v>1.04</v>
      </c>
      <c r="M446" s="43">
        <v>2</v>
      </c>
      <c r="N446" s="43">
        <v>2</v>
      </c>
      <c r="O446" s="42">
        <v>720</v>
      </c>
      <c r="P446" s="44">
        <v>0.95</v>
      </c>
      <c r="Q446" s="16" t="s">
        <v>1436</v>
      </c>
      <c r="R446" s="43">
        <v>51</v>
      </c>
      <c r="S446" s="16" t="s">
        <v>1105</v>
      </c>
      <c r="T446" s="43">
        <v>2</v>
      </c>
      <c r="U446" s="43">
        <v>0</v>
      </c>
      <c r="V446" s="43">
        <v>2</v>
      </c>
      <c r="W446" s="45">
        <v>83200</v>
      </c>
      <c r="X446" s="45">
        <v>68072.759999999995</v>
      </c>
      <c r="Y446" s="45">
        <v>-15127.24</v>
      </c>
      <c r="Z446" s="22" t="s">
        <v>1437</v>
      </c>
      <c r="AA446" s="22" t="s">
        <v>1884</v>
      </c>
    </row>
    <row r="447" spans="1:27" ht="30" customHeight="1" x14ac:dyDescent="0.25">
      <c r="A447" s="16" t="s">
        <v>273</v>
      </c>
      <c r="B447" s="16" t="s">
        <v>274</v>
      </c>
      <c r="C447" s="16" t="s">
        <v>899</v>
      </c>
      <c r="D447" s="16" t="s">
        <v>34</v>
      </c>
      <c r="E447" s="16" t="s">
        <v>35</v>
      </c>
      <c r="F447" s="42">
        <v>3</v>
      </c>
      <c r="G447" s="42">
        <v>0</v>
      </c>
      <c r="H447" s="42">
        <v>218.2</v>
      </c>
      <c r="I447" s="42">
        <v>386.75</v>
      </c>
      <c r="J447" s="42">
        <v>0.56418875242404698</v>
      </c>
      <c r="K447" s="42">
        <v>1</v>
      </c>
      <c r="L447" s="42">
        <v>1.04</v>
      </c>
      <c r="M447" s="43">
        <v>2</v>
      </c>
      <c r="N447" s="43">
        <v>2</v>
      </c>
      <c r="O447" s="42">
        <v>773.5</v>
      </c>
      <c r="P447" s="44">
        <v>0.95</v>
      </c>
      <c r="Q447" s="16" t="s">
        <v>1436</v>
      </c>
      <c r="R447" s="43">
        <v>51</v>
      </c>
      <c r="S447" s="16" t="s">
        <v>1105</v>
      </c>
      <c r="T447" s="43">
        <v>2</v>
      </c>
      <c r="U447" s="43">
        <v>2</v>
      </c>
      <c r="V447" s="43">
        <v>0</v>
      </c>
      <c r="W447" s="45">
        <v>0</v>
      </c>
      <c r="X447" s="45">
        <v>89345.52</v>
      </c>
      <c r="Y447" s="45">
        <v>89345.52</v>
      </c>
      <c r="Z447" s="22" t="s">
        <v>1443</v>
      </c>
      <c r="AA447" s="22" t="s">
        <v>1885</v>
      </c>
    </row>
    <row r="448" spans="1:27" ht="45" customHeight="1" x14ac:dyDescent="0.25">
      <c r="A448" s="16" t="s">
        <v>273</v>
      </c>
      <c r="B448" s="16" t="s">
        <v>274</v>
      </c>
      <c r="C448" s="16" t="s">
        <v>899</v>
      </c>
      <c r="D448" s="16" t="s">
        <v>46</v>
      </c>
      <c r="E448" s="16" t="s">
        <v>47</v>
      </c>
      <c r="F448" s="42">
        <v>0</v>
      </c>
      <c r="G448" s="42">
        <v>0</v>
      </c>
      <c r="H448" s="42">
        <v>910</v>
      </c>
      <c r="I448" s="42">
        <v>404.8</v>
      </c>
      <c r="J448" s="42">
        <v>2.24802371541502</v>
      </c>
      <c r="K448" s="42">
        <v>1</v>
      </c>
      <c r="L448" s="42">
        <v>1.04</v>
      </c>
      <c r="M448" s="43">
        <v>3</v>
      </c>
      <c r="N448" s="43">
        <v>3</v>
      </c>
      <c r="O448" s="42">
        <v>1214.4000000000001</v>
      </c>
      <c r="P448" s="44">
        <v>0.95</v>
      </c>
      <c r="Q448" s="16" t="s">
        <v>1436</v>
      </c>
      <c r="R448" s="43">
        <v>66</v>
      </c>
      <c r="S448" s="16" t="s">
        <v>1105</v>
      </c>
      <c r="T448" s="43">
        <v>3</v>
      </c>
      <c r="U448" s="43">
        <v>0</v>
      </c>
      <c r="V448" s="43">
        <v>3</v>
      </c>
      <c r="W448" s="45">
        <v>222300</v>
      </c>
      <c r="X448" s="45">
        <v>181881.72</v>
      </c>
      <c r="Y448" s="45">
        <v>-40418.28</v>
      </c>
      <c r="Z448" s="22" t="s">
        <v>1437</v>
      </c>
      <c r="AA448" s="22" t="s">
        <v>1886</v>
      </c>
    </row>
    <row r="449" spans="1:27" ht="45" customHeight="1" x14ac:dyDescent="0.25">
      <c r="A449" s="16" t="s">
        <v>273</v>
      </c>
      <c r="B449" s="16" t="s">
        <v>274</v>
      </c>
      <c r="C449" s="16" t="s">
        <v>899</v>
      </c>
      <c r="D449" s="16" t="s">
        <v>48</v>
      </c>
      <c r="E449" s="16" t="s">
        <v>49</v>
      </c>
      <c r="F449" s="42">
        <v>0</v>
      </c>
      <c r="G449" s="42">
        <v>0</v>
      </c>
      <c r="H449" s="42">
        <v>1560</v>
      </c>
      <c r="I449" s="42">
        <v>369</v>
      </c>
      <c r="J449" s="42">
        <v>4.2276422764227597</v>
      </c>
      <c r="K449" s="42">
        <v>1</v>
      </c>
      <c r="L449" s="42">
        <v>1.04</v>
      </c>
      <c r="M449" s="43">
        <v>5</v>
      </c>
      <c r="N449" s="43">
        <v>5</v>
      </c>
      <c r="O449" s="42">
        <v>1845</v>
      </c>
      <c r="P449" s="44">
        <v>0.95</v>
      </c>
      <c r="Q449" s="16" t="s">
        <v>1436</v>
      </c>
      <c r="R449" s="43">
        <v>96</v>
      </c>
      <c r="S449" s="16" t="s">
        <v>1154</v>
      </c>
      <c r="T449" s="43">
        <v>5</v>
      </c>
      <c r="U449" s="43">
        <v>0</v>
      </c>
      <c r="V449" s="43">
        <v>5</v>
      </c>
      <c r="W449" s="45">
        <v>386750</v>
      </c>
      <c r="X449" s="45">
        <v>316431.90000000002</v>
      </c>
      <c r="Y449" s="45">
        <v>-70318.100000000006</v>
      </c>
      <c r="Z449" s="22" t="s">
        <v>1437</v>
      </c>
      <c r="AA449" s="22" t="s">
        <v>1887</v>
      </c>
    </row>
    <row r="450" spans="1:27" ht="30" customHeight="1" x14ac:dyDescent="0.25">
      <c r="A450" s="16" t="s">
        <v>273</v>
      </c>
      <c r="B450" s="16" t="s">
        <v>274</v>
      </c>
      <c r="C450" s="16" t="s">
        <v>899</v>
      </c>
      <c r="D450" s="16" t="s">
        <v>4</v>
      </c>
      <c r="E450" s="16" t="s">
        <v>5</v>
      </c>
      <c r="F450" s="42">
        <v>1</v>
      </c>
      <c r="G450" s="42">
        <v>1</v>
      </c>
      <c r="H450" s="42">
        <v>92</v>
      </c>
      <c r="I450" s="42">
        <v>386.75</v>
      </c>
      <c r="J450" s="42">
        <v>0.23787976729153201</v>
      </c>
      <c r="K450" s="42">
        <v>1</v>
      </c>
      <c r="L450" s="42">
        <v>1.04</v>
      </c>
      <c r="M450" s="43">
        <v>2</v>
      </c>
      <c r="N450" s="43">
        <v>1</v>
      </c>
      <c r="O450" s="42">
        <v>386.75</v>
      </c>
      <c r="P450" s="44">
        <v>0.95</v>
      </c>
      <c r="Q450" s="16" t="s">
        <v>1436</v>
      </c>
      <c r="R450" s="43">
        <v>36</v>
      </c>
      <c r="S450" s="16" t="s">
        <v>1102</v>
      </c>
      <c r="T450" s="43">
        <v>2</v>
      </c>
      <c r="U450" s="43">
        <v>0</v>
      </c>
      <c r="V450" s="43">
        <v>2</v>
      </c>
      <c r="W450" s="45">
        <v>89700</v>
      </c>
      <c r="X450" s="45">
        <v>73391.039999999994</v>
      </c>
      <c r="Y450" s="45">
        <v>-16308.96</v>
      </c>
      <c r="Z450" s="22" t="s">
        <v>1437</v>
      </c>
      <c r="AA450" s="22" t="s">
        <v>1888</v>
      </c>
    </row>
    <row r="451" spans="1:27" ht="45" customHeight="1" x14ac:dyDescent="0.25">
      <c r="A451" s="16" t="s">
        <v>273</v>
      </c>
      <c r="B451" s="16" t="s">
        <v>274</v>
      </c>
      <c r="C451" s="16" t="s">
        <v>899</v>
      </c>
      <c r="D451" s="16" t="s">
        <v>68</v>
      </c>
      <c r="E451" s="16" t="s">
        <v>69</v>
      </c>
      <c r="F451" s="42">
        <v>1</v>
      </c>
      <c r="G451" s="42">
        <v>1</v>
      </c>
      <c r="H451" s="42">
        <v>225</v>
      </c>
      <c r="I451" s="42">
        <v>369</v>
      </c>
      <c r="J451" s="42">
        <v>0.60975609756097604</v>
      </c>
      <c r="K451" s="42">
        <v>1</v>
      </c>
      <c r="L451" s="42">
        <v>1.04</v>
      </c>
      <c r="M451" s="43">
        <v>2</v>
      </c>
      <c r="N451" s="43">
        <v>1</v>
      </c>
      <c r="O451" s="42">
        <v>369</v>
      </c>
      <c r="P451" s="44">
        <v>0.95</v>
      </c>
      <c r="Q451" s="16" t="s">
        <v>1436</v>
      </c>
      <c r="R451" s="43">
        <v>36</v>
      </c>
      <c r="S451" s="16" t="s">
        <v>1102</v>
      </c>
      <c r="T451" s="43">
        <v>2</v>
      </c>
      <c r="U451" s="43">
        <v>0</v>
      </c>
      <c r="V451" s="43">
        <v>2</v>
      </c>
      <c r="W451" s="45">
        <v>141700</v>
      </c>
      <c r="X451" s="45">
        <v>115936.2</v>
      </c>
      <c r="Y451" s="45">
        <v>-25763.8</v>
      </c>
      <c r="Z451" s="22" t="s">
        <v>1437</v>
      </c>
      <c r="AA451" s="22" t="s">
        <v>1889</v>
      </c>
    </row>
    <row r="452" spans="1:27" ht="30" customHeight="1" x14ac:dyDescent="0.25">
      <c r="A452" s="16" t="s">
        <v>276</v>
      </c>
      <c r="B452" s="16" t="s">
        <v>277</v>
      </c>
      <c r="C452" s="16" t="s">
        <v>899</v>
      </c>
      <c r="D452" s="16" t="s">
        <v>30</v>
      </c>
      <c r="E452" s="16" t="s">
        <v>31</v>
      </c>
      <c r="F452" s="42">
        <v>3</v>
      </c>
      <c r="G452" s="42">
        <v>3</v>
      </c>
      <c r="H452" s="42">
        <v>1836</v>
      </c>
      <c r="I452" s="42">
        <v>414</v>
      </c>
      <c r="J452" s="42">
        <v>4.4347826086956497</v>
      </c>
      <c r="K452" s="42">
        <v>2</v>
      </c>
      <c r="L452" s="42">
        <v>1.06</v>
      </c>
      <c r="M452" s="43">
        <v>5</v>
      </c>
      <c r="N452" s="43">
        <v>2</v>
      </c>
      <c r="O452" s="42">
        <v>828</v>
      </c>
      <c r="P452" s="44">
        <v>0.95</v>
      </c>
      <c r="Q452" s="16" t="s">
        <v>1436</v>
      </c>
      <c r="R452" s="43">
        <v>51</v>
      </c>
      <c r="S452" s="16" t="s">
        <v>1105</v>
      </c>
      <c r="T452" s="43">
        <v>3</v>
      </c>
      <c r="U452" s="43">
        <v>0</v>
      </c>
      <c r="V452" s="43">
        <v>3</v>
      </c>
      <c r="W452" s="45">
        <v>144300</v>
      </c>
      <c r="X452" s="45">
        <v>118063.44</v>
      </c>
      <c r="Y452" s="45">
        <v>-26236.560000000001</v>
      </c>
      <c r="Z452" s="22" t="s">
        <v>1437</v>
      </c>
      <c r="AA452" s="22" t="s">
        <v>1890</v>
      </c>
    </row>
    <row r="453" spans="1:27" ht="30" customHeight="1" x14ac:dyDescent="0.25">
      <c r="A453" s="16" t="s">
        <v>276</v>
      </c>
      <c r="B453" s="16" t="s">
        <v>277</v>
      </c>
      <c r="C453" s="16" t="s">
        <v>899</v>
      </c>
      <c r="D453" s="16" t="s">
        <v>52</v>
      </c>
      <c r="E453" s="16" t="s">
        <v>53</v>
      </c>
      <c r="F453" s="42">
        <v>2</v>
      </c>
      <c r="G453" s="42">
        <v>3</v>
      </c>
      <c r="H453" s="42">
        <v>205.25</v>
      </c>
      <c r="I453" s="42">
        <v>386.75</v>
      </c>
      <c r="J453" s="42">
        <v>0.53070458952811905</v>
      </c>
      <c r="K453" s="42">
        <v>1</v>
      </c>
      <c r="L453" s="42">
        <v>1.06</v>
      </c>
      <c r="M453" s="43">
        <v>2</v>
      </c>
      <c r="N453" s="43">
        <v>-1</v>
      </c>
      <c r="O453" s="42">
        <v>-386.75</v>
      </c>
      <c r="P453" s="44">
        <v>0.95</v>
      </c>
      <c r="Q453" s="16" t="s">
        <v>1436</v>
      </c>
      <c r="R453" s="43">
        <v>0</v>
      </c>
      <c r="S453" s="16" t="s">
        <v>1100</v>
      </c>
      <c r="T453" s="43">
        <v>0</v>
      </c>
      <c r="U453" s="43">
        <v>0</v>
      </c>
      <c r="V453" s="43">
        <v>0</v>
      </c>
      <c r="W453" s="45">
        <v>0</v>
      </c>
      <c r="X453" s="45">
        <v>0</v>
      </c>
      <c r="Y453" s="45">
        <v>0</v>
      </c>
      <c r="Z453" s="22" t="s">
        <v>1439</v>
      </c>
      <c r="AA453" s="22" t="s">
        <v>1891</v>
      </c>
    </row>
    <row r="454" spans="1:27" ht="30" customHeight="1" x14ac:dyDescent="0.25">
      <c r="A454" s="16" t="s">
        <v>276</v>
      </c>
      <c r="B454" s="16" t="s">
        <v>277</v>
      </c>
      <c r="C454" s="16" t="s">
        <v>899</v>
      </c>
      <c r="D454" s="16" t="s">
        <v>84</v>
      </c>
      <c r="E454" s="16" t="s">
        <v>85</v>
      </c>
      <c r="F454" s="42">
        <v>1</v>
      </c>
      <c r="G454" s="42">
        <v>0</v>
      </c>
      <c r="H454" s="42">
        <v>477</v>
      </c>
      <c r="I454" s="42">
        <v>382.5</v>
      </c>
      <c r="J454" s="42">
        <v>1.24705882352941</v>
      </c>
      <c r="K454" s="42">
        <v>1</v>
      </c>
      <c r="L454" s="42">
        <v>1.06</v>
      </c>
      <c r="M454" s="43">
        <v>2</v>
      </c>
      <c r="N454" s="43">
        <v>2</v>
      </c>
      <c r="O454" s="42">
        <v>765</v>
      </c>
      <c r="P454" s="44">
        <v>0.95</v>
      </c>
      <c r="Q454" s="16" t="s">
        <v>1436</v>
      </c>
      <c r="R454" s="43">
        <v>51</v>
      </c>
      <c r="S454" s="16" t="s">
        <v>1105</v>
      </c>
      <c r="T454" s="43">
        <v>2</v>
      </c>
      <c r="U454" s="43">
        <v>0</v>
      </c>
      <c r="V454" s="43">
        <v>2</v>
      </c>
      <c r="W454" s="45">
        <v>115700</v>
      </c>
      <c r="X454" s="45">
        <v>94663.8</v>
      </c>
      <c r="Y454" s="45">
        <v>-21036.2</v>
      </c>
      <c r="Z454" s="22" t="s">
        <v>1437</v>
      </c>
      <c r="AA454" s="22" t="s">
        <v>1892</v>
      </c>
    </row>
    <row r="455" spans="1:27" ht="30" customHeight="1" x14ac:dyDescent="0.25">
      <c r="A455" s="16" t="s">
        <v>276</v>
      </c>
      <c r="B455" s="16" t="s">
        <v>277</v>
      </c>
      <c r="C455" s="16" t="s">
        <v>899</v>
      </c>
      <c r="D455" s="16" t="s">
        <v>26</v>
      </c>
      <c r="E455" s="16" t="s">
        <v>27</v>
      </c>
      <c r="F455" s="42">
        <v>1</v>
      </c>
      <c r="G455" s="42">
        <v>0</v>
      </c>
      <c r="H455" s="42">
        <v>172</v>
      </c>
      <c r="I455" s="42">
        <v>360</v>
      </c>
      <c r="J455" s="42">
        <v>0.47777777777777802</v>
      </c>
      <c r="K455" s="42">
        <v>1</v>
      </c>
      <c r="L455" s="42">
        <v>1.06</v>
      </c>
      <c r="M455" s="43">
        <v>2</v>
      </c>
      <c r="N455" s="43">
        <v>2</v>
      </c>
      <c r="O455" s="42">
        <v>720</v>
      </c>
      <c r="P455" s="44">
        <v>0.95</v>
      </c>
      <c r="Q455" s="16" t="s">
        <v>1436</v>
      </c>
      <c r="R455" s="43">
        <v>51</v>
      </c>
      <c r="S455" s="16" t="s">
        <v>1105</v>
      </c>
      <c r="T455" s="43">
        <v>2</v>
      </c>
      <c r="U455" s="43">
        <v>0</v>
      </c>
      <c r="V455" s="43">
        <v>2</v>
      </c>
      <c r="W455" s="45">
        <v>83200</v>
      </c>
      <c r="X455" s="45">
        <v>68072.759999999995</v>
      </c>
      <c r="Y455" s="45">
        <v>-15127.24</v>
      </c>
      <c r="Z455" s="22" t="s">
        <v>1437</v>
      </c>
      <c r="AA455" s="22" t="s">
        <v>1893</v>
      </c>
    </row>
    <row r="456" spans="1:27" ht="30" customHeight="1" x14ac:dyDescent="0.25">
      <c r="A456" s="16" t="s">
        <v>276</v>
      </c>
      <c r="B456" s="16" t="s">
        <v>277</v>
      </c>
      <c r="C456" s="16" t="s">
        <v>899</v>
      </c>
      <c r="D456" s="16" t="s">
        <v>34</v>
      </c>
      <c r="E456" s="16" t="s">
        <v>35</v>
      </c>
      <c r="F456" s="42">
        <v>2</v>
      </c>
      <c r="G456" s="42">
        <v>0</v>
      </c>
      <c r="H456" s="42">
        <v>61</v>
      </c>
      <c r="I456" s="42">
        <v>386.75</v>
      </c>
      <c r="J456" s="42">
        <v>0.15772462831286399</v>
      </c>
      <c r="K456" s="42">
        <v>1</v>
      </c>
      <c r="L456" s="42">
        <v>1.06</v>
      </c>
      <c r="M456" s="43">
        <v>2</v>
      </c>
      <c r="N456" s="43">
        <v>2</v>
      </c>
      <c r="O456" s="42">
        <v>773.5</v>
      </c>
      <c r="P456" s="44">
        <v>0.95</v>
      </c>
      <c r="Q456" s="16" t="s">
        <v>1436</v>
      </c>
      <c r="R456" s="43">
        <v>51</v>
      </c>
      <c r="S456" s="16" t="s">
        <v>1105</v>
      </c>
      <c r="T456" s="43">
        <v>2</v>
      </c>
      <c r="U456" s="43">
        <v>2</v>
      </c>
      <c r="V456" s="43">
        <v>0</v>
      </c>
      <c r="W456" s="45">
        <v>0</v>
      </c>
      <c r="X456" s="45">
        <v>89345.52</v>
      </c>
      <c r="Y456" s="45">
        <v>89345.52</v>
      </c>
      <c r="Z456" s="22" t="s">
        <v>1443</v>
      </c>
      <c r="AA456" s="22" t="s">
        <v>1894</v>
      </c>
    </row>
    <row r="457" spans="1:27" ht="45" customHeight="1" x14ac:dyDescent="0.25">
      <c r="A457" s="16" t="s">
        <v>276</v>
      </c>
      <c r="B457" s="16" t="s">
        <v>277</v>
      </c>
      <c r="C457" s="16" t="s">
        <v>899</v>
      </c>
      <c r="D457" s="16" t="s">
        <v>46</v>
      </c>
      <c r="E457" s="16" t="s">
        <v>47</v>
      </c>
      <c r="F457" s="42">
        <v>0</v>
      </c>
      <c r="G457" s="42">
        <v>0</v>
      </c>
      <c r="H457" s="42">
        <v>413</v>
      </c>
      <c r="I457" s="42">
        <v>404.8</v>
      </c>
      <c r="J457" s="42">
        <v>1.02025691699605</v>
      </c>
      <c r="K457" s="42">
        <v>1</v>
      </c>
      <c r="L457" s="42">
        <v>1.06</v>
      </c>
      <c r="M457" s="43">
        <v>2</v>
      </c>
      <c r="N457" s="43">
        <v>2</v>
      </c>
      <c r="O457" s="42">
        <v>809.6</v>
      </c>
      <c r="P457" s="44">
        <v>0.95</v>
      </c>
      <c r="Q457" s="16" t="s">
        <v>1436</v>
      </c>
      <c r="R457" s="43">
        <v>51</v>
      </c>
      <c r="S457" s="16" t="s">
        <v>1105</v>
      </c>
      <c r="T457" s="43">
        <v>2</v>
      </c>
      <c r="U457" s="43">
        <v>0</v>
      </c>
      <c r="V457" s="43">
        <v>2</v>
      </c>
      <c r="W457" s="45">
        <v>148200</v>
      </c>
      <c r="X457" s="45">
        <v>121254.48</v>
      </c>
      <c r="Y457" s="45">
        <v>-26945.52</v>
      </c>
      <c r="Z457" s="22" t="s">
        <v>1437</v>
      </c>
      <c r="AA457" s="22" t="s">
        <v>1895</v>
      </c>
    </row>
    <row r="458" spans="1:27" ht="45" customHeight="1" x14ac:dyDescent="0.25">
      <c r="A458" s="16" t="s">
        <v>276</v>
      </c>
      <c r="B458" s="16" t="s">
        <v>277</v>
      </c>
      <c r="C458" s="16" t="s">
        <v>899</v>
      </c>
      <c r="D458" s="16" t="s">
        <v>48</v>
      </c>
      <c r="E458" s="16" t="s">
        <v>49</v>
      </c>
      <c r="F458" s="42">
        <v>0</v>
      </c>
      <c r="G458" s="42">
        <v>0</v>
      </c>
      <c r="H458" s="42">
        <v>708</v>
      </c>
      <c r="I458" s="42">
        <v>369</v>
      </c>
      <c r="J458" s="42">
        <v>1.9186991869918699</v>
      </c>
      <c r="K458" s="42">
        <v>1</v>
      </c>
      <c r="L458" s="42">
        <v>1.06</v>
      </c>
      <c r="M458" s="43">
        <v>3</v>
      </c>
      <c r="N458" s="43">
        <v>3</v>
      </c>
      <c r="O458" s="42">
        <v>1107</v>
      </c>
      <c r="P458" s="44">
        <v>0.95</v>
      </c>
      <c r="Q458" s="16" t="s">
        <v>1436</v>
      </c>
      <c r="R458" s="43">
        <v>66</v>
      </c>
      <c r="S458" s="16" t="s">
        <v>1105</v>
      </c>
      <c r="T458" s="43">
        <v>3</v>
      </c>
      <c r="U458" s="43">
        <v>0</v>
      </c>
      <c r="V458" s="43">
        <v>3</v>
      </c>
      <c r="W458" s="45">
        <v>232050</v>
      </c>
      <c r="X458" s="45">
        <v>189859.14</v>
      </c>
      <c r="Y458" s="45">
        <v>-42190.86</v>
      </c>
      <c r="Z458" s="22" t="s">
        <v>1437</v>
      </c>
      <c r="AA458" s="22" t="s">
        <v>1896</v>
      </c>
    </row>
    <row r="459" spans="1:27" ht="30" customHeight="1" x14ac:dyDescent="0.25">
      <c r="A459" s="16" t="s">
        <v>276</v>
      </c>
      <c r="B459" s="16" t="s">
        <v>277</v>
      </c>
      <c r="C459" s="16" t="s">
        <v>899</v>
      </c>
      <c r="D459" s="16" t="s">
        <v>4</v>
      </c>
      <c r="E459" s="16" t="s">
        <v>5</v>
      </c>
      <c r="F459" s="42">
        <v>1</v>
      </c>
      <c r="G459" s="42">
        <v>1</v>
      </c>
      <c r="H459" s="42">
        <v>20</v>
      </c>
      <c r="I459" s="42">
        <v>386.75</v>
      </c>
      <c r="J459" s="42">
        <v>5.1712992889463502E-2</v>
      </c>
      <c r="K459" s="42">
        <v>1</v>
      </c>
      <c r="L459" s="42">
        <v>1.06</v>
      </c>
      <c r="M459" s="43">
        <v>2</v>
      </c>
      <c r="N459" s="43">
        <v>1</v>
      </c>
      <c r="O459" s="42">
        <v>386.75</v>
      </c>
      <c r="P459" s="44">
        <v>0.95</v>
      </c>
      <c r="Q459" s="16" t="s">
        <v>1436</v>
      </c>
      <c r="R459" s="43">
        <v>36</v>
      </c>
      <c r="S459" s="16" t="s">
        <v>1102</v>
      </c>
      <c r="T459" s="43">
        <v>2</v>
      </c>
      <c r="U459" s="43">
        <v>0</v>
      </c>
      <c r="V459" s="43">
        <v>2</v>
      </c>
      <c r="W459" s="45">
        <v>89700</v>
      </c>
      <c r="X459" s="45">
        <v>73391.039999999994</v>
      </c>
      <c r="Y459" s="45">
        <v>-16308.96</v>
      </c>
      <c r="Z459" s="22" t="s">
        <v>1437</v>
      </c>
      <c r="AA459" s="22" t="s">
        <v>1897</v>
      </c>
    </row>
    <row r="460" spans="1:27" ht="45" customHeight="1" x14ac:dyDescent="0.25">
      <c r="A460" s="16" t="s">
        <v>276</v>
      </c>
      <c r="B460" s="16" t="s">
        <v>277</v>
      </c>
      <c r="C460" s="16" t="s">
        <v>899</v>
      </c>
      <c r="D460" s="16" t="s">
        <v>68</v>
      </c>
      <c r="E460" s="16" t="s">
        <v>69</v>
      </c>
      <c r="F460" s="42">
        <v>0</v>
      </c>
      <c r="G460" s="42">
        <v>0</v>
      </c>
      <c r="H460" s="42">
        <v>50</v>
      </c>
      <c r="I460" s="42">
        <v>369</v>
      </c>
      <c r="J460" s="42">
        <v>0.13550135501355001</v>
      </c>
      <c r="K460" s="42">
        <v>1</v>
      </c>
      <c r="L460" s="42">
        <v>1.06</v>
      </c>
      <c r="M460" s="43">
        <v>2</v>
      </c>
      <c r="N460" s="43">
        <v>2</v>
      </c>
      <c r="O460" s="42">
        <v>738</v>
      </c>
      <c r="P460" s="44">
        <v>0.95</v>
      </c>
      <c r="Q460" s="16" t="s">
        <v>1436</v>
      </c>
      <c r="R460" s="43">
        <v>51</v>
      </c>
      <c r="S460" s="16" t="s">
        <v>1105</v>
      </c>
      <c r="T460" s="43">
        <v>2</v>
      </c>
      <c r="U460" s="43">
        <v>0</v>
      </c>
      <c r="V460" s="43">
        <v>2</v>
      </c>
      <c r="W460" s="45">
        <v>141700</v>
      </c>
      <c r="X460" s="45">
        <v>115936.2</v>
      </c>
      <c r="Y460" s="45">
        <v>-25763.8</v>
      </c>
      <c r="Z460" s="22" t="s">
        <v>1437</v>
      </c>
      <c r="AA460" s="22" t="s">
        <v>1898</v>
      </c>
    </row>
    <row r="461" spans="1:27" ht="45" customHeight="1" x14ac:dyDescent="0.25">
      <c r="A461" s="16" t="s">
        <v>279</v>
      </c>
      <c r="B461" s="16" t="s">
        <v>280</v>
      </c>
      <c r="C461" s="16" t="s">
        <v>901</v>
      </c>
      <c r="D461" s="16" t="s">
        <v>30</v>
      </c>
      <c r="E461" s="16" t="s">
        <v>31</v>
      </c>
      <c r="F461" s="42">
        <v>2</v>
      </c>
      <c r="G461" s="42">
        <v>2</v>
      </c>
      <c r="H461" s="42">
        <v>3677</v>
      </c>
      <c r="I461" s="42">
        <v>414</v>
      </c>
      <c r="J461" s="42">
        <v>8.8816425120773008</v>
      </c>
      <c r="K461" s="42">
        <v>2</v>
      </c>
      <c r="L461" s="42">
        <v>1.07</v>
      </c>
      <c r="M461" s="43">
        <v>10</v>
      </c>
      <c r="N461" s="43">
        <v>8</v>
      </c>
      <c r="O461" s="42">
        <v>3312</v>
      </c>
      <c r="P461" s="44">
        <v>0.95</v>
      </c>
      <c r="Q461" s="16" t="s">
        <v>1436</v>
      </c>
      <c r="R461" s="43">
        <v>100</v>
      </c>
      <c r="S461" s="16" t="s">
        <v>1154</v>
      </c>
      <c r="T461" s="43">
        <v>9</v>
      </c>
      <c r="U461" s="43">
        <v>0</v>
      </c>
      <c r="V461" s="43">
        <v>9</v>
      </c>
      <c r="W461" s="45">
        <v>432900</v>
      </c>
      <c r="X461" s="45">
        <v>354190.32</v>
      </c>
      <c r="Y461" s="45">
        <v>-78709.679999999993</v>
      </c>
      <c r="Z461" s="22" t="s">
        <v>1437</v>
      </c>
      <c r="AA461" s="22" t="s">
        <v>1899</v>
      </c>
    </row>
    <row r="462" spans="1:27" ht="45" customHeight="1" x14ac:dyDescent="0.25">
      <c r="A462" s="16" t="s">
        <v>279</v>
      </c>
      <c r="B462" s="16" t="s">
        <v>280</v>
      </c>
      <c r="C462" s="16" t="s">
        <v>901</v>
      </c>
      <c r="D462" s="16" t="s">
        <v>52</v>
      </c>
      <c r="E462" s="16" t="s">
        <v>53</v>
      </c>
      <c r="F462" s="42">
        <v>2</v>
      </c>
      <c r="G462" s="42">
        <v>2</v>
      </c>
      <c r="H462" s="42">
        <v>1189.75</v>
      </c>
      <c r="I462" s="42">
        <v>386.75</v>
      </c>
      <c r="J462" s="42">
        <v>3.0762766645119601</v>
      </c>
      <c r="K462" s="42">
        <v>1</v>
      </c>
      <c r="L462" s="42">
        <v>1.07</v>
      </c>
      <c r="M462" s="43">
        <v>4</v>
      </c>
      <c r="N462" s="43">
        <v>2</v>
      </c>
      <c r="O462" s="42">
        <v>773.5</v>
      </c>
      <c r="P462" s="44">
        <v>0.95</v>
      </c>
      <c r="Q462" s="16" t="s">
        <v>1436</v>
      </c>
      <c r="R462" s="43">
        <v>51</v>
      </c>
      <c r="S462" s="16" t="s">
        <v>1105</v>
      </c>
      <c r="T462" s="43">
        <v>3</v>
      </c>
      <c r="U462" s="43">
        <v>3</v>
      </c>
      <c r="V462" s="43">
        <v>0</v>
      </c>
      <c r="W462" s="45">
        <v>0</v>
      </c>
      <c r="X462" s="45">
        <v>110086.56</v>
      </c>
      <c r="Y462" s="45">
        <v>110086.56</v>
      </c>
      <c r="Z462" s="22" t="s">
        <v>1443</v>
      </c>
      <c r="AA462" s="22" t="s">
        <v>1900</v>
      </c>
    </row>
    <row r="463" spans="1:27" ht="30" customHeight="1" x14ac:dyDescent="0.25">
      <c r="A463" s="16" t="s">
        <v>279</v>
      </c>
      <c r="B463" s="16" t="s">
        <v>280</v>
      </c>
      <c r="C463" s="16" t="s">
        <v>901</v>
      </c>
      <c r="D463" s="16" t="s">
        <v>84</v>
      </c>
      <c r="E463" s="16" t="s">
        <v>85</v>
      </c>
      <c r="F463" s="42">
        <v>1</v>
      </c>
      <c r="G463" s="42">
        <v>1</v>
      </c>
      <c r="H463" s="42">
        <v>881.5</v>
      </c>
      <c r="I463" s="42">
        <v>382.5</v>
      </c>
      <c r="J463" s="42">
        <v>2.30457516339869</v>
      </c>
      <c r="K463" s="42">
        <v>1</v>
      </c>
      <c r="L463" s="42">
        <v>1.07</v>
      </c>
      <c r="M463" s="43">
        <v>3</v>
      </c>
      <c r="N463" s="43">
        <v>2</v>
      </c>
      <c r="O463" s="42">
        <v>765</v>
      </c>
      <c r="P463" s="44">
        <v>0.95</v>
      </c>
      <c r="Q463" s="16" t="s">
        <v>1436</v>
      </c>
      <c r="R463" s="43">
        <v>51</v>
      </c>
      <c r="S463" s="16" t="s">
        <v>1105</v>
      </c>
      <c r="T463" s="43">
        <v>3</v>
      </c>
      <c r="U463" s="43">
        <v>0</v>
      </c>
      <c r="V463" s="43">
        <v>3</v>
      </c>
      <c r="W463" s="45">
        <v>173550</v>
      </c>
      <c r="X463" s="45">
        <v>141995.70000000001</v>
      </c>
      <c r="Y463" s="45">
        <v>-31554.3</v>
      </c>
      <c r="Z463" s="22" t="s">
        <v>1437</v>
      </c>
      <c r="AA463" s="22" t="s">
        <v>1901</v>
      </c>
    </row>
    <row r="464" spans="1:27" ht="30" customHeight="1" x14ac:dyDescent="0.25">
      <c r="A464" s="16" t="s">
        <v>279</v>
      </c>
      <c r="B464" s="16" t="s">
        <v>280</v>
      </c>
      <c r="C464" s="16" t="s">
        <v>901</v>
      </c>
      <c r="D464" s="16" t="s">
        <v>26</v>
      </c>
      <c r="E464" s="16" t="s">
        <v>27</v>
      </c>
      <c r="F464" s="42">
        <v>1</v>
      </c>
      <c r="G464" s="42">
        <v>0</v>
      </c>
      <c r="H464" s="42">
        <v>272.7</v>
      </c>
      <c r="I464" s="42">
        <v>360</v>
      </c>
      <c r="J464" s="42">
        <v>0.75749999999999995</v>
      </c>
      <c r="K464" s="42">
        <v>1</v>
      </c>
      <c r="L464" s="42">
        <v>1.07</v>
      </c>
      <c r="M464" s="43">
        <v>2</v>
      </c>
      <c r="N464" s="43">
        <v>2</v>
      </c>
      <c r="O464" s="42">
        <v>720</v>
      </c>
      <c r="P464" s="44">
        <v>0.95</v>
      </c>
      <c r="Q464" s="16" t="s">
        <v>1436</v>
      </c>
      <c r="R464" s="43">
        <v>51</v>
      </c>
      <c r="S464" s="16" t="s">
        <v>1105</v>
      </c>
      <c r="T464" s="43">
        <v>2</v>
      </c>
      <c r="U464" s="43">
        <v>0</v>
      </c>
      <c r="V464" s="43">
        <v>2</v>
      </c>
      <c r="W464" s="45">
        <v>83200</v>
      </c>
      <c r="X464" s="45">
        <v>68072.759999999995</v>
      </c>
      <c r="Y464" s="45">
        <v>-15127.24</v>
      </c>
      <c r="Z464" s="22" t="s">
        <v>1437</v>
      </c>
      <c r="AA464" s="22" t="s">
        <v>1902</v>
      </c>
    </row>
    <row r="465" spans="1:27" ht="30" customHeight="1" x14ac:dyDescent="0.25">
      <c r="A465" s="16" t="s">
        <v>279</v>
      </c>
      <c r="B465" s="16" t="s">
        <v>280</v>
      </c>
      <c r="C465" s="16" t="s">
        <v>901</v>
      </c>
      <c r="D465" s="16" t="s">
        <v>34</v>
      </c>
      <c r="E465" s="16" t="s">
        <v>35</v>
      </c>
      <c r="F465" s="42">
        <v>2</v>
      </c>
      <c r="G465" s="42">
        <v>1</v>
      </c>
      <c r="H465" s="42">
        <v>203.8</v>
      </c>
      <c r="I465" s="42">
        <v>386.75</v>
      </c>
      <c r="J465" s="42">
        <v>0.52695539754363296</v>
      </c>
      <c r="K465" s="42">
        <v>1</v>
      </c>
      <c r="L465" s="42">
        <v>1.07</v>
      </c>
      <c r="M465" s="43">
        <v>2</v>
      </c>
      <c r="N465" s="43">
        <v>1</v>
      </c>
      <c r="O465" s="42">
        <v>386.75</v>
      </c>
      <c r="P465" s="44">
        <v>0.95</v>
      </c>
      <c r="Q465" s="16" t="s">
        <v>1436</v>
      </c>
      <c r="R465" s="43">
        <v>36</v>
      </c>
      <c r="S465" s="16" t="s">
        <v>1102</v>
      </c>
      <c r="T465" s="43">
        <v>2</v>
      </c>
      <c r="U465" s="43">
        <v>2</v>
      </c>
      <c r="V465" s="43">
        <v>0</v>
      </c>
      <c r="W465" s="45">
        <v>0</v>
      </c>
      <c r="X465" s="45">
        <v>89345.52</v>
      </c>
      <c r="Y465" s="45">
        <v>89345.52</v>
      </c>
      <c r="Z465" s="22" t="s">
        <v>1443</v>
      </c>
      <c r="AA465" s="22" t="s">
        <v>1903</v>
      </c>
    </row>
    <row r="466" spans="1:27" ht="45" customHeight="1" x14ac:dyDescent="0.25">
      <c r="A466" s="16" t="s">
        <v>279</v>
      </c>
      <c r="B466" s="16" t="s">
        <v>280</v>
      </c>
      <c r="C466" s="16" t="s">
        <v>901</v>
      </c>
      <c r="D466" s="16" t="s">
        <v>46</v>
      </c>
      <c r="E466" s="16" t="s">
        <v>47</v>
      </c>
      <c r="F466" s="42">
        <v>0</v>
      </c>
      <c r="G466" s="42">
        <v>0</v>
      </c>
      <c r="H466" s="42">
        <v>196</v>
      </c>
      <c r="I466" s="42">
        <v>404.8</v>
      </c>
      <c r="J466" s="42">
        <v>0.48418972332015803</v>
      </c>
      <c r="K466" s="42">
        <v>1</v>
      </c>
      <c r="L466" s="42">
        <v>1.07</v>
      </c>
      <c r="M466" s="43">
        <v>2</v>
      </c>
      <c r="N466" s="43">
        <v>2</v>
      </c>
      <c r="O466" s="42">
        <v>809.6</v>
      </c>
      <c r="P466" s="44">
        <v>0.95</v>
      </c>
      <c r="Q466" s="16" t="s">
        <v>1436</v>
      </c>
      <c r="R466" s="43">
        <v>51</v>
      </c>
      <c r="S466" s="16" t="s">
        <v>1105</v>
      </c>
      <c r="T466" s="43">
        <v>2</v>
      </c>
      <c r="U466" s="43">
        <v>0</v>
      </c>
      <c r="V466" s="43">
        <v>2</v>
      </c>
      <c r="W466" s="45">
        <v>148200</v>
      </c>
      <c r="X466" s="45">
        <v>121254.48</v>
      </c>
      <c r="Y466" s="45">
        <v>-26945.52</v>
      </c>
      <c r="Z466" s="22" t="s">
        <v>1437</v>
      </c>
      <c r="AA466" s="22" t="s">
        <v>1904</v>
      </c>
    </row>
    <row r="467" spans="1:27" ht="45" customHeight="1" x14ac:dyDescent="0.25">
      <c r="A467" s="16" t="s">
        <v>279</v>
      </c>
      <c r="B467" s="16" t="s">
        <v>280</v>
      </c>
      <c r="C467" s="16" t="s">
        <v>901</v>
      </c>
      <c r="D467" s="16" t="s">
        <v>48</v>
      </c>
      <c r="E467" s="16" t="s">
        <v>49</v>
      </c>
      <c r="F467" s="42">
        <v>0</v>
      </c>
      <c r="G467" s="42">
        <v>0</v>
      </c>
      <c r="H467" s="42">
        <v>336</v>
      </c>
      <c r="I467" s="42">
        <v>369</v>
      </c>
      <c r="J467" s="42">
        <v>0.91056910569105698</v>
      </c>
      <c r="K467" s="42">
        <v>1</v>
      </c>
      <c r="L467" s="42">
        <v>1.07</v>
      </c>
      <c r="M467" s="43">
        <v>2</v>
      </c>
      <c r="N467" s="43">
        <v>2</v>
      </c>
      <c r="O467" s="42">
        <v>738</v>
      </c>
      <c r="P467" s="44">
        <v>0.95</v>
      </c>
      <c r="Q467" s="16" t="s">
        <v>1436</v>
      </c>
      <c r="R467" s="43">
        <v>51</v>
      </c>
      <c r="S467" s="16" t="s">
        <v>1105</v>
      </c>
      <c r="T467" s="43">
        <v>2</v>
      </c>
      <c r="U467" s="43">
        <v>0</v>
      </c>
      <c r="V467" s="43">
        <v>2</v>
      </c>
      <c r="W467" s="45">
        <v>154700</v>
      </c>
      <c r="X467" s="45">
        <v>126572.76</v>
      </c>
      <c r="Y467" s="45">
        <v>-28127.24</v>
      </c>
      <c r="Z467" s="22" t="s">
        <v>1437</v>
      </c>
      <c r="AA467" s="22" t="s">
        <v>1905</v>
      </c>
    </row>
    <row r="468" spans="1:27" ht="30" customHeight="1" x14ac:dyDescent="0.25">
      <c r="A468" s="16" t="s">
        <v>279</v>
      </c>
      <c r="B468" s="16" t="s">
        <v>280</v>
      </c>
      <c r="C468" s="16" t="s">
        <v>901</v>
      </c>
      <c r="D468" s="16" t="s">
        <v>4</v>
      </c>
      <c r="E468" s="16" t="s">
        <v>5</v>
      </c>
      <c r="F468" s="42">
        <v>0</v>
      </c>
      <c r="G468" s="42">
        <v>0</v>
      </c>
      <c r="H468" s="42">
        <v>86</v>
      </c>
      <c r="I468" s="42">
        <v>386.75</v>
      </c>
      <c r="J468" s="42">
        <v>0.222365869424693</v>
      </c>
      <c r="K468" s="42">
        <v>1</v>
      </c>
      <c r="L468" s="42">
        <v>1.07</v>
      </c>
      <c r="M468" s="43">
        <v>2</v>
      </c>
      <c r="N468" s="43">
        <v>2</v>
      </c>
      <c r="O468" s="42">
        <v>773.5</v>
      </c>
      <c r="P468" s="44">
        <v>0.95</v>
      </c>
      <c r="Q468" s="16" t="s">
        <v>1436</v>
      </c>
      <c r="R468" s="43">
        <v>51</v>
      </c>
      <c r="S468" s="16" t="s">
        <v>1105</v>
      </c>
      <c r="T468" s="43">
        <v>2</v>
      </c>
      <c r="U468" s="43">
        <v>0</v>
      </c>
      <c r="V468" s="43">
        <v>2</v>
      </c>
      <c r="W468" s="45">
        <v>89700</v>
      </c>
      <c r="X468" s="45">
        <v>73391.039999999994</v>
      </c>
      <c r="Y468" s="45">
        <v>-16308.96</v>
      </c>
      <c r="Z468" s="22" t="s">
        <v>1437</v>
      </c>
      <c r="AA468" s="22" t="s">
        <v>1906</v>
      </c>
    </row>
    <row r="469" spans="1:27" ht="45" customHeight="1" x14ac:dyDescent="0.25">
      <c r="A469" s="16" t="s">
        <v>279</v>
      </c>
      <c r="B469" s="16" t="s">
        <v>280</v>
      </c>
      <c r="C469" s="16" t="s">
        <v>901</v>
      </c>
      <c r="D469" s="16" t="s">
        <v>68</v>
      </c>
      <c r="E469" s="16" t="s">
        <v>69</v>
      </c>
      <c r="F469" s="42">
        <v>0</v>
      </c>
      <c r="G469" s="42">
        <v>0</v>
      </c>
      <c r="H469" s="42">
        <v>75</v>
      </c>
      <c r="I469" s="42">
        <v>369</v>
      </c>
      <c r="J469" s="42">
        <v>0.203252032520325</v>
      </c>
      <c r="K469" s="42">
        <v>1</v>
      </c>
      <c r="L469" s="42">
        <v>1.07</v>
      </c>
      <c r="M469" s="43">
        <v>2</v>
      </c>
      <c r="N469" s="43">
        <v>2</v>
      </c>
      <c r="O469" s="42">
        <v>738</v>
      </c>
      <c r="P469" s="44">
        <v>0.95</v>
      </c>
      <c r="Q469" s="16" t="s">
        <v>1436</v>
      </c>
      <c r="R469" s="43">
        <v>51</v>
      </c>
      <c r="S469" s="16" t="s">
        <v>1105</v>
      </c>
      <c r="T469" s="43">
        <v>2</v>
      </c>
      <c r="U469" s="43">
        <v>0</v>
      </c>
      <c r="V469" s="43">
        <v>2</v>
      </c>
      <c r="W469" s="45">
        <v>141700</v>
      </c>
      <c r="X469" s="45">
        <v>115936.2</v>
      </c>
      <c r="Y469" s="45">
        <v>-25763.8</v>
      </c>
      <c r="Z469" s="22" t="s">
        <v>1437</v>
      </c>
      <c r="AA469" s="22" t="s">
        <v>1907</v>
      </c>
    </row>
    <row r="470" spans="1:27" ht="45" customHeight="1" x14ac:dyDescent="0.25">
      <c r="A470" s="16" t="s">
        <v>223</v>
      </c>
      <c r="B470" s="16" t="s">
        <v>224</v>
      </c>
      <c r="C470" s="16" t="s">
        <v>905</v>
      </c>
      <c r="D470" s="16" t="s">
        <v>30</v>
      </c>
      <c r="E470" s="16" t="s">
        <v>31</v>
      </c>
      <c r="F470" s="42">
        <v>0</v>
      </c>
      <c r="G470" s="42">
        <v>0</v>
      </c>
      <c r="H470" s="42">
        <v>2177</v>
      </c>
      <c r="I470" s="42">
        <v>414</v>
      </c>
      <c r="J470" s="42">
        <v>5.2584541062801904</v>
      </c>
      <c r="K470" s="42">
        <v>2</v>
      </c>
      <c r="L470" s="42">
        <v>1.0900000000000001</v>
      </c>
      <c r="M470" s="43">
        <v>6</v>
      </c>
      <c r="N470" s="43">
        <v>6</v>
      </c>
      <c r="O470" s="42">
        <v>2484</v>
      </c>
      <c r="P470" s="44">
        <v>0.95</v>
      </c>
      <c r="Q470" s="16" t="s">
        <v>1436</v>
      </c>
      <c r="R470" s="43">
        <v>100</v>
      </c>
      <c r="S470" s="16" t="s">
        <v>1154</v>
      </c>
      <c r="T470" s="43">
        <v>6</v>
      </c>
      <c r="U470" s="43">
        <v>0</v>
      </c>
      <c r="V470" s="43">
        <v>6</v>
      </c>
      <c r="W470" s="45">
        <v>288600</v>
      </c>
      <c r="X470" s="45">
        <v>236126.88</v>
      </c>
      <c r="Y470" s="45">
        <v>-52473.120000000003</v>
      </c>
      <c r="Z470" s="22" t="s">
        <v>1437</v>
      </c>
      <c r="AA470" s="22" t="s">
        <v>1719</v>
      </c>
    </row>
    <row r="471" spans="1:27" ht="45" customHeight="1" x14ac:dyDescent="0.25">
      <c r="A471" s="16" t="s">
        <v>223</v>
      </c>
      <c r="B471" s="16" t="s">
        <v>224</v>
      </c>
      <c r="C471" s="16" t="s">
        <v>905</v>
      </c>
      <c r="D471" s="16" t="s">
        <v>52</v>
      </c>
      <c r="E471" s="16" t="s">
        <v>53</v>
      </c>
      <c r="F471" s="42">
        <v>0</v>
      </c>
      <c r="G471" s="42">
        <v>0</v>
      </c>
      <c r="H471" s="42">
        <v>843.9</v>
      </c>
      <c r="I471" s="42">
        <v>386.75</v>
      </c>
      <c r="J471" s="42">
        <v>2.1820297349709099</v>
      </c>
      <c r="K471" s="42">
        <v>1</v>
      </c>
      <c r="L471" s="42">
        <v>1.0900000000000001</v>
      </c>
      <c r="M471" s="43">
        <v>3</v>
      </c>
      <c r="N471" s="43">
        <v>3</v>
      </c>
      <c r="O471" s="42">
        <v>1160.25</v>
      </c>
      <c r="P471" s="44">
        <v>0.95</v>
      </c>
      <c r="Q471" s="16" t="s">
        <v>1436</v>
      </c>
      <c r="R471" s="43">
        <v>66</v>
      </c>
      <c r="S471" s="16" t="s">
        <v>1105</v>
      </c>
      <c r="T471" s="43">
        <v>3</v>
      </c>
      <c r="U471" s="43">
        <v>3</v>
      </c>
      <c r="V471" s="43">
        <v>0</v>
      </c>
      <c r="W471" s="45">
        <v>0</v>
      </c>
      <c r="X471" s="45">
        <v>110086.56</v>
      </c>
      <c r="Y471" s="45">
        <v>110086.56</v>
      </c>
      <c r="Z471" s="22" t="s">
        <v>1443</v>
      </c>
      <c r="AA471" s="22" t="s">
        <v>1908</v>
      </c>
    </row>
    <row r="472" spans="1:27" ht="45" customHeight="1" x14ac:dyDescent="0.25">
      <c r="A472" s="16" t="s">
        <v>223</v>
      </c>
      <c r="B472" s="16" t="s">
        <v>224</v>
      </c>
      <c r="C472" s="16" t="s">
        <v>905</v>
      </c>
      <c r="D472" s="16" t="s">
        <v>84</v>
      </c>
      <c r="E472" s="16" t="s">
        <v>85</v>
      </c>
      <c r="F472" s="42">
        <v>0</v>
      </c>
      <c r="G472" s="42">
        <v>0</v>
      </c>
      <c r="H472" s="42">
        <v>535</v>
      </c>
      <c r="I472" s="42">
        <v>382.5</v>
      </c>
      <c r="J472" s="42">
        <v>1.39869281045752</v>
      </c>
      <c r="K472" s="42">
        <v>1</v>
      </c>
      <c r="L472" s="42">
        <v>1.0900000000000001</v>
      </c>
      <c r="M472" s="43">
        <v>2</v>
      </c>
      <c r="N472" s="43">
        <v>2</v>
      </c>
      <c r="O472" s="42">
        <v>765</v>
      </c>
      <c r="P472" s="44">
        <v>0.95</v>
      </c>
      <c r="Q472" s="16" t="s">
        <v>1436</v>
      </c>
      <c r="R472" s="43">
        <v>51</v>
      </c>
      <c r="S472" s="16" t="s">
        <v>1105</v>
      </c>
      <c r="T472" s="43">
        <v>2</v>
      </c>
      <c r="U472" s="43">
        <v>0</v>
      </c>
      <c r="V472" s="43">
        <v>2</v>
      </c>
      <c r="W472" s="45">
        <v>115700</v>
      </c>
      <c r="X472" s="45">
        <v>94663.8</v>
      </c>
      <c r="Y472" s="45">
        <v>-21036.2</v>
      </c>
      <c r="Z472" s="22" t="s">
        <v>1437</v>
      </c>
      <c r="AA472" s="22" t="s">
        <v>1721</v>
      </c>
    </row>
    <row r="473" spans="1:27" ht="45" customHeight="1" x14ac:dyDescent="0.25">
      <c r="A473" s="16" t="s">
        <v>223</v>
      </c>
      <c r="B473" s="16" t="s">
        <v>224</v>
      </c>
      <c r="C473" s="16" t="s">
        <v>905</v>
      </c>
      <c r="D473" s="16" t="s">
        <v>26</v>
      </c>
      <c r="E473" s="16" t="s">
        <v>27</v>
      </c>
      <c r="F473" s="42">
        <v>0</v>
      </c>
      <c r="G473" s="42">
        <v>0</v>
      </c>
      <c r="H473" s="42">
        <v>185.5</v>
      </c>
      <c r="I473" s="42">
        <v>360</v>
      </c>
      <c r="J473" s="42">
        <v>0.51527777777777795</v>
      </c>
      <c r="K473" s="42">
        <v>1</v>
      </c>
      <c r="L473" s="42">
        <v>1.0900000000000001</v>
      </c>
      <c r="M473" s="43">
        <v>2</v>
      </c>
      <c r="N473" s="43">
        <v>2</v>
      </c>
      <c r="O473" s="42">
        <v>720</v>
      </c>
      <c r="P473" s="44">
        <v>0.95</v>
      </c>
      <c r="Q473" s="16" t="s">
        <v>1436</v>
      </c>
      <c r="R473" s="43">
        <v>51</v>
      </c>
      <c r="S473" s="16" t="s">
        <v>1105</v>
      </c>
      <c r="T473" s="43">
        <v>2</v>
      </c>
      <c r="U473" s="43">
        <v>0</v>
      </c>
      <c r="V473" s="43">
        <v>2</v>
      </c>
      <c r="W473" s="45">
        <v>83200</v>
      </c>
      <c r="X473" s="45">
        <v>68072.759999999995</v>
      </c>
      <c r="Y473" s="45">
        <v>-15127.24</v>
      </c>
      <c r="Z473" s="22" t="s">
        <v>1437</v>
      </c>
      <c r="AA473" s="22" t="s">
        <v>1722</v>
      </c>
    </row>
    <row r="474" spans="1:27" ht="30" customHeight="1" x14ac:dyDescent="0.25">
      <c r="A474" s="16" t="s">
        <v>223</v>
      </c>
      <c r="B474" s="16" t="s">
        <v>224</v>
      </c>
      <c r="C474" s="16" t="s">
        <v>905</v>
      </c>
      <c r="D474" s="16" t="s">
        <v>34</v>
      </c>
      <c r="E474" s="16" t="s">
        <v>35</v>
      </c>
      <c r="F474" s="42">
        <v>0</v>
      </c>
      <c r="G474" s="42">
        <v>0</v>
      </c>
      <c r="H474" s="42">
        <v>147.19999999999999</v>
      </c>
      <c r="I474" s="42">
        <v>386.75</v>
      </c>
      <c r="J474" s="42">
        <v>0.38060762766645101</v>
      </c>
      <c r="K474" s="42">
        <v>1</v>
      </c>
      <c r="L474" s="42">
        <v>1.0900000000000001</v>
      </c>
      <c r="M474" s="43">
        <v>2</v>
      </c>
      <c r="N474" s="43">
        <v>2</v>
      </c>
      <c r="O474" s="42">
        <v>773.5</v>
      </c>
      <c r="P474" s="44">
        <v>0.95</v>
      </c>
      <c r="Q474" s="16" t="s">
        <v>1436</v>
      </c>
      <c r="R474" s="43">
        <v>51</v>
      </c>
      <c r="S474" s="16" t="s">
        <v>1105</v>
      </c>
      <c r="T474" s="43">
        <v>2</v>
      </c>
      <c r="U474" s="43">
        <v>2</v>
      </c>
      <c r="V474" s="43">
        <v>0</v>
      </c>
      <c r="W474" s="45">
        <v>0</v>
      </c>
      <c r="X474" s="45">
        <v>89345.52</v>
      </c>
      <c r="Y474" s="45">
        <v>89345.52</v>
      </c>
      <c r="Z474" s="22" t="s">
        <v>1443</v>
      </c>
      <c r="AA474" s="22" t="s">
        <v>1723</v>
      </c>
    </row>
    <row r="475" spans="1:27" ht="45" customHeight="1" x14ac:dyDescent="0.25">
      <c r="A475" s="16" t="s">
        <v>223</v>
      </c>
      <c r="B475" s="16" t="s">
        <v>224</v>
      </c>
      <c r="C475" s="16" t="s">
        <v>905</v>
      </c>
      <c r="D475" s="16" t="s">
        <v>46</v>
      </c>
      <c r="E475" s="16" t="s">
        <v>47</v>
      </c>
      <c r="F475" s="42">
        <v>0</v>
      </c>
      <c r="G475" s="42">
        <v>0</v>
      </c>
      <c r="H475" s="42">
        <v>0</v>
      </c>
      <c r="I475" s="42">
        <v>404.8</v>
      </c>
      <c r="J475" s="42">
        <v>0</v>
      </c>
      <c r="K475" s="42">
        <v>1</v>
      </c>
      <c r="L475" s="42">
        <v>1.0900000000000001</v>
      </c>
      <c r="M475" s="43">
        <v>2</v>
      </c>
      <c r="N475" s="43">
        <v>2</v>
      </c>
      <c r="O475" s="42">
        <v>809.6</v>
      </c>
      <c r="P475" s="44">
        <v>0.95</v>
      </c>
      <c r="Q475" s="16" t="s">
        <v>1436</v>
      </c>
      <c r="R475" s="43">
        <v>51</v>
      </c>
      <c r="S475" s="16" t="s">
        <v>1105</v>
      </c>
      <c r="T475" s="43">
        <v>2</v>
      </c>
      <c r="U475" s="43">
        <v>0</v>
      </c>
      <c r="V475" s="43">
        <v>2</v>
      </c>
      <c r="W475" s="45">
        <v>148200</v>
      </c>
      <c r="X475" s="45">
        <v>121254.48</v>
      </c>
      <c r="Y475" s="45">
        <v>-26945.52</v>
      </c>
      <c r="Z475" s="22" t="s">
        <v>1437</v>
      </c>
      <c r="AA475" s="22" t="s">
        <v>1724</v>
      </c>
    </row>
    <row r="476" spans="1:27" ht="45" customHeight="1" x14ac:dyDescent="0.25">
      <c r="A476" s="16" t="s">
        <v>223</v>
      </c>
      <c r="B476" s="16" t="s">
        <v>224</v>
      </c>
      <c r="C476" s="16" t="s">
        <v>905</v>
      </c>
      <c r="D476" s="16" t="s">
        <v>48</v>
      </c>
      <c r="E476" s="16" t="s">
        <v>49</v>
      </c>
      <c r="F476" s="42">
        <v>0</v>
      </c>
      <c r="G476" s="42">
        <v>0</v>
      </c>
      <c r="H476" s="42">
        <v>0</v>
      </c>
      <c r="I476" s="42">
        <v>369</v>
      </c>
      <c r="J476" s="42">
        <v>0</v>
      </c>
      <c r="K476" s="42">
        <v>1</v>
      </c>
      <c r="L476" s="42">
        <v>1.0900000000000001</v>
      </c>
      <c r="M476" s="43">
        <v>2</v>
      </c>
      <c r="N476" s="43">
        <v>2</v>
      </c>
      <c r="O476" s="42">
        <v>738</v>
      </c>
      <c r="P476" s="44">
        <v>0.95</v>
      </c>
      <c r="Q476" s="16" t="s">
        <v>1436</v>
      </c>
      <c r="R476" s="43">
        <v>51</v>
      </c>
      <c r="S476" s="16" t="s">
        <v>1105</v>
      </c>
      <c r="T476" s="43">
        <v>2</v>
      </c>
      <c r="U476" s="43">
        <v>0</v>
      </c>
      <c r="V476" s="43">
        <v>2</v>
      </c>
      <c r="W476" s="45">
        <v>154700</v>
      </c>
      <c r="X476" s="45">
        <v>126572.76</v>
      </c>
      <c r="Y476" s="45">
        <v>-28127.24</v>
      </c>
      <c r="Z476" s="22" t="s">
        <v>1437</v>
      </c>
      <c r="AA476" s="22" t="s">
        <v>1725</v>
      </c>
    </row>
    <row r="477" spans="1:27" ht="45" customHeight="1" x14ac:dyDescent="0.25">
      <c r="A477" s="16" t="s">
        <v>223</v>
      </c>
      <c r="B477" s="16" t="s">
        <v>224</v>
      </c>
      <c r="C477" s="16" t="s">
        <v>905</v>
      </c>
      <c r="D477" s="16" t="s">
        <v>4</v>
      </c>
      <c r="E477" s="16" t="s">
        <v>5</v>
      </c>
      <c r="F477" s="42">
        <v>0</v>
      </c>
      <c r="G477" s="42">
        <v>0</v>
      </c>
      <c r="H477" s="42">
        <v>62</v>
      </c>
      <c r="I477" s="42">
        <v>386.75</v>
      </c>
      <c r="J477" s="42">
        <v>0.16031027795733699</v>
      </c>
      <c r="K477" s="42">
        <v>1</v>
      </c>
      <c r="L477" s="42">
        <v>1.0900000000000001</v>
      </c>
      <c r="M477" s="43">
        <v>2</v>
      </c>
      <c r="N477" s="43">
        <v>2</v>
      </c>
      <c r="O477" s="42">
        <v>773.5</v>
      </c>
      <c r="P477" s="44">
        <v>0.95</v>
      </c>
      <c r="Q477" s="16" t="s">
        <v>1436</v>
      </c>
      <c r="R477" s="43">
        <v>51</v>
      </c>
      <c r="S477" s="16" t="s">
        <v>1105</v>
      </c>
      <c r="T477" s="43">
        <v>2</v>
      </c>
      <c r="U477" s="43">
        <v>0</v>
      </c>
      <c r="V477" s="43">
        <v>2</v>
      </c>
      <c r="W477" s="45">
        <v>89700</v>
      </c>
      <c r="X477" s="45">
        <v>73391.039999999994</v>
      </c>
      <c r="Y477" s="45">
        <v>-16308.96</v>
      </c>
      <c r="Z477" s="22" t="s">
        <v>1437</v>
      </c>
      <c r="AA477" s="22" t="s">
        <v>1726</v>
      </c>
    </row>
    <row r="478" spans="1:27" ht="45" customHeight="1" x14ac:dyDescent="0.25">
      <c r="A478" s="16" t="s">
        <v>223</v>
      </c>
      <c r="B478" s="16" t="s">
        <v>224</v>
      </c>
      <c r="C478" s="16" t="s">
        <v>905</v>
      </c>
      <c r="D478" s="16" t="s">
        <v>68</v>
      </c>
      <c r="E478" s="16" t="s">
        <v>69</v>
      </c>
      <c r="F478" s="42">
        <v>0</v>
      </c>
      <c r="G478" s="42">
        <v>0</v>
      </c>
      <c r="H478" s="42">
        <v>50</v>
      </c>
      <c r="I478" s="42">
        <v>369</v>
      </c>
      <c r="J478" s="42">
        <v>0.13550135501355001</v>
      </c>
      <c r="K478" s="42">
        <v>1</v>
      </c>
      <c r="L478" s="42">
        <v>1.0900000000000001</v>
      </c>
      <c r="M478" s="43">
        <v>2</v>
      </c>
      <c r="N478" s="43">
        <v>2</v>
      </c>
      <c r="O478" s="42">
        <v>738</v>
      </c>
      <c r="P478" s="44">
        <v>0.95</v>
      </c>
      <c r="Q478" s="16" t="s">
        <v>1436</v>
      </c>
      <c r="R478" s="43">
        <v>51</v>
      </c>
      <c r="S478" s="16" t="s">
        <v>1105</v>
      </c>
      <c r="T478" s="43">
        <v>2</v>
      </c>
      <c r="U478" s="43">
        <v>0</v>
      </c>
      <c r="V478" s="43">
        <v>2</v>
      </c>
      <c r="W478" s="45">
        <v>141700</v>
      </c>
      <c r="X478" s="45">
        <v>115936.2</v>
      </c>
      <c r="Y478" s="45">
        <v>-25763.8</v>
      </c>
      <c r="Z478" s="22" t="s">
        <v>1437</v>
      </c>
      <c r="AA478" s="22" t="s">
        <v>1727</v>
      </c>
    </row>
    <row r="479" spans="1:27" ht="30" customHeight="1" x14ac:dyDescent="0.25">
      <c r="A479" s="16" t="s">
        <v>260</v>
      </c>
      <c r="B479" s="16" t="s">
        <v>261</v>
      </c>
      <c r="C479" s="16" t="s">
        <v>907</v>
      </c>
      <c r="D479" s="16" t="s">
        <v>30</v>
      </c>
      <c r="E479" s="16" t="s">
        <v>31</v>
      </c>
      <c r="F479" s="42">
        <v>0</v>
      </c>
      <c r="G479" s="42">
        <v>0</v>
      </c>
      <c r="H479" s="42">
        <v>2177</v>
      </c>
      <c r="I479" s="42">
        <v>414</v>
      </c>
      <c r="J479" s="42">
        <v>5.2584541062801904</v>
      </c>
      <c r="K479" s="42">
        <v>2</v>
      </c>
      <c r="L479" s="42">
        <v>1.1000000000000001</v>
      </c>
      <c r="M479" s="43">
        <v>6</v>
      </c>
      <c r="N479" s="43">
        <v>6</v>
      </c>
      <c r="O479" s="42">
        <v>2484</v>
      </c>
      <c r="P479" s="44">
        <v>0.95</v>
      </c>
      <c r="Q479" s="16" t="s">
        <v>1436</v>
      </c>
      <c r="R479" s="43">
        <v>100</v>
      </c>
      <c r="S479" s="16" t="s">
        <v>1154</v>
      </c>
      <c r="T479" s="43">
        <v>6</v>
      </c>
      <c r="U479" s="43">
        <v>0</v>
      </c>
      <c r="V479" s="43">
        <v>6</v>
      </c>
      <c r="W479" s="45">
        <v>288600</v>
      </c>
      <c r="X479" s="45">
        <v>236126.88</v>
      </c>
      <c r="Y479" s="45">
        <v>-52473.120000000003</v>
      </c>
      <c r="Z479" s="22" t="s">
        <v>1437</v>
      </c>
      <c r="AA479" s="22" t="s">
        <v>1836</v>
      </c>
    </row>
    <row r="480" spans="1:27" ht="45" customHeight="1" x14ac:dyDescent="0.25">
      <c r="A480" s="16" t="s">
        <v>260</v>
      </c>
      <c r="B480" s="16" t="s">
        <v>261</v>
      </c>
      <c r="C480" s="16" t="s">
        <v>907</v>
      </c>
      <c r="D480" s="16" t="s">
        <v>52</v>
      </c>
      <c r="E480" s="16" t="s">
        <v>53</v>
      </c>
      <c r="F480" s="42">
        <v>0</v>
      </c>
      <c r="G480" s="42">
        <v>0</v>
      </c>
      <c r="H480" s="42">
        <v>952.9</v>
      </c>
      <c r="I480" s="42">
        <v>386.75</v>
      </c>
      <c r="J480" s="42">
        <v>2.4638655462184902</v>
      </c>
      <c r="K480" s="42">
        <v>1</v>
      </c>
      <c r="L480" s="42">
        <v>1.1000000000000001</v>
      </c>
      <c r="M480" s="43">
        <v>3</v>
      </c>
      <c r="N480" s="43">
        <v>3</v>
      </c>
      <c r="O480" s="42">
        <v>1160.25</v>
      </c>
      <c r="P480" s="44">
        <v>0.95</v>
      </c>
      <c r="Q480" s="16" t="s">
        <v>1436</v>
      </c>
      <c r="R480" s="43">
        <v>66</v>
      </c>
      <c r="S480" s="16" t="s">
        <v>1105</v>
      </c>
      <c r="T480" s="43">
        <v>3</v>
      </c>
      <c r="U480" s="43">
        <v>3</v>
      </c>
      <c r="V480" s="43">
        <v>0</v>
      </c>
      <c r="W480" s="45">
        <v>0</v>
      </c>
      <c r="X480" s="45">
        <v>110086.56</v>
      </c>
      <c r="Y480" s="45">
        <v>110086.56</v>
      </c>
      <c r="Z480" s="22" t="s">
        <v>1443</v>
      </c>
      <c r="AA480" s="22" t="s">
        <v>1909</v>
      </c>
    </row>
    <row r="481" spans="1:27" ht="45" customHeight="1" x14ac:dyDescent="0.25">
      <c r="A481" s="16" t="s">
        <v>260</v>
      </c>
      <c r="B481" s="16" t="s">
        <v>261</v>
      </c>
      <c r="C481" s="16" t="s">
        <v>907</v>
      </c>
      <c r="D481" s="16" t="s">
        <v>84</v>
      </c>
      <c r="E481" s="16" t="s">
        <v>85</v>
      </c>
      <c r="F481" s="42">
        <v>0</v>
      </c>
      <c r="G481" s="42">
        <v>0</v>
      </c>
      <c r="H481" s="42">
        <v>535</v>
      </c>
      <c r="I481" s="42">
        <v>382.5</v>
      </c>
      <c r="J481" s="42">
        <v>1.39869281045752</v>
      </c>
      <c r="K481" s="42">
        <v>1</v>
      </c>
      <c r="L481" s="42">
        <v>1.1000000000000001</v>
      </c>
      <c r="M481" s="43">
        <v>2</v>
      </c>
      <c r="N481" s="43">
        <v>2</v>
      </c>
      <c r="O481" s="42">
        <v>765</v>
      </c>
      <c r="P481" s="44">
        <v>0.95</v>
      </c>
      <c r="Q481" s="16" t="s">
        <v>1436</v>
      </c>
      <c r="R481" s="43">
        <v>51</v>
      </c>
      <c r="S481" s="16" t="s">
        <v>1105</v>
      </c>
      <c r="T481" s="43">
        <v>2</v>
      </c>
      <c r="U481" s="43">
        <v>0</v>
      </c>
      <c r="V481" s="43">
        <v>2</v>
      </c>
      <c r="W481" s="45">
        <v>115700</v>
      </c>
      <c r="X481" s="45">
        <v>94663.8</v>
      </c>
      <c r="Y481" s="45">
        <v>-21036.2</v>
      </c>
      <c r="Z481" s="22" t="s">
        <v>1437</v>
      </c>
      <c r="AA481" s="22" t="s">
        <v>1838</v>
      </c>
    </row>
    <row r="482" spans="1:27" ht="30" customHeight="1" x14ac:dyDescent="0.25">
      <c r="A482" s="16" t="s">
        <v>260</v>
      </c>
      <c r="B482" s="16" t="s">
        <v>261</v>
      </c>
      <c r="C482" s="16" t="s">
        <v>907</v>
      </c>
      <c r="D482" s="16" t="s">
        <v>26</v>
      </c>
      <c r="E482" s="16" t="s">
        <v>27</v>
      </c>
      <c r="F482" s="42">
        <v>0</v>
      </c>
      <c r="G482" s="42">
        <v>0</v>
      </c>
      <c r="H482" s="42">
        <v>185.5</v>
      </c>
      <c r="I482" s="42">
        <v>360</v>
      </c>
      <c r="J482" s="42">
        <v>0.51527777777777795</v>
      </c>
      <c r="K482" s="42">
        <v>1</v>
      </c>
      <c r="L482" s="42">
        <v>1.1000000000000001</v>
      </c>
      <c r="M482" s="43">
        <v>2</v>
      </c>
      <c r="N482" s="43">
        <v>2</v>
      </c>
      <c r="O482" s="42">
        <v>720</v>
      </c>
      <c r="P482" s="44">
        <v>0.95</v>
      </c>
      <c r="Q482" s="16" t="s">
        <v>1436</v>
      </c>
      <c r="R482" s="43">
        <v>51</v>
      </c>
      <c r="S482" s="16" t="s">
        <v>1105</v>
      </c>
      <c r="T482" s="43">
        <v>2</v>
      </c>
      <c r="U482" s="43">
        <v>0</v>
      </c>
      <c r="V482" s="43">
        <v>2</v>
      </c>
      <c r="W482" s="45">
        <v>83200</v>
      </c>
      <c r="X482" s="45">
        <v>68072.759999999995</v>
      </c>
      <c r="Y482" s="45">
        <v>-15127.24</v>
      </c>
      <c r="Z482" s="22" t="s">
        <v>1437</v>
      </c>
      <c r="AA482" s="22" t="s">
        <v>1839</v>
      </c>
    </row>
    <row r="483" spans="1:27" ht="30" customHeight="1" x14ac:dyDescent="0.25">
      <c r="A483" s="16" t="s">
        <v>260</v>
      </c>
      <c r="B483" s="16" t="s">
        <v>261</v>
      </c>
      <c r="C483" s="16" t="s">
        <v>907</v>
      </c>
      <c r="D483" s="16" t="s">
        <v>34</v>
      </c>
      <c r="E483" s="16" t="s">
        <v>35</v>
      </c>
      <c r="F483" s="42">
        <v>0</v>
      </c>
      <c r="G483" s="42">
        <v>0</v>
      </c>
      <c r="H483" s="42">
        <v>164.6</v>
      </c>
      <c r="I483" s="42">
        <v>386.75</v>
      </c>
      <c r="J483" s="42">
        <v>0.42559793148028502</v>
      </c>
      <c r="K483" s="42">
        <v>1</v>
      </c>
      <c r="L483" s="42">
        <v>1.1000000000000001</v>
      </c>
      <c r="M483" s="43">
        <v>2</v>
      </c>
      <c r="N483" s="43">
        <v>2</v>
      </c>
      <c r="O483" s="42">
        <v>773.5</v>
      </c>
      <c r="P483" s="44">
        <v>0.95</v>
      </c>
      <c r="Q483" s="16" t="s">
        <v>1436</v>
      </c>
      <c r="R483" s="43">
        <v>51</v>
      </c>
      <c r="S483" s="16" t="s">
        <v>1105</v>
      </c>
      <c r="T483" s="43">
        <v>2</v>
      </c>
      <c r="U483" s="43">
        <v>2</v>
      </c>
      <c r="V483" s="43">
        <v>0</v>
      </c>
      <c r="W483" s="45">
        <v>0</v>
      </c>
      <c r="X483" s="45">
        <v>89345.52</v>
      </c>
      <c r="Y483" s="45">
        <v>89345.52</v>
      </c>
      <c r="Z483" s="22" t="s">
        <v>1443</v>
      </c>
      <c r="AA483" s="22" t="s">
        <v>1840</v>
      </c>
    </row>
    <row r="484" spans="1:27" ht="45" customHeight="1" x14ac:dyDescent="0.25">
      <c r="A484" s="16" t="s">
        <v>260</v>
      </c>
      <c r="B484" s="16" t="s">
        <v>261</v>
      </c>
      <c r="C484" s="16" t="s">
        <v>907</v>
      </c>
      <c r="D484" s="16" t="s">
        <v>46</v>
      </c>
      <c r="E484" s="16" t="s">
        <v>47</v>
      </c>
      <c r="F484" s="42">
        <v>0</v>
      </c>
      <c r="G484" s="42">
        <v>0</v>
      </c>
      <c r="H484" s="42">
        <v>0</v>
      </c>
      <c r="I484" s="42">
        <v>404.8</v>
      </c>
      <c r="J484" s="42">
        <v>0</v>
      </c>
      <c r="K484" s="42">
        <v>1</v>
      </c>
      <c r="L484" s="42">
        <v>1.1000000000000001</v>
      </c>
      <c r="M484" s="43">
        <v>2</v>
      </c>
      <c r="N484" s="43">
        <v>2</v>
      </c>
      <c r="O484" s="42">
        <v>809.6</v>
      </c>
      <c r="P484" s="44">
        <v>0.95</v>
      </c>
      <c r="Q484" s="16" t="s">
        <v>1436</v>
      </c>
      <c r="R484" s="43">
        <v>51</v>
      </c>
      <c r="S484" s="16" t="s">
        <v>1105</v>
      </c>
      <c r="T484" s="43">
        <v>2</v>
      </c>
      <c r="U484" s="43">
        <v>0</v>
      </c>
      <c r="V484" s="43">
        <v>2</v>
      </c>
      <c r="W484" s="45">
        <v>148200</v>
      </c>
      <c r="X484" s="45">
        <v>121254.48</v>
      </c>
      <c r="Y484" s="45">
        <v>-26945.52</v>
      </c>
      <c r="Z484" s="22" t="s">
        <v>1437</v>
      </c>
      <c r="AA484" s="22" t="s">
        <v>1841</v>
      </c>
    </row>
    <row r="485" spans="1:27" ht="45" customHeight="1" x14ac:dyDescent="0.25">
      <c r="A485" s="16" t="s">
        <v>260</v>
      </c>
      <c r="B485" s="16" t="s">
        <v>261</v>
      </c>
      <c r="C485" s="16" t="s">
        <v>907</v>
      </c>
      <c r="D485" s="16" t="s">
        <v>48</v>
      </c>
      <c r="E485" s="16" t="s">
        <v>49</v>
      </c>
      <c r="F485" s="42">
        <v>0</v>
      </c>
      <c r="G485" s="42">
        <v>0</v>
      </c>
      <c r="H485" s="42">
        <v>0</v>
      </c>
      <c r="I485" s="42">
        <v>369</v>
      </c>
      <c r="J485" s="42">
        <v>0</v>
      </c>
      <c r="K485" s="42">
        <v>1</v>
      </c>
      <c r="L485" s="42">
        <v>1.1000000000000001</v>
      </c>
      <c r="M485" s="43">
        <v>2</v>
      </c>
      <c r="N485" s="43">
        <v>2</v>
      </c>
      <c r="O485" s="42">
        <v>738</v>
      </c>
      <c r="P485" s="44">
        <v>0.95</v>
      </c>
      <c r="Q485" s="16" t="s">
        <v>1436</v>
      </c>
      <c r="R485" s="43">
        <v>51</v>
      </c>
      <c r="S485" s="16" t="s">
        <v>1105</v>
      </c>
      <c r="T485" s="43">
        <v>2</v>
      </c>
      <c r="U485" s="43">
        <v>0</v>
      </c>
      <c r="V485" s="43">
        <v>2</v>
      </c>
      <c r="W485" s="45">
        <v>154700</v>
      </c>
      <c r="X485" s="45">
        <v>126572.76</v>
      </c>
      <c r="Y485" s="45">
        <v>-28127.24</v>
      </c>
      <c r="Z485" s="22" t="s">
        <v>1437</v>
      </c>
      <c r="AA485" s="22" t="s">
        <v>1842</v>
      </c>
    </row>
    <row r="486" spans="1:27" ht="30" customHeight="1" x14ac:dyDescent="0.25">
      <c r="A486" s="16" t="s">
        <v>260</v>
      </c>
      <c r="B486" s="16" t="s">
        <v>261</v>
      </c>
      <c r="C486" s="16" t="s">
        <v>907</v>
      </c>
      <c r="D486" s="16" t="s">
        <v>4</v>
      </c>
      <c r="E486" s="16" t="s">
        <v>5</v>
      </c>
      <c r="F486" s="42">
        <v>0</v>
      </c>
      <c r="G486" s="42">
        <v>0</v>
      </c>
      <c r="H486" s="42">
        <v>70</v>
      </c>
      <c r="I486" s="42">
        <v>386.75</v>
      </c>
      <c r="J486" s="42">
        <v>0.180995475113122</v>
      </c>
      <c r="K486" s="42">
        <v>1</v>
      </c>
      <c r="L486" s="42">
        <v>1.1000000000000001</v>
      </c>
      <c r="M486" s="43">
        <v>2</v>
      </c>
      <c r="N486" s="43">
        <v>2</v>
      </c>
      <c r="O486" s="42">
        <v>773.5</v>
      </c>
      <c r="P486" s="44">
        <v>0.95</v>
      </c>
      <c r="Q486" s="16" t="s">
        <v>1436</v>
      </c>
      <c r="R486" s="43">
        <v>51</v>
      </c>
      <c r="S486" s="16" t="s">
        <v>1105</v>
      </c>
      <c r="T486" s="43">
        <v>2</v>
      </c>
      <c r="U486" s="43">
        <v>0</v>
      </c>
      <c r="V486" s="43">
        <v>2</v>
      </c>
      <c r="W486" s="45">
        <v>89700</v>
      </c>
      <c r="X486" s="45">
        <v>73391.039999999994</v>
      </c>
      <c r="Y486" s="45">
        <v>-16308.96</v>
      </c>
      <c r="Z486" s="22" t="s">
        <v>1437</v>
      </c>
      <c r="AA486" s="22" t="s">
        <v>1843</v>
      </c>
    </row>
    <row r="487" spans="1:27" ht="45" customHeight="1" x14ac:dyDescent="0.25">
      <c r="A487" s="16" t="s">
        <v>260</v>
      </c>
      <c r="B487" s="16" t="s">
        <v>261</v>
      </c>
      <c r="C487" s="16" t="s">
        <v>907</v>
      </c>
      <c r="D487" s="16" t="s">
        <v>68</v>
      </c>
      <c r="E487" s="16" t="s">
        <v>69</v>
      </c>
      <c r="F487" s="42">
        <v>0</v>
      </c>
      <c r="G487" s="42">
        <v>0</v>
      </c>
      <c r="H487" s="42">
        <v>50</v>
      </c>
      <c r="I487" s="42">
        <v>369</v>
      </c>
      <c r="J487" s="42">
        <v>0.13550135501355001</v>
      </c>
      <c r="K487" s="42">
        <v>1</v>
      </c>
      <c r="L487" s="42">
        <v>1.1000000000000001</v>
      </c>
      <c r="M487" s="43">
        <v>2</v>
      </c>
      <c r="N487" s="43">
        <v>2</v>
      </c>
      <c r="O487" s="42">
        <v>738</v>
      </c>
      <c r="P487" s="44">
        <v>0.95</v>
      </c>
      <c r="Q487" s="16" t="s">
        <v>1436</v>
      </c>
      <c r="R487" s="43">
        <v>51</v>
      </c>
      <c r="S487" s="16" t="s">
        <v>1105</v>
      </c>
      <c r="T487" s="43">
        <v>2</v>
      </c>
      <c r="U487" s="43">
        <v>0</v>
      </c>
      <c r="V487" s="43">
        <v>2</v>
      </c>
      <c r="W487" s="45">
        <v>141700</v>
      </c>
      <c r="X487" s="45">
        <v>115936.2</v>
      </c>
      <c r="Y487" s="45">
        <v>-25763.8</v>
      </c>
      <c r="Z487" s="22" t="s">
        <v>1437</v>
      </c>
      <c r="AA487" s="22" t="s">
        <v>1844</v>
      </c>
    </row>
    <row r="488" spans="1:27" ht="30" customHeight="1" x14ac:dyDescent="0.25">
      <c r="A488" s="16" t="s">
        <v>201</v>
      </c>
      <c r="B488" s="16" t="s">
        <v>202</v>
      </c>
      <c r="C488" s="16" t="s">
        <v>904</v>
      </c>
      <c r="D488" s="16" t="s">
        <v>30</v>
      </c>
      <c r="E488" s="16" t="s">
        <v>31</v>
      </c>
      <c r="F488" s="42">
        <v>0</v>
      </c>
      <c r="G488" s="42">
        <v>0</v>
      </c>
      <c r="H488" s="42">
        <v>2177</v>
      </c>
      <c r="I488" s="42">
        <v>414</v>
      </c>
      <c r="J488" s="42">
        <v>5.2584541062801904</v>
      </c>
      <c r="K488" s="42">
        <v>2</v>
      </c>
      <c r="L488" s="42">
        <v>1.1200000000000001</v>
      </c>
      <c r="M488" s="43">
        <v>6</v>
      </c>
      <c r="N488" s="43">
        <v>6</v>
      </c>
      <c r="O488" s="42">
        <v>2484</v>
      </c>
      <c r="P488" s="44">
        <v>0.95</v>
      </c>
      <c r="Q488" s="16" t="s">
        <v>1436</v>
      </c>
      <c r="R488" s="43">
        <v>100</v>
      </c>
      <c r="S488" s="16" t="s">
        <v>1154</v>
      </c>
      <c r="T488" s="43">
        <v>6</v>
      </c>
      <c r="U488" s="43">
        <v>0</v>
      </c>
      <c r="V488" s="43">
        <v>6</v>
      </c>
      <c r="W488" s="45">
        <v>288600</v>
      </c>
      <c r="X488" s="45">
        <v>236126.88</v>
      </c>
      <c r="Y488" s="45">
        <v>-52473.120000000003</v>
      </c>
      <c r="Z488" s="22" t="s">
        <v>1437</v>
      </c>
      <c r="AA488" s="22" t="s">
        <v>1656</v>
      </c>
    </row>
    <row r="489" spans="1:27" ht="30" customHeight="1" x14ac:dyDescent="0.25">
      <c r="A489" s="16" t="s">
        <v>201</v>
      </c>
      <c r="B489" s="16" t="s">
        <v>202</v>
      </c>
      <c r="C489" s="16" t="s">
        <v>904</v>
      </c>
      <c r="D489" s="16" t="s">
        <v>52</v>
      </c>
      <c r="E489" s="16" t="s">
        <v>53</v>
      </c>
      <c r="F489" s="42">
        <v>0</v>
      </c>
      <c r="G489" s="42">
        <v>0</v>
      </c>
      <c r="H489" s="42">
        <v>1258.8</v>
      </c>
      <c r="I489" s="42">
        <v>386.75</v>
      </c>
      <c r="J489" s="42">
        <v>3.2548157724628299</v>
      </c>
      <c r="K489" s="42">
        <v>1</v>
      </c>
      <c r="L489" s="42">
        <v>1.1200000000000001</v>
      </c>
      <c r="M489" s="43">
        <v>4</v>
      </c>
      <c r="N489" s="43">
        <v>4</v>
      </c>
      <c r="O489" s="42">
        <v>1547</v>
      </c>
      <c r="P489" s="44">
        <v>0.95</v>
      </c>
      <c r="Q489" s="16" t="s">
        <v>1436</v>
      </c>
      <c r="R489" s="43">
        <v>81</v>
      </c>
      <c r="S489" s="16" t="s">
        <v>1154</v>
      </c>
      <c r="T489" s="43">
        <v>4</v>
      </c>
      <c r="U489" s="43">
        <v>4</v>
      </c>
      <c r="V489" s="43">
        <v>0</v>
      </c>
      <c r="W489" s="45">
        <v>0</v>
      </c>
      <c r="X489" s="45">
        <v>146782.07999999999</v>
      </c>
      <c r="Y489" s="45">
        <v>146782.07999999999</v>
      </c>
      <c r="Z489" s="22" t="s">
        <v>1443</v>
      </c>
      <c r="AA489" s="22" t="s">
        <v>1657</v>
      </c>
    </row>
    <row r="490" spans="1:27" ht="30" customHeight="1" x14ac:dyDescent="0.25">
      <c r="A490" s="16" t="s">
        <v>201</v>
      </c>
      <c r="B490" s="16" t="s">
        <v>202</v>
      </c>
      <c r="C490" s="16" t="s">
        <v>904</v>
      </c>
      <c r="D490" s="16" t="s">
        <v>84</v>
      </c>
      <c r="E490" s="16" t="s">
        <v>85</v>
      </c>
      <c r="F490" s="42">
        <v>0</v>
      </c>
      <c r="G490" s="42">
        <v>0</v>
      </c>
      <c r="H490" s="42">
        <v>535</v>
      </c>
      <c r="I490" s="42">
        <v>382.5</v>
      </c>
      <c r="J490" s="42">
        <v>1.39869281045752</v>
      </c>
      <c r="K490" s="42">
        <v>1</v>
      </c>
      <c r="L490" s="42">
        <v>1.1200000000000001</v>
      </c>
      <c r="M490" s="43">
        <v>2</v>
      </c>
      <c r="N490" s="43">
        <v>2</v>
      </c>
      <c r="O490" s="42">
        <v>765</v>
      </c>
      <c r="P490" s="44">
        <v>0.95</v>
      </c>
      <c r="Q490" s="16" t="s">
        <v>1436</v>
      </c>
      <c r="R490" s="43">
        <v>51</v>
      </c>
      <c r="S490" s="16" t="s">
        <v>1105</v>
      </c>
      <c r="T490" s="43">
        <v>2</v>
      </c>
      <c r="U490" s="43">
        <v>0</v>
      </c>
      <c r="V490" s="43">
        <v>2</v>
      </c>
      <c r="W490" s="45">
        <v>115700</v>
      </c>
      <c r="X490" s="45">
        <v>94663.8</v>
      </c>
      <c r="Y490" s="45">
        <v>-21036.2</v>
      </c>
      <c r="Z490" s="22" t="s">
        <v>1437</v>
      </c>
      <c r="AA490" s="22" t="s">
        <v>1658</v>
      </c>
    </row>
    <row r="491" spans="1:27" ht="30" customHeight="1" x14ac:dyDescent="0.25">
      <c r="A491" s="16" t="s">
        <v>201</v>
      </c>
      <c r="B491" s="16" t="s">
        <v>202</v>
      </c>
      <c r="C491" s="16" t="s">
        <v>904</v>
      </c>
      <c r="D491" s="16" t="s">
        <v>26</v>
      </c>
      <c r="E491" s="16" t="s">
        <v>27</v>
      </c>
      <c r="F491" s="42">
        <v>0</v>
      </c>
      <c r="G491" s="42">
        <v>0</v>
      </c>
      <c r="H491" s="42">
        <v>185.5</v>
      </c>
      <c r="I491" s="42">
        <v>360</v>
      </c>
      <c r="J491" s="42">
        <v>0.51527777777777795</v>
      </c>
      <c r="K491" s="42">
        <v>1</v>
      </c>
      <c r="L491" s="42">
        <v>1.1200000000000001</v>
      </c>
      <c r="M491" s="43">
        <v>2</v>
      </c>
      <c r="N491" s="43">
        <v>2</v>
      </c>
      <c r="O491" s="42">
        <v>720</v>
      </c>
      <c r="P491" s="44">
        <v>0.95</v>
      </c>
      <c r="Q491" s="16" t="s">
        <v>1436</v>
      </c>
      <c r="R491" s="43">
        <v>51</v>
      </c>
      <c r="S491" s="16" t="s">
        <v>1105</v>
      </c>
      <c r="T491" s="43">
        <v>2</v>
      </c>
      <c r="U491" s="43">
        <v>0</v>
      </c>
      <c r="V491" s="43">
        <v>2</v>
      </c>
      <c r="W491" s="45">
        <v>83200</v>
      </c>
      <c r="X491" s="45">
        <v>68072.759999999995</v>
      </c>
      <c r="Y491" s="45">
        <v>-15127.24</v>
      </c>
      <c r="Z491" s="22" t="s">
        <v>1437</v>
      </c>
      <c r="AA491" s="22" t="s">
        <v>1659</v>
      </c>
    </row>
    <row r="492" spans="1:27" ht="30" customHeight="1" x14ac:dyDescent="0.25">
      <c r="A492" s="16" t="s">
        <v>201</v>
      </c>
      <c r="B492" s="16" t="s">
        <v>202</v>
      </c>
      <c r="C492" s="16" t="s">
        <v>904</v>
      </c>
      <c r="D492" s="16" t="s">
        <v>34</v>
      </c>
      <c r="E492" s="16" t="s">
        <v>35</v>
      </c>
      <c r="F492" s="42">
        <v>0</v>
      </c>
      <c r="G492" s="42">
        <v>0</v>
      </c>
      <c r="H492" s="42">
        <v>214.2</v>
      </c>
      <c r="I492" s="42">
        <v>386.75</v>
      </c>
      <c r="J492" s="42">
        <v>0.55384615384615399</v>
      </c>
      <c r="K492" s="42">
        <v>1</v>
      </c>
      <c r="L492" s="42">
        <v>1.1200000000000001</v>
      </c>
      <c r="M492" s="43">
        <v>2</v>
      </c>
      <c r="N492" s="43">
        <v>2</v>
      </c>
      <c r="O492" s="42">
        <v>773.5</v>
      </c>
      <c r="P492" s="44">
        <v>0.95</v>
      </c>
      <c r="Q492" s="16" t="s">
        <v>1436</v>
      </c>
      <c r="R492" s="43">
        <v>51</v>
      </c>
      <c r="S492" s="16" t="s">
        <v>1105</v>
      </c>
      <c r="T492" s="43">
        <v>2</v>
      </c>
      <c r="U492" s="43">
        <v>2</v>
      </c>
      <c r="V492" s="43">
        <v>0</v>
      </c>
      <c r="W492" s="45">
        <v>0</v>
      </c>
      <c r="X492" s="45">
        <v>89345.52</v>
      </c>
      <c r="Y492" s="45">
        <v>89345.52</v>
      </c>
      <c r="Z492" s="22" t="s">
        <v>1443</v>
      </c>
      <c r="AA492" s="22" t="s">
        <v>1660</v>
      </c>
    </row>
    <row r="493" spans="1:27" ht="45" customHeight="1" x14ac:dyDescent="0.25">
      <c r="A493" s="16" t="s">
        <v>201</v>
      </c>
      <c r="B493" s="16" t="s">
        <v>202</v>
      </c>
      <c r="C493" s="16" t="s">
        <v>904</v>
      </c>
      <c r="D493" s="16" t="s">
        <v>46</v>
      </c>
      <c r="E493" s="16" t="s">
        <v>47</v>
      </c>
      <c r="F493" s="42">
        <v>0</v>
      </c>
      <c r="G493" s="42">
        <v>0</v>
      </c>
      <c r="H493" s="42">
        <v>0</v>
      </c>
      <c r="I493" s="42">
        <v>404.8</v>
      </c>
      <c r="J493" s="42">
        <v>0</v>
      </c>
      <c r="K493" s="42">
        <v>1</v>
      </c>
      <c r="L493" s="42">
        <v>1.1200000000000001</v>
      </c>
      <c r="M493" s="43">
        <v>2</v>
      </c>
      <c r="N493" s="43">
        <v>2</v>
      </c>
      <c r="O493" s="42">
        <v>809.6</v>
      </c>
      <c r="P493" s="44">
        <v>0.95</v>
      </c>
      <c r="Q493" s="16" t="s">
        <v>1436</v>
      </c>
      <c r="R493" s="43">
        <v>51</v>
      </c>
      <c r="S493" s="16" t="s">
        <v>1105</v>
      </c>
      <c r="T493" s="43">
        <v>2</v>
      </c>
      <c r="U493" s="43">
        <v>0</v>
      </c>
      <c r="V493" s="43">
        <v>2</v>
      </c>
      <c r="W493" s="45">
        <v>148200</v>
      </c>
      <c r="X493" s="45">
        <v>121254.48</v>
      </c>
      <c r="Y493" s="45">
        <v>-26945.52</v>
      </c>
      <c r="Z493" s="22" t="s">
        <v>1437</v>
      </c>
      <c r="AA493" s="22" t="s">
        <v>1661</v>
      </c>
    </row>
    <row r="494" spans="1:27" ht="45" customHeight="1" x14ac:dyDescent="0.25">
      <c r="A494" s="16" t="s">
        <v>201</v>
      </c>
      <c r="B494" s="16" t="s">
        <v>202</v>
      </c>
      <c r="C494" s="16" t="s">
        <v>904</v>
      </c>
      <c r="D494" s="16" t="s">
        <v>48</v>
      </c>
      <c r="E494" s="16" t="s">
        <v>49</v>
      </c>
      <c r="F494" s="42">
        <v>0</v>
      </c>
      <c r="G494" s="42">
        <v>0</v>
      </c>
      <c r="H494" s="42">
        <v>0</v>
      </c>
      <c r="I494" s="42">
        <v>369</v>
      </c>
      <c r="J494" s="42">
        <v>0</v>
      </c>
      <c r="K494" s="42">
        <v>1</v>
      </c>
      <c r="L494" s="42">
        <v>1.1200000000000001</v>
      </c>
      <c r="M494" s="43">
        <v>2</v>
      </c>
      <c r="N494" s="43">
        <v>2</v>
      </c>
      <c r="O494" s="42">
        <v>738</v>
      </c>
      <c r="P494" s="44">
        <v>0.95</v>
      </c>
      <c r="Q494" s="16" t="s">
        <v>1436</v>
      </c>
      <c r="R494" s="43">
        <v>51</v>
      </c>
      <c r="S494" s="16" t="s">
        <v>1105</v>
      </c>
      <c r="T494" s="43">
        <v>2</v>
      </c>
      <c r="U494" s="43">
        <v>0</v>
      </c>
      <c r="V494" s="43">
        <v>2</v>
      </c>
      <c r="W494" s="45">
        <v>154700</v>
      </c>
      <c r="X494" s="45">
        <v>126572.76</v>
      </c>
      <c r="Y494" s="45">
        <v>-28127.24</v>
      </c>
      <c r="Z494" s="22" t="s">
        <v>1437</v>
      </c>
      <c r="AA494" s="22" t="s">
        <v>1662</v>
      </c>
    </row>
    <row r="495" spans="1:27" ht="30" customHeight="1" x14ac:dyDescent="0.25">
      <c r="A495" s="16" t="s">
        <v>201</v>
      </c>
      <c r="B495" s="16" t="s">
        <v>202</v>
      </c>
      <c r="C495" s="16" t="s">
        <v>904</v>
      </c>
      <c r="D495" s="16" t="s">
        <v>4</v>
      </c>
      <c r="E495" s="16" t="s">
        <v>5</v>
      </c>
      <c r="F495" s="42">
        <v>0</v>
      </c>
      <c r="G495" s="42">
        <v>0</v>
      </c>
      <c r="H495" s="42">
        <v>90</v>
      </c>
      <c r="I495" s="42">
        <v>386.75</v>
      </c>
      <c r="J495" s="42">
        <v>0.23270846800258599</v>
      </c>
      <c r="K495" s="42">
        <v>1</v>
      </c>
      <c r="L495" s="42">
        <v>1.1200000000000001</v>
      </c>
      <c r="M495" s="43">
        <v>2</v>
      </c>
      <c r="N495" s="43">
        <v>2</v>
      </c>
      <c r="O495" s="42">
        <v>773.5</v>
      </c>
      <c r="P495" s="44">
        <v>0.95</v>
      </c>
      <c r="Q495" s="16" t="s">
        <v>1436</v>
      </c>
      <c r="R495" s="43">
        <v>51</v>
      </c>
      <c r="S495" s="16" t="s">
        <v>1105</v>
      </c>
      <c r="T495" s="43">
        <v>2</v>
      </c>
      <c r="U495" s="43">
        <v>0</v>
      </c>
      <c r="V495" s="43">
        <v>2</v>
      </c>
      <c r="W495" s="45">
        <v>89700</v>
      </c>
      <c r="X495" s="45">
        <v>73391.039999999994</v>
      </c>
      <c r="Y495" s="45">
        <v>-16308.96</v>
      </c>
      <c r="Z495" s="22" t="s">
        <v>1437</v>
      </c>
      <c r="AA495" s="22" t="s">
        <v>1663</v>
      </c>
    </row>
    <row r="496" spans="1:27" ht="45" customHeight="1" x14ac:dyDescent="0.25">
      <c r="A496" s="16" t="s">
        <v>201</v>
      </c>
      <c r="B496" s="16" t="s">
        <v>202</v>
      </c>
      <c r="C496" s="16" t="s">
        <v>904</v>
      </c>
      <c r="D496" s="16" t="s">
        <v>68</v>
      </c>
      <c r="E496" s="16" t="s">
        <v>69</v>
      </c>
      <c r="F496" s="42">
        <v>0</v>
      </c>
      <c r="G496" s="42">
        <v>0</v>
      </c>
      <c r="H496" s="42">
        <v>50</v>
      </c>
      <c r="I496" s="42">
        <v>369</v>
      </c>
      <c r="J496" s="42">
        <v>0.13550135501355001</v>
      </c>
      <c r="K496" s="42">
        <v>1</v>
      </c>
      <c r="L496" s="42">
        <v>1.1200000000000001</v>
      </c>
      <c r="M496" s="43">
        <v>2</v>
      </c>
      <c r="N496" s="43">
        <v>2</v>
      </c>
      <c r="O496" s="42">
        <v>738</v>
      </c>
      <c r="P496" s="44">
        <v>0.95</v>
      </c>
      <c r="Q496" s="16" t="s">
        <v>1436</v>
      </c>
      <c r="R496" s="43">
        <v>51</v>
      </c>
      <c r="S496" s="16" t="s">
        <v>1105</v>
      </c>
      <c r="T496" s="43">
        <v>2</v>
      </c>
      <c r="U496" s="43">
        <v>0</v>
      </c>
      <c r="V496" s="43">
        <v>2</v>
      </c>
      <c r="W496" s="45">
        <v>141700</v>
      </c>
      <c r="X496" s="45">
        <v>115936.2</v>
      </c>
      <c r="Y496" s="45">
        <v>-25763.8</v>
      </c>
      <c r="Z496" s="22" t="s">
        <v>1437</v>
      </c>
      <c r="AA496" s="22" t="s">
        <v>1664</v>
      </c>
    </row>
    <row r="497" spans="1:27" ht="30" customHeight="1" x14ac:dyDescent="0.25">
      <c r="A497" s="16" t="s">
        <v>265</v>
      </c>
      <c r="B497" s="16" t="s">
        <v>266</v>
      </c>
      <c r="C497" s="16" t="s">
        <v>908</v>
      </c>
      <c r="D497" s="16" t="s">
        <v>30</v>
      </c>
      <c r="E497" s="16" t="s">
        <v>31</v>
      </c>
      <c r="F497" s="42">
        <v>0</v>
      </c>
      <c r="G497" s="42">
        <v>0</v>
      </c>
      <c r="H497" s="42">
        <v>2177</v>
      </c>
      <c r="I497" s="42">
        <v>414</v>
      </c>
      <c r="J497" s="42">
        <v>5.2584541062801904</v>
      </c>
      <c r="K497" s="42">
        <v>2</v>
      </c>
      <c r="L497" s="42">
        <v>1.1399999999999999</v>
      </c>
      <c r="M497" s="43">
        <v>6</v>
      </c>
      <c r="N497" s="43">
        <v>6</v>
      </c>
      <c r="O497" s="42">
        <v>2484</v>
      </c>
      <c r="P497" s="44">
        <v>0.95</v>
      </c>
      <c r="Q497" s="16" t="s">
        <v>1436</v>
      </c>
      <c r="R497" s="43">
        <v>100</v>
      </c>
      <c r="S497" s="16" t="s">
        <v>1154</v>
      </c>
      <c r="T497" s="43">
        <v>6</v>
      </c>
      <c r="U497" s="43">
        <v>0</v>
      </c>
      <c r="V497" s="43">
        <v>6</v>
      </c>
      <c r="W497" s="45">
        <v>288600</v>
      </c>
      <c r="X497" s="45">
        <v>236126.88</v>
      </c>
      <c r="Y497" s="45">
        <v>-52473.120000000003</v>
      </c>
      <c r="Z497" s="22" t="s">
        <v>1437</v>
      </c>
      <c r="AA497" s="22" t="s">
        <v>1854</v>
      </c>
    </row>
    <row r="498" spans="1:27" ht="30" customHeight="1" x14ac:dyDescent="0.25">
      <c r="A498" s="16" t="s">
        <v>265</v>
      </c>
      <c r="B498" s="16" t="s">
        <v>266</v>
      </c>
      <c r="C498" s="16" t="s">
        <v>908</v>
      </c>
      <c r="D498" s="16" t="s">
        <v>52</v>
      </c>
      <c r="E498" s="16" t="s">
        <v>53</v>
      </c>
      <c r="F498" s="42">
        <v>0</v>
      </c>
      <c r="G498" s="42">
        <v>0</v>
      </c>
      <c r="H498" s="42">
        <v>597.4</v>
      </c>
      <c r="I498" s="42">
        <v>386.75</v>
      </c>
      <c r="J498" s="42">
        <v>1.5446670976082699</v>
      </c>
      <c r="K498" s="42">
        <v>1</v>
      </c>
      <c r="L498" s="42">
        <v>1.1399999999999999</v>
      </c>
      <c r="M498" s="43">
        <v>2</v>
      </c>
      <c r="N498" s="43">
        <v>2</v>
      </c>
      <c r="O498" s="42">
        <v>773.5</v>
      </c>
      <c r="P498" s="44">
        <v>0.95</v>
      </c>
      <c r="Q498" s="16" t="s">
        <v>1436</v>
      </c>
      <c r="R498" s="43">
        <v>51</v>
      </c>
      <c r="S498" s="16" t="s">
        <v>1105</v>
      </c>
      <c r="T498" s="43">
        <v>2</v>
      </c>
      <c r="U498" s="43">
        <v>2</v>
      </c>
      <c r="V498" s="43">
        <v>0</v>
      </c>
      <c r="W498" s="45">
        <v>0</v>
      </c>
      <c r="X498" s="45">
        <v>73391.039999999994</v>
      </c>
      <c r="Y498" s="45">
        <v>73391.039999999994</v>
      </c>
      <c r="Z498" s="22" t="s">
        <v>1443</v>
      </c>
      <c r="AA498" s="22" t="s">
        <v>1910</v>
      </c>
    </row>
    <row r="499" spans="1:27" ht="30" customHeight="1" x14ac:dyDescent="0.25">
      <c r="A499" s="16" t="s">
        <v>265</v>
      </c>
      <c r="B499" s="16" t="s">
        <v>266</v>
      </c>
      <c r="C499" s="16" t="s">
        <v>908</v>
      </c>
      <c r="D499" s="16" t="s">
        <v>84</v>
      </c>
      <c r="E499" s="16" t="s">
        <v>85</v>
      </c>
      <c r="F499" s="42">
        <v>0</v>
      </c>
      <c r="G499" s="42">
        <v>0</v>
      </c>
      <c r="H499" s="42">
        <v>535</v>
      </c>
      <c r="I499" s="42">
        <v>382.5</v>
      </c>
      <c r="J499" s="42">
        <v>1.39869281045752</v>
      </c>
      <c r="K499" s="42">
        <v>1</v>
      </c>
      <c r="L499" s="42">
        <v>1.1399999999999999</v>
      </c>
      <c r="M499" s="43">
        <v>2</v>
      </c>
      <c r="N499" s="43">
        <v>2</v>
      </c>
      <c r="O499" s="42">
        <v>765</v>
      </c>
      <c r="P499" s="44">
        <v>0.95</v>
      </c>
      <c r="Q499" s="16" t="s">
        <v>1436</v>
      </c>
      <c r="R499" s="43">
        <v>51</v>
      </c>
      <c r="S499" s="16" t="s">
        <v>1105</v>
      </c>
      <c r="T499" s="43">
        <v>2</v>
      </c>
      <c r="U499" s="43">
        <v>0</v>
      </c>
      <c r="V499" s="43">
        <v>2</v>
      </c>
      <c r="W499" s="45">
        <v>115700</v>
      </c>
      <c r="X499" s="45">
        <v>94663.8</v>
      </c>
      <c r="Y499" s="45">
        <v>-21036.2</v>
      </c>
      <c r="Z499" s="22" t="s">
        <v>1437</v>
      </c>
      <c r="AA499" s="22" t="s">
        <v>1856</v>
      </c>
    </row>
    <row r="500" spans="1:27" ht="30" customHeight="1" x14ac:dyDescent="0.25">
      <c r="A500" s="16" t="s">
        <v>265</v>
      </c>
      <c r="B500" s="16" t="s">
        <v>266</v>
      </c>
      <c r="C500" s="16" t="s">
        <v>908</v>
      </c>
      <c r="D500" s="16" t="s">
        <v>26</v>
      </c>
      <c r="E500" s="16" t="s">
        <v>27</v>
      </c>
      <c r="F500" s="42">
        <v>0</v>
      </c>
      <c r="G500" s="42">
        <v>0</v>
      </c>
      <c r="H500" s="42">
        <v>185.5</v>
      </c>
      <c r="I500" s="42">
        <v>360</v>
      </c>
      <c r="J500" s="42">
        <v>0.51527777777777795</v>
      </c>
      <c r="K500" s="42">
        <v>1</v>
      </c>
      <c r="L500" s="42">
        <v>1.1399999999999999</v>
      </c>
      <c r="M500" s="43">
        <v>2</v>
      </c>
      <c r="N500" s="43">
        <v>2</v>
      </c>
      <c r="O500" s="42">
        <v>720</v>
      </c>
      <c r="P500" s="44">
        <v>0.95</v>
      </c>
      <c r="Q500" s="16" t="s">
        <v>1436</v>
      </c>
      <c r="R500" s="43">
        <v>51</v>
      </c>
      <c r="S500" s="16" t="s">
        <v>1105</v>
      </c>
      <c r="T500" s="43">
        <v>2</v>
      </c>
      <c r="U500" s="43">
        <v>0</v>
      </c>
      <c r="V500" s="43">
        <v>2</v>
      </c>
      <c r="W500" s="45">
        <v>83200</v>
      </c>
      <c r="X500" s="45">
        <v>68072.759999999995</v>
      </c>
      <c r="Y500" s="45">
        <v>-15127.24</v>
      </c>
      <c r="Z500" s="22" t="s">
        <v>1437</v>
      </c>
      <c r="AA500" s="22" t="s">
        <v>1857</v>
      </c>
    </row>
    <row r="501" spans="1:27" ht="30" customHeight="1" x14ac:dyDescent="0.25">
      <c r="A501" s="16" t="s">
        <v>265</v>
      </c>
      <c r="B501" s="16" t="s">
        <v>266</v>
      </c>
      <c r="C501" s="16" t="s">
        <v>908</v>
      </c>
      <c r="D501" s="16" t="s">
        <v>34</v>
      </c>
      <c r="E501" s="16" t="s">
        <v>35</v>
      </c>
      <c r="F501" s="42">
        <v>0</v>
      </c>
      <c r="G501" s="42">
        <v>0</v>
      </c>
      <c r="H501" s="42">
        <v>101.8</v>
      </c>
      <c r="I501" s="42">
        <v>386.75</v>
      </c>
      <c r="J501" s="42">
        <v>0.263219133807369</v>
      </c>
      <c r="K501" s="42">
        <v>1</v>
      </c>
      <c r="L501" s="42">
        <v>1.1399999999999999</v>
      </c>
      <c r="M501" s="43">
        <v>2</v>
      </c>
      <c r="N501" s="43">
        <v>2</v>
      </c>
      <c r="O501" s="42">
        <v>773.5</v>
      </c>
      <c r="P501" s="44">
        <v>0.95</v>
      </c>
      <c r="Q501" s="16" t="s">
        <v>1436</v>
      </c>
      <c r="R501" s="43">
        <v>51</v>
      </c>
      <c r="S501" s="16" t="s">
        <v>1105</v>
      </c>
      <c r="T501" s="43">
        <v>2</v>
      </c>
      <c r="U501" s="43">
        <v>2</v>
      </c>
      <c r="V501" s="43">
        <v>0</v>
      </c>
      <c r="W501" s="45">
        <v>0</v>
      </c>
      <c r="X501" s="45">
        <v>89345.52</v>
      </c>
      <c r="Y501" s="45">
        <v>89345.52</v>
      </c>
      <c r="Z501" s="22" t="s">
        <v>1443</v>
      </c>
      <c r="AA501" s="22" t="s">
        <v>1858</v>
      </c>
    </row>
    <row r="502" spans="1:27" ht="45" customHeight="1" x14ac:dyDescent="0.25">
      <c r="A502" s="16" t="s">
        <v>265</v>
      </c>
      <c r="B502" s="16" t="s">
        <v>266</v>
      </c>
      <c r="C502" s="16" t="s">
        <v>908</v>
      </c>
      <c r="D502" s="16" t="s">
        <v>46</v>
      </c>
      <c r="E502" s="16" t="s">
        <v>47</v>
      </c>
      <c r="F502" s="42">
        <v>0</v>
      </c>
      <c r="G502" s="42">
        <v>0</v>
      </c>
      <c r="H502" s="42">
        <v>0</v>
      </c>
      <c r="I502" s="42">
        <v>404.8</v>
      </c>
      <c r="J502" s="42">
        <v>0</v>
      </c>
      <c r="K502" s="42">
        <v>1</v>
      </c>
      <c r="L502" s="42">
        <v>1.1399999999999999</v>
      </c>
      <c r="M502" s="43">
        <v>2</v>
      </c>
      <c r="N502" s="43">
        <v>2</v>
      </c>
      <c r="O502" s="42">
        <v>809.6</v>
      </c>
      <c r="P502" s="44">
        <v>0.95</v>
      </c>
      <c r="Q502" s="16" t="s">
        <v>1436</v>
      </c>
      <c r="R502" s="43">
        <v>51</v>
      </c>
      <c r="S502" s="16" t="s">
        <v>1105</v>
      </c>
      <c r="T502" s="43">
        <v>2</v>
      </c>
      <c r="U502" s="43">
        <v>0</v>
      </c>
      <c r="V502" s="43">
        <v>2</v>
      </c>
      <c r="W502" s="45">
        <v>148200</v>
      </c>
      <c r="X502" s="45">
        <v>121254.48</v>
      </c>
      <c r="Y502" s="45">
        <v>-26945.52</v>
      </c>
      <c r="Z502" s="22" t="s">
        <v>1437</v>
      </c>
      <c r="AA502" s="22" t="s">
        <v>1859</v>
      </c>
    </row>
    <row r="503" spans="1:27" ht="45" customHeight="1" x14ac:dyDescent="0.25">
      <c r="A503" s="16" t="s">
        <v>265</v>
      </c>
      <c r="B503" s="16" t="s">
        <v>266</v>
      </c>
      <c r="C503" s="16" t="s">
        <v>908</v>
      </c>
      <c r="D503" s="16" t="s">
        <v>48</v>
      </c>
      <c r="E503" s="16" t="s">
        <v>49</v>
      </c>
      <c r="F503" s="42">
        <v>0</v>
      </c>
      <c r="G503" s="42">
        <v>0</v>
      </c>
      <c r="H503" s="42">
        <v>0</v>
      </c>
      <c r="I503" s="42">
        <v>369</v>
      </c>
      <c r="J503" s="42">
        <v>0</v>
      </c>
      <c r="K503" s="42">
        <v>1</v>
      </c>
      <c r="L503" s="42">
        <v>1.1399999999999999</v>
      </c>
      <c r="M503" s="43">
        <v>2</v>
      </c>
      <c r="N503" s="43">
        <v>2</v>
      </c>
      <c r="O503" s="42">
        <v>738</v>
      </c>
      <c r="P503" s="44">
        <v>0.95</v>
      </c>
      <c r="Q503" s="16" t="s">
        <v>1436</v>
      </c>
      <c r="R503" s="43">
        <v>51</v>
      </c>
      <c r="S503" s="16" t="s">
        <v>1105</v>
      </c>
      <c r="T503" s="43">
        <v>2</v>
      </c>
      <c r="U503" s="43">
        <v>0</v>
      </c>
      <c r="V503" s="43">
        <v>2</v>
      </c>
      <c r="W503" s="45">
        <v>154700</v>
      </c>
      <c r="X503" s="45">
        <v>126572.76</v>
      </c>
      <c r="Y503" s="45">
        <v>-28127.24</v>
      </c>
      <c r="Z503" s="22" t="s">
        <v>1437</v>
      </c>
      <c r="AA503" s="22" t="s">
        <v>1860</v>
      </c>
    </row>
    <row r="504" spans="1:27" ht="30" customHeight="1" x14ac:dyDescent="0.25">
      <c r="A504" s="16" t="s">
        <v>265</v>
      </c>
      <c r="B504" s="16" t="s">
        <v>266</v>
      </c>
      <c r="C504" s="16" t="s">
        <v>908</v>
      </c>
      <c r="D504" s="16" t="s">
        <v>4</v>
      </c>
      <c r="E504" s="16" t="s">
        <v>5</v>
      </c>
      <c r="F504" s="42">
        <v>0</v>
      </c>
      <c r="G504" s="42">
        <v>0</v>
      </c>
      <c r="H504" s="42">
        <v>44</v>
      </c>
      <c r="I504" s="42">
        <v>386.75</v>
      </c>
      <c r="J504" s="42">
        <v>0.11376858435682</v>
      </c>
      <c r="K504" s="42">
        <v>1</v>
      </c>
      <c r="L504" s="42">
        <v>1.1399999999999999</v>
      </c>
      <c r="M504" s="43">
        <v>2</v>
      </c>
      <c r="N504" s="43">
        <v>2</v>
      </c>
      <c r="O504" s="42">
        <v>773.5</v>
      </c>
      <c r="P504" s="44">
        <v>0.95</v>
      </c>
      <c r="Q504" s="16" t="s">
        <v>1436</v>
      </c>
      <c r="R504" s="43">
        <v>51</v>
      </c>
      <c r="S504" s="16" t="s">
        <v>1105</v>
      </c>
      <c r="T504" s="43">
        <v>2</v>
      </c>
      <c r="U504" s="43">
        <v>0</v>
      </c>
      <c r="V504" s="43">
        <v>2</v>
      </c>
      <c r="W504" s="45">
        <v>89700</v>
      </c>
      <c r="X504" s="45">
        <v>73391.039999999994</v>
      </c>
      <c r="Y504" s="45">
        <v>-16308.96</v>
      </c>
      <c r="Z504" s="22" t="s">
        <v>1437</v>
      </c>
      <c r="AA504" s="22" t="s">
        <v>1861</v>
      </c>
    </row>
    <row r="505" spans="1:27" ht="45" customHeight="1" x14ac:dyDescent="0.25">
      <c r="A505" s="16" t="s">
        <v>265</v>
      </c>
      <c r="B505" s="16" t="s">
        <v>266</v>
      </c>
      <c r="C505" s="16" t="s">
        <v>908</v>
      </c>
      <c r="D505" s="16" t="s">
        <v>68</v>
      </c>
      <c r="E505" s="16" t="s">
        <v>69</v>
      </c>
      <c r="F505" s="42">
        <v>0</v>
      </c>
      <c r="G505" s="42">
        <v>0</v>
      </c>
      <c r="H505" s="42">
        <v>50</v>
      </c>
      <c r="I505" s="42">
        <v>369</v>
      </c>
      <c r="J505" s="42">
        <v>0.13550135501355001</v>
      </c>
      <c r="K505" s="42">
        <v>1</v>
      </c>
      <c r="L505" s="42">
        <v>1.1399999999999999</v>
      </c>
      <c r="M505" s="43">
        <v>2</v>
      </c>
      <c r="N505" s="43">
        <v>2</v>
      </c>
      <c r="O505" s="42">
        <v>738</v>
      </c>
      <c r="P505" s="44">
        <v>0.95</v>
      </c>
      <c r="Q505" s="16" t="s">
        <v>1436</v>
      </c>
      <c r="R505" s="43">
        <v>51</v>
      </c>
      <c r="S505" s="16" t="s">
        <v>1105</v>
      </c>
      <c r="T505" s="43">
        <v>2</v>
      </c>
      <c r="U505" s="43">
        <v>0</v>
      </c>
      <c r="V505" s="43">
        <v>2</v>
      </c>
      <c r="W505" s="45">
        <v>141700</v>
      </c>
      <c r="X505" s="45">
        <v>115936.2</v>
      </c>
      <c r="Y505" s="45">
        <v>-25763.8</v>
      </c>
      <c r="Z505" s="22" t="s">
        <v>1437</v>
      </c>
      <c r="AA505" s="22" t="s">
        <v>1862</v>
      </c>
    </row>
    <row r="506" spans="1:27" ht="30" customHeight="1" x14ac:dyDescent="0.25">
      <c r="A506" s="16" t="s">
        <v>283</v>
      </c>
      <c r="B506" s="16" t="s">
        <v>284</v>
      </c>
      <c r="C506" s="16" t="s">
        <v>899</v>
      </c>
      <c r="D506" s="16" t="s">
        <v>30</v>
      </c>
      <c r="E506" s="16" t="s">
        <v>31</v>
      </c>
      <c r="F506" s="42">
        <v>0</v>
      </c>
      <c r="G506" s="42">
        <v>4</v>
      </c>
      <c r="H506" s="42">
        <v>2177</v>
      </c>
      <c r="I506" s="42">
        <v>414</v>
      </c>
      <c r="J506" s="42">
        <v>5.2584541062801904</v>
      </c>
      <c r="K506" s="42">
        <v>2</v>
      </c>
      <c r="L506" s="42">
        <v>1.1499999999999999</v>
      </c>
      <c r="M506" s="43">
        <v>7</v>
      </c>
      <c r="N506" s="43">
        <v>3</v>
      </c>
      <c r="O506" s="42">
        <v>1242</v>
      </c>
      <c r="P506" s="44">
        <v>0.95</v>
      </c>
      <c r="Q506" s="16" t="s">
        <v>1436</v>
      </c>
      <c r="R506" s="43">
        <v>71</v>
      </c>
      <c r="S506" s="16" t="s">
        <v>1105</v>
      </c>
      <c r="T506" s="43">
        <v>4</v>
      </c>
      <c r="U506" s="43">
        <v>0</v>
      </c>
      <c r="V506" s="43">
        <v>4</v>
      </c>
      <c r="W506" s="45">
        <v>192400</v>
      </c>
      <c r="X506" s="45">
        <v>157417.92000000001</v>
      </c>
      <c r="Y506" s="45">
        <v>-34982.080000000002</v>
      </c>
      <c r="Z506" s="22" t="s">
        <v>1437</v>
      </c>
      <c r="AA506" s="22" t="s">
        <v>1911</v>
      </c>
    </row>
    <row r="507" spans="1:27" ht="30" customHeight="1" x14ac:dyDescent="0.25">
      <c r="A507" s="16" t="s">
        <v>283</v>
      </c>
      <c r="B507" s="16" t="s">
        <v>284</v>
      </c>
      <c r="C507" s="16" t="s">
        <v>899</v>
      </c>
      <c r="D507" s="16" t="s">
        <v>52</v>
      </c>
      <c r="E507" s="16" t="s">
        <v>53</v>
      </c>
      <c r="F507" s="42">
        <v>0</v>
      </c>
      <c r="G507" s="42">
        <v>2</v>
      </c>
      <c r="H507" s="42">
        <v>843.9</v>
      </c>
      <c r="I507" s="42">
        <v>386.75</v>
      </c>
      <c r="J507" s="42">
        <v>2.1820297349709099</v>
      </c>
      <c r="K507" s="42">
        <v>1</v>
      </c>
      <c r="L507" s="42">
        <v>1.1499999999999999</v>
      </c>
      <c r="M507" s="43">
        <v>3</v>
      </c>
      <c r="N507" s="43">
        <v>1</v>
      </c>
      <c r="O507" s="42">
        <v>386.75</v>
      </c>
      <c r="P507" s="44">
        <v>0.95</v>
      </c>
      <c r="Q507" s="16" t="s">
        <v>1436</v>
      </c>
      <c r="R507" s="43">
        <v>41</v>
      </c>
      <c r="S507" s="16" t="s">
        <v>1102</v>
      </c>
      <c r="T507" s="43">
        <v>2</v>
      </c>
      <c r="U507" s="43">
        <v>2</v>
      </c>
      <c r="V507" s="43">
        <v>0</v>
      </c>
      <c r="W507" s="45">
        <v>0</v>
      </c>
      <c r="X507" s="45">
        <v>73391.039999999994</v>
      </c>
      <c r="Y507" s="45">
        <v>73391.039999999994</v>
      </c>
      <c r="Z507" s="22" t="s">
        <v>1443</v>
      </c>
      <c r="AA507" s="22" t="s">
        <v>1912</v>
      </c>
    </row>
    <row r="508" spans="1:27" ht="30" customHeight="1" x14ac:dyDescent="0.25">
      <c r="A508" s="16" t="s">
        <v>283</v>
      </c>
      <c r="B508" s="16" t="s">
        <v>284</v>
      </c>
      <c r="C508" s="16" t="s">
        <v>899</v>
      </c>
      <c r="D508" s="16" t="s">
        <v>84</v>
      </c>
      <c r="E508" s="16" t="s">
        <v>85</v>
      </c>
      <c r="F508" s="42">
        <v>0</v>
      </c>
      <c r="G508" s="42">
        <v>1</v>
      </c>
      <c r="H508" s="42">
        <v>535</v>
      </c>
      <c r="I508" s="42">
        <v>382.5</v>
      </c>
      <c r="J508" s="42">
        <v>1.39869281045752</v>
      </c>
      <c r="K508" s="42">
        <v>1</v>
      </c>
      <c r="L508" s="42">
        <v>1.1499999999999999</v>
      </c>
      <c r="M508" s="43">
        <v>2</v>
      </c>
      <c r="N508" s="43">
        <v>1</v>
      </c>
      <c r="O508" s="42">
        <v>382.5</v>
      </c>
      <c r="P508" s="44">
        <v>0.95</v>
      </c>
      <c r="Q508" s="16" t="s">
        <v>1436</v>
      </c>
      <c r="R508" s="43">
        <v>41</v>
      </c>
      <c r="S508" s="16" t="s">
        <v>1102</v>
      </c>
      <c r="T508" s="43">
        <v>2</v>
      </c>
      <c r="U508" s="43">
        <v>0</v>
      </c>
      <c r="V508" s="43">
        <v>2</v>
      </c>
      <c r="W508" s="45">
        <v>115700</v>
      </c>
      <c r="X508" s="45">
        <v>94663.8</v>
      </c>
      <c r="Y508" s="45">
        <v>-21036.2</v>
      </c>
      <c r="Z508" s="22" t="s">
        <v>1437</v>
      </c>
      <c r="AA508" s="22" t="s">
        <v>1913</v>
      </c>
    </row>
    <row r="509" spans="1:27" ht="30" customHeight="1" x14ac:dyDescent="0.25">
      <c r="A509" s="16" t="s">
        <v>283</v>
      </c>
      <c r="B509" s="16" t="s">
        <v>284</v>
      </c>
      <c r="C509" s="16" t="s">
        <v>899</v>
      </c>
      <c r="D509" s="16" t="s">
        <v>26</v>
      </c>
      <c r="E509" s="16" t="s">
        <v>27</v>
      </c>
      <c r="F509" s="42">
        <v>0</v>
      </c>
      <c r="G509" s="42">
        <v>0</v>
      </c>
      <c r="H509" s="42">
        <v>185.5</v>
      </c>
      <c r="I509" s="42">
        <v>360</v>
      </c>
      <c r="J509" s="42">
        <v>0.51527777777777795</v>
      </c>
      <c r="K509" s="42">
        <v>1</v>
      </c>
      <c r="L509" s="42">
        <v>1.1499999999999999</v>
      </c>
      <c r="M509" s="43">
        <v>2</v>
      </c>
      <c r="N509" s="43">
        <v>2</v>
      </c>
      <c r="O509" s="42">
        <v>720</v>
      </c>
      <c r="P509" s="44">
        <v>0.95</v>
      </c>
      <c r="Q509" s="16" t="s">
        <v>1436</v>
      </c>
      <c r="R509" s="43">
        <v>51</v>
      </c>
      <c r="S509" s="16" t="s">
        <v>1105</v>
      </c>
      <c r="T509" s="43">
        <v>2</v>
      </c>
      <c r="U509" s="43">
        <v>0</v>
      </c>
      <c r="V509" s="43">
        <v>2</v>
      </c>
      <c r="W509" s="45">
        <v>83200</v>
      </c>
      <c r="X509" s="45">
        <v>68072.759999999995</v>
      </c>
      <c r="Y509" s="45">
        <v>-15127.24</v>
      </c>
      <c r="Z509" s="22" t="s">
        <v>1437</v>
      </c>
      <c r="AA509" s="22" t="s">
        <v>1731</v>
      </c>
    </row>
    <row r="510" spans="1:27" ht="30" customHeight="1" x14ac:dyDescent="0.25">
      <c r="A510" s="16" t="s">
        <v>283</v>
      </c>
      <c r="B510" s="16" t="s">
        <v>284</v>
      </c>
      <c r="C510" s="16" t="s">
        <v>899</v>
      </c>
      <c r="D510" s="16" t="s">
        <v>34</v>
      </c>
      <c r="E510" s="16" t="s">
        <v>35</v>
      </c>
      <c r="F510" s="42">
        <v>0</v>
      </c>
      <c r="G510" s="42">
        <v>0</v>
      </c>
      <c r="H510" s="42">
        <v>147.19999999999999</v>
      </c>
      <c r="I510" s="42">
        <v>386.75</v>
      </c>
      <c r="J510" s="42">
        <v>0.38060762766645101</v>
      </c>
      <c r="K510" s="42">
        <v>1</v>
      </c>
      <c r="L510" s="42">
        <v>1.1499999999999999</v>
      </c>
      <c r="M510" s="43">
        <v>2</v>
      </c>
      <c r="N510" s="43">
        <v>2</v>
      </c>
      <c r="O510" s="42">
        <v>773.5</v>
      </c>
      <c r="P510" s="44">
        <v>0.95</v>
      </c>
      <c r="Q510" s="16" t="s">
        <v>1436</v>
      </c>
      <c r="R510" s="43">
        <v>51</v>
      </c>
      <c r="S510" s="16" t="s">
        <v>1105</v>
      </c>
      <c r="T510" s="43">
        <v>2</v>
      </c>
      <c r="U510" s="43">
        <v>2</v>
      </c>
      <c r="V510" s="43">
        <v>0</v>
      </c>
      <c r="W510" s="45">
        <v>0</v>
      </c>
      <c r="X510" s="45">
        <v>89345.52</v>
      </c>
      <c r="Y510" s="45">
        <v>89345.52</v>
      </c>
      <c r="Z510" s="22" t="s">
        <v>1443</v>
      </c>
      <c r="AA510" s="22" t="s">
        <v>1732</v>
      </c>
    </row>
    <row r="511" spans="1:27" ht="45" customHeight="1" x14ac:dyDescent="0.25">
      <c r="A511" s="16" t="s">
        <v>283</v>
      </c>
      <c r="B511" s="16" t="s">
        <v>284</v>
      </c>
      <c r="C511" s="16" t="s">
        <v>899</v>
      </c>
      <c r="D511" s="16" t="s">
        <v>46</v>
      </c>
      <c r="E511" s="16" t="s">
        <v>47</v>
      </c>
      <c r="F511" s="42">
        <v>0</v>
      </c>
      <c r="G511" s="42">
        <v>0</v>
      </c>
      <c r="H511" s="42">
        <v>0</v>
      </c>
      <c r="I511" s="42">
        <v>404.8</v>
      </c>
      <c r="J511" s="42">
        <v>0</v>
      </c>
      <c r="K511" s="42">
        <v>1</v>
      </c>
      <c r="L511" s="42">
        <v>1.1499999999999999</v>
      </c>
      <c r="M511" s="43">
        <v>2</v>
      </c>
      <c r="N511" s="43">
        <v>2</v>
      </c>
      <c r="O511" s="42">
        <v>809.6</v>
      </c>
      <c r="P511" s="44">
        <v>0.95</v>
      </c>
      <c r="Q511" s="16" t="s">
        <v>1436</v>
      </c>
      <c r="R511" s="43">
        <v>51</v>
      </c>
      <c r="S511" s="16" t="s">
        <v>1105</v>
      </c>
      <c r="T511" s="43">
        <v>2</v>
      </c>
      <c r="U511" s="43">
        <v>0</v>
      </c>
      <c r="V511" s="43">
        <v>2</v>
      </c>
      <c r="W511" s="45">
        <v>148200</v>
      </c>
      <c r="X511" s="45">
        <v>121254.48</v>
      </c>
      <c r="Y511" s="45">
        <v>-26945.52</v>
      </c>
      <c r="Z511" s="22" t="s">
        <v>1437</v>
      </c>
      <c r="AA511" s="22" t="s">
        <v>1733</v>
      </c>
    </row>
    <row r="512" spans="1:27" ht="45" customHeight="1" x14ac:dyDescent="0.25">
      <c r="A512" s="16" t="s">
        <v>283</v>
      </c>
      <c r="B512" s="16" t="s">
        <v>284</v>
      </c>
      <c r="C512" s="16" t="s">
        <v>899</v>
      </c>
      <c r="D512" s="16" t="s">
        <v>48</v>
      </c>
      <c r="E512" s="16" t="s">
        <v>49</v>
      </c>
      <c r="F512" s="42">
        <v>0</v>
      </c>
      <c r="G512" s="42">
        <v>0</v>
      </c>
      <c r="H512" s="42">
        <v>0</v>
      </c>
      <c r="I512" s="42">
        <v>369</v>
      </c>
      <c r="J512" s="42">
        <v>0</v>
      </c>
      <c r="K512" s="42">
        <v>1</v>
      </c>
      <c r="L512" s="42">
        <v>1.1499999999999999</v>
      </c>
      <c r="M512" s="43">
        <v>2</v>
      </c>
      <c r="N512" s="43">
        <v>2</v>
      </c>
      <c r="O512" s="42">
        <v>738</v>
      </c>
      <c r="P512" s="44">
        <v>0.95</v>
      </c>
      <c r="Q512" s="16" t="s">
        <v>1436</v>
      </c>
      <c r="R512" s="43">
        <v>51</v>
      </c>
      <c r="S512" s="16" t="s">
        <v>1105</v>
      </c>
      <c r="T512" s="43">
        <v>2</v>
      </c>
      <c r="U512" s="43">
        <v>0</v>
      </c>
      <c r="V512" s="43">
        <v>2</v>
      </c>
      <c r="W512" s="45">
        <v>154700</v>
      </c>
      <c r="X512" s="45">
        <v>126572.76</v>
      </c>
      <c r="Y512" s="45">
        <v>-28127.24</v>
      </c>
      <c r="Z512" s="22" t="s">
        <v>1437</v>
      </c>
      <c r="AA512" s="22" t="s">
        <v>1734</v>
      </c>
    </row>
    <row r="513" spans="1:27" ht="30" customHeight="1" x14ac:dyDescent="0.25">
      <c r="A513" s="16" t="s">
        <v>283</v>
      </c>
      <c r="B513" s="16" t="s">
        <v>284</v>
      </c>
      <c r="C513" s="16" t="s">
        <v>899</v>
      </c>
      <c r="D513" s="16" t="s">
        <v>4</v>
      </c>
      <c r="E513" s="16" t="s">
        <v>5</v>
      </c>
      <c r="F513" s="42">
        <v>0</v>
      </c>
      <c r="G513" s="42">
        <v>0</v>
      </c>
      <c r="H513" s="42">
        <v>62</v>
      </c>
      <c r="I513" s="42">
        <v>386.75</v>
      </c>
      <c r="J513" s="42">
        <v>0.16031027795733699</v>
      </c>
      <c r="K513" s="42">
        <v>1</v>
      </c>
      <c r="L513" s="42">
        <v>1.1499999999999999</v>
      </c>
      <c r="M513" s="43">
        <v>2</v>
      </c>
      <c r="N513" s="43">
        <v>2</v>
      </c>
      <c r="O513" s="42">
        <v>773.5</v>
      </c>
      <c r="P513" s="44">
        <v>0.95</v>
      </c>
      <c r="Q513" s="16" t="s">
        <v>1436</v>
      </c>
      <c r="R513" s="43">
        <v>51</v>
      </c>
      <c r="S513" s="16" t="s">
        <v>1105</v>
      </c>
      <c r="T513" s="43">
        <v>2</v>
      </c>
      <c r="U513" s="43">
        <v>0</v>
      </c>
      <c r="V513" s="43">
        <v>2</v>
      </c>
      <c r="W513" s="45">
        <v>89700</v>
      </c>
      <c r="X513" s="45">
        <v>73391.039999999994</v>
      </c>
      <c r="Y513" s="45">
        <v>-16308.96</v>
      </c>
      <c r="Z513" s="22" t="s">
        <v>1437</v>
      </c>
      <c r="AA513" s="22" t="s">
        <v>1735</v>
      </c>
    </row>
    <row r="514" spans="1:27" ht="45" customHeight="1" x14ac:dyDescent="0.25">
      <c r="A514" s="16" t="s">
        <v>283</v>
      </c>
      <c r="B514" s="16" t="s">
        <v>284</v>
      </c>
      <c r="C514" s="16" t="s">
        <v>899</v>
      </c>
      <c r="D514" s="16" t="s">
        <v>68</v>
      </c>
      <c r="E514" s="16" t="s">
        <v>69</v>
      </c>
      <c r="F514" s="42">
        <v>0</v>
      </c>
      <c r="G514" s="42">
        <v>0</v>
      </c>
      <c r="H514" s="42">
        <v>50</v>
      </c>
      <c r="I514" s="42">
        <v>369</v>
      </c>
      <c r="J514" s="42">
        <v>0.13550135501355001</v>
      </c>
      <c r="K514" s="42">
        <v>1</v>
      </c>
      <c r="L514" s="42">
        <v>1.1499999999999999</v>
      </c>
      <c r="M514" s="43">
        <v>2</v>
      </c>
      <c r="N514" s="43">
        <v>2</v>
      </c>
      <c r="O514" s="42">
        <v>738</v>
      </c>
      <c r="P514" s="44">
        <v>0.95</v>
      </c>
      <c r="Q514" s="16" t="s">
        <v>1436</v>
      </c>
      <c r="R514" s="43">
        <v>51</v>
      </c>
      <c r="S514" s="16" t="s">
        <v>1105</v>
      </c>
      <c r="T514" s="43">
        <v>2</v>
      </c>
      <c r="U514" s="43">
        <v>0</v>
      </c>
      <c r="V514" s="43">
        <v>2</v>
      </c>
      <c r="W514" s="45">
        <v>141700</v>
      </c>
      <c r="X514" s="45">
        <v>115936.2</v>
      </c>
      <c r="Y514" s="45">
        <v>-25763.8</v>
      </c>
      <c r="Z514" s="22" t="s">
        <v>1437</v>
      </c>
      <c r="AA514" s="22" t="s">
        <v>1736</v>
      </c>
    </row>
  </sheetData>
  <conditionalFormatting sqref="N2:N514">
    <cfRule type="expression" dxfId="4" priority="2">
      <formula>N2&gt;0</formula>
    </cfRule>
    <cfRule type="expression" dxfId="3" priority="3">
      <formula>N2&lt;0</formula>
    </cfRule>
  </conditionalFormatting>
  <conditionalFormatting sqref="S2:S514">
    <cfRule type="expression" dxfId="2" priority="4">
      <formula>S2="Kritik"</formula>
    </cfRule>
    <cfRule type="expression" dxfId="1" priority="5">
      <formula>S2="Yüksek"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32"/>
  <sheetViews>
    <sheetView zoomScaleNormal="100" workbookViewId="0"/>
  </sheetViews>
  <sheetFormatPr defaultColWidth="8.7109375" defaultRowHeight="15" customHeight="1" x14ac:dyDescent="0.25"/>
  <cols>
    <col min="1" max="1" width="36" customWidth="1"/>
    <col min="2" max="2" width="48" customWidth="1"/>
    <col min="3" max="3" width="18" customWidth="1"/>
  </cols>
  <sheetData>
    <row r="1" spans="1:3" ht="15" customHeight="1" x14ac:dyDescent="0.25">
      <c r="A1" s="34" t="s">
        <v>947</v>
      </c>
      <c r="B1" s="34" t="s">
        <v>948</v>
      </c>
      <c r="C1" s="34" t="s">
        <v>1914</v>
      </c>
    </row>
    <row r="2" spans="1:3" ht="15" customHeight="1" x14ac:dyDescent="0.25">
      <c r="A2" s="12" t="s">
        <v>1915</v>
      </c>
      <c r="B2" s="12" t="s">
        <v>1916</v>
      </c>
      <c r="C2" s="12" t="s">
        <v>1917</v>
      </c>
    </row>
    <row r="3" spans="1:3" ht="15" customHeight="1" x14ac:dyDescent="0.25">
      <c r="A3" s="12" t="s">
        <v>1918</v>
      </c>
      <c r="B3" s="23">
        <v>46204</v>
      </c>
      <c r="C3" s="12" t="s">
        <v>909</v>
      </c>
    </row>
    <row r="4" spans="1:3" ht="15" customHeight="1" x14ac:dyDescent="0.25">
      <c r="A4" s="12" t="s">
        <v>1919</v>
      </c>
      <c r="B4" s="23">
        <v>46234</v>
      </c>
      <c r="C4" s="12" t="s">
        <v>909</v>
      </c>
    </row>
    <row r="5" spans="1:3" ht="15" customHeight="1" x14ac:dyDescent="0.25">
      <c r="A5" s="12" t="s">
        <v>1920</v>
      </c>
      <c r="B5" s="12" t="s">
        <v>1318</v>
      </c>
      <c r="C5" s="12" t="s">
        <v>1921</v>
      </c>
    </row>
    <row r="6" spans="1:3" ht="15" customHeight="1" x14ac:dyDescent="0.25">
      <c r="A6" s="12" t="s">
        <v>1922</v>
      </c>
      <c r="B6" s="12" t="s">
        <v>1318</v>
      </c>
      <c r="C6" s="12" t="s">
        <v>1921</v>
      </c>
    </row>
    <row r="7" spans="1:3" ht="15" customHeight="1" x14ac:dyDescent="0.25">
      <c r="A7" s="12" t="s">
        <v>1923</v>
      </c>
      <c r="B7" s="12" t="s">
        <v>1318</v>
      </c>
      <c r="C7" s="12" t="s">
        <v>1921</v>
      </c>
    </row>
    <row r="8" spans="1:3" ht="15" customHeight="1" x14ac:dyDescent="0.25">
      <c r="A8" s="12" t="s">
        <v>1924</v>
      </c>
      <c r="B8" s="12" t="s">
        <v>1318</v>
      </c>
      <c r="C8" s="12" t="s">
        <v>1921</v>
      </c>
    </row>
    <row r="9" spans="1:3" ht="15" customHeight="1" x14ac:dyDescent="0.25">
      <c r="A9" s="12" t="s">
        <v>1925</v>
      </c>
      <c r="B9" s="12" t="s">
        <v>1318</v>
      </c>
      <c r="C9" s="12" t="s">
        <v>1921</v>
      </c>
    </row>
    <row r="10" spans="1:3" ht="15" customHeight="1" x14ac:dyDescent="0.25">
      <c r="A10" s="12" t="s">
        <v>1926</v>
      </c>
      <c r="B10" s="12" t="s">
        <v>1318</v>
      </c>
      <c r="C10" s="12" t="s">
        <v>1921</v>
      </c>
    </row>
    <row r="11" spans="1:3" ht="15" customHeight="1" x14ac:dyDescent="0.25">
      <c r="A11" s="12" t="s">
        <v>1927</v>
      </c>
      <c r="B11" s="12" t="s">
        <v>1318</v>
      </c>
      <c r="C11" s="12" t="s">
        <v>1921</v>
      </c>
    </row>
    <row r="12" spans="1:3" ht="15" customHeight="1" x14ac:dyDescent="0.25">
      <c r="A12" s="12" t="s">
        <v>1928</v>
      </c>
      <c r="B12" s="12">
        <v>3</v>
      </c>
      <c r="C12" s="12" t="s">
        <v>1929</v>
      </c>
    </row>
    <row r="13" spans="1:3" ht="15" customHeight="1" x14ac:dyDescent="0.25">
      <c r="A13" s="12" t="s">
        <v>1930</v>
      </c>
      <c r="B13" s="41">
        <v>0.7</v>
      </c>
      <c r="C13" s="12" t="s">
        <v>1931</v>
      </c>
    </row>
    <row r="14" spans="1:3" ht="15" customHeight="1" x14ac:dyDescent="0.25">
      <c r="A14" s="12" t="s">
        <v>1932</v>
      </c>
      <c r="B14" s="12" t="s">
        <v>1933</v>
      </c>
      <c r="C14" s="12" t="s">
        <v>1917</v>
      </c>
    </row>
    <row r="15" spans="1:3" ht="15" customHeight="1" x14ac:dyDescent="0.25">
      <c r="A15" s="12"/>
      <c r="B15" s="12"/>
      <c r="C15" s="12"/>
    </row>
    <row r="16" spans="1:3" ht="15" customHeight="1" x14ac:dyDescent="0.25">
      <c r="A16" s="12"/>
      <c r="B16" s="12"/>
      <c r="C16" s="12"/>
    </row>
    <row r="17" spans="1:3" ht="15" customHeight="1" x14ac:dyDescent="0.25">
      <c r="A17" s="12"/>
      <c r="B17" s="12"/>
      <c r="C17" s="12"/>
    </row>
    <row r="18" spans="1:3" ht="15" customHeight="1" x14ac:dyDescent="0.25">
      <c r="A18" s="12"/>
      <c r="B18" s="12"/>
      <c r="C18" s="12"/>
    </row>
    <row r="19" spans="1:3" ht="15" customHeight="1" x14ac:dyDescent="0.25">
      <c r="A19" s="12"/>
      <c r="B19" s="12"/>
      <c r="C19" s="12"/>
    </row>
    <row r="20" spans="1:3" ht="15" customHeight="1" x14ac:dyDescent="0.25">
      <c r="A20" s="12"/>
      <c r="B20" s="12"/>
      <c r="C20" s="12"/>
    </row>
    <row r="21" spans="1:3" ht="15" customHeight="1" x14ac:dyDescent="0.25">
      <c r="A21" s="12"/>
      <c r="B21" s="12"/>
      <c r="C21" s="12"/>
    </row>
    <row r="22" spans="1:3" ht="15" customHeight="1" x14ac:dyDescent="0.25">
      <c r="A22" s="12"/>
      <c r="B22" s="12"/>
      <c r="C22" s="12"/>
    </row>
    <row r="23" spans="1:3" ht="15" customHeight="1" x14ac:dyDescent="0.25">
      <c r="A23" s="12"/>
      <c r="B23" s="12"/>
      <c r="C23" s="12"/>
    </row>
    <row r="24" spans="1:3" ht="15" customHeight="1" x14ac:dyDescent="0.25">
      <c r="A24" s="12"/>
      <c r="B24" s="12"/>
      <c r="C24" s="12"/>
    </row>
    <row r="25" spans="1:3" ht="15" customHeight="1" x14ac:dyDescent="0.25">
      <c r="A25" s="12"/>
      <c r="B25" s="12"/>
      <c r="C25" s="12"/>
    </row>
    <row r="26" spans="1:3" ht="15" customHeight="1" x14ac:dyDescent="0.25">
      <c r="A26" s="12"/>
      <c r="B26" s="12"/>
      <c r="C26" s="12"/>
    </row>
    <row r="27" spans="1:3" ht="15" customHeight="1" x14ac:dyDescent="0.25">
      <c r="A27" s="12"/>
      <c r="B27" s="12"/>
      <c r="C27" s="12"/>
    </row>
    <row r="28" spans="1:3" ht="15" customHeight="1" x14ac:dyDescent="0.25">
      <c r="A28" s="12"/>
      <c r="B28" s="12"/>
      <c r="C28" s="12"/>
    </row>
    <row r="29" spans="1:3" ht="15" customHeight="1" x14ac:dyDescent="0.25">
      <c r="A29" s="12"/>
      <c r="B29" s="12"/>
      <c r="C29" s="12"/>
    </row>
    <row r="30" spans="1:3" ht="15" customHeight="1" x14ac:dyDescent="0.25">
      <c r="A30" s="12"/>
      <c r="B30" s="12"/>
      <c r="C30" s="12"/>
    </row>
    <row r="31" spans="1:3" ht="15" customHeight="1" x14ac:dyDescent="0.25">
      <c r="A31" s="12"/>
      <c r="B31" s="12"/>
      <c r="C31" s="12"/>
    </row>
    <row r="32" spans="1:3" ht="15" customHeight="1" x14ac:dyDescent="0.25">
      <c r="A32" s="12"/>
      <c r="B32" s="12"/>
      <c r="C32" s="12"/>
    </row>
  </sheetData>
  <dataValidations count="1">
    <dataValidation type="list" sqref="B5:B11" xr:uid="{00000000-0002-0000-2700-000000000000}">
      <formula1>"Evet,Hayır"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33"/>
  <sheetViews>
    <sheetView zoomScaleNormal="100" workbookViewId="0"/>
  </sheetViews>
  <sheetFormatPr defaultColWidth="8.7109375" defaultRowHeight="15" customHeight="1" x14ac:dyDescent="0.25"/>
  <cols>
    <col min="1" max="1" width="16" customWidth="1"/>
    <col min="2" max="2" width="30" customWidth="1"/>
    <col min="3" max="3" width="24" customWidth="1"/>
    <col min="4" max="4" width="14" customWidth="1"/>
    <col min="5" max="5" width="54" customWidth="1"/>
    <col min="6" max="6" width="48" customWidth="1"/>
    <col min="7" max="7" width="14" customWidth="1"/>
  </cols>
  <sheetData>
    <row r="1" spans="1:7" ht="15" customHeight="1" x14ac:dyDescent="0.25">
      <c r="A1" s="39" t="s">
        <v>1934</v>
      </c>
      <c r="B1" s="39" t="s">
        <v>1244</v>
      </c>
      <c r="C1" s="39" t="s">
        <v>1935</v>
      </c>
      <c r="D1" s="39" t="s">
        <v>1152</v>
      </c>
      <c r="E1" s="39" t="s">
        <v>1936</v>
      </c>
      <c r="F1" s="39" t="s">
        <v>1434</v>
      </c>
      <c r="G1" s="39" t="s">
        <v>297</v>
      </c>
    </row>
    <row r="2" spans="1:7" ht="15" customHeight="1" x14ac:dyDescent="0.25">
      <c r="A2" s="46">
        <v>46219</v>
      </c>
      <c r="B2" s="16" t="s">
        <v>1249</v>
      </c>
      <c r="C2" s="16" t="s">
        <v>1389</v>
      </c>
      <c r="D2" s="16" t="s">
        <v>1937</v>
      </c>
      <c r="E2" s="16" t="s">
        <v>1938</v>
      </c>
      <c r="F2" s="16" t="s">
        <v>1939</v>
      </c>
      <c r="G2" s="16" t="s">
        <v>1940</v>
      </c>
    </row>
    <row r="3" spans="1:7" ht="15" customHeight="1" x14ac:dyDescent="0.25">
      <c r="A3" s="46">
        <v>46219</v>
      </c>
      <c r="B3" s="16" t="s">
        <v>1255</v>
      </c>
      <c r="C3" s="16" t="s">
        <v>1377</v>
      </c>
      <c r="D3" s="16" t="s">
        <v>1937</v>
      </c>
      <c r="E3" s="16" t="s">
        <v>1941</v>
      </c>
      <c r="F3" s="16" t="s">
        <v>1942</v>
      </c>
      <c r="G3" s="16" t="s">
        <v>1940</v>
      </c>
    </row>
    <row r="4" spans="1:7" ht="15" customHeight="1" x14ac:dyDescent="0.25">
      <c r="A4" s="46">
        <v>46219</v>
      </c>
      <c r="B4" s="16" t="s">
        <v>1261</v>
      </c>
      <c r="C4" s="16" t="s">
        <v>1375</v>
      </c>
      <c r="D4" s="16" t="s">
        <v>1937</v>
      </c>
      <c r="E4" s="16" t="s">
        <v>1943</v>
      </c>
      <c r="F4" s="16" t="s">
        <v>1944</v>
      </c>
      <c r="G4" s="16" t="s">
        <v>1940</v>
      </c>
    </row>
    <row r="5" spans="1:7" ht="15" customHeight="1" x14ac:dyDescent="0.25">
      <c r="A5" s="46">
        <v>46219</v>
      </c>
      <c r="B5" s="16" t="s">
        <v>1267</v>
      </c>
      <c r="C5" s="16" t="s">
        <v>1378</v>
      </c>
      <c r="D5" s="16" t="s">
        <v>1937</v>
      </c>
      <c r="E5" s="16" t="s">
        <v>1945</v>
      </c>
      <c r="F5" s="16" t="s">
        <v>1946</v>
      </c>
      <c r="G5" s="16" t="s">
        <v>1940</v>
      </c>
    </row>
    <row r="6" spans="1:7" ht="15" customHeight="1" x14ac:dyDescent="0.25">
      <c r="A6" s="46">
        <v>46219</v>
      </c>
      <c r="B6" s="16" t="s">
        <v>1285</v>
      </c>
      <c r="C6" s="16" t="s">
        <v>1423</v>
      </c>
      <c r="D6" s="16" t="s">
        <v>1947</v>
      </c>
      <c r="E6" s="16" t="s">
        <v>1948</v>
      </c>
      <c r="F6" s="16" t="s">
        <v>1949</v>
      </c>
      <c r="G6" s="16" t="s">
        <v>1950</v>
      </c>
    </row>
    <row r="7" spans="1:7" ht="15" customHeight="1" x14ac:dyDescent="0.25">
      <c r="A7" s="16"/>
      <c r="B7" s="16"/>
      <c r="C7" s="16"/>
      <c r="D7" s="16"/>
      <c r="E7" s="16"/>
      <c r="F7" s="16"/>
      <c r="G7" s="16"/>
    </row>
    <row r="8" spans="1:7" ht="15" customHeight="1" x14ac:dyDescent="0.25">
      <c r="A8" s="16"/>
      <c r="B8" s="16"/>
      <c r="C8" s="16"/>
      <c r="D8" s="16"/>
      <c r="E8" s="16"/>
      <c r="F8" s="16"/>
      <c r="G8" s="16"/>
    </row>
    <row r="9" spans="1:7" ht="15" customHeight="1" x14ac:dyDescent="0.25">
      <c r="A9" s="16"/>
      <c r="B9" s="16"/>
      <c r="C9" s="16"/>
      <c r="D9" s="16"/>
      <c r="E9" s="16"/>
      <c r="F9" s="16"/>
      <c r="G9" s="16"/>
    </row>
    <row r="10" spans="1:7" ht="15" customHeight="1" x14ac:dyDescent="0.25">
      <c r="A10" s="16"/>
      <c r="B10" s="16"/>
      <c r="C10" s="16"/>
      <c r="D10" s="16"/>
      <c r="E10" s="16"/>
      <c r="F10" s="16"/>
      <c r="G10" s="16"/>
    </row>
    <row r="11" spans="1:7" ht="15" customHeight="1" x14ac:dyDescent="0.25">
      <c r="A11" s="16"/>
      <c r="B11" s="16"/>
      <c r="C11" s="16"/>
      <c r="D11" s="16"/>
      <c r="E11" s="16"/>
      <c r="F11" s="16"/>
      <c r="G11" s="16"/>
    </row>
    <row r="12" spans="1:7" ht="15" customHeight="1" x14ac:dyDescent="0.25">
      <c r="A12" s="16"/>
      <c r="B12" s="16"/>
      <c r="C12" s="16"/>
      <c r="D12" s="16"/>
      <c r="E12" s="16"/>
      <c r="F12" s="16"/>
      <c r="G12" s="16"/>
    </row>
    <row r="13" spans="1:7" ht="15" customHeight="1" x14ac:dyDescent="0.25">
      <c r="A13" s="16"/>
      <c r="B13" s="16"/>
      <c r="C13" s="16"/>
      <c r="D13" s="16"/>
      <c r="E13" s="16"/>
      <c r="F13" s="16"/>
      <c r="G13" s="16"/>
    </row>
    <row r="14" spans="1:7" ht="15" customHeight="1" x14ac:dyDescent="0.25">
      <c r="A14" s="16"/>
      <c r="B14" s="16"/>
      <c r="C14" s="16"/>
      <c r="D14" s="16"/>
      <c r="E14" s="16"/>
      <c r="F14" s="16"/>
      <c r="G14" s="16"/>
    </row>
    <row r="15" spans="1:7" ht="15" customHeight="1" x14ac:dyDescent="0.25">
      <c r="A15" s="16"/>
      <c r="B15" s="16"/>
      <c r="C15" s="16"/>
      <c r="D15" s="16"/>
      <c r="E15" s="16"/>
      <c r="F15" s="16"/>
      <c r="G15" s="16"/>
    </row>
    <row r="16" spans="1:7" ht="15" customHeight="1" x14ac:dyDescent="0.25">
      <c r="A16" s="16"/>
      <c r="B16" s="16"/>
      <c r="C16" s="16"/>
      <c r="D16" s="16"/>
      <c r="E16" s="16"/>
      <c r="F16" s="16"/>
      <c r="G16" s="16"/>
    </row>
    <row r="17" spans="1:7" ht="15" customHeight="1" x14ac:dyDescent="0.25">
      <c r="A17" s="16"/>
      <c r="B17" s="16"/>
      <c r="C17" s="16"/>
      <c r="D17" s="16"/>
      <c r="E17" s="16"/>
      <c r="F17" s="16"/>
      <c r="G17" s="16"/>
    </row>
    <row r="18" spans="1:7" ht="15" customHeight="1" x14ac:dyDescent="0.25">
      <c r="A18" s="16"/>
      <c r="B18" s="16"/>
      <c r="C18" s="16"/>
      <c r="D18" s="16"/>
      <c r="E18" s="16"/>
      <c r="F18" s="16"/>
      <c r="G18" s="16"/>
    </row>
    <row r="19" spans="1:7" ht="15" customHeight="1" x14ac:dyDescent="0.25">
      <c r="A19" s="16"/>
      <c r="B19" s="16"/>
      <c r="C19" s="16"/>
      <c r="D19" s="16"/>
      <c r="E19" s="16"/>
      <c r="F19" s="16"/>
      <c r="G19" s="16"/>
    </row>
    <row r="20" spans="1:7" ht="15" customHeight="1" x14ac:dyDescent="0.25">
      <c r="A20" s="16"/>
      <c r="B20" s="16"/>
      <c r="C20" s="16"/>
      <c r="D20" s="16"/>
      <c r="E20" s="16"/>
      <c r="F20" s="16"/>
      <c r="G20" s="16"/>
    </row>
    <row r="21" spans="1:7" ht="15" customHeight="1" x14ac:dyDescent="0.25">
      <c r="A21" s="46">
        <v>46219</v>
      </c>
      <c r="B21" s="16" t="s">
        <v>1951</v>
      </c>
      <c r="C21" s="16" t="s">
        <v>1952</v>
      </c>
      <c r="D21" s="16" t="s">
        <v>1947</v>
      </c>
      <c r="E21" s="16" t="s">
        <v>1953</v>
      </c>
      <c r="F21" s="16" t="s">
        <v>1954</v>
      </c>
      <c r="G21" s="16" t="s">
        <v>1950</v>
      </c>
    </row>
    <row r="22" spans="1:7" ht="15" customHeight="1" x14ac:dyDescent="0.25">
      <c r="A22" s="46">
        <v>46219</v>
      </c>
      <c r="B22" s="16" t="s">
        <v>1955</v>
      </c>
      <c r="C22" s="16" t="s">
        <v>1956</v>
      </c>
      <c r="D22" s="16" t="s">
        <v>1947</v>
      </c>
      <c r="E22" s="16" t="s">
        <v>1957</v>
      </c>
      <c r="F22" s="16" t="s">
        <v>1958</v>
      </c>
      <c r="G22" s="16" t="s">
        <v>1950</v>
      </c>
    </row>
    <row r="23" spans="1:7" ht="15" customHeight="1" x14ac:dyDescent="0.25">
      <c r="A23" s="46">
        <v>46219</v>
      </c>
      <c r="B23" s="16" t="s">
        <v>1959</v>
      </c>
      <c r="C23" s="16" t="s">
        <v>1960</v>
      </c>
      <c r="D23" s="16" t="s">
        <v>1947</v>
      </c>
      <c r="E23" s="16" t="s">
        <v>1961</v>
      </c>
      <c r="F23" s="16" t="s">
        <v>1962</v>
      </c>
      <c r="G23" s="16" t="s">
        <v>1950</v>
      </c>
    </row>
    <row r="24" spans="1:7" ht="15" customHeight="1" x14ac:dyDescent="0.25">
      <c r="A24" s="46">
        <v>46219</v>
      </c>
      <c r="B24" s="16" t="s">
        <v>1963</v>
      </c>
      <c r="C24" s="16" t="s">
        <v>1964</v>
      </c>
      <c r="D24" s="16" t="s">
        <v>1947</v>
      </c>
      <c r="E24" s="16" t="s">
        <v>1965</v>
      </c>
      <c r="F24" s="16" t="s">
        <v>1966</v>
      </c>
      <c r="G24" s="16" t="s">
        <v>1950</v>
      </c>
    </row>
    <row r="25" spans="1:7" ht="15" customHeight="1" x14ac:dyDescent="0.25">
      <c r="A25" s="47">
        <v>46232</v>
      </c>
      <c r="B25" s="16" t="s">
        <v>1181</v>
      </c>
      <c r="C25" s="16" t="s">
        <v>1967</v>
      </c>
      <c r="D25" s="16" t="s">
        <v>1937</v>
      </c>
      <c r="E25" s="16" t="s">
        <v>1968</v>
      </c>
      <c r="F25" s="16" t="s">
        <v>1969</v>
      </c>
      <c r="G25" s="16" t="s">
        <v>1970</v>
      </c>
    </row>
    <row r="26" spans="1:7" ht="15" customHeight="1" x14ac:dyDescent="0.25">
      <c r="A26" s="47">
        <v>46232</v>
      </c>
      <c r="B26" s="16" t="s">
        <v>1181</v>
      </c>
      <c r="C26" s="16" t="s">
        <v>1971</v>
      </c>
      <c r="D26" s="16" t="s">
        <v>1154</v>
      </c>
      <c r="E26" s="16" t="s">
        <v>1972</v>
      </c>
      <c r="F26" s="16" t="s">
        <v>1973</v>
      </c>
      <c r="G26" s="16" t="s">
        <v>1940</v>
      </c>
    </row>
    <row r="27" spans="1:7" ht="15" customHeight="1" x14ac:dyDescent="0.25">
      <c r="A27" s="47">
        <v>46232</v>
      </c>
      <c r="B27" s="16" t="s">
        <v>1175</v>
      </c>
      <c r="C27" s="16" t="s">
        <v>288</v>
      </c>
      <c r="D27" s="16" t="s">
        <v>1937</v>
      </c>
      <c r="E27" s="16" t="s">
        <v>1974</v>
      </c>
      <c r="F27" s="16" t="s">
        <v>1975</v>
      </c>
      <c r="G27" s="16" t="s">
        <v>1970</v>
      </c>
    </row>
    <row r="28" spans="1:7" ht="15" customHeight="1" x14ac:dyDescent="0.25">
      <c r="A28" s="47">
        <v>46232</v>
      </c>
      <c r="B28" s="16" t="s">
        <v>1175</v>
      </c>
      <c r="C28" s="16" t="s">
        <v>1231</v>
      </c>
      <c r="D28" s="16" t="s">
        <v>1154</v>
      </c>
      <c r="E28" s="16" t="s">
        <v>1976</v>
      </c>
      <c r="F28" s="16" t="s">
        <v>1977</v>
      </c>
      <c r="G28" s="16" t="s">
        <v>1970</v>
      </c>
    </row>
    <row r="29" spans="1:7" ht="15" customHeight="1" x14ac:dyDescent="0.25">
      <c r="A29" s="47">
        <v>46232</v>
      </c>
      <c r="B29" s="16" t="s">
        <v>1175</v>
      </c>
      <c r="C29" s="16" t="s">
        <v>291</v>
      </c>
      <c r="D29" s="16" t="s">
        <v>1937</v>
      </c>
      <c r="E29" s="16" t="s">
        <v>1978</v>
      </c>
      <c r="F29" s="16" t="s">
        <v>1979</v>
      </c>
      <c r="G29" s="16" t="s">
        <v>1970</v>
      </c>
    </row>
    <row r="30" spans="1:7" ht="15" customHeight="1" x14ac:dyDescent="0.25">
      <c r="A30" s="47">
        <v>46232</v>
      </c>
      <c r="B30" s="16" t="s">
        <v>1175</v>
      </c>
      <c r="C30" s="16" t="s">
        <v>291</v>
      </c>
      <c r="D30" s="16" t="s">
        <v>1970</v>
      </c>
      <c r="E30" s="16" t="s">
        <v>1980</v>
      </c>
      <c r="F30" s="16" t="s">
        <v>1981</v>
      </c>
      <c r="G30" s="16" t="s">
        <v>1940</v>
      </c>
    </row>
    <row r="31" spans="1:7" ht="15" customHeight="1" x14ac:dyDescent="0.25">
      <c r="A31" s="47">
        <v>46232</v>
      </c>
      <c r="B31" s="16" t="s">
        <v>1982</v>
      </c>
      <c r="C31" s="16" t="s">
        <v>1983</v>
      </c>
      <c r="D31" s="16" t="s">
        <v>1940</v>
      </c>
      <c r="E31" s="16" t="s">
        <v>1984</v>
      </c>
      <c r="F31" s="16" t="s">
        <v>1985</v>
      </c>
      <c r="G31" s="16" t="s">
        <v>1940</v>
      </c>
    </row>
    <row r="32" spans="1:7" ht="15" customHeight="1" x14ac:dyDescent="0.25">
      <c r="A32" s="47">
        <v>46232</v>
      </c>
      <c r="B32" s="16" t="s">
        <v>1986</v>
      </c>
      <c r="C32" s="16" t="s">
        <v>1987</v>
      </c>
      <c r="D32" s="16" t="s">
        <v>1947</v>
      </c>
      <c r="E32" s="16" t="s">
        <v>1988</v>
      </c>
      <c r="F32" s="16" t="s">
        <v>1989</v>
      </c>
      <c r="G32" s="16" t="s">
        <v>1940</v>
      </c>
    </row>
    <row r="33" spans="1:7" ht="15" customHeight="1" x14ac:dyDescent="0.25">
      <c r="A33" s="47">
        <v>46232</v>
      </c>
      <c r="B33" s="16" t="s">
        <v>1249</v>
      </c>
      <c r="C33" s="16" t="s">
        <v>1990</v>
      </c>
      <c r="D33" s="16" t="s">
        <v>1154</v>
      </c>
      <c r="E33" s="16" t="s">
        <v>1991</v>
      </c>
      <c r="F33" s="16" t="s">
        <v>1992</v>
      </c>
      <c r="G33" s="16" t="s">
        <v>1940</v>
      </c>
    </row>
  </sheetData>
  <conditionalFormatting sqref="D2:D6">
    <cfRule type="expression" dxfId="0" priority="2">
      <formula>D2="Uyarı"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514"/>
  <sheetViews>
    <sheetView zoomScaleNormal="100" workbookViewId="0"/>
  </sheetViews>
  <sheetFormatPr defaultColWidth="8.7109375" defaultRowHeight="15" customHeight="1" x14ac:dyDescent="0.25"/>
  <cols>
    <col min="1" max="1" width="12" customWidth="1"/>
    <col min="2" max="2" width="11" customWidth="1"/>
    <col min="3" max="3" width="24" customWidth="1"/>
    <col min="4" max="4" width="28" customWidth="1"/>
    <col min="5" max="5" width="10" customWidth="1"/>
    <col min="6" max="8" width="22" customWidth="1"/>
    <col min="9" max="9" width="16" customWidth="1"/>
    <col min="10" max="10" width="24" customWidth="1"/>
    <col min="11" max="11" width="46" customWidth="1"/>
    <col min="12" max="12" width="12" customWidth="1"/>
    <col min="13" max="13" width="14" customWidth="1"/>
  </cols>
  <sheetData>
    <row r="1" spans="1:13" ht="30" customHeight="1" x14ac:dyDescent="0.25">
      <c r="A1" s="34" t="s">
        <v>1993</v>
      </c>
      <c r="B1" s="34" t="s">
        <v>122</v>
      </c>
      <c r="C1" s="34" t="s">
        <v>123</v>
      </c>
      <c r="D1" s="34" t="s">
        <v>965</v>
      </c>
      <c r="E1" s="34" t="s">
        <v>0</v>
      </c>
      <c r="F1" s="34" t="s">
        <v>1</v>
      </c>
      <c r="G1" s="34" t="s">
        <v>1994</v>
      </c>
      <c r="H1" s="34" t="s">
        <v>1995</v>
      </c>
      <c r="I1" s="34" t="s">
        <v>1996</v>
      </c>
      <c r="J1" s="34" t="s">
        <v>1997</v>
      </c>
      <c r="K1" s="34" t="s">
        <v>1998</v>
      </c>
      <c r="L1" s="34" t="s">
        <v>297</v>
      </c>
      <c r="M1" s="34" t="s">
        <v>127</v>
      </c>
    </row>
    <row r="2" spans="1:13" ht="15" customHeight="1" x14ac:dyDescent="0.25">
      <c r="A2" s="12" t="s">
        <v>1999</v>
      </c>
      <c r="B2" s="12" t="s">
        <v>128</v>
      </c>
      <c r="C2" s="12" t="s">
        <v>129</v>
      </c>
      <c r="D2" s="12" t="s">
        <v>899</v>
      </c>
      <c r="E2" s="12" t="s">
        <v>4</v>
      </c>
      <c r="F2" s="12" t="s">
        <v>5</v>
      </c>
      <c r="G2" s="12">
        <v>-1</v>
      </c>
      <c r="H2" s="41">
        <v>0.04</v>
      </c>
      <c r="I2" s="23">
        <v>46235</v>
      </c>
      <c r="J2" s="48">
        <v>-360</v>
      </c>
      <c r="K2" s="12" t="s">
        <v>2000</v>
      </c>
      <c r="L2" s="12" t="s">
        <v>2001</v>
      </c>
      <c r="M2" s="12" t="s">
        <v>1317</v>
      </c>
    </row>
    <row r="3" spans="1:13" ht="15" customHeight="1" x14ac:dyDescent="0.25">
      <c r="A3" s="12" t="s">
        <v>2002</v>
      </c>
      <c r="B3" s="12" t="s">
        <v>128</v>
      </c>
      <c r="C3" s="12" t="s">
        <v>129</v>
      </c>
      <c r="D3" s="12" t="s">
        <v>899</v>
      </c>
      <c r="E3" s="12" t="s">
        <v>26</v>
      </c>
      <c r="F3" s="12" t="s">
        <v>27</v>
      </c>
      <c r="G3" s="12">
        <v>-1</v>
      </c>
      <c r="H3" s="41">
        <v>0.02</v>
      </c>
      <c r="I3" s="23">
        <v>46235</v>
      </c>
      <c r="J3" s="48">
        <v>-369</v>
      </c>
      <c r="K3" s="12" t="s">
        <v>2003</v>
      </c>
      <c r="L3" s="12" t="s">
        <v>2001</v>
      </c>
      <c r="M3" s="12" t="s">
        <v>1317</v>
      </c>
    </row>
    <row r="4" spans="1:13" ht="15" customHeight="1" x14ac:dyDescent="0.25">
      <c r="A4" s="12" t="s">
        <v>2004</v>
      </c>
      <c r="B4" s="12" t="s">
        <v>128</v>
      </c>
      <c r="C4" s="12" t="s">
        <v>129</v>
      </c>
      <c r="D4" s="12" t="s">
        <v>899</v>
      </c>
      <c r="E4" s="12" t="s">
        <v>30</v>
      </c>
      <c r="F4" s="12" t="s">
        <v>31</v>
      </c>
      <c r="G4" s="12">
        <v>1</v>
      </c>
      <c r="H4" s="41">
        <v>0.02</v>
      </c>
      <c r="I4" s="23">
        <v>46235</v>
      </c>
      <c r="J4" s="48">
        <v>405</v>
      </c>
      <c r="K4" s="12" t="s">
        <v>2005</v>
      </c>
      <c r="L4" s="12" t="s">
        <v>2001</v>
      </c>
      <c r="M4" s="12" t="s">
        <v>1317</v>
      </c>
    </row>
    <row r="5" spans="1:13" ht="15" customHeight="1" x14ac:dyDescent="0.25">
      <c r="A5" s="12" t="s">
        <v>2006</v>
      </c>
      <c r="B5" s="12" t="s">
        <v>128</v>
      </c>
      <c r="C5" s="12" t="s">
        <v>129</v>
      </c>
      <c r="D5" s="12" t="s">
        <v>899</v>
      </c>
      <c r="E5" s="12" t="s">
        <v>34</v>
      </c>
      <c r="F5" s="12" t="s">
        <v>35</v>
      </c>
      <c r="G5" s="12">
        <v>1</v>
      </c>
      <c r="H5" s="41">
        <v>-0.01</v>
      </c>
      <c r="I5" s="23">
        <v>46235</v>
      </c>
      <c r="J5" s="48">
        <v>360</v>
      </c>
      <c r="K5" s="12" t="s">
        <v>2007</v>
      </c>
      <c r="L5" s="12" t="s">
        <v>2001</v>
      </c>
      <c r="M5" s="12" t="s">
        <v>1317</v>
      </c>
    </row>
    <row r="6" spans="1:13" ht="15" customHeight="1" x14ac:dyDescent="0.25">
      <c r="A6" s="12" t="s">
        <v>2008</v>
      </c>
      <c r="B6" s="12" t="s">
        <v>128</v>
      </c>
      <c r="C6" s="12" t="s">
        <v>129</v>
      </c>
      <c r="D6" s="12" t="s">
        <v>899</v>
      </c>
      <c r="E6" s="12" t="s">
        <v>46</v>
      </c>
      <c r="F6" s="12" t="s">
        <v>47</v>
      </c>
      <c r="G6" s="12">
        <v>0</v>
      </c>
      <c r="H6" s="41">
        <v>0.05</v>
      </c>
      <c r="I6" s="23">
        <v>46235</v>
      </c>
      <c r="J6" s="48">
        <v>0</v>
      </c>
      <c r="K6" s="12" t="s">
        <v>2009</v>
      </c>
      <c r="L6" s="12" t="s">
        <v>2001</v>
      </c>
      <c r="M6" s="12" t="s">
        <v>1317</v>
      </c>
    </row>
    <row r="7" spans="1:13" ht="15" customHeight="1" x14ac:dyDescent="0.25">
      <c r="A7" s="12" t="s">
        <v>2010</v>
      </c>
      <c r="B7" s="12" t="s">
        <v>128</v>
      </c>
      <c r="C7" s="12" t="s">
        <v>129</v>
      </c>
      <c r="D7" s="12" t="s">
        <v>899</v>
      </c>
      <c r="E7" s="12" t="s">
        <v>48</v>
      </c>
      <c r="F7" s="12" t="s">
        <v>49</v>
      </c>
      <c r="G7" s="12">
        <v>0</v>
      </c>
      <c r="H7" s="41">
        <v>0.01</v>
      </c>
      <c r="I7" s="23">
        <v>46235</v>
      </c>
      <c r="J7" s="48">
        <v>0</v>
      </c>
      <c r="K7" s="12" t="s">
        <v>2011</v>
      </c>
      <c r="L7" s="12" t="s">
        <v>2001</v>
      </c>
      <c r="M7" s="12" t="s">
        <v>1317</v>
      </c>
    </row>
    <row r="8" spans="1:13" ht="15" customHeight="1" x14ac:dyDescent="0.25">
      <c r="A8" s="12" t="s">
        <v>2012</v>
      </c>
      <c r="B8" s="12" t="s">
        <v>128</v>
      </c>
      <c r="C8" s="12" t="s">
        <v>129</v>
      </c>
      <c r="D8" s="12" t="s">
        <v>899</v>
      </c>
      <c r="E8" s="12" t="s">
        <v>52</v>
      </c>
      <c r="F8" s="12" t="s">
        <v>53</v>
      </c>
      <c r="G8" s="12">
        <v>1</v>
      </c>
      <c r="H8" s="41">
        <v>-0.02</v>
      </c>
      <c r="I8" s="23">
        <v>46235</v>
      </c>
      <c r="J8" s="48">
        <v>414</v>
      </c>
      <c r="K8" s="12" t="s">
        <v>2013</v>
      </c>
      <c r="L8" s="12" t="s">
        <v>2001</v>
      </c>
      <c r="M8" s="12" t="s">
        <v>1317</v>
      </c>
    </row>
    <row r="9" spans="1:13" ht="15" customHeight="1" x14ac:dyDescent="0.25">
      <c r="A9" s="12" t="s">
        <v>2014</v>
      </c>
      <c r="B9" s="12" t="s">
        <v>128</v>
      </c>
      <c r="C9" s="12" t="s">
        <v>129</v>
      </c>
      <c r="D9" s="12" t="s">
        <v>899</v>
      </c>
      <c r="E9" s="12" t="s">
        <v>68</v>
      </c>
      <c r="F9" s="12" t="s">
        <v>69</v>
      </c>
      <c r="G9" s="12">
        <v>2</v>
      </c>
      <c r="H9" s="41">
        <v>0.05</v>
      </c>
      <c r="I9" s="23">
        <v>46235</v>
      </c>
      <c r="J9" s="48">
        <v>720</v>
      </c>
      <c r="K9" s="12" t="s">
        <v>2015</v>
      </c>
      <c r="L9" s="12" t="s">
        <v>2001</v>
      </c>
      <c r="M9" s="12" t="s">
        <v>1317</v>
      </c>
    </row>
    <row r="10" spans="1:13" ht="15" customHeight="1" x14ac:dyDescent="0.25">
      <c r="A10" s="12" t="s">
        <v>2016</v>
      </c>
      <c r="B10" s="12" t="s">
        <v>128</v>
      </c>
      <c r="C10" s="12" t="s">
        <v>129</v>
      </c>
      <c r="D10" s="12" t="s">
        <v>899</v>
      </c>
      <c r="E10" s="12" t="s">
        <v>84</v>
      </c>
      <c r="F10" s="12" t="s">
        <v>85</v>
      </c>
      <c r="G10" s="12">
        <v>2</v>
      </c>
      <c r="H10" s="41">
        <v>0.04</v>
      </c>
      <c r="I10" s="23">
        <v>46235</v>
      </c>
      <c r="J10" s="48">
        <v>810</v>
      </c>
      <c r="K10" s="12" t="s">
        <v>2017</v>
      </c>
      <c r="L10" s="12" t="s">
        <v>2001</v>
      </c>
      <c r="M10" s="12" t="s">
        <v>1317</v>
      </c>
    </row>
    <row r="11" spans="1:13" ht="15" customHeight="1" x14ac:dyDescent="0.25">
      <c r="A11" s="12" t="s">
        <v>2018</v>
      </c>
      <c r="B11" s="12" t="s">
        <v>132</v>
      </c>
      <c r="C11" s="12" t="s">
        <v>133</v>
      </c>
      <c r="D11" s="12" t="s">
        <v>900</v>
      </c>
      <c r="E11" s="12" t="s">
        <v>4</v>
      </c>
      <c r="F11" s="12" t="s">
        <v>5</v>
      </c>
      <c r="G11" s="12">
        <v>0</v>
      </c>
      <c r="H11" s="41">
        <v>0.02</v>
      </c>
      <c r="I11" s="23">
        <v>46235</v>
      </c>
      <c r="J11" s="48">
        <v>0</v>
      </c>
      <c r="K11" s="12" t="s">
        <v>2019</v>
      </c>
      <c r="L11" s="12" t="s">
        <v>2001</v>
      </c>
      <c r="M11" s="12" t="s">
        <v>1317</v>
      </c>
    </row>
    <row r="12" spans="1:13" ht="15" customHeight="1" x14ac:dyDescent="0.25">
      <c r="A12" s="12" t="s">
        <v>2020</v>
      </c>
      <c r="B12" s="12" t="s">
        <v>132</v>
      </c>
      <c r="C12" s="12" t="s">
        <v>133</v>
      </c>
      <c r="D12" s="12" t="s">
        <v>900</v>
      </c>
      <c r="E12" s="12" t="s">
        <v>26</v>
      </c>
      <c r="F12" s="12" t="s">
        <v>27</v>
      </c>
      <c r="G12" s="12">
        <v>1</v>
      </c>
      <c r="H12" s="41">
        <v>-0.02</v>
      </c>
      <c r="I12" s="23">
        <v>46235</v>
      </c>
      <c r="J12" s="48">
        <v>369</v>
      </c>
      <c r="K12" s="12" t="s">
        <v>2021</v>
      </c>
      <c r="L12" s="12" t="s">
        <v>2001</v>
      </c>
      <c r="M12" s="12" t="s">
        <v>1317</v>
      </c>
    </row>
    <row r="13" spans="1:13" ht="15" customHeight="1" x14ac:dyDescent="0.25">
      <c r="A13" s="12" t="s">
        <v>2022</v>
      </c>
      <c r="B13" s="12" t="s">
        <v>132</v>
      </c>
      <c r="C13" s="12" t="s">
        <v>133</v>
      </c>
      <c r="D13" s="12" t="s">
        <v>900</v>
      </c>
      <c r="E13" s="12" t="s">
        <v>30</v>
      </c>
      <c r="F13" s="12" t="s">
        <v>31</v>
      </c>
      <c r="G13" s="12">
        <v>-1</v>
      </c>
      <c r="H13" s="41">
        <v>0.08</v>
      </c>
      <c r="I13" s="23">
        <v>46235</v>
      </c>
      <c r="J13" s="48">
        <v>-369</v>
      </c>
      <c r="K13" s="12" t="s">
        <v>2023</v>
      </c>
      <c r="L13" s="12" t="s">
        <v>2001</v>
      </c>
      <c r="M13" s="12" t="s">
        <v>1317</v>
      </c>
    </row>
    <row r="14" spans="1:13" ht="15" customHeight="1" x14ac:dyDescent="0.25">
      <c r="A14" s="12" t="s">
        <v>2024</v>
      </c>
      <c r="B14" s="12" t="s">
        <v>132</v>
      </c>
      <c r="C14" s="12" t="s">
        <v>133</v>
      </c>
      <c r="D14" s="12" t="s">
        <v>900</v>
      </c>
      <c r="E14" s="12" t="s">
        <v>34</v>
      </c>
      <c r="F14" s="12" t="s">
        <v>35</v>
      </c>
      <c r="G14" s="12">
        <v>2</v>
      </c>
      <c r="H14" s="41">
        <v>0.05</v>
      </c>
      <c r="I14" s="23">
        <v>46235</v>
      </c>
      <c r="J14" s="48">
        <v>720</v>
      </c>
      <c r="K14" s="12" t="s">
        <v>2025</v>
      </c>
      <c r="L14" s="12" t="s">
        <v>2001</v>
      </c>
      <c r="M14" s="12" t="s">
        <v>1317</v>
      </c>
    </row>
    <row r="15" spans="1:13" ht="15" customHeight="1" x14ac:dyDescent="0.25">
      <c r="A15" s="12" t="s">
        <v>2026</v>
      </c>
      <c r="B15" s="12" t="s">
        <v>132</v>
      </c>
      <c r="C15" s="12" t="s">
        <v>133</v>
      </c>
      <c r="D15" s="12" t="s">
        <v>900</v>
      </c>
      <c r="E15" s="12" t="s">
        <v>46</v>
      </c>
      <c r="F15" s="12" t="s">
        <v>47</v>
      </c>
      <c r="G15" s="12">
        <v>0</v>
      </c>
      <c r="H15" s="41">
        <v>-0.02</v>
      </c>
      <c r="I15" s="23">
        <v>46235</v>
      </c>
      <c r="J15" s="48">
        <v>0</v>
      </c>
      <c r="K15" s="12" t="s">
        <v>2027</v>
      </c>
      <c r="L15" s="12" t="s">
        <v>2001</v>
      </c>
      <c r="M15" s="12" t="s">
        <v>1317</v>
      </c>
    </row>
    <row r="16" spans="1:13" ht="15" customHeight="1" x14ac:dyDescent="0.25">
      <c r="A16" s="12" t="s">
        <v>2028</v>
      </c>
      <c r="B16" s="12" t="s">
        <v>132</v>
      </c>
      <c r="C16" s="12" t="s">
        <v>133</v>
      </c>
      <c r="D16" s="12" t="s">
        <v>900</v>
      </c>
      <c r="E16" s="12" t="s">
        <v>48</v>
      </c>
      <c r="F16" s="12" t="s">
        <v>49</v>
      </c>
      <c r="G16" s="12">
        <v>0</v>
      </c>
      <c r="H16" s="41">
        <v>0.08</v>
      </c>
      <c r="I16" s="23">
        <v>46235</v>
      </c>
      <c r="J16" s="48">
        <v>0</v>
      </c>
      <c r="K16" s="12" t="s">
        <v>2029</v>
      </c>
      <c r="L16" s="12" t="s">
        <v>2001</v>
      </c>
      <c r="M16" s="12" t="s">
        <v>1317</v>
      </c>
    </row>
    <row r="17" spans="1:13" ht="15" customHeight="1" x14ac:dyDescent="0.25">
      <c r="A17" s="12" t="s">
        <v>2030</v>
      </c>
      <c r="B17" s="12" t="s">
        <v>132</v>
      </c>
      <c r="C17" s="12" t="s">
        <v>133</v>
      </c>
      <c r="D17" s="12" t="s">
        <v>900</v>
      </c>
      <c r="E17" s="12" t="s">
        <v>52</v>
      </c>
      <c r="F17" s="12" t="s">
        <v>53</v>
      </c>
      <c r="G17" s="12">
        <v>2</v>
      </c>
      <c r="H17" s="41">
        <v>0.05</v>
      </c>
      <c r="I17" s="23">
        <v>46235</v>
      </c>
      <c r="J17" s="48">
        <v>810</v>
      </c>
      <c r="K17" s="12" t="s">
        <v>2031</v>
      </c>
      <c r="L17" s="12" t="s">
        <v>2001</v>
      </c>
      <c r="M17" s="12" t="s">
        <v>1317</v>
      </c>
    </row>
    <row r="18" spans="1:13" ht="15" customHeight="1" x14ac:dyDescent="0.25">
      <c r="A18" s="12" t="s">
        <v>2032</v>
      </c>
      <c r="B18" s="12" t="s">
        <v>132</v>
      </c>
      <c r="C18" s="12" t="s">
        <v>133</v>
      </c>
      <c r="D18" s="12" t="s">
        <v>900</v>
      </c>
      <c r="E18" s="12" t="s">
        <v>68</v>
      </c>
      <c r="F18" s="12" t="s">
        <v>69</v>
      </c>
      <c r="G18" s="12">
        <v>1</v>
      </c>
      <c r="H18" s="41">
        <v>0.03</v>
      </c>
      <c r="I18" s="23">
        <v>46235</v>
      </c>
      <c r="J18" s="48">
        <v>387</v>
      </c>
      <c r="K18" s="12" t="s">
        <v>2033</v>
      </c>
      <c r="L18" s="12" t="s">
        <v>2001</v>
      </c>
      <c r="M18" s="12" t="s">
        <v>1317</v>
      </c>
    </row>
    <row r="19" spans="1:13" ht="15" customHeight="1" x14ac:dyDescent="0.25">
      <c r="A19" s="12" t="s">
        <v>2034</v>
      </c>
      <c r="B19" s="12" t="s">
        <v>132</v>
      </c>
      <c r="C19" s="12" t="s">
        <v>133</v>
      </c>
      <c r="D19" s="12" t="s">
        <v>900</v>
      </c>
      <c r="E19" s="12" t="s">
        <v>84</v>
      </c>
      <c r="F19" s="12" t="s">
        <v>85</v>
      </c>
      <c r="G19" s="12">
        <v>0</v>
      </c>
      <c r="H19" s="41">
        <v>-0.01</v>
      </c>
      <c r="I19" s="23">
        <v>46235</v>
      </c>
      <c r="J19" s="48">
        <v>0</v>
      </c>
      <c r="K19" s="12" t="s">
        <v>2035</v>
      </c>
      <c r="L19" s="12" t="s">
        <v>2001</v>
      </c>
      <c r="M19" s="12" t="s">
        <v>1317</v>
      </c>
    </row>
    <row r="20" spans="1:13" ht="15" customHeight="1" x14ac:dyDescent="0.25">
      <c r="A20" s="12" t="s">
        <v>2036</v>
      </c>
      <c r="B20" s="12" t="s">
        <v>135</v>
      </c>
      <c r="C20" s="12" t="s">
        <v>136</v>
      </c>
      <c r="D20" s="12" t="s">
        <v>900</v>
      </c>
      <c r="E20" s="12" t="s">
        <v>4</v>
      </c>
      <c r="F20" s="12" t="s">
        <v>5</v>
      </c>
      <c r="G20" s="12">
        <v>0</v>
      </c>
      <c r="H20" s="41">
        <v>0.02</v>
      </c>
      <c r="I20" s="23">
        <v>46235</v>
      </c>
      <c r="J20" s="48">
        <v>0</v>
      </c>
      <c r="K20" s="12" t="s">
        <v>2037</v>
      </c>
      <c r="L20" s="12" t="s">
        <v>2001</v>
      </c>
      <c r="M20" s="12" t="s">
        <v>1317</v>
      </c>
    </row>
    <row r="21" spans="1:13" ht="15" customHeight="1" x14ac:dyDescent="0.25">
      <c r="A21" s="12" t="s">
        <v>2038</v>
      </c>
      <c r="B21" s="12" t="s">
        <v>135</v>
      </c>
      <c r="C21" s="12" t="s">
        <v>136</v>
      </c>
      <c r="D21" s="12" t="s">
        <v>900</v>
      </c>
      <c r="E21" s="12" t="s">
        <v>26</v>
      </c>
      <c r="F21" s="12" t="s">
        <v>27</v>
      </c>
      <c r="G21" s="12">
        <v>0</v>
      </c>
      <c r="H21" s="41">
        <v>-0.01</v>
      </c>
      <c r="I21" s="23">
        <v>46235</v>
      </c>
      <c r="J21" s="48">
        <v>0</v>
      </c>
      <c r="K21" s="12" t="s">
        <v>2039</v>
      </c>
      <c r="L21" s="12" t="s">
        <v>2001</v>
      </c>
      <c r="M21" s="12" t="s">
        <v>1317</v>
      </c>
    </row>
    <row r="22" spans="1:13" ht="15" customHeight="1" x14ac:dyDescent="0.25">
      <c r="A22" s="12" t="s">
        <v>2040</v>
      </c>
      <c r="B22" s="12" t="s">
        <v>135</v>
      </c>
      <c r="C22" s="12" t="s">
        <v>136</v>
      </c>
      <c r="D22" s="12" t="s">
        <v>900</v>
      </c>
      <c r="E22" s="12" t="s">
        <v>30</v>
      </c>
      <c r="F22" s="12" t="s">
        <v>31</v>
      </c>
      <c r="G22" s="12">
        <v>1</v>
      </c>
      <c r="H22" s="41">
        <v>7.0000000000000007E-2</v>
      </c>
      <c r="I22" s="23">
        <v>46235</v>
      </c>
      <c r="J22" s="48">
        <v>360</v>
      </c>
      <c r="K22" s="12" t="s">
        <v>2041</v>
      </c>
      <c r="L22" s="12" t="s">
        <v>2001</v>
      </c>
      <c r="M22" s="12" t="s">
        <v>1317</v>
      </c>
    </row>
    <row r="23" spans="1:13" ht="15" customHeight="1" x14ac:dyDescent="0.25">
      <c r="A23" s="12" t="s">
        <v>2042</v>
      </c>
      <c r="B23" s="12" t="s">
        <v>135</v>
      </c>
      <c r="C23" s="12" t="s">
        <v>136</v>
      </c>
      <c r="D23" s="12" t="s">
        <v>900</v>
      </c>
      <c r="E23" s="12" t="s">
        <v>34</v>
      </c>
      <c r="F23" s="12" t="s">
        <v>35</v>
      </c>
      <c r="G23" s="12">
        <v>2</v>
      </c>
      <c r="H23" s="41">
        <v>0.04</v>
      </c>
      <c r="I23" s="23">
        <v>46235</v>
      </c>
      <c r="J23" s="48">
        <v>810</v>
      </c>
      <c r="K23" s="12" t="s">
        <v>2043</v>
      </c>
      <c r="L23" s="12" t="s">
        <v>2001</v>
      </c>
      <c r="M23" s="12" t="s">
        <v>1317</v>
      </c>
    </row>
    <row r="24" spans="1:13" ht="15" customHeight="1" x14ac:dyDescent="0.25">
      <c r="A24" s="12" t="s">
        <v>2044</v>
      </c>
      <c r="B24" s="12" t="s">
        <v>135</v>
      </c>
      <c r="C24" s="12" t="s">
        <v>136</v>
      </c>
      <c r="D24" s="12" t="s">
        <v>900</v>
      </c>
      <c r="E24" s="12" t="s">
        <v>46</v>
      </c>
      <c r="F24" s="12" t="s">
        <v>47</v>
      </c>
      <c r="G24" s="12">
        <v>1</v>
      </c>
      <c r="H24" s="41">
        <v>0.02</v>
      </c>
      <c r="I24" s="23">
        <v>46235</v>
      </c>
      <c r="J24" s="48">
        <v>414</v>
      </c>
      <c r="K24" s="12" t="s">
        <v>2045</v>
      </c>
      <c r="L24" s="12" t="s">
        <v>2001</v>
      </c>
      <c r="M24" s="12" t="s">
        <v>1317</v>
      </c>
    </row>
    <row r="25" spans="1:13" ht="15" customHeight="1" x14ac:dyDescent="0.25">
      <c r="A25" s="12" t="s">
        <v>2046</v>
      </c>
      <c r="B25" s="12" t="s">
        <v>135</v>
      </c>
      <c r="C25" s="12" t="s">
        <v>136</v>
      </c>
      <c r="D25" s="12" t="s">
        <v>900</v>
      </c>
      <c r="E25" s="12" t="s">
        <v>48</v>
      </c>
      <c r="F25" s="12" t="s">
        <v>49</v>
      </c>
      <c r="G25" s="12">
        <v>-1</v>
      </c>
      <c r="H25" s="41">
        <v>-0.02</v>
      </c>
      <c r="I25" s="23">
        <v>46235</v>
      </c>
      <c r="J25" s="48">
        <v>-405</v>
      </c>
      <c r="K25" s="12" t="s">
        <v>2047</v>
      </c>
      <c r="L25" s="12" t="s">
        <v>2001</v>
      </c>
      <c r="M25" s="12" t="s">
        <v>1317</v>
      </c>
    </row>
    <row r="26" spans="1:13" ht="15" customHeight="1" x14ac:dyDescent="0.25">
      <c r="A26" s="12" t="s">
        <v>2048</v>
      </c>
      <c r="B26" s="12" t="s">
        <v>135</v>
      </c>
      <c r="C26" s="12" t="s">
        <v>136</v>
      </c>
      <c r="D26" s="12" t="s">
        <v>900</v>
      </c>
      <c r="E26" s="12" t="s">
        <v>52</v>
      </c>
      <c r="F26" s="12" t="s">
        <v>53</v>
      </c>
      <c r="G26" s="12">
        <v>1</v>
      </c>
      <c r="H26" s="41">
        <v>0.01</v>
      </c>
      <c r="I26" s="23">
        <v>46235</v>
      </c>
      <c r="J26" s="48">
        <v>405</v>
      </c>
      <c r="K26" s="12" t="s">
        <v>2049</v>
      </c>
      <c r="L26" s="12" t="s">
        <v>2001</v>
      </c>
      <c r="M26" s="12" t="s">
        <v>1317</v>
      </c>
    </row>
    <row r="27" spans="1:13" ht="15" customHeight="1" x14ac:dyDescent="0.25">
      <c r="A27" s="12" t="s">
        <v>2050</v>
      </c>
      <c r="B27" s="12" t="s">
        <v>135</v>
      </c>
      <c r="C27" s="12" t="s">
        <v>136</v>
      </c>
      <c r="D27" s="12" t="s">
        <v>900</v>
      </c>
      <c r="E27" s="12" t="s">
        <v>68</v>
      </c>
      <c r="F27" s="12" t="s">
        <v>69</v>
      </c>
      <c r="G27" s="12">
        <v>1</v>
      </c>
      <c r="H27" s="41">
        <v>0.03</v>
      </c>
      <c r="I27" s="23">
        <v>46235</v>
      </c>
      <c r="J27" s="48">
        <v>405</v>
      </c>
      <c r="K27" s="12" t="s">
        <v>2051</v>
      </c>
      <c r="L27" s="12" t="s">
        <v>2001</v>
      </c>
      <c r="M27" s="12" t="s">
        <v>1317</v>
      </c>
    </row>
    <row r="28" spans="1:13" ht="15" customHeight="1" x14ac:dyDescent="0.25">
      <c r="A28" s="12" t="s">
        <v>2052</v>
      </c>
      <c r="B28" s="12" t="s">
        <v>135</v>
      </c>
      <c r="C28" s="12" t="s">
        <v>136</v>
      </c>
      <c r="D28" s="12" t="s">
        <v>900</v>
      </c>
      <c r="E28" s="12" t="s">
        <v>84</v>
      </c>
      <c r="F28" s="12" t="s">
        <v>85</v>
      </c>
      <c r="G28" s="12">
        <v>-1</v>
      </c>
      <c r="H28" s="41">
        <v>7.0000000000000007E-2</v>
      </c>
      <c r="I28" s="23">
        <v>46235</v>
      </c>
      <c r="J28" s="48">
        <v>-387</v>
      </c>
      <c r="K28" s="12" t="s">
        <v>2053</v>
      </c>
      <c r="L28" s="12" t="s">
        <v>2001</v>
      </c>
      <c r="M28" s="12" t="s">
        <v>1317</v>
      </c>
    </row>
    <row r="29" spans="1:13" ht="15" customHeight="1" x14ac:dyDescent="0.25">
      <c r="A29" s="12" t="s">
        <v>2054</v>
      </c>
      <c r="B29" s="12" t="s">
        <v>138</v>
      </c>
      <c r="C29" s="12" t="s">
        <v>139</v>
      </c>
      <c r="D29" s="12" t="s">
        <v>900</v>
      </c>
      <c r="E29" s="12" t="s">
        <v>4</v>
      </c>
      <c r="F29" s="12" t="s">
        <v>5</v>
      </c>
      <c r="G29" s="12">
        <v>1</v>
      </c>
      <c r="H29" s="41">
        <v>7.0000000000000007E-2</v>
      </c>
      <c r="I29" s="23">
        <v>46235</v>
      </c>
      <c r="J29" s="48">
        <v>414</v>
      </c>
      <c r="K29" s="12" t="s">
        <v>2055</v>
      </c>
      <c r="L29" s="12" t="s">
        <v>2001</v>
      </c>
      <c r="M29" s="12" t="s">
        <v>1317</v>
      </c>
    </row>
    <row r="30" spans="1:13" ht="15" customHeight="1" x14ac:dyDescent="0.25">
      <c r="A30" s="12" t="s">
        <v>2056</v>
      </c>
      <c r="B30" s="12" t="s">
        <v>138</v>
      </c>
      <c r="C30" s="12" t="s">
        <v>139</v>
      </c>
      <c r="D30" s="12" t="s">
        <v>900</v>
      </c>
      <c r="E30" s="12" t="s">
        <v>26</v>
      </c>
      <c r="F30" s="12" t="s">
        <v>27</v>
      </c>
      <c r="G30" s="12">
        <v>0</v>
      </c>
      <c r="H30" s="41">
        <v>-0.01</v>
      </c>
      <c r="I30" s="23">
        <v>46235</v>
      </c>
      <c r="J30" s="48">
        <v>0</v>
      </c>
      <c r="K30" s="12" t="s">
        <v>2057</v>
      </c>
      <c r="L30" s="12" t="s">
        <v>2001</v>
      </c>
      <c r="M30" s="12" t="s">
        <v>1317</v>
      </c>
    </row>
    <row r="31" spans="1:13" ht="15" customHeight="1" x14ac:dyDescent="0.25">
      <c r="A31" s="12" t="s">
        <v>2058</v>
      </c>
      <c r="B31" s="12" t="s">
        <v>138</v>
      </c>
      <c r="C31" s="12" t="s">
        <v>139</v>
      </c>
      <c r="D31" s="12" t="s">
        <v>900</v>
      </c>
      <c r="E31" s="12" t="s">
        <v>30</v>
      </c>
      <c r="F31" s="12" t="s">
        <v>31</v>
      </c>
      <c r="G31" s="12">
        <v>1</v>
      </c>
      <c r="H31" s="41">
        <v>7.0000000000000007E-2</v>
      </c>
      <c r="I31" s="23">
        <v>46235</v>
      </c>
      <c r="J31" s="48">
        <v>360</v>
      </c>
      <c r="K31" s="12" t="s">
        <v>2059</v>
      </c>
      <c r="L31" s="12" t="s">
        <v>2001</v>
      </c>
      <c r="M31" s="12" t="s">
        <v>1317</v>
      </c>
    </row>
    <row r="32" spans="1:13" ht="15" customHeight="1" x14ac:dyDescent="0.25">
      <c r="A32" s="12" t="s">
        <v>2060</v>
      </c>
      <c r="B32" s="12" t="s">
        <v>138</v>
      </c>
      <c r="C32" s="12" t="s">
        <v>139</v>
      </c>
      <c r="D32" s="12" t="s">
        <v>900</v>
      </c>
      <c r="E32" s="12" t="s">
        <v>34</v>
      </c>
      <c r="F32" s="12" t="s">
        <v>35</v>
      </c>
      <c r="G32" s="12">
        <v>-1</v>
      </c>
      <c r="H32" s="41">
        <v>7.0000000000000007E-2</v>
      </c>
      <c r="I32" s="23">
        <v>46235</v>
      </c>
      <c r="J32" s="48">
        <v>-360</v>
      </c>
      <c r="K32" s="12" t="s">
        <v>2061</v>
      </c>
      <c r="L32" s="12" t="s">
        <v>2001</v>
      </c>
      <c r="M32" s="12" t="s">
        <v>1317</v>
      </c>
    </row>
    <row r="33" spans="1:13" ht="15" customHeight="1" x14ac:dyDescent="0.25">
      <c r="A33" s="12" t="s">
        <v>2062</v>
      </c>
      <c r="B33" s="12" t="s">
        <v>138</v>
      </c>
      <c r="C33" s="12" t="s">
        <v>139</v>
      </c>
      <c r="D33" s="12" t="s">
        <v>900</v>
      </c>
      <c r="E33" s="12" t="s">
        <v>46</v>
      </c>
      <c r="F33" s="12" t="s">
        <v>47</v>
      </c>
      <c r="G33" s="12">
        <v>2</v>
      </c>
      <c r="H33" s="41">
        <v>-0.01</v>
      </c>
      <c r="I33" s="23">
        <v>46235</v>
      </c>
      <c r="J33" s="48">
        <v>738</v>
      </c>
      <c r="K33" s="12" t="s">
        <v>2063</v>
      </c>
      <c r="L33" s="12" t="s">
        <v>2001</v>
      </c>
      <c r="M33" s="12" t="s">
        <v>1317</v>
      </c>
    </row>
    <row r="34" spans="1:13" ht="15" customHeight="1" x14ac:dyDescent="0.25">
      <c r="A34" s="12" t="s">
        <v>2064</v>
      </c>
      <c r="B34" s="12" t="s">
        <v>138</v>
      </c>
      <c r="C34" s="12" t="s">
        <v>139</v>
      </c>
      <c r="D34" s="12" t="s">
        <v>900</v>
      </c>
      <c r="E34" s="12" t="s">
        <v>48</v>
      </c>
      <c r="F34" s="12" t="s">
        <v>49</v>
      </c>
      <c r="G34" s="12">
        <v>1</v>
      </c>
      <c r="H34" s="41">
        <v>0.04</v>
      </c>
      <c r="I34" s="23">
        <v>46235</v>
      </c>
      <c r="J34" s="48">
        <v>360</v>
      </c>
      <c r="K34" s="12" t="s">
        <v>2065</v>
      </c>
      <c r="L34" s="12" t="s">
        <v>2001</v>
      </c>
      <c r="M34" s="12" t="s">
        <v>1317</v>
      </c>
    </row>
    <row r="35" spans="1:13" ht="15" customHeight="1" x14ac:dyDescent="0.25">
      <c r="A35" s="12" t="s">
        <v>2066</v>
      </c>
      <c r="B35" s="12" t="s">
        <v>138</v>
      </c>
      <c r="C35" s="12" t="s">
        <v>139</v>
      </c>
      <c r="D35" s="12" t="s">
        <v>900</v>
      </c>
      <c r="E35" s="12" t="s">
        <v>52</v>
      </c>
      <c r="F35" s="12" t="s">
        <v>53</v>
      </c>
      <c r="G35" s="12">
        <v>1</v>
      </c>
      <c r="H35" s="41">
        <v>7.0000000000000007E-2</v>
      </c>
      <c r="I35" s="23">
        <v>46235</v>
      </c>
      <c r="J35" s="48">
        <v>369</v>
      </c>
      <c r="K35" s="12" t="s">
        <v>2067</v>
      </c>
      <c r="L35" s="12" t="s">
        <v>2001</v>
      </c>
      <c r="M35" s="12" t="s">
        <v>1317</v>
      </c>
    </row>
    <row r="36" spans="1:13" ht="15" customHeight="1" x14ac:dyDescent="0.25">
      <c r="A36" s="12" t="s">
        <v>2068</v>
      </c>
      <c r="B36" s="12" t="s">
        <v>138</v>
      </c>
      <c r="C36" s="12" t="s">
        <v>139</v>
      </c>
      <c r="D36" s="12" t="s">
        <v>900</v>
      </c>
      <c r="E36" s="12" t="s">
        <v>68</v>
      </c>
      <c r="F36" s="12" t="s">
        <v>69</v>
      </c>
      <c r="G36" s="12">
        <v>1</v>
      </c>
      <c r="H36" s="41">
        <v>0.01</v>
      </c>
      <c r="I36" s="23">
        <v>46235</v>
      </c>
      <c r="J36" s="48">
        <v>387</v>
      </c>
      <c r="K36" s="12" t="s">
        <v>2069</v>
      </c>
      <c r="L36" s="12" t="s">
        <v>2001</v>
      </c>
      <c r="M36" s="12" t="s">
        <v>1317</v>
      </c>
    </row>
    <row r="37" spans="1:13" ht="15" customHeight="1" x14ac:dyDescent="0.25">
      <c r="A37" s="12" t="s">
        <v>2070</v>
      </c>
      <c r="B37" s="12" t="s">
        <v>138</v>
      </c>
      <c r="C37" s="12" t="s">
        <v>139</v>
      </c>
      <c r="D37" s="12" t="s">
        <v>900</v>
      </c>
      <c r="E37" s="12" t="s">
        <v>84</v>
      </c>
      <c r="F37" s="12" t="s">
        <v>85</v>
      </c>
      <c r="G37" s="12">
        <v>2</v>
      </c>
      <c r="H37" s="41">
        <v>7.0000000000000007E-2</v>
      </c>
      <c r="I37" s="23">
        <v>46235</v>
      </c>
      <c r="J37" s="48">
        <v>738</v>
      </c>
      <c r="K37" s="12" t="s">
        <v>2071</v>
      </c>
      <c r="L37" s="12" t="s">
        <v>2001</v>
      </c>
      <c r="M37" s="12" t="s">
        <v>1317</v>
      </c>
    </row>
    <row r="38" spans="1:13" ht="15" customHeight="1" x14ac:dyDescent="0.25">
      <c r="A38" s="12" t="s">
        <v>2072</v>
      </c>
      <c r="B38" s="12" t="s">
        <v>141</v>
      </c>
      <c r="C38" s="12" t="s">
        <v>142</v>
      </c>
      <c r="D38" s="12" t="s">
        <v>900</v>
      </c>
      <c r="E38" s="12" t="s">
        <v>4</v>
      </c>
      <c r="F38" s="12" t="s">
        <v>5</v>
      </c>
      <c r="G38" s="12">
        <v>-1</v>
      </c>
      <c r="H38" s="41">
        <v>0.02</v>
      </c>
      <c r="I38" s="23">
        <v>46235</v>
      </c>
      <c r="J38" s="48">
        <v>-387</v>
      </c>
      <c r="K38" s="12" t="s">
        <v>2073</v>
      </c>
      <c r="L38" s="12" t="s">
        <v>2001</v>
      </c>
      <c r="M38" s="12" t="s">
        <v>1317</v>
      </c>
    </row>
    <row r="39" spans="1:13" ht="15" customHeight="1" x14ac:dyDescent="0.25">
      <c r="A39" s="12" t="s">
        <v>2074</v>
      </c>
      <c r="B39" s="12" t="s">
        <v>141</v>
      </c>
      <c r="C39" s="12" t="s">
        <v>142</v>
      </c>
      <c r="D39" s="12" t="s">
        <v>900</v>
      </c>
      <c r="E39" s="12" t="s">
        <v>26</v>
      </c>
      <c r="F39" s="12" t="s">
        <v>27</v>
      </c>
      <c r="G39" s="12">
        <v>0</v>
      </c>
      <c r="H39" s="41">
        <v>0.02</v>
      </c>
      <c r="I39" s="23">
        <v>46235</v>
      </c>
      <c r="J39" s="48">
        <v>0</v>
      </c>
      <c r="K39" s="12" t="s">
        <v>2075</v>
      </c>
      <c r="L39" s="12" t="s">
        <v>2001</v>
      </c>
      <c r="M39" s="12" t="s">
        <v>1317</v>
      </c>
    </row>
    <row r="40" spans="1:13" ht="15" customHeight="1" x14ac:dyDescent="0.25">
      <c r="A40" s="12" t="s">
        <v>2076</v>
      </c>
      <c r="B40" s="12" t="s">
        <v>141</v>
      </c>
      <c r="C40" s="12" t="s">
        <v>142</v>
      </c>
      <c r="D40" s="12" t="s">
        <v>900</v>
      </c>
      <c r="E40" s="12" t="s">
        <v>30</v>
      </c>
      <c r="F40" s="12" t="s">
        <v>31</v>
      </c>
      <c r="G40" s="12">
        <v>2</v>
      </c>
      <c r="H40" s="41">
        <v>0.04</v>
      </c>
      <c r="I40" s="23">
        <v>46235</v>
      </c>
      <c r="J40" s="48">
        <v>720</v>
      </c>
      <c r="K40" s="12" t="s">
        <v>2077</v>
      </c>
      <c r="L40" s="12" t="s">
        <v>2001</v>
      </c>
      <c r="M40" s="12" t="s">
        <v>1317</v>
      </c>
    </row>
    <row r="41" spans="1:13" ht="15" customHeight="1" x14ac:dyDescent="0.25">
      <c r="A41" s="12" t="s">
        <v>2078</v>
      </c>
      <c r="B41" s="12" t="s">
        <v>141</v>
      </c>
      <c r="C41" s="12" t="s">
        <v>142</v>
      </c>
      <c r="D41" s="12" t="s">
        <v>900</v>
      </c>
      <c r="E41" s="12" t="s">
        <v>34</v>
      </c>
      <c r="F41" s="12" t="s">
        <v>35</v>
      </c>
      <c r="G41" s="12">
        <v>1</v>
      </c>
      <c r="H41" s="41">
        <v>7.0000000000000007E-2</v>
      </c>
      <c r="I41" s="23">
        <v>46235</v>
      </c>
      <c r="J41" s="48">
        <v>387</v>
      </c>
      <c r="K41" s="12" t="s">
        <v>2079</v>
      </c>
      <c r="L41" s="12" t="s">
        <v>2001</v>
      </c>
      <c r="M41" s="12" t="s">
        <v>1317</v>
      </c>
    </row>
    <row r="42" spans="1:13" ht="15" customHeight="1" x14ac:dyDescent="0.25">
      <c r="A42" s="12" t="s">
        <v>2080</v>
      </c>
      <c r="B42" s="12" t="s">
        <v>141</v>
      </c>
      <c r="C42" s="12" t="s">
        <v>142</v>
      </c>
      <c r="D42" s="12" t="s">
        <v>900</v>
      </c>
      <c r="E42" s="12" t="s">
        <v>46</v>
      </c>
      <c r="F42" s="12" t="s">
        <v>47</v>
      </c>
      <c r="G42" s="12">
        <v>2</v>
      </c>
      <c r="H42" s="41">
        <v>0.08</v>
      </c>
      <c r="I42" s="23">
        <v>46235</v>
      </c>
      <c r="J42" s="48">
        <v>720</v>
      </c>
      <c r="K42" s="12" t="s">
        <v>2081</v>
      </c>
      <c r="L42" s="12" t="s">
        <v>2001</v>
      </c>
      <c r="M42" s="12" t="s">
        <v>1317</v>
      </c>
    </row>
    <row r="43" spans="1:13" ht="15" customHeight="1" x14ac:dyDescent="0.25">
      <c r="A43" s="12" t="s">
        <v>2082</v>
      </c>
      <c r="B43" s="12" t="s">
        <v>141</v>
      </c>
      <c r="C43" s="12" t="s">
        <v>142</v>
      </c>
      <c r="D43" s="12" t="s">
        <v>900</v>
      </c>
      <c r="E43" s="12" t="s">
        <v>48</v>
      </c>
      <c r="F43" s="12" t="s">
        <v>49</v>
      </c>
      <c r="G43" s="12">
        <v>2</v>
      </c>
      <c r="H43" s="41">
        <v>7.0000000000000007E-2</v>
      </c>
      <c r="I43" s="23">
        <v>46235</v>
      </c>
      <c r="J43" s="48">
        <v>828</v>
      </c>
      <c r="K43" s="12" t="s">
        <v>2083</v>
      </c>
      <c r="L43" s="12" t="s">
        <v>2001</v>
      </c>
      <c r="M43" s="12" t="s">
        <v>1317</v>
      </c>
    </row>
    <row r="44" spans="1:13" ht="15" customHeight="1" x14ac:dyDescent="0.25">
      <c r="A44" s="12" t="s">
        <v>2084</v>
      </c>
      <c r="B44" s="12" t="s">
        <v>141</v>
      </c>
      <c r="C44" s="12" t="s">
        <v>142</v>
      </c>
      <c r="D44" s="12" t="s">
        <v>900</v>
      </c>
      <c r="E44" s="12" t="s">
        <v>52</v>
      </c>
      <c r="F44" s="12" t="s">
        <v>53</v>
      </c>
      <c r="G44" s="12">
        <v>1</v>
      </c>
      <c r="H44" s="41">
        <v>0.03</v>
      </c>
      <c r="I44" s="23">
        <v>46235</v>
      </c>
      <c r="J44" s="48">
        <v>369</v>
      </c>
      <c r="K44" s="12" t="s">
        <v>2085</v>
      </c>
      <c r="L44" s="12" t="s">
        <v>2001</v>
      </c>
      <c r="M44" s="12" t="s">
        <v>1317</v>
      </c>
    </row>
    <row r="45" spans="1:13" ht="15" customHeight="1" x14ac:dyDescent="0.25">
      <c r="A45" s="12" t="s">
        <v>2086</v>
      </c>
      <c r="B45" s="12" t="s">
        <v>141</v>
      </c>
      <c r="C45" s="12" t="s">
        <v>142</v>
      </c>
      <c r="D45" s="12" t="s">
        <v>900</v>
      </c>
      <c r="E45" s="12" t="s">
        <v>68</v>
      </c>
      <c r="F45" s="12" t="s">
        <v>69</v>
      </c>
      <c r="G45" s="12">
        <v>1</v>
      </c>
      <c r="H45" s="41">
        <v>0.04</v>
      </c>
      <c r="I45" s="23">
        <v>46235</v>
      </c>
      <c r="J45" s="48">
        <v>360</v>
      </c>
      <c r="K45" s="12" t="s">
        <v>2087</v>
      </c>
      <c r="L45" s="12" t="s">
        <v>2001</v>
      </c>
      <c r="M45" s="12" t="s">
        <v>1317</v>
      </c>
    </row>
    <row r="46" spans="1:13" ht="15" customHeight="1" x14ac:dyDescent="0.25">
      <c r="A46" s="12" t="s">
        <v>2088</v>
      </c>
      <c r="B46" s="12" t="s">
        <v>141</v>
      </c>
      <c r="C46" s="12" t="s">
        <v>142</v>
      </c>
      <c r="D46" s="12" t="s">
        <v>900</v>
      </c>
      <c r="E46" s="12" t="s">
        <v>84</v>
      </c>
      <c r="F46" s="12" t="s">
        <v>85</v>
      </c>
      <c r="G46" s="12">
        <v>0</v>
      </c>
      <c r="H46" s="41">
        <v>0</v>
      </c>
      <c r="I46" s="23">
        <v>46235</v>
      </c>
      <c r="J46" s="48">
        <v>0</v>
      </c>
      <c r="K46" s="12" t="s">
        <v>2089</v>
      </c>
      <c r="L46" s="12" t="s">
        <v>2001</v>
      </c>
      <c r="M46" s="12" t="s">
        <v>1317</v>
      </c>
    </row>
    <row r="47" spans="1:13" ht="15" customHeight="1" x14ac:dyDescent="0.25">
      <c r="A47" s="12" t="s">
        <v>2090</v>
      </c>
      <c r="B47" s="12" t="s">
        <v>144</v>
      </c>
      <c r="C47" s="12" t="s">
        <v>145</v>
      </c>
      <c r="D47" s="12" t="s">
        <v>900</v>
      </c>
      <c r="E47" s="12" t="s">
        <v>4</v>
      </c>
      <c r="F47" s="12" t="s">
        <v>5</v>
      </c>
      <c r="G47" s="12">
        <v>0</v>
      </c>
      <c r="H47" s="41">
        <v>0.03</v>
      </c>
      <c r="I47" s="23">
        <v>46235</v>
      </c>
      <c r="J47" s="48">
        <v>0</v>
      </c>
      <c r="K47" s="12" t="s">
        <v>2091</v>
      </c>
      <c r="L47" s="12" t="s">
        <v>2001</v>
      </c>
      <c r="M47" s="12" t="s">
        <v>1317</v>
      </c>
    </row>
    <row r="48" spans="1:13" ht="15" customHeight="1" x14ac:dyDescent="0.25">
      <c r="A48" s="12" t="s">
        <v>2092</v>
      </c>
      <c r="B48" s="12" t="s">
        <v>144</v>
      </c>
      <c r="C48" s="12" t="s">
        <v>145</v>
      </c>
      <c r="D48" s="12" t="s">
        <v>900</v>
      </c>
      <c r="E48" s="12" t="s">
        <v>26</v>
      </c>
      <c r="F48" s="12" t="s">
        <v>27</v>
      </c>
      <c r="G48" s="12">
        <v>0</v>
      </c>
      <c r="H48" s="41">
        <v>-0.02</v>
      </c>
      <c r="I48" s="23">
        <v>46235</v>
      </c>
      <c r="J48" s="48">
        <v>0</v>
      </c>
      <c r="K48" s="12" t="s">
        <v>2093</v>
      </c>
      <c r="L48" s="12" t="s">
        <v>2001</v>
      </c>
      <c r="M48" s="12" t="s">
        <v>1317</v>
      </c>
    </row>
    <row r="49" spans="1:13" ht="15" customHeight="1" x14ac:dyDescent="0.25">
      <c r="A49" s="12" t="s">
        <v>2094</v>
      </c>
      <c r="B49" s="12" t="s">
        <v>144</v>
      </c>
      <c r="C49" s="12" t="s">
        <v>145</v>
      </c>
      <c r="D49" s="12" t="s">
        <v>900</v>
      </c>
      <c r="E49" s="12" t="s">
        <v>30</v>
      </c>
      <c r="F49" s="12" t="s">
        <v>31</v>
      </c>
      <c r="G49" s="12">
        <v>-1</v>
      </c>
      <c r="H49" s="41">
        <v>0.02</v>
      </c>
      <c r="I49" s="23">
        <v>46235</v>
      </c>
      <c r="J49" s="48">
        <v>-405</v>
      </c>
      <c r="K49" s="12" t="s">
        <v>2095</v>
      </c>
      <c r="L49" s="12" t="s">
        <v>2001</v>
      </c>
      <c r="M49" s="12" t="s">
        <v>1317</v>
      </c>
    </row>
    <row r="50" spans="1:13" ht="15" customHeight="1" x14ac:dyDescent="0.25">
      <c r="A50" s="12" t="s">
        <v>2096</v>
      </c>
      <c r="B50" s="12" t="s">
        <v>144</v>
      </c>
      <c r="C50" s="12" t="s">
        <v>145</v>
      </c>
      <c r="D50" s="12" t="s">
        <v>900</v>
      </c>
      <c r="E50" s="12" t="s">
        <v>34</v>
      </c>
      <c r="F50" s="12" t="s">
        <v>35</v>
      </c>
      <c r="G50" s="12">
        <v>-1</v>
      </c>
      <c r="H50" s="41">
        <v>0</v>
      </c>
      <c r="I50" s="23">
        <v>46235</v>
      </c>
      <c r="J50" s="48">
        <v>-369</v>
      </c>
      <c r="K50" s="12" t="s">
        <v>2097</v>
      </c>
      <c r="L50" s="12" t="s">
        <v>2001</v>
      </c>
      <c r="M50" s="12" t="s">
        <v>1317</v>
      </c>
    </row>
    <row r="51" spans="1:13" ht="15" customHeight="1" x14ac:dyDescent="0.25">
      <c r="A51" s="12" t="s">
        <v>2098</v>
      </c>
      <c r="B51" s="12" t="s">
        <v>144</v>
      </c>
      <c r="C51" s="12" t="s">
        <v>145</v>
      </c>
      <c r="D51" s="12" t="s">
        <v>900</v>
      </c>
      <c r="E51" s="12" t="s">
        <v>46</v>
      </c>
      <c r="F51" s="12" t="s">
        <v>47</v>
      </c>
      <c r="G51" s="12">
        <v>-1</v>
      </c>
      <c r="H51" s="41">
        <v>0.02</v>
      </c>
      <c r="I51" s="23">
        <v>46235</v>
      </c>
      <c r="J51" s="48">
        <v>-360</v>
      </c>
      <c r="K51" s="12" t="s">
        <v>2099</v>
      </c>
      <c r="L51" s="12" t="s">
        <v>2001</v>
      </c>
      <c r="M51" s="12" t="s">
        <v>1317</v>
      </c>
    </row>
    <row r="52" spans="1:13" ht="15" customHeight="1" x14ac:dyDescent="0.25">
      <c r="A52" s="12" t="s">
        <v>2100</v>
      </c>
      <c r="B52" s="12" t="s">
        <v>144</v>
      </c>
      <c r="C52" s="12" t="s">
        <v>145</v>
      </c>
      <c r="D52" s="12" t="s">
        <v>900</v>
      </c>
      <c r="E52" s="12" t="s">
        <v>48</v>
      </c>
      <c r="F52" s="12" t="s">
        <v>49</v>
      </c>
      <c r="G52" s="12">
        <v>2</v>
      </c>
      <c r="H52" s="41">
        <v>0.02</v>
      </c>
      <c r="I52" s="23">
        <v>46235</v>
      </c>
      <c r="J52" s="48">
        <v>774</v>
      </c>
      <c r="K52" s="12" t="s">
        <v>2101</v>
      </c>
      <c r="L52" s="12" t="s">
        <v>2001</v>
      </c>
      <c r="M52" s="12" t="s">
        <v>1317</v>
      </c>
    </row>
    <row r="53" spans="1:13" ht="15" customHeight="1" x14ac:dyDescent="0.25">
      <c r="A53" s="12" t="s">
        <v>2102</v>
      </c>
      <c r="B53" s="12" t="s">
        <v>144</v>
      </c>
      <c r="C53" s="12" t="s">
        <v>145</v>
      </c>
      <c r="D53" s="12" t="s">
        <v>900</v>
      </c>
      <c r="E53" s="12" t="s">
        <v>52</v>
      </c>
      <c r="F53" s="12" t="s">
        <v>53</v>
      </c>
      <c r="G53" s="12">
        <v>1</v>
      </c>
      <c r="H53" s="41">
        <v>0.08</v>
      </c>
      <c r="I53" s="23">
        <v>46235</v>
      </c>
      <c r="J53" s="48">
        <v>414</v>
      </c>
      <c r="K53" s="12" t="s">
        <v>2103</v>
      </c>
      <c r="L53" s="12" t="s">
        <v>2001</v>
      </c>
      <c r="M53" s="12" t="s">
        <v>1317</v>
      </c>
    </row>
    <row r="54" spans="1:13" ht="15" customHeight="1" x14ac:dyDescent="0.25">
      <c r="A54" s="12" t="s">
        <v>2104</v>
      </c>
      <c r="B54" s="12" t="s">
        <v>144</v>
      </c>
      <c r="C54" s="12" t="s">
        <v>145</v>
      </c>
      <c r="D54" s="12" t="s">
        <v>900</v>
      </c>
      <c r="E54" s="12" t="s">
        <v>68</v>
      </c>
      <c r="F54" s="12" t="s">
        <v>69</v>
      </c>
      <c r="G54" s="12">
        <v>0</v>
      </c>
      <c r="H54" s="41">
        <v>0.06</v>
      </c>
      <c r="I54" s="23">
        <v>46235</v>
      </c>
      <c r="J54" s="48">
        <v>0</v>
      </c>
      <c r="K54" s="12" t="s">
        <v>2105</v>
      </c>
      <c r="L54" s="12" t="s">
        <v>2001</v>
      </c>
      <c r="M54" s="12" t="s">
        <v>1317</v>
      </c>
    </row>
    <row r="55" spans="1:13" ht="15" customHeight="1" x14ac:dyDescent="0.25">
      <c r="A55" s="12" t="s">
        <v>2106</v>
      </c>
      <c r="B55" s="12" t="s">
        <v>144</v>
      </c>
      <c r="C55" s="12" t="s">
        <v>145</v>
      </c>
      <c r="D55" s="12" t="s">
        <v>900</v>
      </c>
      <c r="E55" s="12" t="s">
        <v>84</v>
      </c>
      <c r="F55" s="12" t="s">
        <v>85</v>
      </c>
      <c r="G55" s="12">
        <v>1</v>
      </c>
      <c r="H55" s="41">
        <v>7.0000000000000007E-2</v>
      </c>
      <c r="I55" s="23">
        <v>46235</v>
      </c>
      <c r="J55" s="48">
        <v>405</v>
      </c>
      <c r="K55" s="12" t="s">
        <v>2107</v>
      </c>
      <c r="L55" s="12" t="s">
        <v>2001</v>
      </c>
      <c r="M55" s="12" t="s">
        <v>1317</v>
      </c>
    </row>
    <row r="56" spans="1:13" ht="15" customHeight="1" x14ac:dyDescent="0.25">
      <c r="A56" s="12" t="s">
        <v>2108</v>
      </c>
      <c r="B56" s="12" t="s">
        <v>147</v>
      </c>
      <c r="C56" s="12" t="s">
        <v>148</v>
      </c>
      <c r="D56" s="12" t="s">
        <v>900</v>
      </c>
      <c r="E56" s="12" t="s">
        <v>4</v>
      </c>
      <c r="F56" s="12" t="s">
        <v>5</v>
      </c>
      <c r="G56" s="12">
        <v>1</v>
      </c>
      <c r="H56" s="41">
        <v>0.03</v>
      </c>
      <c r="I56" s="23">
        <v>46235</v>
      </c>
      <c r="J56" s="48">
        <v>387</v>
      </c>
      <c r="K56" s="12" t="s">
        <v>2109</v>
      </c>
      <c r="L56" s="12" t="s">
        <v>2001</v>
      </c>
      <c r="M56" s="12" t="s">
        <v>1317</v>
      </c>
    </row>
    <row r="57" spans="1:13" ht="15" customHeight="1" x14ac:dyDescent="0.25">
      <c r="A57" s="12" t="s">
        <v>2110</v>
      </c>
      <c r="B57" s="12" t="s">
        <v>147</v>
      </c>
      <c r="C57" s="12" t="s">
        <v>148</v>
      </c>
      <c r="D57" s="12" t="s">
        <v>900</v>
      </c>
      <c r="E57" s="12" t="s">
        <v>26</v>
      </c>
      <c r="F57" s="12" t="s">
        <v>27</v>
      </c>
      <c r="G57" s="12">
        <v>-1</v>
      </c>
      <c r="H57" s="41">
        <v>0.04</v>
      </c>
      <c r="I57" s="23">
        <v>46235</v>
      </c>
      <c r="J57" s="48">
        <v>-387</v>
      </c>
      <c r="K57" s="12" t="s">
        <v>2111</v>
      </c>
      <c r="L57" s="12" t="s">
        <v>2001</v>
      </c>
      <c r="M57" s="12" t="s">
        <v>1317</v>
      </c>
    </row>
    <row r="58" spans="1:13" ht="15" customHeight="1" x14ac:dyDescent="0.25">
      <c r="A58" s="12" t="s">
        <v>2112</v>
      </c>
      <c r="B58" s="12" t="s">
        <v>147</v>
      </c>
      <c r="C58" s="12" t="s">
        <v>148</v>
      </c>
      <c r="D58" s="12" t="s">
        <v>900</v>
      </c>
      <c r="E58" s="12" t="s">
        <v>30</v>
      </c>
      <c r="F58" s="12" t="s">
        <v>31</v>
      </c>
      <c r="G58" s="12">
        <v>0</v>
      </c>
      <c r="H58" s="41">
        <v>-0.01</v>
      </c>
      <c r="I58" s="23">
        <v>46235</v>
      </c>
      <c r="J58" s="48">
        <v>0</v>
      </c>
      <c r="K58" s="12" t="s">
        <v>2113</v>
      </c>
      <c r="L58" s="12" t="s">
        <v>2001</v>
      </c>
      <c r="M58" s="12" t="s">
        <v>1317</v>
      </c>
    </row>
    <row r="59" spans="1:13" ht="15" customHeight="1" x14ac:dyDescent="0.25">
      <c r="A59" s="12" t="s">
        <v>2114</v>
      </c>
      <c r="B59" s="12" t="s">
        <v>147</v>
      </c>
      <c r="C59" s="12" t="s">
        <v>148</v>
      </c>
      <c r="D59" s="12" t="s">
        <v>900</v>
      </c>
      <c r="E59" s="12" t="s">
        <v>34</v>
      </c>
      <c r="F59" s="12" t="s">
        <v>35</v>
      </c>
      <c r="G59" s="12">
        <v>2</v>
      </c>
      <c r="H59" s="41">
        <v>0.04</v>
      </c>
      <c r="I59" s="23">
        <v>46235</v>
      </c>
      <c r="J59" s="48">
        <v>810</v>
      </c>
      <c r="K59" s="12" t="s">
        <v>2115</v>
      </c>
      <c r="L59" s="12" t="s">
        <v>2001</v>
      </c>
      <c r="M59" s="12" t="s">
        <v>1317</v>
      </c>
    </row>
    <row r="60" spans="1:13" ht="15" customHeight="1" x14ac:dyDescent="0.25">
      <c r="A60" s="12" t="s">
        <v>2116</v>
      </c>
      <c r="B60" s="12" t="s">
        <v>147</v>
      </c>
      <c r="C60" s="12" t="s">
        <v>148</v>
      </c>
      <c r="D60" s="12" t="s">
        <v>900</v>
      </c>
      <c r="E60" s="12" t="s">
        <v>46</v>
      </c>
      <c r="F60" s="12" t="s">
        <v>47</v>
      </c>
      <c r="G60" s="12">
        <v>1</v>
      </c>
      <c r="H60" s="41">
        <v>0</v>
      </c>
      <c r="I60" s="23">
        <v>46235</v>
      </c>
      <c r="J60" s="48">
        <v>405</v>
      </c>
      <c r="K60" s="12" t="s">
        <v>2117</v>
      </c>
      <c r="L60" s="12" t="s">
        <v>2001</v>
      </c>
      <c r="M60" s="12" t="s">
        <v>1317</v>
      </c>
    </row>
    <row r="61" spans="1:13" ht="15" customHeight="1" x14ac:dyDescent="0.25">
      <c r="A61" s="12" t="s">
        <v>2118</v>
      </c>
      <c r="B61" s="12" t="s">
        <v>147</v>
      </c>
      <c r="C61" s="12" t="s">
        <v>148</v>
      </c>
      <c r="D61" s="12" t="s">
        <v>900</v>
      </c>
      <c r="E61" s="12" t="s">
        <v>48</v>
      </c>
      <c r="F61" s="12" t="s">
        <v>49</v>
      </c>
      <c r="G61" s="12">
        <v>0</v>
      </c>
      <c r="H61" s="41">
        <v>0.06</v>
      </c>
      <c r="I61" s="23">
        <v>46235</v>
      </c>
      <c r="J61" s="48">
        <v>0</v>
      </c>
      <c r="K61" s="12" t="s">
        <v>2119</v>
      </c>
      <c r="L61" s="12" t="s">
        <v>2001</v>
      </c>
      <c r="M61" s="12" t="s">
        <v>1317</v>
      </c>
    </row>
    <row r="62" spans="1:13" ht="15" customHeight="1" x14ac:dyDescent="0.25">
      <c r="A62" s="12" t="s">
        <v>2120</v>
      </c>
      <c r="B62" s="12" t="s">
        <v>147</v>
      </c>
      <c r="C62" s="12" t="s">
        <v>148</v>
      </c>
      <c r="D62" s="12" t="s">
        <v>900</v>
      </c>
      <c r="E62" s="12" t="s">
        <v>52</v>
      </c>
      <c r="F62" s="12" t="s">
        <v>53</v>
      </c>
      <c r="G62" s="12">
        <v>-1</v>
      </c>
      <c r="H62" s="41">
        <v>0.04</v>
      </c>
      <c r="I62" s="23">
        <v>46235</v>
      </c>
      <c r="J62" s="48">
        <v>-360</v>
      </c>
      <c r="K62" s="12" t="s">
        <v>2121</v>
      </c>
      <c r="L62" s="12" t="s">
        <v>2001</v>
      </c>
      <c r="M62" s="12" t="s">
        <v>1317</v>
      </c>
    </row>
    <row r="63" spans="1:13" ht="15" customHeight="1" x14ac:dyDescent="0.25">
      <c r="A63" s="12" t="s">
        <v>2122</v>
      </c>
      <c r="B63" s="12" t="s">
        <v>147</v>
      </c>
      <c r="C63" s="12" t="s">
        <v>148</v>
      </c>
      <c r="D63" s="12" t="s">
        <v>900</v>
      </c>
      <c r="E63" s="12" t="s">
        <v>68</v>
      </c>
      <c r="F63" s="12" t="s">
        <v>69</v>
      </c>
      <c r="G63" s="12">
        <v>2</v>
      </c>
      <c r="H63" s="41">
        <v>-0.02</v>
      </c>
      <c r="I63" s="23">
        <v>46235</v>
      </c>
      <c r="J63" s="48">
        <v>774</v>
      </c>
      <c r="K63" s="12" t="s">
        <v>2123</v>
      </c>
      <c r="L63" s="12" t="s">
        <v>2001</v>
      </c>
      <c r="M63" s="12" t="s">
        <v>1317</v>
      </c>
    </row>
    <row r="64" spans="1:13" ht="15" customHeight="1" x14ac:dyDescent="0.25">
      <c r="A64" s="12" t="s">
        <v>2124</v>
      </c>
      <c r="B64" s="12" t="s">
        <v>147</v>
      </c>
      <c r="C64" s="12" t="s">
        <v>148</v>
      </c>
      <c r="D64" s="12" t="s">
        <v>900</v>
      </c>
      <c r="E64" s="12" t="s">
        <v>84</v>
      </c>
      <c r="F64" s="12" t="s">
        <v>85</v>
      </c>
      <c r="G64" s="12">
        <v>1</v>
      </c>
      <c r="H64" s="41">
        <v>-0.02</v>
      </c>
      <c r="I64" s="23">
        <v>46235</v>
      </c>
      <c r="J64" s="48">
        <v>414</v>
      </c>
      <c r="K64" s="12" t="s">
        <v>2125</v>
      </c>
      <c r="L64" s="12" t="s">
        <v>2001</v>
      </c>
      <c r="M64" s="12" t="s">
        <v>1317</v>
      </c>
    </row>
    <row r="65" spans="1:13" ht="15" customHeight="1" x14ac:dyDescent="0.25">
      <c r="A65" s="12" t="s">
        <v>2126</v>
      </c>
      <c r="B65" s="12" t="s">
        <v>150</v>
      </c>
      <c r="C65" s="12" t="s">
        <v>151</v>
      </c>
      <c r="D65" s="12" t="s">
        <v>900</v>
      </c>
      <c r="E65" s="12" t="s">
        <v>4</v>
      </c>
      <c r="F65" s="12" t="s">
        <v>5</v>
      </c>
      <c r="G65" s="12">
        <v>0</v>
      </c>
      <c r="H65" s="41">
        <v>0.02</v>
      </c>
      <c r="I65" s="23">
        <v>46235</v>
      </c>
      <c r="J65" s="48">
        <v>0</v>
      </c>
      <c r="K65" s="12" t="s">
        <v>2127</v>
      </c>
      <c r="L65" s="12" t="s">
        <v>2001</v>
      </c>
      <c r="M65" s="12" t="s">
        <v>1317</v>
      </c>
    </row>
    <row r="66" spans="1:13" ht="15" customHeight="1" x14ac:dyDescent="0.25">
      <c r="A66" s="12" t="s">
        <v>2128</v>
      </c>
      <c r="B66" s="12" t="s">
        <v>150</v>
      </c>
      <c r="C66" s="12" t="s">
        <v>151</v>
      </c>
      <c r="D66" s="12" t="s">
        <v>900</v>
      </c>
      <c r="E66" s="12" t="s">
        <v>26</v>
      </c>
      <c r="F66" s="12" t="s">
        <v>27</v>
      </c>
      <c r="G66" s="12">
        <v>1</v>
      </c>
      <c r="H66" s="41">
        <v>0.01</v>
      </c>
      <c r="I66" s="23">
        <v>46235</v>
      </c>
      <c r="J66" s="48">
        <v>387</v>
      </c>
      <c r="K66" s="12" t="s">
        <v>2129</v>
      </c>
      <c r="L66" s="12" t="s">
        <v>2001</v>
      </c>
      <c r="M66" s="12" t="s">
        <v>1317</v>
      </c>
    </row>
    <row r="67" spans="1:13" ht="15" customHeight="1" x14ac:dyDescent="0.25">
      <c r="A67" s="12" t="s">
        <v>2130</v>
      </c>
      <c r="B67" s="12" t="s">
        <v>150</v>
      </c>
      <c r="C67" s="12" t="s">
        <v>151</v>
      </c>
      <c r="D67" s="12" t="s">
        <v>900</v>
      </c>
      <c r="E67" s="12" t="s">
        <v>30</v>
      </c>
      <c r="F67" s="12" t="s">
        <v>31</v>
      </c>
      <c r="G67" s="12">
        <v>0</v>
      </c>
      <c r="H67" s="41">
        <v>0.03</v>
      </c>
      <c r="I67" s="23">
        <v>46235</v>
      </c>
      <c r="J67" s="48">
        <v>0</v>
      </c>
      <c r="K67" s="12" t="s">
        <v>2131</v>
      </c>
      <c r="L67" s="12" t="s">
        <v>2001</v>
      </c>
      <c r="M67" s="12" t="s">
        <v>1317</v>
      </c>
    </row>
    <row r="68" spans="1:13" ht="15" customHeight="1" x14ac:dyDescent="0.25">
      <c r="A68" s="12" t="s">
        <v>2132</v>
      </c>
      <c r="B68" s="12" t="s">
        <v>150</v>
      </c>
      <c r="C68" s="12" t="s">
        <v>151</v>
      </c>
      <c r="D68" s="12" t="s">
        <v>900</v>
      </c>
      <c r="E68" s="12" t="s">
        <v>34</v>
      </c>
      <c r="F68" s="12" t="s">
        <v>35</v>
      </c>
      <c r="G68" s="12">
        <v>2</v>
      </c>
      <c r="H68" s="41">
        <v>-0.02</v>
      </c>
      <c r="I68" s="23">
        <v>46235</v>
      </c>
      <c r="J68" s="48">
        <v>828</v>
      </c>
      <c r="K68" s="12" t="s">
        <v>2133</v>
      </c>
      <c r="L68" s="12" t="s">
        <v>2001</v>
      </c>
      <c r="M68" s="12" t="s">
        <v>1317</v>
      </c>
    </row>
    <row r="69" spans="1:13" ht="15" customHeight="1" x14ac:dyDescent="0.25">
      <c r="A69" s="12" t="s">
        <v>2134</v>
      </c>
      <c r="B69" s="12" t="s">
        <v>150</v>
      </c>
      <c r="C69" s="12" t="s">
        <v>151</v>
      </c>
      <c r="D69" s="12" t="s">
        <v>900</v>
      </c>
      <c r="E69" s="12" t="s">
        <v>46</v>
      </c>
      <c r="F69" s="12" t="s">
        <v>47</v>
      </c>
      <c r="G69" s="12">
        <v>1</v>
      </c>
      <c r="H69" s="41">
        <v>0.02</v>
      </c>
      <c r="I69" s="23">
        <v>46235</v>
      </c>
      <c r="J69" s="48">
        <v>360</v>
      </c>
      <c r="K69" s="12" t="s">
        <v>2135</v>
      </c>
      <c r="L69" s="12" t="s">
        <v>2001</v>
      </c>
      <c r="M69" s="12" t="s">
        <v>1317</v>
      </c>
    </row>
    <row r="70" spans="1:13" ht="15" customHeight="1" x14ac:dyDescent="0.25">
      <c r="A70" s="12" t="s">
        <v>2136</v>
      </c>
      <c r="B70" s="12" t="s">
        <v>150</v>
      </c>
      <c r="C70" s="12" t="s">
        <v>151</v>
      </c>
      <c r="D70" s="12" t="s">
        <v>900</v>
      </c>
      <c r="E70" s="12" t="s">
        <v>48</v>
      </c>
      <c r="F70" s="12" t="s">
        <v>49</v>
      </c>
      <c r="G70" s="12">
        <v>2</v>
      </c>
      <c r="H70" s="41">
        <v>0.04</v>
      </c>
      <c r="I70" s="23">
        <v>46235</v>
      </c>
      <c r="J70" s="48">
        <v>810</v>
      </c>
      <c r="K70" s="12" t="s">
        <v>2137</v>
      </c>
      <c r="L70" s="12" t="s">
        <v>2001</v>
      </c>
      <c r="M70" s="12" t="s">
        <v>1317</v>
      </c>
    </row>
    <row r="71" spans="1:13" ht="15" customHeight="1" x14ac:dyDescent="0.25">
      <c r="A71" s="12" t="s">
        <v>2138</v>
      </c>
      <c r="B71" s="12" t="s">
        <v>150</v>
      </c>
      <c r="C71" s="12" t="s">
        <v>151</v>
      </c>
      <c r="D71" s="12" t="s">
        <v>900</v>
      </c>
      <c r="E71" s="12" t="s">
        <v>52</v>
      </c>
      <c r="F71" s="12" t="s">
        <v>53</v>
      </c>
      <c r="G71" s="12">
        <v>0</v>
      </c>
      <c r="H71" s="41">
        <v>0.05</v>
      </c>
      <c r="I71" s="23">
        <v>46235</v>
      </c>
      <c r="J71" s="48">
        <v>0</v>
      </c>
      <c r="K71" s="12" t="s">
        <v>2139</v>
      </c>
      <c r="L71" s="12" t="s">
        <v>2001</v>
      </c>
      <c r="M71" s="12" t="s">
        <v>1317</v>
      </c>
    </row>
    <row r="72" spans="1:13" ht="15" customHeight="1" x14ac:dyDescent="0.25">
      <c r="A72" s="12" t="s">
        <v>2140</v>
      </c>
      <c r="B72" s="12" t="s">
        <v>150</v>
      </c>
      <c r="C72" s="12" t="s">
        <v>151</v>
      </c>
      <c r="D72" s="12" t="s">
        <v>900</v>
      </c>
      <c r="E72" s="12" t="s">
        <v>68</v>
      </c>
      <c r="F72" s="12" t="s">
        <v>69</v>
      </c>
      <c r="G72" s="12">
        <v>2</v>
      </c>
      <c r="H72" s="41">
        <v>0.02</v>
      </c>
      <c r="I72" s="23">
        <v>46235</v>
      </c>
      <c r="J72" s="48">
        <v>810</v>
      </c>
      <c r="K72" s="12" t="s">
        <v>2141</v>
      </c>
      <c r="L72" s="12" t="s">
        <v>2001</v>
      </c>
      <c r="M72" s="12" t="s">
        <v>1317</v>
      </c>
    </row>
    <row r="73" spans="1:13" ht="15" customHeight="1" x14ac:dyDescent="0.25">
      <c r="A73" s="12" t="s">
        <v>2142</v>
      </c>
      <c r="B73" s="12" t="s">
        <v>150</v>
      </c>
      <c r="C73" s="12" t="s">
        <v>151</v>
      </c>
      <c r="D73" s="12" t="s">
        <v>900</v>
      </c>
      <c r="E73" s="12" t="s">
        <v>84</v>
      </c>
      <c r="F73" s="12" t="s">
        <v>85</v>
      </c>
      <c r="G73" s="12">
        <v>1</v>
      </c>
      <c r="H73" s="41">
        <v>-0.01</v>
      </c>
      <c r="I73" s="23">
        <v>46235</v>
      </c>
      <c r="J73" s="48">
        <v>405</v>
      </c>
      <c r="K73" s="12" t="s">
        <v>2143</v>
      </c>
      <c r="L73" s="12" t="s">
        <v>2001</v>
      </c>
      <c r="M73" s="12" t="s">
        <v>1317</v>
      </c>
    </row>
    <row r="74" spans="1:13" ht="15" customHeight="1" x14ac:dyDescent="0.25">
      <c r="A74" s="12" t="s">
        <v>2144</v>
      </c>
      <c r="B74" s="12" t="s">
        <v>153</v>
      </c>
      <c r="C74" s="12" t="s">
        <v>154</v>
      </c>
      <c r="D74" s="12" t="s">
        <v>899</v>
      </c>
      <c r="E74" s="12" t="s">
        <v>4</v>
      </c>
      <c r="F74" s="12" t="s">
        <v>5</v>
      </c>
      <c r="G74" s="12">
        <v>0</v>
      </c>
      <c r="H74" s="41">
        <v>0.04</v>
      </c>
      <c r="I74" s="23">
        <v>46235</v>
      </c>
      <c r="J74" s="48">
        <v>0</v>
      </c>
      <c r="K74" s="12" t="s">
        <v>2145</v>
      </c>
      <c r="L74" s="12" t="s">
        <v>2001</v>
      </c>
      <c r="M74" s="12" t="s">
        <v>1317</v>
      </c>
    </row>
    <row r="75" spans="1:13" ht="15" customHeight="1" x14ac:dyDescent="0.25">
      <c r="A75" s="12" t="s">
        <v>2146</v>
      </c>
      <c r="B75" s="12" t="s">
        <v>153</v>
      </c>
      <c r="C75" s="12" t="s">
        <v>154</v>
      </c>
      <c r="D75" s="12" t="s">
        <v>899</v>
      </c>
      <c r="E75" s="12" t="s">
        <v>26</v>
      </c>
      <c r="F75" s="12" t="s">
        <v>27</v>
      </c>
      <c r="G75" s="12">
        <v>2</v>
      </c>
      <c r="H75" s="41">
        <v>-0.01</v>
      </c>
      <c r="I75" s="23">
        <v>46235</v>
      </c>
      <c r="J75" s="48">
        <v>720</v>
      </c>
      <c r="K75" s="12" t="s">
        <v>2147</v>
      </c>
      <c r="L75" s="12" t="s">
        <v>2001</v>
      </c>
      <c r="M75" s="12" t="s">
        <v>1317</v>
      </c>
    </row>
    <row r="76" spans="1:13" ht="15" customHeight="1" x14ac:dyDescent="0.25">
      <c r="A76" s="12" t="s">
        <v>2148</v>
      </c>
      <c r="B76" s="12" t="s">
        <v>153</v>
      </c>
      <c r="C76" s="12" t="s">
        <v>154</v>
      </c>
      <c r="D76" s="12" t="s">
        <v>899</v>
      </c>
      <c r="E76" s="12" t="s">
        <v>30</v>
      </c>
      <c r="F76" s="12" t="s">
        <v>31</v>
      </c>
      <c r="G76" s="12">
        <v>2</v>
      </c>
      <c r="H76" s="41">
        <v>-0.03</v>
      </c>
      <c r="I76" s="23">
        <v>46235</v>
      </c>
      <c r="J76" s="48">
        <v>810</v>
      </c>
      <c r="K76" s="12" t="s">
        <v>2149</v>
      </c>
      <c r="L76" s="12" t="s">
        <v>2001</v>
      </c>
      <c r="M76" s="12" t="s">
        <v>1317</v>
      </c>
    </row>
    <row r="77" spans="1:13" ht="15" customHeight="1" x14ac:dyDescent="0.25">
      <c r="A77" s="12" t="s">
        <v>2150</v>
      </c>
      <c r="B77" s="12" t="s">
        <v>153</v>
      </c>
      <c r="C77" s="12" t="s">
        <v>154</v>
      </c>
      <c r="D77" s="12" t="s">
        <v>899</v>
      </c>
      <c r="E77" s="12" t="s">
        <v>34</v>
      </c>
      <c r="F77" s="12" t="s">
        <v>35</v>
      </c>
      <c r="G77" s="12">
        <v>0</v>
      </c>
      <c r="H77" s="41">
        <v>0.05</v>
      </c>
      <c r="I77" s="23">
        <v>46235</v>
      </c>
      <c r="J77" s="48">
        <v>0</v>
      </c>
      <c r="K77" s="12" t="s">
        <v>2151</v>
      </c>
      <c r="L77" s="12" t="s">
        <v>2001</v>
      </c>
      <c r="M77" s="12" t="s">
        <v>1317</v>
      </c>
    </row>
    <row r="78" spans="1:13" ht="15" customHeight="1" x14ac:dyDescent="0.25">
      <c r="A78" s="12" t="s">
        <v>2152</v>
      </c>
      <c r="B78" s="12" t="s">
        <v>153</v>
      </c>
      <c r="C78" s="12" t="s">
        <v>154</v>
      </c>
      <c r="D78" s="12" t="s">
        <v>899</v>
      </c>
      <c r="E78" s="12" t="s">
        <v>46</v>
      </c>
      <c r="F78" s="12" t="s">
        <v>47</v>
      </c>
      <c r="G78" s="12">
        <v>1</v>
      </c>
      <c r="H78" s="41">
        <v>0.02</v>
      </c>
      <c r="I78" s="23">
        <v>46235</v>
      </c>
      <c r="J78" s="48">
        <v>369</v>
      </c>
      <c r="K78" s="12" t="s">
        <v>2153</v>
      </c>
      <c r="L78" s="12" t="s">
        <v>2001</v>
      </c>
      <c r="M78" s="12" t="s">
        <v>1317</v>
      </c>
    </row>
    <row r="79" spans="1:13" ht="15" customHeight="1" x14ac:dyDescent="0.25">
      <c r="A79" s="12" t="s">
        <v>2154</v>
      </c>
      <c r="B79" s="12" t="s">
        <v>153</v>
      </c>
      <c r="C79" s="12" t="s">
        <v>154</v>
      </c>
      <c r="D79" s="12" t="s">
        <v>899</v>
      </c>
      <c r="E79" s="12" t="s">
        <v>48</v>
      </c>
      <c r="F79" s="12" t="s">
        <v>49</v>
      </c>
      <c r="G79" s="12">
        <v>2</v>
      </c>
      <c r="H79" s="41">
        <v>0.05</v>
      </c>
      <c r="I79" s="23">
        <v>46235</v>
      </c>
      <c r="J79" s="48">
        <v>738</v>
      </c>
      <c r="K79" s="12" t="s">
        <v>2155</v>
      </c>
      <c r="L79" s="12" t="s">
        <v>2001</v>
      </c>
      <c r="M79" s="12" t="s">
        <v>1317</v>
      </c>
    </row>
    <row r="80" spans="1:13" ht="15" customHeight="1" x14ac:dyDescent="0.25">
      <c r="A80" s="12" t="s">
        <v>2156</v>
      </c>
      <c r="B80" s="12" t="s">
        <v>153</v>
      </c>
      <c r="C80" s="12" t="s">
        <v>154</v>
      </c>
      <c r="D80" s="12" t="s">
        <v>899</v>
      </c>
      <c r="E80" s="12" t="s">
        <v>52</v>
      </c>
      <c r="F80" s="12" t="s">
        <v>53</v>
      </c>
      <c r="G80" s="12">
        <v>2</v>
      </c>
      <c r="H80" s="41">
        <v>0</v>
      </c>
      <c r="I80" s="23">
        <v>46235</v>
      </c>
      <c r="J80" s="48">
        <v>738</v>
      </c>
      <c r="K80" s="12" t="s">
        <v>2157</v>
      </c>
      <c r="L80" s="12" t="s">
        <v>2001</v>
      </c>
      <c r="M80" s="12" t="s">
        <v>1317</v>
      </c>
    </row>
    <row r="81" spans="1:13" ht="15" customHeight="1" x14ac:dyDescent="0.25">
      <c r="A81" s="12" t="s">
        <v>2158</v>
      </c>
      <c r="B81" s="12" t="s">
        <v>153</v>
      </c>
      <c r="C81" s="12" t="s">
        <v>154</v>
      </c>
      <c r="D81" s="12" t="s">
        <v>899</v>
      </c>
      <c r="E81" s="12" t="s">
        <v>68</v>
      </c>
      <c r="F81" s="12" t="s">
        <v>69</v>
      </c>
      <c r="G81" s="12">
        <v>2</v>
      </c>
      <c r="H81" s="41">
        <v>0.04</v>
      </c>
      <c r="I81" s="23">
        <v>46235</v>
      </c>
      <c r="J81" s="48">
        <v>828</v>
      </c>
      <c r="K81" s="12" t="s">
        <v>2159</v>
      </c>
      <c r="L81" s="12" t="s">
        <v>2001</v>
      </c>
      <c r="M81" s="12" t="s">
        <v>1317</v>
      </c>
    </row>
    <row r="82" spans="1:13" ht="15" customHeight="1" x14ac:dyDescent="0.25">
      <c r="A82" s="12" t="s">
        <v>2160</v>
      </c>
      <c r="B82" s="12" t="s">
        <v>153</v>
      </c>
      <c r="C82" s="12" t="s">
        <v>154</v>
      </c>
      <c r="D82" s="12" t="s">
        <v>899</v>
      </c>
      <c r="E82" s="12" t="s">
        <v>84</v>
      </c>
      <c r="F82" s="12" t="s">
        <v>85</v>
      </c>
      <c r="G82" s="12">
        <v>2</v>
      </c>
      <c r="H82" s="41">
        <v>7.0000000000000007E-2</v>
      </c>
      <c r="I82" s="23">
        <v>46235</v>
      </c>
      <c r="J82" s="48">
        <v>720</v>
      </c>
      <c r="K82" s="12" t="s">
        <v>2161</v>
      </c>
      <c r="L82" s="12" t="s">
        <v>2001</v>
      </c>
      <c r="M82" s="12" t="s">
        <v>1317</v>
      </c>
    </row>
    <row r="83" spans="1:13" ht="15" customHeight="1" x14ac:dyDescent="0.25">
      <c r="A83" s="12" t="s">
        <v>2162</v>
      </c>
      <c r="B83" s="12" t="s">
        <v>156</v>
      </c>
      <c r="C83" s="12" t="s">
        <v>157</v>
      </c>
      <c r="D83" s="12" t="s">
        <v>901</v>
      </c>
      <c r="E83" s="12" t="s">
        <v>4</v>
      </c>
      <c r="F83" s="12" t="s">
        <v>5</v>
      </c>
      <c r="G83" s="12">
        <v>-1</v>
      </c>
      <c r="H83" s="41">
        <v>-0.01</v>
      </c>
      <c r="I83" s="23">
        <v>46235</v>
      </c>
      <c r="J83" s="48">
        <v>-369</v>
      </c>
      <c r="K83" s="12" t="s">
        <v>2163</v>
      </c>
      <c r="L83" s="12" t="s">
        <v>2001</v>
      </c>
      <c r="M83" s="12" t="s">
        <v>1317</v>
      </c>
    </row>
    <row r="84" spans="1:13" ht="15" customHeight="1" x14ac:dyDescent="0.25">
      <c r="A84" s="12" t="s">
        <v>2164</v>
      </c>
      <c r="B84" s="12" t="s">
        <v>156</v>
      </c>
      <c r="C84" s="12" t="s">
        <v>157</v>
      </c>
      <c r="D84" s="12" t="s">
        <v>901</v>
      </c>
      <c r="E84" s="12" t="s">
        <v>26</v>
      </c>
      <c r="F84" s="12" t="s">
        <v>27</v>
      </c>
      <c r="G84" s="12">
        <v>1</v>
      </c>
      <c r="H84" s="41">
        <v>7.0000000000000007E-2</v>
      </c>
      <c r="I84" s="23">
        <v>46235</v>
      </c>
      <c r="J84" s="48">
        <v>414</v>
      </c>
      <c r="K84" s="12" t="s">
        <v>2165</v>
      </c>
      <c r="L84" s="12" t="s">
        <v>2001</v>
      </c>
      <c r="M84" s="12" t="s">
        <v>1317</v>
      </c>
    </row>
    <row r="85" spans="1:13" ht="15" customHeight="1" x14ac:dyDescent="0.25">
      <c r="A85" s="12" t="s">
        <v>2166</v>
      </c>
      <c r="B85" s="12" t="s">
        <v>156</v>
      </c>
      <c r="C85" s="12" t="s">
        <v>157</v>
      </c>
      <c r="D85" s="12" t="s">
        <v>901</v>
      </c>
      <c r="E85" s="12" t="s">
        <v>30</v>
      </c>
      <c r="F85" s="12" t="s">
        <v>31</v>
      </c>
      <c r="G85" s="12">
        <v>-1</v>
      </c>
      <c r="H85" s="41">
        <v>0.05</v>
      </c>
      <c r="I85" s="23">
        <v>46235</v>
      </c>
      <c r="J85" s="48">
        <v>-387</v>
      </c>
      <c r="K85" s="12" t="s">
        <v>2167</v>
      </c>
      <c r="L85" s="12" t="s">
        <v>2001</v>
      </c>
      <c r="M85" s="12" t="s">
        <v>1317</v>
      </c>
    </row>
    <row r="86" spans="1:13" ht="15" customHeight="1" x14ac:dyDescent="0.25">
      <c r="A86" s="12" t="s">
        <v>2168</v>
      </c>
      <c r="B86" s="12" t="s">
        <v>156</v>
      </c>
      <c r="C86" s="12" t="s">
        <v>157</v>
      </c>
      <c r="D86" s="12" t="s">
        <v>901</v>
      </c>
      <c r="E86" s="12" t="s">
        <v>34</v>
      </c>
      <c r="F86" s="12" t="s">
        <v>35</v>
      </c>
      <c r="G86" s="12">
        <v>1</v>
      </c>
      <c r="H86" s="41">
        <v>0.04</v>
      </c>
      <c r="I86" s="23">
        <v>46235</v>
      </c>
      <c r="J86" s="48">
        <v>405</v>
      </c>
      <c r="K86" s="12" t="s">
        <v>2169</v>
      </c>
      <c r="L86" s="12" t="s">
        <v>2001</v>
      </c>
      <c r="M86" s="12" t="s">
        <v>1317</v>
      </c>
    </row>
    <row r="87" spans="1:13" ht="15" customHeight="1" x14ac:dyDescent="0.25">
      <c r="A87" s="12" t="s">
        <v>2170</v>
      </c>
      <c r="B87" s="12" t="s">
        <v>156</v>
      </c>
      <c r="C87" s="12" t="s">
        <v>157</v>
      </c>
      <c r="D87" s="12" t="s">
        <v>901</v>
      </c>
      <c r="E87" s="12" t="s">
        <v>46</v>
      </c>
      <c r="F87" s="12" t="s">
        <v>47</v>
      </c>
      <c r="G87" s="12">
        <v>1</v>
      </c>
      <c r="H87" s="41">
        <v>-0.01</v>
      </c>
      <c r="I87" s="23">
        <v>46235</v>
      </c>
      <c r="J87" s="48">
        <v>387</v>
      </c>
      <c r="K87" s="12" t="s">
        <v>2171</v>
      </c>
      <c r="L87" s="12" t="s">
        <v>2001</v>
      </c>
      <c r="M87" s="12" t="s">
        <v>1317</v>
      </c>
    </row>
    <row r="88" spans="1:13" ht="15" customHeight="1" x14ac:dyDescent="0.25">
      <c r="A88" s="12" t="s">
        <v>2172</v>
      </c>
      <c r="B88" s="12" t="s">
        <v>156</v>
      </c>
      <c r="C88" s="12" t="s">
        <v>157</v>
      </c>
      <c r="D88" s="12" t="s">
        <v>901</v>
      </c>
      <c r="E88" s="12" t="s">
        <v>48</v>
      </c>
      <c r="F88" s="12" t="s">
        <v>49</v>
      </c>
      <c r="G88" s="12">
        <v>0</v>
      </c>
      <c r="H88" s="41">
        <v>0.03</v>
      </c>
      <c r="I88" s="23">
        <v>46235</v>
      </c>
      <c r="J88" s="48">
        <v>0</v>
      </c>
      <c r="K88" s="12" t="s">
        <v>2173</v>
      </c>
      <c r="L88" s="12" t="s">
        <v>2001</v>
      </c>
      <c r="M88" s="12" t="s">
        <v>1317</v>
      </c>
    </row>
    <row r="89" spans="1:13" ht="15" customHeight="1" x14ac:dyDescent="0.25">
      <c r="A89" s="12" t="s">
        <v>2174</v>
      </c>
      <c r="B89" s="12" t="s">
        <v>156</v>
      </c>
      <c r="C89" s="12" t="s">
        <v>157</v>
      </c>
      <c r="D89" s="12" t="s">
        <v>901</v>
      </c>
      <c r="E89" s="12" t="s">
        <v>52</v>
      </c>
      <c r="F89" s="12" t="s">
        <v>53</v>
      </c>
      <c r="G89" s="12">
        <v>0</v>
      </c>
      <c r="H89" s="41">
        <v>0.01</v>
      </c>
      <c r="I89" s="23">
        <v>46235</v>
      </c>
      <c r="J89" s="48">
        <v>0</v>
      </c>
      <c r="K89" s="12" t="s">
        <v>2175</v>
      </c>
      <c r="L89" s="12" t="s">
        <v>2001</v>
      </c>
      <c r="M89" s="12" t="s">
        <v>1317</v>
      </c>
    </row>
    <row r="90" spans="1:13" ht="15" customHeight="1" x14ac:dyDescent="0.25">
      <c r="A90" s="12" t="s">
        <v>2176</v>
      </c>
      <c r="B90" s="12" t="s">
        <v>156</v>
      </c>
      <c r="C90" s="12" t="s">
        <v>157</v>
      </c>
      <c r="D90" s="12" t="s">
        <v>901</v>
      </c>
      <c r="E90" s="12" t="s">
        <v>68</v>
      </c>
      <c r="F90" s="12" t="s">
        <v>69</v>
      </c>
      <c r="G90" s="12">
        <v>0</v>
      </c>
      <c r="H90" s="41">
        <v>0.06</v>
      </c>
      <c r="I90" s="23">
        <v>46235</v>
      </c>
      <c r="J90" s="48">
        <v>0</v>
      </c>
      <c r="K90" s="12" t="s">
        <v>2177</v>
      </c>
      <c r="L90" s="12" t="s">
        <v>2001</v>
      </c>
      <c r="M90" s="12" t="s">
        <v>1317</v>
      </c>
    </row>
    <row r="91" spans="1:13" ht="15" customHeight="1" x14ac:dyDescent="0.25">
      <c r="A91" s="12" t="s">
        <v>2178</v>
      </c>
      <c r="B91" s="12" t="s">
        <v>156</v>
      </c>
      <c r="C91" s="12" t="s">
        <v>157</v>
      </c>
      <c r="D91" s="12" t="s">
        <v>901</v>
      </c>
      <c r="E91" s="12" t="s">
        <v>84</v>
      </c>
      <c r="F91" s="12" t="s">
        <v>85</v>
      </c>
      <c r="G91" s="12">
        <v>-1</v>
      </c>
      <c r="H91" s="41">
        <v>0</v>
      </c>
      <c r="I91" s="23">
        <v>46235</v>
      </c>
      <c r="J91" s="48">
        <v>-369</v>
      </c>
      <c r="K91" s="12" t="s">
        <v>2179</v>
      </c>
      <c r="L91" s="12" t="s">
        <v>2001</v>
      </c>
      <c r="M91" s="12" t="s">
        <v>1317</v>
      </c>
    </row>
    <row r="92" spans="1:13" ht="15" customHeight="1" x14ac:dyDescent="0.25">
      <c r="A92" s="12" t="s">
        <v>2180</v>
      </c>
      <c r="B92" s="12" t="s">
        <v>159</v>
      </c>
      <c r="C92" s="12" t="s">
        <v>160</v>
      </c>
      <c r="D92" s="12" t="s">
        <v>899</v>
      </c>
      <c r="E92" s="12" t="s">
        <v>4</v>
      </c>
      <c r="F92" s="12" t="s">
        <v>5</v>
      </c>
      <c r="G92" s="12">
        <v>2</v>
      </c>
      <c r="H92" s="41">
        <v>0</v>
      </c>
      <c r="I92" s="23">
        <v>46235</v>
      </c>
      <c r="J92" s="48">
        <v>828</v>
      </c>
      <c r="K92" s="12" t="s">
        <v>2181</v>
      </c>
      <c r="L92" s="12" t="s">
        <v>2001</v>
      </c>
      <c r="M92" s="12" t="s">
        <v>1317</v>
      </c>
    </row>
    <row r="93" spans="1:13" ht="15" customHeight="1" x14ac:dyDescent="0.25">
      <c r="A93" s="12" t="s">
        <v>2182</v>
      </c>
      <c r="B93" s="12" t="s">
        <v>159</v>
      </c>
      <c r="C93" s="12" t="s">
        <v>160</v>
      </c>
      <c r="D93" s="12" t="s">
        <v>899</v>
      </c>
      <c r="E93" s="12" t="s">
        <v>26</v>
      </c>
      <c r="F93" s="12" t="s">
        <v>27</v>
      </c>
      <c r="G93" s="12">
        <v>0</v>
      </c>
      <c r="H93" s="41">
        <v>0.03</v>
      </c>
      <c r="I93" s="23">
        <v>46235</v>
      </c>
      <c r="J93" s="48">
        <v>0</v>
      </c>
      <c r="K93" s="12" t="s">
        <v>2183</v>
      </c>
      <c r="L93" s="12" t="s">
        <v>2001</v>
      </c>
      <c r="M93" s="12" t="s">
        <v>1317</v>
      </c>
    </row>
    <row r="94" spans="1:13" ht="15" customHeight="1" x14ac:dyDescent="0.25">
      <c r="A94" s="12" t="s">
        <v>2184</v>
      </c>
      <c r="B94" s="12" t="s">
        <v>159</v>
      </c>
      <c r="C94" s="12" t="s">
        <v>160</v>
      </c>
      <c r="D94" s="12" t="s">
        <v>899</v>
      </c>
      <c r="E94" s="12" t="s">
        <v>30</v>
      </c>
      <c r="F94" s="12" t="s">
        <v>31</v>
      </c>
      <c r="G94" s="12">
        <v>0</v>
      </c>
      <c r="H94" s="41">
        <v>0.02</v>
      </c>
      <c r="I94" s="23">
        <v>46235</v>
      </c>
      <c r="J94" s="48">
        <v>0</v>
      </c>
      <c r="K94" s="12" t="s">
        <v>2185</v>
      </c>
      <c r="L94" s="12" t="s">
        <v>2001</v>
      </c>
      <c r="M94" s="12" t="s">
        <v>1317</v>
      </c>
    </row>
    <row r="95" spans="1:13" ht="15" customHeight="1" x14ac:dyDescent="0.25">
      <c r="A95" s="12" t="s">
        <v>2186</v>
      </c>
      <c r="B95" s="12" t="s">
        <v>159</v>
      </c>
      <c r="C95" s="12" t="s">
        <v>160</v>
      </c>
      <c r="D95" s="12" t="s">
        <v>899</v>
      </c>
      <c r="E95" s="12" t="s">
        <v>34</v>
      </c>
      <c r="F95" s="12" t="s">
        <v>35</v>
      </c>
      <c r="G95" s="12">
        <v>2</v>
      </c>
      <c r="H95" s="41">
        <v>-0.02</v>
      </c>
      <c r="I95" s="23">
        <v>46235</v>
      </c>
      <c r="J95" s="48">
        <v>774</v>
      </c>
      <c r="K95" s="12" t="s">
        <v>2187</v>
      </c>
      <c r="L95" s="12" t="s">
        <v>2001</v>
      </c>
      <c r="M95" s="12" t="s">
        <v>1317</v>
      </c>
    </row>
    <row r="96" spans="1:13" ht="15" customHeight="1" x14ac:dyDescent="0.25">
      <c r="A96" s="12" t="s">
        <v>2188</v>
      </c>
      <c r="B96" s="12" t="s">
        <v>159</v>
      </c>
      <c r="C96" s="12" t="s">
        <v>160</v>
      </c>
      <c r="D96" s="12" t="s">
        <v>899</v>
      </c>
      <c r="E96" s="12" t="s">
        <v>46</v>
      </c>
      <c r="F96" s="12" t="s">
        <v>47</v>
      </c>
      <c r="G96" s="12">
        <v>-1</v>
      </c>
      <c r="H96" s="41">
        <v>-0.01</v>
      </c>
      <c r="I96" s="23">
        <v>46235</v>
      </c>
      <c r="J96" s="48">
        <v>-360</v>
      </c>
      <c r="K96" s="12" t="s">
        <v>2189</v>
      </c>
      <c r="L96" s="12" t="s">
        <v>2001</v>
      </c>
      <c r="M96" s="12" t="s">
        <v>1317</v>
      </c>
    </row>
    <row r="97" spans="1:13" ht="15" customHeight="1" x14ac:dyDescent="0.25">
      <c r="A97" s="12" t="s">
        <v>2190</v>
      </c>
      <c r="B97" s="12" t="s">
        <v>159</v>
      </c>
      <c r="C97" s="12" t="s">
        <v>160</v>
      </c>
      <c r="D97" s="12" t="s">
        <v>899</v>
      </c>
      <c r="E97" s="12" t="s">
        <v>48</v>
      </c>
      <c r="F97" s="12" t="s">
        <v>49</v>
      </c>
      <c r="G97" s="12">
        <v>1</v>
      </c>
      <c r="H97" s="41">
        <v>0.06</v>
      </c>
      <c r="I97" s="23">
        <v>46235</v>
      </c>
      <c r="J97" s="48">
        <v>387</v>
      </c>
      <c r="K97" s="12" t="s">
        <v>2191</v>
      </c>
      <c r="L97" s="12" t="s">
        <v>2001</v>
      </c>
      <c r="M97" s="12" t="s">
        <v>1317</v>
      </c>
    </row>
    <row r="98" spans="1:13" ht="15" customHeight="1" x14ac:dyDescent="0.25">
      <c r="A98" s="12" t="s">
        <v>2192</v>
      </c>
      <c r="B98" s="12" t="s">
        <v>159</v>
      </c>
      <c r="C98" s="12" t="s">
        <v>160</v>
      </c>
      <c r="D98" s="12" t="s">
        <v>899</v>
      </c>
      <c r="E98" s="12" t="s">
        <v>52</v>
      </c>
      <c r="F98" s="12" t="s">
        <v>53</v>
      </c>
      <c r="G98" s="12">
        <v>1</v>
      </c>
      <c r="H98" s="41">
        <v>0.02</v>
      </c>
      <c r="I98" s="23">
        <v>46235</v>
      </c>
      <c r="J98" s="48">
        <v>369</v>
      </c>
      <c r="K98" s="12" t="s">
        <v>2193</v>
      </c>
      <c r="L98" s="12" t="s">
        <v>2001</v>
      </c>
      <c r="M98" s="12" t="s">
        <v>1317</v>
      </c>
    </row>
    <row r="99" spans="1:13" ht="15" customHeight="1" x14ac:dyDescent="0.25">
      <c r="A99" s="12" t="s">
        <v>2194</v>
      </c>
      <c r="B99" s="12" t="s">
        <v>159</v>
      </c>
      <c r="C99" s="12" t="s">
        <v>160</v>
      </c>
      <c r="D99" s="12" t="s">
        <v>899</v>
      </c>
      <c r="E99" s="12" t="s">
        <v>68</v>
      </c>
      <c r="F99" s="12" t="s">
        <v>69</v>
      </c>
      <c r="G99" s="12">
        <v>0</v>
      </c>
      <c r="H99" s="41">
        <v>0</v>
      </c>
      <c r="I99" s="23">
        <v>46235</v>
      </c>
      <c r="J99" s="48">
        <v>0</v>
      </c>
      <c r="K99" s="12" t="s">
        <v>2195</v>
      </c>
      <c r="L99" s="12" t="s">
        <v>2001</v>
      </c>
      <c r="M99" s="12" t="s">
        <v>1317</v>
      </c>
    </row>
    <row r="100" spans="1:13" ht="15" customHeight="1" x14ac:dyDescent="0.25">
      <c r="A100" s="12" t="s">
        <v>2196</v>
      </c>
      <c r="B100" s="12" t="s">
        <v>159</v>
      </c>
      <c r="C100" s="12" t="s">
        <v>160</v>
      </c>
      <c r="D100" s="12" t="s">
        <v>899</v>
      </c>
      <c r="E100" s="12" t="s">
        <v>84</v>
      </c>
      <c r="F100" s="12" t="s">
        <v>85</v>
      </c>
      <c r="G100" s="12">
        <v>1</v>
      </c>
      <c r="H100" s="41">
        <v>-0.01</v>
      </c>
      <c r="I100" s="23">
        <v>46235</v>
      </c>
      <c r="J100" s="48">
        <v>387</v>
      </c>
      <c r="K100" s="12" t="s">
        <v>2197</v>
      </c>
      <c r="L100" s="12" t="s">
        <v>2001</v>
      </c>
      <c r="M100" s="12" t="s">
        <v>1317</v>
      </c>
    </row>
    <row r="101" spans="1:13" ht="15" customHeight="1" x14ac:dyDescent="0.25">
      <c r="A101" s="12" t="s">
        <v>2198</v>
      </c>
      <c r="B101" s="12" t="s">
        <v>162</v>
      </c>
      <c r="C101" s="12" t="s">
        <v>163</v>
      </c>
      <c r="D101" s="12" t="s">
        <v>901</v>
      </c>
      <c r="E101" s="12" t="s">
        <v>4</v>
      </c>
      <c r="F101" s="12" t="s">
        <v>5</v>
      </c>
      <c r="G101" s="12">
        <v>1</v>
      </c>
      <c r="H101" s="41">
        <v>0.03</v>
      </c>
      <c r="I101" s="23">
        <v>46235</v>
      </c>
      <c r="J101" s="48">
        <v>387</v>
      </c>
      <c r="K101" s="12" t="s">
        <v>2199</v>
      </c>
      <c r="L101" s="12" t="s">
        <v>2001</v>
      </c>
      <c r="M101" s="12" t="s">
        <v>1317</v>
      </c>
    </row>
    <row r="102" spans="1:13" ht="15" customHeight="1" x14ac:dyDescent="0.25">
      <c r="A102" s="12" t="s">
        <v>2200</v>
      </c>
      <c r="B102" s="12" t="s">
        <v>162</v>
      </c>
      <c r="C102" s="12" t="s">
        <v>163</v>
      </c>
      <c r="D102" s="12" t="s">
        <v>901</v>
      </c>
      <c r="E102" s="12" t="s">
        <v>26</v>
      </c>
      <c r="F102" s="12" t="s">
        <v>27</v>
      </c>
      <c r="G102" s="12">
        <v>1</v>
      </c>
      <c r="H102" s="41">
        <v>0.06</v>
      </c>
      <c r="I102" s="23">
        <v>46235</v>
      </c>
      <c r="J102" s="48">
        <v>414</v>
      </c>
      <c r="K102" s="12" t="s">
        <v>2201</v>
      </c>
      <c r="L102" s="12" t="s">
        <v>2001</v>
      </c>
      <c r="M102" s="12" t="s">
        <v>1317</v>
      </c>
    </row>
    <row r="103" spans="1:13" ht="15" customHeight="1" x14ac:dyDescent="0.25">
      <c r="A103" s="12" t="s">
        <v>2202</v>
      </c>
      <c r="B103" s="12" t="s">
        <v>162</v>
      </c>
      <c r="C103" s="12" t="s">
        <v>163</v>
      </c>
      <c r="D103" s="12" t="s">
        <v>901</v>
      </c>
      <c r="E103" s="12" t="s">
        <v>30</v>
      </c>
      <c r="F103" s="12" t="s">
        <v>31</v>
      </c>
      <c r="G103" s="12">
        <v>-1</v>
      </c>
      <c r="H103" s="41">
        <v>0.04</v>
      </c>
      <c r="I103" s="23">
        <v>46235</v>
      </c>
      <c r="J103" s="48">
        <v>-387</v>
      </c>
      <c r="K103" s="12" t="s">
        <v>2203</v>
      </c>
      <c r="L103" s="12" t="s">
        <v>2001</v>
      </c>
      <c r="M103" s="12" t="s">
        <v>1317</v>
      </c>
    </row>
    <row r="104" spans="1:13" ht="15" customHeight="1" x14ac:dyDescent="0.25">
      <c r="A104" s="12" t="s">
        <v>2204</v>
      </c>
      <c r="B104" s="12" t="s">
        <v>162</v>
      </c>
      <c r="C104" s="12" t="s">
        <v>163</v>
      </c>
      <c r="D104" s="12" t="s">
        <v>901</v>
      </c>
      <c r="E104" s="12" t="s">
        <v>34</v>
      </c>
      <c r="F104" s="12" t="s">
        <v>35</v>
      </c>
      <c r="G104" s="12">
        <v>2</v>
      </c>
      <c r="H104" s="41">
        <v>-0.01</v>
      </c>
      <c r="I104" s="23">
        <v>46235</v>
      </c>
      <c r="J104" s="48">
        <v>720</v>
      </c>
      <c r="K104" s="12" t="s">
        <v>2205</v>
      </c>
      <c r="L104" s="12" t="s">
        <v>2001</v>
      </c>
      <c r="M104" s="12" t="s">
        <v>1317</v>
      </c>
    </row>
    <row r="105" spans="1:13" ht="15" customHeight="1" x14ac:dyDescent="0.25">
      <c r="A105" s="12" t="s">
        <v>2206</v>
      </c>
      <c r="B105" s="12" t="s">
        <v>162</v>
      </c>
      <c r="C105" s="12" t="s">
        <v>163</v>
      </c>
      <c r="D105" s="12" t="s">
        <v>901</v>
      </c>
      <c r="E105" s="12" t="s">
        <v>46</v>
      </c>
      <c r="F105" s="12" t="s">
        <v>47</v>
      </c>
      <c r="G105" s="12">
        <v>1</v>
      </c>
      <c r="H105" s="41">
        <v>7.0000000000000007E-2</v>
      </c>
      <c r="I105" s="23">
        <v>46235</v>
      </c>
      <c r="J105" s="48">
        <v>360</v>
      </c>
      <c r="K105" s="12" t="s">
        <v>2207</v>
      </c>
      <c r="L105" s="12" t="s">
        <v>2001</v>
      </c>
      <c r="M105" s="12" t="s">
        <v>1317</v>
      </c>
    </row>
    <row r="106" spans="1:13" ht="15" customHeight="1" x14ac:dyDescent="0.25">
      <c r="A106" s="12" t="s">
        <v>2208</v>
      </c>
      <c r="B106" s="12" t="s">
        <v>162</v>
      </c>
      <c r="C106" s="12" t="s">
        <v>163</v>
      </c>
      <c r="D106" s="12" t="s">
        <v>901</v>
      </c>
      <c r="E106" s="12" t="s">
        <v>48</v>
      </c>
      <c r="F106" s="12" t="s">
        <v>49</v>
      </c>
      <c r="G106" s="12">
        <v>0</v>
      </c>
      <c r="H106" s="41">
        <v>0</v>
      </c>
      <c r="I106" s="23">
        <v>46235</v>
      </c>
      <c r="J106" s="48">
        <v>0</v>
      </c>
      <c r="K106" s="12" t="s">
        <v>2209</v>
      </c>
      <c r="L106" s="12" t="s">
        <v>2001</v>
      </c>
      <c r="M106" s="12" t="s">
        <v>1317</v>
      </c>
    </row>
    <row r="107" spans="1:13" ht="15" customHeight="1" x14ac:dyDescent="0.25">
      <c r="A107" s="12" t="s">
        <v>2210</v>
      </c>
      <c r="B107" s="12" t="s">
        <v>162</v>
      </c>
      <c r="C107" s="12" t="s">
        <v>163</v>
      </c>
      <c r="D107" s="12" t="s">
        <v>901</v>
      </c>
      <c r="E107" s="12" t="s">
        <v>52</v>
      </c>
      <c r="F107" s="12" t="s">
        <v>53</v>
      </c>
      <c r="G107" s="12">
        <v>2</v>
      </c>
      <c r="H107" s="41">
        <v>-0.03</v>
      </c>
      <c r="I107" s="23">
        <v>46235</v>
      </c>
      <c r="J107" s="48">
        <v>738</v>
      </c>
      <c r="K107" s="12" t="s">
        <v>2211</v>
      </c>
      <c r="L107" s="12" t="s">
        <v>2001</v>
      </c>
      <c r="M107" s="12" t="s">
        <v>1317</v>
      </c>
    </row>
    <row r="108" spans="1:13" ht="15" customHeight="1" x14ac:dyDescent="0.25">
      <c r="A108" s="12" t="s">
        <v>2212</v>
      </c>
      <c r="B108" s="12" t="s">
        <v>162</v>
      </c>
      <c r="C108" s="12" t="s">
        <v>163</v>
      </c>
      <c r="D108" s="12" t="s">
        <v>901</v>
      </c>
      <c r="E108" s="12" t="s">
        <v>68</v>
      </c>
      <c r="F108" s="12" t="s">
        <v>69</v>
      </c>
      <c r="G108" s="12">
        <v>-1</v>
      </c>
      <c r="H108" s="41">
        <v>-0.03</v>
      </c>
      <c r="I108" s="23">
        <v>46235</v>
      </c>
      <c r="J108" s="48">
        <v>-387</v>
      </c>
      <c r="K108" s="12" t="s">
        <v>2213</v>
      </c>
      <c r="L108" s="12" t="s">
        <v>2001</v>
      </c>
      <c r="M108" s="12" t="s">
        <v>1317</v>
      </c>
    </row>
    <row r="109" spans="1:13" ht="15" customHeight="1" x14ac:dyDescent="0.25">
      <c r="A109" s="12" t="s">
        <v>2214</v>
      </c>
      <c r="B109" s="12" t="s">
        <v>162</v>
      </c>
      <c r="C109" s="12" t="s">
        <v>163</v>
      </c>
      <c r="D109" s="12" t="s">
        <v>901</v>
      </c>
      <c r="E109" s="12" t="s">
        <v>84</v>
      </c>
      <c r="F109" s="12" t="s">
        <v>85</v>
      </c>
      <c r="G109" s="12">
        <v>-1</v>
      </c>
      <c r="H109" s="41">
        <v>0.04</v>
      </c>
      <c r="I109" s="23">
        <v>46235</v>
      </c>
      <c r="J109" s="48">
        <v>-360</v>
      </c>
      <c r="K109" s="12" t="s">
        <v>2215</v>
      </c>
      <c r="L109" s="12" t="s">
        <v>2001</v>
      </c>
      <c r="M109" s="12" t="s">
        <v>1317</v>
      </c>
    </row>
    <row r="110" spans="1:13" ht="15" customHeight="1" x14ac:dyDescent="0.25">
      <c r="A110" s="12" t="s">
        <v>2216</v>
      </c>
      <c r="B110" s="12" t="s">
        <v>165</v>
      </c>
      <c r="C110" s="12" t="s">
        <v>166</v>
      </c>
      <c r="D110" s="12" t="s">
        <v>901</v>
      </c>
      <c r="E110" s="12" t="s">
        <v>4</v>
      </c>
      <c r="F110" s="12" t="s">
        <v>5</v>
      </c>
      <c r="G110" s="12">
        <v>1</v>
      </c>
      <c r="H110" s="41">
        <v>0.04</v>
      </c>
      <c r="I110" s="23">
        <v>46235</v>
      </c>
      <c r="J110" s="48">
        <v>369</v>
      </c>
      <c r="K110" s="12" t="s">
        <v>2217</v>
      </c>
      <c r="L110" s="12" t="s">
        <v>2001</v>
      </c>
      <c r="M110" s="12" t="s">
        <v>1317</v>
      </c>
    </row>
    <row r="111" spans="1:13" ht="15" customHeight="1" x14ac:dyDescent="0.25">
      <c r="A111" s="12" t="s">
        <v>2218</v>
      </c>
      <c r="B111" s="12" t="s">
        <v>165</v>
      </c>
      <c r="C111" s="12" t="s">
        <v>166</v>
      </c>
      <c r="D111" s="12" t="s">
        <v>901</v>
      </c>
      <c r="E111" s="12" t="s">
        <v>26</v>
      </c>
      <c r="F111" s="12" t="s">
        <v>27</v>
      </c>
      <c r="G111" s="12">
        <v>1</v>
      </c>
      <c r="H111" s="41">
        <v>0.04</v>
      </c>
      <c r="I111" s="23">
        <v>46235</v>
      </c>
      <c r="J111" s="48">
        <v>405</v>
      </c>
      <c r="K111" s="12" t="s">
        <v>2219</v>
      </c>
      <c r="L111" s="12" t="s">
        <v>2001</v>
      </c>
      <c r="M111" s="12" t="s">
        <v>1317</v>
      </c>
    </row>
    <row r="112" spans="1:13" ht="15" customHeight="1" x14ac:dyDescent="0.25">
      <c r="A112" s="12" t="s">
        <v>2220</v>
      </c>
      <c r="B112" s="12" t="s">
        <v>165</v>
      </c>
      <c r="C112" s="12" t="s">
        <v>166</v>
      </c>
      <c r="D112" s="12" t="s">
        <v>901</v>
      </c>
      <c r="E112" s="12" t="s">
        <v>30</v>
      </c>
      <c r="F112" s="12" t="s">
        <v>31</v>
      </c>
      <c r="G112" s="12">
        <v>1</v>
      </c>
      <c r="H112" s="41">
        <v>0.08</v>
      </c>
      <c r="I112" s="23">
        <v>46235</v>
      </c>
      <c r="J112" s="48">
        <v>369</v>
      </c>
      <c r="K112" s="12" t="s">
        <v>2221</v>
      </c>
      <c r="L112" s="12" t="s">
        <v>2001</v>
      </c>
      <c r="M112" s="12" t="s">
        <v>1317</v>
      </c>
    </row>
    <row r="113" spans="1:13" ht="15" customHeight="1" x14ac:dyDescent="0.25">
      <c r="A113" s="12" t="s">
        <v>2222</v>
      </c>
      <c r="B113" s="12" t="s">
        <v>165</v>
      </c>
      <c r="C113" s="12" t="s">
        <v>166</v>
      </c>
      <c r="D113" s="12" t="s">
        <v>901</v>
      </c>
      <c r="E113" s="12" t="s">
        <v>34</v>
      </c>
      <c r="F113" s="12" t="s">
        <v>35</v>
      </c>
      <c r="G113" s="12">
        <v>1</v>
      </c>
      <c r="H113" s="41">
        <v>-0.01</v>
      </c>
      <c r="I113" s="23">
        <v>46235</v>
      </c>
      <c r="J113" s="48">
        <v>369</v>
      </c>
      <c r="K113" s="12" t="s">
        <v>2223</v>
      </c>
      <c r="L113" s="12" t="s">
        <v>2001</v>
      </c>
      <c r="M113" s="12" t="s">
        <v>1317</v>
      </c>
    </row>
    <row r="114" spans="1:13" ht="15" customHeight="1" x14ac:dyDescent="0.25">
      <c r="A114" s="12" t="s">
        <v>2224</v>
      </c>
      <c r="B114" s="12" t="s">
        <v>165</v>
      </c>
      <c r="C114" s="12" t="s">
        <v>166</v>
      </c>
      <c r="D114" s="12" t="s">
        <v>901</v>
      </c>
      <c r="E114" s="12" t="s">
        <v>46</v>
      </c>
      <c r="F114" s="12" t="s">
        <v>47</v>
      </c>
      <c r="G114" s="12">
        <v>1</v>
      </c>
      <c r="H114" s="41">
        <v>0.06</v>
      </c>
      <c r="I114" s="23">
        <v>46235</v>
      </c>
      <c r="J114" s="48">
        <v>414</v>
      </c>
      <c r="K114" s="12" t="s">
        <v>2225</v>
      </c>
      <c r="L114" s="12" t="s">
        <v>2001</v>
      </c>
      <c r="M114" s="12" t="s">
        <v>1317</v>
      </c>
    </row>
    <row r="115" spans="1:13" ht="15" customHeight="1" x14ac:dyDescent="0.25">
      <c r="A115" s="12" t="s">
        <v>2226</v>
      </c>
      <c r="B115" s="12" t="s">
        <v>165</v>
      </c>
      <c r="C115" s="12" t="s">
        <v>166</v>
      </c>
      <c r="D115" s="12" t="s">
        <v>901</v>
      </c>
      <c r="E115" s="12" t="s">
        <v>48</v>
      </c>
      <c r="F115" s="12" t="s">
        <v>49</v>
      </c>
      <c r="G115" s="12">
        <v>2</v>
      </c>
      <c r="H115" s="41">
        <v>7.0000000000000007E-2</v>
      </c>
      <c r="I115" s="23">
        <v>46235</v>
      </c>
      <c r="J115" s="48">
        <v>720</v>
      </c>
      <c r="K115" s="12" t="s">
        <v>2227</v>
      </c>
      <c r="L115" s="12" t="s">
        <v>2001</v>
      </c>
      <c r="M115" s="12" t="s">
        <v>1317</v>
      </c>
    </row>
    <row r="116" spans="1:13" ht="15" customHeight="1" x14ac:dyDescent="0.25">
      <c r="A116" s="12" t="s">
        <v>2228</v>
      </c>
      <c r="B116" s="12" t="s">
        <v>165</v>
      </c>
      <c r="C116" s="12" t="s">
        <v>166</v>
      </c>
      <c r="D116" s="12" t="s">
        <v>901</v>
      </c>
      <c r="E116" s="12" t="s">
        <v>52</v>
      </c>
      <c r="F116" s="12" t="s">
        <v>53</v>
      </c>
      <c r="G116" s="12">
        <v>-1</v>
      </c>
      <c r="H116" s="41">
        <v>7.0000000000000007E-2</v>
      </c>
      <c r="I116" s="23">
        <v>46235</v>
      </c>
      <c r="J116" s="48">
        <v>-369</v>
      </c>
      <c r="K116" s="12" t="s">
        <v>2229</v>
      </c>
      <c r="L116" s="12" t="s">
        <v>2001</v>
      </c>
      <c r="M116" s="12" t="s">
        <v>1317</v>
      </c>
    </row>
    <row r="117" spans="1:13" ht="15" customHeight="1" x14ac:dyDescent="0.25">
      <c r="A117" s="12" t="s">
        <v>2230</v>
      </c>
      <c r="B117" s="12" t="s">
        <v>165</v>
      </c>
      <c r="C117" s="12" t="s">
        <v>166</v>
      </c>
      <c r="D117" s="12" t="s">
        <v>901</v>
      </c>
      <c r="E117" s="12" t="s">
        <v>68</v>
      </c>
      <c r="F117" s="12" t="s">
        <v>69</v>
      </c>
      <c r="G117" s="12">
        <v>2</v>
      </c>
      <c r="H117" s="41">
        <v>0.01</v>
      </c>
      <c r="I117" s="23">
        <v>46235</v>
      </c>
      <c r="J117" s="48">
        <v>774</v>
      </c>
      <c r="K117" s="12" t="s">
        <v>2231</v>
      </c>
      <c r="L117" s="12" t="s">
        <v>2001</v>
      </c>
      <c r="M117" s="12" t="s">
        <v>1317</v>
      </c>
    </row>
    <row r="118" spans="1:13" ht="15" customHeight="1" x14ac:dyDescent="0.25">
      <c r="A118" s="12" t="s">
        <v>2232</v>
      </c>
      <c r="B118" s="12" t="s">
        <v>165</v>
      </c>
      <c r="C118" s="12" t="s">
        <v>166</v>
      </c>
      <c r="D118" s="12" t="s">
        <v>901</v>
      </c>
      <c r="E118" s="12" t="s">
        <v>84</v>
      </c>
      <c r="F118" s="12" t="s">
        <v>85</v>
      </c>
      <c r="G118" s="12">
        <v>-1</v>
      </c>
      <c r="H118" s="41">
        <v>0.05</v>
      </c>
      <c r="I118" s="23">
        <v>46235</v>
      </c>
      <c r="J118" s="48">
        <v>-387</v>
      </c>
      <c r="K118" s="12" t="s">
        <v>2233</v>
      </c>
      <c r="L118" s="12" t="s">
        <v>2001</v>
      </c>
      <c r="M118" s="12" t="s">
        <v>1317</v>
      </c>
    </row>
    <row r="119" spans="1:13" ht="15" customHeight="1" x14ac:dyDescent="0.25">
      <c r="A119" s="12" t="s">
        <v>2234</v>
      </c>
      <c r="B119" s="12" t="s">
        <v>168</v>
      </c>
      <c r="C119" s="12" t="s">
        <v>169</v>
      </c>
      <c r="D119" s="12" t="s">
        <v>899</v>
      </c>
      <c r="E119" s="12" t="s">
        <v>4</v>
      </c>
      <c r="F119" s="12" t="s">
        <v>5</v>
      </c>
      <c r="G119" s="12">
        <v>2</v>
      </c>
      <c r="H119" s="41">
        <v>0.06</v>
      </c>
      <c r="I119" s="23">
        <v>46235</v>
      </c>
      <c r="J119" s="48">
        <v>774</v>
      </c>
      <c r="K119" s="12" t="s">
        <v>2235</v>
      </c>
      <c r="L119" s="12" t="s">
        <v>2001</v>
      </c>
      <c r="M119" s="12" t="s">
        <v>1317</v>
      </c>
    </row>
    <row r="120" spans="1:13" ht="15" customHeight="1" x14ac:dyDescent="0.25">
      <c r="A120" s="12" t="s">
        <v>2236</v>
      </c>
      <c r="B120" s="12" t="s">
        <v>168</v>
      </c>
      <c r="C120" s="12" t="s">
        <v>169</v>
      </c>
      <c r="D120" s="12" t="s">
        <v>899</v>
      </c>
      <c r="E120" s="12" t="s">
        <v>26</v>
      </c>
      <c r="F120" s="12" t="s">
        <v>27</v>
      </c>
      <c r="G120" s="12">
        <v>1</v>
      </c>
      <c r="H120" s="41">
        <v>-0.01</v>
      </c>
      <c r="I120" s="23">
        <v>46235</v>
      </c>
      <c r="J120" s="48">
        <v>387</v>
      </c>
      <c r="K120" s="12" t="s">
        <v>2237</v>
      </c>
      <c r="L120" s="12" t="s">
        <v>2001</v>
      </c>
      <c r="M120" s="12" t="s">
        <v>1317</v>
      </c>
    </row>
    <row r="121" spans="1:13" ht="15" customHeight="1" x14ac:dyDescent="0.25">
      <c r="A121" s="12" t="s">
        <v>2238</v>
      </c>
      <c r="B121" s="12" t="s">
        <v>168</v>
      </c>
      <c r="C121" s="12" t="s">
        <v>169</v>
      </c>
      <c r="D121" s="12" t="s">
        <v>899</v>
      </c>
      <c r="E121" s="12" t="s">
        <v>30</v>
      </c>
      <c r="F121" s="12" t="s">
        <v>31</v>
      </c>
      <c r="G121" s="12">
        <v>2</v>
      </c>
      <c r="H121" s="41">
        <v>0.01</v>
      </c>
      <c r="I121" s="23">
        <v>46235</v>
      </c>
      <c r="J121" s="48">
        <v>720</v>
      </c>
      <c r="K121" s="12" t="s">
        <v>2239</v>
      </c>
      <c r="L121" s="12" t="s">
        <v>2001</v>
      </c>
      <c r="M121" s="12" t="s">
        <v>1317</v>
      </c>
    </row>
    <row r="122" spans="1:13" ht="15" customHeight="1" x14ac:dyDescent="0.25">
      <c r="A122" s="12" t="s">
        <v>2240</v>
      </c>
      <c r="B122" s="12" t="s">
        <v>168</v>
      </c>
      <c r="C122" s="12" t="s">
        <v>169</v>
      </c>
      <c r="D122" s="12" t="s">
        <v>899</v>
      </c>
      <c r="E122" s="12" t="s">
        <v>34</v>
      </c>
      <c r="F122" s="12" t="s">
        <v>35</v>
      </c>
      <c r="G122" s="12">
        <v>2</v>
      </c>
      <c r="H122" s="41">
        <v>-0.01</v>
      </c>
      <c r="I122" s="23">
        <v>46235</v>
      </c>
      <c r="J122" s="48">
        <v>828</v>
      </c>
      <c r="K122" s="12" t="s">
        <v>2241</v>
      </c>
      <c r="L122" s="12" t="s">
        <v>2001</v>
      </c>
      <c r="M122" s="12" t="s">
        <v>1317</v>
      </c>
    </row>
    <row r="123" spans="1:13" ht="15" customHeight="1" x14ac:dyDescent="0.25">
      <c r="A123" s="12" t="s">
        <v>2242</v>
      </c>
      <c r="B123" s="12" t="s">
        <v>168</v>
      </c>
      <c r="C123" s="12" t="s">
        <v>169</v>
      </c>
      <c r="D123" s="12" t="s">
        <v>899</v>
      </c>
      <c r="E123" s="12" t="s">
        <v>46</v>
      </c>
      <c r="F123" s="12" t="s">
        <v>47</v>
      </c>
      <c r="G123" s="12">
        <v>-1</v>
      </c>
      <c r="H123" s="41">
        <v>7.0000000000000007E-2</v>
      </c>
      <c r="I123" s="23">
        <v>46235</v>
      </c>
      <c r="J123" s="48">
        <v>-405</v>
      </c>
      <c r="K123" s="12" t="s">
        <v>2243</v>
      </c>
      <c r="L123" s="12" t="s">
        <v>2001</v>
      </c>
      <c r="M123" s="12" t="s">
        <v>1317</v>
      </c>
    </row>
    <row r="124" spans="1:13" ht="15" customHeight="1" x14ac:dyDescent="0.25">
      <c r="A124" s="12" t="s">
        <v>2244</v>
      </c>
      <c r="B124" s="12" t="s">
        <v>168</v>
      </c>
      <c r="C124" s="12" t="s">
        <v>169</v>
      </c>
      <c r="D124" s="12" t="s">
        <v>899</v>
      </c>
      <c r="E124" s="12" t="s">
        <v>48</v>
      </c>
      <c r="F124" s="12" t="s">
        <v>49</v>
      </c>
      <c r="G124" s="12">
        <v>2</v>
      </c>
      <c r="H124" s="41">
        <v>-0.02</v>
      </c>
      <c r="I124" s="23">
        <v>46235</v>
      </c>
      <c r="J124" s="48">
        <v>720</v>
      </c>
      <c r="K124" s="12" t="s">
        <v>2245</v>
      </c>
      <c r="L124" s="12" t="s">
        <v>2001</v>
      </c>
      <c r="M124" s="12" t="s">
        <v>1317</v>
      </c>
    </row>
    <row r="125" spans="1:13" ht="15" customHeight="1" x14ac:dyDescent="0.25">
      <c r="A125" s="12" t="s">
        <v>2246</v>
      </c>
      <c r="B125" s="12" t="s">
        <v>168</v>
      </c>
      <c r="C125" s="12" t="s">
        <v>169</v>
      </c>
      <c r="D125" s="12" t="s">
        <v>899</v>
      </c>
      <c r="E125" s="12" t="s">
        <v>52</v>
      </c>
      <c r="F125" s="12" t="s">
        <v>53</v>
      </c>
      <c r="G125" s="12">
        <v>1</v>
      </c>
      <c r="H125" s="41">
        <v>7.0000000000000007E-2</v>
      </c>
      <c r="I125" s="23">
        <v>46235</v>
      </c>
      <c r="J125" s="48">
        <v>369</v>
      </c>
      <c r="K125" s="12" t="s">
        <v>2247</v>
      </c>
      <c r="L125" s="12" t="s">
        <v>2001</v>
      </c>
      <c r="M125" s="12" t="s">
        <v>1317</v>
      </c>
    </row>
    <row r="126" spans="1:13" ht="15" customHeight="1" x14ac:dyDescent="0.25">
      <c r="A126" s="12" t="s">
        <v>2248</v>
      </c>
      <c r="B126" s="12" t="s">
        <v>168</v>
      </c>
      <c r="C126" s="12" t="s">
        <v>169</v>
      </c>
      <c r="D126" s="12" t="s">
        <v>899</v>
      </c>
      <c r="E126" s="12" t="s">
        <v>68</v>
      </c>
      <c r="F126" s="12" t="s">
        <v>69</v>
      </c>
      <c r="G126" s="12">
        <v>2</v>
      </c>
      <c r="H126" s="41">
        <v>0.05</v>
      </c>
      <c r="I126" s="23">
        <v>46235</v>
      </c>
      <c r="J126" s="48">
        <v>720</v>
      </c>
      <c r="K126" s="12" t="s">
        <v>2249</v>
      </c>
      <c r="L126" s="12" t="s">
        <v>2001</v>
      </c>
      <c r="M126" s="12" t="s">
        <v>1317</v>
      </c>
    </row>
    <row r="127" spans="1:13" ht="15" customHeight="1" x14ac:dyDescent="0.25">
      <c r="A127" s="12" t="s">
        <v>2250</v>
      </c>
      <c r="B127" s="12" t="s">
        <v>168</v>
      </c>
      <c r="C127" s="12" t="s">
        <v>169</v>
      </c>
      <c r="D127" s="12" t="s">
        <v>899</v>
      </c>
      <c r="E127" s="12" t="s">
        <v>84</v>
      </c>
      <c r="F127" s="12" t="s">
        <v>85</v>
      </c>
      <c r="G127" s="12">
        <v>1</v>
      </c>
      <c r="H127" s="41">
        <v>0.06</v>
      </c>
      <c r="I127" s="23">
        <v>46235</v>
      </c>
      <c r="J127" s="48">
        <v>360</v>
      </c>
      <c r="K127" s="12" t="s">
        <v>2251</v>
      </c>
      <c r="L127" s="12" t="s">
        <v>2001</v>
      </c>
      <c r="M127" s="12" t="s">
        <v>1317</v>
      </c>
    </row>
    <row r="128" spans="1:13" ht="15" customHeight="1" x14ac:dyDescent="0.25">
      <c r="A128" s="12" t="s">
        <v>2252</v>
      </c>
      <c r="B128" s="12" t="s">
        <v>171</v>
      </c>
      <c r="C128" s="12" t="s">
        <v>172</v>
      </c>
      <c r="D128" s="12" t="s">
        <v>903</v>
      </c>
      <c r="E128" s="12" t="s">
        <v>4</v>
      </c>
      <c r="F128" s="12" t="s">
        <v>5</v>
      </c>
      <c r="G128" s="12">
        <v>1</v>
      </c>
      <c r="H128" s="41">
        <v>0.01</v>
      </c>
      <c r="I128" s="23">
        <v>46235</v>
      </c>
      <c r="J128" s="48">
        <v>414</v>
      </c>
      <c r="K128" s="12" t="s">
        <v>2253</v>
      </c>
      <c r="L128" s="12" t="s">
        <v>2001</v>
      </c>
      <c r="M128" s="12" t="s">
        <v>1317</v>
      </c>
    </row>
    <row r="129" spans="1:13" ht="15" customHeight="1" x14ac:dyDescent="0.25">
      <c r="A129" s="12" t="s">
        <v>2254</v>
      </c>
      <c r="B129" s="12" t="s">
        <v>171</v>
      </c>
      <c r="C129" s="12" t="s">
        <v>172</v>
      </c>
      <c r="D129" s="12" t="s">
        <v>903</v>
      </c>
      <c r="E129" s="12" t="s">
        <v>26</v>
      </c>
      <c r="F129" s="12" t="s">
        <v>27</v>
      </c>
      <c r="G129" s="12">
        <v>1</v>
      </c>
      <c r="H129" s="41">
        <v>0.04</v>
      </c>
      <c r="I129" s="23">
        <v>46235</v>
      </c>
      <c r="J129" s="48">
        <v>414</v>
      </c>
      <c r="K129" s="12" t="s">
        <v>2255</v>
      </c>
      <c r="L129" s="12" t="s">
        <v>2001</v>
      </c>
      <c r="M129" s="12" t="s">
        <v>1317</v>
      </c>
    </row>
    <row r="130" spans="1:13" ht="15" customHeight="1" x14ac:dyDescent="0.25">
      <c r="A130" s="12" t="s">
        <v>2256</v>
      </c>
      <c r="B130" s="12" t="s">
        <v>171</v>
      </c>
      <c r="C130" s="12" t="s">
        <v>172</v>
      </c>
      <c r="D130" s="12" t="s">
        <v>903</v>
      </c>
      <c r="E130" s="12" t="s">
        <v>30</v>
      </c>
      <c r="F130" s="12" t="s">
        <v>31</v>
      </c>
      <c r="G130" s="12">
        <v>1</v>
      </c>
      <c r="H130" s="41">
        <v>0.01</v>
      </c>
      <c r="I130" s="23">
        <v>46235</v>
      </c>
      <c r="J130" s="48">
        <v>369</v>
      </c>
      <c r="K130" s="12" t="s">
        <v>2257</v>
      </c>
      <c r="L130" s="12" t="s">
        <v>2001</v>
      </c>
      <c r="M130" s="12" t="s">
        <v>1317</v>
      </c>
    </row>
    <row r="131" spans="1:13" ht="15" customHeight="1" x14ac:dyDescent="0.25">
      <c r="A131" s="12" t="s">
        <v>2258</v>
      </c>
      <c r="B131" s="12" t="s">
        <v>171</v>
      </c>
      <c r="C131" s="12" t="s">
        <v>172</v>
      </c>
      <c r="D131" s="12" t="s">
        <v>903</v>
      </c>
      <c r="E131" s="12" t="s">
        <v>34</v>
      </c>
      <c r="F131" s="12" t="s">
        <v>35</v>
      </c>
      <c r="G131" s="12">
        <v>-1</v>
      </c>
      <c r="H131" s="41">
        <v>0.04</v>
      </c>
      <c r="I131" s="23">
        <v>46235</v>
      </c>
      <c r="J131" s="48">
        <v>-405</v>
      </c>
      <c r="K131" s="12" t="s">
        <v>2259</v>
      </c>
      <c r="L131" s="12" t="s">
        <v>2001</v>
      </c>
      <c r="M131" s="12" t="s">
        <v>1317</v>
      </c>
    </row>
    <row r="132" spans="1:13" ht="15" customHeight="1" x14ac:dyDescent="0.25">
      <c r="A132" s="12" t="s">
        <v>2260</v>
      </c>
      <c r="B132" s="12" t="s">
        <v>171</v>
      </c>
      <c r="C132" s="12" t="s">
        <v>172</v>
      </c>
      <c r="D132" s="12" t="s">
        <v>903</v>
      </c>
      <c r="E132" s="12" t="s">
        <v>46</v>
      </c>
      <c r="F132" s="12" t="s">
        <v>47</v>
      </c>
      <c r="G132" s="12">
        <v>2</v>
      </c>
      <c r="H132" s="41">
        <v>0.03</v>
      </c>
      <c r="I132" s="23">
        <v>46235</v>
      </c>
      <c r="J132" s="48">
        <v>810</v>
      </c>
      <c r="K132" s="12" t="s">
        <v>2261</v>
      </c>
      <c r="L132" s="12" t="s">
        <v>2001</v>
      </c>
      <c r="M132" s="12" t="s">
        <v>1317</v>
      </c>
    </row>
    <row r="133" spans="1:13" ht="15" customHeight="1" x14ac:dyDescent="0.25">
      <c r="A133" s="12" t="s">
        <v>2262</v>
      </c>
      <c r="B133" s="12" t="s">
        <v>171</v>
      </c>
      <c r="C133" s="12" t="s">
        <v>172</v>
      </c>
      <c r="D133" s="12" t="s">
        <v>903</v>
      </c>
      <c r="E133" s="12" t="s">
        <v>48</v>
      </c>
      <c r="F133" s="12" t="s">
        <v>49</v>
      </c>
      <c r="G133" s="12">
        <v>1</v>
      </c>
      <c r="H133" s="41">
        <v>0</v>
      </c>
      <c r="I133" s="23">
        <v>46235</v>
      </c>
      <c r="J133" s="48">
        <v>387</v>
      </c>
      <c r="K133" s="12" t="s">
        <v>2263</v>
      </c>
      <c r="L133" s="12" t="s">
        <v>2001</v>
      </c>
      <c r="M133" s="12" t="s">
        <v>1317</v>
      </c>
    </row>
    <row r="134" spans="1:13" ht="15" customHeight="1" x14ac:dyDescent="0.25">
      <c r="A134" s="12" t="s">
        <v>2264</v>
      </c>
      <c r="B134" s="12" t="s">
        <v>171</v>
      </c>
      <c r="C134" s="12" t="s">
        <v>172</v>
      </c>
      <c r="D134" s="12" t="s">
        <v>903</v>
      </c>
      <c r="E134" s="12" t="s">
        <v>52</v>
      </c>
      <c r="F134" s="12" t="s">
        <v>53</v>
      </c>
      <c r="G134" s="12">
        <v>2</v>
      </c>
      <c r="H134" s="41">
        <v>-0.03</v>
      </c>
      <c r="I134" s="23">
        <v>46235</v>
      </c>
      <c r="J134" s="48">
        <v>738</v>
      </c>
      <c r="K134" s="12" t="s">
        <v>2265</v>
      </c>
      <c r="L134" s="12" t="s">
        <v>2001</v>
      </c>
      <c r="M134" s="12" t="s">
        <v>1317</v>
      </c>
    </row>
    <row r="135" spans="1:13" ht="15" customHeight="1" x14ac:dyDescent="0.25">
      <c r="A135" s="12" t="s">
        <v>2266</v>
      </c>
      <c r="B135" s="12" t="s">
        <v>171</v>
      </c>
      <c r="C135" s="12" t="s">
        <v>172</v>
      </c>
      <c r="D135" s="12" t="s">
        <v>903</v>
      </c>
      <c r="E135" s="12" t="s">
        <v>68</v>
      </c>
      <c r="F135" s="12" t="s">
        <v>69</v>
      </c>
      <c r="G135" s="12">
        <v>1</v>
      </c>
      <c r="H135" s="41">
        <v>0</v>
      </c>
      <c r="I135" s="23">
        <v>46235</v>
      </c>
      <c r="J135" s="48">
        <v>414</v>
      </c>
      <c r="K135" s="12" t="s">
        <v>2267</v>
      </c>
      <c r="L135" s="12" t="s">
        <v>2001</v>
      </c>
      <c r="M135" s="12" t="s">
        <v>1317</v>
      </c>
    </row>
    <row r="136" spans="1:13" ht="15" customHeight="1" x14ac:dyDescent="0.25">
      <c r="A136" s="12" t="s">
        <v>2268</v>
      </c>
      <c r="B136" s="12" t="s">
        <v>171</v>
      </c>
      <c r="C136" s="12" t="s">
        <v>172</v>
      </c>
      <c r="D136" s="12" t="s">
        <v>903</v>
      </c>
      <c r="E136" s="12" t="s">
        <v>84</v>
      </c>
      <c r="F136" s="12" t="s">
        <v>85</v>
      </c>
      <c r="G136" s="12">
        <v>2</v>
      </c>
      <c r="H136" s="41">
        <v>0</v>
      </c>
      <c r="I136" s="23">
        <v>46235</v>
      </c>
      <c r="J136" s="48">
        <v>828</v>
      </c>
      <c r="K136" s="12" t="s">
        <v>2269</v>
      </c>
      <c r="L136" s="12" t="s">
        <v>2001</v>
      </c>
      <c r="M136" s="12" t="s">
        <v>1317</v>
      </c>
    </row>
    <row r="137" spans="1:13" ht="15" customHeight="1" x14ac:dyDescent="0.25">
      <c r="A137" s="12" t="s">
        <v>2270</v>
      </c>
      <c r="B137" s="12" t="s">
        <v>174</v>
      </c>
      <c r="C137" s="12" t="s">
        <v>175</v>
      </c>
      <c r="D137" s="12" t="s">
        <v>903</v>
      </c>
      <c r="E137" s="12" t="s">
        <v>4</v>
      </c>
      <c r="F137" s="12" t="s">
        <v>5</v>
      </c>
      <c r="G137" s="12">
        <v>1</v>
      </c>
      <c r="H137" s="41">
        <v>7.0000000000000007E-2</v>
      </c>
      <c r="I137" s="23">
        <v>46235</v>
      </c>
      <c r="J137" s="48">
        <v>360</v>
      </c>
      <c r="K137" s="12" t="s">
        <v>2271</v>
      </c>
      <c r="L137" s="12" t="s">
        <v>2001</v>
      </c>
      <c r="M137" s="12" t="s">
        <v>1317</v>
      </c>
    </row>
    <row r="138" spans="1:13" ht="15" customHeight="1" x14ac:dyDescent="0.25">
      <c r="A138" s="12" t="s">
        <v>2272</v>
      </c>
      <c r="B138" s="12" t="s">
        <v>174</v>
      </c>
      <c r="C138" s="12" t="s">
        <v>175</v>
      </c>
      <c r="D138" s="12" t="s">
        <v>903</v>
      </c>
      <c r="E138" s="12" t="s">
        <v>26</v>
      </c>
      <c r="F138" s="12" t="s">
        <v>27</v>
      </c>
      <c r="G138" s="12">
        <v>0</v>
      </c>
      <c r="H138" s="41">
        <v>0</v>
      </c>
      <c r="I138" s="23">
        <v>46235</v>
      </c>
      <c r="J138" s="48">
        <v>0</v>
      </c>
      <c r="K138" s="12" t="s">
        <v>2273</v>
      </c>
      <c r="L138" s="12" t="s">
        <v>2001</v>
      </c>
      <c r="M138" s="12" t="s">
        <v>1317</v>
      </c>
    </row>
    <row r="139" spans="1:13" ht="15" customHeight="1" x14ac:dyDescent="0.25">
      <c r="A139" s="12" t="s">
        <v>2274</v>
      </c>
      <c r="B139" s="12" t="s">
        <v>174</v>
      </c>
      <c r="C139" s="12" t="s">
        <v>175</v>
      </c>
      <c r="D139" s="12" t="s">
        <v>903</v>
      </c>
      <c r="E139" s="12" t="s">
        <v>30</v>
      </c>
      <c r="F139" s="12" t="s">
        <v>31</v>
      </c>
      <c r="G139" s="12">
        <v>2</v>
      </c>
      <c r="H139" s="41">
        <v>7.0000000000000007E-2</v>
      </c>
      <c r="I139" s="23">
        <v>46235</v>
      </c>
      <c r="J139" s="48">
        <v>828</v>
      </c>
      <c r="K139" s="12" t="s">
        <v>2275</v>
      </c>
      <c r="L139" s="12" t="s">
        <v>2001</v>
      </c>
      <c r="M139" s="12" t="s">
        <v>1317</v>
      </c>
    </row>
    <row r="140" spans="1:13" ht="15" customHeight="1" x14ac:dyDescent="0.25">
      <c r="A140" s="12" t="s">
        <v>2276</v>
      </c>
      <c r="B140" s="12" t="s">
        <v>174</v>
      </c>
      <c r="C140" s="12" t="s">
        <v>175</v>
      </c>
      <c r="D140" s="12" t="s">
        <v>903</v>
      </c>
      <c r="E140" s="12" t="s">
        <v>34</v>
      </c>
      <c r="F140" s="12" t="s">
        <v>35</v>
      </c>
      <c r="G140" s="12">
        <v>1</v>
      </c>
      <c r="H140" s="41">
        <v>0.02</v>
      </c>
      <c r="I140" s="23">
        <v>46235</v>
      </c>
      <c r="J140" s="48">
        <v>405</v>
      </c>
      <c r="K140" s="12" t="s">
        <v>2277</v>
      </c>
      <c r="L140" s="12" t="s">
        <v>2001</v>
      </c>
      <c r="M140" s="12" t="s">
        <v>1317</v>
      </c>
    </row>
    <row r="141" spans="1:13" ht="15" customHeight="1" x14ac:dyDescent="0.25">
      <c r="A141" s="12" t="s">
        <v>2278</v>
      </c>
      <c r="B141" s="12" t="s">
        <v>174</v>
      </c>
      <c r="C141" s="12" t="s">
        <v>175</v>
      </c>
      <c r="D141" s="12" t="s">
        <v>903</v>
      </c>
      <c r="E141" s="12" t="s">
        <v>46</v>
      </c>
      <c r="F141" s="12" t="s">
        <v>47</v>
      </c>
      <c r="G141" s="12">
        <v>0</v>
      </c>
      <c r="H141" s="41">
        <v>-0.01</v>
      </c>
      <c r="I141" s="23">
        <v>46235</v>
      </c>
      <c r="J141" s="48">
        <v>0</v>
      </c>
      <c r="K141" s="12" t="s">
        <v>2279</v>
      </c>
      <c r="L141" s="12" t="s">
        <v>2001</v>
      </c>
      <c r="M141" s="12" t="s">
        <v>1317</v>
      </c>
    </row>
    <row r="142" spans="1:13" ht="15" customHeight="1" x14ac:dyDescent="0.25">
      <c r="A142" s="12" t="s">
        <v>2280</v>
      </c>
      <c r="B142" s="12" t="s">
        <v>174</v>
      </c>
      <c r="C142" s="12" t="s">
        <v>175</v>
      </c>
      <c r="D142" s="12" t="s">
        <v>903</v>
      </c>
      <c r="E142" s="12" t="s">
        <v>48</v>
      </c>
      <c r="F142" s="12" t="s">
        <v>49</v>
      </c>
      <c r="G142" s="12">
        <v>0</v>
      </c>
      <c r="H142" s="41">
        <v>0.02</v>
      </c>
      <c r="I142" s="23">
        <v>46235</v>
      </c>
      <c r="J142" s="48">
        <v>0</v>
      </c>
      <c r="K142" s="12" t="s">
        <v>2281</v>
      </c>
      <c r="L142" s="12" t="s">
        <v>2001</v>
      </c>
      <c r="M142" s="12" t="s">
        <v>1317</v>
      </c>
    </row>
    <row r="143" spans="1:13" ht="15" customHeight="1" x14ac:dyDescent="0.25">
      <c r="A143" s="12" t="s">
        <v>2282</v>
      </c>
      <c r="B143" s="12" t="s">
        <v>174</v>
      </c>
      <c r="C143" s="12" t="s">
        <v>175</v>
      </c>
      <c r="D143" s="12" t="s">
        <v>903</v>
      </c>
      <c r="E143" s="12" t="s">
        <v>52</v>
      </c>
      <c r="F143" s="12" t="s">
        <v>53</v>
      </c>
      <c r="G143" s="12">
        <v>0</v>
      </c>
      <c r="H143" s="41">
        <v>7.0000000000000007E-2</v>
      </c>
      <c r="I143" s="23">
        <v>46235</v>
      </c>
      <c r="J143" s="48">
        <v>0</v>
      </c>
      <c r="K143" s="12" t="s">
        <v>2283</v>
      </c>
      <c r="L143" s="12" t="s">
        <v>2001</v>
      </c>
      <c r="M143" s="12" t="s">
        <v>1317</v>
      </c>
    </row>
    <row r="144" spans="1:13" ht="15" customHeight="1" x14ac:dyDescent="0.25">
      <c r="A144" s="12" t="s">
        <v>2284</v>
      </c>
      <c r="B144" s="12" t="s">
        <v>174</v>
      </c>
      <c r="C144" s="12" t="s">
        <v>175</v>
      </c>
      <c r="D144" s="12" t="s">
        <v>903</v>
      </c>
      <c r="E144" s="12" t="s">
        <v>68</v>
      </c>
      <c r="F144" s="12" t="s">
        <v>69</v>
      </c>
      <c r="G144" s="12">
        <v>2</v>
      </c>
      <c r="H144" s="41">
        <v>0.03</v>
      </c>
      <c r="I144" s="23">
        <v>46235</v>
      </c>
      <c r="J144" s="48">
        <v>738</v>
      </c>
      <c r="K144" s="12" t="s">
        <v>2285</v>
      </c>
      <c r="L144" s="12" t="s">
        <v>2001</v>
      </c>
      <c r="M144" s="12" t="s">
        <v>1317</v>
      </c>
    </row>
    <row r="145" spans="1:13" ht="15" customHeight="1" x14ac:dyDescent="0.25">
      <c r="A145" s="12" t="s">
        <v>2286</v>
      </c>
      <c r="B145" s="12" t="s">
        <v>174</v>
      </c>
      <c r="C145" s="12" t="s">
        <v>175</v>
      </c>
      <c r="D145" s="12" t="s">
        <v>903</v>
      </c>
      <c r="E145" s="12" t="s">
        <v>84</v>
      </c>
      <c r="F145" s="12" t="s">
        <v>85</v>
      </c>
      <c r="G145" s="12">
        <v>1</v>
      </c>
      <c r="H145" s="41">
        <v>0.01</v>
      </c>
      <c r="I145" s="23">
        <v>46235</v>
      </c>
      <c r="J145" s="48">
        <v>405</v>
      </c>
      <c r="K145" s="12" t="s">
        <v>2287</v>
      </c>
      <c r="L145" s="12" t="s">
        <v>2001</v>
      </c>
      <c r="M145" s="12" t="s">
        <v>1317</v>
      </c>
    </row>
    <row r="146" spans="1:13" ht="15" customHeight="1" x14ac:dyDescent="0.25">
      <c r="A146" s="12" t="s">
        <v>2288</v>
      </c>
      <c r="B146" s="12" t="s">
        <v>177</v>
      </c>
      <c r="C146" s="12" t="s">
        <v>178</v>
      </c>
      <c r="D146" s="12" t="s">
        <v>903</v>
      </c>
      <c r="E146" s="12" t="s">
        <v>4</v>
      </c>
      <c r="F146" s="12" t="s">
        <v>5</v>
      </c>
      <c r="G146" s="12">
        <v>1</v>
      </c>
      <c r="H146" s="41">
        <v>7.0000000000000007E-2</v>
      </c>
      <c r="I146" s="23">
        <v>46235</v>
      </c>
      <c r="J146" s="48">
        <v>387</v>
      </c>
      <c r="K146" s="12" t="s">
        <v>2289</v>
      </c>
      <c r="L146" s="12" t="s">
        <v>2001</v>
      </c>
      <c r="M146" s="12" t="s">
        <v>1317</v>
      </c>
    </row>
    <row r="147" spans="1:13" ht="15" customHeight="1" x14ac:dyDescent="0.25">
      <c r="A147" s="12" t="s">
        <v>2290</v>
      </c>
      <c r="B147" s="12" t="s">
        <v>177</v>
      </c>
      <c r="C147" s="12" t="s">
        <v>178</v>
      </c>
      <c r="D147" s="12" t="s">
        <v>903</v>
      </c>
      <c r="E147" s="12" t="s">
        <v>26</v>
      </c>
      <c r="F147" s="12" t="s">
        <v>27</v>
      </c>
      <c r="G147" s="12">
        <v>1</v>
      </c>
      <c r="H147" s="41">
        <v>0.02</v>
      </c>
      <c r="I147" s="23">
        <v>46235</v>
      </c>
      <c r="J147" s="48">
        <v>369</v>
      </c>
      <c r="K147" s="12" t="s">
        <v>2291</v>
      </c>
      <c r="L147" s="12" t="s">
        <v>2001</v>
      </c>
      <c r="M147" s="12" t="s">
        <v>1317</v>
      </c>
    </row>
    <row r="148" spans="1:13" ht="15" customHeight="1" x14ac:dyDescent="0.25">
      <c r="A148" s="12" t="s">
        <v>2292</v>
      </c>
      <c r="B148" s="12" t="s">
        <v>177</v>
      </c>
      <c r="C148" s="12" t="s">
        <v>178</v>
      </c>
      <c r="D148" s="12" t="s">
        <v>903</v>
      </c>
      <c r="E148" s="12" t="s">
        <v>30</v>
      </c>
      <c r="F148" s="12" t="s">
        <v>31</v>
      </c>
      <c r="G148" s="12">
        <v>1</v>
      </c>
      <c r="H148" s="41">
        <v>0.02</v>
      </c>
      <c r="I148" s="23">
        <v>46235</v>
      </c>
      <c r="J148" s="48">
        <v>387</v>
      </c>
      <c r="K148" s="12" t="s">
        <v>2293</v>
      </c>
      <c r="L148" s="12" t="s">
        <v>2001</v>
      </c>
      <c r="M148" s="12" t="s">
        <v>1317</v>
      </c>
    </row>
    <row r="149" spans="1:13" ht="15" customHeight="1" x14ac:dyDescent="0.25">
      <c r="A149" s="12" t="s">
        <v>2294</v>
      </c>
      <c r="B149" s="12" t="s">
        <v>177</v>
      </c>
      <c r="C149" s="12" t="s">
        <v>178</v>
      </c>
      <c r="D149" s="12" t="s">
        <v>903</v>
      </c>
      <c r="E149" s="12" t="s">
        <v>34</v>
      </c>
      <c r="F149" s="12" t="s">
        <v>35</v>
      </c>
      <c r="G149" s="12">
        <v>1</v>
      </c>
      <c r="H149" s="41">
        <v>0.05</v>
      </c>
      <c r="I149" s="23">
        <v>46235</v>
      </c>
      <c r="J149" s="48">
        <v>369</v>
      </c>
      <c r="K149" s="12" t="s">
        <v>2295</v>
      </c>
      <c r="L149" s="12" t="s">
        <v>2001</v>
      </c>
      <c r="M149" s="12" t="s">
        <v>1317</v>
      </c>
    </row>
    <row r="150" spans="1:13" ht="15" customHeight="1" x14ac:dyDescent="0.25">
      <c r="A150" s="12" t="s">
        <v>2296</v>
      </c>
      <c r="B150" s="12" t="s">
        <v>177</v>
      </c>
      <c r="C150" s="12" t="s">
        <v>178</v>
      </c>
      <c r="D150" s="12" t="s">
        <v>903</v>
      </c>
      <c r="E150" s="12" t="s">
        <v>46</v>
      </c>
      <c r="F150" s="12" t="s">
        <v>47</v>
      </c>
      <c r="G150" s="12">
        <v>1</v>
      </c>
      <c r="H150" s="41">
        <v>-0.02</v>
      </c>
      <c r="I150" s="23">
        <v>46235</v>
      </c>
      <c r="J150" s="48">
        <v>360</v>
      </c>
      <c r="K150" s="12" t="s">
        <v>2297</v>
      </c>
      <c r="L150" s="12" t="s">
        <v>2001</v>
      </c>
      <c r="M150" s="12" t="s">
        <v>1317</v>
      </c>
    </row>
    <row r="151" spans="1:13" ht="15" customHeight="1" x14ac:dyDescent="0.25">
      <c r="A151" s="12" t="s">
        <v>2298</v>
      </c>
      <c r="B151" s="12" t="s">
        <v>177</v>
      </c>
      <c r="C151" s="12" t="s">
        <v>178</v>
      </c>
      <c r="D151" s="12" t="s">
        <v>903</v>
      </c>
      <c r="E151" s="12" t="s">
        <v>48</v>
      </c>
      <c r="F151" s="12" t="s">
        <v>49</v>
      </c>
      <c r="G151" s="12">
        <v>1</v>
      </c>
      <c r="H151" s="41">
        <v>-0.03</v>
      </c>
      <c r="I151" s="23">
        <v>46235</v>
      </c>
      <c r="J151" s="48">
        <v>414</v>
      </c>
      <c r="K151" s="12" t="s">
        <v>2299</v>
      </c>
      <c r="L151" s="12" t="s">
        <v>2001</v>
      </c>
      <c r="M151" s="12" t="s">
        <v>1317</v>
      </c>
    </row>
    <row r="152" spans="1:13" ht="15" customHeight="1" x14ac:dyDescent="0.25">
      <c r="A152" s="12" t="s">
        <v>2300</v>
      </c>
      <c r="B152" s="12" t="s">
        <v>177</v>
      </c>
      <c r="C152" s="12" t="s">
        <v>178</v>
      </c>
      <c r="D152" s="12" t="s">
        <v>903</v>
      </c>
      <c r="E152" s="12" t="s">
        <v>52</v>
      </c>
      <c r="F152" s="12" t="s">
        <v>53</v>
      </c>
      <c r="G152" s="12">
        <v>1</v>
      </c>
      <c r="H152" s="41">
        <v>-0.02</v>
      </c>
      <c r="I152" s="23">
        <v>46235</v>
      </c>
      <c r="J152" s="48">
        <v>369</v>
      </c>
      <c r="K152" s="12" t="s">
        <v>2301</v>
      </c>
      <c r="L152" s="12" t="s">
        <v>2001</v>
      </c>
      <c r="M152" s="12" t="s">
        <v>1317</v>
      </c>
    </row>
    <row r="153" spans="1:13" ht="15" customHeight="1" x14ac:dyDescent="0.25">
      <c r="A153" s="12" t="s">
        <v>2302</v>
      </c>
      <c r="B153" s="12" t="s">
        <v>177</v>
      </c>
      <c r="C153" s="12" t="s">
        <v>178</v>
      </c>
      <c r="D153" s="12" t="s">
        <v>903</v>
      </c>
      <c r="E153" s="12" t="s">
        <v>68</v>
      </c>
      <c r="F153" s="12" t="s">
        <v>69</v>
      </c>
      <c r="G153" s="12">
        <v>-1</v>
      </c>
      <c r="H153" s="41">
        <v>0.01</v>
      </c>
      <c r="I153" s="23">
        <v>46235</v>
      </c>
      <c r="J153" s="48">
        <v>-369</v>
      </c>
      <c r="K153" s="12" t="s">
        <v>2303</v>
      </c>
      <c r="L153" s="12" t="s">
        <v>2001</v>
      </c>
      <c r="M153" s="12" t="s">
        <v>1317</v>
      </c>
    </row>
    <row r="154" spans="1:13" ht="15" customHeight="1" x14ac:dyDescent="0.25">
      <c r="A154" s="12" t="s">
        <v>2304</v>
      </c>
      <c r="B154" s="12" t="s">
        <v>177</v>
      </c>
      <c r="C154" s="12" t="s">
        <v>178</v>
      </c>
      <c r="D154" s="12" t="s">
        <v>903</v>
      </c>
      <c r="E154" s="12" t="s">
        <v>84</v>
      </c>
      <c r="F154" s="12" t="s">
        <v>85</v>
      </c>
      <c r="G154" s="12">
        <v>1</v>
      </c>
      <c r="H154" s="41">
        <v>0.06</v>
      </c>
      <c r="I154" s="23">
        <v>46235</v>
      </c>
      <c r="J154" s="48">
        <v>414</v>
      </c>
      <c r="K154" s="12" t="s">
        <v>2305</v>
      </c>
      <c r="L154" s="12" t="s">
        <v>2001</v>
      </c>
      <c r="M154" s="12" t="s">
        <v>1317</v>
      </c>
    </row>
    <row r="155" spans="1:13" ht="15" customHeight="1" x14ac:dyDescent="0.25">
      <c r="A155" s="12" t="s">
        <v>2306</v>
      </c>
      <c r="B155" s="12" t="s">
        <v>180</v>
      </c>
      <c r="C155" s="12" t="s">
        <v>181</v>
      </c>
      <c r="D155" s="12" t="s">
        <v>903</v>
      </c>
      <c r="E155" s="12" t="s">
        <v>4</v>
      </c>
      <c r="F155" s="12" t="s">
        <v>5</v>
      </c>
      <c r="G155" s="12">
        <v>1</v>
      </c>
      <c r="H155" s="41">
        <v>0.08</v>
      </c>
      <c r="I155" s="23">
        <v>46235</v>
      </c>
      <c r="J155" s="48">
        <v>414</v>
      </c>
      <c r="K155" s="12" t="s">
        <v>2307</v>
      </c>
      <c r="L155" s="12" t="s">
        <v>2001</v>
      </c>
      <c r="M155" s="12" t="s">
        <v>1317</v>
      </c>
    </row>
    <row r="156" spans="1:13" ht="15" customHeight="1" x14ac:dyDescent="0.25">
      <c r="A156" s="12" t="s">
        <v>2308</v>
      </c>
      <c r="B156" s="12" t="s">
        <v>180</v>
      </c>
      <c r="C156" s="12" t="s">
        <v>181</v>
      </c>
      <c r="D156" s="12" t="s">
        <v>903</v>
      </c>
      <c r="E156" s="12" t="s">
        <v>26</v>
      </c>
      <c r="F156" s="12" t="s">
        <v>27</v>
      </c>
      <c r="G156" s="12">
        <v>1</v>
      </c>
      <c r="H156" s="41">
        <v>7.0000000000000007E-2</v>
      </c>
      <c r="I156" s="23">
        <v>46235</v>
      </c>
      <c r="J156" s="48">
        <v>414</v>
      </c>
      <c r="K156" s="12" t="s">
        <v>2309</v>
      </c>
      <c r="L156" s="12" t="s">
        <v>2001</v>
      </c>
      <c r="M156" s="12" t="s">
        <v>1317</v>
      </c>
    </row>
    <row r="157" spans="1:13" ht="15" customHeight="1" x14ac:dyDescent="0.25">
      <c r="A157" s="12" t="s">
        <v>2310</v>
      </c>
      <c r="B157" s="12" t="s">
        <v>180</v>
      </c>
      <c r="C157" s="12" t="s">
        <v>181</v>
      </c>
      <c r="D157" s="12" t="s">
        <v>903</v>
      </c>
      <c r="E157" s="12" t="s">
        <v>30</v>
      </c>
      <c r="F157" s="12" t="s">
        <v>31</v>
      </c>
      <c r="G157" s="12">
        <v>1</v>
      </c>
      <c r="H157" s="41">
        <v>0.03</v>
      </c>
      <c r="I157" s="23">
        <v>46235</v>
      </c>
      <c r="J157" s="48">
        <v>369</v>
      </c>
      <c r="K157" s="12" t="s">
        <v>2311</v>
      </c>
      <c r="L157" s="12" t="s">
        <v>2001</v>
      </c>
      <c r="M157" s="12" t="s">
        <v>1317</v>
      </c>
    </row>
    <row r="158" spans="1:13" ht="15" customHeight="1" x14ac:dyDescent="0.25">
      <c r="A158" s="12" t="s">
        <v>2312</v>
      </c>
      <c r="B158" s="12" t="s">
        <v>180</v>
      </c>
      <c r="C158" s="12" t="s">
        <v>181</v>
      </c>
      <c r="D158" s="12" t="s">
        <v>903</v>
      </c>
      <c r="E158" s="12" t="s">
        <v>34</v>
      </c>
      <c r="F158" s="12" t="s">
        <v>35</v>
      </c>
      <c r="G158" s="12">
        <v>1</v>
      </c>
      <c r="H158" s="41">
        <v>0.06</v>
      </c>
      <c r="I158" s="23">
        <v>46235</v>
      </c>
      <c r="J158" s="48">
        <v>414</v>
      </c>
      <c r="K158" s="12" t="s">
        <v>2313</v>
      </c>
      <c r="L158" s="12" t="s">
        <v>2001</v>
      </c>
      <c r="M158" s="12" t="s">
        <v>1317</v>
      </c>
    </row>
    <row r="159" spans="1:13" ht="15" customHeight="1" x14ac:dyDescent="0.25">
      <c r="A159" s="12" t="s">
        <v>2314</v>
      </c>
      <c r="B159" s="12" t="s">
        <v>180</v>
      </c>
      <c r="C159" s="12" t="s">
        <v>181</v>
      </c>
      <c r="D159" s="12" t="s">
        <v>903</v>
      </c>
      <c r="E159" s="12" t="s">
        <v>46</v>
      </c>
      <c r="F159" s="12" t="s">
        <v>47</v>
      </c>
      <c r="G159" s="12">
        <v>1</v>
      </c>
      <c r="H159" s="41">
        <v>-0.01</v>
      </c>
      <c r="I159" s="23">
        <v>46235</v>
      </c>
      <c r="J159" s="48">
        <v>369</v>
      </c>
      <c r="K159" s="12" t="s">
        <v>2315</v>
      </c>
      <c r="L159" s="12" t="s">
        <v>2001</v>
      </c>
      <c r="M159" s="12" t="s">
        <v>1317</v>
      </c>
    </row>
    <row r="160" spans="1:13" ht="15" customHeight="1" x14ac:dyDescent="0.25">
      <c r="A160" s="12" t="s">
        <v>2316</v>
      </c>
      <c r="B160" s="12" t="s">
        <v>180</v>
      </c>
      <c r="C160" s="12" t="s">
        <v>181</v>
      </c>
      <c r="D160" s="12" t="s">
        <v>903</v>
      </c>
      <c r="E160" s="12" t="s">
        <v>48</v>
      </c>
      <c r="F160" s="12" t="s">
        <v>49</v>
      </c>
      <c r="G160" s="12">
        <v>1</v>
      </c>
      <c r="H160" s="41">
        <v>0.04</v>
      </c>
      <c r="I160" s="23">
        <v>46235</v>
      </c>
      <c r="J160" s="48">
        <v>369</v>
      </c>
      <c r="K160" s="12" t="s">
        <v>2317</v>
      </c>
      <c r="L160" s="12" t="s">
        <v>2001</v>
      </c>
      <c r="M160" s="12" t="s">
        <v>1317</v>
      </c>
    </row>
    <row r="161" spans="1:13" ht="15" customHeight="1" x14ac:dyDescent="0.25">
      <c r="A161" s="12" t="s">
        <v>2318</v>
      </c>
      <c r="B161" s="12" t="s">
        <v>180</v>
      </c>
      <c r="C161" s="12" t="s">
        <v>181</v>
      </c>
      <c r="D161" s="12" t="s">
        <v>903</v>
      </c>
      <c r="E161" s="12" t="s">
        <v>52</v>
      </c>
      <c r="F161" s="12" t="s">
        <v>53</v>
      </c>
      <c r="G161" s="12">
        <v>1</v>
      </c>
      <c r="H161" s="41">
        <v>0.02</v>
      </c>
      <c r="I161" s="23">
        <v>46235</v>
      </c>
      <c r="J161" s="48">
        <v>369</v>
      </c>
      <c r="K161" s="12" t="s">
        <v>2319</v>
      </c>
      <c r="L161" s="12" t="s">
        <v>2001</v>
      </c>
      <c r="M161" s="12" t="s">
        <v>1317</v>
      </c>
    </row>
    <row r="162" spans="1:13" ht="15" customHeight="1" x14ac:dyDescent="0.25">
      <c r="A162" s="12" t="s">
        <v>2320</v>
      </c>
      <c r="B162" s="12" t="s">
        <v>180</v>
      </c>
      <c r="C162" s="12" t="s">
        <v>181</v>
      </c>
      <c r="D162" s="12" t="s">
        <v>903</v>
      </c>
      <c r="E162" s="12" t="s">
        <v>68</v>
      </c>
      <c r="F162" s="12" t="s">
        <v>69</v>
      </c>
      <c r="G162" s="12">
        <v>1</v>
      </c>
      <c r="H162" s="41">
        <v>-0.01</v>
      </c>
      <c r="I162" s="23">
        <v>46235</v>
      </c>
      <c r="J162" s="48">
        <v>414</v>
      </c>
      <c r="K162" s="12" t="s">
        <v>2321</v>
      </c>
      <c r="L162" s="12" t="s">
        <v>2001</v>
      </c>
      <c r="M162" s="12" t="s">
        <v>1317</v>
      </c>
    </row>
    <row r="163" spans="1:13" ht="15" customHeight="1" x14ac:dyDescent="0.25">
      <c r="A163" s="12" t="s">
        <v>2322</v>
      </c>
      <c r="B163" s="12" t="s">
        <v>180</v>
      </c>
      <c r="C163" s="12" t="s">
        <v>181</v>
      </c>
      <c r="D163" s="12" t="s">
        <v>903</v>
      </c>
      <c r="E163" s="12" t="s">
        <v>84</v>
      </c>
      <c r="F163" s="12" t="s">
        <v>85</v>
      </c>
      <c r="G163" s="12">
        <v>2</v>
      </c>
      <c r="H163" s="41">
        <v>-0.01</v>
      </c>
      <c r="I163" s="23">
        <v>46235</v>
      </c>
      <c r="J163" s="48">
        <v>774</v>
      </c>
      <c r="K163" s="12" t="s">
        <v>2323</v>
      </c>
      <c r="L163" s="12" t="s">
        <v>2001</v>
      </c>
      <c r="M163" s="12" t="s">
        <v>1317</v>
      </c>
    </row>
    <row r="164" spans="1:13" ht="15" customHeight="1" x14ac:dyDescent="0.25">
      <c r="A164" s="12" t="s">
        <v>2324</v>
      </c>
      <c r="B164" s="12" t="s">
        <v>183</v>
      </c>
      <c r="C164" s="12" t="s">
        <v>184</v>
      </c>
      <c r="D164" s="12" t="s">
        <v>903</v>
      </c>
      <c r="E164" s="12" t="s">
        <v>4</v>
      </c>
      <c r="F164" s="12" t="s">
        <v>5</v>
      </c>
      <c r="G164" s="12">
        <v>1</v>
      </c>
      <c r="H164" s="41">
        <v>0.08</v>
      </c>
      <c r="I164" s="23">
        <v>46235</v>
      </c>
      <c r="J164" s="48">
        <v>414</v>
      </c>
      <c r="K164" s="12" t="s">
        <v>2325</v>
      </c>
      <c r="L164" s="12" t="s">
        <v>2001</v>
      </c>
      <c r="M164" s="12" t="s">
        <v>1317</v>
      </c>
    </row>
    <row r="165" spans="1:13" ht="15" customHeight="1" x14ac:dyDescent="0.25">
      <c r="A165" s="12" t="s">
        <v>2326</v>
      </c>
      <c r="B165" s="12" t="s">
        <v>183</v>
      </c>
      <c r="C165" s="12" t="s">
        <v>184</v>
      </c>
      <c r="D165" s="12" t="s">
        <v>903</v>
      </c>
      <c r="E165" s="12" t="s">
        <v>26</v>
      </c>
      <c r="F165" s="12" t="s">
        <v>27</v>
      </c>
      <c r="G165" s="12">
        <v>-1</v>
      </c>
      <c r="H165" s="41">
        <v>0.05</v>
      </c>
      <c r="I165" s="23">
        <v>46235</v>
      </c>
      <c r="J165" s="48">
        <v>-405</v>
      </c>
      <c r="K165" s="12" t="s">
        <v>2327</v>
      </c>
      <c r="L165" s="12" t="s">
        <v>2001</v>
      </c>
      <c r="M165" s="12" t="s">
        <v>1317</v>
      </c>
    </row>
    <row r="166" spans="1:13" ht="15" customHeight="1" x14ac:dyDescent="0.25">
      <c r="A166" s="12" t="s">
        <v>2328</v>
      </c>
      <c r="B166" s="12" t="s">
        <v>183</v>
      </c>
      <c r="C166" s="12" t="s">
        <v>184</v>
      </c>
      <c r="D166" s="12" t="s">
        <v>903</v>
      </c>
      <c r="E166" s="12" t="s">
        <v>30</v>
      </c>
      <c r="F166" s="12" t="s">
        <v>31</v>
      </c>
      <c r="G166" s="12">
        <v>1</v>
      </c>
      <c r="H166" s="41">
        <v>-0.02</v>
      </c>
      <c r="I166" s="23">
        <v>46235</v>
      </c>
      <c r="J166" s="48">
        <v>414</v>
      </c>
      <c r="K166" s="12" t="s">
        <v>2329</v>
      </c>
      <c r="L166" s="12" t="s">
        <v>2001</v>
      </c>
      <c r="M166" s="12" t="s">
        <v>1317</v>
      </c>
    </row>
    <row r="167" spans="1:13" ht="15" customHeight="1" x14ac:dyDescent="0.25">
      <c r="A167" s="12" t="s">
        <v>2330</v>
      </c>
      <c r="B167" s="12" t="s">
        <v>183</v>
      </c>
      <c r="C167" s="12" t="s">
        <v>184</v>
      </c>
      <c r="D167" s="12" t="s">
        <v>903</v>
      </c>
      <c r="E167" s="12" t="s">
        <v>34</v>
      </c>
      <c r="F167" s="12" t="s">
        <v>35</v>
      </c>
      <c r="G167" s="12">
        <v>-1</v>
      </c>
      <c r="H167" s="41">
        <v>0.01</v>
      </c>
      <c r="I167" s="23">
        <v>46235</v>
      </c>
      <c r="J167" s="48">
        <v>-414</v>
      </c>
      <c r="K167" s="12" t="s">
        <v>2331</v>
      </c>
      <c r="L167" s="12" t="s">
        <v>2001</v>
      </c>
      <c r="M167" s="12" t="s">
        <v>1317</v>
      </c>
    </row>
    <row r="168" spans="1:13" ht="15" customHeight="1" x14ac:dyDescent="0.25">
      <c r="A168" s="12" t="s">
        <v>2332</v>
      </c>
      <c r="B168" s="12" t="s">
        <v>183</v>
      </c>
      <c r="C168" s="12" t="s">
        <v>184</v>
      </c>
      <c r="D168" s="12" t="s">
        <v>903</v>
      </c>
      <c r="E168" s="12" t="s">
        <v>46</v>
      </c>
      <c r="F168" s="12" t="s">
        <v>47</v>
      </c>
      <c r="G168" s="12">
        <v>1</v>
      </c>
      <c r="H168" s="41">
        <v>0.06</v>
      </c>
      <c r="I168" s="23">
        <v>46235</v>
      </c>
      <c r="J168" s="48">
        <v>360</v>
      </c>
      <c r="K168" s="12" t="s">
        <v>2333</v>
      </c>
      <c r="L168" s="12" t="s">
        <v>2001</v>
      </c>
      <c r="M168" s="12" t="s">
        <v>1317</v>
      </c>
    </row>
    <row r="169" spans="1:13" ht="15" customHeight="1" x14ac:dyDescent="0.25">
      <c r="A169" s="12" t="s">
        <v>2334</v>
      </c>
      <c r="B169" s="12" t="s">
        <v>183</v>
      </c>
      <c r="C169" s="12" t="s">
        <v>184</v>
      </c>
      <c r="D169" s="12" t="s">
        <v>903</v>
      </c>
      <c r="E169" s="12" t="s">
        <v>48</v>
      </c>
      <c r="F169" s="12" t="s">
        <v>49</v>
      </c>
      <c r="G169" s="12">
        <v>2</v>
      </c>
      <c r="H169" s="41">
        <v>0.01</v>
      </c>
      <c r="I169" s="23">
        <v>46235</v>
      </c>
      <c r="J169" s="48">
        <v>720</v>
      </c>
      <c r="K169" s="12" t="s">
        <v>2335</v>
      </c>
      <c r="L169" s="12" t="s">
        <v>2001</v>
      </c>
      <c r="M169" s="12" t="s">
        <v>1317</v>
      </c>
    </row>
    <row r="170" spans="1:13" ht="15" customHeight="1" x14ac:dyDescent="0.25">
      <c r="A170" s="12" t="s">
        <v>2336</v>
      </c>
      <c r="B170" s="12" t="s">
        <v>183</v>
      </c>
      <c r="C170" s="12" t="s">
        <v>184</v>
      </c>
      <c r="D170" s="12" t="s">
        <v>903</v>
      </c>
      <c r="E170" s="12" t="s">
        <v>52</v>
      </c>
      <c r="F170" s="12" t="s">
        <v>53</v>
      </c>
      <c r="G170" s="12">
        <v>2</v>
      </c>
      <c r="H170" s="41">
        <v>-0.03</v>
      </c>
      <c r="I170" s="23">
        <v>46235</v>
      </c>
      <c r="J170" s="48">
        <v>774</v>
      </c>
      <c r="K170" s="12" t="s">
        <v>2337</v>
      </c>
      <c r="L170" s="12" t="s">
        <v>2001</v>
      </c>
      <c r="M170" s="12" t="s">
        <v>1317</v>
      </c>
    </row>
    <row r="171" spans="1:13" ht="15" customHeight="1" x14ac:dyDescent="0.25">
      <c r="A171" s="12" t="s">
        <v>2338</v>
      </c>
      <c r="B171" s="12" t="s">
        <v>183</v>
      </c>
      <c r="C171" s="12" t="s">
        <v>184</v>
      </c>
      <c r="D171" s="12" t="s">
        <v>903</v>
      </c>
      <c r="E171" s="12" t="s">
        <v>68</v>
      </c>
      <c r="F171" s="12" t="s">
        <v>69</v>
      </c>
      <c r="G171" s="12">
        <v>2</v>
      </c>
      <c r="H171" s="41">
        <v>0.05</v>
      </c>
      <c r="I171" s="23">
        <v>46235</v>
      </c>
      <c r="J171" s="48">
        <v>720</v>
      </c>
      <c r="K171" s="12" t="s">
        <v>2339</v>
      </c>
      <c r="L171" s="12" t="s">
        <v>2001</v>
      </c>
      <c r="M171" s="12" t="s">
        <v>1317</v>
      </c>
    </row>
    <row r="172" spans="1:13" ht="15" customHeight="1" x14ac:dyDescent="0.25">
      <c r="A172" s="12" t="s">
        <v>2340</v>
      </c>
      <c r="B172" s="12" t="s">
        <v>183</v>
      </c>
      <c r="C172" s="12" t="s">
        <v>184</v>
      </c>
      <c r="D172" s="12" t="s">
        <v>903</v>
      </c>
      <c r="E172" s="12" t="s">
        <v>84</v>
      </c>
      <c r="F172" s="12" t="s">
        <v>85</v>
      </c>
      <c r="G172" s="12">
        <v>1</v>
      </c>
      <c r="H172" s="41">
        <v>-0.02</v>
      </c>
      <c r="I172" s="23">
        <v>46235</v>
      </c>
      <c r="J172" s="48">
        <v>369</v>
      </c>
      <c r="K172" s="12" t="s">
        <v>2341</v>
      </c>
      <c r="L172" s="12" t="s">
        <v>2001</v>
      </c>
      <c r="M172" s="12" t="s">
        <v>1317</v>
      </c>
    </row>
    <row r="173" spans="1:13" ht="15" customHeight="1" x14ac:dyDescent="0.25">
      <c r="A173" s="12" t="s">
        <v>2342</v>
      </c>
      <c r="B173" s="12" t="s">
        <v>186</v>
      </c>
      <c r="C173" s="12" t="s">
        <v>187</v>
      </c>
      <c r="D173" s="12" t="s">
        <v>903</v>
      </c>
      <c r="E173" s="12" t="s">
        <v>4</v>
      </c>
      <c r="F173" s="12" t="s">
        <v>5</v>
      </c>
      <c r="G173" s="12">
        <v>1</v>
      </c>
      <c r="H173" s="41">
        <v>-0.02</v>
      </c>
      <c r="I173" s="23">
        <v>46235</v>
      </c>
      <c r="J173" s="48">
        <v>369</v>
      </c>
      <c r="K173" s="12" t="s">
        <v>2343</v>
      </c>
      <c r="L173" s="12" t="s">
        <v>2001</v>
      </c>
      <c r="M173" s="12" t="s">
        <v>1317</v>
      </c>
    </row>
    <row r="174" spans="1:13" ht="15" customHeight="1" x14ac:dyDescent="0.25">
      <c r="A174" s="12" t="s">
        <v>2344</v>
      </c>
      <c r="B174" s="12" t="s">
        <v>186</v>
      </c>
      <c r="C174" s="12" t="s">
        <v>187</v>
      </c>
      <c r="D174" s="12" t="s">
        <v>903</v>
      </c>
      <c r="E174" s="12" t="s">
        <v>26</v>
      </c>
      <c r="F174" s="12" t="s">
        <v>27</v>
      </c>
      <c r="G174" s="12">
        <v>1</v>
      </c>
      <c r="H174" s="41">
        <v>0.01</v>
      </c>
      <c r="I174" s="23">
        <v>46235</v>
      </c>
      <c r="J174" s="48">
        <v>360</v>
      </c>
      <c r="K174" s="12" t="s">
        <v>2345</v>
      </c>
      <c r="L174" s="12" t="s">
        <v>2001</v>
      </c>
      <c r="M174" s="12" t="s">
        <v>1317</v>
      </c>
    </row>
    <row r="175" spans="1:13" ht="15" customHeight="1" x14ac:dyDescent="0.25">
      <c r="A175" s="12" t="s">
        <v>2346</v>
      </c>
      <c r="B175" s="12" t="s">
        <v>186</v>
      </c>
      <c r="C175" s="12" t="s">
        <v>187</v>
      </c>
      <c r="D175" s="12" t="s">
        <v>903</v>
      </c>
      <c r="E175" s="12" t="s">
        <v>30</v>
      </c>
      <c r="F175" s="12" t="s">
        <v>31</v>
      </c>
      <c r="G175" s="12">
        <v>1</v>
      </c>
      <c r="H175" s="41">
        <v>0.03</v>
      </c>
      <c r="I175" s="23">
        <v>46235</v>
      </c>
      <c r="J175" s="48">
        <v>405</v>
      </c>
      <c r="K175" s="12" t="s">
        <v>2347</v>
      </c>
      <c r="L175" s="12" t="s">
        <v>2001</v>
      </c>
      <c r="M175" s="12" t="s">
        <v>1317</v>
      </c>
    </row>
    <row r="176" spans="1:13" ht="15" customHeight="1" x14ac:dyDescent="0.25">
      <c r="A176" s="12" t="s">
        <v>2348</v>
      </c>
      <c r="B176" s="12" t="s">
        <v>186</v>
      </c>
      <c r="C176" s="12" t="s">
        <v>187</v>
      </c>
      <c r="D176" s="12" t="s">
        <v>903</v>
      </c>
      <c r="E176" s="12" t="s">
        <v>34</v>
      </c>
      <c r="F176" s="12" t="s">
        <v>35</v>
      </c>
      <c r="G176" s="12">
        <v>2</v>
      </c>
      <c r="H176" s="41">
        <v>-0.02</v>
      </c>
      <c r="I176" s="23">
        <v>46235</v>
      </c>
      <c r="J176" s="48">
        <v>774</v>
      </c>
      <c r="K176" s="12" t="s">
        <v>2349</v>
      </c>
      <c r="L176" s="12" t="s">
        <v>2001</v>
      </c>
      <c r="M176" s="12" t="s">
        <v>1317</v>
      </c>
    </row>
    <row r="177" spans="1:13" ht="15" customHeight="1" x14ac:dyDescent="0.25">
      <c r="A177" s="12" t="s">
        <v>2350</v>
      </c>
      <c r="B177" s="12" t="s">
        <v>186</v>
      </c>
      <c r="C177" s="12" t="s">
        <v>187</v>
      </c>
      <c r="D177" s="12" t="s">
        <v>903</v>
      </c>
      <c r="E177" s="12" t="s">
        <v>46</v>
      </c>
      <c r="F177" s="12" t="s">
        <v>47</v>
      </c>
      <c r="G177" s="12">
        <v>2</v>
      </c>
      <c r="H177" s="41">
        <v>0.03</v>
      </c>
      <c r="I177" s="23">
        <v>46235</v>
      </c>
      <c r="J177" s="48">
        <v>774</v>
      </c>
      <c r="K177" s="12" t="s">
        <v>2351</v>
      </c>
      <c r="L177" s="12" t="s">
        <v>2001</v>
      </c>
      <c r="M177" s="12" t="s">
        <v>1317</v>
      </c>
    </row>
    <row r="178" spans="1:13" ht="15" customHeight="1" x14ac:dyDescent="0.25">
      <c r="A178" s="12" t="s">
        <v>2352</v>
      </c>
      <c r="B178" s="12" t="s">
        <v>186</v>
      </c>
      <c r="C178" s="12" t="s">
        <v>187</v>
      </c>
      <c r="D178" s="12" t="s">
        <v>903</v>
      </c>
      <c r="E178" s="12" t="s">
        <v>48</v>
      </c>
      <c r="F178" s="12" t="s">
        <v>49</v>
      </c>
      <c r="G178" s="12">
        <v>1</v>
      </c>
      <c r="H178" s="41">
        <v>0.04</v>
      </c>
      <c r="I178" s="23">
        <v>46235</v>
      </c>
      <c r="J178" s="48">
        <v>369</v>
      </c>
      <c r="K178" s="12" t="s">
        <v>2353</v>
      </c>
      <c r="L178" s="12" t="s">
        <v>2001</v>
      </c>
      <c r="M178" s="12" t="s">
        <v>1317</v>
      </c>
    </row>
    <row r="179" spans="1:13" ht="15" customHeight="1" x14ac:dyDescent="0.25">
      <c r="A179" s="12" t="s">
        <v>2354</v>
      </c>
      <c r="B179" s="12" t="s">
        <v>186</v>
      </c>
      <c r="C179" s="12" t="s">
        <v>187</v>
      </c>
      <c r="D179" s="12" t="s">
        <v>903</v>
      </c>
      <c r="E179" s="12" t="s">
        <v>52</v>
      </c>
      <c r="F179" s="12" t="s">
        <v>53</v>
      </c>
      <c r="G179" s="12">
        <v>1</v>
      </c>
      <c r="H179" s="41">
        <v>0.05</v>
      </c>
      <c r="I179" s="23">
        <v>46235</v>
      </c>
      <c r="J179" s="48">
        <v>360</v>
      </c>
      <c r="K179" s="12" t="s">
        <v>2355</v>
      </c>
      <c r="L179" s="12" t="s">
        <v>2001</v>
      </c>
      <c r="M179" s="12" t="s">
        <v>1317</v>
      </c>
    </row>
    <row r="180" spans="1:13" ht="15" customHeight="1" x14ac:dyDescent="0.25">
      <c r="A180" s="12" t="s">
        <v>2356</v>
      </c>
      <c r="B180" s="12" t="s">
        <v>186</v>
      </c>
      <c r="C180" s="12" t="s">
        <v>187</v>
      </c>
      <c r="D180" s="12" t="s">
        <v>903</v>
      </c>
      <c r="E180" s="12" t="s">
        <v>68</v>
      </c>
      <c r="F180" s="12" t="s">
        <v>69</v>
      </c>
      <c r="G180" s="12">
        <v>-1</v>
      </c>
      <c r="H180" s="41">
        <v>0</v>
      </c>
      <c r="I180" s="23">
        <v>46235</v>
      </c>
      <c r="J180" s="48">
        <v>-360</v>
      </c>
      <c r="K180" s="12" t="s">
        <v>2357</v>
      </c>
      <c r="L180" s="12" t="s">
        <v>2001</v>
      </c>
      <c r="M180" s="12" t="s">
        <v>1317</v>
      </c>
    </row>
    <row r="181" spans="1:13" ht="15" customHeight="1" x14ac:dyDescent="0.25">
      <c r="A181" s="12" t="s">
        <v>2358</v>
      </c>
      <c r="B181" s="12" t="s">
        <v>186</v>
      </c>
      <c r="C181" s="12" t="s">
        <v>187</v>
      </c>
      <c r="D181" s="12" t="s">
        <v>903</v>
      </c>
      <c r="E181" s="12" t="s">
        <v>84</v>
      </c>
      <c r="F181" s="12" t="s">
        <v>85</v>
      </c>
      <c r="G181" s="12">
        <v>0</v>
      </c>
      <c r="H181" s="41">
        <v>-0.01</v>
      </c>
      <c r="I181" s="23">
        <v>46235</v>
      </c>
      <c r="J181" s="48">
        <v>0</v>
      </c>
      <c r="K181" s="12" t="s">
        <v>2359</v>
      </c>
      <c r="L181" s="12" t="s">
        <v>2001</v>
      </c>
      <c r="M181" s="12" t="s">
        <v>1317</v>
      </c>
    </row>
    <row r="182" spans="1:13" ht="15" customHeight="1" x14ac:dyDescent="0.25">
      <c r="A182" s="12" t="s">
        <v>2360</v>
      </c>
      <c r="B182" s="12" t="s">
        <v>189</v>
      </c>
      <c r="C182" s="12" t="s">
        <v>190</v>
      </c>
      <c r="D182" s="12" t="s">
        <v>903</v>
      </c>
      <c r="E182" s="12" t="s">
        <v>4</v>
      </c>
      <c r="F182" s="12" t="s">
        <v>5</v>
      </c>
      <c r="G182" s="12">
        <v>-1</v>
      </c>
      <c r="H182" s="41">
        <v>0.02</v>
      </c>
      <c r="I182" s="23">
        <v>46235</v>
      </c>
      <c r="J182" s="48">
        <v>-405</v>
      </c>
      <c r="K182" s="12" t="s">
        <v>2361</v>
      </c>
      <c r="L182" s="12" t="s">
        <v>2001</v>
      </c>
      <c r="M182" s="12" t="s">
        <v>1317</v>
      </c>
    </row>
    <row r="183" spans="1:13" ht="15" customHeight="1" x14ac:dyDescent="0.25">
      <c r="A183" s="12" t="s">
        <v>2362</v>
      </c>
      <c r="B183" s="12" t="s">
        <v>189</v>
      </c>
      <c r="C183" s="12" t="s">
        <v>190</v>
      </c>
      <c r="D183" s="12" t="s">
        <v>903</v>
      </c>
      <c r="E183" s="12" t="s">
        <v>26</v>
      </c>
      <c r="F183" s="12" t="s">
        <v>27</v>
      </c>
      <c r="G183" s="12">
        <v>2</v>
      </c>
      <c r="H183" s="41">
        <v>-0.01</v>
      </c>
      <c r="I183" s="23">
        <v>46235</v>
      </c>
      <c r="J183" s="48">
        <v>774</v>
      </c>
      <c r="K183" s="12" t="s">
        <v>2363</v>
      </c>
      <c r="L183" s="12" t="s">
        <v>2001</v>
      </c>
      <c r="M183" s="12" t="s">
        <v>1317</v>
      </c>
    </row>
    <row r="184" spans="1:13" ht="15" customHeight="1" x14ac:dyDescent="0.25">
      <c r="A184" s="12" t="s">
        <v>2364</v>
      </c>
      <c r="B184" s="12" t="s">
        <v>189</v>
      </c>
      <c r="C184" s="12" t="s">
        <v>190</v>
      </c>
      <c r="D184" s="12" t="s">
        <v>903</v>
      </c>
      <c r="E184" s="12" t="s">
        <v>30</v>
      </c>
      <c r="F184" s="12" t="s">
        <v>31</v>
      </c>
      <c r="G184" s="12">
        <v>2</v>
      </c>
      <c r="H184" s="41">
        <v>0.05</v>
      </c>
      <c r="I184" s="23">
        <v>46235</v>
      </c>
      <c r="J184" s="48">
        <v>828</v>
      </c>
      <c r="K184" s="12" t="s">
        <v>2365</v>
      </c>
      <c r="L184" s="12" t="s">
        <v>2001</v>
      </c>
      <c r="M184" s="12" t="s">
        <v>1317</v>
      </c>
    </row>
    <row r="185" spans="1:13" ht="15" customHeight="1" x14ac:dyDescent="0.25">
      <c r="A185" s="12" t="s">
        <v>2366</v>
      </c>
      <c r="B185" s="12" t="s">
        <v>189</v>
      </c>
      <c r="C185" s="12" t="s">
        <v>190</v>
      </c>
      <c r="D185" s="12" t="s">
        <v>903</v>
      </c>
      <c r="E185" s="12" t="s">
        <v>34</v>
      </c>
      <c r="F185" s="12" t="s">
        <v>35</v>
      </c>
      <c r="G185" s="12">
        <v>1</v>
      </c>
      <c r="H185" s="41">
        <v>-0.02</v>
      </c>
      <c r="I185" s="23">
        <v>46235</v>
      </c>
      <c r="J185" s="48">
        <v>360</v>
      </c>
      <c r="K185" s="12" t="s">
        <v>2367</v>
      </c>
      <c r="L185" s="12" t="s">
        <v>2001</v>
      </c>
      <c r="M185" s="12" t="s">
        <v>1317</v>
      </c>
    </row>
    <row r="186" spans="1:13" ht="15" customHeight="1" x14ac:dyDescent="0.25">
      <c r="A186" s="12" t="s">
        <v>2368</v>
      </c>
      <c r="B186" s="12" t="s">
        <v>189</v>
      </c>
      <c r="C186" s="12" t="s">
        <v>190</v>
      </c>
      <c r="D186" s="12" t="s">
        <v>903</v>
      </c>
      <c r="E186" s="12" t="s">
        <v>46</v>
      </c>
      <c r="F186" s="12" t="s">
        <v>47</v>
      </c>
      <c r="G186" s="12">
        <v>-1</v>
      </c>
      <c r="H186" s="41">
        <v>0</v>
      </c>
      <c r="I186" s="23">
        <v>46235</v>
      </c>
      <c r="J186" s="48">
        <v>-405</v>
      </c>
      <c r="K186" s="12" t="s">
        <v>2369</v>
      </c>
      <c r="L186" s="12" t="s">
        <v>2001</v>
      </c>
      <c r="M186" s="12" t="s">
        <v>1317</v>
      </c>
    </row>
    <row r="187" spans="1:13" ht="15" customHeight="1" x14ac:dyDescent="0.25">
      <c r="A187" s="12" t="s">
        <v>2370</v>
      </c>
      <c r="B187" s="12" t="s">
        <v>189</v>
      </c>
      <c r="C187" s="12" t="s">
        <v>190</v>
      </c>
      <c r="D187" s="12" t="s">
        <v>903</v>
      </c>
      <c r="E187" s="12" t="s">
        <v>48</v>
      </c>
      <c r="F187" s="12" t="s">
        <v>49</v>
      </c>
      <c r="G187" s="12">
        <v>2</v>
      </c>
      <c r="H187" s="41">
        <v>0.06</v>
      </c>
      <c r="I187" s="23">
        <v>46235</v>
      </c>
      <c r="J187" s="48">
        <v>810</v>
      </c>
      <c r="K187" s="12" t="s">
        <v>2371</v>
      </c>
      <c r="L187" s="12" t="s">
        <v>2001</v>
      </c>
      <c r="M187" s="12" t="s">
        <v>1317</v>
      </c>
    </row>
    <row r="188" spans="1:13" ht="15" customHeight="1" x14ac:dyDescent="0.25">
      <c r="A188" s="12" t="s">
        <v>2372</v>
      </c>
      <c r="B188" s="12" t="s">
        <v>189</v>
      </c>
      <c r="C188" s="12" t="s">
        <v>190</v>
      </c>
      <c r="D188" s="12" t="s">
        <v>903</v>
      </c>
      <c r="E188" s="12" t="s">
        <v>52</v>
      </c>
      <c r="F188" s="12" t="s">
        <v>53</v>
      </c>
      <c r="G188" s="12">
        <v>-1</v>
      </c>
      <c r="H188" s="41">
        <v>0.06</v>
      </c>
      <c r="I188" s="23">
        <v>46235</v>
      </c>
      <c r="J188" s="48">
        <v>-414</v>
      </c>
      <c r="K188" s="12" t="s">
        <v>2373</v>
      </c>
      <c r="L188" s="12" t="s">
        <v>2001</v>
      </c>
      <c r="M188" s="12" t="s">
        <v>1317</v>
      </c>
    </row>
    <row r="189" spans="1:13" ht="15" customHeight="1" x14ac:dyDescent="0.25">
      <c r="A189" s="12" t="s">
        <v>2374</v>
      </c>
      <c r="B189" s="12" t="s">
        <v>189</v>
      </c>
      <c r="C189" s="12" t="s">
        <v>190</v>
      </c>
      <c r="D189" s="12" t="s">
        <v>903</v>
      </c>
      <c r="E189" s="12" t="s">
        <v>68</v>
      </c>
      <c r="F189" s="12" t="s">
        <v>69</v>
      </c>
      <c r="G189" s="12">
        <v>1</v>
      </c>
      <c r="H189" s="41">
        <v>0.03</v>
      </c>
      <c r="I189" s="23">
        <v>46235</v>
      </c>
      <c r="J189" s="48">
        <v>414</v>
      </c>
      <c r="K189" s="12" t="s">
        <v>2375</v>
      </c>
      <c r="L189" s="12" t="s">
        <v>2001</v>
      </c>
      <c r="M189" s="12" t="s">
        <v>1317</v>
      </c>
    </row>
    <row r="190" spans="1:13" ht="15" customHeight="1" x14ac:dyDescent="0.25">
      <c r="A190" s="12" t="s">
        <v>2376</v>
      </c>
      <c r="B190" s="12" t="s">
        <v>189</v>
      </c>
      <c r="C190" s="12" t="s">
        <v>190</v>
      </c>
      <c r="D190" s="12" t="s">
        <v>903</v>
      </c>
      <c r="E190" s="12" t="s">
        <v>84</v>
      </c>
      <c r="F190" s="12" t="s">
        <v>85</v>
      </c>
      <c r="G190" s="12">
        <v>-1</v>
      </c>
      <c r="H190" s="41">
        <v>0.06</v>
      </c>
      <c r="I190" s="23">
        <v>46235</v>
      </c>
      <c r="J190" s="48">
        <v>-360</v>
      </c>
      <c r="K190" s="12" t="s">
        <v>2377</v>
      </c>
      <c r="L190" s="12" t="s">
        <v>2001</v>
      </c>
      <c r="M190" s="12" t="s">
        <v>1317</v>
      </c>
    </row>
    <row r="191" spans="1:13" ht="15" customHeight="1" x14ac:dyDescent="0.25">
      <c r="A191" s="12" t="s">
        <v>2378</v>
      </c>
      <c r="B191" s="12" t="s">
        <v>192</v>
      </c>
      <c r="C191" s="12" t="s">
        <v>193</v>
      </c>
      <c r="D191" s="12" t="s">
        <v>901</v>
      </c>
      <c r="E191" s="12" t="s">
        <v>4</v>
      </c>
      <c r="F191" s="12" t="s">
        <v>5</v>
      </c>
      <c r="G191" s="12">
        <v>2</v>
      </c>
      <c r="H191" s="41">
        <v>0.08</v>
      </c>
      <c r="I191" s="23">
        <v>46235</v>
      </c>
      <c r="J191" s="48">
        <v>810</v>
      </c>
      <c r="K191" s="12" t="s">
        <v>2379</v>
      </c>
      <c r="L191" s="12" t="s">
        <v>2001</v>
      </c>
      <c r="M191" s="12" t="s">
        <v>1317</v>
      </c>
    </row>
    <row r="192" spans="1:13" ht="15" customHeight="1" x14ac:dyDescent="0.25">
      <c r="A192" s="12" t="s">
        <v>2380</v>
      </c>
      <c r="B192" s="12" t="s">
        <v>192</v>
      </c>
      <c r="C192" s="12" t="s">
        <v>193</v>
      </c>
      <c r="D192" s="12" t="s">
        <v>901</v>
      </c>
      <c r="E192" s="12" t="s">
        <v>26</v>
      </c>
      <c r="F192" s="12" t="s">
        <v>27</v>
      </c>
      <c r="G192" s="12">
        <v>-1</v>
      </c>
      <c r="H192" s="41">
        <v>7.0000000000000007E-2</v>
      </c>
      <c r="I192" s="23">
        <v>46235</v>
      </c>
      <c r="J192" s="48">
        <v>-369</v>
      </c>
      <c r="K192" s="12" t="s">
        <v>2381</v>
      </c>
      <c r="L192" s="12" t="s">
        <v>2001</v>
      </c>
      <c r="M192" s="12" t="s">
        <v>1317</v>
      </c>
    </row>
    <row r="193" spans="1:13" ht="15" customHeight="1" x14ac:dyDescent="0.25">
      <c r="A193" s="12" t="s">
        <v>2382</v>
      </c>
      <c r="B193" s="12" t="s">
        <v>192</v>
      </c>
      <c r="C193" s="12" t="s">
        <v>193</v>
      </c>
      <c r="D193" s="12" t="s">
        <v>901</v>
      </c>
      <c r="E193" s="12" t="s">
        <v>30</v>
      </c>
      <c r="F193" s="12" t="s">
        <v>31</v>
      </c>
      <c r="G193" s="12">
        <v>0</v>
      </c>
      <c r="H193" s="41">
        <v>0.02</v>
      </c>
      <c r="I193" s="23">
        <v>46235</v>
      </c>
      <c r="J193" s="48">
        <v>0</v>
      </c>
      <c r="K193" s="12" t="s">
        <v>2383</v>
      </c>
      <c r="L193" s="12" t="s">
        <v>2001</v>
      </c>
      <c r="M193" s="12" t="s">
        <v>1317</v>
      </c>
    </row>
    <row r="194" spans="1:13" ht="15" customHeight="1" x14ac:dyDescent="0.25">
      <c r="A194" s="12" t="s">
        <v>2384</v>
      </c>
      <c r="B194" s="12" t="s">
        <v>192</v>
      </c>
      <c r="C194" s="12" t="s">
        <v>193</v>
      </c>
      <c r="D194" s="12" t="s">
        <v>901</v>
      </c>
      <c r="E194" s="12" t="s">
        <v>34</v>
      </c>
      <c r="F194" s="12" t="s">
        <v>35</v>
      </c>
      <c r="G194" s="12">
        <v>0</v>
      </c>
      <c r="H194" s="41">
        <v>0.01</v>
      </c>
      <c r="I194" s="23">
        <v>46235</v>
      </c>
      <c r="J194" s="48">
        <v>0</v>
      </c>
      <c r="K194" s="12" t="s">
        <v>2385</v>
      </c>
      <c r="L194" s="12" t="s">
        <v>2001</v>
      </c>
      <c r="M194" s="12" t="s">
        <v>1317</v>
      </c>
    </row>
    <row r="195" spans="1:13" ht="15" customHeight="1" x14ac:dyDescent="0.25">
      <c r="A195" s="12" t="s">
        <v>2386</v>
      </c>
      <c r="B195" s="12" t="s">
        <v>192</v>
      </c>
      <c r="C195" s="12" t="s">
        <v>193</v>
      </c>
      <c r="D195" s="12" t="s">
        <v>901</v>
      </c>
      <c r="E195" s="12" t="s">
        <v>46</v>
      </c>
      <c r="F195" s="12" t="s">
        <v>47</v>
      </c>
      <c r="G195" s="12">
        <v>2</v>
      </c>
      <c r="H195" s="41">
        <v>0</v>
      </c>
      <c r="I195" s="23">
        <v>46235</v>
      </c>
      <c r="J195" s="48">
        <v>774</v>
      </c>
      <c r="K195" s="12" t="s">
        <v>2387</v>
      </c>
      <c r="L195" s="12" t="s">
        <v>2001</v>
      </c>
      <c r="M195" s="12" t="s">
        <v>1317</v>
      </c>
    </row>
    <row r="196" spans="1:13" ht="15" customHeight="1" x14ac:dyDescent="0.25">
      <c r="A196" s="12" t="s">
        <v>2388</v>
      </c>
      <c r="B196" s="12" t="s">
        <v>192</v>
      </c>
      <c r="C196" s="12" t="s">
        <v>193</v>
      </c>
      <c r="D196" s="12" t="s">
        <v>901</v>
      </c>
      <c r="E196" s="12" t="s">
        <v>48</v>
      </c>
      <c r="F196" s="12" t="s">
        <v>49</v>
      </c>
      <c r="G196" s="12">
        <v>2</v>
      </c>
      <c r="H196" s="41">
        <v>0.04</v>
      </c>
      <c r="I196" s="23">
        <v>46235</v>
      </c>
      <c r="J196" s="48">
        <v>738</v>
      </c>
      <c r="K196" s="12" t="s">
        <v>2389</v>
      </c>
      <c r="L196" s="12" t="s">
        <v>2001</v>
      </c>
      <c r="M196" s="12" t="s">
        <v>1317</v>
      </c>
    </row>
    <row r="197" spans="1:13" ht="15" customHeight="1" x14ac:dyDescent="0.25">
      <c r="A197" s="12" t="s">
        <v>2390</v>
      </c>
      <c r="B197" s="12" t="s">
        <v>192</v>
      </c>
      <c r="C197" s="12" t="s">
        <v>193</v>
      </c>
      <c r="D197" s="12" t="s">
        <v>901</v>
      </c>
      <c r="E197" s="12" t="s">
        <v>52</v>
      </c>
      <c r="F197" s="12" t="s">
        <v>53</v>
      </c>
      <c r="G197" s="12">
        <v>1</v>
      </c>
      <c r="H197" s="41">
        <v>0</v>
      </c>
      <c r="I197" s="23">
        <v>46235</v>
      </c>
      <c r="J197" s="48">
        <v>414</v>
      </c>
      <c r="K197" s="12" t="s">
        <v>2391</v>
      </c>
      <c r="L197" s="12" t="s">
        <v>2001</v>
      </c>
      <c r="M197" s="12" t="s">
        <v>1317</v>
      </c>
    </row>
    <row r="198" spans="1:13" ht="15" customHeight="1" x14ac:dyDescent="0.25">
      <c r="A198" s="12" t="s">
        <v>2392</v>
      </c>
      <c r="B198" s="12" t="s">
        <v>192</v>
      </c>
      <c r="C198" s="12" t="s">
        <v>193</v>
      </c>
      <c r="D198" s="12" t="s">
        <v>901</v>
      </c>
      <c r="E198" s="12" t="s">
        <v>68</v>
      </c>
      <c r="F198" s="12" t="s">
        <v>69</v>
      </c>
      <c r="G198" s="12">
        <v>-1</v>
      </c>
      <c r="H198" s="41">
        <v>7.0000000000000007E-2</v>
      </c>
      <c r="I198" s="23">
        <v>46235</v>
      </c>
      <c r="J198" s="48">
        <v>-414</v>
      </c>
      <c r="K198" s="12" t="s">
        <v>2393</v>
      </c>
      <c r="L198" s="12" t="s">
        <v>2001</v>
      </c>
      <c r="M198" s="12" t="s">
        <v>1317</v>
      </c>
    </row>
    <row r="199" spans="1:13" ht="15" customHeight="1" x14ac:dyDescent="0.25">
      <c r="A199" s="12" t="s">
        <v>2394</v>
      </c>
      <c r="B199" s="12" t="s">
        <v>192</v>
      </c>
      <c r="C199" s="12" t="s">
        <v>193</v>
      </c>
      <c r="D199" s="12" t="s">
        <v>901</v>
      </c>
      <c r="E199" s="12" t="s">
        <v>84</v>
      </c>
      <c r="F199" s="12" t="s">
        <v>85</v>
      </c>
      <c r="G199" s="12">
        <v>0</v>
      </c>
      <c r="H199" s="41">
        <v>0.02</v>
      </c>
      <c r="I199" s="23">
        <v>46235</v>
      </c>
      <c r="J199" s="48">
        <v>0</v>
      </c>
      <c r="K199" s="12" t="s">
        <v>2395</v>
      </c>
      <c r="L199" s="12" t="s">
        <v>2001</v>
      </c>
      <c r="M199" s="12" t="s">
        <v>1317</v>
      </c>
    </row>
    <row r="200" spans="1:13" ht="15" customHeight="1" x14ac:dyDescent="0.25">
      <c r="A200" s="12" t="s">
        <v>2396</v>
      </c>
      <c r="B200" s="12" t="s">
        <v>195</v>
      </c>
      <c r="C200" s="12" t="s">
        <v>196</v>
      </c>
      <c r="D200" s="12" t="s">
        <v>899</v>
      </c>
      <c r="E200" s="12" t="s">
        <v>4</v>
      </c>
      <c r="F200" s="12" t="s">
        <v>5</v>
      </c>
      <c r="G200" s="12">
        <v>1</v>
      </c>
      <c r="H200" s="41">
        <v>0.02</v>
      </c>
      <c r="I200" s="23">
        <v>46235</v>
      </c>
      <c r="J200" s="48">
        <v>387</v>
      </c>
      <c r="K200" s="12" t="s">
        <v>2397</v>
      </c>
      <c r="L200" s="12" t="s">
        <v>2001</v>
      </c>
      <c r="M200" s="12" t="s">
        <v>1317</v>
      </c>
    </row>
    <row r="201" spans="1:13" ht="15" customHeight="1" x14ac:dyDescent="0.25">
      <c r="A201" s="12" t="s">
        <v>2398</v>
      </c>
      <c r="B201" s="12" t="s">
        <v>195</v>
      </c>
      <c r="C201" s="12" t="s">
        <v>196</v>
      </c>
      <c r="D201" s="12" t="s">
        <v>899</v>
      </c>
      <c r="E201" s="12" t="s">
        <v>26</v>
      </c>
      <c r="F201" s="12" t="s">
        <v>27</v>
      </c>
      <c r="G201" s="12">
        <v>2</v>
      </c>
      <c r="H201" s="41">
        <v>-0.02</v>
      </c>
      <c r="I201" s="23">
        <v>46235</v>
      </c>
      <c r="J201" s="48">
        <v>720</v>
      </c>
      <c r="K201" s="12" t="s">
        <v>2399</v>
      </c>
      <c r="L201" s="12" t="s">
        <v>2001</v>
      </c>
      <c r="M201" s="12" t="s">
        <v>1317</v>
      </c>
    </row>
    <row r="202" spans="1:13" ht="15" customHeight="1" x14ac:dyDescent="0.25">
      <c r="A202" s="12" t="s">
        <v>2400</v>
      </c>
      <c r="B202" s="12" t="s">
        <v>195</v>
      </c>
      <c r="C202" s="12" t="s">
        <v>196</v>
      </c>
      <c r="D202" s="12" t="s">
        <v>899</v>
      </c>
      <c r="E202" s="12" t="s">
        <v>30</v>
      </c>
      <c r="F202" s="12" t="s">
        <v>31</v>
      </c>
      <c r="G202" s="12">
        <v>1</v>
      </c>
      <c r="H202" s="41">
        <v>0.03</v>
      </c>
      <c r="I202" s="23">
        <v>46235</v>
      </c>
      <c r="J202" s="48">
        <v>360</v>
      </c>
      <c r="K202" s="12" t="s">
        <v>2401</v>
      </c>
      <c r="L202" s="12" t="s">
        <v>2001</v>
      </c>
      <c r="M202" s="12" t="s">
        <v>1317</v>
      </c>
    </row>
    <row r="203" spans="1:13" ht="15" customHeight="1" x14ac:dyDescent="0.25">
      <c r="A203" s="12" t="s">
        <v>2402</v>
      </c>
      <c r="B203" s="12" t="s">
        <v>195</v>
      </c>
      <c r="C203" s="12" t="s">
        <v>196</v>
      </c>
      <c r="D203" s="12" t="s">
        <v>899</v>
      </c>
      <c r="E203" s="12" t="s">
        <v>34</v>
      </c>
      <c r="F203" s="12" t="s">
        <v>35</v>
      </c>
      <c r="G203" s="12">
        <v>0</v>
      </c>
      <c r="H203" s="41">
        <v>0.04</v>
      </c>
      <c r="I203" s="23">
        <v>46235</v>
      </c>
      <c r="J203" s="48">
        <v>0</v>
      </c>
      <c r="K203" s="12" t="s">
        <v>2403</v>
      </c>
      <c r="L203" s="12" t="s">
        <v>2001</v>
      </c>
      <c r="M203" s="12" t="s">
        <v>1317</v>
      </c>
    </row>
    <row r="204" spans="1:13" ht="15" customHeight="1" x14ac:dyDescent="0.25">
      <c r="A204" s="12" t="s">
        <v>2404</v>
      </c>
      <c r="B204" s="12" t="s">
        <v>195</v>
      </c>
      <c r="C204" s="12" t="s">
        <v>196</v>
      </c>
      <c r="D204" s="12" t="s">
        <v>899</v>
      </c>
      <c r="E204" s="12" t="s">
        <v>46</v>
      </c>
      <c r="F204" s="12" t="s">
        <v>47</v>
      </c>
      <c r="G204" s="12">
        <v>2</v>
      </c>
      <c r="H204" s="41">
        <v>-0.01</v>
      </c>
      <c r="I204" s="23">
        <v>46235</v>
      </c>
      <c r="J204" s="48">
        <v>828</v>
      </c>
      <c r="K204" s="12" t="s">
        <v>2405</v>
      </c>
      <c r="L204" s="12" t="s">
        <v>2001</v>
      </c>
      <c r="M204" s="12" t="s">
        <v>1317</v>
      </c>
    </row>
    <row r="205" spans="1:13" ht="15" customHeight="1" x14ac:dyDescent="0.25">
      <c r="A205" s="12" t="s">
        <v>2406</v>
      </c>
      <c r="B205" s="12" t="s">
        <v>195</v>
      </c>
      <c r="C205" s="12" t="s">
        <v>196</v>
      </c>
      <c r="D205" s="12" t="s">
        <v>899</v>
      </c>
      <c r="E205" s="12" t="s">
        <v>48</v>
      </c>
      <c r="F205" s="12" t="s">
        <v>49</v>
      </c>
      <c r="G205" s="12">
        <v>-1</v>
      </c>
      <c r="H205" s="41">
        <v>-0.03</v>
      </c>
      <c r="I205" s="23">
        <v>46235</v>
      </c>
      <c r="J205" s="48">
        <v>-369</v>
      </c>
      <c r="K205" s="12" t="s">
        <v>2407</v>
      </c>
      <c r="L205" s="12" t="s">
        <v>2001</v>
      </c>
      <c r="M205" s="12" t="s">
        <v>1317</v>
      </c>
    </row>
    <row r="206" spans="1:13" ht="15" customHeight="1" x14ac:dyDescent="0.25">
      <c r="A206" s="12" t="s">
        <v>2408</v>
      </c>
      <c r="B206" s="12" t="s">
        <v>195</v>
      </c>
      <c r="C206" s="12" t="s">
        <v>196</v>
      </c>
      <c r="D206" s="12" t="s">
        <v>899</v>
      </c>
      <c r="E206" s="12" t="s">
        <v>52</v>
      </c>
      <c r="F206" s="12" t="s">
        <v>53</v>
      </c>
      <c r="G206" s="12">
        <v>-1</v>
      </c>
      <c r="H206" s="41">
        <v>-0.02</v>
      </c>
      <c r="I206" s="23">
        <v>46235</v>
      </c>
      <c r="J206" s="48">
        <v>-360</v>
      </c>
      <c r="K206" s="12" t="s">
        <v>2409</v>
      </c>
      <c r="L206" s="12" t="s">
        <v>2001</v>
      </c>
      <c r="M206" s="12" t="s">
        <v>1317</v>
      </c>
    </row>
    <row r="207" spans="1:13" ht="15" customHeight="1" x14ac:dyDescent="0.25">
      <c r="A207" s="12" t="s">
        <v>2410</v>
      </c>
      <c r="B207" s="12" t="s">
        <v>195</v>
      </c>
      <c r="C207" s="12" t="s">
        <v>196</v>
      </c>
      <c r="D207" s="12" t="s">
        <v>899</v>
      </c>
      <c r="E207" s="12" t="s">
        <v>68</v>
      </c>
      <c r="F207" s="12" t="s">
        <v>69</v>
      </c>
      <c r="G207" s="12">
        <v>2</v>
      </c>
      <c r="H207" s="41">
        <v>-0.01</v>
      </c>
      <c r="I207" s="23">
        <v>46235</v>
      </c>
      <c r="J207" s="48">
        <v>828</v>
      </c>
      <c r="K207" s="12" t="s">
        <v>2411</v>
      </c>
      <c r="L207" s="12" t="s">
        <v>2001</v>
      </c>
      <c r="M207" s="12" t="s">
        <v>1317</v>
      </c>
    </row>
    <row r="208" spans="1:13" ht="15" customHeight="1" x14ac:dyDescent="0.25">
      <c r="A208" s="12" t="s">
        <v>2412</v>
      </c>
      <c r="B208" s="12" t="s">
        <v>195</v>
      </c>
      <c r="C208" s="12" t="s">
        <v>196</v>
      </c>
      <c r="D208" s="12" t="s">
        <v>899</v>
      </c>
      <c r="E208" s="12" t="s">
        <v>84</v>
      </c>
      <c r="F208" s="12" t="s">
        <v>85</v>
      </c>
      <c r="G208" s="12">
        <v>2</v>
      </c>
      <c r="H208" s="41">
        <v>0.01</v>
      </c>
      <c r="I208" s="23">
        <v>46235</v>
      </c>
      <c r="J208" s="48">
        <v>810</v>
      </c>
      <c r="K208" s="12" t="s">
        <v>2413</v>
      </c>
      <c r="L208" s="12" t="s">
        <v>2001</v>
      </c>
      <c r="M208" s="12" t="s">
        <v>1317</v>
      </c>
    </row>
    <row r="209" spans="1:13" ht="15" customHeight="1" x14ac:dyDescent="0.25">
      <c r="A209" s="12" t="s">
        <v>2414</v>
      </c>
      <c r="B209" s="12" t="s">
        <v>198</v>
      </c>
      <c r="C209" s="12" t="s">
        <v>199</v>
      </c>
      <c r="D209" s="12" t="s">
        <v>901</v>
      </c>
      <c r="E209" s="12" t="s">
        <v>4</v>
      </c>
      <c r="F209" s="12" t="s">
        <v>5</v>
      </c>
      <c r="G209" s="12">
        <v>0</v>
      </c>
      <c r="H209" s="41">
        <v>0.03</v>
      </c>
      <c r="I209" s="23">
        <v>46235</v>
      </c>
      <c r="J209" s="48">
        <v>0</v>
      </c>
      <c r="K209" s="12" t="s">
        <v>2415</v>
      </c>
      <c r="L209" s="12" t="s">
        <v>2001</v>
      </c>
      <c r="M209" s="12" t="s">
        <v>1317</v>
      </c>
    </row>
    <row r="210" spans="1:13" ht="15" customHeight="1" x14ac:dyDescent="0.25">
      <c r="A210" s="12" t="s">
        <v>2416</v>
      </c>
      <c r="B210" s="12" t="s">
        <v>198</v>
      </c>
      <c r="C210" s="12" t="s">
        <v>199</v>
      </c>
      <c r="D210" s="12" t="s">
        <v>901</v>
      </c>
      <c r="E210" s="12" t="s">
        <v>26</v>
      </c>
      <c r="F210" s="12" t="s">
        <v>27</v>
      </c>
      <c r="G210" s="12">
        <v>0</v>
      </c>
      <c r="H210" s="41">
        <v>0.04</v>
      </c>
      <c r="I210" s="23">
        <v>46235</v>
      </c>
      <c r="J210" s="48">
        <v>0</v>
      </c>
      <c r="K210" s="12" t="s">
        <v>2417</v>
      </c>
      <c r="L210" s="12" t="s">
        <v>2001</v>
      </c>
      <c r="M210" s="12" t="s">
        <v>1317</v>
      </c>
    </row>
    <row r="211" spans="1:13" ht="15" customHeight="1" x14ac:dyDescent="0.25">
      <c r="A211" s="12" t="s">
        <v>2418</v>
      </c>
      <c r="B211" s="12" t="s">
        <v>198</v>
      </c>
      <c r="C211" s="12" t="s">
        <v>199</v>
      </c>
      <c r="D211" s="12" t="s">
        <v>901</v>
      </c>
      <c r="E211" s="12" t="s">
        <v>30</v>
      </c>
      <c r="F211" s="12" t="s">
        <v>31</v>
      </c>
      <c r="G211" s="12">
        <v>-1</v>
      </c>
      <c r="H211" s="41">
        <v>0.03</v>
      </c>
      <c r="I211" s="23">
        <v>46235</v>
      </c>
      <c r="J211" s="48">
        <v>-369</v>
      </c>
      <c r="K211" s="12" t="s">
        <v>2419</v>
      </c>
      <c r="L211" s="12" t="s">
        <v>2001</v>
      </c>
      <c r="M211" s="12" t="s">
        <v>1317</v>
      </c>
    </row>
    <row r="212" spans="1:13" ht="15" customHeight="1" x14ac:dyDescent="0.25">
      <c r="A212" s="12" t="s">
        <v>2420</v>
      </c>
      <c r="B212" s="12" t="s">
        <v>198</v>
      </c>
      <c r="C212" s="12" t="s">
        <v>199</v>
      </c>
      <c r="D212" s="12" t="s">
        <v>901</v>
      </c>
      <c r="E212" s="12" t="s">
        <v>34</v>
      </c>
      <c r="F212" s="12" t="s">
        <v>35</v>
      </c>
      <c r="G212" s="12">
        <v>1</v>
      </c>
      <c r="H212" s="41">
        <v>0</v>
      </c>
      <c r="I212" s="23">
        <v>46235</v>
      </c>
      <c r="J212" s="48">
        <v>405</v>
      </c>
      <c r="K212" s="12" t="s">
        <v>2421</v>
      </c>
      <c r="L212" s="12" t="s">
        <v>2001</v>
      </c>
      <c r="M212" s="12" t="s">
        <v>1317</v>
      </c>
    </row>
    <row r="213" spans="1:13" ht="15" customHeight="1" x14ac:dyDescent="0.25">
      <c r="A213" s="12" t="s">
        <v>2422</v>
      </c>
      <c r="B213" s="12" t="s">
        <v>198</v>
      </c>
      <c r="C213" s="12" t="s">
        <v>199</v>
      </c>
      <c r="D213" s="12" t="s">
        <v>901</v>
      </c>
      <c r="E213" s="12" t="s">
        <v>46</v>
      </c>
      <c r="F213" s="12" t="s">
        <v>47</v>
      </c>
      <c r="G213" s="12">
        <v>1</v>
      </c>
      <c r="H213" s="41">
        <v>0</v>
      </c>
      <c r="I213" s="23">
        <v>46235</v>
      </c>
      <c r="J213" s="48">
        <v>369</v>
      </c>
      <c r="K213" s="12" t="s">
        <v>2423</v>
      </c>
      <c r="L213" s="12" t="s">
        <v>2001</v>
      </c>
      <c r="M213" s="12" t="s">
        <v>1317</v>
      </c>
    </row>
    <row r="214" spans="1:13" ht="15" customHeight="1" x14ac:dyDescent="0.25">
      <c r="A214" s="12" t="s">
        <v>2424</v>
      </c>
      <c r="B214" s="12" t="s">
        <v>198</v>
      </c>
      <c r="C214" s="12" t="s">
        <v>199</v>
      </c>
      <c r="D214" s="12" t="s">
        <v>901</v>
      </c>
      <c r="E214" s="12" t="s">
        <v>48</v>
      </c>
      <c r="F214" s="12" t="s">
        <v>49</v>
      </c>
      <c r="G214" s="12">
        <v>2</v>
      </c>
      <c r="H214" s="41">
        <v>0.04</v>
      </c>
      <c r="I214" s="23">
        <v>46235</v>
      </c>
      <c r="J214" s="48">
        <v>828</v>
      </c>
      <c r="K214" s="12" t="s">
        <v>2425</v>
      </c>
      <c r="L214" s="12" t="s">
        <v>2001</v>
      </c>
      <c r="M214" s="12" t="s">
        <v>1317</v>
      </c>
    </row>
    <row r="215" spans="1:13" ht="15" customHeight="1" x14ac:dyDescent="0.25">
      <c r="A215" s="12" t="s">
        <v>2426</v>
      </c>
      <c r="B215" s="12" t="s">
        <v>198</v>
      </c>
      <c r="C215" s="12" t="s">
        <v>199</v>
      </c>
      <c r="D215" s="12" t="s">
        <v>901</v>
      </c>
      <c r="E215" s="12" t="s">
        <v>52</v>
      </c>
      <c r="F215" s="12" t="s">
        <v>53</v>
      </c>
      <c r="G215" s="12">
        <v>-1</v>
      </c>
      <c r="H215" s="41">
        <v>0.08</v>
      </c>
      <c r="I215" s="23">
        <v>46235</v>
      </c>
      <c r="J215" s="48">
        <v>-414</v>
      </c>
      <c r="K215" s="12" t="s">
        <v>2427</v>
      </c>
      <c r="L215" s="12" t="s">
        <v>2001</v>
      </c>
      <c r="M215" s="12" t="s">
        <v>1317</v>
      </c>
    </row>
    <row r="216" spans="1:13" ht="15" customHeight="1" x14ac:dyDescent="0.25">
      <c r="A216" s="12" t="s">
        <v>2428</v>
      </c>
      <c r="B216" s="12" t="s">
        <v>198</v>
      </c>
      <c r="C216" s="12" t="s">
        <v>199</v>
      </c>
      <c r="D216" s="12" t="s">
        <v>901</v>
      </c>
      <c r="E216" s="12" t="s">
        <v>68</v>
      </c>
      <c r="F216" s="12" t="s">
        <v>69</v>
      </c>
      <c r="G216" s="12">
        <v>2</v>
      </c>
      <c r="H216" s="41">
        <v>-0.03</v>
      </c>
      <c r="I216" s="23">
        <v>46235</v>
      </c>
      <c r="J216" s="48">
        <v>720</v>
      </c>
      <c r="K216" s="12" t="s">
        <v>2429</v>
      </c>
      <c r="L216" s="12" t="s">
        <v>2001</v>
      </c>
      <c r="M216" s="12" t="s">
        <v>1317</v>
      </c>
    </row>
    <row r="217" spans="1:13" ht="15" customHeight="1" x14ac:dyDescent="0.25">
      <c r="A217" s="12" t="s">
        <v>2430</v>
      </c>
      <c r="B217" s="12" t="s">
        <v>198</v>
      </c>
      <c r="C217" s="12" t="s">
        <v>199</v>
      </c>
      <c r="D217" s="12" t="s">
        <v>901</v>
      </c>
      <c r="E217" s="12" t="s">
        <v>84</v>
      </c>
      <c r="F217" s="12" t="s">
        <v>85</v>
      </c>
      <c r="G217" s="12">
        <v>-1</v>
      </c>
      <c r="H217" s="41">
        <v>0</v>
      </c>
      <c r="I217" s="23">
        <v>46235</v>
      </c>
      <c r="J217" s="48">
        <v>-405</v>
      </c>
      <c r="K217" s="12" t="s">
        <v>2431</v>
      </c>
      <c r="L217" s="12" t="s">
        <v>2001</v>
      </c>
      <c r="M217" s="12" t="s">
        <v>1317</v>
      </c>
    </row>
    <row r="218" spans="1:13" ht="15" customHeight="1" x14ac:dyDescent="0.25">
      <c r="A218" s="12" t="s">
        <v>2432</v>
      </c>
      <c r="B218" s="12" t="s">
        <v>201</v>
      </c>
      <c r="C218" s="12" t="s">
        <v>202</v>
      </c>
      <c r="D218" s="12" t="s">
        <v>904</v>
      </c>
      <c r="E218" s="12" t="s">
        <v>4</v>
      </c>
      <c r="F218" s="12" t="s">
        <v>5</v>
      </c>
      <c r="G218" s="12">
        <v>-1</v>
      </c>
      <c r="H218" s="41">
        <v>-0.02</v>
      </c>
      <c r="I218" s="23">
        <v>46235</v>
      </c>
      <c r="J218" s="48">
        <v>-414</v>
      </c>
      <c r="K218" s="12" t="s">
        <v>2433</v>
      </c>
      <c r="L218" s="12" t="s">
        <v>2001</v>
      </c>
      <c r="M218" s="12" t="s">
        <v>1317</v>
      </c>
    </row>
    <row r="219" spans="1:13" ht="15" customHeight="1" x14ac:dyDescent="0.25">
      <c r="A219" s="12" t="s">
        <v>2434</v>
      </c>
      <c r="B219" s="12" t="s">
        <v>201</v>
      </c>
      <c r="C219" s="12" t="s">
        <v>202</v>
      </c>
      <c r="D219" s="12" t="s">
        <v>904</v>
      </c>
      <c r="E219" s="12" t="s">
        <v>26</v>
      </c>
      <c r="F219" s="12" t="s">
        <v>27</v>
      </c>
      <c r="G219" s="12">
        <v>-1</v>
      </c>
      <c r="H219" s="41">
        <v>-0.02</v>
      </c>
      <c r="I219" s="23">
        <v>46235</v>
      </c>
      <c r="J219" s="48">
        <v>-414</v>
      </c>
      <c r="K219" s="12" t="s">
        <v>2435</v>
      </c>
      <c r="L219" s="12" t="s">
        <v>2001</v>
      </c>
      <c r="M219" s="12" t="s">
        <v>1317</v>
      </c>
    </row>
    <row r="220" spans="1:13" ht="15" customHeight="1" x14ac:dyDescent="0.25">
      <c r="A220" s="12" t="s">
        <v>2436</v>
      </c>
      <c r="B220" s="12" t="s">
        <v>201</v>
      </c>
      <c r="C220" s="12" t="s">
        <v>202</v>
      </c>
      <c r="D220" s="12" t="s">
        <v>904</v>
      </c>
      <c r="E220" s="12" t="s">
        <v>30</v>
      </c>
      <c r="F220" s="12" t="s">
        <v>31</v>
      </c>
      <c r="G220" s="12">
        <v>1</v>
      </c>
      <c r="H220" s="41">
        <v>-0.02</v>
      </c>
      <c r="I220" s="23">
        <v>46235</v>
      </c>
      <c r="J220" s="48">
        <v>405</v>
      </c>
      <c r="K220" s="12" t="s">
        <v>2437</v>
      </c>
      <c r="L220" s="12" t="s">
        <v>2001</v>
      </c>
      <c r="M220" s="12" t="s">
        <v>1317</v>
      </c>
    </row>
    <row r="221" spans="1:13" ht="15" customHeight="1" x14ac:dyDescent="0.25">
      <c r="A221" s="12" t="s">
        <v>2438</v>
      </c>
      <c r="B221" s="12" t="s">
        <v>201</v>
      </c>
      <c r="C221" s="12" t="s">
        <v>202</v>
      </c>
      <c r="D221" s="12" t="s">
        <v>904</v>
      </c>
      <c r="E221" s="12" t="s">
        <v>34</v>
      </c>
      <c r="F221" s="12" t="s">
        <v>35</v>
      </c>
      <c r="G221" s="12">
        <v>1</v>
      </c>
      <c r="H221" s="41">
        <v>-0.01</v>
      </c>
      <c r="I221" s="23">
        <v>46235</v>
      </c>
      <c r="J221" s="48">
        <v>369</v>
      </c>
      <c r="K221" s="12" t="s">
        <v>2439</v>
      </c>
      <c r="L221" s="12" t="s">
        <v>2001</v>
      </c>
      <c r="M221" s="12" t="s">
        <v>1317</v>
      </c>
    </row>
    <row r="222" spans="1:13" ht="15" customHeight="1" x14ac:dyDescent="0.25">
      <c r="A222" s="12" t="s">
        <v>2440</v>
      </c>
      <c r="B222" s="12" t="s">
        <v>201</v>
      </c>
      <c r="C222" s="12" t="s">
        <v>202</v>
      </c>
      <c r="D222" s="12" t="s">
        <v>904</v>
      </c>
      <c r="E222" s="12" t="s">
        <v>46</v>
      </c>
      <c r="F222" s="12" t="s">
        <v>47</v>
      </c>
      <c r="G222" s="12">
        <v>2</v>
      </c>
      <c r="H222" s="41">
        <v>-0.01</v>
      </c>
      <c r="I222" s="23">
        <v>46235</v>
      </c>
      <c r="J222" s="48">
        <v>774</v>
      </c>
      <c r="K222" s="12" t="s">
        <v>2441</v>
      </c>
      <c r="L222" s="12" t="s">
        <v>2001</v>
      </c>
      <c r="M222" s="12" t="s">
        <v>1317</v>
      </c>
    </row>
    <row r="223" spans="1:13" ht="15" customHeight="1" x14ac:dyDescent="0.25">
      <c r="A223" s="12" t="s">
        <v>2442</v>
      </c>
      <c r="B223" s="12" t="s">
        <v>201</v>
      </c>
      <c r="C223" s="12" t="s">
        <v>202</v>
      </c>
      <c r="D223" s="12" t="s">
        <v>904</v>
      </c>
      <c r="E223" s="12" t="s">
        <v>48</v>
      </c>
      <c r="F223" s="12" t="s">
        <v>49</v>
      </c>
      <c r="G223" s="12">
        <v>-1</v>
      </c>
      <c r="H223" s="41">
        <v>0</v>
      </c>
      <c r="I223" s="23">
        <v>46235</v>
      </c>
      <c r="J223" s="48">
        <v>-369</v>
      </c>
      <c r="K223" s="12" t="s">
        <v>2443</v>
      </c>
      <c r="L223" s="12" t="s">
        <v>2001</v>
      </c>
      <c r="M223" s="12" t="s">
        <v>1317</v>
      </c>
    </row>
    <row r="224" spans="1:13" ht="15" customHeight="1" x14ac:dyDescent="0.25">
      <c r="A224" s="12" t="s">
        <v>2444</v>
      </c>
      <c r="B224" s="12" t="s">
        <v>201</v>
      </c>
      <c r="C224" s="12" t="s">
        <v>202</v>
      </c>
      <c r="D224" s="12" t="s">
        <v>904</v>
      </c>
      <c r="E224" s="12" t="s">
        <v>52</v>
      </c>
      <c r="F224" s="12" t="s">
        <v>53</v>
      </c>
      <c r="G224" s="12">
        <v>0</v>
      </c>
      <c r="H224" s="41">
        <v>0.08</v>
      </c>
      <c r="I224" s="23">
        <v>46235</v>
      </c>
      <c r="J224" s="48">
        <v>0</v>
      </c>
      <c r="K224" s="12" t="s">
        <v>2445</v>
      </c>
      <c r="L224" s="12" t="s">
        <v>2001</v>
      </c>
      <c r="M224" s="12" t="s">
        <v>1317</v>
      </c>
    </row>
    <row r="225" spans="1:13" ht="15" customHeight="1" x14ac:dyDescent="0.25">
      <c r="A225" s="12" t="s">
        <v>2446</v>
      </c>
      <c r="B225" s="12" t="s">
        <v>201</v>
      </c>
      <c r="C225" s="12" t="s">
        <v>202</v>
      </c>
      <c r="D225" s="12" t="s">
        <v>904</v>
      </c>
      <c r="E225" s="12" t="s">
        <v>68</v>
      </c>
      <c r="F225" s="12" t="s">
        <v>69</v>
      </c>
      <c r="G225" s="12">
        <v>0</v>
      </c>
      <c r="H225" s="41">
        <v>0.05</v>
      </c>
      <c r="I225" s="23">
        <v>46235</v>
      </c>
      <c r="J225" s="48">
        <v>0</v>
      </c>
      <c r="K225" s="12" t="s">
        <v>2447</v>
      </c>
      <c r="L225" s="12" t="s">
        <v>2001</v>
      </c>
      <c r="M225" s="12" t="s">
        <v>1317</v>
      </c>
    </row>
    <row r="226" spans="1:13" ht="15" customHeight="1" x14ac:dyDescent="0.25">
      <c r="A226" s="12" t="s">
        <v>2448</v>
      </c>
      <c r="B226" s="12" t="s">
        <v>201</v>
      </c>
      <c r="C226" s="12" t="s">
        <v>202</v>
      </c>
      <c r="D226" s="12" t="s">
        <v>904</v>
      </c>
      <c r="E226" s="12" t="s">
        <v>84</v>
      </c>
      <c r="F226" s="12" t="s">
        <v>85</v>
      </c>
      <c r="G226" s="12">
        <v>1</v>
      </c>
      <c r="H226" s="41">
        <v>0.01</v>
      </c>
      <c r="I226" s="23">
        <v>46235</v>
      </c>
      <c r="J226" s="48">
        <v>405</v>
      </c>
      <c r="K226" s="12" t="s">
        <v>2449</v>
      </c>
      <c r="L226" s="12" t="s">
        <v>2001</v>
      </c>
      <c r="M226" s="12" t="s">
        <v>1317</v>
      </c>
    </row>
    <row r="227" spans="1:13" ht="15" customHeight="1" x14ac:dyDescent="0.25">
      <c r="A227" s="12" t="s">
        <v>2450</v>
      </c>
      <c r="B227" s="12" t="s">
        <v>204</v>
      </c>
      <c r="C227" s="12" t="s">
        <v>205</v>
      </c>
      <c r="D227" s="12" t="s">
        <v>901</v>
      </c>
      <c r="E227" s="12" t="s">
        <v>4</v>
      </c>
      <c r="F227" s="12" t="s">
        <v>5</v>
      </c>
      <c r="G227" s="12">
        <v>2</v>
      </c>
      <c r="H227" s="41">
        <v>7.0000000000000007E-2</v>
      </c>
      <c r="I227" s="23">
        <v>46235</v>
      </c>
      <c r="J227" s="48">
        <v>810</v>
      </c>
      <c r="K227" s="12" t="s">
        <v>2451</v>
      </c>
      <c r="L227" s="12" t="s">
        <v>2001</v>
      </c>
      <c r="M227" s="12" t="s">
        <v>1317</v>
      </c>
    </row>
    <row r="228" spans="1:13" ht="15" customHeight="1" x14ac:dyDescent="0.25">
      <c r="A228" s="12" t="s">
        <v>2452</v>
      </c>
      <c r="B228" s="12" t="s">
        <v>204</v>
      </c>
      <c r="C228" s="12" t="s">
        <v>205</v>
      </c>
      <c r="D228" s="12" t="s">
        <v>901</v>
      </c>
      <c r="E228" s="12" t="s">
        <v>26</v>
      </c>
      <c r="F228" s="12" t="s">
        <v>27</v>
      </c>
      <c r="G228" s="12">
        <v>1</v>
      </c>
      <c r="H228" s="41">
        <v>0.05</v>
      </c>
      <c r="I228" s="23">
        <v>46235</v>
      </c>
      <c r="J228" s="48">
        <v>414</v>
      </c>
      <c r="K228" s="12" t="s">
        <v>2453</v>
      </c>
      <c r="L228" s="12" t="s">
        <v>2001</v>
      </c>
      <c r="M228" s="12" t="s">
        <v>1317</v>
      </c>
    </row>
    <row r="229" spans="1:13" ht="15" customHeight="1" x14ac:dyDescent="0.25">
      <c r="A229" s="12" t="s">
        <v>2454</v>
      </c>
      <c r="B229" s="12" t="s">
        <v>204</v>
      </c>
      <c r="C229" s="12" t="s">
        <v>205</v>
      </c>
      <c r="D229" s="12" t="s">
        <v>901</v>
      </c>
      <c r="E229" s="12" t="s">
        <v>30</v>
      </c>
      <c r="F229" s="12" t="s">
        <v>31</v>
      </c>
      <c r="G229" s="12">
        <v>0</v>
      </c>
      <c r="H229" s="41">
        <v>0</v>
      </c>
      <c r="I229" s="23">
        <v>46235</v>
      </c>
      <c r="J229" s="48">
        <v>0</v>
      </c>
      <c r="K229" s="12" t="s">
        <v>2455</v>
      </c>
      <c r="L229" s="12" t="s">
        <v>2001</v>
      </c>
      <c r="M229" s="12" t="s">
        <v>1317</v>
      </c>
    </row>
    <row r="230" spans="1:13" ht="15" customHeight="1" x14ac:dyDescent="0.25">
      <c r="A230" s="12" t="s">
        <v>2456</v>
      </c>
      <c r="B230" s="12" t="s">
        <v>204</v>
      </c>
      <c r="C230" s="12" t="s">
        <v>205</v>
      </c>
      <c r="D230" s="12" t="s">
        <v>901</v>
      </c>
      <c r="E230" s="12" t="s">
        <v>34</v>
      </c>
      <c r="F230" s="12" t="s">
        <v>35</v>
      </c>
      <c r="G230" s="12">
        <v>-1</v>
      </c>
      <c r="H230" s="41">
        <v>0.03</v>
      </c>
      <c r="I230" s="23">
        <v>46235</v>
      </c>
      <c r="J230" s="48">
        <v>-405</v>
      </c>
      <c r="K230" s="12" t="s">
        <v>2457</v>
      </c>
      <c r="L230" s="12" t="s">
        <v>2001</v>
      </c>
      <c r="M230" s="12" t="s">
        <v>1317</v>
      </c>
    </row>
    <row r="231" spans="1:13" ht="15" customHeight="1" x14ac:dyDescent="0.25">
      <c r="A231" s="12" t="s">
        <v>2458</v>
      </c>
      <c r="B231" s="12" t="s">
        <v>204</v>
      </c>
      <c r="C231" s="12" t="s">
        <v>205</v>
      </c>
      <c r="D231" s="12" t="s">
        <v>901</v>
      </c>
      <c r="E231" s="12" t="s">
        <v>46</v>
      </c>
      <c r="F231" s="12" t="s">
        <v>47</v>
      </c>
      <c r="G231" s="12">
        <v>2</v>
      </c>
      <c r="H231" s="41">
        <v>0.06</v>
      </c>
      <c r="I231" s="23">
        <v>46235</v>
      </c>
      <c r="J231" s="48">
        <v>810</v>
      </c>
      <c r="K231" s="12" t="s">
        <v>2459</v>
      </c>
      <c r="L231" s="12" t="s">
        <v>2001</v>
      </c>
      <c r="M231" s="12" t="s">
        <v>1317</v>
      </c>
    </row>
    <row r="232" spans="1:13" ht="15" customHeight="1" x14ac:dyDescent="0.25">
      <c r="A232" s="12" t="s">
        <v>2460</v>
      </c>
      <c r="B232" s="12" t="s">
        <v>204</v>
      </c>
      <c r="C232" s="12" t="s">
        <v>205</v>
      </c>
      <c r="D232" s="12" t="s">
        <v>901</v>
      </c>
      <c r="E232" s="12" t="s">
        <v>48</v>
      </c>
      <c r="F232" s="12" t="s">
        <v>49</v>
      </c>
      <c r="G232" s="12">
        <v>-1</v>
      </c>
      <c r="H232" s="41">
        <v>0.01</v>
      </c>
      <c r="I232" s="23">
        <v>46235</v>
      </c>
      <c r="J232" s="48">
        <v>-369</v>
      </c>
      <c r="K232" s="12" t="s">
        <v>2461</v>
      </c>
      <c r="L232" s="12" t="s">
        <v>2001</v>
      </c>
      <c r="M232" s="12" t="s">
        <v>1317</v>
      </c>
    </row>
    <row r="233" spans="1:13" ht="15" customHeight="1" x14ac:dyDescent="0.25">
      <c r="A233" s="12" t="s">
        <v>2462</v>
      </c>
      <c r="B233" s="12" t="s">
        <v>204</v>
      </c>
      <c r="C233" s="12" t="s">
        <v>205</v>
      </c>
      <c r="D233" s="12" t="s">
        <v>901</v>
      </c>
      <c r="E233" s="12" t="s">
        <v>52</v>
      </c>
      <c r="F233" s="12" t="s">
        <v>53</v>
      </c>
      <c r="G233" s="12">
        <v>0</v>
      </c>
      <c r="H233" s="41">
        <v>0.03</v>
      </c>
      <c r="I233" s="23">
        <v>46235</v>
      </c>
      <c r="J233" s="48">
        <v>0</v>
      </c>
      <c r="K233" s="12" t="s">
        <v>2463</v>
      </c>
      <c r="L233" s="12" t="s">
        <v>2001</v>
      </c>
      <c r="M233" s="12" t="s">
        <v>1317</v>
      </c>
    </row>
    <row r="234" spans="1:13" ht="15" customHeight="1" x14ac:dyDescent="0.25">
      <c r="A234" s="12" t="s">
        <v>2464</v>
      </c>
      <c r="B234" s="12" t="s">
        <v>204</v>
      </c>
      <c r="C234" s="12" t="s">
        <v>205</v>
      </c>
      <c r="D234" s="12" t="s">
        <v>901</v>
      </c>
      <c r="E234" s="12" t="s">
        <v>68</v>
      </c>
      <c r="F234" s="12" t="s">
        <v>69</v>
      </c>
      <c r="G234" s="12">
        <v>2</v>
      </c>
      <c r="H234" s="41">
        <v>0.02</v>
      </c>
      <c r="I234" s="23">
        <v>46235</v>
      </c>
      <c r="J234" s="48">
        <v>738</v>
      </c>
      <c r="K234" s="12" t="s">
        <v>2465</v>
      </c>
      <c r="L234" s="12" t="s">
        <v>2001</v>
      </c>
      <c r="M234" s="12" t="s">
        <v>1317</v>
      </c>
    </row>
    <row r="235" spans="1:13" ht="15" customHeight="1" x14ac:dyDescent="0.25">
      <c r="A235" s="12" t="s">
        <v>2466</v>
      </c>
      <c r="B235" s="12" t="s">
        <v>204</v>
      </c>
      <c r="C235" s="12" t="s">
        <v>205</v>
      </c>
      <c r="D235" s="12" t="s">
        <v>901</v>
      </c>
      <c r="E235" s="12" t="s">
        <v>84</v>
      </c>
      <c r="F235" s="12" t="s">
        <v>85</v>
      </c>
      <c r="G235" s="12">
        <v>1</v>
      </c>
      <c r="H235" s="41">
        <v>7.0000000000000007E-2</v>
      </c>
      <c r="I235" s="23">
        <v>46235</v>
      </c>
      <c r="J235" s="48">
        <v>369</v>
      </c>
      <c r="K235" s="12" t="s">
        <v>2467</v>
      </c>
      <c r="L235" s="12" t="s">
        <v>2001</v>
      </c>
      <c r="M235" s="12" t="s">
        <v>1317</v>
      </c>
    </row>
    <row r="236" spans="1:13" ht="15" customHeight="1" x14ac:dyDescent="0.25">
      <c r="A236" s="12" t="s">
        <v>2468</v>
      </c>
      <c r="B236" s="12" t="s">
        <v>207</v>
      </c>
      <c r="C236" s="12" t="s">
        <v>208</v>
      </c>
      <c r="D236" s="12" t="s">
        <v>899</v>
      </c>
      <c r="E236" s="12" t="s">
        <v>4</v>
      </c>
      <c r="F236" s="12" t="s">
        <v>5</v>
      </c>
      <c r="G236" s="12">
        <v>2</v>
      </c>
      <c r="H236" s="41">
        <v>0.01</v>
      </c>
      <c r="I236" s="23">
        <v>46235</v>
      </c>
      <c r="J236" s="48">
        <v>810</v>
      </c>
      <c r="K236" s="12" t="s">
        <v>2469</v>
      </c>
      <c r="L236" s="12" t="s">
        <v>2001</v>
      </c>
      <c r="M236" s="12" t="s">
        <v>1317</v>
      </c>
    </row>
    <row r="237" spans="1:13" ht="15" customHeight="1" x14ac:dyDescent="0.25">
      <c r="A237" s="12" t="s">
        <v>2470</v>
      </c>
      <c r="B237" s="12" t="s">
        <v>207</v>
      </c>
      <c r="C237" s="12" t="s">
        <v>208</v>
      </c>
      <c r="D237" s="12" t="s">
        <v>899</v>
      </c>
      <c r="E237" s="12" t="s">
        <v>26</v>
      </c>
      <c r="F237" s="12" t="s">
        <v>27</v>
      </c>
      <c r="G237" s="12">
        <v>-1</v>
      </c>
      <c r="H237" s="41">
        <v>0.08</v>
      </c>
      <c r="I237" s="23">
        <v>46235</v>
      </c>
      <c r="J237" s="48">
        <v>-414</v>
      </c>
      <c r="K237" s="12" t="s">
        <v>2471</v>
      </c>
      <c r="L237" s="12" t="s">
        <v>2001</v>
      </c>
      <c r="M237" s="12" t="s">
        <v>1317</v>
      </c>
    </row>
    <row r="238" spans="1:13" ht="15" customHeight="1" x14ac:dyDescent="0.25">
      <c r="A238" s="12" t="s">
        <v>2472</v>
      </c>
      <c r="B238" s="12" t="s">
        <v>207</v>
      </c>
      <c r="C238" s="12" t="s">
        <v>208</v>
      </c>
      <c r="D238" s="12" t="s">
        <v>899</v>
      </c>
      <c r="E238" s="12" t="s">
        <v>30</v>
      </c>
      <c r="F238" s="12" t="s">
        <v>31</v>
      </c>
      <c r="G238" s="12">
        <v>2</v>
      </c>
      <c r="H238" s="41">
        <v>0.02</v>
      </c>
      <c r="I238" s="23">
        <v>46235</v>
      </c>
      <c r="J238" s="48">
        <v>810</v>
      </c>
      <c r="K238" s="12" t="s">
        <v>2473</v>
      </c>
      <c r="L238" s="12" t="s">
        <v>2001</v>
      </c>
      <c r="M238" s="12" t="s">
        <v>1317</v>
      </c>
    </row>
    <row r="239" spans="1:13" ht="15" customHeight="1" x14ac:dyDescent="0.25">
      <c r="A239" s="12" t="s">
        <v>2474</v>
      </c>
      <c r="B239" s="12" t="s">
        <v>207</v>
      </c>
      <c r="C239" s="12" t="s">
        <v>208</v>
      </c>
      <c r="D239" s="12" t="s">
        <v>899</v>
      </c>
      <c r="E239" s="12" t="s">
        <v>34</v>
      </c>
      <c r="F239" s="12" t="s">
        <v>35</v>
      </c>
      <c r="G239" s="12">
        <v>1</v>
      </c>
      <c r="H239" s="41">
        <v>0.01</v>
      </c>
      <c r="I239" s="23">
        <v>46235</v>
      </c>
      <c r="J239" s="48">
        <v>387</v>
      </c>
      <c r="K239" s="12" t="s">
        <v>2475</v>
      </c>
      <c r="L239" s="12" t="s">
        <v>2001</v>
      </c>
      <c r="M239" s="12" t="s">
        <v>1317</v>
      </c>
    </row>
    <row r="240" spans="1:13" ht="15" customHeight="1" x14ac:dyDescent="0.25">
      <c r="A240" s="12" t="s">
        <v>2476</v>
      </c>
      <c r="B240" s="12" t="s">
        <v>207</v>
      </c>
      <c r="C240" s="12" t="s">
        <v>208</v>
      </c>
      <c r="D240" s="12" t="s">
        <v>899</v>
      </c>
      <c r="E240" s="12" t="s">
        <v>46</v>
      </c>
      <c r="F240" s="12" t="s">
        <v>47</v>
      </c>
      <c r="G240" s="12">
        <v>-1</v>
      </c>
      <c r="H240" s="41">
        <v>-0.01</v>
      </c>
      <c r="I240" s="23">
        <v>46235</v>
      </c>
      <c r="J240" s="48">
        <v>-414</v>
      </c>
      <c r="K240" s="12" t="s">
        <v>2477</v>
      </c>
      <c r="L240" s="12" t="s">
        <v>2001</v>
      </c>
      <c r="M240" s="12" t="s">
        <v>1317</v>
      </c>
    </row>
    <row r="241" spans="1:13" ht="15" customHeight="1" x14ac:dyDescent="0.25">
      <c r="A241" s="12" t="s">
        <v>2478</v>
      </c>
      <c r="B241" s="12" t="s">
        <v>207</v>
      </c>
      <c r="C241" s="12" t="s">
        <v>208</v>
      </c>
      <c r="D241" s="12" t="s">
        <v>899</v>
      </c>
      <c r="E241" s="12" t="s">
        <v>48</v>
      </c>
      <c r="F241" s="12" t="s">
        <v>49</v>
      </c>
      <c r="G241" s="12">
        <v>2</v>
      </c>
      <c r="H241" s="41">
        <v>0</v>
      </c>
      <c r="I241" s="23">
        <v>46235</v>
      </c>
      <c r="J241" s="48">
        <v>774</v>
      </c>
      <c r="K241" s="12" t="s">
        <v>2479</v>
      </c>
      <c r="L241" s="12" t="s">
        <v>2001</v>
      </c>
      <c r="M241" s="12" t="s">
        <v>1317</v>
      </c>
    </row>
    <row r="242" spans="1:13" ht="15" customHeight="1" x14ac:dyDescent="0.25">
      <c r="A242" s="12" t="s">
        <v>2480</v>
      </c>
      <c r="B242" s="12" t="s">
        <v>207</v>
      </c>
      <c r="C242" s="12" t="s">
        <v>208</v>
      </c>
      <c r="D242" s="12" t="s">
        <v>899</v>
      </c>
      <c r="E242" s="12" t="s">
        <v>52</v>
      </c>
      <c r="F242" s="12" t="s">
        <v>53</v>
      </c>
      <c r="G242" s="12">
        <v>-1</v>
      </c>
      <c r="H242" s="41">
        <v>0.02</v>
      </c>
      <c r="I242" s="23">
        <v>46235</v>
      </c>
      <c r="J242" s="48">
        <v>-360</v>
      </c>
      <c r="K242" s="12" t="s">
        <v>2481</v>
      </c>
      <c r="L242" s="12" t="s">
        <v>2001</v>
      </c>
      <c r="M242" s="12" t="s">
        <v>1317</v>
      </c>
    </row>
    <row r="243" spans="1:13" ht="15" customHeight="1" x14ac:dyDescent="0.25">
      <c r="A243" s="12" t="s">
        <v>2482</v>
      </c>
      <c r="B243" s="12" t="s">
        <v>207</v>
      </c>
      <c r="C243" s="12" t="s">
        <v>208</v>
      </c>
      <c r="D243" s="12" t="s">
        <v>899</v>
      </c>
      <c r="E243" s="12" t="s">
        <v>68</v>
      </c>
      <c r="F243" s="12" t="s">
        <v>69</v>
      </c>
      <c r="G243" s="12">
        <v>0</v>
      </c>
      <c r="H243" s="41">
        <v>-0.02</v>
      </c>
      <c r="I243" s="23">
        <v>46235</v>
      </c>
      <c r="J243" s="48">
        <v>0</v>
      </c>
      <c r="K243" s="12" t="s">
        <v>2483</v>
      </c>
      <c r="L243" s="12" t="s">
        <v>2001</v>
      </c>
      <c r="M243" s="12" t="s">
        <v>1317</v>
      </c>
    </row>
    <row r="244" spans="1:13" ht="15" customHeight="1" x14ac:dyDescent="0.25">
      <c r="A244" s="12" t="s">
        <v>2484</v>
      </c>
      <c r="B244" s="12" t="s">
        <v>207</v>
      </c>
      <c r="C244" s="12" t="s">
        <v>208</v>
      </c>
      <c r="D244" s="12" t="s">
        <v>899</v>
      </c>
      <c r="E244" s="12" t="s">
        <v>84</v>
      </c>
      <c r="F244" s="12" t="s">
        <v>85</v>
      </c>
      <c r="G244" s="12">
        <v>1</v>
      </c>
      <c r="H244" s="41">
        <v>0</v>
      </c>
      <c r="I244" s="23">
        <v>46235</v>
      </c>
      <c r="J244" s="48">
        <v>387</v>
      </c>
      <c r="K244" s="12" t="s">
        <v>2485</v>
      </c>
      <c r="L244" s="12" t="s">
        <v>2001</v>
      </c>
      <c r="M244" s="12" t="s">
        <v>1317</v>
      </c>
    </row>
    <row r="245" spans="1:13" ht="15" customHeight="1" x14ac:dyDescent="0.25">
      <c r="A245" s="12" t="s">
        <v>2486</v>
      </c>
      <c r="B245" s="12" t="s">
        <v>210</v>
      </c>
      <c r="C245" s="12" t="s">
        <v>211</v>
      </c>
      <c r="D245" s="12" t="s">
        <v>901</v>
      </c>
      <c r="E245" s="12" t="s">
        <v>4</v>
      </c>
      <c r="F245" s="12" t="s">
        <v>5</v>
      </c>
      <c r="G245" s="12">
        <v>1</v>
      </c>
      <c r="H245" s="41">
        <v>-0.02</v>
      </c>
      <c r="I245" s="23">
        <v>46235</v>
      </c>
      <c r="J245" s="48">
        <v>405</v>
      </c>
      <c r="K245" s="12" t="s">
        <v>2487</v>
      </c>
      <c r="L245" s="12" t="s">
        <v>2001</v>
      </c>
      <c r="M245" s="12" t="s">
        <v>1317</v>
      </c>
    </row>
    <row r="246" spans="1:13" ht="15" customHeight="1" x14ac:dyDescent="0.25">
      <c r="A246" s="12" t="s">
        <v>2488</v>
      </c>
      <c r="B246" s="12" t="s">
        <v>210</v>
      </c>
      <c r="C246" s="12" t="s">
        <v>211</v>
      </c>
      <c r="D246" s="12" t="s">
        <v>901</v>
      </c>
      <c r="E246" s="12" t="s">
        <v>26</v>
      </c>
      <c r="F246" s="12" t="s">
        <v>27</v>
      </c>
      <c r="G246" s="12">
        <v>2</v>
      </c>
      <c r="H246" s="41">
        <v>0.02</v>
      </c>
      <c r="I246" s="23">
        <v>46235</v>
      </c>
      <c r="J246" s="48">
        <v>738</v>
      </c>
      <c r="K246" s="12" t="s">
        <v>2489</v>
      </c>
      <c r="L246" s="12" t="s">
        <v>2001</v>
      </c>
      <c r="M246" s="12" t="s">
        <v>1317</v>
      </c>
    </row>
    <row r="247" spans="1:13" ht="15" customHeight="1" x14ac:dyDescent="0.25">
      <c r="A247" s="12" t="s">
        <v>2490</v>
      </c>
      <c r="B247" s="12" t="s">
        <v>210</v>
      </c>
      <c r="C247" s="12" t="s">
        <v>211</v>
      </c>
      <c r="D247" s="12" t="s">
        <v>901</v>
      </c>
      <c r="E247" s="12" t="s">
        <v>30</v>
      </c>
      <c r="F247" s="12" t="s">
        <v>31</v>
      </c>
      <c r="G247" s="12">
        <v>2</v>
      </c>
      <c r="H247" s="41">
        <v>-0.02</v>
      </c>
      <c r="I247" s="23">
        <v>46235</v>
      </c>
      <c r="J247" s="48">
        <v>810</v>
      </c>
      <c r="K247" s="12" t="s">
        <v>2491</v>
      </c>
      <c r="L247" s="12" t="s">
        <v>2001</v>
      </c>
      <c r="M247" s="12" t="s">
        <v>1317</v>
      </c>
    </row>
    <row r="248" spans="1:13" ht="15" customHeight="1" x14ac:dyDescent="0.25">
      <c r="A248" s="12" t="s">
        <v>2492</v>
      </c>
      <c r="B248" s="12" t="s">
        <v>210</v>
      </c>
      <c r="C248" s="12" t="s">
        <v>211</v>
      </c>
      <c r="D248" s="12" t="s">
        <v>901</v>
      </c>
      <c r="E248" s="12" t="s">
        <v>34</v>
      </c>
      <c r="F248" s="12" t="s">
        <v>35</v>
      </c>
      <c r="G248" s="12">
        <v>0</v>
      </c>
      <c r="H248" s="41">
        <v>7.0000000000000007E-2</v>
      </c>
      <c r="I248" s="23">
        <v>46235</v>
      </c>
      <c r="J248" s="48">
        <v>0</v>
      </c>
      <c r="K248" s="12" t="s">
        <v>2493</v>
      </c>
      <c r="L248" s="12" t="s">
        <v>2001</v>
      </c>
      <c r="M248" s="12" t="s">
        <v>1317</v>
      </c>
    </row>
    <row r="249" spans="1:13" ht="15" customHeight="1" x14ac:dyDescent="0.25">
      <c r="A249" s="12" t="s">
        <v>2494</v>
      </c>
      <c r="B249" s="12" t="s">
        <v>210</v>
      </c>
      <c r="C249" s="12" t="s">
        <v>211</v>
      </c>
      <c r="D249" s="12" t="s">
        <v>901</v>
      </c>
      <c r="E249" s="12" t="s">
        <v>46</v>
      </c>
      <c r="F249" s="12" t="s">
        <v>47</v>
      </c>
      <c r="G249" s="12">
        <v>1</v>
      </c>
      <c r="H249" s="41">
        <v>0.02</v>
      </c>
      <c r="I249" s="23">
        <v>46235</v>
      </c>
      <c r="J249" s="48">
        <v>369</v>
      </c>
      <c r="K249" s="12" t="s">
        <v>2495</v>
      </c>
      <c r="L249" s="12" t="s">
        <v>2001</v>
      </c>
      <c r="M249" s="12" t="s">
        <v>1317</v>
      </c>
    </row>
    <row r="250" spans="1:13" ht="15" customHeight="1" x14ac:dyDescent="0.25">
      <c r="A250" s="12" t="s">
        <v>2496</v>
      </c>
      <c r="B250" s="12" t="s">
        <v>210</v>
      </c>
      <c r="C250" s="12" t="s">
        <v>211</v>
      </c>
      <c r="D250" s="12" t="s">
        <v>901</v>
      </c>
      <c r="E250" s="12" t="s">
        <v>48</v>
      </c>
      <c r="F250" s="12" t="s">
        <v>49</v>
      </c>
      <c r="G250" s="12">
        <v>0</v>
      </c>
      <c r="H250" s="41">
        <v>-0.01</v>
      </c>
      <c r="I250" s="23">
        <v>46235</v>
      </c>
      <c r="J250" s="48">
        <v>0</v>
      </c>
      <c r="K250" s="12" t="s">
        <v>2497</v>
      </c>
      <c r="L250" s="12" t="s">
        <v>2001</v>
      </c>
      <c r="M250" s="12" t="s">
        <v>1317</v>
      </c>
    </row>
    <row r="251" spans="1:13" ht="15" customHeight="1" x14ac:dyDescent="0.25">
      <c r="A251" s="12" t="s">
        <v>2498</v>
      </c>
      <c r="B251" s="12" t="s">
        <v>210</v>
      </c>
      <c r="C251" s="12" t="s">
        <v>211</v>
      </c>
      <c r="D251" s="12" t="s">
        <v>901</v>
      </c>
      <c r="E251" s="12" t="s">
        <v>52</v>
      </c>
      <c r="F251" s="12" t="s">
        <v>53</v>
      </c>
      <c r="G251" s="12">
        <v>-1</v>
      </c>
      <c r="H251" s="41">
        <v>0.03</v>
      </c>
      <c r="I251" s="23">
        <v>46235</v>
      </c>
      <c r="J251" s="48">
        <v>-387</v>
      </c>
      <c r="K251" s="12" t="s">
        <v>2499</v>
      </c>
      <c r="L251" s="12" t="s">
        <v>2001</v>
      </c>
      <c r="M251" s="12" t="s">
        <v>1317</v>
      </c>
    </row>
    <row r="252" spans="1:13" ht="15" customHeight="1" x14ac:dyDescent="0.25">
      <c r="A252" s="12" t="s">
        <v>2500</v>
      </c>
      <c r="B252" s="12" t="s">
        <v>210</v>
      </c>
      <c r="C252" s="12" t="s">
        <v>211</v>
      </c>
      <c r="D252" s="12" t="s">
        <v>901</v>
      </c>
      <c r="E252" s="12" t="s">
        <v>68</v>
      </c>
      <c r="F252" s="12" t="s">
        <v>69</v>
      </c>
      <c r="G252" s="12">
        <v>1</v>
      </c>
      <c r="H252" s="41">
        <v>-0.01</v>
      </c>
      <c r="I252" s="23">
        <v>46235</v>
      </c>
      <c r="J252" s="48">
        <v>369</v>
      </c>
      <c r="K252" s="12" t="s">
        <v>2501</v>
      </c>
      <c r="L252" s="12" t="s">
        <v>2001</v>
      </c>
      <c r="M252" s="12" t="s">
        <v>1317</v>
      </c>
    </row>
    <row r="253" spans="1:13" ht="15" customHeight="1" x14ac:dyDescent="0.25">
      <c r="A253" s="12" t="s">
        <v>2502</v>
      </c>
      <c r="B253" s="12" t="s">
        <v>210</v>
      </c>
      <c r="C253" s="12" t="s">
        <v>211</v>
      </c>
      <c r="D253" s="12" t="s">
        <v>901</v>
      </c>
      <c r="E253" s="12" t="s">
        <v>84</v>
      </c>
      <c r="F253" s="12" t="s">
        <v>85</v>
      </c>
      <c r="G253" s="12">
        <v>0</v>
      </c>
      <c r="H253" s="41">
        <v>0.02</v>
      </c>
      <c r="I253" s="23">
        <v>46235</v>
      </c>
      <c r="J253" s="48">
        <v>0</v>
      </c>
      <c r="K253" s="12" t="s">
        <v>2503</v>
      </c>
      <c r="L253" s="12" t="s">
        <v>2001</v>
      </c>
      <c r="M253" s="12" t="s">
        <v>1317</v>
      </c>
    </row>
    <row r="254" spans="1:13" ht="15" customHeight="1" x14ac:dyDescent="0.25">
      <c r="A254" s="12" t="s">
        <v>2504</v>
      </c>
      <c r="B254" s="12" t="s">
        <v>213</v>
      </c>
      <c r="C254" s="12" t="s">
        <v>214</v>
      </c>
      <c r="D254" s="12" t="s">
        <v>901</v>
      </c>
      <c r="E254" s="12" t="s">
        <v>4</v>
      </c>
      <c r="F254" s="12" t="s">
        <v>5</v>
      </c>
      <c r="G254" s="12">
        <v>1</v>
      </c>
      <c r="H254" s="41">
        <v>0.02</v>
      </c>
      <c r="I254" s="23">
        <v>46235</v>
      </c>
      <c r="J254" s="48">
        <v>387</v>
      </c>
      <c r="K254" s="12" t="s">
        <v>2505</v>
      </c>
      <c r="L254" s="12" t="s">
        <v>2001</v>
      </c>
      <c r="M254" s="12" t="s">
        <v>1317</v>
      </c>
    </row>
    <row r="255" spans="1:13" ht="15" customHeight="1" x14ac:dyDescent="0.25">
      <c r="A255" s="12" t="s">
        <v>2506</v>
      </c>
      <c r="B255" s="12" t="s">
        <v>213</v>
      </c>
      <c r="C255" s="12" t="s">
        <v>214</v>
      </c>
      <c r="D255" s="12" t="s">
        <v>901</v>
      </c>
      <c r="E255" s="12" t="s">
        <v>26</v>
      </c>
      <c r="F255" s="12" t="s">
        <v>27</v>
      </c>
      <c r="G255" s="12">
        <v>1</v>
      </c>
      <c r="H255" s="41">
        <v>0.03</v>
      </c>
      <c r="I255" s="23">
        <v>46235</v>
      </c>
      <c r="J255" s="48">
        <v>405</v>
      </c>
      <c r="K255" s="12" t="s">
        <v>2507</v>
      </c>
      <c r="L255" s="12" t="s">
        <v>2001</v>
      </c>
      <c r="M255" s="12" t="s">
        <v>1317</v>
      </c>
    </row>
    <row r="256" spans="1:13" ht="15" customHeight="1" x14ac:dyDescent="0.25">
      <c r="A256" s="12" t="s">
        <v>2508</v>
      </c>
      <c r="B256" s="12" t="s">
        <v>213</v>
      </c>
      <c r="C256" s="12" t="s">
        <v>214</v>
      </c>
      <c r="D256" s="12" t="s">
        <v>901</v>
      </c>
      <c r="E256" s="12" t="s">
        <v>30</v>
      </c>
      <c r="F256" s="12" t="s">
        <v>31</v>
      </c>
      <c r="G256" s="12">
        <v>2</v>
      </c>
      <c r="H256" s="41">
        <v>-0.01</v>
      </c>
      <c r="I256" s="23">
        <v>46235</v>
      </c>
      <c r="J256" s="48">
        <v>774</v>
      </c>
      <c r="K256" s="12" t="s">
        <v>2509</v>
      </c>
      <c r="L256" s="12" t="s">
        <v>2001</v>
      </c>
      <c r="M256" s="12" t="s">
        <v>1317</v>
      </c>
    </row>
    <row r="257" spans="1:13" ht="15" customHeight="1" x14ac:dyDescent="0.25">
      <c r="A257" s="12" t="s">
        <v>2510</v>
      </c>
      <c r="B257" s="12" t="s">
        <v>213</v>
      </c>
      <c r="C257" s="12" t="s">
        <v>214</v>
      </c>
      <c r="D257" s="12" t="s">
        <v>901</v>
      </c>
      <c r="E257" s="12" t="s">
        <v>34</v>
      </c>
      <c r="F257" s="12" t="s">
        <v>35</v>
      </c>
      <c r="G257" s="12">
        <v>1</v>
      </c>
      <c r="H257" s="41">
        <v>0</v>
      </c>
      <c r="I257" s="23">
        <v>46235</v>
      </c>
      <c r="J257" s="48">
        <v>387</v>
      </c>
      <c r="K257" s="12" t="s">
        <v>2511</v>
      </c>
      <c r="L257" s="12" t="s">
        <v>2001</v>
      </c>
      <c r="M257" s="12" t="s">
        <v>1317</v>
      </c>
    </row>
    <row r="258" spans="1:13" ht="15" customHeight="1" x14ac:dyDescent="0.25">
      <c r="A258" s="12" t="s">
        <v>2512</v>
      </c>
      <c r="B258" s="12" t="s">
        <v>213</v>
      </c>
      <c r="C258" s="12" t="s">
        <v>214</v>
      </c>
      <c r="D258" s="12" t="s">
        <v>901</v>
      </c>
      <c r="E258" s="12" t="s">
        <v>46</v>
      </c>
      <c r="F258" s="12" t="s">
        <v>47</v>
      </c>
      <c r="G258" s="12">
        <v>2</v>
      </c>
      <c r="H258" s="41">
        <v>0.04</v>
      </c>
      <c r="I258" s="23">
        <v>46235</v>
      </c>
      <c r="J258" s="48">
        <v>738</v>
      </c>
      <c r="K258" s="12" t="s">
        <v>2513</v>
      </c>
      <c r="L258" s="12" t="s">
        <v>2001</v>
      </c>
      <c r="M258" s="12" t="s">
        <v>1317</v>
      </c>
    </row>
    <row r="259" spans="1:13" ht="15" customHeight="1" x14ac:dyDescent="0.25">
      <c r="A259" s="12" t="s">
        <v>2514</v>
      </c>
      <c r="B259" s="12" t="s">
        <v>213</v>
      </c>
      <c r="C259" s="12" t="s">
        <v>214</v>
      </c>
      <c r="D259" s="12" t="s">
        <v>901</v>
      </c>
      <c r="E259" s="12" t="s">
        <v>48</v>
      </c>
      <c r="F259" s="12" t="s">
        <v>49</v>
      </c>
      <c r="G259" s="12">
        <v>0</v>
      </c>
      <c r="H259" s="41">
        <v>0.04</v>
      </c>
      <c r="I259" s="23">
        <v>46235</v>
      </c>
      <c r="J259" s="48">
        <v>0</v>
      </c>
      <c r="K259" s="12" t="s">
        <v>2515</v>
      </c>
      <c r="L259" s="12" t="s">
        <v>2001</v>
      </c>
      <c r="M259" s="12" t="s">
        <v>1317</v>
      </c>
    </row>
    <row r="260" spans="1:13" ht="15" customHeight="1" x14ac:dyDescent="0.25">
      <c r="A260" s="12" t="s">
        <v>2516</v>
      </c>
      <c r="B260" s="12" t="s">
        <v>213</v>
      </c>
      <c r="C260" s="12" t="s">
        <v>214</v>
      </c>
      <c r="D260" s="12" t="s">
        <v>901</v>
      </c>
      <c r="E260" s="12" t="s">
        <v>52</v>
      </c>
      <c r="F260" s="12" t="s">
        <v>53</v>
      </c>
      <c r="G260" s="12">
        <v>1</v>
      </c>
      <c r="H260" s="41">
        <v>0.02</v>
      </c>
      <c r="I260" s="23">
        <v>46235</v>
      </c>
      <c r="J260" s="48">
        <v>387</v>
      </c>
      <c r="K260" s="12" t="s">
        <v>2517</v>
      </c>
      <c r="L260" s="12" t="s">
        <v>2001</v>
      </c>
      <c r="M260" s="12" t="s">
        <v>1317</v>
      </c>
    </row>
    <row r="261" spans="1:13" ht="15" customHeight="1" x14ac:dyDescent="0.25">
      <c r="A261" s="12" t="s">
        <v>2518</v>
      </c>
      <c r="B261" s="12" t="s">
        <v>213</v>
      </c>
      <c r="C261" s="12" t="s">
        <v>214</v>
      </c>
      <c r="D261" s="12" t="s">
        <v>901</v>
      </c>
      <c r="E261" s="12" t="s">
        <v>68</v>
      </c>
      <c r="F261" s="12" t="s">
        <v>69</v>
      </c>
      <c r="G261" s="12">
        <v>-1</v>
      </c>
      <c r="H261" s="41">
        <v>0.03</v>
      </c>
      <c r="I261" s="23">
        <v>46235</v>
      </c>
      <c r="J261" s="48">
        <v>-369</v>
      </c>
      <c r="K261" s="12" t="s">
        <v>2519</v>
      </c>
      <c r="L261" s="12" t="s">
        <v>2001</v>
      </c>
      <c r="M261" s="12" t="s">
        <v>1317</v>
      </c>
    </row>
    <row r="262" spans="1:13" ht="15" customHeight="1" x14ac:dyDescent="0.25">
      <c r="A262" s="12" t="s">
        <v>2520</v>
      </c>
      <c r="B262" s="12" t="s">
        <v>213</v>
      </c>
      <c r="C262" s="12" t="s">
        <v>214</v>
      </c>
      <c r="D262" s="12" t="s">
        <v>901</v>
      </c>
      <c r="E262" s="12" t="s">
        <v>84</v>
      </c>
      <c r="F262" s="12" t="s">
        <v>85</v>
      </c>
      <c r="G262" s="12">
        <v>1</v>
      </c>
      <c r="H262" s="41">
        <v>0.08</v>
      </c>
      <c r="I262" s="23">
        <v>46235</v>
      </c>
      <c r="J262" s="48">
        <v>369</v>
      </c>
      <c r="K262" s="12" t="s">
        <v>2521</v>
      </c>
      <c r="L262" s="12" t="s">
        <v>2001</v>
      </c>
      <c r="M262" s="12" t="s">
        <v>1317</v>
      </c>
    </row>
    <row r="263" spans="1:13" ht="15" customHeight="1" x14ac:dyDescent="0.25">
      <c r="A263" s="12" t="s">
        <v>2522</v>
      </c>
      <c r="B263" s="12" t="s">
        <v>216</v>
      </c>
      <c r="C263" s="12" t="s">
        <v>217</v>
      </c>
      <c r="D263" s="12" t="s">
        <v>901</v>
      </c>
      <c r="E263" s="12" t="s">
        <v>4</v>
      </c>
      <c r="F263" s="12" t="s">
        <v>5</v>
      </c>
      <c r="G263" s="12">
        <v>1</v>
      </c>
      <c r="H263" s="41">
        <v>-0.02</v>
      </c>
      <c r="I263" s="23">
        <v>46235</v>
      </c>
      <c r="J263" s="48">
        <v>405</v>
      </c>
      <c r="K263" s="12" t="s">
        <v>2523</v>
      </c>
      <c r="L263" s="12" t="s">
        <v>2001</v>
      </c>
      <c r="M263" s="12" t="s">
        <v>1317</v>
      </c>
    </row>
    <row r="264" spans="1:13" ht="15" customHeight="1" x14ac:dyDescent="0.25">
      <c r="A264" s="12" t="s">
        <v>2524</v>
      </c>
      <c r="B264" s="12" t="s">
        <v>216</v>
      </c>
      <c r="C264" s="12" t="s">
        <v>217</v>
      </c>
      <c r="D264" s="12" t="s">
        <v>901</v>
      </c>
      <c r="E264" s="12" t="s">
        <v>26</v>
      </c>
      <c r="F264" s="12" t="s">
        <v>27</v>
      </c>
      <c r="G264" s="12">
        <v>1</v>
      </c>
      <c r="H264" s="41">
        <v>-0.03</v>
      </c>
      <c r="I264" s="23">
        <v>46235</v>
      </c>
      <c r="J264" s="48">
        <v>414</v>
      </c>
      <c r="K264" s="12" t="s">
        <v>2525</v>
      </c>
      <c r="L264" s="12" t="s">
        <v>2001</v>
      </c>
      <c r="M264" s="12" t="s">
        <v>1317</v>
      </c>
    </row>
    <row r="265" spans="1:13" ht="15" customHeight="1" x14ac:dyDescent="0.25">
      <c r="A265" s="12" t="s">
        <v>2526</v>
      </c>
      <c r="B265" s="12" t="s">
        <v>216</v>
      </c>
      <c r="C265" s="12" t="s">
        <v>217</v>
      </c>
      <c r="D265" s="12" t="s">
        <v>901</v>
      </c>
      <c r="E265" s="12" t="s">
        <v>30</v>
      </c>
      <c r="F265" s="12" t="s">
        <v>31</v>
      </c>
      <c r="G265" s="12">
        <v>2</v>
      </c>
      <c r="H265" s="41">
        <v>0.08</v>
      </c>
      <c r="I265" s="23">
        <v>46235</v>
      </c>
      <c r="J265" s="48">
        <v>810</v>
      </c>
      <c r="K265" s="12" t="s">
        <v>2527</v>
      </c>
      <c r="L265" s="12" t="s">
        <v>2001</v>
      </c>
      <c r="M265" s="12" t="s">
        <v>1317</v>
      </c>
    </row>
    <row r="266" spans="1:13" ht="15" customHeight="1" x14ac:dyDescent="0.25">
      <c r="A266" s="12" t="s">
        <v>2528</v>
      </c>
      <c r="B266" s="12" t="s">
        <v>216</v>
      </c>
      <c r="C266" s="12" t="s">
        <v>217</v>
      </c>
      <c r="D266" s="12" t="s">
        <v>901</v>
      </c>
      <c r="E266" s="12" t="s">
        <v>34</v>
      </c>
      <c r="F266" s="12" t="s">
        <v>35</v>
      </c>
      <c r="G266" s="12">
        <v>1</v>
      </c>
      <c r="H266" s="41">
        <v>0.02</v>
      </c>
      <c r="I266" s="23">
        <v>46235</v>
      </c>
      <c r="J266" s="48">
        <v>414</v>
      </c>
      <c r="K266" s="12" t="s">
        <v>2529</v>
      </c>
      <c r="L266" s="12" t="s">
        <v>2001</v>
      </c>
      <c r="M266" s="12" t="s">
        <v>1317</v>
      </c>
    </row>
    <row r="267" spans="1:13" ht="15" customHeight="1" x14ac:dyDescent="0.25">
      <c r="A267" s="12" t="s">
        <v>2530</v>
      </c>
      <c r="B267" s="12" t="s">
        <v>216</v>
      </c>
      <c r="C267" s="12" t="s">
        <v>217</v>
      </c>
      <c r="D267" s="12" t="s">
        <v>901</v>
      </c>
      <c r="E267" s="12" t="s">
        <v>46</v>
      </c>
      <c r="F267" s="12" t="s">
        <v>47</v>
      </c>
      <c r="G267" s="12">
        <v>0</v>
      </c>
      <c r="H267" s="41">
        <v>0.02</v>
      </c>
      <c r="I267" s="23">
        <v>46235</v>
      </c>
      <c r="J267" s="48">
        <v>0</v>
      </c>
      <c r="K267" s="12" t="s">
        <v>2531</v>
      </c>
      <c r="L267" s="12" t="s">
        <v>2001</v>
      </c>
      <c r="M267" s="12" t="s">
        <v>1317</v>
      </c>
    </row>
    <row r="268" spans="1:13" ht="15" customHeight="1" x14ac:dyDescent="0.25">
      <c r="A268" s="12" t="s">
        <v>2532</v>
      </c>
      <c r="B268" s="12" t="s">
        <v>216</v>
      </c>
      <c r="C268" s="12" t="s">
        <v>217</v>
      </c>
      <c r="D268" s="12" t="s">
        <v>901</v>
      </c>
      <c r="E268" s="12" t="s">
        <v>48</v>
      </c>
      <c r="F268" s="12" t="s">
        <v>49</v>
      </c>
      <c r="G268" s="12">
        <v>1</v>
      </c>
      <c r="H268" s="41">
        <v>-0.02</v>
      </c>
      <c r="I268" s="23">
        <v>46235</v>
      </c>
      <c r="J268" s="48">
        <v>414</v>
      </c>
      <c r="K268" s="12" t="s">
        <v>2533</v>
      </c>
      <c r="L268" s="12" t="s">
        <v>2001</v>
      </c>
      <c r="M268" s="12" t="s">
        <v>1317</v>
      </c>
    </row>
    <row r="269" spans="1:13" ht="15" customHeight="1" x14ac:dyDescent="0.25">
      <c r="A269" s="12" t="s">
        <v>2534</v>
      </c>
      <c r="B269" s="12" t="s">
        <v>216</v>
      </c>
      <c r="C269" s="12" t="s">
        <v>217</v>
      </c>
      <c r="D269" s="12" t="s">
        <v>901</v>
      </c>
      <c r="E269" s="12" t="s">
        <v>52</v>
      </c>
      <c r="F269" s="12" t="s">
        <v>53</v>
      </c>
      <c r="G269" s="12">
        <v>-1</v>
      </c>
      <c r="H269" s="41">
        <v>-0.01</v>
      </c>
      <c r="I269" s="23">
        <v>46235</v>
      </c>
      <c r="J269" s="48">
        <v>-414</v>
      </c>
      <c r="K269" s="12" t="s">
        <v>2535</v>
      </c>
      <c r="L269" s="12" t="s">
        <v>2001</v>
      </c>
      <c r="M269" s="12" t="s">
        <v>1317</v>
      </c>
    </row>
    <row r="270" spans="1:13" ht="15" customHeight="1" x14ac:dyDescent="0.25">
      <c r="A270" s="12" t="s">
        <v>2536</v>
      </c>
      <c r="B270" s="12" t="s">
        <v>216</v>
      </c>
      <c r="C270" s="12" t="s">
        <v>217</v>
      </c>
      <c r="D270" s="12" t="s">
        <v>901</v>
      </c>
      <c r="E270" s="12" t="s">
        <v>68</v>
      </c>
      <c r="F270" s="12" t="s">
        <v>69</v>
      </c>
      <c r="G270" s="12">
        <v>-1</v>
      </c>
      <c r="H270" s="41">
        <v>-0.03</v>
      </c>
      <c r="I270" s="23">
        <v>46235</v>
      </c>
      <c r="J270" s="48">
        <v>-405</v>
      </c>
      <c r="K270" s="12" t="s">
        <v>2537</v>
      </c>
      <c r="L270" s="12" t="s">
        <v>2001</v>
      </c>
      <c r="M270" s="12" t="s">
        <v>1317</v>
      </c>
    </row>
    <row r="271" spans="1:13" ht="15" customHeight="1" x14ac:dyDescent="0.25">
      <c r="A271" s="12" t="s">
        <v>2538</v>
      </c>
      <c r="B271" s="12" t="s">
        <v>216</v>
      </c>
      <c r="C271" s="12" t="s">
        <v>217</v>
      </c>
      <c r="D271" s="12" t="s">
        <v>901</v>
      </c>
      <c r="E271" s="12" t="s">
        <v>84</v>
      </c>
      <c r="F271" s="12" t="s">
        <v>85</v>
      </c>
      <c r="G271" s="12">
        <v>2</v>
      </c>
      <c r="H271" s="41">
        <v>0.05</v>
      </c>
      <c r="I271" s="23">
        <v>46235</v>
      </c>
      <c r="J271" s="48">
        <v>738</v>
      </c>
      <c r="K271" s="12" t="s">
        <v>2539</v>
      </c>
      <c r="L271" s="12" t="s">
        <v>2001</v>
      </c>
      <c r="M271" s="12" t="s">
        <v>1317</v>
      </c>
    </row>
    <row r="272" spans="1:13" ht="15" customHeight="1" x14ac:dyDescent="0.25">
      <c r="A272" s="12" t="s">
        <v>2540</v>
      </c>
      <c r="B272" s="12" t="s">
        <v>220</v>
      </c>
      <c r="C272" s="12" t="s">
        <v>221</v>
      </c>
      <c r="D272" s="12" t="s">
        <v>900</v>
      </c>
      <c r="E272" s="12" t="s">
        <v>4</v>
      </c>
      <c r="F272" s="12" t="s">
        <v>5</v>
      </c>
      <c r="G272" s="12">
        <v>1</v>
      </c>
      <c r="H272" s="41">
        <v>-0.01</v>
      </c>
      <c r="I272" s="23">
        <v>46235</v>
      </c>
      <c r="J272" s="48">
        <v>387</v>
      </c>
      <c r="K272" s="12" t="s">
        <v>2541</v>
      </c>
      <c r="L272" s="12" t="s">
        <v>2001</v>
      </c>
      <c r="M272" s="12" t="s">
        <v>1317</v>
      </c>
    </row>
    <row r="273" spans="1:13" ht="15" customHeight="1" x14ac:dyDescent="0.25">
      <c r="A273" s="12" t="s">
        <v>2542</v>
      </c>
      <c r="B273" s="12" t="s">
        <v>220</v>
      </c>
      <c r="C273" s="12" t="s">
        <v>221</v>
      </c>
      <c r="D273" s="12" t="s">
        <v>900</v>
      </c>
      <c r="E273" s="12" t="s">
        <v>26</v>
      </c>
      <c r="F273" s="12" t="s">
        <v>27</v>
      </c>
      <c r="G273" s="12">
        <v>1</v>
      </c>
      <c r="H273" s="41">
        <v>-0.02</v>
      </c>
      <c r="I273" s="23">
        <v>46235</v>
      </c>
      <c r="J273" s="48">
        <v>405</v>
      </c>
      <c r="K273" s="12" t="s">
        <v>2543</v>
      </c>
      <c r="L273" s="12" t="s">
        <v>2001</v>
      </c>
      <c r="M273" s="12" t="s">
        <v>1317</v>
      </c>
    </row>
    <row r="274" spans="1:13" ht="15" customHeight="1" x14ac:dyDescent="0.25">
      <c r="A274" s="12" t="s">
        <v>2544</v>
      </c>
      <c r="B274" s="12" t="s">
        <v>220</v>
      </c>
      <c r="C274" s="12" t="s">
        <v>221</v>
      </c>
      <c r="D274" s="12" t="s">
        <v>900</v>
      </c>
      <c r="E274" s="12" t="s">
        <v>30</v>
      </c>
      <c r="F274" s="12" t="s">
        <v>31</v>
      </c>
      <c r="G274" s="12">
        <v>-1</v>
      </c>
      <c r="H274" s="41">
        <v>0.05</v>
      </c>
      <c r="I274" s="23">
        <v>46235</v>
      </c>
      <c r="J274" s="48">
        <v>-405</v>
      </c>
      <c r="K274" s="12" t="s">
        <v>2545</v>
      </c>
      <c r="L274" s="12" t="s">
        <v>2001</v>
      </c>
      <c r="M274" s="12" t="s">
        <v>1317</v>
      </c>
    </row>
    <row r="275" spans="1:13" ht="15" customHeight="1" x14ac:dyDescent="0.25">
      <c r="A275" s="12" t="s">
        <v>2546</v>
      </c>
      <c r="B275" s="12" t="s">
        <v>220</v>
      </c>
      <c r="C275" s="12" t="s">
        <v>221</v>
      </c>
      <c r="D275" s="12" t="s">
        <v>900</v>
      </c>
      <c r="E275" s="12" t="s">
        <v>34</v>
      </c>
      <c r="F275" s="12" t="s">
        <v>35</v>
      </c>
      <c r="G275" s="12">
        <v>-1</v>
      </c>
      <c r="H275" s="41">
        <v>-0.02</v>
      </c>
      <c r="I275" s="23">
        <v>46235</v>
      </c>
      <c r="J275" s="48">
        <v>-369</v>
      </c>
      <c r="K275" s="12" t="s">
        <v>2547</v>
      </c>
      <c r="L275" s="12" t="s">
        <v>2001</v>
      </c>
      <c r="M275" s="12" t="s">
        <v>1317</v>
      </c>
    </row>
    <row r="276" spans="1:13" ht="15" customHeight="1" x14ac:dyDescent="0.25">
      <c r="A276" s="12" t="s">
        <v>2548</v>
      </c>
      <c r="B276" s="12" t="s">
        <v>220</v>
      </c>
      <c r="C276" s="12" t="s">
        <v>221</v>
      </c>
      <c r="D276" s="12" t="s">
        <v>900</v>
      </c>
      <c r="E276" s="12" t="s">
        <v>46</v>
      </c>
      <c r="F276" s="12" t="s">
        <v>47</v>
      </c>
      <c r="G276" s="12">
        <v>1</v>
      </c>
      <c r="H276" s="41">
        <v>-0.01</v>
      </c>
      <c r="I276" s="23">
        <v>46235</v>
      </c>
      <c r="J276" s="48">
        <v>360</v>
      </c>
      <c r="K276" s="12" t="s">
        <v>2549</v>
      </c>
      <c r="L276" s="12" t="s">
        <v>2001</v>
      </c>
      <c r="M276" s="12" t="s">
        <v>1317</v>
      </c>
    </row>
    <row r="277" spans="1:13" ht="15" customHeight="1" x14ac:dyDescent="0.25">
      <c r="A277" s="12" t="s">
        <v>2550</v>
      </c>
      <c r="B277" s="12" t="s">
        <v>220</v>
      </c>
      <c r="C277" s="12" t="s">
        <v>221</v>
      </c>
      <c r="D277" s="12" t="s">
        <v>900</v>
      </c>
      <c r="E277" s="12" t="s">
        <v>48</v>
      </c>
      <c r="F277" s="12" t="s">
        <v>49</v>
      </c>
      <c r="G277" s="12">
        <v>0</v>
      </c>
      <c r="H277" s="41">
        <v>0</v>
      </c>
      <c r="I277" s="23">
        <v>46235</v>
      </c>
      <c r="J277" s="48">
        <v>0</v>
      </c>
      <c r="K277" s="12" t="s">
        <v>2551</v>
      </c>
      <c r="L277" s="12" t="s">
        <v>2001</v>
      </c>
      <c r="M277" s="12" t="s">
        <v>1317</v>
      </c>
    </row>
    <row r="278" spans="1:13" ht="15" customHeight="1" x14ac:dyDescent="0.25">
      <c r="A278" s="12" t="s">
        <v>2552</v>
      </c>
      <c r="B278" s="12" t="s">
        <v>220</v>
      </c>
      <c r="C278" s="12" t="s">
        <v>221</v>
      </c>
      <c r="D278" s="12" t="s">
        <v>900</v>
      </c>
      <c r="E278" s="12" t="s">
        <v>52</v>
      </c>
      <c r="F278" s="12" t="s">
        <v>53</v>
      </c>
      <c r="G278" s="12">
        <v>-1</v>
      </c>
      <c r="H278" s="41">
        <v>0.06</v>
      </c>
      <c r="I278" s="23">
        <v>46235</v>
      </c>
      <c r="J278" s="48">
        <v>-414</v>
      </c>
      <c r="K278" s="12" t="s">
        <v>2553</v>
      </c>
      <c r="L278" s="12" t="s">
        <v>2001</v>
      </c>
      <c r="M278" s="12" t="s">
        <v>1317</v>
      </c>
    </row>
    <row r="279" spans="1:13" ht="15" customHeight="1" x14ac:dyDescent="0.25">
      <c r="A279" s="12" t="s">
        <v>2554</v>
      </c>
      <c r="B279" s="12" t="s">
        <v>220</v>
      </c>
      <c r="C279" s="12" t="s">
        <v>221</v>
      </c>
      <c r="D279" s="12" t="s">
        <v>900</v>
      </c>
      <c r="E279" s="12" t="s">
        <v>68</v>
      </c>
      <c r="F279" s="12" t="s">
        <v>69</v>
      </c>
      <c r="G279" s="12">
        <v>-1</v>
      </c>
      <c r="H279" s="41">
        <v>0.04</v>
      </c>
      <c r="I279" s="23">
        <v>46235</v>
      </c>
      <c r="J279" s="48">
        <v>-360</v>
      </c>
      <c r="K279" s="12" t="s">
        <v>2555</v>
      </c>
      <c r="L279" s="12" t="s">
        <v>2001</v>
      </c>
      <c r="M279" s="12" t="s">
        <v>1317</v>
      </c>
    </row>
    <row r="280" spans="1:13" ht="15" customHeight="1" x14ac:dyDescent="0.25">
      <c r="A280" s="12" t="s">
        <v>2556</v>
      </c>
      <c r="B280" s="12" t="s">
        <v>220</v>
      </c>
      <c r="C280" s="12" t="s">
        <v>221</v>
      </c>
      <c r="D280" s="12" t="s">
        <v>900</v>
      </c>
      <c r="E280" s="12" t="s">
        <v>84</v>
      </c>
      <c r="F280" s="12" t="s">
        <v>85</v>
      </c>
      <c r="G280" s="12">
        <v>1</v>
      </c>
      <c r="H280" s="41">
        <v>-0.01</v>
      </c>
      <c r="I280" s="23">
        <v>46235</v>
      </c>
      <c r="J280" s="48">
        <v>360</v>
      </c>
      <c r="K280" s="12" t="s">
        <v>2557</v>
      </c>
      <c r="L280" s="12" t="s">
        <v>2001</v>
      </c>
      <c r="M280" s="12" t="s">
        <v>1317</v>
      </c>
    </row>
    <row r="281" spans="1:13" ht="15" customHeight="1" x14ac:dyDescent="0.25">
      <c r="A281" s="12" t="s">
        <v>2558</v>
      </c>
      <c r="B281" s="12" t="s">
        <v>223</v>
      </c>
      <c r="C281" s="12" t="s">
        <v>224</v>
      </c>
      <c r="D281" s="12" t="s">
        <v>905</v>
      </c>
      <c r="E281" s="12" t="s">
        <v>4</v>
      </c>
      <c r="F281" s="12" t="s">
        <v>5</v>
      </c>
      <c r="G281" s="12">
        <v>1</v>
      </c>
      <c r="H281" s="41">
        <v>0.04</v>
      </c>
      <c r="I281" s="23">
        <v>46235</v>
      </c>
      <c r="J281" s="48">
        <v>360</v>
      </c>
      <c r="K281" s="12" t="s">
        <v>2559</v>
      </c>
      <c r="L281" s="12" t="s">
        <v>2001</v>
      </c>
      <c r="M281" s="12" t="s">
        <v>1317</v>
      </c>
    </row>
    <row r="282" spans="1:13" ht="15" customHeight="1" x14ac:dyDescent="0.25">
      <c r="A282" s="12" t="s">
        <v>2560</v>
      </c>
      <c r="B282" s="12" t="s">
        <v>223</v>
      </c>
      <c r="C282" s="12" t="s">
        <v>224</v>
      </c>
      <c r="D282" s="12" t="s">
        <v>905</v>
      </c>
      <c r="E282" s="12" t="s">
        <v>26</v>
      </c>
      <c r="F282" s="12" t="s">
        <v>27</v>
      </c>
      <c r="G282" s="12">
        <v>1</v>
      </c>
      <c r="H282" s="41">
        <v>0</v>
      </c>
      <c r="I282" s="23">
        <v>46235</v>
      </c>
      <c r="J282" s="48">
        <v>369</v>
      </c>
      <c r="K282" s="12" t="s">
        <v>2561</v>
      </c>
      <c r="L282" s="12" t="s">
        <v>2001</v>
      </c>
      <c r="M282" s="12" t="s">
        <v>1317</v>
      </c>
    </row>
    <row r="283" spans="1:13" ht="15" customHeight="1" x14ac:dyDescent="0.25">
      <c r="A283" s="12" t="s">
        <v>2562</v>
      </c>
      <c r="B283" s="12" t="s">
        <v>223</v>
      </c>
      <c r="C283" s="12" t="s">
        <v>224</v>
      </c>
      <c r="D283" s="12" t="s">
        <v>905</v>
      </c>
      <c r="E283" s="12" t="s">
        <v>30</v>
      </c>
      <c r="F283" s="12" t="s">
        <v>31</v>
      </c>
      <c r="G283" s="12">
        <v>-1</v>
      </c>
      <c r="H283" s="41">
        <v>-0.03</v>
      </c>
      <c r="I283" s="23">
        <v>46235</v>
      </c>
      <c r="J283" s="48">
        <v>-360</v>
      </c>
      <c r="K283" s="12" t="s">
        <v>2563</v>
      </c>
      <c r="L283" s="12" t="s">
        <v>2001</v>
      </c>
      <c r="M283" s="12" t="s">
        <v>1317</v>
      </c>
    </row>
    <row r="284" spans="1:13" ht="15" customHeight="1" x14ac:dyDescent="0.25">
      <c r="A284" s="12" t="s">
        <v>2564</v>
      </c>
      <c r="B284" s="12" t="s">
        <v>223</v>
      </c>
      <c r="C284" s="12" t="s">
        <v>224</v>
      </c>
      <c r="D284" s="12" t="s">
        <v>905</v>
      </c>
      <c r="E284" s="12" t="s">
        <v>34</v>
      </c>
      <c r="F284" s="12" t="s">
        <v>35</v>
      </c>
      <c r="G284" s="12">
        <v>1</v>
      </c>
      <c r="H284" s="41">
        <v>-0.02</v>
      </c>
      <c r="I284" s="23">
        <v>46235</v>
      </c>
      <c r="J284" s="48">
        <v>414</v>
      </c>
      <c r="K284" s="12" t="s">
        <v>2565</v>
      </c>
      <c r="L284" s="12" t="s">
        <v>2001</v>
      </c>
      <c r="M284" s="12" t="s">
        <v>1317</v>
      </c>
    </row>
    <row r="285" spans="1:13" ht="15" customHeight="1" x14ac:dyDescent="0.25">
      <c r="A285" s="12" t="s">
        <v>2566</v>
      </c>
      <c r="B285" s="12" t="s">
        <v>223</v>
      </c>
      <c r="C285" s="12" t="s">
        <v>224</v>
      </c>
      <c r="D285" s="12" t="s">
        <v>905</v>
      </c>
      <c r="E285" s="12" t="s">
        <v>46</v>
      </c>
      <c r="F285" s="12" t="s">
        <v>47</v>
      </c>
      <c r="G285" s="12">
        <v>1</v>
      </c>
      <c r="H285" s="41">
        <v>0.04</v>
      </c>
      <c r="I285" s="23">
        <v>46235</v>
      </c>
      <c r="J285" s="48">
        <v>405</v>
      </c>
      <c r="K285" s="12" t="s">
        <v>2567</v>
      </c>
      <c r="L285" s="12" t="s">
        <v>2001</v>
      </c>
      <c r="M285" s="12" t="s">
        <v>1317</v>
      </c>
    </row>
    <row r="286" spans="1:13" ht="15" customHeight="1" x14ac:dyDescent="0.25">
      <c r="A286" s="12" t="s">
        <v>2568</v>
      </c>
      <c r="B286" s="12" t="s">
        <v>223</v>
      </c>
      <c r="C286" s="12" t="s">
        <v>224</v>
      </c>
      <c r="D286" s="12" t="s">
        <v>905</v>
      </c>
      <c r="E286" s="12" t="s">
        <v>48</v>
      </c>
      <c r="F286" s="12" t="s">
        <v>49</v>
      </c>
      <c r="G286" s="12">
        <v>1</v>
      </c>
      <c r="H286" s="41">
        <v>0.06</v>
      </c>
      <c r="I286" s="23">
        <v>46235</v>
      </c>
      <c r="J286" s="48">
        <v>414</v>
      </c>
      <c r="K286" s="12" t="s">
        <v>2569</v>
      </c>
      <c r="L286" s="12" t="s">
        <v>2001</v>
      </c>
      <c r="M286" s="12" t="s">
        <v>1317</v>
      </c>
    </row>
    <row r="287" spans="1:13" ht="15" customHeight="1" x14ac:dyDescent="0.25">
      <c r="A287" s="12" t="s">
        <v>2570</v>
      </c>
      <c r="B287" s="12" t="s">
        <v>223</v>
      </c>
      <c r="C287" s="12" t="s">
        <v>224</v>
      </c>
      <c r="D287" s="12" t="s">
        <v>905</v>
      </c>
      <c r="E287" s="12" t="s">
        <v>52</v>
      </c>
      <c r="F287" s="12" t="s">
        <v>53</v>
      </c>
      <c r="G287" s="12">
        <v>-1</v>
      </c>
      <c r="H287" s="41">
        <v>0.06</v>
      </c>
      <c r="I287" s="23">
        <v>46235</v>
      </c>
      <c r="J287" s="48">
        <v>-414</v>
      </c>
      <c r="K287" s="12" t="s">
        <v>2571</v>
      </c>
      <c r="L287" s="12" t="s">
        <v>2001</v>
      </c>
      <c r="M287" s="12" t="s">
        <v>1317</v>
      </c>
    </row>
    <row r="288" spans="1:13" ht="15" customHeight="1" x14ac:dyDescent="0.25">
      <c r="A288" s="12" t="s">
        <v>2572</v>
      </c>
      <c r="B288" s="12" t="s">
        <v>223</v>
      </c>
      <c r="C288" s="12" t="s">
        <v>224</v>
      </c>
      <c r="D288" s="12" t="s">
        <v>905</v>
      </c>
      <c r="E288" s="12" t="s">
        <v>68</v>
      </c>
      <c r="F288" s="12" t="s">
        <v>69</v>
      </c>
      <c r="G288" s="12">
        <v>1</v>
      </c>
      <c r="H288" s="41">
        <v>-0.01</v>
      </c>
      <c r="I288" s="23">
        <v>46235</v>
      </c>
      <c r="J288" s="48">
        <v>369</v>
      </c>
      <c r="K288" s="12" t="s">
        <v>2573</v>
      </c>
      <c r="L288" s="12" t="s">
        <v>2001</v>
      </c>
      <c r="M288" s="12" t="s">
        <v>1317</v>
      </c>
    </row>
    <row r="289" spans="1:13" ht="15" customHeight="1" x14ac:dyDescent="0.25">
      <c r="A289" s="12" t="s">
        <v>2574</v>
      </c>
      <c r="B289" s="12" t="s">
        <v>223</v>
      </c>
      <c r="C289" s="12" t="s">
        <v>224</v>
      </c>
      <c r="D289" s="12" t="s">
        <v>905</v>
      </c>
      <c r="E289" s="12" t="s">
        <v>84</v>
      </c>
      <c r="F289" s="12" t="s">
        <v>85</v>
      </c>
      <c r="G289" s="12">
        <v>1</v>
      </c>
      <c r="H289" s="41">
        <v>0.08</v>
      </c>
      <c r="I289" s="23">
        <v>46235</v>
      </c>
      <c r="J289" s="48">
        <v>369</v>
      </c>
      <c r="K289" s="12" t="s">
        <v>2575</v>
      </c>
      <c r="L289" s="12" t="s">
        <v>2001</v>
      </c>
      <c r="M289" s="12" t="s">
        <v>1317</v>
      </c>
    </row>
    <row r="290" spans="1:13" ht="15" customHeight="1" x14ac:dyDescent="0.25">
      <c r="A290" s="12" t="s">
        <v>2576</v>
      </c>
      <c r="B290" s="12" t="s">
        <v>225</v>
      </c>
      <c r="C290" s="12" t="s">
        <v>226</v>
      </c>
      <c r="D290" s="12" t="s">
        <v>906</v>
      </c>
      <c r="E290" s="12" t="s">
        <v>4</v>
      </c>
      <c r="F290" s="12" t="s">
        <v>5</v>
      </c>
      <c r="G290" s="12">
        <v>1</v>
      </c>
      <c r="H290" s="41">
        <v>0.05</v>
      </c>
      <c r="I290" s="23">
        <v>46235</v>
      </c>
      <c r="J290" s="48">
        <v>360</v>
      </c>
      <c r="K290" s="12" t="s">
        <v>2577</v>
      </c>
      <c r="L290" s="12" t="s">
        <v>2001</v>
      </c>
      <c r="M290" s="12" t="s">
        <v>1317</v>
      </c>
    </row>
    <row r="291" spans="1:13" ht="15" customHeight="1" x14ac:dyDescent="0.25">
      <c r="A291" s="12" t="s">
        <v>2578</v>
      </c>
      <c r="B291" s="12" t="s">
        <v>225</v>
      </c>
      <c r="C291" s="12" t="s">
        <v>226</v>
      </c>
      <c r="D291" s="12" t="s">
        <v>906</v>
      </c>
      <c r="E291" s="12" t="s">
        <v>26</v>
      </c>
      <c r="F291" s="12" t="s">
        <v>27</v>
      </c>
      <c r="G291" s="12">
        <v>2</v>
      </c>
      <c r="H291" s="41">
        <v>7.0000000000000007E-2</v>
      </c>
      <c r="I291" s="23">
        <v>46235</v>
      </c>
      <c r="J291" s="48">
        <v>810</v>
      </c>
      <c r="K291" s="12" t="s">
        <v>2579</v>
      </c>
      <c r="L291" s="12" t="s">
        <v>2001</v>
      </c>
      <c r="M291" s="12" t="s">
        <v>1317</v>
      </c>
    </row>
    <row r="292" spans="1:13" ht="15" customHeight="1" x14ac:dyDescent="0.25">
      <c r="A292" s="12" t="s">
        <v>2580</v>
      </c>
      <c r="B292" s="12" t="s">
        <v>225</v>
      </c>
      <c r="C292" s="12" t="s">
        <v>226</v>
      </c>
      <c r="D292" s="12" t="s">
        <v>906</v>
      </c>
      <c r="E292" s="12" t="s">
        <v>30</v>
      </c>
      <c r="F292" s="12" t="s">
        <v>31</v>
      </c>
      <c r="G292" s="12">
        <v>2</v>
      </c>
      <c r="H292" s="41">
        <v>-0.02</v>
      </c>
      <c r="I292" s="23">
        <v>46235</v>
      </c>
      <c r="J292" s="48">
        <v>738</v>
      </c>
      <c r="K292" s="12" t="s">
        <v>2581</v>
      </c>
      <c r="L292" s="12" t="s">
        <v>2001</v>
      </c>
      <c r="M292" s="12" t="s">
        <v>1317</v>
      </c>
    </row>
    <row r="293" spans="1:13" ht="15" customHeight="1" x14ac:dyDescent="0.25">
      <c r="A293" s="12" t="s">
        <v>2582</v>
      </c>
      <c r="B293" s="12" t="s">
        <v>225</v>
      </c>
      <c r="C293" s="12" t="s">
        <v>226</v>
      </c>
      <c r="D293" s="12" t="s">
        <v>906</v>
      </c>
      <c r="E293" s="12" t="s">
        <v>34</v>
      </c>
      <c r="F293" s="12" t="s">
        <v>35</v>
      </c>
      <c r="G293" s="12">
        <v>-1</v>
      </c>
      <c r="H293" s="41">
        <v>0.03</v>
      </c>
      <c r="I293" s="23">
        <v>46235</v>
      </c>
      <c r="J293" s="48">
        <v>-414</v>
      </c>
      <c r="K293" s="12" t="s">
        <v>2583</v>
      </c>
      <c r="L293" s="12" t="s">
        <v>2001</v>
      </c>
      <c r="M293" s="12" t="s">
        <v>1317</v>
      </c>
    </row>
    <row r="294" spans="1:13" ht="15" customHeight="1" x14ac:dyDescent="0.25">
      <c r="A294" s="12" t="s">
        <v>2584</v>
      </c>
      <c r="B294" s="12" t="s">
        <v>225</v>
      </c>
      <c r="C294" s="12" t="s">
        <v>226</v>
      </c>
      <c r="D294" s="12" t="s">
        <v>906</v>
      </c>
      <c r="E294" s="12" t="s">
        <v>46</v>
      </c>
      <c r="F294" s="12" t="s">
        <v>47</v>
      </c>
      <c r="G294" s="12">
        <v>1</v>
      </c>
      <c r="H294" s="41">
        <v>0</v>
      </c>
      <c r="I294" s="23">
        <v>46235</v>
      </c>
      <c r="J294" s="48">
        <v>405</v>
      </c>
      <c r="K294" s="12" t="s">
        <v>2585</v>
      </c>
      <c r="L294" s="12" t="s">
        <v>2001</v>
      </c>
      <c r="M294" s="12" t="s">
        <v>1317</v>
      </c>
    </row>
    <row r="295" spans="1:13" ht="15" customHeight="1" x14ac:dyDescent="0.25">
      <c r="A295" s="12" t="s">
        <v>2586</v>
      </c>
      <c r="B295" s="12" t="s">
        <v>225</v>
      </c>
      <c r="C295" s="12" t="s">
        <v>226</v>
      </c>
      <c r="D295" s="12" t="s">
        <v>906</v>
      </c>
      <c r="E295" s="12" t="s">
        <v>48</v>
      </c>
      <c r="F295" s="12" t="s">
        <v>49</v>
      </c>
      <c r="G295" s="12">
        <v>1</v>
      </c>
      <c r="H295" s="41">
        <v>0.04</v>
      </c>
      <c r="I295" s="23">
        <v>46235</v>
      </c>
      <c r="J295" s="48">
        <v>369</v>
      </c>
      <c r="K295" s="12" t="s">
        <v>2587</v>
      </c>
      <c r="L295" s="12" t="s">
        <v>2001</v>
      </c>
      <c r="M295" s="12" t="s">
        <v>1317</v>
      </c>
    </row>
    <row r="296" spans="1:13" ht="15" customHeight="1" x14ac:dyDescent="0.25">
      <c r="A296" s="12" t="s">
        <v>2588</v>
      </c>
      <c r="B296" s="12" t="s">
        <v>225</v>
      </c>
      <c r="C296" s="12" t="s">
        <v>226</v>
      </c>
      <c r="D296" s="12" t="s">
        <v>906</v>
      </c>
      <c r="E296" s="12" t="s">
        <v>52</v>
      </c>
      <c r="F296" s="12" t="s">
        <v>53</v>
      </c>
      <c r="G296" s="12">
        <v>1</v>
      </c>
      <c r="H296" s="41">
        <v>0.04</v>
      </c>
      <c r="I296" s="23">
        <v>46235</v>
      </c>
      <c r="J296" s="48">
        <v>387</v>
      </c>
      <c r="K296" s="12" t="s">
        <v>2589</v>
      </c>
      <c r="L296" s="12" t="s">
        <v>2001</v>
      </c>
      <c r="M296" s="12" t="s">
        <v>1317</v>
      </c>
    </row>
    <row r="297" spans="1:13" ht="15" customHeight="1" x14ac:dyDescent="0.25">
      <c r="A297" s="12" t="s">
        <v>2590</v>
      </c>
      <c r="B297" s="12" t="s">
        <v>225</v>
      </c>
      <c r="C297" s="12" t="s">
        <v>226</v>
      </c>
      <c r="D297" s="12" t="s">
        <v>906</v>
      </c>
      <c r="E297" s="12" t="s">
        <v>68</v>
      </c>
      <c r="F297" s="12" t="s">
        <v>69</v>
      </c>
      <c r="G297" s="12">
        <v>1</v>
      </c>
      <c r="H297" s="41">
        <v>7.0000000000000007E-2</v>
      </c>
      <c r="I297" s="23">
        <v>46235</v>
      </c>
      <c r="J297" s="48">
        <v>414</v>
      </c>
      <c r="K297" s="12" t="s">
        <v>2591</v>
      </c>
      <c r="L297" s="12" t="s">
        <v>2001</v>
      </c>
      <c r="M297" s="12" t="s">
        <v>1317</v>
      </c>
    </row>
    <row r="298" spans="1:13" ht="15" customHeight="1" x14ac:dyDescent="0.25">
      <c r="A298" s="12" t="s">
        <v>2592</v>
      </c>
      <c r="B298" s="12" t="s">
        <v>225</v>
      </c>
      <c r="C298" s="12" t="s">
        <v>226</v>
      </c>
      <c r="D298" s="12" t="s">
        <v>906</v>
      </c>
      <c r="E298" s="12" t="s">
        <v>84</v>
      </c>
      <c r="F298" s="12" t="s">
        <v>85</v>
      </c>
      <c r="G298" s="12">
        <v>-1</v>
      </c>
      <c r="H298" s="41">
        <v>0.04</v>
      </c>
      <c r="I298" s="23">
        <v>46235</v>
      </c>
      <c r="J298" s="48">
        <v>-414</v>
      </c>
      <c r="K298" s="12" t="s">
        <v>2593</v>
      </c>
      <c r="L298" s="12" t="s">
        <v>2001</v>
      </c>
      <c r="M298" s="12" t="s">
        <v>1317</v>
      </c>
    </row>
    <row r="299" spans="1:13" ht="15" customHeight="1" x14ac:dyDescent="0.25">
      <c r="A299" s="12" t="s">
        <v>2594</v>
      </c>
      <c r="B299" s="12" t="s">
        <v>227</v>
      </c>
      <c r="C299" s="12" t="s">
        <v>228</v>
      </c>
      <c r="D299" s="12" t="s">
        <v>899</v>
      </c>
      <c r="E299" s="12" t="s">
        <v>4</v>
      </c>
      <c r="F299" s="12" t="s">
        <v>5</v>
      </c>
      <c r="G299" s="12">
        <v>0</v>
      </c>
      <c r="H299" s="41">
        <v>0.06</v>
      </c>
      <c r="I299" s="23">
        <v>46235</v>
      </c>
      <c r="J299" s="48">
        <v>0</v>
      </c>
      <c r="K299" s="12" t="s">
        <v>2595</v>
      </c>
      <c r="L299" s="12" t="s">
        <v>2001</v>
      </c>
      <c r="M299" s="12" t="s">
        <v>1317</v>
      </c>
    </row>
    <row r="300" spans="1:13" ht="15" customHeight="1" x14ac:dyDescent="0.25">
      <c r="A300" s="12" t="s">
        <v>2596</v>
      </c>
      <c r="B300" s="12" t="s">
        <v>227</v>
      </c>
      <c r="C300" s="12" t="s">
        <v>228</v>
      </c>
      <c r="D300" s="12" t="s">
        <v>899</v>
      </c>
      <c r="E300" s="12" t="s">
        <v>26</v>
      </c>
      <c r="F300" s="12" t="s">
        <v>27</v>
      </c>
      <c r="G300" s="12">
        <v>1</v>
      </c>
      <c r="H300" s="41">
        <v>0.02</v>
      </c>
      <c r="I300" s="23">
        <v>46235</v>
      </c>
      <c r="J300" s="48">
        <v>360</v>
      </c>
      <c r="K300" s="12" t="s">
        <v>2597</v>
      </c>
      <c r="L300" s="12" t="s">
        <v>2001</v>
      </c>
      <c r="M300" s="12" t="s">
        <v>1317</v>
      </c>
    </row>
    <row r="301" spans="1:13" ht="15" customHeight="1" x14ac:dyDescent="0.25">
      <c r="A301" s="12" t="s">
        <v>2598</v>
      </c>
      <c r="B301" s="12" t="s">
        <v>227</v>
      </c>
      <c r="C301" s="12" t="s">
        <v>228</v>
      </c>
      <c r="D301" s="12" t="s">
        <v>899</v>
      </c>
      <c r="E301" s="12" t="s">
        <v>30</v>
      </c>
      <c r="F301" s="12" t="s">
        <v>31</v>
      </c>
      <c r="G301" s="12">
        <v>0</v>
      </c>
      <c r="H301" s="41">
        <v>0.06</v>
      </c>
      <c r="I301" s="23">
        <v>46235</v>
      </c>
      <c r="J301" s="48">
        <v>0</v>
      </c>
      <c r="K301" s="12" t="s">
        <v>2599</v>
      </c>
      <c r="L301" s="12" t="s">
        <v>2001</v>
      </c>
      <c r="M301" s="12" t="s">
        <v>1317</v>
      </c>
    </row>
    <row r="302" spans="1:13" ht="15" customHeight="1" x14ac:dyDescent="0.25">
      <c r="A302" s="12" t="s">
        <v>2600</v>
      </c>
      <c r="B302" s="12" t="s">
        <v>227</v>
      </c>
      <c r="C302" s="12" t="s">
        <v>228</v>
      </c>
      <c r="D302" s="12" t="s">
        <v>899</v>
      </c>
      <c r="E302" s="12" t="s">
        <v>34</v>
      </c>
      <c r="F302" s="12" t="s">
        <v>35</v>
      </c>
      <c r="G302" s="12">
        <v>1</v>
      </c>
      <c r="H302" s="41">
        <v>0.03</v>
      </c>
      <c r="I302" s="23">
        <v>46235</v>
      </c>
      <c r="J302" s="48">
        <v>405</v>
      </c>
      <c r="K302" s="12" t="s">
        <v>2601</v>
      </c>
      <c r="L302" s="12" t="s">
        <v>2001</v>
      </c>
      <c r="M302" s="12" t="s">
        <v>1317</v>
      </c>
    </row>
    <row r="303" spans="1:13" ht="15" customHeight="1" x14ac:dyDescent="0.25">
      <c r="A303" s="12" t="s">
        <v>2602</v>
      </c>
      <c r="B303" s="12" t="s">
        <v>227</v>
      </c>
      <c r="C303" s="12" t="s">
        <v>228</v>
      </c>
      <c r="D303" s="12" t="s">
        <v>899</v>
      </c>
      <c r="E303" s="12" t="s">
        <v>46</v>
      </c>
      <c r="F303" s="12" t="s">
        <v>47</v>
      </c>
      <c r="G303" s="12">
        <v>1</v>
      </c>
      <c r="H303" s="41">
        <v>-0.02</v>
      </c>
      <c r="I303" s="23">
        <v>46235</v>
      </c>
      <c r="J303" s="48">
        <v>387</v>
      </c>
      <c r="K303" s="12" t="s">
        <v>2603</v>
      </c>
      <c r="L303" s="12" t="s">
        <v>2001</v>
      </c>
      <c r="M303" s="12" t="s">
        <v>1317</v>
      </c>
    </row>
    <row r="304" spans="1:13" ht="15" customHeight="1" x14ac:dyDescent="0.25">
      <c r="A304" s="12" t="s">
        <v>2604</v>
      </c>
      <c r="B304" s="12" t="s">
        <v>227</v>
      </c>
      <c r="C304" s="12" t="s">
        <v>228</v>
      </c>
      <c r="D304" s="12" t="s">
        <v>899</v>
      </c>
      <c r="E304" s="12" t="s">
        <v>48</v>
      </c>
      <c r="F304" s="12" t="s">
        <v>49</v>
      </c>
      <c r="G304" s="12">
        <v>1</v>
      </c>
      <c r="H304" s="41">
        <v>-0.02</v>
      </c>
      <c r="I304" s="23">
        <v>46235</v>
      </c>
      <c r="J304" s="48">
        <v>387</v>
      </c>
      <c r="K304" s="12" t="s">
        <v>2605</v>
      </c>
      <c r="L304" s="12" t="s">
        <v>2001</v>
      </c>
      <c r="M304" s="12" t="s">
        <v>1317</v>
      </c>
    </row>
    <row r="305" spans="1:13" ht="15" customHeight="1" x14ac:dyDescent="0.25">
      <c r="A305" s="12" t="s">
        <v>2606</v>
      </c>
      <c r="B305" s="12" t="s">
        <v>227</v>
      </c>
      <c r="C305" s="12" t="s">
        <v>228</v>
      </c>
      <c r="D305" s="12" t="s">
        <v>899</v>
      </c>
      <c r="E305" s="12" t="s">
        <v>52</v>
      </c>
      <c r="F305" s="12" t="s">
        <v>53</v>
      </c>
      <c r="G305" s="12">
        <v>1</v>
      </c>
      <c r="H305" s="41">
        <v>-0.03</v>
      </c>
      <c r="I305" s="23">
        <v>46235</v>
      </c>
      <c r="J305" s="48">
        <v>405</v>
      </c>
      <c r="K305" s="12" t="s">
        <v>2607</v>
      </c>
      <c r="L305" s="12" t="s">
        <v>2001</v>
      </c>
      <c r="M305" s="12" t="s">
        <v>1317</v>
      </c>
    </row>
    <row r="306" spans="1:13" ht="15" customHeight="1" x14ac:dyDescent="0.25">
      <c r="A306" s="12" t="s">
        <v>2608</v>
      </c>
      <c r="B306" s="12" t="s">
        <v>227</v>
      </c>
      <c r="C306" s="12" t="s">
        <v>228</v>
      </c>
      <c r="D306" s="12" t="s">
        <v>899</v>
      </c>
      <c r="E306" s="12" t="s">
        <v>68</v>
      </c>
      <c r="F306" s="12" t="s">
        <v>69</v>
      </c>
      <c r="G306" s="12">
        <v>1</v>
      </c>
      <c r="H306" s="41">
        <v>-0.02</v>
      </c>
      <c r="I306" s="23">
        <v>46235</v>
      </c>
      <c r="J306" s="48">
        <v>360</v>
      </c>
      <c r="K306" s="12" t="s">
        <v>2609</v>
      </c>
      <c r="L306" s="12" t="s">
        <v>2001</v>
      </c>
      <c r="M306" s="12" t="s">
        <v>1317</v>
      </c>
    </row>
    <row r="307" spans="1:13" ht="15" customHeight="1" x14ac:dyDescent="0.25">
      <c r="A307" s="12" t="s">
        <v>2610</v>
      </c>
      <c r="B307" s="12" t="s">
        <v>227</v>
      </c>
      <c r="C307" s="12" t="s">
        <v>228</v>
      </c>
      <c r="D307" s="12" t="s">
        <v>899</v>
      </c>
      <c r="E307" s="12" t="s">
        <v>84</v>
      </c>
      <c r="F307" s="12" t="s">
        <v>85</v>
      </c>
      <c r="G307" s="12">
        <v>1</v>
      </c>
      <c r="H307" s="41">
        <v>0.02</v>
      </c>
      <c r="I307" s="23">
        <v>46235</v>
      </c>
      <c r="J307" s="48">
        <v>405</v>
      </c>
      <c r="K307" s="12" t="s">
        <v>2611</v>
      </c>
      <c r="L307" s="12" t="s">
        <v>2001</v>
      </c>
      <c r="M307" s="12" t="s">
        <v>1317</v>
      </c>
    </row>
    <row r="308" spans="1:13" ht="15" customHeight="1" x14ac:dyDescent="0.25">
      <c r="A308" s="12" t="s">
        <v>2612</v>
      </c>
      <c r="B308" s="12" t="s">
        <v>230</v>
      </c>
      <c r="C308" s="12" t="s">
        <v>231</v>
      </c>
      <c r="D308" s="12" t="s">
        <v>901</v>
      </c>
      <c r="E308" s="12" t="s">
        <v>4</v>
      </c>
      <c r="F308" s="12" t="s">
        <v>5</v>
      </c>
      <c r="G308" s="12">
        <v>1</v>
      </c>
      <c r="H308" s="41">
        <v>0.01</v>
      </c>
      <c r="I308" s="23">
        <v>46235</v>
      </c>
      <c r="J308" s="48">
        <v>369</v>
      </c>
      <c r="K308" s="12" t="s">
        <v>2613</v>
      </c>
      <c r="L308" s="12" t="s">
        <v>2001</v>
      </c>
      <c r="M308" s="12" t="s">
        <v>1317</v>
      </c>
    </row>
    <row r="309" spans="1:13" ht="15" customHeight="1" x14ac:dyDescent="0.25">
      <c r="A309" s="12" t="s">
        <v>2614</v>
      </c>
      <c r="B309" s="12" t="s">
        <v>230</v>
      </c>
      <c r="C309" s="12" t="s">
        <v>231</v>
      </c>
      <c r="D309" s="12" t="s">
        <v>901</v>
      </c>
      <c r="E309" s="12" t="s">
        <v>26</v>
      </c>
      <c r="F309" s="12" t="s">
        <v>27</v>
      </c>
      <c r="G309" s="12">
        <v>0</v>
      </c>
      <c r="H309" s="41">
        <v>0.02</v>
      </c>
      <c r="I309" s="23">
        <v>46235</v>
      </c>
      <c r="J309" s="48">
        <v>0</v>
      </c>
      <c r="K309" s="12" t="s">
        <v>2615</v>
      </c>
      <c r="L309" s="12" t="s">
        <v>2001</v>
      </c>
      <c r="M309" s="12" t="s">
        <v>1317</v>
      </c>
    </row>
    <row r="310" spans="1:13" ht="15" customHeight="1" x14ac:dyDescent="0.25">
      <c r="A310" s="12" t="s">
        <v>2616</v>
      </c>
      <c r="B310" s="12" t="s">
        <v>230</v>
      </c>
      <c r="C310" s="12" t="s">
        <v>231</v>
      </c>
      <c r="D310" s="12" t="s">
        <v>901</v>
      </c>
      <c r="E310" s="12" t="s">
        <v>30</v>
      </c>
      <c r="F310" s="12" t="s">
        <v>31</v>
      </c>
      <c r="G310" s="12">
        <v>2</v>
      </c>
      <c r="H310" s="41">
        <v>0.04</v>
      </c>
      <c r="I310" s="23">
        <v>46235</v>
      </c>
      <c r="J310" s="48">
        <v>828</v>
      </c>
      <c r="K310" s="12" t="s">
        <v>2617</v>
      </c>
      <c r="L310" s="12" t="s">
        <v>2001</v>
      </c>
      <c r="M310" s="12" t="s">
        <v>1317</v>
      </c>
    </row>
    <row r="311" spans="1:13" ht="15" customHeight="1" x14ac:dyDescent="0.25">
      <c r="A311" s="12" t="s">
        <v>2618</v>
      </c>
      <c r="B311" s="12" t="s">
        <v>230</v>
      </c>
      <c r="C311" s="12" t="s">
        <v>231</v>
      </c>
      <c r="D311" s="12" t="s">
        <v>901</v>
      </c>
      <c r="E311" s="12" t="s">
        <v>34</v>
      </c>
      <c r="F311" s="12" t="s">
        <v>35</v>
      </c>
      <c r="G311" s="12">
        <v>1</v>
      </c>
      <c r="H311" s="41">
        <v>0.04</v>
      </c>
      <c r="I311" s="23">
        <v>46235</v>
      </c>
      <c r="J311" s="48">
        <v>360</v>
      </c>
      <c r="K311" s="12" t="s">
        <v>2619</v>
      </c>
      <c r="L311" s="12" t="s">
        <v>2001</v>
      </c>
      <c r="M311" s="12" t="s">
        <v>1317</v>
      </c>
    </row>
    <row r="312" spans="1:13" ht="15" customHeight="1" x14ac:dyDescent="0.25">
      <c r="A312" s="12" t="s">
        <v>2620</v>
      </c>
      <c r="B312" s="12" t="s">
        <v>230</v>
      </c>
      <c r="C312" s="12" t="s">
        <v>231</v>
      </c>
      <c r="D312" s="12" t="s">
        <v>901</v>
      </c>
      <c r="E312" s="12" t="s">
        <v>46</v>
      </c>
      <c r="F312" s="12" t="s">
        <v>47</v>
      </c>
      <c r="G312" s="12">
        <v>1</v>
      </c>
      <c r="H312" s="41">
        <v>-0.01</v>
      </c>
      <c r="I312" s="23">
        <v>46235</v>
      </c>
      <c r="J312" s="48">
        <v>360</v>
      </c>
      <c r="K312" s="12" t="s">
        <v>2621</v>
      </c>
      <c r="L312" s="12" t="s">
        <v>2001</v>
      </c>
      <c r="M312" s="12" t="s">
        <v>1317</v>
      </c>
    </row>
    <row r="313" spans="1:13" ht="15" customHeight="1" x14ac:dyDescent="0.25">
      <c r="A313" s="12" t="s">
        <v>2622</v>
      </c>
      <c r="B313" s="12" t="s">
        <v>230</v>
      </c>
      <c r="C313" s="12" t="s">
        <v>231</v>
      </c>
      <c r="D313" s="12" t="s">
        <v>901</v>
      </c>
      <c r="E313" s="12" t="s">
        <v>48</v>
      </c>
      <c r="F313" s="12" t="s">
        <v>49</v>
      </c>
      <c r="G313" s="12">
        <v>2</v>
      </c>
      <c r="H313" s="41">
        <v>-0.01</v>
      </c>
      <c r="I313" s="23">
        <v>46235</v>
      </c>
      <c r="J313" s="48">
        <v>720</v>
      </c>
      <c r="K313" s="12" t="s">
        <v>2623</v>
      </c>
      <c r="L313" s="12" t="s">
        <v>2001</v>
      </c>
      <c r="M313" s="12" t="s">
        <v>1317</v>
      </c>
    </row>
    <row r="314" spans="1:13" ht="15" customHeight="1" x14ac:dyDescent="0.25">
      <c r="A314" s="12" t="s">
        <v>2624</v>
      </c>
      <c r="B314" s="12" t="s">
        <v>230</v>
      </c>
      <c r="C314" s="12" t="s">
        <v>231</v>
      </c>
      <c r="D314" s="12" t="s">
        <v>901</v>
      </c>
      <c r="E314" s="12" t="s">
        <v>52</v>
      </c>
      <c r="F314" s="12" t="s">
        <v>53</v>
      </c>
      <c r="G314" s="12">
        <v>1</v>
      </c>
      <c r="H314" s="41">
        <v>-0.01</v>
      </c>
      <c r="I314" s="23">
        <v>46235</v>
      </c>
      <c r="J314" s="48">
        <v>414</v>
      </c>
      <c r="K314" s="12" t="s">
        <v>2625</v>
      </c>
      <c r="L314" s="12" t="s">
        <v>2001</v>
      </c>
      <c r="M314" s="12" t="s">
        <v>1317</v>
      </c>
    </row>
    <row r="315" spans="1:13" ht="15" customHeight="1" x14ac:dyDescent="0.25">
      <c r="A315" s="12" t="s">
        <v>2626</v>
      </c>
      <c r="B315" s="12" t="s">
        <v>230</v>
      </c>
      <c r="C315" s="12" t="s">
        <v>231</v>
      </c>
      <c r="D315" s="12" t="s">
        <v>901</v>
      </c>
      <c r="E315" s="12" t="s">
        <v>68</v>
      </c>
      <c r="F315" s="12" t="s">
        <v>69</v>
      </c>
      <c r="G315" s="12">
        <v>2</v>
      </c>
      <c r="H315" s="41">
        <v>7.0000000000000007E-2</v>
      </c>
      <c r="I315" s="23">
        <v>46235</v>
      </c>
      <c r="J315" s="48">
        <v>828</v>
      </c>
      <c r="K315" s="12" t="s">
        <v>2627</v>
      </c>
      <c r="L315" s="12" t="s">
        <v>2001</v>
      </c>
      <c r="M315" s="12" t="s">
        <v>1317</v>
      </c>
    </row>
    <row r="316" spans="1:13" ht="15" customHeight="1" x14ac:dyDescent="0.25">
      <c r="A316" s="12" t="s">
        <v>2628</v>
      </c>
      <c r="B316" s="12" t="s">
        <v>230</v>
      </c>
      <c r="C316" s="12" t="s">
        <v>231</v>
      </c>
      <c r="D316" s="12" t="s">
        <v>901</v>
      </c>
      <c r="E316" s="12" t="s">
        <v>84</v>
      </c>
      <c r="F316" s="12" t="s">
        <v>85</v>
      </c>
      <c r="G316" s="12">
        <v>-1</v>
      </c>
      <c r="H316" s="41">
        <v>0.04</v>
      </c>
      <c r="I316" s="23">
        <v>46235</v>
      </c>
      <c r="J316" s="48">
        <v>-369</v>
      </c>
      <c r="K316" s="12" t="s">
        <v>2629</v>
      </c>
      <c r="L316" s="12" t="s">
        <v>2001</v>
      </c>
      <c r="M316" s="12" t="s">
        <v>1317</v>
      </c>
    </row>
    <row r="317" spans="1:13" ht="15" customHeight="1" x14ac:dyDescent="0.25">
      <c r="A317" s="12" t="s">
        <v>2630</v>
      </c>
      <c r="B317" s="12" t="s">
        <v>233</v>
      </c>
      <c r="C317" s="12" t="s">
        <v>234</v>
      </c>
      <c r="D317" s="12" t="s">
        <v>899</v>
      </c>
      <c r="E317" s="12" t="s">
        <v>4</v>
      </c>
      <c r="F317" s="12" t="s">
        <v>5</v>
      </c>
      <c r="G317" s="12">
        <v>1</v>
      </c>
      <c r="H317" s="41">
        <v>7.0000000000000007E-2</v>
      </c>
      <c r="I317" s="23">
        <v>46235</v>
      </c>
      <c r="J317" s="48">
        <v>369</v>
      </c>
      <c r="K317" s="12" t="s">
        <v>2631</v>
      </c>
      <c r="L317" s="12" t="s">
        <v>2001</v>
      </c>
      <c r="M317" s="12" t="s">
        <v>1317</v>
      </c>
    </row>
    <row r="318" spans="1:13" ht="15" customHeight="1" x14ac:dyDescent="0.25">
      <c r="A318" s="12" t="s">
        <v>2632</v>
      </c>
      <c r="B318" s="12" t="s">
        <v>233</v>
      </c>
      <c r="C318" s="12" t="s">
        <v>234</v>
      </c>
      <c r="D318" s="12" t="s">
        <v>899</v>
      </c>
      <c r="E318" s="12" t="s">
        <v>26</v>
      </c>
      <c r="F318" s="12" t="s">
        <v>27</v>
      </c>
      <c r="G318" s="12">
        <v>0</v>
      </c>
      <c r="H318" s="41">
        <v>7.0000000000000007E-2</v>
      </c>
      <c r="I318" s="23">
        <v>46235</v>
      </c>
      <c r="J318" s="48">
        <v>0</v>
      </c>
      <c r="K318" s="12" t="s">
        <v>2633</v>
      </c>
      <c r="L318" s="12" t="s">
        <v>2001</v>
      </c>
      <c r="M318" s="12" t="s">
        <v>1317</v>
      </c>
    </row>
    <row r="319" spans="1:13" ht="15" customHeight="1" x14ac:dyDescent="0.25">
      <c r="A319" s="12" t="s">
        <v>2634</v>
      </c>
      <c r="B319" s="12" t="s">
        <v>233</v>
      </c>
      <c r="C319" s="12" t="s">
        <v>234</v>
      </c>
      <c r="D319" s="12" t="s">
        <v>899</v>
      </c>
      <c r="E319" s="12" t="s">
        <v>30</v>
      </c>
      <c r="F319" s="12" t="s">
        <v>31</v>
      </c>
      <c r="G319" s="12">
        <v>1</v>
      </c>
      <c r="H319" s="41">
        <v>0.06</v>
      </c>
      <c r="I319" s="23">
        <v>46235</v>
      </c>
      <c r="J319" s="48">
        <v>405</v>
      </c>
      <c r="K319" s="12" t="s">
        <v>2635</v>
      </c>
      <c r="L319" s="12" t="s">
        <v>2001</v>
      </c>
      <c r="M319" s="12" t="s">
        <v>1317</v>
      </c>
    </row>
    <row r="320" spans="1:13" ht="15" customHeight="1" x14ac:dyDescent="0.25">
      <c r="A320" s="12" t="s">
        <v>2636</v>
      </c>
      <c r="B320" s="12" t="s">
        <v>233</v>
      </c>
      <c r="C320" s="12" t="s">
        <v>234</v>
      </c>
      <c r="D320" s="12" t="s">
        <v>899</v>
      </c>
      <c r="E320" s="12" t="s">
        <v>34</v>
      </c>
      <c r="F320" s="12" t="s">
        <v>35</v>
      </c>
      <c r="G320" s="12">
        <v>1</v>
      </c>
      <c r="H320" s="41">
        <v>0.06</v>
      </c>
      <c r="I320" s="23">
        <v>46235</v>
      </c>
      <c r="J320" s="48">
        <v>369</v>
      </c>
      <c r="K320" s="12" t="s">
        <v>2637</v>
      </c>
      <c r="L320" s="12" t="s">
        <v>2001</v>
      </c>
      <c r="M320" s="12" t="s">
        <v>1317</v>
      </c>
    </row>
    <row r="321" spans="1:13" ht="15" customHeight="1" x14ac:dyDescent="0.25">
      <c r="A321" s="12" t="s">
        <v>2638</v>
      </c>
      <c r="B321" s="12" t="s">
        <v>233</v>
      </c>
      <c r="C321" s="12" t="s">
        <v>234</v>
      </c>
      <c r="D321" s="12" t="s">
        <v>899</v>
      </c>
      <c r="E321" s="12" t="s">
        <v>46</v>
      </c>
      <c r="F321" s="12" t="s">
        <v>47</v>
      </c>
      <c r="G321" s="12">
        <v>1</v>
      </c>
      <c r="H321" s="41">
        <v>0.04</v>
      </c>
      <c r="I321" s="23">
        <v>46235</v>
      </c>
      <c r="J321" s="48">
        <v>360</v>
      </c>
      <c r="K321" s="12" t="s">
        <v>2639</v>
      </c>
      <c r="L321" s="12" t="s">
        <v>2001</v>
      </c>
      <c r="M321" s="12" t="s">
        <v>1317</v>
      </c>
    </row>
    <row r="322" spans="1:13" ht="15" customHeight="1" x14ac:dyDescent="0.25">
      <c r="A322" s="12" t="s">
        <v>2640</v>
      </c>
      <c r="B322" s="12" t="s">
        <v>233</v>
      </c>
      <c r="C322" s="12" t="s">
        <v>234</v>
      </c>
      <c r="D322" s="12" t="s">
        <v>899</v>
      </c>
      <c r="E322" s="12" t="s">
        <v>48</v>
      </c>
      <c r="F322" s="12" t="s">
        <v>49</v>
      </c>
      <c r="G322" s="12">
        <v>1</v>
      </c>
      <c r="H322" s="41">
        <v>0.04</v>
      </c>
      <c r="I322" s="23">
        <v>46235</v>
      </c>
      <c r="J322" s="48">
        <v>405</v>
      </c>
      <c r="K322" s="12" t="s">
        <v>2641</v>
      </c>
      <c r="L322" s="12" t="s">
        <v>2001</v>
      </c>
      <c r="M322" s="12" t="s">
        <v>1317</v>
      </c>
    </row>
    <row r="323" spans="1:13" ht="15" customHeight="1" x14ac:dyDescent="0.25">
      <c r="A323" s="12" t="s">
        <v>2642</v>
      </c>
      <c r="B323" s="12" t="s">
        <v>233</v>
      </c>
      <c r="C323" s="12" t="s">
        <v>234</v>
      </c>
      <c r="D323" s="12" t="s">
        <v>899</v>
      </c>
      <c r="E323" s="12" t="s">
        <v>52</v>
      </c>
      <c r="F323" s="12" t="s">
        <v>53</v>
      </c>
      <c r="G323" s="12">
        <v>1</v>
      </c>
      <c r="H323" s="41">
        <v>0.06</v>
      </c>
      <c r="I323" s="23">
        <v>46235</v>
      </c>
      <c r="J323" s="48">
        <v>369</v>
      </c>
      <c r="K323" s="12" t="s">
        <v>2643</v>
      </c>
      <c r="L323" s="12" t="s">
        <v>2001</v>
      </c>
      <c r="M323" s="12" t="s">
        <v>1317</v>
      </c>
    </row>
    <row r="324" spans="1:13" ht="15" customHeight="1" x14ac:dyDescent="0.25">
      <c r="A324" s="12" t="s">
        <v>2644</v>
      </c>
      <c r="B324" s="12" t="s">
        <v>233</v>
      </c>
      <c r="C324" s="12" t="s">
        <v>234</v>
      </c>
      <c r="D324" s="12" t="s">
        <v>899</v>
      </c>
      <c r="E324" s="12" t="s">
        <v>68</v>
      </c>
      <c r="F324" s="12" t="s">
        <v>69</v>
      </c>
      <c r="G324" s="12">
        <v>1</v>
      </c>
      <c r="H324" s="41">
        <v>0.01</v>
      </c>
      <c r="I324" s="23">
        <v>46235</v>
      </c>
      <c r="J324" s="48">
        <v>369</v>
      </c>
      <c r="K324" s="12" t="s">
        <v>2645</v>
      </c>
      <c r="L324" s="12" t="s">
        <v>2001</v>
      </c>
      <c r="M324" s="12" t="s">
        <v>1317</v>
      </c>
    </row>
    <row r="325" spans="1:13" ht="15" customHeight="1" x14ac:dyDescent="0.25">
      <c r="A325" s="12" t="s">
        <v>2646</v>
      </c>
      <c r="B325" s="12" t="s">
        <v>233</v>
      </c>
      <c r="C325" s="12" t="s">
        <v>234</v>
      </c>
      <c r="D325" s="12" t="s">
        <v>899</v>
      </c>
      <c r="E325" s="12" t="s">
        <v>84</v>
      </c>
      <c r="F325" s="12" t="s">
        <v>85</v>
      </c>
      <c r="G325" s="12">
        <v>1</v>
      </c>
      <c r="H325" s="41">
        <v>0.02</v>
      </c>
      <c r="I325" s="23">
        <v>46235</v>
      </c>
      <c r="J325" s="48">
        <v>360</v>
      </c>
      <c r="K325" s="12" t="s">
        <v>2647</v>
      </c>
      <c r="L325" s="12" t="s">
        <v>2001</v>
      </c>
      <c r="M325" s="12" t="s">
        <v>1317</v>
      </c>
    </row>
    <row r="326" spans="1:13" ht="15" customHeight="1" x14ac:dyDescent="0.25">
      <c r="A326" s="12" t="s">
        <v>2648</v>
      </c>
      <c r="B326" s="12" t="s">
        <v>236</v>
      </c>
      <c r="C326" s="12" t="s">
        <v>237</v>
      </c>
      <c r="D326" s="12" t="s">
        <v>899</v>
      </c>
      <c r="E326" s="12" t="s">
        <v>4</v>
      </c>
      <c r="F326" s="12" t="s">
        <v>5</v>
      </c>
      <c r="G326" s="12">
        <v>-1</v>
      </c>
      <c r="H326" s="41">
        <v>0.04</v>
      </c>
      <c r="I326" s="23">
        <v>46235</v>
      </c>
      <c r="J326" s="48">
        <v>-414</v>
      </c>
      <c r="K326" s="12" t="s">
        <v>2649</v>
      </c>
      <c r="L326" s="12" t="s">
        <v>2001</v>
      </c>
      <c r="M326" s="12" t="s">
        <v>1317</v>
      </c>
    </row>
    <row r="327" spans="1:13" ht="15" customHeight="1" x14ac:dyDescent="0.25">
      <c r="A327" s="12" t="s">
        <v>2650</v>
      </c>
      <c r="B327" s="12" t="s">
        <v>236</v>
      </c>
      <c r="C327" s="12" t="s">
        <v>237</v>
      </c>
      <c r="D327" s="12" t="s">
        <v>899</v>
      </c>
      <c r="E327" s="12" t="s">
        <v>26</v>
      </c>
      <c r="F327" s="12" t="s">
        <v>27</v>
      </c>
      <c r="G327" s="12">
        <v>1</v>
      </c>
      <c r="H327" s="41">
        <v>0.02</v>
      </c>
      <c r="I327" s="23">
        <v>46235</v>
      </c>
      <c r="J327" s="48">
        <v>405</v>
      </c>
      <c r="K327" s="12" t="s">
        <v>2651</v>
      </c>
      <c r="L327" s="12" t="s">
        <v>2001</v>
      </c>
      <c r="M327" s="12" t="s">
        <v>1317</v>
      </c>
    </row>
    <row r="328" spans="1:13" ht="15" customHeight="1" x14ac:dyDescent="0.25">
      <c r="A328" s="12" t="s">
        <v>2652</v>
      </c>
      <c r="B328" s="12" t="s">
        <v>236</v>
      </c>
      <c r="C328" s="12" t="s">
        <v>237</v>
      </c>
      <c r="D328" s="12" t="s">
        <v>899</v>
      </c>
      <c r="E328" s="12" t="s">
        <v>30</v>
      </c>
      <c r="F328" s="12" t="s">
        <v>31</v>
      </c>
      <c r="G328" s="12">
        <v>1</v>
      </c>
      <c r="H328" s="41">
        <v>0.06</v>
      </c>
      <c r="I328" s="23">
        <v>46235</v>
      </c>
      <c r="J328" s="48">
        <v>414</v>
      </c>
      <c r="K328" s="12" t="s">
        <v>2653</v>
      </c>
      <c r="L328" s="12" t="s">
        <v>2001</v>
      </c>
      <c r="M328" s="12" t="s">
        <v>1317</v>
      </c>
    </row>
    <row r="329" spans="1:13" ht="15" customHeight="1" x14ac:dyDescent="0.25">
      <c r="A329" s="12" t="s">
        <v>2654</v>
      </c>
      <c r="B329" s="12" t="s">
        <v>236</v>
      </c>
      <c r="C329" s="12" t="s">
        <v>237</v>
      </c>
      <c r="D329" s="12" t="s">
        <v>899</v>
      </c>
      <c r="E329" s="12" t="s">
        <v>34</v>
      </c>
      <c r="F329" s="12" t="s">
        <v>35</v>
      </c>
      <c r="G329" s="12">
        <v>0</v>
      </c>
      <c r="H329" s="41">
        <v>-0.01</v>
      </c>
      <c r="I329" s="23">
        <v>46235</v>
      </c>
      <c r="J329" s="48">
        <v>0</v>
      </c>
      <c r="K329" s="12" t="s">
        <v>2655</v>
      </c>
      <c r="L329" s="12" t="s">
        <v>2001</v>
      </c>
      <c r="M329" s="12" t="s">
        <v>1317</v>
      </c>
    </row>
    <row r="330" spans="1:13" ht="15" customHeight="1" x14ac:dyDescent="0.25">
      <c r="A330" s="12" t="s">
        <v>2656</v>
      </c>
      <c r="B330" s="12" t="s">
        <v>236</v>
      </c>
      <c r="C330" s="12" t="s">
        <v>237</v>
      </c>
      <c r="D330" s="12" t="s">
        <v>899</v>
      </c>
      <c r="E330" s="12" t="s">
        <v>46</v>
      </c>
      <c r="F330" s="12" t="s">
        <v>47</v>
      </c>
      <c r="G330" s="12">
        <v>0</v>
      </c>
      <c r="H330" s="41">
        <v>0</v>
      </c>
      <c r="I330" s="23">
        <v>46235</v>
      </c>
      <c r="J330" s="48">
        <v>0</v>
      </c>
      <c r="K330" s="12" t="s">
        <v>2657</v>
      </c>
      <c r="L330" s="12" t="s">
        <v>2001</v>
      </c>
      <c r="M330" s="12" t="s">
        <v>1317</v>
      </c>
    </row>
    <row r="331" spans="1:13" ht="15" customHeight="1" x14ac:dyDescent="0.25">
      <c r="A331" s="12" t="s">
        <v>2658</v>
      </c>
      <c r="B331" s="12" t="s">
        <v>236</v>
      </c>
      <c r="C331" s="12" t="s">
        <v>237</v>
      </c>
      <c r="D331" s="12" t="s">
        <v>899</v>
      </c>
      <c r="E331" s="12" t="s">
        <v>48</v>
      </c>
      <c r="F331" s="12" t="s">
        <v>49</v>
      </c>
      <c r="G331" s="12">
        <v>1</v>
      </c>
      <c r="H331" s="41">
        <v>0.04</v>
      </c>
      <c r="I331" s="23">
        <v>46235</v>
      </c>
      <c r="J331" s="48">
        <v>405</v>
      </c>
      <c r="K331" s="12" t="s">
        <v>2659</v>
      </c>
      <c r="L331" s="12" t="s">
        <v>2001</v>
      </c>
      <c r="M331" s="12" t="s">
        <v>1317</v>
      </c>
    </row>
    <row r="332" spans="1:13" ht="15" customHeight="1" x14ac:dyDescent="0.25">
      <c r="A332" s="12" t="s">
        <v>2660</v>
      </c>
      <c r="B332" s="12" t="s">
        <v>236</v>
      </c>
      <c r="C332" s="12" t="s">
        <v>237</v>
      </c>
      <c r="D332" s="12" t="s">
        <v>899</v>
      </c>
      <c r="E332" s="12" t="s">
        <v>52</v>
      </c>
      <c r="F332" s="12" t="s">
        <v>53</v>
      </c>
      <c r="G332" s="12">
        <v>2</v>
      </c>
      <c r="H332" s="41">
        <v>-0.02</v>
      </c>
      <c r="I332" s="23">
        <v>46235</v>
      </c>
      <c r="J332" s="48">
        <v>828</v>
      </c>
      <c r="K332" s="12" t="s">
        <v>2661</v>
      </c>
      <c r="L332" s="12" t="s">
        <v>2001</v>
      </c>
      <c r="M332" s="12" t="s">
        <v>1317</v>
      </c>
    </row>
    <row r="333" spans="1:13" ht="15" customHeight="1" x14ac:dyDescent="0.25">
      <c r="A333" s="12" t="s">
        <v>2662</v>
      </c>
      <c r="B333" s="12" t="s">
        <v>236</v>
      </c>
      <c r="C333" s="12" t="s">
        <v>237</v>
      </c>
      <c r="D333" s="12" t="s">
        <v>899</v>
      </c>
      <c r="E333" s="12" t="s">
        <v>68</v>
      </c>
      <c r="F333" s="12" t="s">
        <v>69</v>
      </c>
      <c r="G333" s="12">
        <v>0</v>
      </c>
      <c r="H333" s="41">
        <v>0.03</v>
      </c>
      <c r="I333" s="23">
        <v>46235</v>
      </c>
      <c r="J333" s="48">
        <v>0</v>
      </c>
      <c r="K333" s="12" t="s">
        <v>2663</v>
      </c>
      <c r="L333" s="12" t="s">
        <v>2001</v>
      </c>
      <c r="M333" s="12" t="s">
        <v>1317</v>
      </c>
    </row>
    <row r="334" spans="1:13" ht="15" customHeight="1" x14ac:dyDescent="0.25">
      <c r="A334" s="12" t="s">
        <v>2664</v>
      </c>
      <c r="B334" s="12" t="s">
        <v>236</v>
      </c>
      <c r="C334" s="12" t="s">
        <v>237</v>
      </c>
      <c r="D334" s="12" t="s">
        <v>899</v>
      </c>
      <c r="E334" s="12" t="s">
        <v>84</v>
      </c>
      <c r="F334" s="12" t="s">
        <v>85</v>
      </c>
      <c r="G334" s="12">
        <v>0</v>
      </c>
      <c r="H334" s="41">
        <v>7.0000000000000007E-2</v>
      </c>
      <c r="I334" s="23">
        <v>46235</v>
      </c>
      <c r="J334" s="48">
        <v>0</v>
      </c>
      <c r="K334" s="12" t="s">
        <v>2665</v>
      </c>
      <c r="L334" s="12" t="s">
        <v>2001</v>
      </c>
      <c r="M334" s="12" t="s">
        <v>1317</v>
      </c>
    </row>
    <row r="335" spans="1:13" ht="15" customHeight="1" x14ac:dyDescent="0.25">
      <c r="A335" s="12" t="s">
        <v>2666</v>
      </c>
      <c r="B335" s="12" t="s">
        <v>239</v>
      </c>
      <c r="C335" s="12" t="s">
        <v>240</v>
      </c>
      <c r="D335" s="12" t="s">
        <v>900</v>
      </c>
      <c r="E335" s="12" t="s">
        <v>4</v>
      </c>
      <c r="F335" s="12" t="s">
        <v>5</v>
      </c>
      <c r="G335" s="12">
        <v>0</v>
      </c>
      <c r="H335" s="41">
        <v>-0.02</v>
      </c>
      <c r="I335" s="23">
        <v>46235</v>
      </c>
      <c r="J335" s="48">
        <v>0</v>
      </c>
      <c r="K335" s="12" t="s">
        <v>2667</v>
      </c>
      <c r="L335" s="12" t="s">
        <v>2001</v>
      </c>
      <c r="M335" s="12" t="s">
        <v>1317</v>
      </c>
    </row>
    <row r="336" spans="1:13" ht="15" customHeight="1" x14ac:dyDescent="0.25">
      <c r="A336" s="12" t="s">
        <v>2668</v>
      </c>
      <c r="B336" s="12" t="s">
        <v>239</v>
      </c>
      <c r="C336" s="12" t="s">
        <v>240</v>
      </c>
      <c r="D336" s="12" t="s">
        <v>900</v>
      </c>
      <c r="E336" s="12" t="s">
        <v>26</v>
      </c>
      <c r="F336" s="12" t="s">
        <v>27</v>
      </c>
      <c r="G336" s="12">
        <v>1</v>
      </c>
      <c r="H336" s="41">
        <v>-0.02</v>
      </c>
      <c r="I336" s="23">
        <v>46235</v>
      </c>
      <c r="J336" s="48">
        <v>405</v>
      </c>
      <c r="K336" s="12" t="s">
        <v>2669</v>
      </c>
      <c r="L336" s="12" t="s">
        <v>2001</v>
      </c>
      <c r="M336" s="12" t="s">
        <v>1317</v>
      </c>
    </row>
    <row r="337" spans="1:13" ht="15" customHeight="1" x14ac:dyDescent="0.25">
      <c r="A337" s="12" t="s">
        <v>2670</v>
      </c>
      <c r="B337" s="12" t="s">
        <v>239</v>
      </c>
      <c r="C337" s="12" t="s">
        <v>240</v>
      </c>
      <c r="D337" s="12" t="s">
        <v>900</v>
      </c>
      <c r="E337" s="12" t="s">
        <v>30</v>
      </c>
      <c r="F337" s="12" t="s">
        <v>31</v>
      </c>
      <c r="G337" s="12">
        <v>1</v>
      </c>
      <c r="H337" s="41">
        <v>0.02</v>
      </c>
      <c r="I337" s="23">
        <v>46235</v>
      </c>
      <c r="J337" s="48">
        <v>414</v>
      </c>
      <c r="K337" s="12" t="s">
        <v>2671</v>
      </c>
      <c r="L337" s="12" t="s">
        <v>2001</v>
      </c>
      <c r="M337" s="12" t="s">
        <v>1317</v>
      </c>
    </row>
    <row r="338" spans="1:13" ht="15" customHeight="1" x14ac:dyDescent="0.25">
      <c r="A338" s="12" t="s">
        <v>2672</v>
      </c>
      <c r="B338" s="12" t="s">
        <v>239</v>
      </c>
      <c r="C338" s="12" t="s">
        <v>240</v>
      </c>
      <c r="D338" s="12" t="s">
        <v>900</v>
      </c>
      <c r="E338" s="12" t="s">
        <v>34</v>
      </c>
      <c r="F338" s="12" t="s">
        <v>35</v>
      </c>
      <c r="G338" s="12">
        <v>2</v>
      </c>
      <c r="H338" s="41">
        <v>0.04</v>
      </c>
      <c r="I338" s="23">
        <v>46235</v>
      </c>
      <c r="J338" s="48">
        <v>828</v>
      </c>
      <c r="K338" s="12" t="s">
        <v>2673</v>
      </c>
      <c r="L338" s="12" t="s">
        <v>2001</v>
      </c>
      <c r="M338" s="12" t="s">
        <v>1317</v>
      </c>
    </row>
    <row r="339" spans="1:13" ht="15" customHeight="1" x14ac:dyDescent="0.25">
      <c r="A339" s="12" t="s">
        <v>2674</v>
      </c>
      <c r="B339" s="12" t="s">
        <v>239</v>
      </c>
      <c r="C339" s="12" t="s">
        <v>240</v>
      </c>
      <c r="D339" s="12" t="s">
        <v>900</v>
      </c>
      <c r="E339" s="12" t="s">
        <v>46</v>
      </c>
      <c r="F339" s="12" t="s">
        <v>47</v>
      </c>
      <c r="G339" s="12">
        <v>2</v>
      </c>
      <c r="H339" s="41">
        <v>0.03</v>
      </c>
      <c r="I339" s="23">
        <v>46235</v>
      </c>
      <c r="J339" s="48">
        <v>774</v>
      </c>
      <c r="K339" s="12" t="s">
        <v>2675</v>
      </c>
      <c r="L339" s="12" t="s">
        <v>2001</v>
      </c>
      <c r="M339" s="12" t="s">
        <v>1317</v>
      </c>
    </row>
    <row r="340" spans="1:13" ht="15" customHeight="1" x14ac:dyDescent="0.25">
      <c r="A340" s="12" t="s">
        <v>2676</v>
      </c>
      <c r="B340" s="12" t="s">
        <v>239</v>
      </c>
      <c r="C340" s="12" t="s">
        <v>240</v>
      </c>
      <c r="D340" s="12" t="s">
        <v>900</v>
      </c>
      <c r="E340" s="12" t="s">
        <v>48</v>
      </c>
      <c r="F340" s="12" t="s">
        <v>49</v>
      </c>
      <c r="G340" s="12">
        <v>1</v>
      </c>
      <c r="H340" s="41">
        <v>0.08</v>
      </c>
      <c r="I340" s="23">
        <v>46235</v>
      </c>
      <c r="J340" s="48">
        <v>360</v>
      </c>
      <c r="K340" s="12" t="s">
        <v>2677</v>
      </c>
      <c r="L340" s="12" t="s">
        <v>2001</v>
      </c>
      <c r="M340" s="12" t="s">
        <v>1317</v>
      </c>
    </row>
    <row r="341" spans="1:13" ht="15" customHeight="1" x14ac:dyDescent="0.25">
      <c r="A341" s="12" t="s">
        <v>2678</v>
      </c>
      <c r="B341" s="12" t="s">
        <v>239</v>
      </c>
      <c r="C341" s="12" t="s">
        <v>240</v>
      </c>
      <c r="D341" s="12" t="s">
        <v>900</v>
      </c>
      <c r="E341" s="12" t="s">
        <v>52</v>
      </c>
      <c r="F341" s="12" t="s">
        <v>53</v>
      </c>
      <c r="G341" s="12">
        <v>1</v>
      </c>
      <c r="H341" s="41">
        <v>-0.01</v>
      </c>
      <c r="I341" s="23">
        <v>46235</v>
      </c>
      <c r="J341" s="48">
        <v>360</v>
      </c>
      <c r="K341" s="12" t="s">
        <v>2679</v>
      </c>
      <c r="L341" s="12" t="s">
        <v>2001</v>
      </c>
      <c r="M341" s="12" t="s">
        <v>1317</v>
      </c>
    </row>
    <row r="342" spans="1:13" ht="15" customHeight="1" x14ac:dyDescent="0.25">
      <c r="A342" s="12" t="s">
        <v>2680</v>
      </c>
      <c r="B342" s="12" t="s">
        <v>239</v>
      </c>
      <c r="C342" s="12" t="s">
        <v>240</v>
      </c>
      <c r="D342" s="12" t="s">
        <v>900</v>
      </c>
      <c r="E342" s="12" t="s">
        <v>68</v>
      </c>
      <c r="F342" s="12" t="s">
        <v>69</v>
      </c>
      <c r="G342" s="12">
        <v>2</v>
      </c>
      <c r="H342" s="41">
        <v>-0.02</v>
      </c>
      <c r="I342" s="23">
        <v>46235</v>
      </c>
      <c r="J342" s="48">
        <v>720</v>
      </c>
      <c r="K342" s="12" t="s">
        <v>2681</v>
      </c>
      <c r="L342" s="12" t="s">
        <v>2001</v>
      </c>
      <c r="M342" s="12" t="s">
        <v>1317</v>
      </c>
    </row>
    <row r="343" spans="1:13" ht="15" customHeight="1" x14ac:dyDescent="0.25">
      <c r="A343" s="12" t="s">
        <v>2682</v>
      </c>
      <c r="B343" s="12" t="s">
        <v>239</v>
      </c>
      <c r="C343" s="12" t="s">
        <v>240</v>
      </c>
      <c r="D343" s="12" t="s">
        <v>900</v>
      </c>
      <c r="E343" s="12" t="s">
        <v>84</v>
      </c>
      <c r="F343" s="12" t="s">
        <v>85</v>
      </c>
      <c r="G343" s="12">
        <v>2</v>
      </c>
      <c r="H343" s="41">
        <v>0.06</v>
      </c>
      <c r="I343" s="23">
        <v>46235</v>
      </c>
      <c r="J343" s="48">
        <v>738</v>
      </c>
      <c r="K343" s="12" t="s">
        <v>2683</v>
      </c>
      <c r="L343" s="12" t="s">
        <v>2001</v>
      </c>
      <c r="M343" s="12" t="s">
        <v>1317</v>
      </c>
    </row>
    <row r="344" spans="1:13" ht="15" customHeight="1" x14ac:dyDescent="0.25">
      <c r="A344" s="12" t="s">
        <v>2684</v>
      </c>
      <c r="B344" s="12" t="s">
        <v>242</v>
      </c>
      <c r="C344" s="12" t="s">
        <v>243</v>
      </c>
      <c r="D344" s="12" t="s">
        <v>900</v>
      </c>
      <c r="E344" s="12" t="s">
        <v>4</v>
      </c>
      <c r="F344" s="12" t="s">
        <v>5</v>
      </c>
      <c r="G344" s="12">
        <v>1</v>
      </c>
      <c r="H344" s="41">
        <v>0.03</v>
      </c>
      <c r="I344" s="23">
        <v>46235</v>
      </c>
      <c r="J344" s="48">
        <v>414</v>
      </c>
      <c r="K344" s="12" t="s">
        <v>2685</v>
      </c>
      <c r="L344" s="12" t="s">
        <v>2001</v>
      </c>
      <c r="M344" s="12" t="s">
        <v>1317</v>
      </c>
    </row>
    <row r="345" spans="1:13" ht="15" customHeight="1" x14ac:dyDescent="0.25">
      <c r="A345" s="12" t="s">
        <v>2686</v>
      </c>
      <c r="B345" s="12" t="s">
        <v>242</v>
      </c>
      <c r="C345" s="12" t="s">
        <v>243</v>
      </c>
      <c r="D345" s="12" t="s">
        <v>900</v>
      </c>
      <c r="E345" s="12" t="s">
        <v>26</v>
      </c>
      <c r="F345" s="12" t="s">
        <v>27</v>
      </c>
      <c r="G345" s="12">
        <v>1</v>
      </c>
      <c r="H345" s="41">
        <v>0.08</v>
      </c>
      <c r="I345" s="23">
        <v>46235</v>
      </c>
      <c r="J345" s="48">
        <v>360</v>
      </c>
      <c r="K345" s="12" t="s">
        <v>2687</v>
      </c>
      <c r="L345" s="12" t="s">
        <v>2001</v>
      </c>
      <c r="M345" s="12" t="s">
        <v>1317</v>
      </c>
    </row>
    <row r="346" spans="1:13" ht="15" customHeight="1" x14ac:dyDescent="0.25">
      <c r="A346" s="12" t="s">
        <v>2688</v>
      </c>
      <c r="B346" s="12" t="s">
        <v>242</v>
      </c>
      <c r="C346" s="12" t="s">
        <v>243</v>
      </c>
      <c r="D346" s="12" t="s">
        <v>900</v>
      </c>
      <c r="E346" s="12" t="s">
        <v>30</v>
      </c>
      <c r="F346" s="12" t="s">
        <v>31</v>
      </c>
      <c r="G346" s="12">
        <v>1</v>
      </c>
      <c r="H346" s="41">
        <v>0.06</v>
      </c>
      <c r="I346" s="23">
        <v>46235</v>
      </c>
      <c r="J346" s="48">
        <v>405</v>
      </c>
      <c r="K346" s="12" t="s">
        <v>2689</v>
      </c>
      <c r="L346" s="12" t="s">
        <v>2001</v>
      </c>
      <c r="M346" s="12" t="s">
        <v>1317</v>
      </c>
    </row>
    <row r="347" spans="1:13" ht="15" customHeight="1" x14ac:dyDescent="0.25">
      <c r="A347" s="12" t="s">
        <v>2690</v>
      </c>
      <c r="B347" s="12" t="s">
        <v>242</v>
      </c>
      <c r="C347" s="12" t="s">
        <v>243</v>
      </c>
      <c r="D347" s="12" t="s">
        <v>900</v>
      </c>
      <c r="E347" s="12" t="s">
        <v>34</v>
      </c>
      <c r="F347" s="12" t="s">
        <v>35</v>
      </c>
      <c r="G347" s="12">
        <v>1</v>
      </c>
      <c r="H347" s="41">
        <v>-0.02</v>
      </c>
      <c r="I347" s="23">
        <v>46235</v>
      </c>
      <c r="J347" s="48">
        <v>414</v>
      </c>
      <c r="K347" s="12" t="s">
        <v>2691</v>
      </c>
      <c r="L347" s="12" t="s">
        <v>2001</v>
      </c>
      <c r="M347" s="12" t="s">
        <v>1317</v>
      </c>
    </row>
    <row r="348" spans="1:13" ht="15" customHeight="1" x14ac:dyDescent="0.25">
      <c r="A348" s="12" t="s">
        <v>2692</v>
      </c>
      <c r="B348" s="12" t="s">
        <v>242</v>
      </c>
      <c r="C348" s="12" t="s">
        <v>243</v>
      </c>
      <c r="D348" s="12" t="s">
        <v>900</v>
      </c>
      <c r="E348" s="12" t="s">
        <v>46</v>
      </c>
      <c r="F348" s="12" t="s">
        <v>47</v>
      </c>
      <c r="G348" s="12">
        <v>-1</v>
      </c>
      <c r="H348" s="41">
        <v>7.0000000000000007E-2</v>
      </c>
      <c r="I348" s="23">
        <v>46235</v>
      </c>
      <c r="J348" s="48">
        <v>-405</v>
      </c>
      <c r="K348" s="12" t="s">
        <v>2693</v>
      </c>
      <c r="L348" s="12" t="s">
        <v>2001</v>
      </c>
      <c r="M348" s="12" t="s">
        <v>1317</v>
      </c>
    </row>
    <row r="349" spans="1:13" ht="15" customHeight="1" x14ac:dyDescent="0.25">
      <c r="A349" s="12" t="s">
        <v>2694</v>
      </c>
      <c r="B349" s="12" t="s">
        <v>242</v>
      </c>
      <c r="C349" s="12" t="s">
        <v>243</v>
      </c>
      <c r="D349" s="12" t="s">
        <v>900</v>
      </c>
      <c r="E349" s="12" t="s">
        <v>48</v>
      </c>
      <c r="F349" s="12" t="s">
        <v>49</v>
      </c>
      <c r="G349" s="12">
        <v>1</v>
      </c>
      <c r="H349" s="41">
        <v>0.01</v>
      </c>
      <c r="I349" s="23">
        <v>46235</v>
      </c>
      <c r="J349" s="48">
        <v>387</v>
      </c>
      <c r="K349" s="12" t="s">
        <v>2695</v>
      </c>
      <c r="L349" s="12" t="s">
        <v>2001</v>
      </c>
      <c r="M349" s="12" t="s">
        <v>1317</v>
      </c>
    </row>
    <row r="350" spans="1:13" ht="15" customHeight="1" x14ac:dyDescent="0.25">
      <c r="A350" s="12" t="s">
        <v>2696</v>
      </c>
      <c r="B350" s="12" t="s">
        <v>242</v>
      </c>
      <c r="C350" s="12" t="s">
        <v>243</v>
      </c>
      <c r="D350" s="12" t="s">
        <v>900</v>
      </c>
      <c r="E350" s="12" t="s">
        <v>52</v>
      </c>
      <c r="F350" s="12" t="s">
        <v>53</v>
      </c>
      <c r="G350" s="12">
        <v>-1</v>
      </c>
      <c r="H350" s="41">
        <v>0.02</v>
      </c>
      <c r="I350" s="23">
        <v>46235</v>
      </c>
      <c r="J350" s="48">
        <v>-360</v>
      </c>
      <c r="K350" s="12" t="s">
        <v>2697</v>
      </c>
      <c r="L350" s="12" t="s">
        <v>2001</v>
      </c>
      <c r="M350" s="12" t="s">
        <v>1317</v>
      </c>
    </row>
    <row r="351" spans="1:13" ht="15" customHeight="1" x14ac:dyDescent="0.25">
      <c r="A351" s="12" t="s">
        <v>2698</v>
      </c>
      <c r="B351" s="12" t="s">
        <v>242</v>
      </c>
      <c r="C351" s="12" t="s">
        <v>243</v>
      </c>
      <c r="D351" s="12" t="s">
        <v>900</v>
      </c>
      <c r="E351" s="12" t="s">
        <v>68</v>
      </c>
      <c r="F351" s="12" t="s">
        <v>69</v>
      </c>
      <c r="G351" s="12">
        <v>1</v>
      </c>
      <c r="H351" s="41">
        <v>0.02</v>
      </c>
      <c r="I351" s="23">
        <v>46235</v>
      </c>
      <c r="J351" s="48">
        <v>405</v>
      </c>
      <c r="K351" s="12" t="s">
        <v>2699</v>
      </c>
      <c r="L351" s="12" t="s">
        <v>2001</v>
      </c>
      <c r="M351" s="12" t="s">
        <v>1317</v>
      </c>
    </row>
    <row r="352" spans="1:13" ht="15" customHeight="1" x14ac:dyDescent="0.25">
      <c r="A352" s="12" t="s">
        <v>2700</v>
      </c>
      <c r="B352" s="12" t="s">
        <v>242</v>
      </c>
      <c r="C352" s="12" t="s">
        <v>243</v>
      </c>
      <c r="D352" s="12" t="s">
        <v>900</v>
      </c>
      <c r="E352" s="12" t="s">
        <v>84</v>
      </c>
      <c r="F352" s="12" t="s">
        <v>85</v>
      </c>
      <c r="G352" s="12">
        <v>2</v>
      </c>
      <c r="H352" s="41">
        <v>0.04</v>
      </c>
      <c r="I352" s="23">
        <v>46235</v>
      </c>
      <c r="J352" s="48">
        <v>738</v>
      </c>
      <c r="K352" s="12" t="s">
        <v>2701</v>
      </c>
      <c r="L352" s="12" t="s">
        <v>2001</v>
      </c>
      <c r="M352" s="12" t="s">
        <v>1317</v>
      </c>
    </row>
    <row r="353" spans="1:13" ht="15" customHeight="1" x14ac:dyDescent="0.25">
      <c r="A353" s="12" t="s">
        <v>2702</v>
      </c>
      <c r="B353" s="12" t="s">
        <v>245</v>
      </c>
      <c r="C353" s="12" t="s">
        <v>246</v>
      </c>
      <c r="D353" s="12" t="s">
        <v>900</v>
      </c>
      <c r="E353" s="12" t="s">
        <v>4</v>
      </c>
      <c r="F353" s="12" t="s">
        <v>5</v>
      </c>
      <c r="G353" s="12">
        <v>0</v>
      </c>
      <c r="H353" s="41">
        <v>0.03</v>
      </c>
      <c r="I353" s="23">
        <v>46235</v>
      </c>
      <c r="J353" s="48">
        <v>0</v>
      </c>
      <c r="K353" s="12" t="s">
        <v>2703</v>
      </c>
      <c r="L353" s="12" t="s">
        <v>2001</v>
      </c>
      <c r="M353" s="12" t="s">
        <v>1317</v>
      </c>
    </row>
    <row r="354" spans="1:13" ht="15" customHeight="1" x14ac:dyDescent="0.25">
      <c r="A354" s="12" t="s">
        <v>2704</v>
      </c>
      <c r="B354" s="12" t="s">
        <v>245</v>
      </c>
      <c r="C354" s="12" t="s">
        <v>246</v>
      </c>
      <c r="D354" s="12" t="s">
        <v>900</v>
      </c>
      <c r="E354" s="12" t="s">
        <v>26</v>
      </c>
      <c r="F354" s="12" t="s">
        <v>27</v>
      </c>
      <c r="G354" s="12">
        <v>1</v>
      </c>
      <c r="H354" s="41">
        <v>-0.02</v>
      </c>
      <c r="I354" s="23">
        <v>46235</v>
      </c>
      <c r="J354" s="48">
        <v>369</v>
      </c>
      <c r="K354" s="12" t="s">
        <v>2705</v>
      </c>
      <c r="L354" s="12" t="s">
        <v>2001</v>
      </c>
      <c r="M354" s="12" t="s">
        <v>1317</v>
      </c>
    </row>
    <row r="355" spans="1:13" ht="15" customHeight="1" x14ac:dyDescent="0.25">
      <c r="A355" s="12" t="s">
        <v>2706</v>
      </c>
      <c r="B355" s="12" t="s">
        <v>245</v>
      </c>
      <c r="C355" s="12" t="s">
        <v>246</v>
      </c>
      <c r="D355" s="12" t="s">
        <v>900</v>
      </c>
      <c r="E355" s="12" t="s">
        <v>30</v>
      </c>
      <c r="F355" s="12" t="s">
        <v>31</v>
      </c>
      <c r="G355" s="12">
        <v>1</v>
      </c>
      <c r="H355" s="41">
        <v>0.01</v>
      </c>
      <c r="I355" s="23">
        <v>46235</v>
      </c>
      <c r="J355" s="48">
        <v>405</v>
      </c>
      <c r="K355" s="12" t="s">
        <v>2707</v>
      </c>
      <c r="L355" s="12" t="s">
        <v>2001</v>
      </c>
      <c r="M355" s="12" t="s">
        <v>1317</v>
      </c>
    </row>
    <row r="356" spans="1:13" ht="15" customHeight="1" x14ac:dyDescent="0.25">
      <c r="A356" s="12" t="s">
        <v>2708</v>
      </c>
      <c r="B356" s="12" t="s">
        <v>245</v>
      </c>
      <c r="C356" s="12" t="s">
        <v>246</v>
      </c>
      <c r="D356" s="12" t="s">
        <v>900</v>
      </c>
      <c r="E356" s="12" t="s">
        <v>34</v>
      </c>
      <c r="F356" s="12" t="s">
        <v>35</v>
      </c>
      <c r="G356" s="12">
        <v>-1</v>
      </c>
      <c r="H356" s="41">
        <v>-0.01</v>
      </c>
      <c r="I356" s="23">
        <v>46235</v>
      </c>
      <c r="J356" s="48">
        <v>-369</v>
      </c>
      <c r="K356" s="12" t="s">
        <v>2709</v>
      </c>
      <c r="L356" s="12" t="s">
        <v>2001</v>
      </c>
      <c r="M356" s="12" t="s">
        <v>1317</v>
      </c>
    </row>
    <row r="357" spans="1:13" ht="15" customHeight="1" x14ac:dyDescent="0.25">
      <c r="A357" s="12" t="s">
        <v>2710</v>
      </c>
      <c r="B357" s="12" t="s">
        <v>245</v>
      </c>
      <c r="C357" s="12" t="s">
        <v>246</v>
      </c>
      <c r="D357" s="12" t="s">
        <v>900</v>
      </c>
      <c r="E357" s="12" t="s">
        <v>46</v>
      </c>
      <c r="F357" s="12" t="s">
        <v>47</v>
      </c>
      <c r="G357" s="12">
        <v>2</v>
      </c>
      <c r="H357" s="41">
        <v>0.06</v>
      </c>
      <c r="I357" s="23">
        <v>46235</v>
      </c>
      <c r="J357" s="48">
        <v>720</v>
      </c>
      <c r="K357" s="12" t="s">
        <v>2711</v>
      </c>
      <c r="L357" s="12" t="s">
        <v>2001</v>
      </c>
      <c r="M357" s="12" t="s">
        <v>1317</v>
      </c>
    </row>
    <row r="358" spans="1:13" ht="15" customHeight="1" x14ac:dyDescent="0.25">
      <c r="A358" s="12" t="s">
        <v>2712</v>
      </c>
      <c r="B358" s="12" t="s">
        <v>245</v>
      </c>
      <c r="C358" s="12" t="s">
        <v>246</v>
      </c>
      <c r="D358" s="12" t="s">
        <v>900</v>
      </c>
      <c r="E358" s="12" t="s">
        <v>48</v>
      </c>
      <c r="F358" s="12" t="s">
        <v>49</v>
      </c>
      <c r="G358" s="12">
        <v>1</v>
      </c>
      <c r="H358" s="41">
        <v>0.03</v>
      </c>
      <c r="I358" s="23">
        <v>46235</v>
      </c>
      <c r="J358" s="48">
        <v>387</v>
      </c>
      <c r="K358" s="12" t="s">
        <v>2713</v>
      </c>
      <c r="L358" s="12" t="s">
        <v>2001</v>
      </c>
      <c r="M358" s="12" t="s">
        <v>1317</v>
      </c>
    </row>
    <row r="359" spans="1:13" ht="15" customHeight="1" x14ac:dyDescent="0.25">
      <c r="A359" s="12" t="s">
        <v>2714</v>
      </c>
      <c r="B359" s="12" t="s">
        <v>245</v>
      </c>
      <c r="C359" s="12" t="s">
        <v>246</v>
      </c>
      <c r="D359" s="12" t="s">
        <v>900</v>
      </c>
      <c r="E359" s="12" t="s">
        <v>52</v>
      </c>
      <c r="F359" s="12" t="s">
        <v>53</v>
      </c>
      <c r="G359" s="12">
        <v>2</v>
      </c>
      <c r="H359" s="41">
        <v>0.08</v>
      </c>
      <c r="I359" s="23">
        <v>46235</v>
      </c>
      <c r="J359" s="48">
        <v>810</v>
      </c>
      <c r="K359" s="12" t="s">
        <v>2715</v>
      </c>
      <c r="L359" s="12" t="s">
        <v>2001</v>
      </c>
      <c r="M359" s="12" t="s">
        <v>1317</v>
      </c>
    </row>
    <row r="360" spans="1:13" ht="15" customHeight="1" x14ac:dyDescent="0.25">
      <c r="A360" s="12" t="s">
        <v>2716</v>
      </c>
      <c r="B360" s="12" t="s">
        <v>245</v>
      </c>
      <c r="C360" s="12" t="s">
        <v>246</v>
      </c>
      <c r="D360" s="12" t="s">
        <v>900</v>
      </c>
      <c r="E360" s="12" t="s">
        <v>68</v>
      </c>
      <c r="F360" s="12" t="s">
        <v>69</v>
      </c>
      <c r="G360" s="12">
        <v>-1</v>
      </c>
      <c r="H360" s="41">
        <v>0.06</v>
      </c>
      <c r="I360" s="23">
        <v>46235</v>
      </c>
      <c r="J360" s="48">
        <v>-414</v>
      </c>
      <c r="K360" s="12" t="s">
        <v>2717</v>
      </c>
      <c r="L360" s="12" t="s">
        <v>2001</v>
      </c>
      <c r="M360" s="12" t="s">
        <v>1317</v>
      </c>
    </row>
    <row r="361" spans="1:13" ht="15" customHeight="1" x14ac:dyDescent="0.25">
      <c r="A361" s="12" t="s">
        <v>2718</v>
      </c>
      <c r="B361" s="12" t="s">
        <v>245</v>
      </c>
      <c r="C361" s="12" t="s">
        <v>246</v>
      </c>
      <c r="D361" s="12" t="s">
        <v>900</v>
      </c>
      <c r="E361" s="12" t="s">
        <v>84</v>
      </c>
      <c r="F361" s="12" t="s">
        <v>85</v>
      </c>
      <c r="G361" s="12">
        <v>0</v>
      </c>
      <c r="H361" s="41">
        <v>0.06</v>
      </c>
      <c r="I361" s="23">
        <v>46235</v>
      </c>
      <c r="J361" s="48">
        <v>0</v>
      </c>
      <c r="K361" s="12" t="s">
        <v>2719</v>
      </c>
      <c r="L361" s="12" t="s">
        <v>2001</v>
      </c>
      <c r="M361" s="12" t="s">
        <v>1317</v>
      </c>
    </row>
    <row r="362" spans="1:13" ht="15" customHeight="1" x14ac:dyDescent="0.25">
      <c r="A362" s="12" t="s">
        <v>2720</v>
      </c>
      <c r="B362" s="12" t="s">
        <v>248</v>
      </c>
      <c r="C362" s="12" t="s">
        <v>249</v>
      </c>
      <c r="D362" s="12" t="s">
        <v>900</v>
      </c>
      <c r="E362" s="12" t="s">
        <v>4</v>
      </c>
      <c r="F362" s="12" t="s">
        <v>5</v>
      </c>
      <c r="G362" s="12">
        <v>1</v>
      </c>
      <c r="H362" s="41">
        <v>0</v>
      </c>
      <c r="I362" s="23">
        <v>46235</v>
      </c>
      <c r="J362" s="48">
        <v>360</v>
      </c>
      <c r="K362" s="12" t="s">
        <v>2721</v>
      </c>
      <c r="L362" s="12" t="s">
        <v>2001</v>
      </c>
      <c r="M362" s="12" t="s">
        <v>1317</v>
      </c>
    </row>
    <row r="363" spans="1:13" ht="15" customHeight="1" x14ac:dyDescent="0.25">
      <c r="A363" s="12" t="s">
        <v>2722</v>
      </c>
      <c r="B363" s="12" t="s">
        <v>248</v>
      </c>
      <c r="C363" s="12" t="s">
        <v>249</v>
      </c>
      <c r="D363" s="12" t="s">
        <v>900</v>
      </c>
      <c r="E363" s="12" t="s">
        <v>26</v>
      </c>
      <c r="F363" s="12" t="s">
        <v>27</v>
      </c>
      <c r="G363" s="12">
        <v>-1</v>
      </c>
      <c r="H363" s="41">
        <v>7.0000000000000007E-2</v>
      </c>
      <c r="I363" s="23">
        <v>46235</v>
      </c>
      <c r="J363" s="48">
        <v>-369</v>
      </c>
      <c r="K363" s="12" t="s">
        <v>2723</v>
      </c>
      <c r="L363" s="12" t="s">
        <v>2001</v>
      </c>
      <c r="M363" s="12" t="s">
        <v>1317</v>
      </c>
    </row>
    <row r="364" spans="1:13" ht="15" customHeight="1" x14ac:dyDescent="0.25">
      <c r="A364" s="12" t="s">
        <v>2724</v>
      </c>
      <c r="B364" s="12" t="s">
        <v>248</v>
      </c>
      <c r="C364" s="12" t="s">
        <v>249</v>
      </c>
      <c r="D364" s="12" t="s">
        <v>900</v>
      </c>
      <c r="E364" s="12" t="s">
        <v>30</v>
      </c>
      <c r="F364" s="12" t="s">
        <v>31</v>
      </c>
      <c r="G364" s="12">
        <v>2</v>
      </c>
      <c r="H364" s="41">
        <v>0.05</v>
      </c>
      <c r="I364" s="23">
        <v>46235</v>
      </c>
      <c r="J364" s="48">
        <v>720</v>
      </c>
      <c r="K364" s="12" t="s">
        <v>2725</v>
      </c>
      <c r="L364" s="12" t="s">
        <v>2001</v>
      </c>
      <c r="M364" s="12" t="s">
        <v>1317</v>
      </c>
    </row>
    <row r="365" spans="1:13" ht="15" customHeight="1" x14ac:dyDescent="0.25">
      <c r="A365" s="12" t="s">
        <v>2726</v>
      </c>
      <c r="B365" s="12" t="s">
        <v>248</v>
      </c>
      <c r="C365" s="12" t="s">
        <v>249</v>
      </c>
      <c r="D365" s="12" t="s">
        <v>900</v>
      </c>
      <c r="E365" s="12" t="s">
        <v>34</v>
      </c>
      <c r="F365" s="12" t="s">
        <v>35</v>
      </c>
      <c r="G365" s="12">
        <v>1</v>
      </c>
      <c r="H365" s="41">
        <v>-0.01</v>
      </c>
      <c r="I365" s="23">
        <v>46235</v>
      </c>
      <c r="J365" s="48">
        <v>414</v>
      </c>
      <c r="K365" s="12" t="s">
        <v>2727</v>
      </c>
      <c r="L365" s="12" t="s">
        <v>2001</v>
      </c>
      <c r="M365" s="12" t="s">
        <v>1317</v>
      </c>
    </row>
    <row r="366" spans="1:13" ht="15" customHeight="1" x14ac:dyDescent="0.25">
      <c r="A366" s="12" t="s">
        <v>2728</v>
      </c>
      <c r="B366" s="12" t="s">
        <v>248</v>
      </c>
      <c r="C366" s="12" t="s">
        <v>249</v>
      </c>
      <c r="D366" s="12" t="s">
        <v>900</v>
      </c>
      <c r="E366" s="12" t="s">
        <v>46</v>
      </c>
      <c r="F366" s="12" t="s">
        <v>47</v>
      </c>
      <c r="G366" s="12">
        <v>-1</v>
      </c>
      <c r="H366" s="41">
        <v>-0.01</v>
      </c>
      <c r="I366" s="23">
        <v>46235</v>
      </c>
      <c r="J366" s="48">
        <v>-360</v>
      </c>
      <c r="K366" s="12" t="s">
        <v>2729</v>
      </c>
      <c r="L366" s="12" t="s">
        <v>2001</v>
      </c>
      <c r="M366" s="12" t="s">
        <v>1317</v>
      </c>
    </row>
    <row r="367" spans="1:13" ht="15" customHeight="1" x14ac:dyDescent="0.25">
      <c r="A367" s="12" t="s">
        <v>2730</v>
      </c>
      <c r="B367" s="12" t="s">
        <v>248</v>
      </c>
      <c r="C367" s="12" t="s">
        <v>249</v>
      </c>
      <c r="D367" s="12" t="s">
        <v>900</v>
      </c>
      <c r="E367" s="12" t="s">
        <v>48</v>
      </c>
      <c r="F367" s="12" t="s">
        <v>49</v>
      </c>
      <c r="G367" s="12">
        <v>1</v>
      </c>
      <c r="H367" s="41">
        <v>0.03</v>
      </c>
      <c r="I367" s="23">
        <v>46235</v>
      </c>
      <c r="J367" s="48">
        <v>414</v>
      </c>
      <c r="K367" s="12" t="s">
        <v>2731</v>
      </c>
      <c r="L367" s="12" t="s">
        <v>2001</v>
      </c>
      <c r="M367" s="12" t="s">
        <v>1317</v>
      </c>
    </row>
    <row r="368" spans="1:13" ht="15" customHeight="1" x14ac:dyDescent="0.25">
      <c r="A368" s="12" t="s">
        <v>2732</v>
      </c>
      <c r="B368" s="12" t="s">
        <v>248</v>
      </c>
      <c r="C368" s="12" t="s">
        <v>249</v>
      </c>
      <c r="D368" s="12" t="s">
        <v>900</v>
      </c>
      <c r="E368" s="12" t="s">
        <v>52</v>
      </c>
      <c r="F368" s="12" t="s">
        <v>53</v>
      </c>
      <c r="G368" s="12">
        <v>1</v>
      </c>
      <c r="H368" s="41">
        <v>0</v>
      </c>
      <c r="I368" s="23">
        <v>46235</v>
      </c>
      <c r="J368" s="48">
        <v>369</v>
      </c>
      <c r="K368" s="12" t="s">
        <v>2733</v>
      </c>
      <c r="L368" s="12" t="s">
        <v>2001</v>
      </c>
      <c r="M368" s="12" t="s">
        <v>1317</v>
      </c>
    </row>
    <row r="369" spans="1:13" ht="15" customHeight="1" x14ac:dyDescent="0.25">
      <c r="A369" s="12" t="s">
        <v>2734</v>
      </c>
      <c r="B369" s="12" t="s">
        <v>248</v>
      </c>
      <c r="C369" s="12" t="s">
        <v>249</v>
      </c>
      <c r="D369" s="12" t="s">
        <v>900</v>
      </c>
      <c r="E369" s="12" t="s">
        <v>68</v>
      </c>
      <c r="F369" s="12" t="s">
        <v>69</v>
      </c>
      <c r="G369" s="12">
        <v>1</v>
      </c>
      <c r="H369" s="41">
        <v>0.06</v>
      </c>
      <c r="I369" s="23">
        <v>46235</v>
      </c>
      <c r="J369" s="48">
        <v>369</v>
      </c>
      <c r="K369" s="12" t="s">
        <v>2735</v>
      </c>
      <c r="L369" s="12" t="s">
        <v>2001</v>
      </c>
      <c r="M369" s="12" t="s">
        <v>1317</v>
      </c>
    </row>
    <row r="370" spans="1:13" ht="15" customHeight="1" x14ac:dyDescent="0.25">
      <c r="A370" s="12" t="s">
        <v>2736</v>
      </c>
      <c r="B370" s="12" t="s">
        <v>248</v>
      </c>
      <c r="C370" s="12" t="s">
        <v>249</v>
      </c>
      <c r="D370" s="12" t="s">
        <v>900</v>
      </c>
      <c r="E370" s="12" t="s">
        <v>84</v>
      </c>
      <c r="F370" s="12" t="s">
        <v>85</v>
      </c>
      <c r="G370" s="12">
        <v>1</v>
      </c>
      <c r="H370" s="41">
        <v>7.0000000000000007E-2</v>
      </c>
      <c r="I370" s="23">
        <v>46235</v>
      </c>
      <c r="J370" s="48">
        <v>405</v>
      </c>
      <c r="K370" s="12" t="s">
        <v>2737</v>
      </c>
      <c r="L370" s="12" t="s">
        <v>2001</v>
      </c>
      <c r="M370" s="12" t="s">
        <v>1317</v>
      </c>
    </row>
    <row r="371" spans="1:13" ht="15" customHeight="1" x14ac:dyDescent="0.25">
      <c r="A371" s="12" t="s">
        <v>2738</v>
      </c>
      <c r="B371" s="12" t="s">
        <v>251</v>
      </c>
      <c r="C371" s="12" t="s">
        <v>252</v>
      </c>
      <c r="D371" s="12" t="s">
        <v>900</v>
      </c>
      <c r="E371" s="12" t="s">
        <v>4</v>
      </c>
      <c r="F371" s="12" t="s">
        <v>5</v>
      </c>
      <c r="G371" s="12">
        <v>-1</v>
      </c>
      <c r="H371" s="41">
        <v>7.0000000000000007E-2</v>
      </c>
      <c r="I371" s="23">
        <v>46235</v>
      </c>
      <c r="J371" s="48">
        <v>-414</v>
      </c>
      <c r="K371" s="12" t="s">
        <v>2739</v>
      </c>
      <c r="L371" s="12" t="s">
        <v>2001</v>
      </c>
      <c r="M371" s="12" t="s">
        <v>1317</v>
      </c>
    </row>
    <row r="372" spans="1:13" ht="15" customHeight="1" x14ac:dyDescent="0.25">
      <c r="A372" s="12" t="s">
        <v>2740</v>
      </c>
      <c r="B372" s="12" t="s">
        <v>251</v>
      </c>
      <c r="C372" s="12" t="s">
        <v>252</v>
      </c>
      <c r="D372" s="12" t="s">
        <v>900</v>
      </c>
      <c r="E372" s="12" t="s">
        <v>26</v>
      </c>
      <c r="F372" s="12" t="s">
        <v>27</v>
      </c>
      <c r="G372" s="12">
        <v>-1</v>
      </c>
      <c r="H372" s="41">
        <v>0.05</v>
      </c>
      <c r="I372" s="23">
        <v>46235</v>
      </c>
      <c r="J372" s="48">
        <v>-414</v>
      </c>
      <c r="K372" s="12" t="s">
        <v>2741</v>
      </c>
      <c r="L372" s="12" t="s">
        <v>2001</v>
      </c>
      <c r="M372" s="12" t="s">
        <v>1317</v>
      </c>
    </row>
    <row r="373" spans="1:13" ht="15" customHeight="1" x14ac:dyDescent="0.25">
      <c r="A373" s="12" t="s">
        <v>2742</v>
      </c>
      <c r="B373" s="12" t="s">
        <v>251</v>
      </c>
      <c r="C373" s="12" t="s">
        <v>252</v>
      </c>
      <c r="D373" s="12" t="s">
        <v>900</v>
      </c>
      <c r="E373" s="12" t="s">
        <v>30</v>
      </c>
      <c r="F373" s="12" t="s">
        <v>31</v>
      </c>
      <c r="G373" s="12">
        <v>0</v>
      </c>
      <c r="H373" s="41">
        <v>0.02</v>
      </c>
      <c r="I373" s="23">
        <v>46235</v>
      </c>
      <c r="J373" s="48">
        <v>0</v>
      </c>
      <c r="K373" s="12" t="s">
        <v>2743</v>
      </c>
      <c r="L373" s="12" t="s">
        <v>2001</v>
      </c>
      <c r="M373" s="12" t="s">
        <v>1317</v>
      </c>
    </row>
    <row r="374" spans="1:13" ht="15" customHeight="1" x14ac:dyDescent="0.25">
      <c r="A374" s="12" t="s">
        <v>2744</v>
      </c>
      <c r="B374" s="12" t="s">
        <v>251</v>
      </c>
      <c r="C374" s="12" t="s">
        <v>252</v>
      </c>
      <c r="D374" s="12" t="s">
        <v>900</v>
      </c>
      <c r="E374" s="12" t="s">
        <v>34</v>
      </c>
      <c r="F374" s="12" t="s">
        <v>35</v>
      </c>
      <c r="G374" s="12">
        <v>1</v>
      </c>
      <c r="H374" s="41">
        <v>0.02</v>
      </c>
      <c r="I374" s="23">
        <v>46235</v>
      </c>
      <c r="J374" s="48">
        <v>360</v>
      </c>
      <c r="K374" s="12" t="s">
        <v>2745</v>
      </c>
      <c r="L374" s="12" t="s">
        <v>2001</v>
      </c>
      <c r="M374" s="12" t="s">
        <v>1317</v>
      </c>
    </row>
    <row r="375" spans="1:13" ht="15" customHeight="1" x14ac:dyDescent="0.25">
      <c r="A375" s="12" t="s">
        <v>2746</v>
      </c>
      <c r="B375" s="12" t="s">
        <v>251</v>
      </c>
      <c r="C375" s="12" t="s">
        <v>252</v>
      </c>
      <c r="D375" s="12" t="s">
        <v>900</v>
      </c>
      <c r="E375" s="12" t="s">
        <v>46</v>
      </c>
      <c r="F375" s="12" t="s">
        <v>47</v>
      </c>
      <c r="G375" s="12">
        <v>2</v>
      </c>
      <c r="H375" s="41">
        <v>0</v>
      </c>
      <c r="I375" s="23">
        <v>46235</v>
      </c>
      <c r="J375" s="48">
        <v>738</v>
      </c>
      <c r="K375" s="12" t="s">
        <v>2747</v>
      </c>
      <c r="L375" s="12" t="s">
        <v>2001</v>
      </c>
      <c r="M375" s="12" t="s">
        <v>1317</v>
      </c>
    </row>
    <row r="376" spans="1:13" ht="15" customHeight="1" x14ac:dyDescent="0.25">
      <c r="A376" s="12" t="s">
        <v>2748</v>
      </c>
      <c r="B376" s="12" t="s">
        <v>251</v>
      </c>
      <c r="C376" s="12" t="s">
        <v>252</v>
      </c>
      <c r="D376" s="12" t="s">
        <v>900</v>
      </c>
      <c r="E376" s="12" t="s">
        <v>48</v>
      </c>
      <c r="F376" s="12" t="s">
        <v>49</v>
      </c>
      <c r="G376" s="12">
        <v>1</v>
      </c>
      <c r="H376" s="41">
        <v>7.0000000000000007E-2</v>
      </c>
      <c r="I376" s="23">
        <v>46235</v>
      </c>
      <c r="J376" s="48">
        <v>369</v>
      </c>
      <c r="K376" s="12" t="s">
        <v>2749</v>
      </c>
      <c r="L376" s="12" t="s">
        <v>2001</v>
      </c>
      <c r="M376" s="12" t="s">
        <v>1317</v>
      </c>
    </row>
    <row r="377" spans="1:13" ht="15" customHeight="1" x14ac:dyDescent="0.25">
      <c r="A377" s="12" t="s">
        <v>2750</v>
      </c>
      <c r="B377" s="12" t="s">
        <v>251</v>
      </c>
      <c r="C377" s="12" t="s">
        <v>252</v>
      </c>
      <c r="D377" s="12" t="s">
        <v>900</v>
      </c>
      <c r="E377" s="12" t="s">
        <v>52</v>
      </c>
      <c r="F377" s="12" t="s">
        <v>53</v>
      </c>
      <c r="G377" s="12">
        <v>2</v>
      </c>
      <c r="H377" s="41">
        <v>0.06</v>
      </c>
      <c r="I377" s="23">
        <v>46235</v>
      </c>
      <c r="J377" s="48">
        <v>774</v>
      </c>
      <c r="K377" s="12" t="s">
        <v>2751</v>
      </c>
      <c r="L377" s="12" t="s">
        <v>2001</v>
      </c>
      <c r="M377" s="12" t="s">
        <v>1317</v>
      </c>
    </row>
    <row r="378" spans="1:13" ht="15" customHeight="1" x14ac:dyDescent="0.25">
      <c r="A378" s="12" t="s">
        <v>2752</v>
      </c>
      <c r="B378" s="12" t="s">
        <v>251</v>
      </c>
      <c r="C378" s="12" t="s">
        <v>252</v>
      </c>
      <c r="D378" s="12" t="s">
        <v>900</v>
      </c>
      <c r="E378" s="12" t="s">
        <v>68</v>
      </c>
      <c r="F378" s="12" t="s">
        <v>69</v>
      </c>
      <c r="G378" s="12">
        <v>-1</v>
      </c>
      <c r="H378" s="41">
        <v>-0.02</v>
      </c>
      <c r="I378" s="23">
        <v>46235</v>
      </c>
      <c r="J378" s="48">
        <v>-360</v>
      </c>
      <c r="K378" s="12" t="s">
        <v>2753</v>
      </c>
      <c r="L378" s="12" t="s">
        <v>2001</v>
      </c>
      <c r="M378" s="12" t="s">
        <v>1317</v>
      </c>
    </row>
    <row r="379" spans="1:13" ht="15" customHeight="1" x14ac:dyDescent="0.25">
      <c r="A379" s="12" t="s">
        <v>2754</v>
      </c>
      <c r="B379" s="12" t="s">
        <v>251</v>
      </c>
      <c r="C379" s="12" t="s">
        <v>252</v>
      </c>
      <c r="D379" s="12" t="s">
        <v>900</v>
      </c>
      <c r="E379" s="12" t="s">
        <v>84</v>
      </c>
      <c r="F379" s="12" t="s">
        <v>85</v>
      </c>
      <c r="G379" s="12">
        <v>0</v>
      </c>
      <c r="H379" s="41">
        <v>-0.02</v>
      </c>
      <c r="I379" s="23">
        <v>46235</v>
      </c>
      <c r="J379" s="48">
        <v>0</v>
      </c>
      <c r="K379" s="12" t="s">
        <v>2755</v>
      </c>
      <c r="L379" s="12" t="s">
        <v>2001</v>
      </c>
      <c r="M379" s="12" t="s">
        <v>1317</v>
      </c>
    </row>
    <row r="380" spans="1:13" ht="15" customHeight="1" x14ac:dyDescent="0.25">
      <c r="A380" s="12" t="s">
        <v>2756</v>
      </c>
      <c r="B380" s="12" t="s">
        <v>254</v>
      </c>
      <c r="C380" s="12" t="s">
        <v>255</v>
      </c>
      <c r="D380" s="12" t="s">
        <v>899</v>
      </c>
      <c r="E380" s="12" t="s">
        <v>4</v>
      </c>
      <c r="F380" s="12" t="s">
        <v>5</v>
      </c>
      <c r="G380" s="12">
        <v>0</v>
      </c>
      <c r="H380" s="41">
        <v>-0.02</v>
      </c>
      <c r="I380" s="23">
        <v>46235</v>
      </c>
      <c r="J380" s="48">
        <v>0</v>
      </c>
      <c r="K380" s="12" t="s">
        <v>2757</v>
      </c>
      <c r="L380" s="12" t="s">
        <v>2001</v>
      </c>
      <c r="M380" s="12" t="s">
        <v>1317</v>
      </c>
    </row>
    <row r="381" spans="1:13" ht="15" customHeight="1" x14ac:dyDescent="0.25">
      <c r="A381" s="12" t="s">
        <v>2758</v>
      </c>
      <c r="B381" s="12" t="s">
        <v>254</v>
      </c>
      <c r="C381" s="12" t="s">
        <v>255</v>
      </c>
      <c r="D381" s="12" t="s">
        <v>899</v>
      </c>
      <c r="E381" s="12" t="s">
        <v>26</v>
      </c>
      <c r="F381" s="12" t="s">
        <v>27</v>
      </c>
      <c r="G381" s="12">
        <v>2</v>
      </c>
      <c r="H381" s="41">
        <v>0.03</v>
      </c>
      <c r="I381" s="23">
        <v>46235</v>
      </c>
      <c r="J381" s="48">
        <v>738</v>
      </c>
      <c r="K381" s="12" t="s">
        <v>2759</v>
      </c>
      <c r="L381" s="12" t="s">
        <v>2001</v>
      </c>
      <c r="M381" s="12" t="s">
        <v>1317</v>
      </c>
    </row>
    <row r="382" spans="1:13" ht="15" customHeight="1" x14ac:dyDescent="0.25">
      <c r="A382" s="12" t="s">
        <v>2760</v>
      </c>
      <c r="B382" s="12" t="s">
        <v>254</v>
      </c>
      <c r="C382" s="12" t="s">
        <v>255</v>
      </c>
      <c r="D382" s="12" t="s">
        <v>899</v>
      </c>
      <c r="E382" s="12" t="s">
        <v>30</v>
      </c>
      <c r="F382" s="12" t="s">
        <v>31</v>
      </c>
      <c r="G382" s="12">
        <v>1</v>
      </c>
      <c r="H382" s="41">
        <v>-0.02</v>
      </c>
      <c r="I382" s="23">
        <v>46235</v>
      </c>
      <c r="J382" s="48">
        <v>360</v>
      </c>
      <c r="K382" s="12" t="s">
        <v>2761</v>
      </c>
      <c r="L382" s="12" t="s">
        <v>2001</v>
      </c>
      <c r="M382" s="12" t="s">
        <v>1317</v>
      </c>
    </row>
    <row r="383" spans="1:13" ht="15" customHeight="1" x14ac:dyDescent="0.25">
      <c r="A383" s="12" t="s">
        <v>2762</v>
      </c>
      <c r="B383" s="12" t="s">
        <v>254</v>
      </c>
      <c r="C383" s="12" t="s">
        <v>255</v>
      </c>
      <c r="D383" s="12" t="s">
        <v>899</v>
      </c>
      <c r="E383" s="12" t="s">
        <v>34</v>
      </c>
      <c r="F383" s="12" t="s">
        <v>35</v>
      </c>
      <c r="G383" s="12">
        <v>1</v>
      </c>
      <c r="H383" s="41">
        <v>-0.03</v>
      </c>
      <c r="I383" s="23">
        <v>46235</v>
      </c>
      <c r="J383" s="48">
        <v>387</v>
      </c>
      <c r="K383" s="12" t="s">
        <v>2763</v>
      </c>
      <c r="L383" s="12" t="s">
        <v>2001</v>
      </c>
      <c r="M383" s="12" t="s">
        <v>1317</v>
      </c>
    </row>
    <row r="384" spans="1:13" ht="15" customHeight="1" x14ac:dyDescent="0.25">
      <c r="A384" s="12" t="s">
        <v>2764</v>
      </c>
      <c r="B384" s="12" t="s">
        <v>254</v>
      </c>
      <c r="C384" s="12" t="s">
        <v>255</v>
      </c>
      <c r="D384" s="12" t="s">
        <v>899</v>
      </c>
      <c r="E384" s="12" t="s">
        <v>46</v>
      </c>
      <c r="F384" s="12" t="s">
        <v>47</v>
      </c>
      <c r="G384" s="12">
        <v>1</v>
      </c>
      <c r="H384" s="41">
        <v>0.04</v>
      </c>
      <c r="I384" s="23">
        <v>46235</v>
      </c>
      <c r="J384" s="48">
        <v>369</v>
      </c>
      <c r="K384" s="12" t="s">
        <v>2765</v>
      </c>
      <c r="L384" s="12" t="s">
        <v>2001</v>
      </c>
      <c r="M384" s="12" t="s">
        <v>1317</v>
      </c>
    </row>
    <row r="385" spans="1:13" ht="15" customHeight="1" x14ac:dyDescent="0.25">
      <c r="A385" s="12" t="s">
        <v>2766</v>
      </c>
      <c r="B385" s="12" t="s">
        <v>254</v>
      </c>
      <c r="C385" s="12" t="s">
        <v>255</v>
      </c>
      <c r="D385" s="12" t="s">
        <v>899</v>
      </c>
      <c r="E385" s="12" t="s">
        <v>48</v>
      </c>
      <c r="F385" s="12" t="s">
        <v>49</v>
      </c>
      <c r="G385" s="12">
        <v>2</v>
      </c>
      <c r="H385" s="41">
        <v>0.05</v>
      </c>
      <c r="I385" s="23">
        <v>46235</v>
      </c>
      <c r="J385" s="48">
        <v>810</v>
      </c>
      <c r="K385" s="12" t="s">
        <v>2767</v>
      </c>
      <c r="L385" s="12" t="s">
        <v>2001</v>
      </c>
      <c r="M385" s="12" t="s">
        <v>1317</v>
      </c>
    </row>
    <row r="386" spans="1:13" ht="15" customHeight="1" x14ac:dyDescent="0.25">
      <c r="A386" s="12" t="s">
        <v>2768</v>
      </c>
      <c r="B386" s="12" t="s">
        <v>254</v>
      </c>
      <c r="C386" s="12" t="s">
        <v>255</v>
      </c>
      <c r="D386" s="12" t="s">
        <v>899</v>
      </c>
      <c r="E386" s="12" t="s">
        <v>52</v>
      </c>
      <c r="F386" s="12" t="s">
        <v>53</v>
      </c>
      <c r="G386" s="12">
        <v>0</v>
      </c>
      <c r="H386" s="41">
        <v>0.02</v>
      </c>
      <c r="I386" s="23">
        <v>46235</v>
      </c>
      <c r="J386" s="48">
        <v>0</v>
      </c>
      <c r="K386" s="12" t="s">
        <v>2769</v>
      </c>
      <c r="L386" s="12" t="s">
        <v>2001</v>
      </c>
      <c r="M386" s="12" t="s">
        <v>1317</v>
      </c>
    </row>
    <row r="387" spans="1:13" ht="15" customHeight="1" x14ac:dyDescent="0.25">
      <c r="A387" s="12" t="s">
        <v>2770</v>
      </c>
      <c r="B387" s="12" t="s">
        <v>254</v>
      </c>
      <c r="C387" s="12" t="s">
        <v>255</v>
      </c>
      <c r="D387" s="12" t="s">
        <v>899</v>
      </c>
      <c r="E387" s="12" t="s">
        <v>68</v>
      </c>
      <c r="F387" s="12" t="s">
        <v>69</v>
      </c>
      <c r="G387" s="12">
        <v>2</v>
      </c>
      <c r="H387" s="41">
        <v>0.02</v>
      </c>
      <c r="I387" s="23">
        <v>46235</v>
      </c>
      <c r="J387" s="48">
        <v>828</v>
      </c>
      <c r="K387" s="12" t="s">
        <v>2771</v>
      </c>
      <c r="L387" s="12" t="s">
        <v>2001</v>
      </c>
      <c r="M387" s="12" t="s">
        <v>1317</v>
      </c>
    </row>
    <row r="388" spans="1:13" ht="15" customHeight="1" x14ac:dyDescent="0.25">
      <c r="A388" s="12" t="s">
        <v>2772</v>
      </c>
      <c r="B388" s="12" t="s">
        <v>254</v>
      </c>
      <c r="C388" s="12" t="s">
        <v>255</v>
      </c>
      <c r="D388" s="12" t="s">
        <v>899</v>
      </c>
      <c r="E388" s="12" t="s">
        <v>84</v>
      </c>
      <c r="F388" s="12" t="s">
        <v>85</v>
      </c>
      <c r="G388" s="12">
        <v>0</v>
      </c>
      <c r="H388" s="41">
        <v>0</v>
      </c>
      <c r="I388" s="23">
        <v>46235</v>
      </c>
      <c r="J388" s="48">
        <v>0</v>
      </c>
      <c r="K388" s="12" t="s">
        <v>2773</v>
      </c>
      <c r="L388" s="12" t="s">
        <v>2001</v>
      </c>
      <c r="M388" s="12" t="s">
        <v>1317</v>
      </c>
    </row>
    <row r="389" spans="1:13" ht="15" customHeight="1" x14ac:dyDescent="0.25">
      <c r="A389" s="12" t="s">
        <v>2774</v>
      </c>
      <c r="B389" s="12" t="s">
        <v>257</v>
      </c>
      <c r="C389" s="12" t="s">
        <v>258</v>
      </c>
      <c r="D389" s="12" t="s">
        <v>901</v>
      </c>
      <c r="E389" s="12" t="s">
        <v>4</v>
      </c>
      <c r="F389" s="12" t="s">
        <v>5</v>
      </c>
      <c r="G389" s="12">
        <v>2</v>
      </c>
      <c r="H389" s="41">
        <v>0.05</v>
      </c>
      <c r="I389" s="23">
        <v>46235</v>
      </c>
      <c r="J389" s="48">
        <v>810</v>
      </c>
      <c r="K389" s="12" t="s">
        <v>2775</v>
      </c>
      <c r="L389" s="12" t="s">
        <v>2001</v>
      </c>
      <c r="M389" s="12" t="s">
        <v>1317</v>
      </c>
    </row>
    <row r="390" spans="1:13" ht="15" customHeight="1" x14ac:dyDescent="0.25">
      <c r="A390" s="12" t="s">
        <v>2776</v>
      </c>
      <c r="B390" s="12" t="s">
        <v>257</v>
      </c>
      <c r="C390" s="12" t="s">
        <v>258</v>
      </c>
      <c r="D390" s="12" t="s">
        <v>901</v>
      </c>
      <c r="E390" s="12" t="s">
        <v>26</v>
      </c>
      <c r="F390" s="12" t="s">
        <v>27</v>
      </c>
      <c r="G390" s="12">
        <v>0</v>
      </c>
      <c r="H390" s="41">
        <v>-0.02</v>
      </c>
      <c r="I390" s="23">
        <v>46235</v>
      </c>
      <c r="J390" s="48">
        <v>0</v>
      </c>
      <c r="K390" s="12" t="s">
        <v>2777</v>
      </c>
      <c r="L390" s="12" t="s">
        <v>2001</v>
      </c>
      <c r="M390" s="12" t="s">
        <v>1317</v>
      </c>
    </row>
    <row r="391" spans="1:13" ht="15" customHeight="1" x14ac:dyDescent="0.25">
      <c r="A391" s="12" t="s">
        <v>2778</v>
      </c>
      <c r="B391" s="12" t="s">
        <v>257</v>
      </c>
      <c r="C391" s="12" t="s">
        <v>258</v>
      </c>
      <c r="D391" s="12" t="s">
        <v>901</v>
      </c>
      <c r="E391" s="12" t="s">
        <v>30</v>
      </c>
      <c r="F391" s="12" t="s">
        <v>31</v>
      </c>
      <c r="G391" s="12">
        <v>0</v>
      </c>
      <c r="H391" s="41">
        <v>0.04</v>
      </c>
      <c r="I391" s="23">
        <v>46235</v>
      </c>
      <c r="J391" s="48">
        <v>0</v>
      </c>
      <c r="K391" s="12" t="s">
        <v>2779</v>
      </c>
      <c r="L391" s="12" t="s">
        <v>2001</v>
      </c>
      <c r="M391" s="12" t="s">
        <v>1317</v>
      </c>
    </row>
    <row r="392" spans="1:13" ht="15" customHeight="1" x14ac:dyDescent="0.25">
      <c r="A392" s="12" t="s">
        <v>2780</v>
      </c>
      <c r="B392" s="12" t="s">
        <v>257</v>
      </c>
      <c r="C392" s="12" t="s">
        <v>258</v>
      </c>
      <c r="D392" s="12" t="s">
        <v>901</v>
      </c>
      <c r="E392" s="12" t="s">
        <v>34</v>
      </c>
      <c r="F392" s="12" t="s">
        <v>35</v>
      </c>
      <c r="G392" s="12">
        <v>1</v>
      </c>
      <c r="H392" s="41">
        <v>-0.01</v>
      </c>
      <c r="I392" s="23">
        <v>46235</v>
      </c>
      <c r="J392" s="48">
        <v>360</v>
      </c>
      <c r="K392" s="12" t="s">
        <v>2781</v>
      </c>
      <c r="L392" s="12" t="s">
        <v>2001</v>
      </c>
      <c r="M392" s="12" t="s">
        <v>1317</v>
      </c>
    </row>
    <row r="393" spans="1:13" ht="15" customHeight="1" x14ac:dyDescent="0.25">
      <c r="A393" s="12" t="s">
        <v>2782</v>
      </c>
      <c r="B393" s="12" t="s">
        <v>257</v>
      </c>
      <c r="C393" s="12" t="s">
        <v>258</v>
      </c>
      <c r="D393" s="12" t="s">
        <v>901</v>
      </c>
      <c r="E393" s="12" t="s">
        <v>46</v>
      </c>
      <c r="F393" s="12" t="s">
        <v>47</v>
      </c>
      <c r="G393" s="12">
        <v>-1</v>
      </c>
      <c r="H393" s="41">
        <v>-0.01</v>
      </c>
      <c r="I393" s="23">
        <v>46235</v>
      </c>
      <c r="J393" s="48">
        <v>-405</v>
      </c>
      <c r="K393" s="12" t="s">
        <v>2783</v>
      </c>
      <c r="L393" s="12" t="s">
        <v>2001</v>
      </c>
      <c r="M393" s="12" t="s">
        <v>1317</v>
      </c>
    </row>
    <row r="394" spans="1:13" ht="15" customHeight="1" x14ac:dyDescent="0.25">
      <c r="A394" s="12" t="s">
        <v>2784</v>
      </c>
      <c r="B394" s="12" t="s">
        <v>257</v>
      </c>
      <c r="C394" s="12" t="s">
        <v>258</v>
      </c>
      <c r="D394" s="12" t="s">
        <v>901</v>
      </c>
      <c r="E394" s="12" t="s">
        <v>48</v>
      </c>
      <c r="F394" s="12" t="s">
        <v>49</v>
      </c>
      <c r="G394" s="12">
        <v>-1</v>
      </c>
      <c r="H394" s="41">
        <v>0.06</v>
      </c>
      <c r="I394" s="23">
        <v>46235</v>
      </c>
      <c r="J394" s="48">
        <v>-360</v>
      </c>
      <c r="K394" s="12" t="s">
        <v>2785</v>
      </c>
      <c r="L394" s="12" t="s">
        <v>2001</v>
      </c>
      <c r="M394" s="12" t="s">
        <v>1317</v>
      </c>
    </row>
    <row r="395" spans="1:13" ht="15" customHeight="1" x14ac:dyDescent="0.25">
      <c r="A395" s="12" t="s">
        <v>2786</v>
      </c>
      <c r="B395" s="12" t="s">
        <v>257</v>
      </c>
      <c r="C395" s="12" t="s">
        <v>258</v>
      </c>
      <c r="D395" s="12" t="s">
        <v>901</v>
      </c>
      <c r="E395" s="12" t="s">
        <v>52</v>
      </c>
      <c r="F395" s="12" t="s">
        <v>53</v>
      </c>
      <c r="G395" s="12">
        <v>0</v>
      </c>
      <c r="H395" s="41">
        <v>0.02</v>
      </c>
      <c r="I395" s="23">
        <v>46235</v>
      </c>
      <c r="J395" s="48">
        <v>0</v>
      </c>
      <c r="K395" s="12" t="s">
        <v>2787</v>
      </c>
      <c r="L395" s="12" t="s">
        <v>2001</v>
      </c>
      <c r="M395" s="12" t="s">
        <v>1317</v>
      </c>
    </row>
    <row r="396" spans="1:13" ht="15" customHeight="1" x14ac:dyDescent="0.25">
      <c r="A396" s="12" t="s">
        <v>2788</v>
      </c>
      <c r="B396" s="12" t="s">
        <v>257</v>
      </c>
      <c r="C396" s="12" t="s">
        <v>258</v>
      </c>
      <c r="D396" s="12" t="s">
        <v>901</v>
      </c>
      <c r="E396" s="12" t="s">
        <v>68</v>
      </c>
      <c r="F396" s="12" t="s">
        <v>69</v>
      </c>
      <c r="G396" s="12">
        <v>2</v>
      </c>
      <c r="H396" s="41">
        <v>-0.02</v>
      </c>
      <c r="I396" s="23">
        <v>46235</v>
      </c>
      <c r="J396" s="48">
        <v>774</v>
      </c>
      <c r="K396" s="12" t="s">
        <v>2789</v>
      </c>
      <c r="L396" s="12" t="s">
        <v>2001</v>
      </c>
      <c r="M396" s="12" t="s">
        <v>1317</v>
      </c>
    </row>
    <row r="397" spans="1:13" ht="15" customHeight="1" x14ac:dyDescent="0.25">
      <c r="A397" s="12" t="s">
        <v>2790</v>
      </c>
      <c r="B397" s="12" t="s">
        <v>257</v>
      </c>
      <c r="C397" s="12" t="s">
        <v>258</v>
      </c>
      <c r="D397" s="12" t="s">
        <v>901</v>
      </c>
      <c r="E397" s="12" t="s">
        <v>84</v>
      </c>
      <c r="F397" s="12" t="s">
        <v>85</v>
      </c>
      <c r="G397" s="12">
        <v>1</v>
      </c>
      <c r="H397" s="41">
        <v>-0.02</v>
      </c>
      <c r="I397" s="23">
        <v>46235</v>
      </c>
      <c r="J397" s="48">
        <v>360</v>
      </c>
      <c r="K397" s="12" t="s">
        <v>2791</v>
      </c>
      <c r="L397" s="12" t="s">
        <v>2001</v>
      </c>
      <c r="M397" s="12" t="s">
        <v>1317</v>
      </c>
    </row>
    <row r="398" spans="1:13" ht="15" customHeight="1" x14ac:dyDescent="0.25">
      <c r="A398" s="12" t="s">
        <v>2792</v>
      </c>
      <c r="B398" s="12" t="s">
        <v>260</v>
      </c>
      <c r="C398" s="12" t="s">
        <v>261</v>
      </c>
      <c r="D398" s="12" t="s">
        <v>907</v>
      </c>
      <c r="E398" s="12" t="s">
        <v>4</v>
      </c>
      <c r="F398" s="12" t="s">
        <v>5</v>
      </c>
      <c r="G398" s="12">
        <v>-1</v>
      </c>
      <c r="H398" s="41">
        <v>-0.02</v>
      </c>
      <c r="I398" s="23">
        <v>46235</v>
      </c>
      <c r="J398" s="48">
        <v>-387</v>
      </c>
      <c r="K398" s="12" t="s">
        <v>2793</v>
      </c>
      <c r="L398" s="12" t="s">
        <v>2001</v>
      </c>
      <c r="M398" s="12" t="s">
        <v>1317</v>
      </c>
    </row>
    <row r="399" spans="1:13" ht="15" customHeight="1" x14ac:dyDescent="0.25">
      <c r="A399" s="12" t="s">
        <v>2794</v>
      </c>
      <c r="B399" s="12" t="s">
        <v>260</v>
      </c>
      <c r="C399" s="12" t="s">
        <v>261</v>
      </c>
      <c r="D399" s="12" t="s">
        <v>907</v>
      </c>
      <c r="E399" s="12" t="s">
        <v>26</v>
      </c>
      <c r="F399" s="12" t="s">
        <v>27</v>
      </c>
      <c r="G399" s="12">
        <v>1</v>
      </c>
      <c r="H399" s="41">
        <v>0.05</v>
      </c>
      <c r="I399" s="23">
        <v>46235</v>
      </c>
      <c r="J399" s="48">
        <v>360</v>
      </c>
      <c r="K399" s="12" t="s">
        <v>2795</v>
      </c>
      <c r="L399" s="12" t="s">
        <v>2001</v>
      </c>
      <c r="M399" s="12" t="s">
        <v>1317</v>
      </c>
    </row>
    <row r="400" spans="1:13" ht="15" customHeight="1" x14ac:dyDescent="0.25">
      <c r="A400" s="12" t="s">
        <v>2796</v>
      </c>
      <c r="B400" s="12" t="s">
        <v>260</v>
      </c>
      <c r="C400" s="12" t="s">
        <v>261</v>
      </c>
      <c r="D400" s="12" t="s">
        <v>907</v>
      </c>
      <c r="E400" s="12" t="s">
        <v>30</v>
      </c>
      <c r="F400" s="12" t="s">
        <v>31</v>
      </c>
      <c r="G400" s="12">
        <v>1</v>
      </c>
      <c r="H400" s="41">
        <v>0.04</v>
      </c>
      <c r="I400" s="23">
        <v>46235</v>
      </c>
      <c r="J400" s="48">
        <v>369</v>
      </c>
      <c r="K400" s="12" t="s">
        <v>2797</v>
      </c>
      <c r="L400" s="12" t="s">
        <v>2001</v>
      </c>
      <c r="M400" s="12" t="s">
        <v>1317</v>
      </c>
    </row>
    <row r="401" spans="1:13" ht="15" customHeight="1" x14ac:dyDescent="0.25">
      <c r="A401" s="12" t="s">
        <v>2798</v>
      </c>
      <c r="B401" s="12" t="s">
        <v>260</v>
      </c>
      <c r="C401" s="12" t="s">
        <v>261</v>
      </c>
      <c r="D401" s="12" t="s">
        <v>907</v>
      </c>
      <c r="E401" s="12" t="s">
        <v>34</v>
      </c>
      <c r="F401" s="12" t="s">
        <v>35</v>
      </c>
      <c r="G401" s="12">
        <v>1</v>
      </c>
      <c r="H401" s="41">
        <v>0.04</v>
      </c>
      <c r="I401" s="23">
        <v>46235</v>
      </c>
      <c r="J401" s="48">
        <v>405</v>
      </c>
      <c r="K401" s="12" t="s">
        <v>2799</v>
      </c>
      <c r="L401" s="12" t="s">
        <v>2001</v>
      </c>
      <c r="M401" s="12" t="s">
        <v>1317</v>
      </c>
    </row>
    <row r="402" spans="1:13" ht="15" customHeight="1" x14ac:dyDescent="0.25">
      <c r="A402" s="12" t="s">
        <v>2800</v>
      </c>
      <c r="B402" s="12" t="s">
        <v>260</v>
      </c>
      <c r="C402" s="12" t="s">
        <v>261</v>
      </c>
      <c r="D402" s="12" t="s">
        <v>907</v>
      </c>
      <c r="E402" s="12" t="s">
        <v>46</v>
      </c>
      <c r="F402" s="12" t="s">
        <v>47</v>
      </c>
      <c r="G402" s="12">
        <v>-1</v>
      </c>
      <c r="H402" s="41">
        <v>0.03</v>
      </c>
      <c r="I402" s="23">
        <v>46235</v>
      </c>
      <c r="J402" s="48">
        <v>-387</v>
      </c>
      <c r="K402" s="12" t="s">
        <v>2801</v>
      </c>
      <c r="L402" s="12" t="s">
        <v>2001</v>
      </c>
      <c r="M402" s="12" t="s">
        <v>1317</v>
      </c>
    </row>
    <row r="403" spans="1:13" ht="15" customHeight="1" x14ac:dyDescent="0.25">
      <c r="A403" s="12" t="s">
        <v>2802</v>
      </c>
      <c r="B403" s="12" t="s">
        <v>260</v>
      </c>
      <c r="C403" s="12" t="s">
        <v>261</v>
      </c>
      <c r="D403" s="12" t="s">
        <v>907</v>
      </c>
      <c r="E403" s="12" t="s">
        <v>48</v>
      </c>
      <c r="F403" s="12" t="s">
        <v>49</v>
      </c>
      <c r="G403" s="12">
        <v>2</v>
      </c>
      <c r="H403" s="41">
        <v>0</v>
      </c>
      <c r="I403" s="23">
        <v>46235</v>
      </c>
      <c r="J403" s="48">
        <v>720</v>
      </c>
      <c r="K403" s="12" t="s">
        <v>2803</v>
      </c>
      <c r="L403" s="12" t="s">
        <v>2001</v>
      </c>
      <c r="M403" s="12" t="s">
        <v>1317</v>
      </c>
    </row>
    <row r="404" spans="1:13" ht="15" customHeight="1" x14ac:dyDescent="0.25">
      <c r="A404" s="12" t="s">
        <v>2804</v>
      </c>
      <c r="B404" s="12" t="s">
        <v>260</v>
      </c>
      <c r="C404" s="12" t="s">
        <v>261</v>
      </c>
      <c r="D404" s="12" t="s">
        <v>907</v>
      </c>
      <c r="E404" s="12" t="s">
        <v>52</v>
      </c>
      <c r="F404" s="12" t="s">
        <v>53</v>
      </c>
      <c r="G404" s="12">
        <v>0</v>
      </c>
      <c r="H404" s="41">
        <v>0.01</v>
      </c>
      <c r="I404" s="23">
        <v>46235</v>
      </c>
      <c r="J404" s="48">
        <v>0</v>
      </c>
      <c r="K404" s="12" t="s">
        <v>2805</v>
      </c>
      <c r="L404" s="12" t="s">
        <v>2001</v>
      </c>
      <c r="M404" s="12" t="s">
        <v>1317</v>
      </c>
    </row>
    <row r="405" spans="1:13" ht="15" customHeight="1" x14ac:dyDescent="0.25">
      <c r="A405" s="12" t="s">
        <v>2806</v>
      </c>
      <c r="B405" s="12" t="s">
        <v>260</v>
      </c>
      <c r="C405" s="12" t="s">
        <v>261</v>
      </c>
      <c r="D405" s="12" t="s">
        <v>907</v>
      </c>
      <c r="E405" s="12" t="s">
        <v>68</v>
      </c>
      <c r="F405" s="12" t="s">
        <v>69</v>
      </c>
      <c r="G405" s="12">
        <v>0</v>
      </c>
      <c r="H405" s="41">
        <v>0.05</v>
      </c>
      <c r="I405" s="23">
        <v>46235</v>
      </c>
      <c r="J405" s="48">
        <v>0</v>
      </c>
      <c r="K405" s="12" t="s">
        <v>2807</v>
      </c>
      <c r="L405" s="12" t="s">
        <v>2001</v>
      </c>
      <c r="M405" s="12" t="s">
        <v>1317</v>
      </c>
    </row>
    <row r="406" spans="1:13" ht="15" customHeight="1" x14ac:dyDescent="0.25">
      <c r="A406" s="12" t="s">
        <v>2808</v>
      </c>
      <c r="B406" s="12" t="s">
        <v>260</v>
      </c>
      <c r="C406" s="12" t="s">
        <v>261</v>
      </c>
      <c r="D406" s="12" t="s">
        <v>907</v>
      </c>
      <c r="E406" s="12" t="s">
        <v>84</v>
      </c>
      <c r="F406" s="12" t="s">
        <v>85</v>
      </c>
      <c r="G406" s="12">
        <v>2</v>
      </c>
      <c r="H406" s="41">
        <v>0.05</v>
      </c>
      <c r="I406" s="23">
        <v>46235</v>
      </c>
      <c r="J406" s="48">
        <v>828</v>
      </c>
      <c r="K406" s="12" t="s">
        <v>2809</v>
      </c>
      <c r="L406" s="12" t="s">
        <v>2001</v>
      </c>
      <c r="M406" s="12" t="s">
        <v>1317</v>
      </c>
    </row>
    <row r="407" spans="1:13" ht="15" customHeight="1" x14ac:dyDescent="0.25">
      <c r="A407" s="12" t="s">
        <v>2810</v>
      </c>
      <c r="B407" s="12" t="s">
        <v>262</v>
      </c>
      <c r="C407" s="12" t="s">
        <v>263</v>
      </c>
      <c r="D407" s="12" t="s">
        <v>901</v>
      </c>
      <c r="E407" s="12" t="s">
        <v>4</v>
      </c>
      <c r="F407" s="12" t="s">
        <v>5</v>
      </c>
      <c r="G407" s="12">
        <v>0</v>
      </c>
      <c r="H407" s="41">
        <v>-0.01</v>
      </c>
      <c r="I407" s="23">
        <v>46235</v>
      </c>
      <c r="J407" s="48">
        <v>0</v>
      </c>
      <c r="K407" s="12" t="s">
        <v>2811</v>
      </c>
      <c r="L407" s="12" t="s">
        <v>2001</v>
      </c>
      <c r="M407" s="12" t="s">
        <v>1317</v>
      </c>
    </row>
    <row r="408" spans="1:13" ht="15" customHeight="1" x14ac:dyDescent="0.25">
      <c r="A408" s="12" t="s">
        <v>2812</v>
      </c>
      <c r="B408" s="12" t="s">
        <v>262</v>
      </c>
      <c r="C408" s="12" t="s">
        <v>263</v>
      </c>
      <c r="D408" s="12" t="s">
        <v>901</v>
      </c>
      <c r="E408" s="12" t="s">
        <v>26</v>
      </c>
      <c r="F408" s="12" t="s">
        <v>27</v>
      </c>
      <c r="G408" s="12">
        <v>1</v>
      </c>
      <c r="H408" s="41">
        <v>7.0000000000000007E-2</v>
      </c>
      <c r="I408" s="23">
        <v>46235</v>
      </c>
      <c r="J408" s="48">
        <v>387</v>
      </c>
      <c r="K408" s="12" t="s">
        <v>2813</v>
      </c>
      <c r="L408" s="12" t="s">
        <v>2001</v>
      </c>
      <c r="M408" s="12" t="s">
        <v>1317</v>
      </c>
    </row>
    <row r="409" spans="1:13" ht="15" customHeight="1" x14ac:dyDescent="0.25">
      <c r="A409" s="12" t="s">
        <v>2814</v>
      </c>
      <c r="B409" s="12" t="s">
        <v>262</v>
      </c>
      <c r="C409" s="12" t="s">
        <v>263</v>
      </c>
      <c r="D409" s="12" t="s">
        <v>901</v>
      </c>
      <c r="E409" s="12" t="s">
        <v>30</v>
      </c>
      <c r="F409" s="12" t="s">
        <v>31</v>
      </c>
      <c r="G409" s="12">
        <v>1</v>
      </c>
      <c r="H409" s="41">
        <v>0.02</v>
      </c>
      <c r="I409" s="23">
        <v>46235</v>
      </c>
      <c r="J409" s="48">
        <v>387</v>
      </c>
      <c r="K409" s="12" t="s">
        <v>2815</v>
      </c>
      <c r="L409" s="12" t="s">
        <v>2001</v>
      </c>
      <c r="M409" s="12" t="s">
        <v>1317</v>
      </c>
    </row>
    <row r="410" spans="1:13" ht="15" customHeight="1" x14ac:dyDescent="0.25">
      <c r="A410" s="12" t="s">
        <v>2816</v>
      </c>
      <c r="B410" s="12" t="s">
        <v>262</v>
      </c>
      <c r="C410" s="12" t="s">
        <v>263</v>
      </c>
      <c r="D410" s="12" t="s">
        <v>901</v>
      </c>
      <c r="E410" s="12" t="s">
        <v>34</v>
      </c>
      <c r="F410" s="12" t="s">
        <v>35</v>
      </c>
      <c r="G410" s="12">
        <v>1</v>
      </c>
      <c r="H410" s="41">
        <v>0.02</v>
      </c>
      <c r="I410" s="23">
        <v>46235</v>
      </c>
      <c r="J410" s="48">
        <v>360</v>
      </c>
      <c r="K410" s="12" t="s">
        <v>2817</v>
      </c>
      <c r="L410" s="12" t="s">
        <v>2001</v>
      </c>
      <c r="M410" s="12" t="s">
        <v>1317</v>
      </c>
    </row>
    <row r="411" spans="1:13" ht="15" customHeight="1" x14ac:dyDescent="0.25">
      <c r="A411" s="12" t="s">
        <v>2818</v>
      </c>
      <c r="B411" s="12" t="s">
        <v>262</v>
      </c>
      <c r="C411" s="12" t="s">
        <v>263</v>
      </c>
      <c r="D411" s="12" t="s">
        <v>901</v>
      </c>
      <c r="E411" s="12" t="s">
        <v>46</v>
      </c>
      <c r="F411" s="12" t="s">
        <v>47</v>
      </c>
      <c r="G411" s="12">
        <v>-1</v>
      </c>
      <c r="H411" s="41">
        <v>0.05</v>
      </c>
      <c r="I411" s="23">
        <v>46235</v>
      </c>
      <c r="J411" s="48">
        <v>-414</v>
      </c>
      <c r="K411" s="12" t="s">
        <v>2819</v>
      </c>
      <c r="L411" s="12" t="s">
        <v>2001</v>
      </c>
      <c r="M411" s="12" t="s">
        <v>1317</v>
      </c>
    </row>
    <row r="412" spans="1:13" ht="15" customHeight="1" x14ac:dyDescent="0.25">
      <c r="A412" s="12" t="s">
        <v>2820</v>
      </c>
      <c r="B412" s="12" t="s">
        <v>262</v>
      </c>
      <c r="C412" s="12" t="s">
        <v>263</v>
      </c>
      <c r="D412" s="12" t="s">
        <v>901</v>
      </c>
      <c r="E412" s="12" t="s">
        <v>48</v>
      </c>
      <c r="F412" s="12" t="s">
        <v>49</v>
      </c>
      <c r="G412" s="12">
        <v>1</v>
      </c>
      <c r="H412" s="41">
        <v>-0.02</v>
      </c>
      <c r="I412" s="23">
        <v>46235</v>
      </c>
      <c r="J412" s="48">
        <v>360</v>
      </c>
      <c r="K412" s="12" t="s">
        <v>2821</v>
      </c>
      <c r="L412" s="12" t="s">
        <v>2001</v>
      </c>
      <c r="M412" s="12" t="s">
        <v>1317</v>
      </c>
    </row>
    <row r="413" spans="1:13" ht="15" customHeight="1" x14ac:dyDescent="0.25">
      <c r="A413" s="12" t="s">
        <v>2822</v>
      </c>
      <c r="B413" s="12" t="s">
        <v>262</v>
      </c>
      <c r="C413" s="12" t="s">
        <v>263</v>
      </c>
      <c r="D413" s="12" t="s">
        <v>901</v>
      </c>
      <c r="E413" s="12" t="s">
        <v>52</v>
      </c>
      <c r="F413" s="12" t="s">
        <v>53</v>
      </c>
      <c r="G413" s="12">
        <v>0</v>
      </c>
      <c r="H413" s="41">
        <v>0</v>
      </c>
      <c r="I413" s="23">
        <v>46235</v>
      </c>
      <c r="J413" s="48">
        <v>0</v>
      </c>
      <c r="K413" s="12" t="s">
        <v>2823</v>
      </c>
      <c r="L413" s="12" t="s">
        <v>2001</v>
      </c>
      <c r="M413" s="12" t="s">
        <v>1317</v>
      </c>
    </row>
    <row r="414" spans="1:13" ht="15" customHeight="1" x14ac:dyDescent="0.25">
      <c r="A414" s="12" t="s">
        <v>2824</v>
      </c>
      <c r="B414" s="12" t="s">
        <v>262</v>
      </c>
      <c r="C414" s="12" t="s">
        <v>263</v>
      </c>
      <c r="D414" s="12" t="s">
        <v>901</v>
      </c>
      <c r="E414" s="12" t="s">
        <v>68</v>
      </c>
      <c r="F414" s="12" t="s">
        <v>69</v>
      </c>
      <c r="G414" s="12">
        <v>-1</v>
      </c>
      <c r="H414" s="41">
        <v>0.04</v>
      </c>
      <c r="I414" s="23">
        <v>46235</v>
      </c>
      <c r="J414" s="48">
        <v>-387</v>
      </c>
      <c r="K414" s="12" t="s">
        <v>2825</v>
      </c>
      <c r="L414" s="12" t="s">
        <v>2001</v>
      </c>
      <c r="M414" s="12" t="s">
        <v>1317</v>
      </c>
    </row>
    <row r="415" spans="1:13" ht="15" customHeight="1" x14ac:dyDescent="0.25">
      <c r="A415" s="12" t="s">
        <v>2826</v>
      </c>
      <c r="B415" s="12" t="s">
        <v>262</v>
      </c>
      <c r="C415" s="12" t="s">
        <v>263</v>
      </c>
      <c r="D415" s="12" t="s">
        <v>901</v>
      </c>
      <c r="E415" s="12" t="s">
        <v>84</v>
      </c>
      <c r="F415" s="12" t="s">
        <v>85</v>
      </c>
      <c r="G415" s="12">
        <v>2</v>
      </c>
      <c r="H415" s="41">
        <v>0.05</v>
      </c>
      <c r="I415" s="23">
        <v>46235</v>
      </c>
      <c r="J415" s="48">
        <v>720</v>
      </c>
      <c r="K415" s="12" t="s">
        <v>2827</v>
      </c>
      <c r="L415" s="12" t="s">
        <v>2001</v>
      </c>
      <c r="M415" s="12" t="s">
        <v>1317</v>
      </c>
    </row>
    <row r="416" spans="1:13" ht="15" customHeight="1" x14ac:dyDescent="0.25">
      <c r="A416" s="12" t="s">
        <v>2828</v>
      </c>
      <c r="B416" s="12" t="s">
        <v>265</v>
      </c>
      <c r="C416" s="12" t="s">
        <v>266</v>
      </c>
      <c r="D416" s="12" t="s">
        <v>908</v>
      </c>
      <c r="E416" s="12" t="s">
        <v>4</v>
      </c>
      <c r="F416" s="12" t="s">
        <v>5</v>
      </c>
      <c r="G416" s="12">
        <v>1</v>
      </c>
      <c r="H416" s="41">
        <v>0.04</v>
      </c>
      <c r="I416" s="23">
        <v>46235</v>
      </c>
      <c r="J416" s="48">
        <v>369</v>
      </c>
      <c r="K416" s="12" t="s">
        <v>2829</v>
      </c>
      <c r="L416" s="12" t="s">
        <v>2001</v>
      </c>
      <c r="M416" s="12" t="s">
        <v>1317</v>
      </c>
    </row>
    <row r="417" spans="1:13" ht="15" customHeight="1" x14ac:dyDescent="0.25">
      <c r="A417" s="12" t="s">
        <v>2830</v>
      </c>
      <c r="B417" s="12" t="s">
        <v>265</v>
      </c>
      <c r="C417" s="12" t="s">
        <v>266</v>
      </c>
      <c r="D417" s="12" t="s">
        <v>908</v>
      </c>
      <c r="E417" s="12" t="s">
        <v>26</v>
      </c>
      <c r="F417" s="12" t="s">
        <v>27</v>
      </c>
      <c r="G417" s="12">
        <v>0</v>
      </c>
      <c r="H417" s="41">
        <v>0.06</v>
      </c>
      <c r="I417" s="23">
        <v>46235</v>
      </c>
      <c r="J417" s="48">
        <v>0</v>
      </c>
      <c r="K417" s="12" t="s">
        <v>2831</v>
      </c>
      <c r="L417" s="12" t="s">
        <v>2001</v>
      </c>
      <c r="M417" s="12" t="s">
        <v>1317</v>
      </c>
    </row>
    <row r="418" spans="1:13" ht="15" customHeight="1" x14ac:dyDescent="0.25">
      <c r="A418" s="12" t="s">
        <v>2832</v>
      </c>
      <c r="B418" s="12" t="s">
        <v>265</v>
      </c>
      <c r="C418" s="12" t="s">
        <v>266</v>
      </c>
      <c r="D418" s="12" t="s">
        <v>908</v>
      </c>
      <c r="E418" s="12" t="s">
        <v>30</v>
      </c>
      <c r="F418" s="12" t="s">
        <v>31</v>
      </c>
      <c r="G418" s="12">
        <v>1</v>
      </c>
      <c r="H418" s="41">
        <v>0</v>
      </c>
      <c r="I418" s="23">
        <v>46235</v>
      </c>
      <c r="J418" s="48">
        <v>414</v>
      </c>
      <c r="K418" s="12" t="s">
        <v>2833</v>
      </c>
      <c r="L418" s="12" t="s">
        <v>2001</v>
      </c>
      <c r="M418" s="12" t="s">
        <v>1317</v>
      </c>
    </row>
    <row r="419" spans="1:13" ht="15" customHeight="1" x14ac:dyDescent="0.25">
      <c r="A419" s="12" t="s">
        <v>2834</v>
      </c>
      <c r="B419" s="12" t="s">
        <v>265</v>
      </c>
      <c r="C419" s="12" t="s">
        <v>266</v>
      </c>
      <c r="D419" s="12" t="s">
        <v>908</v>
      </c>
      <c r="E419" s="12" t="s">
        <v>34</v>
      </c>
      <c r="F419" s="12" t="s">
        <v>35</v>
      </c>
      <c r="G419" s="12">
        <v>1</v>
      </c>
      <c r="H419" s="41">
        <v>0.04</v>
      </c>
      <c r="I419" s="23">
        <v>46235</v>
      </c>
      <c r="J419" s="48">
        <v>387</v>
      </c>
      <c r="K419" s="12" t="s">
        <v>2835</v>
      </c>
      <c r="L419" s="12" t="s">
        <v>2001</v>
      </c>
      <c r="M419" s="12" t="s">
        <v>1317</v>
      </c>
    </row>
    <row r="420" spans="1:13" ht="15" customHeight="1" x14ac:dyDescent="0.25">
      <c r="A420" s="12" t="s">
        <v>2836</v>
      </c>
      <c r="B420" s="12" t="s">
        <v>265</v>
      </c>
      <c r="C420" s="12" t="s">
        <v>266</v>
      </c>
      <c r="D420" s="12" t="s">
        <v>908</v>
      </c>
      <c r="E420" s="12" t="s">
        <v>46</v>
      </c>
      <c r="F420" s="12" t="s">
        <v>47</v>
      </c>
      <c r="G420" s="12">
        <v>1</v>
      </c>
      <c r="H420" s="41">
        <v>0.05</v>
      </c>
      <c r="I420" s="23">
        <v>46235</v>
      </c>
      <c r="J420" s="48">
        <v>414</v>
      </c>
      <c r="K420" s="12" t="s">
        <v>2837</v>
      </c>
      <c r="L420" s="12" t="s">
        <v>2001</v>
      </c>
      <c r="M420" s="12" t="s">
        <v>1317</v>
      </c>
    </row>
    <row r="421" spans="1:13" ht="15" customHeight="1" x14ac:dyDescent="0.25">
      <c r="A421" s="12" t="s">
        <v>2838</v>
      </c>
      <c r="B421" s="12" t="s">
        <v>265</v>
      </c>
      <c r="C421" s="12" t="s">
        <v>266</v>
      </c>
      <c r="D421" s="12" t="s">
        <v>908</v>
      </c>
      <c r="E421" s="12" t="s">
        <v>48</v>
      </c>
      <c r="F421" s="12" t="s">
        <v>49</v>
      </c>
      <c r="G421" s="12">
        <v>2</v>
      </c>
      <c r="H421" s="41">
        <v>0.05</v>
      </c>
      <c r="I421" s="23">
        <v>46235</v>
      </c>
      <c r="J421" s="48">
        <v>774</v>
      </c>
      <c r="K421" s="12" t="s">
        <v>2839</v>
      </c>
      <c r="L421" s="12" t="s">
        <v>2001</v>
      </c>
      <c r="M421" s="12" t="s">
        <v>1317</v>
      </c>
    </row>
    <row r="422" spans="1:13" ht="15" customHeight="1" x14ac:dyDescent="0.25">
      <c r="A422" s="12" t="s">
        <v>2840</v>
      </c>
      <c r="B422" s="12" t="s">
        <v>265</v>
      </c>
      <c r="C422" s="12" t="s">
        <v>266</v>
      </c>
      <c r="D422" s="12" t="s">
        <v>908</v>
      </c>
      <c r="E422" s="12" t="s">
        <v>52</v>
      </c>
      <c r="F422" s="12" t="s">
        <v>53</v>
      </c>
      <c r="G422" s="12">
        <v>1</v>
      </c>
      <c r="H422" s="41">
        <v>7.0000000000000007E-2</v>
      </c>
      <c r="I422" s="23">
        <v>46235</v>
      </c>
      <c r="J422" s="48">
        <v>414</v>
      </c>
      <c r="K422" s="12" t="s">
        <v>2841</v>
      </c>
      <c r="L422" s="12" t="s">
        <v>2001</v>
      </c>
      <c r="M422" s="12" t="s">
        <v>1317</v>
      </c>
    </row>
    <row r="423" spans="1:13" ht="15" customHeight="1" x14ac:dyDescent="0.25">
      <c r="A423" s="12" t="s">
        <v>2842</v>
      </c>
      <c r="B423" s="12" t="s">
        <v>265</v>
      </c>
      <c r="C423" s="12" t="s">
        <v>266</v>
      </c>
      <c r="D423" s="12" t="s">
        <v>908</v>
      </c>
      <c r="E423" s="12" t="s">
        <v>68</v>
      </c>
      <c r="F423" s="12" t="s">
        <v>69</v>
      </c>
      <c r="G423" s="12">
        <v>1</v>
      </c>
      <c r="H423" s="41">
        <v>0.01</v>
      </c>
      <c r="I423" s="23">
        <v>46235</v>
      </c>
      <c r="J423" s="48">
        <v>405</v>
      </c>
      <c r="K423" s="12" t="s">
        <v>2843</v>
      </c>
      <c r="L423" s="12" t="s">
        <v>2001</v>
      </c>
      <c r="M423" s="12" t="s">
        <v>1317</v>
      </c>
    </row>
    <row r="424" spans="1:13" ht="15" customHeight="1" x14ac:dyDescent="0.25">
      <c r="A424" s="12" t="s">
        <v>2844</v>
      </c>
      <c r="B424" s="12" t="s">
        <v>265</v>
      </c>
      <c r="C424" s="12" t="s">
        <v>266</v>
      </c>
      <c r="D424" s="12" t="s">
        <v>908</v>
      </c>
      <c r="E424" s="12" t="s">
        <v>84</v>
      </c>
      <c r="F424" s="12" t="s">
        <v>85</v>
      </c>
      <c r="G424" s="12">
        <v>2</v>
      </c>
      <c r="H424" s="41">
        <v>-0.02</v>
      </c>
      <c r="I424" s="23">
        <v>46235</v>
      </c>
      <c r="J424" s="48">
        <v>738</v>
      </c>
      <c r="K424" s="12" t="s">
        <v>2845</v>
      </c>
      <c r="L424" s="12" t="s">
        <v>2001</v>
      </c>
      <c r="M424" s="12" t="s">
        <v>1317</v>
      </c>
    </row>
    <row r="425" spans="1:13" ht="15" customHeight="1" x14ac:dyDescent="0.25">
      <c r="A425" s="12" t="s">
        <v>2846</v>
      </c>
      <c r="B425" s="12" t="s">
        <v>267</v>
      </c>
      <c r="C425" s="12" t="s">
        <v>268</v>
      </c>
      <c r="D425" s="12" t="s">
        <v>901</v>
      </c>
      <c r="E425" s="12" t="s">
        <v>4</v>
      </c>
      <c r="F425" s="12" t="s">
        <v>5</v>
      </c>
      <c r="G425" s="12">
        <v>1</v>
      </c>
      <c r="H425" s="41">
        <v>0.03</v>
      </c>
      <c r="I425" s="23">
        <v>46235</v>
      </c>
      <c r="J425" s="48">
        <v>405</v>
      </c>
      <c r="K425" s="12" t="s">
        <v>2847</v>
      </c>
      <c r="L425" s="12" t="s">
        <v>2001</v>
      </c>
      <c r="M425" s="12" t="s">
        <v>1317</v>
      </c>
    </row>
    <row r="426" spans="1:13" ht="15" customHeight="1" x14ac:dyDescent="0.25">
      <c r="A426" s="12" t="s">
        <v>2848</v>
      </c>
      <c r="B426" s="12" t="s">
        <v>267</v>
      </c>
      <c r="C426" s="12" t="s">
        <v>268</v>
      </c>
      <c r="D426" s="12" t="s">
        <v>901</v>
      </c>
      <c r="E426" s="12" t="s">
        <v>26</v>
      </c>
      <c r="F426" s="12" t="s">
        <v>27</v>
      </c>
      <c r="G426" s="12">
        <v>1</v>
      </c>
      <c r="H426" s="41">
        <v>0.03</v>
      </c>
      <c r="I426" s="23">
        <v>46235</v>
      </c>
      <c r="J426" s="48">
        <v>369</v>
      </c>
      <c r="K426" s="12" t="s">
        <v>2849</v>
      </c>
      <c r="L426" s="12" t="s">
        <v>2001</v>
      </c>
      <c r="M426" s="12" t="s">
        <v>1317</v>
      </c>
    </row>
    <row r="427" spans="1:13" ht="15" customHeight="1" x14ac:dyDescent="0.25">
      <c r="A427" s="12" t="s">
        <v>2850</v>
      </c>
      <c r="B427" s="12" t="s">
        <v>267</v>
      </c>
      <c r="C427" s="12" t="s">
        <v>268</v>
      </c>
      <c r="D427" s="12" t="s">
        <v>901</v>
      </c>
      <c r="E427" s="12" t="s">
        <v>30</v>
      </c>
      <c r="F427" s="12" t="s">
        <v>31</v>
      </c>
      <c r="G427" s="12">
        <v>1</v>
      </c>
      <c r="H427" s="41">
        <v>0.04</v>
      </c>
      <c r="I427" s="23">
        <v>46235</v>
      </c>
      <c r="J427" s="48">
        <v>387</v>
      </c>
      <c r="K427" s="12" t="s">
        <v>2851</v>
      </c>
      <c r="L427" s="12" t="s">
        <v>2001</v>
      </c>
      <c r="M427" s="12" t="s">
        <v>1317</v>
      </c>
    </row>
    <row r="428" spans="1:13" ht="15" customHeight="1" x14ac:dyDescent="0.25">
      <c r="A428" s="12" t="s">
        <v>2852</v>
      </c>
      <c r="B428" s="12" t="s">
        <v>267</v>
      </c>
      <c r="C428" s="12" t="s">
        <v>268</v>
      </c>
      <c r="D428" s="12" t="s">
        <v>901</v>
      </c>
      <c r="E428" s="12" t="s">
        <v>34</v>
      </c>
      <c r="F428" s="12" t="s">
        <v>35</v>
      </c>
      <c r="G428" s="12">
        <v>2</v>
      </c>
      <c r="H428" s="41">
        <v>0.04</v>
      </c>
      <c r="I428" s="23">
        <v>46235</v>
      </c>
      <c r="J428" s="48">
        <v>720</v>
      </c>
      <c r="K428" s="12" t="s">
        <v>2853</v>
      </c>
      <c r="L428" s="12" t="s">
        <v>2001</v>
      </c>
      <c r="M428" s="12" t="s">
        <v>1317</v>
      </c>
    </row>
    <row r="429" spans="1:13" ht="15" customHeight="1" x14ac:dyDescent="0.25">
      <c r="A429" s="12" t="s">
        <v>2854</v>
      </c>
      <c r="B429" s="12" t="s">
        <v>267</v>
      </c>
      <c r="C429" s="12" t="s">
        <v>268</v>
      </c>
      <c r="D429" s="12" t="s">
        <v>901</v>
      </c>
      <c r="E429" s="12" t="s">
        <v>46</v>
      </c>
      <c r="F429" s="12" t="s">
        <v>47</v>
      </c>
      <c r="G429" s="12">
        <v>0</v>
      </c>
      <c r="H429" s="41">
        <v>-0.02</v>
      </c>
      <c r="I429" s="23">
        <v>46235</v>
      </c>
      <c r="J429" s="48">
        <v>0</v>
      </c>
      <c r="K429" s="12" t="s">
        <v>2855</v>
      </c>
      <c r="L429" s="12" t="s">
        <v>2001</v>
      </c>
      <c r="M429" s="12" t="s">
        <v>1317</v>
      </c>
    </row>
    <row r="430" spans="1:13" ht="15" customHeight="1" x14ac:dyDescent="0.25">
      <c r="A430" s="12" t="s">
        <v>2856</v>
      </c>
      <c r="B430" s="12" t="s">
        <v>267</v>
      </c>
      <c r="C430" s="12" t="s">
        <v>268</v>
      </c>
      <c r="D430" s="12" t="s">
        <v>901</v>
      </c>
      <c r="E430" s="12" t="s">
        <v>48</v>
      </c>
      <c r="F430" s="12" t="s">
        <v>49</v>
      </c>
      <c r="G430" s="12">
        <v>1</v>
      </c>
      <c r="H430" s="41">
        <v>0.01</v>
      </c>
      <c r="I430" s="23">
        <v>46235</v>
      </c>
      <c r="J430" s="48">
        <v>360</v>
      </c>
      <c r="K430" s="12" t="s">
        <v>2857</v>
      </c>
      <c r="L430" s="12" t="s">
        <v>2001</v>
      </c>
      <c r="M430" s="12" t="s">
        <v>1317</v>
      </c>
    </row>
    <row r="431" spans="1:13" ht="15" customHeight="1" x14ac:dyDescent="0.25">
      <c r="A431" s="12" t="s">
        <v>2858</v>
      </c>
      <c r="B431" s="12" t="s">
        <v>267</v>
      </c>
      <c r="C431" s="12" t="s">
        <v>268</v>
      </c>
      <c r="D431" s="12" t="s">
        <v>901</v>
      </c>
      <c r="E431" s="12" t="s">
        <v>52</v>
      </c>
      <c r="F431" s="12" t="s">
        <v>53</v>
      </c>
      <c r="G431" s="12">
        <v>0</v>
      </c>
      <c r="H431" s="41">
        <v>0.05</v>
      </c>
      <c r="I431" s="23">
        <v>46235</v>
      </c>
      <c r="J431" s="48">
        <v>0</v>
      </c>
      <c r="K431" s="12" t="s">
        <v>2859</v>
      </c>
      <c r="L431" s="12" t="s">
        <v>2001</v>
      </c>
      <c r="M431" s="12" t="s">
        <v>1317</v>
      </c>
    </row>
    <row r="432" spans="1:13" ht="15" customHeight="1" x14ac:dyDescent="0.25">
      <c r="A432" s="12" t="s">
        <v>2860</v>
      </c>
      <c r="B432" s="12" t="s">
        <v>267</v>
      </c>
      <c r="C432" s="12" t="s">
        <v>268</v>
      </c>
      <c r="D432" s="12" t="s">
        <v>901</v>
      </c>
      <c r="E432" s="12" t="s">
        <v>68</v>
      </c>
      <c r="F432" s="12" t="s">
        <v>69</v>
      </c>
      <c r="G432" s="12">
        <v>1</v>
      </c>
      <c r="H432" s="41">
        <v>0.02</v>
      </c>
      <c r="I432" s="23">
        <v>46235</v>
      </c>
      <c r="J432" s="48">
        <v>414</v>
      </c>
      <c r="K432" s="12" t="s">
        <v>2861</v>
      </c>
      <c r="L432" s="12" t="s">
        <v>2001</v>
      </c>
      <c r="M432" s="12" t="s">
        <v>1317</v>
      </c>
    </row>
    <row r="433" spans="1:13" ht="15" customHeight="1" x14ac:dyDescent="0.25">
      <c r="A433" s="12" t="s">
        <v>2862</v>
      </c>
      <c r="B433" s="12" t="s">
        <v>267</v>
      </c>
      <c r="C433" s="12" t="s">
        <v>268</v>
      </c>
      <c r="D433" s="12" t="s">
        <v>901</v>
      </c>
      <c r="E433" s="12" t="s">
        <v>84</v>
      </c>
      <c r="F433" s="12" t="s">
        <v>85</v>
      </c>
      <c r="G433" s="12">
        <v>0</v>
      </c>
      <c r="H433" s="41">
        <v>-0.02</v>
      </c>
      <c r="I433" s="23">
        <v>46235</v>
      </c>
      <c r="J433" s="48">
        <v>0</v>
      </c>
      <c r="K433" s="12" t="s">
        <v>2863</v>
      </c>
      <c r="L433" s="12" t="s">
        <v>2001</v>
      </c>
      <c r="M433" s="12" t="s">
        <v>1317</v>
      </c>
    </row>
    <row r="434" spans="1:13" ht="15" customHeight="1" x14ac:dyDescent="0.25">
      <c r="A434" s="12" t="s">
        <v>2864</v>
      </c>
      <c r="B434" s="12" t="s">
        <v>270</v>
      </c>
      <c r="C434" s="12" t="s">
        <v>271</v>
      </c>
      <c r="D434" s="12" t="s">
        <v>900</v>
      </c>
      <c r="E434" s="12" t="s">
        <v>4</v>
      </c>
      <c r="F434" s="12" t="s">
        <v>5</v>
      </c>
      <c r="G434" s="12">
        <v>1</v>
      </c>
      <c r="H434" s="41">
        <v>0</v>
      </c>
      <c r="I434" s="23">
        <v>46235</v>
      </c>
      <c r="J434" s="48">
        <v>387</v>
      </c>
      <c r="K434" s="12" t="s">
        <v>2865</v>
      </c>
      <c r="L434" s="12" t="s">
        <v>2001</v>
      </c>
      <c r="M434" s="12" t="s">
        <v>1317</v>
      </c>
    </row>
    <row r="435" spans="1:13" ht="15" customHeight="1" x14ac:dyDescent="0.25">
      <c r="A435" s="12" t="s">
        <v>2866</v>
      </c>
      <c r="B435" s="12" t="s">
        <v>270</v>
      </c>
      <c r="C435" s="12" t="s">
        <v>271</v>
      </c>
      <c r="D435" s="12" t="s">
        <v>900</v>
      </c>
      <c r="E435" s="12" t="s">
        <v>26</v>
      </c>
      <c r="F435" s="12" t="s">
        <v>27</v>
      </c>
      <c r="G435" s="12">
        <v>-1</v>
      </c>
      <c r="H435" s="41">
        <v>7.0000000000000007E-2</v>
      </c>
      <c r="I435" s="23">
        <v>46235</v>
      </c>
      <c r="J435" s="48">
        <v>-360</v>
      </c>
      <c r="K435" s="12" t="s">
        <v>2867</v>
      </c>
      <c r="L435" s="12" t="s">
        <v>2001</v>
      </c>
      <c r="M435" s="12" t="s">
        <v>1317</v>
      </c>
    </row>
    <row r="436" spans="1:13" ht="15" customHeight="1" x14ac:dyDescent="0.25">
      <c r="A436" s="12" t="s">
        <v>2868</v>
      </c>
      <c r="B436" s="12" t="s">
        <v>270</v>
      </c>
      <c r="C436" s="12" t="s">
        <v>271</v>
      </c>
      <c r="D436" s="12" t="s">
        <v>900</v>
      </c>
      <c r="E436" s="12" t="s">
        <v>30</v>
      </c>
      <c r="F436" s="12" t="s">
        <v>31</v>
      </c>
      <c r="G436" s="12">
        <v>0</v>
      </c>
      <c r="H436" s="41">
        <v>0</v>
      </c>
      <c r="I436" s="23">
        <v>46235</v>
      </c>
      <c r="J436" s="48">
        <v>0</v>
      </c>
      <c r="K436" s="12" t="s">
        <v>2869</v>
      </c>
      <c r="L436" s="12" t="s">
        <v>2001</v>
      </c>
      <c r="M436" s="12" t="s">
        <v>1317</v>
      </c>
    </row>
    <row r="437" spans="1:13" ht="15" customHeight="1" x14ac:dyDescent="0.25">
      <c r="A437" s="12" t="s">
        <v>2870</v>
      </c>
      <c r="B437" s="12" t="s">
        <v>270</v>
      </c>
      <c r="C437" s="12" t="s">
        <v>271</v>
      </c>
      <c r="D437" s="12" t="s">
        <v>900</v>
      </c>
      <c r="E437" s="12" t="s">
        <v>34</v>
      </c>
      <c r="F437" s="12" t="s">
        <v>35</v>
      </c>
      <c r="G437" s="12">
        <v>1</v>
      </c>
      <c r="H437" s="41">
        <v>0</v>
      </c>
      <c r="I437" s="23">
        <v>46235</v>
      </c>
      <c r="J437" s="48">
        <v>387</v>
      </c>
      <c r="K437" s="12" t="s">
        <v>2871</v>
      </c>
      <c r="L437" s="12" t="s">
        <v>2001</v>
      </c>
      <c r="M437" s="12" t="s">
        <v>1317</v>
      </c>
    </row>
    <row r="438" spans="1:13" ht="15" customHeight="1" x14ac:dyDescent="0.25">
      <c r="A438" s="12" t="s">
        <v>2872</v>
      </c>
      <c r="B438" s="12" t="s">
        <v>270</v>
      </c>
      <c r="C438" s="12" t="s">
        <v>271</v>
      </c>
      <c r="D438" s="12" t="s">
        <v>900</v>
      </c>
      <c r="E438" s="12" t="s">
        <v>46</v>
      </c>
      <c r="F438" s="12" t="s">
        <v>47</v>
      </c>
      <c r="G438" s="12">
        <v>-1</v>
      </c>
      <c r="H438" s="41">
        <v>0.01</v>
      </c>
      <c r="I438" s="23">
        <v>46235</v>
      </c>
      <c r="J438" s="48">
        <v>-369</v>
      </c>
      <c r="K438" s="12" t="s">
        <v>2873</v>
      </c>
      <c r="L438" s="12" t="s">
        <v>2001</v>
      </c>
      <c r="M438" s="12" t="s">
        <v>1317</v>
      </c>
    </row>
    <row r="439" spans="1:13" ht="15" customHeight="1" x14ac:dyDescent="0.25">
      <c r="A439" s="12" t="s">
        <v>2874</v>
      </c>
      <c r="B439" s="12" t="s">
        <v>270</v>
      </c>
      <c r="C439" s="12" t="s">
        <v>271</v>
      </c>
      <c r="D439" s="12" t="s">
        <v>900</v>
      </c>
      <c r="E439" s="12" t="s">
        <v>48</v>
      </c>
      <c r="F439" s="12" t="s">
        <v>49</v>
      </c>
      <c r="G439" s="12">
        <v>1</v>
      </c>
      <c r="H439" s="41">
        <v>0</v>
      </c>
      <c r="I439" s="23">
        <v>46235</v>
      </c>
      <c r="J439" s="48">
        <v>387</v>
      </c>
      <c r="K439" s="12" t="s">
        <v>2875</v>
      </c>
      <c r="L439" s="12" t="s">
        <v>2001</v>
      </c>
      <c r="M439" s="12" t="s">
        <v>1317</v>
      </c>
    </row>
    <row r="440" spans="1:13" ht="15" customHeight="1" x14ac:dyDescent="0.25">
      <c r="A440" s="12" t="s">
        <v>2876</v>
      </c>
      <c r="B440" s="12" t="s">
        <v>270</v>
      </c>
      <c r="C440" s="12" t="s">
        <v>271</v>
      </c>
      <c r="D440" s="12" t="s">
        <v>900</v>
      </c>
      <c r="E440" s="12" t="s">
        <v>52</v>
      </c>
      <c r="F440" s="12" t="s">
        <v>53</v>
      </c>
      <c r="G440" s="12">
        <v>-1</v>
      </c>
      <c r="H440" s="41">
        <v>0.01</v>
      </c>
      <c r="I440" s="23">
        <v>46235</v>
      </c>
      <c r="J440" s="48">
        <v>-360</v>
      </c>
      <c r="K440" s="12" t="s">
        <v>2877</v>
      </c>
      <c r="L440" s="12" t="s">
        <v>2001</v>
      </c>
      <c r="M440" s="12" t="s">
        <v>1317</v>
      </c>
    </row>
    <row r="441" spans="1:13" ht="15" customHeight="1" x14ac:dyDescent="0.25">
      <c r="A441" s="12" t="s">
        <v>2878</v>
      </c>
      <c r="B441" s="12" t="s">
        <v>270</v>
      </c>
      <c r="C441" s="12" t="s">
        <v>271</v>
      </c>
      <c r="D441" s="12" t="s">
        <v>900</v>
      </c>
      <c r="E441" s="12" t="s">
        <v>68</v>
      </c>
      <c r="F441" s="12" t="s">
        <v>69</v>
      </c>
      <c r="G441" s="12">
        <v>-1</v>
      </c>
      <c r="H441" s="41">
        <v>0.05</v>
      </c>
      <c r="I441" s="23">
        <v>46235</v>
      </c>
      <c r="J441" s="48">
        <v>-387</v>
      </c>
      <c r="K441" s="12" t="s">
        <v>2879</v>
      </c>
      <c r="L441" s="12" t="s">
        <v>2001</v>
      </c>
      <c r="M441" s="12" t="s">
        <v>1317</v>
      </c>
    </row>
    <row r="442" spans="1:13" ht="15" customHeight="1" x14ac:dyDescent="0.25">
      <c r="A442" s="12" t="s">
        <v>2880</v>
      </c>
      <c r="B442" s="12" t="s">
        <v>270</v>
      </c>
      <c r="C442" s="12" t="s">
        <v>271</v>
      </c>
      <c r="D442" s="12" t="s">
        <v>900</v>
      </c>
      <c r="E442" s="12" t="s">
        <v>84</v>
      </c>
      <c r="F442" s="12" t="s">
        <v>85</v>
      </c>
      <c r="G442" s="12">
        <v>0</v>
      </c>
      <c r="H442" s="41">
        <v>0.06</v>
      </c>
      <c r="I442" s="23">
        <v>46235</v>
      </c>
      <c r="J442" s="48">
        <v>0</v>
      </c>
      <c r="K442" s="12" t="s">
        <v>2881</v>
      </c>
      <c r="L442" s="12" t="s">
        <v>2001</v>
      </c>
      <c r="M442" s="12" t="s">
        <v>1317</v>
      </c>
    </row>
    <row r="443" spans="1:13" ht="15" customHeight="1" x14ac:dyDescent="0.25">
      <c r="A443" s="12" t="s">
        <v>2882</v>
      </c>
      <c r="B443" s="12" t="s">
        <v>273</v>
      </c>
      <c r="C443" s="12" t="s">
        <v>274</v>
      </c>
      <c r="D443" s="12" t="s">
        <v>899</v>
      </c>
      <c r="E443" s="12" t="s">
        <v>4</v>
      </c>
      <c r="F443" s="12" t="s">
        <v>5</v>
      </c>
      <c r="G443" s="12">
        <v>-1</v>
      </c>
      <c r="H443" s="41">
        <v>0.06</v>
      </c>
      <c r="I443" s="23">
        <v>46235</v>
      </c>
      <c r="J443" s="48">
        <v>-369</v>
      </c>
      <c r="K443" s="12" t="s">
        <v>2883</v>
      </c>
      <c r="L443" s="12" t="s">
        <v>2001</v>
      </c>
      <c r="M443" s="12" t="s">
        <v>1317</v>
      </c>
    </row>
    <row r="444" spans="1:13" ht="15" customHeight="1" x14ac:dyDescent="0.25">
      <c r="A444" s="12" t="s">
        <v>2884</v>
      </c>
      <c r="B444" s="12" t="s">
        <v>273</v>
      </c>
      <c r="C444" s="12" t="s">
        <v>274</v>
      </c>
      <c r="D444" s="12" t="s">
        <v>899</v>
      </c>
      <c r="E444" s="12" t="s">
        <v>26</v>
      </c>
      <c r="F444" s="12" t="s">
        <v>27</v>
      </c>
      <c r="G444" s="12">
        <v>1</v>
      </c>
      <c r="H444" s="41">
        <v>-0.02</v>
      </c>
      <c r="I444" s="23">
        <v>46235</v>
      </c>
      <c r="J444" s="48">
        <v>369</v>
      </c>
      <c r="K444" s="12" t="s">
        <v>2885</v>
      </c>
      <c r="L444" s="12" t="s">
        <v>2001</v>
      </c>
      <c r="M444" s="12" t="s">
        <v>1317</v>
      </c>
    </row>
    <row r="445" spans="1:13" ht="15" customHeight="1" x14ac:dyDescent="0.25">
      <c r="A445" s="12" t="s">
        <v>2886</v>
      </c>
      <c r="B445" s="12" t="s">
        <v>273</v>
      </c>
      <c r="C445" s="12" t="s">
        <v>274</v>
      </c>
      <c r="D445" s="12" t="s">
        <v>899</v>
      </c>
      <c r="E445" s="12" t="s">
        <v>30</v>
      </c>
      <c r="F445" s="12" t="s">
        <v>31</v>
      </c>
      <c r="G445" s="12">
        <v>0</v>
      </c>
      <c r="H445" s="41">
        <v>0.01</v>
      </c>
      <c r="I445" s="23">
        <v>46235</v>
      </c>
      <c r="J445" s="48">
        <v>0</v>
      </c>
      <c r="K445" s="12" t="s">
        <v>2887</v>
      </c>
      <c r="L445" s="12" t="s">
        <v>2001</v>
      </c>
      <c r="M445" s="12" t="s">
        <v>1317</v>
      </c>
    </row>
    <row r="446" spans="1:13" ht="15" customHeight="1" x14ac:dyDescent="0.25">
      <c r="A446" s="12" t="s">
        <v>2888</v>
      </c>
      <c r="B446" s="12" t="s">
        <v>273</v>
      </c>
      <c r="C446" s="12" t="s">
        <v>274</v>
      </c>
      <c r="D446" s="12" t="s">
        <v>899</v>
      </c>
      <c r="E446" s="12" t="s">
        <v>34</v>
      </c>
      <c r="F446" s="12" t="s">
        <v>35</v>
      </c>
      <c r="G446" s="12">
        <v>1</v>
      </c>
      <c r="H446" s="41">
        <v>7.0000000000000007E-2</v>
      </c>
      <c r="I446" s="23">
        <v>46235</v>
      </c>
      <c r="J446" s="48">
        <v>369</v>
      </c>
      <c r="K446" s="12" t="s">
        <v>2889</v>
      </c>
      <c r="L446" s="12" t="s">
        <v>2001</v>
      </c>
      <c r="M446" s="12" t="s">
        <v>1317</v>
      </c>
    </row>
    <row r="447" spans="1:13" ht="15" customHeight="1" x14ac:dyDescent="0.25">
      <c r="A447" s="12" t="s">
        <v>2890</v>
      </c>
      <c r="B447" s="12" t="s">
        <v>273</v>
      </c>
      <c r="C447" s="12" t="s">
        <v>274</v>
      </c>
      <c r="D447" s="12" t="s">
        <v>899</v>
      </c>
      <c r="E447" s="12" t="s">
        <v>46</v>
      </c>
      <c r="F447" s="12" t="s">
        <v>47</v>
      </c>
      <c r="G447" s="12">
        <v>0</v>
      </c>
      <c r="H447" s="41">
        <v>0.05</v>
      </c>
      <c r="I447" s="23">
        <v>46235</v>
      </c>
      <c r="J447" s="48">
        <v>0</v>
      </c>
      <c r="K447" s="12" t="s">
        <v>2891</v>
      </c>
      <c r="L447" s="12" t="s">
        <v>2001</v>
      </c>
      <c r="M447" s="12" t="s">
        <v>1317</v>
      </c>
    </row>
    <row r="448" spans="1:13" ht="15" customHeight="1" x14ac:dyDescent="0.25">
      <c r="A448" s="12" t="s">
        <v>2892</v>
      </c>
      <c r="B448" s="12" t="s">
        <v>273</v>
      </c>
      <c r="C448" s="12" t="s">
        <v>274</v>
      </c>
      <c r="D448" s="12" t="s">
        <v>899</v>
      </c>
      <c r="E448" s="12" t="s">
        <v>48</v>
      </c>
      <c r="F448" s="12" t="s">
        <v>49</v>
      </c>
      <c r="G448" s="12">
        <v>0</v>
      </c>
      <c r="H448" s="41">
        <v>0.08</v>
      </c>
      <c r="I448" s="23">
        <v>46235</v>
      </c>
      <c r="J448" s="48">
        <v>0</v>
      </c>
      <c r="K448" s="12" t="s">
        <v>2893</v>
      </c>
      <c r="L448" s="12" t="s">
        <v>2001</v>
      </c>
      <c r="M448" s="12" t="s">
        <v>1317</v>
      </c>
    </row>
    <row r="449" spans="1:13" ht="15" customHeight="1" x14ac:dyDescent="0.25">
      <c r="A449" s="12" t="s">
        <v>2894</v>
      </c>
      <c r="B449" s="12" t="s">
        <v>273</v>
      </c>
      <c r="C449" s="12" t="s">
        <v>274</v>
      </c>
      <c r="D449" s="12" t="s">
        <v>899</v>
      </c>
      <c r="E449" s="12" t="s">
        <v>52</v>
      </c>
      <c r="F449" s="12" t="s">
        <v>53</v>
      </c>
      <c r="G449" s="12">
        <v>2</v>
      </c>
      <c r="H449" s="41">
        <v>0.03</v>
      </c>
      <c r="I449" s="23">
        <v>46235</v>
      </c>
      <c r="J449" s="48">
        <v>810</v>
      </c>
      <c r="K449" s="12" t="s">
        <v>2895</v>
      </c>
      <c r="L449" s="12" t="s">
        <v>2001</v>
      </c>
      <c r="M449" s="12" t="s">
        <v>1317</v>
      </c>
    </row>
    <row r="450" spans="1:13" ht="15" customHeight="1" x14ac:dyDescent="0.25">
      <c r="A450" s="12" t="s">
        <v>2896</v>
      </c>
      <c r="B450" s="12" t="s">
        <v>273</v>
      </c>
      <c r="C450" s="12" t="s">
        <v>274</v>
      </c>
      <c r="D450" s="12" t="s">
        <v>899</v>
      </c>
      <c r="E450" s="12" t="s">
        <v>68</v>
      </c>
      <c r="F450" s="12" t="s">
        <v>69</v>
      </c>
      <c r="G450" s="12">
        <v>1</v>
      </c>
      <c r="H450" s="41">
        <v>0</v>
      </c>
      <c r="I450" s="23">
        <v>46235</v>
      </c>
      <c r="J450" s="48">
        <v>414</v>
      </c>
      <c r="K450" s="12" t="s">
        <v>2897</v>
      </c>
      <c r="L450" s="12" t="s">
        <v>2001</v>
      </c>
      <c r="M450" s="12" t="s">
        <v>1317</v>
      </c>
    </row>
    <row r="451" spans="1:13" ht="15" customHeight="1" x14ac:dyDescent="0.25">
      <c r="A451" s="12" t="s">
        <v>2898</v>
      </c>
      <c r="B451" s="12" t="s">
        <v>273</v>
      </c>
      <c r="C451" s="12" t="s">
        <v>274</v>
      </c>
      <c r="D451" s="12" t="s">
        <v>899</v>
      </c>
      <c r="E451" s="12" t="s">
        <v>84</v>
      </c>
      <c r="F451" s="12" t="s">
        <v>85</v>
      </c>
      <c r="G451" s="12">
        <v>0</v>
      </c>
      <c r="H451" s="41">
        <v>-0.02</v>
      </c>
      <c r="I451" s="23">
        <v>46235</v>
      </c>
      <c r="J451" s="48">
        <v>0</v>
      </c>
      <c r="K451" s="12" t="s">
        <v>2899</v>
      </c>
      <c r="L451" s="12" t="s">
        <v>2001</v>
      </c>
      <c r="M451" s="12" t="s">
        <v>1317</v>
      </c>
    </row>
    <row r="452" spans="1:13" ht="15" customHeight="1" x14ac:dyDescent="0.25">
      <c r="A452" s="12" t="s">
        <v>2900</v>
      </c>
      <c r="B452" s="12" t="s">
        <v>276</v>
      </c>
      <c r="C452" s="12" t="s">
        <v>277</v>
      </c>
      <c r="D452" s="12" t="s">
        <v>899</v>
      </c>
      <c r="E452" s="12" t="s">
        <v>4</v>
      </c>
      <c r="F452" s="12" t="s">
        <v>5</v>
      </c>
      <c r="G452" s="12">
        <v>0</v>
      </c>
      <c r="H452" s="41">
        <v>0</v>
      </c>
      <c r="I452" s="23">
        <v>46235</v>
      </c>
      <c r="J452" s="48">
        <v>0</v>
      </c>
      <c r="K452" s="12" t="s">
        <v>2901</v>
      </c>
      <c r="L452" s="12" t="s">
        <v>2001</v>
      </c>
      <c r="M452" s="12" t="s">
        <v>1317</v>
      </c>
    </row>
    <row r="453" spans="1:13" ht="15" customHeight="1" x14ac:dyDescent="0.25">
      <c r="A453" s="12" t="s">
        <v>2902</v>
      </c>
      <c r="B453" s="12" t="s">
        <v>276</v>
      </c>
      <c r="C453" s="12" t="s">
        <v>277</v>
      </c>
      <c r="D453" s="12" t="s">
        <v>899</v>
      </c>
      <c r="E453" s="12" t="s">
        <v>26</v>
      </c>
      <c r="F453" s="12" t="s">
        <v>27</v>
      </c>
      <c r="G453" s="12">
        <v>1</v>
      </c>
      <c r="H453" s="41">
        <v>0.02</v>
      </c>
      <c r="I453" s="23">
        <v>46235</v>
      </c>
      <c r="J453" s="48">
        <v>414</v>
      </c>
      <c r="K453" s="12" t="s">
        <v>2903</v>
      </c>
      <c r="L453" s="12" t="s">
        <v>2001</v>
      </c>
      <c r="M453" s="12" t="s">
        <v>1317</v>
      </c>
    </row>
    <row r="454" spans="1:13" ht="15" customHeight="1" x14ac:dyDescent="0.25">
      <c r="A454" s="12" t="s">
        <v>2904</v>
      </c>
      <c r="B454" s="12" t="s">
        <v>276</v>
      </c>
      <c r="C454" s="12" t="s">
        <v>277</v>
      </c>
      <c r="D454" s="12" t="s">
        <v>899</v>
      </c>
      <c r="E454" s="12" t="s">
        <v>30</v>
      </c>
      <c r="F454" s="12" t="s">
        <v>31</v>
      </c>
      <c r="G454" s="12">
        <v>1</v>
      </c>
      <c r="H454" s="41">
        <v>0.06</v>
      </c>
      <c r="I454" s="23">
        <v>46235</v>
      </c>
      <c r="J454" s="48">
        <v>369</v>
      </c>
      <c r="K454" s="12" t="s">
        <v>2905</v>
      </c>
      <c r="L454" s="12" t="s">
        <v>2001</v>
      </c>
      <c r="M454" s="12" t="s">
        <v>1317</v>
      </c>
    </row>
    <row r="455" spans="1:13" ht="15" customHeight="1" x14ac:dyDescent="0.25">
      <c r="A455" s="12" t="s">
        <v>2906</v>
      </c>
      <c r="B455" s="12" t="s">
        <v>276</v>
      </c>
      <c r="C455" s="12" t="s">
        <v>277</v>
      </c>
      <c r="D455" s="12" t="s">
        <v>899</v>
      </c>
      <c r="E455" s="12" t="s">
        <v>34</v>
      </c>
      <c r="F455" s="12" t="s">
        <v>35</v>
      </c>
      <c r="G455" s="12">
        <v>1</v>
      </c>
      <c r="H455" s="41">
        <v>0.08</v>
      </c>
      <c r="I455" s="23">
        <v>46235</v>
      </c>
      <c r="J455" s="48">
        <v>414</v>
      </c>
      <c r="K455" s="12" t="s">
        <v>2907</v>
      </c>
      <c r="L455" s="12" t="s">
        <v>2001</v>
      </c>
      <c r="M455" s="12" t="s">
        <v>1317</v>
      </c>
    </row>
    <row r="456" spans="1:13" ht="15" customHeight="1" x14ac:dyDescent="0.25">
      <c r="A456" s="12" t="s">
        <v>2908</v>
      </c>
      <c r="B456" s="12" t="s">
        <v>276</v>
      </c>
      <c r="C456" s="12" t="s">
        <v>277</v>
      </c>
      <c r="D456" s="12" t="s">
        <v>899</v>
      </c>
      <c r="E456" s="12" t="s">
        <v>46</v>
      </c>
      <c r="F456" s="12" t="s">
        <v>47</v>
      </c>
      <c r="G456" s="12">
        <v>1</v>
      </c>
      <c r="H456" s="41">
        <v>0</v>
      </c>
      <c r="I456" s="23">
        <v>46235</v>
      </c>
      <c r="J456" s="48">
        <v>360</v>
      </c>
      <c r="K456" s="12" t="s">
        <v>2909</v>
      </c>
      <c r="L456" s="12" t="s">
        <v>2001</v>
      </c>
      <c r="M456" s="12" t="s">
        <v>1317</v>
      </c>
    </row>
    <row r="457" spans="1:13" ht="15" customHeight="1" x14ac:dyDescent="0.25">
      <c r="A457" s="12" t="s">
        <v>2910</v>
      </c>
      <c r="B457" s="12" t="s">
        <v>276</v>
      </c>
      <c r="C457" s="12" t="s">
        <v>277</v>
      </c>
      <c r="D457" s="12" t="s">
        <v>899</v>
      </c>
      <c r="E457" s="12" t="s">
        <v>48</v>
      </c>
      <c r="F457" s="12" t="s">
        <v>49</v>
      </c>
      <c r="G457" s="12">
        <v>-1</v>
      </c>
      <c r="H457" s="41">
        <v>-0.01</v>
      </c>
      <c r="I457" s="23">
        <v>46235</v>
      </c>
      <c r="J457" s="48">
        <v>-387</v>
      </c>
      <c r="K457" s="12" t="s">
        <v>2911</v>
      </c>
      <c r="L457" s="12" t="s">
        <v>2001</v>
      </c>
      <c r="M457" s="12" t="s">
        <v>1317</v>
      </c>
    </row>
    <row r="458" spans="1:13" ht="15" customHeight="1" x14ac:dyDescent="0.25">
      <c r="A458" s="12" t="s">
        <v>2912</v>
      </c>
      <c r="B458" s="12" t="s">
        <v>276</v>
      </c>
      <c r="C458" s="12" t="s">
        <v>277</v>
      </c>
      <c r="D458" s="12" t="s">
        <v>899</v>
      </c>
      <c r="E458" s="12" t="s">
        <v>52</v>
      </c>
      <c r="F458" s="12" t="s">
        <v>53</v>
      </c>
      <c r="G458" s="12">
        <v>2</v>
      </c>
      <c r="H458" s="41">
        <v>7.0000000000000007E-2</v>
      </c>
      <c r="I458" s="23">
        <v>46235</v>
      </c>
      <c r="J458" s="48">
        <v>738</v>
      </c>
      <c r="K458" s="12" t="s">
        <v>2913</v>
      </c>
      <c r="L458" s="12" t="s">
        <v>2001</v>
      </c>
      <c r="M458" s="12" t="s">
        <v>1317</v>
      </c>
    </row>
    <row r="459" spans="1:13" ht="15" customHeight="1" x14ac:dyDescent="0.25">
      <c r="A459" s="12" t="s">
        <v>2914</v>
      </c>
      <c r="B459" s="12" t="s">
        <v>276</v>
      </c>
      <c r="C459" s="12" t="s">
        <v>277</v>
      </c>
      <c r="D459" s="12" t="s">
        <v>899</v>
      </c>
      <c r="E459" s="12" t="s">
        <v>68</v>
      </c>
      <c r="F459" s="12" t="s">
        <v>69</v>
      </c>
      <c r="G459" s="12">
        <v>1</v>
      </c>
      <c r="H459" s="41">
        <v>0.03</v>
      </c>
      <c r="I459" s="23">
        <v>46235</v>
      </c>
      <c r="J459" s="48">
        <v>387</v>
      </c>
      <c r="K459" s="12" t="s">
        <v>2915</v>
      </c>
      <c r="L459" s="12" t="s">
        <v>2001</v>
      </c>
      <c r="M459" s="12" t="s">
        <v>1317</v>
      </c>
    </row>
    <row r="460" spans="1:13" ht="15" customHeight="1" x14ac:dyDescent="0.25">
      <c r="A460" s="12" t="s">
        <v>2916</v>
      </c>
      <c r="B460" s="12" t="s">
        <v>276</v>
      </c>
      <c r="C460" s="12" t="s">
        <v>277</v>
      </c>
      <c r="D460" s="12" t="s">
        <v>899</v>
      </c>
      <c r="E460" s="12" t="s">
        <v>84</v>
      </c>
      <c r="F460" s="12" t="s">
        <v>85</v>
      </c>
      <c r="G460" s="12">
        <v>0</v>
      </c>
      <c r="H460" s="41">
        <v>7.0000000000000007E-2</v>
      </c>
      <c r="I460" s="23">
        <v>46235</v>
      </c>
      <c r="J460" s="48">
        <v>0</v>
      </c>
      <c r="K460" s="12" t="s">
        <v>2917</v>
      </c>
      <c r="L460" s="12" t="s">
        <v>2001</v>
      </c>
      <c r="M460" s="12" t="s">
        <v>1317</v>
      </c>
    </row>
    <row r="461" spans="1:13" ht="15" customHeight="1" x14ac:dyDescent="0.25">
      <c r="A461" s="12" t="s">
        <v>2918</v>
      </c>
      <c r="B461" s="12" t="s">
        <v>279</v>
      </c>
      <c r="C461" s="12" t="s">
        <v>280</v>
      </c>
      <c r="D461" s="12" t="s">
        <v>901</v>
      </c>
      <c r="E461" s="12" t="s">
        <v>4</v>
      </c>
      <c r="F461" s="12" t="s">
        <v>5</v>
      </c>
      <c r="G461" s="12">
        <v>1</v>
      </c>
      <c r="H461" s="41">
        <v>-0.02</v>
      </c>
      <c r="I461" s="23">
        <v>46235</v>
      </c>
      <c r="J461" s="48">
        <v>360</v>
      </c>
      <c r="K461" s="12" t="s">
        <v>2919</v>
      </c>
      <c r="L461" s="12" t="s">
        <v>2001</v>
      </c>
      <c r="M461" s="12" t="s">
        <v>1317</v>
      </c>
    </row>
    <row r="462" spans="1:13" ht="15" customHeight="1" x14ac:dyDescent="0.25">
      <c r="A462" s="12" t="s">
        <v>2920</v>
      </c>
      <c r="B462" s="12" t="s">
        <v>279</v>
      </c>
      <c r="C462" s="12" t="s">
        <v>280</v>
      </c>
      <c r="D462" s="12" t="s">
        <v>901</v>
      </c>
      <c r="E462" s="12" t="s">
        <v>26</v>
      </c>
      <c r="F462" s="12" t="s">
        <v>27</v>
      </c>
      <c r="G462" s="12">
        <v>1</v>
      </c>
      <c r="H462" s="41">
        <v>-0.03</v>
      </c>
      <c r="I462" s="23">
        <v>46235</v>
      </c>
      <c r="J462" s="48">
        <v>414</v>
      </c>
      <c r="K462" s="12" t="s">
        <v>2921</v>
      </c>
      <c r="L462" s="12" t="s">
        <v>2001</v>
      </c>
      <c r="M462" s="12" t="s">
        <v>1317</v>
      </c>
    </row>
    <row r="463" spans="1:13" ht="15" customHeight="1" x14ac:dyDescent="0.25">
      <c r="A463" s="12" t="s">
        <v>2922</v>
      </c>
      <c r="B463" s="12" t="s">
        <v>279</v>
      </c>
      <c r="C463" s="12" t="s">
        <v>280</v>
      </c>
      <c r="D463" s="12" t="s">
        <v>901</v>
      </c>
      <c r="E463" s="12" t="s">
        <v>30</v>
      </c>
      <c r="F463" s="12" t="s">
        <v>31</v>
      </c>
      <c r="G463" s="12">
        <v>1</v>
      </c>
      <c r="H463" s="41">
        <v>0.03</v>
      </c>
      <c r="I463" s="23">
        <v>46235</v>
      </c>
      <c r="J463" s="48">
        <v>405</v>
      </c>
      <c r="K463" s="12" t="s">
        <v>2923</v>
      </c>
      <c r="L463" s="12" t="s">
        <v>2001</v>
      </c>
      <c r="M463" s="12" t="s">
        <v>1317</v>
      </c>
    </row>
    <row r="464" spans="1:13" ht="15" customHeight="1" x14ac:dyDescent="0.25">
      <c r="A464" s="12" t="s">
        <v>2924</v>
      </c>
      <c r="B464" s="12" t="s">
        <v>279</v>
      </c>
      <c r="C464" s="12" t="s">
        <v>280</v>
      </c>
      <c r="D464" s="12" t="s">
        <v>901</v>
      </c>
      <c r="E464" s="12" t="s">
        <v>34</v>
      </c>
      <c r="F464" s="12" t="s">
        <v>35</v>
      </c>
      <c r="G464" s="12">
        <v>-1</v>
      </c>
      <c r="H464" s="41">
        <v>0.03</v>
      </c>
      <c r="I464" s="23">
        <v>46235</v>
      </c>
      <c r="J464" s="48">
        <v>-414</v>
      </c>
      <c r="K464" s="12" t="s">
        <v>2925</v>
      </c>
      <c r="L464" s="12" t="s">
        <v>2001</v>
      </c>
      <c r="M464" s="12" t="s">
        <v>1317</v>
      </c>
    </row>
    <row r="465" spans="1:13" ht="15" customHeight="1" x14ac:dyDescent="0.25">
      <c r="A465" s="12" t="s">
        <v>2926</v>
      </c>
      <c r="B465" s="12" t="s">
        <v>279</v>
      </c>
      <c r="C465" s="12" t="s">
        <v>280</v>
      </c>
      <c r="D465" s="12" t="s">
        <v>901</v>
      </c>
      <c r="E465" s="12" t="s">
        <v>46</v>
      </c>
      <c r="F465" s="12" t="s">
        <v>47</v>
      </c>
      <c r="G465" s="12">
        <v>0</v>
      </c>
      <c r="H465" s="41">
        <v>-0.01</v>
      </c>
      <c r="I465" s="23">
        <v>46235</v>
      </c>
      <c r="J465" s="48">
        <v>0</v>
      </c>
      <c r="K465" s="12" t="s">
        <v>2927</v>
      </c>
      <c r="L465" s="12" t="s">
        <v>2001</v>
      </c>
      <c r="M465" s="12" t="s">
        <v>1317</v>
      </c>
    </row>
    <row r="466" spans="1:13" ht="15" customHeight="1" x14ac:dyDescent="0.25">
      <c r="A466" s="12" t="s">
        <v>2928</v>
      </c>
      <c r="B466" s="12" t="s">
        <v>279</v>
      </c>
      <c r="C466" s="12" t="s">
        <v>280</v>
      </c>
      <c r="D466" s="12" t="s">
        <v>901</v>
      </c>
      <c r="E466" s="12" t="s">
        <v>48</v>
      </c>
      <c r="F466" s="12" t="s">
        <v>49</v>
      </c>
      <c r="G466" s="12">
        <v>1</v>
      </c>
      <c r="H466" s="41">
        <v>0.02</v>
      </c>
      <c r="I466" s="23">
        <v>46235</v>
      </c>
      <c r="J466" s="48">
        <v>360</v>
      </c>
      <c r="K466" s="12" t="s">
        <v>2929</v>
      </c>
      <c r="L466" s="12" t="s">
        <v>2001</v>
      </c>
      <c r="M466" s="12" t="s">
        <v>1317</v>
      </c>
    </row>
    <row r="467" spans="1:13" ht="15" customHeight="1" x14ac:dyDescent="0.25">
      <c r="A467" s="12" t="s">
        <v>2930</v>
      </c>
      <c r="B467" s="12" t="s">
        <v>279</v>
      </c>
      <c r="C467" s="12" t="s">
        <v>280</v>
      </c>
      <c r="D467" s="12" t="s">
        <v>901</v>
      </c>
      <c r="E467" s="12" t="s">
        <v>52</v>
      </c>
      <c r="F467" s="12" t="s">
        <v>53</v>
      </c>
      <c r="G467" s="12">
        <v>-1</v>
      </c>
      <c r="H467" s="41">
        <v>0.04</v>
      </c>
      <c r="I467" s="23">
        <v>46235</v>
      </c>
      <c r="J467" s="48">
        <v>-387</v>
      </c>
      <c r="K467" s="12" t="s">
        <v>2931</v>
      </c>
      <c r="L467" s="12" t="s">
        <v>2001</v>
      </c>
      <c r="M467" s="12" t="s">
        <v>1317</v>
      </c>
    </row>
    <row r="468" spans="1:13" ht="15" customHeight="1" x14ac:dyDescent="0.25">
      <c r="A468" s="12" t="s">
        <v>2932</v>
      </c>
      <c r="B468" s="12" t="s">
        <v>279</v>
      </c>
      <c r="C468" s="12" t="s">
        <v>280</v>
      </c>
      <c r="D468" s="12" t="s">
        <v>901</v>
      </c>
      <c r="E468" s="12" t="s">
        <v>68</v>
      </c>
      <c r="F468" s="12" t="s">
        <v>69</v>
      </c>
      <c r="G468" s="12">
        <v>1</v>
      </c>
      <c r="H468" s="41">
        <v>7.0000000000000007E-2</v>
      </c>
      <c r="I468" s="23">
        <v>46235</v>
      </c>
      <c r="J468" s="48">
        <v>360</v>
      </c>
      <c r="K468" s="12" t="s">
        <v>2933</v>
      </c>
      <c r="L468" s="12" t="s">
        <v>2001</v>
      </c>
      <c r="M468" s="12" t="s">
        <v>1317</v>
      </c>
    </row>
    <row r="469" spans="1:13" ht="15" customHeight="1" x14ac:dyDescent="0.25">
      <c r="A469" s="12" t="s">
        <v>2934</v>
      </c>
      <c r="B469" s="12" t="s">
        <v>279</v>
      </c>
      <c r="C469" s="12" t="s">
        <v>280</v>
      </c>
      <c r="D469" s="12" t="s">
        <v>901</v>
      </c>
      <c r="E469" s="12" t="s">
        <v>84</v>
      </c>
      <c r="F469" s="12" t="s">
        <v>85</v>
      </c>
      <c r="G469" s="12">
        <v>0</v>
      </c>
      <c r="H469" s="41">
        <v>0.05</v>
      </c>
      <c r="I469" s="23">
        <v>46235</v>
      </c>
      <c r="J469" s="48">
        <v>0</v>
      </c>
      <c r="K469" s="12" t="s">
        <v>2935</v>
      </c>
      <c r="L469" s="12" t="s">
        <v>2001</v>
      </c>
      <c r="M469" s="12" t="s">
        <v>1317</v>
      </c>
    </row>
    <row r="470" spans="1:13" ht="15" customHeight="1" x14ac:dyDescent="0.25">
      <c r="A470" s="12" t="s">
        <v>2936</v>
      </c>
      <c r="B470" s="12" t="s">
        <v>223</v>
      </c>
      <c r="C470" s="12" t="s">
        <v>224</v>
      </c>
      <c r="D470" s="12" t="s">
        <v>905</v>
      </c>
      <c r="E470" s="12" t="s">
        <v>4</v>
      </c>
      <c r="F470" s="12" t="s">
        <v>5</v>
      </c>
      <c r="G470" s="12">
        <v>-1</v>
      </c>
      <c r="H470" s="41">
        <v>0.06</v>
      </c>
      <c r="I470" s="23">
        <v>46235</v>
      </c>
      <c r="J470" s="48">
        <v>-414</v>
      </c>
      <c r="K470" s="12" t="s">
        <v>2937</v>
      </c>
      <c r="L470" s="12" t="s">
        <v>2001</v>
      </c>
      <c r="M470" s="12" t="s">
        <v>1317</v>
      </c>
    </row>
    <row r="471" spans="1:13" ht="15" customHeight="1" x14ac:dyDescent="0.25">
      <c r="A471" s="12" t="s">
        <v>2938</v>
      </c>
      <c r="B471" s="12" t="s">
        <v>223</v>
      </c>
      <c r="C471" s="12" t="s">
        <v>224</v>
      </c>
      <c r="D471" s="12" t="s">
        <v>905</v>
      </c>
      <c r="E471" s="12" t="s">
        <v>26</v>
      </c>
      <c r="F471" s="12" t="s">
        <v>27</v>
      </c>
      <c r="G471" s="12">
        <v>0</v>
      </c>
      <c r="H471" s="41">
        <v>0.01</v>
      </c>
      <c r="I471" s="23">
        <v>46235</v>
      </c>
      <c r="J471" s="48">
        <v>0</v>
      </c>
      <c r="K471" s="12" t="s">
        <v>2939</v>
      </c>
      <c r="L471" s="12" t="s">
        <v>2001</v>
      </c>
      <c r="M471" s="12" t="s">
        <v>1317</v>
      </c>
    </row>
    <row r="472" spans="1:13" ht="15" customHeight="1" x14ac:dyDescent="0.25">
      <c r="A472" s="12" t="s">
        <v>2940</v>
      </c>
      <c r="B472" s="12" t="s">
        <v>223</v>
      </c>
      <c r="C472" s="12" t="s">
        <v>224</v>
      </c>
      <c r="D472" s="12" t="s">
        <v>905</v>
      </c>
      <c r="E472" s="12" t="s">
        <v>30</v>
      </c>
      <c r="F472" s="12" t="s">
        <v>31</v>
      </c>
      <c r="G472" s="12">
        <v>0</v>
      </c>
      <c r="H472" s="41">
        <v>0.06</v>
      </c>
      <c r="I472" s="23">
        <v>46235</v>
      </c>
      <c r="J472" s="48">
        <v>0</v>
      </c>
      <c r="K472" s="12" t="s">
        <v>2941</v>
      </c>
      <c r="L472" s="12" t="s">
        <v>2001</v>
      </c>
      <c r="M472" s="12" t="s">
        <v>1317</v>
      </c>
    </row>
    <row r="473" spans="1:13" ht="15" customHeight="1" x14ac:dyDescent="0.25">
      <c r="A473" s="12" t="s">
        <v>2942</v>
      </c>
      <c r="B473" s="12" t="s">
        <v>223</v>
      </c>
      <c r="C473" s="12" t="s">
        <v>224</v>
      </c>
      <c r="D473" s="12" t="s">
        <v>905</v>
      </c>
      <c r="E473" s="12" t="s">
        <v>34</v>
      </c>
      <c r="F473" s="12" t="s">
        <v>35</v>
      </c>
      <c r="G473" s="12">
        <v>2</v>
      </c>
      <c r="H473" s="41">
        <v>-0.03</v>
      </c>
      <c r="I473" s="23">
        <v>46235</v>
      </c>
      <c r="J473" s="48">
        <v>810</v>
      </c>
      <c r="K473" s="12" t="s">
        <v>2943</v>
      </c>
      <c r="L473" s="12" t="s">
        <v>2001</v>
      </c>
      <c r="M473" s="12" t="s">
        <v>1317</v>
      </c>
    </row>
    <row r="474" spans="1:13" ht="15" customHeight="1" x14ac:dyDescent="0.25">
      <c r="A474" s="12" t="s">
        <v>2944</v>
      </c>
      <c r="B474" s="12" t="s">
        <v>223</v>
      </c>
      <c r="C474" s="12" t="s">
        <v>224</v>
      </c>
      <c r="D474" s="12" t="s">
        <v>905</v>
      </c>
      <c r="E474" s="12" t="s">
        <v>46</v>
      </c>
      <c r="F474" s="12" t="s">
        <v>47</v>
      </c>
      <c r="G474" s="12">
        <v>2</v>
      </c>
      <c r="H474" s="41">
        <v>7.0000000000000007E-2</v>
      </c>
      <c r="I474" s="23">
        <v>46235</v>
      </c>
      <c r="J474" s="48">
        <v>774</v>
      </c>
      <c r="K474" s="12" t="s">
        <v>2945</v>
      </c>
      <c r="L474" s="12" t="s">
        <v>2001</v>
      </c>
      <c r="M474" s="12" t="s">
        <v>1317</v>
      </c>
    </row>
    <row r="475" spans="1:13" ht="15" customHeight="1" x14ac:dyDescent="0.25">
      <c r="A475" s="12" t="s">
        <v>2946</v>
      </c>
      <c r="B475" s="12" t="s">
        <v>223</v>
      </c>
      <c r="C475" s="12" t="s">
        <v>224</v>
      </c>
      <c r="D475" s="12" t="s">
        <v>905</v>
      </c>
      <c r="E475" s="12" t="s">
        <v>48</v>
      </c>
      <c r="F475" s="12" t="s">
        <v>49</v>
      </c>
      <c r="G475" s="12">
        <v>0</v>
      </c>
      <c r="H475" s="41">
        <v>0.01</v>
      </c>
      <c r="I475" s="23">
        <v>46235</v>
      </c>
      <c r="J475" s="48">
        <v>0</v>
      </c>
      <c r="K475" s="12" t="s">
        <v>2947</v>
      </c>
      <c r="L475" s="12" t="s">
        <v>2001</v>
      </c>
      <c r="M475" s="12" t="s">
        <v>1317</v>
      </c>
    </row>
    <row r="476" spans="1:13" ht="15" customHeight="1" x14ac:dyDescent="0.25">
      <c r="A476" s="12" t="s">
        <v>2948</v>
      </c>
      <c r="B476" s="12" t="s">
        <v>223</v>
      </c>
      <c r="C476" s="12" t="s">
        <v>224</v>
      </c>
      <c r="D476" s="12" t="s">
        <v>905</v>
      </c>
      <c r="E476" s="12" t="s">
        <v>52</v>
      </c>
      <c r="F476" s="12" t="s">
        <v>53</v>
      </c>
      <c r="G476" s="12">
        <v>-1</v>
      </c>
      <c r="H476" s="41">
        <v>-0.03</v>
      </c>
      <c r="I476" s="23">
        <v>46235</v>
      </c>
      <c r="J476" s="48">
        <v>-369</v>
      </c>
      <c r="K476" s="12" t="s">
        <v>2571</v>
      </c>
      <c r="L476" s="12" t="s">
        <v>2001</v>
      </c>
      <c r="M476" s="12" t="s">
        <v>1317</v>
      </c>
    </row>
    <row r="477" spans="1:13" ht="15" customHeight="1" x14ac:dyDescent="0.25">
      <c r="A477" s="12" t="s">
        <v>2949</v>
      </c>
      <c r="B477" s="12" t="s">
        <v>223</v>
      </c>
      <c r="C477" s="12" t="s">
        <v>224</v>
      </c>
      <c r="D477" s="12" t="s">
        <v>905</v>
      </c>
      <c r="E477" s="12" t="s">
        <v>68</v>
      </c>
      <c r="F477" s="12" t="s">
        <v>69</v>
      </c>
      <c r="G477" s="12">
        <v>0</v>
      </c>
      <c r="H477" s="41">
        <v>7.0000000000000007E-2</v>
      </c>
      <c r="I477" s="23">
        <v>46235</v>
      </c>
      <c r="J477" s="48">
        <v>0</v>
      </c>
      <c r="K477" s="12" t="s">
        <v>2950</v>
      </c>
      <c r="L477" s="12" t="s">
        <v>2001</v>
      </c>
      <c r="M477" s="12" t="s">
        <v>1317</v>
      </c>
    </row>
    <row r="478" spans="1:13" ht="15" customHeight="1" x14ac:dyDescent="0.25">
      <c r="A478" s="12" t="s">
        <v>2951</v>
      </c>
      <c r="B478" s="12" t="s">
        <v>223</v>
      </c>
      <c r="C478" s="12" t="s">
        <v>224</v>
      </c>
      <c r="D478" s="12" t="s">
        <v>905</v>
      </c>
      <c r="E478" s="12" t="s">
        <v>84</v>
      </c>
      <c r="F478" s="12" t="s">
        <v>85</v>
      </c>
      <c r="G478" s="12">
        <v>1</v>
      </c>
      <c r="H478" s="41">
        <v>0.05</v>
      </c>
      <c r="I478" s="23">
        <v>46235</v>
      </c>
      <c r="J478" s="48">
        <v>387</v>
      </c>
      <c r="K478" s="12" t="s">
        <v>2575</v>
      </c>
      <c r="L478" s="12" t="s">
        <v>2001</v>
      </c>
      <c r="M478" s="12" t="s">
        <v>1317</v>
      </c>
    </row>
    <row r="479" spans="1:13" ht="15" customHeight="1" x14ac:dyDescent="0.25">
      <c r="A479" s="12" t="s">
        <v>2952</v>
      </c>
      <c r="B479" s="12" t="s">
        <v>260</v>
      </c>
      <c r="C479" s="12" t="s">
        <v>261</v>
      </c>
      <c r="D479" s="12" t="s">
        <v>907</v>
      </c>
      <c r="E479" s="12" t="s">
        <v>4</v>
      </c>
      <c r="F479" s="12" t="s">
        <v>5</v>
      </c>
      <c r="G479" s="12">
        <v>-1</v>
      </c>
      <c r="H479" s="41">
        <v>0.06</v>
      </c>
      <c r="I479" s="23">
        <v>46235</v>
      </c>
      <c r="J479" s="48">
        <v>-387</v>
      </c>
      <c r="K479" s="12" t="s">
        <v>2793</v>
      </c>
      <c r="L479" s="12" t="s">
        <v>2001</v>
      </c>
      <c r="M479" s="12" t="s">
        <v>1317</v>
      </c>
    </row>
    <row r="480" spans="1:13" ht="15" customHeight="1" x14ac:dyDescent="0.25">
      <c r="A480" s="12" t="s">
        <v>2953</v>
      </c>
      <c r="B480" s="12" t="s">
        <v>260</v>
      </c>
      <c r="C480" s="12" t="s">
        <v>261</v>
      </c>
      <c r="D480" s="12" t="s">
        <v>907</v>
      </c>
      <c r="E480" s="12" t="s">
        <v>26</v>
      </c>
      <c r="F480" s="12" t="s">
        <v>27</v>
      </c>
      <c r="G480" s="12">
        <v>1</v>
      </c>
      <c r="H480" s="41">
        <v>7.0000000000000007E-2</v>
      </c>
      <c r="I480" s="23">
        <v>46235</v>
      </c>
      <c r="J480" s="48">
        <v>405</v>
      </c>
      <c r="K480" s="12" t="s">
        <v>2795</v>
      </c>
      <c r="L480" s="12" t="s">
        <v>2001</v>
      </c>
      <c r="M480" s="12" t="s">
        <v>1317</v>
      </c>
    </row>
    <row r="481" spans="1:13" ht="15" customHeight="1" x14ac:dyDescent="0.25">
      <c r="A481" s="12" t="s">
        <v>2954</v>
      </c>
      <c r="B481" s="12" t="s">
        <v>260</v>
      </c>
      <c r="C481" s="12" t="s">
        <v>261</v>
      </c>
      <c r="D481" s="12" t="s">
        <v>907</v>
      </c>
      <c r="E481" s="12" t="s">
        <v>30</v>
      </c>
      <c r="F481" s="12" t="s">
        <v>31</v>
      </c>
      <c r="G481" s="12">
        <v>0</v>
      </c>
      <c r="H481" s="41">
        <v>-0.01</v>
      </c>
      <c r="I481" s="23">
        <v>46235</v>
      </c>
      <c r="J481" s="48">
        <v>0</v>
      </c>
      <c r="K481" s="12" t="s">
        <v>2955</v>
      </c>
      <c r="L481" s="12" t="s">
        <v>2001</v>
      </c>
      <c r="M481" s="12" t="s">
        <v>1317</v>
      </c>
    </row>
    <row r="482" spans="1:13" ht="15" customHeight="1" x14ac:dyDescent="0.25">
      <c r="A482" s="12" t="s">
        <v>2956</v>
      </c>
      <c r="B482" s="12" t="s">
        <v>260</v>
      </c>
      <c r="C482" s="12" t="s">
        <v>261</v>
      </c>
      <c r="D482" s="12" t="s">
        <v>907</v>
      </c>
      <c r="E482" s="12" t="s">
        <v>34</v>
      </c>
      <c r="F482" s="12" t="s">
        <v>35</v>
      </c>
      <c r="G482" s="12">
        <v>-1</v>
      </c>
      <c r="H482" s="41">
        <v>0</v>
      </c>
      <c r="I482" s="23">
        <v>46235</v>
      </c>
      <c r="J482" s="48">
        <v>-414</v>
      </c>
      <c r="K482" s="12" t="s">
        <v>2957</v>
      </c>
      <c r="L482" s="12" t="s">
        <v>2001</v>
      </c>
      <c r="M482" s="12" t="s">
        <v>1317</v>
      </c>
    </row>
    <row r="483" spans="1:13" ht="15" customHeight="1" x14ac:dyDescent="0.25">
      <c r="A483" s="12" t="s">
        <v>2958</v>
      </c>
      <c r="B483" s="12" t="s">
        <v>260</v>
      </c>
      <c r="C483" s="12" t="s">
        <v>261</v>
      </c>
      <c r="D483" s="12" t="s">
        <v>907</v>
      </c>
      <c r="E483" s="12" t="s">
        <v>46</v>
      </c>
      <c r="F483" s="12" t="s">
        <v>47</v>
      </c>
      <c r="G483" s="12">
        <v>2</v>
      </c>
      <c r="H483" s="41">
        <v>-0.02</v>
      </c>
      <c r="I483" s="23">
        <v>46235</v>
      </c>
      <c r="J483" s="48">
        <v>828</v>
      </c>
      <c r="K483" s="12" t="s">
        <v>2959</v>
      </c>
      <c r="L483" s="12" t="s">
        <v>2001</v>
      </c>
      <c r="M483" s="12" t="s">
        <v>1317</v>
      </c>
    </row>
    <row r="484" spans="1:13" ht="15" customHeight="1" x14ac:dyDescent="0.25">
      <c r="A484" s="12" t="s">
        <v>2960</v>
      </c>
      <c r="B484" s="12" t="s">
        <v>260</v>
      </c>
      <c r="C484" s="12" t="s">
        <v>261</v>
      </c>
      <c r="D484" s="12" t="s">
        <v>907</v>
      </c>
      <c r="E484" s="12" t="s">
        <v>48</v>
      </c>
      <c r="F484" s="12" t="s">
        <v>49</v>
      </c>
      <c r="G484" s="12">
        <v>1</v>
      </c>
      <c r="H484" s="41">
        <v>0.03</v>
      </c>
      <c r="I484" s="23">
        <v>46235</v>
      </c>
      <c r="J484" s="48">
        <v>405</v>
      </c>
      <c r="K484" s="12" t="s">
        <v>2961</v>
      </c>
      <c r="L484" s="12" t="s">
        <v>2001</v>
      </c>
      <c r="M484" s="12" t="s">
        <v>1317</v>
      </c>
    </row>
    <row r="485" spans="1:13" ht="15" customHeight="1" x14ac:dyDescent="0.25">
      <c r="A485" s="12" t="s">
        <v>2962</v>
      </c>
      <c r="B485" s="12" t="s">
        <v>260</v>
      </c>
      <c r="C485" s="12" t="s">
        <v>261</v>
      </c>
      <c r="D485" s="12" t="s">
        <v>907</v>
      </c>
      <c r="E485" s="12" t="s">
        <v>52</v>
      </c>
      <c r="F485" s="12" t="s">
        <v>53</v>
      </c>
      <c r="G485" s="12">
        <v>1</v>
      </c>
      <c r="H485" s="41">
        <v>0.05</v>
      </c>
      <c r="I485" s="23">
        <v>46235</v>
      </c>
      <c r="J485" s="48">
        <v>405</v>
      </c>
      <c r="K485" s="12" t="s">
        <v>2963</v>
      </c>
      <c r="L485" s="12" t="s">
        <v>2001</v>
      </c>
      <c r="M485" s="12" t="s">
        <v>1317</v>
      </c>
    </row>
    <row r="486" spans="1:13" ht="15" customHeight="1" x14ac:dyDescent="0.25">
      <c r="A486" s="12" t="s">
        <v>2964</v>
      </c>
      <c r="B486" s="12" t="s">
        <v>260</v>
      </c>
      <c r="C486" s="12" t="s">
        <v>261</v>
      </c>
      <c r="D486" s="12" t="s">
        <v>907</v>
      </c>
      <c r="E486" s="12" t="s">
        <v>68</v>
      </c>
      <c r="F486" s="12" t="s">
        <v>69</v>
      </c>
      <c r="G486" s="12">
        <v>2</v>
      </c>
      <c r="H486" s="41">
        <v>0.06</v>
      </c>
      <c r="I486" s="23">
        <v>46235</v>
      </c>
      <c r="J486" s="48">
        <v>774</v>
      </c>
      <c r="K486" s="12" t="s">
        <v>2965</v>
      </c>
      <c r="L486" s="12" t="s">
        <v>2001</v>
      </c>
      <c r="M486" s="12" t="s">
        <v>1317</v>
      </c>
    </row>
    <row r="487" spans="1:13" ht="15" customHeight="1" x14ac:dyDescent="0.25">
      <c r="A487" s="12" t="s">
        <v>2966</v>
      </c>
      <c r="B487" s="12" t="s">
        <v>260</v>
      </c>
      <c r="C487" s="12" t="s">
        <v>261</v>
      </c>
      <c r="D487" s="12" t="s">
        <v>907</v>
      </c>
      <c r="E487" s="12" t="s">
        <v>84</v>
      </c>
      <c r="F487" s="12" t="s">
        <v>85</v>
      </c>
      <c r="G487" s="12">
        <v>1</v>
      </c>
      <c r="H487" s="41">
        <v>0.05</v>
      </c>
      <c r="I487" s="23">
        <v>46235</v>
      </c>
      <c r="J487" s="48">
        <v>414</v>
      </c>
      <c r="K487" s="12" t="s">
        <v>2967</v>
      </c>
      <c r="L487" s="12" t="s">
        <v>2001</v>
      </c>
      <c r="M487" s="12" t="s">
        <v>1317</v>
      </c>
    </row>
    <row r="488" spans="1:13" ht="15" customHeight="1" x14ac:dyDescent="0.25">
      <c r="A488" s="12" t="s">
        <v>2968</v>
      </c>
      <c r="B488" s="12" t="s">
        <v>201</v>
      </c>
      <c r="C488" s="12" t="s">
        <v>202</v>
      </c>
      <c r="D488" s="12" t="s">
        <v>904</v>
      </c>
      <c r="E488" s="12" t="s">
        <v>4</v>
      </c>
      <c r="F488" s="12" t="s">
        <v>5</v>
      </c>
      <c r="G488" s="12">
        <v>-1</v>
      </c>
      <c r="H488" s="41">
        <v>0.02</v>
      </c>
      <c r="I488" s="23">
        <v>46235</v>
      </c>
      <c r="J488" s="48">
        <v>-369</v>
      </c>
      <c r="K488" s="12" t="s">
        <v>2433</v>
      </c>
      <c r="L488" s="12" t="s">
        <v>2001</v>
      </c>
      <c r="M488" s="12" t="s">
        <v>1317</v>
      </c>
    </row>
    <row r="489" spans="1:13" ht="15" customHeight="1" x14ac:dyDescent="0.25">
      <c r="A489" s="12" t="s">
        <v>2969</v>
      </c>
      <c r="B489" s="12" t="s">
        <v>201</v>
      </c>
      <c r="C489" s="12" t="s">
        <v>202</v>
      </c>
      <c r="D489" s="12" t="s">
        <v>904</v>
      </c>
      <c r="E489" s="12" t="s">
        <v>26</v>
      </c>
      <c r="F489" s="12" t="s">
        <v>27</v>
      </c>
      <c r="G489" s="12">
        <v>-1</v>
      </c>
      <c r="H489" s="41">
        <v>-0.02</v>
      </c>
      <c r="I489" s="23">
        <v>46235</v>
      </c>
      <c r="J489" s="48">
        <v>-360</v>
      </c>
      <c r="K489" s="12" t="s">
        <v>2435</v>
      </c>
      <c r="L489" s="12" t="s">
        <v>2001</v>
      </c>
      <c r="M489" s="12" t="s">
        <v>1317</v>
      </c>
    </row>
    <row r="490" spans="1:13" ht="15" customHeight="1" x14ac:dyDescent="0.25">
      <c r="A490" s="12" t="s">
        <v>2970</v>
      </c>
      <c r="B490" s="12" t="s">
        <v>201</v>
      </c>
      <c r="C490" s="12" t="s">
        <v>202</v>
      </c>
      <c r="D490" s="12" t="s">
        <v>904</v>
      </c>
      <c r="E490" s="12" t="s">
        <v>30</v>
      </c>
      <c r="F490" s="12" t="s">
        <v>31</v>
      </c>
      <c r="G490" s="12">
        <v>-1</v>
      </c>
      <c r="H490" s="41">
        <v>0</v>
      </c>
      <c r="I490" s="23">
        <v>46235</v>
      </c>
      <c r="J490" s="48">
        <v>-369</v>
      </c>
      <c r="K490" s="12" t="s">
        <v>2971</v>
      </c>
      <c r="L490" s="12" t="s">
        <v>2001</v>
      </c>
      <c r="M490" s="12" t="s">
        <v>1317</v>
      </c>
    </row>
    <row r="491" spans="1:13" ht="15" customHeight="1" x14ac:dyDescent="0.25">
      <c r="A491" s="12" t="s">
        <v>2972</v>
      </c>
      <c r="B491" s="12" t="s">
        <v>201</v>
      </c>
      <c r="C491" s="12" t="s">
        <v>202</v>
      </c>
      <c r="D491" s="12" t="s">
        <v>904</v>
      </c>
      <c r="E491" s="12" t="s">
        <v>34</v>
      </c>
      <c r="F491" s="12" t="s">
        <v>35</v>
      </c>
      <c r="G491" s="12">
        <v>1</v>
      </c>
      <c r="H491" s="41">
        <v>0.03</v>
      </c>
      <c r="I491" s="23">
        <v>46235</v>
      </c>
      <c r="J491" s="48">
        <v>405</v>
      </c>
      <c r="K491" s="12" t="s">
        <v>2439</v>
      </c>
      <c r="L491" s="12" t="s">
        <v>2001</v>
      </c>
      <c r="M491" s="12" t="s">
        <v>1317</v>
      </c>
    </row>
    <row r="492" spans="1:13" ht="15" customHeight="1" x14ac:dyDescent="0.25">
      <c r="A492" s="12" t="s">
        <v>2973</v>
      </c>
      <c r="B492" s="12" t="s">
        <v>201</v>
      </c>
      <c r="C492" s="12" t="s">
        <v>202</v>
      </c>
      <c r="D492" s="12" t="s">
        <v>904</v>
      </c>
      <c r="E492" s="12" t="s">
        <v>46</v>
      </c>
      <c r="F492" s="12" t="s">
        <v>47</v>
      </c>
      <c r="G492" s="12">
        <v>2</v>
      </c>
      <c r="H492" s="41">
        <v>0.06</v>
      </c>
      <c r="I492" s="23">
        <v>46235</v>
      </c>
      <c r="J492" s="48">
        <v>774</v>
      </c>
      <c r="K492" s="12" t="s">
        <v>2441</v>
      </c>
      <c r="L492" s="12" t="s">
        <v>2001</v>
      </c>
      <c r="M492" s="12" t="s">
        <v>1317</v>
      </c>
    </row>
    <row r="493" spans="1:13" ht="15" customHeight="1" x14ac:dyDescent="0.25">
      <c r="A493" s="12" t="s">
        <v>2974</v>
      </c>
      <c r="B493" s="12" t="s">
        <v>201</v>
      </c>
      <c r="C493" s="12" t="s">
        <v>202</v>
      </c>
      <c r="D493" s="12" t="s">
        <v>904</v>
      </c>
      <c r="E493" s="12" t="s">
        <v>48</v>
      </c>
      <c r="F493" s="12" t="s">
        <v>49</v>
      </c>
      <c r="G493" s="12">
        <v>1</v>
      </c>
      <c r="H493" s="41">
        <v>0.02</v>
      </c>
      <c r="I493" s="23">
        <v>46235</v>
      </c>
      <c r="J493" s="48">
        <v>387</v>
      </c>
      <c r="K493" s="12" t="s">
        <v>2975</v>
      </c>
      <c r="L493" s="12" t="s">
        <v>2001</v>
      </c>
      <c r="M493" s="12" t="s">
        <v>1317</v>
      </c>
    </row>
    <row r="494" spans="1:13" ht="15" customHeight="1" x14ac:dyDescent="0.25">
      <c r="A494" s="12" t="s">
        <v>2976</v>
      </c>
      <c r="B494" s="12" t="s">
        <v>201</v>
      </c>
      <c r="C494" s="12" t="s">
        <v>202</v>
      </c>
      <c r="D494" s="12" t="s">
        <v>904</v>
      </c>
      <c r="E494" s="12" t="s">
        <v>52</v>
      </c>
      <c r="F494" s="12" t="s">
        <v>53</v>
      </c>
      <c r="G494" s="12">
        <v>1</v>
      </c>
      <c r="H494" s="41">
        <v>0.02</v>
      </c>
      <c r="I494" s="23">
        <v>46235</v>
      </c>
      <c r="J494" s="48">
        <v>360</v>
      </c>
      <c r="K494" s="12" t="s">
        <v>2977</v>
      </c>
      <c r="L494" s="12" t="s">
        <v>2001</v>
      </c>
      <c r="M494" s="12" t="s">
        <v>1317</v>
      </c>
    </row>
    <row r="495" spans="1:13" ht="15" customHeight="1" x14ac:dyDescent="0.25">
      <c r="A495" s="12" t="s">
        <v>2978</v>
      </c>
      <c r="B495" s="12" t="s">
        <v>201</v>
      </c>
      <c r="C495" s="12" t="s">
        <v>202</v>
      </c>
      <c r="D495" s="12" t="s">
        <v>904</v>
      </c>
      <c r="E495" s="12" t="s">
        <v>68</v>
      </c>
      <c r="F495" s="12" t="s">
        <v>69</v>
      </c>
      <c r="G495" s="12">
        <v>2</v>
      </c>
      <c r="H495" s="41">
        <v>0.01</v>
      </c>
      <c r="I495" s="23">
        <v>46235</v>
      </c>
      <c r="J495" s="48">
        <v>810</v>
      </c>
      <c r="K495" s="12" t="s">
        <v>2979</v>
      </c>
      <c r="L495" s="12" t="s">
        <v>2001</v>
      </c>
      <c r="M495" s="12" t="s">
        <v>1317</v>
      </c>
    </row>
    <row r="496" spans="1:13" ht="15" customHeight="1" x14ac:dyDescent="0.25">
      <c r="A496" s="12" t="s">
        <v>2980</v>
      </c>
      <c r="B496" s="12" t="s">
        <v>201</v>
      </c>
      <c r="C496" s="12" t="s">
        <v>202</v>
      </c>
      <c r="D496" s="12" t="s">
        <v>904</v>
      </c>
      <c r="E496" s="12" t="s">
        <v>84</v>
      </c>
      <c r="F496" s="12" t="s">
        <v>85</v>
      </c>
      <c r="G496" s="12">
        <v>2</v>
      </c>
      <c r="H496" s="41">
        <v>0.03</v>
      </c>
      <c r="I496" s="23">
        <v>46235</v>
      </c>
      <c r="J496" s="48">
        <v>810</v>
      </c>
      <c r="K496" s="12" t="s">
        <v>2981</v>
      </c>
      <c r="L496" s="12" t="s">
        <v>2001</v>
      </c>
      <c r="M496" s="12" t="s">
        <v>1317</v>
      </c>
    </row>
    <row r="497" spans="1:13" ht="15" customHeight="1" x14ac:dyDescent="0.25">
      <c r="A497" s="12" t="s">
        <v>2982</v>
      </c>
      <c r="B497" s="12" t="s">
        <v>265</v>
      </c>
      <c r="C497" s="12" t="s">
        <v>266</v>
      </c>
      <c r="D497" s="12" t="s">
        <v>908</v>
      </c>
      <c r="E497" s="12" t="s">
        <v>4</v>
      </c>
      <c r="F497" s="12" t="s">
        <v>5</v>
      </c>
      <c r="G497" s="12">
        <v>1</v>
      </c>
      <c r="H497" s="41">
        <v>7.0000000000000007E-2</v>
      </c>
      <c r="I497" s="23">
        <v>46235</v>
      </c>
      <c r="J497" s="48">
        <v>369</v>
      </c>
      <c r="K497" s="12" t="s">
        <v>2829</v>
      </c>
      <c r="L497" s="12" t="s">
        <v>2001</v>
      </c>
      <c r="M497" s="12" t="s">
        <v>1317</v>
      </c>
    </row>
    <row r="498" spans="1:13" ht="15" customHeight="1" x14ac:dyDescent="0.25">
      <c r="A498" s="12" t="s">
        <v>2983</v>
      </c>
      <c r="B498" s="12" t="s">
        <v>265</v>
      </c>
      <c r="C498" s="12" t="s">
        <v>266</v>
      </c>
      <c r="D498" s="12" t="s">
        <v>908</v>
      </c>
      <c r="E498" s="12" t="s">
        <v>26</v>
      </c>
      <c r="F498" s="12" t="s">
        <v>27</v>
      </c>
      <c r="G498" s="12">
        <v>0</v>
      </c>
      <c r="H498" s="41">
        <v>0</v>
      </c>
      <c r="I498" s="23">
        <v>46235</v>
      </c>
      <c r="J498" s="48">
        <v>0</v>
      </c>
      <c r="K498" s="12" t="s">
        <v>2831</v>
      </c>
      <c r="L498" s="12" t="s">
        <v>2001</v>
      </c>
      <c r="M498" s="12" t="s">
        <v>1317</v>
      </c>
    </row>
    <row r="499" spans="1:13" ht="15" customHeight="1" x14ac:dyDescent="0.25">
      <c r="A499" s="12" t="s">
        <v>2984</v>
      </c>
      <c r="B499" s="12" t="s">
        <v>265</v>
      </c>
      <c r="C499" s="12" t="s">
        <v>266</v>
      </c>
      <c r="D499" s="12" t="s">
        <v>908</v>
      </c>
      <c r="E499" s="12" t="s">
        <v>30</v>
      </c>
      <c r="F499" s="12" t="s">
        <v>31</v>
      </c>
      <c r="G499" s="12">
        <v>0</v>
      </c>
      <c r="H499" s="41">
        <v>0.03</v>
      </c>
      <c r="I499" s="23">
        <v>46235</v>
      </c>
      <c r="J499" s="48">
        <v>0</v>
      </c>
      <c r="K499" s="12" t="s">
        <v>2985</v>
      </c>
      <c r="L499" s="12" t="s">
        <v>2001</v>
      </c>
      <c r="M499" s="12" t="s">
        <v>1317</v>
      </c>
    </row>
    <row r="500" spans="1:13" ht="15" customHeight="1" x14ac:dyDescent="0.25">
      <c r="A500" s="12" t="s">
        <v>2986</v>
      </c>
      <c r="B500" s="12" t="s">
        <v>265</v>
      </c>
      <c r="C500" s="12" t="s">
        <v>266</v>
      </c>
      <c r="D500" s="12" t="s">
        <v>908</v>
      </c>
      <c r="E500" s="12" t="s">
        <v>34</v>
      </c>
      <c r="F500" s="12" t="s">
        <v>35</v>
      </c>
      <c r="G500" s="12">
        <v>1</v>
      </c>
      <c r="H500" s="41">
        <v>-0.01</v>
      </c>
      <c r="I500" s="23">
        <v>46235</v>
      </c>
      <c r="J500" s="48">
        <v>414</v>
      </c>
      <c r="K500" s="12" t="s">
        <v>2835</v>
      </c>
      <c r="L500" s="12" t="s">
        <v>2001</v>
      </c>
      <c r="M500" s="12" t="s">
        <v>1317</v>
      </c>
    </row>
    <row r="501" spans="1:13" ht="15" customHeight="1" x14ac:dyDescent="0.25">
      <c r="A501" s="12" t="s">
        <v>2987</v>
      </c>
      <c r="B501" s="12" t="s">
        <v>265</v>
      </c>
      <c r="C501" s="12" t="s">
        <v>266</v>
      </c>
      <c r="D501" s="12" t="s">
        <v>908</v>
      </c>
      <c r="E501" s="12" t="s">
        <v>46</v>
      </c>
      <c r="F501" s="12" t="s">
        <v>47</v>
      </c>
      <c r="G501" s="12">
        <v>2</v>
      </c>
      <c r="H501" s="41">
        <v>0</v>
      </c>
      <c r="I501" s="23">
        <v>46235</v>
      </c>
      <c r="J501" s="48">
        <v>738</v>
      </c>
      <c r="K501" s="12" t="s">
        <v>2988</v>
      </c>
      <c r="L501" s="12" t="s">
        <v>2001</v>
      </c>
      <c r="M501" s="12" t="s">
        <v>1317</v>
      </c>
    </row>
    <row r="502" spans="1:13" ht="15" customHeight="1" x14ac:dyDescent="0.25">
      <c r="A502" s="12" t="s">
        <v>2989</v>
      </c>
      <c r="B502" s="12" t="s">
        <v>265</v>
      </c>
      <c r="C502" s="12" t="s">
        <v>266</v>
      </c>
      <c r="D502" s="12" t="s">
        <v>908</v>
      </c>
      <c r="E502" s="12" t="s">
        <v>48</v>
      </c>
      <c r="F502" s="12" t="s">
        <v>49</v>
      </c>
      <c r="G502" s="12">
        <v>1</v>
      </c>
      <c r="H502" s="41">
        <v>-0.01</v>
      </c>
      <c r="I502" s="23">
        <v>46235</v>
      </c>
      <c r="J502" s="48">
        <v>369</v>
      </c>
      <c r="K502" s="12" t="s">
        <v>2990</v>
      </c>
      <c r="L502" s="12" t="s">
        <v>2001</v>
      </c>
      <c r="M502" s="12" t="s">
        <v>1317</v>
      </c>
    </row>
    <row r="503" spans="1:13" ht="15" customHeight="1" x14ac:dyDescent="0.25">
      <c r="A503" s="12" t="s">
        <v>2991</v>
      </c>
      <c r="B503" s="12" t="s">
        <v>265</v>
      </c>
      <c r="C503" s="12" t="s">
        <v>266</v>
      </c>
      <c r="D503" s="12" t="s">
        <v>908</v>
      </c>
      <c r="E503" s="12" t="s">
        <v>52</v>
      </c>
      <c r="F503" s="12" t="s">
        <v>53</v>
      </c>
      <c r="G503" s="12">
        <v>-1</v>
      </c>
      <c r="H503" s="41">
        <v>0.02</v>
      </c>
      <c r="I503" s="23">
        <v>46235</v>
      </c>
      <c r="J503" s="48">
        <v>-369</v>
      </c>
      <c r="K503" s="12" t="s">
        <v>2992</v>
      </c>
      <c r="L503" s="12" t="s">
        <v>2001</v>
      </c>
      <c r="M503" s="12" t="s">
        <v>1317</v>
      </c>
    </row>
    <row r="504" spans="1:13" ht="15" customHeight="1" x14ac:dyDescent="0.25">
      <c r="A504" s="12" t="s">
        <v>2993</v>
      </c>
      <c r="B504" s="12" t="s">
        <v>265</v>
      </c>
      <c r="C504" s="12" t="s">
        <v>266</v>
      </c>
      <c r="D504" s="12" t="s">
        <v>908</v>
      </c>
      <c r="E504" s="12" t="s">
        <v>68</v>
      </c>
      <c r="F504" s="12" t="s">
        <v>69</v>
      </c>
      <c r="G504" s="12">
        <v>2</v>
      </c>
      <c r="H504" s="41">
        <v>0.02</v>
      </c>
      <c r="I504" s="23">
        <v>46235</v>
      </c>
      <c r="J504" s="48">
        <v>720</v>
      </c>
      <c r="K504" s="12" t="s">
        <v>2994</v>
      </c>
      <c r="L504" s="12" t="s">
        <v>2001</v>
      </c>
      <c r="M504" s="12" t="s">
        <v>1317</v>
      </c>
    </row>
    <row r="505" spans="1:13" ht="15" customHeight="1" x14ac:dyDescent="0.25">
      <c r="A505" s="12" t="s">
        <v>2995</v>
      </c>
      <c r="B505" s="12" t="s">
        <v>265</v>
      </c>
      <c r="C505" s="12" t="s">
        <v>266</v>
      </c>
      <c r="D505" s="12" t="s">
        <v>908</v>
      </c>
      <c r="E505" s="12" t="s">
        <v>84</v>
      </c>
      <c r="F505" s="12" t="s">
        <v>85</v>
      </c>
      <c r="G505" s="12">
        <v>0</v>
      </c>
      <c r="H505" s="41">
        <v>0</v>
      </c>
      <c r="I505" s="23">
        <v>46235</v>
      </c>
      <c r="J505" s="48">
        <v>0</v>
      </c>
      <c r="K505" s="12" t="s">
        <v>2996</v>
      </c>
      <c r="L505" s="12" t="s">
        <v>2001</v>
      </c>
      <c r="M505" s="12" t="s">
        <v>1317</v>
      </c>
    </row>
    <row r="506" spans="1:13" ht="15" customHeight="1" x14ac:dyDescent="0.25">
      <c r="A506" s="12" t="s">
        <v>2997</v>
      </c>
      <c r="B506" s="12" t="s">
        <v>283</v>
      </c>
      <c r="C506" s="12" t="s">
        <v>284</v>
      </c>
      <c r="D506" s="12" t="s">
        <v>899</v>
      </c>
      <c r="E506" s="12" t="s">
        <v>4</v>
      </c>
      <c r="F506" s="12" t="s">
        <v>5</v>
      </c>
      <c r="G506" s="12">
        <v>1</v>
      </c>
      <c r="H506" s="41">
        <v>0.03</v>
      </c>
      <c r="I506" s="23">
        <v>46235</v>
      </c>
      <c r="J506" s="48">
        <v>405</v>
      </c>
      <c r="K506" s="12" t="s">
        <v>2577</v>
      </c>
      <c r="L506" s="12" t="s">
        <v>2001</v>
      </c>
      <c r="M506" s="12" t="s">
        <v>1317</v>
      </c>
    </row>
    <row r="507" spans="1:13" ht="15" customHeight="1" x14ac:dyDescent="0.25">
      <c r="A507" s="12" t="s">
        <v>2998</v>
      </c>
      <c r="B507" s="12" t="s">
        <v>283</v>
      </c>
      <c r="C507" s="12" t="s">
        <v>284</v>
      </c>
      <c r="D507" s="12" t="s">
        <v>899</v>
      </c>
      <c r="E507" s="12" t="s">
        <v>26</v>
      </c>
      <c r="F507" s="12" t="s">
        <v>27</v>
      </c>
      <c r="G507" s="12">
        <v>-1</v>
      </c>
      <c r="H507" s="41">
        <v>0.08</v>
      </c>
      <c r="I507" s="23">
        <v>46235</v>
      </c>
      <c r="J507" s="48">
        <v>-369</v>
      </c>
      <c r="K507" s="12" t="s">
        <v>2999</v>
      </c>
      <c r="L507" s="12" t="s">
        <v>2001</v>
      </c>
      <c r="M507" s="12" t="s">
        <v>1317</v>
      </c>
    </row>
    <row r="508" spans="1:13" ht="15" customHeight="1" x14ac:dyDescent="0.25">
      <c r="A508" s="12" t="s">
        <v>3000</v>
      </c>
      <c r="B508" s="12" t="s">
        <v>283</v>
      </c>
      <c r="C508" s="12" t="s">
        <v>284</v>
      </c>
      <c r="D508" s="12" t="s">
        <v>899</v>
      </c>
      <c r="E508" s="12" t="s">
        <v>30</v>
      </c>
      <c r="F508" s="12" t="s">
        <v>31</v>
      </c>
      <c r="G508" s="12">
        <v>1</v>
      </c>
      <c r="H508" s="41">
        <v>0.04</v>
      </c>
      <c r="I508" s="23">
        <v>46235</v>
      </c>
      <c r="J508" s="48">
        <v>414</v>
      </c>
      <c r="K508" s="12" t="s">
        <v>3001</v>
      </c>
      <c r="L508" s="12" t="s">
        <v>2001</v>
      </c>
      <c r="M508" s="12" t="s">
        <v>1317</v>
      </c>
    </row>
    <row r="509" spans="1:13" ht="15" customHeight="1" x14ac:dyDescent="0.25">
      <c r="A509" s="12" t="s">
        <v>3002</v>
      </c>
      <c r="B509" s="12" t="s">
        <v>283</v>
      </c>
      <c r="C509" s="12" t="s">
        <v>284</v>
      </c>
      <c r="D509" s="12" t="s">
        <v>899</v>
      </c>
      <c r="E509" s="12" t="s">
        <v>34</v>
      </c>
      <c r="F509" s="12" t="s">
        <v>35</v>
      </c>
      <c r="G509" s="12">
        <v>1</v>
      </c>
      <c r="H509" s="41">
        <v>0.01</v>
      </c>
      <c r="I509" s="23">
        <v>46235</v>
      </c>
      <c r="J509" s="48">
        <v>369</v>
      </c>
      <c r="K509" s="12" t="s">
        <v>3003</v>
      </c>
      <c r="L509" s="12" t="s">
        <v>2001</v>
      </c>
      <c r="M509" s="12" t="s">
        <v>1317</v>
      </c>
    </row>
    <row r="510" spans="1:13" ht="15" customHeight="1" x14ac:dyDescent="0.25">
      <c r="A510" s="12" t="s">
        <v>3004</v>
      </c>
      <c r="B510" s="12" t="s">
        <v>283</v>
      </c>
      <c r="C510" s="12" t="s">
        <v>284</v>
      </c>
      <c r="D510" s="12" t="s">
        <v>899</v>
      </c>
      <c r="E510" s="12" t="s">
        <v>46</v>
      </c>
      <c r="F510" s="12" t="s">
        <v>47</v>
      </c>
      <c r="G510" s="12">
        <v>0</v>
      </c>
      <c r="H510" s="41">
        <v>0.03</v>
      </c>
      <c r="I510" s="23">
        <v>46235</v>
      </c>
      <c r="J510" s="48">
        <v>0</v>
      </c>
      <c r="K510" s="12" t="s">
        <v>3005</v>
      </c>
      <c r="L510" s="12" t="s">
        <v>2001</v>
      </c>
      <c r="M510" s="12" t="s">
        <v>1317</v>
      </c>
    </row>
    <row r="511" spans="1:13" ht="15" customHeight="1" x14ac:dyDescent="0.25">
      <c r="A511" s="12" t="s">
        <v>3006</v>
      </c>
      <c r="B511" s="12" t="s">
        <v>283</v>
      </c>
      <c r="C511" s="12" t="s">
        <v>284</v>
      </c>
      <c r="D511" s="12" t="s">
        <v>899</v>
      </c>
      <c r="E511" s="12" t="s">
        <v>48</v>
      </c>
      <c r="F511" s="12" t="s">
        <v>49</v>
      </c>
      <c r="G511" s="12">
        <v>1</v>
      </c>
      <c r="H511" s="41">
        <v>7.0000000000000007E-2</v>
      </c>
      <c r="I511" s="23">
        <v>46235</v>
      </c>
      <c r="J511" s="48">
        <v>414</v>
      </c>
      <c r="K511" s="12" t="s">
        <v>2587</v>
      </c>
      <c r="L511" s="12" t="s">
        <v>2001</v>
      </c>
      <c r="M511" s="12" t="s">
        <v>1317</v>
      </c>
    </row>
    <row r="512" spans="1:13" ht="15" customHeight="1" x14ac:dyDescent="0.25">
      <c r="A512" s="12" t="s">
        <v>3007</v>
      </c>
      <c r="B512" s="12" t="s">
        <v>283</v>
      </c>
      <c r="C512" s="12" t="s">
        <v>284</v>
      </c>
      <c r="D512" s="12" t="s">
        <v>899</v>
      </c>
      <c r="E512" s="12" t="s">
        <v>52</v>
      </c>
      <c r="F512" s="12" t="s">
        <v>53</v>
      </c>
      <c r="G512" s="12">
        <v>1</v>
      </c>
      <c r="H512" s="41">
        <v>7.0000000000000007E-2</v>
      </c>
      <c r="I512" s="23">
        <v>46235</v>
      </c>
      <c r="J512" s="48">
        <v>387</v>
      </c>
      <c r="K512" s="12" t="s">
        <v>2589</v>
      </c>
      <c r="L512" s="12" t="s">
        <v>2001</v>
      </c>
      <c r="M512" s="12" t="s">
        <v>1317</v>
      </c>
    </row>
    <row r="513" spans="1:13" ht="15" customHeight="1" x14ac:dyDescent="0.25">
      <c r="A513" s="12" t="s">
        <v>3008</v>
      </c>
      <c r="B513" s="12" t="s">
        <v>283</v>
      </c>
      <c r="C513" s="12" t="s">
        <v>284</v>
      </c>
      <c r="D513" s="12" t="s">
        <v>899</v>
      </c>
      <c r="E513" s="12" t="s">
        <v>68</v>
      </c>
      <c r="F513" s="12" t="s">
        <v>69</v>
      </c>
      <c r="G513" s="12">
        <v>1</v>
      </c>
      <c r="H513" s="41">
        <v>-0.02</v>
      </c>
      <c r="I513" s="23">
        <v>46235</v>
      </c>
      <c r="J513" s="48">
        <v>369</v>
      </c>
      <c r="K513" s="12" t="s">
        <v>2591</v>
      </c>
      <c r="L513" s="12" t="s">
        <v>2001</v>
      </c>
      <c r="M513" s="12" t="s">
        <v>1317</v>
      </c>
    </row>
    <row r="514" spans="1:13" ht="15" customHeight="1" x14ac:dyDescent="0.25">
      <c r="A514" s="12" t="s">
        <v>3009</v>
      </c>
      <c r="B514" s="12" t="s">
        <v>283</v>
      </c>
      <c r="C514" s="12" t="s">
        <v>284</v>
      </c>
      <c r="D514" s="12" t="s">
        <v>899</v>
      </c>
      <c r="E514" s="12" t="s">
        <v>84</v>
      </c>
      <c r="F514" s="12" t="s">
        <v>85</v>
      </c>
      <c r="G514" s="12">
        <v>2</v>
      </c>
      <c r="H514" s="41">
        <v>-0.01</v>
      </c>
      <c r="I514" s="23">
        <v>46235</v>
      </c>
      <c r="J514" s="48">
        <v>810</v>
      </c>
      <c r="K514" s="12" t="s">
        <v>3010</v>
      </c>
      <c r="L514" s="12" t="s">
        <v>2001</v>
      </c>
      <c r="M514" s="12" t="s">
        <v>1317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1051"/>
  <sheetViews>
    <sheetView zoomScaleNormal="100" workbookViewId="0"/>
  </sheetViews>
  <sheetFormatPr defaultColWidth="8.7109375" defaultRowHeight="15" customHeight="1" x14ac:dyDescent="0.25"/>
  <cols>
    <col min="1" max="1" width="12" customWidth="1"/>
    <col min="2" max="2" width="15" customWidth="1"/>
    <col min="3" max="3" width="24" customWidth="1"/>
    <col min="4" max="4" width="15" customWidth="1"/>
    <col min="5" max="5" width="24" customWidth="1"/>
    <col min="6" max="6" width="10" customWidth="1"/>
    <col min="7" max="7" width="22" customWidth="1"/>
    <col min="8" max="9" width="20" customWidth="1"/>
    <col min="10" max="10" width="16" customWidth="1"/>
    <col min="11" max="11" width="18" customWidth="1"/>
    <col min="12" max="12" width="16" customWidth="1"/>
    <col min="13" max="14" width="14" customWidth="1"/>
    <col min="15" max="16" width="22" customWidth="1"/>
    <col min="17" max="17" width="34" customWidth="1"/>
    <col min="18" max="18" width="16" customWidth="1"/>
    <col min="19" max="19" width="14" customWidth="1"/>
  </cols>
  <sheetData>
    <row r="1" spans="1:19" ht="30" customHeight="1" x14ac:dyDescent="0.25">
      <c r="A1" s="34" t="s">
        <v>3011</v>
      </c>
      <c r="B1" s="34" t="s">
        <v>3012</v>
      </c>
      <c r="C1" s="34" t="s">
        <v>3013</v>
      </c>
      <c r="D1" s="34" t="s">
        <v>3014</v>
      </c>
      <c r="E1" s="34" t="s">
        <v>3015</v>
      </c>
      <c r="F1" s="34" t="s">
        <v>0</v>
      </c>
      <c r="G1" s="34" t="s">
        <v>1</v>
      </c>
      <c r="H1" s="34" t="s">
        <v>3016</v>
      </c>
      <c r="I1" s="34" t="s">
        <v>3017</v>
      </c>
      <c r="J1" s="34" t="s">
        <v>3018</v>
      </c>
      <c r="K1" s="34" t="s">
        <v>3019</v>
      </c>
      <c r="L1" s="34" t="s">
        <v>3020</v>
      </c>
      <c r="M1" s="34" t="s">
        <v>3021</v>
      </c>
      <c r="N1" s="34" t="s">
        <v>3022</v>
      </c>
      <c r="O1" s="34" t="s">
        <v>3023</v>
      </c>
      <c r="P1" s="34" t="s">
        <v>3024</v>
      </c>
      <c r="Q1" s="34" t="s">
        <v>3025</v>
      </c>
      <c r="R1" s="34" t="s">
        <v>3026</v>
      </c>
      <c r="S1" s="34" t="s">
        <v>127</v>
      </c>
    </row>
    <row r="2" spans="1:19" ht="15" customHeight="1" x14ac:dyDescent="0.25">
      <c r="A2" s="12" t="s">
        <v>3027</v>
      </c>
      <c r="B2" s="12" t="s">
        <v>128</v>
      </c>
      <c r="C2" s="12" t="s">
        <v>129</v>
      </c>
      <c r="D2" s="12" t="s">
        <v>207</v>
      </c>
      <c r="E2" s="12" t="s">
        <v>208</v>
      </c>
      <c r="F2" s="12" t="s">
        <v>4</v>
      </c>
      <c r="G2" s="12" t="s">
        <v>5</v>
      </c>
      <c r="H2" s="49">
        <v>25</v>
      </c>
      <c r="I2" s="49">
        <v>0.9</v>
      </c>
      <c r="J2" s="12" t="s">
        <v>1318</v>
      </c>
      <c r="K2" s="12" t="s">
        <v>3028</v>
      </c>
      <c r="L2" s="12" t="s">
        <v>3029</v>
      </c>
      <c r="M2" s="12">
        <v>0</v>
      </c>
      <c r="N2" s="12">
        <v>0</v>
      </c>
      <c r="O2" s="12">
        <v>0</v>
      </c>
      <c r="P2" s="12">
        <v>0</v>
      </c>
      <c r="Q2" s="12" t="s">
        <v>3030</v>
      </c>
      <c r="R2" s="12" t="s">
        <v>3031</v>
      </c>
      <c r="S2" s="12" t="s">
        <v>3032</v>
      </c>
    </row>
    <row r="3" spans="1:19" ht="15" customHeight="1" x14ac:dyDescent="0.25">
      <c r="A3" s="12" t="s">
        <v>3033</v>
      </c>
      <c r="B3" s="12" t="s">
        <v>128</v>
      </c>
      <c r="C3" s="12" t="s">
        <v>129</v>
      </c>
      <c r="D3" s="12" t="s">
        <v>207</v>
      </c>
      <c r="E3" s="12" t="s">
        <v>208</v>
      </c>
      <c r="F3" s="12" t="s">
        <v>26</v>
      </c>
      <c r="G3" s="12" t="s">
        <v>27</v>
      </c>
      <c r="H3" s="49">
        <v>25</v>
      </c>
      <c r="I3" s="49">
        <v>0.9</v>
      </c>
      <c r="J3" s="12" t="s">
        <v>1318</v>
      </c>
      <c r="K3" s="12" t="s">
        <v>3028</v>
      </c>
      <c r="L3" s="12" t="s">
        <v>3029</v>
      </c>
      <c r="M3" s="12">
        <v>0</v>
      </c>
      <c r="N3" s="12">
        <v>1</v>
      </c>
      <c r="O3" s="12">
        <v>0</v>
      </c>
      <c r="P3" s="12">
        <v>0</v>
      </c>
      <c r="Q3" s="12" t="s">
        <v>3030</v>
      </c>
      <c r="R3" s="12" t="s">
        <v>3034</v>
      </c>
      <c r="S3" s="12" t="s">
        <v>3032</v>
      </c>
    </row>
    <row r="4" spans="1:19" ht="15" customHeight="1" x14ac:dyDescent="0.25">
      <c r="A4" s="12" t="s">
        <v>3035</v>
      </c>
      <c r="B4" s="12" t="s">
        <v>128</v>
      </c>
      <c r="C4" s="12" t="s">
        <v>129</v>
      </c>
      <c r="D4" s="12" t="s">
        <v>207</v>
      </c>
      <c r="E4" s="12" t="s">
        <v>208</v>
      </c>
      <c r="F4" s="12" t="s">
        <v>30</v>
      </c>
      <c r="G4" s="12" t="s">
        <v>31</v>
      </c>
      <c r="H4" s="49">
        <v>25</v>
      </c>
      <c r="I4" s="49">
        <v>0.9</v>
      </c>
      <c r="J4" s="12" t="s">
        <v>1318</v>
      </c>
      <c r="K4" s="12" t="s">
        <v>3028</v>
      </c>
      <c r="L4" s="12" t="s">
        <v>3029</v>
      </c>
      <c r="M4" s="12">
        <v>0</v>
      </c>
      <c r="N4" s="12">
        <v>0</v>
      </c>
      <c r="O4" s="12">
        <v>0</v>
      </c>
      <c r="P4" s="12">
        <v>0</v>
      </c>
      <c r="Q4" s="12" t="s">
        <v>3030</v>
      </c>
      <c r="R4" s="12" t="s">
        <v>3031</v>
      </c>
      <c r="S4" s="12" t="s">
        <v>3032</v>
      </c>
    </row>
    <row r="5" spans="1:19" ht="15" customHeight="1" x14ac:dyDescent="0.25">
      <c r="A5" s="12" t="s">
        <v>3036</v>
      </c>
      <c r="B5" s="12" t="s">
        <v>128</v>
      </c>
      <c r="C5" s="12" t="s">
        <v>129</v>
      </c>
      <c r="D5" s="12" t="s">
        <v>207</v>
      </c>
      <c r="E5" s="12" t="s">
        <v>208</v>
      </c>
      <c r="F5" s="12" t="s">
        <v>34</v>
      </c>
      <c r="G5" s="12" t="s">
        <v>35</v>
      </c>
      <c r="H5" s="49">
        <v>25</v>
      </c>
      <c r="I5" s="49">
        <v>0.9</v>
      </c>
      <c r="J5" s="12" t="s">
        <v>1318</v>
      </c>
      <c r="K5" s="12" t="s">
        <v>3028</v>
      </c>
      <c r="L5" s="12" t="s">
        <v>3029</v>
      </c>
      <c r="M5" s="12">
        <v>0</v>
      </c>
      <c r="N5" s="12">
        <v>0</v>
      </c>
      <c r="O5" s="12">
        <v>0</v>
      </c>
      <c r="P5" s="12">
        <v>0</v>
      </c>
      <c r="Q5" s="12" t="s">
        <v>3030</v>
      </c>
      <c r="R5" s="12" t="s">
        <v>3031</v>
      </c>
      <c r="S5" s="12" t="s">
        <v>3032</v>
      </c>
    </row>
    <row r="6" spans="1:19" ht="15" customHeight="1" x14ac:dyDescent="0.25">
      <c r="A6" s="12" t="s">
        <v>3037</v>
      </c>
      <c r="B6" s="12" t="s">
        <v>128</v>
      </c>
      <c r="C6" s="12" t="s">
        <v>129</v>
      </c>
      <c r="D6" s="12" t="s">
        <v>207</v>
      </c>
      <c r="E6" s="12" t="s">
        <v>208</v>
      </c>
      <c r="F6" s="12" t="s">
        <v>52</v>
      </c>
      <c r="G6" s="12" t="s">
        <v>53</v>
      </c>
      <c r="H6" s="49">
        <v>25</v>
      </c>
      <c r="I6" s="49">
        <v>0.9</v>
      </c>
      <c r="J6" s="12" t="s">
        <v>1318</v>
      </c>
      <c r="K6" s="12" t="s">
        <v>3028</v>
      </c>
      <c r="L6" s="12" t="s">
        <v>3029</v>
      </c>
      <c r="M6" s="12">
        <v>1</v>
      </c>
      <c r="N6" s="12">
        <v>0</v>
      </c>
      <c r="O6" s="12">
        <v>0</v>
      </c>
      <c r="P6" s="12">
        <v>0</v>
      </c>
      <c r="Q6" s="12" t="s">
        <v>3030</v>
      </c>
      <c r="R6" s="12" t="s">
        <v>3034</v>
      </c>
      <c r="S6" s="12" t="s">
        <v>3032</v>
      </c>
    </row>
    <row r="7" spans="1:19" ht="15" customHeight="1" x14ac:dyDescent="0.25">
      <c r="A7" s="12" t="s">
        <v>3038</v>
      </c>
      <c r="B7" s="12" t="s">
        <v>128</v>
      </c>
      <c r="C7" s="12" t="s">
        <v>129</v>
      </c>
      <c r="D7" s="12" t="s">
        <v>207</v>
      </c>
      <c r="E7" s="12" t="s">
        <v>208</v>
      </c>
      <c r="F7" s="12" t="s">
        <v>72</v>
      </c>
      <c r="G7" s="12" t="s">
        <v>73</v>
      </c>
      <c r="H7" s="49">
        <v>25</v>
      </c>
      <c r="I7" s="49">
        <v>0.9</v>
      </c>
      <c r="J7" s="12" t="s">
        <v>1318</v>
      </c>
      <c r="K7" s="12" t="s">
        <v>3028</v>
      </c>
      <c r="L7" s="12" t="s">
        <v>3029</v>
      </c>
      <c r="M7" s="12">
        <v>0</v>
      </c>
      <c r="N7" s="12">
        <v>1</v>
      </c>
      <c r="O7" s="12">
        <v>0</v>
      </c>
      <c r="P7" s="12">
        <v>0</v>
      </c>
      <c r="Q7" s="12" t="s">
        <v>3030</v>
      </c>
      <c r="R7" s="12" t="s">
        <v>3034</v>
      </c>
      <c r="S7" s="12" t="s">
        <v>3032</v>
      </c>
    </row>
    <row r="8" spans="1:19" ht="15" customHeight="1" x14ac:dyDescent="0.25">
      <c r="A8" s="12" t="s">
        <v>3039</v>
      </c>
      <c r="B8" s="12" t="s">
        <v>128</v>
      </c>
      <c r="C8" s="12" t="s">
        <v>129</v>
      </c>
      <c r="D8" s="12" t="s">
        <v>207</v>
      </c>
      <c r="E8" s="12" t="s">
        <v>208</v>
      </c>
      <c r="F8" s="12" t="s">
        <v>76</v>
      </c>
      <c r="G8" s="12" t="s">
        <v>77</v>
      </c>
      <c r="H8" s="49">
        <v>25</v>
      </c>
      <c r="I8" s="49">
        <v>0.9</v>
      </c>
      <c r="J8" s="12" t="s">
        <v>1318</v>
      </c>
      <c r="K8" s="12" t="s">
        <v>3028</v>
      </c>
      <c r="L8" s="12" t="s">
        <v>3029</v>
      </c>
      <c r="M8" s="12">
        <v>0</v>
      </c>
      <c r="N8" s="12">
        <v>0</v>
      </c>
      <c r="O8" s="12">
        <v>0</v>
      </c>
      <c r="P8" s="12">
        <v>0</v>
      </c>
      <c r="Q8" s="12" t="s">
        <v>3030</v>
      </c>
      <c r="R8" s="12" t="s">
        <v>3031</v>
      </c>
      <c r="S8" s="12" t="s">
        <v>3032</v>
      </c>
    </row>
    <row r="9" spans="1:19" ht="15" customHeight="1" x14ac:dyDescent="0.25">
      <c r="A9" s="12" t="s">
        <v>3040</v>
      </c>
      <c r="B9" s="12" t="s">
        <v>128</v>
      </c>
      <c r="C9" s="12" t="s">
        <v>129</v>
      </c>
      <c r="D9" s="12" t="s">
        <v>207</v>
      </c>
      <c r="E9" s="12" t="s">
        <v>208</v>
      </c>
      <c r="F9" s="12" t="s">
        <v>84</v>
      </c>
      <c r="G9" s="12" t="s">
        <v>85</v>
      </c>
      <c r="H9" s="49">
        <v>25</v>
      </c>
      <c r="I9" s="49">
        <v>0.9</v>
      </c>
      <c r="J9" s="12" t="s">
        <v>1318</v>
      </c>
      <c r="K9" s="12" t="s">
        <v>3028</v>
      </c>
      <c r="L9" s="12" t="s">
        <v>3029</v>
      </c>
      <c r="M9" s="12">
        <v>0</v>
      </c>
      <c r="N9" s="12">
        <v>0</v>
      </c>
      <c r="O9" s="12">
        <v>0</v>
      </c>
      <c r="P9" s="12">
        <v>0</v>
      </c>
      <c r="Q9" s="12" t="s">
        <v>3030</v>
      </c>
      <c r="R9" s="12" t="s">
        <v>3031</v>
      </c>
      <c r="S9" s="12" t="s">
        <v>3032</v>
      </c>
    </row>
    <row r="10" spans="1:19" ht="15" customHeight="1" x14ac:dyDescent="0.25">
      <c r="A10" s="12" t="s">
        <v>3041</v>
      </c>
      <c r="B10" s="12" t="s">
        <v>128</v>
      </c>
      <c r="C10" s="12" t="s">
        <v>129</v>
      </c>
      <c r="D10" s="12" t="s">
        <v>195</v>
      </c>
      <c r="E10" s="12" t="s">
        <v>196</v>
      </c>
      <c r="F10" s="12" t="s">
        <v>26</v>
      </c>
      <c r="G10" s="12" t="s">
        <v>27</v>
      </c>
      <c r="H10" s="49">
        <v>25</v>
      </c>
      <c r="I10" s="49">
        <v>1.3</v>
      </c>
      <c r="J10" s="12" t="s">
        <v>1318</v>
      </c>
      <c r="K10" s="12" t="s">
        <v>3028</v>
      </c>
      <c r="L10" s="12" t="s">
        <v>3029</v>
      </c>
      <c r="M10" s="12">
        <v>0</v>
      </c>
      <c r="N10" s="12">
        <v>1</v>
      </c>
      <c r="O10" s="12">
        <v>0</v>
      </c>
      <c r="P10" s="12">
        <v>0</v>
      </c>
      <c r="Q10" s="12" t="s">
        <v>3030</v>
      </c>
      <c r="R10" s="12" t="s">
        <v>3034</v>
      </c>
      <c r="S10" s="12" t="s">
        <v>3032</v>
      </c>
    </row>
    <row r="11" spans="1:19" ht="15" customHeight="1" x14ac:dyDescent="0.25">
      <c r="A11" s="12" t="s">
        <v>3042</v>
      </c>
      <c r="B11" s="12" t="s">
        <v>128</v>
      </c>
      <c r="C11" s="12" t="s">
        <v>129</v>
      </c>
      <c r="D11" s="12" t="s">
        <v>195</v>
      </c>
      <c r="E11" s="12" t="s">
        <v>196</v>
      </c>
      <c r="F11" s="12" t="s">
        <v>30</v>
      </c>
      <c r="G11" s="12" t="s">
        <v>31</v>
      </c>
      <c r="H11" s="49">
        <v>25</v>
      </c>
      <c r="I11" s="49">
        <v>1.3</v>
      </c>
      <c r="J11" s="12" t="s">
        <v>1318</v>
      </c>
      <c r="K11" s="12" t="s">
        <v>3028</v>
      </c>
      <c r="L11" s="12" t="s">
        <v>3029</v>
      </c>
      <c r="M11" s="12">
        <v>0</v>
      </c>
      <c r="N11" s="12">
        <v>0</v>
      </c>
      <c r="O11" s="12">
        <v>0</v>
      </c>
      <c r="P11" s="12">
        <v>0</v>
      </c>
      <c r="Q11" s="12" t="s">
        <v>3030</v>
      </c>
      <c r="R11" s="12" t="s">
        <v>3031</v>
      </c>
      <c r="S11" s="12" t="s">
        <v>3032</v>
      </c>
    </row>
    <row r="12" spans="1:19" ht="15" customHeight="1" x14ac:dyDescent="0.25">
      <c r="A12" s="12" t="s">
        <v>3043</v>
      </c>
      <c r="B12" s="12" t="s">
        <v>128</v>
      </c>
      <c r="C12" s="12" t="s">
        <v>129</v>
      </c>
      <c r="D12" s="12" t="s">
        <v>195</v>
      </c>
      <c r="E12" s="12" t="s">
        <v>196</v>
      </c>
      <c r="F12" s="12" t="s">
        <v>34</v>
      </c>
      <c r="G12" s="12" t="s">
        <v>35</v>
      </c>
      <c r="H12" s="49">
        <v>25</v>
      </c>
      <c r="I12" s="49">
        <v>1.3</v>
      </c>
      <c r="J12" s="12" t="s">
        <v>1318</v>
      </c>
      <c r="K12" s="12" t="s">
        <v>3028</v>
      </c>
      <c r="L12" s="12" t="s">
        <v>3029</v>
      </c>
      <c r="M12" s="12">
        <v>0</v>
      </c>
      <c r="N12" s="12">
        <v>0</v>
      </c>
      <c r="O12" s="12">
        <v>0</v>
      </c>
      <c r="P12" s="12">
        <v>0</v>
      </c>
      <c r="Q12" s="12" t="s">
        <v>3030</v>
      </c>
      <c r="R12" s="12" t="s">
        <v>3031</v>
      </c>
      <c r="S12" s="12" t="s">
        <v>3032</v>
      </c>
    </row>
    <row r="13" spans="1:19" ht="15" customHeight="1" x14ac:dyDescent="0.25">
      <c r="A13" s="12" t="s">
        <v>3044</v>
      </c>
      <c r="B13" s="12" t="s">
        <v>128</v>
      </c>
      <c r="C13" s="12" t="s">
        <v>129</v>
      </c>
      <c r="D13" s="12" t="s">
        <v>195</v>
      </c>
      <c r="E13" s="12" t="s">
        <v>196</v>
      </c>
      <c r="F13" s="12" t="s">
        <v>52</v>
      </c>
      <c r="G13" s="12" t="s">
        <v>53</v>
      </c>
      <c r="H13" s="49">
        <v>25</v>
      </c>
      <c r="I13" s="49">
        <v>1.3</v>
      </c>
      <c r="J13" s="12" t="s">
        <v>1318</v>
      </c>
      <c r="K13" s="12" t="s">
        <v>3028</v>
      </c>
      <c r="L13" s="12" t="s">
        <v>3029</v>
      </c>
      <c r="M13" s="12">
        <v>1</v>
      </c>
      <c r="N13" s="12">
        <v>1</v>
      </c>
      <c r="O13" s="12">
        <v>0</v>
      </c>
      <c r="P13" s="12">
        <v>0</v>
      </c>
      <c r="Q13" s="12" t="s">
        <v>3030</v>
      </c>
      <c r="R13" s="12" t="s">
        <v>3045</v>
      </c>
      <c r="S13" s="12" t="s">
        <v>3032</v>
      </c>
    </row>
    <row r="14" spans="1:19" ht="15" customHeight="1" x14ac:dyDescent="0.25">
      <c r="A14" s="12" t="s">
        <v>3046</v>
      </c>
      <c r="B14" s="12" t="s">
        <v>128</v>
      </c>
      <c r="C14" s="12" t="s">
        <v>129</v>
      </c>
      <c r="D14" s="12" t="s">
        <v>195</v>
      </c>
      <c r="E14" s="12" t="s">
        <v>196</v>
      </c>
      <c r="F14" s="12" t="s">
        <v>72</v>
      </c>
      <c r="G14" s="12" t="s">
        <v>73</v>
      </c>
      <c r="H14" s="49">
        <v>25</v>
      </c>
      <c r="I14" s="49">
        <v>1.3</v>
      </c>
      <c r="J14" s="12" t="s">
        <v>1318</v>
      </c>
      <c r="K14" s="12" t="s">
        <v>3028</v>
      </c>
      <c r="L14" s="12" t="s">
        <v>3029</v>
      </c>
      <c r="M14" s="12">
        <v>0</v>
      </c>
      <c r="N14" s="12">
        <v>0</v>
      </c>
      <c r="O14" s="12">
        <v>0</v>
      </c>
      <c r="P14" s="12">
        <v>0</v>
      </c>
      <c r="Q14" s="12" t="s">
        <v>3030</v>
      </c>
      <c r="R14" s="12" t="s">
        <v>3031</v>
      </c>
      <c r="S14" s="12" t="s">
        <v>3032</v>
      </c>
    </row>
    <row r="15" spans="1:19" ht="15" customHeight="1" x14ac:dyDescent="0.25">
      <c r="A15" s="12" t="s">
        <v>3047</v>
      </c>
      <c r="B15" s="12" t="s">
        <v>128</v>
      </c>
      <c r="C15" s="12" t="s">
        <v>129</v>
      </c>
      <c r="D15" s="12" t="s">
        <v>195</v>
      </c>
      <c r="E15" s="12" t="s">
        <v>196</v>
      </c>
      <c r="F15" s="12" t="s">
        <v>76</v>
      </c>
      <c r="G15" s="12" t="s">
        <v>77</v>
      </c>
      <c r="H15" s="49">
        <v>25</v>
      </c>
      <c r="I15" s="49">
        <v>1.3</v>
      </c>
      <c r="J15" s="12" t="s">
        <v>1318</v>
      </c>
      <c r="K15" s="12" t="s">
        <v>3028</v>
      </c>
      <c r="L15" s="12" t="s">
        <v>3029</v>
      </c>
      <c r="M15" s="12">
        <v>0</v>
      </c>
      <c r="N15" s="12">
        <v>0</v>
      </c>
      <c r="O15" s="12">
        <v>0</v>
      </c>
      <c r="P15" s="12">
        <v>0</v>
      </c>
      <c r="Q15" s="12" t="s">
        <v>3030</v>
      </c>
      <c r="R15" s="12" t="s">
        <v>3031</v>
      </c>
      <c r="S15" s="12" t="s">
        <v>3032</v>
      </c>
    </row>
    <row r="16" spans="1:19" ht="15" customHeight="1" x14ac:dyDescent="0.25">
      <c r="A16" s="12" t="s">
        <v>3048</v>
      </c>
      <c r="B16" s="12" t="s">
        <v>128</v>
      </c>
      <c r="C16" s="12" t="s">
        <v>129</v>
      </c>
      <c r="D16" s="12" t="s">
        <v>195</v>
      </c>
      <c r="E16" s="12" t="s">
        <v>196</v>
      </c>
      <c r="F16" s="12" t="s">
        <v>84</v>
      </c>
      <c r="G16" s="12" t="s">
        <v>85</v>
      </c>
      <c r="H16" s="49">
        <v>25</v>
      </c>
      <c r="I16" s="49">
        <v>1.3</v>
      </c>
      <c r="J16" s="12" t="s">
        <v>1318</v>
      </c>
      <c r="K16" s="12" t="s">
        <v>3028</v>
      </c>
      <c r="L16" s="12" t="s">
        <v>3029</v>
      </c>
      <c r="M16" s="12">
        <v>0</v>
      </c>
      <c r="N16" s="12">
        <v>0</v>
      </c>
      <c r="O16" s="12">
        <v>0</v>
      </c>
      <c r="P16" s="12">
        <v>0</v>
      </c>
      <c r="Q16" s="12" t="s">
        <v>3030</v>
      </c>
      <c r="R16" s="12" t="s">
        <v>3031</v>
      </c>
      <c r="S16" s="12" t="s">
        <v>3032</v>
      </c>
    </row>
    <row r="17" spans="1:19" ht="15" customHeight="1" x14ac:dyDescent="0.25">
      <c r="A17" s="12" t="s">
        <v>3049</v>
      </c>
      <c r="B17" s="12" t="s">
        <v>128</v>
      </c>
      <c r="C17" s="12" t="s">
        <v>129</v>
      </c>
      <c r="D17" s="12" t="s">
        <v>159</v>
      </c>
      <c r="E17" s="12" t="s">
        <v>160</v>
      </c>
      <c r="F17" s="12" t="s">
        <v>26</v>
      </c>
      <c r="G17" s="12" t="s">
        <v>27</v>
      </c>
      <c r="H17" s="49">
        <v>25</v>
      </c>
      <c r="I17" s="49">
        <v>1.5</v>
      </c>
      <c r="J17" s="12" t="s">
        <v>1318</v>
      </c>
      <c r="K17" s="12" t="s">
        <v>3028</v>
      </c>
      <c r="L17" s="12" t="s">
        <v>3029</v>
      </c>
      <c r="M17" s="12">
        <v>0</v>
      </c>
      <c r="N17" s="12">
        <v>0</v>
      </c>
      <c r="O17" s="12">
        <v>0</v>
      </c>
      <c r="P17" s="12">
        <v>0</v>
      </c>
      <c r="Q17" s="12" t="s">
        <v>3030</v>
      </c>
      <c r="R17" s="12" t="s">
        <v>3031</v>
      </c>
      <c r="S17" s="12" t="s">
        <v>3032</v>
      </c>
    </row>
    <row r="18" spans="1:19" ht="15" customHeight="1" x14ac:dyDescent="0.25">
      <c r="A18" s="12" t="s">
        <v>3050</v>
      </c>
      <c r="B18" s="12" t="s">
        <v>128</v>
      </c>
      <c r="C18" s="12" t="s">
        <v>129</v>
      </c>
      <c r="D18" s="12" t="s">
        <v>159</v>
      </c>
      <c r="E18" s="12" t="s">
        <v>160</v>
      </c>
      <c r="F18" s="12" t="s">
        <v>30</v>
      </c>
      <c r="G18" s="12" t="s">
        <v>31</v>
      </c>
      <c r="H18" s="49">
        <v>25</v>
      </c>
      <c r="I18" s="49">
        <v>1.5</v>
      </c>
      <c r="J18" s="12" t="s">
        <v>1318</v>
      </c>
      <c r="K18" s="12" t="s">
        <v>3028</v>
      </c>
      <c r="L18" s="12" t="s">
        <v>3029</v>
      </c>
      <c r="M18" s="12">
        <v>0</v>
      </c>
      <c r="N18" s="12">
        <v>0</v>
      </c>
      <c r="O18" s="12">
        <v>0</v>
      </c>
      <c r="P18" s="12">
        <v>0</v>
      </c>
      <c r="Q18" s="12" t="s">
        <v>3030</v>
      </c>
      <c r="R18" s="12" t="s">
        <v>3031</v>
      </c>
      <c r="S18" s="12" t="s">
        <v>3032</v>
      </c>
    </row>
    <row r="19" spans="1:19" ht="15" customHeight="1" x14ac:dyDescent="0.25">
      <c r="A19" s="12" t="s">
        <v>3051</v>
      </c>
      <c r="B19" s="12" t="s">
        <v>128</v>
      </c>
      <c r="C19" s="12" t="s">
        <v>129</v>
      </c>
      <c r="D19" s="12" t="s">
        <v>159</v>
      </c>
      <c r="E19" s="12" t="s">
        <v>160</v>
      </c>
      <c r="F19" s="12" t="s">
        <v>34</v>
      </c>
      <c r="G19" s="12" t="s">
        <v>35</v>
      </c>
      <c r="H19" s="49">
        <v>25</v>
      </c>
      <c r="I19" s="49">
        <v>1.5</v>
      </c>
      <c r="J19" s="12" t="s">
        <v>1318</v>
      </c>
      <c r="K19" s="12" t="s">
        <v>3028</v>
      </c>
      <c r="L19" s="12" t="s">
        <v>3029</v>
      </c>
      <c r="M19" s="12">
        <v>0</v>
      </c>
      <c r="N19" s="12">
        <v>0</v>
      </c>
      <c r="O19" s="12">
        <v>0</v>
      </c>
      <c r="P19" s="12">
        <v>0</v>
      </c>
      <c r="Q19" s="12" t="s">
        <v>3030</v>
      </c>
      <c r="R19" s="12" t="s">
        <v>3031</v>
      </c>
      <c r="S19" s="12" t="s">
        <v>3032</v>
      </c>
    </row>
    <row r="20" spans="1:19" ht="15" customHeight="1" x14ac:dyDescent="0.25">
      <c r="A20" s="12" t="s">
        <v>3052</v>
      </c>
      <c r="B20" s="12" t="s">
        <v>128</v>
      </c>
      <c r="C20" s="12" t="s">
        <v>129</v>
      </c>
      <c r="D20" s="12" t="s">
        <v>159</v>
      </c>
      <c r="E20" s="12" t="s">
        <v>160</v>
      </c>
      <c r="F20" s="12" t="s">
        <v>52</v>
      </c>
      <c r="G20" s="12" t="s">
        <v>53</v>
      </c>
      <c r="H20" s="49">
        <v>25</v>
      </c>
      <c r="I20" s="49">
        <v>1.5</v>
      </c>
      <c r="J20" s="12" t="s">
        <v>1318</v>
      </c>
      <c r="K20" s="12" t="s">
        <v>3028</v>
      </c>
      <c r="L20" s="12" t="s">
        <v>3029</v>
      </c>
      <c r="M20" s="12">
        <v>1</v>
      </c>
      <c r="N20" s="12">
        <v>0</v>
      </c>
      <c r="O20" s="12">
        <v>0</v>
      </c>
      <c r="P20" s="12">
        <v>0</v>
      </c>
      <c r="Q20" s="12" t="s">
        <v>3030</v>
      </c>
      <c r="R20" s="12" t="s">
        <v>3034</v>
      </c>
      <c r="S20" s="12" t="s">
        <v>3032</v>
      </c>
    </row>
    <row r="21" spans="1:19" ht="15" customHeight="1" x14ac:dyDescent="0.25">
      <c r="A21" s="12" t="s">
        <v>3053</v>
      </c>
      <c r="B21" s="12" t="s">
        <v>128</v>
      </c>
      <c r="C21" s="12" t="s">
        <v>129</v>
      </c>
      <c r="D21" s="12" t="s">
        <v>159</v>
      </c>
      <c r="E21" s="12" t="s">
        <v>160</v>
      </c>
      <c r="F21" s="12" t="s">
        <v>72</v>
      </c>
      <c r="G21" s="12" t="s">
        <v>73</v>
      </c>
      <c r="H21" s="49">
        <v>25</v>
      </c>
      <c r="I21" s="49">
        <v>1.5</v>
      </c>
      <c r="J21" s="12" t="s">
        <v>1318</v>
      </c>
      <c r="K21" s="12" t="s">
        <v>3028</v>
      </c>
      <c r="L21" s="12" t="s">
        <v>3029</v>
      </c>
      <c r="M21" s="12">
        <v>0</v>
      </c>
      <c r="N21" s="12">
        <v>0</v>
      </c>
      <c r="O21" s="12">
        <v>0</v>
      </c>
      <c r="P21" s="12">
        <v>0</v>
      </c>
      <c r="Q21" s="12" t="s">
        <v>3030</v>
      </c>
      <c r="R21" s="12" t="s">
        <v>3031</v>
      </c>
      <c r="S21" s="12" t="s">
        <v>3032</v>
      </c>
    </row>
    <row r="22" spans="1:19" ht="15" customHeight="1" x14ac:dyDescent="0.25">
      <c r="A22" s="12" t="s">
        <v>3054</v>
      </c>
      <c r="B22" s="12" t="s">
        <v>128</v>
      </c>
      <c r="C22" s="12" t="s">
        <v>129</v>
      </c>
      <c r="D22" s="12" t="s">
        <v>159</v>
      </c>
      <c r="E22" s="12" t="s">
        <v>160</v>
      </c>
      <c r="F22" s="12" t="s">
        <v>76</v>
      </c>
      <c r="G22" s="12" t="s">
        <v>77</v>
      </c>
      <c r="H22" s="49">
        <v>25</v>
      </c>
      <c r="I22" s="49">
        <v>1.5</v>
      </c>
      <c r="J22" s="12" t="s">
        <v>1318</v>
      </c>
      <c r="K22" s="12" t="s">
        <v>3028</v>
      </c>
      <c r="L22" s="12" t="s">
        <v>3029</v>
      </c>
      <c r="M22" s="12">
        <v>0</v>
      </c>
      <c r="N22" s="12">
        <v>0</v>
      </c>
      <c r="O22" s="12">
        <v>0</v>
      </c>
      <c r="P22" s="12">
        <v>0</v>
      </c>
      <c r="Q22" s="12" t="s">
        <v>3030</v>
      </c>
      <c r="R22" s="12" t="s">
        <v>3031</v>
      </c>
      <c r="S22" s="12" t="s">
        <v>3032</v>
      </c>
    </row>
    <row r="23" spans="1:19" ht="15" customHeight="1" x14ac:dyDescent="0.25">
      <c r="A23" s="12" t="s">
        <v>3055</v>
      </c>
      <c r="B23" s="12" t="s">
        <v>128</v>
      </c>
      <c r="C23" s="12" t="s">
        <v>129</v>
      </c>
      <c r="D23" s="12" t="s">
        <v>159</v>
      </c>
      <c r="E23" s="12" t="s">
        <v>160</v>
      </c>
      <c r="F23" s="12" t="s">
        <v>84</v>
      </c>
      <c r="G23" s="12" t="s">
        <v>85</v>
      </c>
      <c r="H23" s="49">
        <v>25</v>
      </c>
      <c r="I23" s="49">
        <v>1.5</v>
      </c>
      <c r="J23" s="12" t="s">
        <v>1318</v>
      </c>
      <c r="K23" s="12" t="s">
        <v>3028</v>
      </c>
      <c r="L23" s="12" t="s">
        <v>3029</v>
      </c>
      <c r="M23" s="12">
        <v>0</v>
      </c>
      <c r="N23" s="12">
        <v>1</v>
      </c>
      <c r="O23" s="12">
        <v>0</v>
      </c>
      <c r="P23" s="12">
        <v>0</v>
      </c>
      <c r="Q23" s="12" t="s">
        <v>3030</v>
      </c>
      <c r="R23" s="12" t="s">
        <v>3034</v>
      </c>
      <c r="S23" s="12" t="s">
        <v>3032</v>
      </c>
    </row>
    <row r="24" spans="1:19" ht="15" customHeight="1" x14ac:dyDescent="0.25">
      <c r="A24" s="12" t="s">
        <v>3056</v>
      </c>
      <c r="B24" s="12" t="s">
        <v>132</v>
      </c>
      <c r="C24" s="12" t="s">
        <v>133</v>
      </c>
      <c r="D24" s="12" t="s">
        <v>135</v>
      </c>
      <c r="E24" s="12" t="s">
        <v>136</v>
      </c>
      <c r="F24" s="12" t="s">
        <v>26</v>
      </c>
      <c r="G24" s="12" t="s">
        <v>27</v>
      </c>
      <c r="H24" s="49">
        <v>25</v>
      </c>
      <c r="I24" s="49">
        <v>0.6</v>
      </c>
      <c r="J24" s="12" t="s">
        <v>1318</v>
      </c>
      <c r="K24" s="12" t="s">
        <v>3028</v>
      </c>
      <c r="L24" s="12" t="s">
        <v>3029</v>
      </c>
      <c r="M24" s="12">
        <v>0</v>
      </c>
      <c r="N24" s="12">
        <v>1</v>
      </c>
      <c r="O24" s="12">
        <v>0</v>
      </c>
      <c r="P24" s="12">
        <v>0</v>
      </c>
      <c r="Q24" s="12" t="s">
        <v>3030</v>
      </c>
      <c r="R24" s="12" t="s">
        <v>3034</v>
      </c>
      <c r="S24" s="12" t="s">
        <v>3032</v>
      </c>
    </row>
    <row r="25" spans="1:19" ht="15" customHeight="1" x14ac:dyDescent="0.25">
      <c r="A25" s="12" t="s">
        <v>3057</v>
      </c>
      <c r="B25" s="12" t="s">
        <v>132</v>
      </c>
      <c r="C25" s="12" t="s">
        <v>133</v>
      </c>
      <c r="D25" s="12" t="s">
        <v>135</v>
      </c>
      <c r="E25" s="12" t="s">
        <v>136</v>
      </c>
      <c r="F25" s="12" t="s">
        <v>30</v>
      </c>
      <c r="G25" s="12" t="s">
        <v>31</v>
      </c>
      <c r="H25" s="49">
        <v>25</v>
      </c>
      <c r="I25" s="49">
        <v>0.6</v>
      </c>
      <c r="J25" s="12" t="s">
        <v>1318</v>
      </c>
      <c r="K25" s="12" t="s">
        <v>3028</v>
      </c>
      <c r="L25" s="12" t="s">
        <v>3029</v>
      </c>
      <c r="M25" s="12">
        <v>0</v>
      </c>
      <c r="N25" s="12">
        <v>3</v>
      </c>
      <c r="O25" s="12">
        <v>0</v>
      </c>
      <c r="P25" s="12">
        <v>2</v>
      </c>
      <c r="Q25" s="12" t="s">
        <v>3030</v>
      </c>
      <c r="R25" s="12" t="s">
        <v>3034</v>
      </c>
      <c r="S25" s="12" t="s">
        <v>3032</v>
      </c>
    </row>
    <row r="26" spans="1:19" ht="15" customHeight="1" x14ac:dyDescent="0.25">
      <c r="A26" s="12" t="s">
        <v>3058</v>
      </c>
      <c r="B26" s="12" t="s">
        <v>132</v>
      </c>
      <c r="C26" s="12" t="s">
        <v>133</v>
      </c>
      <c r="D26" s="12" t="s">
        <v>135</v>
      </c>
      <c r="E26" s="12" t="s">
        <v>136</v>
      </c>
      <c r="F26" s="12" t="s">
        <v>34</v>
      </c>
      <c r="G26" s="12" t="s">
        <v>35</v>
      </c>
      <c r="H26" s="49">
        <v>25</v>
      </c>
      <c r="I26" s="49">
        <v>0.6</v>
      </c>
      <c r="J26" s="12" t="s">
        <v>1318</v>
      </c>
      <c r="K26" s="12" t="s">
        <v>3028</v>
      </c>
      <c r="L26" s="12" t="s">
        <v>3029</v>
      </c>
      <c r="M26" s="12">
        <v>0</v>
      </c>
      <c r="N26" s="12">
        <v>2</v>
      </c>
      <c r="O26" s="12">
        <v>0</v>
      </c>
      <c r="P26" s="12">
        <v>1</v>
      </c>
      <c r="Q26" s="12" t="s">
        <v>3030</v>
      </c>
      <c r="R26" s="12" t="s">
        <v>3034</v>
      </c>
      <c r="S26" s="12" t="s">
        <v>3032</v>
      </c>
    </row>
    <row r="27" spans="1:19" ht="15" customHeight="1" x14ac:dyDescent="0.25">
      <c r="A27" s="12" t="s">
        <v>3059</v>
      </c>
      <c r="B27" s="12" t="s">
        <v>132</v>
      </c>
      <c r="C27" s="12" t="s">
        <v>133</v>
      </c>
      <c r="D27" s="12" t="s">
        <v>135</v>
      </c>
      <c r="E27" s="12" t="s">
        <v>136</v>
      </c>
      <c r="F27" s="12" t="s">
        <v>52</v>
      </c>
      <c r="G27" s="12" t="s">
        <v>53</v>
      </c>
      <c r="H27" s="49">
        <v>25</v>
      </c>
      <c r="I27" s="49">
        <v>0.6</v>
      </c>
      <c r="J27" s="12" t="s">
        <v>1318</v>
      </c>
      <c r="K27" s="12" t="s">
        <v>3028</v>
      </c>
      <c r="L27" s="12" t="s">
        <v>3029</v>
      </c>
      <c r="M27" s="12">
        <v>0</v>
      </c>
      <c r="N27" s="12">
        <v>3</v>
      </c>
      <c r="O27" s="12">
        <v>0</v>
      </c>
      <c r="P27" s="12">
        <v>2</v>
      </c>
      <c r="Q27" s="12" t="s">
        <v>3030</v>
      </c>
      <c r="R27" s="12" t="s">
        <v>3034</v>
      </c>
      <c r="S27" s="12" t="s">
        <v>3032</v>
      </c>
    </row>
    <row r="28" spans="1:19" ht="15" customHeight="1" x14ac:dyDescent="0.25">
      <c r="A28" s="12" t="s">
        <v>3060</v>
      </c>
      <c r="B28" s="12" t="s">
        <v>132</v>
      </c>
      <c r="C28" s="12" t="s">
        <v>133</v>
      </c>
      <c r="D28" s="12" t="s">
        <v>135</v>
      </c>
      <c r="E28" s="12" t="s">
        <v>136</v>
      </c>
      <c r="F28" s="12" t="s">
        <v>72</v>
      </c>
      <c r="G28" s="12" t="s">
        <v>73</v>
      </c>
      <c r="H28" s="49">
        <v>25</v>
      </c>
      <c r="I28" s="49">
        <v>0.6</v>
      </c>
      <c r="J28" s="12" t="s">
        <v>1318</v>
      </c>
      <c r="K28" s="12" t="s">
        <v>3028</v>
      </c>
      <c r="L28" s="12" t="s">
        <v>3029</v>
      </c>
      <c r="M28" s="12">
        <v>0</v>
      </c>
      <c r="N28" s="12">
        <v>1</v>
      </c>
      <c r="O28" s="12">
        <v>0</v>
      </c>
      <c r="P28" s="12">
        <v>0</v>
      </c>
      <c r="Q28" s="12" t="s">
        <v>3030</v>
      </c>
      <c r="R28" s="12" t="s">
        <v>3034</v>
      </c>
      <c r="S28" s="12" t="s">
        <v>3032</v>
      </c>
    </row>
    <row r="29" spans="1:19" ht="15" customHeight="1" x14ac:dyDescent="0.25">
      <c r="A29" s="12" t="s">
        <v>3061</v>
      </c>
      <c r="B29" s="12" t="s">
        <v>132</v>
      </c>
      <c r="C29" s="12" t="s">
        <v>133</v>
      </c>
      <c r="D29" s="12" t="s">
        <v>135</v>
      </c>
      <c r="E29" s="12" t="s">
        <v>136</v>
      </c>
      <c r="F29" s="12" t="s">
        <v>76</v>
      </c>
      <c r="G29" s="12" t="s">
        <v>77</v>
      </c>
      <c r="H29" s="49">
        <v>25</v>
      </c>
      <c r="I29" s="49">
        <v>0.6</v>
      </c>
      <c r="J29" s="12" t="s">
        <v>1318</v>
      </c>
      <c r="K29" s="12" t="s">
        <v>3028</v>
      </c>
      <c r="L29" s="12" t="s">
        <v>3029</v>
      </c>
      <c r="M29" s="12">
        <v>0</v>
      </c>
      <c r="N29" s="12">
        <v>1</v>
      </c>
      <c r="O29" s="12">
        <v>0</v>
      </c>
      <c r="P29" s="12">
        <v>0</v>
      </c>
      <c r="Q29" s="12" t="s">
        <v>3030</v>
      </c>
      <c r="R29" s="12" t="s">
        <v>3034</v>
      </c>
      <c r="S29" s="12" t="s">
        <v>3032</v>
      </c>
    </row>
    <row r="30" spans="1:19" ht="15" customHeight="1" x14ac:dyDescent="0.25">
      <c r="A30" s="12" t="s">
        <v>3062</v>
      </c>
      <c r="B30" s="12" t="s">
        <v>132</v>
      </c>
      <c r="C30" s="12" t="s">
        <v>133</v>
      </c>
      <c r="D30" s="12" t="s">
        <v>135</v>
      </c>
      <c r="E30" s="12" t="s">
        <v>136</v>
      </c>
      <c r="F30" s="12" t="s">
        <v>84</v>
      </c>
      <c r="G30" s="12" t="s">
        <v>85</v>
      </c>
      <c r="H30" s="49">
        <v>25</v>
      </c>
      <c r="I30" s="49">
        <v>0.6</v>
      </c>
      <c r="J30" s="12" t="s">
        <v>1318</v>
      </c>
      <c r="K30" s="12" t="s">
        <v>3028</v>
      </c>
      <c r="L30" s="12" t="s">
        <v>3029</v>
      </c>
      <c r="M30" s="12">
        <v>0</v>
      </c>
      <c r="N30" s="12">
        <v>1</v>
      </c>
      <c r="O30" s="12">
        <v>0</v>
      </c>
      <c r="P30" s="12">
        <v>0</v>
      </c>
      <c r="Q30" s="12" t="s">
        <v>3030</v>
      </c>
      <c r="R30" s="12" t="s">
        <v>3034</v>
      </c>
      <c r="S30" s="12" t="s">
        <v>3032</v>
      </c>
    </row>
    <row r="31" spans="1:19" ht="15" customHeight="1" x14ac:dyDescent="0.25">
      <c r="A31" s="12" t="s">
        <v>3063</v>
      </c>
      <c r="B31" s="12" t="s">
        <v>132</v>
      </c>
      <c r="C31" s="12" t="s">
        <v>133</v>
      </c>
      <c r="D31" s="12" t="s">
        <v>138</v>
      </c>
      <c r="E31" s="12" t="s">
        <v>139</v>
      </c>
      <c r="F31" s="12" t="s">
        <v>4</v>
      </c>
      <c r="G31" s="12" t="s">
        <v>5</v>
      </c>
      <c r="H31" s="49">
        <v>25</v>
      </c>
      <c r="I31" s="49">
        <v>1.3</v>
      </c>
      <c r="J31" s="12" t="s">
        <v>1318</v>
      </c>
      <c r="K31" s="12" t="s">
        <v>3028</v>
      </c>
      <c r="L31" s="12" t="s">
        <v>3029</v>
      </c>
      <c r="M31" s="12">
        <v>0</v>
      </c>
      <c r="N31" s="12">
        <v>0</v>
      </c>
      <c r="O31" s="12">
        <v>0</v>
      </c>
      <c r="P31" s="12">
        <v>0</v>
      </c>
      <c r="Q31" s="12" t="s">
        <v>3030</v>
      </c>
      <c r="R31" s="12" t="s">
        <v>3031</v>
      </c>
      <c r="S31" s="12" t="s">
        <v>3032</v>
      </c>
    </row>
    <row r="32" spans="1:19" ht="15" customHeight="1" x14ac:dyDescent="0.25">
      <c r="A32" s="12" t="s">
        <v>3064</v>
      </c>
      <c r="B32" s="12" t="s">
        <v>132</v>
      </c>
      <c r="C32" s="12" t="s">
        <v>133</v>
      </c>
      <c r="D32" s="12" t="s">
        <v>138</v>
      </c>
      <c r="E32" s="12" t="s">
        <v>139</v>
      </c>
      <c r="F32" s="12" t="s">
        <v>26</v>
      </c>
      <c r="G32" s="12" t="s">
        <v>27</v>
      </c>
      <c r="H32" s="49">
        <v>25</v>
      </c>
      <c r="I32" s="49">
        <v>1.3</v>
      </c>
      <c r="J32" s="12" t="s">
        <v>1318</v>
      </c>
      <c r="K32" s="12" t="s">
        <v>3028</v>
      </c>
      <c r="L32" s="12" t="s">
        <v>3029</v>
      </c>
      <c r="M32" s="12">
        <v>0</v>
      </c>
      <c r="N32" s="12">
        <v>1</v>
      </c>
      <c r="O32" s="12">
        <v>0</v>
      </c>
      <c r="P32" s="12">
        <v>0</v>
      </c>
      <c r="Q32" s="12" t="s">
        <v>3030</v>
      </c>
      <c r="R32" s="12" t="s">
        <v>3034</v>
      </c>
      <c r="S32" s="12" t="s">
        <v>3032</v>
      </c>
    </row>
    <row r="33" spans="1:19" ht="15" customHeight="1" x14ac:dyDescent="0.25">
      <c r="A33" s="12" t="s">
        <v>3065</v>
      </c>
      <c r="B33" s="12" t="s">
        <v>132</v>
      </c>
      <c r="C33" s="12" t="s">
        <v>133</v>
      </c>
      <c r="D33" s="12" t="s">
        <v>138</v>
      </c>
      <c r="E33" s="12" t="s">
        <v>139</v>
      </c>
      <c r="F33" s="12" t="s">
        <v>30</v>
      </c>
      <c r="G33" s="12" t="s">
        <v>31</v>
      </c>
      <c r="H33" s="49">
        <v>25</v>
      </c>
      <c r="I33" s="49">
        <v>1.3</v>
      </c>
      <c r="J33" s="12" t="s">
        <v>1318</v>
      </c>
      <c r="K33" s="12" t="s">
        <v>3028</v>
      </c>
      <c r="L33" s="12" t="s">
        <v>3029</v>
      </c>
      <c r="M33" s="12">
        <v>0</v>
      </c>
      <c r="N33" s="12">
        <v>0</v>
      </c>
      <c r="O33" s="12">
        <v>0</v>
      </c>
      <c r="P33" s="12">
        <v>0</v>
      </c>
      <c r="Q33" s="12" t="s">
        <v>3030</v>
      </c>
      <c r="R33" s="12" t="s">
        <v>3031</v>
      </c>
      <c r="S33" s="12" t="s">
        <v>3032</v>
      </c>
    </row>
    <row r="34" spans="1:19" ht="15" customHeight="1" x14ac:dyDescent="0.25">
      <c r="A34" s="12" t="s">
        <v>3066</v>
      </c>
      <c r="B34" s="12" t="s">
        <v>132</v>
      </c>
      <c r="C34" s="12" t="s">
        <v>133</v>
      </c>
      <c r="D34" s="12" t="s">
        <v>138</v>
      </c>
      <c r="E34" s="12" t="s">
        <v>139</v>
      </c>
      <c r="F34" s="12" t="s">
        <v>34</v>
      </c>
      <c r="G34" s="12" t="s">
        <v>35</v>
      </c>
      <c r="H34" s="49">
        <v>25</v>
      </c>
      <c r="I34" s="49">
        <v>1.3</v>
      </c>
      <c r="J34" s="12" t="s">
        <v>1318</v>
      </c>
      <c r="K34" s="12" t="s">
        <v>3028</v>
      </c>
      <c r="L34" s="12" t="s">
        <v>3029</v>
      </c>
      <c r="M34" s="12">
        <v>0</v>
      </c>
      <c r="N34" s="12">
        <v>2</v>
      </c>
      <c r="O34" s="12">
        <v>0</v>
      </c>
      <c r="P34" s="12">
        <v>1</v>
      </c>
      <c r="Q34" s="12" t="s">
        <v>3030</v>
      </c>
      <c r="R34" s="12" t="s">
        <v>3034</v>
      </c>
      <c r="S34" s="12" t="s">
        <v>3032</v>
      </c>
    </row>
    <row r="35" spans="1:19" ht="15" customHeight="1" x14ac:dyDescent="0.25">
      <c r="A35" s="12" t="s">
        <v>3067</v>
      </c>
      <c r="B35" s="12" t="s">
        <v>132</v>
      </c>
      <c r="C35" s="12" t="s">
        <v>133</v>
      </c>
      <c r="D35" s="12" t="s">
        <v>138</v>
      </c>
      <c r="E35" s="12" t="s">
        <v>139</v>
      </c>
      <c r="F35" s="12" t="s">
        <v>52</v>
      </c>
      <c r="G35" s="12" t="s">
        <v>53</v>
      </c>
      <c r="H35" s="49">
        <v>25</v>
      </c>
      <c r="I35" s="49">
        <v>1.3</v>
      </c>
      <c r="J35" s="12" t="s">
        <v>1318</v>
      </c>
      <c r="K35" s="12" t="s">
        <v>3028</v>
      </c>
      <c r="L35" s="12" t="s">
        <v>3029</v>
      </c>
      <c r="M35" s="12">
        <v>0</v>
      </c>
      <c r="N35" s="12">
        <v>0</v>
      </c>
      <c r="O35" s="12">
        <v>0</v>
      </c>
      <c r="P35" s="12">
        <v>0</v>
      </c>
      <c r="Q35" s="12" t="s">
        <v>3030</v>
      </c>
      <c r="R35" s="12" t="s">
        <v>3031</v>
      </c>
      <c r="S35" s="12" t="s">
        <v>3032</v>
      </c>
    </row>
    <row r="36" spans="1:19" ht="15" customHeight="1" x14ac:dyDescent="0.25">
      <c r="A36" s="12" t="s">
        <v>3068</v>
      </c>
      <c r="B36" s="12" t="s">
        <v>132</v>
      </c>
      <c r="C36" s="12" t="s">
        <v>133</v>
      </c>
      <c r="D36" s="12" t="s">
        <v>138</v>
      </c>
      <c r="E36" s="12" t="s">
        <v>139</v>
      </c>
      <c r="F36" s="12" t="s">
        <v>72</v>
      </c>
      <c r="G36" s="12" t="s">
        <v>73</v>
      </c>
      <c r="H36" s="49">
        <v>25</v>
      </c>
      <c r="I36" s="49">
        <v>1.3</v>
      </c>
      <c r="J36" s="12" t="s">
        <v>1318</v>
      </c>
      <c r="K36" s="12" t="s">
        <v>3028</v>
      </c>
      <c r="L36" s="12" t="s">
        <v>3029</v>
      </c>
      <c r="M36" s="12">
        <v>0</v>
      </c>
      <c r="N36" s="12">
        <v>0</v>
      </c>
      <c r="O36" s="12">
        <v>0</v>
      </c>
      <c r="P36" s="12">
        <v>0</v>
      </c>
      <c r="Q36" s="12" t="s">
        <v>3030</v>
      </c>
      <c r="R36" s="12" t="s">
        <v>3031</v>
      </c>
      <c r="S36" s="12" t="s">
        <v>3032</v>
      </c>
    </row>
    <row r="37" spans="1:19" ht="15" customHeight="1" x14ac:dyDescent="0.25">
      <c r="A37" s="12" t="s">
        <v>3069</v>
      </c>
      <c r="B37" s="12" t="s">
        <v>132</v>
      </c>
      <c r="C37" s="12" t="s">
        <v>133</v>
      </c>
      <c r="D37" s="12" t="s">
        <v>138</v>
      </c>
      <c r="E37" s="12" t="s">
        <v>139</v>
      </c>
      <c r="F37" s="12" t="s">
        <v>76</v>
      </c>
      <c r="G37" s="12" t="s">
        <v>77</v>
      </c>
      <c r="H37" s="49">
        <v>25</v>
      </c>
      <c r="I37" s="49">
        <v>1.3</v>
      </c>
      <c r="J37" s="12" t="s">
        <v>1318</v>
      </c>
      <c r="K37" s="12" t="s">
        <v>3028</v>
      </c>
      <c r="L37" s="12" t="s">
        <v>3029</v>
      </c>
      <c r="M37" s="12">
        <v>0</v>
      </c>
      <c r="N37" s="12">
        <v>0</v>
      </c>
      <c r="O37" s="12">
        <v>0</v>
      </c>
      <c r="P37" s="12">
        <v>0</v>
      </c>
      <c r="Q37" s="12" t="s">
        <v>3030</v>
      </c>
      <c r="R37" s="12" t="s">
        <v>3031</v>
      </c>
      <c r="S37" s="12" t="s">
        <v>3032</v>
      </c>
    </row>
    <row r="38" spans="1:19" ht="15" customHeight="1" x14ac:dyDescent="0.25">
      <c r="A38" s="12" t="s">
        <v>3070</v>
      </c>
      <c r="B38" s="12" t="s">
        <v>132</v>
      </c>
      <c r="C38" s="12" t="s">
        <v>133</v>
      </c>
      <c r="D38" s="12" t="s">
        <v>138</v>
      </c>
      <c r="E38" s="12" t="s">
        <v>139</v>
      </c>
      <c r="F38" s="12" t="s">
        <v>84</v>
      </c>
      <c r="G38" s="12" t="s">
        <v>85</v>
      </c>
      <c r="H38" s="49">
        <v>25</v>
      </c>
      <c r="I38" s="49">
        <v>1.3</v>
      </c>
      <c r="J38" s="12" t="s">
        <v>1318</v>
      </c>
      <c r="K38" s="12" t="s">
        <v>3028</v>
      </c>
      <c r="L38" s="12" t="s">
        <v>3029</v>
      </c>
      <c r="M38" s="12">
        <v>0</v>
      </c>
      <c r="N38" s="12">
        <v>0</v>
      </c>
      <c r="O38" s="12">
        <v>0</v>
      </c>
      <c r="P38" s="12">
        <v>0</v>
      </c>
      <c r="Q38" s="12" t="s">
        <v>3030</v>
      </c>
      <c r="R38" s="12" t="s">
        <v>3031</v>
      </c>
      <c r="S38" s="12" t="s">
        <v>3032</v>
      </c>
    </row>
    <row r="39" spans="1:19" ht="15" customHeight="1" x14ac:dyDescent="0.25">
      <c r="A39" s="12" t="s">
        <v>3071</v>
      </c>
      <c r="B39" s="12" t="s">
        <v>132</v>
      </c>
      <c r="C39" s="12" t="s">
        <v>133</v>
      </c>
      <c r="D39" s="12" t="s">
        <v>147</v>
      </c>
      <c r="E39" s="12" t="s">
        <v>148</v>
      </c>
      <c r="F39" s="12" t="s">
        <v>4</v>
      </c>
      <c r="G39" s="12" t="s">
        <v>5</v>
      </c>
      <c r="H39" s="49">
        <v>25</v>
      </c>
      <c r="I39" s="49">
        <v>1.5</v>
      </c>
      <c r="J39" s="12" t="s">
        <v>1318</v>
      </c>
      <c r="K39" s="12" t="s">
        <v>3028</v>
      </c>
      <c r="L39" s="12" t="s">
        <v>3029</v>
      </c>
      <c r="M39" s="12">
        <v>0</v>
      </c>
      <c r="N39" s="12">
        <v>1</v>
      </c>
      <c r="O39" s="12">
        <v>0</v>
      </c>
      <c r="P39" s="12">
        <v>0</v>
      </c>
      <c r="Q39" s="12" t="s">
        <v>3030</v>
      </c>
      <c r="R39" s="12" t="s">
        <v>3034</v>
      </c>
      <c r="S39" s="12" t="s">
        <v>3032</v>
      </c>
    </row>
    <row r="40" spans="1:19" ht="15" customHeight="1" x14ac:dyDescent="0.25">
      <c r="A40" s="12" t="s">
        <v>3072</v>
      </c>
      <c r="B40" s="12" t="s">
        <v>132</v>
      </c>
      <c r="C40" s="12" t="s">
        <v>133</v>
      </c>
      <c r="D40" s="12" t="s">
        <v>147</v>
      </c>
      <c r="E40" s="12" t="s">
        <v>148</v>
      </c>
      <c r="F40" s="12" t="s">
        <v>26</v>
      </c>
      <c r="G40" s="12" t="s">
        <v>27</v>
      </c>
      <c r="H40" s="49">
        <v>25</v>
      </c>
      <c r="I40" s="49">
        <v>1.5</v>
      </c>
      <c r="J40" s="12" t="s">
        <v>1318</v>
      </c>
      <c r="K40" s="12" t="s">
        <v>3028</v>
      </c>
      <c r="L40" s="12" t="s">
        <v>3029</v>
      </c>
      <c r="M40" s="12">
        <v>0</v>
      </c>
      <c r="N40" s="12">
        <v>1</v>
      </c>
      <c r="O40" s="12">
        <v>0</v>
      </c>
      <c r="P40" s="12">
        <v>0</v>
      </c>
      <c r="Q40" s="12" t="s">
        <v>3030</v>
      </c>
      <c r="R40" s="12" t="s">
        <v>3034</v>
      </c>
      <c r="S40" s="12" t="s">
        <v>3032</v>
      </c>
    </row>
    <row r="41" spans="1:19" ht="15" customHeight="1" x14ac:dyDescent="0.25">
      <c r="A41" s="12" t="s">
        <v>3073</v>
      </c>
      <c r="B41" s="12" t="s">
        <v>132</v>
      </c>
      <c r="C41" s="12" t="s">
        <v>133</v>
      </c>
      <c r="D41" s="12" t="s">
        <v>147</v>
      </c>
      <c r="E41" s="12" t="s">
        <v>148</v>
      </c>
      <c r="F41" s="12" t="s">
        <v>30</v>
      </c>
      <c r="G41" s="12" t="s">
        <v>31</v>
      </c>
      <c r="H41" s="49">
        <v>25</v>
      </c>
      <c r="I41" s="49">
        <v>1.5</v>
      </c>
      <c r="J41" s="12" t="s">
        <v>1318</v>
      </c>
      <c r="K41" s="12" t="s">
        <v>3028</v>
      </c>
      <c r="L41" s="12" t="s">
        <v>3029</v>
      </c>
      <c r="M41" s="12">
        <v>0</v>
      </c>
      <c r="N41" s="12">
        <v>2</v>
      </c>
      <c r="O41" s="12">
        <v>0</v>
      </c>
      <c r="P41" s="12">
        <v>1</v>
      </c>
      <c r="Q41" s="12" t="s">
        <v>3030</v>
      </c>
      <c r="R41" s="12" t="s">
        <v>3034</v>
      </c>
      <c r="S41" s="12" t="s">
        <v>3032</v>
      </c>
    </row>
    <row r="42" spans="1:19" ht="15" customHeight="1" x14ac:dyDescent="0.25">
      <c r="A42" s="12" t="s">
        <v>3074</v>
      </c>
      <c r="B42" s="12" t="s">
        <v>132</v>
      </c>
      <c r="C42" s="12" t="s">
        <v>133</v>
      </c>
      <c r="D42" s="12" t="s">
        <v>147</v>
      </c>
      <c r="E42" s="12" t="s">
        <v>148</v>
      </c>
      <c r="F42" s="12" t="s">
        <v>34</v>
      </c>
      <c r="G42" s="12" t="s">
        <v>35</v>
      </c>
      <c r="H42" s="49">
        <v>25</v>
      </c>
      <c r="I42" s="49">
        <v>1.5</v>
      </c>
      <c r="J42" s="12" t="s">
        <v>1318</v>
      </c>
      <c r="K42" s="12" t="s">
        <v>3028</v>
      </c>
      <c r="L42" s="12" t="s">
        <v>3029</v>
      </c>
      <c r="M42" s="12">
        <v>0</v>
      </c>
      <c r="N42" s="12">
        <v>2</v>
      </c>
      <c r="O42" s="12">
        <v>0</v>
      </c>
      <c r="P42" s="12">
        <v>1</v>
      </c>
      <c r="Q42" s="12" t="s">
        <v>3030</v>
      </c>
      <c r="R42" s="12" t="s">
        <v>3034</v>
      </c>
      <c r="S42" s="12" t="s">
        <v>3032</v>
      </c>
    </row>
    <row r="43" spans="1:19" ht="15" customHeight="1" x14ac:dyDescent="0.25">
      <c r="A43" s="12" t="s">
        <v>3075</v>
      </c>
      <c r="B43" s="12" t="s">
        <v>132</v>
      </c>
      <c r="C43" s="12" t="s">
        <v>133</v>
      </c>
      <c r="D43" s="12" t="s">
        <v>147</v>
      </c>
      <c r="E43" s="12" t="s">
        <v>148</v>
      </c>
      <c r="F43" s="12" t="s">
        <v>52</v>
      </c>
      <c r="G43" s="12" t="s">
        <v>53</v>
      </c>
      <c r="H43" s="49">
        <v>25</v>
      </c>
      <c r="I43" s="49">
        <v>1.5</v>
      </c>
      <c r="J43" s="12" t="s">
        <v>1318</v>
      </c>
      <c r="K43" s="12" t="s">
        <v>3028</v>
      </c>
      <c r="L43" s="12" t="s">
        <v>3029</v>
      </c>
      <c r="M43" s="12">
        <v>0</v>
      </c>
      <c r="N43" s="12">
        <v>2</v>
      </c>
      <c r="O43" s="12">
        <v>0</v>
      </c>
      <c r="P43" s="12">
        <v>1</v>
      </c>
      <c r="Q43" s="12" t="s">
        <v>3030</v>
      </c>
      <c r="R43" s="12" t="s">
        <v>3034</v>
      </c>
      <c r="S43" s="12" t="s">
        <v>3032</v>
      </c>
    </row>
    <row r="44" spans="1:19" ht="15" customHeight="1" x14ac:dyDescent="0.25">
      <c r="A44" s="12" t="s">
        <v>3076</v>
      </c>
      <c r="B44" s="12" t="s">
        <v>132</v>
      </c>
      <c r="C44" s="12" t="s">
        <v>133</v>
      </c>
      <c r="D44" s="12" t="s">
        <v>147</v>
      </c>
      <c r="E44" s="12" t="s">
        <v>148</v>
      </c>
      <c r="F44" s="12" t="s">
        <v>72</v>
      </c>
      <c r="G44" s="12" t="s">
        <v>73</v>
      </c>
      <c r="H44" s="49">
        <v>25</v>
      </c>
      <c r="I44" s="49">
        <v>1.5</v>
      </c>
      <c r="J44" s="12" t="s">
        <v>1318</v>
      </c>
      <c r="K44" s="12" t="s">
        <v>3028</v>
      </c>
      <c r="L44" s="12" t="s">
        <v>3029</v>
      </c>
      <c r="M44" s="12">
        <v>0</v>
      </c>
      <c r="N44" s="12">
        <v>1</v>
      </c>
      <c r="O44" s="12">
        <v>0</v>
      </c>
      <c r="P44" s="12">
        <v>0</v>
      </c>
      <c r="Q44" s="12" t="s">
        <v>3030</v>
      </c>
      <c r="R44" s="12" t="s">
        <v>3034</v>
      </c>
      <c r="S44" s="12" t="s">
        <v>3032</v>
      </c>
    </row>
    <row r="45" spans="1:19" ht="15" customHeight="1" x14ac:dyDescent="0.25">
      <c r="A45" s="12" t="s">
        <v>3077</v>
      </c>
      <c r="B45" s="12" t="s">
        <v>132</v>
      </c>
      <c r="C45" s="12" t="s">
        <v>133</v>
      </c>
      <c r="D45" s="12" t="s">
        <v>147</v>
      </c>
      <c r="E45" s="12" t="s">
        <v>148</v>
      </c>
      <c r="F45" s="12" t="s">
        <v>76</v>
      </c>
      <c r="G45" s="12" t="s">
        <v>77</v>
      </c>
      <c r="H45" s="49">
        <v>25</v>
      </c>
      <c r="I45" s="49">
        <v>1.5</v>
      </c>
      <c r="J45" s="12" t="s">
        <v>1318</v>
      </c>
      <c r="K45" s="12" t="s">
        <v>3028</v>
      </c>
      <c r="L45" s="12" t="s">
        <v>3029</v>
      </c>
      <c r="M45" s="12">
        <v>0</v>
      </c>
      <c r="N45" s="12">
        <v>1</v>
      </c>
      <c r="O45" s="12">
        <v>0</v>
      </c>
      <c r="P45" s="12">
        <v>0</v>
      </c>
      <c r="Q45" s="12" t="s">
        <v>3030</v>
      </c>
      <c r="R45" s="12" t="s">
        <v>3034</v>
      </c>
      <c r="S45" s="12" t="s">
        <v>3032</v>
      </c>
    </row>
    <row r="46" spans="1:19" ht="15" customHeight="1" x14ac:dyDescent="0.25">
      <c r="A46" s="12" t="s">
        <v>3078</v>
      </c>
      <c r="B46" s="12" t="s">
        <v>132</v>
      </c>
      <c r="C46" s="12" t="s">
        <v>133</v>
      </c>
      <c r="D46" s="12" t="s">
        <v>147</v>
      </c>
      <c r="E46" s="12" t="s">
        <v>148</v>
      </c>
      <c r="F46" s="12" t="s">
        <v>84</v>
      </c>
      <c r="G46" s="12" t="s">
        <v>85</v>
      </c>
      <c r="H46" s="49">
        <v>25</v>
      </c>
      <c r="I46" s="49">
        <v>1.5</v>
      </c>
      <c r="J46" s="12" t="s">
        <v>1318</v>
      </c>
      <c r="K46" s="12" t="s">
        <v>3028</v>
      </c>
      <c r="L46" s="12" t="s">
        <v>3029</v>
      </c>
      <c r="M46" s="12">
        <v>0</v>
      </c>
      <c r="N46" s="12">
        <v>1</v>
      </c>
      <c r="O46" s="12">
        <v>0</v>
      </c>
      <c r="P46" s="12">
        <v>0</v>
      </c>
      <c r="Q46" s="12" t="s">
        <v>3030</v>
      </c>
      <c r="R46" s="12" t="s">
        <v>3034</v>
      </c>
      <c r="S46" s="12" t="s">
        <v>3032</v>
      </c>
    </row>
    <row r="47" spans="1:19" ht="15" customHeight="1" x14ac:dyDescent="0.25">
      <c r="A47" s="12" t="s">
        <v>3079</v>
      </c>
      <c r="B47" s="12" t="s">
        <v>135</v>
      </c>
      <c r="C47" s="12" t="s">
        <v>136</v>
      </c>
      <c r="D47" s="12" t="s">
        <v>132</v>
      </c>
      <c r="E47" s="12" t="s">
        <v>133</v>
      </c>
      <c r="F47" s="12" t="s">
        <v>26</v>
      </c>
      <c r="G47" s="12" t="s">
        <v>27</v>
      </c>
      <c r="H47" s="49">
        <v>25</v>
      </c>
      <c r="I47" s="49">
        <v>0.6</v>
      </c>
      <c r="J47" s="12" t="s">
        <v>1318</v>
      </c>
      <c r="K47" s="12" t="s">
        <v>3028</v>
      </c>
      <c r="L47" s="12" t="s">
        <v>3029</v>
      </c>
      <c r="M47" s="12">
        <v>0</v>
      </c>
      <c r="N47" s="12">
        <v>1</v>
      </c>
      <c r="O47" s="12">
        <v>0</v>
      </c>
      <c r="P47" s="12">
        <v>0</v>
      </c>
      <c r="Q47" s="12" t="s">
        <v>3030</v>
      </c>
      <c r="R47" s="12" t="s">
        <v>3034</v>
      </c>
      <c r="S47" s="12" t="s">
        <v>3032</v>
      </c>
    </row>
    <row r="48" spans="1:19" ht="15" customHeight="1" x14ac:dyDescent="0.25">
      <c r="A48" s="12" t="s">
        <v>3080</v>
      </c>
      <c r="B48" s="12" t="s">
        <v>135</v>
      </c>
      <c r="C48" s="12" t="s">
        <v>136</v>
      </c>
      <c r="D48" s="12" t="s">
        <v>132</v>
      </c>
      <c r="E48" s="12" t="s">
        <v>133</v>
      </c>
      <c r="F48" s="12" t="s">
        <v>30</v>
      </c>
      <c r="G48" s="12" t="s">
        <v>31</v>
      </c>
      <c r="H48" s="49">
        <v>25</v>
      </c>
      <c r="I48" s="49">
        <v>0.6</v>
      </c>
      <c r="J48" s="12" t="s">
        <v>1318</v>
      </c>
      <c r="K48" s="12" t="s">
        <v>3028</v>
      </c>
      <c r="L48" s="12" t="s">
        <v>3029</v>
      </c>
      <c r="M48" s="12">
        <v>0</v>
      </c>
      <c r="N48" s="12">
        <v>0</v>
      </c>
      <c r="O48" s="12">
        <v>0</v>
      </c>
      <c r="P48" s="12">
        <v>0</v>
      </c>
      <c r="Q48" s="12" t="s">
        <v>3030</v>
      </c>
      <c r="R48" s="12" t="s">
        <v>3031</v>
      </c>
      <c r="S48" s="12" t="s">
        <v>3032</v>
      </c>
    </row>
    <row r="49" spans="1:19" ht="15" customHeight="1" x14ac:dyDescent="0.25">
      <c r="A49" s="12" t="s">
        <v>3081</v>
      </c>
      <c r="B49" s="12" t="s">
        <v>135</v>
      </c>
      <c r="C49" s="12" t="s">
        <v>136</v>
      </c>
      <c r="D49" s="12" t="s">
        <v>132</v>
      </c>
      <c r="E49" s="12" t="s">
        <v>133</v>
      </c>
      <c r="F49" s="12" t="s">
        <v>34</v>
      </c>
      <c r="G49" s="12" t="s">
        <v>35</v>
      </c>
      <c r="H49" s="49">
        <v>25</v>
      </c>
      <c r="I49" s="49">
        <v>0.6</v>
      </c>
      <c r="J49" s="12" t="s">
        <v>1318</v>
      </c>
      <c r="K49" s="12" t="s">
        <v>3028</v>
      </c>
      <c r="L49" s="12" t="s">
        <v>3029</v>
      </c>
      <c r="M49" s="12">
        <v>0</v>
      </c>
      <c r="N49" s="12">
        <v>1</v>
      </c>
      <c r="O49" s="12">
        <v>0</v>
      </c>
      <c r="P49" s="12">
        <v>0</v>
      </c>
      <c r="Q49" s="12" t="s">
        <v>3030</v>
      </c>
      <c r="R49" s="12" t="s">
        <v>3034</v>
      </c>
      <c r="S49" s="12" t="s">
        <v>3032</v>
      </c>
    </row>
    <row r="50" spans="1:19" ht="15" customHeight="1" x14ac:dyDescent="0.25">
      <c r="A50" s="12" t="s">
        <v>3082</v>
      </c>
      <c r="B50" s="12" t="s">
        <v>135</v>
      </c>
      <c r="C50" s="12" t="s">
        <v>136</v>
      </c>
      <c r="D50" s="12" t="s">
        <v>132</v>
      </c>
      <c r="E50" s="12" t="s">
        <v>133</v>
      </c>
      <c r="F50" s="12" t="s">
        <v>52</v>
      </c>
      <c r="G50" s="12" t="s">
        <v>53</v>
      </c>
      <c r="H50" s="49">
        <v>25</v>
      </c>
      <c r="I50" s="49">
        <v>0.6</v>
      </c>
      <c r="J50" s="12" t="s">
        <v>1318</v>
      </c>
      <c r="K50" s="12" t="s">
        <v>3028</v>
      </c>
      <c r="L50" s="12" t="s">
        <v>3029</v>
      </c>
      <c r="M50" s="12">
        <v>0</v>
      </c>
      <c r="N50" s="12">
        <v>0</v>
      </c>
      <c r="O50" s="12">
        <v>0</v>
      </c>
      <c r="P50" s="12">
        <v>0</v>
      </c>
      <c r="Q50" s="12" t="s">
        <v>3030</v>
      </c>
      <c r="R50" s="12" t="s">
        <v>3031</v>
      </c>
      <c r="S50" s="12" t="s">
        <v>3032</v>
      </c>
    </row>
    <row r="51" spans="1:19" ht="15" customHeight="1" x14ac:dyDescent="0.25">
      <c r="A51" s="12" t="s">
        <v>3083</v>
      </c>
      <c r="B51" s="12" t="s">
        <v>135</v>
      </c>
      <c r="C51" s="12" t="s">
        <v>136</v>
      </c>
      <c r="D51" s="12" t="s">
        <v>132</v>
      </c>
      <c r="E51" s="12" t="s">
        <v>133</v>
      </c>
      <c r="F51" s="12" t="s">
        <v>72</v>
      </c>
      <c r="G51" s="12" t="s">
        <v>73</v>
      </c>
      <c r="H51" s="49">
        <v>25</v>
      </c>
      <c r="I51" s="49">
        <v>0.6</v>
      </c>
      <c r="J51" s="12" t="s">
        <v>1318</v>
      </c>
      <c r="K51" s="12" t="s">
        <v>3028</v>
      </c>
      <c r="L51" s="12" t="s">
        <v>3029</v>
      </c>
      <c r="M51" s="12">
        <v>0</v>
      </c>
      <c r="N51" s="12">
        <v>0</v>
      </c>
      <c r="O51" s="12">
        <v>0</v>
      </c>
      <c r="P51" s="12">
        <v>0</v>
      </c>
      <c r="Q51" s="12" t="s">
        <v>3030</v>
      </c>
      <c r="R51" s="12" t="s">
        <v>3031</v>
      </c>
      <c r="S51" s="12" t="s">
        <v>3032</v>
      </c>
    </row>
    <row r="52" spans="1:19" ht="15" customHeight="1" x14ac:dyDescent="0.25">
      <c r="A52" s="12" t="s">
        <v>3084</v>
      </c>
      <c r="B52" s="12" t="s">
        <v>135</v>
      </c>
      <c r="C52" s="12" t="s">
        <v>136</v>
      </c>
      <c r="D52" s="12" t="s">
        <v>132</v>
      </c>
      <c r="E52" s="12" t="s">
        <v>133</v>
      </c>
      <c r="F52" s="12" t="s">
        <v>76</v>
      </c>
      <c r="G52" s="12" t="s">
        <v>77</v>
      </c>
      <c r="H52" s="49">
        <v>25</v>
      </c>
      <c r="I52" s="49">
        <v>0.6</v>
      </c>
      <c r="J52" s="12" t="s">
        <v>1318</v>
      </c>
      <c r="K52" s="12" t="s">
        <v>3028</v>
      </c>
      <c r="L52" s="12" t="s">
        <v>3029</v>
      </c>
      <c r="M52" s="12">
        <v>0</v>
      </c>
      <c r="N52" s="12">
        <v>0</v>
      </c>
      <c r="O52" s="12">
        <v>0</v>
      </c>
      <c r="P52" s="12">
        <v>0</v>
      </c>
      <c r="Q52" s="12" t="s">
        <v>3030</v>
      </c>
      <c r="R52" s="12" t="s">
        <v>3031</v>
      </c>
      <c r="S52" s="12" t="s">
        <v>3032</v>
      </c>
    </row>
    <row r="53" spans="1:19" ht="15" customHeight="1" x14ac:dyDescent="0.25">
      <c r="A53" s="12" t="s">
        <v>3085</v>
      </c>
      <c r="B53" s="12" t="s">
        <v>135</v>
      </c>
      <c r="C53" s="12" t="s">
        <v>136</v>
      </c>
      <c r="D53" s="12" t="s">
        <v>132</v>
      </c>
      <c r="E53" s="12" t="s">
        <v>133</v>
      </c>
      <c r="F53" s="12" t="s">
        <v>84</v>
      </c>
      <c r="G53" s="12" t="s">
        <v>85</v>
      </c>
      <c r="H53" s="49">
        <v>25</v>
      </c>
      <c r="I53" s="49">
        <v>0.6</v>
      </c>
      <c r="J53" s="12" t="s">
        <v>1318</v>
      </c>
      <c r="K53" s="12" t="s">
        <v>3028</v>
      </c>
      <c r="L53" s="12" t="s">
        <v>3029</v>
      </c>
      <c r="M53" s="12">
        <v>0</v>
      </c>
      <c r="N53" s="12">
        <v>1</v>
      </c>
      <c r="O53" s="12">
        <v>0</v>
      </c>
      <c r="P53" s="12">
        <v>0</v>
      </c>
      <c r="Q53" s="12" t="s">
        <v>3030</v>
      </c>
      <c r="R53" s="12" t="s">
        <v>3034</v>
      </c>
      <c r="S53" s="12" t="s">
        <v>3032</v>
      </c>
    </row>
    <row r="54" spans="1:19" ht="15" customHeight="1" x14ac:dyDescent="0.25">
      <c r="A54" s="12" t="s">
        <v>3086</v>
      </c>
      <c r="B54" s="12" t="s">
        <v>135</v>
      </c>
      <c r="C54" s="12" t="s">
        <v>136</v>
      </c>
      <c r="D54" s="12" t="s">
        <v>138</v>
      </c>
      <c r="E54" s="12" t="s">
        <v>139</v>
      </c>
      <c r="F54" s="12" t="s">
        <v>26</v>
      </c>
      <c r="G54" s="12" t="s">
        <v>27</v>
      </c>
      <c r="H54" s="49">
        <v>25</v>
      </c>
      <c r="I54" s="49">
        <v>1.2</v>
      </c>
      <c r="J54" s="12" t="s">
        <v>1318</v>
      </c>
      <c r="K54" s="12" t="s">
        <v>3028</v>
      </c>
      <c r="L54" s="12" t="s">
        <v>3029</v>
      </c>
      <c r="M54" s="12">
        <v>0</v>
      </c>
      <c r="N54" s="12">
        <v>1</v>
      </c>
      <c r="O54" s="12">
        <v>0</v>
      </c>
      <c r="P54" s="12">
        <v>0</v>
      </c>
      <c r="Q54" s="12" t="s">
        <v>3030</v>
      </c>
      <c r="R54" s="12" t="s">
        <v>3034</v>
      </c>
      <c r="S54" s="12" t="s">
        <v>3032</v>
      </c>
    </row>
    <row r="55" spans="1:19" ht="15" customHeight="1" x14ac:dyDescent="0.25">
      <c r="A55" s="12" t="s">
        <v>3087</v>
      </c>
      <c r="B55" s="12" t="s">
        <v>135</v>
      </c>
      <c r="C55" s="12" t="s">
        <v>136</v>
      </c>
      <c r="D55" s="12" t="s">
        <v>138</v>
      </c>
      <c r="E55" s="12" t="s">
        <v>139</v>
      </c>
      <c r="F55" s="12" t="s">
        <v>30</v>
      </c>
      <c r="G55" s="12" t="s">
        <v>31</v>
      </c>
      <c r="H55" s="49">
        <v>25</v>
      </c>
      <c r="I55" s="49">
        <v>1.2</v>
      </c>
      <c r="J55" s="12" t="s">
        <v>1318</v>
      </c>
      <c r="K55" s="12" t="s">
        <v>3028</v>
      </c>
      <c r="L55" s="12" t="s">
        <v>3029</v>
      </c>
      <c r="M55" s="12">
        <v>0</v>
      </c>
      <c r="N55" s="12">
        <v>0</v>
      </c>
      <c r="O55" s="12">
        <v>0</v>
      </c>
      <c r="P55" s="12">
        <v>0</v>
      </c>
      <c r="Q55" s="12" t="s">
        <v>3030</v>
      </c>
      <c r="R55" s="12" t="s">
        <v>3031</v>
      </c>
      <c r="S55" s="12" t="s">
        <v>3032</v>
      </c>
    </row>
    <row r="56" spans="1:19" ht="15" customHeight="1" x14ac:dyDescent="0.25">
      <c r="A56" s="12" t="s">
        <v>3088</v>
      </c>
      <c r="B56" s="12" t="s">
        <v>135</v>
      </c>
      <c r="C56" s="12" t="s">
        <v>136</v>
      </c>
      <c r="D56" s="12" t="s">
        <v>138</v>
      </c>
      <c r="E56" s="12" t="s">
        <v>139</v>
      </c>
      <c r="F56" s="12" t="s">
        <v>34</v>
      </c>
      <c r="G56" s="12" t="s">
        <v>35</v>
      </c>
      <c r="H56" s="49">
        <v>25</v>
      </c>
      <c r="I56" s="49">
        <v>1.2</v>
      </c>
      <c r="J56" s="12" t="s">
        <v>1318</v>
      </c>
      <c r="K56" s="12" t="s">
        <v>3028</v>
      </c>
      <c r="L56" s="12" t="s">
        <v>3029</v>
      </c>
      <c r="M56" s="12">
        <v>0</v>
      </c>
      <c r="N56" s="12">
        <v>2</v>
      </c>
      <c r="O56" s="12">
        <v>0</v>
      </c>
      <c r="P56" s="12">
        <v>1</v>
      </c>
      <c r="Q56" s="12" t="s">
        <v>3030</v>
      </c>
      <c r="R56" s="12" t="s">
        <v>3034</v>
      </c>
      <c r="S56" s="12" t="s">
        <v>3032</v>
      </c>
    </row>
    <row r="57" spans="1:19" ht="15" customHeight="1" x14ac:dyDescent="0.25">
      <c r="A57" s="12" t="s">
        <v>3089</v>
      </c>
      <c r="B57" s="12" t="s">
        <v>135</v>
      </c>
      <c r="C57" s="12" t="s">
        <v>136</v>
      </c>
      <c r="D57" s="12" t="s">
        <v>138</v>
      </c>
      <c r="E57" s="12" t="s">
        <v>139</v>
      </c>
      <c r="F57" s="12" t="s">
        <v>52</v>
      </c>
      <c r="G57" s="12" t="s">
        <v>53</v>
      </c>
      <c r="H57" s="49">
        <v>25</v>
      </c>
      <c r="I57" s="49">
        <v>1.2</v>
      </c>
      <c r="J57" s="12" t="s">
        <v>1318</v>
      </c>
      <c r="K57" s="12" t="s">
        <v>3028</v>
      </c>
      <c r="L57" s="12" t="s">
        <v>3029</v>
      </c>
      <c r="M57" s="12">
        <v>0</v>
      </c>
      <c r="N57" s="12">
        <v>0</v>
      </c>
      <c r="O57" s="12">
        <v>0</v>
      </c>
      <c r="P57" s="12">
        <v>0</v>
      </c>
      <c r="Q57" s="12" t="s">
        <v>3030</v>
      </c>
      <c r="R57" s="12" t="s">
        <v>3031</v>
      </c>
      <c r="S57" s="12" t="s">
        <v>3032</v>
      </c>
    </row>
    <row r="58" spans="1:19" ht="15" customHeight="1" x14ac:dyDescent="0.25">
      <c r="A58" s="12" t="s">
        <v>3090</v>
      </c>
      <c r="B58" s="12" t="s">
        <v>135</v>
      </c>
      <c r="C58" s="12" t="s">
        <v>136</v>
      </c>
      <c r="D58" s="12" t="s">
        <v>138</v>
      </c>
      <c r="E58" s="12" t="s">
        <v>139</v>
      </c>
      <c r="F58" s="12" t="s">
        <v>72</v>
      </c>
      <c r="G58" s="12" t="s">
        <v>73</v>
      </c>
      <c r="H58" s="49">
        <v>25</v>
      </c>
      <c r="I58" s="49">
        <v>1.2</v>
      </c>
      <c r="J58" s="12" t="s">
        <v>1318</v>
      </c>
      <c r="K58" s="12" t="s">
        <v>3028</v>
      </c>
      <c r="L58" s="12" t="s">
        <v>3029</v>
      </c>
      <c r="M58" s="12">
        <v>0</v>
      </c>
      <c r="N58" s="12">
        <v>0</v>
      </c>
      <c r="O58" s="12">
        <v>0</v>
      </c>
      <c r="P58" s="12">
        <v>0</v>
      </c>
      <c r="Q58" s="12" t="s">
        <v>3030</v>
      </c>
      <c r="R58" s="12" t="s">
        <v>3031</v>
      </c>
      <c r="S58" s="12" t="s">
        <v>3032</v>
      </c>
    </row>
    <row r="59" spans="1:19" ht="15" customHeight="1" x14ac:dyDescent="0.25">
      <c r="A59" s="12" t="s">
        <v>3091</v>
      </c>
      <c r="B59" s="12" t="s">
        <v>135</v>
      </c>
      <c r="C59" s="12" t="s">
        <v>136</v>
      </c>
      <c r="D59" s="12" t="s">
        <v>138</v>
      </c>
      <c r="E59" s="12" t="s">
        <v>139</v>
      </c>
      <c r="F59" s="12" t="s">
        <v>76</v>
      </c>
      <c r="G59" s="12" t="s">
        <v>77</v>
      </c>
      <c r="H59" s="49">
        <v>25</v>
      </c>
      <c r="I59" s="49">
        <v>1.2</v>
      </c>
      <c r="J59" s="12" t="s">
        <v>1318</v>
      </c>
      <c r="K59" s="12" t="s">
        <v>3028</v>
      </c>
      <c r="L59" s="12" t="s">
        <v>3029</v>
      </c>
      <c r="M59" s="12">
        <v>0</v>
      </c>
      <c r="N59" s="12">
        <v>0</v>
      </c>
      <c r="O59" s="12">
        <v>0</v>
      </c>
      <c r="P59" s="12">
        <v>0</v>
      </c>
      <c r="Q59" s="12" t="s">
        <v>3030</v>
      </c>
      <c r="R59" s="12" t="s">
        <v>3031</v>
      </c>
      <c r="S59" s="12" t="s">
        <v>3032</v>
      </c>
    </row>
    <row r="60" spans="1:19" ht="15" customHeight="1" x14ac:dyDescent="0.25">
      <c r="A60" s="12" t="s">
        <v>3092</v>
      </c>
      <c r="B60" s="12" t="s">
        <v>135</v>
      </c>
      <c r="C60" s="12" t="s">
        <v>136</v>
      </c>
      <c r="D60" s="12" t="s">
        <v>138</v>
      </c>
      <c r="E60" s="12" t="s">
        <v>139</v>
      </c>
      <c r="F60" s="12" t="s">
        <v>84</v>
      </c>
      <c r="G60" s="12" t="s">
        <v>85</v>
      </c>
      <c r="H60" s="49">
        <v>25</v>
      </c>
      <c r="I60" s="49">
        <v>1.2</v>
      </c>
      <c r="J60" s="12" t="s">
        <v>1318</v>
      </c>
      <c r="K60" s="12" t="s">
        <v>3028</v>
      </c>
      <c r="L60" s="12" t="s">
        <v>3029</v>
      </c>
      <c r="M60" s="12">
        <v>0</v>
      </c>
      <c r="N60" s="12">
        <v>0</v>
      </c>
      <c r="O60" s="12">
        <v>0</v>
      </c>
      <c r="P60" s="12">
        <v>0</v>
      </c>
      <c r="Q60" s="12" t="s">
        <v>3030</v>
      </c>
      <c r="R60" s="12" t="s">
        <v>3031</v>
      </c>
      <c r="S60" s="12" t="s">
        <v>3032</v>
      </c>
    </row>
    <row r="61" spans="1:19" ht="15" customHeight="1" x14ac:dyDescent="0.25">
      <c r="A61" s="12" t="s">
        <v>3093</v>
      </c>
      <c r="B61" s="12" t="s">
        <v>135</v>
      </c>
      <c r="C61" s="12" t="s">
        <v>136</v>
      </c>
      <c r="D61" s="12" t="s">
        <v>147</v>
      </c>
      <c r="E61" s="12" t="s">
        <v>148</v>
      </c>
      <c r="F61" s="12" t="s">
        <v>26</v>
      </c>
      <c r="G61" s="12" t="s">
        <v>27</v>
      </c>
      <c r="H61" s="49">
        <v>25</v>
      </c>
      <c r="I61" s="49">
        <v>1.3</v>
      </c>
      <c r="J61" s="12" t="s">
        <v>1318</v>
      </c>
      <c r="K61" s="12" t="s">
        <v>3028</v>
      </c>
      <c r="L61" s="12" t="s">
        <v>3029</v>
      </c>
      <c r="M61" s="12">
        <v>0</v>
      </c>
      <c r="N61" s="12">
        <v>1</v>
      </c>
      <c r="O61" s="12">
        <v>0</v>
      </c>
      <c r="P61" s="12">
        <v>0</v>
      </c>
      <c r="Q61" s="12" t="s">
        <v>3030</v>
      </c>
      <c r="R61" s="12" t="s">
        <v>3034</v>
      </c>
      <c r="S61" s="12" t="s">
        <v>3032</v>
      </c>
    </row>
    <row r="62" spans="1:19" ht="15" customHeight="1" x14ac:dyDescent="0.25">
      <c r="A62" s="12" t="s">
        <v>3094</v>
      </c>
      <c r="B62" s="12" t="s">
        <v>135</v>
      </c>
      <c r="C62" s="12" t="s">
        <v>136</v>
      </c>
      <c r="D62" s="12" t="s">
        <v>147</v>
      </c>
      <c r="E62" s="12" t="s">
        <v>148</v>
      </c>
      <c r="F62" s="12" t="s">
        <v>30</v>
      </c>
      <c r="G62" s="12" t="s">
        <v>31</v>
      </c>
      <c r="H62" s="49">
        <v>25</v>
      </c>
      <c r="I62" s="49">
        <v>1.3</v>
      </c>
      <c r="J62" s="12" t="s">
        <v>1318</v>
      </c>
      <c r="K62" s="12" t="s">
        <v>3028</v>
      </c>
      <c r="L62" s="12" t="s">
        <v>3029</v>
      </c>
      <c r="M62" s="12">
        <v>0</v>
      </c>
      <c r="N62" s="12">
        <v>2</v>
      </c>
      <c r="O62" s="12">
        <v>0</v>
      </c>
      <c r="P62" s="12">
        <v>1</v>
      </c>
      <c r="Q62" s="12" t="s">
        <v>3030</v>
      </c>
      <c r="R62" s="12" t="s">
        <v>3034</v>
      </c>
      <c r="S62" s="12" t="s">
        <v>3032</v>
      </c>
    </row>
    <row r="63" spans="1:19" ht="15" customHeight="1" x14ac:dyDescent="0.25">
      <c r="A63" s="12" t="s">
        <v>3095</v>
      </c>
      <c r="B63" s="12" t="s">
        <v>135</v>
      </c>
      <c r="C63" s="12" t="s">
        <v>136</v>
      </c>
      <c r="D63" s="12" t="s">
        <v>147</v>
      </c>
      <c r="E63" s="12" t="s">
        <v>148</v>
      </c>
      <c r="F63" s="12" t="s">
        <v>34</v>
      </c>
      <c r="G63" s="12" t="s">
        <v>35</v>
      </c>
      <c r="H63" s="49">
        <v>25</v>
      </c>
      <c r="I63" s="49">
        <v>1.3</v>
      </c>
      <c r="J63" s="12" t="s">
        <v>1318</v>
      </c>
      <c r="K63" s="12" t="s">
        <v>3028</v>
      </c>
      <c r="L63" s="12" t="s">
        <v>3029</v>
      </c>
      <c r="M63" s="12">
        <v>0</v>
      </c>
      <c r="N63" s="12">
        <v>2</v>
      </c>
      <c r="O63" s="12">
        <v>0</v>
      </c>
      <c r="P63" s="12">
        <v>1</v>
      </c>
      <c r="Q63" s="12" t="s">
        <v>3030</v>
      </c>
      <c r="R63" s="12" t="s">
        <v>3034</v>
      </c>
      <c r="S63" s="12" t="s">
        <v>3032</v>
      </c>
    </row>
    <row r="64" spans="1:19" ht="15" customHeight="1" x14ac:dyDescent="0.25">
      <c r="A64" s="12" t="s">
        <v>3096</v>
      </c>
      <c r="B64" s="12" t="s">
        <v>135</v>
      </c>
      <c r="C64" s="12" t="s">
        <v>136</v>
      </c>
      <c r="D64" s="12" t="s">
        <v>147</v>
      </c>
      <c r="E64" s="12" t="s">
        <v>148</v>
      </c>
      <c r="F64" s="12" t="s">
        <v>52</v>
      </c>
      <c r="G64" s="12" t="s">
        <v>53</v>
      </c>
      <c r="H64" s="49">
        <v>25</v>
      </c>
      <c r="I64" s="49">
        <v>1.3</v>
      </c>
      <c r="J64" s="12" t="s">
        <v>1318</v>
      </c>
      <c r="K64" s="12" t="s">
        <v>3028</v>
      </c>
      <c r="L64" s="12" t="s">
        <v>3029</v>
      </c>
      <c r="M64" s="12">
        <v>0</v>
      </c>
      <c r="N64" s="12">
        <v>2</v>
      </c>
      <c r="O64" s="12">
        <v>0</v>
      </c>
      <c r="P64" s="12">
        <v>1</v>
      </c>
      <c r="Q64" s="12" t="s">
        <v>3030</v>
      </c>
      <c r="R64" s="12" t="s">
        <v>3034</v>
      </c>
      <c r="S64" s="12" t="s">
        <v>3032</v>
      </c>
    </row>
    <row r="65" spans="1:19" ht="15" customHeight="1" x14ac:dyDescent="0.25">
      <c r="A65" s="12" t="s">
        <v>3097</v>
      </c>
      <c r="B65" s="12" t="s">
        <v>135</v>
      </c>
      <c r="C65" s="12" t="s">
        <v>136</v>
      </c>
      <c r="D65" s="12" t="s">
        <v>147</v>
      </c>
      <c r="E65" s="12" t="s">
        <v>148</v>
      </c>
      <c r="F65" s="12" t="s">
        <v>72</v>
      </c>
      <c r="G65" s="12" t="s">
        <v>73</v>
      </c>
      <c r="H65" s="49">
        <v>25</v>
      </c>
      <c r="I65" s="49">
        <v>1.3</v>
      </c>
      <c r="J65" s="12" t="s">
        <v>1318</v>
      </c>
      <c r="K65" s="12" t="s">
        <v>3028</v>
      </c>
      <c r="L65" s="12" t="s">
        <v>3029</v>
      </c>
      <c r="M65" s="12">
        <v>0</v>
      </c>
      <c r="N65" s="12">
        <v>1</v>
      </c>
      <c r="O65" s="12">
        <v>0</v>
      </c>
      <c r="P65" s="12">
        <v>0</v>
      </c>
      <c r="Q65" s="12" t="s">
        <v>3030</v>
      </c>
      <c r="R65" s="12" t="s">
        <v>3034</v>
      </c>
      <c r="S65" s="12" t="s">
        <v>3032</v>
      </c>
    </row>
    <row r="66" spans="1:19" ht="15" customHeight="1" x14ac:dyDescent="0.25">
      <c r="A66" s="12" t="s">
        <v>3098</v>
      </c>
      <c r="B66" s="12" t="s">
        <v>135</v>
      </c>
      <c r="C66" s="12" t="s">
        <v>136</v>
      </c>
      <c r="D66" s="12" t="s">
        <v>147</v>
      </c>
      <c r="E66" s="12" t="s">
        <v>148</v>
      </c>
      <c r="F66" s="12" t="s">
        <v>76</v>
      </c>
      <c r="G66" s="12" t="s">
        <v>77</v>
      </c>
      <c r="H66" s="49">
        <v>25</v>
      </c>
      <c r="I66" s="49">
        <v>1.3</v>
      </c>
      <c r="J66" s="12" t="s">
        <v>1318</v>
      </c>
      <c r="K66" s="12" t="s">
        <v>3028</v>
      </c>
      <c r="L66" s="12" t="s">
        <v>3029</v>
      </c>
      <c r="M66" s="12">
        <v>0</v>
      </c>
      <c r="N66" s="12">
        <v>1</v>
      </c>
      <c r="O66" s="12">
        <v>0</v>
      </c>
      <c r="P66" s="12">
        <v>0</v>
      </c>
      <c r="Q66" s="12" t="s">
        <v>3030</v>
      </c>
      <c r="R66" s="12" t="s">
        <v>3034</v>
      </c>
      <c r="S66" s="12" t="s">
        <v>3032</v>
      </c>
    </row>
    <row r="67" spans="1:19" ht="15" customHeight="1" x14ac:dyDescent="0.25">
      <c r="A67" s="12" t="s">
        <v>3099</v>
      </c>
      <c r="B67" s="12" t="s">
        <v>135</v>
      </c>
      <c r="C67" s="12" t="s">
        <v>136</v>
      </c>
      <c r="D67" s="12" t="s">
        <v>147</v>
      </c>
      <c r="E67" s="12" t="s">
        <v>148</v>
      </c>
      <c r="F67" s="12" t="s">
        <v>84</v>
      </c>
      <c r="G67" s="12" t="s">
        <v>85</v>
      </c>
      <c r="H67" s="49">
        <v>25</v>
      </c>
      <c r="I67" s="49">
        <v>1.3</v>
      </c>
      <c r="J67" s="12" t="s">
        <v>1318</v>
      </c>
      <c r="K67" s="12" t="s">
        <v>3028</v>
      </c>
      <c r="L67" s="12" t="s">
        <v>3029</v>
      </c>
      <c r="M67" s="12">
        <v>0</v>
      </c>
      <c r="N67" s="12">
        <v>1</v>
      </c>
      <c r="O67" s="12">
        <v>0</v>
      </c>
      <c r="P67" s="12">
        <v>0</v>
      </c>
      <c r="Q67" s="12" t="s">
        <v>3030</v>
      </c>
      <c r="R67" s="12" t="s">
        <v>3034</v>
      </c>
      <c r="S67" s="12" t="s">
        <v>3032</v>
      </c>
    </row>
    <row r="68" spans="1:19" ht="15" customHeight="1" x14ac:dyDescent="0.25">
      <c r="A68" s="12" t="s">
        <v>3100</v>
      </c>
      <c r="B68" s="12" t="s">
        <v>138</v>
      </c>
      <c r="C68" s="12" t="s">
        <v>139</v>
      </c>
      <c r="D68" s="12" t="s">
        <v>141</v>
      </c>
      <c r="E68" s="12" t="s">
        <v>142</v>
      </c>
      <c r="F68" s="12" t="s">
        <v>4</v>
      </c>
      <c r="G68" s="12" t="s">
        <v>5</v>
      </c>
      <c r="H68" s="49">
        <v>25</v>
      </c>
      <c r="I68" s="49">
        <v>1</v>
      </c>
      <c r="J68" s="12" t="s">
        <v>1318</v>
      </c>
      <c r="K68" s="12" t="s">
        <v>3028</v>
      </c>
      <c r="L68" s="12" t="s">
        <v>3029</v>
      </c>
      <c r="M68" s="12">
        <v>0</v>
      </c>
      <c r="N68" s="12">
        <v>1</v>
      </c>
      <c r="O68" s="12">
        <v>0</v>
      </c>
      <c r="P68" s="12">
        <v>0</v>
      </c>
      <c r="Q68" s="12" t="s">
        <v>3030</v>
      </c>
      <c r="R68" s="12" t="s">
        <v>3034</v>
      </c>
      <c r="S68" s="12" t="s">
        <v>3032</v>
      </c>
    </row>
    <row r="69" spans="1:19" ht="15" customHeight="1" x14ac:dyDescent="0.25">
      <c r="A69" s="12" t="s">
        <v>3101</v>
      </c>
      <c r="B69" s="12" t="s">
        <v>138</v>
      </c>
      <c r="C69" s="12" t="s">
        <v>139</v>
      </c>
      <c r="D69" s="12" t="s">
        <v>141</v>
      </c>
      <c r="E69" s="12" t="s">
        <v>142</v>
      </c>
      <c r="F69" s="12" t="s">
        <v>26</v>
      </c>
      <c r="G69" s="12" t="s">
        <v>27</v>
      </c>
      <c r="H69" s="49">
        <v>25</v>
      </c>
      <c r="I69" s="49">
        <v>1</v>
      </c>
      <c r="J69" s="12" t="s">
        <v>1318</v>
      </c>
      <c r="K69" s="12" t="s">
        <v>3028</v>
      </c>
      <c r="L69" s="12" t="s">
        <v>3029</v>
      </c>
      <c r="M69" s="12">
        <v>0</v>
      </c>
      <c r="N69" s="12">
        <v>1</v>
      </c>
      <c r="O69" s="12">
        <v>0</v>
      </c>
      <c r="P69" s="12">
        <v>0</v>
      </c>
      <c r="Q69" s="12" t="s">
        <v>3030</v>
      </c>
      <c r="R69" s="12" t="s">
        <v>3034</v>
      </c>
      <c r="S69" s="12" t="s">
        <v>3032</v>
      </c>
    </row>
    <row r="70" spans="1:19" ht="15" customHeight="1" x14ac:dyDescent="0.25">
      <c r="A70" s="12" t="s">
        <v>3102</v>
      </c>
      <c r="B70" s="12" t="s">
        <v>138</v>
      </c>
      <c r="C70" s="12" t="s">
        <v>139</v>
      </c>
      <c r="D70" s="12" t="s">
        <v>141</v>
      </c>
      <c r="E70" s="12" t="s">
        <v>142</v>
      </c>
      <c r="F70" s="12" t="s">
        <v>30</v>
      </c>
      <c r="G70" s="12" t="s">
        <v>31</v>
      </c>
      <c r="H70" s="49">
        <v>25</v>
      </c>
      <c r="I70" s="49">
        <v>1</v>
      </c>
      <c r="J70" s="12" t="s">
        <v>1318</v>
      </c>
      <c r="K70" s="12" t="s">
        <v>3028</v>
      </c>
      <c r="L70" s="12" t="s">
        <v>3029</v>
      </c>
      <c r="M70" s="12">
        <v>0</v>
      </c>
      <c r="N70" s="12">
        <v>0</v>
      </c>
      <c r="O70" s="12">
        <v>0</v>
      </c>
      <c r="P70" s="12">
        <v>0</v>
      </c>
      <c r="Q70" s="12" t="s">
        <v>3030</v>
      </c>
      <c r="R70" s="12" t="s">
        <v>3031</v>
      </c>
      <c r="S70" s="12" t="s">
        <v>3032</v>
      </c>
    </row>
    <row r="71" spans="1:19" ht="15" customHeight="1" x14ac:dyDescent="0.25">
      <c r="A71" s="12" t="s">
        <v>3103</v>
      </c>
      <c r="B71" s="12" t="s">
        <v>138</v>
      </c>
      <c r="C71" s="12" t="s">
        <v>139</v>
      </c>
      <c r="D71" s="12" t="s">
        <v>141</v>
      </c>
      <c r="E71" s="12" t="s">
        <v>142</v>
      </c>
      <c r="F71" s="12" t="s">
        <v>34</v>
      </c>
      <c r="G71" s="12" t="s">
        <v>35</v>
      </c>
      <c r="H71" s="49">
        <v>25</v>
      </c>
      <c r="I71" s="49">
        <v>1</v>
      </c>
      <c r="J71" s="12" t="s">
        <v>1318</v>
      </c>
      <c r="K71" s="12" t="s">
        <v>3028</v>
      </c>
      <c r="L71" s="12" t="s">
        <v>3029</v>
      </c>
      <c r="M71" s="12">
        <v>0</v>
      </c>
      <c r="N71" s="12">
        <v>1</v>
      </c>
      <c r="O71" s="12">
        <v>0</v>
      </c>
      <c r="P71" s="12">
        <v>0</v>
      </c>
      <c r="Q71" s="12" t="s">
        <v>3030</v>
      </c>
      <c r="R71" s="12" t="s">
        <v>3034</v>
      </c>
      <c r="S71" s="12" t="s">
        <v>3032</v>
      </c>
    </row>
    <row r="72" spans="1:19" ht="15" customHeight="1" x14ac:dyDescent="0.25">
      <c r="A72" s="12" t="s">
        <v>3104</v>
      </c>
      <c r="B72" s="12" t="s">
        <v>138</v>
      </c>
      <c r="C72" s="12" t="s">
        <v>139</v>
      </c>
      <c r="D72" s="12" t="s">
        <v>141</v>
      </c>
      <c r="E72" s="12" t="s">
        <v>142</v>
      </c>
      <c r="F72" s="12" t="s">
        <v>52</v>
      </c>
      <c r="G72" s="12" t="s">
        <v>53</v>
      </c>
      <c r="H72" s="49">
        <v>25</v>
      </c>
      <c r="I72" s="49">
        <v>1</v>
      </c>
      <c r="J72" s="12" t="s">
        <v>1318</v>
      </c>
      <c r="K72" s="12" t="s">
        <v>3028</v>
      </c>
      <c r="L72" s="12" t="s">
        <v>3029</v>
      </c>
      <c r="M72" s="12">
        <v>0</v>
      </c>
      <c r="N72" s="12">
        <v>0</v>
      </c>
      <c r="O72" s="12">
        <v>0</v>
      </c>
      <c r="P72" s="12">
        <v>0</v>
      </c>
      <c r="Q72" s="12" t="s">
        <v>3030</v>
      </c>
      <c r="R72" s="12" t="s">
        <v>3031</v>
      </c>
      <c r="S72" s="12" t="s">
        <v>3032</v>
      </c>
    </row>
    <row r="73" spans="1:19" ht="15" customHeight="1" x14ac:dyDescent="0.25">
      <c r="A73" s="12" t="s">
        <v>3105</v>
      </c>
      <c r="B73" s="12" t="s">
        <v>138</v>
      </c>
      <c r="C73" s="12" t="s">
        <v>139</v>
      </c>
      <c r="D73" s="12" t="s">
        <v>141</v>
      </c>
      <c r="E73" s="12" t="s">
        <v>142</v>
      </c>
      <c r="F73" s="12" t="s">
        <v>72</v>
      </c>
      <c r="G73" s="12" t="s">
        <v>73</v>
      </c>
      <c r="H73" s="49">
        <v>25</v>
      </c>
      <c r="I73" s="49">
        <v>1</v>
      </c>
      <c r="J73" s="12" t="s">
        <v>1318</v>
      </c>
      <c r="K73" s="12" t="s">
        <v>3028</v>
      </c>
      <c r="L73" s="12" t="s">
        <v>3029</v>
      </c>
      <c r="M73" s="12">
        <v>0</v>
      </c>
      <c r="N73" s="12">
        <v>0</v>
      </c>
      <c r="O73" s="12">
        <v>0</v>
      </c>
      <c r="P73" s="12">
        <v>0</v>
      </c>
      <c r="Q73" s="12" t="s">
        <v>3030</v>
      </c>
      <c r="R73" s="12" t="s">
        <v>3031</v>
      </c>
      <c r="S73" s="12" t="s">
        <v>3032</v>
      </c>
    </row>
    <row r="74" spans="1:19" ht="15" customHeight="1" x14ac:dyDescent="0.25">
      <c r="A74" s="12" t="s">
        <v>3106</v>
      </c>
      <c r="B74" s="12" t="s">
        <v>138</v>
      </c>
      <c r="C74" s="12" t="s">
        <v>139</v>
      </c>
      <c r="D74" s="12" t="s">
        <v>141</v>
      </c>
      <c r="E74" s="12" t="s">
        <v>142</v>
      </c>
      <c r="F74" s="12" t="s">
        <v>76</v>
      </c>
      <c r="G74" s="12" t="s">
        <v>77</v>
      </c>
      <c r="H74" s="49">
        <v>25</v>
      </c>
      <c r="I74" s="49">
        <v>1</v>
      </c>
      <c r="J74" s="12" t="s">
        <v>1318</v>
      </c>
      <c r="K74" s="12" t="s">
        <v>3028</v>
      </c>
      <c r="L74" s="12" t="s">
        <v>3029</v>
      </c>
      <c r="M74" s="12">
        <v>0</v>
      </c>
      <c r="N74" s="12">
        <v>0</v>
      </c>
      <c r="O74" s="12">
        <v>0</v>
      </c>
      <c r="P74" s="12">
        <v>0</v>
      </c>
      <c r="Q74" s="12" t="s">
        <v>3030</v>
      </c>
      <c r="R74" s="12" t="s">
        <v>3031</v>
      </c>
      <c r="S74" s="12" t="s">
        <v>3032</v>
      </c>
    </row>
    <row r="75" spans="1:19" ht="15" customHeight="1" x14ac:dyDescent="0.25">
      <c r="A75" s="12" t="s">
        <v>3107</v>
      </c>
      <c r="B75" s="12" t="s">
        <v>138</v>
      </c>
      <c r="C75" s="12" t="s">
        <v>139</v>
      </c>
      <c r="D75" s="12" t="s">
        <v>141</v>
      </c>
      <c r="E75" s="12" t="s">
        <v>142</v>
      </c>
      <c r="F75" s="12" t="s">
        <v>84</v>
      </c>
      <c r="G75" s="12" t="s">
        <v>85</v>
      </c>
      <c r="H75" s="49">
        <v>25</v>
      </c>
      <c r="I75" s="49">
        <v>1</v>
      </c>
      <c r="J75" s="12" t="s">
        <v>1318</v>
      </c>
      <c r="K75" s="12" t="s">
        <v>3028</v>
      </c>
      <c r="L75" s="12" t="s">
        <v>3029</v>
      </c>
      <c r="M75" s="12">
        <v>0</v>
      </c>
      <c r="N75" s="12">
        <v>1</v>
      </c>
      <c r="O75" s="12">
        <v>0</v>
      </c>
      <c r="P75" s="12">
        <v>0</v>
      </c>
      <c r="Q75" s="12" t="s">
        <v>3030</v>
      </c>
      <c r="R75" s="12" t="s">
        <v>3034</v>
      </c>
      <c r="S75" s="12" t="s">
        <v>3032</v>
      </c>
    </row>
    <row r="76" spans="1:19" ht="15" customHeight="1" x14ac:dyDescent="0.25">
      <c r="A76" s="12" t="s">
        <v>3108</v>
      </c>
      <c r="B76" s="12" t="s">
        <v>138</v>
      </c>
      <c r="C76" s="12" t="s">
        <v>139</v>
      </c>
      <c r="D76" s="12" t="s">
        <v>135</v>
      </c>
      <c r="E76" s="12" t="s">
        <v>136</v>
      </c>
      <c r="F76" s="12" t="s">
        <v>26</v>
      </c>
      <c r="G76" s="12" t="s">
        <v>27</v>
      </c>
      <c r="H76" s="49">
        <v>25</v>
      </c>
      <c r="I76" s="49">
        <v>1.2</v>
      </c>
      <c r="J76" s="12" t="s">
        <v>1318</v>
      </c>
      <c r="K76" s="12" t="s">
        <v>3028</v>
      </c>
      <c r="L76" s="12" t="s">
        <v>3029</v>
      </c>
      <c r="M76" s="12">
        <v>0</v>
      </c>
      <c r="N76" s="12">
        <v>1</v>
      </c>
      <c r="O76" s="12">
        <v>0</v>
      </c>
      <c r="P76" s="12">
        <v>0</v>
      </c>
      <c r="Q76" s="12" t="s">
        <v>3030</v>
      </c>
      <c r="R76" s="12" t="s">
        <v>3034</v>
      </c>
      <c r="S76" s="12" t="s">
        <v>3032</v>
      </c>
    </row>
    <row r="77" spans="1:19" ht="15" customHeight="1" x14ac:dyDescent="0.25">
      <c r="A77" s="12" t="s">
        <v>3109</v>
      </c>
      <c r="B77" s="12" t="s">
        <v>138</v>
      </c>
      <c r="C77" s="12" t="s">
        <v>139</v>
      </c>
      <c r="D77" s="12" t="s">
        <v>135</v>
      </c>
      <c r="E77" s="12" t="s">
        <v>136</v>
      </c>
      <c r="F77" s="12" t="s">
        <v>30</v>
      </c>
      <c r="G77" s="12" t="s">
        <v>31</v>
      </c>
      <c r="H77" s="49">
        <v>25</v>
      </c>
      <c r="I77" s="49">
        <v>1.2</v>
      </c>
      <c r="J77" s="12" t="s">
        <v>1318</v>
      </c>
      <c r="K77" s="12" t="s">
        <v>3028</v>
      </c>
      <c r="L77" s="12" t="s">
        <v>3029</v>
      </c>
      <c r="M77" s="12">
        <v>0</v>
      </c>
      <c r="N77" s="12">
        <v>3</v>
      </c>
      <c r="O77" s="12">
        <v>0</v>
      </c>
      <c r="P77" s="12">
        <v>2</v>
      </c>
      <c r="Q77" s="12" t="s">
        <v>3030</v>
      </c>
      <c r="R77" s="12" t="s">
        <v>3034</v>
      </c>
      <c r="S77" s="12" t="s">
        <v>3032</v>
      </c>
    </row>
    <row r="78" spans="1:19" ht="15" customHeight="1" x14ac:dyDescent="0.25">
      <c r="A78" s="12" t="s">
        <v>3110</v>
      </c>
      <c r="B78" s="12" t="s">
        <v>138</v>
      </c>
      <c r="C78" s="12" t="s">
        <v>139</v>
      </c>
      <c r="D78" s="12" t="s">
        <v>135</v>
      </c>
      <c r="E78" s="12" t="s">
        <v>136</v>
      </c>
      <c r="F78" s="12" t="s">
        <v>34</v>
      </c>
      <c r="G78" s="12" t="s">
        <v>35</v>
      </c>
      <c r="H78" s="49">
        <v>25</v>
      </c>
      <c r="I78" s="49">
        <v>1.2</v>
      </c>
      <c r="J78" s="12" t="s">
        <v>1318</v>
      </c>
      <c r="K78" s="12" t="s">
        <v>3028</v>
      </c>
      <c r="L78" s="12" t="s">
        <v>3029</v>
      </c>
      <c r="M78" s="12">
        <v>0</v>
      </c>
      <c r="N78" s="12">
        <v>2</v>
      </c>
      <c r="O78" s="12">
        <v>0</v>
      </c>
      <c r="P78" s="12">
        <v>1</v>
      </c>
      <c r="Q78" s="12" t="s">
        <v>3030</v>
      </c>
      <c r="R78" s="12" t="s">
        <v>3034</v>
      </c>
      <c r="S78" s="12" t="s">
        <v>3032</v>
      </c>
    </row>
    <row r="79" spans="1:19" ht="15" customHeight="1" x14ac:dyDescent="0.25">
      <c r="A79" s="12" t="s">
        <v>3111</v>
      </c>
      <c r="B79" s="12" t="s">
        <v>138</v>
      </c>
      <c r="C79" s="12" t="s">
        <v>139</v>
      </c>
      <c r="D79" s="12" t="s">
        <v>135</v>
      </c>
      <c r="E79" s="12" t="s">
        <v>136</v>
      </c>
      <c r="F79" s="12" t="s">
        <v>52</v>
      </c>
      <c r="G79" s="12" t="s">
        <v>53</v>
      </c>
      <c r="H79" s="49">
        <v>25</v>
      </c>
      <c r="I79" s="49">
        <v>1.2</v>
      </c>
      <c r="J79" s="12" t="s">
        <v>1318</v>
      </c>
      <c r="K79" s="12" t="s">
        <v>3028</v>
      </c>
      <c r="L79" s="12" t="s">
        <v>3029</v>
      </c>
      <c r="M79" s="12">
        <v>0</v>
      </c>
      <c r="N79" s="12">
        <v>3</v>
      </c>
      <c r="O79" s="12">
        <v>0</v>
      </c>
      <c r="P79" s="12">
        <v>2</v>
      </c>
      <c r="Q79" s="12" t="s">
        <v>3030</v>
      </c>
      <c r="R79" s="12" t="s">
        <v>3034</v>
      </c>
      <c r="S79" s="12" t="s">
        <v>3032</v>
      </c>
    </row>
    <row r="80" spans="1:19" ht="15" customHeight="1" x14ac:dyDescent="0.25">
      <c r="A80" s="12" t="s">
        <v>3112</v>
      </c>
      <c r="B80" s="12" t="s">
        <v>138</v>
      </c>
      <c r="C80" s="12" t="s">
        <v>139</v>
      </c>
      <c r="D80" s="12" t="s">
        <v>135</v>
      </c>
      <c r="E80" s="12" t="s">
        <v>136</v>
      </c>
      <c r="F80" s="12" t="s">
        <v>72</v>
      </c>
      <c r="G80" s="12" t="s">
        <v>73</v>
      </c>
      <c r="H80" s="49">
        <v>25</v>
      </c>
      <c r="I80" s="49">
        <v>1.2</v>
      </c>
      <c r="J80" s="12" t="s">
        <v>1318</v>
      </c>
      <c r="K80" s="12" t="s">
        <v>3028</v>
      </c>
      <c r="L80" s="12" t="s">
        <v>3029</v>
      </c>
      <c r="M80" s="12">
        <v>0</v>
      </c>
      <c r="N80" s="12">
        <v>1</v>
      </c>
      <c r="O80" s="12">
        <v>0</v>
      </c>
      <c r="P80" s="12">
        <v>0</v>
      </c>
      <c r="Q80" s="12" t="s">
        <v>3030</v>
      </c>
      <c r="R80" s="12" t="s">
        <v>3034</v>
      </c>
      <c r="S80" s="12" t="s">
        <v>3032</v>
      </c>
    </row>
    <row r="81" spans="1:19" ht="15" customHeight="1" x14ac:dyDescent="0.25">
      <c r="A81" s="12" t="s">
        <v>3113</v>
      </c>
      <c r="B81" s="12" t="s">
        <v>138</v>
      </c>
      <c r="C81" s="12" t="s">
        <v>139</v>
      </c>
      <c r="D81" s="12" t="s">
        <v>135</v>
      </c>
      <c r="E81" s="12" t="s">
        <v>136</v>
      </c>
      <c r="F81" s="12" t="s">
        <v>76</v>
      </c>
      <c r="G81" s="12" t="s">
        <v>77</v>
      </c>
      <c r="H81" s="49">
        <v>25</v>
      </c>
      <c r="I81" s="49">
        <v>1.2</v>
      </c>
      <c r="J81" s="12" t="s">
        <v>1318</v>
      </c>
      <c r="K81" s="12" t="s">
        <v>3028</v>
      </c>
      <c r="L81" s="12" t="s">
        <v>3029</v>
      </c>
      <c r="M81" s="12">
        <v>0</v>
      </c>
      <c r="N81" s="12">
        <v>1</v>
      </c>
      <c r="O81" s="12">
        <v>0</v>
      </c>
      <c r="P81" s="12">
        <v>0</v>
      </c>
      <c r="Q81" s="12" t="s">
        <v>3030</v>
      </c>
      <c r="R81" s="12" t="s">
        <v>3034</v>
      </c>
      <c r="S81" s="12" t="s">
        <v>3032</v>
      </c>
    </row>
    <row r="82" spans="1:19" ht="15" customHeight="1" x14ac:dyDescent="0.25">
      <c r="A82" s="12" t="s">
        <v>3114</v>
      </c>
      <c r="B82" s="12" t="s">
        <v>138</v>
      </c>
      <c r="C82" s="12" t="s">
        <v>139</v>
      </c>
      <c r="D82" s="12" t="s">
        <v>135</v>
      </c>
      <c r="E82" s="12" t="s">
        <v>136</v>
      </c>
      <c r="F82" s="12" t="s">
        <v>84</v>
      </c>
      <c r="G82" s="12" t="s">
        <v>85</v>
      </c>
      <c r="H82" s="49">
        <v>25</v>
      </c>
      <c r="I82" s="49">
        <v>1.2</v>
      </c>
      <c r="J82" s="12" t="s">
        <v>1318</v>
      </c>
      <c r="K82" s="12" t="s">
        <v>3028</v>
      </c>
      <c r="L82" s="12" t="s">
        <v>3029</v>
      </c>
      <c r="M82" s="12">
        <v>0</v>
      </c>
      <c r="N82" s="12">
        <v>1</v>
      </c>
      <c r="O82" s="12">
        <v>0</v>
      </c>
      <c r="P82" s="12">
        <v>0</v>
      </c>
      <c r="Q82" s="12" t="s">
        <v>3030</v>
      </c>
      <c r="R82" s="12" t="s">
        <v>3034</v>
      </c>
      <c r="S82" s="12" t="s">
        <v>3032</v>
      </c>
    </row>
    <row r="83" spans="1:19" ht="15" customHeight="1" x14ac:dyDescent="0.25">
      <c r="A83" s="12" t="s">
        <v>3115</v>
      </c>
      <c r="B83" s="12" t="s">
        <v>138</v>
      </c>
      <c r="C83" s="12" t="s">
        <v>139</v>
      </c>
      <c r="D83" s="12" t="s">
        <v>132</v>
      </c>
      <c r="E83" s="12" t="s">
        <v>133</v>
      </c>
      <c r="F83" s="12" t="s">
        <v>4</v>
      </c>
      <c r="G83" s="12" t="s">
        <v>5</v>
      </c>
      <c r="H83" s="49">
        <v>25</v>
      </c>
      <c r="I83" s="49">
        <v>1.3</v>
      </c>
      <c r="J83" s="12" t="s">
        <v>1318</v>
      </c>
      <c r="K83" s="12" t="s">
        <v>3028</v>
      </c>
      <c r="L83" s="12" t="s">
        <v>3029</v>
      </c>
      <c r="M83" s="12">
        <v>0</v>
      </c>
      <c r="N83" s="12">
        <v>0</v>
      </c>
      <c r="O83" s="12">
        <v>0</v>
      </c>
      <c r="P83" s="12">
        <v>0</v>
      </c>
      <c r="Q83" s="12" t="s">
        <v>3030</v>
      </c>
      <c r="R83" s="12" t="s">
        <v>3031</v>
      </c>
      <c r="S83" s="12" t="s">
        <v>3032</v>
      </c>
    </row>
    <row r="84" spans="1:19" ht="15" customHeight="1" x14ac:dyDescent="0.25">
      <c r="A84" s="12" t="s">
        <v>3116</v>
      </c>
      <c r="B84" s="12" t="s">
        <v>138</v>
      </c>
      <c r="C84" s="12" t="s">
        <v>139</v>
      </c>
      <c r="D84" s="12" t="s">
        <v>132</v>
      </c>
      <c r="E84" s="12" t="s">
        <v>133</v>
      </c>
      <c r="F84" s="12" t="s">
        <v>26</v>
      </c>
      <c r="G84" s="12" t="s">
        <v>27</v>
      </c>
      <c r="H84" s="49">
        <v>25</v>
      </c>
      <c r="I84" s="49">
        <v>1.3</v>
      </c>
      <c r="J84" s="12" t="s">
        <v>1318</v>
      </c>
      <c r="K84" s="12" t="s">
        <v>3028</v>
      </c>
      <c r="L84" s="12" t="s">
        <v>3029</v>
      </c>
      <c r="M84" s="12">
        <v>0</v>
      </c>
      <c r="N84" s="12">
        <v>1</v>
      </c>
      <c r="O84" s="12">
        <v>0</v>
      </c>
      <c r="P84" s="12">
        <v>0</v>
      </c>
      <c r="Q84" s="12" t="s">
        <v>3030</v>
      </c>
      <c r="R84" s="12" t="s">
        <v>3034</v>
      </c>
      <c r="S84" s="12" t="s">
        <v>3032</v>
      </c>
    </row>
    <row r="85" spans="1:19" ht="15" customHeight="1" x14ac:dyDescent="0.25">
      <c r="A85" s="12" t="s">
        <v>3117</v>
      </c>
      <c r="B85" s="12" t="s">
        <v>138</v>
      </c>
      <c r="C85" s="12" t="s">
        <v>139</v>
      </c>
      <c r="D85" s="12" t="s">
        <v>132</v>
      </c>
      <c r="E85" s="12" t="s">
        <v>133</v>
      </c>
      <c r="F85" s="12" t="s">
        <v>30</v>
      </c>
      <c r="G85" s="12" t="s">
        <v>31</v>
      </c>
      <c r="H85" s="49">
        <v>25</v>
      </c>
      <c r="I85" s="49">
        <v>1.3</v>
      </c>
      <c r="J85" s="12" t="s">
        <v>1318</v>
      </c>
      <c r="K85" s="12" t="s">
        <v>3028</v>
      </c>
      <c r="L85" s="12" t="s">
        <v>3029</v>
      </c>
      <c r="M85" s="12">
        <v>0</v>
      </c>
      <c r="N85" s="12">
        <v>0</v>
      </c>
      <c r="O85" s="12">
        <v>0</v>
      </c>
      <c r="P85" s="12">
        <v>0</v>
      </c>
      <c r="Q85" s="12" t="s">
        <v>3030</v>
      </c>
      <c r="R85" s="12" t="s">
        <v>3031</v>
      </c>
      <c r="S85" s="12" t="s">
        <v>3032</v>
      </c>
    </row>
    <row r="86" spans="1:19" ht="15" customHeight="1" x14ac:dyDescent="0.25">
      <c r="A86" s="12" t="s">
        <v>3118</v>
      </c>
      <c r="B86" s="12" t="s">
        <v>138</v>
      </c>
      <c r="C86" s="12" t="s">
        <v>139</v>
      </c>
      <c r="D86" s="12" t="s">
        <v>132</v>
      </c>
      <c r="E86" s="12" t="s">
        <v>133</v>
      </c>
      <c r="F86" s="12" t="s">
        <v>34</v>
      </c>
      <c r="G86" s="12" t="s">
        <v>35</v>
      </c>
      <c r="H86" s="49">
        <v>25</v>
      </c>
      <c r="I86" s="49">
        <v>1.3</v>
      </c>
      <c r="J86" s="12" t="s">
        <v>1318</v>
      </c>
      <c r="K86" s="12" t="s">
        <v>3028</v>
      </c>
      <c r="L86" s="12" t="s">
        <v>3029</v>
      </c>
      <c r="M86" s="12">
        <v>0</v>
      </c>
      <c r="N86" s="12">
        <v>1</v>
      </c>
      <c r="O86" s="12">
        <v>0</v>
      </c>
      <c r="P86" s="12">
        <v>0</v>
      </c>
      <c r="Q86" s="12" t="s">
        <v>3030</v>
      </c>
      <c r="R86" s="12" t="s">
        <v>3034</v>
      </c>
      <c r="S86" s="12" t="s">
        <v>3032</v>
      </c>
    </row>
    <row r="87" spans="1:19" ht="15" customHeight="1" x14ac:dyDescent="0.25">
      <c r="A87" s="12" t="s">
        <v>3119</v>
      </c>
      <c r="B87" s="12" t="s">
        <v>138</v>
      </c>
      <c r="C87" s="12" t="s">
        <v>139</v>
      </c>
      <c r="D87" s="12" t="s">
        <v>132</v>
      </c>
      <c r="E87" s="12" t="s">
        <v>133</v>
      </c>
      <c r="F87" s="12" t="s">
        <v>52</v>
      </c>
      <c r="G87" s="12" t="s">
        <v>53</v>
      </c>
      <c r="H87" s="49">
        <v>25</v>
      </c>
      <c r="I87" s="49">
        <v>1.3</v>
      </c>
      <c r="J87" s="12" t="s">
        <v>1318</v>
      </c>
      <c r="K87" s="12" t="s">
        <v>3028</v>
      </c>
      <c r="L87" s="12" t="s">
        <v>3029</v>
      </c>
      <c r="M87" s="12">
        <v>0</v>
      </c>
      <c r="N87" s="12">
        <v>0</v>
      </c>
      <c r="O87" s="12">
        <v>0</v>
      </c>
      <c r="P87" s="12">
        <v>0</v>
      </c>
      <c r="Q87" s="12" t="s">
        <v>3030</v>
      </c>
      <c r="R87" s="12" t="s">
        <v>3031</v>
      </c>
      <c r="S87" s="12" t="s">
        <v>3032</v>
      </c>
    </row>
    <row r="88" spans="1:19" ht="15" customHeight="1" x14ac:dyDescent="0.25">
      <c r="A88" s="12" t="s">
        <v>3120</v>
      </c>
      <c r="B88" s="12" t="s">
        <v>138</v>
      </c>
      <c r="C88" s="12" t="s">
        <v>139</v>
      </c>
      <c r="D88" s="12" t="s">
        <v>132</v>
      </c>
      <c r="E88" s="12" t="s">
        <v>133</v>
      </c>
      <c r="F88" s="12" t="s">
        <v>72</v>
      </c>
      <c r="G88" s="12" t="s">
        <v>73</v>
      </c>
      <c r="H88" s="49">
        <v>25</v>
      </c>
      <c r="I88" s="49">
        <v>1.3</v>
      </c>
      <c r="J88" s="12" t="s">
        <v>1318</v>
      </c>
      <c r="K88" s="12" t="s">
        <v>3028</v>
      </c>
      <c r="L88" s="12" t="s">
        <v>3029</v>
      </c>
      <c r="M88" s="12">
        <v>0</v>
      </c>
      <c r="N88" s="12">
        <v>0</v>
      </c>
      <c r="O88" s="12">
        <v>0</v>
      </c>
      <c r="P88" s="12">
        <v>0</v>
      </c>
      <c r="Q88" s="12" t="s">
        <v>3030</v>
      </c>
      <c r="R88" s="12" t="s">
        <v>3031</v>
      </c>
      <c r="S88" s="12" t="s">
        <v>3032</v>
      </c>
    </row>
    <row r="89" spans="1:19" ht="15" customHeight="1" x14ac:dyDescent="0.25">
      <c r="A89" s="12" t="s">
        <v>3121</v>
      </c>
      <c r="B89" s="12" t="s">
        <v>138</v>
      </c>
      <c r="C89" s="12" t="s">
        <v>139</v>
      </c>
      <c r="D89" s="12" t="s">
        <v>132</v>
      </c>
      <c r="E89" s="12" t="s">
        <v>133</v>
      </c>
      <c r="F89" s="12" t="s">
        <v>76</v>
      </c>
      <c r="G89" s="12" t="s">
        <v>77</v>
      </c>
      <c r="H89" s="49">
        <v>25</v>
      </c>
      <c r="I89" s="49">
        <v>1.3</v>
      </c>
      <c r="J89" s="12" t="s">
        <v>1318</v>
      </c>
      <c r="K89" s="12" t="s">
        <v>3028</v>
      </c>
      <c r="L89" s="12" t="s">
        <v>3029</v>
      </c>
      <c r="M89" s="12">
        <v>0</v>
      </c>
      <c r="N89" s="12">
        <v>0</v>
      </c>
      <c r="O89" s="12">
        <v>0</v>
      </c>
      <c r="P89" s="12">
        <v>0</v>
      </c>
      <c r="Q89" s="12" t="s">
        <v>3030</v>
      </c>
      <c r="R89" s="12" t="s">
        <v>3031</v>
      </c>
      <c r="S89" s="12" t="s">
        <v>3032</v>
      </c>
    </row>
    <row r="90" spans="1:19" ht="15" customHeight="1" x14ac:dyDescent="0.25">
      <c r="A90" s="12" t="s">
        <v>3122</v>
      </c>
      <c r="B90" s="12" t="s">
        <v>138</v>
      </c>
      <c r="C90" s="12" t="s">
        <v>139</v>
      </c>
      <c r="D90" s="12" t="s">
        <v>132</v>
      </c>
      <c r="E90" s="12" t="s">
        <v>133</v>
      </c>
      <c r="F90" s="12" t="s">
        <v>84</v>
      </c>
      <c r="G90" s="12" t="s">
        <v>85</v>
      </c>
      <c r="H90" s="49">
        <v>25</v>
      </c>
      <c r="I90" s="49">
        <v>1.3</v>
      </c>
      <c r="J90" s="12" t="s">
        <v>1318</v>
      </c>
      <c r="K90" s="12" t="s">
        <v>3028</v>
      </c>
      <c r="L90" s="12" t="s">
        <v>3029</v>
      </c>
      <c r="M90" s="12">
        <v>0</v>
      </c>
      <c r="N90" s="12">
        <v>1</v>
      </c>
      <c r="O90" s="12">
        <v>0</v>
      </c>
      <c r="P90" s="12">
        <v>0</v>
      </c>
      <c r="Q90" s="12" t="s">
        <v>3030</v>
      </c>
      <c r="R90" s="12" t="s">
        <v>3034</v>
      </c>
      <c r="S90" s="12" t="s">
        <v>3032</v>
      </c>
    </row>
    <row r="91" spans="1:19" ht="15" customHeight="1" x14ac:dyDescent="0.25">
      <c r="A91" s="12" t="s">
        <v>3123</v>
      </c>
      <c r="B91" s="12" t="s">
        <v>141</v>
      </c>
      <c r="C91" s="12" t="s">
        <v>142</v>
      </c>
      <c r="D91" s="12" t="s">
        <v>138</v>
      </c>
      <c r="E91" s="12" t="s">
        <v>139</v>
      </c>
      <c r="F91" s="12" t="s">
        <v>4</v>
      </c>
      <c r="G91" s="12" t="s">
        <v>5</v>
      </c>
      <c r="H91" s="49">
        <v>25</v>
      </c>
      <c r="I91" s="49">
        <v>1</v>
      </c>
      <c r="J91" s="12" t="s">
        <v>1318</v>
      </c>
      <c r="K91" s="12" t="s">
        <v>3028</v>
      </c>
      <c r="L91" s="12" t="s">
        <v>3029</v>
      </c>
      <c r="M91" s="12">
        <v>0</v>
      </c>
      <c r="N91" s="12">
        <v>0</v>
      </c>
      <c r="O91" s="12">
        <v>0</v>
      </c>
      <c r="P91" s="12">
        <v>0</v>
      </c>
      <c r="Q91" s="12" t="s">
        <v>3030</v>
      </c>
      <c r="R91" s="12" t="s">
        <v>3031</v>
      </c>
      <c r="S91" s="12" t="s">
        <v>3032</v>
      </c>
    </row>
    <row r="92" spans="1:19" ht="15" customHeight="1" x14ac:dyDescent="0.25">
      <c r="A92" s="12" t="s">
        <v>3124</v>
      </c>
      <c r="B92" s="12" t="s">
        <v>141</v>
      </c>
      <c r="C92" s="12" t="s">
        <v>142</v>
      </c>
      <c r="D92" s="12" t="s">
        <v>138</v>
      </c>
      <c r="E92" s="12" t="s">
        <v>139</v>
      </c>
      <c r="F92" s="12" t="s">
        <v>26</v>
      </c>
      <c r="G92" s="12" t="s">
        <v>27</v>
      </c>
      <c r="H92" s="49">
        <v>25</v>
      </c>
      <c r="I92" s="49">
        <v>1</v>
      </c>
      <c r="J92" s="12" t="s">
        <v>1318</v>
      </c>
      <c r="K92" s="12" t="s">
        <v>3028</v>
      </c>
      <c r="L92" s="12" t="s">
        <v>3029</v>
      </c>
      <c r="M92" s="12">
        <v>0</v>
      </c>
      <c r="N92" s="12">
        <v>1</v>
      </c>
      <c r="O92" s="12">
        <v>0</v>
      </c>
      <c r="P92" s="12">
        <v>0</v>
      </c>
      <c r="Q92" s="12" t="s">
        <v>3030</v>
      </c>
      <c r="R92" s="12" t="s">
        <v>3034</v>
      </c>
      <c r="S92" s="12" t="s">
        <v>3032</v>
      </c>
    </row>
    <row r="93" spans="1:19" ht="15" customHeight="1" x14ac:dyDescent="0.25">
      <c r="A93" s="12" t="s">
        <v>3125</v>
      </c>
      <c r="B93" s="12" t="s">
        <v>141</v>
      </c>
      <c r="C93" s="12" t="s">
        <v>142</v>
      </c>
      <c r="D93" s="12" t="s">
        <v>138</v>
      </c>
      <c r="E93" s="12" t="s">
        <v>139</v>
      </c>
      <c r="F93" s="12" t="s">
        <v>30</v>
      </c>
      <c r="G93" s="12" t="s">
        <v>31</v>
      </c>
      <c r="H93" s="49">
        <v>25</v>
      </c>
      <c r="I93" s="49">
        <v>1</v>
      </c>
      <c r="J93" s="12" t="s">
        <v>1318</v>
      </c>
      <c r="K93" s="12" t="s">
        <v>3028</v>
      </c>
      <c r="L93" s="12" t="s">
        <v>3029</v>
      </c>
      <c r="M93" s="12">
        <v>0</v>
      </c>
      <c r="N93" s="12">
        <v>0</v>
      </c>
      <c r="O93" s="12">
        <v>0</v>
      </c>
      <c r="P93" s="12">
        <v>0</v>
      </c>
      <c r="Q93" s="12" t="s">
        <v>3030</v>
      </c>
      <c r="R93" s="12" t="s">
        <v>3031</v>
      </c>
      <c r="S93" s="12" t="s">
        <v>3032</v>
      </c>
    </row>
    <row r="94" spans="1:19" ht="15" customHeight="1" x14ac:dyDescent="0.25">
      <c r="A94" s="12" t="s">
        <v>3126</v>
      </c>
      <c r="B94" s="12" t="s">
        <v>141</v>
      </c>
      <c r="C94" s="12" t="s">
        <v>142</v>
      </c>
      <c r="D94" s="12" t="s">
        <v>138</v>
      </c>
      <c r="E94" s="12" t="s">
        <v>139</v>
      </c>
      <c r="F94" s="12" t="s">
        <v>34</v>
      </c>
      <c r="G94" s="12" t="s">
        <v>35</v>
      </c>
      <c r="H94" s="49">
        <v>25</v>
      </c>
      <c r="I94" s="49">
        <v>1</v>
      </c>
      <c r="J94" s="12" t="s">
        <v>1318</v>
      </c>
      <c r="K94" s="12" t="s">
        <v>3028</v>
      </c>
      <c r="L94" s="12" t="s">
        <v>3029</v>
      </c>
      <c r="M94" s="12">
        <v>0</v>
      </c>
      <c r="N94" s="12">
        <v>2</v>
      </c>
      <c r="O94" s="12">
        <v>0</v>
      </c>
      <c r="P94" s="12">
        <v>1</v>
      </c>
      <c r="Q94" s="12" t="s">
        <v>3030</v>
      </c>
      <c r="R94" s="12" t="s">
        <v>3034</v>
      </c>
      <c r="S94" s="12" t="s">
        <v>3032</v>
      </c>
    </row>
    <row r="95" spans="1:19" ht="15" customHeight="1" x14ac:dyDescent="0.25">
      <c r="A95" s="12" t="s">
        <v>3127</v>
      </c>
      <c r="B95" s="12" t="s">
        <v>141</v>
      </c>
      <c r="C95" s="12" t="s">
        <v>142</v>
      </c>
      <c r="D95" s="12" t="s">
        <v>138</v>
      </c>
      <c r="E95" s="12" t="s">
        <v>139</v>
      </c>
      <c r="F95" s="12" t="s">
        <v>52</v>
      </c>
      <c r="G95" s="12" t="s">
        <v>53</v>
      </c>
      <c r="H95" s="49">
        <v>25</v>
      </c>
      <c r="I95" s="49">
        <v>1</v>
      </c>
      <c r="J95" s="12" t="s">
        <v>1318</v>
      </c>
      <c r="K95" s="12" t="s">
        <v>3028</v>
      </c>
      <c r="L95" s="12" t="s">
        <v>3029</v>
      </c>
      <c r="M95" s="12">
        <v>0</v>
      </c>
      <c r="N95" s="12">
        <v>0</v>
      </c>
      <c r="O95" s="12">
        <v>0</v>
      </c>
      <c r="P95" s="12">
        <v>0</v>
      </c>
      <c r="Q95" s="12" t="s">
        <v>3030</v>
      </c>
      <c r="R95" s="12" t="s">
        <v>3031</v>
      </c>
      <c r="S95" s="12" t="s">
        <v>3032</v>
      </c>
    </row>
    <row r="96" spans="1:19" ht="15" customHeight="1" x14ac:dyDescent="0.25">
      <c r="A96" s="12" t="s">
        <v>3128</v>
      </c>
      <c r="B96" s="12" t="s">
        <v>141</v>
      </c>
      <c r="C96" s="12" t="s">
        <v>142</v>
      </c>
      <c r="D96" s="12" t="s">
        <v>138</v>
      </c>
      <c r="E96" s="12" t="s">
        <v>139</v>
      </c>
      <c r="F96" s="12" t="s">
        <v>72</v>
      </c>
      <c r="G96" s="12" t="s">
        <v>73</v>
      </c>
      <c r="H96" s="49">
        <v>25</v>
      </c>
      <c r="I96" s="49">
        <v>1</v>
      </c>
      <c r="J96" s="12" t="s">
        <v>1318</v>
      </c>
      <c r="K96" s="12" t="s">
        <v>3028</v>
      </c>
      <c r="L96" s="12" t="s">
        <v>3029</v>
      </c>
      <c r="M96" s="12">
        <v>0</v>
      </c>
      <c r="N96" s="12">
        <v>0</v>
      </c>
      <c r="O96" s="12">
        <v>0</v>
      </c>
      <c r="P96" s="12">
        <v>0</v>
      </c>
      <c r="Q96" s="12" t="s">
        <v>3030</v>
      </c>
      <c r="R96" s="12" t="s">
        <v>3031</v>
      </c>
      <c r="S96" s="12" t="s">
        <v>3032</v>
      </c>
    </row>
    <row r="97" spans="1:19" ht="15" customHeight="1" x14ac:dyDescent="0.25">
      <c r="A97" s="12" t="s">
        <v>3129</v>
      </c>
      <c r="B97" s="12" t="s">
        <v>141</v>
      </c>
      <c r="C97" s="12" t="s">
        <v>142</v>
      </c>
      <c r="D97" s="12" t="s">
        <v>138</v>
      </c>
      <c r="E97" s="12" t="s">
        <v>139</v>
      </c>
      <c r="F97" s="12" t="s">
        <v>76</v>
      </c>
      <c r="G97" s="12" t="s">
        <v>77</v>
      </c>
      <c r="H97" s="49">
        <v>25</v>
      </c>
      <c r="I97" s="49">
        <v>1</v>
      </c>
      <c r="J97" s="12" t="s">
        <v>1318</v>
      </c>
      <c r="K97" s="12" t="s">
        <v>3028</v>
      </c>
      <c r="L97" s="12" t="s">
        <v>3029</v>
      </c>
      <c r="M97" s="12">
        <v>0</v>
      </c>
      <c r="N97" s="12">
        <v>0</v>
      </c>
      <c r="O97" s="12">
        <v>0</v>
      </c>
      <c r="P97" s="12">
        <v>0</v>
      </c>
      <c r="Q97" s="12" t="s">
        <v>3030</v>
      </c>
      <c r="R97" s="12" t="s">
        <v>3031</v>
      </c>
      <c r="S97" s="12" t="s">
        <v>3032</v>
      </c>
    </row>
    <row r="98" spans="1:19" ht="15" customHeight="1" x14ac:dyDescent="0.25">
      <c r="A98" s="12" t="s">
        <v>3130</v>
      </c>
      <c r="B98" s="12" t="s">
        <v>141</v>
      </c>
      <c r="C98" s="12" t="s">
        <v>142</v>
      </c>
      <c r="D98" s="12" t="s">
        <v>138</v>
      </c>
      <c r="E98" s="12" t="s">
        <v>139</v>
      </c>
      <c r="F98" s="12" t="s">
        <v>84</v>
      </c>
      <c r="G98" s="12" t="s">
        <v>85</v>
      </c>
      <c r="H98" s="49">
        <v>25</v>
      </c>
      <c r="I98" s="49">
        <v>1</v>
      </c>
      <c r="J98" s="12" t="s">
        <v>1318</v>
      </c>
      <c r="K98" s="12" t="s">
        <v>3028</v>
      </c>
      <c r="L98" s="12" t="s">
        <v>3029</v>
      </c>
      <c r="M98" s="12">
        <v>0</v>
      </c>
      <c r="N98" s="12">
        <v>0</v>
      </c>
      <c r="O98" s="12">
        <v>0</v>
      </c>
      <c r="P98" s="12">
        <v>0</v>
      </c>
      <c r="Q98" s="12" t="s">
        <v>3030</v>
      </c>
      <c r="R98" s="12" t="s">
        <v>3031</v>
      </c>
      <c r="S98" s="12" t="s">
        <v>3032</v>
      </c>
    </row>
    <row r="99" spans="1:19" ht="15" customHeight="1" x14ac:dyDescent="0.25">
      <c r="A99" s="12" t="s">
        <v>3131</v>
      </c>
      <c r="B99" s="12" t="s">
        <v>141</v>
      </c>
      <c r="C99" s="12" t="s">
        <v>142</v>
      </c>
      <c r="D99" s="12" t="s">
        <v>135</v>
      </c>
      <c r="E99" s="12" t="s">
        <v>136</v>
      </c>
      <c r="F99" s="12" t="s">
        <v>26</v>
      </c>
      <c r="G99" s="12" t="s">
        <v>27</v>
      </c>
      <c r="H99" s="49">
        <v>25</v>
      </c>
      <c r="I99" s="49">
        <v>1.6</v>
      </c>
      <c r="J99" s="12" t="s">
        <v>1318</v>
      </c>
      <c r="K99" s="12" t="s">
        <v>3028</v>
      </c>
      <c r="L99" s="12" t="s">
        <v>3029</v>
      </c>
      <c r="M99" s="12">
        <v>0</v>
      </c>
      <c r="N99" s="12">
        <v>1</v>
      </c>
      <c r="O99" s="12">
        <v>0</v>
      </c>
      <c r="P99" s="12">
        <v>0</v>
      </c>
      <c r="Q99" s="12" t="s">
        <v>3030</v>
      </c>
      <c r="R99" s="12" t="s">
        <v>3034</v>
      </c>
      <c r="S99" s="12" t="s">
        <v>3032</v>
      </c>
    </row>
    <row r="100" spans="1:19" ht="15" customHeight="1" x14ac:dyDescent="0.25">
      <c r="A100" s="12" t="s">
        <v>3132</v>
      </c>
      <c r="B100" s="12" t="s">
        <v>141</v>
      </c>
      <c r="C100" s="12" t="s">
        <v>142</v>
      </c>
      <c r="D100" s="12" t="s">
        <v>135</v>
      </c>
      <c r="E100" s="12" t="s">
        <v>136</v>
      </c>
      <c r="F100" s="12" t="s">
        <v>30</v>
      </c>
      <c r="G100" s="12" t="s">
        <v>31</v>
      </c>
      <c r="H100" s="49">
        <v>25</v>
      </c>
      <c r="I100" s="49">
        <v>1.6</v>
      </c>
      <c r="J100" s="12" t="s">
        <v>1318</v>
      </c>
      <c r="K100" s="12" t="s">
        <v>3028</v>
      </c>
      <c r="L100" s="12" t="s">
        <v>3029</v>
      </c>
      <c r="M100" s="12">
        <v>0</v>
      </c>
      <c r="N100" s="12">
        <v>3</v>
      </c>
      <c r="O100" s="12">
        <v>0</v>
      </c>
      <c r="P100" s="12">
        <v>2</v>
      </c>
      <c r="Q100" s="12" t="s">
        <v>3030</v>
      </c>
      <c r="R100" s="12" t="s">
        <v>3034</v>
      </c>
      <c r="S100" s="12" t="s">
        <v>3032</v>
      </c>
    </row>
    <row r="101" spans="1:19" ht="15" customHeight="1" x14ac:dyDescent="0.25">
      <c r="A101" s="12" t="s">
        <v>3133</v>
      </c>
      <c r="B101" s="12" t="s">
        <v>141</v>
      </c>
      <c r="C101" s="12" t="s">
        <v>142</v>
      </c>
      <c r="D101" s="12" t="s">
        <v>135</v>
      </c>
      <c r="E101" s="12" t="s">
        <v>136</v>
      </c>
      <c r="F101" s="12" t="s">
        <v>34</v>
      </c>
      <c r="G101" s="12" t="s">
        <v>35</v>
      </c>
      <c r="H101" s="49">
        <v>25</v>
      </c>
      <c r="I101" s="49">
        <v>1.6</v>
      </c>
      <c r="J101" s="12" t="s">
        <v>1318</v>
      </c>
      <c r="K101" s="12" t="s">
        <v>3028</v>
      </c>
      <c r="L101" s="12" t="s">
        <v>3029</v>
      </c>
      <c r="M101" s="12">
        <v>0</v>
      </c>
      <c r="N101" s="12">
        <v>2</v>
      </c>
      <c r="O101" s="12">
        <v>0</v>
      </c>
      <c r="P101" s="12">
        <v>1</v>
      </c>
      <c r="Q101" s="12" t="s">
        <v>3030</v>
      </c>
      <c r="R101" s="12" t="s">
        <v>3034</v>
      </c>
      <c r="S101" s="12" t="s">
        <v>3032</v>
      </c>
    </row>
    <row r="102" spans="1:19" ht="15" customHeight="1" x14ac:dyDescent="0.25">
      <c r="A102" s="12" t="s">
        <v>3134</v>
      </c>
      <c r="B102" s="12" t="s">
        <v>141</v>
      </c>
      <c r="C102" s="12" t="s">
        <v>142</v>
      </c>
      <c r="D102" s="12" t="s">
        <v>135</v>
      </c>
      <c r="E102" s="12" t="s">
        <v>136</v>
      </c>
      <c r="F102" s="12" t="s">
        <v>38</v>
      </c>
      <c r="G102" s="12" t="s">
        <v>39</v>
      </c>
      <c r="H102" s="49">
        <v>25</v>
      </c>
      <c r="I102" s="49">
        <v>1.6</v>
      </c>
      <c r="J102" s="12" t="s">
        <v>1318</v>
      </c>
      <c r="K102" s="12" t="s">
        <v>3028</v>
      </c>
      <c r="L102" s="12" t="s">
        <v>3029</v>
      </c>
      <c r="M102" s="12">
        <v>0</v>
      </c>
      <c r="N102" s="12">
        <v>1</v>
      </c>
      <c r="O102" s="12">
        <v>0</v>
      </c>
      <c r="P102" s="12">
        <v>0</v>
      </c>
      <c r="Q102" s="12" t="s">
        <v>3030</v>
      </c>
      <c r="R102" s="12" t="s">
        <v>3034</v>
      </c>
      <c r="S102" s="12" t="s">
        <v>3032</v>
      </c>
    </row>
    <row r="103" spans="1:19" ht="15" customHeight="1" x14ac:dyDescent="0.25">
      <c r="A103" s="12" t="s">
        <v>3135</v>
      </c>
      <c r="B103" s="12" t="s">
        <v>141</v>
      </c>
      <c r="C103" s="12" t="s">
        <v>142</v>
      </c>
      <c r="D103" s="12" t="s">
        <v>135</v>
      </c>
      <c r="E103" s="12" t="s">
        <v>136</v>
      </c>
      <c r="F103" s="12" t="s">
        <v>52</v>
      </c>
      <c r="G103" s="12" t="s">
        <v>53</v>
      </c>
      <c r="H103" s="49">
        <v>25</v>
      </c>
      <c r="I103" s="49">
        <v>1.6</v>
      </c>
      <c r="J103" s="12" t="s">
        <v>1318</v>
      </c>
      <c r="K103" s="12" t="s">
        <v>3028</v>
      </c>
      <c r="L103" s="12" t="s">
        <v>3029</v>
      </c>
      <c r="M103" s="12">
        <v>0</v>
      </c>
      <c r="N103" s="12">
        <v>3</v>
      </c>
      <c r="O103" s="12">
        <v>0</v>
      </c>
      <c r="P103" s="12">
        <v>2</v>
      </c>
      <c r="Q103" s="12" t="s">
        <v>3030</v>
      </c>
      <c r="R103" s="12" t="s">
        <v>3034</v>
      </c>
      <c r="S103" s="12" t="s">
        <v>3032</v>
      </c>
    </row>
    <row r="104" spans="1:19" ht="15" customHeight="1" x14ac:dyDescent="0.25">
      <c r="A104" s="12" t="s">
        <v>3136</v>
      </c>
      <c r="B104" s="12" t="s">
        <v>141</v>
      </c>
      <c r="C104" s="12" t="s">
        <v>142</v>
      </c>
      <c r="D104" s="12" t="s">
        <v>135</v>
      </c>
      <c r="E104" s="12" t="s">
        <v>136</v>
      </c>
      <c r="F104" s="12" t="s">
        <v>72</v>
      </c>
      <c r="G104" s="12" t="s">
        <v>73</v>
      </c>
      <c r="H104" s="49">
        <v>25</v>
      </c>
      <c r="I104" s="49">
        <v>1.6</v>
      </c>
      <c r="J104" s="12" t="s">
        <v>1318</v>
      </c>
      <c r="K104" s="12" t="s">
        <v>3028</v>
      </c>
      <c r="L104" s="12" t="s">
        <v>3029</v>
      </c>
      <c r="M104" s="12">
        <v>0</v>
      </c>
      <c r="N104" s="12">
        <v>1</v>
      </c>
      <c r="O104" s="12">
        <v>0</v>
      </c>
      <c r="P104" s="12">
        <v>0</v>
      </c>
      <c r="Q104" s="12" t="s">
        <v>3030</v>
      </c>
      <c r="R104" s="12" t="s">
        <v>3034</v>
      </c>
      <c r="S104" s="12" t="s">
        <v>3032</v>
      </c>
    </row>
    <row r="105" spans="1:19" ht="15" customHeight="1" x14ac:dyDescent="0.25">
      <c r="A105" s="12" t="s">
        <v>3137</v>
      </c>
      <c r="B105" s="12" t="s">
        <v>141</v>
      </c>
      <c r="C105" s="12" t="s">
        <v>142</v>
      </c>
      <c r="D105" s="12" t="s">
        <v>135</v>
      </c>
      <c r="E105" s="12" t="s">
        <v>136</v>
      </c>
      <c r="F105" s="12" t="s">
        <v>76</v>
      </c>
      <c r="G105" s="12" t="s">
        <v>77</v>
      </c>
      <c r="H105" s="49">
        <v>25</v>
      </c>
      <c r="I105" s="49">
        <v>1.6</v>
      </c>
      <c r="J105" s="12" t="s">
        <v>1318</v>
      </c>
      <c r="K105" s="12" t="s">
        <v>3028</v>
      </c>
      <c r="L105" s="12" t="s">
        <v>3029</v>
      </c>
      <c r="M105" s="12">
        <v>0</v>
      </c>
      <c r="N105" s="12">
        <v>1</v>
      </c>
      <c r="O105" s="12">
        <v>0</v>
      </c>
      <c r="P105" s="12">
        <v>0</v>
      </c>
      <c r="Q105" s="12" t="s">
        <v>3030</v>
      </c>
      <c r="R105" s="12" t="s">
        <v>3034</v>
      </c>
      <c r="S105" s="12" t="s">
        <v>3032</v>
      </c>
    </row>
    <row r="106" spans="1:19" ht="15" customHeight="1" x14ac:dyDescent="0.25">
      <c r="A106" s="12" t="s">
        <v>3138</v>
      </c>
      <c r="B106" s="12" t="s">
        <v>141</v>
      </c>
      <c r="C106" s="12" t="s">
        <v>142</v>
      </c>
      <c r="D106" s="12" t="s">
        <v>135</v>
      </c>
      <c r="E106" s="12" t="s">
        <v>136</v>
      </c>
      <c r="F106" s="12" t="s">
        <v>84</v>
      </c>
      <c r="G106" s="12" t="s">
        <v>85</v>
      </c>
      <c r="H106" s="49">
        <v>25</v>
      </c>
      <c r="I106" s="49">
        <v>1.6</v>
      </c>
      <c r="J106" s="12" t="s">
        <v>1318</v>
      </c>
      <c r="K106" s="12" t="s">
        <v>3028</v>
      </c>
      <c r="L106" s="12" t="s">
        <v>3029</v>
      </c>
      <c r="M106" s="12">
        <v>0</v>
      </c>
      <c r="N106" s="12">
        <v>1</v>
      </c>
      <c r="O106" s="12">
        <v>0</v>
      </c>
      <c r="P106" s="12">
        <v>0</v>
      </c>
      <c r="Q106" s="12" t="s">
        <v>3030</v>
      </c>
      <c r="R106" s="12" t="s">
        <v>3034</v>
      </c>
      <c r="S106" s="12" t="s">
        <v>3032</v>
      </c>
    </row>
    <row r="107" spans="1:19" ht="15" customHeight="1" x14ac:dyDescent="0.25">
      <c r="A107" s="12" t="s">
        <v>3139</v>
      </c>
      <c r="B107" s="12" t="s">
        <v>141</v>
      </c>
      <c r="C107" s="12" t="s">
        <v>142</v>
      </c>
      <c r="D107" s="12" t="s">
        <v>132</v>
      </c>
      <c r="E107" s="12" t="s">
        <v>133</v>
      </c>
      <c r="F107" s="12" t="s">
        <v>4</v>
      </c>
      <c r="G107" s="12" t="s">
        <v>5</v>
      </c>
      <c r="H107" s="49">
        <v>25</v>
      </c>
      <c r="I107" s="49">
        <v>1.9</v>
      </c>
      <c r="J107" s="12" t="s">
        <v>1318</v>
      </c>
      <c r="K107" s="12" t="s">
        <v>3028</v>
      </c>
      <c r="L107" s="12" t="s">
        <v>3029</v>
      </c>
      <c r="M107" s="12">
        <v>0</v>
      </c>
      <c r="N107" s="12">
        <v>0</v>
      </c>
      <c r="O107" s="12">
        <v>0</v>
      </c>
      <c r="P107" s="12">
        <v>0</v>
      </c>
      <c r="Q107" s="12" t="s">
        <v>3030</v>
      </c>
      <c r="R107" s="12" t="s">
        <v>3031</v>
      </c>
      <c r="S107" s="12" t="s">
        <v>3032</v>
      </c>
    </row>
    <row r="108" spans="1:19" ht="15" customHeight="1" x14ac:dyDescent="0.25">
      <c r="A108" s="12" t="s">
        <v>3140</v>
      </c>
      <c r="B108" s="12" t="s">
        <v>141</v>
      </c>
      <c r="C108" s="12" t="s">
        <v>142</v>
      </c>
      <c r="D108" s="12" t="s">
        <v>132</v>
      </c>
      <c r="E108" s="12" t="s">
        <v>133</v>
      </c>
      <c r="F108" s="12" t="s">
        <v>26</v>
      </c>
      <c r="G108" s="12" t="s">
        <v>27</v>
      </c>
      <c r="H108" s="49">
        <v>25</v>
      </c>
      <c r="I108" s="49">
        <v>1.9</v>
      </c>
      <c r="J108" s="12" t="s">
        <v>1318</v>
      </c>
      <c r="K108" s="12" t="s">
        <v>3028</v>
      </c>
      <c r="L108" s="12" t="s">
        <v>3029</v>
      </c>
      <c r="M108" s="12">
        <v>0</v>
      </c>
      <c r="N108" s="12">
        <v>1</v>
      </c>
      <c r="O108" s="12">
        <v>0</v>
      </c>
      <c r="P108" s="12">
        <v>0</v>
      </c>
      <c r="Q108" s="12" t="s">
        <v>3030</v>
      </c>
      <c r="R108" s="12" t="s">
        <v>3034</v>
      </c>
      <c r="S108" s="12" t="s">
        <v>3032</v>
      </c>
    </row>
    <row r="109" spans="1:19" ht="15" customHeight="1" x14ac:dyDescent="0.25">
      <c r="A109" s="12" t="s">
        <v>3141</v>
      </c>
      <c r="B109" s="12" t="s">
        <v>141</v>
      </c>
      <c r="C109" s="12" t="s">
        <v>142</v>
      </c>
      <c r="D109" s="12" t="s">
        <v>132</v>
      </c>
      <c r="E109" s="12" t="s">
        <v>133</v>
      </c>
      <c r="F109" s="12" t="s">
        <v>30</v>
      </c>
      <c r="G109" s="12" t="s">
        <v>31</v>
      </c>
      <c r="H109" s="49">
        <v>25</v>
      </c>
      <c r="I109" s="49">
        <v>1.9</v>
      </c>
      <c r="J109" s="12" t="s">
        <v>1318</v>
      </c>
      <c r="K109" s="12" t="s">
        <v>3028</v>
      </c>
      <c r="L109" s="12" t="s">
        <v>3029</v>
      </c>
      <c r="M109" s="12">
        <v>0</v>
      </c>
      <c r="N109" s="12">
        <v>0</v>
      </c>
      <c r="O109" s="12">
        <v>0</v>
      </c>
      <c r="P109" s="12">
        <v>0</v>
      </c>
      <c r="Q109" s="12" t="s">
        <v>3030</v>
      </c>
      <c r="R109" s="12" t="s">
        <v>3031</v>
      </c>
      <c r="S109" s="12" t="s">
        <v>3032</v>
      </c>
    </row>
    <row r="110" spans="1:19" ht="15" customHeight="1" x14ac:dyDescent="0.25">
      <c r="A110" s="12" t="s">
        <v>3142</v>
      </c>
      <c r="B110" s="12" t="s">
        <v>141</v>
      </c>
      <c r="C110" s="12" t="s">
        <v>142</v>
      </c>
      <c r="D110" s="12" t="s">
        <v>132</v>
      </c>
      <c r="E110" s="12" t="s">
        <v>133</v>
      </c>
      <c r="F110" s="12" t="s">
        <v>34</v>
      </c>
      <c r="G110" s="12" t="s">
        <v>35</v>
      </c>
      <c r="H110" s="49">
        <v>25</v>
      </c>
      <c r="I110" s="49">
        <v>1.9</v>
      </c>
      <c r="J110" s="12" t="s">
        <v>1318</v>
      </c>
      <c r="K110" s="12" t="s">
        <v>3028</v>
      </c>
      <c r="L110" s="12" t="s">
        <v>3029</v>
      </c>
      <c r="M110" s="12">
        <v>0</v>
      </c>
      <c r="N110" s="12">
        <v>1</v>
      </c>
      <c r="O110" s="12">
        <v>0</v>
      </c>
      <c r="P110" s="12">
        <v>0</v>
      </c>
      <c r="Q110" s="12" t="s">
        <v>3030</v>
      </c>
      <c r="R110" s="12" t="s">
        <v>3034</v>
      </c>
      <c r="S110" s="12" t="s">
        <v>3032</v>
      </c>
    </row>
    <row r="111" spans="1:19" ht="15" customHeight="1" x14ac:dyDescent="0.25">
      <c r="A111" s="12" t="s">
        <v>3143</v>
      </c>
      <c r="B111" s="12" t="s">
        <v>141</v>
      </c>
      <c r="C111" s="12" t="s">
        <v>142</v>
      </c>
      <c r="D111" s="12" t="s">
        <v>132</v>
      </c>
      <c r="E111" s="12" t="s">
        <v>133</v>
      </c>
      <c r="F111" s="12" t="s">
        <v>52</v>
      </c>
      <c r="G111" s="12" t="s">
        <v>53</v>
      </c>
      <c r="H111" s="49">
        <v>25</v>
      </c>
      <c r="I111" s="49">
        <v>1.9</v>
      </c>
      <c r="J111" s="12" t="s">
        <v>1318</v>
      </c>
      <c r="K111" s="12" t="s">
        <v>3028</v>
      </c>
      <c r="L111" s="12" t="s">
        <v>3029</v>
      </c>
      <c r="M111" s="12">
        <v>0</v>
      </c>
      <c r="N111" s="12">
        <v>0</v>
      </c>
      <c r="O111" s="12">
        <v>0</v>
      </c>
      <c r="P111" s="12">
        <v>0</v>
      </c>
      <c r="Q111" s="12" t="s">
        <v>3030</v>
      </c>
      <c r="R111" s="12" t="s">
        <v>3031</v>
      </c>
      <c r="S111" s="12" t="s">
        <v>3032</v>
      </c>
    </row>
    <row r="112" spans="1:19" ht="15" customHeight="1" x14ac:dyDescent="0.25">
      <c r="A112" s="12" t="s">
        <v>3144</v>
      </c>
      <c r="B112" s="12" t="s">
        <v>141</v>
      </c>
      <c r="C112" s="12" t="s">
        <v>142</v>
      </c>
      <c r="D112" s="12" t="s">
        <v>132</v>
      </c>
      <c r="E112" s="12" t="s">
        <v>133</v>
      </c>
      <c r="F112" s="12" t="s">
        <v>72</v>
      </c>
      <c r="G112" s="12" t="s">
        <v>73</v>
      </c>
      <c r="H112" s="49">
        <v>25</v>
      </c>
      <c r="I112" s="49">
        <v>1.9</v>
      </c>
      <c r="J112" s="12" t="s">
        <v>1318</v>
      </c>
      <c r="K112" s="12" t="s">
        <v>3028</v>
      </c>
      <c r="L112" s="12" t="s">
        <v>3029</v>
      </c>
      <c r="M112" s="12">
        <v>0</v>
      </c>
      <c r="N112" s="12">
        <v>0</v>
      </c>
      <c r="O112" s="12">
        <v>0</v>
      </c>
      <c r="P112" s="12">
        <v>0</v>
      </c>
      <c r="Q112" s="12" t="s">
        <v>3030</v>
      </c>
      <c r="R112" s="12" t="s">
        <v>3031</v>
      </c>
      <c r="S112" s="12" t="s">
        <v>3032</v>
      </c>
    </row>
    <row r="113" spans="1:19" ht="15" customHeight="1" x14ac:dyDescent="0.25">
      <c r="A113" s="12" t="s">
        <v>3145</v>
      </c>
      <c r="B113" s="12" t="s">
        <v>141</v>
      </c>
      <c r="C113" s="12" t="s">
        <v>142</v>
      </c>
      <c r="D113" s="12" t="s">
        <v>132</v>
      </c>
      <c r="E113" s="12" t="s">
        <v>133</v>
      </c>
      <c r="F113" s="12" t="s">
        <v>76</v>
      </c>
      <c r="G113" s="12" t="s">
        <v>77</v>
      </c>
      <c r="H113" s="49">
        <v>25</v>
      </c>
      <c r="I113" s="49">
        <v>1.9</v>
      </c>
      <c r="J113" s="12" t="s">
        <v>1318</v>
      </c>
      <c r="K113" s="12" t="s">
        <v>3028</v>
      </c>
      <c r="L113" s="12" t="s">
        <v>3029</v>
      </c>
      <c r="M113" s="12">
        <v>0</v>
      </c>
      <c r="N113" s="12">
        <v>0</v>
      </c>
      <c r="O113" s="12">
        <v>0</v>
      </c>
      <c r="P113" s="12">
        <v>0</v>
      </c>
      <c r="Q113" s="12" t="s">
        <v>3030</v>
      </c>
      <c r="R113" s="12" t="s">
        <v>3031</v>
      </c>
      <c r="S113" s="12" t="s">
        <v>3032</v>
      </c>
    </row>
    <row r="114" spans="1:19" ht="15" customHeight="1" x14ac:dyDescent="0.25">
      <c r="A114" s="12" t="s">
        <v>3146</v>
      </c>
      <c r="B114" s="12" t="s">
        <v>141</v>
      </c>
      <c r="C114" s="12" t="s">
        <v>142</v>
      </c>
      <c r="D114" s="12" t="s">
        <v>132</v>
      </c>
      <c r="E114" s="12" t="s">
        <v>133</v>
      </c>
      <c r="F114" s="12" t="s">
        <v>84</v>
      </c>
      <c r="G114" s="12" t="s">
        <v>85</v>
      </c>
      <c r="H114" s="49">
        <v>25</v>
      </c>
      <c r="I114" s="49">
        <v>1.9</v>
      </c>
      <c r="J114" s="12" t="s">
        <v>1318</v>
      </c>
      <c r="K114" s="12" t="s">
        <v>3028</v>
      </c>
      <c r="L114" s="12" t="s">
        <v>3029</v>
      </c>
      <c r="M114" s="12">
        <v>0</v>
      </c>
      <c r="N114" s="12">
        <v>1</v>
      </c>
      <c r="O114" s="12">
        <v>0</v>
      </c>
      <c r="P114" s="12">
        <v>0</v>
      </c>
      <c r="Q114" s="12" t="s">
        <v>3030</v>
      </c>
      <c r="R114" s="12" t="s">
        <v>3034</v>
      </c>
      <c r="S114" s="12" t="s">
        <v>3032</v>
      </c>
    </row>
    <row r="115" spans="1:19" ht="15" customHeight="1" x14ac:dyDescent="0.25">
      <c r="A115" s="12" t="s">
        <v>3147</v>
      </c>
      <c r="B115" s="12" t="s">
        <v>144</v>
      </c>
      <c r="C115" s="12" t="s">
        <v>145</v>
      </c>
      <c r="D115" s="12" t="s">
        <v>147</v>
      </c>
      <c r="E115" s="12" t="s">
        <v>148</v>
      </c>
      <c r="F115" s="12" t="s">
        <v>4</v>
      </c>
      <c r="G115" s="12" t="s">
        <v>5</v>
      </c>
      <c r="H115" s="49">
        <v>25</v>
      </c>
      <c r="I115" s="49">
        <v>0.9</v>
      </c>
      <c r="J115" s="12" t="s">
        <v>1318</v>
      </c>
      <c r="K115" s="12" t="s">
        <v>3028</v>
      </c>
      <c r="L115" s="12" t="s">
        <v>3029</v>
      </c>
      <c r="M115" s="12">
        <v>0</v>
      </c>
      <c r="N115" s="12">
        <v>1</v>
      </c>
      <c r="O115" s="12">
        <v>0</v>
      </c>
      <c r="P115" s="12">
        <v>0</v>
      </c>
      <c r="Q115" s="12" t="s">
        <v>3030</v>
      </c>
      <c r="R115" s="12" t="s">
        <v>3034</v>
      </c>
      <c r="S115" s="12" t="s">
        <v>3032</v>
      </c>
    </row>
    <row r="116" spans="1:19" ht="15" customHeight="1" x14ac:dyDescent="0.25">
      <c r="A116" s="12" t="s">
        <v>3148</v>
      </c>
      <c r="B116" s="12" t="s">
        <v>144</v>
      </c>
      <c r="C116" s="12" t="s">
        <v>145</v>
      </c>
      <c r="D116" s="12" t="s">
        <v>147</v>
      </c>
      <c r="E116" s="12" t="s">
        <v>148</v>
      </c>
      <c r="F116" s="12" t="s">
        <v>26</v>
      </c>
      <c r="G116" s="12" t="s">
        <v>27</v>
      </c>
      <c r="H116" s="49">
        <v>25</v>
      </c>
      <c r="I116" s="49">
        <v>0.9</v>
      </c>
      <c r="J116" s="12" t="s">
        <v>1318</v>
      </c>
      <c r="K116" s="12" t="s">
        <v>3028</v>
      </c>
      <c r="L116" s="12" t="s">
        <v>3029</v>
      </c>
      <c r="M116" s="12">
        <v>0</v>
      </c>
      <c r="N116" s="12">
        <v>1</v>
      </c>
      <c r="O116" s="12">
        <v>0</v>
      </c>
      <c r="P116" s="12">
        <v>0</v>
      </c>
      <c r="Q116" s="12" t="s">
        <v>3030</v>
      </c>
      <c r="R116" s="12" t="s">
        <v>3034</v>
      </c>
      <c r="S116" s="12" t="s">
        <v>3032</v>
      </c>
    </row>
    <row r="117" spans="1:19" ht="15" customHeight="1" x14ac:dyDescent="0.25">
      <c r="A117" s="12" t="s">
        <v>3149</v>
      </c>
      <c r="B117" s="12" t="s">
        <v>144</v>
      </c>
      <c r="C117" s="12" t="s">
        <v>145</v>
      </c>
      <c r="D117" s="12" t="s">
        <v>147</v>
      </c>
      <c r="E117" s="12" t="s">
        <v>148</v>
      </c>
      <c r="F117" s="12" t="s">
        <v>30</v>
      </c>
      <c r="G117" s="12" t="s">
        <v>31</v>
      </c>
      <c r="H117" s="49">
        <v>25</v>
      </c>
      <c r="I117" s="49">
        <v>0.9</v>
      </c>
      <c r="J117" s="12" t="s">
        <v>1318</v>
      </c>
      <c r="K117" s="12" t="s">
        <v>3028</v>
      </c>
      <c r="L117" s="12" t="s">
        <v>3029</v>
      </c>
      <c r="M117" s="12">
        <v>0</v>
      </c>
      <c r="N117" s="12">
        <v>2</v>
      </c>
      <c r="O117" s="12">
        <v>0</v>
      </c>
      <c r="P117" s="12">
        <v>1</v>
      </c>
      <c r="Q117" s="12" t="s">
        <v>3030</v>
      </c>
      <c r="R117" s="12" t="s">
        <v>3034</v>
      </c>
      <c r="S117" s="12" t="s">
        <v>3032</v>
      </c>
    </row>
    <row r="118" spans="1:19" ht="15" customHeight="1" x14ac:dyDescent="0.25">
      <c r="A118" s="12" t="s">
        <v>3150</v>
      </c>
      <c r="B118" s="12" t="s">
        <v>144</v>
      </c>
      <c r="C118" s="12" t="s">
        <v>145</v>
      </c>
      <c r="D118" s="12" t="s">
        <v>147</v>
      </c>
      <c r="E118" s="12" t="s">
        <v>148</v>
      </c>
      <c r="F118" s="12" t="s">
        <v>34</v>
      </c>
      <c r="G118" s="12" t="s">
        <v>35</v>
      </c>
      <c r="H118" s="49">
        <v>25</v>
      </c>
      <c r="I118" s="49">
        <v>0.9</v>
      </c>
      <c r="J118" s="12" t="s">
        <v>1318</v>
      </c>
      <c r="K118" s="12" t="s">
        <v>3028</v>
      </c>
      <c r="L118" s="12" t="s">
        <v>3029</v>
      </c>
      <c r="M118" s="12">
        <v>0</v>
      </c>
      <c r="N118" s="12">
        <v>2</v>
      </c>
      <c r="O118" s="12">
        <v>0</v>
      </c>
      <c r="P118" s="12">
        <v>1</v>
      </c>
      <c r="Q118" s="12" t="s">
        <v>3030</v>
      </c>
      <c r="R118" s="12" t="s">
        <v>3034</v>
      </c>
      <c r="S118" s="12" t="s">
        <v>3032</v>
      </c>
    </row>
    <row r="119" spans="1:19" ht="15" customHeight="1" x14ac:dyDescent="0.25">
      <c r="A119" s="12" t="s">
        <v>3151</v>
      </c>
      <c r="B119" s="12" t="s">
        <v>144</v>
      </c>
      <c r="C119" s="12" t="s">
        <v>145</v>
      </c>
      <c r="D119" s="12" t="s">
        <v>147</v>
      </c>
      <c r="E119" s="12" t="s">
        <v>148</v>
      </c>
      <c r="F119" s="12" t="s">
        <v>52</v>
      </c>
      <c r="G119" s="12" t="s">
        <v>53</v>
      </c>
      <c r="H119" s="49">
        <v>25</v>
      </c>
      <c r="I119" s="49">
        <v>0.9</v>
      </c>
      <c r="J119" s="12" t="s">
        <v>1318</v>
      </c>
      <c r="K119" s="12" t="s">
        <v>3028</v>
      </c>
      <c r="L119" s="12" t="s">
        <v>3029</v>
      </c>
      <c r="M119" s="12">
        <v>0</v>
      </c>
      <c r="N119" s="12">
        <v>2</v>
      </c>
      <c r="O119" s="12">
        <v>0</v>
      </c>
      <c r="P119" s="12">
        <v>1</v>
      </c>
      <c r="Q119" s="12" t="s">
        <v>3030</v>
      </c>
      <c r="R119" s="12" t="s">
        <v>3034</v>
      </c>
      <c r="S119" s="12" t="s">
        <v>3032</v>
      </c>
    </row>
    <row r="120" spans="1:19" ht="15" customHeight="1" x14ac:dyDescent="0.25">
      <c r="A120" s="12" t="s">
        <v>3152</v>
      </c>
      <c r="B120" s="12" t="s">
        <v>144</v>
      </c>
      <c r="C120" s="12" t="s">
        <v>145</v>
      </c>
      <c r="D120" s="12" t="s">
        <v>147</v>
      </c>
      <c r="E120" s="12" t="s">
        <v>148</v>
      </c>
      <c r="F120" s="12" t="s">
        <v>72</v>
      </c>
      <c r="G120" s="12" t="s">
        <v>73</v>
      </c>
      <c r="H120" s="49">
        <v>25</v>
      </c>
      <c r="I120" s="49">
        <v>0.9</v>
      </c>
      <c r="J120" s="12" t="s">
        <v>1318</v>
      </c>
      <c r="K120" s="12" t="s">
        <v>3028</v>
      </c>
      <c r="L120" s="12" t="s">
        <v>3029</v>
      </c>
      <c r="M120" s="12">
        <v>0</v>
      </c>
      <c r="N120" s="12">
        <v>1</v>
      </c>
      <c r="O120" s="12">
        <v>0</v>
      </c>
      <c r="P120" s="12">
        <v>0</v>
      </c>
      <c r="Q120" s="12" t="s">
        <v>3030</v>
      </c>
      <c r="R120" s="12" t="s">
        <v>3034</v>
      </c>
      <c r="S120" s="12" t="s">
        <v>3032</v>
      </c>
    </row>
    <row r="121" spans="1:19" ht="15" customHeight="1" x14ac:dyDescent="0.25">
      <c r="A121" s="12" t="s">
        <v>3153</v>
      </c>
      <c r="B121" s="12" t="s">
        <v>144</v>
      </c>
      <c r="C121" s="12" t="s">
        <v>145</v>
      </c>
      <c r="D121" s="12" t="s">
        <v>147</v>
      </c>
      <c r="E121" s="12" t="s">
        <v>148</v>
      </c>
      <c r="F121" s="12" t="s">
        <v>76</v>
      </c>
      <c r="G121" s="12" t="s">
        <v>77</v>
      </c>
      <c r="H121" s="49">
        <v>25</v>
      </c>
      <c r="I121" s="49">
        <v>0.9</v>
      </c>
      <c r="J121" s="12" t="s">
        <v>1318</v>
      </c>
      <c r="K121" s="12" t="s">
        <v>3028</v>
      </c>
      <c r="L121" s="12" t="s">
        <v>3029</v>
      </c>
      <c r="M121" s="12">
        <v>0</v>
      </c>
      <c r="N121" s="12">
        <v>1</v>
      </c>
      <c r="O121" s="12">
        <v>0</v>
      </c>
      <c r="P121" s="12">
        <v>0</v>
      </c>
      <c r="Q121" s="12" t="s">
        <v>3030</v>
      </c>
      <c r="R121" s="12" t="s">
        <v>3034</v>
      </c>
      <c r="S121" s="12" t="s">
        <v>3032</v>
      </c>
    </row>
    <row r="122" spans="1:19" ht="15" customHeight="1" x14ac:dyDescent="0.25">
      <c r="A122" s="12" t="s">
        <v>3154</v>
      </c>
      <c r="B122" s="12" t="s">
        <v>144</v>
      </c>
      <c r="C122" s="12" t="s">
        <v>145</v>
      </c>
      <c r="D122" s="12" t="s">
        <v>147</v>
      </c>
      <c r="E122" s="12" t="s">
        <v>148</v>
      </c>
      <c r="F122" s="12" t="s">
        <v>84</v>
      </c>
      <c r="G122" s="12" t="s">
        <v>85</v>
      </c>
      <c r="H122" s="49">
        <v>25</v>
      </c>
      <c r="I122" s="49">
        <v>0.9</v>
      </c>
      <c r="J122" s="12" t="s">
        <v>1318</v>
      </c>
      <c r="K122" s="12" t="s">
        <v>3028</v>
      </c>
      <c r="L122" s="12" t="s">
        <v>3029</v>
      </c>
      <c r="M122" s="12">
        <v>0</v>
      </c>
      <c r="N122" s="12">
        <v>1</v>
      </c>
      <c r="O122" s="12">
        <v>0</v>
      </c>
      <c r="P122" s="12">
        <v>0</v>
      </c>
      <c r="Q122" s="12" t="s">
        <v>3030</v>
      </c>
      <c r="R122" s="12" t="s">
        <v>3034</v>
      </c>
      <c r="S122" s="12" t="s">
        <v>3032</v>
      </c>
    </row>
    <row r="123" spans="1:19" ht="15" customHeight="1" x14ac:dyDescent="0.25">
      <c r="A123" s="12" t="s">
        <v>3155</v>
      </c>
      <c r="B123" s="12" t="s">
        <v>144</v>
      </c>
      <c r="C123" s="12" t="s">
        <v>145</v>
      </c>
      <c r="D123" s="12" t="s">
        <v>135</v>
      </c>
      <c r="E123" s="12" t="s">
        <v>136</v>
      </c>
      <c r="F123" s="12" t="s">
        <v>26</v>
      </c>
      <c r="G123" s="12" t="s">
        <v>27</v>
      </c>
      <c r="H123" s="49">
        <v>25</v>
      </c>
      <c r="I123" s="49">
        <v>1.7</v>
      </c>
      <c r="J123" s="12" t="s">
        <v>1318</v>
      </c>
      <c r="K123" s="12" t="s">
        <v>3028</v>
      </c>
      <c r="L123" s="12" t="s">
        <v>3029</v>
      </c>
      <c r="M123" s="12">
        <v>0</v>
      </c>
      <c r="N123" s="12">
        <v>1</v>
      </c>
      <c r="O123" s="12">
        <v>0</v>
      </c>
      <c r="P123" s="12">
        <v>0</v>
      </c>
      <c r="Q123" s="12" t="s">
        <v>3030</v>
      </c>
      <c r="R123" s="12" t="s">
        <v>3034</v>
      </c>
      <c r="S123" s="12" t="s">
        <v>3032</v>
      </c>
    </row>
    <row r="124" spans="1:19" ht="15" customHeight="1" x14ac:dyDescent="0.25">
      <c r="A124" s="12" t="s">
        <v>3156</v>
      </c>
      <c r="B124" s="12" t="s">
        <v>144</v>
      </c>
      <c r="C124" s="12" t="s">
        <v>145</v>
      </c>
      <c r="D124" s="12" t="s">
        <v>135</v>
      </c>
      <c r="E124" s="12" t="s">
        <v>136</v>
      </c>
      <c r="F124" s="12" t="s">
        <v>30</v>
      </c>
      <c r="G124" s="12" t="s">
        <v>31</v>
      </c>
      <c r="H124" s="49">
        <v>25</v>
      </c>
      <c r="I124" s="49">
        <v>1.7</v>
      </c>
      <c r="J124" s="12" t="s">
        <v>1318</v>
      </c>
      <c r="K124" s="12" t="s">
        <v>3028</v>
      </c>
      <c r="L124" s="12" t="s">
        <v>3029</v>
      </c>
      <c r="M124" s="12">
        <v>0</v>
      </c>
      <c r="N124" s="12">
        <v>3</v>
      </c>
      <c r="O124" s="12">
        <v>0</v>
      </c>
      <c r="P124" s="12">
        <v>2</v>
      </c>
      <c r="Q124" s="12" t="s">
        <v>3030</v>
      </c>
      <c r="R124" s="12" t="s">
        <v>3034</v>
      </c>
      <c r="S124" s="12" t="s">
        <v>3032</v>
      </c>
    </row>
    <row r="125" spans="1:19" ht="15" customHeight="1" x14ac:dyDescent="0.25">
      <c r="A125" s="12" t="s">
        <v>3157</v>
      </c>
      <c r="B125" s="12" t="s">
        <v>144</v>
      </c>
      <c r="C125" s="12" t="s">
        <v>145</v>
      </c>
      <c r="D125" s="12" t="s">
        <v>135</v>
      </c>
      <c r="E125" s="12" t="s">
        <v>136</v>
      </c>
      <c r="F125" s="12" t="s">
        <v>34</v>
      </c>
      <c r="G125" s="12" t="s">
        <v>35</v>
      </c>
      <c r="H125" s="49">
        <v>25</v>
      </c>
      <c r="I125" s="49">
        <v>1.7</v>
      </c>
      <c r="J125" s="12" t="s">
        <v>1318</v>
      </c>
      <c r="K125" s="12" t="s">
        <v>3028</v>
      </c>
      <c r="L125" s="12" t="s">
        <v>3029</v>
      </c>
      <c r="M125" s="12">
        <v>0</v>
      </c>
      <c r="N125" s="12">
        <v>2</v>
      </c>
      <c r="O125" s="12">
        <v>0</v>
      </c>
      <c r="P125" s="12">
        <v>1</v>
      </c>
      <c r="Q125" s="12" t="s">
        <v>3030</v>
      </c>
      <c r="R125" s="12" t="s">
        <v>3034</v>
      </c>
      <c r="S125" s="12" t="s">
        <v>3032</v>
      </c>
    </row>
    <row r="126" spans="1:19" ht="15" customHeight="1" x14ac:dyDescent="0.25">
      <c r="A126" s="12" t="s">
        <v>3158</v>
      </c>
      <c r="B126" s="12" t="s">
        <v>144</v>
      </c>
      <c r="C126" s="12" t="s">
        <v>145</v>
      </c>
      <c r="D126" s="12" t="s">
        <v>135</v>
      </c>
      <c r="E126" s="12" t="s">
        <v>136</v>
      </c>
      <c r="F126" s="12" t="s">
        <v>38</v>
      </c>
      <c r="G126" s="12" t="s">
        <v>39</v>
      </c>
      <c r="H126" s="49">
        <v>25</v>
      </c>
      <c r="I126" s="49">
        <v>1.7</v>
      </c>
      <c r="J126" s="12" t="s">
        <v>1318</v>
      </c>
      <c r="K126" s="12" t="s">
        <v>3028</v>
      </c>
      <c r="L126" s="12" t="s">
        <v>3029</v>
      </c>
      <c r="M126" s="12">
        <v>0</v>
      </c>
      <c r="N126" s="12">
        <v>1</v>
      </c>
      <c r="O126" s="12">
        <v>0</v>
      </c>
      <c r="P126" s="12">
        <v>0</v>
      </c>
      <c r="Q126" s="12" t="s">
        <v>3030</v>
      </c>
      <c r="R126" s="12" t="s">
        <v>3034</v>
      </c>
      <c r="S126" s="12" t="s">
        <v>3032</v>
      </c>
    </row>
    <row r="127" spans="1:19" ht="15" customHeight="1" x14ac:dyDescent="0.25">
      <c r="A127" s="12" t="s">
        <v>3159</v>
      </c>
      <c r="B127" s="12" t="s">
        <v>144</v>
      </c>
      <c r="C127" s="12" t="s">
        <v>145</v>
      </c>
      <c r="D127" s="12" t="s">
        <v>135</v>
      </c>
      <c r="E127" s="12" t="s">
        <v>136</v>
      </c>
      <c r="F127" s="12" t="s">
        <v>52</v>
      </c>
      <c r="G127" s="12" t="s">
        <v>53</v>
      </c>
      <c r="H127" s="49">
        <v>25</v>
      </c>
      <c r="I127" s="49">
        <v>1.7</v>
      </c>
      <c r="J127" s="12" t="s">
        <v>1318</v>
      </c>
      <c r="K127" s="12" t="s">
        <v>3028</v>
      </c>
      <c r="L127" s="12" t="s">
        <v>3029</v>
      </c>
      <c r="M127" s="12">
        <v>0</v>
      </c>
      <c r="N127" s="12">
        <v>3</v>
      </c>
      <c r="O127" s="12">
        <v>0</v>
      </c>
      <c r="P127" s="12">
        <v>2</v>
      </c>
      <c r="Q127" s="12" t="s">
        <v>3030</v>
      </c>
      <c r="R127" s="12" t="s">
        <v>3034</v>
      </c>
      <c r="S127" s="12" t="s">
        <v>3032</v>
      </c>
    </row>
    <row r="128" spans="1:19" ht="15" customHeight="1" x14ac:dyDescent="0.25">
      <c r="A128" s="12" t="s">
        <v>3160</v>
      </c>
      <c r="B128" s="12" t="s">
        <v>144</v>
      </c>
      <c r="C128" s="12" t="s">
        <v>145</v>
      </c>
      <c r="D128" s="12" t="s">
        <v>135</v>
      </c>
      <c r="E128" s="12" t="s">
        <v>136</v>
      </c>
      <c r="F128" s="12" t="s">
        <v>72</v>
      </c>
      <c r="G128" s="12" t="s">
        <v>73</v>
      </c>
      <c r="H128" s="49">
        <v>25</v>
      </c>
      <c r="I128" s="49">
        <v>1.7</v>
      </c>
      <c r="J128" s="12" t="s">
        <v>1318</v>
      </c>
      <c r="K128" s="12" t="s">
        <v>3028</v>
      </c>
      <c r="L128" s="12" t="s">
        <v>3029</v>
      </c>
      <c r="M128" s="12">
        <v>0</v>
      </c>
      <c r="N128" s="12">
        <v>1</v>
      </c>
      <c r="O128" s="12">
        <v>0</v>
      </c>
      <c r="P128" s="12">
        <v>0</v>
      </c>
      <c r="Q128" s="12" t="s">
        <v>3030</v>
      </c>
      <c r="R128" s="12" t="s">
        <v>3034</v>
      </c>
      <c r="S128" s="12" t="s">
        <v>3032</v>
      </c>
    </row>
    <row r="129" spans="1:19" ht="15" customHeight="1" x14ac:dyDescent="0.25">
      <c r="A129" s="12" t="s">
        <v>3161</v>
      </c>
      <c r="B129" s="12" t="s">
        <v>144</v>
      </c>
      <c r="C129" s="12" t="s">
        <v>145</v>
      </c>
      <c r="D129" s="12" t="s">
        <v>135</v>
      </c>
      <c r="E129" s="12" t="s">
        <v>136</v>
      </c>
      <c r="F129" s="12" t="s">
        <v>76</v>
      </c>
      <c r="G129" s="12" t="s">
        <v>77</v>
      </c>
      <c r="H129" s="49">
        <v>25</v>
      </c>
      <c r="I129" s="49">
        <v>1.7</v>
      </c>
      <c r="J129" s="12" t="s">
        <v>1318</v>
      </c>
      <c r="K129" s="12" t="s">
        <v>3028</v>
      </c>
      <c r="L129" s="12" t="s">
        <v>3029</v>
      </c>
      <c r="M129" s="12">
        <v>0</v>
      </c>
      <c r="N129" s="12">
        <v>1</v>
      </c>
      <c r="O129" s="12">
        <v>0</v>
      </c>
      <c r="P129" s="12">
        <v>0</v>
      </c>
      <c r="Q129" s="12" t="s">
        <v>3030</v>
      </c>
      <c r="R129" s="12" t="s">
        <v>3034</v>
      </c>
      <c r="S129" s="12" t="s">
        <v>3032</v>
      </c>
    </row>
    <row r="130" spans="1:19" ht="15" customHeight="1" x14ac:dyDescent="0.25">
      <c r="A130" s="12" t="s">
        <v>3162</v>
      </c>
      <c r="B130" s="12" t="s">
        <v>144</v>
      </c>
      <c r="C130" s="12" t="s">
        <v>145</v>
      </c>
      <c r="D130" s="12" t="s">
        <v>135</v>
      </c>
      <c r="E130" s="12" t="s">
        <v>136</v>
      </c>
      <c r="F130" s="12" t="s">
        <v>84</v>
      </c>
      <c r="G130" s="12" t="s">
        <v>85</v>
      </c>
      <c r="H130" s="49">
        <v>25</v>
      </c>
      <c r="I130" s="49">
        <v>1.7</v>
      </c>
      <c r="J130" s="12" t="s">
        <v>1318</v>
      </c>
      <c r="K130" s="12" t="s">
        <v>3028</v>
      </c>
      <c r="L130" s="12" t="s">
        <v>3029</v>
      </c>
      <c r="M130" s="12">
        <v>0</v>
      </c>
      <c r="N130" s="12">
        <v>1</v>
      </c>
      <c r="O130" s="12">
        <v>0</v>
      </c>
      <c r="P130" s="12">
        <v>0</v>
      </c>
      <c r="Q130" s="12" t="s">
        <v>3030</v>
      </c>
      <c r="R130" s="12" t="s">
        <v>3034</v>
      </c>
      <c r="S130" s="12" t="s">
        <v>3032</v>
      </c>
    </row>
    <row r="131" spans="1:19" ht="15" customHeight="1" x14ac:dyDescent="0.25">
      <c r="A131" s="12" t="s">
        <v>3163</v>
      </c>
      <c r="B131" s="12" t="s">
        <v>144</v>
      </c>
      <c r="C131" s="12" t="s">
        <v>145</v>
      </c>
      <c r="D131" s="12" t="s">
        <v>132</v>
      </c>
      <c r="E131" s="12" t="s">
        <v>133</v>
      </c>
      <c r="F131" s="12" t="s">
        <v>4</v>
      </c>
      <c r="G131" s="12" t="s">
        <v>5</v>
      </c>
      <c r="H131" s="49">
        <v>25</v>
      </c>
      <c r="I131" s="49">
        <v>2.1</v>
      </c>
      <c r="J131" s="12" t="s">
        <v>1318</v>
      </c>
      <c r="K131" s="12" t="s">
        <v>3028</v>
      </c>
      <c r="L131" s="12" t="s">
        <v>3029</v>
      </c>
      <c r="M131" s="12">
        <v>0</v>
      </c>
      <c r="N131" s="12">
        <v>0</v>
      </c>
      <c r="O131" s="12">
        <v>0</v>
      </c>
      <c r="P131" s="12">
        <v>0</v>
      </c>
      <c r="Q131" s="12" t="s">
        <v>3030</v>
      </c>
      <c r="R131" s="12" t="s">
        <v>3031</v>
      </c>
      <c r="S131" s="12" t="s">
        <v>3032</v>
      </c>
    </row>
    <row r="132" spans="1:19" ht="15" customHeight="1" x14ac:dyDescent="0.25">
      <c r="A132" s="12" t="s">
        <v>3164</v>
      </c>
      <c r="B132" s="12" t="s">
        <v>144</v>
      </c>
      <c r="C132" s="12" t="s">
        <v>145</v>
      </c>
      <c r="D132" s="12" t="s">
        <v>132</v>
      </c>
      <c r="E132" s="12" t="s">
        <v>133</v>
      </c>
      <c r="F132" s="12" t="s">
        <v>26</v>
      </c>
      <c r="G132" s="12" t="s">
        <v>27</v>
      </c>
      <c r="H132" s="49">
        <v>25</v>
      </c>
      <c r="I132" s="49">
        <v>2.1</v>
      </c>
      <c r="J132" s="12" t="s">
        <v>1318</v>
      </c>
      <c r="K132" s="12" t="s">
        <v>3028</v>
      </c>
      <c r="L132" s="12" t="s">
        <v>3029</v>
      </c>
      <c r="M132" s="12">
        <v>0</v>
      </c>
      <c r="N132" s="12">
        <v>1</v>
      </c>
      <c r="O132" s="12">
        <v>0</v>
      </c>
      <c r="P132" s="12">
        <v>0</v>
      </c>
      <c r="Q132" s="12" t="s">
        <v>3030</v>
      </c>
      <c r="R132" s="12" t="s">
        <v>3034</v>
      </c>
      <c r="S132" s="12" t="s">
        <v>3032</v>
      </c>
    </row>
    <row r="133" spans="1:19" ht="15" customHeight="1" x14ac:dyDescent="0.25">
      <c r="A133" s="12" t="s">
        <v>3165</v>
      </c>
      <c r="B133" s="12" t="s">
        <v>144</v>
      </c>
      <c r="C133" s="12" t="s">
        <v>145</v>
      </c>
      <c r="D133" s="12" t="s">
        <v>132</v>
      </c>
      <c r="E133" s="12" t="s">
        <v>133</v>
      </c>
      <c r="F133" s="12" t="s">
        <v>30</v>
      </c>
      <c r="G133" s="12" t="s">
        <v>31</v>
      </c>
      <c r="H133" s="49">
        <v>25</v>
      </c>
      <c r="I133" s="49">
        <v>2.1</v>
      </c>
      <c r="J133" s="12" t="s">
        <v>1318</v>
      </c>
      <c r="K133" s="12" t="s">
        <v>3028</v>
      </c>
      <c r="L133" s="12" t="s">
        <v>3029</v>
      </c>
      <c r="M133" s="12">
        <v>0</v>
      </c>
      <c r="N133" s="12">
        <v>0</v>
      </c>
      <c r="O133" s="12">
        <v>0</v>
      </c>
      <c r="P133" s="12">
        <v>0</v>
      </c>
      <c r="Q133" s="12" t="s">
        <v>3030</v>
      </c>
      <c r="R133" s="12" t="s">
        <v>3031</v>
      </c>
      <c r="S133" s="12" t="s">
        <v>3032</v>
      </c>
    </row>
    <row r="134" spans="1:19" ht="15" customHeight="1" x14ac:dyDescent="0.25">
      <c r="A134" s="12" t="s">
        <v>3166</v>
      </c>
      <c r="B134" s="12" t="s">
        <v>144</v>
      </c>
      <c r="C134" s="12" t="s">
        <v>145</v>
      </c>
      <c r="D134" s="12" t="s">
        <v>132</v>
      </c>
      <c r="E134" s="12" t="s">
        <v>133</v>
      </c>
      <c r="F134" s="12" t="s">
        <v>34</v>
      </c>
      <c r="G134" s="12" t="s">
        <v>35</v>
      </c>
      <c r="H134" s="49">
        <v>25</v>
      </c>
      <c r="I134" s="49">
        <v>2.1</v>
      </c>
      <c r="J134" s="12" t="s">
        <v>1318</v>
      </c>
      <c r="K134" s="12" t="s">
        <v>3028</v>
      </c>
      <c r="L134" s="12" t="s">
        <v>3029</v>
      </c>
      <c r="M134" s="12">
        <v>0</v>
      </c>
      <c r="N134" s="12">
        <v>1</v>
      </c>
      <c r="O134" s="12">
        <v>0</v>
      </c>
      <c r="P134" s="12">
        <v>0</v>
      </c>
      <c r="Q134" s="12" t="s">
        <v>3030</v>
      </c>
      <c r="R134" s="12" t="s">
        <v>3034</v>
      </c>
      <c r="S134" s="12" t="s">
        <v>3032</v>
      </c>
    </row>
    <row r="135" spans="1:19" ht="15" customHeight="1" x14ac:dyDescent="0.25">
      <c r="A135" s="12" t="s">
        <v>3167</v>
      </c>
      <c r="B135" s="12" t="s">
        <v>144</v>
      </c>
      <c r="C135" s="12" t="s">
        <v>145</v>
      </c>
      <c r="D135" s="12" t="s">
        <v>132</v>
      </c>
      <c r="E135" s="12" t="s">
        <v>133</v>
      </c>
      <c r="F135" s="12" t="s">
        <v>52</v>
      </c>
      <c r="G135" s="12" t="s">
        <v>53</v>
      </c>
      <c r="H135" s="49">
        <v>25</v>
      </c>
      <c r="I135" s="49">
        <v>2.1</v>
      </c>
      <c r="J135" s="12" t="s">
        <v>1318</v>
      </c>
      <c r="K135" s="12" t="s">
        <v>3028</v>
      </c>
      <c r="L135" s="12" t="s">
        <v>3029</v>
      </c>
      <c r="M135" s="12">
        <v>0</v>
      </c>
      <c r="N135" s="12">
        <v>0</v>
      </c>
      <c r="O135" s="12">
        <v>0</v>
      </c>
      <c r="P135" s="12">
        <v>0</v>
      </c>
      <c r="Q135" s="12" t="s">
        <v>3030</v>
      </c>
      <c r="R135" s="12" t="s">
        <v>3031</v>
      </c>
      <c r="S135" s="12" t="s">
        <v>3032</v>
      </c>
    </row>
    <row r="136" spans="1:19" ht="15" customHeight="1" x14ac:dyDescent="0.25">
      <c r="A136" s="12" t="s">
        <v>3168</v>
      </c>
      <c r="B136" s="12" t="s">
        <v>144</v>
      </c>
      <c r="C136" s="12" t="s">
        <v>145</v>
      </c>
      <c r="D136" s="12" t="s">
        <v>132</v>
      </c>
      <c r="E136" s="12" t="s">
        <v>133</v>
      </c>
      <c r="F136" s="12" t="s">
        <v>72</v>
      </c>
      <c r="G136" s="12" t="s">
        <v>73</v>
      </c>
      <c r="H136" s="49">
        <v>25</v>
      </c>
      <c r="I136" s="49">
        <v>2.1</v>
      </c>
      <c r="J136" s="12" t="s">
        <v>1318</v>
      </c>
      <c r="K136" s="12" t="s">
        <v>3028</v>
      </c>
      <c r="L136" s="12" t="s">
        <v>3029</v>
      </c>
      <c r="M136" s="12">
        <v>0</v>
      </c>
      <c r="N136" s="12">
        <v>0</v>
      </c>
      <c r="O136" s="12">
        <v>0</v>
      </c>
      <c r="P136" s="12">
        <v>0</v>
      </c>
      <c r="Q136" s="12" t="s">
        <v>3030</v>
      </c>
      <c r="R136" s="12" t="s">
        <v>3031</v>
      </c>
      <c r="S136" s="12" t="s">
        <v>3032</v>
      </c>
    </row>
    <row r="137" spans="1:19" ht="15" customHeight="1" x14ac:dyDescent="0.25">
      <c r="A137" s="12" t="s">
        <v>3169</v>
      </c>
      <c r="B137" s="12" t="s">
        <v>144</v>
      </c>
      <c r="C137" s="12" t="s">
        <v>145</v>
      </c>
      <c r="D137" s="12" t="s">
        <v>132</v>
      </c>
      <c r="E137" s="12" t="s">
        <v>133</v>
      </c>
      <c r="F137" s="12" t="s">
        <v>76</v>
      </c>
      <c r="G137" s="12" t="s">
        <v>77</v>
      </c>
      <c r="H137" s="49">
        <v>25</v>
      </c>
      <c r="I137" s="49">
        <v>2.1</v>
      </c>
      <c r="J137" s="12" t="s">
        <v>1318</v>
      </c>
      <c r="K137" s="12" t="s">
        <v>3028</v>
      </c>
      <c r="L137" s="12" t="s">
        <v>3029</v>
      </c>
      <c r="M137" s="12">
        <v>0</v>
      </c>
      <c r="N137" s="12">
        <v>0</v>
      </c>
      <c r="O137" s="12">
        <v>0</v>
      </c>
      <c r="P137" s="12">
        <v>0</v>
      </c>
      <c r="Q137" s="12" t="s">
        <v>3030</v>
      </c>
      <c r="R137" s="12" t="s">
        <v>3031</v>
      </c>
      <c r="S137" s="12" t="s">
        <v>3032</v>
      </c>
    </row>
    <row r="138" spans="1:19" ht="15" customHeight="1" x14ac:dyDescent="0.25">
      <c r="A138" s="12" t="s">
        <v>3170</v>
      </c>
      <c r="B138" s="12" t="s">
        <v>144</v>
      </c>
      <c r="C138" s="12" t="s">
        <v>145</v>
      </c>
      <c r="D138" s="12" t="s">
        <v>132</v>
      </c>
      <c r="E138" s="12" t="s">
        <v>133</v>
      </c>
      <c r="F138" s="12" t="s">
        <v>84</v>
      </c>
      <c r="G138" s="12" t="s">
        <v>85</v>
      </c>
      <c r="H138" s="49">
        <v>25</v>
      </c>
      <c r="I138" s="49">
        <v>2.1</v>
      </c>
      <c r="J138" s="12" t="s">
        <v>1318</v>
      </c>
      <c r="K138" s="12" t="s">
        <v>3028</v>
      </c>
      <c r="L138" s="12" t="s">
        <v>3029</v>
      </c>
      <c r="M138" s="12">
        <v>0</v>
      </c>
      <c r="N138" s="12">
        <v>1</v>
      </c>
      <c r="O138" s="12">
        <v>0</v>
      </c>
      <c r="P138" s="12">
        <v>0</v>
      </c>
      <c r="Q138" s="12" t="s">
        <v>3030</v>
      </c>
      <c r="R138" s="12" t="s">
        <v>3034</v>
      </c>
      <c r="S138" s="12" t="s">
        <v>3032</v>
      </c>
    </row>
    <row r="139" spans="1:19" ht="15" customHeight="1" x14ac:dyDescent="0.25">
      <c r="A139" s="12" t="s">
        <v>3171</v>
      </c>
      <c r="B139" s="12" t="s">
        <v>147</v>
      </c>
      <c r="C139" s="12" t="s">
        <v>148</v>
      </c>
      <c r="D139" s="12" t="s">
        <v>144</v>
      </c>
      <c r="E139" s="12" t="s">
        <v>145</v>
      </c>
      <c r="F139" s="12" t="s">
        <v>4</v>
      </c>
      <c r="G139" s="12" t="s">
        <v>5</v>
      </c>
      <c r="H139" s="49">
        <v>25</v>
      </c>
      <c r="I139" s="49">
        <v>0.9</v>
      </c>
      <c r="J139" s="12" t="s">
        <v>1318</v>
      </c>
      <c r="K139" s="12" t="s">
        <v>3028</v>
      </c>
      <c r="L139" s="12" t="s">
        <v>3029</v>
      </c>
      <c r="M139" s="12">
        <v>0</v>
      </c>
      <c r="N139" s="12">
        <v>1</v>
      </c>
      <c r="O139" s="12">
        <v>0</v>
      </c>
      <c r="P139" s="12">
        <v>0</v>
      </c>
      <c r="Q139" s="12" t="s">
        <v>3030</v>
      </c>
      <c r="R139" s="12" t="s">
        <v>3034</v>
      </c>
      <c r="S139" s="12" t="s">
        <v>3032</v>
      </c>
    </row>
    <row r="140" spans="1:19" ht="15" customHeight="1" x14ac:dyDescent="0.25">
      <c r="A140" s="12" t="s">
        <v>3172</v>
      </c>
      <c r="B140" s="12" t="s">
        <v>147</v>
      </c>
      <c r="C140" s="12" t="s">
        <v>148</v>
      </c>
      <c r="D140" s="12" t="s">
        <v>144</v>
      </c>
      <c r="E140" s="12" t="s">
        <v>145</v>
      </c>
      <c r="F140" s="12" t="s">
        <v>26</v>
      </c>
      <c r="G140" s="12" t="s">
        <v>27</v>
      </c>
      <c r="H140" s="49">
        <v>25</v>
      </c>
      <c r="I140" s="49">
        <v>0.9</v>
      </c>
      <c r="J140" s="12" t="s">
        <v>1318</v>
      </c>
      <c r="K140" s="12" t="s">
        <v>3028</v>
      </c>
      <c r="L140" s="12" t="s">
        <v>3029</v>
      </c>
      <c r="M140" s="12">
        <v>0</v>
      </c>
      <c r="N140" s="12">
        <v>1</v>
      </c>
      <c r="O140" s="12">
        <v>0</v>
      </c>
      <c r="P140" s="12">
        <v>0</v>
      </c>
      <c r="Q140" s="12" t="s">
        <v>3030</v>
      </c>
      <c r="R140" s="12" t="s">
        <v>3034</v>
      </c>
      <c r="S140" s="12" t="s">
        <v>3032</v>
      </c>
    </row>
    <row r="141" spans="1:19" ht="15" customHeight="1" x14ac:dyDescent="0.25">
      <c r="A141" s="12" t="s">
        <v>3173</v>
      </c>
      <c r="B141" s="12" t="s">
        <v>147</v>
      </c>
      <c r="C141" s="12" t="s">
        <v>148</v>
      </c>
      <c r="D141" s="12" t="s">
        <v>144</v>
      </c>
      <c r="E141" s="12" t="s">
        <v>145</v>
      </c>
      <c r="F141" s="12" t="s">
        <v>30</v>
      </c>
      <c r="G141" s="12" t="s">
        <v>31</v>
      </c>
      <c r="H141" s="49">
        <v>25</v>
      </c>
      <c r="I141" s="49">
        <v>0.9</v>
      </c>
      <c r="J141" s="12" t="s">
        <v>1318</v>
      </c>
      <c r="K141" s="12" t="s">
        <v>3028</v>
      </c>
      <c r="L141" s="12" t="s">
        <v>3029</v>
      </c>
      <c r="M141" s="12">
        <v>0</v>
      </c>
      <c r="N141" s="12">
        <v>0</v>
      </c>
      <c r="O141" s="12">
        <v>0</v>
      </c>
      <c r="P141" s="12">
        <v>0</v>
      </c>
      <c r="Q141" s="12" t="s">
        <v>3030</v>
      </c>
      <c r="R141" s="12" t="s">
        <v>3031</v>
      </c>
      <c r="S141" s="12" t="s">
        <v>3032</v>
      </c>
    </row>
    <row r="142" spans="1:19" ht="15" customHeight="1" x14ac:dyDescent="0.25">
      <c r="A142" s="12" t="s">
        <v>3174</v>
      </c>
      <c r="B142" s="12" t="s">
        <v>147</v>
      </c>
      <c r="C142" s="12" t="s">
        <v>148</v>
      </c>
      <c r="D142" s="12" t="s">
        <v>144</v>
      </c>
      <c r="E142" s="12" t="s">
        <v>145</v>
      </c>
      <c r="F142" s="12" t="s">
        <v>34</v>
      </c>
      <c r="G142" s="12" t="s">
        <v>35</v>
      </c>
      <c r="H142" s="49">
        <v>25</v>
      </c>
      <c r="I142" s="49">
        <v>0.9</v>
      </c>
      <c r="J142" s="12" t="s">
        <v>1318</v>
      </c>
      <c r="K142" s="12" t="s">
        <v>3028</v>
      </c>
      <c r="L142" s="12" t="s">
        <v>3029</v>
      </c>
      <c r="M142" s="12">
        <v>0</v>
      </c>
      <c r="N142" s="12">
        <v>2</v>
      </c>
      <c r="O142" s="12">
        <v>0</v>
      </c>
      <c r="P142" s="12">
        <v>1</v>
      </c>
      <c r="Q142" s="12" t="s">
        <v>3030</v>
      </c>
      <c r="R142" s="12" t="s">
        <v>3034</v>
      </c>
      <c r="S142" s="12" t="s">
        <v>3032</v>
      </c>
    </row>
    <row r="143" spans="1:19" ht="15" customHeight="1" x14ac:dyDescent="0.25">
      <c r="A143" s="12" t="s">
        <v>3175</v>
      </c>
      <c r="B143" s="12" t="s">
        <v>147</v>
      </c>
      <c r="C143" s="12" t="s">
        <v>148</v>
      </c>
      <c r="D143" s="12" t="s">
        <v>144</v>
      </c>
      <c r="E143" s="12" t="s">
        <v>145</v>
      </c>
      <c r="F143" s="12" t="s">
        <v>52</v>
      </c>
      <c r="G143" s="12" t="s">
        <v>53</v>
      </c>
      <c r="H143" s="49">
        <v>25</v>
      </c>
      <c r="I143" s="49">
        <v>0.9</v>
      </c>
      <c r="J143" s="12" t="s">
        <v>1318</v>
      </c>
      <c r="K143" s="12" t="s">
        <v>3028</v>
      </c>
      <c r="L143" s="12" t="s">
        <v>3029</v>
      </c>
      <c r="M143" s="12">
        <v>0</v>
      </c>
      <c r="N143" s="12">
        <v>0</v>
      </c>
      <c r="O143" s="12">
        <v>0</v>
      </c>
      <c r="P143" s="12">
        <v>0</v>
      </c>
      <c r="Q143" s="12" t="s">
        <v>3030</v>
      </c>
      <c r="R143" s="12" t="s">
        <v>3031</v>
      </c>
      <c r="S143" s="12" t="s">
        <v>3032</v>
      </c>
    </row>
    <row r="144" spans="1:19" ht="15" customHeight="1" x14ac:dyDescent="0.25">
      <c r="A144" s="12" t="s">
        <v>3176</v>
      </c>
      <c r="B144" s="12" t="s">
        <v>147</v>
      </c>
      <c r="C144" s="12" t="s">
        <v>148</v>
      </c>
      <c r="D144" s="12" t="s">
        <v>144</v>
      </c>
      <c r="E144" s="12" t="s">
        <v>145</v>
      </c>
      <c r="F144" s="12" t="s">
        <v>72</v>
      </c>
      <c r="G144" s="12" t="s">
        <v>73</v>
      </c>
      <c r="H144" s="49">
        <v>25</v>
      </c>
      <c r="I144" s="49">
        <v>0.9</v>
      </c>
      <c r="J144" s="12" t="s">
        <v>1318</v>
      </c>
      <c r="K144" s="12" t="s">
        <v>3028</v>
      </c>
      <c r="L144" s="12" t="s">
        <v>3029</v>
      </c>
      <c r="M144" s="12">
        <v>0</v>
      </c>
      <c r="N144" s="12">
        <v>0</v>
      </c>
      <c r="O144" s="12">
        <v>0</v>
      </c>
      <c r="P144" s="12">
        <v>0</v>
      </c>
      <c r="Q144" s="12" t="s">
        <v>3030</v>
      </c>
      <c r="R144" s="12" t="s">
        <v>3031</v>
      </c>
      <c r="S144" s="12" t="s">
        <v>3032</v>
      </c>
    </row>
    <row r="145" spans="1:19" ht="15" customHeight="1" x14ac:dyDescent="0.25">
      <c r="A145" s="12" t="s">
        <v>3177</v>
      </c>
      <c r="B145" s="12" t="s">
        <v>147</v>
      </c>
      <c r="C145" s="12" t="s">
        <v>148</v>
      </c>
      <c r="D145" s="12" t="s">
        <v>144</v>
      </c>
      <c r="E145" s="12" t="s">
        <v>145</v>
      </c>
      <c r="F145" s="12" t="s">
        <v>76</v>
      </c>
      <c r="G145" s="12" t="s">
        <v>77</v>
      </c>
      <c r="H145" s="49">
        <v>25</v>
      </c>
      <c r="I145" s="49">
        <v>0.9</v>
      </c>
      <c r="J145" s="12" t="s">
        <v>1318</v>
      </c>
      <c r="K145" s="12" t="s">
        <v>3028</v>
      </c>
      <c r="L145" s="12" t="s">
        <v>3029</v>
      </c>
      <c r="M145" s="12">
        <v>0</v>
      </c>
      <c r="N145" s="12">
        <v>1</v>
      </c>
      <c r="O145" s="12">
        <v>0</v>
      </c>
      <c r="P145" s="12">
        <v>0</v>
      </c>
      <c r="Q145" s="12" t="s">
        <v>3030</v>
      </c>
      <c r="R145" s="12" t="s">
        <v>3034</v>
      </c>
      <c r="S145" s="12" t="s">
        <v>3032</v>
      </c>
    </row>
    <row r="146" spans="1:19" ht="15" customHeight="1" x14ac:dyDescent="0.25">
      <c r="A146" s="12" t="s">
        <v>3178</v>
      </c>
      <c r="B146" s="12" t="s">
        <v>147</v>
      </c>
      <c r="C146" s="12" t="s">
        <v>148</v>
      </c>
      <c r="D146" s="12" t="s">
        <v>144</v>
      </c>
      <c r="E146" s="12" t="s">
        <v>145</v>
      </c>
      <c r="F146" s="12" t="s">
        <v>84</v>
      </c>
      <c r="G146" s="12" t="s">
        <v>85</v>
      </c>
      <c r="H146" s="49">
        <v>25</v>
      </c>
      <c r="I146" s="49">
        <v>0.9</v>
      </c>
      <c r="J146" s="12" t="s">
        <v>1318</v>
      </c>
      <c r="K146" s="12" t="s">
        <v>3028</v>
      </c>
      <c r="L146" s="12" t="s">
        <v>3029</v>
      </c>
      <c r="M146" s="12">
        <v>0</v>
      </c>
      <c r="N146" s="12">
        <v>1</v>
      </c>
      <c r="O146" s="12">
        <v>0</v>
      </c>
      <c r="P146" s="12">
        <v>0</v>
      </c>
      <c r="Q146" s="12" t="s">
        <v>3030</v>
      </c>
      <c r="R146" s="12" t="s">
        <v>3034</v>
      </c>
      <c r="S146" s="12" t="s">
        <v>3032</v>
      </c>
    </row>
    <row r="147" spans="1:19" ht="15" customHeight="1" x14ac:dyDescent="0.25">
      <c r="A147" s="12" t="s">
        <v>3179</v>
      </c>
      <c r="B147" s="12" t="s">
        <v>147</v>
      </c>
      <c r="C147" s="12" t="s">
        <v>148</v>
      </c>
      <c r="D147" s="12" t="s">
        <v>135</v>
      </c>
      <c r="E147" s="12" t="s">
        <v>136</v>
      </c>
      <c r="F147" s="12" t="s">
        <v>26</v>
      </c>
      <c r="G147" s="12" t="s">
        <v>27</v>
      </c>
      <c r="H147" s="49">
        <v>25</v>
      </c>
      <c r="I147" s="49">
        <v>1.3</v>
      </c>
      <c r="J147" s="12" t="s">
        <v>1318</v>
      </c>
      <c r="K147" s="12" t="s">
        <v>3028</v>
      </c>
      <c r="L147" s="12" t="s">
        <v>3029</v>
      </c>
      <c r="M147" s="12">
        <v>0</v>
      </c>
      <c r="N147" s="12">
        <v>1</v>
      </c>
      <c r="O147" s="12">
        <v>0</v>
      </c>
      <c r="P147" s="12">
        <v>0</v>
      </c>
      <c r="Q147" s="12" t="s">
        <v>3030</v>
      </c>
      <c r="R147" s="12" t="s">
        <v>3034</v>
      </c>
      <c r="S147" s="12" t="s">
        <v>3032</v>
      </c>
    </row>
    <row r="148" spans="1:19" ht="15" customHeight="1" x14ac:dyDescent="0.25">
      <c r="A148" s="12" t="s">
        <v>3180</v>
      </c>
      <c r="B148" s="12" t="s">
        <v>147</v>
      </c>
      <c r="C148" s="12" t="s">
        <v>148</v>
      </c>
      <c r="D148" s="12" t="s">
        <v>135</v>
      </c>
      <c r="E148" s="12" t="s">
        <v>136</v>
      </c>
      <c r="F148" s="12" t="s">
        <v>30</v>
      </c>
      <c r="G148" s="12" t="s">
        <v>31</v>
      </c>
      <c r="H148" s="49">
        <v>25</v>
      </c>
      <c r="I148" s="49">
        <v>1.3</v>
      </c>
      <c r="J148" s="12" t="s">
        <v>1318</v>
      </c>
      <c r="K148" s="12" t="s">
        <v>3028</v>
      </c>
      <c r="L148" s="12" t="s">
        <v>3029</v>
      </c>
      <c r="M148" s="12">
        <v>0</v>
      </c>
      <c r="N148" s="12">
        <v>3</v>
      </c>
      <c r="O148" s="12">
        <v>0</v>
      </c>
      <c r="P148" s="12">
        <v>2</v>
      </c>
      <c r="Q148" s="12" t="s">
        <v>3030</v>
      </c>
      <c r="R148" s="12" t="s">
        <v>3034</v>
      </c>
      <c r="S148" s="12" t="s">
        <v>3032</v>
      </c>
    </row>
    <row r="149" spans="1:19" ht="15" customHeight="1" x14ac:dyDescent="0.25">
      <c r="A149" s="12" t="s">
        <v>3181</v>
      </c>
      <c r="B149" s="12" t="s">
        <v>147</v>
      </c>
      <c r="C149" s="12" t="s">
        <v>148</v>
      </c>
      <c r="D149" s="12" t="s">
        <v>135</v>
      </c>
      <c r="E149" s="12" t="s">
        <v>136</v>
      </c>
      <c r="F149" s="12" t="s">
        <v>34</v>
      </c>
      <c r="G149" s="12" t="s">
        <v>35</v>
      </c>
      <c r="H149" s="49">
        <v>25</v>
      </c>
      <c r="I149" s="49">
        <v>1.3</v>
      </c>
      <c r="J149" s="12" t="s">
        <v>1318</v>
      </c>
      <c r="K149" s="12" t="s">
        <v>3028</v>
      </c>
      <c r="L149" s="12" t="s">
        <v>3029</v>
      </c>
      <c r="M149" s="12">
        <v>0</v>
      </c>
      <c r="N149" s="12">
        <v>2</v>
      </c>
      <c r="O149" s="12">
        <v>0</v>
      </c>
      <c r="P149" s="12">
        <v>1</v>
      </c>
      <c r="Q149" s="12" t="s">
        <v>3030</v>
      </c>
      <c r="R149" s="12" t="s">
        <v>3034</v>
      </c>
      <c r="S149" s="12" t="s">
        <v>3032</v>
      </c>
    </row>
    <row r="150" spans="1:19" ht="15" customHeight="1" x14ac:dyDescent="0.25">
      <c r="A150" s="12" t="s">
        <v>3182</v>
      </c>
      <c r="B150" s="12" t="s">
        <v>147</v>
      </c>
      <c r="C150" s="12" t="s">
        <v>148</v>
      </c>
      <c r="D150" s="12" t="s">
        <v>135</v>
      </c>
      <c r="E150" s="12" t="s">
        <v>136</v>
      </c>
      <c r="F150" s="12" t="s">
        <v>52</v>
      </c>
      <c r="G150" s="12" t="s">
        <v>53</v>
      </c>
      <c r="H150" s="49">
        <v>25</v>
      </c>
      <c r="I150" s="49">
        <v>1.3</v>
      </c>
      <c r="J150" s="12" t="s">
        <v>1318</v>
      </c>
      <c r="K150" s="12" t="s">
        <v>3028</v>
      </c>
      <c r="L150" s="12" t="s">
        <v>3029</v>
      </c>
      <c r="M150" s="12">
        <v>0</v>
      </c>
      <c r="N150" s="12">
        <v>3</v>
      </c>
      <c r="O150" s="12">
        <v>0</v>
      </c>
      <c r="P150" s="12">
        <v>2</v>
      </c>
      <c r="Q150" s="12" t="s">
        <v>3030</v>
      </c>
      <c r="R150" s="12" t="s">
        <v>3034</v>
      </c>
      <c r="S150" s="12" t="s">
        <v>3032</v>
      </c>
    </row>
    <row r="151" spans="1:19" ht="15" customHeight="1" x14ac:dyDescent="0.25">
      <c r="A151" s="12" t="s">
        <v>3183</v>
      </c>
      <c r="B151" s="12" t="s">
        <v>147</v>
      </c>
      <c r="C151" s="12" t="s">
        <v>148</v>
      </c>
      <c r="D151" s="12" t="s">
        <v>135</v>
      </c>
      <c r="E151" s="12" t="s">
        <v>136</v>
      </c>
      <c r="F151" s="12" t="s">
        <v>72</v>
      </c>
      <c r="G151" s="12" t="s">
        <v>73</v>
      </c>
      <c r="H151" s="49">
        <v>25</v>
      </c>
      <c r="I151" s="49">
        <v>1.3</v>
      </c>
      <c r="J151" s="12" t="s">
        <v>1318</v>
      </c>
      <c r="K151" s="12" t="s">
        <v>3028</v>
      </c>
      <c r="L151" s="12" t="s">
        <v>3029</v>
      </c>
      <c r="M151" s="12">
        <v>0</v>
      </c>
      <c r="N151" s="12">
        <v>1</v>
      </c>
      <c r="O151" s="12">
        <v>0</v>
      </c>
      <c r="P151" s="12">
        <v>0</v>
      </c>
      <c r="Q151" s="12" t="s">
        <v>3030</v>
      </c>
      <c r="R151" s="12" t="s">
        <v>3034</v>
      </c>
      <c r="S151" s="12" t="s">
        <v>3032</v>
      </c>
    </row>
    <row r="152" spans="1:19" ht="15" customHeight="1" x14ac:dyDescent="0.25">
      <c r="A152" s="12" t="s">
        <v>3184</v>
      </c>
      <c r="B152" s="12" t="s">
        <v>147</v>
      </c>
      <c r="C152" s="12" t="s">
        <v>148</v>
      </c>
      <c r="D152" s="12" t="s">
        <v>135</v>
      </c>
      <c r="E152" s="12" t="s">
        <v>136</v>
      </c>
      <c r="F152" s="12" t="s">
        <v>76</v>
      </c>
      <c r="G152" s="12" t="s">
        <v>77</v>
      </c>
      <c r="H152" s="49">
        <v>25</v>
      </c>
      <c r="I152" s="49">
        <v>1.3</v>
      </c>
      <c r="J152" s="12" t="s">
        <v>1318</v>
      </c>
      <c r="K152" s="12" t="s">
        <v>3028</v>
      </c>
      <c r="L152" s="12" t="s">
        <v>3029</v>
      </c>
      <c r="M152" s="12">
        <v>0</v>
      </c>
      <c r="N152" s="12">
        <v>1</v>
      </c>
      <c r="O152" s="12">
        <v>0</v>
      </c>
      <c r="P152" s="12">
        <v>0</v>
      </c>
      <c r="Q152" s="12" t="s">
        <v>3030</v>
      </c>
      <c r="R152" s="12" t="s">
        <v>3034</v>
      </c>
      <c r="S152" s="12" t="s">
        <v>3032</v>
      </c>
    </row>
    <row r="153" spans="1:19" ht="15" customHeight="1" x14ac:dyDescent="0.25">
      <c r="A153" s="12" t="s">
        <v>3185</v>
      </c>
      <c r="B153" s="12" t="s">
        <v>147</v>
      </c>
      <c r="C153" s="12" t="s">
        <v>148</v>
      </c>
      <c r="D153" s="12" t="s">
        <v>135</v>
      </c>
      <c r="E153" s="12" t="s">
        <v>136</v>
      </c>
      <c r="F153" s="12" t="s">
        <v>84</v>
      </c>
      <c r="G153" s="12" t="s">
        <v>85</v>
      </c>
      <c r="H153" s="49">
        <v>25</v>
      </c>
      <c r="I153" s="49">
        <v>1.3</v>
      </c>
      <c r="J153" s="12" t="s">
        <v>1318</v>
      </c>
      <c r="K153" s="12" t="s">
        <v>3028</v>
      </c>
      <c r="L153" s="12" t="s">
        <v>3029</v>
      </c>
      <c r="M153" s="12">
        <v>0</v>
      </c>
      <c r="N153" s="12">
        <v>1</v>
      </c>
      <c r="O153" s="12">
        <v>0</v>
      </c>
      <c r="P153" s="12">
        <v>0</v>
      </c>
      <c r="Q153" s="12" t="s">
        <v>3030</v>
      </c>
      <c r="R153" s="12" t="s">
        <v>3034</v>
      </c>
      <c r="S153" s="12" t="s">
        <v>3032</v>
      </c>
    </row>
    <row r="154" spans="1:19" ht="15" customHeight="1" x14ac:dyDescent="0.25">
      <c r="A154" s="12" t="s">
        <v>3186</v>
      </c>
      <c r="B154" s="12" t="s">
        <v>147</v>
      </c>
      <c r="C154" s="12" t="s">
        <v>148</v>
      </c>
      <c r="D154" s="12" t="s">
        <v>132</v>
      </c>
      <c r="E154" s="12" t="s">
        <v>133</v>
      </c>
      <c r="F154" s="12" t="s">
        <v>4</v>
      </c>
      <c r="G154" s="12" t="s">
        <v>5</v>
      </c>
      <c r="H154" s="49">
        <v>25</v>
      </c>
      <c r="I154" s="49">
        <v>1.5</v>
      </c>
      <c r="J154" s="12" t="s">
        <v>1318</v>
      </c>
      <c r="K154" s="12" t="s">
        <v>3028</v>
      </c>
      <c r="L154" s="12" t="s">
        <v>3029</v>
      </c>
      <c r="M154" s="12">
        <v>0</v>
      </c>
      <c r="N154" s="12">
        <v>0</v>
      </c>
      <c r="O154" s="12">
        <v>0</v>
      </c>
      <c r="P154" s="12">
        <v>0</v>
      </c>
      <c r="Q154" s="12" t="s">
        <v>3030</v>
      </c>
      <c r="R154" s="12" t="s">
        <v>3031</v>
      </c>
      <c r="S154" s="12" t="s">
        <v>3032</v>
      </c>
    </row>
    <row r="155" spans="1:19" ht="15" customHeight="1" x14ac:dyDescent="0.25">
      <c r="A155" s="12" t="s">
        <v>3187</v>
      </c>
      <c r="B155" s="12" t="s">
        <v>147</v>
      </c>
      <c r="C155" s="12" t="s">
        <v>148</v>
      </c>
      <c r="D155" s="12" t="s">
        <v>132</v>
      </c>
      <c r="E155" s="12" t="s">
        <v>133</v>
      </c>
      <c r="F155" s="12" t="s">
        <v>26</v>
      </c>
      <c r="G155" s="12" t="s">
        <v>27</v>
      </c>
      <c r="H155" s="49">
        <v>25</v>
      </c>
      <c r="I155" s="49">
        <v>1.5</v>
      </c>
      <c r="J155" s="12" t="s">
        <v>1318</v>
      </c>
      <c r="K155" s="12" t="s">
        <v>3028</v>
      </c>
      <c r="L155" s="12" t="s">
        <v>3029</v>
      </c>
      <c r="M155" s="12">
        <v>0</v>
      </c>
      <c r="N155" s="12">
        <v>1</v>
      </c>
      <c r="O155" s="12">
        <v>0</v>
      </c>
      <c r="P155" s="12">
        <v>0</v>
      </c>
      <c r="Q155" s="12" t="s">
        <v>3030</v>
      </c>
      <c r="R155" s="12" t="s">
        <v>3034</v>
      </c>
      <c r="S155" s="12" t="s">
        <v>3032</v>
      </c>
    </row>
    <row r="156" spans="1:19" ht="15" customHeight="1" x14ac:dyDescent="0.25">
      <c r="A156" s="12" t="s">
        <v>3188</v>
      </c>
      <c r="B156" s="12" t="s">
        <v>147</v>
      </c>
      <c r="C156" s="12" t="s">
        <v>148</v>
      </c>
      <c r="D156" s="12" t="s">
        <v>132</v>
      </c>
      <c r="E156" s="12" t="s">
        <v>133</v>
      </c>
      <c r="F156" s="12" t="s">
        <v>30</v>
      </c>
      <c r="G156" s="12" t="s">
        <v>31</v>
      </c>
      <c r="H156" s="49">
        <v>25</v>
      </c>
      <c r="I156" s="49">
        <v>1.5</v>
      </c>
      <c r="J156" s="12" t="s">
        <v>1318</v>
      </c>
      <c r="K156" s="12" t="s">
        <v>3028</v>
      </c>
      <c r="L156" s="12" t="s">
        <v>3029</v>
      </c>
      <c r="M156" s="12">
        <v>0</v>
      </c>
      <c r="N156" s="12">
        <v>0</v>
      </c>
      <c r="O156" s="12">
        <v>0</v>
      </c>
      <c r="P156" s="12">
        <v>0</v>
      </c>
      <c r="Q156" s="12" t="s">
        <v>3030</v>
      </c>
      <c r="R156" s="12" t="s">
        <v>3031</v>
      </c>
      <c r="S156" s="12" t="s">
        <v>3032</v>
      </c>
    </row>
    <row r="157" spans="1:19" ht="15" customHeight="1" x14ac:dyDescent="0.25">
      <c r="A157" s="12" t="s">
        <v>3189</v>
      </c>
      <c r="B157" s="12" t="s">
        <v>147</v>
      </c>
      <c r="C157" s="12" t="s">
        <v>148</v>
      </c>
      <c r="D157" s="12" t="s">
        <v>132</v>
      </c>
      <c r="E157" s="12" t="s">
        <v>133</v>
      </c>
      <c r="F157" s="12" t="s">
        <v>34</v>
      </c>
      <c r="G157" s="12" t="s">
        <v>35</v>
      </c>
      <c r="H157" s="49">
        <v>25</v>
      </c>
      <c r="I157" s="49">
        <v>1.5</v>
      </c>
      <c r="J157" s="12" t="s">
        <v>1318</v>
      </c>
      <c r="K157" s="12" t="s">
        <v>3028</v>
      </c>
      <c r="L157" s="12" t="s">
        <v>3029</v>
      </c>
      <c r="M157" s="12">
        <v>0</v>
      </c>
      <c r="N157" s="12">
        <v>1</v>
      </c>
      <c r="O157" s="12">
        <v>0</v>
      </c>
      <c r="P157" s="12">
        <v>0</v>
      </c>
      <c r="Q157" s="12" t="s">
        <v>3030</v>
      </c>
      <c r="R157" s="12" t="s">
        <v>3034</v>
      </c>
      <c r="S157" s="12" t="s">
        <v>3032</v>
      </c>
    </row>
    <row r="158" spans="1:19" ht="15" customHeight="1" x14ac:dyDescent="0.25">
      <c r="A158" s="12" t="s">
        <v>3190</v>
      </c>
      <c r="B158" s="12" t="s">
        <v>147</v>
      </c>
      <c r="C158" s="12" t="s">
        <v>148</v>
      </c>
      <c r="D158" s="12" t="s">
        <v>132</v>
      </c>
      <c r="E158" s="12" t="s">
        <v>133</v>
      </c>
      <c r="F158" s="12" t="s">
        <v>52</v>
      </c>
      <c r="G158" s="12" t="s">
        <v>53</v>
      </c>
      <c r="H158" s="49">
        <v>25</v>
      </c>
      <c r="I158" s="49">
        <v>1.5</v>
      </c>
      <c r="J158" s="12" t="s">
        <v>1318</v>
      </c>
      <c r="K158" s="12" t="s">
        <v>3028</v>
      </c>
      <c r="L158" s="12" t="s">
        <v>3029</v>
      </c>
      <c r="M158" s="12">
        <v>0</v>
      </c>
      <c r="N158" s="12">
        <v>0</v>
      </c>
      <c r="O158" s="12">
        <v>0</v>
      </c>
      <c r="P158" s="12">
        <v>0</v>
      </c>
      <c r="Q158" s="12" t="s">
        <v>3030</v>
      </c>
      <c r="R158" s="12" t="s">
        <v>3031</v>
      </c>
      <c r="S158" s="12" t="s">
        <v>3032</v>
      </c>
    </row>
    <row r="159" spans="1:19" ht="15" customHeight="1" x14ac:dyDescent="0.25">
      <c r="A159" s="12" t="s">
        <v>3191</v>
      </c>
      <c r="B159" s="12" t="s">
        <v>147</v>
      </c>
      <c r="C159" s="12" t="s">
        <v>148</v>
      </c>
      <c r="D159" s="12" t="s">
        <v>132</v>
      </c>
      <c r="E159" s="12" t="s">
        <v>133</v>
      </c>
      <c r="F159" s="12" t="s">
        <v>72</v>
      </c>
      <c r="G159" s="12" t="s">
        <v>73</v>
      </c>
      <c r="H159" s="49">
        <v>25</v>
      </c>
      <c r="I159" s="49">
        <v>1.5</v>
      </c>
      <c r="J159" s="12" t="s">
        <v>1318</v>
      </c>
      <c r="K159" s="12" t="s">
        <v>3028</v>
      </c>
      <c r="L159" s="12" t="s">
        <v>3029</v>
      </c>
      <c r="M159" s="12">
        <v>0</v>
      </c>
      <c r="N159" s="12">
        <v>0</v>
      </c>
      <c r="O159" s="12">
        <v>0</v>
      </c>
      <c r="P159" s="12">
        <v>0</v>
      </c>
      <c r="Q159" s="12" t="s">
        <v>3030</v>
      </c>
      <c r="R159" s="12" t="s">
        <v>3031</v>
      </c>
      <c r="S159" s="12" t="s">
        <v>3032</v>
      </c>
    </row>
    <row r="160" spans="1:19" ht="15" customHeight="1" x14ac:dyDescent="0.25">
      <c r="A160" s="12" t="s">
        <v>3192</v>
      </c>
      <c r="B160" s="12" t="s">
        <v>147</v>
      </c>
      <c r="C160" s="12" t="s">
        <v>148</v>
      </c>
      <c r="D160" s="12" t="s">
        <v>132</v>
      </c>
      <c r="E160" s="12" t="s">
        <v>133</v>
      </c>
      <c r="F160" s="12" t="s">
        <v>76</v>
      </c>
      <c r="G160" s="12" t="s">
        <v>77</v>
      </c>
      <c r="H160" s="49">
        <v>25</v>
      </c>
      <c r="I160" s="49">
        <v>1.5</v>
      </c>
      <c r="J160" s="12" t="s">
        <v>1318</v>
      </c>
      <c r="K160" s="12" t="s">
        <v>3028</v>
      </c>
      <c r="L160" s="12" t="s">
        <v>3029</v>
      </c>
      <c r="M160" s="12">
        <v>0</v>
      </c>
      <c r="N160" s="12">
        <v>0</v>
      </c>
      <c r="O160" s="12">
        <v>0</v>
      </c>
      <c r="P160" s="12">
        <v>0</v>
      </c>
      <c r="Q160" s="12" t="s">
        <v>3030</v>
      </c>
      <c r="R160" s="12" t="s">
        <v>3031</v>
      </c>
      <c r="S160" s="12" t="s">
        <v>3032</v>
      </c>
    </row>
    <row r="161" spans="1:19" ht="15" customHeight="1" x14ac:dyDescent="0.25">
      <c r="A161" s="12" t="s">
        <v>3193</v>
      </c>
      <c r="B161" s="12" t="s">
        <v>147</v>
      </c>
      <c r="C161" s="12" t="s">
        <v>148</v>
      </c>
      <c r="D161" s="12" t="s">
        <v>132</v>
      </c>
      <c r="E161" s="12" t="s">
        <v>133</v>
      </c>
      <c r="F161" s="12" t="s">
        <v>84</v>
      </c>
      <c r="G161" s="12" t="s">
        <v>85</v>
      </c>
      <c r="H161" s="49">
        <v>25</v>
      </c>
      <c r="I161" s="49">
        <v>1.5</v>
      </c>
      <c r="J161" s="12" t="s">
        <v>1318</v>
      </c>
      <c r="K161" s="12" t="s">
        <v>3028</v>
      </c>
      <c r="L161" s="12" t="s">
        <v>3029</v>
      </c>
      <c r="M161" s="12">
        <v>0</v>
      </c>
      <c r="N161" s="12">
        <v>1</v>
      </c>
      <c r="O161" s="12">
        <v>0</v>
      </c>
      <c r="P161" s="12">
        <v>0</v>
      </c>
      <c r="Q161" s="12" t="s">
        <v>3030</v>
      </c>
      <c r="R161" s="12" t="s">
        <v>3034</v>
      </c>
      <c r="S161" s="12" t="s">
        <v>3032</v>
      </c>
    </row>
    <row r="162" spans="1:19" ht="15" customHeight="1" x14ac:dyDescent="0.25">
      <c r="A162" s="12" t="s">
        <v>3194</v>
      </c>
      <c r="B162" s="12" t="s">
        <v>150</v>
      </c>
      <c r="C162" s="12" t="s">
        <v>151</v>
      </c>
      <c r="D162" s="12" t="s">
        <v>251</v>
      </c>
      <c r="E162" s="12" t="s">
        <v>252</v>
      </c>
      <c r="F162" s="12" t="s">
        <v>4</v>
      </c>
      <c r="G162" s="12" t="s">
        <v>5</v>
      </c>
      <c r="H162" s="49">
        <v>25</v>
      </c>
      <c r="I162" s="49">
        <v>9.6999999999999993</v>
      </c>
      <c r="J162" s="12" t="s">
        <v>1318</v>
      </c>
      <c r="K162" s="12" t="s">
        <v>3028</v>
      </c>
      <c r="L162" s="12" t="s">
        <v>3029</v>
      </c>
      <c r="M162" s="12">
        <v>0</v>
      </c>
      <c r="N162" s="12">
        <v>0</v>
      </c>
      <c r="O162" s="12">
        <v>0</v>
      </c>
      <c r="P162" s="12">
        <v>0</v>
      </c>
      <c r="Q162" s="12" t="s">
        <v>3030</v>
      </c>
      <c r="R162" s="12" t="s">
        <v>3031</v>
      </c>
      <c r="S162" s="12" t="s">
        <v>3032</v>
      </c>
    </row>
    <row r="163" spans="1:19" ht="15" customHeight="1" x14ac:dyDescent="0.25">
      <c r="A163" s="12" t="s">
        <v>3195</v>
      </c>
      <c r="B163" s="12" t="s">
        <v>150</v>
      </c>
      <c r="C163" s="12" t="s">
        <v>151</v>
      </c>
      <c r="D163" s="12" t="s">
        <v>251</v>
      </c>
      <c r="E163" s="12" t="s">
        <v>252</v>
      </c>
      <c r="F163" s="12" t="s">
        <v>26</v>
      </c>
      <c r="G163" s="12" t="s">
        <v>27</v>
      </c>
      <c r="H163" s="49">
        <v>25</v>
      </c>
      <c r="I163" s="49">
        <v>9.6999999999999993</v>
      </c>
      <c r="J163" s="12" t="s">
        <v>1318</v>
      </c>
      <c r="K163" s="12" t="s">
        <v>3028</v>
      </c>
      <c r="L163" s="12" t="s">
        <v>3029</v>
      </c>
      <c r="M163" s="12">
        <v>0</v>
      </c>
      <c r="N163" s="12">
        <v>1</v>
      </c>
      <c r="O163" s="12">
        <v>0</v>
      </c>
      <c r="P163" s="12">
        <v>0</v>
      </c>
      <c r="Q163" s="12" t="s">
        <v>3030</v>
      </c>
      <c r="R163" s="12" t="s">
        <v>3034</v>
      </c>
      <c r="S163" s="12" t="s">
        <v>3032</v>
      </c>
    </row>
    <row r="164" spans="1:19" ht="15" customHeight="1" x14ac:dyDescent="0.25">
      <c r="A164" s="12" t="s">
        <v>3196</v>
      </c>
      <c r="B164" s="12" t="s">
        <v>150</v>
      </c>
      <c r="C164" s="12" t="s">
        <v>151</v>
      </c>
      <c r="D164" s="12" t="s">
        <v>251</v>
      </c>
      <c r="E164" s="12" t="s">
        <v>252</v>
      </c>
      <c r="F164" s="12" t="s">
        <v>30</v>
      </c>
      <c r="G164" s="12" t="s">
        <v>31</v>
      </c>
      <c r="H164" s="49">
        <v>25</v>
      </c>
      <c r="I164" s="49">
        <v>9.6999999999999993</v>
      </c>
      <c r="J164" s="12" t="s">
        <v>1318</v>
      </c>
      <c r="K164" s="12" t="s">
        <v>3028</v>
      </c>
      <c r="L164" s="12" t="s">
        <v>3029</v>
      </c>
      <c r="M164" s="12">
        <v>0</v>
      </c>
      <c r="N164" s="12">
        <v>0</v>
      </c>
      <c r="O164" s="12">
        <v>0</v>
      </c>
      <c r="P164" s="12">
        <v>0</v>
      </c>
      <c r="Q164" s="12" t="s">
        <v>3030</v>
      </c>
      <c r="R164" s="12" t="s">
        <v>3031</v>
      </c>
      <c r="S164" s="12" t="s">
        <v>3032</v>
      </c>
    </row>
    <row r="165" spans="1:19" ht="15" customHeight="1" x14ac:dyDescent="0.25">
      <c r="A165" s="12" t="s">
        <v>3197</v>
      </c>
      <c r="B165" s="12" t="s">
        <v>150</v>
      </c>
      <c r="C165" s="12" t="s">
        <v>151</v>
      </c>
      <c r="D165" s="12" t="s">
        <v>251</v>
      </c>
      <c r="E165" s="12" t="s">
        <v>252</v>
      </c>
      <c r="F165" s="12" t="s">
        <v>34</v>
      </c>
      <c r="G165" s="12" t="s">
        <v>35</v>
      </c>
      <c r="H165" s="49">
        <v>25</v>
      </c>
      <c r="I165" s="49">
        <v>9.6999999999999993</v>
      </c>
      <c r="J165" s="12" t="s">
        <v>1318</v>
      </c>
      <c r="K165" s="12" t="s">
        <v>3028</v>
      </c>
      <c r="L165" s="12" t="s">
        <v>3029</v>
      </c>
      <c r="M165" s="12">
        <v>0</v>
      </c>
      <c r="N165" s="12">
        <v>2</v>
      </c>
      <c r="O165" s="12">
        <v>0</v>
      </c>
      <c r="P165" s="12">
        <v>1</v>
      </c>
      <c r="Q165" s="12" t="s">
        <v>3030</v>
      </c>
      <c r="R165" s="12" t="s">
        <v>3034</v>
      </c>
      <c r="S165" s="12" t="s">
        <v>3032</v>
      </c>
    </row>
    <row r="166" spans="1:19" ht="15" customHeight="1" x14ac:dyDescent="0.25">
      <c r="A166" s="12" t="s">
        <v>3198</v>
      </c>
      <c r="B166" s="12" t="s">
        <v>150</v>
      </c>
      <c r="C166" s="12" t="s">
        <v>151</v>
      </c>
      <c r="D166" s="12" t="s">
        <v>251</v>
      </c>
      <c r="E166" s="12" t="s">
        <v>252</v>
      </c>
      <c r="F166" s="12" t="s">
        <v>52</v>
      </c>
      <c r="G166" s="12" t="s">
        <v>53</v>
      </c>
      <c r="H166" s="49">
        <v>25</v>
      </c>
      <c r="I166" s="49">
        <v>9.6999999999999993</v>
      </c>
      <c r="J166" s="12" t="s">
        <v>1318</v>
      </c>
      <c r="K166" s="12" t="s">
        <v>3028</v>
      </c>
      <c r="L166" s="12" t="s">
        <v>3029</v>
      </c>
      <c r="M166" s="12">
        <v>0</v>
      </c>
      <c r="N166" s="12">
        <v>0</v>
      </c>
      <c r="O166" s="12">
        <v>0</v>
      </c>
      <c r="P166" s="12">
        <v>0</v>
      </c>
      <c r="Q166" s="12" t="s">
        <v>3030</v>
      </c>
      <c r="R166" s="12" t="s">
        <v>3031</v>
      </c>
      <c r="S166" s="12" t="s">
        <v>3032</v>
      </c>
    </row>
    <row r="167" spans="1:19" ht="15" customHeight="1" x14ac:dyDescent="0.25">
      <c r="A167" s="12" t="s">
        <v>3199</v>
      </c>
      <c r="B167" s="12" t="s">
        <v>150</v>
      </c>
      <c r="C167" s="12" t="s">
        <v>151</v>
      </c>
      <c r="D167" s="12" t="s">
        <v>251</v>
      </c>
      <c r="E167" s="12" t="s">
        <v>252</v>
      </c>
      <c r="F167" s="12" t="s">
        <v>72</v>
      </c>
      <c r="G167" s="12" t="s">
        <v>73</v>
      </c>
      <c r="H167" s="49">
        <v>25</v>
      </c>
      <c r="I167" s="49">
        <v>9.6999999999999993</v>
      </c>
      <c r="J167" s="12" t="s">
        <v>1318</v>
      </c>
      <c r="K167" s="12" t="s">
        <v>3028</v>
      </c>
      <c r="L167" s="12" t="s">
        <v>3029</v>
      </c>
      <c r="M167" s="12">
        <v>0</v>
      </c>
      <c r="N167" s="12">
        <v>1</v>
      </c>
      <c r="O167" s="12">
        <v>0</v>
      </c>
      <c r="P167" s="12">
        <v>0</v>
      </c>
      <c r="Q167" s="12" t="s">
        <v>3030</v>
      </c>
      <c r="R167" s="12" t="s">
        <v>3034</v>
      </c>
      <c r="S167" s="12" t="s">
        <v>3032</v>
      </c>
    </row>
    <row r="168" spans="1:19" ht="15" customHeight="1" x14ac:dyDescent="0.25">
      <c r="A168" s="12" t="s">
        <v>3200</v>
      </c>
      <c r="B168" s="12" t="s">
        <v>150</v>
      </c>
      <c r="C168" s="12" t="s">
        <v>151</v>
      </c>
      <c r="D168" s="12" t="s">
        <v>251</v>
      </c>
      <c r="E168" s="12" t="s">
        <v>252</v>
      </c>
      <c r="F168" s="12" t="s">
        <v>76</v>
      </c>
      <c r="G168" s="12" t="s">
        <v>77</v>
      </c>
      <c r="H168" s="49">
        <v>25</v>
      </c>
      <c r="I168" s="49">
        <v>9.6999999999999993</v>
      </c>
      <c r="J168" s="12" t="s">
        <v>1318</v>
      </c>
      <c r="K168" s="12" t="s">
        <v>3028</v>
      </c>
      <c r="L168" s="12" t="s">
        <v>3029</v>
      </c>
      <c r="M168" s="12">
        <v>0</v>
      </c>
      <c r="N168" s="12">
        <v>1</v>
      </c>
      <c r="O168" s="12">
        <v>0</v>
      </c>
      <c r="P168" s="12">
        <v>0</v>
      </c>
      <c r="Q168" s="12" t="s">
        <v>3030</v>
      </c>
      <c r="R168" s="12" t="s">
        <v>3034</v>
      </c>
      <c r="S168" s="12" t="s">
        <v>3032</v>
      </c>
    </row>
    <row r="169" spans="1:19" ht="15" customHeight="1" x14ac:dyDescent="0.25">
      <c r="A169" s="12" t="s">
        <v>3201</v>
      </c>
      <c r="B169" s="12" t="s">
        <v>150</v>
      </c>
      <c r="C169" s="12" t="s">
        <v>151</v>
      </c>
      <c r="D169" s="12" t="s">
        <v>251</v>
      </c>
      <c r="E169" s="12" t="s">
        <v>252</v>
      </c>
      <c r="F169" s="12" t="s">
        <v>84</v>
      </c>
      <c r="G169" s="12" t="s">
        <v>85</v>
      </c>
      <c r="H169" s="49">
        <v>25</v>
      </c>
      <c r="I169" s="49">
        <v>9.6999999999999993</v>
      </c>
      <c r="J169" s="12" t="s">
        <v>1318</v>
      </c>
      <c r="K169" s="12" t="s">
        <v>3028</v>
      </c>
      <c r="L169" s="12" t="s">
        <v>3029</v>
      </c>
      <c r="M169" s="12">
        <v>0</v>
      </c>
      <c r="N169" s="12">
        <v>0</v>
      </c>
      <c r="O169" s="12">
        <v>0</v>
      </c>
      <c r="P169" s="12">
        <v>0</v>
      </c>
      <c r="Q169" s="12" t="s">
        <v>3030</v>
      </c>
      <c r="R169" s="12" t="s">
        <v>3031</v>
      </c>
      <c r="S169" s="12" t="s">
        <v>3032</v>
      </c>
    </row>
    <row r="170" spans="1:19" ht="15" customHeight="1" x14ac:dyDescent="0.25">
      <c r="A170" s="12" t="s">
        <v>3202</v>
      </c>
      <c r="B170" s="12" t="s">
        <v>150</v>
      </c>
      <c r="C170" s="12" t="s">
        <v>151</v>
      </c>
      <c r="D170" s="12" t="s">
        <v>242</v>
      </c>
      <c r="E170" s="12" t="s">
        <v>243</v>
      </c>
      <c r="F170" s="12" t="s">
        <v>4</v>
      </c>
      <c r="G170" s="12" t="s">
        <v>5</v>
      </c>
      <c r="H170" s="49">
        <v>25</v>
      </c>
      <c r="I170" s="49">
        <v>10.6</v>
      </c>
      <c r="J170" s="12" t="s">
        <v>1318</v>
      </c>
      <c r="K170" s="12" t="s">
        <v>3028</v>
      </c>
      <c r="L170" s="12" t="s">
        <v>3029</v>
      </c>
      <c r="M170" s="12">
        <v>0</v>
      </c>
      <c r="N170" s="12">
        <v>0</v>
      </c>
      <c r="O170" s="12">
        <v>0</v>
      </c>
      <c r="P170" s="12">
        <v>0</v>
      </c>
      <c r="Q170" s="12" t="s">
        <v>3030</v>
      </c>
      <c r="R170" s="12" t="s">
        <v>3031</v>
      </c>
      <c r="S170" s="12" t="s">
        <v>3032</v>
      </c>
    </row>
    <row r="171" spans="1:19" ht="15" customHeight="1" x14ac:dyDescent="0.25">
      <c r="A171" s="12" t="s">
        <v>3203</v>
      </c>
      <c r="B171" s="12" t="s">
        <v>150</v>
      </c>
      <c r="C171" s="12" t="s">
        <v>151</v>
      </c>
      <c r="D171" s="12" t="s">
        <v>242</v>
      </c>
      <c r="E171" s="12" t="s">
        <v>243</v>
      </c>
      <c r="F171" s="12" t="s">
        <v>26</v>
      </c>
      <c r="G171" s="12" t="s">
        <v>27</v>
      </c>
      <c r="H171" s="49">
        <v>25</v>
      </c>
      <c r="I171" s="49">
        <v>10.6</v>
      </c>
      <c r="J171" s="12" t="s">
        <v>1318</v>
      </c>
      <c r="K171" s="12" t="s">
        <v>3028</v>
      </c>
      <c r="L171" s="12" t="s">
        <v>3029</v>
      </c>
      <c r="M171" s="12">
        <v>0</v>
      </c>
      <c r="N171" s="12">
        <v>1</v>
      </c>
      <c r="O171" s="12">
        <v>0</v>
      </c>
      <c r="P171" s="12">
        <v>0</v>
      </c>
      <c r="Q171" s="12" t="s">
        <v>3030</v>
      </c>
      <c r="R171" s="12" t="s">
        <v>3034</v>
      </c>
      <c r="S171" s="12" t="s">
        <v>3032</v>
      </c>
    </row>
    <row r="172" spans="1:19" ht="15" customHeight="1" x14ac:dyDescent="0.25">
      <c r="A172" s="12" t="s">
        <v>3204</v>
      </c>
      <c r="B172" s="12" t="s">
        <v>150</v>
      </c>
      <c r="C172" s="12" t="s">
        <v>151</v>
      </c>
      <c r="D172" s="12" t="s">
        <v>242</v>
      </c>
      <c r="E172" s="12" t="s">
        <v>243</v>
      </c>
      <c r="F172" s="12" t="s">
        <v>30</v>
      </c>
      <c r="G172" s="12" t="s">
        <v>31</v>
      </c>
      <c r="H172" s="49">
        <v>25</v>
      </c>
      <c r="I172" s="49">
        <v>10.6</v>
      </c>
      <c r="J172" s="12" t="s">
        <v>1318</v>
      </c>
      <c r="K172" s="12" t="s">
        <v>3028</v>
      </c>
      <c r="L172" s="12" t="s">
        <v>3029</v>
      </c>
      <c r="M172" s="12">
        <v>0</v>
      </c>
      <c r="N172" s="12">
        <v>0</v>
      </c>
      <c r="O172" s="12">
        <v>0</v>
      </c>
      <c r="P172" s="12">
        <v>0</v>
      </c>
      <c r="Q172" s="12" t="s">
        <v>3030</v>
      </c>
      <c r="R172" s="12" t="s">
        <v>3031</v>
      </c>
      <c r="S172" s="12" t="s">
        <v>3032</v>
      </c>
    </row>
    <row r="173" spans="1:19" ht="15" customHeight="1" x14ac:dyDescent="0.25">
      <c r="A173" s="12" t="s">
        <v>3205</v>
      </c>
      <c r="B173" s="12" t="s">
        <v>150</v>
      </c>
      <c r="C173" s="12" t="s">
        <v>151</v>
      </c>
      <c r="D173" s="12" t="s">
        <v>242</v>
      </c>
      <c r="E173" s="12" t="s">
        <v>243</v>
      </c>
      <c r="F173" s="12" t="s">
        <v>34</v>
      </c>
      <c r="G173" s="12" t="s">
        <v>35</v>
      </c>
      <c r="H173" s="49">
        <v>25</v>
      </c>
      <c r="I173" s="49">
        <v>10.6</v>
      </c>
      <c r="J173" s="12" t="s">
        <v>1318</v>
      </c>
      <c r="K173" s="12" t="s">
        <v>3028</v>
      </c>
      <c r="L173" s="12" t="s">
        <v>3029</v>
      </c>
      <c r="M173" s="12">
        <v>0</v>
      </c>
      <c r="N173" s="12">
        <v>2</v>
      </c>
      <c r="O173" s="12">
        <v>0</v>
      </c>
      <c r="P173" s="12">
        <v>1</v>
      </c>
      <c r="Q173" s="12" t="s">
        <v>3030</v>
      </c>
      <c r="R173" s="12" t="s">
        <v>3034</v>
      </c>
      <c r="S173" s="12" t="s">
        <v>3032</v>
      </c>
    </row>
    <row r="174" spans="1:19" ht="15" customHeight="1" x14ac:dyDescent="0.25">
      <c r="A174" s="12" t="s">
        <v>3206</v>
      </c>
      <c r="B174" s="12" t="s">
        <v>150</v>
      </c>
      <c r="C174" s="12" t="s">
        <v>151</v>
      </c>
      <c r="D174" s="12" t="s">
        <v>242</v>
      </c>
      <c r="E174" s="12" t="s">
        <v>243</v>
      </c>
      <c r="F174" s="12" t="s">
        <v>38</v>
      </c>
      <c r="G174" s="12" t="s">
        <v>39</v>
      </c>
      <c r="H174" s="49">
        <v>25</v>
      </c>
      <c r="I174" s="49">
        <v>10.6</v>
      </c>
      <c r="J174" s="12" t="s">
        <v>1318</v>
      </c>
      <c r="K174" s="12" t="s">
        <v>3028</v>
      </c>
      <c r="L174" s="12" t="s">
        <v>3029</v>
      </c>
      <c r="M174" s="12">
        <v>1</v>
      </c>
      <c r="N174" s="12">
        <v>0</v>
      </c>
      <c r="O174" s="12">
        <v>0</v>
      </c>
      <c r="P174" s="12">
        <v>0</v>
      </c>
      <c r="Q174" s="12" t="s">
        <v>3030</v>
      </c>
      <c r="R174" s="12" t="s">
        <v>3034</v>
      </c>
      <c r="S174" s="12" t="s">
        <v>3032</v>
      </c>
    </row>
    <row r="175" spans="1:19" ht="15" customHeight="1" x14ac:dyDescent="0.25">
      <c r="A175" s="12" t="s">
        <v>3207</v>
      </c>
      <c r="B175" s="12" t="s">
        <v>150</v>
      </c>
      <c r="C175" s="12" t="s">
        <v>151</v>
      </c>
      <c r="D175" s="12" t="s">
        <v>242</v>
      </c>
      <c r="E175" s="12" t="s">
        <v>243</v>
      </c>
      <c r="F175" s="12" t="s">
        <v>46</v>
      </c>
      <c r="G175" s="12" t="s">
        <v>47</v>
      </c>
      <c r="H175" s="49">
        <v>25</v>
      </c>
      <c r="I175" s="49">
        <v>10.6</v>
      </c>
      <c r="J175" s="12" t="s">
        <v>1318</v>
      </c>
      <c r="K175" s="12" t="s">
        <v>3028</v>
      </c>
      <c r="L175" s="12" t="s">
        <v>3029</v>
      </c>
      <c r="M175" s="12">
        <v>0</v>
      </c>
      <c r="N175" s="12">
        <v>0</v>
      </c>
      <c r="O175" s="12">
        <v>0</v>
      </c>
      <c r="P175" s="12">
        <v>0</v>
      </c>
      <c r="Q175" s="12" t="s">
        <v>3030</v>
      </c>
      <c r="R175" s="12" t="s">
        <v>3031</v>
      </c>
      <c r="S175" s="12" t="s">
        <v>3032</v>
      </c>
    </row>
    <row r="176" spans="1:19" ht="15" customHeight="1" x14ac:dyDescent="0.25">
      <c r="A176" s="12" t="s">
        <v>3208</v>
      </c>
      <c r="B176" s="12" t="s">
        <v>150</v>
      </c>
      <c r="C176" s="12" t="s">
        <v>151</v>
      </c>
      <c r="D176" s="12" t="s">
        <v>242</v>
      </c>
      <c r="E176" s="12" t="s">
        <v>243</v>
      </c>
      <c r="F176" s="12" t="s">
        <v>48</v>
      </c>
      <c r="G176" s="12" t="s">
        <v>49</v>
      </c>
      <c r="H176" s="49">
        <v>25</v>
      </c>
      <c r="I176" s="49">
        <v>10.6</v>
      </c>
      <c r="J176" s="12" t="s">
        <v>1318</v>
      </c>
      <c r="K176" s="12" t="s">
        <v>3028</v>
      </c>
      <c r="L176" s="12" t="s">
        <v>3029</v>
      </c>
      <c r="M176" s="12">
        <v>0</v>
      </c>
      <c r="N176" s="12">
        <v>0</v>
      </c>
      <c r="O176" s="12">
        <v>0</v>
      </c>
      <c r="P176" s="12">
        <v>0</v>
      </c>
      <c r="Q176" s="12" t="s">
        <v>3030</v>
      </c>
      <c r="R176" s="12" t="s">
        <v>3031</v>
      </c>
      <c r="S176" s="12" t="s">
        <v>3032</v>
      </c>
    </row>
    <row r="177" spans="1:19" ht="15" customHeight="1" x14ac:dyDescent="0.25">
      <c r="A177" s="12" t="s">
        <v>3209</v>
      </c>
      <c r="B177" s="12" t="s">
        <v>150</v>
      </c>
      <c r="C177" s="12" t="s">
        <v>151</v>
      </c>
      <c r="D177" s="12" t="s">
        <v>242</v>
      </c>
      <c r="E177" s="12" t="s">
        <v>243</v>
      </c>
      <c r="F177" s="12" t="s">
        <v>52</v>
      </c>
      <c r="G177" s="12" t="s">
        <v>53</v>
      </c>
      <c r="H177" s="49">
        <v>25</v>
      </c>
      <c r="I177" s="49">
        <v>10.6</v>
      </c>
      <c r="J177" s="12" t="s">
        <v>1318</v>
      </c>
      <c r="K177" s="12" t="s">
        <v>3028</v>
      </c>
      <c r="L177" s="12" t="s">
        <v>3029</v>
      </c>
      <c r="M177" s="12">
        <v>0</v>
      </c>
      <c r="N177" s="12">
        <v>0</v>
      </c>
      <c r="O177" s="12">
        <v>0</v>
      </c>
      <c r="P177" s="12">
        <v>0</v>
      </c>
      <c r="Q177" s="12" t="s">
        <v>3030</v>
      </c>
      <c r="R177" s="12" t="s">
        <v>3031</v>
      </c>
      <c r="S177" s="12" t="s">
        <v>3032</v>
      </c>
    </row>
    <row r="178" spans="1:19" ht="15" customHeight="1" x14ac:dyDescent="0.25">
      <c r="A178" s="12" t="s">
        <v>3210</v>
      </c>
      <c r="B178" s="12" t="s">
        <v>150</v>
      </c>
      <c r="C178" s="12" t="s">
        <v>151</v>
      </c>
      <c r="D178" s="12" t="s">
        <v>242</v>
      </c>
      <c r="E178" s="12" t="s">
        <v>243</v>
      </c>
      <c r="F178" s="12" t="s">
        <v>72</v>
      </c>
      <c r="G178" s="12" t="s">
        <v>73</v>
      </c>
      <c r="H178" s="49">
        <v>25</v>
      </c>
      <c r="I178" s="49">
        <v>10.6</v>
      </c>
      <c r="J178" s="12" t="s">
        <v>1318</v>
      </c>
      <c r="K178" s="12" t="s">
        <v>3028</v>
      </c>
      <c r="L178" s="12" t="s">
        <v>3029</v>
      </c>
      <c r="M178" s="12">
        <v>0</v>
      </c>
      <c r="N178" s="12">
        <v>1</v>
      </c>
      <c r="O178" s="12">
        <v>0</v>
      </c>
      <c r="P178" s="12">
        <v>0</v>
      </c>
      <c r="Q178" s="12" t="s">
        <v>3030</v>
      </c>
      <c r="R178" s="12" t="s">
        <v>3034</v>
      </c>
      <c r="S178" s="12" t="s">
        <v>3032</v>
      </c>
    </row>
    <row r="179" spans="1:19" ht="15" customHeight="1" x14ac:dyDescent="0.25">
      <c r="A179" s="12" t="s">
        <v>3211</v>
      </c>
      <c r="B179" s="12" t="s">
        <v>150</v>
      </c>
      <c r="C179" s="12" t="s">
        <v>151</v>
      </c>
      <c r="D179" s="12" t="s">
        <v>242</v>
      </c>
      <c r="E179" s="12" t="s">
        <v>243</v>
      </c>
      <c r="F179" s="12" t="s">
        <v>76</v>
      </c>
      <c r="G179" s="12" t="s">
        <v>77</v>
      </c>
      <c r="H179" s="49">
        <v>25</v>
      </c>
      <c r="I179" s="49">
        <v>10.6</v>
      </c>
      <c r="J179" s="12" t="s">
        <v>1318</v>
      </c>
      <c r="K179" s="12" t="s">
        <v>3028</v>
      </c>
      <c r="L179" s="12" t="s">
        <v>3029</v>
      </c>
      <c r="M179" s="12">
        <v>0</v>
      </c>
      <c r="N179" s="12">
        <v>0</v>
      </c>
      <c r="O179" s="12">
        <v>0</v>
      </c>
      <c r="P179" s="12">
        <v>0</v>
      </c>
      <c r="Q179" s="12" t="s">
        <v>3030</v>
      </c>
      <c r="R179" s="12" t="s">
        <v>3031</v>
      </c>
      <c r="S179" s="12" t="s">
        <v>3032</v>
      </c>
    </row>
    <row r="180" spans="1:19" ht="15" customHeight="1" x14ac:dyDescent="0.25">
      <c r="A180" s="12" t="s">
        <v>3212</v>
      </c>
      <c r="B180" s="12" t="s">
        <v>150</v>
      </c>
      <c r="C180" s="12" t="s">
        <v>151</v>
      </c>
      <c r="D180" s="12" t="s">
        <v>242</v>
      </c>
      <c r="E180" s="12" t="s">
        <v>243</v>
      </c>
      <c r="F180" s="12" t="s">
        <v>84</v>
      </c>
      <c r="G180" s="12" t="s">
        <v>85</v>
      </c>
      <c r="H180" s="49">
        <v>25</v>
      </c>
      <c r="I180" s="49">
        <v>10.6</v>
      </c>
      <c r="J180" s="12" t="s">
        <v>1318</v>
      </c>
      <c r="K180" s="12" t="s">
        <v>3028</v>
      </c>
      <c r="L180" s="12" t="s">
        <v>3029</v>
      </c>
      <c r="M180" s="12">
        <v>0</v>
      </c>
      <c r="N180" s="12">
        <v>1</v>
      </c>
      <c r="O180" s="12">
        <v>0</v>
      </c>
      <c r="P180" s="12">
        <v>0</v>
      </c>
      <c r="Q180" s="12" t="s">
        <v>3030</v>
      </c>
      <c r="R180" s="12" t="s">
        <v>3034</v>
      </c>
      <c r="S180" s="12" t="s">
        <v>3032</v>
      </c>
    </row>
    <row r="181" spans="1:19" ht="15" customHeight="1" x14ac:dyDescent="0.25">
      <c r="A181" s="12" t="s">
        <v>3213</v>
      </c>
      <c r="B181" s="12" t="s">
        <v>150</v>
      </c>
      <c r="C181" s="12" t="s">
        <v>151</v>
      </c>
      <c r="D181" s="12" t="s">
        <v>248</v>
      </c>
      <c r="E181" s="12" t="s">
        <v>249</v>
      </c>
      <c r="F181" s="12" t="s">
        <v>4</v>
      </c>
      <c r="G181" s="12" t="s">
        <v>5</v>
      </c>
      <c r="H181" s="49">
        <v>25</v>
      </c>
      <c r="I181" s="49">
        <v>11.7</v>
      </c>
      <c r="J181" s="12" t="s">
        <v>1318</v>
      </c>
      <c r="K181" s="12" t="s">
        <v>3028</v>
      </c>
      <c r="L181" s="12" t="s">
        <v>3029</v>
      </c>
      <c r="M181" s="12">
        <v>0</v>
      </c>
      <c r="N181" s="12">
        <v>1</v>
      </c>
      <c r="O181" s="12">
        <v>0</v>
      </c>
      <c r="P181" s="12">
        <v>0</v>
      </c>
      <c r="Q181" s="12" t="s">
        <v>3030</v>
      </c>
      <c r="R181" s="12" t="s">
        <v>3034</v>
      </c>
      <c r="S181" s="12" t="s">
        <v>3032</v>
      </c>
    </row>
    <row r="182" spans="1:19" ht="15" customHeight="1" x14ac:dyDescent="0.25">
      <c r="A182" s="12" t="s">
        <v>3214</v>
      </c>
      <c r="B182" s="12" t="s">
        <v>150</v>
      </c>
      <c r="C182" s="12" t="s">
        <v>151</v>
      </c>
      <c r="D182" s="12" t="s">
        <v>248</v>
      </c>
      <c r="E182" s="12" t="s">
        <v>249</v>
      </c>
      <c r="F182" s="12" t="s">
        <v>26</v>
      </c>
      <c r="G182" s="12" t="s">
        <v>27</v>
      </c>
      <c r="H182" s="49">
        <v>25</v>
      </c>
      <c r="I182" s="49">
        <v>11.7</v>
      </c>
      <c r="J182" s="12" t="s">
        <v>1318</v>
      </c>
      <c r="K182" s="12" t="s">
        <v>3028</v>
      </c>
      <c r="L182" s="12" t="s">
        <v>3029</v>
      </c>
      <c r="M182" s="12">
        <v>0</v>
      </c>
      <c r="N182" s="12">
        <v>1</v>
      </c>
      <c r="O182" s="12">
        <v>0</v>
      </c>
      <c r="P182" s="12">
        <v>0</v>
      </c>
      <c r="Q182" s="12" t="s">
        <v>3030</v>
      </c>
      <c r="R182" s="12" t="s">
        <v>3034</v>
      </c>
      <c r="S182" s="12" t="s">
        <v>3032</v>
      </c>
    </row>
    <row r="183" spans="1:19" ht="15" customHeight="1" x14ac:dyDescent="0.25">
      <c r="A183" s="12" t="s">
        <v>3215</v>
      </c>
      <c r="B183" s="12" t="s">
        <v>150</v>
      </c>
      <c r="C183" s="12" t="s">
        <v>151</v>
      </c>
      <c r="D183" s="12" t="s">
        <v>248</v>
      </c>
      <c r="E183" s="12" t="s">
        <v>249</v>
      </c>
      <c r="F183" s="12" t="s">
        <v>30</v>
      </c>
      <c r="G183" s="12" t="s">
        <v>31</v>
      </c>
      <c r="H183" s="49">
        <v>25</v>
      </c>
      <c r="I183" s="49">
        <v>11.7</v>
      </c>
      <c r="J183" s="12" t="s">
        <v>1318</v>
      </c>
      <c r="K183" s="12" t="s">
        <v>3028</v>
      </c>
      <c r="L183" s="12" t="s">
        <v>3029</v>
      </c>
      <c r="M183" s="12">
        <v>0</v>
      </c>
      <c r="N183" s="12">
        <v>2</v>
      </c>
      <c r="O183" s="12">
        <v>0</v>
      </c>
      <c r="P183" s="12">
        <v>1</v>
      </c>
      <c r="Q183" s="12" t="s">
        <v>3030</v>
      </c>
      <c r="R183" s="12" t="s">
        <v>3034</v>
      </c>
      <c r="S183" s="12" t="s">
        <v>3032</v>
      </c>
    </row>
    <row r="184" spans="1:19" ht="15" customHeight="1" x14ac:dyDescent="0.25">
      <c r="A184" s="12" t="s">
        <v>3216</v>
      </c>
      <c r="B184" s="12" t="s">
        <v>150</v>
      </c>
      <c r="C184" s="12" t="s">
        <v>151</v>
      </c>
      <c r="D184" s="12" t="s">
        <v>248</v>
      </c>
      <c r="E184" s="12" t="s">
        <v>249</v>
      </c>
      <c r="F184" s="12" t="s">
        <v>34</v>
      </c>
      <c r="G184" s="12" t="s">
        <v>35</v>
      </c>
      <c r="H184" s="49">
        <v>25</v>
      </c>
      <c r="I184" s="49">
        <v>11.7</v>
      </c>
      <c r="J184" s="12" t="s">
        <v>1318</v>
      </c>
      <c r="K184" s="12" t="s">
        <v>3028</v>
      </c>
      <c r="L184" s="12" t="s">
        <v>3029</v>
      </c>
      <c r="M184" s="12">
        <v>0</v>
      </c>
      <c r="N184" s="12">
        <v>2</v>
      </c>
      <c r="O184" s="12">
        <v>0</v>
      </c>
      <c r="P184" s="12">
        <v>1</v>
      </c>
      <c r="Q184" s="12" t="s">
        <v>3030</v>
      </c>
      <c r="R184" s="12" t="s">
        <v>3034</v>
      </c>
      <c r="S184" s="12" t="s">
        <v>3032</v>
      </c>
    </row>
    <row r="185" spans="1:19" ht="15" customHeight="1" x14ac:dyDescent="0.25">
      <c r="A185" s="12" t="s">
        <v>3217</v>
      </c>
      <c r="B185" s="12" t="s">
        <v>150</v>
      </c>
      <c r="C185" s="12" t="s">
        <v>151</v>
      </c>
      <c r="D185" s="12" t="s">
        <v>248</v>
      </c>
      <c r="E185" s="12" t="s">
        <v>249</v>
      </c>
      <c r="F185" s="12" t="s">
        <v>52</v>
      </c>
      <c r="G185" s="12" t="s">
        <v>53</v>
      </c>
      <c r="H185" s="49">
        <v>25</v>
      </c>
      <c r="I185" s="49">
        <v>11.7</v>
      </c>
      <c r="J185" s="12" t="s">
        <v>1318</v>
      </c>
      <c r="K185" s="12" t="s">
        <v>3028</v>
      </c>
      <c r="L185" s="12" t="s">
        <v>3029</v>
      </c>
      <c r="M185" s="12">
        <v>0</v>
      </c>
      <c r="N185" s="12">
        <v>0</v>
      </c>
      <c r="O185" s="12">
        <v>0</v>
      </c>
      <c r="P185" s="12">
        <v>0</v>
      </c>
      <c r="Q185" s="12" t="s">
        <v>3030</v>
      </c>
      <c r="R185" s="12" t="s">
        <v>3031</v>
      </c>
      <c r="S185" s="12" t="s">
        <v>3032</v>
      </c>
    </row>
    <row r="186" spans="1:19" ht="15" customHeight="1" x14ac:dyDescent="0.25">
      <c r="A186" s="12" t="s">
        <v>3218</v>
      </c>
      <c r="B186" s="12" t="s">
        <v>150</v>
      </c>
      <c r="C186" s="12" t="s">
        <v>151</v>
      </c>
      <c r="D186" s="12" t="s">
        <v>248</v>
      </c>
      <c r="E186" s="12" t="s">
        <v>249</v>
      </c>
      <c r="F186" s="12" t="s">
        <v>72</v>
      </c>
      <c r="G186" s="12" t="s">
        <v>73</v>
      </c>
      <c r="H186" s="49">
        <v>25</v>
      </c>
      <c r="I186" s="49">
        <v>11.7</v>
      </c>
      <c r="J186" s="12" t="s">
        <v>1318</v>
      </c>
      <c r="K186" s="12" t="s">
        <v>3028</v>
      </c>
      <c r="L186" s="12" t="s">
        <v>3029</v>
      </c>
      <c r="M186" s="12">
        <v>0</v>
      </c>
      <c r="N186" s="12">
        <v>1</v>
      </c>
      <c r="O186" s="12">
        <v>0</v>
      </c>
      <c r="P186" s="12">
        <v>0</v>
      </c>
      <c r="Q186" s="12" t="s">
        <v>3030</v>
      </c>
      <c r="R186" s="12" t="s">
        <v>3034</v>
      </c>
      <c r="S186" s="12" t="s">
        <v>3032</v>
      </c>
    </row>
    <row r="187" spans="1:19" ht="15" customHeight="1" x14ac:dyDescent="0.25">
      <c r="A187" s="12" t="s">
        <v>3219</v>
      </c>
      <c r="B187" s="12" t="s">
        <v>150</v>
      </c>
      <c r="C187" s="12" t="s">
        <v>151</v>
      </c>
      <c r="D187" s="12" t="s">
        <v>248</v>
      </c>
      <c r="E187" s="12" t="s">
        <v>249</v>
      </c>
      <c r="F187" s="12" t="s">
        <v>76</v>
      </c>
      <c r="G187" s="12" t="s">
        <v>77</v>
      </c>
      <c r="H187" s="49">
        <v>25</v>
      </c>
      <c r="I187" s="49">
        <v>11.7</v>
      </c>
      <c r="J187" s="12" t="s">
        <v>1318</v>
      </c>
      <c r="K187" s="12" t="s">
        <v>3028</v>
      </c>
      <c r="L187" s="12" t="s">
        <v>3029</v>
      </c>
      <c r="M187" s="12">
        <v>0</v>
      </c>
      <c r="N187" s="12">
        <v>0</v>
      </c>
      <c r="O187" s="12">
        <v>0</v>
      </c>
      <c r="P187" s="12">
        <v>0</v>
      </c>
      <c r="Q187" s="12" t="s">
        <v>3030</v>
      </c>
      <c r="R187" s="12" t="s">
        <v>3031</v>
      </c>
      <c r="S187" s="12" t="s">
        <v>3032</v>
      </c>
    </row>
    <row r="188" spans="1:19" ht="15" customHeight="1" x14ac:dyDescent="0.25">
      <c r="A188" s="12" t="s">
        <v>3220</v>
      </c>
      <c r="B188" s="12" t="s">
        <v>150</v>
      </c>
      <c r="C188" s="12" t="s">
        <v>151</v>
      </c>
      <c r="D188" s="12" t="s">
        <v>248</v>
      </c>
      <c r="E188" s="12" t="s">
        <v>249</v>
      </c>
      <c r="F188" s="12" t="s">
        <v>84</v>
      </c>
      <c r="G188" s="12" t="s">
        <v>85</v>
      </c>
      <c r="H188" s="49">
        <v>25</v>
      </c>
      <c r="I188" s="49">
        <v>11.7</v>
      </c>
      <c r="J188" s="12" t="s">
        <v>1318</v>
      </c>
      <c r="K188" s="12" t="s">
        <v>3028</v>
      </c>
      <c r="L188" s="12" t="s">
        <v>3029</v>
      </c>
      <c r="M188" s="12">
        <v>0</v>
      </c>
      <c r="N188" s="12">
        <v>1</v>
      </c>
      <c r="O188" s="12">
        <v>0</v>
      </c>
      <c r="P188" s="12">
        <v>0</v>
      </c>
      <c r="Q188" s="12" t="s">
        <v>3030</v>
      </c>
      <c r="R188" s="12" t="s">
        <v>3034</v>
      </c>
      <c r="S188" s="12" t="s">
        <v>3032</v>
      </c>
    </row>
    <row r="189" spans="1:19" ht="15" customHeight="1" x14ac:dyDescent="0.25">
      <c r="A189" s="12" t="s">
        <v>3221</v>
      </c>
      <c r="B189" s="12" t="s">
        <v>153</v>
      </c>
      <c r="C189" s="12" t="s">
        <v>154</v>
      </c>
      <c r="D189" s="12" t="s">
        <v>233</v>
      </c>
      <c r="E189" s="12" t="s">
        <v>234</v>
      </c>
      <c r="F189" s="12" t="s">
        <v>26</v>
      </c>
      <c r="G189" s="12" t="s">
        <v>27</v>
      </c>
      <c r="H189" s="49">
        <v>25</v>
      </c>
      <c r="I189" s="49">
        <v>1.9</v>
      </c>
      <c r="J189" s="12" t="s">
        <v>1318</v>
      </c>
      <c r="K189" s="12" t="s">
        <v>3028</v>
      </c>
      <c r="L189" s="12" t="s">
        <v>3029</v>
      </c>
      <c r="M189" s="12">
        <v>0</v>
      </c>
      <c r="N189" s="12">
        <v>1</v>
      </c>
      <c r="O189" s="12">
        <v>0</v>
      </c>
      <c r="P189" s="12">
        <v>0</v>
      </c>
      <c r="Q189" s="12" t="s">
        <v>3030</v>
      </c>
      <c r="R189" s="12" t="s">
        <v>3034</v>
      </c>
      <c r="S189" s="12" t="s">
        <v>3032</v>
      </c>
    </row>
    <row r="190" spans="1:19" ht="15" customHeight="1" x14ac:dyDescent="0.25">
      <c r="A190" s="12" t="s">
        <v>3222</v>
      </c>
      <c r="B190" s="12" t="s">
        <v>153</v>
      </c>
      <c r="C190" s="12" t="s">
        <v>154</v>
      </c>
      <c r="D190" s="12" t="s">
        <v>233</v>
      </c>
      <c r="E190" s="12" t="s">
        <v>234</v>
      </c>
      <c r="F190" s="12" t="s">
        <v>30</v>
      </c>
      <c r="G190" s="12" t="s">
        <v>31</v>
      </c>
      <c r="H190" s="49">
        <v>25</v>
      </c>
      <c r="I190" s="49">
        <v>1.9</v>
      </c>
      <c r="J190" s="12" t="s">
        <v>1318</v>
      </c>
      <c r="K190" s="12" t="s">
        <v>3028</v>
      </c>
      <c r="L190" s="12" t="s">
        <v>3029</v>
      </c>
      <c r="M190" s="12">
        <v>0</v>
      </c>
      <c r="N190" s="12">
        <v>0</v>
      </c>
      <c r="O190" s="12">
        <v>0</v>
      </c>
      <c r="P190" s="12">
        <v>0</v>
      </c>
      <c r="Q190" s="12" t="s">
        <v>3030</v>
      </c>
      <c r="R190" s="12" t="s">
        <v>3031</v>
      </c>
      <c r="S190" s="12" t="s">
        <v>3032</v>
      </c>
    </row>
    <row r="191" spans="1:19" ht="15" customHeight="1" x14ac:dyDescent="0.25">
      <c r="A191" s="12" t="s">
        <v>3223</v>
      </c>
      <c r="B191" s="12" t="s">
        <v>153</v>
      </c>
      <c r="C191" s="12" t="s">
        <v>154</v>
      </c>
      <c r="D191" s="12" t="s">
        <v>233</v>
      </c>
      <c r="E191" s="12" t="s">
        <v>234</v>
      </c>
      <c r="F191" s="12" t="s">
        <v>34</v>
      </c>
      <c r="G191" s="12" t="s">
        <v>35</v>
      </c>
      <c r="H191" s="49">
        <v>25</v>
      </c>
      <c r="I191" s="49">
        <v>1.9</v>
      </c>
      <c r="J191" s="12" t="s">
        <v>1318</v>
      </c>
      <c r="K191" s="12" t="s">
        <v>3028</v>
      </c>
      <c r="L191" s="12" t="s">
        <v>3029</v>
      </c>
      <c r="M191" s="12">
        <v>1</v>
      </c>
      <c r="N191" s="12">
        <v>2</v>
      </c>
      <c r="O191" s="12">
        <v>0</v>
      </c>
      <c r="P191" s="12">
        <v>1</v>
      </c>
      <c r="Q191" s="12" t="s">
        <v>3030</v>
      </c>
      <c r="R191" s="12" t="s">
        <v>3045</v>
      </c>
      <c r="S191" s="12" t="s">
        <v>3032</v>
      </c>
    </row>
    <row r="192" spans="1:19" ht="15" customHeight="1" x14ac:dyDescent="0.25">
      <c r="A192" s="12" t="s">
        <v>3224</v>
      </c>
      <c r="B192" s="12" t="s">
        <v>153</v>
      </c>
      <c r="C192" s="12" t="s">
        <v>154</v>
      </c>
      <c r="D192" s="12" t="s">
        <v>233</v>
      </c>
      <c r="E192" s="12" t="s">
        <v>234</v>
      </c>
      <c r="F192" s="12" t="s">
        <v>38</v>
      </c>
      <c r="G192" s="12" t="s">
        <v>39</v>
      </c>
      <c r="H192" s="49">
        <v>25</v>
      </c>
      <c r="I192" s="49">
        <v>1.9</v>
      </c>
      <c r="J192" s="12" t="s">
        <v>1318</v>
      </c>
      <c r="K192" s="12" t="s">
        <v>3028</v>
      </c>
      <c r="L192" s="12" t="s">
        <v>3029</v>
      </c>
      <c r="M192" s="12">
        <v>0</v>
      </c>
      <c r="N192" s="12">
        <v>0</v>
      </c>
      <c r="O192" s="12">
        <v>0</v>
      </c>
      <c r="P192" s="12">
        <v>0</v>
      </c>
      <c r="Q192" s="12" t="s">
        <v>3030</v>
      </c>
      <c r="R192" s="12" t="s">
        <v>3031</v>
      </c>
      <c r="S192" s="12" t="s">
        <v>3032</v>
      </c>
    </row>
    <row r="193" spans="1:19" ht="15" customHeight="1" x14ac:dyDescent="0.25">
      <c r="A193" s="12" t="s">
        <v>3225</v>
      </c>
      <c r="B193" s="12" t="s">
        <v>153</v>
      </c>
      <c r="C193" s="12" t="s">
        <v>154</v>
      </c>
      <c r="D193" s="12" t="s">
        <v>233</v>
      </c>
      <c r="E193" s="12" t="s">
        <v>234</v>
      </c>
      <c r="F193" s="12" t="s">
        <v>52</v>
      </c>
      <c r="G193" s="12" t="s">
        <v>53</v>
      </c>
      <c r="H193" s="49">
        <v>25</v>
      </c>
      <c r="I193" s="49">
        <v>1.9</v>
      </c>
      <c r="J193" s="12" t="s">
        <v>1318</v>
      </c>
      <c r="K193" s="12" t="s">
        <v>3028</v>
      </c>
      <c r="L193" s="12" t="s">
        <v>3029</v>
      </c>
      <c r="M193" s="12">
        <v>0</v>
      </c>
      <c r="N193" s="12">
        <v>0</v>
      </c>
      <c r="O193" s="12">
        <v>0</v>
      </c>
      <c r="P193" s="12">
        <v>0</v>
      </c>
      <c r="Q193" s="12" t="s">
        <v>3030</v>
      </c>
      <c r="R193" s="12" t="s">
        <v>3031</v>
      </c>
      <c r="S193" s="12" t="s">
        <v>3032</v>
      </c>
    </row>
    <row r="194" spans="1:19" ht="15" customHeight="1" x14ac:dyDescent="0.25">
      <c r="A194" s="12" t="s">
        <v>3226</v>
      </c>
      <c r="B194" s="12" t="s">
        <v>153</v>
      </c>
      <c r="C194" s="12" t="s">
        <v>154</v>
      </c>
      <c r="D194" s="12" t="s">
        <v>233</v>
      </c>
      <c r="E194" s="12" t="s">
        <v>234</v>
      </c>
      <c r="F194" s="12" t="s">
        <v>72</v>
      </c>
      <c r="G194" s="12" t="s">
        <v>73</v>
      </c>
      <c r="H194" s="49">
        <v>25</v>
      </c>
      <c r="I194" s="49">
        <v>1.9</v>
      </c>
      <c r="J194" s="12" t="s">
        <v>1318</v>
      </c>
      <c r="K194" s="12" t="s">
        <v>3028</v>
      </c>
      <c r="L194" s="12" t="s">
        <v>3029</v>
      </c>
      <c r="M194" s="12">
        <v>0</v>
      </c>
      <c r="N194" s="12">
        <v>0</v>
      </c>
      <c r="O194" s="12">
        <v>0</v>
      </c>
      <c r="P194" s="12">
        <v>0</v>
      </c>
      <c r="Q194" s="12" t="s">
        <v>3030</v>
      </c>
      <c r="R194" s="12" t="s">
        <v>3031</v>
      </c>
      <c r="S194" s="12" t="s">
        <v>3032</v>
      </c>
    </row>
    <row r="195" spans="1:19" ht="15" customHeight="1" x14ac:dyDescent="0.25">
      <c r="A195" s="12" t="s">
        <v>3227</v>
      </c>
      <c r="B195" s="12" t="s">
        <v>153</v>
      </c>
      <c r="C195" s="12" t="s">
        <v>154</v>
      </c>
      <c r="D195" s="12" t="s">
        <v>233</v>
      </c>
      <c r="E195" s="12" t="s">
        <v>234</v>
      </c>
      <c r="F195" s="12" t="s">
        <v>76</v>
      </c>
      <c r="G195" s="12" t="s">
        <v>77</v>
      </c>
      <c r="H195" s="49">
        <v>25</v>
      </c>
      <c r="I195" s="49">
        <v>1.9</v>
      </c>
      <c r="J195" s="12" t="s">
        <v>1318</v>
      </c>
      <c r="K195" s="12" t="s">
        <v>3028</v>
      </c>
      <c r="L195" s="12" t="s">
        <v>3029</v>
      </c>
      <c r="M195" s="12">
        <v>0</v>
      </c>
      <c r="N195" s="12">
        <v>0</v>
      </c>
      <c r="O195" s="12">
        <v>0</v>
      </c>
      <c r="P195" s="12">
        <v>0</v>
      </c>
      <c r="Q195" s="12" t="s">
        <v>3030</v>
      </c>
      <c r="R195" s="12" t="s">
        <v>3031</v>
      </c>
      <c r="S195" s="12" t="s">
        <v>3032</v>
      </c>
    </row>
    <row r="196" spans="1:19" ht="15" customHeight="1" x14ac:dyDescent="0.25">
      <c r="A196" s="12" t="s">
        <v>3228</v>
      </c>
      <c r="B196" s="12" t="s">
        <v>153</v>
      </c>
      <c r="C196" s="12" t="s">
        <v>154</v>
      </c>
      <c r="D196" s="12" t="s">
        <v>233</v>
      </c>
      <c r="E196" s="12" t="s">
        <v>234</v>
      </c>
      <c r="F196" s="12" t="s">
        <v>84</v>
      </c>
      <c r="G196" s="12" t="s">
        <v>85</v>
      </c>
      <c r="H196" s="49">
        <v>25</v>
      </c>
      <c r="I196" s="49">
        <v>1.9</v>
      </c>
      <c r="J196" s="12" t="s">
        <v>1318</v>
      </c>
      <c r="K196" s="12" t="s">
        <v>3028</v>
      </c>
      <c r="L196" s="12" t="s">
        <v>3029</v>
      </c>
      <c r="M196" s="12">
        <v>0</v>
      </c>
      <c r="N196" s="12">
        <v>1</v>
      </c>
      <c r="O196" s="12">
        <v>0</v>
      </c>
      <c r="P196" s="12">
        <v>0</v>
      </c>
      <c r="Q196" s="12" t="s">
        <v>3030</v>
      </c>
      <c r="R196" s="12" t="s">
        <v>3034</v>
      </c>
      <c r="S196" s="12" t="s">
        <v>3032</v>
      </c>
    </row>
    <row r="197" spans="1:19" ht="15" customHeight="1" x14ac:dyDescent="0.25">
      <c r="A197" s="12" t="s">
        <v>3229</v>
      </c>
      <c r="B197" s="12" t="s">
        <v>153</v>
      </c>
      <c r="C197" s="12" t="s">
        <v>154</v>
      </c>
      <c r="D197" s="12" t="s">
        <v>195</v>
      </c>
      <c r="E197" s="12" t="s">
        <v>196</v>
      </c>
      <c r="F197" s="12" t="s">
        <v>26</v>
      </c>
      <c r="G197" s="12" t="s">
        <v>27</v>
      </c>
      <c r="H197" s="49">
        <v>25</v>
      </c>
      <c r="I197" s="49">
        <v>3.6</v>
      </c>
      <c r="J197" s="12" t="s">
        <v>1318</v>
      </c>
      <c r="K197" s="12" t="s">
        <v>3028</v>
      </c>
      <c r="L197" s="12" t="s">
        <v>3029</v>
      </c>
      <c r="M197" s="12">
        <v>0</v>
      </c>
      <c r="N197" s="12">
        <v>1</v>
      </c>
      <c r="O197" s="12">
        <v>0</v>
      </c>
      <c r="P197" s="12">
        <v>0</v>
      </c>
      <c r="Q197" s="12" t="s">
        <v>3030</v>
      </c>
      <c r="R197" s="12" t="s">
        <v>3034</v>
      </c>
      <c r="S197" s="12" t="s">
        <v>3032</v>
      </c>
    </row>
    <row r="198" spans="1:19" ht="15" customHeight="1" x14ac:dyDescent="0.25">
      <c r="A198" s="12" t="s">
        <v>3230</v>
      </c>
      <c r="B198" s="12" t="s">
        <v>153</v>
      </c>
      <c r="C198" s="12" t="s">
        <v>154</v>
      </c>
      <c r="D198" s="12" t="s">
        <v>195</v>
      </c>
      <c r="E198" s="12" t="s">
        <v>196</v>
      </c>
      <c r="F198" s="12" t="s">
        <v>30</v>
      </c>
      <c r="G198" s="12" t="s">
        <v>31</v>
      </c>
      <c r="H198" s="49">
        <v>25</v>
      </c>
      <c r="I198" s="49">
        <v>3.6</v>
      </c>
      <c r="J198" s="12" t="s">
        <v>1318</v>
      </c>
      <c r="K198" s="12" t="s">
        <v>3028</v>
      </c>
      <c r="L198" s="12" t="s">
        <v>3029</v>
      </c>
      <c r="M198" s="12">
        <v>0</v>
      </c>
      <c r="N198" s="12">
        <v>0</v>
      </c>
      <c r="O198" s="12">
        <v>0</v>
      </c>
      <c r="P198" s="12">
        <v>0</v>
      </c>
      <c r="Q198" s="12" t="s">
        <v>3030</v>
      </c>
      <c r="R198" s="12" t="s">
        <v>3031</v>
      </c>
      <c r="S198" s="12" t="s">
        <v>3032</v>
      </c>
    </row>
    <row r="199" spans="1:19" ht="15" customHeight="1" x14ac:dyDescent="0.25">
      <c r="A199" s="12" t="s">
        <v>3231</v>
      </c>
      <c r="B199" s="12" t="s">
        <v>153</v>
      </c>
      <c r="C199" s="12" t="s">
        <v>154</v>
      </c>
      <c r="D199" s="12" t="s">
        <v>195</v>
      </c>
      <c r="E199" s="12" t="s">
        <v>196</v>
      </c>
      <c r="F199" s="12" t="s">
        <v>34</v>
      </c>
      <c r="G199" s="12" t="s">
        <v>35</v>
      </c>
      <c r="H199" s="49">
        <v>25</v>
      </c>
      <c r="I199" s="49">
        <v>3.6</v>
      </c>
      <c r="J199" s="12" t="s">
        <v>1318</v>
      </c>
      <c r="K199" s="12" t="s">
        <v>3028</v>
      </c>
      <c r="L199" s="12" t="s">
        <v>3029</v>
      </c>
      <c r="M199" s="12">
        <v>1</v>
      </c>
      <c r="N199" s="12">
        <v>0</v>
      </c>
      <c r="O199" s="12">
        <v>0</v>
      </c>
      <c r="P199" s="12">
        <v>0</v>
      </c>
      <c r="Q199" s="12" t="s">
        <v>3030</v>
      </c>
      <c r="R199" s="12" t="s">
        <v>3034</v>
      </c>
      <c r="S199" s="12" t="s">
        <v>3032</v>
      </c>
    </row>
    <row r="200" spans="1:19" ht="15" customHeight="1" x14ac:dyDescent="0.25">
      <c r="A200" s="12" t="s">
        <v>3232</v>
      </c>
      <c r="B200" s="12" t="s">
        <v>153</v>
      </c>
      <c r="C200" s="12" t="s">
        <v>154</v>
      </c>
      <c r="D200" s="12" t="s">
        <v>195</v>
      </c>
      <c r="E200" s="12" t="s">
        <v>196</v>
      </c>
      <c r="F200" s="12" t="s">
        <v>52</v>
      </c>
      <c r="G200" s="12" t="s">
        <v>53</v>
      </c>
      <c r="H200" s="49">
        <v>25</v>
      </c>
      <c r="I200" s="49">
        <v>3.6</v>
      </c>
      <c r="J200" s="12" t="s">
        <v>1318</v>
      </c>
      <c r="K200" s="12" t="s">
        <v>3028</v>
      </c>
      <c r="L200" s="12" t="s">
        <v>3029</v>
      </c>
      <c r="M200" s="12">
        <v>0</v>
      </c>
      <c r="N200" s="12">
        <v>1</v>
      </c>
      <c r="O200" s="12">
        <v>0</v>
      </c>
      <c r="P200" s="12">
        <v>0</v>
      </c>
      <c r="Q200" s="12" t="s">
        <v>3030</v>
      </c>
      <c r="R200" s="12" t="s">
        <v>3034</v>
      </c>
      <c r="S200" s="12" t="s">
        <v>3032</v>
      </c>
    </row>
    <row r="201" spans="1:19" ht="15" customHeight="1" x14ac:dyDescent="0.25">
      <c r="A201" s="12" t="s">
        <v>3233</v>
      </c>
      <c r="B201" s="12" t="s">
        <v>153</v>
      </c>
      <c r="C201" s="12" t="s">
        <v>154</v>
      </c>
      <c r="D201" s="12" t="s">
        <v>195</v>
      </c>
      <c r="E201" s="12" t="s">
        <v>196</v>
      </c>
      <c r="F201" s="12" t="s">
        <v>72</v>
      </c>
      <c r="G201" s="12" t="s">
        <v>73</v>
      </c>
      <c r="H201" s="49">
        <v>25</v>
      </c>
      <c r="I201" s="49">
        <v>3.6</v>
      </c>
      <c r="J201" s="12" t="s">
        <v>1318</v>
      </c>
      <c r="K201" s="12" t="s">
        <v>3028</v>
      </c>
      <c r="L201" s="12" t="s">
        <v>3029</v>
      </c>
      <c r="M201" s="12">
        <v>0</v>
      </c>
      <c r="N201" s="12">
        <v>0</v>
      </c>
      <c r="O201" s="12">
        <v>0</v>
      </c>
      <c r="P201" s="12">
        <v>0</v>
      </c>
      <c r="Q201" s="12" t="s">
        <v>3030</v>
      </c>
      <c r="R201" s="12" t="s">
        <v>3031</v>
      </c>
      <c r="S201" s="12" t="s">
        <v>3032</v>
      </c>
    </row>
    <row r="202" spans="1:19" ht="15" customHeight="1" x14ac:dyDescent="0.25">
      <c r="A202" s="12" t="s">
        <v>3234</v>
      </c>
      <c r="B202" s="12" t="s">
        <v>153</v>
      </c>
      <c r="C202" s="12" t="s">
        <v>154</v>
      </c>
      <c r="D202" s="12" t="s">
        <v>195</v>
      </c>
      <c r="E202" s="12" t="s">
        <v>196</v>
      </c>
      <c r="F202" s="12" t="s">
        <v>76</v>
      </c>
      <c r="G202" s="12" t="s">
        <v>77</v>
      </c>
      <c r="H202" s="49">
        <v>25</v>
      </c>
      <c r="I202" s="49">
        <v>3.6</v>
      </c>
      <c r="J202" s="12" t="s">
        <v>1318</v>
      </c>
      <c r="K202" s="12" t="s">
        <v>3028</v>
      </c>
      <c r="L202" s="12" t="s">
        <v>3029</v>
      </c>
      <c r="M202" s="12">
        <v>0</v>
      </c>
      <c r="N202" s="12">
        <v>0</v>
      </c>
      <c r="O202" s="12">
        <v>0</v>
      </c>
      <c r="P202" s="12">
        <v>0</v>
      </c>
      <c r="Q202" s="12" t="s">
        <v>3030</v>
      </c>
      <c r="R202" s="12" t="s">
        <v>3031</v>
      </c>
      <c r="S202" s="12" t="s">
        <v>3032</v>
      </c>
    </row>
    <row r="203" spans="1:19" ht="15" customHeight="1" x14ac:dyDescent="0.25">
      <c r="A203" s="12" t="s">
        <v>3235</v>
      </c>
      <c r="B203" s="12" t="s">
        <v>153</v>
      </c>
      <c r="C203" s="12" t="s">
        <v>154</v>
      </c>
      <c r="D203" s="12" t="s">
        <v>195</v>
      </c>
      <c r="E203" s="12" t="s">
        <v>196</v>
      </c>
      <c r="F203" s="12" t="s">
        <v>84</v>
      </c>
      <c r="G203" s="12" t="s">
        <v>85</v>
      </c>
      <c r="H203" s="49">
        <v>25</v>
      </c>
      <c r="I203" s="49">
        <v>3.6</v>
      </c>
      <c r="J203" s="12" t="s">
        <v>1318</v>
      </c>
      <c r="K203" s="12" t="s">
        <v>3028</v>
      </c>
      <c r="L203" s="12" t="s">
        <v>3029</v>
      </c>
      <c r="M203" s="12">
        <v>0</v>
      </c>
      <c r="N203" s="12">
        <v>0</v>
      </c>
      <c r="O203" s="12">
        <v>0</v>
      </c>
      <c r="P203" s="12">
        <v>0</v>
      </c>
      <c r="Q203" s="12" t="s">
        <v>3030</v>
      </c>
      <c r="R203" s="12" t="s">
        <v>3031</v>
      </c>
      <c r="S203" s="12" t="s">
        <v>3032</v>
      </c>
    </row>
    <row r="204" spans="1:19" ht="15" customHeight="1" x14ac:dyDescent="0.25">
      <c r="A204" s="12" t="s">
        <v>3236</v>
      </c>
      <c r="B204" s="12" t="s">
        <v>153</v>
      </c>
      <c r="C204" s="12" t="s">
        <v>154</v>
      </c>
      <c r="D204" s="12" t="s">
        <v>207</v>
      </c>
      <c r="E204" s="12" t="s">
        <v>208</v>
      </c>
      <c r="F204" s="12" t="s">
        <v>4</v>
      </c>
      <c r="G204" s="12" t="s">
        <v>5</v>
      </c>
      <c r="H204" s="49">
        <v>25</v>
      </c>
      <c r="I204" s="49">
        <v>4.2</v>
      </c>
      <c r="J204" s="12" t="s">
        <v>1318</v>
      </c>
      <c r="K204" s="12" t="s">
        <v>3028</v>
      </c>
      <c r="L204" s="12" t="s">
        <v>3029</v>
      </c>
      <c r="M204" s="12">
        <v>0</v>
      </c>
      <c r="N204" s="12">
        <v>0</v>
      </c>
      <c r="O204" s="12">
        <v>0</v>
      </c>
      <c r="P204" s="12">
        <v>0</v>
      </c>
      <c r="Q204" s="12" t="s">
        <v>3030</v>
      </c>
      <c r="R204" s="12" t="s">
        <v>3031</v>
      </c>
      <c r="S204" s="12" t="s">
        <v>3032</v>
      </c>
    </row>
    <row r="205" spans="1:19" ht="15" customHeight="1" x14ac:dyDescent="0.25">
      <c r="A205" s="12" t="s">
        <v>3237</v>
      </c>
      <c r="B205" s="12" t="s">
        <v>153</v>
      </c>
      <c r="C205" s="12" t="s">
        <v>154</v>
      </c>
      <c r="D205" s="12" t="s">
        <v>207</v>
      </c>
      <c r="E205" s="12" t="s">
        <v>208</v>
      </c>
      <c r="F205" s="12" t="s">
        <v>26</v>
      </c>
      <c r="G205" s="12" t="s">
        <v>27</v>
      </c>
      <c r="H205" s="49">
        <v>25</v>
      </c>
      <c r="I205" s="49">
        <v>4.2</v>
      </c>
      <c r="J205" s="12" t="s">
        <v>1318</v>
      </c>
      <c r="K205" s="12" t="s">
        <v>3028</v>
      </c>
      <c r="L205" s="12" t="s">
        <v>3029</v>
      </c>
      <c r="M205" s="12">
        <v>0</v>
      </c>
      <c r="N205" s="12">
        <v>1</v>
      </c>
      <c r="O205" s="12">
        <v>0</v>
      </c>
      <c r="P205" s="12">
        <v>0</v>
      </c>
      <c r="Q205" s="12" t="s">
        <v>3030</v>
      </c>
      <c r="R205" s="12" t="s">
        <v>3034</v>
      </c>
      <c r="S205" s="12" t="s">
        <v>3032</v>
      </c>
    </row>
    <row r="206" spans="1:19" ht="15" customHeight="1" x14ac:dyDescent="0.25">
      <c r="A206" s="12" t="s">
        <v>3238</v>
      </c>
      <c r="B206" s="12" t="s">
        <v>153</v>
      </c>
      <c r="C206" s="12" t="s">
        <v>154</v>
      </c>
      <c r="D206" s="12" t="s">
        <v>207</v>
      </c>
      <c r="E206" s="12" t="s">
        <v>208</v>
      </c>
      <c r="F206" s="12" t="s">
        <v>30</v>
      </c>
      <c r="G206" s="12" t="s">
        <v>31</v>
      </c>
      <c r="H206" s="49">
        <v>25</v>
      </c>
      <c r="I206" s="49">
        <v>4.2</v>
      </c>
      <c r="J206" s="12" t="s">
        <v>1318</v>
      </c>
      <c r="K206" s="12" t="s">
        <v>3028</v>
      </c>
      <c r="L206" s="12" t="s">
        <v>3029</v>
      </c>
      <c r="M206" s="12">
        <v>0</v>
      </c>
      <c r="N206" s="12">
        <v>0</v>
      </c>
      <c r="O206" s="12">
        <v>0</v>
      </c>
      <c r="P206" s="12">
        <v>0</v>
      </c>
      <c r="Q206" s="12" t="s">
        <v>3030</v>
      </c>
      <c r="R206" s="12" t="s">
        <v>3031</v>
      </c>
      <c r="S206" s="12" t="s">
        <v>3032</v>
      </c>
    </row>
    <row r="207" spans="1:19" ht="15" customHeight="1" x14ac:dyDescent="0.25">
      <c r="A207" s="12" t="s">
        <v>3239</v>
      </c>
      <c r="B207" s="12" t="s">
        <v>153</v>
      </c>
      <c r="C207" s="12" t="s">
        <v>154</v>
      </c>
      <c r="D207" s="12" t="s">
        <v>207</v>
      </c>
      <c r="E207" s="12" t="s">
        <v>208</v>
      </c>
      <c r="F207" s="12" t="s">
        <v>34</v>
      </c>
      <c r="G207" s="12" t="s">
        <v>35</v>
      </c>
      <c r="H207" s="49">
        <v>25</v>
      </c>
      <c r="I207" s="49">
        <v>4.2</v>
      </c>
      <c r="J207" s="12" t="s">
        <v>1318</v>
      </c>
      <c r="K207" s="12" t="s">
        <v>3028</v>
      </c>
      <c r="L207" s="12" t="s">
        <v>3029</v>
      </c>
      <c r="M207" s="12">
        <v>1</v>
      </c>
      <c r="N207" s="12">
        <v>0</v>
      </c>
      <c r="O207" s="12">
        <v>0</v>
      </c>
      <c r="P207" s="12">
        <v>0</v>
      </c>
      <c r="Q207" s="12" t="s">
        <v>3030</v>
      </c>
      <c r="R207" s="12" t="s">
        <v>3034</v>
      </c>
      <c r="S207" s="12" t="s">
        <v>3032</v>
      </c>
    </row>
    <row r="208" spans="1:19" ht="15" customHeight="1" x14ac:dyDescent="0.25">
      <c r="A208" s="12" t="s">
        <v>3240</v>
      </c>
      <c r="B208" s="12" t="s">
        <v>153</v>
      </c>
      <c r="C208" s="12" t="s">
        <v>154</v>
      </c>
      <c r="D208" s="12" t="s">
        <v>207</v>
      </c>
      <c r="E208" s="12" t="s">
        <v>208</v>
      </c>
      <c r="F208" s="12" t="s">
        <v>52</v>
      </c>
      <c r="G208" s="12" t="s">
        <v>53</v>
      </c>
      <c r="H208" s="49">
        <v>25</v>
      </c>
      <c r="I208" s="49">
        <v>4.2</v>
      </c>
      <c r="J208" s="12" t="s">
        <v>1318</v>
      </c>
      <c r="K208" s="12" t="s">
        <v>3028</v>
      </c>
      <c r="L208" s="12" t="s">
        <v>3029</v>
      </c>
      <c r="M208" s="12">
        <v>0</v>
      </c>
      <c r="N208" s="12">
        <v>0</v>
      </c>
      <c r="O208" s="12">
        <v>0</v>
      </c>
      <c r="P208" s="12">
        <v>0</v>
      </c>
      <c r="Q208" s="12" t="s">
        <v>3030</v>
      </c>
      <c r="R208" s="12" t="s">
        <v>3031</v>
      </c>
      <c r="S208" s="12" t="s">
        <v>3032</v>
      </c>
    </row>
    <row r="209" spans="1:19" ht="15" customHeight="1" x14ac:dyDescent="0.25">
      <c r="A209" s="12" t="s">
        <v>3241</v>
      </c>
      <c r="B209" s="12" t="s">
        <v>153</v>
      </c>
      <c r="C209" s="12" t="s">
        <v>154</v>
      </c>
      <c r="D209" s="12" t="s">
        <v>207</v>
      </c>
      <c r="E209" s="12" t="s">
        <v>208</v>
      </c>
      <c r="F209" s="12" t="s">
        <v>72</v>
      </c>
      <c r="G209" s="12" t="s">
        <v>73</v>
      </c>
      <c r="H209" s="49">
        <v>25</v>
      </c>
      <c r="I209" s="49">
        <v>4.2</v>
      </c>
      <c r="J209" s="12" t="s">
        <v>1318</v>
      </c>
      <c r="K209" s="12" t="s">
        <v>3028</v>
      </c>
      <c r="L209" s="12" t="s">
        <v>3029</v>
      </c>
      <c r="M209" s="12">
        <v>0</v>
      </c>
      <c r="N209" s="12">
        <v>1</v>
      </c>
      <c r="O209" s="12">
        <v>0</v>
      </c>
      <c r="P209" s="12">
        <v>0</v>
      </c>
      <c r="Q209" s="12" t="s">
        <v>3030</v>
      </c>
      <c r="R209" s="12" t="s">
        <v>3034</v>
      </c>
      <c r="S209" s="12" t="s">
        <v>3032</v>
      </c>
    </row>
    <row r="210" spans="1:19" ht="15" customHeight="1" x14ac:dyDescent="0.25">
      <c r="A210" s="12" t="s">
        <v>3242</v>
      </c>
      <c r="B210" s="12" t="s">
        <v>153</v>
      </c>
      <c r="C210" s="12" t="s">
        <v>154</v>
      </c>
      <c r="D210" s="12" t="s">
        <v>207</v>
      </c>
      <c r="E210" s="12" t="s">
        <v>208</v>
      </c>
      <c r="F210" s="12" t="s">
        <v>76</v>
      </c>
      <c r="G210" s="12" t="s">
        <v>77</v>
      </c>
      <c r="H210" s="49">
        <v>25</v>
      </c>
      <c r="I210" s="49">
        <v>4.2</v>
      </c>
      <c r="J210" s="12" t="s">
        <v>1318</v>
      </c>
      <c r="K210" s="12" t="s">
        <v>3028</v>
      </c>
      <c r="L210" s="12" t="s">
        <v>3029</v>
      </c>
      <c r="M210" s="12">
        <v>0</v>
      </c>
      <c r="N210" s="12">
        <v>0</v>
      </c>
      <c r="O210" s="12">
        <v>0</v>
      </c>
      <c r="P210" s="12">
        <v>0</v>
      </c>
      <c r="Q210" s="12" t="s">
        <v>3030</v>
      </c>
      <c r="R210" s="12" t="s">
        <v>3031</v>
      </c>
      <c r="S210" s="12" t="s">
        <v>3032</v>
      </c>
    </row>
    <row r="211" spans="1:19" ht="15" customHeight="1" x14ac:dyDescent="0.25">
      <c r="A211" s="12" t="s">
        <v>3243</v>
      </c>
      <c r="B211" s="12" t="s">
        <v>153</v>
      </c>
      <c r="C211" s="12" t="s">
        <v>154</v>
      </c>
      <c r="D211" s="12" t="s">
        <v>207</v>
      </c>
      <c r="E211" s="12" t="s">
        <v>208</v>
      </c>
      <c r="F211" s="12" t="s">
        <v>84</v>
      </c>
      <c r="G211" s="12" t="s">
        <v>85</v>
      </c>
      <c r="H211" s="49">
        <v>25</v>
      </c>
      <c r="I211" s="49">
        <v>4.2</v>
      </c>
      <c r="J211" s="12" t="s">
        <v>1318</v>
      </c>
      <c r="K211" s="12" t="s">
        <v>3028</v>
      </c>
      <c r="L211" s="12" t="s">
        <v>3029</v>
      </c>
      <c r="M211" s="12">
        <v>0</v>
      </c>
      <c r="N211" s="12">
        <v>0</v>
      </c>
      <c r="O211" s="12">
        <v>0</v>
      </c>
      <c r="P211" s="12">
        <v>0</v>
      </c>
      <c r="Q211" s="12" t="s">
        <v>3030</v>
      </c>
      <c r="R211" s="12" t="s">
        <v>3031</v>
      </c>
      <c r="S211" s="12" t="s">
        <v>3032</v>
      </c>
    </row>
    <row r="212" spans="1:19" ht="15" customHeight="1" x14ac:dyDescent="0.25">
      <c r="A212" s="12" t="s">
        <v>3244</v>
      </c>
      <c r="B212" s="12" t="s">
        <v>156</v>
      </c>
      <c r="C212" s="12" t="s">
        <v>157</v>
      </c>
      <c r="D212" s="12" t="s">
        <v>213</v>
      </c>
      <c r="E212" s="12" t="s">
        <v>214</v>
      </c>
      <c r="F212" s="12" t="s">
        <v>4</v>
      </c>
      <c r="G212" s="12" t="s">
        <v>5</v>
      </c>
      <c r="H212" s="49">
        <v>25</v>
      </c>
      <c r="I212" s="49">
        <v>0.5</v>
      </c>
      <c r="J212" s="12" t="s">
        <v>1318</v>
      </c>
      <c r="K212" s="12" t="s">
        <v>3028</v>
      </c>
      <c r="L212" s="12" t="s">
        <v>3029</v>
      </c>
      <c r="M212" s="12">
        <v>0</v>
      </c>
      <c r="N212" s="12">
        <v>0</v>
      </c>
      <c r="O212" s="12">
        <v>0</v>
      </c>
      <c r="P212" s="12">
        <v>0</v>
      </c>
      <c r="Q212" s="12" t="s">
        <v>3030</v>
      </c>
      <c r="R212" s="12" t="s">
        <v>3031</v>
      </c>
      <c r="S212" s="12" t="s">
        <v>3032</v>
      </c>
    </row>
    <row r="213" spans="1:19" ht="15" customHeight="1" x14ac:dyDescent="0.25">
      <c r="A213" s="12" t="s">
        <v>3245</v>
      </c>
      <c r="B213" s="12" t="s">
        <v>156</v>
      </c>
      <c r="C213" s="12" t="s">
        <v>157</v>
      </c>
      <c r="D213" s="12" t="s">
        <v>213</v>
      </c>
      <c r="E213" s="12" t="s">
        <v>214</v>
      </c>
      <c r="F213" s="12" t="s">
        <v>26</v>
      </c>
      <c r="G213" s="12" t="s">
        <v>27</v>
      </c>
      <c r="H213" s="49">
        <v>25</v>
      </c>
      <c r="I213" s="49">
        <v>0.5</v>
      </c>
      <c r="J213" s="12" t="s">
        <v>1318</v>
      </c>
      <c r="K213" s="12" t="s">
        <v>3028</v>
      </c>
      <c r="L213" s="12" t="s">
        <v>3029</v>
      </c>
      <c r="M213" s="12">
        <v>0</v>
      </c>
      <c r="N213" s="12">
        <v>0</v>
      </c>
      <c r="O213" s="12">
        <v>0</v>
      </c>
      <c r="P213" s="12">
        <v>0</v>
      </c>
      <c r="Q213" s="12" t="s">
        <v>3030</v>
      </c>
      <c r="R213" s="12" t="s">
        <v>3031</v>
      </c>
      <c r="S213" s="12" t="s">
        <v>3032</v>
      </c>
    </row>
    <row r="214" spans="1:19" ht="15" customHeight="1" x14ac:dyDescent="0.25">
      <c r="A214" s="12" t="s">
        <v>3246</v>
      </c>
      <c r="B214" s="12" t="s">
        <v>156</v>
      </c>
      <c r="C214" s="12" t="s">
        <v>157</v>
      </c>
      <c r="D214" s="12" t="s">
        <v>213</v>
      </c>
      <c r="E214" s="12" t="s">
        <v>214</v>
      </c>
      <c r="F214" s="12" t="s">
        <v>30</v>
      </c>
      <c r="G214" s="12" t="s">
        <v>31</v>
      </c>
      <c r="H214" s="49">
        <v>25</v>
      </c>
      <c r="I214" s="49">
        <v>0.5</v>
      </c>
      <c r="J214" s="12" t="s">
        <v>1318</v>
      </c>
      <c r="K214" s="12" t="s">
        <v>3028</v>
      </c>
      <c r="L214" s="12" t="s">
        <v>3029</v>
      </c>
      <c r="M214" s="12">
        <v>0</v>
      </c>
      <c r="N214" s="12">
        <v>1</v>
      </c>
      <c r="O214" s="12">
        <v>0</v>
      </c>
      <c r="P214" s="12">
        <v>0</v>
      </c>
      <c r="Q214" s="12" t="s">
        <v>3030</v>
      </c>
      <c r="R214" s="12" t="s">
        <v>3034</v>
      </c>
      <c r="S214" s="12" t="s">
        <v>3032</v>
      </c>
    </row>
    <row r="215" spans="1:19" ht="15" customHeight="1" x14ac:dyDescent="0.25">
      <c r="A215" s="12" t="s">
        <v>3247</v>
      </c>
      <c r="B215" s="12" t="s">
        <v>156</v>
      </c>
      <c r="C215" s="12" t="s">
        <v>157</v>
      </c>
      <c r="D215" s="12" t="s">
        <v>213</v>
      </c>
      <c r="E215" s="12" t="s">
        <v>214</v>
      </c>
      <c r="F215" s="12" t="s">
        <v>34</v>
      </c>
      <c r="G215" s="12" t="s">
        <v>35</v>
      </c>
      <c r="H215" s="49">
        <v>25</v>
      </c>
      <c r="I215" s="49">
        <v>0.5</v>
      </c>
      <c r="J215" s="12" t="s">
        <v>1318</v>
      </c>
      <c r="K215" s="12" t="s">
        <v>3028</v>
      </c>
      <c r="L215" s="12" t="s">
        <v>3029</v>
      </c>
      <c r="M215" s="12">
        <v>0</v>
      </c>
      <c r="N215" s="12">
        <v>0</v>
      </c>
      <c r="O215" s="12">
        <v>0</v>
      </c>
      <c r="P215" s="12">
        <v>0</v>
      </c>
      <c r="Q215" s="12" t="s">
        <v>3030</v>
      </c>
      <c r="R215" s="12" t="s">
        <v>3031</v>
      </c>
      <c r="S215" s="12" t="s">
        <v>3032</v>
      </c>
    </row>
    <row r="216" spans="1:19" ht="15" customHeight="1" x14ac:dyDescent="0.25">
      <c r="A216" s="12" t="s">
        <v>3248</v>
      </c>
      <c r="B216" s="12" t="s">
        <v>156</v>
      </c>
      <c r="C216" s="12" t="s">
        <v>157</v>
      </c>
      <c r="D216" s="12" t="s">
        <v>213</v>
      </c>
      <c r="E216" s="12" t="s">
        <v>214</v>
      </c>
      <c r="F216" s="12" t="s">
        <v>52</v>
      </c>
      <c r="G216" s="12" t="s">
        <v>53</v>
      </c>
      <c r="H216" s="49">
        <v>25</v>
      </c>
      <c r="I216" s="49">
        <v>0.5</v>
      </c>
      <c r="J216" s="12" t="s">
        <v>1318</v>
      </c>
      <c r="K216" s="12" t="s">
        <v>3028</v>
      </c>
      <c r="L216" s="12" t="s">
        <v>3029</v>
      </c>
      <c r="M216" s="12">
        <v>0</v>
      </c>
      <c r="N216" s="12">
        <v>0</v>
      </c>
      <c r="O216" s="12">
        <v>0</v>
      </c>
      <c r="P216" s="12">
        <v>0</v>
      </c>
      <c r="Q216" s="12" t="s">
        <v>3030</v>
      </c>
      <c r="R216" s="12" t="s">
        <v>3031</v>
      </c>
      <c r="S216" s="12" t="s">
        <v>3032</v>
      </c>
    </row>
    <row r="217" spans="1:19" ht="15" customHeight="1" x14ac:dyDescent="0.25">
      <c r="A217" s="12" t="s">
        <v>3249</v>
      </c>
      <c r="B217" s="12" t="s">
        <v>156</v>
      </c>
      <c r="C217" s="12" t="s">
        <v>157</v>
      </c>
      <c r="D217" s="12" t="s">
        <v>213</v>
      </c>
      <c r="E217" s="12" t="s">
        <v>214</v>
      </c>
      <c r="F217" s="12" t="s">
        <v>72</v>
      </c>
      <c r="G217" s="12" t="s">
        <v>73</v>
      </c>
      <c r="H217" s="49">
        <v>25</v>
      </c>
      <c r="I217" s="49">
        <v>0.5</v>
      </c>
      <c r="J217" s="12" t="s">
        <v>1318</v>
      </c>
      <c r="K217" s="12" t="s">
        <v>3028</v>
      </c>
      <c r="L217" s="12" t="s">
        <v>3029</v>
      </c>
      <c r="M217" s="12">
        <v>0</v>
      </c>
      <c r="N217" s="12">
        <v>1</v>
      </c>
      <c r="O217" s="12">
        <v>0</v>
      </c>
      <c r="P217" s="12">
        <v>0</v>
      </c>
      <c r="Q217" s="12" t="s">
        <v>3030</v>
      </c>
      <c r="R217" s="12" t="s">
        <v>3034</v>
      </c>
      <c r="S217" s="12" t="s">
        <v>3032</v>
      </c>
    </row>
    <row r="218" spans="1:19" ht="15" customHeight="1" x14ac:dyDescent="0.25">
      <c r="A218" s="12" t="s">
        <v>3250</v>
      </c>
      <c r="B218" s="12" t="s">
        <v>156</v>
      </c>
      <c r="C218" s="12" t="s">
        <v>157</v>
      </c>
      <c r="D218" s="12" t="s">
        <v>213</v>
      </c>
      <c r="E218" s="12" t="s">
        <v>214</v>
      </c>
      <c r="F218" s="12" t="s">
        <v>76</v>
      </c>
      <c r="G218" s="12" t="s">
        <v>77</v>
      </c>
      <c r="H218" s="49">
        <v>25</v>
      </c>
      <c r="I218" s="49">
        <v>0.5</v>
      </c>
      <c r="J218" s="12" t="s">
        <v>1318</v>
      </c>
      <c r="K218" s="12" t="s">
        <v>3028</v>
      </c>
      <c r="L218" s="12" t="s">
        <v>3029</v>
      </c>
      <c r="M218" s="12">
        <v>0</v>
      </c>
      <c r="N218" s="12">
        <v>0</v>
      </c>
      <c r="O218" s="12">
        <v>0</v>
      </c>
      <c r="P218" s="12">
        <v>0</v>
      </c>
      <c r="Q218" s="12" t="s">
        <v>3030</v>
      </c>
      <c r="R218" s="12" t="s">
        <v>3031</v>
      </c>
      <c r="S218" s="12" t="s">
        <v>3032</v>
      </c>
    </row>
    <row r="219" spans="1:19" ht="15" customHeight="1" x14ac:dyDescent="0.25">
      <c r="A219" s="12" t="s">
        <v>3251</v>
      </c>
      <c r="B219" s="12" t="s">
        <v>156</v>
      </c>
      <c r="C219" s="12" t="s">
        <v>157</v>
      </c>
      <c r="D219" s="12" t="s">
        <v>213</v>
      </c>
      <c r="E219" s="12" t="s">
        <v>214</v>
      </c>
      <c r="F219" s="12" t="s">
        <v>84</v>
      </c>
      <c r="G219" s="12" t="s">
        <v>85</v>
      </c>
      <c r="H219" s="49">
        <v>25</v>
      </c>
      <c r="I219" s="49">
        <v>0.5</v>
      </c>
      <c r="J219" s="12" t="s">
        <v>1318</v>
      </c>
      <c r="K219" s="12" t="s">
        <v>3028</v>
      </c>
      <c r="L219" s="12" t="s">
        <v>3029</v>
      </c>
      <c r="M219" s="12">
        <v>0</v>
      </c>
      <c r="N219" s="12">
        <v>1</v>
      </c>
      <c r="O219" s="12">
        <v>0</v>
      </c>
      <c r="P219" s="12">
        <v>0</v>
      </c>
      <c r="Q219" s="12" t="s">
        <v>3030</v>
      </c>
      <c r="R219" s="12" t="s">
        <v>3034</v>
      </c>
      <c r="S219" s="12" t="s">
        <v>3032</v>
      </c>
    </row>
    <row r="220" spans="1:19" ht="15" customHeight="1" x14ac:dyDescent="0.25">
      <c r="A220" s="12" t="s">
        <v>3252</v>
      </c>
      <c r="B220" s="12" t="s">
        <v>156</v>
      </c>
      <c r="C220" s="12" t="s">
        <v>157</v>
      </c>
      <c r="D220" s="12" t="s">
        <v>165</v>
      </c>
      <c r="E220" s="12" t="s">
        <v>166</v>
      </c>
      <c r="F220" s="12" t="s">
        <v>30</v>
      </c>
      <c r="G220" s="12" t="s">
        <v>31</v>
      </c>
      <c r="H220" s="49">
        <v>25</v>
      </c>
      <c r="I220" s="49">
        <v>0.8</v>
      </c>
      <c r="J220" s="12" t="s">
        <v>1318</v>
      </c>
      <c r="K220" s="12" t="s">
        <v>3028</v>
      </c>
      <c r="L220" s="12" t="s">
        <v>3029</v>
      </c>
      <c r="M220" s="12">
        <v>0</v>
      </c>
      <c r="N220" s="12">
        <v>0</v>
      </c>
      <c r="O220" s="12">
        <v>0</v>
      </c>
      <c r="P220" s="12">
        <v>0</v>
      </c>
      <c r="Q220" s="12" t="s">
        <v>3030</v>
      </c>
      <c r="R220" s="12" t="s">
        <v>3031</v>
      </c>
      <c r="S220" s="12" t="s">
        <v>3032</v>
      </c>
    </row>
    <row r="221" spans="1:19" ht="15" customHeight="1" x14ac:dyDescent="0.25">
      <c r="A221" s="12" t="s">
        <v>3253</v>
      </c>
      <c r="B221" s="12" t="s">
        <v>156</v>
      </c>
      <c r="C221" s="12" t="s">
        <v>157</v>
      </c>
      <c r="D221" s="12" t="s">
        <v>165</v>
      </c>
      <c r="E221" s="12" t="s">
        <v>166</v>
      </c>
      <c r="F221" s="12" t="s">
        <v>34</v>
      </c>
      <c r="G221" s="12" t="s">
        <v>35</v>
      </c>
      <c r="H221" s="49">
        <v>25</v>
      </c>
      <c r="I221" s="49">
        <v>0.8</v>
      </c>
      <c r="J221" s="12" t="s">
        <v>1318</v>
      </c>
      <c r="K221" s="12" t="s">
        <v>3028</v>
      </c>
      <c r="L221" s="12" t="s">
        <v>3029</v>
      </c>
      <c r="M221" s="12">
        <v>0</v>
      </c>
      <c r="N221" s="12">
        <v>2</v>
      </c>
      <c r="O221" s="12">
        <v>0</v>
      </c>
      <c r="P221" s="12">
        <v>1</v>
      </c>
      <c r="Q221" s="12" t="s">
        <v>3030</v>
      </c>
      <c r="R221" s="12" t="s">
        <v>3034</v>
      </c>
      <c r="S221" s="12" t="s">
        <v>3032</v>
      </c>
    </row>
    <row r="222" spans="1:19" ht="15" customHeight="1" x14ac:dyDescent="0.25">
      <c r="A222" s="12" t="s">
        <v>3254</v>
      </c>
      <c r="B222" s="12" t="s">
        <v>156</v>
      </c>
      <c r="C222" s="12" t="s">
        <v>157</v>
      </c>
      <c r="D222" s="12" t="s">
        <v>165</v>
      </c>
      <c r="E222" s="12" t="s">
        <v>166</v>
      </c>
      <c r="F222" s="12" t="s">
        <v>52</v>
      </c>
      <c r="G222" s="12" t="s">
        <v>53</v>
      </c>
      <c r="H222" s="49">
        <v>25</v>
      </c>
      <c r="I222" s="49">
        <v>0.8</v>
      </c>
      <c r="J222" s="12" t="s">
        <v>1318</v>
      </c>
      <c r="K222" s="12" t="s">
        <v>3028</v>
      </c>
      <c r="L222" s="12" t="s">
        <v>3029</v>
      </c>
      <c r="M222" s="12">
        <v>0</v>
      </c>
      <c r="N222" s="12">
        <v>0</v>
      </c>
      <c r="O222" s="12">
        <v>0</v>
      </c>
      <c r="P222" s="12">
        <v>0</v>
      </c>
      <c r="Q222" s="12" t="s">
        <v>3030</v>
      </c>
      <c r="R222" s="12" t="s">
        <v>3031</v>
      </c>
      <c r="S222" s="12" t="s">
        <v>3032</v>
      </c>
    </row>
    <row r="223" spans="1:19" ht="15" customHeight="1" x14ac:dyDescent="0.25">
      <c r="A223" s="12" t="s">
        <v>3255</v>
      </c>
      <c r="B223" s="12" t="s">
        <v>156</v>
      </c>
      <c r="C223" s="12" t="s">
        <v>157</v>
      </c>
      <c r="D223" s="12" t="s">
        <v>165</v>
      </c>
      <c r="E223" s="12" t="s">
        <v>166</v>
      </c>
      <c r="F223" s="12" t="s">
        <v>72</v>
      </c>
      <c r="G223" s="12" t="s">
        <v>73</v>
      </c>
      <c r="H223" s="49">
        <v>25</v>
      </c>
      <c r="I223" s="49">
        <v>0.8</v>
      </c>
      <c r="J223" s="12" t="s">
        <v>1318</v>
      </c>
      <c r="K223" s="12" t="s">
        <v>3028</v>
      </c>
      <c r="L223" s="12" t="s">
        <v>3029</v>
      </c>
      <c r="M223" s="12">
        <v>0</v>
      </c>
      <c r="N223" s="12">
        <v>1</v>
      </c>
      <c r="O223" s="12">
        <v>0</v>
      </c>
      <c r="P223" s="12">
        <v>0</v>
      </c>
      <c r="Q223" s="12" t="s">
        <v>3030</v>
      </c>
      <c r="R223" s="12" t="s">
        <v>3034</v>
      </c>
      <c r="S223" s="12" t="s">
        <v>3032</v>
      </c>
    </row>
    <row r="224" spans="1:19" ht="15" customHeight="1" x14ac:dyDescent="0.25">
      <c r="A224" s="12" t="s">
        <v>3256</v>
      </c>
      <c r="B224" s="12" t="s">
        <v>156</v>
      </c>
      <c r="C224" s="12" t="s">
        <v>157</v>
      </c>
      <c r="D224" s="12" t="s">
        <v>165</v>
      </c>
      <c r="E224" s="12" t="s">
        <v>166</v>
      </c>
      <c r="F224" s="12" t="s">
        <v>76</v>
      </c>
      <c r="G224" s="12" t="s">
        <v>77</v>
      </c>
      <c r="H224" s="49">
        <v>25</v>
      </c>
      <c r="I224" s="49">
        <v>0.8</v>
      </c>
      <c r="J224" s="12" t="s">
        <v>1318</v>
      </c>
      <c r="K224" s="12" t="s">
        <v>3028</v>
      </c>
      <c r="L224" s="12" t="s">
        <v>3029</v>
      </c>
      <c r="M224" s="12">
        <v>0</v>
      </c>
      <c r="N224" s="12">
        <v>0</v>
      </c>
      <c r="O224" s="12">
        <v>0</v>
      </c>
      <c r="P224" s="12">
        <v>0</v>
      </c>
      <c r="Q224" s="12" t="s">
        <v>3030</v>
      </c>
      <c r="R224" s="12" t="s">
        <v>3031</v>
      </c>
      <c r="S224" s="12" t="s">
        <v>3032</v>
      </c>
    </row>
    <row r="225" spans="1:19" ht="15" customHeight="1" x14ac:dyDescent="0.25">
      <c r="A225" s="12" t="s">
        <v>3257</v>
      </c>
      <c r="B225" s="12" t="s">
        <v>156</v>
      </c>
      <c r="C225" s="12" t="s">
        <v>157</v>
      </c>
      <c r="D225" s="12" t="s">
        <v>165</v>
      </c>
      <c r="E225" s="12" t="s">
        <v>166</v>
      </c>
      <c r="F225" s="12" t="s">
        <v>84</v>
      </c>
      <c r="G225" s="12" t="s">
        <v>85</v>
      </c>
      <c r="H225" s="49">
        <v>25</v>
      </c>
      <c r="I225" s="49">
        <v>0.8</v>
      </c>
      <c r="J225" s="12" t="s">
        <v>1318</v>
      </c>
      <c r="K225" s="12" t="s">
        <v>3028</v>
      </c>
      <c r="L225" s="12" t="s">
        <v>3029</v>
      </c>
      <c r="M225" s="12">
        <v>0</v>
      </c>
      <c r="N225" s="12">
        <v>1</v>
      </c>
      <c r="O225" s="12">
        <v>0</v>
      </c>
      <c r="P225" s="12">
        <v>0</v>
      </c>
      <c r="Q225" s="12" t="s">
        <v>3030</v>
      </c>
      <c r="R225" s="12" t="s">
        <v>3034</v>
      </c>
      <c r="S225" s="12" t="s">
        <v>3032</v>
      </c>
    </row>
    <row r="226" spans="1:19" ht="15" customHeight="1" x14ac:dyDescent="0.25">
      <c r="A226" s="12" t="s">
        <v>3258</v>
      </c>
      <c r="B226" s="12" t="s">
        <v>156</v>
      </c>
      <c r="C226" s="12" t="s">
        <v>157</v>
      </c>
      <c r="D226" s="12" t="s">
        <v>210</v>
      </c>
      <c r="E226" s="12" t="s">
        <v>211</v>
      </c>
      <c r="F226" s="12" t="s">
        <v>4</v>
      </c>
      <c r="G226" s="12" t="s">
        <v>5</v>
      </c>
      <c r="H226" s="49">
        <v>25</v>
      </c>
      <c r="I226" s="49">
        <v>0.9</v>
      </c>
      <c r="J226" s="12" t="s">
        <v>1318</v>
      </c>
      <c r="K226" s="12" t="s">
        <v>3028</v>
      </c>
      <c r="L226" s="12" t="s">
        <v>3029</v>
      </c>
      <c r="M226" s="12">
        <v>0</v>
      </c>
      <c r="N226" s="12">
        <v>1</v>
      </c>
      <c r="O226" s="12">
        <v>0</v>
      </c>
      <c r="P226" s="12">
        <v>0</v>
      </c>
      <c r="Q226" s="12" t="s">
        <v>3030</v>
      </c>
      <c r="R226" s="12" t="s">
        <v>3034</v>
      </c>
      <c r="S226" s="12" t="s">
        <v>3032</v>
      </c>
    </row>
    <row r="227" spans="1:19" ht="15" customHeight="1" x14ac:dyDescent="0.25">
      <c r="A227" s="12" t="s">
        <v>3259</v>
      </c>
      <c r="B227" s="12" t="s">
        <v>156</v>
      </c>
      <c r="C227" s="12" t="s">
        <v>157</v>
      </c>
      <c r="D227" s="12" t="s">
        <v>210</v>
      </c>
      <c r="E227" s="12" t="s">
        <v>211</v>
      </c>
      <c r="F227" s="12" t="s">
        <v>26</v>
      </c>
      <c r="G227" s="12" t="s">
        <v>27</v>
      </c>
      <c r="H227" s="49">
        <v>25</v>
      </c>
      <c r="I227" s="49">
        <v>0.9</v>
      </c>
      <c r="J227" s="12" t="s">
        <v>1318</v>
      </c>
      <c r="K227" s="12" t="s">
        <v>3028</v>
      </c>
      <c r="L227" s="12" t="s">
        <v>3029</v>
      </c>
      <c r="M227" s="12">
        <v>0</v>
      </c>
      <c r="N227" s="12">
        <v>1</v>
      </c>
      <c r="O227" s="12">
        <v>0</v>
      </c>
      <c r="P227" s="12">
        <v>0</v>
      </c>
      <c r="Q227" s="12" t="s">
        <v>3030</v>
      </c>
      <c r="R227" s="12" t="s">
        <v>3034</v>
      </c>
      <c r="S227" s="12" t="s">
        <v>3032</v>
      </c>
    </row>
    <row r="228" spans="1:19" ht="15" customHeight="1" x14ac:dyDescent="0.25">
      <c r="A228" s="12" t="s">
        <v>3260</v>
      </c>
      <c r="B228" s="12" t="s">
        <v>156</v>
      </c>
      <c r="C228" s="12" t="s">
        <v>157</v>
      </c>
      <c r="D228" s="12" t="s">
        <v>210</v>
      </c>
      <c r="E228" s="12" t="s">
        <v>211</v>
      </c>
      <c r="F228" s="12" t="s">
        <v>30</v>
      </c>
      <c r="G228" s="12" t="s">
        <v>31</v>
      </c>
      <c r="H228" s="49">
        <v>25</v>
      </c>
      <c r="I228" s="49">
        <v>0.9</v>
      </c>
      <c r="J228" s="12" t="s">
        <v>1318</v>
      </c>
      <c r="K228" s="12" t="s">
        <v>3028</v>
      </c>
      <c r="L228" s="12" t="s">
        <v>3029</v>
      </c>
      <c r="M228" s="12">
        <v>0</v>
      </c>
      <c r="N228" s="12">
        <v>0</v>
      </c>
      <c r="O228" s="12">
        <v>0</v>
      </c>
      <c r="P228" s="12">
        <v>0</v>
      </c>
      <c r="Q228" s="12" t="s">
        <v>3030</v>
      </c>
      <c r="R228" s="12" t="s">
        <v>3031</v>
      </c>
      <c r="S228" s="12" t="s">
        <v>3032</v>
      </c>
    </row>
    <row r="229" spans="1:19" ht="15" customHeight="1" x14ac:dyDescent="0.25">
      <c r="A229" s="12" t="s">
        <v>3261</v>
      </c>
      <c r="B229" s="12" t="s">
        <v>156</v>
      </c>
      <c r="C229" s="12" t="s">
        <v>157</v>
      </c>
      <c r="D229" s="12" t="s">
        <v>210</v>
      </c>
      <c r="E229" s="12" t="s">
        <v>211</v>
      </c>
      <c r="F229" s="12" t="s">
        <v>34</v>
      </c>
      <c r="G229" s="12" t="s">
        <v>35</v>
      </c>
      <c r="H229" s="49">
        <v>25</v>
      </c>
      <c r="I229" s="49">
        <v>0.9</v>
      </c>
      <c r="J229" s="12" t="s">
        <v>1318</v>
      </c>
      <c r="K229" s="12" t="s">
        <v>3028</v>
      </c>
      <c r="L229" s="12" t="s">
        <v>3029</v>
      </c>
      <c r="M229" s="12">
        <v>0</v>
      </c>
      <c r="N229" s="12">
        <v>1</v>
      </c>
      <c r="O229" s="12">
        <v>0</v>
      </c>
      <c r="P229" s="12">
        <v>0</v>
      </c>
      <c r="Q229" s="12" t="s">
        <v>3030</v>
      </c>
      <c r="R229" s="12" t="s">
        <v>3034</v>
      </c>
      <c r="S229" s="12" t="s">
        <v>3032</v>
      </c>
    </row>
    <row r="230" spans="1:19" ht="15" customHeight="1" x14ac:dyDescent="0.25">
      <c r="A230" s="12" t="s">
        <v>3262</v>
      </c>
      <c r="B230" s="12" t="s">
        <v>156</v>
      </c>
      <c r="C230" s="12" t="s">
        <v>157</v>
      </c>
      <c r="D230" s="12" t="s">
        <v>210</v>
      </c>
      <c r="E230" s="12" t="s">
        <v>211</v>
      </c>
      <c r="F230" s="12" t="s">
        <v>52</v>
      </c>
      <c r="G230" s="12" t="s">
        <v>53</v>
      </c>
      <c r="H230" s="49">
        <v>25</v>
      </c>
      <c r="I230" s="49">
        <v>0.9</v>
      </c>
      <c r="J230" s="12" t="s">
        <v>1318</v>
      </c>
      <c r="K230" s="12" t="s">
        <v>3028</v>
      </c>
      <c r="L230" s="12" t="s">
        <v>3029</v>
      </c>
      <c r="M230" s="12">
        <v>0</v>
      </c>
      <c r="N230" s="12">
        <v>0</v>
      </c>
      <c r="O230" s="12">
        <v>0</v>
      </c>
      <c r="P230" s="12">
        <v>0</v>
      </c>
      <c r="Q230" s="12" t="s">
        <v>3030</v>
      </c>
      <c r="R230" s="12" t="s">
        <v>3031</v>
      </c>
      <c r="S230" s="12" t="s">
        <v>3032</v>
      </c>
    </row>
    <row r="231" spans="1:19" ht="15" customHeight="1" x14ac:dyDescent="0.25">
      <c r="A231" s="12" t="s">
        <v>3263</v>
      </c>
      <c r="B231" s="12" t="s">
        <v>156</v>
      </c>
      <c r="C231" s="12" t="s">
        <v>157</v>
      </c>
      <c r="D231" s="12" t="s">
        <v>210</v>
      </c>
      <c r="E231" s="12" t="s">
        <v>211</v>
      </c>
      <c r="F231" s="12" t="s">
        <v>72</v>
      </c>
      <c r="G231" s="12" t="s">
        <v>73</v>
      </c>
      <c r="H231" s="49">
        <v>25</v>
      </c>
      <c r="I231" s="49">
        <v>0.9</v>
      </c>
      <c r="J231" s="12" t="s">
        <v>1318</v>
      </c>
      <c r="K231" s="12" t="s">
        <v>3028</v>
      </c>
      <c r="L231" s="12" t="s">
        <v>3029</v>
      </c>
      <c r="M231" s="12">
        <v>0</v>
      </c>
      <c r="N231" s="12">
        <v>1</v>
      </c>
      <c r="O231" s="12">
        <v>0</v>
      </c>
      <c r="P231" s="12">
        <v>0</v>
      </c>
      <c r="Q231" s="12" t="s">
        <v>3030</v>
      </c>
      <c r="R231" s="12" t="s">
        <v>3034</v>
      </c>
      <c r="S231" s="12" t="s">
        <v>3032</v>
      </c>
    </row>
    <row r="232" spans="1:19" ht="15" customHeight="1" x14ac:dyDescent="0.25">
      <c r="A232" s="12" t="s">
        <v>3264</v>
      </c>
      <c r="B232" s="12" t="s">
        <v>156</v>
      </c>
      <c r="C232" s="12" t="s">
        <v>157</v>
      </c>
      <c r="D232" s="12" t="s">
        <v>210</v>
      </c>
      <c r="E232" s="12" t="s">
        <v>211</v>
      </c>
      <c r="F232" s="12" t="s">
        <v>76</v>
      </c>
      <c r="G232" s="12" t="s">
        <v>77</v>
      </c>
      <c r="H232" s="49">
        <v>25</v>
      </c>
      <c r="I232" s="49">
        <v>0.9</v>
      </c>
      <c r="J232" s="12" t="s">
        <v>1318</v>
      </c>
      <c r="K232" s="12" t="s">
        <v>3028</v>
      </c>
      <c r="L232" s="12" t="s">
        <v>3029</v>
      </c>
      <c r="M232" s="12">
        <v>0</v>
      </c>
      <c r="N232" s="12">
        <v>0</v>
      </c>
      <c r="O232" s="12">
        <v>0</v>
      </c>
      <c r="P232" s="12">
        <v>0</v>
      </c>
      <c r="Q232" s="12" t="s">
        <v>3030</v>
      </c>
      <c r="R232" s="12" t="s">
        <v>3031</v>
      </c>
      <c r="S232" s="12" t="s">
        <v>3032</v>
      </c>
    </row>
    <row r="233" spans="1:19" ht="15" customHeight="1" x14ac:dyDescent="0.25">
      <c r="A233" s="12" t="s">
        <v>3265</v>
      </c>
      <c r="B233" s="12" t="s">
        <v>156</v>
      </c>
      <c r="C233" s="12" t="s">
        <v>157</v>
      </c>
      <c r="D233" s="12" t="s">
        <v>210</v>
      </c>
      <c r="E233" s="12" t="s">
        <v>211</v>
      </c>
      <c r="F233" s="12" t="s">
        <v>84</v>
      </c>
      <c r="G233" s="12" t="s">
        <v>85</v>
      </c>
      <c r="H233" s="49">
        <v>25</v>
      </c>
      <c r="I233" s="49">
        <v>0.9</v>
      </c>
      <c r="J233" s="12" t="s">
        <v>1318</v>
      </c>
      <c r="K233" s="12" t="s">
        <v>3028</v>
      </c>
      <c r="L233" s="12" t="s">
        <v>3029</v>
      </c>
      <c r="M233" s="12">
        <v>0</v>
      </c>
      <c r="N233" s="12">
        <v>1</v>
      </c>
      <c r="O233" s="12">
        <v>0</v>
      </c>
      <c r="P233" s="12">
        <v>0</v>
      </c>
      <c r="Q233" s="12" t="s">
        <v>3030</v>
      </c>
      <c r="R233" s="12" t="s">
        <v>3034</v>
      </c>
      <c r="S233" s="12" t="s">
        <v>3032</v>
      </c>
    </row>
    <row r="234" spans="1:19" ht="15" customHeight="1" x14ac:dyDescent="0.25">
      <c r="A234" s="12" t="s">
        <v>3266</v>
      </c>
      <c r="B234" s="12" t="s">
        <v>159</v>
      </c>
      <c r="C234" s="12" t="s">
        <v>160</v>
      </c>
      <c r="D234" s="12" t="s">
        <v>273</v>
      </c>
      <c r="E234" s="12" t="s">
        <v>274</v>
      </c>
      <c r="F234" s="12" t="s">
        <v>26</v>
      </c>
      <c r="G234" s="12" t="s">
        <v>27</v>
      </c>
      <c r="H234" s="49">
        <v>25</v>
      </c>
      <c r="I234" s="49">
        <v>0.7</v>
      </c>
      <c r="J234" s="12" t="s">
        <v>1318</v>
      </c>
      <c r="K234" s="12" t="s">
        <v>3028</v>
      </c>
      <c r="L234" s="12" t="s">
        <v>3029</v>
      </c>
      <c r="M234" s="12">
        <v>0</v>
      </c>
      <c r="N234" s="12">
        <v>1</v>
      </c>
      <c r="O234" s="12">
        <v>0</v>
      </c>
      <c r="P234" s="12">
        <v>0</v>
      </c>
      <c r="Q234" s="12" t="s">
        <v>3030</v>
      </c>
      <c r="R234" s="12" t="s">
        <v>3034</v>
      </c>
      <c r="S234" s="12" t="s">
        <v>3032</v>
      </c>
    </row>
    <row r="235" spans="1:19" ht="15" customHeight="1" x14ac:dyDescent="0.25">
      <c r="A235" s="12" t="s">
        <v>3267</v>
      </c>
      <c r="B235" s="12" t="s">
        <v>159</v>
      </c>
      <c r="C235" s="12" t="s">
        <v>160</v>
      </c>
      <c r="D235" s="12" t="s">
        <v>273</v>
      </c>
      <c r="E235" s="12" t="s">
        <v>274</v>
      </c>
      <c r="F235" s="12" t="s">
        <v>30</v>
      </c>
      <c r="G235" s="12" t="s">
        <v>31</v>
      </c>
      <c r="H235" s="49">
        <v>25</v>
      </c>
      <c r="I235" s="49">
        <v>0.7</v>
      </c>
      <c r="J235" s="12" t="s">
        <v>1318</v>
      </c>
      <c r="K235" s="12" t="s">
        <v>3028</v>
      </c>
      <c r="L235" s="12" t="s">
        <v>3029</v>
      </c>
      <c r="M235" s="12">
        <v>0</v>
      </c>
      <c r="N235" s="12">
        <v>0</v>
      </c>
      <c r="O235" s="12">
        <v>0</v>
      </c>
      <c r="P235" s="12">
        <v>0</v>
      </c>
      <c r="Q235" s="12" t="s">
        <v>3030</v>
      </c>
      <c r="R235" s="12" t="s">
        <v>3031</v>
      </c>
      <c r="S235" s="12" t="s">
        <v>3032</v>
      </c>
    </row>
    <row r="236" spans="1:19" ht="15" customHeight="1" x14ac:dyDescent="0.25">
      <c r="A236" s="12" t="s">
        <v>3268</v>
      </c>
      <c r="B236" s="12" t="s">
        <v>159</v>
      </c>
      <c r="C236" s="12" t="s">
        <v>160</v>
      </c>
      <c r="D236" s="12" t="s">
        <v>273</v>
      </c>
      <c r="E236" s="12" t="s">
        <v>274</v>
      </c>
      <c r="F236" s="12" t="s">
        <v>34</v>
      </c>
      <c r="G236" s="12" t="s">
        <v>35</v>
      </c>
      <c r="H236" s="49">
        <v>25</v>
      </c>
      <c r="I236" s="49">
        <v>0.7</v>
      </c>
      <c r="J236" s="12" t="s">
        <v>1318</v>
      </c>
      <c r="K236" s="12" t="s">
        <v>3028</v>
      </c>
      <c r="L236" s="12" t="s">
        <v>3029</v>
      </c>
      <c r="M236" s="12">
        <v>0</v>
      </c>
      <c r="N236" s="12">
        <v>3</v>
      </c>
      <c r="O236" s="12">
        <v>0</v>
      </c>
      <c r="P236" s="12">
        <v>2</v>
      </c>
      <c r="Q236" s="12" t="s">
        <v>3030</v>
      </c>
      <c r="R236" s="12" t="s">
        <v>3034</v>
      </c>
      <c r="S236" s="12" t="s">
        <v>3032</v>
      </c>
    </row>
    <row r="237" spans="1:19" ht="15" customHeight="1" x14ac:dyDescent="0.25">
      <c r="A237" s="12" t="s">
        <v>3269</v>
      </c>
      <c r="B237" s="12" t="s">
        <v>159</v>
      </c>
      <c r="C237" s="12" t="s">
        <v>160</v>
      </c>
      <c r="D237" s="12" t="s">
        <v>273</v>
      </c>
      <c r="E237" s="12" t="s">
        <v>274</v>
      </c>
      <c r="F237" s="12" t="s">
        <v>52</v>
      </c>
      <c r="G237" s="12" t="s">
        <v>53</v>
      </c>
      <c r="H237" s="49">
        <v>25</v>
      </c>
      <c r="I237" s="49">
        <v>0.7</v>
      </c>
      <c r="J237" s="12" t="s">
        <v>1318</v>
      </c>
      <c r="K237" s="12" t="s">
        <v>3028</v>
      </c>
      <c r="L237" s="12" t="s">
        <v>3029</v>
      </c>
      <c r="M237" s="12">
        <v>0</v>
      </c>
      <c r="N237" s="12">
        <v>0</v>
      </c>
      <c r="O237" s="12">
        <v>0</v>
      </c>
      <c r="P237" s="12">
        <v>0</v>
      </c>
      <c r="Q237" s="12" t="s">
        <v>3030</v>
      </c>
      <c r="R237" s="12" t="s">
        <v>3031</v>
      </c>
      <c r="S237" s="12" t="s">
        <v>3032</v>
      </c>
    </row>
    <row r="238" spans="1:19" ht="15" customHeight="1" x14ac:dyDescent="0.25">
      <c r="A238" s="12" t="s">
        <v>3270</v>
      </c>
      <c r="B238" s="12" t="s">
        <v>159</v>
      </c>
      <c r="C238" s="12" t="s">
        <v>160</v>
      </c>
      <c r="D238" s="12" t="s">
        <v>273</v>
      </c>
      <c r="E238" s="12" t="s">
        <v>274</v>
      </c>
      <c r="F238" s="12" t="s">
        <v>72</v>
      </c>
      <c r="G238" s="12" t="s">
        <v>73</v>
      </c>
      <c r="H238" s="49">
        <v>25</v>
      </c>
      <c r="I238" s="49">
        <v>0.7</v>
      </c>
      <c r="J238" s="12" t="s">
        <v>1318</v>
      </c>
      <c r="K238" s="12" t="s">
        <v>3028</v>
      </c>
      <c r="L238" s="12" t="s">
        <v>3029</v>
      </c>
      <c r="M238" s="12">
        <v>0</v>
      </c>
      <c r="N238" s="12">
        <v>1</v>
      </c>
      <c r="O238" s="12">
        <v>0</v>
      </c>
      <c r="P238" s="12">
        <v>0</v>
      </c>
      <c r="Q238" s="12" t="s">
        <v>3030</v>
      </c>
      <c r="R238" s="12" t="s">
        <v>3034</v>
      </c>
      <c r="S238" s="12" t="s">
        <v>3032</v>
      </c>
    </row>
    <row r="239" spans="1:19" ht="15" customHeight="1" x14ac:dyDescent="0.25">
      <c r="A239" s="12" t="s">
        <v>3271</v>
      </c>
      <c r="B239" s="12" t="s">
        <v>159</v>
      </c>
      <c r="C239" s="12" t="s">
        <v>160</v>
      </c>
      <c r="D239" s="12" t="s">
        <v>273</v>
      </c>
      <c r="E239" s="12" t="s">
        <v>274</v>
      </c>
      <c r="F239" s="12" t="s">
        <v>76</v>
      </c>
      <c r="G239" s="12" t="s">
        <v>77</v>
      </c>
      <c r="H239" s="49">
        <v>25</v>
      </c>
      <c r="I239" s="49">
        <v>0.7</v>
      </c>
      <c r="J239" s="12" t="s">
        <v>1318</v>
      </c>
      <c r="K239" s="12" t="s">
        <v>3028</v>
      </c>
      <c r="L239" s="12" t="s">
        <v>3029</v>
      </c>
      <c r="M239" s="12">
        <v>0</v>
      </c>
      <c r="N239" s="12">
        <v>0</v>
      </c>
      <c r="O239" s="12">
        <v>0</v>
      </c>
      <c r="P239" s="12">
        <v>0</v>
      </c>
      <c r="Q239" s="12" t="s">
        <v>3030</v>
      </c>
      <c r="R239" s="12" t="s">
        <v>3031</v>
      </c>
      <c r="S239" s="12" t="s">
        <v>3032</v>
      </c>
    </row>
    <row r="240" spans="1:19" ht="15" customHeight="1" x14ac:dyDescent="0.25">
      <c r="A240" s="12" t="s">
        <v>3272</v>
      </c>
      <c r="B240" s="12" t="s">
        <v>159</v>
      </c>
      <c r="C240" s="12" t="s">
        <v>160</v>
      </c>
      <c r="D240" s="12" t="s">
        <v>273</v>
      </c>
      <c r="E240" s="12" t="s">
        <v>274</v>
      </c>
      <c r="F240" s="12" t="s">
        <v>84</v>
      </c>
      <c r="G240" s="12" t="s">
        <v>85</v>
      </c>
      <c r="H240" s="49">
        <v>25</v>
      </c>
      <c r="I240" s="49">
        <v>0.7</v>
      </c>
      <c r="J240" s="12" t="s">
        <v>1318</v>
      </c>
      <c r="K240" s="12" t="s">
        <v>3028</v>
      </c>
      <c r="L240" s="12" t="s">
        <v>3029</v>
      </c>
      <c r="M240" s="12">
        <v>0</v>
      </c>
      <c r="N240" s="12">
        <v>2</v>
      </c>
      <c r="O240" s="12">
        <v>0</v>
      </c>
      <c r="P240" s="12">
        <v>1</v>
      </c>
      <c r="Q240" s="12" t="s">
        <v>3030</v>
      </c>
      <c r="R240" s="12" t="s">
        <v>3034</v>
      </c>
      <c r="S240" s="12" t="s">
        <v>3032</v>
      </c>
    </row>
    <row r="241" spans="1:19" ht="15" customHeight="1" x14ac:dyDescent="0.25">
      <c r="A241" s="12" t="s">
        <v>3273</v>
      </c>
      <c r="B241" s="12" t="s">
        <v>159</v>
      </c>
      <c r="C241" s="12" t="s">
        <v>160</v>
      </c>
      <c r="D241" s="12" t="s">
        <v>128</v>
      </c>
      <c r="E241" s="12" t="s">
        <v>129</v>
      </c>
      <c r="F241" s="12" t="s">
        <v>26</v>
      </c>
      <c r="G241" s="12" t="s">
        <v>27</v>
      </c>
      <c r="H241" s="49">
        <v>25</v>
      </c>
      <c r="I241" s="49">
        <v>1.5</v>
      </c>
      <c r="J241" s="12" t="s">
        <v>1318</v>
      </c>
      <c r="K241" s="12" t="s">
        <v>3028</v>
      </c>
      <c r="L241" s="12" t="s">
        <v>3029</v>
      </c>
      <c r="M241" s="12">
        <v>0</v>
      </c>
      <c r="N241" s="12">
        <v>1</v>
      </c>
      <c r="O241" s="12">
        <v>0</v>
      </c>
      <c r="P241" s="12">
        <v>0</v>
      </c>
      <c r="Q241" s="12" t="s">
        <v>3030</v>
      </c>
      <c r="R241" s="12" t="s">
        <v>3034</v>
      </c>
      <c r="S241" s="12" t="s">
        <v>3032</v>
      </c>
    </row>
    <row r="242" spans="1:19" ht="15" customHeight="1" x14ac:dyDescent="0.25">
      <c r="A242" s="12" t="s">
        <v>3274</v>
      </c>
      <c r="B242" s="12" t="s">
        <v>159</v>
      </c>
      <c r="C242" s="12" t="s">
        <v>160</v>
      </c>
      <c r="D242" s="12" t="s">
        <v>128</v>
      </c>
      <c r="E242" s="12" t="s">
        <v>129</v>
      </c>
      <c r="F242" s="12" t="s">
        <v>30</v>
      </c>
      <c r="G242" s="12" t="s">
        <v>31</v>
      </c>
      <c r="H242" s="49">
        <v>25</v>
      </c>
      <c r="I242" s="49">
        <v>1.5</v>
      </c>
      <c r="J242" s="12" t="s">
        <v>1318</v>
      </c>
      <c r="K242" s="12" t="s">
        <v>3028</v>
      </c>
      <c r="L242" s="12" t="s">
        <v>3029</v>
      </c>
      <c r="M242" s="12">
        <v>0</v>
      </c>
      <c r="N242" s="12">
        <v>0</v>
      </c>
      <c r="O242" s="12">
        <v>0</v>
      </c>
      <c r="P242" s="12">
        <v>0</v>
      </c>
      <c r="Q242" s="12" t="s">
        <v>3030</v>
      </c>
      <c r="R242" s="12" t="s">
        <v>3031</v>
      </c>
      <c r="S242" s="12" t="s">
        <v>3032</v>
      </c>
    </row>
    <row r="243" spans="1:19" ht="15" customHeight="1" x14ac:dyDescent="0.25">
      <c r="A243" s="12" t="s">
        <v>3275</v>
      </c>
      <c r="B243" s="12" t="s">
        <v>159</v>
      </c>
      <c r="C243" s="12" t="s">
        <v>160</v>
      </c>
      <c r="D243" s="12" t="s">
        <v>128</v>
      </c>
      <c r="E243" s="12" t="s">
        <v>129</v>
      </c>
      <c r="F243" s="12" t="s">
        <v>34</v>
      </c>
      <c r="G243" s="12" t="s">
        <v>35</v>
      </c>
      <c r="H243" s="49">
        <v>25</v>
      </c>
      <c r="I243" s="49">
        <v>1.5</v>
      </c>
      <c r="J243" s="12" t="s">
        <v>1318</v>
      </c>
      <c r="K243" s="12" t="s">
        <v>3028</v>
      </c>
      <c r="L243" s="12" t="s">
        <v>3029</v>
      </c>
      <c r="M243" s="12">
        <v>0</v>
      </c>
      <c r="N243" s="12">
        <v>2</v>
      </c>
      <c r="O243" s="12">
        <v>0</v>
      </c>
      <c r="P243" s="12">
        <v>1</v>
      </c>
      <c r="Q243" s="12" t="s">
        <v>3030</v>
      </c>
      <c r="R243" s="12" t="s">
        <v>3034</v>
      </c>
      <c r="S243" s="12" t="s">
        <v>3032</v>
      </c>
    </row>
    <row r="244" spans="1:19" ht="15" customHeight="1" x14ac:dyDescent="0.25">
      <c r="A244" s="12" t="s">
        <v>3276</v>
      </c>
      <c r="B244" s="12" t="s">
        <v>159</v>
      </c>
      <c r="C244" s="12" t="s">
        <v>160</v>
      </c>
      <c r="D244" s="12" t="s">
        <v>128</v>
      </c>
      <c r="E244" s="12" t="s">
        <v>129</v>
      </c>
      <c r="F244" s="12" t="s">
        <v>52</v>
      </c>
      <c r="G244" s="12" t="s">
        <v>53</v>
      </c>
      <c r="H244" s="49">
        <v>25</v>
      </c>
      <c r="I244" s="49">
        <v>1.5</v>
      </c>
      <c r="J244" s="12" t="s">
        <v>1318</v>
      </c>
      <c r="K244" s="12" t="s">
        <v>3028</v>
      </c>
      <c r="L244" s="12" t="s">
        <v>3029</v>
      </c>
      <c r="M244" s="12">
        <v>0</v>
      </c>
      <c r="N244" s="12">
        <v>0</v>
      </c>
      <c r="O244" s="12">
        <v>0</v>
      </c>
      <c r="P244" s="12">
        <v>0</v>
      </c>
      <c r="Q244" s="12" t="s">
        <v>3030</v>
      </c>
      <c r="R244" s="12" t="s">
        <v>3031</v>
      </c>
      <c r="S244" s="12" t="s">
        <v>3032</v>
      </c>
    </row>
    <row r="245" spans="1:19" ht="15" customHeight="1" x14ac:dyDescent="0.25">
      <c r="A245" s="12" t="s">
        <v>3277</v>
      </c>
      <c r="B245" s="12" t="s">
        <v>159</v>
      </c>
      <c r="C245" s="12" t="s">
        <v>160</v>
      </c>
      <c r="D245" s="12" t="s">
        <v>128</v>
      </c>
      <c r="E245" s="12" t="s">
        <v>129</v>
      </c>
      <c r="F245" s="12" t="s">
        <v>72</v>
      </c>
      <c r="G245" s="12" t="s">
        <v>73</v>
      </c>
      <c r="H245" s="49">
        <v>25</v>
      </c>
      <c r="I245" s="49">
        <v>1.5</v>
      </c>
      <c r="J245" s="12" t="s">
        <v>1318</v>
      </c>
      <c r="K245" s="12" t="s">
        <v>3028</v>
      </c>
      <c r="L245" s="12" t="s">
        <v>3029</v>
      </c>
      <c r="M245" s="12">
        <v>0</v>
      </c>
      <c r="N245" s="12">
        <v>1</v>
      </c>
      <c r="O245" s="12">
        <v>0</v>
      </c>
      <c r="P245" s="12">
        <v>0</v>
      </c>
      <c r="Q245" s="12" t="s">
        <v>3030</v>
      </c>
      <c r="R245" s="12" t="s">
        <v>3034</v>
      </c>
      <c r="S245" s="12" t="s">
        <v>3032</v>
      </c>
    </row>
    <row r="246" spans="1:19" ht="15" customHeight="1" x14ac:dyDescent="0.25">
      <c r="A246" s="12" t="s">
        <v>3278</v>
      </c>
      <c r="B246" s="12" t="s">
        <v>159</v>
      </c>
      <c r="C246" s="12" t="s">
        <v>160</v>
      </c>
      <c r="D246" s="12" t="s">
        <v>128</v>
      </c>
      <c r="E246" s="12" t="s">
        <v>129</v>
      </c>
      <c r="F246" s="12" t="s">
        <v>76</v>
      </c>
      <c r="G246" s="12" t="s">
        <v>77</v>
      </c>
      <c r="H246" s="49">
        <v>25</v>
      </c>
      <c r="I246" s="49">
        <v>1.5</v>
      </c>
      <c r="J246" s="12" t="s">
        <v>1318</v>
      </c>
      <c r="K246" s="12" t="s">
        <v>3028</v>
      </c>
      <c r="L246" s="12" t="s">
        <v>3029</v>
      </c>
      <c r="M246" s="12">
        <v>0</v>
      </c>
      <c r="N246" s="12">
        <v>0</v>
      </c>
      <c r="O246" s="12">
        <v>0</v>
      </c>
      <c r="P246" s="12">
        <v>0</v>
      </c>
      <c r="Q246" s="12" t="s">
        <v>3030</v>
      </c>
      <c r="R246" s="12" t="s">
        <v>3031</v>
      </c>
      <c r="S246" s="12" t="s">
        <v>3032</v>
      </c>
    </row>
    <row r="247" spans="1:19" ht="15" customHeight="1" x14ac:dyDescent="0.25">
      <c r="A247" s="12" t="s">
        <v>3279</v>
      </c>
      <c r="B247" s="12" t="s">
        <v>159</v>
      </c>
      <c r="C247" s="12" t="s">
        <v>160</v>
      </c>
      <c r="D247" s="12" t="s">
        <v>128</v>
      </c>
      <c r="E247" s="12" t="s">
        <v>129</v>
      </c>
      <c r="F247" s="12" t="s">
        <v>84</v>
      </c>
      <c r="G247" s="12" t="s">
        <v>85</v>
      </c>
      <c r="H247" s="49">
        <v>25</v>
      </c>
      <c r="I247" s="49">
        <v>1.5</v>
      </c>
      <c r="J247" s="12" t="s">
        <v>1318</v>
      </c>
      <c r="K247" s="12" t="s">
        <v>3028</v>
      </c>
      <c r="L247" s="12" t="s">
        <v>3029</v>
      </c>
      <c r="M247" s="12">
        <v>0</v>
      </c>
      <c r="N247" s="12">
        <v>0</v>
      </c>
      <c r="O247" s="12">
        <v>0</v>
      </c>
      <c r="P247" s="12">
        <v>0</v>
      </c>
      <c r="Q247" s="12" t="s">
        <v>3030</v>
      </c>
      <c r="R247" s="12" t="s">
        <v>3031</v>
      </c>
      <c r="S247" s="12" t="s">
        <v>3032</v>
      </c>
    </row>
    <row r="248" spans="1:19" ht="15" customHeight="1" x14ac:dyDescent="0.25">
      <c r="A248" s="12" t="s">
        <v>3280</v>
      </c>
      <c r="B248" s="12" t="s">
        <v>159</v>
      </c>
      <c r="C248" s="12" t="s">
        <v>160</v>
      </c>
      <c r="D248" s="12" t="s">
        <v>207</v>
      </c>
      <c r="E248" s="12" t="s">
        <v>208</v>
      </c>
      <c r="F248" s="12" t="s">
        <v>26</v>
      </c>
      <c r="G248" s="12" t="s">
        <v>27</v>
      </c>
      <c r="H248" s="49">
        <v>25</v>
      </c>
      <c r="I248" s="49">
        <v>1.9</v>
      </c>
      <c r="J248" s="12" t="s">
        <v>1318</v>
      </c>
      <c r="K248" s="12" t="s">
        <v>3028</v>
      </c>
      <c r="L248" s="12" t="s">
        <v>3029</v>
      </c>
      <c r="M248" s="12">
        <v>0</v>
      </c>
      <c r="N248" s="12">
        <v>1</v>
      </c>
      <c r="O248" s="12">
        <v>0</v>
      </c>
      <c r="P248" s="12">
        <v>0</v>
      </c>
      <c r="Q248" s="12" t="s">
        <v>3030</v>
      </c>
      <c r="R248" s="12" t="s">
        <v>3034</v>
      </c>
      <c r="S248" s="12" t="s">
        <v>3032</v>
      </c>
    </row>
    <row r="249" spans="1:19" ht="15" customHeight="1" x14ac:dyDescent="0.25">
      <c r="A249" s="12" t="s">
        <v>3281</v>
      </c>
      <c r="B249" s="12" t="s">
        <v>159</v>
      </c>
      <c r="C249" s="12" t="s">
        <v>160</v>
      </c>
      <c r="D249" s="12" t="s">
        <v>207</v>
      </c>
      <c r="E249" s="12" t="s">
        <v>208</v>
      </c>
      <c r="F249" s="12" t="s">
        <v>30</v>
      </c>
      <c r="G249" s="12" t="s">
        <v>31</v>
      </c>
      <c r="H249" s="49">
        <v>25</v>
      </c>
      <c r="I249" s="49">
        <v>1.9</v>
      </c>
      <c r="J249" s="12" t="s">
        <v>1318</v>
      </c>
      <c r="K249" s="12" t="s">
        <v>3028</v>
      </c>
      <c r="L249" s="12" t="s">
        <v>3029</v>
      </c>
      <c r="M249" s="12">
        <v>0</v>
      </c>
      <c r="N249" s="12">
        <v>0</v>
      </c>
      <c r="O249" s="12">
        <v>0</v>
      </c>
      <c r="P249" s="12">
        <v>0</v>
      </c>
      <c r="Q249" s="12" t="s">
        <v>3030</v>
      </c>
      <c r="R249" s="12" t="s">
        <v>3031</v>
      </c>
      <c r="S249" s="12" t="s">
        <v>3032</v>
      </c>
    </row>
    <row r="250" spans="1:19" ht="15" customHeight="1" x14ac:dyDescent="0.25">
      <c r="A250" s="12" t="s">
        <v>3282</v>
      </c>
      <c r="B250" s="12" t="s">
        <v>159</v>
      </c>
      <c r="C250" s="12" t="s">
        <v>160</v>
      </c>
      <c r="D250" s="12" t="s">
        <v>207</v>
      </c>
      <c r="E250" s="12" t="s">
        <v>208</v>
      </c>
      <c r="F250" s="12" t="s">
        <v>34</v>
      </c>
      <c r="G250" s="12" t="s">
        <v>35</v>
      </c>
      <c r="H250" s="49">
        <v>25</v>
      </c>
      <c r="I250" s="49">
        <v>1.9</v>
      </c>
      <c r="J250" s="12" t="s">
        <v>1318</v>
      </c>
      <c r="K250" s="12" t="s">
        <v>3028</v>
      </c>
      <c r="L250" s="12" t="s">
        <v>3029</v>
      </c>
      <c r="M250" s="12">
        <v>0</v>
      </c>
      <c r="N250" s="12">
        <v>0</v>
      </c>
      <c r="O250" s="12">
        <v>0</v>
      </c>
      <c r="P250" s="12">
        <v>0</v>
      </c>
      <c r="Q250" s="12" t="s">
        <v>3030</v>
      </c>
      <c r="R250" s="12" t="s">
        <v>3031</v>
      </c>
      <c r="S250" s="12" t="s">
        <v>3032</v>
      </c>
    </row>
    <row r="251" spans="1:19" ht="15" customHeight="1" x14ac:dyDescent="0.25">
      <c r="A251" s="12" t="s">
        <v>3283</v>
      </c>
      <c r="B251" s="12" t="s">
        <v>159</v>
      </c>
      <c r="C251" s="12" t="s">
        <v>160</v>
      </c>
      <c r="D251" s="12" t="s">
        <v>207</v>
      </c>
      <c r="E251" s="12" t="s">
        <v>208</v>
      </c>
      <c r="F251" s="12" t="s">
        <v>52</v>
      </c>
      <c r="G251" s="12" t="s">
        <v>53</v>
      </c>
      <c r="H251" s="49">
        <v>25</v>
      </c>
      <c r="I251" s="49">
        <v>1.9</v>
      </c>
      <c r="J251" s="12" t="s">
        <v>1318</v>
      </c>
      <c r="K251" s="12" t="s">
        <v>3028</v>
      </c>
      <c r="L251" s="12" t="s">
        <v>3029</v>
      </c>
      <c r="M251" s="12">
        <v>0</v>
      </c>
      <c r="N251" s="12">
        <v>0</v>
      </c>
      <c r="O251" s="12">
        <v>0</v>
      </c>
      <c r="P251" s="12">
        <v>0</v>
      </c>
      <c r="Q251" s="12" t="s">
        <v>3030</v>
      </c>
      <c r="R251" s="12" t="s">
        <v>3031</v>
      </c>
      <c r="S251" s="12" t="s">
        <v>3032</v>
      </c>
    </row>
    <row r="252" spans="1:19" ht="15" customHeight="1" x14ac:dyDescent="0.25">
      <c r="A252" s="12" t="s">
        <v>3284</v>
      </c>
      <c r="B252" s="12" t="s">
        <v>159</v>
      </c>
      <c r="C252" s="12" t="s">
        <v>160</v>
      </c>
      <c r="D252" s="12" t="s">
        <v>207</v>
      </c>
      <c r="E252" s="12" t="s">
        <v>208</v>
      </c>
      <c r="F252" s="12" t="s">
        <v>72</v>
      </c>
      <c r="G252" s="12" t="s">
        <v>73</v>
      </c>
      <c r="H252" s="49">
        <v>25</v>
      </c>
      <c r="I252" s="49">
        <v>1.9</v>
      </c>
      <c r="J252" s="12" t="s">
        <v>1318</v>
      </c>
      <c r="K252" s="12" t="s">
        <v>3028</v>
      </c>
      <c r="L252" s="12" t="s">
        <v>3029</v>
      </c>
      <c r="M252" s="12">
        <v>0</v>
      </c>
      <c r="N252" s="12">
        <v>1</v>
      </c>
      <c r="O252" s="12">
        <v>0</v>
      </c>
      <c r="P252" s="12">
        <v>0</v>
      </c>
      <c r="Q252" s="12" t="s">
        <v>3030</v>
      </c>
      <c r="R252" s="12" t="s">
        <v>3034</v>
      </c>
      <c r="S252" s="12" t="s">
        <v>3032</v>
      </c>
    </row>
    <row r="253" spans="1:19" ht="15" customHeight="1" x14ac:dyDescent="0.25">
      <c r="A253" s="12" t="s">
        <v>3285</v>
      </c>
      <c r="B253" s="12" t="s">
        <v>159</v>
      </c>
      <c r="C253" s="12" t="s">
        <v>160</v>
      </c>
      <c r="D253" s="12" t="s">
        <v>207</v>
      </c>
      <c r="E253" s="12" t="s">
        <v>208</v>
      </c>
      <c r="F253" s="12" t="s">
        <v>76</v>
      </c>
      <c r="G253" s="12" t="s">
        <v>77</v>
      </c>
      <c r="H253" s="49">
        <v>25</v>
      </c>
      <c r="I253" s="49">
        <v>1.9</v>
      </c>
      <c r="J253" s="12" t="s">
        <v>1318</v>
      </c>
      <c r="K253" s="12" t="s">
        <v>3028</v>
      </c>
      <c r="L253" s="12" t="s">
        <v>3029</v>
      </c>
      <c r="M253" s="12">
        <v>0</v>
      </c>
      <c r="N253" s="12">
        <v>0</v>
      </c>
      <c r="O253" s="12">
        <v>0</v>
      </c>
      <c r="P253" s="12">
        <v>0</v>
      </c>
      <c r="Q253" s="12" t="s">
        <v>3030</v>
      </c>
      <c r="R253" s="12" t="s">
        <v>3031</v>
      </c>
      <c r="S253" s="12" t="s">
        <v>3032</v>
      </c>
    </row>
    <row r="254" spans="1:19" ht="15" customHeight="1" x14ac:dyDescent="0.25">
      <c r="A254" s="12" t="s">
        <v>3286</v>
      </c>
      <c r="B254" s="12" t="s">
        <v>159</v>
      </c>
      <c r="C254" s="12" t="s">
        <v>160</v>
      </c>
      <c r="D254" s="12" t="s">
        <v>207</v>
      </c>
      <c r="E254" s="12" t="s">
        <v>208</v>
      </c>
      <c r="F254" s="12" t="s">
        <v>84</v>
      </c>
      <c r="G254" s="12" t="s">
        <v>85</v>
      </c>
      <c r="H254" s="49">
        <v>25</v>
      </c>
      <c r="I254" s="49">
        <v>1.9</v>
      </c>
      <c r="J254" s="12" t="s">
        <v>1318</v>
      </c>
      <c r="K254" s="12" t="s">
        <v>3028</v>
      </c>
      <c r="L254" s="12" t="s">
        <v>3029</v>
      </c>
      <c r="M254" s="12">
        <v>0</v>
      </c>
      <c r="N254" s="12">
        <v>0</v>
      </c>
      <c r="O254" s="12">
        <v>0</v>
      </c>
      <c r="P254" s="12">
        <v>0</v>
      </c>
      <c r="Q254" s="12" t="s">
        <v>3030</v>
      </c>
      <c r="R254" s="12" t="s">
        <v>3031</v>
      </c>
      <c r="S254" s="12" t="s">
        <v>3032</v>
      </c>
    </row>
    <row r="255" spans="1:19" ht="15" customHeight="1" x14ac:dyDescent="0.25">
      <c r="A255" s="12" t="s">
        <v>3287</v>
      </c>
      <c r="B255" s="12" t="s">
        <v>162</v>
      </c>
      <c r="C255" s="12" t="s">
        <v>163</v>
      </c>
      <c r="D255" s="12" t="s">
        <v>192</v>
      </c>
      <c r="E255" s="12" t="s">
        <v>193</v>
      </c>
      <c r="F255" s="12" t="s">
        <v>4</v>
      </c>
      <c r="G255" s="12" t="s">
        <v>5</v>
      </c>
      <c r="H255" s="49">
        <v>25</v>
      </c>
      <c r="I255" s="49">
        <v>0.8</v>
      </c>
      <c r="J255" s="12" t="s">
        <v>1318</v>
      </c>
      <c r="K255" s="12" t="s">
        <v>3028</v>
      </c>
      <c r="L255" s="12" t="s">
        <v>3029</v>
      </c>
      <c r="M255" s="12">
        <v>0</v>
      </c>
      <c r="N255" s="12">
        <v>0</v>
      </c>
      <c r="O255" s="12">
        <v>0</v>
      </c>
      <c r="P255" s="12">
        <v>0</v>
      </c>
      <c r="Q255" s="12" t="s">
        <v>3030</v>
      </c>
      <c r="R255" s="12" t="s">
        <v>3031</v>
      </c>
      <c r="S255" s="12" t="s">
        <v>3032</v>
      </c>
    </row>
    <row r="256" spans="1:19" ht="15" customHeight="1" x14ac:dyDescent="0.25">
      <c r="A256" s="12" t="s">
        <v>3288</v>
      </c>
      <c r="B256" s="12" t="s">
        <v>162</v>
      </c>
      <c r="C256" s="12" t="s">
        <v>163</v>
      </c>
      <c r="D256" s="12" t="s">
        <v>192</v>
      </c>
      <c r="E256" s="12" t="s">
        <v>193</v>
      </c>
      <c r="F256" s="12" t="s">
        <v>26</v>
      </c>
      <c r="G256" s="12" t="s">
        <v>27</v>
      </c>
      <c r="H256" s="49">
        <v>25</v>
      </c>
      <c r="I256" s="49">
        <v>0.8</v>
      </c>
      <c r="J256" s="12" t="s">
        <v>1318</v>
      </c>
      <c r="K256" s="12" t="s">
        <v>3028</v>
      </c>
      <c r="L256" s="12" t="s">
        <v>3029</v>
      </c>
      <c r="M256" s="12">
        <v>0</v>
      </c>
      <c r="N256" s="12">
        <v>1</v>
      </c>
      <c r="O256" s="12">
        <v>0</v>
      </c>
      <c r="P256" s="12">
        <v>0</v>
      </c>
      <c r="Q256" s="12" t="s">
        <v>3030</v>
      </c>
      <c r="R256" s="12" t="s">
        <v>3034</v>
      </c>
      <c r="S256" s="12" t="s">
        <v>3032</v>
      </c>
    </row>
    <row r="257" spans="1:19" ht="15" customHeight="1" x14ac:dyDescent="0.25">
      <c r="A257" s="12" t="s">
        <v>3289</v>
      </c>
      <c r="B257" s="12" t="s">
        <v>162</v>
      </c>
      <c r="C257" s="12" t="s">
        <v>163</v>
      </c>
      <c r="D257" s="12" t="s">
        <v>192</v>
      </c>
      <c r="E257" s="12" t="s">
        <v>193</v>
      </c>
      <c r="F257" s="12" t="s">
        <v>30</v>
      </c>
      <c r="G257" s="12" t="s">
        <v>31</v>
      </c>
      <c r="H257" s="49">
        <v>25</v>
      </c>
      <c r="I257" s="49">
        <v>0.8</v>
      </c>
      <c r="J257" s="12" t="s">
        <v>1318</v>
      </c>
      <c r="K257" s="12" t="s">
        <v>3028</v>
      </c>
      <c r="L257" s="12" t="s">
        <v>3029</v>
      </c>
      <c r="M257" s="12">
        <v>0</v>
      </c>
      <c r="N257" s="12">
        <v>0</v>
      </c>
      <c r="O257" s="12">
        <v>0</v>
      </c>
      <c r="P257" s="12">
        <v>0</v>
      </c>
      <c r="Q257" s="12" t="s">
        <v>3030</v>
      </c>
      <c r="R257" s="12" t="s">
        <v>3031</v>
      </c>
      <c r="S257" s="12" t="s">
        <v>3032</v>
      </c>
    </row>
    <row r="258" spans="1:19" ht="15" customHeight="1" x14ac:dyDescent="0.25">
      <c r="A258" s="12" t="s">
        <v>3290</v>
      </c>
      <c r="B258" s="12" t="s">
        <v>162</v>
      </c>
      <c r="C258" s="12" t="s">
        <v>163</v>
      </c>
      <c r="D258" s="12" t="s">
        <v>192</v>
      </c>
      <c r="E258" s="12" t="s">
        <v>193</v>
      </c>
      <c r="F258" s="12" t="s">
        <v>34</v>
      </c>
      <c r="G258" s="12" t="s">
        <v>35</v>
      </c>
      <c r="H258" s="49">
        <v>25</v>
      </c>
      <c r="I258" s="49">
        <v>0.8</v>
      </c>
      <c r="J258" s="12" t="s">
        <v>1318</v>
      </c>
      <c r="K258" s="12" t="s">
        <v>3028</v>
      </c>
      <c r="L258" s="12" t="s">
        <v>3029</v>
      </c>
      <c r="M258" s="12">
        <v>0</v>
      </c>
      <c r="N258" s="12">
        <v>1</v>
      </c>
      <c r="O258" s="12">
        <v>0</v>
      </c>
      <c r="P258" s="12">
        <v>0</v>
      </c>
      <c r="Q258" s="12" t="s">
        <v>3030</v>
      </c>
      <c r="R258" s="12" t="s">
        <v>3034</v>
      </c>
      <c r="S258" s="12" t="s">
        <v>3032</v>
      </c>
    </row>
    <row r="259" spans="1:19" ht="15" customHeight="1" x14ac:dyDescent="0.25">
      <c r="A259" s="12" t="s">
        <v>3291</v>
      </c>
      <c r="B259" s="12" t="s">
        <v>162</v>
      </c>
      <c r="C259" s="12" t="s">
        <v>163</v>
      </c>
      <c r="D259" s="12" t="s">
        <v>192</v>
      </c>
      <c r="E259" s="12" t="s">
        <v>193</v>
      </c>
      <c r="F259" s="12" t="s">
        <v>52</v>
      </c>
      <c r="G259" s="12" t="s">
        <v>53</v>
      </c>
      <c r="H259" s="49">
        <v>25</v>
      </c>
      <c r="I259" s="49">
        <v>0.8</v>
      </c>
      <c r="J259" s="12" t="s">
        <v>1318</v>
      </c>
      <c r="K259" s="12" t="s">
        <v>3028</v>
      </c>
      <c r="L259" s="12" t="s">
        <v>3029</v>
      </c>
      <c r="M259" s="12">
        <v>0</v>
      </c>
      <c r="N259" s="12">
        <v>0</v>
      </c>
      <c r="O259" s="12">
        <v>0</v>
      </c>
      <c r="P259" s="12">
        <v>0</v>
      </c>
      <c r="Q259" s="12" t="s">
        <v>3030</v>
      </c>
      <c r="R259" s="12" t="s">
        <v>3031</v>
      </c>
      <c r="S259" s="12" t="s">
        <v>3032</v>
      </c>
    </row>
    <row r="260" spans="1:19" ht="15" customHeight="1" x14ac:dyDescent="0.25">
      <c r="A260" s="12" t="s">
        <v>3292</v>
      </c>
      <c r="B260" s="12" t="s">
        <v>162</v>
      </c>
      <c r="C260" s="12" t="s">
        <v>163</v>
      </c>
      <c r="D260" s="12" t="s">
        <v>192</v>
      </c>
      <c r="E260" s="12" t="s">
        <v>193</v>
      </c>
      <c r="F260" s="12" t="s">
        <v>72</v>
      </c>
      <c r="G260" s="12" t="s">
        <v>73</v>
      </c>
      <c r="H260" s="49">
        <v>25</v>
      </c>
      <c r="I260" s="49">
        <v>0.8</v>
      </c>
      <c r="J260" s="12" t="s">
        <v>1318</v>
      </c>
      <c r="K260" s="12" t="s">
        <v>3028</v>
      </c>
      <c r="L260" s="12" t="s">
        <v>3029</v>
      </c>
      <c r="M260" s="12">
        <v>0</v>
      </c>
      <c r="N260" s="12">
        <v>0</v>
      </c>
      <c r="O260" s="12">
        <v>0</v>
      </c>
      <c r="P260" s="12">
        <v>0</v>
      </c>
      <c r="Q260" s="12" t="s">
        <v>3030</v>
      </c>
      <c r="R260" s="12" t="s">
        <v>3031</v>
      </c>
      <c r="S260" s="12" t="s">
        <v>3032</v>
      </c>
    </row>
    <row r="261" spans="1:19" ht="15" customHeight="1" x14ac:dyDescent="0.25">
      <c r="A261" s="12" t="s">
        <v>3293</v>
      </c>
      <c r="B261" s="12" t="s">
        <v>162</v>
      </c>
      <c r="C261" s="12" t="s">
        <v>163</v>
      </c>
      <c r="D261" s="12" t="s">
        <v>192</v>
      </c>
      <c r="E261" s="12" t="s">
        <v>193</v>
      </c>
      <c r="F261" s="12" t="s">
        <v>76</v>
      </c>
      <c r="G261" s="12" t="s">
        <v>77</v>
      </c>
      <c r="H261" s="49">
        <v>25</v>
      </c>
      <c r="I261" s="49">
        <v>0.8</v>
      </c>
      <c r="J261" s="12" t="s">
        <v>1318</v>
      </c>
      <c r="K261" s="12" t="s">
        <v>3028</v>
      </c>
      <c r="L261" s="12" t="s">
        <v>3029</v>
      </c>
      <c r="M261" s="12">
        <v>0</v>
      </c>
      <c r="N261" s="12">
        <v>0</v>
      </c>
      <c r="O261" s="12">
        <v>0</v>
      </c>
      <c r="P261" s="12">
        <v>0</v>
      </c>
      <c r="Q261" s="12" t="s">
        <v>3030</v>
      </c>
      <c r="R261" s="12" t="s">
        <v>3031</v>
      </c>
      <c r="S261" s="12" t="s">
        <v>3032</v>
      </c>
    </row>
    <row r="262" spans="1:19" ht="15" customHeight="1" x14ac:dyDescent="0.25">
      <c r="A262" s="12" t="s">
        <v>3294</v>
      </c>
      <c r="B262" s="12" t="s">
        <v>162</v>
      </c>
      <c r="C262" s="12" t="s">
        <v>163</v>
      </c>
      <c r="D262" s="12" t="s">
        <v>192</v>
      </c>
      <c r="E262" s="12" t="s">
        <v>193</v>
      </c>
      <c r="F262" s="12" t="s">
        <v>84</v>
      </c>
      <c r="G262" s="12" t="s">
        <v>85</v>
      </c>
      <c r="H262" s="49">
        <v>25</v>
      </c>
      <c r="I262" s="49">
        <v>0.8</v>
      </c>
      <c r="J262" s="12" t="s">
        <v>1318</v>
      </c>
      <c r="K262" s="12" t="s">
        <v>3028</v>
      </c>
      <c r="L262" s="12" t="s">
        <v>3029</v>
      </c>
      <c r="M262" s="12">
        <v>0</v>
      </c>
      <c r="N262" s="12">
        <v>1</v>
      </c>
      <c r="O262" s="12">
        <v>0</v>
      </c>
      <c r="P262" s="12">
        <v>0</v>
      </c>
      <c r="Q262" s="12" t="s">
        <v>3030</v>
      </c>
      <c r="R262" s="12" t="s">
        <v>3034</v>
      </c>
      <c r="S262" s="12" t="s">
        <v>3032</v>
      </c>
    </row>
    <row r="263" spans="1:19" ht="15" customHeight="1" x14ac:dyDescent="0.25">
      <c r="A263" s="12" t="s">
        <v>3295</v>
      </c>
      <c r="B263" s="12" t="s">
        <v>162</v>
      </c>
      <c r="C263" s="12" t="s">
        <v>163</v>
      </c>
      <c r="D263" s="12" t="s">
        <v>279</v>
      </c>
      <c r="E263" s="12" t="s">
        <v>280</v>
      </c>
      <c r="F263" s="12" t="s">
        <v>26</v>
      </c>
      <c r="G263" s="12" t="s">
        <v>27</v>
      </c>
      <c r="H263" s="49">
        <v>25</v>
      </c>
      <c r="I263" s="49">
        <v>2</v>
      </c>
      <c r="J263" s="12" t="s">
        <v>1318</v>
      </c>
      <c r="K263" s="12" t="s">
        <v>3028</v>
      </c>
      <c r="L263" s="12" t="s">
        <v>3029</v>
      </c>
      <c r="M263" s="12">
        <v>0</v>
      </c>
      <c r="N263" s="12">
        <v>1</v>
      </c>
      <c r="O263" s="12">
        <v>0</v>
      </c>
      <c r="P263" s="12">
        <v>0</v>
      </c>
      <c r="Q263" s="12" t="s">
        <v>3030</v>
      </c>
      <c r="R263" s="12" t="s">
        <v>3034</v>
      </c>
      <c r="S263" s="12" t="s">
        <v>3032</v>
      </c>
    </row>
    <row r="264" spans="1:19" ht="15" customHeight="1" x14ac:dyDescent="0.25">
      <c r="A264" s="12" t="s">
        <v>3296</v>
      </c>
      <c r="B264" s="12" t="s">
        <v>162</v>
      </c>
      <c r="C264" s="12" t="s">
        <v>163</v>
      </c>
      <c r="D264" s="12" t="s">
        <v>279</v>
      </c>
      <c r="E264" s="12" t="s">
        <v>280</v>
      </c>
      <c r="F264" s="12" t="s">
        <v>30</v>
      </c>
      <c r="G264" s="12" t="s">
        <v>31</v>
      </c>
      <c r="H264" s="49">
        <v>25</v>
      </c>
      <c r="I264" s="49">
        <v>2</v>
      </c>
      <c r="J264" s="12" t="s">
        <v>1318</v>
      </c>
      <c r="K264" s="12" t="s">
        <v>3028</v>
      </c>
      <c r="L264" s="12" t="s">
        <v>3029</v>
      </c>
      <c r="M264" s="12">
        <v>0</v>
      </c>
      <c r="N264" s="12">
        <v>0</v>
      </c>
      <c r="O264" s="12">
        <v>0</v>
      </c>
      <c r="P264" s="12">
        <v>0</v>
      </c>
      <c r="Q264" s="12" t="s">
        <v>3030</v>
      </c>
      <c r="R264" s="12" t="s">
        <v>3031</v>
      </c>
      <c r="S264" s="12" t="s">
        <v>3032</v>
      </c>
    </row>
    <row r="265" spans="1:19" ht="15" customHeight="1" x14ac:dyDescent="0.25">
      <c r="A265" s="12" t="s">
        <v>3297</v>
      </c>
      <c r="B265" s="12" t="s">
        <v>162</v>
      </c>
      <c r="C265" s="12" t="s">
        <v>163</v>
      </c>
      <c r="D265" s="12" t="s">
        <v>279</v>
      </c>
      <c r="E265" s="12" t="s">
        <v>280</v>
      </c>
      <c r="F265" s="12" t="s">
        <v>34</v>
      </c>
      <c r="G265" s="12" t="s">
        <v>35</v>
      </c>
      <c r="H265" s="49">
        <v>25</v>
      </c>
      <c r="I265" s="49">
        <v>2</v>
      </c>
      <c r="J265" s="12" t="s">
        <v>1318</v>
      </c>
      <c r="K265" s="12" t="s">
        <v>3028</v>
      </c>
      <c r="L265" s="12" t="s">
        <v>3029</v>
      </c>
      <c r="M265" s="12">
        <v>0</v>
      </c>
      <c r="N265" s="12">
        <v>1</v>
      </c>
      <c r="O265" s="12">
        <v>0</v>
      </c>
      <c r="P265" s="12">
        <v>0</v>
      </c>
      <c r="Q265" s="12" t="s">
        <v>3030</v>
      </c>
      <c r="R265" s="12" t="s">
        <v>3034</v>
      </c>
      <c r="S265" s="12" t="s">
        <v>3032</v>
      </c>
    </row>
    <row r="266" spans="1:19" ht="15" customHeight="1" x14ac:dyDescent="0.25">
      <c r="A266" s="12" t="s">
        <v>3298</v>
      </c>
      <c r="B266" s="12" t="s">
        <v>162</v>
      </c>
      <c r="C266" s="12" t="s">
        <v>163</v>
      </c>
      <c r="D266" s="12" t="s">
        <v>279</v>
      </c>
      <c r="E266" s="12" t="s">
        <v>280</v>
      </c>
      <c r="F266" s="12" t="s">
        <v>52</v>
      </c>
      <c r="G266" s="12" t="s">
        <v>53</v>
      </c>
      <c r="H266" s="49">
        <v>25</v>
      </c>
      <c r="I266" s="49">
        <v>2</v>
      </c>
      <c r="J266" s="12" t="s">
        <v>1318</v>
      </c>
      <c r="K266" s="12" t="s">
        <v>3028</v>
      </c>
      <c r="L266" s="12" t="s">
        <v>3029</v>
      </c>
      <c r="M266" s="12">
        <v>0</v>
      </c>
      <c r="N266" s="12">
        <v>0</v>
      </c>
      <c r="O266" s="12">
        <v>0</v>
      </c>
      <c r="P266" s="12">
        <v>0</v>
      </c>
      <c r="Q266" s="12" t="s">
        <v>3030</v>
      </c>
      <c r="R266" s="12" t="s">
        <v>3031</v>
      </c>
      <c r="S266" s="12" t="s">
        <v>3032</v>
      </c>
    </row>
    <row r="267" spans="1:19" ht="15" customHeight="1" x14ac:dyDescent="0.25">
      <c r="A267" s="12" t="s">
        <v>3299</v>
      </c>
      <c r="B267" s="12" t="s">
        <v>162</v>
      </c>
      <c r="C267" s="12" t="s">
        <v>163</v>
      </c>
      <c r="D267" s="12" t="s">
        <v>279</v>
      </c>
      <c r="E267" s="12" t="s">
        <v>280</v>
      </c>
      <c r="F267" s="12" t="s">
        <v>72</v>
      </c>
      <c r="G267" s="12" t="s">
        <v>73</v>
      </c>
      <c r="H267" s="49">
        <v>25</v>
      </c>
      <c r="I267" s="49">
        <v>2</v>
      </c>
      <c r="J267" s="12" t="s">
        <v>1318</v>
      </c>
      <c r="K267" s="12" t="s">
        <v>3028</v>
      </c>
      <c r="L267" s="12" t="s">
        <v>3029</v>
      </c>
      <c r="M267" s="12">
        <v>0</v>
      </c>
      <c r="N267" s="12">
        <v>0</v>
      </c>
      <c r="O267" s="12">
        <v>0</v>
      </c>
      <c r="P267" s="12">
        <v>0</v>
      </c>
      <c r="Q267" s="12" t="s">
        <v>3030</v>
      </c>
      <c r="R267" s="12" t="s">
        <v>3031</v>
      </c>
      <c r="S267" s="12" t="s">
        <v>3032</v>
      </c>
    </row>
    <row r="268" spans="1:19" ht="15" customHeight="1" x14ac:dyDescent="0.25">
      <c r="A268" s="12" t="s">
        <v>3300</v>
      </c>
      <c r="B268" s="12" t="s">
        <v>162</v>
      </c>
      <c r="C268" s="12" t="s">
        <v>163</v>
      </c>
      <c r="D268" s="12" t="s">
        <v>279</v>
      </c>
      <c r="E268" s="12" t="s">
        <v>280</v>
      </c>
      <c r="F268" s="12" t="s">
        <v>76</v>
      </c>
      <c r="G268" s="12" t="s">
        <v>77</v>
      </c>
      <c r="H268" s="49">
        <v>25</v>
      </c>
      <c r="I268" s="49">
        <v>2</v>
      </c>
      <c r="J268" s="12" t="s">
        <v>1318</v>
      </c>
      <c r="K268" s="12" t="s">
        <v>3028</v>
      </c>
      <c r="L268" s="12" t="s">
        <v>3029</v>
      </c>
      <c r="M268" s="12">
        <v>0</v>
      </c>
      <c r="N268" s="12">
        <v>0</v>
      </c>
      <c r="O268" s="12">
        <v>0</v>
      </c>
      <c r="P268" s="12">
        <v>0</v>
      </c>
      <c r="Q268" s="12" t="s">
        <v>3030</v>
      </c>
      <c r="R268" s="12" t="s">
        <v>3031</v>
      </c>
      <c r="S268" s="12" t="s">
        <v>3032</v>
      </c>
    </row>
    <row r="269" spans="1:19" ht="15" customHeight="1" x14ac:dyDescent="0.25">
      <c r="A269" s="12" t="s">
        <v>3301</v>
      </c>
      <c r="B269" s="12" t="s">
        <v>162</v>
      </c>
      <c r="C269" s="12" t="s">
        <v>163</v>
      </c>
      <c r="D269" s="12" t="s">
        <v>279</v>
      </c>
      <c r="E269" s="12" t="s">
        <v>280</v>
      </c>
      <c r="F269" s="12" t="s">
        <v>84</v>
      </c>
      <c r="G269" s="12" t="s">
        <v>85</v>
      </c>
      <c r="H269" s="49">
        <v>25</v>
      </c>
      <c r="I269" s="49">
        <v>2</v>
      </c>
      <c r="J269" s="12" t="s">
        <v>1318</v>
      </c>
      <c r="K269" s="12" t="s">
        <v>3028</v>
      </c>
      <c r="L269" s="12" t="s">
        <v>3029</v>
      </c>
      <c r="M269" s="12">
        <v>0</v>
      </c>
      <c r="N269" s="12">
        <v>0</v>
      </c>
      <c r="O269" s="12">
        <v>0</v>
      </c>
      <c r="P269" s="12">
        <v>0</v>
      </c>
      <c r="Q269" s="12" t="s">
        <v>3030</v>
      </c>
      <c r="R269" s="12" t="s">
        <v>3031</v>
      </c>
      <c r="S269" s="12" t="s">
        <v>3032</v>
      </c>
    </row>
    <row r="270" spans="1:19" ht="15" customHeight="1" x14ac:dyDescent="0.25">
      <c r="A270" s="12" t="s">
        <v>3302</v>
      </c>
      <c r="B270" s="12" t="s">
        <v>165</v>
      </c>
      <c r="C270" s="12" t="s">
        <v>166</v>
      </c>
      <c r="D270" s="12" t="s">
        <v>210</v>
      </c>
      <c r="E270" s="12" t="s">
        <v>211</v>
      </c>
      <c r="F270" s="12" t="s">
        <v>30</v>
      </c>
      <c r="G270" s="12" t="s">
        <v>31</v>
      </c>
      <c r="H270" s="49">
        <v>25</v>
      </c>
      <c r="I270" s="49">
        <v>0.6</v>
      </c>
      <c r="J270" s="12" t="s">
        <v>1318</v>
      </c>
      <c r="K270" s="12" t="s">
        <v>3028</v>
      </c>
      <c r="L270" s="12" t="s">
        <v>3029</v>
      </c>
      <c r="M270" s="12">
        <v>1</v>
      </c>
      <c r="N270" s="12">
        <v>0</v>
      </c>
      <c r="O270" s="12">
        <v>0</v>
      </c>
      <c r="P270" s="12">
        <v>0</v>
      </c>
      <c r="Q270" s="12" t="s">
        <v>3030</v>
      </c>
      <c r="R270" s="12" t="s">
        <v>3034</v>
      </c>
      <c r="S270" s="12" t="s">
        <v>3032</v>
      </c>
    </row>
    <row r="271" spans="1:19" ht="15" customHeight="1" x14ac:dyDescent="0.25">
      <c r="A271" s="12" t="s">
        <v>3303</v>
      </c>
      <c r="B271" s="12" t="s">
        <v>165</v>
      </c>
      <c r="C271" s="12" t="s">
        <v>166</v>
      </c>
      <c r="D271" s="12" t="s">
        <v>210</v>
      </c>
      <c r="E271" s="12" t="s">
        <v>211</v>
      </c>
      <c r="F271" s="12" t="s">
        <v>34</v>
      </c>
      <c r="G271" s="12" t="s">
        <v>35</v>
      </c>
      <c r="H271" s="49">
        <v>25</v>
      </c>
      <c r="I271" s="49">
        <v>0.6</v>
      </c>
      <c r="J271" s="12" t="s">
        <v>1318</v>
      </c>
      <c r="K271" s="12" t="s">
        <v>3028</v>
      </c>
      <c r="L271" s="12" t="s">
        <v>3029</v>
      </c>
      <c r="M271" s="12">
        <v>0</v>
      </c>
      <c r="N271" s="12">
        <v>1</v>
      </c>
      <c r="O271" s="12">
        <v>0</v>
      </c>
      <c r="P271" s="12">
        <v>0</v>
      </c>
      <c r="Q271" s="12" t="s">
        <v>3030</v>
      </c>
      <c r="R271" s="12" t="s">
        <v>3034</v>
      </c>
      <c r="S271" s="12" t="s">
        <v>3032</v>
      </c>
    </row>
    <row r="272" spans="1:19" ht="15" customHeight="1" x14ac:dyDescent="0.25">
      <c r="A272" s="12" t="s">
        <v>3304</v>
      </c>
      <c r="B272" s="12" t="s">
        <v>165</v>
      </c>
      <c r="C272" s="12" t="s">
        <v>166</v>
      </c>
      <c r="D272" s="12" t="s">
        <v>210</v>
      </c>
      <c r="E272" s="12" t="s">
        <v>211</v>
      </c>
      <c r="F272" s="12" t="s">
        <v>52</v>
      </c>
      <c r="G272" s="12" t="s">
        <v>53</v>
      </c>
      <c r="H272" s="49">
        <v>25</v>
      </c>
      <c r="I272" s="49">
        <v>0.6</v>
      </c>
      <c r="J272" s="12" t="s">
        <v>1318</v>
      </c>
      <c r="K272" s="12" t="s">
        <v>3028</v>
      </c>
      <c r="L272" s="12" t="s">
        <v>3029</v>
      </c>
      <c r="M272" s="12">
        <v>0</v>
      </c>
      <c r="N272" s="12">
        <v>0</v>
      </c>
      <c r="O272" s="12">
        <v>0</v>
      </c>
      <c r="P272" s="12">
        <v>0</v>
      </c>
      <c r="Q272" s="12" t="s">
        <v>3030</v>
      </c>
      <c r="R272" s="12" t="s">
        <v>3031</v>
      </c>
      <c r="S272" s="12" t="s">
        <v>3032</v>
      </c>
    </row>
    <row r="273" spans="1:19" ht="15" customHeight="1" x14ac:dyDescent="0.25">
      <c r="A273" s="12" t="s">
        <v>3305</v>
      </c>
      <c r="B273" s="12" t="s">
        <v>165</v>
      </c>
      <c r="C273" s="12" t="s">
        <v>166</v>
      </c>
      <c r="D273" s="12" t="s">
        <v>210</v>
      </c>
      <c r="E273" s="12" t="s">
        <v>211</v>
      </c>
      <c r="F273" s="12" t="s">
        <v>72</v>
      </c>
      <c r="G273" s="12" t="s">
        <v>73</v>
      </c>
      <c r="H273" s="49">
        <v>25</v>
      </c>
      <c r="I273" s="49">
        <v>0.6</v>
      </c>
      <c r="J273" s="12" t="s">
        <v>1318</v>
      </c>
      <c r="K273" s="12" t="s">
        <v>3028</v>
      </c>
      <c r="L273" s="12" t="s">
        <v>3029</v>
      </c>
      <c r="M273" s="12">
        <v>0</v>
      </c>
      <c r="N273" s="12">
        <v>1</v>
      </c>
      <c r="O273" s="12">
        <v>0</v>
      </c>
      <c r="P273" s="12">
        <v>0</v>
      </c>
      <c r="Q273" s="12" t="s">
        <v>3030</v>
      </c>
      <c r="R273" s="12" t="s">
        <v>3034</v>
      </c>
      <c r="S273" s="12" t="s">
        <v>3032</v>
      </c>
    </row>
    <row r="274" spans="1:19" ht="15" customHeight="1" x14ac:dyDescent="0.25">
      <c r="A274" s="12" t="s">
        <v>3306</v>
      </c>
      <c r="B274" s="12" t="s">
        <v>165</v>
      </c>
      <c r="C274" s="12" t="s">
        <v>166</v>
      </c>
      <c r="D274" s="12" t="s">
        <v>210</v>
      </c>
      <c r="E274" s="12" t="s">
        <v>211</v>
      </c>
      <c r="F274" s="12" t="s">
        <v>76</v>
      </c>
      <c r="G274" s="12" t="s">
        <v>77</v>
      </c>
      <c r="H274" s="49">
        <v>25</v>
      </c>
      <c r="I274" s="49">
        <v>0.6</v>
      </c>
      <c r="J274" s="12" t="s">
        <v>1318</v>
      </c>
      <c r="K274" s="12" t="s">
        <v>3028</v>
      </c>
      <c r="L274" s="12" t="s">
        <v>3029</v>
      </c>
      <c r="M274" s="12">
        <v>0</v>
      </c>
      <c r="N274" s="12">
        <v>0</v>
      </c>
      <c r="O274" s="12">
        <v>0</v>
      </c>
      <c r="P274" s="12">
        <v>0</v>
      </c>
      <c r="Q274" s="12" t="s">
        <v>3030</v>
      </c>
      <c r="R274" s="12" t="s">
        <v>3031</v>
      </c>
      <c r="S274" s="12" t="s">
        <v>3032</v>
      </c>
    </row>
    <row r="275" spans="1:19" ht="15" customHeight="1" x14ac:dyDescent="0.25">
      <c r="A275" s="12" t="s">
        <v>3307</v>
      </c>
      <c r="B275" s="12" t="s">
        <v>165</v>
      </c>
      <c r="C275" s="12" t="s">
        <v>166</v>
      </c>
      <c r="D275" s="12" t="s">
        <v>210</v>
      </c>
      <c r="E275" s="12" t="s">
        <v>211</v>
      </c>
      <c r="F275" s="12" t="s">
        <v>84</v>
      </c>
      <c r="G275" s="12" t="s">
        <v>85</v>
      </c>
      <c r="H275" s="49">
        <v>25</v>
      </c>
      <c r="I275" s="49">
        <v>0.6</v>
      </c>
      <c r="J275" s="12" t="s">
        <v>1318</v>
      </c>
      <c r="K275" s="12" t="s">
        <v>3028</v>
      </c>
      <c r="L275" s="12" t="s">
        <v>3029</v>
      </c>
      <c r="M275" s="12">
        <v>0</v>
      </c>
      <c r="N275" s="12">
        <v>1</v>
      </c>
      <c r="O275" s="12">
        <v>0</v>
      </c>
      <c r="P275" s="12">
        <v>0</v>
      </c>
      <c r="Q275" s="12" t="s">
        <v>3030</v>
      </c>
      <c r="R275" s="12" t="s">
        <v>3034</v>
      </c>
      <c r="S275" s="12" t="s">
        <v>3032</v>
      </c>
    </row>
    <row r="276" spans="1:19" ht="15" customHeight="1" x14ac:dyDescent="0.25">
      <c r="A276" s="12" t="s">
        <v>3308</v>
      </c>
      <c r="B276" s="12" t="s">
        <v>165</v>
      </c>
      <c r="C276" s="12" t="s">
        <v>166</v>
      </c>
      <c r="D276" s="12" t="s">
        <v>213</v>
      </c>
      <c r="E276" s="12" t="s">
        <v>214</v>
      </c>
      <c r="F276" s="12" t="s">
        <v>30</v>
      </c>
      <c r="G276" s="12" t="s">
        <v>31</v>
      </c>
      <c r="H276" s="49">
        <v>25</v>
      </c>
      <c r="I276" s="49">
        <v>0.7</v>
      </c>
      <c r="J276" s="12" t="s">
        <v>1318</v>
      </c>
      <c r="K276" s="12" t="s">
        <v>3028</v>
      </c>
      <c r="L276" s="12" t="s">
        <v>3029</v>
      </c>
      <c r="M276" s="12">
        <v>1</v>
      </c>
      <c r="N276" s="12">
        <v>1</v>
      </c>
      <c r="O276" s="12">
        <v>0</v>
      </c>
      <c r="P276" s="12">
        <v>0</v>
      </c>
      <c r="Q276" s="12" t="s">
        <v>3030</v>
      </c>
      <c r="R276" s="12" t="s">
        <v>3045</v>
      </c>
      <c r="S276" s="12" t="s">
        <v>3032</v>
      </c>
    </row>
    <row r="277" spans="1:19" ht="15" customHeight="1" x14ac:dyDescent="0.25">
      <c r="A277" s="12" t="s">
        <v>3309</v>
      </c>
      <c r="B277" s="12" t="s">
        <v>165</v>
      </c>
      <c r="C277" s="12" t="s">
        <v>166</v>
      </c>
      <c r="D277" s="12" t="s">
        <v>213</v>
      </c>
      <c r="E277" s="12" t="s">
        <v>214</v>
      </c>
      <c r="F277" s="12" t="s">
        <v>34</v>
      </c>
      <c r="G277" s="12" t="s">
        <v>35</v>
      </c>
      <c r="H277" s="49">
        <v>25</v>
      </c>
      <c r="I277" s="49">
        <v>0.7</v>
      </c>
      <c r="J277" s="12" t="s">
        <v>1318</v>
      </c>
      <c r="K277" s="12" t="s">
        <v>3028</v>
      </c>
      <c r="L277" s="12" t="s">
        <v>3029</v>
      </c>
      <c r="M277" s="12">
        <v>0</v>
      </c>
      <c r="N277" s="12">
        <v>0</v>
      </c>
      <c r="O277" s="12">
        <v>0</v>
      </c>
      <c r="P277" s="12">
        <v>0</v>
      </c>
      <c r="Q277" s="12" t="s">
        <v>3030</v>
      </c>
      <c r="R277" s="12" t="s">
        <v>3031</v>
      </c>
      <c r="S277" s="12" t="s">
        <v>3032</v>
      </c>
    </row>
    <row r="278" spans="1:19" ht="15" customHeight="1" x14ac:dyDescent="0.25">
      <c r="A278" s="12" t="s">
        <v>3310</v>
      </c>
      <c r="B278" s="12" t="s">
        <v>165</v>
      </c>
      <c r="C278" s="12" t="s">
        <v>166</v>
      </c>
      <c r="D278" s="12" t="s">
        <v>213</v>
      </c>
      <c r="E278" s="12" t="s">
        <v>214</v>
      </c>
      <c r="F278" s="12" t="s">
        <v>52</v>
      </c>
      <c r="G278" s="12" t="s">
        <v>53</v>
      </c>
      <c r="H278" s="49">
        <v>25</v>
      </c>
      <c r="I278" s="49">
        <v>0.7</v>
      </c>
      <c r="J278" s="12" t="s">
        <v>1318</v>
      </c>
      <c r="K278" s="12" t="s">
        <v>3028</v>
      </c>
      <c r="L278" s="12" t="s">
        <v>3029</v>
      </c>
      <c r="M278" s="12">
        <v>0</v>
      </c>
      <c r="N278" s="12">
        <v>0</v>
      </c>
      <c r="O278" s="12">
        <v>0</v>
      </c>
      <c r="P278" s="12">
        <v>0</v>
      </c>
      <c r="Q278" s="12" t="s">
        <v>3030</v>
      </c>
      <c r="R278" s="12" t="s">
        <v>3031</v>
      </c>
      <c r="S278" s="12" t="s">
        <v>3032</v>
      </c>
    </row>
    <row r="279" spans="1:19" ht="15" customHeight="1" x14ac:dyDescent="0.25">
      <c r="A279" s="12" t="s">
        <v>3311</v>
      </c>
      <c r="B279" s="12" t="s">
        <v>165</v>
      </c>
      <c r="C279" s="12" t="s">
        <v>166</v>
      </c>
      <c r="D279" s="12" t="s">
        <v>213</v>
      </c>
      <c r="E279" s="12" t="s">
        <v>214</v>
      </c>
      <c r="F279" s="12" t="s">
        <v>72</v>
      </c>
      <c r="G279" s="12" t="s">
        <v>73</v>
      </c>
      <c r="H279" s="49">
        <v>25</v>
      </c>
      <c r="I279" s="49">
        <v>0.7</v>
      </c>
      <c r="J279" s="12" t="s">
        <v>1318</v>
      </c>
      <c r="K279" s="12" t="s">
        <v>3028</v>
      </c>
      <c r="L279" s="12" t="s">
        <v>3029</v>
      </c>
      <c r="M279" s="12">
        <v>0</v>
      </c>
      <c r="N279" s="12">
        <v>1</v>
      </c>
      <c r="O279" s="12">
        <v>0</v>
      </c>
      <c r="P279" s="12">
        <v>0</v>
      </c>
      <c r="Q279" s="12" t="s">
        <v>3030</v>
      </c>
      <c r="R279" s="12" t="s">
        <v>3034</v>
      </c>
      <c r="S279" s="12" t="s">
        <v>3032</v>
      </c>
    </row>
    <row r="280" spans="1:19" ht="15" customHeight="1" x14ac:dyDescent="0.25">
      <c r="A280" s="12" t="s">
        <v>3312</v>
      </c>
      <c r="B280" s="12" t="s">
        <v>165</v>
      </c>
      <c r="C280" s="12" t="s">
        <v>166</v>
      </c>
      <c r="D280" s="12" t="s">
        <v>213</v>
      </c>
      <c r="E280" s="12" t="s">
        <v>214</v>
      </c>
      <c r="F280" s="12" t="s">
        <v>76</v>
      </c>
      <c r="G280" s="12" t="s">
        <v>77</v>
      </c>
      <c r="H280" s="49">
        <v>25</v>
      </c>
      <c r="I280" s="49">
        <v>0.7</v>
      </c>
      <c r="J280" s="12" t="s">
        <v>1318</v>
      </c>
      <c r="K280" s="12" t="s">
        <v>3028</v>
      </c>
      <c r="L280" s="12" t="s">
        <v>3029</v>
      </c>
      <c r="M280" s="12">
        <v>0</v>
      </c>
      <c r="N280" s="12">
        <v>0</v>
      </c>
      <c r="O280" s="12">
        <v>0</v>
      </c>
      <c r="P280" s="12">
        <v>0</v>
      </c>
      <c r="Q280" s="12" t="s">
        <v>3030</v>
      </c>
      <c r="R280" s="12" t="s">
        <v>3031</v>
      </c>
      <c r="S280" s="12" t="s">
        <v>3032</v>
      </c>
    </row>
    <row r="281" spans="1:19" ht="15" customHeight="1" x14ac:dyDescent="0.25">
      <c r="A281" s="12" t="s">
        <v>3313</v>
      </c>
      <c r="B281" s="12" t="s">
        <v>165</v>
      </c>
      <c r="C281" s="12" t="s">
        <v>166</v>
      </c>
      <c r="D281" s="12" t="s">
        <v>213</v>
      </c>
      <c r="E281" s="12" t="s">
        <v>214</v>
      </c>
      <c r="F281" s="12" t="s">
        <v>84</v>
      </c>
      <c r="G281" s="12" t="s">
        <v>85</v>
      </c>
      <c r="H281" s="49">
        <v>25</v>
      </c>
      <c r="I281" s="49">
        <v>0.7</v>
      </c>
      <c r="J281" s="12" t="s">
        <v>1318</v>
      </c>
      <c r="K281" s="12" t="s">
        <v>3028</v>
      </c>
      <c r="L281" s="12" t="s">
        <v>3029</v>
      </c>
      <c r="M281" s="12">
        <v>0</v>
      </c>
      <c r="N281" s="12">
        <v>1</v>
      </c>
      <c r="O281" s="12">
        <v>0</v>
      </c>
      <c r="P281" s="12">
        <v>0</v>
      </c>
      <c r="Q281" s="12" t="s">
        <v>3030</v>
      </c>
      <c r="R281" s="12" t="s">
        <v>3034</v>
      </c>
      <c r="S281" s="12" t="s">
        <v>3032</v>
      </c>
    </row>
    <row r="282" spans="1:19" ht="15" customHeight="1" x14ac:dyDescent="0.25">
      <c r="A282" s="12" t="s">
        <v>3314</v>
      </c>
      <c r="B282" s="12" t="s">
        <v>165</v>
      </c>
      <c r="C282" s="12" t="s">
        <v>166</v>
      </c>
      <c r="D282" s="12" t="s">
        <v>156</v>
      </c>
      <c r="E282" s="12" t="s">
        <v>157</v>
      </c>
      <c r="F282" s="12" t="s">
        <v>30</v>
      </c>
      <c r="G282" s="12" t="s">
        <v>31</v>
      </c>
      <c r="H282" s="49">
        <v>25</v>
      </c>
      <c r="I282" s="49">
        <v>0.8</v>
      </c>
      <c r="J282" s="12" t="s">
        <v>1318</v>
      </c>
      <c r="K282" s="12" t="s">
        <v>3028</v>
      </c>
      <c r="L282" s="12" t="s">
        <v>3029</v>
      </c>
      <c r="M282" s="12">
        <v>1</v>
      </c>
      <c r="N282" s="12">
        <v>0</v>
      </c>
      <c r="O282" s="12">
        <v>0</v>
      </c>
      <c r="P282" s="12">
        <v>0</v>
      </c>
      <c r="Q282" s="12" t="s">
        <v>3030</v>
      </c>
      <c r="R282" s="12" t="s">
        <v>3034</v>
      </c>
      <c r="S282" s="12" t="s">
        <v>3032</v>
      </c>
    </row>
    <row r="283" spans="1:19" ht="15" customHeight="1" x14ac:dyDescent="0.25">
      <c r="A283" s="12" t="s">
        <v>3315</v>
      </c>
      <c r="B283" s="12" t="s">
        <v>165</v>
      </c>
      <c r="C283" s="12" t="s">
        <v>166</v>
      </c>
      <c r="D283" s="12" t="s">
        <v>156</v>
      </c>
      <c r="E283" s="12" t="s">
        <v>157</v>
      </c>
      <c r="F283" s="12" t="s">
        <v>34</v>
      </c>
      <c r="G283" s="12" t="s">
        <v>35</v>
      </c>
      <c r="H283" s="49">
        <v>25</v>
      </c>
      <c r="I283" s="49">
        <v>0.8</v>
      </c>
      <c r="J283" s="12" t="s">
        <v>1318</v>
      </c>
      <c r="K283" s="12" t="s">
        <v>3028</v>
      </c>
      <c r="L283" s="12" t="s">
        <v>3029</v>
      </c>
      <c r="M283" s="12">
        <v>0</v>
      </c>
      <c r="N283" s="12">
        <v>0</v>
      </c>
      <c r="O283" s="12">
        <v>0</v>
      </c>
      <c r="P283" s="12">
        <v>0</v>
      </c>
      <c r="Q283" s="12" t="s">
        <v>3030</v>
      </c>
      <c r="R283" s="12" t="s">
        <v>3031</v>
      </c>
      <c r="S283" s="12" t="s">
        <v>3032</v>
      </c>
    </row>
    <row r="284" spans="1:19" ht="15" customHeight="1" x14ac:dyDescent="0.25">
      <c r="A284" s="12" t="s">
        <v>3316</v>
      </c>
      <c r="B284" s="12" t="s">
        <v>165</v>
      </c>
      <c r="C284" s="12" t="s">
        <v>166</v>
      </c>
      <c r="D284" s="12" t="s">
        <v>156</v>
      </c>
      <c r="E284" s="12" t="s">
        <v>157</v>
      </c>
      <c r="F284" s="12" t="s">
        <v>52</v>
      </c>
      <c r="G284" s="12" t="s">
        <v>53</v>
      </c>
      <c r="H284" s="49">
        <v>25</v>
      </c>
      <c r="I284" s="49">
        <v>0.8</v>
      </c>
      <c r="J284" s="12" t="s">
        <v>1318</v>
      </c>
      <c r="K284" s="12" t="s">
        <v>3028</v>
      </c>
      <c r="L284" s="12" t="s">
        <v>3029</v>
      </c>
      <c r="M284" s="12">
        <v>0</v>
      </c>
      <c r="N284" s="12">
        <v>0</v>
      </c>
      <c r="O284" s="12">
        <v>0</v>
      </c>
      <c r="P284" s="12">
        <v>0</v>
      </c>
      <c r="Q284" s="12" t="s">
        <v>3030</v>
      </c>
      <c r="R284" s="12" t="s">
        <v>3031</v>
      </c>
      <c r="S284" s="12" t="s">
        <v>3032</v>
      </c>
    </row>
    <row r="285" spans="1:19" ht="15" customHeight="1" x14ac:dyDescent="0.25">
      <c r="A285" s="12" t="s">
        <v>3317</v>
      </c>
      <c r="B285" s="12" t="s">
        <v>165</v>
      </c>
      <c r="C285" s="12" t="s">
        <v>166</v>
      </c>
      <c r="D285" s="12" t="s">
        <v>156</v>
      </c>
      <c r="E285" s="12" t="s">
        <v>157</v>
      </c>
      <c r="F285" s="12" t="s">
        <v>72</v>
      </c>
      <c r="G285" s="12" t="s">
        <v>73</v>
      </c>
      <c r="H285" s="49">
        <v>25</v>
      </c>
      <c r="I285" s="49">
        <v>0.8</v>
      </c>
      <c r="J285" s="12" t="s">
        <v>1318</v>
      </c>
      <c r="K285" s="12" t="s">
        <v>3028</v>
      </c>
      <c r="L285" s="12" t="s">
        <v>3029</v>
      </c>
      <c r="M285" s="12">
        <v>0</v>
      </c>
      <c r="N285" s="12">
        <v>1</v>
      </c>
      <c r="O285" s="12">
        <v>0</v>
      </c>
      <c r="P285" s="12">
        <v>0</v>
      </c>
      <c r="Q285" s="12" t="s">
        <v>3030</v>
      </c>
      <c r="R285" s="12" t="s">
        <v>3034</v>
      </c>
      <c r="S285" s="12" t="s">
        <v>3032</v>
      </c>
    </row>
    <row r="286" spans="1:19" ht="15" customHeight="1" x14ac:dyDescent="0.25">
      <c r="A286" s="12" t="s">
        <v>3318</v>
      </c>
      <c r="B286" s="12" t="s">
        <v>165</v>
      </c>
      <c r="C286" s="12" t="s">
        <v>166</v>
      </c>
      <c r="D286" s="12" t="s">
        <v>156</v>
      </c>
      <c r="E286" s="12" t="s">
        <v>157</v>
      </c>
      <c r="F286" s="12" t="s">
        <v>76</v>
      </c>
      <c r="G286" s="12" t="s">
        <v>77</v>
      </c>
      <c r="H286" s="49">
        <v>25</v>
      </c>
      <c r="I286" s="49">
        <v>0.8</v>
      </c>
      <c r="J286" s="12" t="s">
        <v>1318</v>
      </c>
      <c r="K286" s="12" t="s">
        <v>3028</v>
      </c>
      <c r="L286" s="12" t="s">
        <v>3029</v>
      </c>
      <c r="M286" s="12">
        <v>0</v>
      </c>
      <c r="N286" s="12">
        <v>0</v>
      </c>
      <c r="O286" s="12">
        <v>0</v>
      </c>
      <c r="P286" s="12">
        <v>0</v>
      </c>
      <c r="Q286" s="12" t="s">
        <v>3030</v>
      </c>
      <c r="R286" s="12" t="s">
        <v>3031</v>
      </c>
      <c r="S286" s="12" t="s">
        <v>3032</v>
      </c>
    </row>
    <row r="287" spans="1:19" ht="15" customHeight="1" x14ac:dyDescent="0.25">
      <c r="A287" s="12" t="s">
        <v>3319</v>
      </c>
      <c r="B287" s="12" t="s">
        <v>165</v>
      </c>
      <c r="C287" s="12" t="s">
        <v>166</v>
      </c>
      <c r="D287" s="12" t="s">
        <v>156</v>
      </c>
      <c r="E287" s="12" t="s">
        <v>157</v>
      </c>
      <c r="F287" s="12" t="s">
        <v>84</v>
      </c>
      <c r="G287" s="12" t="s">
        <v>85</v>
      </c>
      <c r="H287" s="49">
        <v>25</v>
      </c>
      <c r="I287" s="49">
        <v>0.8</v>
      </c>
      <c r="J287" s="12" t="s">
        <v>1318</v>
      </c>
      <c r="K287" s="12" t="s">
        <v>3028</v>
      </c>
      <c r="L287" s="12" t="s">
        <v>3029</v>
      </c>
      <c r="M287" s="12">
        <v>0</v>
      </c>
      <c r="N287" s="12">
        <v>1</v>
      </c>
      <c r="O287" s="12">
        <v>0</v>
      </c>
      <c r="P287" s="12">
        <v>0</v>
      </c>
      <c r="Q287" s="12" t="s">
        <v>3030</v>
      </c>
      <c r="R287" s="12" t="s">
        <v>3034</v>
      </c>
      <c r="S287" s="12" t="s">
        <v>3032</v>
      </c>
    </row>
    <row r="288" spans="1:19" ht="15" customHeight="1" x14ac:dyDescent="0.25">
      <c r="A288" s="12" t="s">
        <v>3320</v>
      </c>
      <c r="B288" s="12" t="s">
        <v>168</v>
      </c>
      <c r="C288" s="12" t="s">
        <v>169</v>
      </c>
      <c r="D288" s="12" t="s">
        <v>128</v>
      </c>
      <c r="E288" s="12" t="s">
        <v>129</v>
      </c>
      <c r="F288" s="12" t="s">
        <v>4</v>
      </c>
      <c r="G288" s="12" t="s">
        <v>5</v>
      </c>
      <c r="H288" s="49">
        <v>25</v>
      </c>
      <c r="I288" s="49">
        <v>2.2000000000000002</v>
      </c>
      <c r="J288" s="12" t="s">
        <v>1318</v>
      </c>
      <c r="K288" s="12" t="s">
        <v>3028</v>
      </c>
      <c r="L288" s="12" t="s">
        <v>3029</v>
      </c>
      <c r="M288" s="12">
        <v>0</v>
      </c>
      <c r="N288" s="12">
        <v>0</v>
      </c>
      <c r="O288" s="12">
        <v>0</v>
      </c>
      <c r="P288" s="12">
        <v>0</v>
      </c>
      <c r="Q288" s="12" t="s">
        <v>3030</v>
      </c>
      <c r="R288" s="12" t="s">
        <v>3031</v>
      </c>
      <c r="S288" s="12" t="s">
        <v>3032</v>
      </c>
    </row>
    <row r="289" spans="1:19" ht="15" customHeight="1" x14ac:dyDescent="0.25">
      <c r="A289" s="12" t="s">
        <v>3321</v>
      </c>
      <c r="B289" s="12" t="s">
        <v>168</v>
      </c>
      <c r="C289" s="12" t="s">
        <v>169</v>
      </c>
      <c r="D289" s="12" t="s">
        <v>128</v>
      </c>
      <c r="E289" s="12" t="s">
        <v>129</v>
      </c>
      <c r="F289" s="12" t="s">
        <v>26</v>
      </c>
      <c r="G289" s="12" t="s">
        <v>27</v>
      </c>
      <c r="H289" s="49">
        <v>25</v>
      </c>
      <c r="I289" s="49">
        <v>2.2000000000000002</v>
      </c>
      <c r="J289" s="12" t="s">
        <v>1318</v>
      </c>
      <c r="K289" s="12" t="s">
        <v>3028</v>
      </c>
      <c r="L289" s="12" t="s">
        <v>3029</v>
      </c>
      <c r="M289" s="12">
        <v>0</v>
      </c>
      <c r="N289" s="12">
        <v>1</v>
      </c>
      <c r="O289" s="12">
        <v>0</v>
      </c>
      <c r="P289" s="12">
        <v>0</v>
      </c>
      <c r="Q289" s="12" t="s">
        <v>3030</v>
      </c>
      <c r="R289" s="12" t="s">
        <v>3034</v>
      </c>
      <c r="S289" s="12" t="s">
        <v>3032</v>
      </c>
    </row>
    <row r="290" spans="1:19" ht="15" customHeight="1" x14ac:dyDescent="0.25">
      <c r="A290" s="12" t="s">
        <v>3322</v>
      </c>
      <c r="B290" s="12" t="s">
        <v>168</v>
      </c>
      <c r="C290" s="12" t="s">
        <v>169</v>
      </c>
      <c r="D290" s="12" t="s">
        <v>128</v>
      </c>
      <c r="E290" s="12" t="s">
        <v>129</v>
      </c>
      <c r="F290" s="12" t="s">
        <v>30</v>
      </c>
      <c r="G290" s="12" t="s">
        <v>31</v>
      </c>
      <c r="H290" s="49">
        <v>25</v>
      </c>
      <c r="I290" s="49">
        <v>2.2000000000000002</v>
      </c>
      <c r="J290" s="12" t="s">
        <v>1318</v>
      </c>
      <c r="K290" s="12" t="s">
        <v>3028</v>
      </c>
      <c r="L290" s="12" t="s">
        <v>3029</v>
      </c>
      <c r="M290" s="12">
        <v>0</v>
      </c>
      <c r="N290" s="12">
        <v>0</v>
      </c>
      <c r="O290" s="12">
        <v>0</v>
      </c>
      <c r="P290" s="12">
        <v>0</v>
      </c>
      <c r="Q290" s="12" t="s">
        <v>3030</v>
      </c>
      <c r="R290" s="12" t="s">
        <v>3031</v>
      </c>
      <c r="S290" s="12" t="s">
        <v>3032</v>
      </c>
    </row>
    <row r="291" spans="1:19" ht="15" customHeight="1" x14ac:dyDescent="0.25">
      <c r="A291" s="12" t="s">
        <v>3323</v>
      </c>
      <c r="B291" s="12" t="s">
        <v>168</v>
      </c>
      <c r="C291" s="12" t="s">
        <v>169</v>
      </c>
      <c r="D291" s="12" t="s">
        <v>128</v>
      </c>
      <c r="E291" s="12" t="s">
        <v>129</v>
      </c>
      <c r="F291" s="12" t="s">
        <v>34</v>
      </c>
      <c r="G291" s="12" t="s">
        <v>35</v>
      </c>
      <c r="H291" s="49">
        <v>25</v>
      </c>
      <c r="I291" s="49">
        <v>2.2000000000000002</v>
      </c>
      <c r="J291" s="12" t="s">
        <v>1318</v>
      </c>
      <c r="K291" s="12" t="s">
        <v>3028</v>
      </c>
      <c r="L291" s="12" t="s">
        <v>3029</v>
      </c>
      <c r="M291" s="12">
        <v>0</v>
      </c>
      <c r="N291" s="12">
        <v>2</v>
      </c>
      <c r="O291" s="12">
        <v>0</v>
      </c>
      <c r="P291" s="12">
        <v>1</v>
      </c>
      <c r="Q291" s="12" t="s">
        <v>3030</v>
      </c>
      <c r="R291" s="12" t="s">
        <v>3034</v>
      </c>
      <c r="S291" s="12" t="s">
        <v>3032</v>
      </c>
    </row>
    <row r="292" spans="1:19" ht="15" customHeight="1" x14ac:dyDescent="0.25">
      <c r="A292" s="12" t="s">
        <v>3324</v>
      </c>
      <c r="B292" s="12" t="s">
        <v>168</v>
      </c>
      <c r="C292" s="12" t="s">
        <v>169</v>
      </c>
      <c r="D292" s="12" t="s">
        <v>128</v>
      </c>
      <c r="E292" s="12" t="s">
        <v>129</v>
      </c>
      <c r="F292" s="12" t="s">
        <v>52</v>
      </c>
      <c r="G292" s="12" t="s">
        <v>53</v>
      </c>
      <c r="H292" s="49">
        <v>25</v>
      </c>
      <c r="I292" s="49">
        <v>2.2000000000000002</v>
      </c>
      <c r="J292" s="12" t="s">
        <v>1318</v>
      </c>
      <c r="K292" s="12" t="s">
        <v>3028</v>
      </c>
      <c r="L292" s="12" t="s">
        <v>3029</v>
      </c>
      <c r="M292" s="12">
        <v>0</v>
      </c>
      <c r="N292" s="12">
        <v>0</v>
      </c>
      <c r="O292" s="12">
        <v>0</v>
      </c>
      <c r="P292" s="12">
        <v>0</v>
      </c>
      <c r="Q292" s="12" t="s">
        <v>3030</v>
      </c>
      <c r="R292" s="12" t="s">
        <v>3031</v>
      </c>
      <c r="S292" s="12" t="s">
        <v>3032</v>
      </c>
    </row>
    <row r="293" spans="1:19" ht="15" customHeight="1" x14ac:dyDescent="0.25">
      <c r="A293" s="12" t="s">
        <v>3325</v>
      </c>
      <c r="B293" s="12" t="s">
        <v>168</v>
      </c>
      <c r="C293" s="12" t="s">
        <v>169</v>
      </c>
      <c r="D293" s="12" t="s">
        <v>128</v>
      </c>
      <c r="E293" s="12" t="s">
        <v>129</v>
      </c>
      <c r="F293" s="12" t="s">
        <v>72</v>
      </c>
      <c r="G293" s="12" t="s">
        <v>73</v>
      </c>
      <c r="H293" s="49">
        <v>25</v>
      </c>
      <c r="I293" s="49">
        <v>2.2000000000000002</v>
      </c>
      <c r="J293" s="12" t="s">
        <v>1318</v>
      </c>
      <c r="K293" s="12" t="s">
        <v>3028</v>
      </c>
      <c r="L293" s="12" t="s">
        <v>3029</v>
      </c>
      <c r="M293" s="12">
        <v>0</v>
      </c>
      <c r="N293" s="12">
        <v>1</v>
      </c>
      <c r="O293" s="12">
        <v>0</v>
      </c>
      <c r="P293" s="12">
        <v>0</v>
      </c>
      <c r="Q293" s="12" t="s">
        <v>3030</v>
      </c>
      <c r="R293" s="12" t="s">
        <v>3034</v>
      </c>
      <c r="S293" s="12" t="s">
        <v>3032</v>
      </c>
    </row>
    <row r="294" spans="1:19" ht="15" customHeight="1" x14ac:dyDescent="0.25">
      <c r="A294" s="12" t="s">
        <v>3326</v>
      </c>
      <c r="B294" s="12" t="s">
        <v>168</v>
      </c>
      <c r="C294" s="12" t="s">
        <v>169</v>
      </c>
      <c r="D294" s="12" t="s">
        <v>128</v>
      </c>
      <c r="E294" s="12" t="s">
        <v>129</v>
      </c>
      <c r="F294" s="12" t="s">
        <v>76</v>
      </c>
      <c r="G294" s="12" t="s">
        <v>77</v>
      </c>
      <c r="H294" s="49">
        <v>25</v>
      </c>
      <c r="I294" s="49">
        <v>2.2000000000000002</v>
      </c>
      <c r="J294" s="12" t="s">
        <v>1318</v>
      </c>
      <c r="K294" s="12" t="s">
        <v>3028</v>
      </c>
      <c r="L294" s="12" t="s">
        <v>3029</v>
      </c>
      <c r="M294" s="12">
        <v>0</v>
      </c>
      <c r="N294" s="12">
        <v>0</v>
      </c>
      <c r="O294" s="12">
        <v>0</v>
      </c>
      <c r="P294" s="12">
        <v>0</v>
      </c>
      <c r="Q294" s="12" t="s">
        <v>3030</v>
      </c>
      <c r="R294" s="12" t="s">
        <v>3031</v>
      </c>
      <c r="S294" s="12" t="s">
        <v>3032</v>
      </c>
    </row>
    <row r="295" spans="1:19" ht="15" customHeight="1" x14ac:dyDescent="0.25">
      <c r="A295" s="12" t="s">
        <v>3327</v>
      </c>
      <c r="B295" s="12" t="s">
        <v>168</v>
      </c>
      <c r="C295" s="12" t="s">
        <v>169</v>
      </c>
      <c r="D295" s="12" t="s">
        <v>128</v>
      </c>
      <c r="E295" s="12" t="s">
        <v>129</v>
      </c>
      <c r="F295" s="12" t="s">
        <v>84</v>
      </c>
      <c r="G295" s="12" t="s">
        <v>85</v>
      </c>
      <c r="H295" s="49">
        <v>25</v>
      </c>
      <c r="I295" s="49">
        <v>2.2000000000000002</v>
      </c>
      <c r="J295" s="12" t="s">
        <v>1318</v>
      </c>
      <c r="K295" s="12" t="s">
        <v>3028</v>
      </c>
      <c r="L295" s="12" t="s">
        <v>3029</v>
      </c>
      <c r="M295" s="12">
        <v>0</v>
      </c>
      <c r="N295" s="12">
        <v>0</v>
      </c>
      <c r="O295" s="12">
        <v>0</v>
      </c>
      <c r="P295" s="12">
        <v>0</v>
      </c>
      <c r="Q295" s="12" t="s">
        <v>3030</v>
      </c>
      <c r="R295" s="12" t="s">
        <v>3031</v>
      </c>
      <c r="S295" s="12" t="s">
        <v>3032</v>
      </c>
    </row>
    <row r="296" spans="1:19" ht="15" customHeight="1" x14ac:dyDescent="0.25">
      <c r="A296" s="12" t="s">
        <v>3328</v>
      </c>
      <c r="B296" s="12" t="s">
        <v>168</v>
      </c>
      <c r="C296" s="12" t="s">
        <v>169</v>
      </c>
      <c r="D296" s="12" t="s">
        <v>159</v>
      </c>
      <c r="E296" s="12" t="s">
        <v>160</v>
      </c>
      <c r="F296" s="12" t="s">
        <v>26</v>
      </c>
      <c r="G296" s="12" t="s">
        <v>27</v>
      </c>
      <c r="H296" s="49">
        <v>25</v>
      </c>
      <c r="I296" s="49">
        <v>2.9</v>
      </c>
      <c r="J296" s="12" t="s">
        <v>1318</v>
      </c>
      <c r="K296" s="12" t="s">
        <v>3028</v>
      </c>
      <c r="L296" s="12" t="s">
        <v>3029</v>
      </c>
      <c r="M296" s="12">
        <v>0</v>
      </c>
      <c r="N296" s="12">
        <v>0</v>
      </c>
      <c r="O296" s="12">
        <v>0</v>
      </c>
      <c r="P296" s="12">
        <v>0</v>
      </c>
      <c r="Q296" s="12" t="s">
        <v>3030</v>
      </c>
      <c r="R296" s="12" t="s">
        <v>3031</v>
      </c>
      <c r="S296" s="12" t="s">
        <v>3032</v>
      </c>
    </row>
    <row r="297" spans="1:19" ht="15" customHeight="1" x14ac:dyDescent="0.25">
      <c r="A297" s="12" t="s">
        <v>3329</v>
      </c>
      <c r="B297" s="12" t="s">
        <v>168</v>
      </c>
      <c r="C297" s="12" t="s">
        <v>169</v>
      </c>
      <c r="D297" s="12" t="s">
        <v>159</v>
      </c>
      <c r="E297" s="12" t="s">
        <v>160</v>
      </c>
      <c r="F297" s="12" t="s">
        <v>30</v>
      </c>
      <c r="G297" s="12" t="s">
        <v>31</v>
      </c>
      <c r="H297" s="49">
        <v>25</v>
      </c>
      <c r="I297" s="49">
        <v>2.9</v>
      </c>
      <c r="J297" s="12" t="s">
        <v>1318</v>
      </c>
      <c r="K297" s="12" t="s">
        <v>3028</v>
      </c>
      <c r="L297" s="12" t="s">
        <v>3029</v>
      </c>
      <c r="M297" s="12">
        <v>0</v>
      </c>
      <c r="N297" s="12">
        <v>0</v>
      </c>
      <c r="O297" s="12">
        <v>0</v>
      </c>
      <c r="P297" s="12">
        <v>0</v>
      </c>
      <c r="Q297" s="12" t="s">
        <v>3030</v>
      </c>
      <c r="R297" s="12" t="s">
        <v>3031</v>
      </c>
      <c r="S297" s="12" t="s">
        <v>3032</v>
      </c>
    </row>
    <row r="298" spans="1:19" ht="15" customHeight="1" x14ac:dyDescent="0.25">
      <c r="A298" s="12" t="s">
        <v>3330</v>
      </c>
      <c r="B298" s="12" t="s">
        <v>168</v>
      </c>
      <c r="C298" s="12" t="s">
        <v>169</v>
      </c>
      <c r="D298" s="12" t="s">
        <v>159</v>
      </c>
      <c r="E298" s="12" t="s">
        <v>160</v>
      </c>
      <c r="F298" s="12" t="s">
        <v>34</v>
      </c>
      <c r="G298" s="12" t="s">
        <v>35</v>
      </c>
      <c r="H298" s="49">
        <v>25</v>
      </c>
      <c r="I298" s="49">
        <v>2.9</v>
      </c>
      <c r="J298" s="12" t="s">
        <v>1318</v>
      </c>
      <c r="K298" s="12" t="s">
        <v>3028</v>
      </c>
      <c r="L298" s="12" t="s">
        <v>3029</v>
      </c>
      <c r="M298" s="12">
        <v>0</v>
      </c>
      <c r="N298" s="12">
        <v>0</v>
      </c>
      <c r="O298" s="12">
        <v>0</v>
      </c>
      <c r="P298" s="12">
        <v>0</v>
      </c>
      <c r="Q298" s="12" t="s">
        <v>3030</v>
      </c>
      <c r="R298" s="12" t="s">
        <v>3031</v>
      </c>
      <c r="S298" s="12" t="s">
        <v>3032</v>
      </c>
    </row>
    <row r="299" spans="1:19" ht="15" customHeight="1" x14ac:dyDescent="0.25">
      <c r="A299" s="12" t="s">
        <v>3331</v>
      </c>
      <c r="B299" s="12" t="s">
        <v>168</v>
      </c>
      <c r="C299" s="12" t="s">
        <v>169</v>
      </c>
      <c r="D299" s="12" t="s">
        <v>159</v>
      </c>
      <c r="E299" s="12" t="s">
        <v>160</v>
      </c>
      <c r="F299" s="12" t="s">
        <v>52</v>
      </c>
      <c r="G299" s="12" t="s">
        <v>53</v>
      </c>
      <c r="H299" s="49">
        <v>25</v>
      </c>
      <c r="I299" s="49">
        <v>2.9</v>
      </c>
      <c r="J299" s="12" t="s">
        <v>1318</v>
      </c>
      <c r="K299" s="12" t="s">
        <v>3028</v>
      </c>
      <c r="L299" s="12" t="s">
        <v>3029</v>
      </c>
      <c r="M299" s="12">
        <v>0</v>
      </c>
      <c r="N299" s="12">
        <v>0</v>
      </c>
      <c r="O299" s="12">
        <v>0</v>
      </c>
      <c r="P299" s="12">
        <v>0</v>
      </c>
      <c r="Q299" s="12" t="s">
        <v>3030</v>
      </c>
      <c r="R299" s="12" t="s">
        <v>3031</v>
      </c>
      <c r="S299" s="12" t="s">
        <v>3032</v>
      </c>
    </row>
    <row r="300" spans="1:19" ht="15" customHeight="1" x14ac:dyDescent="0.25">
      <c r="A300" s="12" t="s">
        <v>3332</v>
      </c>
      <c r="B300" s="12" t="s">
        <v>168</v>
      </c>
      <c r="C300" s="12" t="s">
        <v>169</v>
      </c>
      <c r="D300" s="12" t="s">
        <v>159</v>
      </c>
      <c r="E300" s="12" t="s">
        <v>160</v>
      </c>
      <c r="F300" s="12" t="s">
        <v>72</v>
      </c>
      <c r="G300" s="12" t="s">
        <v>73</v>
      </c>
      <c r="H300" s="49">
        <v>25</v>
      </c>
      <c r="I300" s="49">
        <v>2.9</v>
      </c>
      <c r="J300" s="12" t="s">
        <v>1318</v>
      </c>
      <c r="K300" s="12" t="s">
        <v>3028</v>
      </c>
      <c r="L300" s="12" t="s">
        <v>3029</v>
      </c>
      <c r="M300" s="12">
        <v>0</v>
      </c>
      <c r="N300" s="12">
        <v>0</v>
      </c>
      <c r="O300" s="12">
        <v>0</v>
      </c>
      <c r="P300" s="12">
        <v>0</v>
      </c>
      <c r="Q300" s="12" t="s">
        <v>3030</v>
      </c>
      <c r="R300" s="12" t="s">
        <v>3031</v>
      </c>
      <c r="S300" s="12" t="s">
        <v>3032</v>
      </c>
    </row>
    <row r="301" spans="1:19" ht="15" customHeight="1" x14ac:dyDescent="0.25">
      <c r="A301" s="12" t="s">
        <v>3333</v>
      </c>
      <c r="B301" s="12" t="s">
        <v>168</v>
      </c>
      <c r="C301" s="12" t="s">
        <v>169</v>
      </c>
      <c r="D301" s="12" t="s">
        <v>159</v>
      </c>
      <c r="E301" s="12" t="s">
        <v>160</v>
      </c>
      <c r="F301" s="12" t="s">
        <v>76</v>
      </c>
      <c r="G301" s="12" t="s">
        <v>77</v>
      </c>
      <c r="H301" s="49">
        <v>25</v>
      </c>
      <c r="I301" s="49">
        <v>2.9</v>
      </c>
      <c r="J301" s="12" t="s">
        <v>1318</v>
      </c>
      <c r="K301" s="12" t="s">
        <v>3028</v>
      </c>
      <c r="L301" s="12" t="s">
        <v>3029</v>
      </c>
      <c r="M301" s="12">
        <v>0</v>
      </c>
      <c r="N301" s="12">
        <v>0</v>
      </c>
      <c r="O301" s="12">
        <v>0</v>
      </c>
      <c r="P301" s="12">
        <v>0</v>
      </c>
      <c r="Q301" s="12" t="s">
        <v>3030</v>
      </c>
      <c r="R301" s="12" t="s">
        <v>3031</v>
      </c>
      <c r="S301" s="12" t="s">
        <v>3032</v>
      </c>
    </row>
    <row r="302" spans="1:19" ht="15" customHeight="1" x14ac:dyDescent="0.25">
      <c r="A302" s="12" t="s">
        <v>3334</v>
      </c>
      <c r="B302" s="12" t="s">
        <v>168</v>
      </c>
      <c r="C302" s="12" t="s">
        <v>169</v>
      </c>
      <c r="D302" s="12" t="s">
        <v>159</v>
      </c>
      <c r="E302" s="12" t="s">
        <v>160</v>
      </c>
      <c r="F302" s="12" t="s">
        <v>84</v>
      </c>
      <c r="G302" s="12" t="s">
        <v>85</v>
      </c>
      <c r="H302" s="49">
        <v>25</v>
      </c>
      <c r="I302" s="49">
        <v>2.9</v>
      </c>
      <c r="J302" s="12" t="s">
        <v>1318</v>
      </c>
      <c r="K302" s="12" t="s">
        <v>3028</v>
      </c>
      <c r="L302" s="12" t="s">
        <v>3029</v>
      </c>
      <c r="M302" s="12">
        <v>0</v>
      </c>
      <c r="N302" s="12">
        <v>1</v>
      </c>
      <c r="O302" s="12">
        <v>0</v>
      </c>
      <c r="P302" s="12">
        <v>0</v>
      </c>
      <c r="Q302" s="12" t="s">
        <v>3030</v>
      </c>
      <c r="R302" s="12" t="s">
        <v>3034</v>
      </c>
      <c r="S302" s="12" t="s">
        <v>3032</v>
      </c>
    </row>
    <row r="303" spans="1:19" ht="15" customHeight="1" x14ac:dyDescent="0.25">
      <c r="A303" s="12" t="s">
        <v>3335</v>
      </c>
      <c r="B303" s="12" t="s">
        <v>168</v>
      </c>
      <c r="C303" s="12" t="s">
        <v>169</v>
      </c>
      <c r="D303" s="12" t="s">
        <v>207</v>
      </c>
      <c r="E303" s="12" t="s">
        <v>208</v>
      </c>
      <c r="F303" s="12" t="s">
        <v>4</v>
      </c>
      <c r="G303" s="12" t="s">
        <v>5</v>
      </c>
      <c r="H303" s="49">
        <v>25</v>
      </c>
      <c r="I303" s="49">
        <v>3</v>
      </c>
      <c r="J303" s="12" t="s">
        <v>1318</v>
      </c>
      <c r="K303" s="12" t="s">
        <v>3028</v>
      </c>
      <c r="L303" s="12" t="s">
        <v>3029</v>
      </c>
      <c r="M303" s="12">
        <v>0</v>
      </c>
      <c r="N303" s="12">
        <v>0</v>
      </c>
      <c r="O303" s="12">
        <v>0</v>
      </c>
      <c r="P303" s="12">
        <v>0</v>
      </c>
      <c r="Q303" s="12" t="s">
        <v>3030</v>
      </c>
      <c r="R303" s="12" t="s">
        <v>3031</v>
      </c>
      <c r="S303" s="12" t="s">
        <v>3032</v>
      </c>
    </row>
    <row r="304" spans="1:19" ht="15" customHeight="1" x14ac:dyDescent="0.25">
      <c r="A304" s="12" t="s">
        <v>3336</v>
      </c>
      <c r="B304" s="12" t="s">
        <v>168</v>
      </c>
      <c r="C304" s="12" t="s">
        <v>169</v>
      </c>
      <c r="D304" s="12" t="s">
        <v>207</v>
      </c>
      <c r="E304" s="12" t="s">
        <v>208</v>
      </c>
      <c r="F304" s="12" t="s">
        <v>26</v>
      </c>
      <c r="G304" s="12" t="s">
        <v>27</v>
      </c>
      <c r="H304" s="49">
        <v>25</v>
      </c>
      <c r="I304" s="49">
        <v>3</v>
      </c>
      <c r="J304" s="12" t="s">
        <v>1318</v>
      </c>
      <c r="K304" s="12" t="s">
        <v>3028</v>
      </c>
      <c r="L304" s="12" t="s">
        <v>3029</v>
      </c>
      <c r="M304" s="12">
        <v>0</v>
      </c>
      <c r="N304" s="12">
        <v>1</v>
      </c>
      <c r="O304" s="12">
        <v>0</v>
      </c>
      <c r="P304" s="12">
        <v>0</v>
      </c>
      <c r="Q304" s="12" t="s">
        <v>3030</v>
      </c>
      <c r="R304" s="12" t="s">
        <v>3034</v>
      </c>
      <c r="S304" s="12" t="s">
        <v>3032</v>
      </c>
    </row>
    <row r="305" spans="1:19" ht="15" customHeight="1" x14ac:dyDescent="0.25">
      <c r="A305" s="12" t="s">
        <v>3337</v>
      </c>
      <c r="B305" s="12" t="s">
        <v>168</v>
      </c>
      <c r="C305" s="12" t="s">
        <v>169</v>
      </c>
      <c r="D305" s="12" t="s">
        <v>207</v>
      </c>
      <c r="E305" s="12" t="s">
        <v>208</v>
      </c>
      <c r="F305" s="12" t="s">
        <v>30</v>
      </c>
      <c r="G305" s="12" t="s">
        <v>31</v>
      </c>
      <c r="H305" s="49">
        <v>25</v>
      </c>
      <c r="I305" s="49">
        <v>3</v>
      </c>
      <c r="J305" s="12" t="s">
        <v>1318</v>
      </c>
      <c r="K305" s="12" t="s">
        <v>3028</v>
      </c>
      <c r="L305" s="12" t="s">
        <v>3029</v>
      </c>
      <c r="M305" s="12">
        <v>0</v>
      </c>
      <c r="N305" s="12">
        <v>0</v>
      </c>
      <c r="O305" s="12">
        <v>0</v>
      </c>
      <c r="P305" s="12">
        <v>0</v>
      </c>
      <c r="Q305" s="12" t="s">
        <v>3030</v>
      </c>
      <c r="R305" s="12" t="s">
        <v>3031</v>
      </c>
      <c r="S305" s="12" t="s">
        <v>3032</v>
      </c>
    </row>
    <row r="306" spans="1:19" ht="15" customHeight="1" x14ac:dyDescent="0.25">
      <c r="A306" s="12" t="s">
        <v>3338</v>
      </c>
      <c r="B306" s="12" t="s">
        <v>168</v>
      </c>
      <c r="C306" s="12" t="s">
        <v>169</v>
      </c>
      <c r="D306" s="12" t="s">
        <v>207</v>
      </c>
      <c r="E306" s="12" t="s">
        <v>208</v>
      </c>
      <c r="F306" s="12" t="s">
        <v>34</v>
      </c>
      <c r="G306" s="12" t="s">
        <v>35</v>
      </c>
      <c r="H306" s="49">
        <v>25</v>
      </c>
      <c r="I306" s="49">
        <v>3</v>
      </c>
      <c r="J306" s="12" t="s">
        <v>1318</v>
      </c>
      <c r="K306" s="12" t="s">
        <v>3028</v>
      </c>
      <c r="L306" s="12" t="s">
        <v>3029</v>
      </c>
      <c r="M306" s="12">
        <v>0</v>
      </c>
      <c r="N306" s="12">
        <v>0</v>
      </c>
      <c r="O306" s="12">
        <v>0</v>
      </c>
      <c r="P306" s="12">
        <v>0</v>
      </c>
      <c r="Q306" s="12" t="s">
        <v>3030</v>
      </c>
      <c r="R306" s="12" t="s">
        <v>3031</v>
      </c>
      <c r="S306" s="12" t="s">
        <v>3032</v>
      </c>
    </row>
    <row r="307" spans="1:19" ht="15" customHeight="1" x14ac:dyDescent="0.25">
      <c r="A307" s="12" t="s">
        <v>3339</v>
      </c>
      <c r="B307" s="12" t="s">
        <v>168</v>
      </c>
      <c r="C307" s="12" t="s">
        <v>169</v>
      </c>
      <c r="D307" s="12" t="s">
        <v>207</v>
      </c>
      <c r="E307" s="12" t="s">
        <v>208</v>
      </c>
      <c r="F307" s="12" t="s">
        <v>52</v>
      </c>
      <c r="G307" s="12" t="s">
        <v>53</v>
      </c>
      <c r="H307" s="49">
        <v>25</v>
      </c>
      <c r="I307" s="49">
        <v>3</v>
      </c>
      <c r="J307" s="12" t="s">
        <v>1318</v>
      </c>
      <c r="K307" s="12" t="s">
        <v>3028</v>
      </c>
      <c r="L307" s="12" t="s">
        <v>3029</v>
      </c>
      <c r="M307" s="12">
        <v>0</v>
      </c>
      <c r="N307" s="12">
        <v>0</v>
      </c>
      <c r="O307" s="12">
        <v>0</v>
      </c>
      <c r="P307" s="12">
        <v>0</v>
      </c>
      <c r="Q307" s="12" t="s">
        <v>3030</v>
      </c>
      <c r="R307" s="12" t="s">
        <v>3031</v>
      </c>
      <c r="S307" s="12" t="s">
        <v>3032</v>
      </c>
    </row>
    <row r="308" spans="1:19" ht="15" customHeight="1" x14ac:dyDescent="0.25">
      <c r="A308" s="12" t="s">
        <v>3340</v>
      </c>
      <c r="B308" s="12" t="s">
        <v>168</v>
      </c>
      <c r="C308" s="12" t="s">
        <v>169</v>
      </c>
      <c r="D308" s="12" t="s">
        <v>207</v>
      </c>
      <c r="E308" s="12" t="s">
        <v>208</v>
      </c>
      <c r="F308" s="12" t="s">
        <v>72</v>
      </c>
      <c r="G308" s="12" t="s">
        <v>73</v>
      </c>
      <c r="H308" s="49">
        <v>25</v>
      </c>
      <c r="I308" s="49">
        <v>3</v>
      </c>
      <c r="J308" s="12" t="s">
        <v>1318</v>
      </c>
      <c r="K308" s="12" t="s">
        <v>3028</v>
      </c>
      <c r="L308" s="12" t="s">
        <v>3029</v>
      </c>
      <c r="M308" s="12">
        <v>0</v>
      </c>
      <c r="N308" s="12">
        <v>1</v>
      </c>
      <c r="O308" s="12">
        <v>0</v>
      </c>
      <c r="P308" s="12">
        <v>0</v>
      </c>
      <c r="Q308" s="12" t="s">
        <v>3030</v>
      </c>
      <c r="R308" s="12" t="s">
        <v>3034</v>
      </c>
      <c r="S308" s="12" t="s">
        <v>3032</v>
      </c>
    </row>
    <row r="309" spans="1:19" ht="15" customHeight="1" x14ac:dyDescent="0.25">
      <c r="A309" s="12" t="s">
        <v>3341</v>
      </c>
      <c r="B309" s="12" t="s">
        <v>168</v>
      </c>
      <c r="C309" s="12" t="s">
        <v>169</v>
      </c>
      <c r="D309" s="12" t="s">
        <v>207</v>
      </c>
      <c r="E309" s="12" t="s">
        <v>208</v>
      </c>
      <c r="F309" s="12" t="s">
        <v>76</v>
      </c>
      <c r="G309" s="12" t="s">
        <v>77</v>
      </c>
      <c r="H309" s="49">
        <v>25</v>
      </c>
      <c r="I309" s="49">
        <v>3</v>
      </c>
      <c r="J309" s="12" t="s">
        <v>1318</v>
      </c>
      <c r="K309" s="12" t="s">
        <v>3028</v>
      </c>
      <c r="L309" s="12" t="s">
        <v>3029</v>
      </c>
      <c r="M309" s="12">
        <v>0</v>
      </c>
      <c r="N309" s="12">
        <v>0</v>
      </c>
      <c r="O309" s="12">
        <v>0</v>
      </c>
      <c r="P309" s="12">
        <v>0</v>
      </c>
      <c r="Q309" s="12" t="s">
        <v>3030</v>
      </c>
      <c r="R309" s="12" t="s">
        <v>3031</v>
      </c>
      <c r="S309" s="12" t="s">
        <v>3032</v>
      </c>
    </row>
    <row r="310" spans="1:19" ht="15" customHeight="1" x14ac:dyDescent="0.25">
      <c r="A310" s="12" t="s">
        <v>3342</v>
      </c>
      <c r="B310" s="12" t="s">
        <v>168</v>
      </c>
      <c r="C310" s="12" t="s">
        <v>169</v>
      </c>
      <c r="D310" s="12" t="s">
        <v>207</v>
      </c>
      <c r="E310" s="12" t="s">
        <v>208</v>
      </c>
      <c r="F310" s="12" t="s">
        <v>84</v>
      </c>
      <c r="G310" s="12" t="s">
        <v>85</v>
      </c>
      <c r="H310" s="49">
        <v>25</v>
      </c>
      <c r="I310" s="49">
        <v>3</v>
      </c>
      <c r="J310" s="12" t="s">
        <v>1318</v>
      </c>
      <c r="K310" s="12" t="s">
        <v>3028</v>
      </c>
      <c r="L310" s="12" t="s">
        <v>3029</v>
      </c>
      <c r="M310" s="12">
        <v>0</v>
      </c>
      <c r="N310" s="12">
        <v>0</v>
      </c>
      <c r="O310" s="12">
        <v>0</v>
      </c>
      <c r="P310" s="12">
        <v>0</v>
      </c>
      <c r="Q310" s="12" t="s">
        <v>3030</v>
      </c>
      <c r="R310" s="12" t="s">
        <v>3031</v>
      </c>
      <c r="S310" s="12" t="s">
        <v>3032</v>
      </c>
    </row>
    <row r="311" spans="1:19" ht="15" customHeight="1" x14ac:dyDescent="0.25">
      <c r="A311" s="12" t="s">
        <v>3343</v>
      </c>
      <c r="B311" s="12" t="s">
        <v>171</v>
      </c>
      <c r="C311" s="12" t="s">
        <v>172</v>
      </c>
      <c r="D311" s="12" t="s">
        <v>180</v>
      </c>
      <c r="E311" s="12" t="s">
        <v>181</v>
      </c>
      <c r="F311" s="12" t="s">
        <v>4</v>
      </c>
      <c r="G311" s="12" t="s">
        <v>5</v>
      </c>
      <c r="H311" s="49">
        <v>25</v>
      </c>
      <c r="I311" s="49">
        <v>0.3</v>
      </c>
      <c r="J311" s="12" t="s">
        <v>1318</v>
      </c>
      <c r="K311" s="12" t="s">
        <v>3028</v>
      </c>
      <c r="L311" s="12" t="s">
        <v>3029</v>
      </c>
      <c r="M311" s="12">
        <v>0</v>
      </c>
      <c r="N311" s="12">
        <v>0</v>
      </c>
      <c r="O311" s="12">
        <v>0</v>
      </c>
      <c r="P311" s="12">
        <v>0</v>
      </c>
      <c r="Q311" s="12" t="s">
        <v>3030</v>
      </c>
      <c r="R311" s="12" t="s">
        <v>3031</v>
      </c>
      <c r="S311" s="12" t="s">
        <v>3032</v>
      </c>
    </row>
    <row r="312" spans="1:19" ht="15" customHeight="1" x14ac:dyDescent="0.25">
      <c r="A312" s="12" t="s">
        <v>3344</v>
      </c>
      <c r="B312" s="12" t="s">
        <v>171</v>
      </c>
      <c r="C312" s="12" t="s">
        <v>172</v>
      </c>
      <c r="D312" s="12" t="s">
        <v>180</v>
      </c>
      <c r="E312" s="12" t="s">
        <v>181</v>
      </c>
      <c r="F312" s="12" t="s">
        <v>26</v>
      </c>
      <c r="G312" s="12" t="s">
        <v>27</v>
      </c>
      <c r="H312" s="49">
        <v>25</v>
      </c>
      <c r="I312" s="49">
        <v>0.3</v>
      </c>
      <c r="J312" s="12" t="s">
        <v>1318</v>
      </c>
      <c r="K312" s="12" t="s">
        <v>3028</v>
      </c>
      <c r="L312" s="12" t="s">
        <v>3029</v>
      </c>
      <c r="M312" s="12">
        <v>0</v>
      </c>
      <c r="N312" s="12">
        <v>1</v>
      </c>
      <c r="O312" s="12">
        <v>0</v>
      </c>
      <c r="P312" s="12">
        <v>0</v>
      </c>
      <c r="Q312" s="12" t="s">
        <v>3030</v>
      </c>
      <c r="R312" s="12" t="s">
        <v>3034</v>
      </c>
      <c r="S312" s="12" t="s">
        <v>3032</v>
      </c>
    </row>
    <row r="313" spans="1:19" ht="15" customHeight="1" x14ac:dyDescent="0.25">
      <c r="A313" s="12" t="s">
        <v>3345</v>
      </c>
      <c r="B313" s="12" t="s">
        <v>171</v>
      </c>
      <c r="C313" s="12" t="s">
        <v>172</v>
      </c>
      <c r="D313" s="12" t="s">
        <v>180</v>
      </c>
      <c r="E313" s="12" t="s">
        <v>181</v>
      </c>
      <c r="F313" s="12" t="s">
        <v>30</v>
      </c>
      <c r="G313" s="12" t="s">
        <v>31</v>
      </c>
      <c r="H313" s="49">
        <v>25</v>
      </c>
      <c r="I313" s="49">
        <v>0.3</v>
      </c>
      <c r="J313" s="12" t="s">
        <v>1318</v>
      </c>
      <c r="K313" s="12" t="s">
        <v>3028</v>
      </c>
      <c r="L313" s="12" t="s">
        <v>3029</v>
      </c>
      <c r="M313" s="12">
        <v>1</v>
      </c>
      <c r="N313" s="12">
        <v>0</v>
      </c>
      <c r="O313" s="12">
        <v>0</v>
      </c>
      <c r="P313" s="12">
        <v>0</v>
      </c>
      <c r="Q313" s="12" t="s">
        <v>3030</v>
      </c>
      <c r="R313" s="12" t="s">
        <v>3034</v>
      </c>
      <c r="S313" s="12" t="s">
        <v>3032</v>
      </c>
    </row>
    <row r="314" spans="1:19" ht="15" customHeight="1" x14ac:dyDescent="0.25">
      <c r="A314" s="12" t="s">
        <v>3346</v>
      </c>
      <c r="B314" s="12" t="s">
        <v>171</v>
      </c>
      <c r="C314" s="12" t="s">
        <v>172</v>
      </c>
      <c r="D314" s="12" t="s">
        <v>180</v>
      </c>
      <c r="E314" s="12" t="s">
        <v>181</v>
      </c>
      <c r="F314" s="12" t="s">
        <v>34</v>
      </c>
      <c r="G314" s="12" t="s">
        <v>35</v>
      </c>
      <c r="H314" s="49">
        <v>25</v>
      </c>
      <c r="I314" s="49">
        <v>0.3</v>
      </c>
      <c r="J314" s="12" t="s">
        <v>1318</v>
      </c>
      <c r="K314" s="12" t="s">
        <v>3028</v>
      </c>
      <c r="L314" s="12" t="s">
        <v>3029</v>
      </c>
      <c r="M314" s="12">
        <v>0</v>
      </c>
      <c r="N314" s="12">
        <v>2</v>
      </c>
      <c r="O314" s="12">
        <v>0</v>
      </c>
      <c r="P314" s="12">
        <v>1</v>
      </c>
      <c r="Q314" s="12" t="s">
        <v>3030</v>
      </c>
      <c r="R314" s="12" t="s">
        <v>3034</v>
      </c>
      <c r="S314" s="12" t="s">
        <v>3032</v>
      </c>
    </row>
    <row r="315" spans="1:19" ht="15" customHeight="1" x14ac:dyDescent="0.25">
      <c r="A315" s="12" t="s">
        <v>3347</v>
      </c>
      <c r="B315" s="12" t="s">
        <v>171</v>
      </c>
      <c r="C315" s="12" t="s">
        <v>172</v>
      </c>
      <c r="D315" s="12" t="s">
        <v>180</v>
      </c>
      <c r="E315" s="12" t="s">
        <v>181</v>
      </c>
      <c r="F315" s="12" t="s">
        <v>52</v>
      </c>
      <c r="G315" s="12" t="s">
        <v>53</v>
      </c>
      <c r="H315" s="49">
        <v>25</v>
      </c>
      <c r="I315" s="49">
        <v>0.3</v>
      </c>
      <c r="J315" s="12" t="s">
        <v>1318</v>
      </c>
      <c r="K315" s="12" t="s">
        <v>3028</v>
      </c>
      <c r="L315" s="12" t="s">
        <v>3029</v>
      </c>
      <c r="M315" s="12">
        <v>0</v>
      </c>
      <c r="N315" s="12">
        <v>0</v>
      </c>
      <c r="O315" s="12">
        <v>0</v>
      </c>
      <c r="P315" s="12">
        <v>0</v>
      </c>
      <c r="Q315" s="12" t="s">
        <v>3030</v>
      </c>
      <c r="R315" s="12" t="s">
        <v>3031</v>
      </c>
      <c r="S315" s="12" t="s">
        <v>3032</v>
      </c>
    </row>
    <row r="316" spans="1:19" ht="15" customHeight="1" x14ac:dyDescent="0.25">
      <c r="A316" s="12" t="s">
        <v>3348</v>
      </c>
      <c r="B316" s="12" t="s">
        <v>171</v>
      </c>
      <c r="C316" s="12" t="s">
        <v>172</v>
      </c>
      <c r="D316" s="12" t="s">
        <v>180</v>
      </c>
      <c r="E316" s="12" t="s">
        <v>181</v>
      </c>
      <c r="F316" s="12" t="s">
        <v>72</v>
      </c>
      <c r="G316" s="12" t="s">
        <v>73</v>
      </c>
      <c r="H316" s="49">
        <v>25</v>
      </c>
      <c r="I316" s="49">
        <v>0.3</v>
      </c>
      <c r="J316" s="12" t="s">
        <v>1318</v>
      </c>
      <c r="K316" s="12" t="s">
        <v>3028</v>
      </c>
      <c r="L316" s="12" t="s">
        <v>3029</v>
      </c>
      <c r="M316" s="12">
        <v>0</v>
      </c>
      <c r="N316" s="12">
        <v>0</v>
      </c>
      <c r="O316" s="12">
        <v>0</v>
      </c>
      <c r="P316" s="12">
        <v>0</v>
      </c>
      <c r="Q316" s="12" t="s">
        <v>3030</v>
      </c>
      <c r="R316" s="12" t="s">
        <v>3031</v>
      </c>
      <c r="S316" s="12" t="s">
        <v>3032</v>
      </c>
    </row>
    <row r="317" spans="1:19" ht="15" customHeight="1" x14ac:dyDescent="0.25">
      <c r="A317" s="12" t="s">
        <v>3349</v>
      </c>
      <c r="B317" s="12" t="s">
        <v>171</v>
      </c>
      <c r="C317" s="12" t="s">
        <v>172</v>
      </c>
      <c r="D317" s="12" t="s">
        <v>180</v>
      </c>
      <c r="E317" s="12" t="s">
        <v>181</v>
      </c>
      <c r="F317" s="12" t="s">
        <v>76</v>
      </c>
      <c r="G317" s="12" t="s">
        <v>77</v>
      </c>
      <c r="H317" s="49">
        <v>25</v>
      </c>
      <c r="I317" s="49">
        <v>0.3</v>
      </c>
      <c r="J317" s="12" t="s">
        <v>1318</v>
      </c>
      <c r="K317" s="12" t="s">
        <v>3028</v>
      </c>
      <c r="L317" s="12" t="s">
        <v>3029</v>
      </c>
      <c r="M317" s="12">
        <v>0</v>
      </c>
      <c r="N317" s="12">
        <v>0</v>
      </c>
      <c r="O317" s="12">
        <v>0</v>
      </c>
      <c r="P317" s="12">
        <v>0</v>
      </c>
      <c r="Q317" s="12" t="s">
        <v>3030</v>
      </c>
      <c r="R317" s="12" t="s">
        <v>3031</v>
      </c>
      <c r="S317" s="12" t="s">
        <v>3032</v>
      </c>
    </row>
    <row r="318" spans="1:19" ht="15" customHeight="1" x14ac:dyDescent="0.25">
      <c r="A318" s="12" t="s">
        <v>3350</v>
      </c>
      <c r="B318" s="12" t="s">
        <v>171</v>
      </c>
      <c r="C318" s="12" t="s">
        <v>172</v>
      </c>
      <c r="D318" s="12" t="s">
        <v>180</v>
      </c>
      <c r="E318" s="12" t="s">
        <v>181</v>
      </c>
      <c r="F318" s="12" t="s">
        <v>84</v>
      </c>
      <c r="G318" s="12" t="s">
        <v>85</v>
      </c>
      <c r="H318" s="49">
        <v>25</v>
      </c>
      <c r="I318" s="49">
        <v>0.3</v>
      </c>
      <c r="J318" s="12" t="s">
        <v>1318</v>
      </c>
      <c r="K318" s="12" t="s">
        <v>3028</v>
      </c>
      <c r="L318" s="12" t="s">
        <v>3029</v>
      </c>
      <c r="M318" s="12">
        <v>0</v>
      </c>
      <c r="N318" s="12">
        <v>0</v>
      </c>
      <c r="O318" s="12">
        <v>0</v>
      </c>
      <c r="P318" s="12">
        <v>0</v>
      </c>
      <c r="Q318" s="12" t="s">
        <v>3030</v>
      </c>
      <c r="R318" s="12" t="s">
        <v>3031</v>
      </c>
      <c r="S318" s="12" t="s">
        <v>3032</v>
      </c>
    </row>
    <row r="319" spans="1:19" ht="15" customHeight="1" x14ac:dyDescent="0.25">
      <c r="A319" s="12" t="s">
        <v>3351</v>
      </c>
      <c r="B319" s="12" t="s">
        <v>171</v>
      </c>
      <c r="C319" s="12" t="s">
        <v>172</v>
      </c>
      <c r="D319" s="12" t="s">
        <v>189</v>
      </c>
      <c r="E319" s="12" t="s">
        <v>190</v>
      </c>
      <c r="F319" s="12" t="s">
        <v>26</v>
      </c>
      <c r="G319" s="12" t="s">
        <v>27</v>
      </c>
      <c r="H319" s="49">
        <v>25</v>
      </c>
      <c r="I319" s="49">
        <v>0.4</v>
      </c>
      <c r="J319" s="12" t="s">
        <v>1318</v>
      </c>
      <c r="K319" s="12" t="s">
        <v>3028</v>
      </c>
      <c r="L319" s="12" t="s">
        <v>3029</v>
      </c>
      <c r="M319" s="12">
        <v>0</v>
      </c>
      <c r="N319" s="12">
        <v>1</v>
      </c>
      <c r="O319" s="12">
        <v>0</v>
      </c>
      <c r="P319" s="12">
        <v>0</v>
      </c>
      <c r="Q319" s="12" t="s">
        <v>3030</v>
      </c>
      <c r="R319" s="12" t="s">
        <v>3034</v>
      </c>
      <c r="S319" s="12" t="s">
        <v>3032</v>
      </c>
    </row>
    <row r="320" spans="1:19" ht="15" customHeight="1" x14ac:dyDescent="0.25">
      <c r="A320" s="12" t="s">
        <v>3352</v>
      </c>
      <c r="B320" s="12" t="s">
        <v>171</v>
      </c>
      <c r="C320" s="12" t="s">
        <v>172</v>
      </c>
      <c r="D320" s="12" t="s">
        <v>189</v>
      </c>
      <c r="E320" s="12" t="s">
        <v>190</v>
      </c>
      <c r="F320" s="12" t="s">
        <v>30</v>
      </c>
      <c r="G320" s="12" t="s">
        <v>31</v>
      </c>
      <c r="H320" s="49">
        <v>25</v>
      </c>
      <c r="I320" s="49">
        <v>0.4</v>
      </c>
      <c r="J320" s="12" t="s">
        <v>1318</v>
      </c>
      <c r="K320" s="12" t="s">
        <v>3028</v>
      </c>
      <c r="L320" s="12" t="s">
        <v>3029</v>
      </c>
      <c r="M320" s="12">
        <v>1</v>
      </c>
      <c r="N320" s="12">
        <v>0</v>
      </c>
      <c r="O320" s="12">
        <v>0</v>
      </c>
      <c r="P320" s="12">
        <v>0</v>
      </c>
      <c r="Q320" s="12" t="s">
        <v>3030</v>
      </c>
      <c r="R320" s="12" t="s">
        <v>3034</v>
      </c>
      <c r="S320" s="12" t="s">
        <v>3032</v>
      </c>
    </row>
    <row r="321" spans="1:19" ht="15" customHeight="1" x14ac:dyDescent="0.25">
      <c r="A321" s="12" t="s">
        <v>3353</v>
      </c>
      <c r="B321" s="12" t="s">
        <v>171</v>
      </c>
      <c r="C321" s="12" t="s">
        <v>172</v>
      </c>
      <c r="D321" s="12" t="s">
        <v>189</v>
      </c>
      <c r="E321" s="12" t="s">
        <v>190</v>
      </c>
      <c r="F321" s="12" t="s">
        <v>34</v>
      </c>
      <c r="G321" s="12" t="s">
        <v>35</v>
      </c>
      <c r="H321" s="49">
        <v>25</v>
      </c>
      <c r="I321" s="49">
        <v>0.4</v>
      </c>
      <c r="J321" s="12" t="s">
        <v>1318</v>
      </c>
      <c r="K321" s="12" t="s">
        <v>3028</v>
      </c>
      <c r="L321" s="12" t="s">
        <v>3029</v>
      </c>
      <c r="M321" s="12">
        <v>0</v>
      </c>
      <c r="N321" s="12">
        <v>1</v>
      </c>
      <c r="O321" s="12">
        <v>0</v>
      </c>
      <c r="P321" s="12">
        <v>0</v>
      </c>
      <c r="Q321" s="12" t="s">
        <v>3030</v>
      </c>
      <c r="R321" s="12" t="s">
        <v>3034</v>
      </c>
      <c r="S321" s="12" t="s">
        <v>3032</v>
      </c>
    </row>
    <row r="322" spans="1:19" ht="15" customHeight="1" x14ac:dyDescent="0.25">
      <c r="A322" s="12" t="s">
        <v>3354</v>
      </c>
      <c r="B322" s="12" t="s">
        <v>171</v>
      </c>
      <c r="C322" s="12" t="s">
        <v>172</v>
      </c>
      <c r="D322" s="12" t="s">
        <v>189</v>
      </c>
      <c r="E322" s="12" t="s">
        <v>190</v>
      </c>
      <c r="F322" s="12" t="s">
        <v>52</v>
      </c>
      <c r="G322" s="12" t="s">
        <v>53</v>
      </c>
      <c r="H322" s="49">
        <v>25</v>
      </c>
      <c r="I322" s="49">
        <v>0.4</v>
      </c>
      <c r="J322" s="12" t="s">
        <v>1318</v>
      </c>
      <c r="K322" s="12" t="s">
        <v>3028</v>
      </c>
      <c r="L322" s="12" t="s">
        <v>3029</v>
      </c>
      <c r="M322" s="12">
        <v>0</v>
      </c>
      <c r="N322" s="12">
        <v>0</v>
      </c>
      <c r="O322" s="12">
        <v>0</v>
      </c>
      <c r="P322" s="12">
        <v>0</v>
      </c>
      <c r="Q322" s="12" t="s">
        <v>3030</v>
      </c>
      <c r="R322" s="12" t="s">
        <v>3031</v>
      </c>
      <c r="S322" s="12" t="s">
        <v>3032</v>
      </c>
    </row>
    <row r="323" spans="1:19" ht="15" customHeight="1" x14ac:dyDescent="0.25">
      <c r="A323" s="12" t="s">
        <v>3355</v>
      </c>
      <c r="B323" s="12" t="s">
        <v>171</v>
      </c>
      <c r="C323" s="12" t="s">
        <v>172</v>
      </c>
      <c r="D323" s="12" t="s">
        <v>189</v>
      </c>
      <c r="E323" s="12" t="s">
        <v>190</v>
      </c>
      <c r="F323" s="12" t="s">
        <v>72</v>
      </c>
      <c r="G323" s="12" t="s">
        <v>73</v>
      </c>
      <c r="H323" s="49">
        <v>25</v>
      </c>
      <c r="I323" s="49">
        <v>0.4</v>
      </c>
      <c r="J323" s="12" t="s">
        <v>1318</v>
      </c>
      <c r="K323" s="12" t="s">
        <v>3028</v>
      </c>
      <c r="L323" s="12" t="s">
        <v>3029</v>
      </c>
      <c r="M323" s="12">
        <v>0</v>
      </c>
      <c r="N323" s="12">
        <v>1</v>
      </c>
      <c r="O323" s="12">
        <v>0</v>
      </c>
      <c r="P323" s="12">
        <v>0</v>
      </c>
      <c r="Q323" s="12" t="s">
        <v>3030</v>
      </c>
      <c r="R323" s="12" t="s">
        <v>3034</v>
      </c>
      <c r="S323" s="12" t="s">
        <v>3032</v>
      </c>
    </row>
    <row r="324" spans="1:19" ht="15" customHeight="1" x14ac:dyDescent="0.25">
      <c r="A324" s="12" t="s">
        <v>3356</v>
      </c>
      <c r="B324" s="12" t="s">
        <v>171</v>
      </c>
      <c r="C324" s="12" t="s">
        <v>172</v>
      </c>
      <c r="D324" s="12" t="s">
        <v>189</v>
      </c>
      <c r="E324" s="12" t="s">
        <v>190</v>
      </c>
      <c r="F324" s="12" t="s">
        <v>76</v>
      </c>
      <c r="G324" s="12" t="s">
        <v>77</v>
      </c>
      <c r="H324" s="49">
        <v>25</v>
      </c>
      <c r="I324" s="49">
        <v>0.4</v>
      </c>
      <c r="J324" s="12" t="s">
        <v>1318</v>
      </c>
      <c r="K324" s="12" t="s">
        <v>3028</v>
      </c>
      <c r="L324" s="12" t="s">
        <v>3029</v>
      </c>
      <c r="M324" s="12">
        <v>0</v>
      </c>
      <c r="N324" s="12">
        <v>0</v>
      </c>
      <c r="O324" s="12">
        <v>0</v>
      </c>
      <c r="P324" s="12">
        <v>0</v>
      </c>
      <c r="Q324" s="12" t="s">
        <v>3030</v>
      </c>
      <c r="R324" s="12" t="s">
        <v>3031</v>
      </c>
      <c r="S324" s="12" t="s">
        <v>3032</v>
      </c>
    </row>
    <row r="325" spans="1:19" ht="15" customHeight="1" x14ac:dyDescent="0.25">
      <c r="A325" s="12" t="s">
        <v>3357</v>
      </c>
      <c r="B325" s="12" t="s">
        <v>171</v>
      </c>
      <c r="C325" s="12" t="s">
        <v>172</v>
      </c>
      <c r="D325" s="12" t="s">
        <v>189</v>
      </c>
      <c r="E325" s="12" t="s">
        <v>190</v>
      </c>
      <c r="F325" s="12" t="s">
        <v>84</v>
      </c>
      <c r="G325" s="12" t="s">
        <v>85</v>
      </c>
      <c r="H325" s="49">
        <v>25</v>
      </c>
      <c r="I325" s="49">
        <v>0.4</v>
      </c>
      <c r="J325" s="12" t="s">
        <v>1318</v>
      </c>
      <c r="K325" s="12" t="s">
        <v>3028</v>
      </c>
      <c r="L325" s="12" t="s">
        <v>3029</v>
      </c>
      <c r="M325" s="12">
        <v>0</v>
      </c>
      <c r="N325" s="12">
        <v>1</v>
      </c>
      <c r="O325" s="12">
        <v>0</v>
      </c>
      <c r="P325" s="12">
        <v>0</v>
      </c>
      <c r="Q325" s="12" t="s">
        <v>3030</v>
      </c>
      <c r="R325" s="12" t="s">
        <v>3034</v>
      </c>
      <c r="S325" s="12" t="s">
        <v>3032</v>
      </c>
    </row>
    <row r="326" spans="1:19" ht="15" customHeight="1" x14ac:dyDescent="0.25">
      <c r="A326" s="12" t="s">
        <v>3358</v>
      </c>
      <c r="B326" s="12" t="s">
        <v>171</v>
      </c>
      <c r="C326" s="12" t="s">
        <v>172</v>
      </c>
      <c r="D326" s="12" t="s">
        <v>177</v>
      </c>
      <c r="E326" s="12" t="s">
        <v>178</v>
      </c>
      <c r="F326" s="12" t="s">
        <v>4</v>
      </c>
      <c r="G326" s="12" t="s">
        <v>5</v>
      </c>
      <c r="H326" s="49">
        <v>25</v>
      </c>
      <c r="I326" s="49">
        <v>0.9</v>
      </c>
      <c r="J326" s="12" t="s">
        <v>1318</v>
      </c>
      <c r="K326" s="12" t="s">
        <v>3028</v>
      </c>
      <c r="L326" s="12" t="s">
        <v>3029</v>
      </c>
      <c r="M326" s="12">
        <v>0</v>
      </c>
      <c r="N326" s="12">
        <v>0</v>
      </c>
      <c r="O326" s="12">
        <v>0</v>
      </c>
      <c r="P326" s="12">
        <v>0</v>
      </c>
      <c r="Q326" s="12" t="s">
        <v>3030</v>
      </c>
      <c r="R326" s="12" t="s">
        <v>3031</v>
      </c>
      <c r="S326" s="12" t="s">
        <v>3032</v>
      </c>
    </row>
    <row r="327" spans="1:19" ht="15" customHeight="1" x14ac:dyDescent="0.25">
      <c r="A327" s="12" t="s">
        <v>3359</v>
      </c>
      <c r="B327" s="12" t="s">
        <v>171</v>
      </c>
      <c r="C327" s="12" t="s">
        <v>172</v>
      </c>
      <c r="D327" s="12" t="s">
        <v>177</v>
      </c>
      <c r="E327" s="12" t="s">
        <v>178</v>
      </c>
      <c r="F327" s="12" t="s">
        <v>26</v>
      </c>
      <c r="G327" s="12" t="s">
        <v>27</v>
      </c>
      <c r="H327" s="49">
        <v>25</v>
      </c>
      <c r="I327" s="49">
        <v>0.9</v>
      </c>
      <c r="J327" s="12" t="s">
        <v>1318</v>
      </c>
      <c r="K327" s="12" t="s">
        <v>3028</v>
      </c>
      <c r="L327" s="12" t="s">
        <v>3029</v>
      </c>
      <c r="M327" s="12">
        <v>0</v>
      </c>
      <c r="N327" s="12">
        <v>0</v>
      </c>
      <c r="O327" s="12">
        <v>0</v>
      </c>
      <c r="P327" s="12">
        <v>0</v>
      </c>
      <c r="Q327" s="12" t="s">
        <v>3030</v>
      </c>
      <c r="R327" s="12" t="s">
        <v>3031</v>
      </c>
      <c r="S327" s="12" t="s">
        <v>3032</v>
      </c>
    </row>
    <row r="328" spans="1:19" ht="15" customHeight="1" x14ac:dyDescent="0.25">
      <c r="A328" s="12" t="s">
        <v>3360</v>
      </c>
      <c r="B328" s="12" t="s">
        <v>171</v>
      </c>
      <c r="C328" s="12" t="s">
        <v>172</v>
      </c>
      <c r="D328" s="12" t="s">
        <v>177</v>
      </c>
      <c r="E328" s="12" t="s">
        <v>178</v>
      </c>
      <c r="F328" s="12" t="s">
        <v>30</v>
      </c>
      <c r="G328" s="12" t="s">
        <v>31</v>
      </c>
      <c r="H328" s="49">
        <v>25</v>
      </c>
      <c r="I328" s="49">
        <v>0.9</v>
      </c>
      <c r="J328" s="12" t="s">
        <v>1318</v>
      </c>
      <c r="K328" s="12" t="s">
        <v>3028</v>
      </c>
      <c r="L328" s="12" t="s">
        <v>3029</v>
      </c>
      <c r="M328" s="12">
        <v>1</v>
      </c>
      <c r="N328" s="12">
        <v>0</v>
      </c>
      <c r="O328" s="12">
        <v>0</v>
      </c>
      <c r="P328" s="12">
        <v>0</v>
      </c>
      <c r="Q328" s="12" t="s">
        <v>3030</v>
      </c>
      <c r="R328" s="12" t="s">
        <v>3034</v>
      </c>
      <c r="S328" s="12" t="s">
        <v>3032</v>
      </c>
    </row>
    <row r="329" spans="1:19" ht="15" customHeight="1" x14ac:dyDescent="0.25">
      <c r="A329" s="12" t="s">
        <v>3361</v>
      </c>
      <c r="B329" s="12" t="s">
        <v>171</v>
      </c>
      <c r="C329" s="12" t="s">
        <v>172</v>
      </c>
      <c r="D329" s="12" t="s">
        <v>177</v>
      </c>
      <c r="E329" s="12" t="s">
        <v>178</v>
      </c>
      <c r="F329" s="12" t="s">
        <v>34</v>
      </c>
      <c r="G329" s="12" t="s">
        <v>35</v>
      </c>
      <c r="H329" s="49">
        <v>25</v>
      </c>
      <c r="I329" s="49">
        <v>0.9</v>
      </c>
      <c r="J329" s="12" t="s">
        <v>1318</v>
      </c>
      <c r="K329" s="12" t="s">
        <v>3028</v>
      </c>
      <c r="L329" s="12" t="s">
        <v>3029</v>
      </c>
      <c r="M329" s="12">
        <v>0</v>
      </c>
      <c r="N329" s="12">
        <v>1</v>
      </c>
      <c r="O329" s="12">
        <v>0</v>
      </c>
      <c r="P329" s="12">
        <v>0</v>
      </c>
      <c r="Q329" s="12" t="s">
        <v>3030</v>
      </c>
      <c r="R329" s="12" t="s">
        <v>3034</v>
      </c>
      <c r="S329" s="12" t="s">
        <v>3032</v>
      </c>
    </row>
    <row r="330" spans="1:19" ht="15" customHeight="1" x14ac:dyDescent="0.25">
      <c r="A330" s="12" t="s">
        <v>3362</v>
      </c>
      <c r="B330" s="12" t="s">
        <v>171</v>
      </c>
      <c r="C330" s="12" t="s">
        <v>172</v>
      </c>
      <c r="D330" s="12" t="s">
        <v>177</v>
      </c>
      <c r="E330" s="12" t="s">
        <v>178</v>
      </c>
      <c r="F330" s="12" t="s">
        <v>52</v>
      </c>
      <c r="G330" s="12" t="s">
        <v>53</v>
      </c>
      <c r="H330" s="49">
        <v>25</v>
      </c>
      <c r="I330" s="49">
        <v>0.9</v>
      </c>
      <c r="J330" s="12" t="s">
        <v>1318</v>
      </c>
      <c r="K330" s="12" t="s">
        <v>3028</v>
      </c>
      <c r="L330" s="12" t="s">
        <v>3029</v>
      </c>
      <c r="M330" s="12">
        <v>0</v>
      </c>
      <c r="N330" s="12">
        <v>0</v>
      </c>
      <c r="O330" s="12">
        <v>0</v>
      </c>
      <c r="P330" s="12">
        <v>0</v>
      </c>
      <c r="Q330" s="12" t="s">
        <v>3030</v>
      </c>
      <c r="R330" s="12" t="s">
        <v>3031</v>
      </c>
      <c r="S330" s="12" t="s">
        <v>3032</v>
      </c>
    </row>
    <row r="331" spans="1:19" ht="15" customHeight="1" x14ac:dyDescent="0.25">
      <c r="A331" s="12" t="s">
        <v>3363</v>
      </c>
      <c r="B331" s="12" t="s">
        <v>171</v>
      </c>
      <c r="C331" s="12" t="s">
        <v>172</v>
      </c>
      <c r="D331" s="12" t="s">
        <v>177</v>
      </c>
      <c r="E331" s="12" t="s">
        <v>178</v>
      </c>
      <c r="F331" s="12" t="s">
        <v>72</v>
      </c>
      <c r="G331" s="12" t="s">
        <v>73</v>
      </c>
      <c r="H331" s="49">
        <v>25</v>
      </c>
      <c r="I331" s="49">
        <v>0.9</v>
      </c>
      <c r="J331" s="12" t="s">
        <v>1318</v>
      </c>
      <c r="K331" s="12" t="s">
        <v>3028</v>
      </c>
      <c r="L331" s="12" t="s">
        <v>3029</v>
      </c>
      <c r="M331" s="12">
        <v>0</v>
      </c>
      <c r="N331" s="12">
        <v>0</v>
      </c>
      <c r="O331" s="12">
        <v>0</v>
      </c>
      <c r="P331" s="12">
        <v>0</v>
      </c>
      <c r="Q331" s="12" t="s">
        <v>3030</v>
      </c>
      <c r="R331" s="12" t="s">
        <v>3031</v>
      </c>
      <c r="S331" s="12" t="s">
        <v>3032</v>
      </c>
    </row>
    <row r="332" spans="1:19" ht="15" customHeight="1" x14ac:dyDescent="0.25">
      <c r="A332" s="12" t="s">
        <v>3364</v>
      </c>
      <c r="B332" s="12" t="s">
        <v>171</v>
      </c>
      <c r="C332" s="12" t="s">
        <v>172</v>
      </c>
      <c r="D332" s="12" t="s">
        <v>177</v>
      </c>
      <c r="E332" s="12" t="s">
        <v>178</v>
      </c>
      <c r="F332" s="12" t="s">
        <v>76</v>
      </c>
      <c r="G332" s="12" t="s">
        <v>77</v>
      </c>
      <c r="H332" s="49">
        <v>25</v>
      </c>
      <c r="I332" s="49">
        <v>0.9</v>
      </c>
      <c r="J332" s="12" t="s">
        <v>1318</v>
      </c>
      <c r="K332" s="12" t="s">
        <v>3028</v>
      </c>
      <c r="L332" s="12" t="s">
        <v>3029</v>
      </c>
      <c r="M332" s="12">
        <v>0</v>
      </c>
      <c r="N332" s="12">
        <v>0</v>
      </c>
      <c r="O332" s="12">
        <v>0</v>
      </c>
      <c r="P332" s="12">
        <v>0</v>
      </c>
      <c r="Q332" s="12" t="s">
        <v>3030</v>
      </c>
      <c r="R332" s="12" t="s">
        <v>3031</v>
      </c>
      <c r="S332" s="12" t="s">
        <v>3032</v>
      </c>
    </row>
    <row r="333" spans="1:19" ht="15" customHeight="1" x14ac:dyDescent="0.25">
      <c r="A333" s="12" t="s">
        <v>3365</v>
      </c>
      <c r="B333" s="12" t="s">
        <v>171</v>
      </c>
      <c r="C333" s="12" t="s">
        <v>172</v>
      </c>
      <c r="D333" s="12" t="s">
        <v>177</v>
      </c>
      <c r="E333" s="12" t="s">
        <v>178</v>
      </c>
      <c r="F333" s="12" t="s">
        <v>84</v>
      </c>
      <c r="G333" s="12" t="s">
        <v>85</v>
      </c>
      <c r="H333" s="49">
        <v>25</v>
      </c>
      <c r="I333" s="49">
        <v>0.9</v>
      </c>
      <c r="J333" s="12" t="s">
        <v>1318</v>
      </c>
      <c r="K333" s="12" t="s">
        <v>3028</v>
      </c>
      <c r="L333" s="12" t="s">
        <v>3029</v>
      </c>
      <c r="M333" s="12">
        <v>0</v>
      </c>
      <c r="N333" s="12">
        <v>0</v>
      </c>
      <c r="O333" s="12">
        <v>0</v>
      </c>
      <c r="P333" s="12">
        <v>0</v>
      </c>
      <c r="Q333" s="12" t="s">
        <v>3030</v>
      </c>
      <c r="R333" s="12" t="s">
        <v>3031</v>
      </c>
      <c r="S333" s="12" t="s">
        <v>3032</v>
      </c>
    </row>
    <row r="334" spans="1:19" ht="15" customHeight="1" x14ac:dyDescent="0.25">
      <c r="A334" s="12" t="s">
        <v>3366</v>
      </c>
      <c r="B334" s="12" t="s">
        <v>174</v>
      </c>
      <c r="C334" s="12" t="s">
        <v>175</v>
      </c>
      <c r="D334" s="12" t="s">
        <v>186</v>
      </c>
      <c r="E334" s="12" t="s">
        <v>187</v>
      </c>
      <c r="F334" s="12" t="s">
        <v>4</v>
      </c>
      <c r="G334" s="12" t="s">
        <v>5</v>
      </c>
      <c r="H334" s="49">
        <v>25</v>
      </c>
      <c r="I334" s="49">
        <v>0.3</v>
      </c>
      <c r="J334" s="12" t="s">
        <v>1318</v>
      </c>
      <c r="K334" s="12" t="s">
        <v>3028</v>
      </c>
      <c r="L334" s="12" t="s">
        <v>3029</v>
      </c>
      <c r="M334" s="12">
        <v>0</v>
      </c>
      <c r="N334" s="12">
        <v>0</v>
      </c>
      <c r="O334" s="12">
        <v>0</v>
      </c>
      <c r="P334" s="12">
        <v>0</v>
      </c>
      <c r="Q334" s="12" t="s">
        <v>3030</v>
      </c>
      <c r="R334" s="12" t="s">
        <v>3031</v>
      </c>
      <c r="S334" s="12" t="s">
        <v>3032</v>
      </c>
    </row>
    <row r="335" spans="1:19" ht="15" customHeight="1" x14ac:dyDescent="0.25">
      <c r="A335" s="12" t="s">
        <v>3367</v>
      </c>
      <c r="B335" s="12" t="s">
        <v>174</v>
      </c>
      <c r="C335" s="12" t="s">
        <v>175</v>
      </c>
      <c r="D335" s="12" t="s">
        <v>186</v>
      </c>
      <c r="E335" s="12" t="s">
        <v>187</v>
      </c>
      <c r="F335" s="12" t="s">
        <v>26</v>
      </c>
      <c r="G335" s="12" t="s">
        <v>27</v>
      </c>
      <c r="H335" s="49">
        <v>25</v>
      </c>
      <c r="I335" s="49">
        <v>0.3</v>
      </c>
      <c r="J335" s="12" t="s">
        <v>1318</v>
      </c>
      <c r="K335" s="12" t="s">
        <v>3028</v>
      </c>
      <c r="L335" s="12" t="s">
        <v>3029</v>
      </c>
      <c r="M335" s="12">
        <v>0</v>
      </c>
      <c r="N335" s="12">
        <v>0</v>
      </c>
      <c r="O335" s="12">
        <v>0</v>
      </c>
      <c r="P335" s="12">
        <v>0</v>
      </c>
      <c r="Q335" s="12" t="s">
        <v>3030</v>
      </c>
      <c r="R335" s="12" t="s">
        <v>3031</v>
      </c>
      <c r="S335" s="12" t="s">
        <v>3032</v>
      </c>
    </row>
    <row r="336" spans="1:19" ht="15" customHeight="1" x14ac:dyDescent="0.25">
      <c r="A336" s="12" t="s">
        <v>3368</v>
      </c>
      <c r="B336" s="12" t="s">
        <v>174</v>
      </c>
      <c r="C336" s="12" t="s">
        <v>175</v>
      </c>
      <c r="D336" s="12" t="s">
        <v>186</v>
      </c>
      <c r="E336" s="12" t="s">
        <v>187</v>
      </c>
      <c r="F336" s="12" t="s">
        <v>30</v>
      </c>
      <c r="G336" s="12" t="s">
        <v>31</v>
      </c>
      <c r="H336" s="49">
        <v>25</v>
      </c>
      <c r="I336" s="49">
        <v>0.3</v>
      </c>
      <c r="J336" s="12" t="s">
        <v>1318</v>
      </c>
      <c r="K336" s="12" t="s">
        <v>3028</v>
      </c>
      <c r="L336" s="12" t="s">
        <v>3029</v>
      </c>
      <c r="M336" s="12">
        <v>0</v>
      </c>
      <c r="N336" s="12">
        <v>0</v>
      </c>
      <c r="O336" s="12">
        <v>0</v>
      </c>
      <c r="P336" s="12">
        <v>0</v>
      </c>
      <c r="Q336" s="12" t="s">
        <v>3030</v>
      </c>
      <c r="R336" s="12" t="s">
        <v>3031</v>
      </c>
      <c r="S336" s="12" t="s">
        <v>3032</v>
      </c>
    </row>
    <row r="337" spans="1:19" ht="15" customHeight="1" x14ac:dyDescent="0.25">
      <c r="A337" s="12" t="s">
        <v>3369</v>
      </c>
      <c r="B337" s="12" t="s">
        <v>174</v>
      </c>
      <c r="C337" s="12" t="s">
        <v>175</v>
      </c>
      <c r="D337" s="12" t="s">
        <v>186</v>
      </c>
      <c r="E337" s="12" t="s">
        <v>187</v>
      </c>
      <c r="F337" s="12" t="s">
        <v>34</v>
      </c>
      <c r="G337" s="12" t="s">
        <v>35</v>
      </c>
      <c r="H337" s="49">
        <v>25</v>
      </c>
      <c r="I337" s="49">
        <v>0.3</v>
      </c>
      <c r="J337" s="12" t="s">
        <v>1318</v>
      </c>
      <c r="K337" s="12" t="s">
        <v>3028</v>
      </c>
      <c r="L337" s="12" t="s">
        <v>3029</v>
      </c>
      <c r="M337" s="12">
        <v>0</v>
      </c>
      <c r="N337" s="12">
        <v>1</v>
      </c>
      <c r="O337" s="12">
        <v>0</v>
      </c>
      <c r="P337" s="12">
        <v>0</v>
      </c>
      <c r="Q337" s="12" t="s">
        <v>3030</v>
      </c>
      <c r="R337" s="12" t="s">
        <v>3034</v>
      </c>
      <c r="S337" s="12" t="s">
        <v>3032</v>
      </c>
    </row>
    <row r="338" spans="1:19" ht="15" customHeight="1" x14ac:dyDescent="0.25">
      <c r="A338" s="12" t="s">
        <v>3370</v>
      </c>
      <c r="B338" s="12" t="s">
        <v>174</v>
      </c>
      <c r="C338" s="12" t="s">
        <v>175</v>
      </c>
      <c r="D338" s="12" t="s">
        <v>186</v>
      </c>
      <c r="E338" s="12" t="s">
        <v>187</v>
      </c>
      <c r="F338" s="12" t="s">
        <v>52</v>
      </c>
      <c r="G338" s="12" t="s">
        <v>53</v>
      </c>
      <c r="H338" s="49">
        <v>25</v>
      </c>
      <c r="I338" s="49">
        <v>0.3</v>
      </c>
      <c r="J338" s="12" t="s">
        <v>1318</v>
      </c>
      <c r="K338" s="12" t="s">
        <v>3028</v>
      </c>
      <c r="L338" s="12" t="s">
        <v>3029</v>
      </c>
      <c r="M338" s="12">
        <v>0</v>
      </c>
      <c r="N338" s="12">
        <v>1</v>
      </c>
      <c r="O338" s="12">
        <v>0</v>
      </c>
      <c r="P338" s="12">
        <v>0</v>
      </c>
      <c r="Q338" s="12" t="s">
        <v>3030</v>
      </c>
      <c r="R338" s="12" t="s">
        <v>3034</v>
      </c>
      <c r="S338" s="12" t="s">
        <v>3032</v>
      </c>
    </row>
    <row r="339" spans="1:19" ht="15" customHeight="1" x14ac:dyDescent="0.25">
      <c r="A339" s="12" t="s">
        <v>3371</v>
      </c>
      <c r="B339" s="12" t="s">
        <v>174</v>
      </c>
      <c r="C339" s="12" t="s">
        <v>175</v>
      </c>
      <c r="D339" s="12" t="s">
        <v>186</v>
      </c>
      <c r="E339" s="12" t="s">
        <v>187</v>
      </c>
      <c r="F339" s="12" t="s">
        <v>72</v>
      </c>
      <c r="G339" s="12" t="s">
        <v>73</v>
      </c>
      <c r="H339" s="49">
        <v>25</v>
      </c>
      <c r="I339" s="49">
        <v>0.3</v>
      </c>
      <c r="J339" s="12" t="s">
        <v>1318</v>
      </c>
      <c r="K339" s="12" t="s">
        <v>3028</v>
      </c>
      <c r="L339" s="12" t="s">
        <v>3029</v>
      </c>
      <c r="M339" s="12">
        <v>0</v>
      </c>
      <c r="N339" s="12">
        <v>1</v>
      </c>
      <c r="O339" s="12">
        <v>0</v>
      </c>
      <c r="P339" s="12">
        <v>0</v>
      </c>
      <c r="Q339" s="12" t="s">
        <v>3030</v>
      </c>
      <c r="R339" s="12" t="s">
        <v>3034</v>
      </c>
      <c r="S339" s="12" t="s">
        <v>3032</v>
      </c>
    </row>
    <row r="340" spans="1:19" ht="15" customHeight="1" x14ac:dyDescent="0.25">
      <c r="A340" s="12" t="s">
        <v>3372</v>
      </c>
      <c r="B340" s="12" t="s">
        <v>174</v>
      </c>
      <c r="C340" s="12" t="s">
        <v>175</v>
      </c>
      <c r="D340" s="12" t="s">
        <v>186</v>
      </c>
      <c r="E340" s="12" t="s">
        <v>187</v>
      </c>
      <c r="F340" s="12" t="s">
        <v>76</v>
      </c>
      <c r="G340" s="12" t="s">
        <v>77</v>
      </c>
      <c r="H340" s="49">
        <v>25</v>
      </c>
      <c r="I340" s="49">
        <v>0.3</v>
      </c>
      <c r="J340" s="12" t="s">
        <v>1318</v>
      </c>
      <c r="K340" s="12" t="s">
        <v>3028</v>
      </c>
      <c r="L340" s="12" t="s">
        <v>3029</v>
      </c>
      <c r="M340" s="12">
        <v>0</v>
      </c>
      <c r="N340" s="12">
        <v>0</v>
      </c>
      <c r="O340" s="12">
        <v>0</v>
      </c>
      <c r="P340" s="12">
        <v>0</v>
      </c>
      <c r="Q340" s="12" t="s">
        <v>3030</v>
      </c>
      <c r="R340" s="12" t="s">
        <v>3031</v>
      </c>
      <c r="S340" s="12" t="s">
        <v>3032</v>
      </c>
    </row>
    <row r="341" spans="1:19" ht="15" customHeight="1" x14ac:dyDescent="0.25">
      <c r="A341" s="12" t="s">
        <v>3373</v>
      </c>
      <c r="B341" s="12" t="s">
        <v>174</v>
      </c>
      <c r="C341" s="12" t="s">
        <v>175</v>
      </c>
      <c r="D341" s="12" t="s">
        <v>186</v>
      </c>
      <c r="E341" s="12" t="s">
        <v>187</v>
      </c>
      <c r="F341" s="12" t="s">
        <v>84</v>
      </c>
      <c r="G341" s="12" t="s">
        <v>85</v>
      </c>
      <c r="H341" s="49">
        <v>25</v>
      </c>
      <c r="I341" s="49">
        <v>0.3</v>
      </c>
      <c r="J341" s="12" t="s">
        <v>1318</v>
      </c>
      <c r="K341" s="12" t="s">
        <v>3028</v>
      </c>
      <c r="L341" s="12" t="s">
        <v>3029</v>
      </c>
      <c r="M341" s="12">
        <v>0</v>
      </c>
      <c r="N341" s="12">
        <v>1</v>
      </c>
      <c r="O341" s="12">
        <v>0</v>
      </c>
      <c r="P341" s="12">
        <v>0</v>
      </c>
      <c r="Q341" s="12" t="s">
        <v>3030</v>
      </c>
      <c r="R341" s="12" t="s">
        <v>3034</v>
      </c>
      <c r="S341" s="12" t="s">
        <v>3032</v>
      </c>
    </row>
    <row r="342" spans="1:19" ht="15" customHeight="1" x14ac:dyDescent="0.25">
      <c r="A342" s="12" t="s">
        <v>3374</v>
      </c>
      <c r="B342" s="12" t="s">
        <v>174</v>
      </c>
      <c r="C342" s="12" t="s">
        <v>175</v>
      </c>
      <c r="D342" s="12" t="s">
        <v>189</v>
      </c>
      <c r="E342" s="12" t="s">
        <v>190</v>
      </c>
      <c r="F342" s="12" t="s">
        <v>26</v>
      </c>
      <c r="G342" s="12" t="s">
        <v>27</v>
      </c>
      <c r="H342" s="49">
        <v>25</v>
      </c>
      <c r="I342" s="49">
        <v>0.5</v>
      </c>
      <c r="J342" s="12" t="s">
        <v>1318</v>
      </c>
      <c r="K342" s="12" t="s">
        <v>3028</v>
      </c>
      <c r="L342" s="12" t="s">
        <v>3029</v>
      </c>
      <c r="M342" s="12">
        <v>0</v>
      </c>
      <c r="N342" s="12">
        <v>1</v>
      </c>
      <c r="O342" s="12">
        <v>0</v>
      </c>
      <c r="P342" s="12">
        <v>0</v>
      </c>
      <c r="Q342" s="12" t="s">
        <v>3030</v>
      </c>
      <c r="R342" s="12" t="s">
        <v>3034</v>
      </c>
      <c r="S342" s="12" t="s">
        <v>3032</v>
      </c>
    </row>
    <row r="343" spans="1:19" ht="15" customHeight="1" x14ac:dyDescent="0.25">
      <c r="A343" s="12" t="s">
        <v>3375</v>
      </c>
      <c r="B343" s="12" t="s">
        <v>174</v>
      </c>
      <c r="C343" s="12" t="s">
        <v>175</v>
      </c>
      <c r="D343" s="12" t="s">
        <v>189</v>
      </c>
      <c r="E343" s="12" t="s">
        <v>190</v>
      </c>
      <c r="F343" s="12" t="s">
        <v>30</v>
      </c>
      <c r="G343" s="12" t="s">
        <v>31</v>
      </c>
      <c r="H343" s="49">
        <v>25</v>
      </c>
      <c r="I343" s="49">
        <v>0.5</v>
      </c>
      <c r="J343" s="12" t="s">
        <v>1318</v>
      </c>
      <c r="K343" s="12" t="s">
        <v>3028</v>
      </c>
      <c r="L343" s="12" t="s">
        <v>3029</v>
      </c>
      <c r="M343" s="12">
        <v>0</v>
      </c>
      <c r="N343" s="12">
        <v>0</v>
      </c>
      <c r="O343" s="12">
        <v>0</v>
      </c>
      <c r="P343" s="12">
        <v>0</v>
      </c>
      <c r="Q343" s="12" t="s">
        <v>3030</v>
      </c>
      <c r="R343" s="12" t="s">
        <v>3031</v>
      </c>
      <c r="S343" s="12" t="s">
        <v>3032</v>
      </c>
    </row>
    <row r="344" spans="1:19" ht="15" customHeight="1" x14ac:dyDescent="0.25">
      <c r="A344" s="12" t="s">
        <v>3376</v>
      </c>
      <c r="B344" s="12" t="s">
        <v>174</v>
      </c>
      <c r="C344" s="12" t="s">
        <v>175</v>
      </c>
      <c r="D344" s="12" t="s">
        <v>189</v>
      </c>
      <c r="E344" s="12" t="s">
        <v>190</v>
      </c>
      <c r="F344" s="12" t="s">
        <v>34</v>
      </c>
      <c r="G344" s="12" t="s">
        <v>35</v>
      </c>
      <c r="H344" s="49">
        <v>25</v>
      </c>
      <c r="I344" s="49">
        <v>0.5</v>
      </c>
      <c r="J344" s="12" t="s">
        <v>1318</v>
      </c>
      <c r="K344" s="12" t="s">
        <v>3028</v>
      </c>
      <c r="L344" s="12" t="s">
        <v>3029</v>
      </c>
      <c r="M344" s="12">
        <v>0</v>
      </c>
      <c r="N344" s="12">
        <v>1</v>
      </c>
      <c r="O344" s="12">
        <v>0</v>
      </c>
      <c r="P344" s="12">
        <v>0</v>
      </c>
      <c r="Q344" s="12" t="s">
        <v>3030</v>
      </c>
      <c r="R344" s="12" t="s">
        <v>3034</v>
      </c>
      <c r="S344" s="12" t="s">
        <v>3032</v>
      </c>
    </row>
    <row r="345" spans="1:19" ht="15" customHeight="1" x14ac:dyDescent="0.25">
      <c r="A345" s="12" t="s">
        <v>3377</v>
      </c>
      <c r="B345" s="12" t="s">
        <v>174</v>
      </c>
      <c r="C345" s="12" t="s">
        <v>175</v>
      </c>
      <c r="D345" s="12" t="s">
        <v>189</v>
      </c>
      <c r="E345" s="12" t="s">
        <v>190</v>
      </c>
      <c r="F345" s="12" t="s">
        <v>52</v>
      </c>
      <c r="G345" s="12" t="s">
        <v>53</v>
      </c>
      <c r="H345" s="49">
        <v>25</v>
      </c>
      <c r="I345" s="49">
        <v>0.5</v>
      </c>
      <c r="J345" s="12" t="s">
        <v>1318</v>
      </c>
      <c r="K345" s="12" t="s">
        <v>3028</v>
      </c>
      <c r="L345" s="12" t="s">
        <v>3029</v>
      </c>
      <c r="M345" s="12">
        <v>0</v>
      </c>
      <c r="N345" s="12">
        <v>0</v>
      </c>
      <c r="O345" s="12">
        <v>0</v>
      </c>
      <c r="P345" s="12">
        <v>0</v>
      </c>
      <c r="Q345" s="12" t="s">
        <v>3030</v>
      </c>
      <c r="R345" s="12" t="s">
        <v>3031</v>
      </c>
      <c r="S345" s="12" t="s">
        <v>3032</v>
      </c>
    </row>
    <row r="346" spans="1:19" ht="15" customHeight="1" x14ac:dyDescent="0.25">
      <c r="A346" s="12" t="s">
        <v>3378</v>
      </c>
      <c r="B346" s="12" t="s">
        <v>174</v>
      </c>
      <c r="C346" s="12" t="s">
        <v>175</v>
      </c>
      <c r="D346" s="12" t="s">
        <v>189</v>
      </c>
      <c r="E346" s="12" t="s">
        <v>190</v>
      </c>
      <c r="F346" s="12" t="s">
        <v>72</v>
      </c>
      <c r="G346" s="12" t="s">
        <v>73</v>
      </c>
      <c r="H346" s="49">
        <v>25</v>
      </c>
      <c r="I346" s="49">
        <v>0.5</v>
      </c>
      <c r="J346" s="12" t="s">
        <v>1318</v>
      </c>
      <c r="K346" s="12" t="s">
        <v>3028</v>
      </c>
      <c r="L346" s="12" t="s">
        <v>3029</v>
      </c>
      <c r="M346" s="12">
        <v>0</v>
      </c>
      <c r="N346" s="12">
        <v>1</v>
      </c>
      <c r="O346" s="12">
        <v>0</v>
      </c>
      <c r="P346" s="12">
        <v>0</v>
      </c>
      <c r="Q346" s="12" t="s">
        <v>3030</v>
      </c>
      <c r="R346" s="12" t="s">
        <v>3034</v>
      </c>
      <c r="S346" s="12" t="s">
        <v>3032</v>
      </c>
    </row>
    <row r="347" spans="1:19" ht="15" customHeight="1" x14ac:dyDescent="0.25">
      <c r="A347" s="12" t="s">
        <v>3379</v>
      </c>
      <c r="B347" s="12" t="s">
        <v>174</v>
      </c>
      <c r="C347" s="12" t="s">
        <v>175</v>
      </c>
      <c r="D347" s="12" t="s">
        <v>189</v>
      </c>
      <c r="E347" s="12" t="s">
        <v>190</v>
      </c>
      <c r="F347" s="12" t="s">
        <v>76</v>
      </c>
      <c r="G347" s="12" t="s">
        <v>77</v>
      </c>
      <c r="H347" s="49">
        <v>25</v>
      </c>
      <c r="I347" s="49">
        <v>0.5</v>
      </c>
      <c r="J347" s="12" t="s">
        <v>1318</v>
      </c>
      <c r="K347" s="12" t="s">
        <v>3028</v>
      </c>
      <c r="L347" s="12" t="s">
        <v>3029</v>
      </c>
      <c r="M347" s="12">
        <v>0</v>
      </c>
      <c r="N347" s="12">
        <v>0</v>
      </c>
      <c r="O347" s="12">
        <v>0</v>
      </c>
      <c r="P347" s="12">
        <v>0</v>
      </c>
      <c r="Q347" s="12" t="s">
        <v>3030</v>
      </c>
      <c r="R347" s="12" t="s">
        <v>3031</v>
      </c>
      <c r="S347" s="12" t="s">
        <v>3032</v>
      </c>
    </row>
    <row r="348" spans="1:19" ht="15" customHeight="1" x14ac:dyDescent="0.25">
      <c r="A348" s="12" t="s">
        <v>3380</v>
      </c>
      <c r="B348" s="12" t="s">
        <v>174</v>
      </c>
      <c r="C348" s="12" t="s">
        <v>175</v>
      </c>
      <c r="D348" s="12" t="s">
        <v>189</v>
      </c>
      <c r="E348" s="12" t="s">
        <v>190</v>
      </c>
      <c r="F348" s="12" t="s">
        <v>84</v>
      </c>
      <c r="G348" s="12" t="s">
        <v>85</v>
      </c>
      <c r="H348" s="49">
        <v>25</v>
      </c>
      <c r="I348" s="49">
        <v>0.5</v>
      </c>
      <c r="J348" s="12" t="s">
        <v>1318</v>
      </c>
      <c r="K348" s="12" t="s">
        <v>3028</v>
      </c>
      <c r="L348" s="12" t="s">
        <v>3029</v>
      </c>
      <c r="M348" s="12">
        <v>0</v>
      </c>
      <c r="N348" s="12">
        <v>1</v>
      </c>
      <c r="O348" s="12">
        <v>0</v>
      </c>
      <c r="P348" s="12">
        <v>0</v>
      </c>
      <c r="Q348" s="12" t="s">
        <v>3030</v>
      </c>
      <c r="R348" s="12" t="s">
        <v>3034</v>
      </c>
      <c r="S348" s="12" t="s">
        <v>3032</v>
      </c>
    </row>
    <row r="349" spans="1:19" ht="15" customHeight="1" x14ac:dyDescent="0.25">
      <c r="A349" s="12" t="s">
        <v>3381</v>
      </c>
      <c r="B349" s="12" t="s">
        <v>174</v>
      </c>
      <c r="C349" s="12" t="s">
        <v>175</v>
      </c>
      <c r="D349" s="12" t="s">
        <v>180</v>
      </c>
      <c r="E349" s="12" t="s">
        <v>181</v>
      </c>
      <c r="F349" s="12" t="s">
        <v>4</v>
      </c>
      <c r="G349" s="12" t="s">
        <v>5</v>
      </c>
      <c r="H349" s="49">
        <v>25</v>
      </c>
      <c r="I349" s="49">
        <v>0.8</v>
      </c>
      <c r="J349" s="12" t="s">
        <v>1318</v>
      </c>
      <c r="K349" s="12" t="s">
        <v>3028</v>
      </c>
      <c r="L349" s="12" t="s">
        <v>3029</v>
      </c>
      <c r="M349" s="12">
        <v>0</v>
      </c>
      <c r="N349" s="12">
        <v>0</v>
      </c>
      <c r="O349" s="12">
        <v>0</v>
      </c>
      <c r="P349" s="12">
        <v>0</v>
      </c>
      <c r="Q349" s="12" t="s">
        <v>3030</v>
      </c>
      <c r="R349" s="12" t="s">
        <v>3031</v>
      </c>
      <c r="S349" s="12" t="s">
        <v>3032</v>
      </c>
    </row>
    <row r="350" spans="1:19" ht="15" customHeight="1" x14ac:dyDescent="0.25">
      <c r="A350" s="12" t="s">
        <v>3382</v>
      </c>
      <c r="B350" s="12" t="s">
        <v>174</v>
      </c>
      <c r="C350" s="12" t="s">
        <v>175</v>
      </c>
      <c r="D350" s="12" t="s">
        <v>180</v>
      </c>
      <c r="E350" s="12" t="s">
        <v>181</v>
      </c>
      <c r="F350" s="12" t="s">
        <v>26</v>
      </c>
      <c r="G350" s="12" t="s">
        <v>27</v>
      </c>
      <c r="H350" s="49">
        <v>25</v>
      </c>
      <c r="I350" s="49">
        <v>0.8</v>
      </c>
      <c r="J350" s="12" t="s">
        <v>1318</v>
      </c>
      <c r="K350" s="12" t="s">
        <v>3028</v>
      </c>
      <c r="L350" s="12" t="s">
        <v>3029</v>
      </c>
      <c r="M350" s="12">
        <v>0</v>
      </c>
      <c r="N350" s="12">
        <v>1</v>
      </c>
      <c r="O350" s="12">
        <v>0</v>
      </c>
      <c r="P350" s="12">
        <v>0</v>
      </c>
      <c r="Q350" s="12" t="s">
        <v>3030</v>
      </c>
      <c r="R350" s="12" t="s">
        <v>3034</v>
      </c>
      <c r="S350" s="12" t="s">
        <v>3032</v>
      </c>
    </row>
    <row r="351" spans="1:19" ht="15" customHeight="1" x14ac:dyDescent="0.25">
      <c r="A351" s="12" t="s">
        <v>3383</v>
      </c>
      <c r="B351" s="12" t="s">
        <v>174</v>
      </c>
      <c r="C351" s="12" t="s">
        <v>175</v>
      </c>
      <c r="D351" s="12" t="s">
        <v>180</v>
      </c>
      <c r="E351" s="12" t="s">
        <v>181</v>
      </c>
      <c r="F351" s="12" t="s">
        <v>30</v>
      </c>
      <c r="G351" s="12" t="s">
        <v>31</v>
      </c>
      <c r="H351" s="49">
        <v>25</v>
      </c>
      <c r="I351" s="49">
        <v>0.8</v>
      </c>
      <c r="J351" s="12" t="s">
        <v>1318</v>
      </c>
      <c r="K351" s="12" t="s">
        <v>3028</v>
      </c>
      <c r="L351" s="12" t="s">
        <v>3029</v>
      </c>
      <c r="M351" s="12">
        <v>0</v>
      </c>
      <c r="N351" s="12">
        <v>0</v>
      </c>
      <c r="O351" s="12">
        <v>0</v>
      </c>
      <c r="P351" s="12">
        <v>0</v>
      </c>
      <c r="Q351" s="12" t="s">
        <v>3030</v>
      </c>
      <c r="R351" s="12" t="s">
        <v>3031</v>
      </c>
      <c r="S351" s="12" t="s">
        <v>3032</v>
      </c>
    </row>
    <row r="352" spans="1:19" ht="15" customHeight="1" x14ac:dyDescent="0.25">
      <c r="A352" s="12" t="s">
        <v>3384</v>
      </c>
      <c r="B352" s="12" t="s">
        <v>174</v>
      </c>
      <c r="C352" s="12" t="s">
        <v>175</v>
      </c>
      <c r="D352" s="12" t="s">
        <v>180</v>
      </c>
      <c r="E352" s="12" t="s">
        <v>181</v>
      </c>
      <c r="F352" s="12" t="s">
        <v>34</v>
      </c>
      <c r="G352" s="12" t="s">
        <v>35</v>
      </c>
      <c r="H352" s="49">
        <v>25</v>
      </c>
      <c r="I352" s="49">
        <v>0.8</v>
      </c>
      <c r="J352" s="12" t="s">
        <v>1318</v>
      </c>
      <c r="K352" s="12" t="s">
        <v>3028</v>
      </c>
      <c r="L352" s="12" t="s">
        <v>3029</v>
      </c>
      <c r="M352" s="12">
        <v>0</v>
      </c>
      <c r="N352" s="12">
        <v>2</v>
      </c>
      <c r="O352" s="12">
        <v>0</v>
      </c>
      <c r="P352" s="12">
        <v>1</v>
      </c>
      <c r="Q352" s="12" t="s">
        <v>3030</v>
      </c>
      <c r="R352" s="12" t="s">
        <v>3034</v>
      </c>
      <c r="S352" s="12" t="s">
        <v>3032</v>
      </c>
    </row>
    <row r="353" spans="1:19" ht="15" customHeight="1" x14ac:dyDescent="0.25">
      <c r="A353" s="12" t="s">
        <v>3385</v>
      </c>
      <c r="B353" s="12" t="s">
        <v>174</v>
      </c>
      <c r="C353" s="12" t="s">
        <v>175</v>
      </c>
      <c r="D353" s="12" t="s">
        <v>180</v>
      </c>
      <c r="E353" s="12" t="s">
        <v>181</v>
      </c>
      <c r="F353" s="12" t="s">
        <v>52</v>
      </c>
      <c r="G353" s="12" t="s">
        <v>53</v>
      </c>
      <c r="H353" s="49">
        <v>25</v>
      </c>
      <c r="I353" s="49">
        <v>0.8</v>
      </c>
      <c r="J353" s="12" t="s">
        <v>1318</v>
      </c>
      <c r="K353" s="12" t="s">
        <v>3028</v>
      </c>
      <c r="L353" s="12" t="s">
        <v>3029</v>
      </c>
      <c r="M353" s="12">
        <v>0</v>
      </c>
      <c r="N353" s="12">
        <v>0</v>
      </c>
      <c r="O353" s="12">
        <v>0</v>
      </c>
      <c r="P353" s="12">
        <v>0</v>
      </c>
      <c r="Q353" s="12" t="s">
        <v>3030</v>
      </c>
      <c r="R353" s="12" t="s">
        <v>3031</v>
      </c>
      <c r="S353" s="12" t="s">
        <v>3032</v>
      </c>
    </row>
    <row r="354" spans="1:19" ht="15" customHeight="1" x14ac:dyDescent="0.25">
      <c r="A354" s="12" t="s">
        <v>3386</v>
      </c>
      <c r="B354" s="12" t="s">
        <v>174</v>
      </c>
      <c r="C354" s="12" t="s">
        <v>175</v>
      </c>
      <c r="D354" s="12" t="s">
        <v>180</v>
      </c>
      <c r="E354" s="12" t="s">
        <v>181</v>
      </c>
      <c r="F354" s="12" t="s">
        <v>72</v>
      </c>
      <c r="G354" s="12" t="s">
        <v>73</v>
      </c>
      <c r="H354" s="49">
        <v>25</v>
      </c>
      <c r="I354" s="49">
        <v>0.8</v>
      </c>
      <c r="J354" s="12" t="s">
        <v>1318</v>
      </c>
      <c r="K354" s="12" t="s">
        <v>3028</v>
      </c>
      <c r="L354" s="12" t="s">
        <v>3029</v>
      </c>
      <c r="M354" s="12">
        <v>0</v>
      </c>
      <c r="N354" s="12">
        <v>0</v>
      </c>
      <c r="O354" s="12">
        <v>0</v>
      </c>
      <c r="P354" s="12">
        <v>0</v>
      </c>
      <c r="Q354" s="12" t="s">
        <v>3030</v>
      </c>
      <c r="R354" s="12" t="s">
        <v>3031</v>
      </c>
      <c r="S354" s="12" t="s">
        <v>3032</v>
      </c>
    </row>
    <row r="355" spans="1:19" ht="15" customHeight="1" x14ac:dyDescent="0.25">
      <c r="A355" s="12" t="s">
        <v>3387</v>
      </c>
      <c r="B355" s="12" t="s">
        <v>174</v>
      </c>
      <c r="C355" s="12" t="s">
        <v>175</v>
      </c>
      <c r="D355" s="12" t="s">
        <v>180</v>
      </c>
      <c r="E355" s="12" t="s">
        <v>181</v>
      </c>
      <c r="F355" s="12" t="s">
        <v>76</v>
      </c>
      <c r="G355" s="12" t="s">
        <v>77</v>
      </c>
      <c r="H355" s="49">
        <v>25</v>
      </c>
      <c r="I355" s="49">
        <v>0.8</v>
      </c>
      <c r="J355" s="12" t="s">
        <v>1318</v>
      </c>
      <c r="K355" s="12" t="s">
        <v>3028</v>
      </c>
      <c r="L355" s="12" t="s">
        <v>3029</v>
      </c>
      <c r="M355" s="12">
        <v>0</v>
      </c>
      <c r="N355" s="12">
        <v>0</v>
      </c>
      <c r="O355" s="12">
        <v>0</v>
      </c>
      <c r="P355" s="12">
        <v>0</v>
      </c>
      <c r="Q355" s="12" t="s">
        <v>3030</v>
      </c>
      <c r="R355" s="12" t="s">
        <v>3031</v>
      </c>
      <c r="S355" s="12" t="s">
        <v>3032</v>
      </c>
    </row>
    <row r="356" spans="1:19" ht="15" customHeight="1" x14ac:dyDescent="0.25">
      <c r="A356" s="12" t="s">
        <v>3388</v>
      </c>
      <c r="B356" s="12" t="s">
        <v>174</v>
      </c>
      <c r="C356" s="12" t="s">
        <v>175</v>
      </c>
      <c r="D356" s="12" t="s">
        <v>180</v>
      </c>
      <c r="E356" s="12" t="s">
        <v>181</v>
      </c>
      <c r="F356" s="12" t="s">
        <v>84</v>
      </c>
      <c r="G356" s="12" t="s">
        <v>85</v>
      </c>
      <c r="H356" s="49">
        <v>25</v>
      </c>
      <c r="I356" s="49">
        <v>0.8</v>
      </c>
      <c r="J356" s="12" t="s">
        <v>1318</v>
      </c>
      <c r="K356" s="12" t="s">
        <v>3028</v>
      </c>
      <c r="L356" s="12" t="s">
        <v>3029</v>
      </c>
      <c r="M356" s="12">
        <v>0</v>
      </c>
      <c r="N356" s="12">
        <v>0</v>
      </c>
      <c r="O356" s="12">
        <v>0</v>
      </c>
      <c r="P356" s="12">
        <v>0</v>
      </c>
      <c r="Q356" s="12" t="s">
        <v>3030</v>
      </c>
      <c r="R356" s="12" t="s">
        <v>3031</v>
      </c>
      <c r="S356" s="12" t="s">
        <v>3032</v>
      </c>
    </row>
    <row r="357" spans="1:19" ht="15" customHeight="1" x14ac:dyDescent="0.25">
      <c r="A357" s="12" t="s">
        <v>3389</v>
      </c>
      <c r="B357" s="12" t="s">
        <v>177</v>
      </c>
      <c r="C357" s="12" t="s">
        <v>178</v>
      </c>
      <c r="D357" s="12" t="s">
        <v>183</v>
      </c>
      <c r="E357" s="12" t="s">
        <v>184</v>
      </c>
      <c r="F357" s="12" t="s">
        <v>4</v>
      </c>
      <c r="G357" s="12" t="s">
        <v>5</v>
      </c>
      <c r="H357" s="49">
        <v>25</v>
      </c>
      <c r="I357" s="49">
        <v>0.5</v>
      </c>
      <c r="J357" s="12" t="s">
        <v>1318</v>
      </c>
      <c r="K357" s="12" t="s">
        <v>3028</v>
      </c>
      <c r="L357" s="12" t="s">
        <v>3029</v>
      </c>
      <c r="M357" s="12">
        <v>0</v>
      </c>
      <c r="N357" s="12">
        <v>0</v>
      </c>
      <c r="O357" s="12">
        <v>0</v>
      </c>
      <c r="P357" s="12">
        <v>0</v>
      </c>
      <c r="Q357" s="12" t="s">
        <v>3030</v>
      </c>
      <c r="R357" s="12" t="s">
        <v>3031</v>
      </c>
      <c r="S357" s="12" t="s">
        <v>3032</v>
      </c>
    </row>
    <row r="358" spans="1:19" ht="15" customHeight="1" x14ac:dyDescent="0.25">
      <c r="A358" s="12" t="s">
        <v>3390</v>
      </c>
      <c r="B358" s="12" t="s">
        <v>177</v>
      </c>
      <c r="C358" s="12" t="s">
        <v>178</v>
      </c>
      <c r="D358" s="12" t="s">
        <v>183</v>
      </c>
      <c r="E358" s="12" t="s">
        <v>184</v>
      </c>
      <c r="F358" s="12" t="s">
        <v>26</v>
      </c>
      <c r="G358" s="12" t="s">
        <v>27</v>
      </c>
      <c r="H358" s="49">
        <v>25</v>
      </c>
      <c r="I358" s="49">
        <v>0.5</v>
      </c>
      <c r="J358" s="12" t="s">
        <v>1318</v>
      </c>
      <c r="K358" s="12" t="s">
        <v>3028</v>
      </c>
      <c r="L358" s="12" t="s">
        <v>3029</v>
      </c>
      <c r="M358" s="12">
        <v>0</v>
      </c>
      <c r="N358" s="12">
        <v>1</v>
      </c>
      <c r="O358" s="12">
        <v>0</v>
      </c>
      <c r="P358" s="12">
        <v>0</v>
      </c>
      <c r="Q358" s="12" t="s">
        <v>3030</v>
      </c>
      <c r="R358" s="12" t="s">
        <v>3034</v>
      </c>
      <c r="S358" s="12" t="s">
        <v>3032</v>
      </c>
    </row>
    <row r="359" spans="1:19" ht="15" customHeight="1" x14ac:dyDescent="0.25">
      <c r="A359" s="12" t="s">
        <v>3391</v>
      </c>
      <c r="B359" s="12" t="s">
        <v>177</v>
      </c>
      <c r="C359" s="12" t="s">
        <v>178</v>
      </c>
      <c r="D359" s="12" t="s">
        <v>183</v>
      </c>
      <c r="E359" s="12" t="s">
        <v>184</v>
      </c>
      <c r="F359" s="12" t="s">
        <v>30</v>
      </c>
      <c r="G359" s="12" t="s">
        <v>31</v>
      </c>
      <c r="H359" s="49">
        <v>25</v>
      </c>
      <c r="I359" s="49">
        <v>0.5</v>
      </c>
      <c r="J359" s="12" t="s">
        <v>1318</v>
      </c>
      <c r="K359" s="12" t="s">
        <v>3028</v>
      </c>
      <c r="L359" s="12" t="s">
        <v>3029</v>
      </c>
      <c r="M359" s="12">
        <v>0</v>
      </c>
      <c r="N359" s="12">
        <v>0</v>
      </c>
      <c r="O359" s="12">
        <v>0</v>
      </c>
      <c r="P359" s="12">
        <v>0</v>
      </c>
      <c r="Q359" s="12" t="s">
        <v>3030</v>
      </c>
      <c r="R359" s="12" t="s">
        <v>3031</v>
      </c>
      <c r="S359" s="12" t="s">
        <v>3032</v>
      </c>
    </row>
    <row r="360" spans="1:19" ht="15" customHeight="1" x14ac:dyDescent="0.25">
      <c r="A360" s="12" t="s">
        <v>3392</v>
      </c>
      <c r="B360" s="12" t="s">
        <v>177</v>
      </c>
      <c r="C360" s="12" t="s">
        <v>178</v>
      </c>
      <c r="D360" s="12" t="s">
        <v>183</v>
      </c>
      <c r="E360" s="12" t="s">
        <v>184</v>
      </c>
      <c r="F360" s="12" t="s">
        <v>34</v>
      </c>
      <c r="G360" s="12" t="s">
        <v>35</v>
      </c>
      <c r="H360" s="49">
        <v>25</v>
      </c>
      <c r="I360" s="49">
        <v>0.5</v>
      </c>
      <c r="J360" s="12" t="s">
        <v>1318</v>
      </c>
      <c r="K360" s="12" t="s">
        <v>3028</v>
      </c>
      <c r="L360" s="12" t="s">
        <v>3029</v>
      </c>
      <c r="M360" s="12">
        <v>0</v>
      </c>
      <c r="N360" s="12">
        <v>1</v>
      </c>
      <c r="O360" s="12">
        <v>0</v>
      </c>
      <c r="P360" s="12">
        <v>0</v>
      </c>
      <c r="Q360" s="12" t="s">
        <v>3030</v>
      </c>
      <c r="R360" s="12" t="s">
        <v>3034</v>
      </c>
      <c r="S360" s="12" t="s">
        <v>3032</v>
      </c>
    </row>
    <row r="361" spans="1:19" ht="15" customHeight="1" x14ac:dyDescent="0.25">
      <c r="A361" s="12" t="s">
        <v>3393</v>
      </c>
      <c r="B361" s="12" t="s">
        <v>177</v>
      </c>
      <c r="C361" s="12" t="s">
        <v>178</v>
      </c>
      <c r="D361" s="12" t="s">
        <v>183</v>
      </c>
      <c r="E361" s="12" t="s">
        <v>184</v>
      </c>
      <c r="F361" s="12" t="s">
        <v>52</v>
      </c>
      <c r="G361" s="12" t="s">
        <v>53</v>
      </c>
      <c r="H361" s="49">
        <v>25</v>
      </c>
      <c r="I361" s="49">
        <v>0.5</v>
      </c>
      <c r="J361" s="12" t="s">
        <v>1318</v>
      </c>
      <c r="K361" s="12" t="s">
        <v>3028</v>
      </c>
      <c r="L361" s="12" t="s">
        <v>3029</v>
      </c>
      <c r="M361" s="12">
        <v>0</v>
      </c>
      <c r="N361" s="12">
        <v>0</v>
      </c>
      <c r="O361" s="12">
        <v>0</v>
      </c>
      <c r="P361" s="12">
        <v>0</v>
      </c>
      <c r="Q361" s="12" t="s">
        <v>3030</v>
      </c>
      <c r="R361" s="12" t="s">
        <v>3031</v>
      </c>
      <c r="S361" s="12" t="s">
        <v>3032</v>
      </c>
    </row>
    <row r="362" spans="1:19" ht="15" customHeight="1" x14ac:dyDescent="0.25">
      <c r="A362" s="12" t="s">
        <v>3394</v>
      </c>
      <c r="B362" s="12" t="s">
        <v>177</v>
      </c>
      <c r="C362" s="12" t="s">
        <v>178</v>
      </c>
      <c r="D362" s="12" t="s">
        <v>183</v>
      </c>
      <c r="E362" s="12" t="s">
        <v>184</v>
      </c>
      <c r="F362" s="12" t="s">
        <v>72</v>
      </c>
      <c r="G362" s="12" t="s">
        <v>73</v>
      </c>
      <c r="H362" s="49">
        <v>25</v>
      </c>
      <c r="I362" s="49">
        <v>0.5</v>
      </c>
      <c r="J362" s="12" t="s">
        <v>1318</v>
      </c>
      <c r="K362" s="12" t="s">
        <v>3028</v>
      </c>
      <c r="L362" s="12" t="s">
        <v>3029</v>
      </c>
      <c r="M362" s="12">
        <v>0</v>
      </c>
      <c r="N362" s="12">
        <v>0</v>
      </c>
      <c r="O362" s="12">
        <v>0</v>
      </c>
      <c r="P362" s="12">
        <v>0</v>
      </c>
      <c r="Q362" s="12" t="s">
        <v>3030</v>
      </c>
      <c r="R362" s="12" t="s">
        <v>3031</v>
      </c>
      <c r="S362" s="12" t="s">
        <v>3032</v>
      </c>
    </row>
    <row r="363" spans="1:19" ht="15" customHeight="1" x14ac:dyDescent="0.25">
      <c r="A363" s="12" t="s">
        <v>3395</v>
      </c>
      <c r="B363" s="12" t="s">
        <v>177</v>
      </c>
      <c r="C363" s="12" t="s">
        <v>178</v>
      </c>
      <c r="D363" s="12" t="s">
        <v>183</v>
      </c>
      <c r="E363" s="12" t="s">
        <v>184</v>
      </c>
      <c r="F363" s="12" t="s">
        <v>76</v>
      </c>
      <c r="G363" s="12" t="s">
        <v>77</v>
      </c>
      <c r="H363" s="49">
        <v>25</v>
      </c>
      <c r="I363" s="49">
        <v>0.5</v>
      </c>
      <c r="J363" s="12" t="s">
        <v>1318</v>
      </c>
      <c r="K363" s="12" t="s">
        <v>3028</v>
      </c>
      <c r="L363" s="12" t="s">
        <v>3029</v>
      </c>
      <c r="M363" s="12">
        <v>0</v>
      </c>
      <c r="N363" s="12">
        <v>0</v>
      </c>
      <c r="O363" s="12">
        <v>0</v>
      </c>
      <c r="P363" s="12">
        <v>0</v>
      </c>
      <c r="Q363" s="12" t="s">
        <v>3030</v>
      </c>
      <c r="R363" s="12" t="s">
        <v>3031</v>
      </c>
      <c r="S363" s="12" t="s">
        <v>3032</v>
      </c>
    </row>
    <row r="364" spans="1:19" ht="15" customHeight="1" x14ac:dyDescent="0.25">
      <c r="A364" s="12" t="s">
        <v>3396</v>
      </c>
      <c r="B364" s="12" t="s">
        <v>177</v>
      </c>
      <c r="C364" s="12" t="s">
        <v>178</v>
      </c>
      <c r="D364" s="12" t="s">
        <v>183</v>
      </c>
      <c r="E364" s="12" t="s">
        <v>184</v>
      </c>
      <c r="F364" s="12" t="s">
        <v>84</v>
      </c>
      <c r="G364" s="12" t="s">
        <v>85</v>
      </c>
      <c r="H364" s="49">
        <v>25</v>
      </c>
      <c r="I364" s="49">
        <v>0.5</v>
      </c>
      <c r="J364" s="12" t="s">
        <v>1318</v>
      </c>
      <c r="K364" s="12" t="s">
        <v>3028</v>
      </c>
      <c r="L364" s="12" t="s">
        <v>3029</v>
      </c>
      <c r="M364" s="12">
        <v>0</v>
      </c>
      <c r="N364" s="12">
        <v>0</v>
      </c>
      <c r="O364" s="12">
        <v>0</v>
      </c>
      <c r="P364" s="12">
        <v>0</v>
      </c>
      <c r="Q364" s="12" t="s">
        <v>3030</v>
      </c>
      <c r="R364" s="12" t="s">
        <v>3031</v>
      </c>
      <c r="S364" s="12" t="s">
        <v>3032</v>
      </c>
    </row>
    <row r="365" spans="1:19" ht="15" customHeight="1" x14ac:dyDescent="0.25">
      <c r="A365" s="12" t="s">
        <v>3397</v>
      </c>
      <c r="B365" s="12" t="s">
        <v>177</v>
      </c>
      <c r="C365" s="12" t="s">
        <v>178</v>
      </c>
      <c r="D365" s="12" t="s">
        <v>180</v>
      </c>
      <c r="E365" s="12" t="s">
        <v>181</v>
      </c>
      <c r="F365" s="12" t="s">
        <v>4</v>
      </c>
      <c r="G365" s="12" t="s">
        <v>5</v>
      </c>
      <c r="H365" s="49">
        <v>25</v>
      </c>
      <c r="I365" s="49">
        <v>0.6</v>
      </c>
      <c r="J365" s="12" t="s">
        <v>1318</v>
      </c>
      <c r="K365" s="12" t="s">
        <v>3028</v>
      </c>
      <c r="L365" s="12" t="s">
        <v>3029</v>
      </c>
      <c r="M365" s="12">
        <v>0</v>
      </c>
      <c r="N365" s="12">
        <v>0</v>
      </c>
      <c r="O365" s="12">
        <v>0</v>
      </c>
      <c r="P365" s="12">
        <v>0</v>
      </c>
      <c r="Q365" s="12" t="s">
        <v>3030</v>
      </c>
      <c r="R365" s="12" t="s">
        <v>3031</v>
      </c>
      <c r="S365" s="12" t="s">
        <v>3032</v>
      </c>
    </row>
    <row r="366" spans="1:19" ht="15" customHeight="1" x14ac:dyDescent="0.25">
      <c r="A366" s="12" t="s">
        <v>3398</v>
      </c>
      <c r="B366" s="12" t="s">
        <v>177</v>
      </c>
      <c r="C366" s="12" t="s">
        <v>178</v>
      </c>
      <c r="D366" s="12" t="s">
        <v>180</v>
      </c>
      <c r="E366" s="12" t="s">
        <v>181</v>
      </c>
      <c r="F366" s="12" t="s">
        <v>26</v>
      </c>
      <c r="G366" s="12" t="s">
        <v>27</v>
      </c>
      <c r="H366" s="49">
        <v>25</v>
      </c>
      <c r="I366" s="49">
        <v>0.6</v>
      </c>
      <c r="J366" s="12" t="s">
        <v>1318</v>
      </c>
      <c r="K366" s="12" t="s">
        <v>3028</v>
      </c>
      <c r="L366" s="12" t="s">
        <v>3029</v>
      </c>
      <c r="M366" s="12">
        <v>0</v>
      </c>
      <c r="N366" s="12">
        <v>1</v>
      </c>
      <c r="O366" s="12">
        <v>0</v>
      </c>
      <c r="P366" s="12">
        <v>0</v>
      </c>
      <c r="Q366" s="12" t="s">
        <v>3030</v>
      </c>
      <c r="R366" s="12" t="s">
        <v>3034</v>
      </c>
      <c r="S366" s="12" t="s">
        <v>3032</v>
      </c>
    </row>
    <row r="367" spans="1:19" ht="15" customHeight="1" x14ac:dyDescent="0.25">
      <c r="A367" s="12" t="s">
        <v>3399</v>
      </c>
      <c r="B367" s="12" t="s">
        <v>177</v>
      </c>
      <c r="C367" s="12" t="s">
        <v>178</v>
      </c>
      <c r="D367" s="12" t="s">
        <v>180</v>
      </c>
      <c r="E367" s="12" t="s">
        <v>181</v>
      </c>
      <c r="F367" s="12" t="s">
        <v>30</v>
      </c>
      <c r="G367" s="12" t="s">
        <v>31</v>
      </c>
      <c r="H367" s="49">
        <v>25</v>
      </c>
      <c r="I367" s="49">
        <v>0.6</v>
      </c>
      <c r="J367" s="12" t="s">
        <v>1318</v>
      </c>
      <c r="K367" s="12" t="s">
        <v>3028</v>
      </c>
      <c r="L367" s="12" t="s">
        <v>3029</v>
      </c>
      <c r="M367" s="12">
        <v>0</v>
      </c>
      <c r="N367" s="12">
        <v>0</v>
      </c>
      <c r="O367" s="12">
        <v>0</v>
      </c>
      <c r="P367" s="12">
        <v>0</v>
      </c>
      <c r="Q367" s="12" t="s">
        <v>3030</v>
      </c>
      <c r="R367" s="12" t="s">
        <v>3031</v>
      </c>
      <c r="S367" s="12" t="s">
        <v>3032</v>
      </c>
    </row>
    <row r="368" spans="1:19" ht="15" customHeight="1" x14ac:dyDescent="0.25">
      <c r="A368" s="12" t="s">
        <v>3400</v>
      </c>
      <c r="B368" s="12" t="s">
        <v>177</v>
      </c>
      <c r="C368" s="12" t="s">
        <v>178</v>
      </c>
      <c r="D368" s="12" t="s">
        <v>180</v>
      </c>
      <c r="E368" s="12" t="s">
        <v>181</v>
      </c>
      <c r="F368" s="12" t="s">
        <v>34</v>
      </c>
      <c r="G368" s="12" t="s">
        <v>35</v>
      </c>
      <c r="H368" s="49">
        <v>25</v>
      </c>
      <c r="I368" s="49">
        <v>0.6</v>
      </c>
      <c r="J368" s="12" t="s">
        <v>1318</v>
      </c>
      <c r="K368" s="12" t="s">
        <v>3028</v>
      </c>
      <c r="L368" s="12" t="s">
        <v>3029</v>
      </c>
      <c r="M368" s="12">
        <v>0</v>
      </c>
      <c r="N368" s="12">
        <v>2</v>
      </c>
      <c r="O368" s="12">
        <v>0</v>
      </c>
      <c r="P368" s="12">
        <v>1</v>
      </c>
      <c r="Q368" s="12" t="s">
        <v>3030</v>
      </c>
      <c r="R368" s="12" t="s">
        <v>3034</v>
      </c>
      <c r="S368" s="12" t="s">
        <v>3032</v>
      </c>
    </row>
    <row r="369" spans="1:19" ht="15" customHeight="1" x14ac:dyDescent="0.25">
      <c r="A369" s="12" t="s">
        <v>3401</v>
      </c>
      <c r="B369" s="12" t="s">
        <v>177</v>
      </c>
      <c r="C369" s="12" t="s">
        <v>178</v>
      </c>
      <c r="D369" s="12" t="s">
        <v>180</v>
      </c>
      <c r="E369" s="12" t="s">
        <v>181</v>
      </c>
      <c r="F369" s="12" t="s">
        <v>52</v>
      </c>
      <c r="G369" s="12" t="s">
        <v>53</v>
      </c>
      <c r="H369" s="49">
        <v>25</v>
      </c>
      <c r="I369" s="49">
        <v>0.6</v>
      </c>
      <c r="J369" s="12" t="s">
        <v>1318</v>
      </c>
      <c r="K369" s="12" t="s">
        <v>3028</v>
      </c>
      <c r="L369" s="12" t="s">
        <v>3029</v>
      </c>
      <c r="M369" s="12">
        <v>0</v>
      </c>
      <c r="N369" s="12">
        <v>0</v>
      </c>
      <c r="O369" s="12">
        <v>0</v>
      </c>
      <c r="P369" s="12">
        <v>0</v>
      </c>
      <c r="Q369" s="12" t="s">
        <v>3030</v>
      </c>
      <c r="R369" s="12" t="s">
        <v>3031</v>
      </c>
      <c r="S369" s="12" t="s">
        <v>3032</v>
      </c>
    </row>
    <row r="370" spans="1:19" ht="15" customHeight="1" x14ac:dyDescent="0.25">
      <c r="A370" s="12" t="s">
        <v>3402</v>
      </c>
      <c r="B370" s="12" t="s">
        <v>177</v>
      </c>
      <c r="C370" s="12" t="s">
        <v>178</v>
      </c>
      <c r="D370" s="12" t="s">
        <v>180</v>
      </c>
      <c r="E370" s="12" t="s">
        <v>181</v>
      </c>
      <c r="F370" s="12" t="s">
        <v>72</v>
      </c>
      <c r="G370" s="12" t="s">
        <v>73</v>
      </c>
      <c r="H370" s="49">
        <v>25</v>
      </c>
      <c r="I370" s="49">
        <v>0.6</v>
      </c>
      <c r="J370" s="12" t="s">
        <v>1318</v>
      </c>
      <c r="K370" s="12" t="s">
        <v>3028</v>
      </c>
      <c r="L370" s="12" t="s">
        <v>3029</v>
      </c>
      <c r="M370" s="12">
        <v>0</v>
      </c>
      <c r="N370" s="12">
        <v>0</v>
      </c>
      <c r="O370" s="12">
        <v>0</v>
      </c>
      <c r="P370" s="12">
        <v>0</v>
      </c>
      <c r="Q370" s="12" t="s">
        <v>3030</v>
      </c>
      <c r="R370" s="12" t="s">
        <v>3031</v>
      </c>
      <c r="S370" s="12" t="s">
        <v>3032</v>
      </c>
    </row>
    <row r="371" spans="1:19" ht="15" customHeight="1" x14ac:dyDescent="0.25">
      <c r="A371" s="12" t="s">
        <v>3403</v>
      </c>
      <c r="B371" s="12" t="s">
        <v>177</v>
      </c>
      <c r="C371" s="12" t="s">
        <v>178</v>
      </c>
      <c r="D371" s="12" t="s">
        <v>180</v>
      </c>
      <c r="E371" s="12" t="s">
        <v>181</v>
      </c>
      <c r="F371" s="12" t="s">
        <v>76</v>
      </c>
      <c r="G371" s="12" t="s">
        <v>77</v>
      </c>
      <c r="H371" s="49">
        <v>25</v>
      </c>
      <c r="I371" s="49">
        <v>0.6</v>
      </c>
      <c r="J371" s="12" t="s">
        <v>1318</v>
      </c>
      <c r="K371" s="12" t="s">
        <v>3028</v>
      </c>
      <c r="L371" s="12" t="s">
        <v>3029</v>
      </c>
      <c r="M371" s="12">
        <v>0</v>
      </c>
      <c r="N371" s="12">
        <v>0</v>
      </c>
      <c r="O371" s="12">
        <v>0</v>
      </c>
      <c r="P371" s="12">
        <v>0</v>
      </c>
      <c r="Q371" s="12" t="s">
        <v>3030</v>
      </c>
      <c r="R371" s="12" t="s">
        <v>3031</v>
      </c>
      <c r="S371" s="12" t="s">
        <v>3032</v>
      </c>
    </row>
    <row r="372" spans="1:19" ht="15" customHeight="1" x14ac:dyDescent="0.25">
      <c r="A372" s="12" t="s">
        <v>3404</v>
      </c>
      <c r="B372" s="12" t="s">
        <v>177</v>
      </c>
      <c r="C372" s="12" t="s">
        <v>178</v>
      </c>
      <c r="D372" s="12" t="s">
        <v>180</v>
      </c>
      <c r="E372" s="12" t="s">
        <v>181</v>
      </c>
      <c r="F372" s="12" t="s">
        <v>84</v>
      </c>
      <c r="G372" s="12" t="s">
        <v>85</v>
      </c>
      <c r="H372" s="49">
        <v>25</v>
      </c>
      <c r="I372" s="49">
        <v>0.6</v>
      </c>
      <c r="J372" s="12" t="s">
        <v>1318</v>
      </c>
      <c r="K372" s="12" t="s">
        <v>3028</v>
      </c>
      <c r="L372" s="12" t="s">
        <v>3029</v>
      </c>
      <c r="M372" s="12">
        <v>0</v>
      </c>
      <c r="N372" s="12">
        <v>0</v>
      </c>
      <c r="O372" s="12">
        <v>0</v>
      </c>
      <c r="P372" s="12">
        <v>0</v>
      </c>
      <c r="Q372" s="12" t="s">
        <v>3030</v>
      </c>
      <c r="R372" s="12" t="s">
        <v>3031</v>
      </c>
      <c r="S372" s="12" t="s">
        <v>3032</v>
      </c>
    </row>
    <row r="373" spans="1:19" ht="15" customHeight="1" x14ac:dyDescent="0.25">
      <c r="A373" s="12" t="s">
        <v>3405</v>
      </c>
      <c r="B373" s="12" t="s">
        <v>177</v>
      </c>
      <c r="C373" s="12" t="s">
        <v>178</v>
      </c>
      <c r="D373" s="12" t="s">
        <v>189</v>
      </c>
      <c r="E373" s="12" t="s">
        <v>190</v>
      </c>
      <c r="F373" s="12" t="s">
        <v>26</v>
      </c>
      <c r="G373" s="12" t="s">
        <v>27</v>
      </c>
      <c r="H373" s="49">
        <v>25</v>
      </c>
      <c r="I373" s="49">
        <v>0.8</v>
      </c>
      <c r="J373" s="12" t="s">
        <v>1318</v>
      </c>
      <c r="K373" s="12" t="s">
        <v>3028</v>
      </c>
      <c r="L373" s="12" t="s">
        <v>3029</v>
      </c>
      <c r="M373" s="12">
        <v>0</v>
      </c>
      <c r="N373" s="12">
        <v>1</v>
      </c>
      <c r="O373" s="12">
        <v>0</v>
      </c>
      <c r="P373" s="12">
        <v>0</v>
      </c>
      <c r="Q373" s="12" t="s">
        <v>3030</v>
      </c>
      <c r="R373" s="12" t="s">
        <v>3034</v>
      </c>
      <c r="S373" s="12" t="s">
        <v>3032</v>
      </c>
    </row>
    <row r="374" spans="1:19" ht="15" customHeight="1" x14ac:dyDescent="0.25">
      <c r="A374" s="12" t="s">
        <v>3406</v>
      </c>
      <c r="B374" s="12" t="s">
        <v>177</v>
      </c>
      <c r="C374" s="12" t="s">
        <v>178</v>
      </c>
      <c r="D374" s="12" t="s">
        <v>189</v>
      </c>
      <c r="E374" s="12" t="s">
        <v>190</v>
      </c>
      <c r="F374" s="12" t="s">
        <v>30</v>
      </c>
      <c r="G374" s="12" t="s">
        <v>31</v>
      </c>
      <c r="H374" s="49">
        <v>25</v>
      </c>
      <c r="I374" s="49">
        <v>0.8</v>
      </c>
      <c r="J374" s="12" t="s">
        <v>1318</v>
      </c>
      <c r="K374" s="12" t="s">
        <v>3028</v>
      </c>
      <c r="L374" s="12" t="s">
        <v>3029</v>
      </c>
      <c r="M374" s="12">
        <v>0</v>
      </c>
      <c r="N374" s="12">
        <v>0</v>
      </c>
      <c r="O374" s="12">
        <v>0</v>
      </c>
      <c r="P374" s="12">
        <v>0</v>
      </c>
      <c r="Q374" s="12" t="s">
        <v>3030</v>
      </c>
      <c r="R374" s="12" t="s">
        <v>3031</v>
      </c>
      <c r="S374" s="12" t="s">
        <v>3032</v>
      </c>
    </row>
    <row r="375" spans="1:19" ht="15" customHeight="1" x14ac:dyDescent="0.25">
      <c r="A375" s="12" t="s">
        <v>3407</v>
      </c>
      <c r="B375" s="12" t="s">
        <v>177</v>
      </c>
      <c r="C375" s="12" t="s">
        <v>178</v>
      </c>
      <c r="D375" s="12" t="s">
        <v>189</v>
      </c>
      <c r="E375" s="12" t="s">
        <v>190</v>
      </c>
      <c r="F375" s="12" t="s">
        <v>34</v>
      </c>
      <c r="G375" s="12" t="s">
        <v>35</v>
      </c>
      <c r="H375" s="49">
        <v>25</v>
      </c>
      <c r="I375" s="49">
        <v>0.8</v>
      </c>
      <c r="J375" s="12" t="s">
        <v>1318</v>
      </c>
      <c r="K375" s="12" t="s">
        <v>3028</v>
      </c>
      <c r="L375" s="12" t="s">
        <v>3029</v>
      </c>
      <c r="M375" s="12">
        <v>0</v>
      </c>
      <c r="N375" s="12">
        <v>1</v>
      </c>
      <c r="O375" s="12">
        <v>0</v>
      </c>
      <c r="P375" s="12">
        <v>0</v>
      </c>
      <c r="Q375" s="12" t="s">
        <v>3030</v>
      </c>
      <c r="R375" s="12" t="s">
        <v>3034</v>
      </c>
      <c r="S375" s="12" t="s">
        <v>3032</v>
      </c>
    </row>
    <row r="376" spans="1:19" ht="15" customHeight="1" x14ac:dyDescent="0.25">
      <c r="A376" s="12" t="s">
        <v>3408</v>
      </c>
      <c r="B376" s="12" t="s">
        <v>177</v>
      </c>
      <c r="C376" s="12" t="s">
        <v>178</v>
      </c>
      <c r="D376" s="12" t="s">
        <v>189</v>
      </c>
      <c r="E376" s="12" t="s">
        <v>190</v>
      </c>
      <c r="F376" s="12" t="s">
        <v>52</v>
      </c>
      <c r="G376" s="12" t="s">
        <v>53</v>
      </c>
      <c r="H376" s="49">
        <v>25</v>
      </c>
      <c r="I376" s="49">
        <v>0.8</v>
      </c>
      <c r="J376" s="12" t="s">
        <v>1318</v>
      </c>
      <c r="K376" s="12" t="s">
        <v>3028</v>
      </c>
      <c r="L376" s="12" t="s">
        <v>3029</v>
      </c>
      <c r="M376" s="12">
        <v>0</v>
      </c>
      <c r="N376" s="12">
        <v>0</v>
      </c>
      <c r="O376" s="12">
        <v>0</v>
      </c>
      <c r="P376" s="12">
        <v>0</v>
      </c>
      <c r="Q376" s="12" t="s">
        <v>3030</v>
      </c>
      <c r="R376" s="12" t="s">
        <v>3031</v>
      </c>
      <c r="S376" s="12" t="s">
        <v>3032</v>
      </c>
    </row>
    <row r="377" spans="1:19" ht="15" customHeight="1" x14ac:dyDescent="0.25">
      <c r="A377" s="12" t="s">
        <v>3409</v>
      </c>
      <c r="B377" s="12" t="s">
        <v>177</v>
      </c>
      <c r="C377" s="12" t="s">
        <v>178</v>
      </c>
      <c r="D377" s="12" t="s">
        <v>189</v>
      </c>
      <c r="E377" s="12" t="s">
        <v>190</v>
      </c>
      <c r="F377" s="12" t="s">
        <v>72</v>
      </c>
      <c r="G377" s="12" t="s">
        <v>73</v>
      </c>
      <c r="H377" s="49">
        <v>25</v>
      </c>
      <c r="I377" s="49">
        <v>0.8</v>
      </c>
      <c r="J377" s="12" t="s">
        <v>1318</v>
      </c>
      <c r="K377" s="12" t="s">
        <v>3028</v>
      </c>
      <c r="L377" s="12" t="s">
        <v>3029</v>
      </c>
      <c r="M377" s="12">
        <v>0</v>
      </c>
      <c r="N377" s="12">
        <v>1</v>
      </c>
      <c r="O377" s="12">
        <v>0</v>
      </c>
      <c r="P377" s="12">
        <v>0</v>
      </c>
      <c r="Q377" s="12" t="s">
        <v>3030</v>
      </c>
      <c r="R377" s="12" t="s">
        <v>3034</v>
      </c>
      <c r="S377" s="12" t="s">
        <v>3032</v>
      </c>
    </row>
    <row r="378" spans="1:19" ht="15" customHeight="1" x14ac:dyDescent="0.25">
      <c r="A378" s="12" t="s">
        <v>3410</v>
      </c>
      <c r="B378" s="12" t="s">
        <v>177</v>
      </c>
      <c r="C378" s="12" t="s">
        <v>178</v>
      </c>
      <c r="D378" s="12" t="s">
        <v>189</v>
      </c>
      <c r="E378" s="12" t="s">
        <v>190</v>
      </c>
      <c r="F378" s="12" t="s">
        <v>76</v>
      </c>
      <c r="G378" s="12" t="s">
        <v>77</v>
      </c>
      <c r="H378" s="49">
        <v>25</v>
      </c>
      <c r="I378" s="49">
        <v>0.8</v>
      </c>
      <c r="J378" s="12" t="s">
        <v>1318</v>
      </c>
      <c r="K378" s="12" t="s">
        <v>3028</v>
      </c>
      <c r="L378" s="12" t="s">
        <v>3029</v>
      </c>
      <c r="M378" s="12">
        <v>0</v>
      </c>
      <c r="N378" s="12">
        <v>0</v>
      </c>
      <c r="O378" s="12">
        <v>0</v>
      </c>
      <c r="P378" s="12">
        <v>0</v>
      </c>
      <c r="Q378" s="12" t="s">
        <v>3030</v>
      </c>
      <c r="R378" s="12" t="s">
        <v>3031</v>
      </c>
      <c r="S378" s="12" t="s">
        <v>3032</v>
      </c>
    </row>
    <row r="379" spans="1:19" ht="15" customHeight="1" x14ac:dyDescent="0.25">
      <c r="A379" s="12" t="s">
        <v>3411</v>
      </c>
      <c r="B379" s="12" t="s">
        <v>177</v>
      </c>
      <c r="C379" s="12" t="s">
        <v>178</v>
      </c>
      <c r="D379" s="12" t="s">
        <v>189</v>
      </c>
      <c r="E379" s="12" t="s">
        <v>190</v>
      </c>
      <c r="F379" s="12" t="s">
        <v>84</v>
      </c>
      <c r="G379" s="12" t="s">
        <v>85</v>
      </c>
      <c r="H379" s="49">
        <v>25</v>
      </c>
      <c r="I379" s="49">
        <v>0.8</v>
      </c>
      <c r="J379" s="12" t="s">
        <v>1318</v>
      </c>
      <c r="K379" s="12" t="s">
        <v>3028</v>
      </c>
      <c r="L379" s="12" t="s">
        <v>3029</v>
      </c>
      <c r="M379" s="12">
        <v>0</v>
      </c>
      <c r="N379" s="12">
        <v>1</v>
      </c>
      <c r="O379" s="12">
        <v>0</v>
      </c>
      <c r="P379" s="12">
        <v>0</v>
      </c>
      <c r="Q379" s="12" t="s">
        <v>3030</v>
      </c>
      <c r="R379" s="12" t="s">
        <v>3034</v>
      </c>
      <c r="S379" s="12" t="s">
        <v>3032</v>
      </c>
    </row>
    <row r="380" spans="1:19" ht="15" customHeight="1" x14ac:dyDescent="0.25">
      <c r="A380" s="12" t="s">
        <v>3412</v>
      </c>
      <c r="B380" s="12" t="s">
        <v>180</v>
      </c>
      <c r="C380" s="12" t="s">
        <v>181</v>
      </c>
      <c r="D380" s="12" t="s">
        <v>189</v>
      </c>
      <c r="E380" s="12" t="s">
        <v>190</v>
      </c>
      <c r="F380" s="12" t="s">
        <v>26</v>
      </c>
      <c r="G380" s="12" t="s">
        <v>27</v>
      </c>
      <c r="H380" s="49">
        <v>25</v>
      </c>
      <c r="I380" s="49">
        <v>0.2</v>
      </c>
      <c r="J380" s="12" t="s">
        <v>1318</v>
      </c>
      <c r="K380" s="12" t="s">
        <v>3028</v>
      </c>
      <c r="L380" s="12" t="s">
        <v>3029</v>
      </c>
      <c r="M380" s="12">
        <v>0</v>
      </c>
      <c r="N380" s="12">
        <v>1</v>
      </c>
      <c r="O380" s="12">
        <v>0</v>
      </c>
      <c r="P380" s="12">
        <v>0</v>
      </c>
      <c r="Q380" s="12" t="s">
        <v>3030</v>
      </c>
      <c r="R380" s="12" t="s">
        <v>3034</v>
      </c>
      <c r="S380" s="12" t="s">
        <v>3032</v>
      </c>
    </row>
    <row r="381" spans="1:19" ht="15" customHeight="1" x14ac:dyDescent="0.25">
      <c r="A381" s="12" t="s">
        <v>3413</v>
      </c>
      <c r="B381" s="12" t="s">
        <v>180</v>
      </c>
      <c r="C381" s="12" t="s">
        <v>181</v>
      </c>
      <c r="D381" s="12" t="s">
        <v>189</v>
      </c>
      <c r="E381" s="12" t="s">
        <v>190</v>
      </c>
      <c r="F381" s="12" t="s">
        <v>30</v>
      </c>
      <c r="G381" s="12" t="s">
        <v>31</v>
      </c>
      <c r="H381" s="49">
        <v>25</v>
      </c>
      <c r="I381" s="49">
        <v>0.2</v>
      </c>
      <c r="J381" s="12" t="s">
        <v>1318</v>
      </c>
      <c r="K381" s="12" t="s">
        <v>3028</v>
      </c>
      <c r="L381" s="12" t="s">
        <v>3029</v>
      </c>
      <c r="M381" s="12">
        <v>0</v>
      </c>
      <c r="N381" s="12">
        <v>0</v>
      </c>
      <c r="O381" s="12">
        <v>0</v>
      </c>
      <c r="P381" s="12">
        <v>0</v>
      </c>
      <c r="Q381" s="12" t="s">
        <v>3030</v>
      </c>
      <c r="R381" s="12" t="s">
        <v>3031</v>
      </c>
      <c r="S381" s="12" t="s">
        <v>3032</v>
      </c>
    </row>
    <row r="382" spans="1:19" ht="15" customHeight="1" x14ac:dyDescent="0.25">
      <c r="A382" s="12" t="s">
        <v>3414</v>
      </c>
      <c r="B382" s="12" t="s">
        <v>180</v>
      </c>
      <c r="C382" s="12" t="s">
        <v>181</v>
      </c>
      <c r="D382" s="12" t="s">
        <v>189</v>
      </c>
      <c r="E382" s="12" t="s">
        <v>190</v>
      </c>
      <c r="F382" s="12" t="s">
        <v>34</v>
      </c>
      <c r="G382" s="12" t="s">
        <v>35</v>
      </c>
      <c r="H382" s="49">
        <v>25</v>
      </c>
      <c r="I382" s="49">
        <v>0.2</v>
      </c>
      <c r="J382" s="12" t="s">
        <v>1318</v>
      </c>
      <c r="K382" s="12" t="s">
        <v>3028</v>
      </c>
      <c r="L382" s="12" t="s">
        <v>3029</v>
      </c>
      <c r="M382" s="12">
        <v>0</v>
      </c>
      <c r="N382" s="12">
        <v>1</v>
      </c>
      <c r="O382" s="12">
        <v>0</v>
      </c>
      <c r="P382" s="12">
        <v>0</v>
      </c>
      <c r="Q382" s="12" t="s">
        <v>3030</v>
      </c>
      <c r="R382" s="12" t="s">
        <v>3034</v>
      </c>
      <c r="S382" s="12" t="s">
        <v>3032</v>
      </c>
    </row>
    <row r="383" spans="1:19" ht="15" customHeight="1" x14ac:dyDescent="0.25">
      <c r="A383" s="12" t="s">
        <v>3415</v>
      </c>
      <c r="B383" s="12" t="s">
        <v>180</v>
      </c>
      <c r="C383" s="12" t="s">
        <v>181</v>
      </c>
      <c r="D383" s="12" t="s">
        <v>189</v>
      </c>
      <c r="E383" s="12" t="s">
        <v>190</v>
      </c>
      <c r="F383" s="12" t="s">
        <v>52</v>
      </c>
      <c r="G383" s="12" t="s">
        <v>53</v>
      </c>
      <c r="H383" s="49">
        <v>25</v>
      </c>
      <c r="I383" s="49">
        <v>0.2</v>
      </c>
      <c r="J383" s="12" t="s">
        <v>1318</v>
      </c>
      <c r="K383" s="12" t="s">
        <v>3028</v>
      </c>
      <c r="L383" s="12" t="s">
        <v>3029</v>
      </c>
      <c r="M383" s="12">
        <v>0</v>
      </c>
      <c r="N383" s="12">
        <v>0</v>
      </c>
      <c r="O383" s="12">
        <v>0</v>
      </c>
      <c r="P383" s="12">
        <v>0</v>
      </c>
      <c r="Q383" s="12" t="s">
        <v>3030</v>
      </c>
      <c r="R383" s="12" t="s">
        <v>3031</v>
      </c>
      <c r="S383" s="12" t="s">
        <v>3032</v>
      </c>
    </row>
    <row r="384" spans="1:19" ht="15" customHeight="1" x14ac:dyDescent="0.25">
      <c r="A384" s="12" t="s">
        <v>3416</v>
      </c>
      <c r="B384" s="12" t="s">
        <v>180</v>
      </c>
      <c r="C384" s="12" t="s">
        <v>181</v>
      </c>
      <c r="D384" s="12" t="s">
        <v>189</v>
      </c>
      <c r="E384" s="12" t="s">
        <v>190</v>
      </c>
      <c r="F384" s="12" t="s">
        <v>72</v>
      </c>
      <c r="G384" s="12" t="s">
        <v>73</v>
      </c>
      <c r="H384" s="49">
        <v>25</v>
      </c>
      <c r="I384" s="49">
        <v>0.2</v>
      </c>
      <c r="J384" s="12" t="s">
        <v>1318</v>
      </c>
      <c r="K384" s="12" t="s">
        <v>3028</v>
      </c>
      <c r="L384" s="12" t="s">
        <v>3029</v>
      </c>
      <c r="M384" s="12">
        <v>0</v>
      </c>
      <c r="N384" s="12">
        <v>1</v>
      </c>
      <c r="O384" s="12">
        <v>0</v>
      </c>
      <c r="P384" s="12">
        <v>0</v>
      </c>
      <c r="Q384" s="12" t="s">
        <v>3030</v>
      </c>
      <c r="R384" s="12" t="s">
        <v>3034</v>
      </c>
      <c r="S384" s="12" t="s">
        <v>3032</v>
      </c>
    </row>
    <row r="385" spans="1:19" ht="15" customHeight="1" x14ac:dyDescent="0.25">
      <c r="A385" s="12" t="s">
        <v>3417</v>
      </c>
      <c r="B385" s="12" t="s">
        <v>180</v>
      </c>
      <c r="C385" s="12" t="s">
        <v>181</v>
      </c>
      <c r="D385" s="12" t="s">
        <v>189</v>
      </c>
      <c r="E385" s="12" t="s">
        <v>190</v>
      </c>
      <c r="F385" s="12" t="s">
        <v>76</v>
      </c>
      <c r="G385" s="12" t="s">
        <v>77</v>
      </c>
      <c r="H385" s="49">
        <v>25</v>
      </c>
      <c r="I385" s="49">
        <v>0.2</v>
      </c>
      <c r="J385" s="12" t="s">
        <v>1318</v>
      </c>
      <c r="K385" s="12" t="s">
        <v>3028</v>
      </c>
      <c r="L385" s="12" t="s">
        <v>3029</v>
      </c>
      <c r="M385" s="12">
        <v>0</v>
      </c>
      <c r="N385" s="12">
        <v>0</v>
      </c>
      <c r="O385" s="12">
        <v>0</v>
      </c>
      <c r="P385" s="12">
        <v>0</v>
      </c>
      <c r="Q385" s="12" t="s">
        <v>3030</v>
      </c>
      <c r="R385" s="12" t="s">
        <v>3031</v>
      </c>
      <c r="S385" s="12" t="s">
        <v>3032</v>
      </c>
    </row>
    <row r="386" spans="1:19" ht="15" customHeight="1" x14ac:dyDescent="0.25">
      <c r="A386" s="12" t="s">
        <v>3418</v>
      </c>
      <c r="B386" s="12" t="s">
        <v>180</v>
      </c>
      <c r="C386" s="12" t="s">
        <v>181</v>
      </c>
      <c r="D386" s="12" t="s">
        <v>189</v>
      </c>
      <c r="E386" s="12" t="s">
        <v>190</v>
      </c>
      <c r="F386" s="12" t="s">
        <v>84</v>
      </c>
      <c r="G386" s="12" t="s">
        <v>85</v>
      </c>
      <c r="H386" s="49">
        <v>25</v>
      </c>
      <c r="I386" s="49">
        <v>0.2</v>
      </c>
      <c r="J386" s="12" t="s">
        <v>1318</v>
      </c>
      <c r="K386" s="12" t="s">
        <v>3028</v>
      </c>
      <c r="L386" s="12" t="s">
        <v>3029</v>
      </c>
      <c r="M386" s="12">
        <v>1</v>
      </c>
      <c r="N386" s="12">
        <v>1</v>
      </c>
      <c r="O386" s="12">
        <v>0</v>
      </c>
      <c r="P386" s="12">
        <v>0</v>
      </c>
      <c r="Q386" s="12" t="s">
        <v>3030</v>
      </c>
      <c r="R386" s="12" t="s">
        <v>3045</v>
      </c>
      <c r="S386" s="12" t="s">
        <v>3032</v>
      </c>
    </row>
    <row r="387" spans="1:19" ht="15" customHeight="1" x14ac:dyDescent="0.25">
      <c r="A387" s="12" t="s">
        <v>3419</v>
      </c>
      <c r="B387" s="12" t="s">
        <v>180</v>
      </c>
      <c r="C387" s="12" t="s">
        <v>181</v>
      </c>
      <c r="D387" s="12" t="s">
        <v>171</v>
      </c>
      <c r="E387" s="12" t="s">
        <v>172</v>
      </c>
      <c r="F387" s="12" t="s">
        <v>4</v>
      </c>
      <c r="G387" s="12" t="s">
        <v>5</v>
      </c>
      <c r="H387" s="49">
        <v>25</v>
      </c>
      <c r="I387" s="49">
        <v>0.3</v>
      </c>
      <c r="J387" s="12" t="s">
        <v>1318</v>
      </c>
      <c r="K387" s="12" t="s">
        <v>3028</v>
      </c>
      <c r="L387" s="12" t="s">
        <v>3029</v>
      </c>
      <c r="M387" s="12">
        <v>0</v>
      </c>
      <c r="N387" s="12">
        <v>0</v>
      </c>
      <c r="O387" s="12">
        <v>0</v>
      </c>
      <c r="P387" s="12">
        <v>0</v>
      </c>
      <c r="Q387" s="12" t="s">
        <v>3030</v>
      </c>
      <c r="R387" s="12" t="s">
        <v>3031</v>
      </c>
      <c r="S387" s="12" t="s">
        <v>3032</v>
      </c>
    </row>
    <row r="388" spans="1:19" ht="15" customHeight="1" x14ac:dyDescent="0.25">
      <c r="A388" s="12" t="s">
        <v>3420</v>
      </c>
      <c r="B388" s="12" t="s">
        <v>180</v>
      </c>
      <c r="C388" s="12" t="s">
        <v>181</v>
      </c>
      <c r="D388" s="12" t="s">
        <v>171</v>
      </c>
      <c r="E388" s="12" t="s">
        <v>172</v>
      </c>
      <c r="F388" s="12" t="s">
        <v>26</v>
      </c>
      <c r="G388" s="12" t="s">
        <v>27</v>
      </c>
      <c r="H388" s="49">
        <v>25</v>
      </c>
      <c r="I388" s="49">
        <v>0.3</v>
      </c>
      <c r="J388" s="12" t="s">
        <v>1318</v>
      </c>
      <c r="K388" s="12" t="s">
        <v>3028</v>
      </c>
      <c r="L388" s="12" t="s">
        <v>3029</v>
      </c>
      <c r="M388" s="12">
        <v>0</v>
      </c>
      <c r="N388" s="12">
        <v>1</v>
      </c>
      <c r="O388" s="12">
        <v>0</v>
      </c>
      <c r="P388" s="12">
        <v>0</v>
      </c>
      <c r="Q388" s="12" t="s">
        <v>3030</v>
      </c>
      <c r="R388" s="12" t="s">
        <v>3034</v>
      </c>
      <c r="S388" s="12" t="s">
        <v>3032</v>
      </c>
    </row>
    <row r="389" spans="1:19" ht="15" customHeight="1" x14ac:dyDescent="0.25">
      <c r="A389" s="12" t="s">
        <v>3421</v>
      </c>
      <c r="B389" s="12" t="s">
        <v>180</v>
      </c>
      <c r="C389" s="12" t="s">
        <v>181</v>
      </c>
      <c r="D389" s="12" t="s">
        <v>171</v>
      </c>
      <c r="E389" s="12" t="s">
        <v>172</v>
      </c>
      <c r="F389" s="12" t="s">
        <v>30</v>
      </c>
      <c r="G389" s="12" t="s">
        <v>31</v>
      </c>
      <c r="H389" s="49">
        <v>25</v>
      </c>
      <c r="I389" s="49">
        <v>0.3</v>
      </c>
      <c r="J389" s="12" t="s">
        <v>1318</v>
      </c>
      <c r="K389" s="12" t="s">
        <v>3028</v>
      </c>
      <c r="L389" s="12" t="s">
        <v>3029</v>
      </c>
      <c r="M389" s="12">
        <v>0</v>
      </c>
      <c r="N389" s="12">
        <v>0</v>
      </c>
      <c r="O389" s="12">
        <v>0</v>
      </c>
      <c r="P389" s="12">
        <v>0</v>
      </c>
      <c r="Q389" s="12" t="s">
        <v>3030</v>
      </c>
      <c r="R389" s="12" t="s">
        <v>3031</v>
      </c>
      <c r="S389" s="12" t="s">
        <v>3032</v>
      </c>
    </row>
    <row r="390" spans="1:19" ht="15" customHeight="1" x14ac:dyDescent="0.25">
      <c r="A390" s="12" t="s">
        <v>3422</v>
      </c>
      <c r="B390" s="12" t="s">
        <v>180</v>
      </c>
      <c r="C390" s="12" t="s">
        <v>181</v>
      </c>
      <c r="D390" s="12" t="s">
        <v>171</v>
      </c>
      <c r="E390" s="12" t="s">
        <v>172</v>
      </c>
      <c r="F390" s="12" t="s">
        <v>34</v>
      </c>
      <c r="G390" s="12" t="s">
        <v>35</v>
      </c>
      <c r="H390" s="49">
        <v>25</v>
      </c>
      <c r="I390" s="49">
        <v>0.3</v>
      </c>
      <c r="J390" s="12" t="s">
        <v>1318</v>
      </c>
      <c r="K390" s="12" t="s">
        <v>3028</v>
      </c>
      <c r="L390" s="12" t="s">
        <v>3029</v>
      </c>
      <c r="M390" s="12">
        <v>0</v>
      </c>
      <c r="N390" s="12">
        <v>1</v>
      </c>
      <c r="O390" s="12">
        <v>0</v>
      </c>
      <c r="P390" s="12">
        <v>0</v>
      </c>
      <c r="Q390" s="12" t="s">
        <v>3030</v>
      </c>
      <c r="R390" s="12" t="s">
        <v>3034</v>
      </c>
      <c r="S390" s="12" t="s">
        <v>3032</v>
      </c>
    </row>
    <row r="391" spans="1:19" ht="15" customHeight="1" x14ac:dyDescent="0.25">
      <c r="A391" s="12" t="s">
        <v>3423</v>
      </c>
      <c r="B391" s="12" t="s">
        <v>180</v>
      </c>
      <c r="C391" s="12" t="s">
        <v>181</v>
      </c>
      <c r="D391" s="12" t="s">
        <v>171</v>
      </c>
      <c r="E391" s="12" t="s">
        <v>172</v>
      </c>
      <c r="F391" s="12" t="s">
        <v>52</v>
      </c>
      <c r="G391" s="12" t="s">
        <v>53</v>
      </c>
      <c r="H391" s="49">
        <v>25</v>
      </c>
      <c r="I391" s="49">
        <v>0.3</v>
      </c>
      <c r="J391" s="12" t="s">
        <v>1318</v>
      </c>
      <c r="K391" s="12" t="s">
        <v>3028</v>
      </c>
      <c r="L391" s="12" t="s">
        <v>3029</v>
      </c>
      <c r="M391" s="12">
        <v>0</v>
      </c>
      <c r="N391" s="12">
        <v>0</v>
      </c>
      <c r="O391" s="12">
        <v>0</v>
      </c>
      <c r="P391" s="12">
        <v>0</v>
      </c>
      <c r="Q391" s="12" t="s">
        <v>3030</v>
      </c>
      <c r="R391" s="12" t="s">
        <v>3031</v>
      </c>
      <c r="S391" s="12" t="s">
        <v>3032</v>
      </c>
    </row>
    <row r="392" spans="1:19" ht="15" customHeight="1" x14ac:dyDescent="0.25">
      <c r="A392" s="12" t="s">
        <v>3424</v>
      </c>
      <c r="B392" s="12" t="s">
        <v>180</v>
      </c>
      <c r="C392" s="12" t="s">
        <v>181</v>
      </c>
      <c r="D392" s="12" t="s">
        <v>171</v>
      </c>
      <c r="E392" s="12" t="s">
        <v>172</v>
      </c>
      <c r="F392" s="12" t="s">
        <v>72</v>
      </c>
      <c r="G392" s="12" t="s">
        <v>73</v>
      </c>
      <c r="H392" s="49">
        <v>25</v>
      </c>
      <c r="I392" s="49">
        <v>0.3</v>
      </c>
      <c r="J392" s="12" t="s">
        <v>1318</v>
      </c>
      <c r="K392" s="12" t="s">
        <v>3028</v>
      </c>
      <c r="L392" s="12" t="s">
        <v>3029</v>
      </c>
      <c r="M392" s="12">
        <v>0</v>
      </c>
      <c r="N392" s="12">
        <v>0</v>
      </c>
      <c r="O392" s="12">
        <v>0</v>
      </c>
      <c r="P392" s="12">
        <v>0</v>
      </c>
      <c r="Q392" s="12" t="s">
        <v>3030</v>
      </c>
      <c r="R392" s="12" t="s">
        <v>3031</v>
      </c>
      <c r="S392" s="12" t="s">
        <v>3032</v>
      </c>
    </row>
    <row r="393" spans="1:19" ht="15" customHeight="1" x14ac:dyDescent="0.25">
      <c r="A393" s="12" t="s">
        <v>3425</v>
      </c>
      <c r="B393" s="12" t="s">
        <v>180</v>
      </c>
      <c r="C393" s="12" t="s">
        <v>181</v>
      </c>
      <c r="D393" s="12" t="s">
        <v>171</v>
      </c>
      <c r="E393" s="12" t="s">
        <v>172</v>
      </c>
      <c r="F393" s="12" t="s">
        <v>76</v>
      </c>
      <c r="G393" s="12" t="s">
        <v>77</v>
      </c>
      <c r="H393" s="49">
        <v>25</v>
      </c>
      <c r="I393" s="49">
        <v>0.3</v>
      </c>
      <c r="J393" s="12" t="s">
        <v>1318</v>
      </c>
      <c r="K393" s="12" t="s">
        <v>3028</v>
      </c>
      <c r="L393" s="12" t="s">
        <v>3029</v>
      </c>
      <c r="M393" s="12">
        <v>0</v>
      </c>
      <c r="N393" s="12">
        <v>0</v>
      </c>
      <c r="O393" s="12">
        <v>0</v>
      </c>
      <c r="P393" s="12">
        <v>0</v>
      </c>
      <c r="Q393" s="12" t="s">
        <v>3030</v>
      </c>
      <c r="R393" s="12" t="s">
        <v>3031</v>
      </c>
      <c r="S393" s="12" t="s">
        <v>3032</v>
      </c>
    </row>
    <row r="394" spans="1:19" ht="15" customHeight="1" x14ac:dyDescent="0.25">
      <c r="A394" s="12" t="s">
        <v>3426</v>
      </c>
      <c r="B394" s="12" t="s">
        <v>180</v>
      </c>
      <c r="C394" s="12" t="s">
        <v>181</v>
      </c>
      <c r="D394" s="12" t="s">
        <v>171</v>
      </c>
      <c r="E394" s="12" t="s">
        <v>172</v>
      </c>
      <c r="F394" s="12" t="s">
        <v>84</v>
      </c>
      <c r="G394" s="12" t="s">
        <v>85</v>
      </c>
      <c r="H394" s="49">
        <v>25</v>
      </c>
      <c r="I394" s="49">
        <v>0.3</v>
      </c>
      <c r="J394" s="12" t="s">
        <v>1318</v>
      </c>
      <c r="K394" s="12" t="s">
        <v>3028</v>
      </c>
      <c r="L394" s="12" t="s">
        <v>3029</v>
      </c>
      <c r="M394" s="12">
        <v>1</v>
      </c>
      <c r="N394" s="12">
        <v>1</v>
      </c>
      <c r="O394" s="12">
        <v>0</v>
      </c>
      <c r="P394" s="12">
        <v>0</v>
      </c>
      <c r="Q394" s="12" t="s">
        <v>3030</v>
      </c>
      <c r="R394" s="12" t="s">
        <v>3045</v>
      </c>
      <c r="S394" s="12" t="s">
        <v>3032</v>
      </c>
    </row>
    <row r="395" spans="1:19" ht="15" customHeight="1" x14ac:dyDescent="0.25">
      <c r="A395" s="12" t="s">
        <v>3427</v>
      </c>
      <c r="B395" s="12" t="s">
        <v>180</v>
      </c>
      <c r="C395" s="12" t="s">
        <v>181</v>
      </c>
      <c r="D395" s="12" t="s">
        <v>177</v>
      </c>
      <c r="E395" s="12" t="s">
        <v>178</v>
      </c>
      <c r="F395" s="12" t="s">
        <v>4</v>
      </c>
      <c r="G395" s="12" t="s">
        <v>5</v>
      </c>
      <c r="H395" s="49">
        <v>25</v>
      </c>
      <c r="I395" s="49">
        <v>0.6</v>
      </c>
      <c r="J395" s="12" t="s">
        <v>1318</v>
      </c>
      <c r="K395" s="12" t="s">
        <v>3028</v>
      </c>
      <c r="L395" s="12" t="s">
        <v>3029</v>
      </c>
      <c r="M395" s="12">
        <v>0</v>
      </c>
      <c r="N395" s="12">
        <v>0</v>
      </c>
      <c r="O395" s="12">
        <v>0</v>
      </c>
      <c r="P395" s="12">
        <v>0</v>
      </c>
      <c r="Q395" s="12" t="s">
        <v>3030</v>
      </c>
      <c r="R395" s="12" t="s">
        <v>3031</v>
      </c>
      <c r="S395" s="12" t="s">
        <v>3032</v>
      </c>
    </row>
    <row r="396" spans="1:19" ht="15" customHeight="1" x14ac:dyDescent="0.25">
      <c r="A396" s="12" t="s">
        <v>3428</v>
      </c>
      <c r="B396" s="12" t="s">
        <v>180</v>
      </c>
      <c r="C396" s="12" t="s">
        <v>181</v>
      </c>
      <c r="D396" s="12" t="s">
        <v>177</v>
      </c>
      <c r="E396" s="12" t="s">
        <v>178</v>
      </c>
      <c r="F396" s="12" t="s">
        <v>26</v>
      </c>
      <c r="G396" s="12" t="s">
        <v>27</v>
      </c>
      <c r="H396" s="49">
        <v>25</v>
      </c>
      <c r="I396" s="49">
        <v>0.6</v>
      </c>
      <c r="J396" s="12" t="s">
        <v>1318</v>
      </c>
      <c r="K396" s="12" t="s">
        <v>3028</v>
      </c>
      <c r="L396" s="12" t="s">
        <v>3029</v>
      </c>
      <c r="M396" s="12">
        <v>0</v>
      </c>
      <c r="N396" s="12">
        <v>0</v>
      </c>
      <c r="O396" s="12">
        <v>0</v>
      </c>
      <c r="P396" s="12">
        <v>0</v>
      </c>
      <c r="Q396" s="12" t="s">
        <v>3030</v>
      </c>
      <c r="R396" s="12" t="s">
        <v>3031</v>
      </c>
      <c r="S396" s="12" t="s">
        <v>3032</v>
      </c>
    </row>
    <row r="397" spans="1:19" ht="15" customHeight="1" x14ac:dyDescent="0.25">
      <c r="A397" s="12" t="s">
        <v>3429</v>
      </c>
      <c r="B397" s="12" t="s">
        <v>180</v>
      </c>
      <c r="C397" s="12" t="s">
        <v>181</v>
      </c>
      <c r="D397" s="12" t="s">
        <v>177</v>
      </c>
      <c r="E397" s="12" t="s">
        <v>178</v>
      </c>
      <c r="F397" s="12" t="s">
        <v>30</v>
      </c>
      <c r="G397" s="12" t="s">
        <v>31</v>
      </c>
      <c r="H397" s="49">
        <v>25</v>
      </c>
      <c r="I397" s="49">
        <v>0.6</v>
      </c>
      <c r="J397" s="12" t="s">
        <v>1318</v>
      </c>
      <c r="K397" s="12" t="s">
        <v>3028</v>
      </c>
      <c r="L397" s="12" t="s">
        <v>3029</v>
      </c>
      <c r="M397" s="12">
        <v>0</v>
      </c>
      <c r="N397" s="12">
        <v>0</v>
      </c>
      <c r="O397" s="12">
        <v>0</v>
      </c>
      <c r="P397" s="12">
        <v>0</v>
      </c>
      <c r="Q397" s="12" t="s">
        <v>3030</v>
      </c>
      <c r="R397" s="12" t="s">
        <v>3031</v>
      </c>
      <c r="S397" s="12" t="s">
        <v>3032</v>
      </c>
    </row>
    <row r="398" spans="1:19" ht="15" customHeight="1" x14ac:dyDescent="0.25">
      <c r="A398" s="12" t="s">
        <v>3430</v>
      </c>
      <c r="B398" s="12" t="s">
        <v>180</v>
      </c>
      <c r="C398" s="12" t="s">
        <v>181</v>
      </c>
      <c r="D398" s="12" t="s">
        <v>177</v>
      </c>
      <c r="E398" s="12" t="s">
        <v>178</v>
      </c>
      <c r="F398" s="12" t="s">
        <v>34</v>
      </c>
      <c r="G398" s="12" t="s">
        <v>35</v>
      </c>
      <c r="H398" s="49">
        <v>25</v>
      </c>
      <c r="I398" s="49">
        <v>0.6</v>
      </c>
      <c r="J398" s="12" t="s">
        <v>1318</v>
      </c>
      <c r="K398" s="12" t="s">
        <v>3028</v>
      </c>
      <c r="L398" s="12" t="s">
        <v>3029</v>
      </c>
      <c r="M398" s="12">
        <v>0</v>
      </c>
      <c r="N398" s="12">
        <v>1</v>
      </c>
      <c r="O398" s="12">
        <v>0</v>
      </c>
      <c r="P398" s="12">
        <v>0</v>
      </c>
      <c r="Q398" s="12" t="s">
        <v>3030</v>
      </c>
      <c r="R398" s="12" t="s">
        <v>3034</v>
      </c>
      <c r="S398" s="12" t="s">
        <v>3032</v>
      </c>
    </row>
    <row r="399" spans="1:19" ht="15" customHeight="1" x14ac:dyDescent="0.25">
      <c r="A399" s="12" t="s">
        <v>3431</v>
      </c>
      <c r="B399" s="12" t="s">
        <v>180</v>
      </c>
      <c r="C399" s="12" t="s">
        <v>181</v>
      </c>
      <c r="D399" s="12" t="s">
        <v>177</v>
      </c>
      <c r="E399" s="12" t="s">
        <v>178</v>
      </c>
      <c r="F399" s="12" t="s">
        <v>52</v>
      </c>
      <c r="G399" s="12" t="s">
        <v>53</v>
      </c>
      <c r="H399" s="49">
        <v>25</v>
      </c>
      <c r="I399" s="49">
        <v>0.6</v>
      </c>
      <c r="J399" s="12" t="s">
        <v>1318</v>
      </c>
      <c r="K399" s="12" t="s">
        <v>3028</v>
      </c>
      <c r="L399" s="12" t="s">
        <v>3029</v>
      </c>
      <c r="M399" s="12">
        <v>0</v>
      </c>
      <c r="N399" s="12">
        <v>0</v>
      </c>
      <c r="O399" s="12">
        <v>0</v>
      </c>
      <c r="P399" s="12">
        <v>0</v>
      </c>
      <c r="Q399" s="12" t="s">
        <v>3030</v>
      </c>
      <c r="R399" s="12" t="s">
        <v>3031</v>
      </c>
      <c r="S399" s="12" t="s">
        <v>3032</v>
      </c>
    </row>
    <row r="400" spans="1:19" ht="15" customHeight="1" x14ac:dyDescent="0.25">
      <c r="A400" s="12" t="s">
        <v>3432</v>
      </c>
      <c r="B400" s="12" t="s">
        <v>180</v>
      </c>
      <c r="C400" s="12" t="s">
        <v>181</v>
      </c>
      <c r="D400" s="12" t="s">
        <v>177</v>
      </c>
      <c r="E400" s="12" t="s">
        <v>178</v>
      </c>
      <c r="F400" s="12" t="s">
        <v>72</v>
      </c>
      <c r="G400" s="12" t="s">
        <v>73</v>
      </c>
      <c r="H400" s="49">
        <v>25</v>
      </c>
      <c r="I400" s="49">
        <v>0.6</v>
      </c>
      <c r="J400" s="12" t="s">
        <v>1318</v>
      </c>
      <c r="K400" s="12" t="s">
        <v>3028</v>
      </c>
      <c r="L400" s="12" t="s">
        <v>3029</v>
      </c>
      <c r="M400" s="12">
        <v>0</v>
      </c>
      <c r="N400" s="12">
        <v>0</v>
      </c>
      <c r="O400" s="12">
        <v>0</v>
      </c>
      <c r="P400" s="12">
        <v>0</v>
      </c>
      <c r="Q400" s="12" t="s">
        <v>3030</v>
      </c>
      <c r="R400" s="12" t="s">
        <v>3031</v>
      </c>
      <c r="S400" s="12" t="s">
        <v>3032</v>
      </c>
    </row>
    <row r="401" spans="1:19" ht="15" customHeight="1" x14ac:dyDescent="0.25">
      <c r="A401" s="12" t="s">
        <v>3433</v>
      </c>
      <c r="B401" s="12" t="s">
        <v>180</v>
      </c>
      <c r="C401" s="12" t="s">
        <v>181</v>
      </c>
      <c r="D401" s="12" t="s">
        <v>177</v>
      </c>
      <c r="E401" s="12" t="s">
        <v>178</v>
      </c>
      <c r="F401" s="12" t="s">
        <v>76</v>
      </c>
      <c r="G401" s="12" t="s">
        <v>77</v>
      </c>
      <c r="H401" s="49">
        <v>25</v>
      </c>
      <c r="I401" s="49">
        <v>0.6</v>
      </c>
      <c r="J401" s="12" t="s">
        <v>1318</v>
      </c>
      <c r="K401" s="12" t="s">
        <v>3028</v>
      </c>
      <c r="L401" s="12" t="s">
        <v>3029</v>
      </c>
      <c r="M401" s="12">
        <v>0</v>
      </c>
      <c r="N401" s="12">
        <v>0</v>
      </c>
      <c r="O401" s="12">
        <v>0</v>
      </c>
      <c r="P401" s="12">
        <v>0</v>
      </c>
      <c r="Q401" s="12" t="s">
        <v>3030</v>
      </c>
      <c r="R401" s="12" t="s">
        <v>3031</v>
      </c>
      <c r="S401" s="12" t="s">
        <v>3032</v>
      </c>
    </row>
    <row r="402" spans="1:19" ht="15" customHeight="1" x14ac:dyDescent="0.25">
      <c r="A402" s="12" t="s">
        <v>3434</v>
      </c>
      <c r="B402" s="12" t="s">
        <v>180</v>
      </c>
      <c r="C402" s="12" t="s">
        <v>181</v>
      </c>
      <c r="D402" s="12" t="s">
        <v>177</v>
      </c>
      <c r="E402" s="12" t="s">
        <v>178</v>
      </c>
      <c r="F402" s="12" t="s">
        <v>84</v>
      </c>
      <c r="G402" s="12" t="s">
        <v>85</v>
      </c>
      <c r="H402" s="49">
        <v>25</v>
      </c>
      <c r="I402" s="49">
        <v>0.6</v>
      </c>
      <c r="J402" s="12" t="s">
        <v>1318</v>
      </c>
      <c r="K402" s="12" t="s">
        <v>3028</v>
      </c>
      <c r="L402" s="12" t="s">
        <v>3029</v>
      </c>
      <c r="M402" s="12">
        <v>1</v>
      </c>
      <c r="N402" s="12">
        <v>0</v>
      </c>
      <c r="O402" s="12">
        <v>0</v>
      </c>
      <c r="P402" s="12">
        <v>0</v>
      </c>
      <c r="Q402" s="12" t="s">
        <v>3030</v>
      </c>
      <c r="R402" s="12" t="s">
        <v>3034</v>
      </c>
      <c r="S402" s="12" t="s">
        <v>3032</v>
      </c>
    </row>
    <row r="403" spans="1:19" ht="15" customHeight="1" x14ac:dyDescent="0.25">
      <c r="A403" s="12" t="s">
        <v>3435</v>
      </c>
      <c r="B403" s="12" t="s">
        <v>183</v>
      </c>
      <c r="C403" s="12" t="s">
        <v>184</v>
      </c>
      <c r="D403" s="12" t="s">
        <v>177</v>
      </c>
      <c r="E403" s="12" t="s">
        <v>178</v>
      </c>
      <c r="F403" s="12" t="s">
        <v>4</v>
      </c>
      <c r="G403" s="12" t="s">
        <v>5</v>
      </c>
      <c r="H403" s="49">
        <v>25</v>
      </c>
      <c r="I403" s="49">
        <v>0.5</v>
      </c>
      <c r="J403" s="12" t="s">
        <v>1318</v>
      </c>
      <c r="K403" s="12" t="s">
        <v>3028</v>
      </c>
      <c r="L403" s="12" t="s">
        <v>3029</v>
      </c>
      <c r="M403" s="12">
        <v>0</v>
      </c>
      <c r="N403" s="12">
        <v>0</v>
      </c>
      <c r="O403" s="12">
        <v>0</v>
      </c>
      <c r="P403" s="12">
        <v>0</v>
      </c>
      <c r="Q403" s="12" t="s">
        <v>3030</v>
      </c>
      <c r="R403" s="12" t="s">
        <v>3031</v>
      </c>
      <c r="S403" s="12" t="s">
        <v>3032</v>
      </c>
    </row>
    <row r="404" spans="1:19" ht="15" customHeight="1" x14ac:dyDescent="0.25">
      <c r="A404" s="12" t="s">
        <v>3436</v>
      </c>
      <c r="B404" s="12" t="s">
        <v>183</v>
      </c>
      <c r="C404" s="12" t="s">
        <v>184</v>
      </c>
      <c r="D404" s="12" t="s">
        <v>177</v>
      </c>
      <c r="E404" s="12" t="s">
        <v>178</v>
      </c>
      <c r="F404" s="12" t="s">
        <v>26</v>
      </c>
      <c r="G404" s="12" t="s">
        <v>27</v>
      </c>
      <c r="H404" s="49">
        <v>25</v>
      </c>
      <c r="I404" s="49">
        <v>0.5</v>
      </c>
      <c r="J404" s="12" t="s">
        <v>1318</v>
      </c>
      <c r="K404" s="12" t="s">
        <v>3028</v>
      </c>
      <c r="L404" s="12" t="s">
        <v>3029</v>
      </c>
      <c r="M404" s="12">
        <v>0</v>
      </c>
      <c r="N404" s="12">
        <v>0</v>
      </c>
      <c r="O404" s="12">
        <v>0</v>
      </c>
      <c r="P404" s="12">
        <v>0</v>
      </c>
      <c r="Q404" s="12" t="s">
        <v>3030</v>
      </c>
      <c r="R404" s="12" t="s">
        <v>3031</v>
      </c>
      <c r="S404" s="12" t="s">
        <v>3032</v>
      </c>
    </row>
    <row r="405" spans="1:19" ht="15" customHeight="1" x14ac:dyDescent="0.25">
      <c r="A405" s="12" t="s">
        <v>3437</v>
      </c>
      <c r="B405" s="12" t="s">
        <v>183</v>
      </c>
      <c r="C405" s="12" t="s">
        <v>184</v>
      </c>
      <c r="D405" s="12" t="s">
        <v>177</v>
      </c>
      <c r="E405" s="12" t="s">
        <v>178</v>
      </c>
      <c r="F405" s="12" t="s">
        <v>30</v>
      </c>
      <c r="G405" s="12" t="s">
        <v>31</v>
      </c>
      <c r="H405" s="49">
        <v>25</v>
      </c>
      <c r="I405" s="49">
        <v>0.5</v>
      </c>
      <c r="J405" s="12" t="s">
        <v>1318</v>
      </c>
      <c r="K405" s="12" t="s">
        <v>3028</v>
      </c>
      <c r="L405" s="12" t="s">
        <v>3029</v>
      </c>
      <c r="M405" s="12">
        <v>1</v>
      </c>
      <c r="N405" s="12">
        <v>0</v>
      </c>
      <c r="O405" s="12">
        <v>0</v>
      </c>
      <c r="P405" s="12">
        <v>0</v>
      </c>
      <c r="Q405" s="12" t="s">
        <v>3030</v>
      </c>
      <c r="R405" s="12" t="s">
        <v>3034</v>
      </c>
      <c r="S405" s="12" t="s">
        <v>3032</v>
      </c>
    </row>
    <row r="406" spans="1:19" ht="15" customHeight="1" x14ac:dyDescent="0.25">
      <c r="A406" s="12" t="s">
        <v>3438</v>
      </c>
      <c r="B406" s="12" t="s">
        <v>183</v>
      </c>
      <c r="C406" s="12" t="s">
        <v>184</v>
      </c>
      <c r="D406" s="12" t="s">
        <v>177</v>
      </c>
      <c r="E406" s="12" t="s">
        <v>178</v>
      </c>
      <c r="F406" s="12" t="s">
        <v>34</v>
      </c>
      <c r="G406" s="12" t="s">
        <v>35</v>
      </c>
      <c r="H406" s="49">
        <v>25</v>
      </c>
      <c r="I406" s="49">
        <v>0.5</v>
      </c>
      <c r="J406" s="12" t="s">
        <v>1318</v>
      </c>
      <c r="K406" s="12" t="s">
        <v>3028</v>
      </c>
      <c r="L406" s="12" t="s">
        <v>3029</v>
      </c>
      <c r="M406" s="12">
        <v>0</v>
      </c>
      <c r="N406" s="12">
        <v>1</v>
      </c>
      <c r="O406" s="12">
        <v>0</v>
      </c>
      <c r="P406" s="12">
        <v>0</v>
      </c>
      <c r="Q406" s="12" t="s">
        <v>3030</v>
      </c>
      <c r="R406" s="12" t="s">
        <v>3034</v>
      </c>
      <c r="S406" s="12" t="s">
        <v>3032</v>
      </c>
    </row>
    <row r="407" spans="1:19" ht="15" customHeight="1" x14ac:dyDescent="0.25">
      <c r="A407" s="12" t="s">
        <v>3439</v>
      </c>
      <c r="B407" s="12" t="s">
        <v>183</v>
      </c>
      <c r="C407" s="12" t="s">
        <v>184</v>
      </c>
      <c r="D407" s="12" t="s">
        <v>177</v>
      </c>
      <c r="E407" s="12" t="s">
        <v>178</v>
      </c>
      <c r="F407" s="12" t="s">
        <v>52</v>
      </c>
      <c r="G407" s="12" t="s">
        <v>53</v>
      </c>
      <c r="H407" s="49">
        <v>25</v>
      </c>
      <c r="I407" s="49">
        <v>0.5</v>
      </c>
      <c r="J407" s="12" t="s">
        <v>1318</v>
      </c>
      <c r="K407" s="12" t="s">
        <v>3028</v>
      </c>
      <c r="L407" s="12" t="s">
        <v>3029</v>
      </c>
      <c r="M407" s="12">
        <v>1</v>
      </c>
      <c r="N407" s="12">
        <v>0</v>
      </c>
      <c r="O407" s="12">
        <v>0</v>
      </c>
      <c r="P407" s="12">
        <v>0</v>
      </c>
      <c r="Q407" s="12" t="s">
        <v>3030</v>
      </c>
      <c r="R407" s="12" t="s">
        <v>3034</v>
      </c>
      <c r="S407" s="12" t="s">
        <v>3032</v>
      </c>
    </row>
    <row r="408" spans="1:19" ht="15" customHeight="1" x14ac:dyDescent="0.25">
      <c r="A408" s="12" t="s">
        <v>3440</v>
      </c>
      <c r="B408" s="12" t="s">
        <v>183</v>
      </c>
      <c r="C408" s="12" t="s">
        <v>184</v>
      </c>
      <c r="D408" s="12" t="s">
        <v>177</v>
      </c>
      <c r="E408" s="12" t="s">
        <v>178</v>
      </c>
      <c r="F408" s="12" t="s">
        <v>72</v>
      </c>
      <c r="G408" s="12" t="s">
        <v>73</v>
      </c>
      <c r="H408" s="49">
        <v>25</v>
      </c>
      <c r="I408" s="49">
        <v>0.5</v>
      </c>
      <c r="J408" s="12" t="s">
        <v>1318</v>
      </c>
      <c r="K408" s="12" t="s">
        <v>3028</v>
      </c>
      <c r="L408" s="12" t="s">
        <v>3029</v>
      </c>
      <c r="M408" s="12">
        <v>0</v>
      </c>
      <c r="N408" s="12">
        <v>0</v>
      </c>
      <c r="O408" s="12">
        <v>0</v>
      </c>
      <c r="P408" s="12">
        <v>0</v>
      </c>
      <c r="Q408" s="12" t="s">
        <v>3030</v>
      </c>
      <c r="R408" s="12" t="s">
        <v>3031</v>
      </c>
      <c r="S408" s="12" t="s">
        <v>3032</v>
      </c>
    </row>
    <row r="409" spans="1:19" ht="15" customHeight="1" x14ac:dyDescent="0.25">
      <c r="A409" s="12" t="s">
        <v>3441</v>
      </c>
      <c r="B409" s="12" t="s">
        <v>183</v>
      </c>
      <c r="C409" s="12" t="s">
        <v>184</v>
      </c>
      <c r="D409" s="12" t="s">
        <v>177</v>
      </c>
      <c r="E409" s="12" t="s">
        <v>178</v>
      </c>
      <c r="F409" s="12" t="s">
        <v>76</v>
      </c>
      <c r="G409" s="12" t="s">
        <v>77</v>
      </c>
      <c r="H409" s="49">
        <v>25</v>
      </c>
      <c r="I409" s="49">
        <v>0.5</v>
      </c>
      <c r="J409" s="12" t="s">
        <v>1318</v>
      </c>
      <c r="K409" s="12" t="s">
        <v>3028</v>
      </c>
      <c r="L409" s="12" t="s">
        <v>3029</v>
      </c>
      <c r="M409" s="12">
        <v>0</v>
      </c>
      <c r="N409" s="12">
        <v>0</v>
      </c>
      <c r="O409" s="12">
        <v>0</v>
      </c>
      <c r="P409" s="12">
        <v>0</v>
      </c>
      <c r="Q409" s="12" t="s">
        <v>3030</v>
      </c>
      <c r="R409" s="12" t="s">
        <v>3031</v>
      </c>
      <c r="S409" s="12" t="s">
        <v>3032</v>
      </c>
    </row>
    <row r="410" spans="1:19" ht="15" customHeight="1" x14ac:dyDescent="0.25">
      <c r="A410" s="12" t="s">
        <v>3442</v>
      </c>
      <c r="B410" s="12" t="s">
        <v>183</v>
      </c>
      <c r="C410" s="12" t="s">
        <v>184</v>
      </c>
      <c r="D410" s="12" t="s">
        <v>177</v>
      </c>
      <c r="E410" s="12" t="s">
        <v>178</v>
      </c>
      <c r="F410" s="12" t="s">
        <v>84</v>
      </c>
      <c r="G410" s="12" t="s">
        <v>85</v>
      </c>
      <c r="H410" s="49">
        <v>25</v>
      </c>
      <c r="I410" s="49">
        <v>0.5</v>
      </c>
      <c r="J410" s="12" t="s">
        <v>1318</v>
      </c>
      <c r="K410" s="12" t="s">
        <v>3028</v>
      </c>
      <c r="L410" s="12" t="s">
        <v>3029</v>
      </c>
      <c r="M410" s="12">
        <v>0</v>
      </c>
      <c r="N410" s="12">
        <v>0</v>
      </c>
      <c r="O410" s="12">
        <v>0</v>
      </c>
      <c r="P410" s="12">
        <v>0</v>
      </c>
      <c r="Q410" s="12" t="s">
        <v>3030</v>
      </c>
      <c r="R410" s="12" t="s">
        <v>3031</v>
      </c>
      <c r="S410" s="12" t="s">
        <v>3032</v>
      </c>
    </row>
    <row r="411" spans="1:19" ht="15" customHeight="1" x14ac:dyDescent="0.25">
      <c r="A411" s="12" t="s">
        <v>3443</v>
      </c>
      <c r="B411" s="12" t="s">
        <v>183</v>
      </c>
      <c r="C411" s="12" t="s">
        <v>184</v>
      </c>
      <c r="D411" s="12" t="s">
        <v>180</v>
      </c>
      <c r="E411" s="12" t="s">
        <v>181</v>
      </c>
      <c r="F411" s="12" t="s">
        <v>4</v>
      </c>
      <c r="G411" s="12" t="s">
        <v>5</v>
      </c>
      <c r="H411" s="49">
        <v>25</v>
      </c>
      <c r="I411" s="49">
        <v>1</v>
      </c>
      <c r="J411" s="12" t="s">
        <v>1318</v>
      </c>
      <c r="K411" s="12" t="s">
        <v>3028</v>
      </c>
      <c r="L411" s="12" t="s">
        <v>3029</v>
      </c>
      <c r="M411" s="12">
        <v>0</v>
      </c>
      <c r="N411" s="12">
        <v>0</v>
      </c>
      <c r="O411" s="12">
        <v>0</v>
      </c>
      <c r="P411" s="12">
        <v>0</v>
      </c>
      <c r="Q411" s="12" t="s">
        <v>3030</v>
      </c>
      <c r="R411" s="12" t="s">
        <v>3031</v>
      </c>
      <c r="S411" s="12" t="s">
        <v>3032</v>
      </c>
    </row>
    <row r="412" spans="1:19" ht="15" customHeight="1" x14ac:dyDescent="0.25">
      <c r="A412" s="12" t="s">
        <v>3444</v>
      </c>
      <c r="B412" s="12" t="s">
        <v>183</v>
      </c>
      <c r="C412" s="12" t="s">
        <v>184</v>
      </c>
      <c r="D412" s="12" t="s">
        <v>180</v>
      </c>
      <c r="E412" s="12" t="s">
        <v>181</v>
      </c>
      <c r="F412" s="12" t="s">
        <v>26</v>
      </c>
      <c r="G412" s="12" t="s">
        <v>27</v>
      </c>
      <c r="H412" s="49">
        <v>25</v>
      </c>
      <c r="I412" s="49">
        <v>1</v>
      </c>
      <c r="J412" s="12" t="s">
        <v>1318</v>
      </c>
      <c r="K412" s="12" t="s">
        <v>3028</v>
      </c>
      <c r="L412" s="12" t="s">
        <v>3029</v>
      </c>
      <c r="M412" s="12">
        <v>0</v>
      </c>
      <c r="N412" s="12">
        <v>1</v>
      </c>
      <c r="O412" s="12">
        <v>0</v>
      </c>
      <c r="P412" s="12">
        <v>0</v>
      </c>
      <c r="Q412" s="12" t="s">
        <v>3030</v>
      </c>
      <c r="R412" s="12" t="s">
        <v>3034</v>
      </c>
      <c r="S412" s="12" t="s">
        <v>3032</v>
      </c>
    </row>
    <row r="413" spans="1:19" ht="15" customHeight="1" x14ac:dyDescent="0.25">
      <c r="A413" s="12" t="s">
        <v>3445</v>
      </c>
      <c r="B413" s="12" t="s">
        <v>183</v>
      </c>
      <c r="C413" s="12" t="s">
        <v>184</v>
      </c>
      <c r="D413" s="12" t="s">
        <v>180</v>
      </c>
      <c r="E413" s="12" t="s">
        <v>181</v>
      </c>
      <c r="F413" s="12" t="s">
        <v>30</v>
      </c>
      <c r="G413" s="12" t="s">
        <v>31</v>
      </c>
      <c r="H413" s="49">
        <v>25</v>
      </c>
      <c r="I413" s="49">
        <v>1</v>
      </c>
      <c r="J413" s="12" t="s">
        <v>1318</v>
      </c>
      <c r="K413" s="12" t="s">
        <v>3028</v>
      </c>
      <c r="L413" s="12" t="s">
        <v>3029</v>
      </c>
      <c r="M413" s="12">
        <v>1</v>
      </c>
      <c r="N413" s="12">
        <v>0</v>
      </c>
      <c r="O413" s="12">
        <v>0</v>
      </c>
      <c r="P413" s="12">
        <v>0</v>
      </c>
      <c r="Q413" s="12" t="s">
        <v>3030</v>
      </c>
      <c r="R413" s="12" t="s">
        <v>3034</v>
      </c>
      <c r="S413" s="12" t="s">
        <v>3032</v>
      </c>
    </row>
    <row r="414" spans="1:19" ht="15" customHeight="1" x14ac:dyDescent="0.25">
      <c r="A414" s="12" t="s">
        <v>3446</v>
      </c>
      <c r="B414" s="12" t="s">
        <v>183</v>
      </c>
      <c r="C414" s="12" t="s">
        <v>184</v>
      </c>
      <c r="D414" s="12" t="s">
        <v>180</v>
      </c>
      <c r="E414" s="12" t="s">
        <v>181</v>
      </c>
      <c r="F414" s="12" t="s">
        <v>34</v>
      </c>
      <c r="G414" s="12" t="s">
        <v>35</v>
      </c>
      <c r="H414" s="49">
        <v>25</v>
      </c>
      <c r="I414" s="49">
        <v>1</v>
      </c>
      <c r="J414" s="12" t="s">
        <v>1318</v>
      </c>
      <c r="K414" s="12" t="s">
        <v>3028</v>
      </c>
      <c r="L414" s="12" t="s">
        <v>3029</v>
      </c>
      <c r="M414" s="12">
        <v>0</v>
      </c>
      <c r="N414" s="12">
        <v>2</v>
      </c>
      <c r="O414" s="12">
        <v>0</v>
      </c>
      <c r="P414" s="12">
        <v>1</v>
      </c>
      <c r="Q414" s="12" t="s">
        <v>3030</v>
      </c>
      <c r="R414" s="12" t="s">
        <v>3034</v>
      </c>
      <c r="S414" s="12" t="s">
        <v>3032</v>
      </c>
    </row>
    <row r="415" spans="1:19" ht="15" customHeight="1" x14ac:dyDescent="0.25">
      <c r="A415" s="12" t="s">
        <v>3447</v>
      </c>
      <c r="B415" s="12" t="s">
        <v>183</v>
      </c>
      <c r="C415" s="12" t="s">
        <v>184</v>
      </c>
      <c r="D415" s="12" t="s">
        <v>180</v>
      </c>
      <c r="E415" s="12" t="s">
        <v>181</v>
      </c>
      <c r="F415" s="12" t="s">
        <v>52</v>
      </c>
      <c r="G415" s="12" t="s">
        <v>53</v>
      </c>
      <c r="H415" s="49">
        <v>25</v>
      </c>
      <c r="I415" s="49">
        <v>1</v>
      </c>
      <c r="J415" s="12" t="s">
        <v>1318</v>
      </c>
      <c r="K415" s="12" t="s">
        <v>3028</v>
      </c>
      <c r="L415" s="12" t="s">
        <v>3029</v>
      </c>
      <c r="M415" s="12">
        <v>1</v>
      </c>
      <c r="N415" s="12">
        <v>0</v>
      </c>
      <c r="O415" s="12">
        <v>0</v>
      </c>
      <c r="P415" s="12">
        <v>0</v>
      </c>
      <c r="Q415" s="12" t="s">
        <v>3030</v>
      </c>
      <c r="R415" s="12" t="s">
        <v>3034</v>
      </c>
      <c r="S415" s="12" t="s">
        <v>3032</v>
      </c>
    </row>
    <row r="416" spans="1:19" ht="15" customHeight="1" x14ac:dyDescent="0.25">
      <c r="A416" s="12" t="s">
        <v>3448</v>
      </c>
      <c r="B416" s="12" t="s">
        <v>183</v>
      </c>
      <c r="C416" s="12" t="s">
        <v>184</v>
      </c>
      <c r="D416" s="12" t="s">
        <v>180</v>
      </c>
      <c r="E416" s="12" t="s">
        <v>181</v>
      </c>
      <c r="F416" s="12" t="s">
        <v>72</v>
      </c>
      <c r="G416" s="12" t="s">
        <v>73</v>
      </c>
      <c r="H416" s="49">
        <v>25</v>
      </c>
      <c r="I416" s="49">
        <v>1</v>
      </c>
      <c r="J416" s="12" t="s">
        <v>1318</v>
      </c>
      <c r="K416" s="12" t="s">
        <v>3028</v>
      </c>
      <c r="L416" s="12" t="s">
        <v>3029</v>
      </c>
      <c r="M416" s="12">
        <v>0</v>
      </c>
      <c r="N416" s="12">
        <v>0</v>
      </c>
      <c r="O416" s="12">
        <v>0</v>
      </c>
      <c r="P416" s="12">
        <v>0</v>
      </c>
      <c r="Q416" s="12" t="s">
        <v>3030</v>
      </c>
      <c r="R416" s="12" t="s">
        <v>3031</v>
      </c>
      <c r="S416" s="12" t="s">
        <v>3032</v>
      </c>
    </row>
    <row r="417" spans="1:19" ht="15" customHeight="1" x14ac:dyDescent="0.25">
      <c r="A417" s="12" t="s">
        <v>3449</v>
      </c>
      <c r="B417" s="12" t="s">
        <v>183</v>
      </c>
      <c r="C417" s="12" t="s">
        <v>184</v>
      </c>
      <c r="D417" s="12" t="s">
        <v>180</v>
      </c>
      <c r="E417" s="12" t="s">
        <v>181</v>
      </c>
      <c r="F417" s="12" t="s">
        <v>76</v>
      </c>
      <c r="G417" s="12" t="s">
        <v>77</v>
      </c>
      <c r="H417" s="49">
        <v>25</v>
      </c>
      <c r="I417" s="49">
        <v>1</v>
      </c>
      <c r="J417" s="12" t="s">
        <v>1318</v>
      </c>
      <c r="K417" s="12" t="s">
        <v>3028</v>
      </c>
      <c r="L417" s="12" t="s">
        <v>3029</v>
      </c>
      <c r="M417" s="12">
        <v>0</v>
      </c>
      <c r="N417" s="12">
        <v>0</v>
      </c>
      <c r="O417" s="12">
        <v>0</v>
      </c>
      <c r="P417" s="12">
        <v>0</v>
      </c>
      <c r="Q417" s="12" t="s">
        <v>3030</v>
      </c>
      <c r="R417" s="12" t="s">
        <v>3031</v>
      </c>
      <c r="S417" s="12" t="s">
        <v>3032</v>
      </c>
    </row>
    <row r="418" spans="1:19" ht="15" customHeight="1" x14ac:dyDescent="0.25">
      <c r="A418" s="12" t="s">
        <v>3450</v>
      </c>
      <c r="B418" s="12" t="s">
        <v>183</v>
      </c>
      <c r="C418" s="12" t="s">
        <v>184</v>
      </c>
      <c r="D418" s="12" t="s">
        <v>180</v>
      </c>
      <c r="E418" s="12" t="s">
        <v>181</v>
      </c>
      <c r="F418" s="12" t="s">
        <v>84</v>
      </c>
      <c r="G418" s="12" t="s">
        <v>85</v>
      </c>
      <c r="H418" s="49">
        <v>25</v>
      </c>
      <c r="I418" s="49">
        <v>1</v>
      </c>
      <c r="J418" s="12" t="s">
        <v>1318</v>
      </c>
      <c r="K418" s="12" t="s">
        <v>3028</v>
      </c>
      <c r="L418" s="12" t="s">
        <v>3029</v>
      </c>
      <c r="M418" s="12">
        <v>0</v>
      </c>
      <c r="N418" s="12">
        <v>0</v>
      </c>
      <c r="O418" s="12">
        <v>0</v>
      </c>
      <c r="P418" s="12">
        <v>0</v>
      </c>
      <c r="Q418" s="12" t="s">
        <v>3030</v>
      </c>
      <c r="R418" s="12" t="s">
        <v>3031</v>
      </c>
      <c r="S418" s="12" t="s">
        <v>3032</v>
      </c>
    </row>
    <row r="419" spans="1:19" ht="15" customHeight="1" x14ac:dyDescent="0.25">
      <c r="A419" s="12" t="s">
        <v>3451</v>
      </c>
      <c r="B419" s="12" t="s">
        <v>183</v>
      </c>
      <c r="C419" s="12" t="s">
        <v>184</v>
      </c>
      <c r="D419" s="12" t="s">
        <v>171</v>
      </c>
      <c r="E419" s="12" t="s">
        <v>172</v>
      </c>
      <c r="F419" s="12" t="s">
        <v>4</v>
      </c>
      <c r="G419" s="12" t="s">
        <v>5</v>
      </c>
      <c r="H419" s="49">
        <v>25</v>
      </c>
      <c r="I419" s="49">
        <v>1.1000000000000001</v>
      </c>
      <c r="J419" s="12" t="s">
        <v>1318</v>
      </c>
      <c r="K419" s="12" t="s">
        <v>3028</v>
      </c>
      <c r="L419" s="12" t="s">
        <v>3029</v>
      </c>
      <c r="M419" s="12">
        <v>0</v>
      </c>
      <c r="N419" s="12">
        <v>0</v>
      </c>
      <c r="O419" s="12">
        <v>0</v>
      </c>
      <c r="P419" s="12">
        <v>0</v>
      </c>
      <c r="Q419" s="12" t="s">
        <v>3030</v>
      </c>
      <c r="R419" s="12" t="s">
        <v>3031</v>
      </c>
      <c r="S419" s="12" t="s">
        <v>3032</v>
      </c>
    </row>
    <row r="420" spans="1:19" ht="15" customHeight="1" x14ac:dyDescent="0.25">
      <c r="A420" s="12" t="s">
        <v>3452</v>
      </c>
      <c r="B420" s="12" t="s">
        <v>183</v>
      </c>
      <c r="C420" s="12" t="s">
        <v>184</v>
      </c>
      <c r="D420" s="12" t="s">
        <v>171</v>
      </c>
      <c r="E420" s="12" t="s">
        <v>172</v>
      </c>
      <c r="F420" s="12" t="s">
        <v>26</v>
      </c>
      <c r="G420" s="12" t="s">
        <v>27</v>
      </c>
      <c r="H420" s="49">
        <v>25</v>
      </c>
      <c r="I420" s="49">
        <v>1.1000000000000001</v>
      </c>
      <c r="J420" s="12" t="s">
        <v>1318</v>
      </c>
      <c r="K420" s="12" t="s">
        <v>3028</v>
      </c>
      <c r="L420" s="12" t="s">
        <v>3029</v>
      </c>
      <c r="M420" s="12">
        <v>0</v>
      </c>
      <c r="N420" s="12">
        <v>1</v>
      </c>
      <c r="O420" s="12">
        <v>0</v>
      </c>
      <c r="P420" s="12">
        <v>0</v>
      </c>
      <c r="Q420" s="12" t="s">
        <v>3030</v>
      </c>
      <c r="R420" s="12" t="s">
        <v>3034</v>
      </c>
      <c r="S420" s="12" t="s">
        <v>3032</v>
      </c>
    </row>
    <row r="421" spans="1:19" ht="15" customHeight="1" x14ac:dyDescent="0.25">
      <c r="A421" s="12" t="s">
        <v>3453</v>
      </c>
      <c r="B421" s="12" t="s">
        <v>183</v>
      </c>
      <c r="C421" s="12" t="s">
        <v>184</v>
      </c>
      <c r="D421" s="12" t="s">
        <v>171</v>
      </c>
      <c r="E421" s="12" t="s">
        <v>172</v>
      </c>
      <c r="F421" s="12" t="s">
        <v>30</v>
      </c>
      <c r="G421" s="12" t="s">
        <v>31</v>
      </c>
      <c r="H421" s="49">
        <v>25</v>
      </c>
      <c r="I421" s="49">
        <v>1.1000000000000001</v>
      </c>
      <c r="J421" s="12" t="s">
        <v>1318</v>
      </c>
      <c r="K421" s="12" t="s">
        <v>3028</v>
      </c>
      <c r="L421" s="12" t="s">
        <v>3029</v>
      </c>
      <c r="M421" s="12">
        <v>1</v>
      </c>
      <c r="N421" s="12">
        <v>0</v>
      </c>
      <c r="O421" s="12">
        <v>0</v>
      </c>
      <c r="P421" s="12">
        <v>0</v>
      </c>
      <c r="Q421" s="12" t="s">
        <v>3030</v>
      </c>
      <c r="R421" s="12" t="s">
        <v>3034</v>
      </c>
      <c r="S421" s="12" t="s">
        <v>3032</v>
      </c>
    </row>
    <row r="422" spans="1:19" ht="15" customHeight="1" x14ac:dyDescent="0.25">
      <c r="A422" s="12" t="s">
        <v>3454</v>
      </c>
      <c r="B422" s="12" t="s">
        <v>183</v>
      </c>
      <c r="C422" s="12" t="s">
        <v>184</v>
      </c>
      <c r="D422" s="12" t="s">
        <v>171</v>
      </c>
      <c r="E422" s="12" t="s">
        <v>172</v>
      </c>
      <c r="F422" s="12" t="s">
        <v>34</v>
      </c>
      <c r="G422" s="12" t="s">
        <v>35</v>
      </c>
      <c r="H422" s="49">
        <v>25</v>
      </c>
      <c r="I422" s="49">
        <v>1.1000000000000001</v>
      </c>
      <c r="J422" s="12" t="s">
        <v>1318</v>
      </c>
      <c r="K422" s="12" t="s">
        <v>3028</v>
      </c>
      <c r="L422" s="12" t="s">
        <v>3029</v>
      </c>
      <c r="M422" s="12">
        <v>0</v>
      </c>
      <c r="N422" s="12">
        <v>1</v>
      </c>
      <c r="O422" s="12">
        <v>0</v>
      </c>
      <c r="P422" s="12">
        <v>0</v>
      </c>
      <c r="Q422" s="12" t="s">
        <v>3030</v>
      </c>
      <c r="R422" s="12" t="s">
        <v>3034</v>
      </c>
      <c r="S422" s="12" t="s">
        <v>3032</v>
      </c>
    </row>
    <row r="423" spans="1:19" ht="15" customHeight="1" x14ac:dyDescent="0.25">
      <c r="A423" s="12" t="s">
        <v>3455</v>
      </c>
      <c r="B423" s="12" t="s">
        <v>183</v>
      </c>
      <c r="C423" s="12" t="s">
        <v>184</v>
      </c>
      <c r="D423" s="12" t="s">
        <v>171</v>
      </c>
      <c r="E423" s="12" t="s">
        <v>172</v>
      </c>
      <c r="F423" s="12" t="s">
        <v>52</v>
      </c>
      <c r="G423" s="12" t="s">
        <v>53</v>
      </c>
      <c r="H423" s="49">
        <v>25</v>
      </c>
      <c r="I423" s="49">
        <v>1.1000000000000001</v>
      </c>
      <c r="J423" s="12" t="s">
        <v>1318</v>
      </c>
      <c r="K423" s="12" t="s">
        <v>3028</v>
      </c>
      <c r="L423" s="12" t="s">
        <v>3029</v>
      </c>
      <c r="M423" s="12">
        <v>1</v>
      </c>
      <c r="N423" s="12">
        <v>0</v>
      </c>
      <c r="O423" s="12">
        <v>0</v>
      </c>
      <c r="P423" s="12">
        <v>0</v>
      </c>
      <c r="Q423" s="12" t="s">
        <v>3030</v>
      </c>
      <c r="R423" s="12" t="s">
        <v>3034</v>
      </c>
      <c r="S423" s="12" t="s">
        <v>3032</v>
      </c>
    </row>
    <row r="424" spans="1:19" ht="15" customHeight="1" x14ac:dyDescent="0.25">
      <c r="A424" s="12" t="s">
        <v>3456</v>
      </c>
      <c r="B424" s="12" t="s">
        <v>183</v>
      </c>
      <c r="C424" s="12" t="s">
        <v>184</v>
      </c>
      <c r="D424" s="12" t="s">
        <v>171</v>
      </c>
      <c r="E424" s="12" t="s">
        <v>172</v>
      </c>
      <c r="F424" s="12" t="s">
        <v>72</v>
      </c>
      <c r="G424" s="12" t="s">
        <v>73</v>
      </c>
      <c r="H424" s="49">
        <v>25</v>
      </c>
      <c r="I424" s="49">
        <v>1.1000000000000001</v>
      </c>
      <c r="J424" s="12" t="s">
        <v>1318</v>
      </c>
      <c r="K424" s="12" t="s">
        <v>3028</v>
      </c>
      <c r="L424" s="12" t="s">
        <v>3029</v>
      </c>
      <c r="M424" s="12">
        <v>0</v>
      </c>
      <c r="N424" s="12">
        <v>0</v>
      </c>
      <c r="O424" s="12">
        <v>0</v>
      </c>
      <c r="P424" s="12">
        <v>0</v>
      </c>
      <c r="Q424" s="12" t="s">
        <v>3030</v>
      </c>
      <c r="R424" s="12" t="s">
        <v>3031</v>
      </c>
      <c r="S424" s="12" t="s">
        <v>3032</v>
      </c>
    </row>
    <row r="425" spans="1:19" ht="15" customHeight="1" x14ac:dyDescent="0.25">
      <c r="A425" s="12" t="s">
        <v>3457</v>
      </c>
      <c r="B425" s="12" t="s">
        <v>183</v>
      </c>
      <c r="C425" s="12" t="s">
        <v>184</v>
      </c>
      <c r="D425" s="12" t="s">
        <v>171</v>
      </c>
      <c r="E425" s="12" t="s">
        <v>172</v>
      </c>
      <c r="F425" s="12" t="s">
        <v>76</v>
      </c>
      <c r="G425" s="12" t="s">
        <v>77</v>
      </c>
      <c r="H425" s="49">
        <v>25</v>
      </c>
      <c r="I425" s="49">
        <v>1.1000000000000001</v>
      </c>
      <c r="J425" s="12" t="s">
        <v>1318</v>
      </c>
      <c r="K425" s="12" t="s">
        <v>3028</v>
      </c>
      <c r="L425" s="12" t="s">
        <v>3029</v>
      </c>
      <c r="M425" s="12">
        <v>0</v>
      </c>
      <c r="N425" s="12">
        <v>0</v>
      </c>
      <c r="O425" s="12">
        <v>0</v>
      </c>
      <c r="P425" s="12">
        <v>0</v>
      </c>
      <c r="Q425" s="12" t="s">
        <v>3030</v>
      </c>
      <c r="R425" s="12" t="s">
        <v>3031</v>
      </c>
      <c r="S425" s="12" t="s">
        <v>3032</v>
      </c>
    </row>
    <row r="426" spans="1:19" ht="15" customHeight="1" x14ac:dyDescent="0.25">
      <c r="A426" s="12" t="s">
        <v>3458</v>
      </c>
      <c r="B426" s="12" t="s">
        <v>183</v>
      </c>
      <c r="C426" s="12" t="s">
        <v>184</v>
      </c>
      <c r="D426" s="12" t="s">
        <v>171</v>
      </c>
      <c r="E426" s="12" t="s">
        <v>172</v>
      </c>
      <c r="F426" s="12" t="s">
        <v>84</v>
      </c>
      <c r="G426" s="12" t="s">
        <v>85</v>
      </c>
      <c r="H426" s="49">
        <v>25</v>
      </c>
      <c r="I426" s="49">
        <v>1.1000000000000001</v>
      </c>
      <c r="J426" s="12" t="s">
        <v>1318</v>
      </c>
      <c r="K426" s="12" t="s">
        <v>3028</v>
      </c>
      <c r="L426" s="12" t="s">
        <v>3029</v>
      </c>
      <c r="M426" s="12">
        <v>0</v>
      </c>
      <c r="N426" s="12">
        <v>1</v>
      </c>
      <c r="O426" s="12">
        <v>0</v>
      </c>
      <c r="P426" s="12">
        <v>0</v>
      </c>
      <c r="Q426" s="12" t="s">
        <v>3030</v>
      </c>
      <c r="R426" s="12" t="s">
        <v>3034</v>
      </c>
      <c r="S426" s="12" t="s">
        <v>3032</v>
      </c>
    </row>
    <row r="427" spans="1:19" ht="15" customHeight="1" x14ac:dyDescent="0.25">
      <c r="A427" s="12" t="s">
        <v>3459</v>
      </c>
      <c r="B427" s="12" t="s">
        <v>186</v>
      </c>
      <c r="C427" s="12" t="s">
        <v>187</v>
      </c>
      <c r="D427" s="12" t="s">
        <v>174</v>
      </c>
      <c r="E427" s="12" t="s">
        <v>175</v>
      </c>
      <c r="F427" s="12" t="s">
        <v>4</v>
      </c>
      <c r="G427" s="12" t="s">
        <v>5</v>
      </c>
      <c r="H427" s="49">
        <v>25</v>
      </c>
      <c r="I427" s="49">
        <v>0.3</v>
      </c>
      <c r="J427" s="12" t="s">
        <v>1318</v>
      </c>
      <c r="K427" s="12" t="s">
        <v>3028</v>
      </c>
      <c r="L427" s="12" t="s">
        <v>3029</v>
      </c>
      <c r="M427" s="12">
        <v>0</v>
      </c>
      <c r="N427" s="12">
        <v>0</v>
      </c>
      <c r="O427" s="12">
        <v>0</v>
      </c>
      <c r="P427" s="12">
        <v>0</v>
      </c>
      <c r="Q427" s="12" t="s">
        <v>3030</v>
      </c>
      <c r="R427" s="12" t="s">
        <v>3031</v>
      </c>
      <c r="S427" s="12" t="s">
        <v>3032</v>
      </c>
    </row>
    <row r="428" spans="1:19" ht="15" customHeight="1" x14ac:dyDescent="0.25">
      <c r="A428" s="12" t="s">
        <v>3460</v>
      </c>
      <c r="B428" s="12" t="s">
        <v>186</v>
      </c>
      <c r="C428" s="12" t="s">
        <v>187</v>
      </c>
      <c r="D428" s="12" t="s">
        <v>174</v>
      </c>
      <c r="E428" s="12" t="s">
        <v>175</v>
      </c>
      <c r="F428" s="12" t="s">
        <v>26</v>
      </c>
      <c r="G428" s="12" t="s">
        <v>27</v>
      </c>
      <c r="H428" s="49">
        <v>25</v>
      </c>
      <c r="I428" s="49">
        <v>0.3</v>
      </c>
      <c r="J428" s="12" t="s">
        <v>1318</v>
      </c>
      <c r="K428" s="12" t="s">
        <v>3028</v>
      </c>
      <c r="L428" s="12" t="s">
        <v>3029</v>
      </c>
      <c r="M428" s="12">
        <v>0</v>
      </c>
      <c r="N428" s="12">
        <v>1</v>
      </c>
      <c r="O428" s="12">
        <v>0</v>
      </c>
      <c r="P428" s="12">
        <v>0</v>
      </c>
      <c r="Q428" s="12" t="s">
        <v>3030</v>
      </c>
      <c r="R428" s="12" t="s">
        <v>3034</v>
      </c>
      <c r="S428" s="12" t="s">
        <v>3032</v>
      </c>
    </row>
    <row r="429" spans="1:19" ht="15" customHeight="1" x14ac:dyDescent="0.25">
      <c r="A429" s="12" t="s">
        <v>3461</v>
      </c>
      <c r="B429" s="12" t="s">
        <v>186</v>
      </c>
      <c r="C429" s="12" t="s">
        <v>187</v>
      </c>
      <c r="D429" s="12" t="s">
        <v>174</v>
      </c>
      <c r="E429" s="12" t="s">
        <v>175</v>
      </c>
      <c r="F429" s="12" t="s">
        <v>30</v>
      </c>
      <c r="G429" s="12" t="s">
        <v>31</v>
      </c>
      <c r="H429" s="49">
        <v>25</v>
      </c>
      <c r="I429" s="49">
        <v>0.3</v>
      </c>
      <c r="J429" s="12" t="s">
        <v>1318</v>
      </c>
      <c r="K429" s="12" t="s">
        <v>3028</v>
      </c>
      <c r="L429" s="12" t="s">
        <v>3029</v>
      </c>
      <c r="M429" s="12">
        <v>0</v>
      </c>
      <c r="N429" s="12">
        <v>0</v>
      </c>
      <c r="O429" s="12">
        <v>0</v>
      </c>
      <c r="P429" s="12">
        <v>0</v>
      </c>
      <c r="Q429" s="12" t="s">
        <v>3030</v>
      </c>
      <c r="R429" s="12" t="s">
        <v>3031</v>
      </c>
      <c r="S429" s="12" t="s">
        <v>3032</v>
      </c>
    </row>
    <row r="430" spans="1:19" ht="15" customHeight="1" x14ac:dyDescent="0.25">
      <c r="A430" s="12" t="s">
        <v>3462</v>
      </c>
      <c r="B430" s="12" t="s">
        <v>186</v>
      </c>
      <c r="C430" s="12" t="s">
        <v>187</v>
      </c>
      <c r="D430" s="12" t="s">
        <v>174</v>
      </c>
      <c r="E430" s="12" t="s">
        <v>175</v>
      </c>
      <c r="F430" s="12" t="s">
        <v>34</v>
      </c>
      <c r="G430" s="12" t="s">
        <v>35</v>
      </c>
      <c r="H430" s="49">
        <v>25</v>
      </c>
      <c r="I430" s="49">
        <v>0.3</v>
      </c>
      <c r="J430" s="12" t="s">
        <v>1318</v>
      </c>
      <c r="K430" s="12" t="s">
        <v>3028</v>
      </c>
      <c r="L430" s="12" t="s">
        <v>3029</v>
      </c>
      <c r="M430" s="12">
        <v>0</v>
      </c>
      <c r="N430" s="12">
        <v>2</v>
      </c>
      <c r="O430" s="12">
        <v>0</v>
      </c>
      <c r="P430" s="12">
        <v>1</v>
      </c>
      <c r="Q430" s="12" t="s">
        <v>3030</v>
      </c>
      <c r="R430" s="12" t="s">
        <v>3034</v>
      </c>
      <c r="S430" s="12" t="s">
        <v>3032</v>
      </c>
    </row>
    <row r="431" spans="1:19" ht="15" customHeight="1" x14ac:dyDescent="0.25">
      <c r="A431" s="12" t="s">
        <v>3463</v>
      </c>
      <c r="B431" s="12" t="s">
        <v>186</v>
      </c>
      <c r="C431" s="12" t="s">
        <v>187</v>
      </c>
      <c r="D431" s="12" t="s">
        <v>174</v>
      </c>
      <c r="E431" s="12" t="s">
        <v>175</v>
      </c>
      <c r="F431" s="12" t="s">
        <v>52</v>
      </c>
      <c r="G431" s="12" t="s">
        <v>53</v>
      </c>
      <c r="H431" s="49">
        <v>25</v>
      </c>
      <c r="I431" s="49">
        <v>0.3</v>
      </c>
      <c r="J431" s="12" t="s">
        <v>1318</v>
      </c>
      <c r="K431" s="12" t="s">
        <v>3028</v>
      </c>
      <c r="L431" s="12" t="s">
        <v>3029</v>
      </c>
      <c r="M431" s="12">
        <v>0</v>
      </c>
      <c r="N431" s="12">
        <v>0</v>
      </c>
      <c r="O431" s="12">
        <v>0</v>
      </c>
      <c r="P431" s="12">
        <v>0</v>
      </c>
      <c r="Q431" s="12" t="s">
        <v>3030</v>
      </c>
      <c r="R431" s="12" t="s">
        <v>3031</v>
      </c>
      <c r="S431" s="12" t="s">
        <v>3032</v>
      </c>
    </row>
    <row r="432" spans="1:19" ht="15" customHeight="1" x14ac:dyDescent="0.25">
      <c r="A432" s="12" t="s">
        <v>3464</v>
      </c>
      <c r="B432" s="12" t="s">
        <v>186</v>
      </c>
      <c r="C432" s="12" t="s">
        <v>187</v>
      </c>
      <c r="D432" s="12" t="s">
        <v>174</v>
      </c>
      <c r="E432" s="12" t="s">
        <v>175</v>
      </c>
      <c r="F432" s="12" t="s">
        <v>72</v>
      </c>
      <c r="G432" s="12" t="s">
        <v>73</v>
      </c>
      <c r="H432" s="49">
        <v>25</v>
      </c>
      <c r="I432" s="49">
        <v>0.3</v>
      </c>
      <c r="J432" s="12" t="s">
        <v>1318</v>
      </c>
      <c r="K432" s="12" t="s">
        <v>3028</v>
      </c>
      <c r="L432" s="12" t="s">
        <v>3029</v>
      </c>
      <c r="M432" s="12">
        <v>0</v>
      </c>
      <c r="N432" s="12">
        <v>1</v>
      </c>
      <c r="O432" s="12">
        <v>0</v>
      </c>
      <c r="P432" s="12">
        <v>0</v>
      </c>
      <c r="Q432" s="12" t="s">
        <v>3030</v>
      </c>
      <c r="R432" s="12" t="s">
        <v>3034</v>
      </c>
      <c r="S432" s="12" t="s">
        <v>3032</v>
      </c>
    </row>
    <row r="433" spans="1:19" ht="15" customHeight="1" x14ac:dyDescent="0.25">
      <c r="A433" s="12" t="s">
        <v>3465</v>
      </c>
      <c r="B433" s="12" t="s">
        <v>186</v>
      </c>
      <c r="C433" s="12" t="s">
        <v>187</v>
      </c>
      <c r="D433" s="12" t="s">
        <v>174</v>
      </c>
      <c r="E433" s="12" t="s">
        <v>175</v>
      </c>
      <c r="F433" s="12" t="s">
        <v>76</v>
      </c>
      <c r="G433" s="12" t="s">
        <v>77</v>
      </c>
      <c r="H433" s="49">
        <v>25</v>
      </c>
      <c r="I433" s="49">
        <v>0.3</v>
      </c>
      <c r="J433" s="12" t="s">
        <v>1318</v>
      </c>
      <c r="K433" s="12" t="s">
        <v>3028</v>
      </c>
      <c r="L433" s="12" t="s">
        <v>3029</v>
      </c>
      <c r="M433" s="12">
        <v>0</v>
      </c>
      <c r="N433" s="12">
        <v>0</v>
      </c>
      <c r="O433" s="12">
        <v>0</v>
      </c>
      <c r="P433" s="12">
        <v>0</v>
      </c>
      <c r="Q433" s="12" t="s">
        <v>3030</v>
      </c>
      <c r="R433" s="12" t="s">
        <v>3031</v>
      </c>
      <c r="S433" s="12" t="s">
        <v>3032</v>
      </c>
    </row>
    <row r="434" spans="1:19" ht="15" customHeight="1" x14ac:dyDescent="0.25">
      <c r="A434" s="12" t="s">
        <v>3466</v>
      </c>
      <c r="B434" s="12" t="s">
        <v>186</v>
      </c>
      <c r="C434" s="12" t="s">
        <v>187</v>
      </c>
      <c r="D434" s="12" t="s">
        <v>174</v>
      </c>
      <c r="E434" s="12" t="s">
        <v>175</v>
      </c>
      <c r="F434" s="12" t="s">
        <v>84</v>
      </c>
      <c r="G434" s="12" t="s">
        <v>85</v>
      </c>
      <c r="H434" s="49">
        <v>25</v>
      </c>
      <c r="I434" s="49">
        <v>0.3</v>
      </c>
      <c r="J434" s="12" t="s">
        <v>1318</v>
      </c>
      <c r="K434" s="12" t="s">
        <v>3028</v>
      </c>
      <c r="L434" s="12" t="s">
        <v>3029</v>
      </c>
      <c r="M434" s="12">
        <v>0</v>
      </c>
      <c r="N434" s="12">
        <v>1</v>
      </c>
      <c r="O434" s="12">
        <v>0</v>
      </c>
      <c r="P434" s="12">
        <v>0</v>
      </c>
      <c r="Q434" s="12" t="s">
        <v>3030</v>
      </c>
      <c r="R434" s="12" t="s">
        <v>3034</v>
      </c>
      <c r="S434" s="12" t="s">
        <v>3032</v>
      </c>
    </row>
    <row r="435" spans="1:19" ht="15" customHeight="1" x14ac:dyDescent="0.25">
      <c r="A435" s="12" t="s">
        <v>3467</v>
      </c>
      <c r="B435" s="12" t="s">
        <v>186</v>
      </c>
      <c r="C435" s="12" t="s">
        <v>187</v>
      </c>
      <c r="D435" s="12" t="s">
        <v>189</v>
      </c>
      <c r="E435" s="12" t="s">
        <v>190</v>
      </c>
      <c r="F435" s="12" t="s">
        <v>26</v>
      </c>
      <c r="G435" s="12" t="s">
        <v>27</v>
      </c>
      <c r="H435" s="49">
        <v>25</v>
      </c>
      <c r="I435" s="49">
        <v>0.5</v>
      </c>
      <c r="J435" s="12" t="s">
        <v>1318</v>
      </c>
      <c r="K435" s="12" t="s">
        <v>3028</v>
      </c>
      <c r="L435" s="12" t="s">
        <v>3029</v>
      </c>
      <c r="M435" s="12">
        <v>0</v>
      </c>
      <c r="N435" s="12">
        <v>1</v>
      </c>
      <c r="O435" s="12">
        <v>0</v>
      </c>
      <c r="P435" s="12">
        <v>0</v>
      </c>
      <c r="Q435" s="12" t="s">
        <v>3030</v>
      </c>
      <c r="R435" s="12" t="s">
        <v>3034</v>
      </c>
      <c r="S435" s="12" t="s">
        <v>3032</v>
      </c>
    </row>
    <row r="436" spans="1:19" ht="15" customHeight="1" x14ac:dyDescent="0.25">
      <c r="A436" s="12" t="s">
        <v>3468</v>
      </c>
      <c r="B436" s="12" t="s">
        <v>186</v>
      </c>
      <c r="C436" s="12" t="s">
        <v>187</v>
      </c>
      <c r="D436" s="12" t="s">
        <v>189</v>
      </c>
      <c r="E436" s="12" t="s">
        <v>190</v>
      </c>
      <c r="F436" s="12" t="s">
        <v>30</v>
      </c>
      <c r="G436" s="12" t="s">
        <v>31</v>
      </c>
      <c r="H436" s="49">
        <v>25</v>
      </c>
      <c r="I436" s="49">
        <v>0.5</v>
      </c>
      <c r="J436" s="12" t="s">
        <v>1318</v>
      </c>
      <c r="K436" s="12" t="s">
        <v>3028</v>
      </c>
      <c r="L436" s="12" t="s">
        <v>3029</v>
      </c>
      <c r="M436" s="12">
        <v>0</v>
      </c>
      <c r="N436" s="12">
        <v>0</v>
      </c>
      <c r="O436" s="12">
        <v>0</v>
      </c>
      <c r="P436" s="12">
        <v>0</v>
      </c>
      <c r="Q436" s="12" t="s">
        <v>3030</v>
      </c>
      <c r="R436" s="12" t="s">
        <v>3031</v>
      </c>
      <c r="S436" s="12" t="s">
        <v>3032</v>
      </c>
    </row>
    <row r="437" spans="1:19" ht="15" customHeight="1" x14ac:dyDescent="0.25">
      <c r="A437" s="12" t="s">
        <v>3469</v>
      </c>
      <c r="B437" s="12" t="s">
        <v>186</v>
      </c>
      <c r="C437" s="12" t="s">
        <v>187</v>
      </c>
      <c r="D437" s="12" t="s">
        <v>189</v>
      </c>
      <c r="E437" s="12" t="s">
        <v>190</v>
      </c>
      <c r="F437" s="12" t="s">
        <v>34</v>
      </c>
      <c r="G437" s="12" t="s">
        <v>35</v>
      </c>
      <c r="H437" s="49">
        <v>25</v>
      </c>
      <c r="I437" s="49">
        <v>0.5</v>
      </c>
      <c r="J437" s="12" t="s">
        <v>1318</v>
      </c>
      <c r="K437" s="12" t="s">
        <v>3028</v>
      </c>
      <c r="L437" s="12" t="s">
        <v>3029</v>
      </c>
      <c r="M437" s="12">
        <v>0</v>
      </c>
      <c r="N437" s="12">
        <v>1</v>
      </c>
      <c r="O437" s="12">
        <v>0</v>
      </c>
      <c r="P437" s="12">
        <v>0</v>
      </c>
      <c r="Q437" s="12" t="s">
        <v>3030</v>
      </c>
      <c r="R437" s="12" t="s">
        <v>3034</v>
      </c>
      <c r="S437" s="12" t="s">
        <v>3032</v>
      </c>
    </row>
    <row r="438" spans="1:19" ht="15" customHeight="1" x14ac:dyDescent="0.25">
      <c r="A438" s="12" t="s">
        <v>3470</v>
      </c>
      <c r="B438" s="12" t="s">
        <v>186</v>
      </c>
      <c r="C438" s="12" t="s">
        <v>187</v>
      </c>
      <c r="D438" s="12" t="s">
        <v>189</v>
      </c>
      <c r="E438" s="12" t="s">
        <v>190</v>
      </c>
      <c r="F438" s="12" t="s">
        <v>52</v>
      </c>
      <c r="G438" s="12" t="s">
        <v>53</v>
      </c>
      <c r="H438" s="49">
        <v>25</v>
      </c>
      <c r="I438" s="49">
        <v>0.5</v>
      </c>
      <c r="J438" s="12" t="s">
        <v>1318</v>
      </c>
      <c r="K438" s="12" t="s">
        <v>3028</v>
      </c>
      <c r="L438" s="12" t="s">
        <v>3029</v>
      </c>
      <c r="M438" s="12">
        <v>0</v>
      </c>
      <c r="N438" s="12">
        <v>0</v>
      </c>
      <c r="O438" s="12">
        <v>0</v>
      </c>
      <c r="P438" s="12">
        <v>0</v>
      </c>
      <c r="Q438" s="12" t="s">
        <v>3030</v>
      </c>
      <c r="R438" s="12" t="s">
        <v>3031</v>
      </c>
      <c r="S438" s="12" t="s">
        <v>3032</v>
      </c>
    </row>
    <row r="439" spans="1:19" ht="15" customHeight="1" x14ac:dyDescent="0.25">
      <c r="A439" s="12" t="s">
        <v>3471</v>
      </c>
      <c r="B439" s="12" t="s">
        <v>186</v>
      </c>
      <c r="C439" s="12" t="s">
        <v>187</v>
      </c>
      <c r="D439" s="12" t="s">
        <v>189</v>
      </c>
      <c r="E439" s="12" t="s">
        <v>190</v>
      </c>
      <c r="F439" s="12" t="s">
        <v>72</v>
      </c>
      <c r="G439" s="12" t="s">
        <v>73</v>
      </c>
      <c r="H439" s="49">
        <v>25</v>
      </c>
      <c r="I439" s="49">
        <v>0.5</v>
      </c>
      <c r="J439" s="12" t="s">
        <v>1318</v>
      </c>
      <c r="K439" s="12" t="s">
        <v>3028</v>
      </c>
      <c r="L439" s="12" t="s">
        <v>3029</v>
      </c>
      <c r="M439" s="12">
        <v>0</v>
      </c>
      <c r="N439" s="12">
        <v>1</v>
      </c>
      <c r="O439" s="12">
        <v>0</v>
      </c>
      <c r="P439" s="12">
        <v>0</v>
      </c>
      <c r="Q439" s="12" t="s">
        <v>3030</v>
      </c>
      <c r="R439" s="12" t="s">
        <v>3034</v>
      </c>
      <c r="S439" s="12" t="s">
        <v>3032</v>
      </c>
    </row>
    <row r="440" spans="1:19" ht="15" customHeight="1" x14ac:dyDescent="0.25">
      <c r="A440" s="12" t="s">
        <v>3472</v>
      </c>
      <c r="B440" s="12" t="s">
        <v>186</v>
      </c>
      <c r="C440" s="12" t="s">
        <v>187</v>
      </c>
      <c r="D440" s="12" t="s">
        <v>189</v>
      </c>
      <c r="E440" s="12" t="s">
        <v>190</v>
      </c>
      <c r="F440" s="12" t="s">
        <v>76</v>
      </c>
      <c r="G440" s="12" t="s">
        <v>77</v>
      </c>
      <c r="H440" s="49">
        <v>25</v>
      </c>
      <c r="I440" s="49">
        <v>0.5</v>
      </c>
      <c r="J440" s="12" t="s">
        <v>1318</v>
      </c>
      <c r="K440" s="12" t="s">
        <v>3028</v>
      </c>
      <c r="L440" s="12" t="s">
        <v>3029</v>
      </c>
      <c r="M440" s="12">
        <v>0</v>
      </c>
      <c r="N440" s="12">
        <v>0</v>
      </c>
      <c r="O440" s="12">
        <v>0</v>
      </c>
      <c r="P440" s="12">
        <v>0</v>
      </c>
      <c r="Q440" s="12" t="s">
        <v>3030</v>
      </c>
      <c r="R440" s="12" t="s">
        <v>3031</v>
      </c>
      <c r="S440" s="12" t="s">
        <v>3032</v>
      </c>
    </row>
    <row r="441" spans="1:19" ht="15" customHeight="1" x14ac:dyDescent="0.25">
      <c r="A441" s="12" t="s">
        <v>3473</v>
      </c>
      <c r="B441" s="12" t="s">
        <v>186</v>
      </c>
      <c r="C441" s="12" t="s">
        <v>187</v>
      </c>
      <c r="D441" s="12" t="s">
        <v>189</v>
      </c>
      <c r="E441" s="12" t="s">
        <v>190</v>
      </c>
      <c r="F441" s="12" t="s">
        <v>84</v>
      </c>
      <c r="G441" s="12" t="s">
        <v>85</v>
      </c>
      <c r="H441" s="49">
        <v>25</v>
      </c>
      <c r="I441" s="49">
        <v>0.5</v>
      </c>
      <c r="J441" s="12" t="s">
        <v>1318</v>
      </c>
      <c r="K441" s="12" t="s">
        <v>3028</v>
      </c>
      <c r="L441" s="12" t="s">
        <v>3029</v>
      </c>
      <c r="M441" s="12">
        <v>0</v>
      </c>
      <c r="N441" s="12">
        <v>1</v>
      </c>
      <c r="O441" s="12">
        <v>0</v>
      </c>
      <c r="P441" s="12">
        <v>0</v>
      </c>
      <c r="Q441" s="12" t="s">
        <v>3030</v>
      </c>
      <c r="R441" s="12" t="s">
        <v>3034</v>
      </c>
      <c r="S441" s="12" t="s">
        <v>3032</v>
      </c>
    </row>
    <row r="442" spans="1:19" ht="15" customHeight="1" x14ac:dyDescent="0.25">
      <c r="A442" s="12" t="s">
        <v>3474</v>
      </c>
      <c r="B442" s="12" t="s">
        <v>186</v>
      </c>
      <c r="C442" s="12" t="s">
        <v>187</v>
      </c>
      <c r="D442" s="12" t="s">
        <v>180</v>
      </c>
      <c r="E442" s="12" t="s">
        <v>181</v>
      </c>
      <c r="F442" s="12" t="s">
        <v>4</v>
      </c>
      <c r="G442" s="12" t="s">
        <v>5</v>
      </c>
      <c r="H442" s="49">
        <v>25</v>
      </c>
      <c r="I442" s="49">
        <v>0.7</v>
      </c>
      <c r="J442" s="12" t="s">
        <v>1318</v>
      </c>
      <c r="K442" s="12" t="s">
        <v>3028</v>
      </c>
      <c r="L442" s="12" t="s">
        <v>3029</v>
      </c>
      <c r="M442" s="12">
        <v>0</v>
      </c>
      <c r="N442" s="12">
        <v>0</v>
      </c>
      <c r="O442" s="12">
        <v>0</v>
      </c>
      <c r="P442" s="12">
        <v>0</v>
      </c>
      <c r="Q442" s="12" t="s">
        <v>3030</v>
      </c>
      <c r="R442" s="12" t="s">
        <v>3031</v>
      </c>
      <c r="S442" s="12" t="s">
        <v>3032</v>
      </c>
    </row>
    <row r="443" spans="1:19" ht="15" customHeight="1" x14ac:dyDescent="0.25">
      <c r="A443" s="12" t="s">
        <v>3475</v>
      </c>
      <c r="B443" s="12" t="s">
        <v>186</v>
      </c>
      <c r="C443" s="12" t="s">
        <v>187</v>
      </c>
      <c r="D443" s="12" t="s">
        <v>180</v>
      </c>
      <c r="E443" s="12" t="s">
        <v>181</v>
      </c>
      <c r="F443" s="12" t="s">
        <v>26</v>
      </c>
      <c r="G443" s="12" t="s">
        <v>27</v>
      </c>
      <c r="H443" s="49">
        <v>25</v>
      </c>
      <c r="I443" s="49">
        <v>0.7</v>
      </c>
      <c r="J443" s="12" t="s">
        <v>1318</v>
      </c>
      <c r="K443" s="12" t="s">
        <v>3028</v>
      </c>
      <c r="L443" s="12" t="s">
        <v>3029</v>
      </c>
      <c r="M443" s="12">
        <v>0</v>
      </c>
      <c r="N443" s="12">
        <v>1</v>
      </c>
      <c r="O443" s="12">
        <v>0</v>
      </c>
      <c r="P443" s="12">
        <v>0</v>
      </c>
      <c r="Q443" s="12" t="s">
        <v>3030</v>
      </c>
      <c r="R443" s="12" t="s">
        <v>3034</v>
      </c>
      <c r="S443" s="12" t="s">
        <v>3032</v>
      </c>
    </row>
    <row r="444" spans="1:19" ht="15" customHeight="1" x14ac:dyDescent="0.25">
      <c r="A444" s="12" t="s">
        <v>3476</v>
      </c>
      <c r="B444" s="12" t="s">
        <v>186</v>
      </c>
      <c r="C444" s="12" t="s">
        <v>187</v>
      </c>
      <c r="D444" s="12" t="s">
        <v>180</v>
      </c>
      <c r="E444" s="12" t="s">
        <v>181</v>
      </c>
      <c r="F444" s="12" t="s">
        <v>30</v>
      </c>
      <c r="G444" s="12" t="s">
        <v>31</v>
      </c>
      <c r="H444" s="49">
        <v>25</v>
      </c>
      <c r="I444" s="49">
        <v>0.7</v>
      </c>
      <c r="J444" s="12" t="s">
        <v>1318</v>
      </c>
      <c r="K444" s="12" t="s">
        <v>3028</v>
      </c>
      <c r="L444" s="12" t="s">
        <v>3029</v>
      </c>
      <c r="M444" s="12">
        <v>0</v>
      </c>
      <c r="N444" s="12">
        <v>0</v>
      </c>
      <c r="O444" s="12">
        <v>0</v>
      </c>
      <c r="P444" s="12">
        <v>0</v>
      </c>
      <c r="Q444" s="12" t="s">
        <v>3030</v>
      </c>
      <c r="R444" s="12" t="s">
        <v>3031</v>
      </c>
      <c r="S444" s="12" t="s">
        <v>3032</v>
      </c>
    </row>
    <row r="445" spans="1:19" ht="15" customHeight="1" x14ac:dyDescent="0.25">
      <c r="A445" s="12" t="s">
        <v>3477</v>
      </c>
      <c r="B445" s="12" t="s">
        <v>186</v>
      </c>
      <c r="C445" s="12" t="s">
        <v>187</v>
      </c>
      <c r="D445" s="12" t="s">
        <v>180</v>
      </c>
      <c r="E445" s="12" t="s">
        <v>181</v>
      </c>
      <c r="F445" s="12" t="s">
        <v>34</v>
      </c>
      <c r="G445" s="12" t="s">
        <v>35</v>
      </c>
      <c r="H445" s="49">
        <v>25</v>
      </c>
      <c r="I445" s="49">
        <v>0.7</v>
      </c>
      <c r="J445" s="12" t="s">
        <v>1318</v>
      </c>
      <c r="K445" s="12" t="s">
        <v>3028</v>
      </c>
      <c r="L445" s="12" t="s">
        <v>3029</v>
      </c>
      <c r="M445" s="12">
        <v>0</v>
      </c>
      <c r="N445" s="12">
        <v>2</v>
      </c>
      <c r="O445" s="12">
        <v>0</v>
      </c>
      <c r="P445" s="12">
        <v>1</v>
      </c>
      <c r="Q445" s="12" t="s">
        <v>3030</v>
      </c>
      <c r="R445" s="12" t="s">
        <v>3034</v>
      </c>
      <c r="S445" s="12" t="s">
        <v>3032</v>
      </c>
    </row>
    <row r="446" spans="1:19" ht="15" customHeight="1" x14ac:dyDescent="0.25">
      <c r="A446" s="12" t="s">
        <v>3478</v>
      </c>
      <c r="B446" s="12" t="s">
        <v>186</v>
      </c>
      <c r="C446" s="12" t="s">
        <v>187</v>
      </c>
      <c r="D446" s="12" t="s">
        <v>180</v>
      </c>
      <c r="E446" s="12" t="s">
        <v>181</v>
      </c>
      <c r="F446" s="12" t="s">
        <v>52</v>
      </c>
      <c r="G446" s="12" t="s">
        <v>53</v>
      </c>
      <c r="H446" s="49">
        <v>25</v>
      </c>
      <c r="I446" s="49">
        <v>0.7</v>
      </c>
      <c r="J446" s="12" t="s">
        <v>1318</v>
      </c>
      <c r="K446" s="12" t="s">
        <v>3028</v>
      </c>
      <c r="L446" s="12" t="s">
        <v>3029</v>
      </c>
      <c r="M446" s="12">
        <v>0</v>
      </c>
      <c r="N446" s="12">
        <v>0</v>
      </c>
      <c r="O446" s="12">
        <v>0</v>
      </c>
      <c r="P446" s="12">
        <v>0</v>
      </c>
      <c r="Q446" s="12" t="s">
        <v>3030</v>
      </c>
      <c r="R446" s="12" t="s">
        <v>3031</v>
      </c>
      <c r="S446" s="12" t="s">
        <v>3032</v>
      </c>
    </row>
    <row r="447" spans="1:19" ht="15" customHeight="1" x14ac:dyDescent="0.25">
      <c r="A447" s="12" t="s">
        <v>3479</v>
      </c>
      <c r="B447" s="12" t="s">
        <v>186</v>
      </c>
      <c r="C447" s="12" t="s">
        <v>187</v>
      </c>
      <c r="D447" s="12" t="s">
        <v>180</v>
      </c>
      <c r="E447" s="12" t="s">
        <v>181</v>
      </c>
      <c r="F447" s="12" t="s">
        <v>72</v>
      </c>
      <c r="G447" s="12" t="s">
        <v>73</v>
      </c>
      <c r="H447" s="49">
        <v>25</v>
      </c>
      <c r="I447" s="49">
        <v>0.7</v>
      </c>
      <c r="J447" s="12" t="s">
        <v>1318</v>
      </c>
      <c r="K447" s="12" t="s">
        <v>3028</v>
      </c>
      <c r="L447" s="12" t="s">
        <v>3029</v>
      </c>
      <c r="M447" s="12">
        <v>0</v>
      </c>
      <c r="N447" s="12">
        <v>0</v>
      </c>
      <c r="O447" s="12">
        <v>0</v>
      </c>
      <c r="P447" s="12">
        <v>0</v>
      </c>
      <c r="Q447" s="12" t="s">
        <v>3030</v>
      </c>
      <c r="R447" s="12" t="s">
        <v>3031</v>
      </c>
      <c r="S447" s="12" t="s">
        <v>3032</v>
      </c>
    </row>
    <row r="448" spans="1:19" ht="15" customHeight="1" x14ac:dyDescent="0.25">
      <c r="A448" s="12" t="s">
        <v>3480</v>
      </c>
      <c r="B448" s="12" t="s">
        <v>186</v>
      </c>
      <c r="C448" s="12" t="s">
        <v>187</v>
      </c>
      <c r="D448" s="12" t="s">
        <v>180</v>
      </c>
      <c r="E448" s="12" t="s">
        <v>181</v>
      </c>
      <c r="F448" s="12" t="s">
        <v>76</v>
      </c>
      <c r="G448" s="12" t="s">
        <v>77</v>
      </c>
      <c r="H448" s="49">
        <v>25</v>
      </c>
      <c r="I448" s="49">
        <v>0.7</v>
      </c>
      <c r="J448" s="12" t="s">
        <v>1318</v>
      </c>
      <c r="K448" s="12" t="s">
        <v>3028</v>
      </c>
      <c r="L448" s="12" t="s">
        <v>3029</v>
      </c>
      <c r="M448" s="12">
        <v>0</v>
      </c>
      <c r="N448" s="12">
        <v>0</v>
      </c>
      <c r="O448" s="12">
        <v>0</v>
      </c>
      <c r="P448" s="12">
        <v>0</v>
      </c>
      <c r="Q448" s="12" t="s">
        <v>3030</v>
      </c>
      <c r="R448" s="12" t="s">
        <v>3031</v>
      </c>
      <c r="S448" s="12" t="s">
        <v>3032</v>
      </c>
    </row>
    <row r="449" spans="1:19" ht="15" customHeight="1" x14ac:dyDescent="0.25">
      <c r="A449" s="12" t="s">
        <v>3481</v>
      </c>
      <c r="B449" s="12" t="s">
        <v>186</v>
      </c>
      <c r="C449" s="12" t="s">
        <v>187</v>
      </c>
      <c r="D449" s="12" t="s">
        <v>180</v>
      </c>
      <c r="E449" s="12" t="s">
        <v>181</v>
      </c>
      <c r="F449" s="12" t="s">
        <v>84</v>
      </c>
      <c r="G449" s="12" t="s">
        <v>85</v>
      </c>
      <c r="H449" s="49">
        <v>25</v>
      </c>
      <c r="I449" s="49">
        <v>0.7</v>
      </c>
      <c r="J449" s="12" t="s">
        <v>1318</v>
      </c>
      <c r="K449" s="12" t="s">
        <v>3028</v>
      </c>
      <c r="L449" s="12" t="s">
        <v>3029</v>
      </c>
      <c r="M449" s="12">
        <v>0</v>
      </c>
      <c r="N449" s="12">
        <v>0</v>
      </c>
      <c r="O449" s="12">
        <v>0</v>
      </c>
      <c r="P449" s="12">
        <v>0</v>
      </c>
      <c r="Q449" s="12" t="s">
        <v>3030</v>
      </c>
      <c r="R449" s="12" t="s">
        <v>3031</v>
      </c>
      <c r="S449" s="12" t="s">
        <v>3032</v>
      </c>
    </row>
    <row r="450" spans="1:19" ht="15" customHeight="1" x14ac:dyDescent="0.25">
      <c r="A450" s="12" t="s">
        <v>3482</v>
      </c>
      <c r="B450" s="12" t="s">
        <v>189</v>
      </c>
      <c r="C450" s="12" t="s">
        <v>190</v>
      </c>
      <c r="D450" s="12" t="s">
        <v>180</v>
      </c>
      <c r="E450" s="12" t="s">
        <v>181</v>
      </c>
      <c r="F450" s="12" t="s">
        <v>26</v>
      </c>
      <c r="G450" s="12" t="s">
        <v>27</v>
      </c>
      <c r="H450" s="49">
        <v>25</v>
      </c>
      <c r="I450" s="49">
        <v>0.2</v>
      </c>
      <c r="J450" s="12" t="s">
        <v>1318</v>
      </c>
      <c r="K450" s="12" t="s">
        <v>3028</v>
      </c>
      <c r="L450" s="12" t="s">
        <v>3029</v>
      </c>
      <c r="M450" s="12">
        <v>0</v>
      </c>
      <c r="N450" s="12">
        <v>1</v>
      </c>
      <c r="O450" s="12">
        <v>0</v>
      </c>
      <c r="P450" s="12">
        <v>0</v>
      </c>
      <c r="Q450" s="12" t="s">
        <v>3030</v>
      </c>
      <c r="R450" s="12" t="s">
        <v>3034</v>
      </c>
      <c r="S450" s="12" t="s">
        <v>3032</v>
      </c>
    </row>
    <row r="451" spans="1:19" ht="15" customHeight="1" x14ac:dyDescent="0.25">
      <c r="A451" s="12" t="s">
        <v>3483</v>
      </c>
      <c r="B451" s="12" t="s">
        <v>189</v>
      </c>
      <c r="C451" s="12" t="s">
        <v>190</v>
      </c>
      <c r="D451" s="12" t="s">
        <v>180</v>
      </c>
      <c r="E451" s="12" t="s">
        <v>181</v>
      </c>
      <c r="F451" s="12" t="s">
        <v>30</v>
      </c>
      <c r="G451" s="12" t="s">
        <v>31</v>
      </c>
      <c r="H451" s="49">
        <v>25</v>
      </c>
      <c r="I451" s="49">
        <v>0.2</v>
      </c>
      <c r="J451" s="12" t="s">
        <v>1318</v>
      </c>
      <c r="K451" s="12" t="s">
        <v>3028</v>
      </c>
      <c r="L451" s="12" t="s">
        <v>3029</v>
      </c>
      <c r="M451" s="12">
        <v>0</v>
      </c>
      <c r="N451" s="12">
        <v>0</v>
      </c>
      <c r="O451" s="12">
        <v>0</v>
      </c>
      <c r="P451" s="12">
        <v>0</v>
      </c>
      <c r="Q451" s="12" t="s">
        <v>3030</v>
      </c>
      <c r="R451" s="12" t="s">
        <v>3031</v>
      </c>
      <c r="S451" s="12" t="s">
        <v>3032</v>
      </c>
    </row>
    <row r="452" spans="1:19" ht="15" customHeight="1" x14ac:dyDescent="0.25">
      <c r="A452" s="12" t="s">
        <v>3484</v>
      </c>
      <c r="B452" s="12" t="s">
        <v>189</v>
      </c>
      <c r="C452" s="12" t="s">
        <v>190</v>
      </c>
      <c r="D452" s="12" t="s">
        <v>180</v>
      </c>
      <c r="E452" s="12" t="s">
        <v>181</v>
      </c>
      <c r="F452" s="12" t="s">
        <v>34</v>
      </c>
      <c r="G452" s="12" t="s">
        <v>35</v>
      </c>
      <c r="H452" s="49">
        <v>25</v>
      </c>
      <c r="I452" s="49">
        <v>0.2</v>
      </c>
      <c r="J452" s="12" t="s">
        <v>1318</v>
      </c>
      <c r="K452" s="12" t="s">
        <v>3028</v>
      </c>
      <c r="L452" s="12" t="s">
        <v>3029</v>
      </c>
      <c r="M452" s="12">
        <v>0</v>
      </c>
      <c r="N452" s="12">
        <v>2</v>
      </c>
      <c r="O452" s="12">
        <v>0</v>
      </c>
      <c r="P452" s="12">
        <v>1</v>
      </c>
      <c r="Q452" s="12" t="s">
        <v>3030</v>
      </c>
      <c r="R452" s="12" t="s">
        <v>3034</v>
      </c>
      <c r="S452" s="12" t="s">
        <v>3032</v>
      </c>
    </row>
    <row r="453" spans="1:19" ht="15" customHeight="1" x14ac:dyDescent="0.25">
      <c r="A453" s="12" t="s">
        <v>3485</v>
      </c>
      <c r="B453" s="12" t="s">
        <v>189</v>
      </c>
      <c r="C453" s="12" t="s">
        <v>190</v>
      </c>
      <c r="D453" s="12" t="s">
        <v>180</v>
      </c>
      <c r="E453" s="12" t="s">
        <v>181</v>
      </c>
      <c r="F453" s="12" t="s">
        <v>52</v>
      </c>
      <c r="G453" s="12" t="s">
        <v>53</v>
      </c>
      <c r="H453" s="49">
        <v>25</v>
      </c>
      <c r="I453" s="49">
        <v>0.2</v>
      </c>
      <c r="J453" s="12" t="s">
        <v>1318</v>
      </c>
      <c r="K453" s="12" t="s">
        <v>3028</v>
      </c>
      <c r="L453" s="12" t="s">
        <v>3029</v>
      </c>
      <c r="M453" s="12">
        <v>0</v>
      </c>
      <c r="N453" s="12">
        <v>0</v>
      </c>
      <c r="O453" s="12">
        <v>0</v>
      </c>
      <c r="P453" s="12">
        <v>0</v>
      </c>
      <c r="Q453" s="12" t="s">
        <v>3030</v>
      </c>
      <c r="R453" s="12" t="s">
        <v>3031</v>
      </c>
      <c r="S453" s="12" t="s">
        <v>3032</v>
      </c>
    </row>
    <row r="454" spans="1:19" ht="15" customHeight="1" x14ac:dyDescent="0.25">
      <c r="A454" s="12" t="s">
        <v>3486</v>
      </c>
      <c r="B454" s="12" t="s">
        <v>189</v>
      </c>
      <c r="C454" s="12" t="s">
        <v>190</v>
      </c>
      <c r="D454" s="12" t="s">
        <v>180</v>
      </c>
      <c r="E454" s="12" t="s">
        <v>181</v>
      </c>
      <c r="F454" s="12" t="s">
        <v>72</v>
      </c>
      <c r="G454" s="12" t="s">
        <v>73</v>
      </c>
      <c r="H454" s="49">
        <v>25</v>
      </c>
      <c r="I454" s="49">
        <v>0.2</v>
      </c>
      <c r="J454" s="12" t="s">
        <v>1318</v>
      </c>
      <c r="K454" s="12" t="s">
        <v>3028</v>
      </c>
      <c r="L454" s="12" t="s">
        <v>3029</v>
      </c>
      <c r="M454" s="12">
        <v>0</v>
      </c>
      <c r="N454" s="12">
        <v>0</v>
      </c>
      <c r="O454" s="12">
        <v>0</v>
      </c>
      <c r="P454" s="12">
        <v>0</v>
      </c>
      <c r="Q454" s="12" t="s">
        <v>3030</v>
      </c>
      <c r="R454" s="12" t="s">
        <v>3031</v>
      </c>
      <c r="S454" s="12" t="s">
        <v>3032</v>
      </c>
    </row>
    <row r="455" spans="1:19" ht="15" customHeight="1" x14ac:dyDescent="0.25">
      <c r="A455" s="12" t="s">
        <v>3487</v>
      </c>
      <c r="B455" s="12" t="s">
        <v>189</v>
      </c>
      <c r="C455" s="12" t="s">
        <v>190</v>
      </c>
      <c r="D455" s="12" t="s">
        <v>180</v>
      </c>
      <c r="E455" s="12" t="s">
        <v>181</v>
      </c>
      <c r="F455" s="12" t="s">
        <v>76</v>
      </c>
      <c r="G455" s="12" t="s">
        <v>77</v>
      </c>
      <c r="H455" s="49">
        <v>25</v>
      </c>
      <c r="I455" s="49">
        <v>0.2</v>
      </c>
      <c r="J455" s="12" t="s">
        <v>1318</v>
      </c>
      <c r="K455" s="12" t="s">
        <v>3028</v>
      </c>
      <c r="L455" s="12" t="s">
        <v>3029</v>
      </c>
      <c r="M455" s="12">
        <v>0</v>
      </c>
      <c r="N455" s="12">
        <v>0</v>
      </c>
      <c r="O455" s="12">
        <v>0</v>
      </c>
      <c r="P455" s="12">
        <v>0</v>
      </c>
      <c r="Q455" s="12" t="s">
        <v>3030</v>
      </c>
      <c r="R455" s="12" t="s">
        <v>3031</v>
      </c>
      <c r="S455" s="12" t="s">
        <v>3032</v>
      </c>
    </row>
    <row r="456" spans="1:19" ht="15" customHeight="1" x14ac:dyDescent="0.25">
      <c r="A456" s="12" t="s">
        <v>3488</v>
      </c>
      <c r="B456" s="12" t="s">
        <v>189</v>
      </c>
      <c r="C456" s="12" t="s">
        <v>190</v>
      </c>
      <c r="D456" s="12" t="s">
        <v>180</v>
      </c>
      <c r="E456" s="12" t="s">
        <v>181</v>
      </c>
      <c r="F456" s="12" t="s">
        <v>84</v>
      </c>
      <c r="G456" s="12" t="s">
        <v>85</v>
      </c>
      <c r="H456" s="49">
        <v>25</v>
      </c>
      <c r="I456" s="49">
        <v>0.2</v>
      </c>
      <c r="J456" s="12" t="s">
        <v>1318</v>
      </c>
      <c r="K456" s="12" t="s">
        <v>3028</v>
      </c>
      <c r="L456" s="12" t="s">
        <v>3029</v>
      </c>
      <c r="M456" s="12">
        <v>0</v>
      </c>
      <c r="N456" s="12">
        <v>0</v>
      </c>
      <c r="O456" s="12">
        <v>0</v>
      </c>
      <c r="P456" s="12">
        <v>0</v>
      </c>
      <c r="Q456" s="12" t="s">
        <v>3030</v>
      </c>
      <c r="R456" s="12" t="s">
        <v>3031</v>
      </c>
      <c r="S456" s="12" t="s">
        <v>3032</v>
      </c>
    </row>
    <row r="457" spans="1:19" ht="15" customHeight="1" x14ac:dyDescent="0.25">
      <c r="A457" s="12" t="s">
        <v>3489</v>
      </c>
      <c r="B457" s="12" t="s">
        <v>189</v>
      </c>
      <c r="C457" s="12" t="s">
        <v>190</v>
      </c>
      <c r="D457" s="12" t="s">
        <v>171</v>
      </c>
      <c r="E457" s="12" t="s">
        <v>172</v>
      </c>
      <c r="F457" s="12" t="s">
        <v>26</v>
      </c>
      <c r="G457" s="12" t="s">
        <v>27</v>
      </c>
      <c r="H457" s="49">
        <v>25</v>
      </c>
      <c r="I457" s="49">
        <v>0.4</v>
      </c>
      <c r="J457" s="12" t="s">
        <v>1318</v>
      </c>
      <c r="K457" s="12" t="s">
        <v>3028</v>
      </c>
      <c r="L457" s="12" t="s">
        <v>3029</v>
      </c>
      <c r="M457" s="12">
        <v>0</v>
      </c>
      <c r="N457" s="12">
        <v>1</v>
      </c>
      <c r="O457" s="12">
        <v>0</v>
      </c>
      <c r="P457" s="12">
        <v>0</v>
      </c>
      <c r="Q457" s="12" t="s">
        <v>3030</v>
      </c>
      <c r="R457" s="12" t="s">
        <v>3034</v>
      </c>
      <c r="S457" s="12" t="s">
        <v>3032</v>
      </c>
    </row>
    <row r="458" spans="1:19" ht="15" customHeight="1" x14ac:dyDescent="0.25">
      <c r="A458" s="12" t="s">
        <v>3490</v>
      </c>
      <c r="B458" s="12" t="s">
        <v>189</v>
      </c>
      <c r="C458" s="12" t="s">
        <v>190</v>
      </c>
      <c r="D458" s="12" t="s">
        <v>171</v>
      </c>
      <c r="E458" s="12" t="s">
        <v>172</v>
      </c>
      <c r="F458" s="12" t="s">
        <v>30</v>
      </c>
      <c r="G458" s="12" t="s">
        <v>31</v>
      </c>
      <c r="H458" s="49">
        <v>25</v>
      </c>
      <c r="I458" s="49">
        <v>0.4</v>
      </c>
      <c r="J458" s="12" t="s">
        <v>1318</v>
      </c>
      <c r="K458" s="12" t="s">
        <v>3028</v>
      </c>
      <c r="L458" s="12" t="s">
        <v>3029</v>
      </c>
      <c r="M458" s="12">
        <v>0</v>
      </c>
      <c r="N458" s="12">
        <v>0</v>
      </c>
      <c r="O458" s="12">
        <v>0</v>
      </c>
      <c r="P458" s="12">
        <v>0</v>
      </c>
      <c r="Q458" s="12" t="s">
        <v>3030</v>
      </c>
      <c r="R458" s="12" t="s">
        <v>3031</v>
      </c>
      <c r="S458" s="12" t="s">
        <v>3032</v>
      </c>
    </row>
    <row r="459" spans="1:19" ht="15" customHeight="1" x14ac:dyDescent="0.25">
      <c r="A459" s="12" t="s">
        <v>3491</v>
      </c>
      <c r="B459" s="12" t="s">
        <v>189</v>
      </c>
      <c r="C459" s="12" t="s">
        <v>190</v>
      </c>
      <c r="D459" s="12" t="s">
        <v>171</v>
      </c>
      <c r="E459" s="12" t="s">
        <v>172</v>
      </c>
      <c r="F459" s="12" t="s">
        <v>34</v>
      </c>
      <c r="G459" s="12" t="s">
        <v>35</v>
      </c>
      <c r="H459" s="49">
        <v>25</v>
      </c>
      <c r="I459" s="49">
        <v>0.4</v>
      </c>
      <c r="J459" s="12" t="s">
        <v>1318</v>
      </c>
      <c r="K459" s="12" t="s">
        <v>3028</v>
      </c>
      <c r="L459" s="12" t="s">
        <v>3029</v>
      </c>
      <c r="M459" s="12">
        <v>0</v>
      </c>
      <c r="N459" s="12">
        <v>1</v>
      </c>
      <c r="O459" s="12">
        <v>0</v>
      </c>
      <c r="P459" s="12">
        <v>0</v>
      </c>
      <c r="Q459" s="12" t="s">
        <v>3030</v>
      </c>
      <c r="R459" s="12" t="s">
        <v>3034</v>
      </c>
      <c r="S459" s="12" t="s">
        <v>3032</v>
      </c>
    </row>
    <row r="460" spans="1:19" ht="15" customHeight="1" x14ac:dyDescent="0.25">
      <c r="A460" s="12" t="s">
        <v>3492</v>
      </c>
      <c r="B460" s="12" t="s">
        <v>189</v>
      </c>
      <c r="C460" s="12" t="s">
        <v>190</v>
      </c>
      <c r="D460" s="12" t="s">
        <v>171</v>
      </c>
      <c r="E460" s="12" t="s">
        <v>172</v>
      </c>
      <c r="F460" s="12" t="s">
        <v>52</v>
      </c>
      <c r="G460" s="12" t="s">
        <v>53</v>
      </c>
      <c r="H460" s="49">
        <v>25</v>
      </c>
      <c r="I460" s="49">
        <v>0.4</v>
      </c>
      <c r="J460" s="12" t="s">
        <v>1318</v>
      </c>
      <c r="K460" s="12" t="s">
        <v>3028</v>
      </c>
      <c r="L460" s="12" t="s">
        <v>3029</v>
      </c>
      <c r="M460" s="12">
        <v>0</v>
      </c>
      <c r="N460" s="12">
        <v>0</v>
      </c>
      <c r="O460" s="12">
        <v>0</v>
      </c>
      <c r="P460" s="12">
        <v>0</v>
      </c>
      <c r="Q460" s="12" t="s">
        <v>3030</v>
      </c>
      <c r="R460" s="12" t="s">
        <v>3031</v>
      </c>
      <c r="S460" s="12" t="s">
        <v>3032</v>
      </c>
    </row>
    <row r="461" spans="1:19" ht="15" customHeight="1" x14ac:dyDescent="0.25">
      <c r="A461" s="12" t="s">
        <v>3493</v>
      </c>
      <c r="B461" s="12" t="s">
        <v>189</v>
      </c>
      <c r="C461" s="12" t="s">
        <v>190</v>
      </c>
      <c r="D461" s="12" t="s">
        <v>171</v>
      </c>
      <c r="E461" s="12" t="s">
        <v>172</v>
      </c>
      <c r="F461" s="12" t="s">
        <v>72</v>
      </c>
      <c r="G461" s="12" t="s">
        <v>73</v>
      </c>
      <c r="H461" s="49">
        <v>25</v>
      </c>
      <c r="I461" s="49">
        <v>0.4</v>
      </c>
      <c r="J461" s="12" t="s">
        <v>1318</v>
      </c>
      <c r="K461" s="12" t="s">
        <v>3028</v>
      </c>
      <c r="L461" s="12" t="s">
        <v>3029</v>
      </c>
      <c r="M461" s="12">
        <v>0</v>
      </c>
      <c r="N461" s="12">
        <v>0</v>
      </c>
      <c r="O461" s="12">
        <v>0</v>
      </c>
      <c r="P461" s="12">
        <v>0</v>
      </c>
      <c r="Q461" s="12" t="s">
        <v>3030</v>
      </c>
      <c r="R461" s="12" t="s">
        <v>3031</v>
      </c>
      <c r="S461" s="12" t="s">
        <v>3032</v>
      </c>
    </row>
    <row r="462" spans="1:19" ht="15" customHeight="1" x14ac:dyDescent="0.25">
      <c r="A462" s="12" t="s">
        <v>3494</v>
      </c>
      <c r="B462" s="12" t="s">
        <v>189</v>
      </c>
      <c r="C462" s="12" t="s">
        <v>190</v>
      </c>
      <c r="D462" s="12" t="s">
        <v>171</v>
      </c>
      <c r="E462" s="12" t="s">
        <v>172</v>
      </c>
      <c r="F462" s="12" t="s">
        <v>76</v>
      </c>
      <c r="G462" s="12" t="s">
        <v>77</v>
      </c>
      <c r="H462" s="49">
        <v>25</v>
      </c>
      <c r="I462" s="49">
        <v>0.4</v>
      </c>
      <c r="J462" s="12" t="s">
        <v>1318</v>
      </c>
      <c r="K462" s="12" t="s">
        <v>3028</v>
      </c>
      <c r="L462" s="12" t="s">
        <v>3029</v>
      </c>
      <c r="M462" s="12">
        <v>0</v>
      </c>
      <c r="N462" s="12">
        <v>0</v>
      </c>
      <c r="O462" s="12">
        <v>0</v>
      </c>
      <c r="P462" s="12">
        <v>0</v>
      </c>
      <c r="Q462" s="12" t="s">
        <v>3030</v>
      </c>
      <c r="R462" s="12" t="s">
        <v>3031</v>
      </c>
      <c r="S462" s="12" t="s">
        <v>3032</v>
      </c>
    </row>
    <row r="463" spans="1:19" ht="15" customHeight="1" x14ac:dyDescent="0.25">
      <c r="A463" s="12" t="s">
        <v>3495</v>
      </c>
      <c r="B463" s="12" t="s">
        <v>189</v>
      </c>
      <c r="C463" s="12" t="s">
        <v>190</v>
      </c>
      <c r="D463" s="12" t="s">
        <v>171</v>
      </c>
      <c r="E463" s="12" t="s">
        <v>172</v>
      </c>
      <c r="F463" s="12" t="s">
        <v>84</v>
      </c>
      <c r="G463" s="12" t="s">
        <v>85</v>
      </c>
      <c r="H463" s="49">
        <v>25</v>
      </c>
      <c r="I463" s="49">
        <v>0.4</v>
      </c>
      <c r="J463" s="12" t="s">
        <v>1318</v>
      </c>
      <c r="K463" s="12" t="s">
        <v>3028</v>
      </c>
      <c r="L463" s="12" t="s">
        <v>3029</v>
      </c>
      <c r="M463" s="12">
        <v>0</v>
      </c>
      <c r="N463" s="12">
        <v>1</v>
      </c>
      <c r="O463" s="12">
        <v>0</v>
      </c>
      <c r="P463" s="12">
        <v>0</v>
      </c>
      <c r="Q463" s="12" t="s">
        <v>3030</v>
      </c>
      <c r="R463" s="12" t="s">
        <v>3034</v>
      </c>
      <c r="S463" s="12" t="s">
        <v>3032</v>
      </c>
    </row>
    <row r="464" spans="1:19" ht="15" customHeight="1" x14ac:dyDescent="0.25">
      <c r="A464" s="12" t="s">
        <v>3496</v>
      </c>
      <c r="B464" s="12" t="s">
        <v>189</v>
      </c>
      <c r="C464" s="12" t="s">
        <v>190</v>
      </c>
      <c r="D464" s="12" t="s">
        <v>186</v>
      </c>
      <c r="E464" s="12" t="s">
        <v>187</v>
      </c>
      <c r="F464" s="12" t="s">
        <v>26</v>
      </c>
      <c r="G464" s="12" t="s">
        <v>27</v>
      </c>
      <c r="H464" s="49">
        <v>25</v>
      </c>
      <c r="I464" s="49">
        <v>0.5</v>
      </c>
      <c r="J464" s="12" t="s">
        <v>1318</v>
      </c>
      <c r="K464" s="12" t="s">
        <v>3028</v>
      </c>
      <c r="L464" s="12" t="s">
        <v>3029</v>
      </c>
      <c r="M464" s="12">
        <v>0</v>
      </c>
      <c r="N464" s="12">
        <v>0</v>
      </c>
      <c r="O464" s="12">
        <v>0</v>
      </c>
      <c r="P464" s="12">
        <v>0</v>
      </c>
      <c r="Q464" s="12" t="s">
        <v>3030</v>
      </c>
      <c r="R464" s="12" t="s">
        <v>3031</v>
      </c>
      <c r="S464" s="12" t="s">
        <v>3032</v>
      </c>
    </row>
    <row r="465" spans="1:19" ht="15" customHeight="1" x14ac:dyDescent="0.25">
      <c r="A465" s="12" t="s">
        <v>3497</v>
      </c>
      <c r="B465" s="12" t="s">
        <v>189</v>
      </c>
      <c r="C465" s="12" t="s">
        <v>190</v>
      </c>
      <c r="D465" s="12" t="s">
        <v>186</v>
      </c>
      <c r="E465" s="12" t="s">
        <v>187</v>
      </c>
      <c r="F465" s="12" t="s">
        <v>30</v>
      </c>
      <c r="G465" s="12" t="s">
        <v>31</v>
      </c>
      <c r="H465" s="49">
        <v>25</v>
      </c>
      <c r="I465" s="49">
        <v>0.5</v>
      </c>
      <c r="J465" s="12" t="s">
        <v>1318</v>
      </c>
      <c r="K465" s="12" t="s">
        <v>3028</v>
      </c>
      <c r="L465" s="12" t="s">
        <v>3029</v>
      </c>
      <c r="M465" s="12">
        <v>0</v>
      </c>
      <c r="N465" s="12">
        <v>0</v>
      </c>
      <c r="O465" s="12">
        <v>0</v>
      </c>
      <c r="P465" s="12">
        <v>0</v>
      </c>
      <c r="Q465" s="12" t="s">
        <v>3030</v>
      </c>
      <c r="R465" s="12" t="s">
        <v>3031</v>
      </c>
      <c r="S465" s="12" t="s">
        <v>3032</v>
      </c>
    </row>
    <row r="466" spans="1:19" ht="15" customHeight="1" x14ac:dyDescent="0.25">
      <c r="A466" s="12" t="s">
        <v>3498</v>
      </c>
      <c r="B466" s="12" t="s">
        <v>189</v>
      </c>
      <c r="C466" s="12" t="s">
        <v>190</v>
      </c>
      <c r="D466" s="12" t="s">
        <v>186</v>
      </c>
      <c r="E466" s="12" t="s">
        <v>187</v>
      </c>
      <c r="F466" s="12" t="s">
        <v>34</v>
      </c>
      <c r="G466" s="12" t="s">
        <v>35</v>
      </c>
      <c r="H466" s="49">
        <v>25</v>
      </c>
      <c r="I466" s="49">
        <v>0.5</v>
      </c>
      <c r="J466" s="12" t="s">
        <v>1318</v>
      </c>
      <c r="K466" s="12" t="s">
        <v>3028</v>
      </c>
      <c r="L466" s="12" t="s">
        <v>3029</v>
      </c>
      <c r="M466" s="12">
        <v>0</v>
      </c>
      <c r="N466" s="12">
        <v>1</v>
      </c>
      <c r="O466" s="12">
        <v>0</v>
      </c>
      <c r="P466" s="12">
        <v>0</v>
      </c>
      <c r="Q466" s="12" t="s">
        <v>3030</v>
      </c>
      <c r="R466" s="12" t="s">
        <v>3034</v>
      </c>
      <c r="S466" s="12" t="s">
        <v>3032</v>
      </c>
    </row>
    <row r="467" spans="1:19" ht="15" customHeight="1" x14ac:dyDescent="0.25">
      <c r="A467" s="12" t="s">
        <v>3499</v>
      </c>
      <c r="B467" s="12" t="s">
        <v>189</v>
      </c>
      <c r="C467" s="12" t="s">
        <v>190</v>
      </c>
      <c r="D467" s="12" t="s">
        <v>186</v>
      </c>
      <c r="E467" s="12" t="s">
        <v>187</v>
      </c>
      <c r="F467" s="12" t="s">
        <v>52</v>
      </c>
      <c r="G467" s="12" t="s">
        <v>53</v>
      </c>
      <c r="H467" s="49">
        <v>25</v>
      </c>
      <c r="I467" s="49">
        <v>0.5</v>
      </c>
      <c r="J467" s="12" t="s">
        <v>1318</v>
      </c>
      <c r="K467" s="12" t="s">
        <v>3028</v>
      </c>
      <c r="L467" s="12" t="s">
        <v>3029</v>
      </c>
      <c r="M467" s="12">
        <v>0</v>
      </c>
      <c r="N467" s="12">
        <v>1</v>
      </c>
      <c r="O467" s="12">
        <v>0</v>
      </c>
      <c r="P467" s="12">
        <v>0</v>
      </c>
      <c r="Q467" s="12" t="s">
        <v>3030</v>
      </c>
      <c r="R467" s="12" t="s">
        <v>3034</v>
      </c>
      <c r="S467" s="12" t="s">
        <v>3032</v>
      </c>
    </row>
    <row r="468" spans="1:19" ht="15" customHeight="1" x14ac:dyDescent="0.25">
      <c r="A468" s="12" t="s">
        <v>3500</v>
      </c>
      <c r="B468" s="12" t="s">
        <v>189</v>
      </c>
      <c r="C468" s="12" t="s">
        <v>190</v>
      </c>
      <c r="D468" s="12" t="s">
        <v>186</v>
      </c>
      <c r="E468" s="12" t="s">
        <v>187</v>
      </c>
      <c r="F468" s="12" t="s">
        <v>72</v>
      </c>
      <c r="G468" s="12" t="s">
        <v>73</v>
      </c>
      <c r="H468" s="49">
        <v>25</v>
      </c>
      <c r="I468" s="49">
        <v>0.5</v>
      </c>
      <c r="J468" s="12" t="s">
        <v>1318</v>
      </c>
      <c r="K468" s="12" t="s">
        <v>3028</v>
      </c>
      <c r="L468" s="12" t="s">
        <v>3029</v>
      </c>
      <c r="M468" s="12">
        <v>0</v>
      </c>
      <c r="N468" s="12">
        <v>1</v>
      </c>
      <c r="O468" s="12">
        <v>0</v>
      </c>
      <c r="P468" s="12">
        <v>0</v>
      </c>
      <c r="Q468" s="12" t="s">
        <v>3030</v>
      </c>
      <c r="R468" s="12" t="s">
        <v>3034</v>
      </c>
      <c r="S468" s="12" t="s">
        <v>3032</v>
      </c>
    </row>
    <row r="469" spans="1:19" ht="15" customHeight="1" x14ac:dyDescent="0.25">
      <c r="A469" s="12" t="s">
        <v>3501</v>
      </c>
      <c r="B469" s="12" t="s">
        <v>189</v>
      </c>
      <c r="C469" s="12" t="s">
        <v>190</v>
      </c>
      <c r="D469" s="12" t="s">
        <v>186</v>
      </c>
      <c r="E469" s="12" t="s">
        <v>187</v>
      </c>
      <c r="F469" s="12" t="s">
        <v>76</v>
      </c>
      <c r="G469" s="12" t="s">
        <v>77</v>
      </c>
      <c r="H469" s="49">
        <v>25</v>
      </c>
      <c r="I469" s="49">
        <v>0.5</v>
      </c>
      <c r="J469" s="12" t="s">
        <v>1318</v>
      </c>
      <c r="K469" s="12" t="s">
        <v>3028</v>
      </c>
      <c r="L469" s="12" t="s">
        <v>3029</v>
      </c>
      <c r="M469" s="12">
        <v>0</v>
      </c>
      <c r="N469" s="12">
        <v>0</v>
      </c>
      <c r="O469" s="12">
        <v>0</v>
      </c>
      <c r="P469" s="12">
        <v>0</v>
      </c>
      <c r="Q469" s="12" t="s">
        <v>3030</v>
      </c>
      <c r="R469" s="12" t="s">
        <v>3031</v>
      </c>
      <c r="S469" s="12" t="s">
        <v>3032</v>
      </c>
    </row>
    <row r="470" spans="1:19" ht="15" customHeight="1" x14ac:dyDescent="0.25">
      <c r="A470" s="12" t="s">
        <v>3502</v>
      </c>
      <c r="B470" s="12" t="s">
        <v>189</v>
      </c>
      <c r="C470" s="12" t="s">
        <v>190</v>
      </c>
      <c r="D470" s="12" t="s">
        <v>186</v>
      </c>
      <c r="E470" s="12" t="s">
        <v>187</v>
      </c>
      <c r="F470" s="12" t="s">
        <v>84</v>
      </c>
      <c r="G470" s="12" t="s">
        <v>85</v>
      </c>
      <c r="H470" s="49">
        <v>25</v>
      </c>
      <c r="I470" s="49">
        <v>0.5</v>
      </c>
      <c r="J470" s="12" t="s">
        <v>1318</v>
      </c>
      <c r="K470" s="12" t="s">
        <v>3028</v>
      </c>
      <c r="L470" s="12" t="s">
        <v>3029</v>
      </c>
      <c r="M470" s="12">
        <v>0</v>
      </c>
      <c r="N470" s="12">
        <v>1</v>
      </c>
      <c r="O470" s="12">
        <v>0</v>
      </c>
      <c r="P470" s="12">
        <v>0</v>
      </c>
      <c r="Q470" s="12" t="s">
        <v>3030</v>
      </c>
      <c r="R470" s="12" t="s">
        <v>3034</v>
      </c>
      <c r="S470" s="12" t="s">
        <v>3032</v>
      </c>
    </row>
    <row r="471" spans="1:19" ht="15" customHeight="1" x14ac:dyDescent="0.25">
      <c r="A471" s="12" t="s">
        <v>3503</v>
      </c>
      <c r="B471" s="12" t="s">
        <v>192</v>
      </c>
      <c r="C471" s="12" t="s">
        <v>193</v>
      </c>
      <c r="D471" s="12" t="s">
        <v>162</v>
      </c>
      <c r="E471" s="12" t="s">
        <v>163</v>
      </c>
      <c r="F471" s="12" t="s">
        <v>4</v>
      </c>
      <c r="G471" s="12" t="s">
        <v>5</v>
      </c>
      <c r="H471" s="49">
        <v>25</v>
      </c>
      <c r="I471" s="49">
        <v>0.8</v>
      </c>
      <c r="J471" s="12" t="s">
        <v>1318</v>
      </c>
      <c r="K471" s="12" t="s">
        <v>3028</v>
      </c>
      <c r="L471" s="12" t="s">
        <v>3029</v>
      </c>
      <c r="M471" s="12">
        <v>0</v>
      </c>
      <c r="N471" s="12">
        <v>0</v>
      </c>
      <c r="O471" s="12">
        <v>0</v>
      </c>
      <c r="P471" s="12">
        <v>0</v>
      </c>
      <c r="Q471" s="12" t="s">
        <v>3030</v>
      </c>
      <c r="R471" s="12" t="s">
        <v>3031</v>
      </c>
      <c r="S471" s="12" t="s">
        <v>3032</v>
      </c>
    </row>
    <row r="472" spans="1:19" ht="15" customHeight="1" x14ac:dyDescent="0.25">
      <c r="A472" s="12" t="s">
        <v>3504</v>
      </c>
      <c r="B472" s="12" t="s">
        <v>192</v>
      </c>
      <c r="C472" s="12" t="s">
        <v>193</v>
      </c>
      <c r="D472" s="12" t="s">
        <v>162</v>
      </c>
      <c r="E472" s="12" t="s">
        <v>163</v>
      </c>
      <c r="F472" s="12" t="s">
        <v>26</v>
      </c>
      <c r="G472" s="12" t="s">
        <v>27</v>
      </c>
      <c r="H472" s="49">
        <v>25</v>
      </c>
      <c r="I472" s="49">
        <v>0.8</v>
      </c>
      <c r="J472" s="12" t="s">
        <v>1318</v>
      </c>
      <c r="K472" s="12" t="s">
        <v>3028</v>
      </c>
      <c r="L472" s="12" t="s">
        <v>3029</v>
      </c>
      <c r="M472" s="12">
        <v>0</v>
      </c>
      <c r="N472" s="12">
        <v>0</v>
      </c>
      <c r="O472" s="12">
        <v>0</v>
      </c>
      <c r="P472" s="12">
        <v>0</v>
      </c>
      <c r="Q472" s="12" t="s">
        <v>3030</v>
      </c>
      <c r="R472" s="12" t="s">
        <v>3031</v>
      </c>
      <c r="S472" s="12" t="s">
        <v>3032</v>
      </c>
    </row>
    <row r="473" spans="1:19" ht="15" customHeight="1" x14ac:dyDescent="0.25">
      <c r="A473" s="12" t="s">
        <v>3505</v>
      </c>
      <c r="B473" s="12" t="s">
        <v>192</v>
      </c>
      <c r="C473" s="12" t="s">
        <v>193</v>
      </c>
      <c r="D473" s="12" t="s">
        <v>162</v>
      </c>
      <c r="E473" s="12" t="s">
        <v>163</v>
      </c>
      <c r="F473" s="12" t="s">
        <v>30</v>
      </c>
      <c r="G473" s="12" t="s">
        <v>31</v>
      </c>
      <c r="H473" s="49">
        <v>25</v>
      </c>
      <c r="I473" s="49">
        <v>0.8</v>
      </c>
      <c r="J473" s="12" t="s">
        <v>1318</v>
      </c>
      <c r="K473" s="12" t="s">
        <v>3028</v>
      </c>
      <c r="L473" s="12" t="s">
        <v>3029</v>
      </c>
      <c r="M473" s="12">
        <v>0</v>
      </c>
      <c r="N473" s="12">
        <v>0</v>
      </c>
      <c r="O473" s="12">
        <v>0</v>
      </c>
      <c r="P473" s="12">
        <v>0</v>
      </c>
      <c r="Q473" s="12" t="s">
        <v>3030</v>
      </c>
      <c r="R473" s="12" t="s">
        <v>3031</v>
      </c>
      <c r="S473" s="12" t="s">
        <v>3032</v>
      </c>
    </row>
    <row r="474" spans="1:19" ht="15" customHeight="1" x14ac:dyDescent="0.25">
      <c r="A474" s="12" t="s">
        <v>3506</v>
      </c>
      <c r="B474" s="12" t="s">
        <v>192</v>
      </c>
      <c r="C474" s="12" t="s">
        <v>193</v>
      </c>
      <c r="D474" s="12" t="s">
        <v>162</v>
      </c>
      <c r="E474" s="12" t="s">
        <v>163</v>
      </c>
      <c r="F474" s="12" t="s">
        <v>34</v>
      </c>
      <c r="G474" s="12" t="s">
        <v>35</v>
      </c>
      <c r="H474" s="49">
        <v>25</v>
      </c>
      <c r="I474" s="49">
        <v>0.8</v>
      </c>
      <c r="J474" s="12" t="s">
        <v>1318</v>
      </c>
      <c r="K474" s="12" t="s">
        <v>3028</v>
      </c>
      <c r="L474" s="12" t="s">
        <v>3029</v>
      </c>
      <c r="M474" s="12">
        <v>0</v>
      </c>
      <c r="N474" s="12">
        <v>1</v>
      </c>
      <c r="O474" s="12">
        <v>0</v>
      </c>
      <c r="P474" s="12">
        <v>0</v>
      </c>
      <c r="Q474" s="12" t="s">
        <v>3030</v>
      </c>
      <c r="R474" s="12" t="s">
        <v>3034</v>
      </c>
      <c r="S474" s="12" t="s">
        <v>3032</v>
      </c>
    </row>
    <row r="475" spans="1:19" ht="15" customHeight="1" x14ac:dyDescent="0.25">
      <c r="A475" s="12" t="s">
        <v>3507</v>
      </c>
      <c r="B475" s="12" t="s">
        <v>192</v>
      </c>
      <c r="C475" s="12" t="s">
        <v>193</v>
      </c>
      <c r="D475" s="12" t="s">
        <v>162</v>
      </c>
      <c r="E475" s="12" t="s">
        <v>163</v>
      </c>
      <c r="F475" s="12" t="s">
        <v>52</v>
      </c>
      <c r="G475" s="12" t="s">
        <v>53</v>
      </c>
      <c r="H475" s="49">
        <v>25</v>
      </c>
      <c r="I475" s="49">
        <v>0.8</v>
      </c>
      <c r="J475" s="12" t="s">
        <v>1318</v>
      </c>
      <c r="K475" s="12" t="s">
        <v>3028</v>
      </c>
      <c r="L475" s="12" t="s">
        <v>3029</v>
      </c>
      <c r="M475" s="12">
        <v>2</v>
      </c>
      <c r="N475" s="12">
        <v>0</v>
      </c>
      <c r="O475" s="12">
        <v>1</v>
      </c>
      <c r="P475" s="12">
        <v>0</v>
      </c>
      <c r="Q475" s="12" t="s">
        <v>3030</v>
      </c>
      <c r="R475" s="12" t="s">
        <v>3034</v>
      </c>
      <c r="S475" s="12" t="s">
        <v>3032</v>
      </c>
    </row>
    <row r="476" spans="1:19" ht="15" customHeight="1" x14ac:dyDescent="0.25">
      <c r="A476" s="12" t="s">
        <v>3508</v>
      </c>
      <c r="B476" s="12" t="s">
        <v>192</v>
      </c>
      <c r="C476" s="12" t="s">
        <v>193</v>
      </c>
      <c r="D476" s="12" t="s">
        <v>162</v>
      </c>
      <c r="E476" s="12" t="s">
        <v>163</v>
      </c>
      <c r="F476" s="12" t="s">
        <v>72</v>
      </c>
      <c r="G476" s="12" t="s">
        <v>73</v>
      </c>
      <c r="H476" s="49">
        <v>25</v>
      </c>
      <c r="I476" s="49">
        <v>0.8</v>
      </c>
      <c r="J476" s="12" t="s">
        <v>1318</v>
      </c>
      <c r="K476" s="12" t="s">
        <v>3028</v>
      </c>
      <c r="L476" s="12" t="s">
        <v>3029</v>
      </c>
      <c r="M476" s="12">
        <v>0</v>
      </c>
      <c r="N476" s="12">
        <v>0</v>
      </c>
      <c r="O476" s="12">
        <v>0</v>
      </c>
      <c r="P476" s="12">
        <v>0</v>
      </c>
      <c r="Q476" s="12" t="s">
        <v>3030</v>
      </c>
      <c r="R476" s="12" t="s">
        <v>3031</v>
      </c>
      <c r="S476" s="12" t="s">
        <v>3032</v>
      </c>
    </row>
    <row r="477" spans="1:19" ht="15" customHeight="1" x14ac:dyDescent="0.25">
      <c r="A477" s="12" t="s">
        <v>3509</v>
      </c>
      <c r="B477" s="12" t="s">
        <v>192</v>
      </c>
      <c r="C477" s="12" t="s">
        <v>193</v>
      </c>
      <c r="D477" s="12" t="s">
        <v>162</v>
      </c>
      <c r="E477" s="12" t="s">
        <v>163</v>
      </c>
      <c r="F477" s="12" t="s">
        <v>76</v>
      </c>
      <c r="G477" s="12" t="s">
        <v>77</v>
      </c>
      <c r="H477" s="49">
        <v>25</v>
      </c>
      <c r="I477" s="49">
        <v>0.8</v>
      </c>
      <c r="J477" s="12" t="s">
        <v>1318</v>
      </c>
      <c r="K477" s="12" t="s">
        <v>3028</v>
      </c>
      <c r="L477" s="12" t="s">
        <v>3029</v>
      </c>
      <c r="M477" s="12">
        <v>0</v>
      </c>
      <c r="N477" s="12">
        <v>0</v>
      </c>
      <c r="O477" s="12">
        <v>0</v>
      </c>
      <c r="P477" s="12">
        <v>0</v>
      </c>
      <c r="Q477" s="12" t="s">
        <v>3030</v>
      </c>
      <c r="R477" s="12" t="s">
        <v>3031</v>
      </c>
      <c r="S477" s="12" t="s">
        <v>3032</v>
      </c>
    </row>
    <row r="478" spans="1:19" ht="15" customHeight="1" x14ac:dyDescent="0.25">
      <c r="A478" s="12" t="s">
        <v>3510</v>
      </c>
      <c r="B478" s="12" t="s">
        <v>192</v>
      </c>
      <c r="C478" s="12" t="s">
        <v>193</v>
      </c>
      <c r="D478" s="12" t="s">
        <v>162</v>
      </c>
      <c r="E478" s="12" t="s">
        <v>163</v>
      </c>
      <c r="F478" s="12" t="s">
        <v>84</v>
      </c>
      <c r="G478" s="12" t="s">
        <v>85</v>
      </c>
      <c r="H478" s="49">
        <v>25</v>
      </c>
      <c r="I478" s="49">
        <v>0.8</v>
      </c>
      <c r="J478" s="12" t="s">
        <v>1318</v>
      </c>
      <c r="K478" s="12" t="s">
        <v>3028</v>
      </c>
      <c r="L478" s="12" t="s">
        <v>3029</v>
      </c>
      <c r="M478" s="12">
        <v>0</v>
      </c>
      <c r="N478" s="12">
        <v>1</v>
      </c>
      <c r="O478" s="12">
        <v>0</v>
      </c>
      <c r="P478" s="12">
        <v>0</v>
      </c>
      <c r="Q478" s="12" t="s">
        <v>3030</v>
      </c>
      <c r="R478" s="12" t="s">
        <v>3034</v>
      </c>
      <c r="S478" s="12" t="s">
        <v>3032</v>
      </c>
    </row>
    <row r="479" spans="1:19" ht="15" customHeight="1" x14ac:dyDescent="0.25">
      <c r="A479" s="12" t="s">
        <v>3511</v>
      </c>
      <c r="B479" s="12" t="s">
        <v>192</v>
      </c>
      <c r="C479" s="12" t="s">
        <v>193</v>
      </c>
      <c r="D479" s="12" t="s">
        <v>279</v>
      </c>
      <c r="E479" s="12" t="s">
        <v>280</v>
      </c>
      <c r="F479" s="12" t="s">
        <v>26</v>
      </c>
      <c r="G479" s="12" t="s">
        <v>27</v>
      </c>
      <c r="H479" s="49">
        <v>25</v>
      </c>
      <c r="I479" s="49">
        <v>2.4</v>
      </c>
      <c r="J479" s="12" t="s">
        <v>1318</v>
      </c>
      <c r="K479" s="12" t="s">
        <v>3028</v>
      </c>
      <c r="L479" s="12" t="s">
        <v>3029</v>
      </c>
      <c r="M479" s="12">
        <v>0</v>
      </c>
      <c r="N479" s="12">
        <v>1</v>
      </c>
      <c r="O479" s="12">
        <v>0</v>
      </c>
      <c r="P479" s="12">
        <v>0</v>
      </c>
      <c r="Q479" s="12" t="s">
        <v>3030</v>
      </c>
      <c r="R479" s="12" t="s">
        <v>3034</v>
      </c>
      <c r="S479" s="12" t="s">
        <v>3032</v>
      </c>
    </row>
    <row r="480" spans="1:19" ht="15" customHeight="1" x14ac:dyDescent="0.25">
      <c r="A480" s="12" t="s">
        <v>3512</v>
      </c>
      <c r="B480" s="12" t="s">
        <v>192</v>
      </c>
      <c r="C480" s="12" t="s">
        <v>193</v>
      </c>
      <c r="D480" s="12" t="s">
        <v>279</v>
      </c>
      <c r="E480" s="12" t="s">
        <v>280</v>
      </c>
      <c r="F480" s="12" t="s">
        <v>30</v>
      </c>
      <c r="G480" s="12" t="s">
        <v>31</v>
      </c>
      <c r="H480" s="49">
        <v>25</v>
      </c>
      <c r="I480" s="49">
        <v>2.4</v>
      </c>
      <c r="J480" s="12" t="s">
        <v>1318</v>
      </c>
      <c r="K480" s="12" t="s">
        <v>3028</v>
      </c>
      <c r="L480" s="12" t="s">
        <v>3029</v>
      </c>
      <c r="M480" s="12">
        <v>0</v>
      </c>
      <c r="N480" s="12">
        <v>0</v>
      </c>
      <c r="O480" s="12">
        <v>0</v>
      </c>
      <c r="P480" s="12">
        <v>0</v>
      </c>
      <c r="Q480" s="12" t="s">
        <v>3030</v>
      </c>
      <c r="R480" s="12" t="s">
        <v>3031</v>
      </c>
      <c r="S480" s="12" t="s">
        <v>3032</v>
      </c>
    </row>
    <row r="481" spans="1:19" ht="15" customHeight="1" x14ac:dyDescent="0.25">
      <c r="A481" s="12" t="s">
        <v>3513</v>
      </c>
      <c r="B481" s="12" t="s">
        <v>192</v>
      </c>
      <c r="C481" s="12" t="s">
        <v>193</v>
      </c>
      <c r="D481" s="12" t="s">
        <v>279</v>
      </c>
      <c r="E481" s="12" t="s">
        <v>280</v>
      </c>
      <c r="F481" s="12" t="s">
        <v>34</v>
      </c>
      <c r="G481" s="12" t="s">
        <v>35</v>
      </c>
      <c r="H481" s="49">
        <v>25</v>
      </c>
      <c r="I481" s="49">
        <v>2.4</v>
      </c>
      <c r="J481" s="12" t="s">
        <v>1318</v>
      </c>
      <c r="K481" s="12" t="s">
        <v>3028</v>
      </c>
      <c r="L481" s="12" t="s">
        <v>3029</v>
      </c>
      <c r="M481" s="12">
        <v>0</v>
      </c>
      <c r="N481" s="12">
        <v>1</v>
      </c>
      <c r="O481" s="12">
        <v>0</v>
      </c>
      <c r="P481" s="12">
        <v>0</v>
      </c>
      <c r="Q481" s="12" t="s">
        <v>3030</v>
      </c>
      <c r="R481" s="12" t="s">
        <v>3034</v>
      </c>
      <c r="S481" s="12" t="s">
        <v>3032</v>
      </c>
    </row>
    <row r="482" spans="1:19" ht="15" customHeight="1" x14ac:dyDescent="0.25">
      <c r="A482" s="12" t="s">
        <v>3514</v>
      </c>
      <c r="B482" s="12" t="s">
        <v>192</v>
      </c>
      <c r="C482" s="12" t="s">
        <v>193</v>
      </c>
      <c r="D482" s="12" t="s">
        <v>279</v>
      </c>
      <c r="E482" s="12" t="s">
        <v>280</v>
      </c>
      <c r="F482" s="12" t="s">
        <v>52</v>
      </c>
      <c r="G482" s="12" t="s">
        <v>53</v>
      </c>
      <c r="H482" s="49">
        <v>25</v>
      </c>
      <c r="I482" s="49">
        <v>2.4</v>
      </c>
      <c r="J482" s="12" t="s">
        <v>1318</v>
      </c>
      <c r="K482" s="12" t="s">
        <v>3028</v>
      </c>
      <c r="L482" s="12" t="s">
        <v>3029</v>
      </c>
      <c r="M482" s="12">
        <v>2</v>
      </c>
      <c r="N482" s="12">
        <v>0</v>
      </c>
      <c r="O482" s="12">
        <v>1</v>
      </c>
      <c r="P482" s="12">
        <v>0</v>
      </c>
      <c r="Q482" s="12" t="s">
        <v>3030</v>
      </c>
      <c r="R482" s="12" t="s">
        <v>3034</v>
      </c>
      <c r="S482" s="12" t="s">
        <v>3032</v>
      </c>
    </row>
    <row r="483" spans="1:19" ht="15" customHeight="1" x14ac:dyDescent="0.25">
      <c r="A483" s="12" t="s">
        <v>3515</v>
      </c>
      <c r="B483" s="12" t="s">
        <v>192</v>
      </c>
      <c r="C483" s="12" t="s">
        <v>193</v>
      </c>
      <c r="D483" s="12" t="s">
        <v>279</v>
      </c>
      <c r="E483" s="12" t="s">
        <v>280</v>
      </c>
      <c r="F483" s="12" t="s">
        <v>72</v>
      </c>
      <c r="G483" s="12" t="s">
        <v>73</v>
      </c>
      <c r="H483" s="49">
        <v>25</v>
      </c>
      <c r="I483" s="49">
        <v>2.4</v>
      </c>
      <c r="J483" s="12" t="s">
        <v>1318</v>
      </c>
      <c r="K483" s="12" t="s">
        <v>3028</v>
      </c>
      <c r="L483" s="12" t="s">
        <v>3029</v>
      </c>
      <c r="M483" s="12">
        <v>0</v>
      </c>
      <c r="N483" s="12">
        <v>0</v>
      </c>
      <c r="O483" s="12">
        <v>0</v>
      </c>
      <c r="P483" s="12">
        <v>0</v>
      </c>
      <c r="Q483" s="12" t="s">
        <v>3030</v>
      </c>
      <c r="R483" s="12" t="s">
        <v>3031</v>
      </c>
      <c r="S483" s="12" t="s">
        <v>3032</v>
      </c>
    </row>
    <row r="484" spans="1:19" ht="15" customHeight="1" x14ac:dyDescent="0.25">
      <c r="A484" s="12" t="s">
        <v>3516</v>
      </c>
      <c r="B484" s="12" t="s">
        <v>192</v>
      </c>
      <c r="C484" s="12" t="s">
        <v>193</v>
      </c>
      <c r="D484" s="12" t="s">
        <v>279</v>
      </c>
      <c r="E484" s="12" t="s">
        <v>280</v>
      </c>
      <c r="F484" s="12" t="s">
        <v>76</v>
      </c>
      <c r="G484" s="12" t="s">
        <v>77</v>
      </c>
      <c r="H484" s="49">
        <v>25</v>
      </c>
      <c r="I484" s="49">
        <v>2.4</v>
      </c>
      <c r="J484" s="12" t="s">
        <v>1318</v>
      </c>
      <c r="K484" s="12" t="s">
        <v>3028</v>
      </c>
      <c r="L484" s="12" t="s">
        <v>3029</v>
      </c>
      <c r="M484" s="12">
        <v>0</v>
      </c>
      <c r="N484" s="12">
        <v>0</v>
      </c>
      <c r="O484" s="12">
        <v>0</v>
      </c>
      <c r="P484" s="12">
        <v>0</v>
      </c>
      <c r="Q484" s="12" t="s">
        <v>3030</v>
      </c>
      <c r="R484" s="12" t="s">
        <v>3031</v>
      </c>
      <c r="S484" s="12" t="s">
        <v>3032</v>
      </c>
    </row>
    <row r="485" spans="1:19" ht="15" customHeight="1" x14ac:dyDescent="0.25">
      <c r="A485" s="12" t="s">
        <v>3517</v>
      </c>
      <c r="B485" s="12" t="s">
        <v>192</v>
      </c>
      <c r="C485" s="12" t="s">
        <v>193</v>
      </c>
      <c r="D485" s="12" t="s">
        <v>279</v>
      </c>
      <c r="E485" s="12" t="s">
        <v>280</v>
      </c>
      <c r="F485" s="12" t="s">
        <v>84</v>
      </c>
      <c r="G485" s="12" t="s">
        <v>85</v>
      </c>
      <c r="H485" s="49">
        <v>25</v>
      </c>
      <c r="I485" s="49">
        <v>2.4</v>
      </c>
      <c r="J485" s="12" t="s">
        <v>1318</v>
      </c>
      <c r="K485" s="12" t="s">
        <v>3028</v>
      </c>
      <c r="L485" s="12" t="s">
        <v>3029</v>
      </c>
      <c r="M485" s="12">
        <v>0</v>
      </c>
      <c r="N485" s="12">
        <v>0</v>
      </c>
      <c r="O485" s="12">
        <v>0</v>
      </c>
      <c r="P485" s="12">
        <v>0</v>
      </c>
      <c r="Q485" s="12" t="s">
        <v>3030</v>
      </c>
      <c r="R485" s="12" t="s">
        <v>3031</v>
      </c>
      <c r="S485" s="12" t="s">
        <v>3032</v>
      </c>
    </row>
    <row r="486" spans="1:19" ht="15" customHeight="1" x14ac:dyDescent="0.25">
      <c r="A486" s="12" t="s">
        <v>3518</v>
      </c>
      <c r="B486" s="12" t="s">
        <v>195</v>
      </c>
      <c r="C486" s="12" t="s">
        <v>196</v>
      </c>
      <c r="D486" s="12" t="s">
        <v>207</v>
      </c>
      <c r="E486" s="12" t="s">
        <v>208</v>
      </c>
      <c r="F486" s="12" t="s">
        <v>26</v>
      </c>
      <c r="G486" s="12" t="s">
        <v>27</v>
      </c>
      <c r="H486" s="49">
        <v>25</v>
      </c>
      <c r="I486" s="49">
        <v>0.7</v>
      </c>
      <c r="J486" s="12" t="s">
        <v>1318</v>
      </c>
      <c r="K486" s="12" t="s">
        <v>3028</v>
      </c>
      <c r="L486" s="12" t="s">
        <v>3029</v>
      </c>
      <c r="M486" s="12">
        <v>0</v>
      </c>
      <c r="N486" s="12">
        <v>1</v>
      </c>
      <c r="O486" s="12">
        <v>0</v>
      </c>
      <c r="P486" s="12">
        <v>0</v>
      </c>
      <c r="Q486" s="12" t="s">
        <v>3030</v>
      </c>
      <c r="R486" s="12" t="s">
        <v>3034</v>
      </c>
      <c r="S486" s="12" t="s">
        <v>3032</v>
      </c>
    </row>
    <row r="487" spans="1:19" ht="15" customHeight="1" x14ac:dyDescent="0.25">
      <c r="A487" s="12" t="s">
        <v>3519</v>
      </c>
      <c r="B487" s="12" t="s">
        <v>195</v>
      </c>
      <c r="C487" s="12" t="s">
        <v>196</v>
      </c>
      <c r="D487" s="12" t="s">
        <v>207</v>
      </c>
      <c r="E487" s="12" t="s">
        <v>208</v>
      </c>
      <c r="F487" s="12" t="s">
        <v>30</v>
      </c>
      <c r="G487" s="12" t="s">
        <v>31</v>
      </c>
      <c r="H487" s="49">
        <v>25</v>
      </c>
      <c r="I487" s="49">
        <v>0.7</v>
      </c>
      <c r="J487" s="12" t="s">
        <v>1318</v>
      </c>
      <c r="K487" s="12" t="s">
        <v>3028</v>
      </c>
      <c r="L487" s="12" t="s">
        <v>3029</v>
      </c>
      <c r="M487" s="12">
        <v>0</v>
      </c>
      <c r="N487" s="12">
        <v>0</v>
      </c>
      <c r="O487" s="12">
        <v>0</v>
      </c>
      <c r="P487" s="12">
        <v>0</v>
      </c>
      <c r="Q487" s="12" t="s">
        <v>3030</v>
      </c>
      <c r="R487" s="12" t="s">
        <v>3031</v>
      </c>
      <c r="S487" s="12" t="s">
        <v>3032</v>
      </c>
    </row>
    <row r="488" spans="1:19" ht="15" customHeight="1" x14ac:dyDescent="0.25">
      <c r="A488" s="12" t="s">
        <v>3520</v>
      </c>
      <c r="B488" s="12" t="s">
        <v>195</v>
      </c>
      <c r="C488" s="12" t="s">
        <v>196</v>
      </c>
      <c r="D488" s="12" t="s">
        <v>207</v>
      </c>
      <c r="E488" s="12" t="s">
        <v>208</v>
      </c>
      <c r="F488" s="12" t="s">
        <v>34</v>
      </c>
      <c r="G488" s="12" t="s">
        <v>35</v>
      </c>
      <c r="H488" s="49">
        <v>25</v>
      </c>
      <c r="I488" s="49">
        <v>0.7</v>
      </c>
      <c r="J488" s="12" t="s">
        <v>1318</v>
      </c>
      <c r="K488" s="12" t="s">
        <v>3028</v>
      </c>
      <c r="L488" s="12" t="s">
        <v>3029</v>
      </c>
      <c r="M488" s="12">
        <v>0</v>
      </c>
      <c r="N488" s="12">
        <v>0</v>
      </c>
      <c r="O488" s="12">
        <v>0</v>
      </c>
      <c r="P488" s="12">
        <v>0</v>
      </c>
      <c r="Q488" s="12" t="s">
        <v>3030</v>
      </c>
      <c r="R488" s="12" t="s">
        <v>3031</v>
      </c>
      <c r="S488" s="12" t="s">
        <v>3032</v>
      </c>
    </row>
    <row r="489" spans="1:19" ht="15" customHeight="1" x14ac:dyDescent="0.25">
      <c r="A489" s="12" t="s">
        <v>3521</v>
      </c>
      <c r="B489" s="12" t="s">
        <v>195</v>
      </c>
      <c r="C489" s="12" t="s">
        <v>196</v>
      </c>
      <c r="D489" s="12" t="s">
        <v>207</v>
      </c>
      <c r="E489" s="12" t="s">
        <v>208</v>
      </c>
      <c r="F489" s="12" t="s">
        <v>52</v>
      </c>
      <c r="G489" s="12" t="s">
        <v>53</v>
      </c>
      <c r="H489" s="49">
        <v>25</v>
      </c>
      <c r="I489" s="49">
        <v>0.7</v>
      </c>
      <c r="J489" s="12" t="s">
        <v>1318</v>
      </c>
      <c r="K489" s="12" t="s">
        <v>3028</v>
      </c>
      <c r="L489" s="12" t="s">
        <v>3029</v>
      </c>
      <c r="M489" s="12">
        <v>0</v>
      </c>
      <c r="N489" s="12">
        <v>0</v>
      </c>
      <c r="O489" s="12">
        <v>0</v>
      </c>
      <c r="P489" s="12">
        <v>0</v>
      </c>
      <c r="Q489" s="12" t="s">
        <v>3030</v>
      </c>
      <c r="R489" s="12" t="s">
        <v>3031</v>
      </c>
      <c r="S489" s="12" t="s">
        <v>3032</v>
      </c>
    </row>
    <row r="490" spans="1:19" ht="15" customHeight="1" x14ac:dyDescent="0.25">
      <c r="A490" s="12" t="s">
        <v>3522</v>
      </c>
      <c r="B490" s="12" t="s">
        <v>195</v>
      </c>
      <c r="C490" s="12" t="s">
        <v>196</v>
      </c>
      <c r="D490" s="12" t="s">
        <v>207</v>
      </c>
      <c r="E490" s="12" t="s">
        <v>208</v>
      </c>
      <c r="F490" s="12" t="s">
        <v>72</v>
      </c>
      <c r="G490" s="12" t="s">
        <v>73</v>
      </c>
      <c r="H490" s="49">
        <v>25</v>
      </c>
      <c r="I490" s="49">
        <v>0.7</v>
      </c>
      <c r="J490" s="12" t="s">
        <v>1318</v>
      </c>
      <c r="K490" s="12" t="s">
        <v>3028</v>
      </c>
      <c r="L490" s="12" t="s">
        <v>3029</v>
      </c>
      <c r="M490" s="12">
        <v>0</v>
      </c>
      <c r="N490" s="12">
        <v>1</v>
      </c>
      <c r="O490" s="12">
        <v>0</v>
      </c>
      <c r="P490" s="12">
        <v>0</v>
      </c>
      <c r="Q490" s="12" t="s">
        <v>3030</v>
      </c>
      <c r="R490" s="12" t="s">
        <v>3034</v>
      </c>
      <c r="S490" s="12" t="s">
        <v>3032</v>
      </c>
    </row>
    <row r="491" spans="1:19" ht="15" customHeight="1" x14ac:dyDescent="0.25">
      <c r="A491" s="12" t="s">
        <v>3523</v>
      </c>
      <c r="B491" s="12" t="s">
        <v>195</v>
      </c>
      <c r="C491" s="12" t="s">
        <v>196</v>
      </c>
      <c r="D491" s="12" t="s">
        <v>207</v>
      </c>
      <c r="E491" s="12" t="s">
        <v>208</v>
      </c>
      <c r="F491" s="12" t="s">
        <v>76</v>
      </c>
      <c r="G491" s="12" t="s">
        <v>77</v>
      </c>
      <c r="H491" s="49">
        <v>25</v>
      </c>
      <c r="I491" s="49">
        <v>0.7</v>
      </c>
      <c r="J491" s="12" t="s">
        <v>1318</v>
      </c>
      <c r="K491" s="12" t="s">
        <v>3028</v>
      </c>
      <c r="L491" s="12" t="s">
        <v>3029</v>
      </c>
      <c r="M491" s="12">
        <v>0</v>
      </c>
      <c r="N491" s="12">
        <v>0</v>
      </c>
      <c r="O491" s="12">
        <v>0</v>
      </c>
      <c r="P491" s="12">
        <v>0</v>
      </c>
      <c r="Q491" s="12" t="s">
        <v>3030</v>
      </c>
      <c r="R491" s="12" t="s">
        <v>3031</v>
      </c>
      <c r="S491" s="12" t="s">
        <v>3032</v>
      </c>
    </row>
    <row r="492" spans="1:19" ht="15" customHeight="1" x14ac:dyDescent="0.25">
      <c r="A492" s="12" t="s">
        <v>3524</v>
      </c>
      <c r="B492" s="12" t="s">
        <v>195</v>
      </c>
      <c r="C492" s="12" t="s">
        <v>196</v>
      </c>
      <c r="D492" s="12" t="s">
        <v>207</v>
      </c>
      <c r="E492" s="12" t="s">
        <v>208</v>
      </c>
      <c r="F492" s="12" t="s">
        <v>84</v>
      </c>
      <c r="G492" s="12" t="s">
        <v>85</v>
      </c>
      <c r="H492" s="49">
        <v>25</v>
      </c>
      <c r="I492" s="49">
        <v>0.7</v>
      </c>
      <c r="J492" s="12" t="s">
        <v>1318</v>
      </c>
      <c r="K492" s="12" t="s">
        <v>3028</v>
      </c>
      <c r="L492" s="12" t="s">
        <v>3029</v>
      </c>
      <c r="M492" s="12">
        <v>0</v>
      </c>
      <c r="N492" s="12">
        <v>0</v>
      </c>
      <c r="O492" s="12">
        <v>0</v>
      </c>
      <c r="P492" s="12">
        <v>0</v>
      </c>
      <c r="Q492" s="12" t="s">
        <v>3030</v>
      </c>
      <c r="R492" s="12" t="s">
        <v>3031</v>
      </c>
      <c r="S492" s="12" t="s">
        <v>3032</v>
      </c>
    </row>
    <row r="493" spans="1:19" ht="15" customHeight="1" x14ac:dyDescent="0.25">
      <c r="A493" s="12" t="s">
        <v>3525</v>
      </c>
      <c r="B493" s="12" t="s">
        <v>195</v>
      </c>
      <c r="C493" s="12" t="s">
        <v>196</v>
      </c>
      <c r="D493" s="12" t="s">
        <v>128</v>
      </c>
      <c r="E493" s="12" t="s">
        <v>129</v>
      </c>
      <c r="F493" s="12" t="s">
        <v>26</v>
      </c>
      <c r="G493" s="12" t="s">
        <v>27</v>
      </c>
      <c r="H493" s="49">
        <v>25</v>
      </c>
      <c r="I493" s="49">
        <v>1.3</v>
      </c>
      <c r="J493" s="12" t="s">
        <v>1318</v>
      </c>
      <c r="K493" s="12" t="s">
        <v>3028</v>
      </c>
      <c r="L493" s="12" t="s">
        <v>3029</v>
      </c>
      <c r="M493" s="12">
        <v>0</v>
      </c>
      <c r="N493" s="12">
        <v>1</v>
      </c>
      <c r="O493" s="12">
        <v>0</v>
      </c>
      <c r="P493" s="12">
        <v>0</v>
      </c>
      <c r="Q493" s="12" t="s">
        <v>3030</v>
      </c>
      <c r="R493" s="12" t="s">
        <v>3034</v>
      </c>
      <c r="S493" s="12" t="s">
        <v>3032</v>
      </c>
    </row>
    <row r="494" spans="1:19" ht="15" customHeight="1" x14ac:dyDescent="0.25">
      <c r="A494" s="12" t="s">
        <v>3526</v>
      </c>
      <c r="B494" s="12" t="s">
        <v>195</v>
      </c>
      <c r="C494" s="12" t="s">
        <v>196</v>
      </c>
      <c r="D494" s="12" t="s">
        <v>128</v>
      </c>
      <c r="E494" s="12" t="s">
        <v>129</v>
      </c>
      <c r="F494" s="12" t="s">
        <v>30</v>
      </c>
      <c r="G494" s="12" t="s">
        <v>31</v>
      </c>
      <c r="H494" s="49">
        <v>25</v>
      </c>
      <c r="I494" s="49">
        <v>1.3</v>
      </c>
      <c r="J494" s="12" t="s">
        <v>1318</v>
      </c>
      <c r="K494" s="12" t="s">
        <v>3028</v>
      </c>
      <c r="L494" s="12" t="s">
        <v>3029</v>
      </c>
      <c r="M494" s="12">
        <v>0</v>
      </c>
      <c r="N494" s="12">
        <v>0</v>
      </c>
      <c r="O494" s="12">
        <v>0</v>
      </c>
      <c r="P494" s="12">
        <v>0</v>
      </c>
      <c r="Q494" s="12" t="s">
        <v>3030</v>
      </c>
      <c r="R494" s="12" t="s">
        <v>3031</v>
      </c>
      <c r="S494" s="12" t="s">
        <v>3032</v>
      </c>
    </row>
    <row r="495" spans="1:19" ht="15" customHeight="1" x14ac:dyDescent="0.25">
      <c r="A495" s="12" t="s">
        <v>3527</v>
      </c>
      <c r="B495" s="12" t="s">
        <v>195</v>
      </c>
      <c r="C495" s="12" t="s">
        <v>196</v>
      </c>
      <c r="D495" s="12" t="s">
        <v>128</v>
      </c>
      <c r="E495" s="12" t="s">
        <v>129</v>
      </c>
      <c r="F495" s="12" t="s">
        <v>34</v>
      </c>
      <c r="G495" s="12" t="s">
        <v>35</v>
      </c>
      <c r="H495" s="49">
        <v>25</v>
      </c>
      <c r="I495" s="49">
        <v>1.3</v>
      </c>
      <c r="J495" s="12" t="s">
        <v>1318</v>
      </c>
      <c r="K495" s="12" t="s">
        <v>3028</v>
      </c>
      <c r="L495" s="12" t="s">
        <v>3029</v>
      </c>
      <c r="M495" s="12">
        <v>0</v>
      </c>
      <c r="N495" s="12">
        <v>2</v>
      </c>
      <c r="O495" s="12">
        <v>0</v>
      </c>
      <c r="P495" s="12">
        <v>1</v>
      </c>
      <c r="Q495" s="12" t="s">
        <v>3030</v>
      </c>
      <c r="R495" s="12" t="s">
        <v>3034</v>
      </c>
      <c r="S495" s="12" t="s">
        <v>3032</v>
      </c>
    </row>
    <row r="496" spans="1:19" ht="15" customHeight="1" x14ac:dyDescent="0.25">
      <c r="A496" s="12" t="s">
        <v>3528</v>
      </c>
      <c r="B496" s="12" t="s">
        <v>195</v>
      </c>
      <c r="C496" s="12" t="s">
        <v>196</v>
      </c>
      <c r="D496" s="12" t="s">
        <v>128</v>
      </c>
      <c r="E496" s="12" t="s">
        <v>129</v>
      </c>
      <c r="F496" s="12" t="s">
        <v>52</v>
      </c>
      <c r="G496" s="12" t="s">
        <v>53</v>
      </c>
      <c r="H496" s="49">
        <v>25</v>
      </c>
      <c r="I496" s="49">
        <v>1.3</v>
      </c>
      <c r="J496" s="12" t="s">
        <v>1318</v>
      </c>
      <c r="K496" s="12" t="s">
        <v>3028</v>
      </c>
      <c r="L496" s="12" t="s">
        <v>3029</v>
      </c>
      <c r="M496" s="12">
        <v>0</v>
      </c>
      <c r="N496" s="12">
        <v>0</v>
      </c>
      <c r="O496" s="12">
        <v>0</v>
      </c>
      <c r="P496" s="12">
        <v>0</v>
      </c>
      <c r="Q496" s="12" t="s">
        <v>3030</v>
      </c>
      <c r="R496" s="12" t="s">
        <v>3031</v>
      </c>
      <c r="S496" s="12" t="s">
        <v>3032</v>
      </c>
    </row>
    <row r="497" spans="1:19" ht="15" customHeight="1" x14ac:dyDescent="0.25">
      <c r="A497" s="12" t="s">
        <v>3529</v>
      </c>
      <c r="B497" s="12" t="s">
        <v>195</v>
      </c>
      <c r="C497" s="12" t="s">
        <v>196</v>
      </c>
      <c r="D497" s="12" t="s">
        <v>128</v>
      </c>
      <c r="E497" s="12" t="s">
        <v>129</v>
      </c>
      <c r="F497" s="12" t="s">
        <v>72</v>
      </c>
      <c r="G497" s="12" t="s">
        <v>73</v>
      </c>
      <c r="H497" s="49">
        <v>25</v>
      </c>
      <c r="I497" s="49">
        <v>1.3</v>
      </c>
      <c r="J497" s="12" t="s">
        <v>1318</v>
      </c>
      <c r="K497" s="12" t="s">
        <v>3028</v>
      </c>
      <c r="L497" s="12" t="s">
        <v>3029</v>
      </c>
      <c r="M497" s="12">
        <v>0</v>
      </c>
      <c r="N497" s="12">
        <v>1</v>
      </c>
      <c r="O497" s="12">
        <v>0</v>
      </c>
      <c r="P497" s="12">
        <v>0</v>
      </c>
      <c r="Q497" s="12" t="s">
        <v>3030</v>
      </c>
      <c r="R497" s="12" t="s">
        <v>3034</v>
      </c>
      <c r="S497" s="12" t="s">
        <v>3032</v>
      </c>
    </row>
    <row r="498" spans="1:19" ht="15" customHeight="1" x14ac:dyDescent="0.25">
      <c r="A498" s="12" t="s">
        <v>3530</v>
      </c>
      <c r="B498" s="12" t="s">
        <v>195</v>
      </c>
      <c r="C498" s="12" t="s">
        <v>196</v>
      </c>
      <c r="D498" s="12" t="s">
        <v>128</v>
      </c>
      <c r="E498" s="12" t="s">
        <v>129</v>
      </c>
      <c r="F498" s="12" t="s">
        <v>76</v>
      </c>
      <c r="G498" s="12" t="s">
        <v>77</v>
      </c>
      <c r="H498" s="49">
        <v>25</v>
      </c>
      <c r="I498" s="49">
        <v>1.3</v>
      </c>
      <c r="J498" s="12" t="s">
        <v>1318</v>
      </c>
      <c r="K498" s="12" t="s">
        <v>3028</v>
      </c>
      <c r="L498" s="12" t="s">
        <v>3029</v>
      </c>
      <c r="M498" s="12">
        <v>0</v>
      </c>
      <c r="N498" s="12">
        <v>0</v>
      </c>
      <c r="O498" s="12">
        <v>0</v>
      </c>
      <c r="P498" s="12">
        <v>0</v>
      </c>
      <c r="Q498" s="12" t="s">
        <v>3030</v>
      </c>
      <c r="R498" s="12" t="s">
        <v>3031</v>
      </c>
      <c r="S498" s="12" t="s">
        <v>3032</v>
      </c>
    </row>
    <row r="499" spans="1:19" ht="15" customHeight="1" x14ac:dyDescent="0.25">
      <c r="A499" s="12" t="s">
        <v>3531</v>
      </c>
      <c r="B499" s="12" t="s">
        <v>195</v>
      </c>
      <c r="C499" s="12" t="s">
        <v>196</v>
      </c>
      <c r="D499" s="12" t="s">
        <v>128</v>
      </c>
      <c r="E499" s="12" t="s">
        <v>129</v>
      </c>
      <c r="F499" s="12" t="s">
        <v>84</v>
      </c>
      <c r="G499" s="12" t="s">
        <v>85</v>
      </c>
      <c r="H499" s="49">
        <v>25</v>
      </c>
      <c r="I499" s="49">
        <v>1.3</v>
      </c>
      <c r="J499" s="12" t="s">
        <v>1318</v>
      </c>
      <c r="K499" s="12" t="s">
        <v>3028</v>
      </c>
      <c r="L499" s="12" t="s">
        <v>3029</v>
      </c>
      <c r="M499" s="12">
        <v>0</v>
      </c>
      <c r="N499" s="12">
        <v>0</v>
      </c>
      <c r="O499" s="12">
        <v>0</v>
      </c>
      <c r="P499" s="12">
        <v>0</v>
      </c>
      <c r="Q499" s="12" t="s">
        <v>3030</v>
      </c>
      <c r="R499" s="12" t="s">
        <v>3031</v>
      </c>
      <c r="S499" s="12" t="s">
        <v>3032</v>
      </c>
    </row>
    <row r="500" spans="1:19" ht="15" customHeight="1" x14ac:dyDescent="0.25">
      <c r="A500" s="12" t="s">
        <v>3532</v>
      </c>
      <c r="B500" s="12" t="s">
        <v>195</v>
      </c>
      <c r="C500" s="12" t="s">
        <v>196</v>
      </c>
      <c r="D500" s="12" t="s">
        <v>233</v>
      </c>
      <c r="E500" s="12" t="s">
        <v>234</v>
      </c>
      <c r="F500" s="12" t="s">
        <v>26</v>
      </c>
      <c r="G500" s="12" t="s">
        <v>27</v>
      </c>
      <c r="H500" s="49">
        <v>25</v>
      </c>
      <c r="I500" s="49">
        <v>1.7</v>
      </c>
      <c r="J500" s="12" t="s">
        <v>1318</v>
      </c>
      <c r="K500" s="12" t="s">
        <v>3028</v>
      </c>
      <c r="L500" s="12" t="s">
        <v>3029</v>
      </c>
      <c r="M500" s="12">
        <v>0</v>
      </c>
      <c r="N500" s="12">
        <v>1</v>
      </c>
      <c r="O500" s="12">
        <v>0</v>
      </c>
      <c r="P500" s="12">
        <v>0</v>
      </c>
      <c r="Q500" s="12" t="s">
        <v>3030</v>
      </c>
      <c r="R500" s="12" t="s">
        <v>3034</v>
      </c>
      <c r="S500" s="12" t="s">
        <v>3032</v>
      </c>
    </row>
    <row r="501" spans="1:19" ht="15" customHeight="1" x14ac:dyDescent="0.25">
      <c r="A501" s="12" t="s">
        <v>3533</v>
      </c>
      <c r="B501" s="12" t="s">
        <v>195</v>
      </c>
      <c r="C501" s="12" t="s">
        <v>196</v>
      </c>
      <c r="D501" s="12" t="s">
        <v>233</v>
      </c>
      <c r="E501" s="12" t="s">
        <v>234</v>
      </c>
      <c r="F501" s="12" t="s">
        <v>30</v>
      </c>
      <c r="G501" s="12" t="s">
        <v>31</v>
      </c>
      <c r="H501" s="49">
        <v>25</v>
      </c>
      <c r="I501" s="49">
        <v>1.7</v>
      </c>
      <c r="J501" s="12" t="s">
        <v>1318</v>
      </c>
      <c r="K501" s="12" t="s">
        <v>3028</v>
      </c>
      <c r="L501" s="12" t="s">
        <v>3029</v>
      </c>
      <c r="M501" s="12">
        <v>0</v>
      </c>
      <c r="N501" s="12">
        <v>0</v>
      </c>
      <c r="O501" s="12">
        <v>0</v>
      </c>
      <c r="P501" s="12">
        <v>0</v>
      </c>
      <c r="Q501" s="12" t="s">
        <v>3030</v>
      </c>
      <c r="R501" s="12" t="s">
        <v>3031</v>
      </c>
      <c r="S501" s="12" t="s">
        <v>3032</v>
      </c>
    </row>
    <row r="502" spans="1:19" ht="15" customHeight="1" x14ac:dyDescent="0.25">
      <c r="A502" s="12" t="s">
        <v>3534</v>
      </c>
      <c r="B502" s="12" t="s">
        <v>195</v>
      </c>
      <c r="C502" s="12" t="s">
        <v>196</v>
      </c>
      <c r="D502" s="12" t="s">
        <v>233</v>
      </c>
      <c r="E502" s="12" t="s">
        <v>234</v>
      </c>
      <c r="F502" s="12" t="s">
        <v>34</v>
      </c>
      <c r="G502" s="12" t="s">
        <v>35</v>
      </c>
      <c r="H502" s="49">
        <v>25</v>
      </c>
      <c r="I502" s="49">
        <v>1.7</v>
      </c>
      <c r="J502" s="12" t="s">
        <v>1318</v>
      </c>
      <c r="K502" s="12" t="s">
        <v>3028</v>
      </c>
      <c r="L502" s="12" t="s">
        <v>3029</v>
      </c>
      <c r="M502" s="12">
        <v>0</v>
      </c>
      <c r="N502" s="12">
        <v>2</v>
      </c>
      <c r="O502" s="12">
        <v>0</v>
      </c>
      <c r="P502" s="12">
        <v>1</v>
      </c>
      <c r="Q502" s="12" t="s">
        <v>3030</v>
      </c>
      <c r="R502" s="12" t="s">
        <v>3034</v>
      </c>
      <c r="S502" s="12" t="s">
        <v>3032</v>
      </c>
    </row>
    <row r="503" spans="1:19" ht="15" customHeight="1" x14ac:dyDescent="0.25">
      <c r="A503" s="12" t="s">
        <v>3535</v>
      </c>
      <c r="B503" s="12" t="s">
        <v>195</v>
      </c>
      <c r="C503" s="12" t="s">
        <v>196</v>
      </c>
      <c r="D503" s="12" t="s">
        <v>233</v>
      </c>
      <c r="E503" s="12" t="s">
        <v>234</v>
      </c>
      <c r="F503" s="12" t="s">
        <v>52</v>
      </c>
      <c r="G503" s="12" t="s">
        <v>53</v>
      </c>
      <c r="H503" s="49">
        <v>25</v>
      </c>
      <c r="I503" s="49">
        <v>1.7</v>
      </c>
      <c r="J503" s="12" t="s">
        <v>1318</v>
      </c>
      <c r="K503" s="12" t="s">
        <v>3028</v>
      </c>
      <c r="L503" s="12" t="s">
        <v>3029</v>
      </c>
      <c r="M503" s="12">
        <v>0</v>
      </c>
      <c r="N503" s="12">
        <v>0</v>
      </c>
      <c r="O503" s="12">
        <v>0</v>
      </c>
      <c r="P503" s="12">
        <v>0</v>
      </c>
      <c r="Q503" s="12" t="s">
        <v>3030</v>
      </c>
      <c r="R503" s="12" t="s">
        <v>3031</v>
      </c>
      <c r="S503" s="12" t="s">
        <v>3032</v>
      </c>
    </row>
    <row r="504" spans="1:19" ht="15" customHeight="1" x14ac:dyDescent="0.25">
      <c r="A504" s="12" t="s">
        <v>3536</v>
      </c>
      <c r="B504" s="12" t="s">
        <v>195</v>
      </c>
      <c r="C504" s="12" t="s">
        <v>196</v>
      </c>
      <c r="D504" s="12" t="s">
        <v>233</v>
      </c>
      <c r="E504" s="12" t="s">
        <v>234</v>
      </c>
      <c r="F504" s="12" t="s">
        <v>72</v>
      </c>
      <c r="G504" s="12" t="s">
        <v>73</v>
      </c>
      <c r="H504" s="49">
        <v>25</v>
      </c>
      <c r="I504" s="49">
        <v>1.7</v>
      </c>
      <c r="J504" s="12" t="s">
        <v>1318</v>
      </c>
      <c r="K504" s="12" t="s">
        <v>3028</v>
      </c>
      <c r="L504" s="12" t="s">
        <v>3029</v>
      </c>
      <c r="M504" s="12">
        <v>0</v>
      </c>
      <c r="N504" s="12">
        <v>0</v>
      </c>
      <c r="O504" s="12">
        <v>0</v>
      </c>
      <c r="P504" s="12">
        <v>0</v>
      </c>
      <c r="Q504" s="12" t="s">
        <v>3030</v>
      </c>
      <c r="R504" s="12" t="s">
        <v>3031</v>
      </c>
      <c r="S504" s="12" t="s">
        <v>3032</v>
      </c>
    </row>
    <row r="505" spans="1:19" ht="15" customHeight="1" x14ac:dyDescent="0.25">
      <c r="A505" s="12" t="s">
        <v>3537</v>
      </c>
      <c r="B505" s="12" t="s">
        <v>195</v>
      </c>
      <c r="C505" s="12" t="s">
        <v>196</v>
      </c>
      <c r="D505" s="12" t="s">
        <v>233</v>
      </c>
      <c r="E505" s="12" t="s">
        <v>234</v>
      </c>
      <c r="F505" s="12" t="s">
        <v>76</v>
      </c>
      <c r="G505" s="12" t="s">
        <v>77</v>
      </c>
      <c r="H505" s="49">
        <v>25</v>
      </c>
      <c r="I505" s="49">
        <v>1.7</v>
      </c>
      <c r="J505" s="12" t="s">
        <v>1318</v>
      </c>
      <c r="K505" s="12" t="s">
        <v>3028</v>
      </c>
      <c r="L505" s="12" t="s">
        <v>3029</v>
      </c>
      <c r="M505" s="12">
        <v>0</v>
      </c>
      <c r="N505" s="12">
        <v>0</v>
      </c>
      <c r="O505" s="12">
        <v>0</v>
      </c>
      <c r="P505" s="12">
        <v>0</v>
      </c>
      <c r="Q505" s="12" t="s">
        <v>3030</v>
      </c>
      <c r="R505" s="12" t="s">
        <v>3031</v>
      </c>
      <c r="S505" s="12" t="s">
        <v>3032</v>
      </c>
    </row>
    <row r="506" spans="1:19" ht="15" customHeight="1" x14ac:dyDescent="0.25">
      <c r="A506" s="12" t="s">
        <v>3538</v>
      </c>
      <c r="B506" s="12" t="s">
        <v>195</v>
      </c>
      <c r="C506" s="12" t="s">
        <v>196</v>
      </c>
      <c r="D506" s="12" t="s">
        <v>233</v>
      </c>
      <c r="E506" s="12" t="s">
        <v>234</v>
      </c>
      <c r="F506" s="12" t="s">
        <v>84</v>
      </c>
      <c r="G506" s="12" t="s">
        <v>85</v>
      </c>
      <c r="H506" s="49">
        <v>25</v>
      </c>
      <c r="I506" s="49">
        <v>1.7</v>
      </c>
      <c r="J506" s="12" t="s">
        <v>1318</v>
      </c>
      <c r="K506" s="12" t="s">
        <v>3028</v>
      </c>
      <c r="L506" s="12" t="s">
        <v>3029</v>
      </c>
      <c r="M506" s="12">
        <v>0</v>
      </c>
      <c r="N506" s="12">
        <v>1</v>
      </c>
      <c r="O506" s="12">
        <v>0</v>
      </c>
      <c r="P506" s="12">
        <v>0</v>
      </c>
      <c r="Q506" s="12" t="s">
        <v>3030</v>
      </c>
      <c r="R506" s="12" t="s">
        <v>3034</v>
      </c>
      <c r="S506" s="12" t="s">
        <v>3032</v>
      </c>
    </row>
    <row r="507" spans="1:19" ht="15" customHeight="1" x14ac:dyDescent="0.25">
      <c r="A507" s="12" t="s">
        <v>3539</v>
      </c>
      <c r="B507" s="12" t="s">
        <v>198</v>
      </c>
      <c r="C507" s="12" t="s">
        <v>199</v>
      </c>
      <c r="D507" s="12" t="s">
        <v>156</v>
      </c>
      <c r="E507" s="12" t="s">
        <v>157</v>
      </c>
      <c r="F507" s="12" t="s">
        <v>26</v>
      </c>
      <c r="G507" s="12" t="s">
        <v>27</v>
      </c>
      <c r="H507" s="49">
        <v>25</v>
      </c>
      <c r="I507" s="49">
        <v>1.7</v>
      </c>
      <c r="J507" s="12" t="s">
        <v>1318</v>
      </c>
      <c r="K507" s="12" t="s">
        <v>3028</v>
      </c>
      <c r="L507" s="12" t="s">
        <v>3029</v>
      </c>
      <c r="M507" s="12">
        <v>0</v>
      </c>
      <c r="N507" s="12">
        <v>1</v>
      </c>
      <c r="O507" s="12">
        <v>0</v>
      </c>
      <c r="P507" s="12">
        <v>0</v>
      </c>
      <c r="Q507" s="12" t="s">
        <v>3030</v>
      </c>
      <c r="R507" s="12" t="s">
        <v>3034</v>
      </c>
      <c r="S507" s="12" t="s">
        <v>3032</v>
      </c>
    </row>
    <row r="508" spans="1:19" ht="15" customHeight="1" x14ac:dyDescent="0.25">
      <c r="A508" s="12" t="s">
        <v>3540</v>
      </c>
      <c r="B508" s="12" t="s">
        <v>198</v>
      </c>
      <c r="C508" s="12" t="s">
        <v>199</v>
      </c>
      <c r="D508" s="12" t="s">
        <v>156</v>
      </c>
      <c r="E508" s="12" t="s">
        <v>157</v>
      </c>
      <c r="F508" s="12" t="s">
        <v>30</v>
      </c>
      <c r="G508" s="12" t="s">
        <v>31</v>
      </c>
      <c r="H508" s="49">
        <v>25</v>
      </c>
      <c r="I508" s="49">
        <v>1.7</v>
      </c>
      <c r="J508" s="12" t="s">
        <v>1318</v>
      </c>
      <c r="K508" s="12" t="s">
        <v>3028</v>
      </c>
      <c r="L508" s="12" t="s">
        <v>3029</v>
      </c>
      <c r="M508" s="12">
        <v>0</v>
      </c>
      <c r="N508" s="12">
        <v>0</v>
      </c>
      <c r="O508" s="12">
        <v>0</v>
      </c>
      <c r="P508" s="12">
        <v>0</v>
      </c>
      <c r="Q508" s="12" t="s">
        <v>3030</v>
      </c>
      <c r="R508" s="12" t="s">
        <v>3031</v>
      </c>
      <c r="S508" s="12" t="s">
        <v>3032</v>
      </c>
    </row>
    <row r="509" spans="1:19" ht="15" customHeight="1" x14ac:dyDescent="0.25">
      <c r="A509" s="12" t="s">
        <v>3541</v>
      </c>
      <c r="B509" s="12" t="s">
        <v>198</v>
      </c>
      <c r="C509" s="12" t="s">
        <v>199</v>
      </c>
      <c r="D509" s="12" t="s">
        <v>156</v>
      </c>
      <c r="E509" s="12" t="s">
        <v>157</v>
      </c>
      <c r="F509" s="12" t="s">
        <v>34</v>
      </c>
      <c r="G509" s="12" t="s">
        <v>35</v>
      </c>
      <c r="H509" s="49">
        <v>25</v>
      </c>
      <c r="I509" s="49">
        <v>1.7</v>
      </c>
      <c r="J509" s="12" t="s">
        <v>1318</v>
      </c>
      <c r="K509" s="12" t="s">
        <v>3028</v>
      </c>
      <c r="L509" s="12" t="s">
        <v>3029</v>
      </c>
      <c r="M509" s="12">
        <v>0</v>
      </c>
      <c r="N509" s="12">
        <v>0</v>
      </c>
      <c r="O509" s="12">
        <v>0</v>
      </c>
      <c r="P509" s="12">
        <v>0</v>
      </c>
      <c r="Q509" s="12" t="s">
        <v>3030</v>
      </c>
      <c r="R509" s="12" t="s">
        <v>3031</v>
      </c>
      <c r="S509" s="12" t="s">
        <v>3032</v>
      </c>
    </row>
    <row r="510" spans="1:19" ht="15" customHeight="1" x14ac:dyDescent="0.25">
      <c r="A510" s="12" t="s">
        <v>3542</v>
      </c>
      <c r="B510" s="12" t="s">
        <v>198</v>
      </c>
      <c r="C510" s="12" t="s">
        <v>199</v>
      </c>
      <c r="D510" s="12" t="s">
        <v>156</v>
      </c>
      <c r="E510" s="12" t="s">
        <v>157</v>
      </c>
      <c r="F510" s="12" t="s">
        <v>52</v>
      </c>
      <c r="G510" s="12" t="s">
        <v>53</v>
      </c>
      <c r="H510" s="49">
        <v>25</v>
      </c>
      <c r="I510" s="49">
        <v>1.7</v>
      </c>
      <c r="J510" s="12" t="s">
        <v>1318</v>
      </c>
      <c r="K510" s="12" t="s">
        <v>3028</v>
      </c>
      <c r="L510" s="12" t="s">
        <v>3029</v>
      </c>
      <c r="M510" s="12">
        <v>0</v>
      </c>
      <c r="N510" s="12">
        <v>0</v>
      </c>
      <c r="O510" s="12">
        <v>0</v>
      </c>
      <c r="P510" s="12">
        <v>0</v>
      </c>
      <c r="Q510" s="12" t="s">
        <v>3030</v>
      </c>
      <c r="R510" s="12" t="s">
        <v>3031</v>
      </c>
      <c r="S510" s="12" t="s">
        <v>3032</v>
      </c>
    </row>
    <row r="511" spans="1:19" ht="15" customHeight="1" x14ac:dyDescent="0.25">
      <c r="A511" s="12" t="s">
        <v>3543</v>
      </c>
      <c r="B511" s="12" t="s">
        <v>198</v>
      </c>
      <c r="C511" s="12" t="s">
        <v>199</v>
      </c>
      <c r="D511" s="12" t="s">
        <v>156</v>
      </c>
      <c r="E511" s="12" t="s">
        <v>157</v>
      </c>
      <c r="F511" s="12" t="s">
        <v>72</v>
      </c>
      <c r="G511" s="12" t="s">
        <v>73</v>
      </c>
      <c r="H511" s="49">
        <v>25</v>
      </c>
      <c r="I511" s="49">
        <v>1.7</v>
      </c>
      <c r="J511" s="12" t="s">
        <v>1318</v>
      </c>
      <c r="K511" s="12" t="s">
        <v>3028</v>
      </c>
      <c r="L511" s="12" t="s">
        <v>3029</v>
      </c>
      <c r="M511" s="12">
        <v>0</v>
      </c>
      <c r="N511" s="12">
        <v>1</v>
      </c>
      <c r="O511" s="12">
        <v>0</v>
      </c>
      <c r="P511" s="12">
        <v>0</v>
      </c>
      <c r="Q511" s="12" t="s">
        <v>3030</v>
      </c>
      <c r="R511" s="12" t="s">
        <v>3034</v>
      </c>
      <c r="S511" s="12" t="s">
        <v>3032</v>
      </c>
    </row>
    <row r="512" spans="1:19" ht="15" customHeight="1" x14ac:dyDescent="0.25">
      <c r="A512" s="12" t="s">
        <v>3544</v>
      </c>
      <c r="B512" s="12" t="s">
        <v>198</v>
      </c>
      <c r="C512" s="12" t="s">
        <v>199</v>
      </c>
      <c r="D512" s="12" t="s">
        <v>156</v>
      </c>
      <c r="E512" s="12" t="s">
        <v>157</v>
      </c>
      <c r="F512" s="12" t="s">
        <v>76</v>
      </c>
      <c r="G512" s="12" t="s">
        <v>77</v>
      </c>
      <c r="H512" s="49">
        <v>25</v>
      </c>
      <c r="I512" s="49">
        <v>1.7</v>
      </c>
      <c r="J512" s="12" t="s">
        <v>1318</v>
      </c>
      <c r="K512" s="12" t="s">
        <v>3028</v>
      </c>
      <c r="L512" s="12" t="s">
        <v>3029</v>
      </c>
      <c r="M512" s="12">
        <v>0</v>
      </c>
      <c r="N512" s="12">
        <v>0</v>
      </c>
      <c r="O512" s="12">
        <v>0</v>
      </c>
      <c r="P512" s="12">
        <v>0</v>
      </c>
      <c r="Q512" s="12" t="s">
        <v>3030</v>
      </c>
      <c r="R512" s="12" t="s">
        <v>3031</v>
      </c>
      <c r="S512" s="12" t="s">
        <v>3032</v>
      </c>
    </row>
    <row r="513" spans="1:19" ht="15" customHeight="1" x14ac:dyDescent="0.25">
      <c r="A513" s="12" t="s">
        <v>3545</v>
      </c>
      <c r="B513" s="12" t="s">
        <v>198</v>
      </c>
      <c r="C513" s="12" t="s">
        <v>199</v>
      </c>
      <c r="D513" s="12" t="s">
        <v>156</v>
      </c>
      <c r="E513" s="12" t="s">
        <v>157</v>
      </c>
      <c r="F513" s="12" t="s">
        <v>84</v>
      </c>
      <c r="G513" s="12" t="s">
        <v>85</v>
      </c>
      <c r="H513" s="49">
        <v>25</v>
      </c>
      <c r="I513" s="49">
        <v>1.7</v>
      </c>
      <c r="J513" s="12" t="s">
        <v>1318</v>
      </c>
      <c r="K513" s="12" t="s">
        <v>3028</v>
      </c>
      <c r="L513" s="12" t="s">
        <v>3029</v>
      </c>
      <c r="M513" s="12">
        <v>0</v>
      </c>
      <c r="N513" s="12">
        <v>1</v>
      </c>
      <c r="O513" s="12">
        <v>0</v>
      </c>
      <c r="P513" s="12">
        <v>0</v>
      </c>
      <c r="Q513" s="12" t="s">
        <v>3030</v>
      </c>
      <c r="R513" s="12" t="s">
        <v>3034</v>
      </c>
      <c r="S513" s="12" t="s">
        <v>3032</v>
      </c>
    </row>
    <row r="514" spans="1:19" ht="15" customHeight="1" x14ac:dyDescent="0.25">
      <c r="A514" s="12" t="s">
        <v>3546</v>
      </c>
      <c r="B514" s="12" t="s">
        <v>198</v>
      </c>
      <c r="C514" s="12" t="s">
        <v>199</v>
      </c>
      <c r="D514" s="12" t="s">
        <v>213</v>
      </c>
      <c r="E514" s="12" t="s">
        <v>214</v>
      </c>
      <c r="F514" s="12" t="s">
        <v>26</v>
      </c>
      <c r="G514" s="12" t="s">
        <v>27</v>
      </c>
      <c r="H514" s="49">
        <v>25</v>
      </c>
      <c r="I514" s="49">
        <v>2.1</v>
      </c>
      <c r="J514" s="12" t="s">
        <v>1318</v>
      </c>
      <c r="K514" s="12" t="s">
        <v>3028</v>
      </c>
      <c r="L514" s="12" t="s">
        <v>3029</v>
      </c>
      <c r="M514" s="12">
        <v>0</v>
      </c>
      <c r="N514" s="12">
        <v>0</v>
      </c>
      <c r="O514" s="12">
        <v>0</v>
      </c>
      <c r="P514" s="12">
        <v>0</v>
      </c>
      <c r="Q514" s="12" t="s">
        <v>3030</v>
      </c>
      <c r="R514" s="12" t="s">
        <v>3031</v>
      </c>
      <c r="S514" s="12" t="s">
        <v>3032</v>
      </c>
    </row>
    <row r="515" spans="1:19" ht="15" customHeight="1" x14ac:dyDescent="0.25">
      <c r="A515" s="12" t="s">
        <v>3547</v>
      </c>
      <c r="B515" s="12" t="s">
        <v>198</v>
      </c>
      <c r="C515" s="12" t="s">
        <v>199</v>
      </c>
      <c r="D515" s="12" t="s">
        <v>213</v>
      </c>
      <c r="E515" s="12" t="s">
        <v>214</v>
      </c>
      <c r="F515" s="12" t="s">
        <v>30</v>
      </c>
      <c r="G515" s="12" t="s">
        <v>31</v>
      </c>
      <c r="H515" s="12">
        <v>25</v>
      </c>
      <c r="I515" s="12">
        <v>2.1</v>
      </c>
      <c r="J515" s="12" t="s">
        <v>1318</v>
      </c>
      <c r="K515" s="12" t="s">
        <v>3028</v>
      </c>
      <c r="L515" s="12" t="s">
        <v>3029</v>
      </c>
      <c r="M515" s="12">
        <v>0</v>
      </c>
      <c r="N515" s="12">
        <v>1</v>
      </c>
      <c r="O515" s="12">
        <v>0</v>
      </c>
      <c r="P515" s="12">
        <v>0</v>
      </c>
      <c r="Q515" s="12" t="s">
        <v>3030</v>
      </c>
      <c r="R515" s="12" t="s">
        <v>3034</v>
      </c>
      <c r="S515" s="12" t="s">
        <v>3032</v>
      </c>
    </row>
    <row r="516" spans="1:19" ht="15" customHeight="1" x14ac:dyDescent="0.25">
      <c r="A516" s="12" t="s">
        <v>3548</v>
      </c>
      <c r="B516" s="12" t="s">
        <v>198</v>
      </c>
      <c r="C516" s="12" t="s">
        <v>199</v>
      </c>
      <c r="D516" s="12" t="s">
        <v>213</v>
      </c>
      <c r="E516" s="12" t="s">
        <v>214</v>
      </c>
      <c r="F516" s="12" t="s">
        <v>34</v>
      </c>
      <c r="G516" s="12" t="s">
        <v>35</v>
      </c>
      <c r="H516" s="12">
        <v>25</v>
      </c>
      <c r="I516" s="12">
        <v>2.1</v>
      </c>
      <c r="J516" s="12" t="s">
        <v>1318</v>
      </c>
      <c r="K516" s="12" t="s">
        <v>3028</v>
      </c>
      <c r="L516" s="12" t="s">
        <v>3029</v>
      </c>
      <c r="M516" s="12">
        <v>0</v>
      </c>
      <c r="N516" s="12">
        <v>0</v>
      </c>
      <c r="O516" s="12">
        <v>0</v>
      </c>
      <c r="P516" s="12">
        <v>0</v>
      </c>
      <c r="Q516" s="12" t="s">
        <v>3030</v>
      </c>
      <c r="R516" s="12" t="s">
        <v>3031</v>
      </c>
      <c r="S516" s="12" t="s">
        <v>3032</v>
      </c>
    </row>
    <row r="517" spans="1:19" ht="15" customHeight="1" x14ac:dyDescent="0.25">
      <c r="A517" s="12" t="s">
        <v>3549</v>
      </c>
      <c r="B517" s="12" t="s">
        <v>198</v>
      </c>
      <c r="C517" s="12" t="s">
        <v>199</v>
      </c>
      <c r="D517" s="12" t="s">
        <v>213</v>
      </c>
      <c r="E517" s="12" t="s">
        <v>214</v>
      </c>
      <c r="F517" s="12" t="s">
        <v>52</v>
      </c>
      <c r="G517" s="12" t="s">
        <v>53</v>
      </c>
      <c r="H517" s="12">
        <v>25</v>
      </c>
      <c r="I517" s="12">
        <v>2.1</v>
      </c>
      <c r="J517" s="12" t="s">
        <v>1318</v>
      </c>
      <c r="K517" s="12" t="s">
        <v>3028</v>
      </c>
      <c r="L517" s="12" t="s">
        <v>3029</v>
      </c>
      <c r="M517" s="12">
        <v>0</v>
      </c>
      <c r="N517" s="12">
        <v>0</v>
      </c>
      <c r="O517" s="12">
        <v>0</v>
      </c>
      <c r="P517" s="12">
        <v>0</v>
      </c>
      <c r="Q517" s="12" t="s">
        <v>3030</v>
      </c>
      <c r="R517" s="12" t="s">
        <v>3031</v>
      </c>
      <c r="S517" s="12" t="s">
        <v>3032</v>
      </c>
    </row>
    <row r="518" spans="1:19" ht="15" customHeight="1" x14ac:dyDescent="0.25">
      <c r="A518" s="12" t="s">
        <v>3550</v>
      </c>
      <c r="B518" s="12" t="s">
        <v>198</v>
      </c>
      <c r="C518" s="12" t="s">
        <v>199</v>
      </c>
      <c r="D518" s="12" t="s">
        <v>213</v>
      </c>
      <c r="E518" s="12" t="s">
        <v>214</v>
      </c>
      <c r="F518" s="12" t="s">
        <v>72</v>
      </c>
      <c r="G518" s="12" t="s">
        <v>73</v>
      </c>
      <c r="H518" s="12">
        <v>25</v>
      </c>
      <c r="I518" s="12">
        <v>2.1</v>
      </c>
      <c r="J518" s="12" t="s">
        <v>1318</v>
      </c>
      <c r="K518" s="12" t="s">
        <v>3028</v>
      </c>
      <c r="L518" s="12" t="s">
        <v>3029</v>
      </c>
      <c r="M518" s="12">
        <v>0</v>
      </c>
      <c r="N518" s="12">
        <v>1</v>
      </c>
      <c r="O518" s="12">
        <v>0</v>
      </c>
      <c r="P518" s="12">
        <v>0</v>
      </c>
      <c r="Q518" s="12" t="s">
        <v>3030</v>
      </c>
      <c r="R518" s="12" t="s">
        <v>3034</v>
      </c>
      <c r="S518" s="12" t="s">
        <v>3032</v>
      </c>
    </row>
    <row r="519" spans="1:19" ht="15" customHeight="1" x14ac:dyDescent="0.25">
      <c r="A519" s="12" t="s">
        <v>3551</v>
      </c>
      <c r="B519" s="12" t="s">
        <v>198</v>
      </c>
      <c r="C519" s="12" t="s">
        <v>199</v>
      </c>
      <c r="D519" s="12" t="s">
        <v>213</v>
      </c>
      <c r="E519" s="12" t="s">
        <v>214</v>
      </c>
      <c r="F519" s="12" t="s">
        <v>76</v>
      </c>
      <c r="G519" s="12" t="s">
        <v>77</v>
      </c>
      <c r="H519" s="12">
        <v>25</v>
      </c>
      <c r="I519" s="12">
        <v>2.1</v>
      </c>
      <c r="J519" s="12" t="s">
        <v>1318</v>
      </c>
      <c r="K519" s="12" t="s">
        <v>3028</v>
      </c>
      <c r="L519" s="12" t="s">
        <v>3029</v>
      </c>
      <c r="M519" s="12">
        <v>0</v>
      </c>
      <c r="N519" s="12">
        <v>0</v>
      </c>
      <c r="O519" s="12">
        <v>0</v>
      </c>
      <c r="P519" s="12">
        <v>0</v>
      </c>
      <c r="Q519" s="12" t="s">
        <v>3030</v>
      </c>
      <c r="R519" s="12" t="s">
        <v>3031</v>
      </c>
      <c r="S519" s="12" t="s">
        <v>3032</v>
      </c>
    </row>
    <row r="520" spans="1:19" ht="15" customHeight="1" x14ac:dyDescent="0.25">
      <c r="A520" s="12" t="s">
        <v>3552</v>
      </c>
      <c r="B520" s="12" t="s">
        <v>198</v>
      </c>
      <c r="C520" s="12" t="s">
        <v>199</v>
      </c>
      <c r="D520" s="12" t="s">
        <v>213</v>
      </c>
      <c r="E520" s="12" t="s">
        <v>214</v>
      </c>
      <c r="F520" s="12" t="s">
        <v>84</v>
      </c>
      <c r="G520" s="12" t="s">
        <v>85</v>
      </c>
      <c r="H520" s="12">
        <v>25</v>
      </c>
      <c r="I520" s="12">
        <v>2.1</v>
      </c>
      <c r="J520" s="12" t="s">
        <v>1318</v>
      </c>
      <c r="K520" s="12" t="s">
        <v>3028</v>
      </c>
      <c r="L520" s="12" t="s">
        <v>3029</v>
      </c>
      <c r="M520" s="12">
        <v>0</v>
      </c>
      <c r="N520" s="12">
        <v>1</v>
      </c>
      <c r="O520" s="12">
        <v>0</v>
      </c>
      <c r="P520" s="12">
        <v>0</v>
      </c>
      <c r="Q520" s="12" t="s">
        <v>3030</v>
      </c>
      <c r="R520" s="12" t="s">
        <v>3034</v>
      </c>
      <c r="S520" s="12" t="s">
        <v>3032</v>
      </c>
    </row>
    <row r="521" spans="1:19" ht="15" customHeight="1" x14ac:dyDescent="0.25">
      <c r="A521" s="12" t="s">
        <v>3553</v>
      </c>
      <c r="B521" s="12" t="s">
        <v>198</v>
      </c>
      <c r="C521" s="12" t="s">
        <v>199</v>
      </c>
      <c r="D521" s="12" t="s">
        <v>210</v>
      </c>
      <c r="E521" s="12" t="s">
        <v>211</v>
      </c>
      <c r="F521" s="12" t="s">
        <v>26</v>
      </c>
      <c r="G521" s="12" t="s">
        <v>27</v>
      </c>
      <c r="H521" s="12">
        <v>25</v>
      </c>
      <c r="I521" s="12">
        <v>2.2999999999999998</v>
      </c>
      <c r="J521" s="12" t="s">
        <v>1318</v>
      </c>
      <c r="K521" s="12" t="s">
        <v>3028</v>
      </c>
      <c r="L521" s="12" t="s">
        <v>3029</v>
      </c>
      <c r="M521" s="12">
        <v>0</v>
      </c>
      <c r="N521" s="12">
        <v>1</v>
      </c>
      <c r="O521" s="12">
        <v>0</v>
      </c>
      <c r="P521" s="12">
        <v>0</v>
      </c>
      <c r="Q521" s="12" t="s">
        <v>3030</v>
      </c>
      <c r="R521" s="12" t="s">
        <v>3034</v>
      </c>
      <c r="S521" s="12" t="s">
        <v>3032</v>
      </c>
    </row>
    <row r="522" spans="1:19" ht="15" customHeight="1" x14ac:dyDescent="0.25">
      <c r="A522" s="12" t="s">
        <v>3554</v>
      </c>
      <c r="B522" s="12" t="s">
        <v>198</v>
      </c>
      <c r="C522" s="12" t="s">
        <v>199</v>
      </c>
      <c r="D522" s="12" t="s">
        <v>210</v>
      </c>
      <c r="E522" s="12" t="s">
        <v>211</v>
      </c>
      <c r="F522" s="12" t="s">
        <v>30</v>
      </c>
      <c r="G522" s="12" t="s">
        <v>31</v>
      </c>
      <c r="H522" s="12">
        <v>25</v>
      </c>
      <c r="I522" s="12">
        <v>2.2999999999999998</v>
      </c>
      <c r="J522" s="12" t="s">
        <v>1318</v>
      </c>
      <c r="K522" s="12" t="s">
        <v>3028</v>
      </c>
      <c r="L522" s="12" t="s">
        <v>3029</v>
      </c>
      <c r="M522" s="12">
        <v>0</v>
      </c>
      <c r="N522" s="12">
        <v>0</v>
      </c>
      <c r="O522" s="12">
        <v>0</v>
      </c>
      <c r="P522" s="12">
        <v>0</v>
      </c>
      <c r="Q522" s="12" t="s">
        <v>3030</v>
      </c>
      <c r="R522" s="12" t="s">
        <v>3031</v>
      </c>
      <c r="S522" s="12" t="s">
        <v>3032</v>
      </c>
    </row>
    <row r="523" spans="1:19" ht="15" customHeight="1" x14ac:dyDescent="0.25">
      <c r="A523" s="12" t="s">
        <v>3555</v>
      </c>
      <c r="B523" s="12" t="s">
        <v>198</v>
      </c>
      <c r="C523" s="12" t="s">
        <v>199</v>
      </c>
      <c r="D523" s="12" t="s">
        <v>210</v>
      </c>
      <c r="E523" s="12" t="s">
        <v>211</v>
      </c>
      <c r="F523" s="12" t="s">
        <v>34</v>
      </c>
      <c r="G523" s="12" t="s">
        <v>35</v>
      </c>
      <c r="H523" s="12">
        <v>25</v>
      </c>
      <c r="I523" s="12">
        <v>2.2999999999999998</v>
      </c>
      <c r="J523" s="12" t="s">
        <v>1318</v>
      </c>
      <c r="K523" s="12" t="s">
        <v>3028</v>
      </c>
      <c r="L523" s="12" t="s">
        <v>3029</v>
      </c>
      <c r="M523" s="12">
        <v>0</v>
      </c>
      <c r="N523" s="12">
        <v>1</v>
      </c>
      <c r="O523" s="12">
        <v>0</v>
      </c>
      <c r="P523" s="12">
        <v>0</v>
      </c>
      <c r="Q523" s="12" t="s">
        <v>3030</v>
      </c>
      <c r="R523" s="12" t="s">
        <v>3034</v>
      </c>
      <c r="S523" s="12" t="s">
        <v>3032</v>
      </c>
    </row>
    <row r="524" spans="1:19" ht="15" customHeight="1" x14ac:dyDescent="0.25">
      <c r="A524" s="12" t="s">
        <v>3556</v>
      </c>
      <c r="B524" s="12" t="s">
        <v>198</v>
      </c>
      <c r="C524" s="12" t="s">
        <v>199</v>
      </c>
      <c r="D524" s="12" t="s">
        <v>210</v>
      </c>
      <c r="E524" s="12" t="s">
        <v>211</v>
      </c>
      <c r="F524" s="12" t="s">
        <v>52</v>
      </c>
      <c r="G524" s="12" t="s">
        <v>53</v>
      </c>
      <c r="H524" s="12">
        <v>25</v>
      </c>
      <c r="I524" s="12">
        <v>2.2999999999999998</v>
      </c>
      <c r="J524" s="12" t="s">
        <v>1318</v>
      </c>
      <c r="K524" s="12" t="s">
        <v>3028</v>
      </c>
      <c r="L524" s="12" t="s">
        <v>3029</v>
      </c>
      <c r="M524" s="12">
        <v>0</v>
      </c>
      <c r="N524" s="12">
        <v>0</v>
      </c>
      <c r="O524" s="12">
        <v>0</v>
      </c>
      <c r="P524" s="12">
        <v>0</v>
      </c>
      <c r="Q524" s="12" t="s">
        <v>3030</v>
      </c>
      <c r="R524" s="12" t="s">
        <v>3031</v>
      </c>
      <c r="S524" s="12" t="s">
        <v>3032</v>
      </c>
    </row>
    <row r="525" spans="1:19" ht="15" customHeight="1" x14ac:dyDescent="0.25">
      <c r="A525" s="12" t="s">
        <v>3557</v>
      </c>
      <c r="B525" s="12" t="s">
        <v>198</v>
      </c>
      <c r="C525" s="12" t="s">
        <v>199</v>
      </c>
      <c r="D525" s="12" t="s">
        <v>210</v>
      </c>
      <c r="E525" s="12" t="s">
        <v>211</v>
      </c>
      <c r="F525" s="12" t="s">
        <v>72</v>
      </c>
      <c r="G525" s="12" t="s">
        <v>73</v>
      </c>
      <c r="H525" s="12">
        <v>25</v>
      </c>
      <c r="I525" s="12">
        <v>2.2999999999999998</v>
      </c>
      <c r="J525" s="12" t="s">
        <v>1318</v>
      </c>
      <c r="K525" s="12" t="s">
        <v>3028</v>
      </c>
      <c r="L525" s="12" t="s">
        <v>3029</v>
      </c>
      <c r="M525" s="12">
        <v>0</v>
      </c>
      <c r="N525" s="12">
        <v>1</v>
      </c>
      <c r="O525" s="12">
        <v>0</v>
      </c>
      <c r="P525" s="12">
        <v>0</v>
      </c>
      <c r="Q525" s="12" t="s">
        <v>3030</v>
      </c>
      <c r="R525" s="12" t="s">
        <v>3034</v>
      </c>
      <c r="S525" s="12" t="s">
        <v>3032</v>
      </c>
    </row>
    <row r="526" spans="1:19" ht="15" customHeight="1" x14ac:dyDescent="0.25">
      <c r="A526" s="12" t="s">
        <v>3558</v>
      </c>
      <c r="B526" s="12" t="s">
        <v>198</v>
      </c>
      <c r="C526" s="12" t="s">
        <v>199</v>
      </c>
      <c r="D526" s="12" t="s">
        <v>210</v>
      </c>
      <c r="E526" s="12" t="s">
        <v>211</v>
      </c>
      <c r="F526" s="12" t="s">
        <v>76</v>
      </c>
      <c r="G526" s="12" t="s">
        <v>77</v>
      </c>
      <c r="H526" s="12">
        <v>25</v>
      </c>
      <c r="I526" s="12">
        <v>2.2999999999999998</v>
      </c>
      <c r="J526" s="12" t="s">
        <v>1318</v>
      </c>
      <c r="K526" s="12" t="s">
        <v>3028</v>
      </c>
      <c r="L526" s="12" t="s">
        <v>3029</v>
      </c>
      <c r="M526" s="12">
        <v>0</v>
      </c>
      <c r="N526" s="12">
        <v>0</v>
      </c>
      <c r="O526" s="12">
        <v>0</v>
      </c>
      <c r="P526" s="12">
        <v>0</v>
      </c>
      <c r="Q526" s="12" t="s">
        <v>3030</v>
      </c>
      <c r="R526" s="12" t="s">
        <v>3031</v>
      </c>
      <c r="S526" s="12" t="s">
        <v>3032</v>
      </c>
    </row>
    <row r="527" spans="1:19" ht="15" customHeight="1" x14ac:dyDescent="0.25">
      <c r="A527" s="12" t="s">
        <v>3559</v>
      </c>
      <c r="B527" s="12" t="s">
        <v>198</v>
      </c>
      <c r="C527" s="12" t="s">
        <v>199</v>
      </c>
      <c r="D527" s="12" t="s">
        <v>210</v>
      </c>
      <c r="E527" s="12" t="s">
        <v>211</v>
      </c>
      <c r="F527" s="12" t="s">
        <v>84</v>
      </c>
      <c r="G527" s="12" t="s">
        <v>85</v>
      </c>
      <c r="H527" s="12">
        <v>25</v>
      </c>
      <c r="I527" s="12">
        <v>2.2999999999999998</v>
      </c>
      <c r="J527" s="12" t="s">
        <v>1318</v>
      </c>
      <c r="K527" s="12" t="s">
        <v>3028</v>
      </c>
      <c r="L527" s="12" t="s">
        <v>3029</v>
      </c>
      <c r="M527" s="12">
        <v>0</v>
      </c>
      <c r="N527" s="12">
        <v>1</v>
      </c>
      <c r="O527" s="12">
        <v>0</v>
      </c>
      <c r="P527" s="12">
        <v>0</v>
      </c>
      <c r="Q527" s="12" t="s">
        <v>3030</v>
      </c>
      <c r="R527" s="12" t="s">
        <v>3034</v>
      </c>
      <c r="S527" s="12" t="s">
        <v>3032</v>
      </c>
    </row>
    <row r="528" spans="1:19" ht="15" customHeight="1" x14ac:dyDescent="0.25">
      <c r="A528" s="12" t="s">
        <v>3560</v>
      </c>
      <c r="B528" s="12" t="s">
        <v>204</v>
      </c>
      <c r="C528" s="12" t="s">
        <v>205</v>
      </c>
      <c r="D528" s="12" t="s">
        <v>267</v>
      </c>
      <c r="E528" s="12" t="s">
        <v>268</v>
      </c>
      <c r="F528" s="12" t="s">
        <v>4</v>
      </c>
      <c r="G528" s="12" t="s">
        <v>5</v>
      </c>
      <c r="H528" s="12">
        <v>25</v>
      </c>
      <c r="I528" s="12">
        <v>3.2</v>
      </c>
      <c r="J528" s="12" t="s">
        <v>1318</v>
      </c>
      <c r="K528" s="12" t="s">
        <v>3028</v>
      </c>
      <c r="L528" s="12" t="s">
        <v>3029</v>
      </c>
      <c r="M528" s="12">
        <v>0</v>
      </c>
      <c r="N528" s="12">
        <v>0</v>
      </c>
      <c r="O528" s="12">
        <v>0</v>
      </c>
      <c r="P528" s="12">
        <v>0</v>
      </c>
      <c r="Q528" s="12" t="s">
        <v>3030</v>
      </c>
      <c r="R528" s="12" t="s">
        <v>3031</v>
      </c>
      <c r="S528" s="12" t="s">
        <v>3032</v>
      </c>
    </row>
    <row r="529" spans="1:19" ht="15" customHeight="1" x14ac:dyDescent="0.25">
      <c r="A529" s="12" t="s">
        <v>3561</v>
      </c>
      <c r="B529" s="12" t="s">
        <v>204</v>
      </c>
      <c r="C529" s="12" t="s">
        <v>205</v>
      </c>
      <c r="D529" s="12" t="s">
        <v>267</v>
      </c>
      <c r="E529" s="12" t="s">
        <v>268</v>
      </c>
      <c r="F529" s="12" t="s">
        <v>26</v>
      </c>
      <c r="G529" s="12" t="s">
        <v>27</v>
      </c>
      <c r="H529" s="12">
        <v>25</v>
      </c>
      <c r="I529" s="12">
        <v>3.2</v>
      </c>
      <c r="J529" s="12" t="s">
        <v>1318</v>
      </c>
      <c r="K529" s="12" t="s">
        <v>3028</v>
      </c>
      <c r="L529" s="12" t="s">
        <v>3029</v>
      </c>
      <c r="M529" s="12">
        <v>0</v>
      </c>
      <c r="N529" s="12">
        <v>1</v>
      </c>
      <c r="O529" s="12">
        <v>0</v>
      </c>
      <c r="P529" s="12">
        <v>0</v>
      </c>
      <c r="Q529" s="12" t="s">
        <v>3030</v>
      </c>
      <c r="R529" s="12" t="s">
        <v>3034</v>
      </c>
      <c r="S529" s="12" t="s">
        <v>3032</v>
      </c>
    </row>
    <row r="530" spans="1:19" ht="15" customHeight="1" x14ac:dyDescent="0.25">
      <c r="A530" s="12" t="s">
        <v>3562</v>
      </c>
      <c r="B530" s="12" t="s">
        <v>204</v>
      </c>
      <c r="C530" s="12" t="s">
        <v>205</v>
      </c>
      <c r="D530" s="12" t="s">
        <v>267</v>
      </c>
      <c r="E530" s="12" t="s">
        <v>268</v>
      </c>
      <c r="F530" s="12" t="s">
        <v>30</v>
      </c>
      <c r="G530" s="12" t="s">
        <v>31</v>
      </c>
      <c r="H530" s="12">
        <v>25</v>
      </c>
      <c r="I530" s="12">
        <v>3.2</v>
      </c>
      <c r="J530" s="12" t="s">
        <v>1318</v>
      </c>
      <c r="K530" s="12" t="s">
        <v>3028</v>
      </c>
      <c r="L530" s="12" t="s">
        <v>3029</v>
      </c>
      <c r="M530" s="12">
        <v>0</v>
      </c>
      <c r="N530" s="12">
        <v>0</v>
      </c>
      <c r="O530" s="12">
        <v>0</v>
      </c>
      <c r="P530" s="12">
        <v>0</v>
      </c>
      <c r="Q530" s="12" t="s">
        <v>3030</v>
      </c>
      <c r="R530" s="12" t="s">
        <v>3031</v>
      </c>
      <c r="S530" s="12" t="s">
        <v>3032</v>
      </c>
    </row>
    <row r="531" spans="1:19" ht="15" customHeight="1" x14ac:dyDescent="0.25">
      <c r="A531" s="12" t="s">
        <v>3563</v>
      </c>
      <c r="B531" s="12" t="s">
        <v>204</v>
      </c>
      <c r="C531" s="12" t="s">
        <v>205</v>
      </c>
      <c r="D531" s="12" t="s">
        <v>267</v>
      </c>
      <c r="E531" s="12" t="s">
        <v>268</v>
      </c>
      <c r="F531" s="12" t="s">
        <v>34</v>
      </c>
      <c r="G531" s="12" t="s">
        <v>35</v>
      </c>
      <c r="H531" s="12">
        <v>25</v>
      </c>
      <c r="I531" s="12">
        <v>3.2</v>
      </c>
      <c r="J531" s="12" t="s">
        <v>1318</v>
      </c>
      <c r="K531" s="12" t="s">
        <v>3028</v>
      </c>
      <c r="L531" s="12" t="s">
        <v>3029</v>
      </c>
      <c r="M531" s="12">
        <v>0</v>
      </c>
      <c r="N531" s="12">
        <v>0</v>
      </c>
      <c r="O531" s="12">
        <v>0</v>
      </c>
      <c r="P531" s="12">
        <v>0</v>
      </c>
      <c r="Q531" s="12" t="s">
        <v>3030</v>
      </c>
      <c r="R531" s="12" t="s">
        <v>3031</v>
      </c>
      <c r="S531" s="12" t="s">
        <v>3032</v>
      </c>
    </row>
    <row r="532" spans="1:19" ht="15" customHeight="1" x14ac:dyDescent="0.25">
      <c r="A532" s="12" t="s">
        <v>3564</v>
      </c>
      <c r="B532" s="12" t="s">
        <v>204</v>
      </c>
      <c r="C532" s="12" t="s">
        <v>205</v>
      </c>
      <c r="D532" s="12" t="s">
        <v>267</v>
      </c>
      <c r="E532" s="12" t="s">
        <v>268</v>
      </c>
      <c r="F532" s="12" t="s">
        <v>52</v>
      </c>
      <c r="G532" s="12" t="s">
        <v>53</v>
      </c>
      <c r="H532" s="12">
        <v>25</v>
      </c>
      <c r="I532" s="12">
        <v>3.2</v>
      </c>
      <c r="J532" s="12" t="s">
        <v>1318</v>
      </c>
      <c r="K532" s="12" t="s">
        <v>3028</v>
      </c>
      <c r="L532" s="12" t="s">
        <v>3029</v>
      </c>
      <c r="M532" s="12">
        <v>0</v>
      </c>
      <c r="N532" s="12">
        <v>0</v>
      </c>
      <c r="O532" s="12">
        <v>0</v>
      </c>
      <c r="P532" s="12">
        <v>0</v>
      </c>
      <c r="Q532" s="12" t="s">
        <v>3030</v>
      </c>
      <c r="R532" s="12" t="s">
        <v>3031</v>
      </c>
      <c r="S532" s="12" t="s">
        <v>3032</v>
      </c>
    </row>
    <row r="533" spans="1:19" ht="15" customHeight="1" x14ac:dyDescent="0.25">
      <c r="A533" s="12" t="s">
        <v>3565</v>
      </c>
      <c r="B533" s="12" t="s">
        <v>204</v>
      </c>
      <c r="C533" s="12" t="s">
        <v>205</v>
      </c>
      <c r="D533" s="12" t="s">
        <v>267</v>
      </c>
      <c r="E533" s="12" t="s">
        <v>268</v>
      </c>
      <c r="F533" s="12" t="s">
        <v>72</v>
      </c>
      <c r="G533" s="12" t="s">
        <v>73</v>
      </c>
      <c r="H533" s="12">
        <v>25</v>
      </c>
      <c r="I533" s="12">
        <v>3.2</v>
      </c>
      <c r="J533" s="12" t="s">
        <v>1318</v>
      </c>
      <c r="K533" s="12" t="s">
        <v>3028</v>
      </c>
      <c r="L533" s="12" t="s">
        <v>3029</v>
      </c>
      <c r="M533" s="12">
        <v>0</v>
      </c>
      <c r="N533" s="12">
        <v>1</v>
      </c>
      <c r="O533" s="12">
        <v>0</v>
      </c>
      <c r="P533" s="12">
        <v>0</v>
      </c>
      <c r="Q533" s="12" t="s">
        <v>3030</v>
      </c>
      <c r="R533" s="12" t="s">
        <v>3034</v>
      </c>
      <c r="S533" s="12" t="s">
        <v>3032</v>
      </c>
    </row>
    <row r="534" spans="1:19" ht="15" customHeight="1" x14ac:dyDescent="0.25">
      <c r="A534" s="12" t="s">
        <v>3566</v>
      </c>
      <c r="B534" s="12" t="s">
        <v>204</v>
      </c>
      <c r="C534" s="12" t="s">
        <v>205</v>
      </c>
      <c r="D534" s="12" t="s">
        <v>267</v>
      </c>
      <c r="E534" s="12" t="s">
        <v>268</v>
      </c>
      <c r="F534" s="12" t="s">
        <v>76</v>
      </c>
      <c r="G534" s="12" t="s">
        <v>77</v>
      </c>
      <c r="H534" s="12">
        <v>25</v>
      </c>
      <c r="I534" s="12">
        <v>3.2</v>
      </c>
      <c r="J534" s="12" t="s">
        <v>1318</v>
      </c>
      <c r="K534" s="12" t="s">
        <v>3028</v>
      </c>
      <c r="L534" s="12" t="s">
        <v>3029</v>
      </c>
      <c r="M534" s="12">
        <v>0</v>
      </c>
      <c r="N534" s="12">
        <v>1</v>
      </c>
      <c r="O534" s="12">
        <v>0</v>
      </c>
      <c r="P534" s="12">
        <v>0</v>
      </c>
      <c r="Q534" s="12" t="s">
        <v>3030</v>
      </c>
      <c r="R534" s="12" t="s">
        <v>3034</v>
      </c>
      <c r="S534" s="12" t="s">
        <v>3032</v>
      </c>
    </row>
    <row r="535" spans="1:19" ht="15" customHeight="1" x14ac:dyDescent="0.25">
      <c r="A535" s="12" t="s">
        <v>3567</v>
      </c>
      <c r="B535" s="12" t="s">
        <v>204</v>
      </c>
      <c r="C535" s="12" t="s">
        <v>205</v>
      </c>
      <c r="D535" s="12" t="s">
        <v>267</v>
      </c>
      <c r="E535" s="12" t="s">
        <v>268</v>
      </c>
      <c r="F535" s="12" t="s">
        <v>84</v>
      </c>
      <c r="G535" s="12" t="s">
        <v>85</v>
      </c>
      <c r="H535" s="12">
        <v>25</v>
      </c>
      <c r="I535" s="12">
        <v>3.2</v>
      </c>
      <c r="J535" s="12" t="s">
        <v>1318</v>
      </c>
      <c r="K535" s="12" t="s">
        <v>3028</v>
      </c>
      <c r="L535" s="12" t="s">
        <v>3029</v>
      </c>
      <c r="M535" s="12">
        <v>0</v>
      </c>
      <c r="N535" s="12">
        <v>0</v>
      </c>
      <c r="O535" s="12">
        <v>0</v>
      </c>
      <c r="P535" s="12">
        <v>0</v>
      </c>
      <c r="Q535" s="12" t="s">
        <v>3030</v>
      </c>
      <c r="R535" s="12" t="s">
        <v>3031</v>
      </c>
      <c r="S535" s="12" t="s">
        <v>3032</v>
      </c>
    </row>
    <row r="536" spans="1:19" ht="15" customHeight="1" x14ac:dyDescent="0.25">
      <c r="A536" s="12" t="s">
        <v>3568</v>
      </c>
      <c r="B536" s="12" t="s">
        <v>204</v>
      </c>
      <c r="C536" s="12" t="s">
        <v>205</v>
      </c>
      <c r="D536" s="12" t="s">
        <v>165</v>
      </c>
      <c r="E536" s="12" t="s">
        <v>166</v>
      </c>
      <c r="F536" s="12" t="s">
        <v>30</v>
      </c>
      <c r="G536" s="12" t="s">
        <v>31</v>
      </c>
      <c r="H536" s="12">
        <v>25</v>
      </c>
      <c r="I536" s="12">
        <v>8</v>
      </c>
      <c r="J536" s="12" t="s">
        <v>1318</v>
      </c>
      <c r="K536" s="12" t="s">
        <v>3028</v>
      </c>
      <c r="L536" s="12" t="s">
        <v>3029</v>
      </c>
      <c r="M536" s="12">
        <v>0</v>
      </c>
      <c r="N536" s="12">
        <v>0</v>
      </c>
      <c r="O536" s="12">
        <v>0</v>
      </c>
      <c r="P536" s="12">
        <v>0</v>
      </c>
      <c r="Q536" s="12" t="s">
        <v>3030</v>
      </c>
      <c r="R536" s="12" t="s">
        <v>3031</v>
      </c>
      <c r="S536" s="12" t="s">
        <v>3032</v>
      </c>
    </row>
    <row r="537" spans="1:19" ht="15" customHeight="1" x14ac:dyDescent="0.25">
      <c r="A537" s="12" t="s">
        <v>3569</v>
      </c>
      <c r="B537" s="12" t="s">
        <v>204</v>
      </c>
      <c r="C537" s="12" t="s">
        <v>205</v>
      </c>
      <c r="D537" s="12" t="s">
        <v>165</v>
      </c>
      <c r="E537" s="12" t="s">
        <v>166</v>
      </c>
      <c r="F537" s="12" t="s">
        <v>34</v>
      </c>
      <c r="G537" s="12" t="s">
        <v>35</v>
      </c>
      <c r="H537" s="12">
        <v>25</v>
      </c>
      <c r="I537" s="12">
        <v>8</v>
      </c>
      <c r="J537" s="12" t="s">
        <v>1318</v>
      </c>
      <c r="K537" s="12" t="s">
        <v>3028</v>
      </c>
      <c r="L537" s="12" t="s">
        <v>3029</v>
      </c>
      <c r="M537" s="12">
        <v>0</v>
      </c>
      <c r="N537" s="12">
        <v>2</v>
      </c>
      <c r="O537" s="12">
        <v>0</v>
      </c>
      <c r="P537" s="12">
        <v>1</v>
      </c>
      <c r="Q537" s="12" t="s">
        <v>3030</v>
      </c>
      <c r="R537" s="12" t="s">
        <v>3034</v>
      </c>
      <c r="S537" s="12" t="s">
        <v>3032</v>
      </c>
    </row>
    <row r="538" spans="1:19" ht="15" customHeight="1" x14ac:dyDescent="0.25">
      <c r="A538" s="12" t="s">
        <v>3570</v>
      </c>
      <c r="B538" s="12" t="s">
        <v>204</v>
      </c>
      <c r="C538" s="12" t="s">
        <v>205</v>
      </c>
      <c r="D538" s="12" t="s">
        <v>165</v>
      </c>
      <c r="E538" s="12" t="s">
        <v>166</v>
      </c>
      <c r="F538" s="12" t="s">
        <v>52</v>
      </c>
      <c r="G538" s="12" t="s">
        <v>53</v>
      </c>
      <c r="H538" s="12">
        <v>25</v>
      </c>
      <c r="I538" s="12">
        <v>8</v>
      </c>
      <c r="J538" s="12" t="s">
        <v>1318</v>
      </c>
      <c r="K538" s="12" t="s">
        <v>3028</v>
      </c>
      <c r="L538" s="12" t="s">
        <v>3029</v>
      </c>
      <c r="M538" s="12">
        <v>0</v>
      </c>
      <c r="N538" s="12">
        <v>0</v>
      </c>
      <c r="O538" s="12">
        <v>0</v>
      </c>
      <c r="P538" s="12">
        <v>0</v>
      </c>
      <c r="Q538" s="12" t="s">
        <v>3030</v>
      </c>
      <c r="R538" s="12" t="s">
        <v>3031</v>
      </c>
      <c r="S538" s="12" t="s">
        <v>3032</v>
      </c>
    </row>
    <row r="539" spans="1:19" ht="15" customHeight="1" x14ac:dyDescent="0.25">
      <c r="A539" s="12" t="s">
        <v>3571</v>
      </c>
      <c r="B539" s="12" t="s">
        <v>204</v>
      </c>
      <c r="C539" s="12" t="s">
        <v>205</v>
      </c>
      <c r="D539" s="12" t="s">
        <v>165</v>
      </c>
      <c r="E539" s="12" t="s">
        <v>166</v>
      </c>
      <c r="F539" s="12" t="s">
        <v>72</v>
      </c>
      <c r="G539" s="12" t="s">
        <v>73</v>
      </c>
      <c r="H539" s="12">
        <v>25</v>
      </c>
      <c r="I539" s="12">
        <v>8</v>
      </c>
      <c r="J539" s="12" t="s">
        <v>1318</v>
      </c>
      <c r="K539" s="12" t="s">
        <v>3028</v>
      </c>
      <c r="L539" s="12" t="s">
        <v>3029</v>
      </c>
      <c r="M539" s="12">
        <v>0</v>
      </c>
      <c r="N539" s="12">
        <v>1</v>
      </c>
      <c r="O539" s="12">
        <v>0</v>
      </c>
      <c r="P539" s="12">
        <v>0</v>
      </c>
      <c r="Q539" s="12" t="s">
        <v>3030</v>
      </c>
      <c r="R539" s="12" t="s">
        <v>3034</v>
      </c>
      <c r="S539" s="12" t="s">
        <v>3032</v>
      </c>
    </row>
    <row r="540" spans="1:19" ht="15" customHeight="1" x14ac:dyDescent="0.25">
      <c r="A540" s="12" t="s">
        <v>3572</v>
      </c>
      <c r="B540" s="12" t="s">
        <v>204</v>
      </c>
      <c r="C540" s="12" t="s">
        <v>205</v>
      </c>
      <c r="D540" s="12" t="s">
        <v>165</v>
      </c>
      <c r="E540" s="12" t="s">
        <v>166</v>
      </c>
      <c r="F540" s="12" t="s">
        <v>76</v>
      </c>
      <c r="G540" s="12" t="s">
        <v>77</v>
      </c>
      <c r="H540" s="12">
        <v>25</v>
      </c>
      <c r="I540" s="12">
        <v>8</v>
      </c>
      <c r="J540" s="12" t="s">
        <v>1318</v>
      </c>
      <c r="K540" s="12" t="s">
        <v>3028</v>
      </c>
      <c r="L540" s="12" t="s">
        <v>3029</v>
      </c>
      <c r="M540" s="12">
        <v>0</v>
      </c>
      <c r="N540" s="12">
        <v>0</v>
      </c>
      <c r="O540" s="12">
        <v>0</v>
      </c>
      <c r="P540" s="12">
        <v>0</v>
      </c>
      <c r="Q540" s="12" t="s">
        <v>3030</v>
      </c>
      <c r="R540" s="12" t="s">
        <v>3031</v>
      </c>
      <c r="S540" s="12" t="s">
        <v>3032</v>
      </c>
    </row>
    <row r="541" spans="1:19" ht="15" customHeight="1" x14ac:dyDescent="0.25">
      <c r="A541" s="12" t="s">
        <v>3573</v>
      </c>
      <c r="B541" s="12" t="s">
        <v>204</v>
      </c>
      <c r="C541" s="12" t="s">
        <v>205</v>
      </c>
      <c r="D541" s="12" t="s">
        <v>165</v>
      </c>
      <c r="E541" s="12" t="s">
        <v>166</v>
      </c>
      <c r="F541" s="12" t="s">
        <v>84</v>
      </c>
      <c r="G541" s="12" t="s">
        <v>85</v>
      </c>
      <c r="H541" s="12">
        <v>25</v>
      </c>
      <c r="I541" s="12">
        <v>8</v>
      </c>
      <c r="J541" s="12" t="s">
        <v>1318</v>
      </c>
      <c r="K541" s="12" t="s">
        <v>3028</v>
      </c>
      <c r="L541" s="12" t="s">
        <v>3029</v>
      </c>
      <c r="M541" s="12">
        <v>0</v>
      </c>
      <c r="N541" s="12">
        <v>1</v>
      </c>
      <c r="O541" s="12">
        <v>0</v>
      </c>
      <c r="P541" s="12">
        <v>0</v>
      </c>
      <c r="Q541" s="12" t="s">
        <v>3030</v>
      </c>
      <c r="R541" s="12" t="s">
        <v>3034</v>
      </c>
      <c r="S541" s="12" t="s">
        <v>3032</v>
      </c>
    </row>
    <row r="542" spans="1:19" ht="15" customHeight="1" x14ac:dyDescent="0.25">
      <c r="A542" s="12" t="s">
        <v>3574</v>
      </c>
      <c r="B542" s="12" t="s">
        <v>204</v>
      </c>
      <c r="C542" s="12" t="s">
        <v>205</v>
      </c>
      <c r="D542" s="12" t="s">
        <v>213</v>
      </c>
      <c r="E542" s="12" t="s">
        <v>214</v>
      </c>
      <c r="F542" s="12" t="s">
        <v>4</v>
      </c>
      <c r="G542" s="12" t="s">
        <v>5</v>
      </c>
      <c r="H542" s="12">
        <v>25</v>
      </c>
      <c r="I542" s="12">
        <v>8.1</v>
      </c>
      <c r="J542" s="12" t="s">
        <v>1318</v>
      </c>
      <c r="K542" s="12" t="s">
        <v>3028</v>
      </c>
      <c r="L542" s="12" t="s">
        <v>3029</v>
      </c>
      <c r="M542" s="12">
        <v>0</v>
      </c>
      <c r="N542" s="12">
        <v>0</v>
      </c>
      <c r="O542" s="12">
        <v>0</v>
      </c>
      <c r="P542" s="12">
        <v>0</v>
      </c>
      <c r="Q542" s="12" t="s">
        <v>3030</v>
      </c>
      <c r="R542" s="12" t="s">
        <v>3031</v>
      </c>
      <c r="S542" s="12" t="s">
        <v>3032</v>
      </c>
    </row>
    <row r="543" spans="1:19" ht="15" customHeight="1" x14ac:dyDescent="0.25">
      <c r="A543" s="12" t="s">
        <v>3575</v>
      </c>
      <c r="B543" s="12" t="s">
        <v>204</v>
      </c>
      <c r="C543" s="12" t="s">
        <v>205</v>
      </c>
      <c r="D543" s="12" t="s">
        <v>213</v>
      </c>
      <c r="E543" s="12" t="s">
        <v>214</v>
      </c>
      <c r="F543" s="12" t="s">
        <v>26</v>
      </c>
      <c r="G543" s="12" t="s">
        <v>27</v>
      </c>
      <c r="H543" s="12">
        <v>25</v>
      </c>
      <c r="I543" s="12">
        <v>8.1</v>
      </c>
      <c r="J543" s="12" t="s">
        <v>1318</v>
      </c>
      <c r="K543" s="12" t="s">
        <v>3028</v>
      </c>
      <c r="L543" s="12" t="s">
        <v>3029</v>
      </c>
      <c r="M543" s="12">
        <v>0</v>
      </c>
      <c r="N543" s="12">
        <v>0</v>
      </c>
      <c r="O543" s="12">
        <v>0</v>
      </c>
      <c r="P543" s="12">
        <v>0</v>
      </c>
      <c r="Q543" s="12" t="s">
        <v>3030</v>
      </c>
      <c r="R543" s="12" t="s">
        <v>3031</v>
      </c>
      <c r="S543" s="12" t="s">
        <v>3032</v>
      </c>
    </row>
    <row r="544" spans="1:19" ht="15" customHeight="1" x14ac:dyDescent="0.25">
      <c r="A544" s="12" t="s">
        <v>3576</v>
      </c>
      <c r="B544" s="12" t="s">
        <v>204</v>
      </c>
      <c r="C544" s="12" t="s">
        <v>205</v>
      </c>
      <c r="D544" s="12" t="s">
        <v>213</v>
      </c>
      <c r="E544" s="12" t="s">
        <v>214</v>
      </c>
      <c r="F544" s="12" t="s">
        <v>30</v>
      </c>
      <c r="G544" s="12" t="s">
        <v>31</v>
      </c>
      <c r="H544" s="12">
        <v>25</v>
      </c>
      <c r="I544" s="12">
        <v>8.1</v>
      </c>
      <c r="J544" s="12" t="s">
        <v>1318</v>
      </c>
      <c r="K544" s="12" t="s">
        <v>3028</v>
      </c>
      <c r="L544" s="12" t="s">
        <v>3029</v>
      </c>
      <c r="M544" s="12">
        <v>0</v>
      </c>
      <c r="N544" s="12">
        <v>1</v>
      </c>
      <c r="O544" s="12">
        <v>0</v>
      </c>
      <c r="P544" s="12">
        <v>0</v>
      </c>
      <c r="Q544" s="12" t="s">
        <v>3030</v>
      </c>
      <c r="R544" s="12" t="s">
        <v>3034</v>
      </c>
      <c r="S544" s="12" t="s">
        <v>3032</v>
      </c>
    </row>
    <row r="545" spans="1:19" ht="15" customHeight="1" x14ac:dyDescent="0.25">
      <c r="A545" s="12" t="s">
        <v>3577</v>
      </c>
      <c r="B545" s="12" t="s">
        <v>204</v>
      </c>
      <c r="C545" s="12" t="s">
        <v>205</v>
      </c>
      <c r="D545" s="12" t="s">
        <v>213</v>
      </c>
      <c r="E545" s="12" t="s">
        <v>214</v>
      </c>
      <c r="F545" s="12" t="s">
        <v>34</v>
      </c>
      <c r="G545" s="12" t="s">
        <v>35</v>
      </c>
      <c r="H545" s="12">
        <v>25</v>
      </c>
      <c r="I545" s="12">
        <v>8.1</v>
      </c>
      <c r="J545" s="12" t="s">
        <v>1318</v>
      </c>
      <c r="K545" s="12" t="s">
        <v>3028</v>
      </c>
      <c r="L545" s="12" t="s">
        <v>3029</v>
      </c>
      <c r="M545" s="12">
        <v>0</v>
      </c>
      <c r="N545" s="12">
        <v>0</v>
      </c>
      <c r="O545" s="12">
        <v>0</v>
      </c>
      <c r="P545" s="12">
        <v>0</v>
      </c>
      <c r="Q545" s="12" t="s">
        <v>3030</v>
      </c>
      <c r="R545" s="12" t="s">
        <v>3031</v>
      </c>
      <c r="S545" s="12" t="s">
        <v>3032</v>
      </c>
    </row>
    <row r="546" spans="1:19" ht="15" customHeight="1" x14ac:dyDescent="0.25">
      <c r="A546" s="12" t="s">
        <v>3578</v>
      </c>
      <c r="B546" s="12" t="s">
        <v>204</v>
      </c>
      <c r="C546" s="12" t="s">
        <v>205</v>
      </c>
      <c r="D546" s="12" t="s">
        <v>213</v>
      </c>
      <c r="E546" s="12" t="s">
        <v>214</v>
      </c>
      <c r="F546" s="12" t="s">
        <v>38</v>
      </c>
      <c r="G546" s="12" t="s">
        <v>39</v>
      </c>
      <c r="H546" s="12">
        <v>25</v>
      </c>
      <c r="I546" s="12">
        <v>8.1</v>
      </c>
      <c r="J546" s="12" t="s">
        <v>1318</v>
      </c>
      <c r="K546" s="12" t="s">
        <v>3028</v>
      </c>
      <c r="L546" s="12" t="s">
        <v>3029</v>
      </c>
      <c r="M546" s="12">
        <v>0</v>
      </c>
      <c r="N546" s="12">
        <v>1</v>
      </c>
      <c r="O546" s="12">
        <v>0</v>
      </c>
      <c r="P546" s="12">
        <v>0</v>
      </c>
      <c r="Q546" s="12" t="s">
        <v>3030</v>
      </c>
      <c r="R546" s="12" t="s">
        <v>3034</v>
      </c>
      <c r="S546" s="12" t="s">
        <v>3032</v>
      </c>
    </row>
    <row r="547" spans="1:19" ht="15" customHeight="1" x14ac:dyDescent="0.25">
      <c r="A547" s="12" t="s">
        <v>3579</v>
      </c>
      <c r="B547" s="12" t="s">
        <v>204</v>
      </c>
      <c r="C547" s="12" t="s">
        <v>205</v>
      </c>
      <c r="D547" s="12" t="s">
        <v>213</v>
      </c>
      <c r="E547" s="12" t="s">
        <v>214</v>
      </c>
      <c r="F547" s="12" t="s">
        <v>52</v>
      </c>
      <c r="G547" s="12" t="s">
        <v>53</v>
      </c>
      <c r="H547" s="12">
        <v>25</v>
      </c>
      <c r="I547" s="12">
        <v>8.1</v>
      </c>
      <c r="J547" s="12" t="s">
        <v>1318</v>
      </c>
      <c r="K547" s="12" t="s">
        <v>3028</v>
      </c>
      <c r="L547" s="12" t="s">
        <v>3029</v>
      </c>
      <c r="M547" s="12">
        <v>0</v>
      </c>
      <c r="N547" s="12">
        <v>0</v>
      </c>
      <c r="O547" s="12">
        <v>0</v>
      </c>
      <c r="P547" s="12">
        <v>0</v>
      </c>
      <c r="Q547" s="12" t="s">
        <v>3030</v>
      </c>
      <c r="R547" s="12" t="s">
        <v>3031</v>
      </c>
      <c r="S547" s="12" t="s">
        <v>3032</v>
      </c>
    </row>
    <row r="548" spans="1:19" ht="15" customHeight="1" x14ac:dyDescent="0.25">
      <c r="A548" s="12" t="s">
        <v>3580</v>
      </c>
      <c r="B548" s="12" t="s">
        <v>204</v>
      </c>
      <c r="C548" s="12" t="s">
        <v>205</v>
      </c>
      <c r="D548" s="12" t="s">
        <v>213</v>
      </c>
      <c r="E548" s="12" t="s">
        <v>214</v>
      </c>
      <c r="F548" s="12" t="s">
        <v>72</v>
      </c>
      <c r="G548" s="12" t="s">
        <v>73</v>
      </c>
      <c r="H548" s="12">
        <v>25</v>
      </c>
      <c r="I548" s="12">
        <v>8.1</v>
      </c>
      <c r="J548" s="12" t="s">
        <v>1318</v>
      </c>
      <c r="K548" s="12" t="s">
        <v>3028</v>
      </c>
      <c r="L548" s="12" t="s">
        <v>3029</v>
      </c>
      <c r="M548" s="12">
        <v>0</v>
      </c>
      <c r="N548" s="12">
        <v>1</v>
      </c>
      <c r="O548" s="12">
        <v>0</v>
      </c>
      <c r="P548" s="12">
        <v>0</v>
      </c>
      <c r="Q548" s="12" t="s">
        <v>3030</v>
      </c>
      <c r="R548" s="12" t="s">
        <v>3034</v>
      </c>
      <c r="S548" s="12" t="s">
        <v>3032</v>
      </c>
    </row>
    <row r="549" spans="1:19" ht="15" customHeight="1" x14ac:dyDescent="0.25">
      <c r="A549" s="12" t="s">
        <v>3581</v>
      </c>
      <c r="B549" s="12" t="s">
        <v>204</v>
      </c>
      <c r="C549" s="12" t="s">
        <v>205</v>
      </c>
      <c r="D549" s="12" t="s">
        <v>213</v>
      </c>
      <c r="E549" s="12" t="s">
        <v>214</v>
      </c>
      <c r="F549" s="12" t="s">
        <v>76</v>
      </c>
      <c r="G549" s="12" t="s">
        <v>77</v>
      </c>
      <c r="H549" s="12">
        <v>25</v>
      </c>
      <c r="I549" s="12">
        <v>8.1</v>
      </c>
      <c r="J549" s="12" t="s">
        <v>1318</v>
      </c>
      <c r="K549" s="12" t="s">
        <v>3028</v>
      </c>
      <c r="L549" s="12" t="s">
        <v>3029</v>
      </c>
      <c r="M549" s="12">
        <v>0</v>
      </c>
      <c r="N549" s="12">
        <v>0</v>
      </c>
      <c r="O549" s="12">
        <v>0</v>
      </c>
      <c r="P549" s="12">
        <v>0</v>
      </c>
      <c r="Q549" s="12" t="s">
        <v>3030</v>
      </c>
      <c r="R549" s="12" t="s">
        <v>3031</v>
      </c>
      <c r="S549" s="12" t="s">
        <v>3032</v>
      </c>
    </row>
    <row r="550" spans="1:19" ht="15" customHeight="1" x14ac:dyDescent="0.25">
      <c r="A550" s="12" t="s">
        <v>3582</v>
      </c>
      <c r="B550" s="12" t="s">
        <v>204</v>
      </c>
      <c r="C550" s="12" t="s">
        <v>205</v>
      </c>
      <c r="D550" s="12" t="s">
        <v>213</v>
      </c>
      <c r="E550" s="12" t="s">
        <v>214</v>
      </c>
      <c r="F550" s="12" t="s">
        <v>84</v>
      </c>
      <c r="G550" s="12" t="s">
        <v>85</v>
      </c>
      <c r="H550" s="12">
        <v>25</v>
      </c>
      <c r="I550" s="12">
        <v>8.1</v>
      </c>
      <c r="J550" s="12" t="s">
        <v>1318</v>
      </c>
      <c r="K550" s="12" t="s">
        <v>3028</v>
      </c>
      <c r="L550" s="12" t="s">
        <v>3029</v>
      </c>
      <c r="M550" s="12">
        <v>0</v>
      </c>
      <c r="N550" s="12">
        <v>1</v>
      </c>
      <c r="O550" s="12">
        <v>0</v>
      </c>
      <c r="P550" s="12">
        <v>0</v>
      </c>
      <c r="Q550" s="12" t="s">
        <v>3030</v>
      </c>
      <c r="R550" s="12" t="s">
        <v>3034</v>
      </c>
      <c r="S550" s="12" t="s">
        <v>3032</v>
      </c>
    </row>
    <row r="551" spans="1:19" ht="15" customHeight="1" x14ac:dyDescent="0.25">
      <c r="A551" s="12" t="s">
        <v>3583</v>
      </c>
      <c r="B551" s="12" t="s">
        <v>207</v>
      </c>
      <c r="C551" s="12" t="s">
        <v>208</v>
      </c>
      <c r="D551" s="12" t="s">
        <v>195</v>
      </c>
      <c r="E551" s="12" t="s">
        <v>196</v>
      </c>
      <c r="F551" s="12" t="s">
        <v>26</v>
      </c>
      <c r="G551" s="12" t="s">
        <v>27</v>
      </c>
      <c r="H551" s="12">
        <v>25</v>
      </c>
      <c r="I551" s="12">
        <v>0.7</v>
      </c>
      <c r="J551" s="12" t="s">
        <v>1318</v>
      </c>
      <c r="K551" s="12" t="s">
        <v>3028</v>
      </c>
      <c r="L551" s="12" t="s">
        <v>3029</v>
      </c>
      <c r="M551" s="12">
        <v>0</v>
      </c>
      <c r="N551" s="12">
        <v>1</v>
      </c>
      <c r="O551" s="12">
        <v>0</v>
      </c>
      <c r="P551" s="12">
        <v>0</v>
      </c>
      <c r="Q551" s="12" t="s">
        <v>3030</v>
      </c>
      <c r="R551" s="12" t="s">
        <v>3034</v>
      </c>
      <c r="S551" s="12" t="s">
        <v>3032</v>
      </c>
    </row>
    <row r="552" spans="1:19" ht="15" customHeight="1" x14ac:dyDescent="0.25">
      <c r="A552" s="12" t="s">
        <v>3584</v>
      </c>
      <c r="B552" s="12" t="s">
        <v>207</v>
      </c>
      <c r="C552" s="12" t="s">
        <v>208</v>
      </c>
      <c r="D552" s="12" t="s">
        <v>195</v>
      </c>
      <c r="E552" s="12" t="s">
        <v>196</v>
      </c>
      <c r="F552" s="12" t="s">
        <v>30</v>
      </c>
      <c r="G552" s="12" t="s">
        <v>31</v>
      </c>
      <c r="H552" s="12">
        <v>25</v>
      </c>
      <c r="I552" s="12">
        <v>0.7</v>
      </c>
      <c r="J552" s="12" t="s">
        <v>1318</v>
      </c>
      <c r="K552" s="12" t="s">
        <v>3028</v>
      </c>
      <c r="L552" s="12" t="s">
        <v>3029</v>
      </c>
      <c r="M552" s="12">
        <v>0</v>
      </c>
      <c r="N552" s="12">
        <v>0</v>
      </c>
      <c r="O552" s="12">
        <v>0</v>
      </c>
      <c r="P552" s="12">
        <v>0</v>
      </c>
      <c r="Q552" s="12" t="s">
        <v>3030</v>
      </c>
      <c r="R552" s="12" t="s">
        <v>3031</v>
      </c>
      <c r="S552" s="12" t="s">
        <v>3032</v>
      </c>
    </row>
    <row r="553" spans="1:19" ht="15" customHeight="1" x14ac:dyDescent="0.25">
      <c r="A553" s="12" t="s">
        <v>3585</v>
      </c>
      <c r="B553" s="12" t="s">
        <v>207</v>
      </c>
      <c r="C553" s="12" t="s">
        <v>208</v>
      </c>
      <c r="D553" s="12" t="s">
        <v>195</v>
      </c>
      <c r="E553" s="12" t="s">
        <v>196</v>
      </c>
      <c r="F553" s="12" t="s">
        <v>34</v>
      </c>
      <c r="G553" s="12" t="s">
        <v>35</v>
      </c>
      <c r="H553" s="12">
        <v>25</v>
      </c>
      <c r="I553" s="12">
        <v>0.7</v>
      </c>
      <c r="J553" s="12" t="s">
        <v>1318</v>
      </c>
      <c r="K553" s="12" t="s">
        <v>3028</v>
      </c>
      <c r="L553" s="12" t="s">
        <v>3029</v>
      </c>
      <c r="M553" s="12">
        <v>0</v>
      </c>
      <c r="N553" s="12">
        <v>0</v>
      </c>
      <c r="O553" s="12">
        <v>0</v>
      </c>
      <c r="P553" s="12">
        <v>0</v>
      </c>
      <c r="Q553" s="12" t="s">
        <v>3030</v>
      </c>
      <c r="R553" s="12" t="s">
        <v>3031</v>
      </c>
      <c r="S553" s="12" t="s">
        <v>3032</v>
      </c>
    </row>
    <row r="554" spans="1:19" ht="15" customHeight="1" x14ac:dyDescent="0.25">
      <c r="A554" s="12" t="s">
        <v>3586</v>
      </c>
      <c r="B554" s="12" t="s">
        <v>207</v>
      </c>
      <c r="C554" s="12" t="s">
        <v>208</v>
      </c>
      <c r="D554" s="12" t="s">
        <v>195</v>
      </c>
      <c r="E554" s="12" t="s">
        <v>196</v>
      </c>
      <c r="F554" s="12" t="s">
        <v>52</v>
      </c>
      <c r="G554" s="12" t="s">
        <v>53</v>
      </c>
      <c r="H554" s="12">
        <v>25</v>
      </c>
      <c r="I554" s="12">
        <v>0.7</v>
      </c>
      <c r="J554" s="12" t="s">
        <v>1318</v>
      </c>
      <c r="K554" s="12" t="s">
        <v>3028</v>
      </c>
      <c r="L554" s="12" t="s">
        <v>3029</v>
      </c>
      <c r="M554" s="12">
        <v>1</v>
      </c>
      <c r="N554" s="12">
        <v>1</v>
      </c>
      <c r="O554" s="12">
        <v>0</v>
      </c>
      <c r="P554" s="12">
        <v>0</v>
      </c>
      <c r="Q554" s="12" t="s">
        <v>3030</v>
      </c>
      <c r="R554" s="12" t="s">
        <v>3045</v>
      </c>
      <c r="S554" s="12" t="s">
        <v>3032</v>
      </c>
    </row>
    <row r="555" spans="1:19" ht="15" customHeight="1" x14ac:dyDescent="0.25">
      <c r="A555" s="12" t="s">
        <v>3587</v>
      </c>
      <c r="B555" s="12" t="s">
        <v>207</v>
      </c>
      <c r="C555" s="12" t="s">
        <v>208</v>
      </c>
      <c r="D555" s="12" t="s">
        <v>195</v>
      </c>
      <c r="E555" s="12" t="s">
        <v>196</v>
      </c>
      <c r="F555" s="12" t="s">
        <v>72</v>
      </c>
      <c r="G555" s="12" t="s">
        <v>73</v>
      </c>
      <c r="H555" s="12">
        <v>25</v>
      </c>
      <c r="I555" s="12">
        <v>0.7</v>
      </c>
      <c r="J555" s="12" t="s">
        <v>1318</v>
      </c>
      <c r="K555" s="12" t="s">
        <v>3028</v>
      </c>
      <c r="L555" s="12" t="s">
        <v>3029</v>
      </c>
      <c r="M555" s="12">
        <v>0</v>
      </c>
      <c r="N555" s="12">
        <v>0</v>
      </c>
      <c r="O555" s="12">
        <v>0</v>
      </c>
      <c r="P555" s="12">
        <v>0</v>
      </c>
      <c r="Q555" s="12" t="s">
        <v>3030</v>
      </c>
      <c r="R555" s="12" t="s">
        <v>3031</v>
      </c>
      <c r="S555" s="12" t="s">
        <v>3032</v>
      </c>
    </row>
    <row r="556" spans="1:19" ht="15" customHeight="1" x14ac:dyDescent="0.25">
      <c r="A556" s="12" t="s">
        <v>3588</v>
      </c>
      <c r="B556" s="12" t="s">
        <v>207</v>
      </c>
      <c r="C556" s="12" t="s">
        <v>208</v>
      </c>
      <c r="D556" s="12" t="s">
        <v>195</v>
      </c>
      <c r="E556" s="12" t="s">
        <v>196</v>
      </c>
      <c r="F556" s="12" t="s">
        <v>76</v>
      </c>
      <c r="G556" s="12" t="s">
        <v>77</v>
      </c>
      <c r="H556" s="12">
        <v>25</v>
      </c>
      <c r="I556" s="12">
        <v>0.7</v>
      </c>
      <c r="J556" s="12" t="s">
        <v>1318</v>
      </c>
      <c r="K556" s="12" t="s">
        <v>3028</v>
      </c>
      <c r="L556" s="12" t="s">
        <v>3029</v>
      </c>
      <c r="M556" s="12">
        <v>0</v>
      </c>
      <c r="N556" s="12">
        <v>0</v>
      </c>
      <c r="O556" s="12">
        <v>0</v>
      </c>
      <c r="P556" s="12">
        <v>0</v>
      </c>
      <c r="Q556" s="12" t="s">
        <v>3030</v>
      </c>
      <c r="R556" s="12" t="s">
        <v>3031</v>
      </c>
      <c r="S556" s="12" t="s">
        <v>3032</v>
      </c>
    </row>
    <row r="557" spans="1:19" ht="15" customHeight="1" x14ac:dyDescent="0.25">
      <c r="A557" s="12" t="s">
        <v>3589</v>
      </c>
      <c r="B557" s="12" t="s">
        <v>207</v>
      </c>
      <c r="C557" s="12" t="s">
        <v>208</v>
      </c>
      <c r="D557" s="12" t="s">
        <v>195</v>
      </c>
      <c r="E557" s="12" t="s">
        <v>196</v>
      </c>
      <c r="F557" s="12" t="s">
        <v>84</v>
      </c>
      <c r="G557" s="12" t="s">
        <v>85</v>
      </c>
      <c r="H557" s="12">
        <v>25</v>
      </c>
      <c r="I557" s="12">
        <v>0.7</v>
      </c>
      <c r="J557" s="12" t="s">
        <v>1318</v>
      </c>
      <c r="K557" s="12" t="s">
        <v>3028</v>
      </c>
      <c r="L557" s="12" t="s">
        <v>3029</v>
      </c>
      <c r="M557" s="12">
        <v>0</v>
      </c>
      <c r="N557" s="12">
        <v>0</v>
      </c>
      <c r="O557" s="12">
        <v>0</v>
      </c>
      <c r="P557" s="12">
        <v>0</v>
      </c>
      <c r="Q557" s="12" t="s">
        <v>3030</v>
      </c>
      <c r="R557" s="12" t="s">
        <v>3031</v>
      </c>
      <c r="S557" s="12" t="s">
        <v>3032</v>
      </c>
    </row>
    <row r="558" spans="1:19" ht="15" customHeight="1" x14ac:dyDescent="0.25">
      <c r="A558" s="12" t="s">
        <v>3590</v>
      </c>
      <c r="B558" s="12" t="s">
        <v>207</v>
      </c>
      <c r="C558" s="12" t="s">
        <v>208</v>
      </c>
      <c r="D558" s="12" t="s">
        <v>128</v>
      </c>
      <c r="E558" s="12" t="s">
        <v>129</v>
      </c>
      <c r="F558" s="12" t="s">
        <v>4</v>
      </c>
      <c r="G558" s="12" t="s">
        <v>5</v>
      </c>
      <c r="H558" s="12">
        <v>25</v>
      </c>
      <c r="I558" s="12">
        <v>0.9</v>
      </c>
      <c r="J558" s="12" t="s">
        <v>1318</v>
      </c>
      <c r="K558" s="12" t="s">
        <v>3028</v>
      </c>
      <c r="L558" s="12" t="s">
        <v>3029</v>
      </c>
      <c r="M558" s="12">
        <v>0</v>
      </c>
      <c r="N558" s="12">
        <v>0</v>
      </c>
      <c r="O558" s="12">
        <v>0</v>
      </c>
      <c r="P558" s="12">
        <v>0</v>
      </c>
      <c r="Q558" s="12" t="s">
        <v>3030</v>
      </c>
      <c r="R558" s="12" t="s">
        <v>3031</v>
      </c>
      <c r="S558" s="12" t="s">
        <v>3032</v>
      </c>
    </row>
    <row r="559" spans="1:19" ht="15" customHeight="1" x14ac:dyDescent="0.25">
      <c r="A559" s="12" t="s">
        <v>3591</v>
      </c>
      <c r="B559" s="12" t="s">
        <v>207</v>
      </c>
      <c r="C559" s="12" t="s">
        <v>208</v>
      </c>
      <c r="D559" s="12" t="s">
        <v>128</v>
      </c>
      <c r="E559" s="12" t="s">
        <v>129</v>
      </c>
      <c r="F559" s="12" t="s">
        <v>26</v>
      </c>
      <c r="G559" s="12" t="s">
        <v>27</v>
      </c>
      <c r="H559" s="12">
        <v>25</v>
      </c>
      <c r="I559" s="12">
        <v>0.9</v>
      </c>
      <c r="J559" s="12" t="s">
        <v>1318</v>
      </c>
      <c r="K559" s="12" t="s">
        <v>3028</v>
      </c>
      <c r="L559" s="12" t="s">
        <v>3029</v>
      </c>
      <c r="M559" s="12">
        <v>0</v>
      </c>
      <c r="N559" s="12">
        <v>1</v>
      </c>
      <c r="O559" s="12">
        <v>0</v>
      </c>
      <c r="P559" s="12">
        <v>0</v>
      </c>
      <c r="Q559" s="12" t="s">
        <v>3030</v>
      </c>
      <c r="R559" s="12" t="s">
        <v>3034</v>
      </c>
      <c r="S559" s="12" t="s">
        <v>3032</v>
      </c>
    </row>
    <row r="560" spans="1:19" ht="15" customHeight="1" x14ac:dyDescent="0.25">
      <c r="A560" s="12" t="s">
        <v>3592</v>
      </c>
      <c r="B560" s="12" t="s">
        <v>207</v>
      </c>
      <c r="C560" s="12" t="s">
        <v>208</v>
      </c>
      <c r="D560" s="12" t="s">
        <v>128</v>
      </c>
      <c r="E560" s="12" t="s">
        <v>129</v>
      </c>
      <c r="F560" s="12" t="s">
        <v>30</v>
      </c>
      <c r="G560" s="12" t="s">
        <v>31</v>
      </c>
      <c r="H560" s="12">
        <v>25</v>
      </c>
      <c r="I560" s="12">
        <v>0.9</v>
      </c>
      <c r="J560" s="12" t="s">
        <v>1318</v>
      </c>
      <c r="K560" s="12" t="s">
        <v>3028</v>
      </c>
      <c r="L560" s="12" t="s">
        <v>3029</v>
      </c>
      <c r="M560" s="12">
        <v>0</v>
      </c>
      <c r="N560" s="12">
        <v>0</v>
      </c>
      <c r="O560" s="12">
        <v>0</v>
      </c>
      <c r="P560" s="12">
        <v>0</v>
      </c>
      <c r="Q560" s="12" t="s">
        <v>3030</v>
      </c>
      <c r="R560" s="12" t="s">
        <v>3031</v>
      </c>
      <c r="S560" s="12" t="s">
        <v>3032</v>
      </c>
    </row>
    <row r="561" spans="1:19" ht="15" customHeight="1" x14ac:dyDescent="0.25">
      <c r="A561" s="12" t="s">
        <v>3593</v>
      </c>
      <c r="B561" s="12" t="s">
        <v>207</v>
      </c>
      <c r="C561" s="12" t="s">
        <v>208</v>
      </c>
      <c r="D561" s="12" t="s">
        <v>128</v>
      </c>
      <c r="E561" s="12" t="s">
        <v>129</v>
      </c>
      <c r="F561" s="12" t="s">
        <v>34</v>
      </c>
      <c r="G561" s="12" t="s">
        <v>35</v>
      </c>
      <c r="H561" s="12">
        <v>25</v>
      </c>
      <c r="I561" s="12">
        <v>0.9</v>
      </c>
      <c r="J561" s="12" t="s">
        <v>1318</v>
      </c>
      <c r="K561" s="12" t="s">
        <v>3028</v>
      </c>
      <c r="L561" s="12" t="s">
        <v>3029</v>
      </c>
      <c r="M561" s="12">
        <v>0</v>
      </c>
      <c r="N561" s="12">
        <v>2</v>
      </c>
      <c r="O561" s="12">
        <v>0</v>
      </c>
      <c r="P561" s="12">
        <v>1</v>
      </c>
      <c r="Q561" s="12" t="s">
        <v>3030</v>
      </c>
      <c r="R561" s="12" t="s">
        <v>3034</v>
      </c>
      <c r="S561" s="12" t="s">
        <v>3032</v>
      </c>
    </row>
    <row r="562" spans="1:19" ht="15" customHeight="1" x14ac:dyDescent="0.25">
      <c r="A562" s="12" t="s">
        <v>3594</v>
      </c>
      <c r="B562" s="12" t="s">
        <v>207</v>
      </c>
      <c r="C562" s="12" t="s">
        <v>208</v>
      </c>
      <c r="D562" s="12" t="s">
        <v>128</v>
      </c>
      <c r="E562" s="12" t="s">
        <v>129</v>
      </c>
      <c r="F562" s="12" t="s">
        <v>52</v>
      </c>
      <c r="G562" s="12" t="s">
        <v>53</v>
      </c>
      <c r="H562" s="12">
        <v>25</v>
      </c>
      <c r="I562" s="12">
        <v>0.9</v>
      </c>
      <c r="J562" s="12" t="s">
        <v>1318</v>
      </c>
      <c r="K562" s="12" t="s">
        <v>3028</v>
      </c>
      <c r="L562" s="12" t="s">
        <v>3029</v>
      </c>
      <c r="M562" s="12">
        <v>1</v>
      </c>
      <c r="N562" s="12">
        <v>0</v>
      </c>
      <c r="O562" s="12">
        <v>0</v>
      </c>
      <c r="P562" s="12">
        <v>0</v>
      </c>
      <c r="Q562" s="12" t="s">
        <v>3030</v>
      </c>
      <c r="R562" s="12" t="s">
        <v>3034</v>
      </c>
      <c r="S562" s="12" t="s">
        <v>3032</v>
      </c>
    </row>
    <row r="563" spans="1:19" ht="15" customHeight="1" x14ac:dyDescent="0.25">
      <c r="A563" s="12" t="s">
        <v>3595</v>
      </c>
      <c r="B563" s="12" t="s">
        <v>207</v>
      </c>
      <c r="C563" s="12" t="s">
        <v>208</v>
      </c>
      <c r="D563" s="12" t="s">
        <v>128</v>
      </c>
      <c r="E563" s="12" t="s">
        <v>129</v>
      </c>
      <c r="F563" s="12" t="s">
        <v>72</v>
      </c>
      <c r="G563" s="12" t="s">
        <v>73</v>
      </c>
      <c r="H563" s="12">
        <v>25</v>
      </c>
      <c r="I563" s="12">
        <v>0.9</v>
      </c>
      <c r="J563" s="12" t="s">
        <v>1318</v>
      </c>
      <c r="K563" s="12" t="s">
        <v>3028</v>
      </c>
      <c r="L563" s="12" t="s">
        <v>3029</v>
      </c>
      <c r="M563" s="12">
        <v>0</v>
      </c>
      <c r="N563" s="12">
        <v>1</v>
      </c>
      <c r="O563" s="12">
        <v>0</v>
      </c>
      <c r="P563" s="12">
        <v>0</v>
      </c>
      <c r="Q563" s="12" t="s">
        <v>3030</v>
      </c>
      <c r="R563" s="12" t="s">
        <v>3034</v>
      </c>
      <c r="S563" s="12" t="s">
        <v>3032</v>
      </c>
    </row>
    <row r="564" spans="1:19" ht="15" customHeight="1" x14ac:dyDescent="0.25">
      <c r="A564" s="12" t="s">
        <v>3596</v>
      </c>
      <c r="B564" s="12" t="s">
        <v>207</v>
      </c>
      <c r="C564" s="12" t="s">
        <v>208</v>
      </c>
      <c r="D564" s="12" t="s">
        <v>128</v>
      </c>
      <c r="E564" s="12" t="s">
        <v>129</v>
      </c>
      <c r="F564" s="12" t="s">
        <v>76</v>
      </c>
      <c r="G564" s="12" t="s">
        <v>77</v>
      </c>
      <c r="H564" s="12">
        <v>25</v>
      </c>
      <c r="I564" s="12">
        <v>0.9</v>
      </c>
      <c r="J564" s="12" t="s">
        <v>1318</v>
      </c>
      <c r="K564" s="12" t="s">
        <v>3028</v>
      </c>
      <c r="L564" s="12" t="s">
        <v>3029</v>
      </c>
      <c r="M564" s="12">
        <v>0</v>
      </c>
      <c r="N564" s="12">
        <v>0</v>
      </c>
      <c r="O564" s="12">
        <v>0</v>
      </c>
      <c r="P564" s="12">
        <v>0</v>
      </c>
      <c r="Q564" s="12" t="s">
        <v>3030</v>
      </c>
      <c r="R564" s="12" t="s">
        <v>3031</v>
      </c>
      <c r="S564" s="12" t="s">
        <v>3032</v>
      </c>
    </row>
    <row r="565" spans="1:19" ht="15" customHeight="1" x14ac:dyDescent="0.25">
      <c r="A565" s="12" t="s">
        <v>3597</v>
      </c>
      <c r="B565" s="12" t="s">
        <v>207</v>
      </c>
      <c r="C565" s="12" t="s">
        <v>208</v>
      </c>
      <c r="D565" s="12" t="s">
        <v>128</v>
      </c>
      <c r="E565" s="12" t="s">
        <v>129</v>
      </c>
      <c r="F565" s="12" t="s">
        <v>84</v>
      </c>
      <c r="G565" s="12" t="s">
        <v>85</v>
      </c>
      <c r="H565" s="12">
        <v>25</v>
      </c>
      <c r="I565" s="12">
        <v>0.9</v>
      </c>
      <c r="J565" s="12" t="s">
        <v>1318</v>
      </c>
      <c r="K565" s="12" t="s">
        <v>3028</v>
      </c>
      <c r="L565" s="12" t="s">
        <v>3029</v>
      </c>
      <c r="M565" s="12">
        <v>0</v>
      </c>
      <c r="N565" s="12">
        <v>0</v>
      </c>
      <c r="O565" s="12">
        <v>0</v>
      </c>
      <c r="P565" s="12">
        <v>0</v>
      </c>
      <c r="Q565" s="12" t="s">
        <v>3030</v>
      </c>
      <c r="R565" s="12" t="s">
        <v>3031</v>
      </c>
      <c r="S565" s="12" t="s">
        <v>3032</v>
      </c>
    </row>
    <row r="566" spans="1:19" ht="15" customHeight="1" x14ac:dyDescent="0.25">
      <c r="A566" s="12" t="s">
        <v>3598</v>
      </c>
      <c r="B566" s="12" t="s">
        <v>207</v>
      </c>
      <c r="C566" s="12" t="s">
        <v>208</v>
      </c>
      <c r="D566" s="12" t="s">
        <v>273</v>
      </c>
      <c r="E566" s="12" t="s">
        <v>274</v>
      </c>
      <c r="F566" s="12" t="s">
        <v>4</v>
      </c>
      <c r="G566" s="12" t="s">
        <v>5</v>
      </c>
      <c r="H566" s="12">
        <v>25</v>
      </c>
      <c r="I566" s="12">
        <v>1.6</v>
      </c>
      <c r="J566" s="12" t="s">
        <v>1318</v>
      </c>
      <c r="K566" s="12" t="s">
        <v>3028</v>
      </c>
      <c r="L566" s="12" t="s">
        <v>3029</v>
      </c>
      <c r="M566" s="12">
        <v>0</v>
      </c>
      <c r="N566" s="12">
        <v>0</v>
      </c>
      <c r="O566" s="12">
        <v>0</v>
      </c>
      <c r="P566" s="12">
        <v>0</v>
      </c>
      <c r="Q566" s="12" t="s">
        <v>3030</v>
      </c>
      <c r="R566" s="12" t="s">
        <v>3031</v>
      </c>
      <c r="S566" s="12" t="s">
        <v>3032</v>
      </c>
    </row>
    <row r="567" spans="1:19" ht="15" customHeight="1" x14ac:dyDescent="0.25">
      <c r="A567" s="12" t="s">
        <v>3599</v>
      </c>
      <c r="B567" s="12" t="s">
        <v>207</v>
      </c>
      <c r="C567" s="12" t="s">
        <v>208</v>
      </c>
      <c r="D567" s="12" t="s">
        <v>273</v>
      </c>
      <c r="E567" s="12" t="s">
        <v>274</v>
      </c>
      <c r="F567" s="12" t="s">
        <v>26</v>
      </c>
      <c r="G567" s="12" t="s">
        <v>27</v>
      </c>
      <c r="H567" s="12">
        <v>25</v>
      </c>
      <c r="I567" s="12">
        <v>1.6</v>
      </c>
      <c r="J567" s="12" t="s">
        <v>1318</v>
      </c>
      <c r="K567" s="12" t="s">
        <v>3028</v>
      </c>
      <c r="L567" s="12" t="s">
        <v>3029</v>
      </c>
      <c r="M567" s="12">
        <v>0</v>
      </c>
      <c r="N567" s="12">
        <v>1</v>
      </c>
      <c r="O567" s="12">
        <v>0</v>
      </c>
      <c r="P567" s="12">
        <v>0</v>
      </c>
      <c r="Q567" s="12" t="s">
        <v>3030</v>
      </c>
      <c r="R567" s="12" t="s">
        <v>3034</v>
      </c>
      <c r="S567" s="12" t="s">
        <v>3032</v>
      </c>
    </row>
    <row r="568" spans="1:19" ht="15" customHeight="1" x14ac:dyDescent="0.25">
      <c r="A568" s="12" t="s">
        <v>3600</v>
      </c>
      <c r="B568" s="12" t="s">
        <v>207</v>
      </c>
      <c r="C568" s="12" t="s">
        <v>208</v>
      </c>
      <c r="D568" s="12" t="s">
        <v>273</v>
      </c>
      <c r="E568" s="12" t="s">
        <v>274</v>
      </c>
      <c r="F568" s="12" t="s">
        <v>30</v>
      </c>
      <c r="G568" s="12" t="s">
        <v>31</v>
      </c>
      <c r="H568" s="12">
        <v>25</v>
      </c>
      <c r="I568" s="12">
        <v>1.6</v>
      </c>
      <c r="J568" s="12" t="s">
        <v>1318</v>
      </c>
      <c r="K568" s="12" t="s">
        <v>3028</v>
      </c>
      <c r="L568" s="12" t="s">
        <v>3029</v>
      </c>
      <c r="M568" s="12">
        <v>0</v>
      </c>
      <c r="N568" s="12">
        <v>0</v>
      </c>
      <c r="O568" s="12">
        <v>0</v>
      </c>
      <c r="P568" s="12">
        <v>0</v>
      </c>
      <c r="Q568" s="12" t="s">
        <v>3030</v>
      </c>
      <c r="R568" s="12" t="s">
        <v>3031</v>
      </c>
      <c r="S568" s="12" t="s">
        <v>3032</v>
      </c>
    </row>
    <row r="569" spans="1:19" ht="15" customHeight="1" x14ac:dyDescent="0.25">
      <c r="A569" s="12" t="s">
        <v>3601</v>
      </c>
      <c r="B569" s="12" t="s">
        <v>207</v>
      </c>
      <c r="C569" s="12" t="s">
        <v>208</v>
      </c>
      <c r="D569" s="12" t="s">
        <v>273</v>
      </c>
      <c r="E569" s="12" t="s">
        <v>274</v>
      </c>
      <c r="F569" s="12" t="s">
        <v>34</v>
      </c>
      <c r="G569" s="12" t="s">
        <v>35</v>
      </c>
      <c r="H569" s="12">
        <v>25</v>
      </c>
      <c r="I569" s="12">
        <v>1.6</v>
      </c>
      <c r="J569" s="12" t="s">
        <v>1318</v>
      </c>
      <c r="K569" s="12" t="s">
        <v>3028</v>
      </c>
      <c r="L569" s="12" t="s">
        <v>3029</v>
      </c>
      <c r="M569" s="12">
        <v>0</v>
      </c>
      <c r="N569" s="12">
        <v>3</v>
      </c>
      <c r="O569" s="12">
        <v>0</v>
      </c>
      <c r="P569" s="12">
        <v>2</v>
      </c>
      <c r="Q569" s="12" t="s">
        <v>3030</v>
      </c>
      <c r="R569" s="12" t="s">
        <v>3034</v>
      </c>
      <c r="S569" s="12" t="s">
        <v>3032</v>
      </c>
    </row>
    <row r="570" spans="1:19" ht="15" customHeight="1" x14ac:dyDescent="0.25">
      <c r="A570" s="12" t="s">
        <v>3602</v>
      </c>
      <c r="B570" s="12" t="s">
        <v>207</v>
      </c>
      <c r="C570" s="12" t="s">
        <v>208</v>
      </c>
      <c r="D570" s="12" t="s">
        <v>273</v>
      </c>
      <c r="E570" s="12" t="s">
        <v>274</v>
      </c>
      <c r="F570" s="12" t="s">
        <v>52</v>
      </c>
      <c r="G570" s="12" t="s">
        <v>53</v>
      </c>
      <c r="H570" s="12">
        <v>25</v>
      </c>
      <c r="I570" s="12">
        <v>1.6</v>
      </c>
      <c r="J570" s="12" t="s">
        <v>1318</v>
      </c>
      <c r="K570" s="12" t="s">
        <v>3028</v>
      </c>
      <c r="L570" s="12" t="s">
        <v>3029</v>
      </c>
      <c r="M570" s="12">
        <v>1</v>
      </c>
      <c r="N570" s="12">
        <v>0</v>
      </c>
      <c r="O570" s="12">
        <v>0</v>
      </c>
      <c r="P570" s="12">
        <v>0</v>
      </c>
      <c r="Q570" s="12" t="s">
        <v>3030</v>
      </c>
      <c r="R570" s="12" t="s">
        <v>3034</v>
      </c>
      <c r="S570" s="12" t="s">
        <v>3032</v>
      </c>
    </row>
    <row r="571" spans="1:19" ht="15" customHeight="1" x14ac:dyDescent="0.25">
      <c r="A571" s="12" t="s">
        <v>3603</v>
      </c>
      <c r="B571" s="12" t="s">
        <v>207</v>
      </c>
      <c r="C571" s="12" t="s">
        <v>208</v>
      </c>
      <c r="D571" s="12" t="s">
        <v>273</v>
      </c>
      <c r="E571" s="12" t="s">
        <v>274</v>
      </c>
      <c r="F571" s="12" t="s">
        <v>72</v>
      </c>
      <c r="G571" s="12" t="s">
        <v>73</v>
      </c>
      <c r="H571" s="12">
        <v>25</v>
      </c>
      <c r="I571" s="12">
        <v>1.6</v>
      </c>
      <c r="J571" s="12" t="s">
        <v>1318</v>
      </c>
      <c r="K571" s="12" t="s">
        <v>3028</v>
      </c>
      <c r="L571" s="12" t="s">
        <v>3029</v>
      </c>
      <c r="M571" s="12">
        <v>0</v>
      </c>
      <c r="N571" s="12">
        <v>1</v>
      </c>
      <c r="O571" s="12">
        <v>0</v>
      </c>
      <c r="P571" s="12">
        <v>0</v>
      </c>
      <c r="Q571" s="12" t="s">
        <v>3030</v>
      </c>
      <c r="R571" s="12" t="s">
        <v>3034</v>
      </c>
      <c r="S571" s="12" t="s">
        <v>3032</v>
      </c>
    </row>
    <row r="572" spans="1:19" ht="15" customHeight="1" x14ac:dyDescent="0.25">
      <c r="A572" s="12" t="s">
        <v>3604</v>
      </c>
      <c r="B572" s="12" t="s">
        <v>207</v>
      </c>
      <c r="C572" s="12" t="s">
        <v>208</v>
      </c>
      <c r="D572" s="12" t="s">
        <v>273</v>
      </c>
      <c r="E572" s="12" t="s">
        <v>274</v>
      </c>
      <c r="F572" s="12" t="s">
        <v>76</v>
      </c>
      <c r="G572" s="12" t="s">
        <v>77</v>
      </c>
      <c r="H572" s="12">
        <v>25</v>
      </c>
      <c r="I572" s="12">
        <v>1.6</v>
      </c>
      <c r="J572" s="12" t="s">
        <v>1318</v>
      </c>
      <c r="K572" s="12" t="s">
        <v>3028</v>
      </c>
      <c r="L572" s="12" t="s">
        <v>3029</v>
      </c>
      <c r="M572" s="12">
        <v>0</v>
      </c>
      <c r="N572" s="12">
        <v>0</v>
      </c>
      <c r="O572" s="12">
        <v>0</v>
      </c>
      <c r="P572" s="12">
        <v>0</v>
      </c>
      <c r="Q572" s="12" t="s">
        <v>3030</v>
      </c>
      <c r="R572" s="12" t="s">
        <v>3031</v>
      </c>
      <c r="S572" s="12" t="s">
        <v>3032</v>
      </c>
    </row>
    <row r="573" spans="1:19" ht="15" customHeight="1" x14ac:dyDescent="0.25">
      <c r="A573" s="12" t="s">
        <v>3605</v>
      </c>
      <c r="B573" s="12" t="s">
        <v>207</v>
      </c>
      <c r="C573" s="12" t="s">
        <v>208</v>
      </c>
      <c r="D573" s="12" t="s">
        <v>273</v>
      </c>
      <c r="E573" s="12" t="s">
        <v>274</v>
      </c>
      <c r="F573" s="12" t="s">
        <v>84</v>
      </c>
      <c r="G573" s="12" t="s">
        <v>85</v>
      </c>
      <c r="H573" s="12">
        <v>25</v>
      </c>
      <c r="I573" s="12">
        <v>1.6</v>
      </c>
      <c r="J573" s="12" t="s">
        <v>1318</v>
      </c>
      <c r="K573" s="12" t="s">
        <v>3028</v>
      </c>
      <c r="L573" s="12" t="s">
        <v>3029</v>
      </c>
      <c r="M573" s="12">
        <v>0</v>
      </c>
      <c r="N573" s="12">
        <v>2</v>
      </c>
      <c r="O573" s="12">
        <v>0</v>
      </c>
      <c r="P573" s="12">
        <v>1</v>
      </c>
      <c r="Q573" s="12" t="s">
        <v>3030</v>
      </c>
      <c r="R573" s="12" t="s">
        <v>3034</v>
      </c>
      <c r="S573" s="12" t="s">
        <v>3032</v>
      </c>
    </row>
    <row r="574" spans="1:19" ht="15" customHeight="1" x14ac:dyDescent="0.25">
      <c r="A574" s="12" t="s">
        <v>3606</v>
      </c>
      <c r="B574" s="12" t="s">
        <v>210</v>
      </c>
      <c r="C574" s="12" t="s">
        <v>211</v>
      </c>
      <c r="D574" s="12" t="s">
        <v>165</v>
      </c>
      <c r="E574" s="12" t="s">
        <v>166</v>
      </c>
      <c r="F574" s="12" t="s">
        <v>30</v>
      </c>
      <c r="G574" s="12" t="s">
        <v>31</v>
      </c>
      <c r="H574" s="12">
        <v>25</v>
      </c>
      <c r="I574" s="12">
        <v>0.6</v>
      </c>
      <c r="J574" s="12" t="s">
        <v>1318</v>
      </c>
      <c r="K574" s="12" t="s">
        <v>3028</v>
      </c>
      <c r="L574" s="12" t="s">
        <v>3029</v>
      </c>
      <c r="M574" s="12">
        <v>0</v>
      </c>
      <c r="N574" s="12">
        <v>0</v>
      </c>
      <c r="O574" s="12">
        <v>0</v>
      </c>
      <c r="P574" s="12">
        <v>0</v>
      </c>
      <c r="Q574" s="12" t="s">
        <v>3030</v>
      </c>
      <c r="R574" s="12" t="s">
        <v>3031</v>
      </c>
      <c r="S574" s="12" t="s">
        <v>3032</v>
      </c>
    </row>
    <row r="575" spans="1:19" ht="15" customHeight="1" x14ac:dyDescent="0.25">
      <c r="A575" s="12" t="s">
        <v>3607</v>
      </c>
      <c r="B575" s="12" t="s">
        <v>210</v>
      </c>
      <c r="C575" s="12" t="s">
        <v>211</v>
      </c>
      <c r="D575" s="12" t="s">
        <v>165</v>
      </c>
      <c r="E575" s="12" t="s">
        <v>166</v>
      </c>
      <c r="F575" s="12" t="s">
        <v>34</v>
      </c>
      <c r="G575" s="12" t="s">
        <v>35</v>
      </c>
      <c r="H575" s="12">
        <v>25</v>
      </c>
      <c r="I575" s="12">
        <v>0.6</v>
      </c>
      <c r="J575" s="12" t="s">
        <v>1318</v>
      </c>
      <c r="K575" s="12" t="s">
        <v>3028</v>
      </c>
      <c r="L575" s="12" t="s">
        <v>3029</v>
      </c>
      <c r="M575" s="12">
        <v>0</v>
      </c>
      <c r="N575" s="12">
        <v>2</v>
      </c>
      <c r="O575" s="12">
        <v>0</v>
      </c>
      <c r="P575" s="12">
        <v>1</v>
      </c>
      <c r="Q575" s="12" t="s">
        <v>3030</v>
      </c>
      <c r="R575" s="12" t="s">
        <v>3034</v>
      </c>
      <c r="S575" s="12" t="s">
        <v>3032</v>
      </c>
    </row>
    <row r="576" spans="1:19" ht="15" customHeight="1" x14ac:dyDescent="0.25">
      <c r="A576" s="12" t="s">
        <v>3608</v>
      </c>
      <c r="B576" s="12" t="s">
        <v>210</v>
      </c>
      <c r="C576" s="12" t="s">
        <v>211</v>
      </c>
      <c r="D576" s="12" t="s">
        <v>165</v>
      </c>
      <c r="E576" s="12" t="s">
        <v>166</v>
      </c>
      <c r="F576" s="12" t="s">
        <v>52</v>
      </c>
      <c r="G576" s="12" t="s">
        <v>53</v>
      </c>
      <c r="H576" s="12">
        <v>25</v>
      </c>
      <c r="I576" s="12">
        <v>0.6</v>
      </c>
      <c r="J576" s="12" t="s">
        <v>1318</v>
      </c>
      <c r="K576" s="12" t="s">
        <v>3028</v>
      </c>
      <c r="L576" s="12" t="s">
        <v>3029</v>
      </c>
      <c r="M576" s="12">
        <v>0</v>
      </c>
      <c r="N576" s="12">
        <v>0</v>
      </c>
      <c r="O576" s="12">
        <v>0</v>
      </c>
      <c r="P576" s="12">
        <v>0</v>
      </c>
      <c r="Q576" s="12" t="s">
        <v>3030</v>
      </c>
      <c r="R576" s="12" t="s">
        <v>3031</v>
      </c>
      <c r="S576" s="12" t="s">
        <v>3032</v>
      </c>
    </row>
    <row r="577" spans="1:19" ht="15" customHeight="1" x14ac:dyDescent="0.25">
      <c r="A577" s="12" t="s">
        <v>3609</v>
      </c>
      <c r="B577" s="12" t="s">
        <v>210</v>
      </c>
      <c r="C577" s="12" t="s">
        <v>211</v>
      </c>
      <c r="D577" s="12" t="s">
        <v>165</v>
      </c>
      <c r="E577" s="12" t="s">
        <v>166</v>
      </c>
      <c r="F577" s="12" t="s">
        <v>72</v>
      </c>
      <c r="G577" s="12" t="s">
        <v>73</v>
      </c>
      <c r="H577" s="12">
        <v>25</v>
      </c>
      <c r="I577" s="12">
        <v>0.6</v>
      </c>
      <c r="J577" s="12" t="s">
        <v>1318</v>
      </c>
      <c r="K577" s="12" t="s">
        <v>3028</v>
      </c>
      <c r="L577" s="12" t="s">
        <v>3029</v>
      </c>
      <c r="M577" s="12">
        <v>0</v>
      </c>
      <c r="N577" s="12">
        <v>1</v>
      </c>
      <c r="O577" s="12">
        <v>0</v>
      </c>
      <c r="P577" s="12">
        <v>0</v>
      </c>
      <c r="Q577" s="12" t="s">
        <v>3030</v>
      </c>
      <c r="R577" s="12" t="s">
        <v>3034</v>
      </c>
      <c r="S577" s="12" t="s">
        <v>3032</v>
      </c>
    </row>
    <row r="578" spans="1:19" ht="15" customHeight="1" x14ac:dyDescent="0.25">
      <c r="A578" s="12" t="s">
        <v>3610</v>
      </c>
      <c r="B578" s="12" t="s">
        <v>210</v>
      </c>
      <c r="C578" s="12" t="s">
        <v>211</v>
      </c>
      <c r="D578" s="12" t="s">
        <v>165</v>
      </c>
      <c r="E578" s="12" t="s">
        <v>166</v>
      </c>
      <c r="F578" s="12" t="s">
        <v>76</v>
      </c>
      <c r="G578" s="12" t="s">
        <v>77</v>
      </c>
      <c r="H578" s="12">
        <v>25</v>
      </c>
      <c r="I578" s="12">
        <v>0.6</v>
      </c>
      <c r="J578" s="12" t="s">
        <v>1318</v>
      </c>
      <c r="K578" s="12" t="s">
        <v>3028</v>
      </c>
      <c r="L578" s="12" t="s">
        <v>3029</v>
      </c>
      <c r="M578" s="12">
        <v>0</v>
      </c>
      <c r="N578" s="12">
        <v>0</v>
      </c>
      <c r="O578" s="12">
        <v>0</v>
      </c>
      <c r="P578" s="12">
        <v>0</v>
      </c>
      <c r="Q578" s="12" t="s">
        <v>3030</v>
      </c>
      <c r="R578" s="12" t="s">
        <v>3031</v>
      </c>
      <c r="S578" s="12" t="s">
        <v>3032</v>
      </c>
    </row>
    <row r="579" spans="1:19" ht="15" customHeight="1" x14ac:dyDescent="0.25">
      <c r="A579" s="12" t="s">
        <v>3611</v>
      </c>
      <c r="B579" s="12" t="s">
        <v>210</v>
      </c>
      <c r="C579" s="12" t="s">
        <v>211</v>
      </c>
      <c r="D579" s="12" t="s">
        <v>165</v>
      </c>
      <c r="E579" s="12" t="s">
        <v>166</v>
      </c>
      <c r="F579" s="12" t="s">
        <v>84</v>
      </c>
      <c r="G579" s="12" t="s">
        <v>85</v>
      </c>
      <c r="H579" s="12">
        <v>25</v>
      </c>
      <c r="I579" s="12">
        <v>0.6</v>
      </c>
      <c r="J579" s="12" t="s">
        <v>1318</v>
      </c>
      <c r="K579" s="12" t="s">
        <v>3028</v>
      </c>
      <c r="L579" s="12" t="s">
        <v>3029</v>
      </c>
      <c r="M579" s="12">
        <v>0</v>
      </c>
      <c r="N579" s="12">
        <v>1</v>
      </c>
      <c r="O579" s="12">
        <v>0</v>
      </c>
      <c r="P579" s="12">
        <v>0</v>
      </c>
      <c r="Q579" s="12" t="s">
        <v>3030</v>
      </c>
      <c r="R579" s="12" t="s">
        <v>3034</v>
      </c>
      <c r="S579" s="12" t="s">
        <v>3032</v>
      </c>
    </row>
    <row r="580" spans="1:19" ht="15" customHeight="1" x14ac:dyDescent="0.25">
      <c r="A580" s="12" t="s">
        <v>3612</v>
      </c>
      <c r="B580" s="12" t="s">
        <v>210</v>
      </c>
      <c r="C580" s="12" t="s">
        <v>211</v>
      </c>
      <c r="D580" s="12" t="s">
        <v>156</v>
      </c>
      <c r="E580" s="12" t="s">
        <v>157</v>
      </c>
      <c r="F580" s="12" t="s">
        <v>4</v>
      </c>
      <c r="G580" s="12" t="s">
        <v>5</v>
      </c>
      <c r="H580" s="12">
        <v>25</v>
      </c>
      <c r="I580" s="12">
        <v>0.9</v>
      </c>
      <c r="J580" s="12" t="s">
        <v>1318</v>
      </c>
      <c r="K580" s="12" t="s">
        <v>3028</v>
      </c>
      <c r="L580" s="12" t="s">
        <v>3029</v>
      </c>
      <c r="M580" s="12">
        <v>0</v>
      </c>
      <c r="N580" s="12">
        <v>0</v>
      </c>
      <c r="O580" s="12">
        <v>0</v>
      </c>
      <c r="P580" s="12">
        <v>0</v>
      </c>
      <c r="Q580" s="12" t="s">
        <v>3030</v>
      </c>
      <c r="R580" s="12" t="s">
        <v>3031</v>
      </c>
      <c r="S580" s="12" t="s">
        <v>3032</v>
      </c>
    </row>
    <row r="581" spans="1:19" ht="15" customHeight="1" x14ac:dyDescent="0.25">
      <c r="A581" s="12" t="s">
        <v>3613</v>
      </c>
      <c r="B581" s="12" t="s">
        <v>210</v>
      </c>
      <c r="C581" s="12" t="s">
        <v>211</v>
      </c>
      <c r="D581" s="12" t="s">
        <v>156</v>
      </c>
      <c r="E581" s="12" t="s">
        <v>157</v>
      </c>
      <c r="F581" s="12" t="s">
        <v>26</v>
      </c>
      <c r="G581" s="12" t="s">
        <v>27</v>
      </c>
      <c r="H581" s="12">
        <v>25</v>
      </c>
      <c r="I581" s="12">
        <v>0.9</v>
      </c>
      <c r="J581" s="12" t="s">
        <v>1318</v>
      </c>
      <c r="K581" s="12" t="s">
        <v>3028</v>
      </c>
      <c r="L581" s="12" t="s">
        <v>3029</v>
      </c>
      <c r="M581" s="12">
        <v>0</v>
      </c>
      <c r="N581" s="12">
        <v>1</v>
      </c>
      <c r="O581" s="12">
        <v>0</v>
      </c>
      <c r="P581" s="12">
        <v>0</v>
      </c>
      <c r="Q581" s="12" t="s">
        <v>3030</v>
      </c>
      <c r="R581" s="12" t="s">
        <v>3034</v>
      </c>
      <c r="S581" s="12" t="s">
        <v>3032</v>
      </c>
    </row>
    <row r="582" spans="1:19" ht="15" customHeight="1" x14ac:dyDescent="0.25">
      <c r="A582" s="12" t="s">
        <v>3614</v>
      </c>
      <c r="B582" s="12" t="s">
        <v>210</v>
      </c>
      <c r="C582" s="12" t="s">
        <v>211</v>
      </c>
      <c r="D582" s="12" t="s">
        <v>156</v>
      </c>
      <c r="E582" s="12" t="s">
        <v>157</v>
      </c>
      <c r="F582" s="12" t="s">
        <v>30</v>
      </c>
      <c r="G582" s="12" t="s">
        <v>31</v>
      </c>
      <c r="H582" s="12">
        <v>25</v>
      </c>
      <c r="I582" s="12">
        <v>0.9</v>
      </c>
      <c r="J582" s="12" t="s">
        <v>1318</v>
      </c>
      <c r="K582" s="12" t="s">
        <v>3028</v>
      </c>
      <c r="L582" s="12" t="s">
        <v>3029</v>
      </c>
      <c r="M582" s="12">
        <v>0</v>
      </c>
      <c r="N582" s="12">
        <v>0</v>
      </c>
      <c r="O582" s="12">
        <v>0</v>
      </c>
      <c r="P582" s="12">
        <v>0</v>
      </c>
      <c r="Q582" s="12" t="s">
        <v>3030</v>
      </c>
      <c r="R582" s="12" t="s">
        <v>3031</v>
      </c>
      <c r="S582" s="12" t="s">
        <v>3032</v>
      </c>
    </row>
    <row r="583" spans="1:19" ht="15" customHeight="1" x14ac:dyDescent="0.25">
      <c r="A583" s="12" t="s">
        <v>3615</v>
      </c>
      <c r="B583" s="12" t="s">
        <v>210</v>
      </c>
      <c r="C583" s="12" t="s">
        <v>211</v>
      </c>
      <c r="D583" s="12" t="s">
        <v>156</v>
      </c>
      <c r="E583" s="12" t="s">
        <v>157</v>
      </c>
      <c r="F583" s="12" t="s">
        <v>34</v>
      </c>
      <c r="G583" s="12" t="s">
        <v>35</v>
      </c>
      <c r="H583" s="12">
        <v>25</v>
      </c>
      <c r="I583" s="12">
        <v>0.9</v>
      </c>
      <c r="J583" s="12" t="s">
        <v>1318</v>
      </c>
      <c r="K583" s="12" t="s">
        <v>3028</v>
      </c>
      <c r="L583" s="12" t="s">
        <v>3029</v>
      </c>
      <c r="M583" s="12">
        <v>0</v>
      </c>
      <c r="N583" s="12">
        <v>0</v>
      </c>
      <c r="O583" s="12">
        <v>0</v>
      </c>
      <c r="P583" s="12">
        <v>0</v>
      </c>
      <c r="Q583" s="12" t="s">
        <v>3030</v>
      </c>
      <c r="R583" s="12" t="s">
        <v>3031</v>
      </c>
      <c r="S583" s="12" t="s">
        <v>3032</v>
      </c>
    </row>
    <row r="584" spans="1:19" ht="15" customHeight="1" x14ac:dyDescent="0.25">
      <c r="A584" s="12" t="s">
        <v>3616</v>
      </c>
      <c r="B584" s="12" t="s">
        <v>210</v>
      </c>
      <c r="C584" s="12" t="s">
        <v>211</v>
      </c>
      <c r="D584" s="12" t="s">
        <v>156</v>
      </c>
      <c r="E584" s="12" t="s">
        <v>157</v>
      </c>
      <c r="F584" s="12" t="s">
        <v>52</v>
      </c>
      <c r="G584" s="12" t="s">
        <v>53</v>
      </c>
      <c r="H584" s="12">
        <v>25</v>
      </c>
      <c r="I584" s="12">
        <v>0.9</v>
      </c>
      <c r="J584" s="12" t="s">
        <v>1318</v>
      </c>
      <c r="K584" s="12" t="s">
        <v>3028</v>
      </c>
      <c r="L584" s="12" t="s">
        <v>3029</v>
      </c>
      <c r="M584" s="12">
        <v>0</v>
      </c>
      <c r="N584" s="12">
        <v>0</v>
      </c>
      <c r="O584" s="12">
        <v>0</v>
      </c>
      <c r="P584" s="12">
        <v>0</v>
      </c>
      <c r="Q584" s="12" t="s">
        <v>3030</v>
      </c>
      <c r="R584" s="12" t="s">
        <v>3031</v>
      </c>
      <c r="S584" s="12" t="s">
        <v>3032</v>
      </c>
    </row>
    <row r="585" spans="1:19" ht="15" customHeight="1" x14ac:dyDescent="0.25">
      <c r="A585" s="12" t="s">
        <v>3617</v>
      </c>
      <c r="B585" s="12" t="s">
        <v>210</v>
      </c>
      <c r="C585" s="12" t="s">
        <v>211</v>
      </c>
      <c r="D585" s="12" t="s">
        <v>156</v>
      </c>
      <c r="E585" s="12" t="s">
        <v>157</v>
      </c>
      <c r="F585" s="12" t="s">
        <v>72</v>
      </c>
      <c r="G585" s="12" t="s">
        <v>73</v>
      </c>
      <c r="H585" s="12">
        <v>25</v>
      </c>
      <c r="I585" s="12">
        <v>0.9</v>
      </c>
      <c r="J585" s="12" t="s">
        <v>1318</v>
      </c>
      <c r="K585" s="12" t="s">
        <v>3028</v>
      </c>
      <c r="L585" s="12" t="s">
        <v>3029</v>
      </c>
      <c r="M585" s="12">
        <v>0</v>
      </c>
      <c r="N585" s="12">
        <v>1</v>
      </c>
      <c r="O585" s="12">
        <v>0</v>
      </c>
      <c r="P585" s="12">
        <v>0</v>
      </c>
      <c r="Q585" s="12" t="s">
        <v>3030</v>
      </c>
      <c r="R585" s="12" t="s">
        <v>3034</v>
      </c>
      <c r="S585" s="12" t="s">
        <v>3032</v>
      </c>
    </row>
    <row r="586" spans="1:19" ht="15" customHeight="1" x14ac:dyDescent="0.25">
      <c r="A586" s="12" t="s">
        <v>3618</v>
      </c>
      <c r="B586" s="12" t="s">
        <v>210</v>
      </c>
      <c r="C586" s="12" t="s">
        <v>211</v>
      </c>
      <c r="D586" s="12" t="s">
        <v>156</v>
      </c>
      <c r="E586" s="12" t="s">
        <v>157</v>
      </c>
      <c r="F586" s="12" t="s">
        <v>76</v>
      </c>
      <c r="G586" s="12" t="s">
        <v>77</v>
      </c>
      <c r="H586" s="12">
        <v>25</v>
      </c>
      <c r="I586" s="12">
        <v>0.9</v>
      </c>
      <c r="J586" s="12" t="s">
        <v>1318</v>
      </c>
      <c r="K586" s="12" t="s">
        <v>3028</v>
      </c>
      <c r="L586" s="12" t="s">
        <v>3029</v>
      </c>
      <c r="M586" s="12">
        <v>0</v>
      </c>
      <c r="N586" s="12">
        <v>0</v>
      </c>
      <c r="O586" s="12">
        <v>0</v>
      </c>
      <c r="P586" s="12">
        <v>0</v>
      </c>
      <c r="Q586" s="12" t="s">
        <v>3030</v>
      </c>
      <c r="R586" s="12" t="s">
        <v>3031</v>
      </c>
      <c r="S586" s="12" t="s">
        <v>3032</v>
      </c>
    </row>
    <row r="587" spans="1:19" ht="15" customHeight="1" x14ac:dyDescent="0.25">
      <c r="A587" s="12" t="s">
        <v>3619</v>
      </c>
      <c r="B587" s="12" t="s">
        <v>210</v>
      </c>
      <c r="C587" s="12" t="s">
        <v>211</v>
      </c>
      <c r="D587" s="12" t="s">
        <v>156</v>
      </c>
      <c r="E587" s="12" t="s">
        <v>157</v>
      </c>
      <c r="F587" s="12" t="s">
        <v>84</v>
      </c>
      <c r="G587" s="12" t="s">
        <v>85</v>
      </c>
      <c r="H587" s="12">
        <v>25</v>
      </c>
      <c r="I587" s="12">
        <v>0.9</v>
      </c>
      <c r="J587" s="12" t="s">
        <v>1318</v>
      </c>
      <c r="K587" s="12" t="s">
        <v>3028</v>
      </c>
      <c r="L587" s="12" t="s">
        <v>3029</v>
      </c>
      <c r="M587" s="12">
        <v>0</v>
      </c>
      <c r="N587" s="12">
        <v>1</v>
      </c>
      <c r="O587" s="12">
        <v>0</v>
      </c>
      <c r="P587" s="12">
        <v>0</v>
      </c>
      <c r="Q587" s="12" t="s">
        <v>3030</v>
      </c>
      <c r="R587" s="12" t="s">
        <v>3034</v>
      </c>
      <c r="S587" s="12" t="s">
        <v>3032</v>
      </c>
    </row>
    <row r="588" spans="1:19" ht="15" customHeight="1" x14ac:dyDescent="0.25">
      <c r="A588" s="12" t="s">
        <v>3620</v>
      </c>
      <c r="B588" s="12" t="s">
        <v>210</v>
      </c>
      <c r="C588" s="12" t="s">
        <v>211</v>
      </c>
      <c r="D588" s="12" t="s">
        <v>213</v>
      </c>
      <c r="E588" s="12" t="s">
        <v>214</v>
      </c>
      <c r="F588" s="12" t="s">
        <v>4</v>
      </c>
      <c r="G588" s="12" t="s">
        <v>5</v>
      </c>
      <c r="H588" s="12">
        <v>25</v>
      </c>
      <c r="I588" s="12">
        <v>1.1000000000000001</v>
      </c>
      <c r="J588" s="12" t="s">
        <v>1318</v>
      </c>
      <c r="K588" s="12" t="s">
        <v>3028</v>
      </c>
      <c r="L588" s="12" t="s">
        <v>3029</v>
      </c>
      <c r="M588" s="12">
        <v>0</v>
      </c>
      <c r="N588" s="12">
        <v>0</v>
      </c>
      <c r="O588" s="12">
        <v>0</v>
      </c>
      <c r="P588" s="12">
        <v>0</v>
      </c>
      <c r="Q588" s="12" t="s">
        <v>3030</v>
      </c>
      <c r="R588" s="12" t="s">
        <v>3031</v>
      </c>
      <c r="S588" s="12" t="s">
        <v>3032</v>
      </c>
    </row>
    <row r="589" spans="1:19" ht="15" customHeight="1" x14ac:dyDescent="0.25">
      <c r="A589" s="12" t="s">
        <v>3621</v>
      </c>
      <c r="B589" s="12" t="s">
        <v>210</v>
      </c>
      <c r="C589" s="12" t="s">
        <v>211</v>
      </c>
      <c r="D589" s="12" t="s">
        <v>213</v>
      </c>
      <c r="E589" s="12" t="s">
        <v>214</v>
      </c>
      <c r="F589" s="12" t="s">
        <v>26</v>
      </c>
      <c r="G589" s="12" t="s">
        <v>27</v>
      </c>
      <c r="H589" s="12">
        <v>25</v>
      </c>
      <c r="I589" s="12">
        <v>1.1000000000000001</v>
      </c>
      <c r="J589" s="12" t="s">
        <v>1318</v>
      </c>
      <c r="K589" s="12" t="s">
        <v>3028</v>
      </c>
      <c r="L589" s="12" t="s">
        <v>3029</v>
      </c>
      <c r="M589" s="12">
        <v>0</v>
      </c>
      <c r="N589" s="12">
        <v>0</v>
      </c>
      <c r="O589" s="12">
        <v>0</v>
      </c>
      <c r="P589" s="12">
        <v>0</v>
      </c>
      <c r="Q589" s="12" t="s">
        <v>3030</v>
      </c>
      <c r="R589" s="12" t="s">
        <v>3031</v>
      </c>
      <c r="S589" s="12" t="s">
        <v>3032</v>
      </c>
    </row>
    <row r="590" spans="1:19" ht="15" customHeight="1" x14ac:dyDescent="0.25">
      <c r="A590" s="12" t="s">
        <v>3622</v>
      </c>
      <c r="B590" s="12" t="s">
        <v>210</v>
      </c>
      <c r="C590" s="12" t="s">
        <v>211</v>
      </c>
      <c r="D590" s="12" t="s">
        <v>213</v>
      </c>
      <c r="E590" s="12" t="s">
        <v>214</v>
      </c>
      <c r="F590" s="12" t="s">
        <v>30</v>
      </c>
      <c r="G590" s="12" t="s">
        <v>31</v>
      </c>
      <c r="H590" s="12">
        <v>25</v>
      </c>
      <c r="I590" s="12">
        <v>1.1000000000000001</v>
      </c>
      <c r="J590" s="12" t="s">
        <v>1318</v>
      </c>
      <c r="K590" s="12" t="s">
        <v>3028</v>
      </c>
      <c r="L590" s="12" t="s">
        <v>3029</v>
      </c>
      <c r="M590" s="12">
        <v>0</v>
      </c>
      <c r="N590" s="12">
        <v>1</v>
      </c>
      <c r="O590" s="12">
        <v>0</v>
      </c>
      <c r="P590" s="12">
        <v>0</v>
      </c>
      <c r="Q590" s="12" t="s">
        <v>3030</v>
      </c>
      <c r="R590" s="12" t="s">
        <v>3034</v>
      </c>
      <c r="S590" s="12" t="s">
        <v>3032</v>
      </c>
    </row>
    <row r="591" spans="1:19" ht="15" customHeight="1" x14ac:dyDescent="0.25">
      <c r="A591" s="12" t="s">
        <v>3623</v>
      </c>
      <c r="B591" s="12" t="s">
        <v>210</v>
      </c>
      <c r="C591" s="12" t="s">
        <v>211</v>
      </c>
      <c r="D591" s="12" t="s">
        <v>213</v>
      </c>
      <c r="E591" s="12" t="s">
        <v>214</v>
      </c>
      <c r="F591" s="12" t="s">
        <v>34</v>
      </c>
      <c r="G591" s="12" t="s">
        <v>35</v>
      </c>
      <c r="H591" s="12">
        <v>25</v>
      </c>
      <c r="I591" s="12">
        <v>1.1000000000000001</v>
      </c>
      <c r="J591" s="12" t="s">
        <v>1318</v>
      </c>
      <c r="K591" s="12" t="s">
        <v>3028</v>
      </c>
      <c r="L591" s="12" t="s">
        <v>3029</v>
      </c>
      <c r="M591" s="12">
        <v>0</v>
      </c>
      <c r="N591" s="12">
        <v>0</v>
      </c>
      <c r="O591" s="12">
        <v>0</v>
      </c>
      <c r="P591" s="12">
        <v>0</v>
      </c>
      <c r="Q591" s="12" t="s">
        <v>3030</v>
      </c>
      <c r="R591" s="12" t="s">
        <v>3031</v>
      </c>
      <c r="S591" s="12" t="s">
        <v>3032</v>
      </c>
    </row>
    <row r="592" spans="1:19" ht="15" customHeight="1" x14ac:dyDescent="0.25">
      <c r="A592" s="12" t="s">
        <v>3624</v>
      </c>
      <c r="B592" s="12" t="s">
        <v>210</v>
      </c>
      <c r="C592" s="12" t="s">
        <v>211</v>
      </c>
      <c r="D592" s="12" t="s">
        <v>213</v>
      </c>
      <c r="E592" s="12" t="s">
        <v>214</v>
      </c>
      <c r="F592" s="12" t="s">
        <v>52</v>
      </c>
      <c r="G592" s="12" t="s">
        <v>53</v>
      </c>
      <c r="H592" s="12">
        <v>25</v>
      </c>
      <c r="I592" s="12">
        <v>1.1000000000000001</v>
      </c>
      <c r="J592" s="12" t="s">
        <v>1318</v>
      </c>
      <c r="K592" s="12" t="s">
        <v>3028</v>
      </c>
      <c r="L592" s="12" t="s">
        <v>3029</v>
      </c>
      <c r="M592" s="12">
        <v>0</v>
      </c>
      <c r="N592" s="12">
        <v>0</v>
      </c>
      <c r="O592" s="12">
        <v>0</v>
      </c>
      <c r="P592" s="12">
        <v>0</v>
      </c>
      <c r="Q592" s="12" t="s">
        <v>3030</v>
      </c>
      <c r="R592" s="12" t="s">
        <v>3031</v>
      </c>
      <c r="S592" s="12" t="s">
        <v>3032</v>
      </c>
    </row>
    <row r="593" spans="1:19" ht="15" customHeight="1" x14ac:dyDescent="0.25">
      <c r="A593" s="12" t="s">
        <v>3625</v>
      </c>
      <c r="B593" s="12" t="s">
        <v>210</v>
      </c>
      <c r="C593" s="12" t="s">
        <v>211</v>
      </c>
      <c r="D593" s="12" t="s">
        <v>213</v>
      </c>
      <c r="E593" s="12" t="s">
        <v>214</v>
      </c>
      <c r="F593" s="12" t="s">
        <v>72</v>
      </c>
      <c r="G593" s="12" t="s">
        <v>73</v>
      </c>
      <c r="H593" s="12">
        <v>25</v>
      </c>
      <c r="I593" s="12">
        <v>1.1000000000000001</v>
      </c>
      <c r="J593" s="12" t="s">
        <v>1318</v>
      </c>
      <c r="K593" s="12" t="s">
        <v>3028</v>
      </c>
      <c r="L593" s="12" t="s">
        <v>3029</v>
      </c>
      <c r="M593" s="12">
        <v>0</v>
      </c>
      <c r="N593" s="12">
        <v>1</v>
      </c>
      <c r="O593" s="12">
        <v>0</v>
      </c>
      <c r="P593" s="12">
        <v>0</v>
      </c>
      <c r="Q593" s="12" t="s">
        <v>3030</v>
      </c>
      <c r="R593" s="12" t="s">
        <v>3034</v>
      </c>
      <c r="S593" s="12" t="s">
        <v>3032</v>
      </c>
    </row>
    <row r="594" spans="1:19" ht="15" customHeight="1" x14ac:dyDescent="0.25">
      <c r="A594" s="12" t="s">
        <v>3626</v>
      </c>
      <c r="B594" s="12" t="s">
        <v>210</v>
      </c>
      <c r="C594" s="12" t="s">
        <v>211</v>
      </c>
      <c r="D594" s="12" t="s">
        <v>213</v>
      </c>
      <c r="E594" s="12" t="s">
        <v>214</v>
      </c>
      <c r="F594" s="12" t="s">
        <v>76</v>
      </c>
      <c r="G594" s="12" t="s">
        <v>77</v>
      </c>
      <c r="H594" s="12">
        <v>25</v>
      </c>
      <c r="I594" s="12">
        <v>1.1000000000000001</v>
      </c>
      <c r="J594" s="12" t="s">
        <v>1318</v>
      </c>
      <c r="K594" s="12" t="s">
        <v>3028</v>
      </c>
      <c r="L594" s="12" t="s">
        <v>3029</v>
      </c>
      <c r="M594" s="12">
        <v>0</v>
      </c>
      <c r="N594" s="12">
        <v>0</v>
      </c>
      <c r="O594" s="12">
        <v>0</v>
      </c>
      <c r="P594" s="12">
        <v>0</v>
      </c>
      <c r="Q594" s="12" t="s">
        <v>3030</v>
      </c>
      <c r="R594" s="12" t="s">
        <v>3031</v>
      </c>
      <c r="S594" s="12" t="s">
        <v>3032</v>
      </c>
    </row>
    <row r="595" spans="1:19" ht="15" customHeight="1" x14ac:dyDescent="0.25">
      <c r="A595" s="12" t="s">
        <v>3627</v>
      </c>
      <c r="B595" s="12" t="s">
        <v>210</v>
      </c>
      <c r="C595" s="12" t="s">
        <v>211</v>
      </c>
      <c r="D595" s="12" t="s">
        <v>213</v>
      </c>
      <c r="E595" s="12" t="s">
        <v>214</v>
      </c>
      <c r="F595" s="12" t="s">
        <v>84</v>
      </c>
      <c r="G595" s="12" t="s">
        <v>85</v>
      </c>
      <c r="H595" s="12">
        <v>25</v>
      </c>
      <c r="I595" s="12">
        <v>1.1000000000000001</v>
      </c>
      <c r="J595" s="12" t="s">
        <v>1318</v>
      </c>
      <c r="K595" s="12" t="s">
        <v>3028</v>
      </c>
      <c r="L595" s="12" t="s">
        <v>3029</v>
      </c>
      <c r="M595" s="12">
        <v>0</v>
      </c>
      <c r="N595" s="12">
        <v>1</v>
      </c>
      <c r="O595" s="12">
        <v>0</v>
      </c>
      <c r="P595" s="12">
        <v>0</v>
      </c>
      <c r="Q595" s="12" t="s">
        <v>3030</v>
      </c>
      <c r="R595" s="12" t="s">
        <v>3034</v>
      </c>
      <c r="S595" s="12" t="s">
        <v>3032</v>
      </c>
    </row>
    <row r="596" spans="1:19" ht="15" customHeight="1" x14ac:dyDescent="0.25">
      <c r="A596" s="12" t="s">
        <v>3628</v>
      </c>
      <c r="B596" s="12" t="s">
        <v>213</v>
      </c>
      <c r="C596" s="12" t="s">
        <v>214</v>
      </c>
      <c r="D596" s="12" t="s">
        <v>156</v>
      </c>
      <c r="E596" s="12" t="s">
        <v>157</v>
      </c>
      <c r="F596" s="12" t="s">
        <v>4</v>
      </c>
      <c r="G596" s="12" t="s">
        <v>5</v>
      </c>
      <c r="H596" s="12">
        <v>25</v>
      </c>
      <c r="I596" s="12">
        <v>0.5</v>
      </c>
      <c r="J596" s="12" t="s">
        <v>1318</v>
      </c>
      <c r="K596" s="12" t="s">
        <v>3028</v>
      </c>
      <c r="L596" s="12" t="s">
        <v>3029</v>
      </c>
      <c r="M596" s="12">
        <v>0</v>
      </c>
      <c r="N596" s="12">
        <v>0</v>
      </c>
      <c r="O596" s="12">
        <v>0</v>
      </c>
      <c r="P596" s="12">
        <v>0</v>
      </c>
      <c r="Q596" s="12" t="s">
        <v>3030</v>
      </c>
      <c r="R596" s="12" t="s">
        <v>3031</v>
      </c>
      <c r="S596" s="12" t="s">
        <v>3032</v>
      </c>
    </row>
    <row r="597" spans="1:19" ht="15" customHeight="1" x14ac:dyDescent="0.25">
      <c r="A597" s="12" t="s">
        <v>3629</v>
      </c>
      <c r="B597" s="12" t="s">
        <v>213</v>
      </c>
      <c r="C597" s="12" t="s">
        <v>214</v>
      </c>
      <c r="D597" s="12" t="s">
        <v>156</v>
      </c>
      <c r="E597" s="12" t="s">
        <v>157</v>
      </c>
      <c r="F597" s="12" t="s">
        <v>26</v>
      </c>
      <c r="G597" s="12" t="s">
        <v>27</v>
      </c>
      <c r="H597" s="12">
        <v>25</v>
      </c>
      <c r="I597" s="12">
        <v>0.5</v>
      </c>
      <c r="J597" s="12" t="s">
        <v>1318</v>
      </c>
      <c r="K597" s="12" t="s">
        <v>3028</v>
      </c>
      <c r="L597" s="12" t="s">
        <v>3029</v>
      </c>
      <c r="M597" s="12">
        <v>0</v>
      </c>
      <c r="N597" s="12">
        <v>1</v>
      </c>
      <c r="O597" s="12">
        <v>0</v>
      </c>
      <c r="P597" s="12">
        <v>0</v>
      </c>
      <c r="Q597" s="12" t="s">
        <v>3030</v>
      </c>
      <c r="R597" s="12" t="s">
        <v>3034</v>
      </c>
      <c r="S597" s="12" t="s">
        <v>3032</v>
      </c>
    </row>
    <row r="598" spans="1:19" ht="15" customHeight="1" x14ac:dyDescent="0.25">
      <c r="A598" s="12" t="s">
        <v>3630</v>
      </c>
      <c r="B598" s="12" t="s">
        <v>213</v>
      </c>
      <c r="C598" s="12" t="s">
        <v>214</v>
      </c>
      <c r="D598" s="12" t="s">
        <v>156</v>
      </c>
      <c r="E598" s="12" t="s">
        <v>157</v>
      </c>
      <c r="F598" s="12" t="s">
        <v>30</v>
      </c>
      <c r="G598" s="12" t="s">
        <v>31</v>
      </c>
      <c r="H598" s="12">
        <v>25</v>
      </c>
      <c r="I598" s="12">
        <v>0.5</v>
      </c>
      <c r="J598" s="12" t="s">
        <v>1318</v>
      </c>
      <c r="K598" s="12" t="s">
        <v>3028</v>
      </c>
      <c r="L598" s="12" t="s">
        <v>3029</v>
      </c>
      <c r="M598" s="12">
        <v>0</v>
      </c>
      <c r="N598" s="12">
        <v>0</v>
      </c>
      <c r="O598" s="12">
        <v>0</v>
      </c>
      <c r="P598" s="12">
        <v>0</v>
      </c>
      <c r="Q598" s="12" t="s">
        <v>3030</v>
      </c>
      <c r="R598" s="12" t="s">
        <v>3031</v>
      </c>
      <c r="S598" s="12" t="s">
        <v>3032</v>
      </c>
    </row>
    <row r="599" spans="1:19" ht="15" customHeight="1" x14ac:dyDescent="0.25">
      <c r="A599" s="12" t="s">
        <v>3631</v>
      </c>
      <c r="B599" s="12" t="s">
        <v>213</v>
      </c>
      <c r="C599" s="12" t="s">
        <v>214</v>
      </c>
      <c r="D599" s="12" t="s">
        <v>156</v>
      </c>
      <c r="E599" s="12" t="s">
        <v>157</v>
      </c>
      <c r="F599" s="12" t="s">
        <v>34</v>
      </c>
      <c r="G599" s="12" t="s">
        <v>35</v>
      </c>
      <c r="H599" s="12">
        <v>25</v>
      </c>
      <c r="I599" s="12">
        <v>0.5</v>
      </c>
      <c r="J599" s="12" t="s">
        <v>1318</v>
      </c>
      <c r="K599" s="12" t="s">
        <v>3028</v>
      </c>
      <c r="L599" s="12" t="s">
        <v>3029</v>
      </c>
      <c r="M599" s="12">
        <v>0</v>
      </c>
      <c r="N599" s="12">
        <v>0</v>
      </c>
      <c r="O599" s="12">
        <v>0</v>
      </c>
      <c r="P599" s="12">
        <v>0</v>
      </c>
      <c r="Q599" s="12" t="s">
        <v>3030</v>
      </c>
      <c r="R599" s="12" t="s">
        <v>3031</v>
      </c>
      <c r="S599" s="12" t="s">
        <v>3032</v>
      </c>
    </row>
    <row r="600" spans="1:19" ht="15" customHeight="1" x14ac:dyDescent="0.25">
      <c r="A600" s="12" t="s">
        <v>3632</v>
      </c>
      <c r="B600" s="12" t="s">
        <v>213</v>
      </c>
      <c r="C600" s="12" t="s">
        <v>214</v>
      </c>
      <c r="D600" s="12" t="s">
        <v>156</v>
      </c>
      <c r="E600" s="12" t="s">
        <v>157</v>
      </c>
      <c r="F600" s="12" t="s">
        <v>52</v>
      </c>
      <c r="G600" s="12" t="s">
        <v>53</v>
      </c>
      <c r="H600" s="12">
        <v>25</v>
      </c>
      <c r="I600" s="12">
        <v>0.5</v>
      </c>
      <c r="J600" s="12" t="s">
        <v>1318</v>
      </c>
      <c r="K600" s="12" t="s">
        <v>3028</v>
      </c>
      <c r="L600" s="12" t="s">
        <v>3029</v>
      </c>
      <c r="M600" s="12">
        <v>0</v>
      </c>
      <c r="N600" s="12">
        <v>0</v>
      </c>
      <c r="O600" s="12">
        <v>0</v>
      </c>
      <c r="P600" s="12">
        <v>0</v>
      </c>
      <c r="Q600" s="12" t="s">
        <v>3030</v>
      </c>
      <c r="R600" s="12" t="s">
        <v>3031</v>
      </c>
      <c r="S600" s="12" t="s">
        <v>3032</v>
      </c>
    </row>
    <row r="601" spans="1:19" ht="15" customHeight="1" x14ac:dyDescent="0.25">
      <c r="A601" s="12" t="s">
        <v>3633</v>
      </c>
      <c r="B601" s="12" t="s">
        <v>213</v>
      </c>
      <c r="C601" s="12" t="s">
        <v>214</v>
      </c>
      <c r="D601" s="12" t="s">
        <v>156</v>
      </c>
      <c r="E601" s="12" t="s">
        <v>157</v>
      </c>
      <c r="F601" s="12" t="s">
        <v>72</v>
      </c>
      <c r="G601" s="12" t="s">
        <v>73</v>
      </c>
      <c r="H601" s="12">
        <v>25</v>
      </c>
      <c r="I601" s="12">
        <v>0.5</v>
      </c>
      <c r="J601" s="12" t="s">
        <v>1318</v>
      </c>
      <c r="K601" s="12" t="s">
        <v>3028</v>
      </c>
      <c r="L601" s="12" t="s">
        <v>3029</v>
      </c>
      <c r="M601" s="12">
        <v>0</v>
      </c>
      <c r="N601" s="12">
        <v>1</v>
      </c>
      <c r="O601" s="12">
        <v>0</v>
      </c>
      <c r="P601" s="12">
        <v>0</v>
      </c>
      <c r="Q601" s="12" t="s">
        <v>3030</v>
      </c>
      <c r="R601" s="12" t="s">
        <v>3034</v>
      </c>
      <c r="S601" s="12" t="s">
        <v>3032</v>
      </c>
    </row>
    <row r="602" spans="1:19" ht="15" customHeight="1" x14ac:dyDescent="0.25">
      <c r="A602" s="12" t="s">
        <v>3634</v>
      </c>
      <c r="B602" s="12" t="s">
        <v>213</v>
      </c>
      <c r="C602" s="12" t="s">
        <v>214</v>
      </c>
      <c r="D602" s="12" t="s">
        <v>156</v>
      </c>
      <c r="E602" s="12" t="s">
        <v>157</v>
      </c>
      <c r="F602" s="12" t="s">
        <v>76</v>
      </c>
      <c r="G602" s="12" t="s">
        <v>77</v>
      </c>
      <c r="H602" s="12">
        <v>25</v>
      </c>
      <c r="I602" s="12">
        <v>0.5</v>
      </c>
      <c r="J602" s="12" t="s">
        <v>1318</v>
      </c>
      <c r="K602" s="12" t="s">
        <v>3028</v>
      </c>
      <c r="L602" s="12" t="s">
        <v>3029</v>
      </c>
      <c r="M602" s="12">
        <v>0</v>
      </c>
      <c r="N602" s="12">
        <v>0</v>
      </c>
      <c r="O602" s="12">
        <v>0</v>
      </c>
      <c r="P602" s="12">
        <v>0</v>
      </c>
      <c r="Q602" s="12" t="s">
        <v>3030</v>
      </c>
      <c r="R602" s="12" t="s">
        <v>3031</v>
      </c>
      <c r="S602" s="12" t="s">
        <v>3032</v>
      </c>
    </row>
    <row r="603" spans="1:19" ht="15" customHeight="1" x14ac:dyDescent="0.25">
      <c r="A603" s="12" t="s">
        <v>3635</v>
      </c>
      <c r="B603" s="12" t="s">
        <v>213</v>
      </c>
      <c r="C603" s="12" t="s">
        <v>214</v>
      </c>
      <c r="D603" s="12" t="s">
        <v>156</v>
      </c>
      <c r="E603" s="12" t="s">
        <v>157</v>
      </c>
      <c r="F603" s="12" t="s">
        <v>84</v>
      </c>
      <c r="G603" s="12" t="s">
        <v>85</v>
      </c>
      <c r="H603" s="12">
        <v>25</v>
      </c>
      <c r="I603" s="12">
        <v>0.5</v>
      </c>
      <c r="J603" s="12" t="s">
        <v>1318</v>
      </c>
      <c r="K603" s="12" t="s">
        <v>3028</v>
      </c>
      <c r="L603" s="12" t="s">
        <v>3029</v>
      </c>
      <c r="M603" s="12">
        <v>0</v>
      </c>
      <c r="N603" s="12">
        <v>1</v>
      </c>
      <c r="O603" s="12">
        <v>0</v>
      </c>
      <c r="P603" s="12">
        <v>0</v>
      </c>
      <c r="Q603" s="12" t="s">
        <v>3030</v>
      </c>
      <c r="R603" s="12" t="s">
        <v>3034</v>
      </c>
      <c r="S603" s="12" t="s">
        <v>3032</v>
      </c>
    </row>
    <row r="604" spans="1:19" ht="15" customHeight="1" x14ac:dyDescent="0.25">
      <c r="A604" s="12" t="s">
        <v>3636</v>
      </c>
      <c r="B604" s="12" t="s">
        <v>213</v>
      </c>
      <c r="C604" s="12" t="s">
        <v>214</v>
      </c>
      <c r="D604" s="12" t="s">
        <v>165</v>
      </c>
      <c r="E604" s="12" t="s">
        <v>166</v>
      </c>
      <c r="F604" s="12" t="s">
        <v>30</v>
      </c>
      <c r="G604" s="12" t="s">
        <v>31</v>
      </c>
      <c r="H604" s="12">
        <v>25</v>
      </c>
      <c r="I604" s="12">
        <v>0.7</v>
      </c>
      <c r="J604" s="12" t="s">
        <v>1318</v>
      </c>
      <c r="K604" s="12" t="s">
        <v>3028</v>
      </c>
      <c r="L604" s="12" t="s">
        <v>3029</v>
      </c>
      <c r="M604" s="12">
        <v>0</v>
      </c>
      <c r="N604" s="12">
        <v>0</v>
      </c>
      <c r="O604" s="12">
        <v>0</v>
      </c>
      <c r="P604" s="12">
        <v>0</v>
      </c>
      <c r="Q604" s="12" t="s">
        <v>3030</v>
      </c>
      <c r="R604" s="12" t="s">
        <v>3031</v>
      </c>
      <c r="S604" s="12" t="s">
        <v>3032</v>
      </c>
    </row>
    <row r="605" spans="1:19" ht="15" customHeight="1" x14ac:dyDescent="0.25">
      <c r="A605" s="12" t="s">
        <v>3637</v>
      </c>
      <c r="B605" s="12" t="s">
        <v>213</v>
      </c>
      <c r="C605" s="12" t="s">
        <v>214</v>
      </c>
      <c r="D605" s="12" t="s">
        <v>165</v>
      </c>
      <c r="E605" s="12" t="s">
        <v>166</v>
      </c>
      <c r="F605" s="12" t="s">
        <v>34</v>
      </c>
      <c r="G605" s="12" t="s">
        <v>35</v>
      </c>
      <c r="H605" s="12">
        <v>25</v>
      </c>
      <c r="I605" s="12">
        <v>0.7</v>
      </c>
      <c r="J605" s="12" t="s">
        <v>1318</v>
      </c>
      <c r="K605" s="12" t="s">
        <v>3028</v>
      </c>
      <c r="L605" s="12" t="s">
        <v>3029</v>
      </c>
      <c r="M605" s="12">
        <v>0</v>
      </c>
      <c r="N605" s="12">
        <v>2</v>
      </c>
      <c r="O605" s="12">
        <v>0</v>
      </c>
      <c r="P605" s="12">
        <v>1</v>
      </c>
      <c r="Q605" s="12" t="s">
        <v>3030</v>
      </c>
      <c r="R605" s="12" t="s">
        <v>3034</v>
      </c>
      <c r="S605" s="12" t="s">
        <v>3032</v>
      </c>
    </row>
    <row r="606" spans="1:19" ht="15" customHeight="1" x14ac:dyDescent="0.25">
      <c r="A606" s="12" t="s">
        <v>3638</v>
      </c>
      <c r="B606" s="12" t="s">
        <v>213</v>
      </c>
      <c r="C606" s="12" t="s">
        <v>214</v>
      </c>
      <c r="D606" s="12" t="s">
        <v>165</v>
      </c>
      <c r="E606" s="12" t="s">
        <v>166</v>
      </c>
      <c r="F606" s="12" t="s">
        <v>52</v>
      </c>
      <c r="G606" s="12" t="s">
        <v>53</v>
      </c>
      <c r="H606" s="12">
        <v>25</v>
      </c>
      <c r="I606" s="12">
        <v>0.7</v>
      </c>
      <c r="J606" s="12" t="s">
        <v>1318</v>
      </c>
      <c r="K606" s="12" t="s">
        <v>3028</v>
      </c>
      <c r="L606" s="12" t="s">
        <v>3029</v>
      </c>
      <c r="M606" s="12">
        <v>0</v>
      </c>
      <c r="N606" s="12">
        <v>0</v>
      </c>
      <c r="O606" s="12">
        <v>0</v>
      </c>
      <c r="P606" s="12">
        <v>0</v>
      </c>
      <c r="Q606" s="12" t="s">
        <v>3030</v>
      </c>
      <c r="R606" s="12" t="s">
        <v>3031</v>
      </c>
      <c r="S606" s="12" t="s">
        <v>3032</v>
      </c>
    </row>
    <row r="607" spans="1:19" ht="15" customHeight="1" x14ac:dyDescent="0.25">
      <c r="A607" s="12" t="s">
        <v>3639</v>
      </c>
      <c r="B607" s="12" t="s">
        <v>213</v>
      </c>
      <c r="C607" s="12" t="s">
        <v>214</v>
      </c>
      <c r="D607" s="12" t="s">
        <v>165</v>
      </c>
      <c r="E607" s="12" t="s">
        <v>166</v>
      </c>
      <c r="F607" s="12" t="s">
        <v>72</v>
      </c>
      <c r="G607" s="12" t="s">
        <v>73</v>
      </c>
      <c r="H607" s="12">
        <v>25</v>
      </c>
      <c r="I607" s="12">
        <v>0.7</v>
      </c>
      <c r="J607" s="12" t="s">
        <v>1318</v>
      </c>
      <c r="K607" s="12" t="s">
        <v>3028</v>
      </c>
      <c r="L607" s="12" t="s">
        <v>3029</v>
      </c>
      <c r="M607" s="12">
        <v>0</v>
      </c>
      <c r="N607" s="12">
        <v>1</v>
      </c>
      <c r="O607" s="12">
        <v>0</v>
      </c>
      <c r="P607" s="12">
        <v>0</v>
      </c>
      <c r="Q607" s="12" t="s">
        <v>3030</v>
      </c>
      <c r="R607" s="12" t="s">
        <v>3034</v>
      </c>
      <c r="S607" s="12" t="s">
        <v>3032</v>
      </c>
    </row>
    <row r="608" spans="1:19" ht="15" customHeight="1" x14ac:dyDescent="0.25">
      <c r="A608" s="12" t="s">
        <v>3640</v>
      </c>
      <c r="B608" s="12" t="s">
        <v>213</v>
      </c>
      <c r="C608" s="12" t="s">
        <v>214</v>
      </c>
      <c r="D608" s="12" t="s">
        <v>165</v>
      </c>
      <c r="E608" s="12" t="s">
        <v>166</v>
      </c>
      <c r="F608" s="12" t="s">
        <v>76</v>
      </c>
      <c r="G608" s="12" t="s">
        <v>77</v>
      </c>
      <c r="H608" s="12">
        <v>25</v>
      </c>
      <c r="I608" s="12">
        <v>0.7</v>
      </c>
      <c r="J608" s="12" t="s">
        <v>1318</v>
      </c>
      <c r="K608" s="12" t="s">
        <v>3028</v>
      </c>
      <c r="L608" s="12" t="s">
        <v>3029</v>
      </c>
      <c r="M608" s="12">
        <v>0</v>
      </c>
      <c r="N608" s="12">
        <v>0</v>
      </c>
      <c r="O608" s="12">
        <v>0</v>
      </c>
      <c r="P608" s="12">
        <v>0</v>
      </c>
      <c r="Q608" s="12" t="s">
        <v>3030</v>
      </c>
      <c r="R608" s="12" t="s">
        <v>3031</v>
      </c>
      <c r="S608" s="12" t="s">
        <v>3032</v>
      </c>
    </row>
    <row r="609" spans="1:19" ht="15" customHeight="1" x14ac:dyDescent="0.25">
      <c r="A609" s="12" t="s">
        <v>3641</v>
      </c>
      <c r="B609" s="12" t="s">
        <v>213</v>
      </c>
      <c r="C609" s="12" t="s">
        <v>214</v>
      </c>
      <c r="D609" s="12" t="s">
        <v>165</v>
      </c>
      <c r="E609" s="12" t="s">
        <v>166</v>
      </c>
      <c r="F609" s="12" t="s">
        <v>84</v>
      </c>
      <c r="G609" s="12" t="s">
        <v>85</v>
      </c>
      <c r="H609" s="12">
        <v>25</v>
      </c>
      <c r="I609" s="12">
        <v>0.7</v>
      </c>
      <c r="J609" s="12" t="s">
        <v>1318</v>
      </c>
      <c r="K609" s="12" t="s">
        <v>3028</v>
      </c>
      <c r="L609" s="12" t="s">
        <v>3029</v>
      </c>
      <c r="M609" s="12">
        <v>0</v>
      </c>
      <c r="N609" s="12">
        <v>1</v>
      </c>
      <c r="O609" s="12">
        <v>0</v>
      </c>
      <c r="P609" s="12">
        <v>0</v>
      </c>
      <c r="Q609" s="12" t="s">
        <v>3030</v>
      </c>
      <c r="R609" s="12" t="s">
        <v>3034</v>
      </c>
      <c r="S609" s="12" t="s">
        <v>3032</v>
      </c>
    </row>
    <row r="610" spans="1:19" ht="15" customHeight="1" x14ac:dyDescent="0.25">
      <c r="A610" s="12" t="s">
        <v>3642</v>
      </c>
      <c r="B610" s="12" t="s">
        <v>213</v>
      </c>
      <c r="C610" s="12" t="s">
        <v>214</v>
      </c>
      <c r="D610" s="12" t="s">
        <v>210</v>
      </c>
      <c r="E610" s="12" t="s">
        <v>211</v>
      </c>
      <c r="F610" s="12" t="s">
        <v>4</v>
      </c>
      <c r="G610" s="12" t="s">
        <v>5</v>
      </c>
      <c r="H610" s="12">
        <v>25</v>
      </c>
      <c r="I610" s="12">
        <v>1.1000000000000001</v>
      </c>
      <c r="J610" s="12" t="s">
        <v>1318</v>
      </c>
      <c r="K610" s="12" t="s">
        <v>3028</v>
      </c>
      <c r="L610" s="12" t="s">
        <v>3029</v>
      </c>
      <c r="M610" s="12">
        <v>0</v>
      </c>
      <c r="N610" s="12">
        <v>1</v>
      </c>
      <c r="O610" s="12">
        <v>0</v>
      </c>
      <c r="P610" s="12">
        <v>0</v>
      </c>
      <c r="Q610" s="12" t="s">
        <v>3030</v>
      </c>
      <c r="R610" s="12" t="s">
        <v>3034</v>
      </c>
      <c r="S610" s="12" t="s">
        <v>3032</v>
      </c>
    </row>
    <row r="611" spans="1:19" ht="15" customHeight="1" x14ac:dyDescent="0.25">
      <c r="A611" s="12" t="s">
        <v>3643</v>
      </c>
      <c r="B611" s="12" t="s">
        <v>213</v>
      </c>
      <c r="C611" s="12" t="s">
        <v>214</v>
      </c>
      <c r="D611" s="12" t="s">
        <v>210</v>
      </c>
      <c r="E611" s="12" t="s">
        <v>211</v>
      </c>
      <c r="F611" s="12" t="s">
        <v>26</v>
      </c>
      <c r="G611" s="12" t="s">
        <v>27</v>
      </c>
      <c r="H611" s="12">
        <v>25</v>
      </c>
      <c r="I611" s="12">
        <v>1.1000000000000001</v>
      </c>
      <c r="J611" s="12" t="s">
        <v>1318</v>
      </c>
      <c r="K611" s="12" t="s">
        <v>3028</v>
      </c>
      <c r="L611" s="12" t="s">
        <v>3029</v>
      </c>
      <c r="M611" s="12">
        <v>0</v>
      </c>
      <c r="N611" s="12">
        <v>1</v>
      </c>
      <c r="O611" s="12">
        <v>0</v>
      </c>
      <c r="P611" s="12">
        <v>0</v>
      </c>
      <c r="Q611" s="12" t="s">
        <v>3030</v>
      </c>
      <c r="R611" s="12" t="s">
        <v>3034</v>
      </c>
      <c r="S611" s="12" t="s">
        <v>3032</v>
      </c>
    </row>
    <row r="612" spans="1:19" ht="15" customHeight="1" x14ac:dyDescent="0.25">
      <c r="A612" s="12" t="s">
        <v>3644</v>
      </c>
      <c r="B612" s="12" t="s">
        <v>213</v>
      </c>
      <c r="C612" s="12" t="s">
        <v>214</v>
      </c>
      <c r="D612" s="12" t="s">
        <v>210</v>
      </c>
      <c r="E612" s="12" t="s">
        <v>211</v>
      </c>
      <c r="F612" s="12" t="s">
        <v>30</v>
      </c>
      <c r="G612" s="12" t="s">
        <v>31</v>
      </c>
      <c r="H612" s="12">
        <v>25</v>
      </c>
      <c r="I612" s="12">
        <v>1.1000000000000001</v>
      </c>
      <c r="J612" s="12" t="s">
        <v>1318</v>
      </c>
      <c r="K612" s="12" t="s">
        <v>3028</v>
      </c>
      <c r="L612" s="12" t="s">
        <v>3029</v>
      </c>
      <c r="M612" s="12">
        <v>0</v>
      </c>
      <c r="N612" s="12">
        <v>0</v>
      </c>
      <c r="O612" s="12">
        <v>0</v>
      </c>
      <c r="P612" s="12">
        <v>0</v>
      </c>
      <c r="Q612" s="12" t="s">
        <v>3030</v>
      </c>
      <c r="R612" s="12" t="s">
        <v>3031</v>
      </c>
      <c r="S612" s="12" t="s">
        <v>3032</v>
      </c>
    </row>
    <row r="613" spans="1:19" ht="15" customHeight="1" x14ac:dyDescent="0.25">
      <c r="A613" s="12" t="s">
        <v>3645</v>
      </c>
      <c r="B613" s="12" t="s">
        <v>213</v>
      </c>
      <c r="C613" s="12" t="s">
        <v>214</v>
      </c>
      <c r="D613" s="12" t="s">
        <v>210</v>
      </c>
      <c r="E613" s="12" t="s">
        <v>211</v>
      </c>
      <c r="F613" s="12" t="s">
        <v>34</v>
      </c>
      <c r="G613" s="12" t="s">
        <v>35</v>
      </c>
      <c r="H613" s="12">
        <v>25</v>
      </c>
      <c r="I613" s="12">
        <v>1.1000000000000001</v>
      </c>
      <c r="J613" s="12" t="s">
        <v>1318</v>
      </c>
      <c r="K613" s="12" t="s">
        <v>3028</v>
      </c>
      <c r="L613" s="12" t="s">
        <v>3029</v>
      </c>
      <c r="M613" s="12">
        <v>0</v>
      </c>
      <c r="N613" s="12">
        <v>1</v>
      </c>
      <c r="O613" s="12">
        <v>0</v>
      </c>
      <c r="P613" s="12">
        <v>0</v>
      </c>
      <c r="Q613" s="12" t="s">
        <v>3030</v>
      </c>
      <c r="R613" s="12" t="s">
        <v>3034</v>
      </c>
      <c r="S613" s="12" t="s">
        <v>3032</v>
      </c>
    </row>
    <row r="614" spans="1:19" ht="15" customHeight="1" x14ac:dyDescent="0.25">
      <c r="A614" s="12" t="s">
        <v>3646</v>
      </c>
      <c r="B614" s="12" t="s">
        <v>213</v>
      </c>
      <c r="C614" s="12" t="s">
        <v>214</v>
      </c>
      <c r="D614" s="12" t="s">
        <v>210</v>
      </c>
      <c r="E614" s="12" t="s">
        <v>211</v>
      </c>
      <c r="F614" s="12" t="s">
        <v>52</v>
      </c>
      <c r="G614" s="12" t="s">
        <v>53</v>
      </c>
      <c r="H614" s="12">
        <v>25</v>
      </c>
      <c r="I614" s="12">
        <v>1.1000000000000001</v>
      </c>
      <c r="J614" s="12" t="s">
        <v>1318</v>
      </c>
      <c r="K614" s="12" t="s">
        <v>3028</v>
      </c>
      <c r="L614" s="12" t="s">
        <v>3029</v>
      </c>
      <c r="M614" s="12">
        <v>0</v>
      </c>
      <c r="N614" s="12">
        <v>0</v>
      </c>
      <c r="O614" s="12">
        <v>0</v>
      </c>
      <c r="P614" s="12">
        <v>0</v>
      </c>
      <c r="Q614" s="12" t="s">
        <v>3030</v>
      </c>
      <c r="R614" s="12" t="s">
        <v>3031</v>
      </c>
      <c r="S614" s="12" t="s">
        <v>3032</v>
      </c>
    </row>
    <row r="615" spans="1:19" ht="15" customHeight="1" x14ac:dyDescent="0.25">
      <c r="A615" s="12" t="s">
        <v>3647</v>
      </c>
      <c r="B615" s="12" t="s">
        <v>213</v>
      </c>
      <c r="C615" s="12" t="s">
        <v>214</v>
      </c>
      <c r="D615" s="12" t="s">
        <v>210</v>
      </c>
      <c r="E615" s="12" t="s">
        <v>211</v>
      </c>
      <c r="F615" s="12" t="s">
        <v>72</v>
      </c>
      <c r="G615" s="12" t="s">
        <v>73</v>
      </c>
      <c r="H615" s="12">
        <v>25</v>
      </c>
      <c r="I615" s="12">
        <v>1.1000000000000001</v>
      </c>
      <c r="J615" s="12" t="s">
        <v>1318</v>
      </c>
      <c r="K615" s="12" t="s">
        <v>3028</v>
      </c>
      <c r="L615" s="12" t="s">
        <v>3029</v>
      </c>
      <c r="M615" s="12">
        <v>0</v>
      </c>
      <c r="N615" s="12">
        <v>1</v>
      </c>
      <c r="O615" s="12">
        <v>0</v>
      </c>
      <c r="P615" s="12">
        <v>0</v>
      </c>
      <c r="Q615" s="12" t="s">
        <v>3030</v>
      </c>
      <c r="R615" s="12" t="s">
        <v>3034</v>
      </c>
      <c r="S615" s="12" t="s">
        <v>3032</v>
      </c>
    </row>
    <row r="616" spans="1:19" ht="15" customHeight="1" x14ac:dyDescent="0.25">
      <c r="A616" s="12" t="s">
        <v>3648</v>
      </c>
      <c r="B616" s="12" t="s">
        <v>213</v>
      </c>
      <c r="C616" s="12" t="s">
        <v>214</v>
      </c>
      <c r="D616" s="12" t="s">
        <v>210</v>
      </c>
      <c r="E616" s="12" t="s">
        <v>211</v>
      </c>
      <c r="F616" s="12" t="s">
        <v>76</v>
      </c>
      <c r="G616" s="12" t="s">
        <v>77</v>
      </c>
      <c r="H616" s="12">
        <v>25</v>
      </c>
      <c r="I616" s="12">
        <v>1.1000000000000001</v>
      </c>
      <c r="J616" s="12" t="s">
        <v>1318</v>
      </c>
      <c r="K616" s="12" t="s">
        <v>3028</v>
      </c>
      <c r="L616" s="12" t="s">
        <v>3029</v>
      </c>
      <c r="M616" s="12">
        <v>0</v>
      </c>
      <c r="N616" s="12">
        <v>0</v>
      </c>
      <c r="O616" s="12">
        <v>0</v>
      </c>
      <c r="P616" s="12">
        <v>0</v>
      </c>
      <c r="Q616" s="12" t="s">
        <v>3030</v>
      </c>
      <c r="R616" s="12" t="s">
        <v>3031</v>
      </c>
      <c r="S616" s="12" t="s">
        <v>3032</v>
      </c>
    </row>
    <row r="617" spans="1:19" ht="15" customHeight="1" x14ac:dyDescent="0.25">
      <c r="A617" s="12" t="s">
        <v>3649</v>
      </c>
      <c r="B617" s="12" t="s">
        <v>213</v>
      </c>
      <c r="C617" s="12" t="s">
        <v>214</v>
      </c>
      <c r="D617" s="12" t="s">
        <v>210</v>
      </c>
      <c r="E617" s="12" t="s">
        <v>211</v>
      </c>
      <c r="F617" s="12" t="s">
        <v>84</v>
      </c>
      <c r="G617" s="12" t="s">
        <v>85</v>
      </c>
      <c r="H617" s="12">
        <v>25</v>
      </c>
      <c r="I617" s="12">
        <v>1.1000000000000001</v>
      </c>
      <c r="J617" s="12" t="s">
        <v>1318</v>
      </c>
      <c r="K617" s="12" t="s">
        <v>3028</v>
      </c>
      <c r="L617" s="12" t="s">
        <v>3029</v>
      </c>
      <c r="M617" s="12">
        <v>0</v>
      </c>
      <c r="N617" s="12">
        <v>1</v>
      </c>
      <c r="O617" s="12">
        <v>0</v>
      </c>
      <c r="P617" s="12">
        <v>0</v>
      </c>
      <c r="Q617" s="12" t="s">
        <v>3030</v>
      </c>
      <c r="R617" s="12" t="s">
        <v>3034</v>
      </c>
      <c r="S617" s="12" t="s">
        <v>3032</v>
      </c>
    </row>
    <row r="618" spans="1:19" ht="15" customHeight="1" x14ac:dyDescent="0.25">
      <c r="A618" s="12" t="s">
        <v>3650</v>
      </c>
      <c r="B618" s="12" t="s">
        <v>216</v>
      </c>
      <c r="C618" s="12" t="s">
        <v>217</v>
      </c>
      <c r="D618" s="12" t="s">
        <v>230</v>
      </c>
      <c r="E618" s="12" t="s">
        <v>231</v>
      </c>
      <c r="F618" s="12" t="s">
        <v>4</v>
      </c>
      <c r="G618" s="12" t="s">
        <v>5</v>
      </c>
      <c r="H618" s="12">
        <v>25</v>
      </c>
      <c r="I618" s="12">
        <v>1.1000000000000001</v>
      </c>
      <c r="J618" s="12" t="s">
        <v>1318</v>
      </c>
      <c r="K618" s="12" t="s">
        <v>3028</v>
      </c>
      <c r="L618" s="12" t="s">
        <v>3029</v>
      </c>
      <c r="M618" s="12">
        <v>0</v>
      </c>
      <c r="N618" s="12">
        <v>0</v>
      </c>
      <c r="O618" s="12">
        <v>0</v>
      </c>
      <c r="P618" s="12">
        <v>0</v>
      </c>
      <c r="Q618" s="12" t="s">
        <v>3030</v>
      </c>
      <c r="R618" s="12" t="s">
        <v>3031</v>
      </c>
      <c r="S618" s="12" t="s">
        <v>3032</v>
      </c>
    </row>
    <row r="619" spans="1:19" ht="15" customHeight="1" x14ac:dyDescent="0.25">
      <c r="A619" s="12" t="s">
        <v>3651</v>
      </c>
      <c r="B619" s="12" t="s">
        <v>216</v>
      </c>
      <c r="C619" s="12" t="s">
        <v>217</v>
      </c>
      <c r="D619" s="12" t="s">
        <v>230</v>
      </c>
      <c r="E619" s="12" t="s">
        <v>231</v>
      </c>
      <c r="F619" s="12" t="s">
        <v>26</v>
      </c>
      <c r="G619" s="12" t="s">
        <v>27</v>
      </c>
      <c r="H619" s="12">
        <v>25</v>
      </c>
      <c r="I619" s="12">
        <v>1.1000000000000001</v>
      </c>
      <c r="J619" s="12" t="s">
        <v>1318</v>
      </c>
      <c r="K619" s="12" t="s">
        <v>3028</v>
      </c>
      <c r="L619" s="12" t="s">
        <v>3029</v>
      </c>
      <c r="M619" s="12">
        <v>0</v>
      </c>
      <c r="N619" s="12">
        <v>1</v>
      </c>
      <c r="O619" s="12">
        <v>0</v>
      </c>
      <c r="P619" s="12">
        <v>0</v>
      </c>
      <c r="Q619" s="12" t="s">
        <v>3030</v>
      </c>
      <c r="R619" s="12" t="s">
        <v>3034</v>
      </c>
      <c r="S619" s="12" t="s">
        <v>3032</v>
      </c>
    </row>
    <row r="620" spans="1:19" ht="15" customHeight="1" x14ac:dyDescent="0.25">
      <c r="A620" s="12" t="s">
        <v>3652</v>
      </c>
      <c r="B620" s="12" t="s">
        <v>216</v>
      </c>
      <c r="C620" s="12" t="s">
        <v>217</v>
      </c>
      <c r="D620" s="12" t="s">
        <v>230</v>
      </c>
      <c r="E620" s="12" t="s">
        <v>231</v>
      </c>
      <c r="F620" s="12" t="s">
        <v>30</v>
      </c>
      <c r="G620" s="12" t="s">
        <v>31</v>
      </c>
      <c r="H620" s="12">
        <v>25</v>
      </c>
      <c r="I620" s="12">
        <v>1.1000000000000001</v>
      </c>
      <c r="J620" s="12" t="s">
        <v>1318</v>
      </c>
      <c r="K620" s="12" t="s">
        <v>3028</v>
      </c>
      <c r="L620" s="12" t="s">
        <v>3029</v>
      </c>
      <c r="M620" s="12">
        <v>0</v>
      </c>
      <c r="N620" s="12">
        <v>1</v>
      </c>
      <c r="O620" s="12">
        <v>0</v>
      </c>
      <c r="P620" s="12">
        <v>0</v>
      </c>
      <c r="Q620" s="12" t="s">
        <v>3030</v>
      </c>
      <c r="R620" s="12" t="s">
        <v>3034</v>
      </c>
      <c r="S620" s="12" t="s">
        <v>3032</v>
      </c>
    </row>
    <row r="621" spans="1:19" ht="15" customHeight="1" x14ac:dyDescent="0.25">
      <c r="A621" s="12" t="s">
        <v>3653</v>
      </c>
      <c r="B621" s="12" t="s">
        <v>216</v>
      </c>
      <c r="C621" s="12" t="s">
        <v>217</v>
      </c>
      <c r="D621" s="12" t="s">
        <v>230</v>
      </c>
      <c r="E621" s="12" t="s">
        <v>231</v>
      </c>
      <c r="F621" s="12" t="s">
        <v>34</v>
      </c>
      <c r="G621" s="12" t="s">
        <v>35</v>
      </c>
      <c r="H621" s="12">
        <v>25</v>
      </c>
      <c r="I621" s="12">
        <v>1.1000000000000001</v>
      </c>
      <c r="J621" s="12" t="s">
        <v>1318</v>
      </c>
      <c r="K621" s="12" t="s">
        <v>3028</v>
      </c>
      <c r="L621" s="12" t="s">
        <v>3029</v>
      </c>
      <c r="M621" s="12">
        <v>0</v>
      </c>
      <c r="N621" s="12">
        <v>1</v>
      </c>
      <c r="O621" s="12">
        <v>0</v>
      </c>
      <c r="P621" s="12">
        <v>0</v>
      </c>
      <c r="Q621" s="12" t="s">
        <v>3030</v>
      </c>
      <c r="R621" s="12" t="s">
        <v>3034</v>
      </c>
      <c r="S621" s="12" t="s">
        <v>3032</v>
      </c>
    </row>
    <row r="622" spans="1:19" ht="15" customHeight="1" x14ac:dyDescent="0.25">
      <c r="A622" s="12" t="s">
        <v>3654</v>
      </c>
      <c r="B622" s="12" t="s">
        <v>216</v>
      </c>
      <c r="C622" s="12" t="s">
        <v>217</v>
      </c>
      <c r="D622" s="12" t="s">
        <v>230</v>
      </c>
      <c r="E622" s="12" t="s">
        <v>231</v>
      </c>
      <c r="F622" s="12" t="s">
        <v>52</v>
      </c>
      <c r="G622" s="12" t="s">
        <v>53</v>
      </c>
      <c r="H622" s="12">
        <v>25</v>
      </c>
      <c r="I622" s="12">
        <v>1.1000000000000001</v>
      </c>
      <c r="J622" s="12" t="s">
        <v>1318</v>
      </c>
      <c r="K622" s="12" t="s">
        <v>3028</v>
      </c>
      <c r="L622" s="12" t="s">
        <v>3029</v>
      </c>
      <c r="M622" s="12">
        <v>0</v>
      </c>
      <c r="N622" s="12">
        <v>0</v>
      </c>
      <c r="O622" s="12">
        <v>0</v>
      </c>
      <c r="P622" s="12">
        <v>0</v>
      </c>
      <c r="Q622" s="12" t="s">
        <v>3030</v>
      </c>
      <c r="R622" s="12" t="s">
        <v>3031</v>
      </c>
      <c r="S622" s="12" t="s">
        <v>3032</v>
      </c>
    </row>
    <row r="623" spans="1:19" ht="15" customHeight="1" x14ac:dyDescent="0.25">
      <c r="A623" s="12" t="s">
        <v>3655</v>
      </c>
      <c r="B623" s="12" t="s">
        <v>216</v>
      </c>
      <c r="C623" s="12" t="s">
        <v>217</v>
      </c>
      <c r="D623" s="12" t="s">
        <v>230</v>
      </c>
      <c r="E623" s="12" t="s">
        <v>231</v>
      </c>
      <c r="F623" s="12" t="s">
        <v>72</v>
      </c>
      <c r="G623" s="12" t="s">
        <v>73</v>
      </c>
      <c r="H623" s="12">
        <v>25</v>
      </c>
      <c r="I623" s="12">
        <v>1.1000000000000001</v>
      </c>
      <c r="J623" s="12" t="s">
        <v>1318</v>
      </c>
      <c r="K623" s="12" t="s">
        <v>3028</v>
      </c>
      <c r="L623" s="12" t="s">
        <v>3029</v>
      </c>
      <c r="M623" s="12">
        <v>0</v>
      </c>
      <c r="N623" s="12">
        <v>0</v>
      </c>
      <c r="O623" s="12">
        <v>0</v>
      </c>
      <c r="P623" s="12">
        <v>0</v>
      </c>
      <c r="Q623" s="12" t="s">
        <v>3030</v>
      </c>
      <c r="R623" s="12" t="s">
        <v>3031</v>
      </c>
      <c r="S623" s="12" t="s">
        <v>3032</v>
      </c>
    </row>
    <row r="624" spans="1:19" ht="15" customHeight="1" x14ac:dyDescent="0.25">
      <c r="A624" s="12" t="s">
        <v>3656</v>
      </c>
      <c r="B624" s="12" t="s">
        <v>216</v>
      </c>
      <c r="C624" s="12" t="s">
        <v>217</v>
      </c>
      <c r="D624" s="12" t="s">
        <v>230</v>
      </c>
      <c r="E624" s="12" t="s">
        <v>231</v>
      </c>
      <c r="F624" s="12" t="s">
        <v>76</v>
      </c>
      <c r="G624" s="12" t="s">
        <v>77</v>
      </c>
      <c r="H624" s="12">
        <v>25</v>
      </c>
      <c r="I624" s="12">
        <v>1.1000000000000001</v>
      </c>
      <c r="J624" s="12" t="s">
        <v>1318</v>
      </c>
      <c r="K624" s="12" t="s">
        <v>3028</v>
      </c>
      <c r="L624" s="12" t="s">
        <v>3029</v>
      </c>
      <c r="M624" s="12">
        <v>0</v>
      </c>
      <c r="N624" s="12">
        <v>1</v>
      </c>
      <c r="O624" s="12">
        <v>0</v>
      </c>
      <c r="P624" s="12">
        <v>0</v>
      </c>
      <c r="Q624" s="12" t="s">
        <v>3030</v>
      </c>
      <c r="R624" s="12" t="s">
        <v>3034</v>
      </c>
      <c r="S624" s="12" t="s">
        <v>3032</v>
      </c>
    </row>
    <row r="625" spans="1:19" ht="15" customHeight="1" x14ac:dyDescent="0.25">
      <c r="A625" s="12" t="s">
        <v>3657</v>
      </c>
      <c r="B625" s="12" t="s">
        <v>216</v>
      </c>
      <c r="C625" s="12" t="s">
        <v>217</v>
      </c>
      <c r="D625" s="12" t="s">
        <v>230</v>
      </c>
      <c r="E625" s="12" t="s">
        <v>231</v>
      </c>
      <c r="F625" s="12" t="s">
        <v>84</v>
      </c>
      <c r="G625" s="12" t="s">
        <v>85</v>
      </c>
      <c r="H625" s="12">
        <v>25</v>
      </c>
      <c r="I625" s="12">
        <v>1.1000000000000001</v>
      </c>
      <c r="J625" s="12" t="s">
        <v>1318</v>
      </c>
      <c r="K625" s="12" t="s">
        <v>3028</v>
      </c>
      <c r="L625" s="12" t="s">
        <v>3029</v>
      </c>
      <c r="M625" s="12">
        <v>0</v>
      </c>
      <c r="N625" s="12">
        <v>1</v>
      </c>
      <c r="O625" s="12">
        <v>0</v>
      </c>
      <c r="P625" s="12">
        <v>0</v>
      </c>
      <c r="Q625" s="12" t="s">
        <v>3030</v>
      </c>
      <c r="R625" s="12" t="s">
        <v>3034</v>
      </c>
      <c r="S625" s="12" t="s">
        <v>3032</v>
      </c>
    </row>
    <row r="626" spans="1:19" ht="15" customHeight="1" x14ac:dyDescent="0.25">
      <c r="A626" s="12" t="s">
        <v>3658</v>
      </c>
      <c r="B626" s="12" t="s">
        <v>216</v>
      </c>
      <c r="C626" s="12" t="s">
        <v>217</v>
      </c>
      <c r="D626" s="12" t="s">
        <v>262</v>
      </c>
      <c r="E626" s="12" t="s">
        <v>263</v>
      </c>
      <c r="F626" s="12" t="s">
        <v>4</v>
      </c>
      <c r="G626" s="12" t="s">
        <v>5</v>
      </c>
      <c r="H626" s="12">
        <v>25</v>
      </c>
      <c r="I626" s="12">
        <v>3</v>
      </c>
      <c r="J626" s="12" t="s">
        <v>1318</v>
      </c>
      <c r="K626" s="12" t="s">
        <v>3028</v>
      </c>
      <c r="L626" s="12" t="s">
        <v>3029</v>
      </c>
      <c r="M626" s="12">
        <v>0</v>
      </c>
      <c r="N626" s="12">
        <v>0</v>
      </c>
      <c r="O626" s="12">
        <v>0</v>
      </c>
      <c r="P626" s="12">
        <v>0</v>
      </c>
      <c r="Q626" s="12" t="s">
        <v>3030</v>
      </c>
      <c r="R626" s="12" t="s">
        <v>3031</v>
      </c>
      <c r="S626" s="12" t="s">
        <v>3032</v>
      </c>
    </row>
    <row r="627" spans="1:19" ht="15" customHeight="1" x14ac:dyDescent="0.25">
      <c r="A627" s="12" t="s">
        <v>3659</v>
      </c>
      <c r="B627" s="12" t="s">
        <v>216</v>
      </c>
      <c r="C627" s="12" t="s">
        <v>217</v>
      </c>
      <c r="D627" s="12" t="s">
        <v>262</v>
      </c>
      <c r="E627" s="12" t="s">
        <v>263</v>
      </c>
      <c r="F627" s="12" t="s">
        <v>26</v>
      </c>
      <c r="G627" s="12" t="s">
        <v>27</v>
      </c>
      <c r="H627" s="12">
        <v>25</v>
      </c>
      <c r="I627" s="12">
        <v>3</v>
      </c>
      <c r="J627" s="12" t="s">
        <v>1318</v>
      </c>
      <c r="K627" s="12" t="s">
        <v>3028</v>
      </c>
      <c r="L627" s="12" t="s">
        <v>3029</v>
      </c>
      <c r="M627" s="12">
        <v>0</v>
      </c>
      <c r="N627" s="12">
        <v>1</v>
      </c>
      <c r="O627" s="12">
        <v>0</v>
      </c>
      <c r="P627" s="12">
        <v>0</v>
      </c>
      <c r="Q627" s="12" t="s">
        <v>3030</v>
      </c>
      <c r="R627" s="12" t="s">
        <v>3034</v>
      </c>
      <c r="S627" s="12" t="s">
        <v>3032</v>
      </c>
    </row>
    <row r="628" spans="1:19" ht="15" customHeight="1" x14ac:dyDescent="0.25">
      <c r="A628" s="12" t="s">
        <v>3660</v>
      </c>
      <c r="B628" s="12" t="s">
        <v>216</v>
      </c>
      <c r="C628" s="12" t="s">
        <v>217</v>
      </c>
      <c r="D628" s="12" t="s">
        <v>262</v>
      </c>
      <c r="E628" s="12" t="s">
        <v>263</v>
      </c>
      <c r="F628" s="12" t="s">
        <v>30</v>
      </c>
      <c r="G628" s="12" t="s">
        <v>31</v>
      </c>
      <c r="H628" s="12">
        <v>25</v>
      </c>
      <c r="I628" s="12">
        <v>3</v>
      </c>
      <c r="J628" s="12" t="s">
        <v>1318</v>
      </c>
      <c r="K628" s="12" t="s">
        <v>3028</v>
      </c>
      <c r="L628" s="12" t="s">
        <v>3029</v>
      </c>
      <c r="M628" s="12">
        <v>0</v>
      </c>
      <c r="N628" s="12">
        <v>0</v>
      </c>
      <c r="O628" s="12">
        <v>0</v>
      </c>
      <c r="P628" s="12">
        <v>0</v>
      </c>
      <c r="Q628" s="12" t="s">
        <v>3030</v>
      </c>
      <c r="R628" s="12" t="s">
        <v>3031</v>
      </c>
      <c r="S628" s="12" t="s">
        <v>3032</v>
      </c>
    </row>
    <row r="629" spans="1:19" ht="15" customHeight="1" x14ac:dyDescent="0.25">
      <c r="A629" s="12" t="s">
        <v>3661</v>
      </c>
      <c r="B629" s="12" t="s">
        <v>216</v>
      </c>
      <c r="C629" s="12" t="s">
        <v>217</v>
      </c>
      <c r="D629" s="12" t="s">
        <v>262</v>
      </c>
      <c r="E629" s="12" t="s">
        <v>263</v>
      </c>
      <c r="F629" s="12" t="s">
        <v>34</v>
      </c>
      <c r="G629" s="12" t="s">
        <v>35</v>
      </c>
      <c r="H629" s="12">
        <v>25</v>
      </c>
      <c r="I629" s="12">
        <v>3</v>
      </c>
      <c r="J629" s="12" t="s">
        <v>1318</v>
      </c>
      <c r="K629" s="12" t="s">
        <v>3028</v>
      </c>
      <c r="L629" s="12" t="s">
        <v>3029</v>
      </c>
      <c r="M629" s="12">
        <v>0</v>
      </c>
      <c r="N629" s="12">
        <v>0</v>
      </c>
      <c r="O629" s="12">
        <v>0</v>
      </c>
      <c r="P629" s="12">
        <v>0</v>
      </c>
      <c r="Q629" s="12" t="s">
        <v>3030</v>
      </c>
      <c r="R629" s="12" t="s">
        <v>3031</v>
      </c>
      <c r="S629" s="12" t="s">
        <v>3032</v>
      </c>
    </row>
    <row r="630" spans="1:19" ht="15" customHeight="1" x14ac:dyDescent="0.25">
      <c r="A630" s="12" t="s">
        <v>3662</v>
      </c>
      <c r="B630" s="12" t="s">
        <v>216</v>
      </c>
      <c r="C630" s="12" t="s">
        <v>217</v>
      </c>
      <c r="D630" s="12" t="s">
        <v>262</v>
      </c>
      <c r="E630" s="12" t="s">
        <v>263</v>
      </c>
      <c r="F630" s="12" t="s">
        <v>52</v>
      </c>
      <c r="G630" s="12" t="s">
        <v>53</v>
      </c>
      <c r="H630" s="12">
        <v>25</v>
      </c>
      <c r="I630" s="12">
        <v>3</v>
      </c>
      <c r="J630" s="12" t="s">
        <v>1318</v>
      </c>
      <c r="K630" s="12" t="s">
        <v>3028</v>
      </c>
      <c r="L630" s="12" t="s">
        <v>3029</v>
      </c>
      <c r="M630" s="12">
        <v>0</v>
      </c>
      <c r="N630" s="12">
        <v>1</v>
      </c>
      <c r="O630" s="12">
        <v>0</v>
      </c>
      <c r="P630" s="12">
        <v>0</v>
      </c>
      <c r="Q630" s="12" t="s">
        <v>3030</v>
      </c>
      <c r="R630" s="12" t="s">
        <v>3034</v>
      </c>
      <c r="S630" s="12" t="s">
        <v>3032</v>
      </c>
    </row>
    <row r="631" spans="1:19" ht="15" customHeight="1" x14ac:dyDescent="0.25">
      <c r="A631" s="12" t="s">
        <v>3663</v>
      </c>
      <c r="B631" s="12" t="s">
        <v>216</v>
      </c>
      <c r="C631" s="12" t="s">
        <v>217</v>
      </c>
      <c r="D631" s="12" t="s">
        <v>262</v>
      </c>
      <c r="E631" s="12" t="s">
        <v>263</v>
      </c>
      <c r="F631" s="12" t="s">
        <v>72</v>
      </c>
      <c r="G631" s="12" t="s">
        <v>73</v>
      </c>
      <c r="H631" s="12">
        <v>25</v>
      </c>
      <c r="I631" s="12">
        <v>3</v>
      </c>
      <c r="J631" s="12" t="s">
        <v>1318</v>
      </c>
      <c r="K631" s="12" t="s">
        <v>3028</v>
      </c>
      <c r="L631" s="12" t="s">
        <v>3029</v>
      </c>
      <c r="M631" s="12">
        <v>0</v>
      </c>
      <c r="N631" s="12">
        <v>0</v>
      </c>
      <c r="O631" s="12">
        <v>0</v>
      </c>
      <c r="P631" s="12">
        <v>0</v>
      </c>
      <c r="Q631" s="12" t="s">
        <v>3030</v>
      </c>
      <c r="R631" s="12" t="s">
        <v>3031</v>
      </c>
      <c r="S631" s="12" t="s">
        <v>3032</v>
      </c>
    </row>
    <row r="632" spans="1:19" ht="15" customHeight="1" x14ac:dyDescent="0.25">
      <c r="A632" s="12" t="s">
        <v>3664</v>
      </c>
      <c r="B632" s="12" t="s">
        <v>216</v>
      </c>
      <c r="C632" s="12" t="s">
        <v>217</v>
      </c>
      <c r="D632" s="12" t="s">
        <v>262</v>
      </c>
      <c r="E632" s="12" t="s">
        <v>263</v>
      </c>
      <c r="F632" s="12" t="s">
        <v>76</v>
      </c>
      <c r="G632" s="12" t="s">
        <v>77</v>
      </c>
      <c r="H632" s="12">
        <v>25</v>
      </c>
      <c r="I632" s="12">
        <v>3</v>
      </c>
      <c r="J632" s="12" t="s">
        <v>1318</v>
      </c>
      <c r="K632" s="12" t="s">
        <v>3028</v>
      </c>
      <c r="L632" s="12" t="s">
        <v>3029</v>
      </c>
      <c r="M632" s="12">
        <v>0</v>
      </c>
      <c r="N632" s="12">
        <v>0</v>
      </c>
      <c r="O632" s="12">
        <v>0</v>
      </c>
      <c r="P632" s="12">
        <v>0</v>
      </c>
      <c r="Q632" s="12" t="s">
        <v>3030</v>
      </c>
      <c r="R632" s="12" t="s">
        <v>3031</v>
      </c>
      <c r="S632" s="12" t="s">
        <v>3032</v>
      </c>
    </row>
    <row r="633" spans="1:19" ht="15" customHeight="1" x14ac:dyDescent="0.25">
      <c r="A633" s="12" t="s">
        <v>3665</v>
      </c>
      <c r="B633" s="12" t="s">
        <v>216</v>
      </c>
      <c r="C633" s="12" t="s">
        <v>217</v>
      </c>
      <c r="D633" s="12" t="s">
        <v>262</v>
      </c>
      <c r="E633" s="12" t="s">
        <v>263</v>
      </c>
      <c r="F633" s="12" t="s">
        <v>84</v>
      </c>
      <c r="G633" s="12" t="s">
        <v>85</v>
      </c>
      <c r="H633" s="12">
        <v>25</v>
      </c>
      <c r="I633" s="12">
        <v>3</v>
      </c>
      <c r="J633" s="12" t="s">
        <v>1318</v>
      </c>
      <c r="K633" s="12" t="s">
        <v>3028</v>
      </c>
      <c r="L633" s="12" t="s">
        <v>3029</v>
      </c>
      <c r="M633" s="12">
        <v>0</v>
      </c>
      <c r="N633" s="12">
        <v>1</v>
      </c>
      <c r="O633" s="12">
        <v>0</v>
      </c>
      <c r="P633" s="12">
        <v>0</v>
      </c>
      <c r="Q633" s="12" t="s">
        <v>3030</v>
      </c>
      <c r="R633" s="12" t="s">
        <v>3034</v>
      </c>
      <c r="S633" s="12" t="s">
        <v>3032</v>
      </c>
    </row>
    <row r="634" spans="1:19" ht="15" customHeight="1" x14ac:dyDescent="0.25">
      <c r="A634" s="12" t="s">
        <v>3666</v>
      </c>
      <c r="B634" s="12" t="s">
        <v>216</v>
      </c>
      <c r="C634" s="12" t="s">
        <v>217</v>
      </c>
      <c r="D634" s="12" t="s">
        <v>257</v>
      </c>
      <c r="E634" s="12" t="s">
        <v>258</v>
      </c>
      <c r="F634" s="12" t="s">
        <v>4</v>
      </c>
      <c r="G634" s="12" t="s">
        <v>5</v>
      </c>
      <c r="H634" s="12">
        <v>25</v>
      </c>
      <c r="I634" s="12">
        <v>3.6</v>
      </c>
      <c r="J634" s="12" t="s">
        <v>1318</v>
      </c>
      <c r="K634" s="12" t="s">
        <v>3028</v>
      </c>
      <c r="L634" s="12" t="s">
        <v>3029</v>
      </c>
      <c r="M634" s="12">
        <v>0</v>
      </c>
      <c r="N634" s="12">
        <v>0</v>
      </c>
      <c r="O634" s="12">
        <v>0</v>
      </c>
      <c r="P634" s="12">
        <v>0</v>
      </c>
      <c r="Q634" s="12" t="s">
        <v>3030</v>
      </c>
      <c r="R634" s="12" t="s">
        <v>3031</v>
      </c>
      <c r="S634" s="12" t="s">
        <v>3032</v>
      </c>
    </row>
    <row r="635" spans="1:19" ht="15" customHeight="1" x14ac:dyDescent="0.25">
      <c r="A635" s="12" t="s">
        <v>3667</v>
      </c>
      <c r="B635" s="12" t="s">
        <v>216</v>
      </c>
      <c r="C635" s="12" t="s">
        <v>217</v>
      </c>
      <c r="D635" s="12" t="s">
        <v>257</v>
      </c>
      <c r="E635" s="12" t="s">
        <v>258</v>
      </c>
      <c r="F635" s="12" t="s">
        <v>26</v>
      </c>
      <c r="G635" s="12" t="s">
        <v>27</v>
      </c>
      <c r="H635" s="12">
        <v>25</v>
      </c>
      <c r="I635" s="12">
        <v>3.6</v>
      </c>
      <c r="J635" s="12" t="s">
        <v>1318</v>
      </c>
      <c r="K635" s="12" t="s">
        <v>3028</v>
      </c>
      <c r="L635" s="12" t="s">
        <v>3029</v>
      </c>
      <c r="M635" s="12">
        <v>0</v>
      </c>
      <c r="N635" s="12">
        <v>1</v>
      </c>
      <c r="O635" s="12">
        <v>0</v>
      </c>
      <c r="P635" s="12">
        <v>0</v>
      </c>
      <c r="Q635" s="12" t="s">
        <v>3030</v>
      </c>
      <c r="R635" s="12" t="s">
        <v>3034</v>
      </c>
      <c r="S635" s="12" t="s">
        <v>3032</v>
      </c>
    </row>
    <row r="636" spans="1:19" ht="15" customHeight="1" x14ac:dyDescent="0.25">
      <c r="A636" s="12" t="s">
        <v>3668</v>
      </c>
      <c r="B636" s="12" t="s">
        <v>216</v>
      </c>
      <c r="C636" s="12" t="s">
        <v>217</v>
      </c>
      <c r="D636" s="12" t="s">
        <v>257</v>
      </c>
      <c r="E636" s="12" t="s">
        <v>258</v>
      </c>
      <c r="F636" s="12" t="s">
        <v>30</v>
      </c>
      <c r="G636" s="12" t="s">
        <v>31</v>
      </c>
      <c r="H636" s="12">
        <v>25</v>
      </c>
      <c r="I636" s="12">
        <v>3.6</v>
      </c>
      <c r="J636" s="12" t="s">
        <v>1318</v>
      </c>
      <c r="K636" s="12" t="s">
        <v>3028</v>
      </c>
      <c r="L636" s="12" t="s">
        <v>3029</v>
      </c>
      <c r="M636" s="12">
        <v>0</v>
      </c>
      <c r="N636" s="12">
        <v>0</v>
      </c>
      <c r="O636" s="12">
        <v>0</v>
      </c>
      <c r="P636" s="12">
        <v>0</v>
      </c>
      <c r="Q636" s="12" t="s">
        <v>3030</v>
      </c>
      <c r="R636" s="12" t="s">
        <v>3031</v>
      </c>
      <c r="S636" s="12" t="s">
        <v>3032</v>
      </c>
    </row>
    <row r="637" spans="1:19" ht="15" customHeight="1" x14ac:dyDescent="0.25">
      <c r="A637" s="12" t="s">
        <v>3669</v>
      </c>
      <c r="B637" s="12" t="s">
        <v>216</v>
      </c>
      <c r="C637" s="12" t="s">
        <v>217</v>
      </c>
      <c r="D637" s="12" t="s">
        <v>257</v>
      </c>
      <c r="E637" s="12" t="s">
        <v>258</v>
      </c>
      <c r="F637" s="12" t="s">
        <v>34</v>
      </c>
      <c r="G637" s="12" t="s">
        <v>35</v>
      </c>
      <c r="H637" s="12">
        <v>25</v>
      </c>
      <c r="I637" s="12">
        <v>3.6</v>
      </c>
      <c r="J637" s="12" t="s">
        <v>1318</v>
      </c>
      <c r="K637" s="12" t="s">
        <v>3028</v>
      </c>
      <c r="L637" s="12" t="s">
        <v>3029</v>
      </c>
      <c r="M637" s="12">
        <v>0</v>
      </c>
      <c r="N637" s="12">
        <v>1</v>
      </c>
      <c r="O637" s="12">
        <v>0</v>
      </c>
      <c r="P637" s="12">
        <v>0</v>
      </c>
      <c r="Q637" s="12" t="s">
        <v>3030</v>
      </c>
      <c r="R637" s="12" t="s">
        <v>3034</v>
      </c>
      <c r="S637" s="12" t="s">
        <v>3032</v>
      </c>
    </row>
    <row r="638" spans="1:19" ht="15" customHeight="1" x14ac:dyDescent="0.25">
      <c r="A638" s="12" t="s">
        <v>3670</v>
      </c>
      <c r="B638" s="12" t="s">
        <v>216</v>
      </c>
      <c r="C638" s="12" t="s">
        <v>217</v>
      </c>
      <c r="D638" s="12" t="s">
        <v>257</v>
      </c>
      <c r="E638" s="12" t="s">
        <v>258</v>
      </c>
      <c r="F638" s="12" t="s">
        <v>52</v>
      </c>
      <c r="G638" s="12" t="s">
        <v>53</v>
      </c>
      <c r="H638" s="12">
        <v>25</v>
      </c>
      <c r="I638" s="12">
        <v>3.6</v>
      </c>
      <c r="J638" s="12" t="s">
        <v>1318</v>
      </c>
      <c r="K638" s="12" t="s">
        <v>3028</v>
      </c>
      <c r="L638" s="12" t="s">
        <v>3029</v>
      </c>
      <c r="M638" s="12">
        <v>0</v>
      </c>
      <c r="N638" s="12">
        <v>1</v>
      </c>
      <c r="O638" s="12">
        <v>0</v>
      </c>
      <c r="P638" s="12">
        <v>0</v>
      </c>
      <c r="Q638" s="12" t="s">
        <v>3030</v>
      </c>
      <c r="R638" s="12" t="s">
        <v>3034</v>
      </c>
      <c r="S638" s="12" t="s">
        <v>3032</v>
      </c>
    </row>
    <row r="639" spans="1:19" ht="15" customHeight="1" x14ac:dyDescent="0.25">
      <c r="A639" s="12" t="s">
        <v>3671</v>
      </c>
      <c r="B639" s="12" t="s">
        <v>216</v>
      </c>
      <c r="C639" s="12" t="s">
        <v>217</v>
      </c>
      <c r="D639" s="12" t="s">
        <v>257</v>
      </c>
      <c r="E639" s="12" t="s">
        <v>258</v>
      </c>
      <c r="F639" s="12" t="s">
        <v>72</v>
      </c>
      <c r="G639" s="12" t="s">
        <v>73</v>
      </c>
      <c r="H639" s="12">
        <v>25</v>
      </c>
      <c r="I639" s="12">
        <v>3.6</v>
      </c>
      <c r="J639" s="12" t="s">
        <v>1318</v>
      </c>
      <c r="K639" s="12" t="s">
        <v>3028</v>
      </c>
      <c r="L639" s="12" t="s">
        <v>3029</v>
      </c>
      <c r="M639" s="12">
        <v>0</v>
      </c>
      <c r="N639" s="12">
        <v>1</v>
      </c>
      <c r="O639" s="12">
        <v>0</v>
      </c>
      <c r="P639" s="12">
        <v>0</v>
      </c>
      <c r="Q639" s="12" t="s">
        <v>3030</v>
      </c>
      <c r="R639" s="12" t="s">
        <v>3034</v>
      </c>
      <c r="S639" s="12" t="s">
        <v>3032</v>
      </c>
    </row>
    <row r="640" spans="1:19" ht="15" customHeight="1" x14ac:dyDescent="0.25">
      <c r="A640" s="12" t="s">
        <v>3672</v>
      </c>
      <c r="B640" s="12" t="s">
        <v>216</v>
      </c>
      <c r="C640" s="12" t="s">
        <v>217</v>
      </c>
      <c r="D640" s="12" t="s">
        <v>257</v>
      </c>
      <c r="E640" s="12" t="s">
        <v>258</v>
      </c>
      <c r="F640" s="12" t="s">
        <v>76</v>
      </c>
      <c r="G640" s="12" t="s">
        <v>77</v>
      </c>
      <c r="H640" s="12">
        <v>25</v>
      </c>
      <c r="I640" s="12">
        <v>3.6</v>
      </c>
      <c r="J640" s="12" t="s">
        <v>1318</v>
      </c>
      <c r="K640" s="12" t="s">
        <v>3028</v>
      </c>
      <c r="L640" s="12" t="s">
        <v>3029</v>
      </c>
      <c r="M640" s="12">
        <v>0</v>
      </c>
      <c r="N640" s="12">
        <v>1</v>
      </c>
      <c r="O640" s="12">
        <v>0</v>
      </c>
      <c r="P640" s="12">
        <v>0</v>
      </c>
      <c r="Q640" s="12" t="s">
        <v>3030</v>
      </c>
      <c r="R640" s="12" t="s">
        <v>3034</v>
      </c>
      <c r="S640" s="12" t="s">
        <v>3032</v>
      </c>
    </row>
    <row r="641" spans="1:19" ht="15" customHeight="1" x14ac:dyDescent="0.25">
      <c r="A641" s="12" t="s">
        <v>3673</v>
      </c>
      <c r="B641" s="12" t="s">
        <v>216</v>
      </c>
      <c r="C641" s="12" t="s">
        <v>217</v>
      </c>
      <c r="D641" s="12" t="s">
        <v>257</v>
      </c>
      <c r="E641" s="12" t="s">
        <v>258</v>
      </c>
      <c r="F641" s="12" t="s">
        <v>84</v>
      </c>
      <c r="G641" s="12" t="s">
        <v>85</v>
      </c>
      <c r="H641" s="12">
        <v>25</v>
      </c>
      <c r="I641" s="12">
        <v>3.6</v>
      </c>
      <c r="J641" s="12" t="s">
        <v>1318</v>
      </c>
      <c r="K641" s="12" t="s">
        <v>3028</v>
      </c>
      <c r="L641" s="12" t="s">
        <v>3029</v>
      </c>
      <c r="M641" s="12">
        <v>0</v>
      </c>
      <c r="N641" s="12">
        <v>1</v>
      </c>
      <c r="O641" s="12">
        <v>0</v>
      </c>
      <c r="P641" s="12">
        <v>0</v>
      </c>
      <c r="Q641" s="12" t="s">
        <v>3030</v>
      </c>
      <c r="R641" s="12" t="s">
        <v>3034</v>
      </c>
      <c r="S641" s="12" t="s">
        <v>3032</v>
      </c>
    </row>
    <row r="642" spans="1:19" ht="15" customHeight="1" x14ac:dyDescent="0.25">
      <c r="A642" s="12" t="s">
        <v>3674</v>
      </c>
      <c r="B642" s="12" t="s">
        <v>220</v>
      </c>
      <c r="C642" s="12" t="s">
        <v>221</v>
      </c>
      <c r="D642" s="12" t="s">
        <v>186</v>
      </c>
      <c r="E642" s="12" t="s">
        <v>187</v>
      </c>
      <c r="F642" s="12" t="s">
        <v>26</v>
      </c>
      <c r="G642" s="12" t="s">
        <v>27</v>
      </c>
      <c r="H642" s="12">
        <v>25</v>
      </c>
      <c r="I642" s="12">
        <v>6.4</v>
      </c>
      <c r="J642" s="12" t="s">
        <v>1318</v>
      </c>
      <c r="K642" s="12" t="s">
        <v>1318</v>
      </c>
      <c r="L642" s="12" t="s">
        <v>3029</v>
      </c>
      <c r="M642" s="12">
        <v>0</v>
      </c>
      <c r="N642" s="12">
        <v>0</v>
      </c>
      <c r="O642" s="12">
        <v>0</v>
      </c>
      <c r="P642" s="12">
        <v>0</v>
      </c>
      <c r="Q642" s="12" t="s">
        <v>3030</v>
      </c>
      <c r="R642" s="12" t="s">
        <v>3031</v>
      </c>
      <c r="S642" s="12" t="s">
        <v>3032</v>
      </c>
    </row>
    <row r="643" spans="1:19" ht="15" customHeight="1" x14ac:dyDescent="0.25">
      <c r="A643" s="12" t="s">
        <v>3675</v>
      </c>
      <c r="B643" s="12" t="s">
        <v>220</v>
      </c>
      <c r="C643" s="12" t="s">
        <v>221</v>
      </c>
      <c r="D643" s="12" t="s">
        <v>186</v>
      </c>
      <c r="E643" s="12" t="s">
        <v>187</v>
      </c>
      <c r="F643" s="12" t="s">
        <v>30</v>
      </c>
      <c r="G643" s="12" t="s">
        <v>31</v>
      </c>
      <c r="H643" s="12">
        <v>25</v>
      </c>
      <c r="I643" s="12">
        <v>6.4</v>
      </c>
      <c r="J643" s="12" t="s">
        <v>1318</v>
      </c>
      <c r="K643" s="12" t="s">
        <v>1318</v>
      </c>
      <c r="L643" s="12" t="s">
        <v>3029</v>
      </c>
      <c r="M643" s="12">
        <v>0</v>
      </c>
      <c r="N643" s="12">
        <v>0</v>
      </c>
      <c r="O643" s="12">
        <v>0</v>
      </c>
      <c r="P643" s="12">
        <v>0</v>
      </c>
      <c r="Q643" s="12" t="s">
        <v>3030</v>
      </c>
      <c r="R643" s="12" t="s">
        <v>3031</v>
      </c>
      <c r="S643" s="12" t="s">
        <v>3032</v>
      </c>
    </row>
    <row r="644" spans="1:19" ht="15" customHeight="1" x14ac:dyDescent="0.25">
      <c r="A644" s="12" t="s">
        <v>3676</v>
      </c>
      <c r="B644" s="12" t="s">
        <v>220</v>
      </c>
      <c r="C644" s="12" t="s">
        <v>221</v>
      </c>
      <c r="D644" s="12" t="s">
        <v>186</v>
      </c>
      <c r="E644" s="12" t="s">
        <v>187</v>
      </c>
      <c r="F644" s="12" t="s">
        <v>34</v>
      </c>
      <c r="G644" s="12" t="s">
        <v>35</v>
      </c>
      <c r="H644" s="12">
        <v>25</v>
      </c>
      <c r="I644" s="12">
        <v>6.4</v>
      </c>
      <c r="J644" s="12" t="s">
        <v>1318</v>
      </c>
      <c r="K644" s="12" t="s">
        <v>1318</v>
      </c>
      <c r="L644" s="12" t="s">
        <v>3029</v>
      </c>
      <c r="M644" s="12">
        <v>0</v>
      </c>
      <c r="N644" s="12">
        <v>1</v>
      </c>
      <c r="O644" s="12">
        <v>0</v>
      </c>
      <c r="P644" s="12">
        <v>0</v>
      </c>
      <c r="Q644" s="12" t="s">
        <v>3030</v>
      </c>
      <c r="R644" s="12" t="s">
        <v>3034</v>
      </c>
      <c r="S644" s="12" t="s">
        <v>3032</v>
      </c>
    </row>
    <row r="645" spans="1:19" ht="15" customHeight="1" x14ac:dyDescent="0.25">
      <c r="A645" s="12" t="s">
        <v>3677</v>
      </c>
      <c r="B645" s="12" t="s">
        <v>220</v>
      </c>
      <c r="C645" s="12" t="s">
        <v>221</v>
      </c>
      <c r="D645" s="12" t="s">
        <v>186</v>
      </c>
      <c r="E645" s="12" t="s">
        <v>187</v>
      </c>
      <c r="F645" s="12" t="s">
        <v>52</v>
      </c>
      <c r="G645" s="12" t="s">
        <v>53</v>
      </c>
      <c r="H645" s="12">
        <v>25</v>
      </c>
      <c r="I645" s="12">
        <v>6.4</v>
      </c>
      <c r="J645" s="12" t="s">
        <v>1318</v>
      </c>
      <c r="K645" s="12" t="s">
        <v>1318</v>
      </c>
      <c r="L645" s="12" t="s">
        <v>3029</v>
      </c>
      <c r="M645" s="12">
        <v>1</v>
      </c>
      <c r="N645" s="12">
        <v>1</v>
      </c>
      <c r="O645" s="12">
        <v>0</v>
      </c>
      <c r="P645" s="12">
        <v>0</v>
      </c>
      <c r="Q645" s="12" t="s">
        <v>3030</v>
      </c>
      <c r="R645" s="12" t="s">
        <v>3045</v>
      </c>
      <c r="S645" s="12" t="s">
        <v>3032</v>
      </c>
    </row>
    <row r="646" spans="1:19" ht="15" customHeight="1" x14ac:dyDescent="0.25">
      <c r="A646" s="12" t="s">
        <v>3678</v>
      </c>
      <c r="B646" s="12" t="s">
        <v>220</v>
      </c>
      <c r="C646" s="12" t="s">
        <v>221</v>
      </c>
      <c r="D646" s="12" t="s">
        <v>186</v>
      </c>
      <c r="E646" s="12" t="s">
        <v>187</v>
      </c>
      <c r="F646" s="12" t="s">
        <v>72</v>
      </c>
      <c r="G646" s="12" t="s">
        <v>73</v>
      </c>
      <c r="H646" s="12">
        <v>25</v>
      </c>
      <c r="I646" s="12">
        <v>6.4</v>
      </c>
      <c r="J646" s="12" t="s">
        <v>1318</v>
      </c>
      <c r="K646" s="12" t="s">
        <v>1318</v>
      </c>
      <c r="L646" s="12" t="s">
        <v>3029</v>
      </c>
      <c r="M646" s="12">
        <v>0</v>
      </c>
      <c r="N646" s="12">
        <v>1</v>
      </c>
      <c r="O646" s="12">
        <v>0</v>
      </c>
      <c r="P646" s="12">
        <v>0</v>
      </c>
      <c r="Q646" s="12" t="s">
        <v>3030</v>
      </c>
      <c r="R646" s="12" t="s">
        <v>3034</v>
      </c>
      <c r="S646" s="12" t="s">
        <v>3032</v>
      </c>
    </row>
    <row r="647" spans="1:19" ht="15" customHeight="1" x14ac:dyDescent="0.25">
      <c r="A647" s="12" t="s">
        <v>3679</v>
      </c>
      <c r="B647" s="12" t="s">
        <v>220</v>
      </c>
      <c r="C647" s="12" t="s">
        <v>221</v>
      </c>
      <c r="D647" s="12" t="s">
        <v>186</v>
      </c>
      <c r="E647" s="12" t="s">
        <v>187</v>
      </c>
      <c r="F647" s="12" t="s">
        <v>76</v>
      </c>
      <c r="G647" s="12" t="s">
        <v>77</v>
      </c>
      <c r="H647" s="12">
        <v>25</v>
      </c>
      <c r="I647" s="12">
        <v>6.4</v>
      </c>
      <c r="J647" s="12" t="s">
        <v>1318</v>
      </c>
      <c r="K647" s="12" t="s">
        <v>1318</v>
      </c>
      <c r="L647" s="12" t="s">
        <v>3029</v>
      </c>
      <c r="M647" s="12">
        <v>0</v>
      </c>
      <c r="N647" s="12">
        <v>0</v>
      </c>
      <c r="O647" s="12">
        <v>0</v>
      </c>
      <c r="P647" s="12">
        <v>0</v>
      </c>
      <c r="Q647" s="12" t="s">
        <v>3030</v>
      </c>
      <c r="R647" s="12" t="s">
        <v>3031</v>
      </c>
      <c r="S647" s="12" t="s">
        <v>3032</v>
      </c>
    </row>
    <row r="648" spans="1:19" ht="15" customHeight="1" x14ac:dyDescent="0.25">
      <c r="A648" s="12" t="s">
        <v>3680</v>
      </c>
      <c r="B648" s="12" t="s">
        <v>220</v>
      </c>
      <c r="C648" s="12" t="s">
        <v>221</v>
      </c>
      <c r="D648" s="12" t="s">
        <v>186</v>
      </c>
      <c r="E648" s="12" t="s">
        <v>187</v>
      </c>
      <c r="F648" s="12" t="s">
        <v>84</v>
      </c>
      <c r="G648" s="12" t="s">
        <v>85</v>
      </c>
      <c r="H648" s="12">
        <v>25</v>
      </c>
      <c r="I648" s="12">
        <v>6.4</v>
      </c>
      <c r="J648" s="12" t="s">
        <v>1318</v>
      </c>
      <c r="K648" s="12" t="s">
        <v>1318</v>
      </c>
      <c r="L648" s="12" t="s">
        <v>3029</v>
      </c>
      <c r="M648" s="12">
        <v>0</v>
      </c>
      <c r="N648" s="12">
        <v>1</v>
      </c>
      <c r="O648" s="12">
        <v>0</v>
      </c>
      <c r="P648" s="12">
        <v>0</v>
      </c>
      <c r="Q648" s="12" t="s">
        <v>3030</v>
      </c>
      <c r="R648" s="12" t="s">
        <v>3034</v>
      </c>
      <c r="S648" s="12" t="s">
        <v>3032</v>
      </c>
    </row>
    <row r="649" spans="1:19" ht="15" customHeight="1" x14ac:dyDescent="0.25">
      <c r="A649" s="12" t="s">
        <v>3681</v>
      </c>
      <c r="B649" s="12" t="s">
        <v>220</v>
      </c>
      <c r="C649" s="12" t="s">
        <v>221</v>
      </c>
      <c r="D649" s="12" t="s">
        <v>174</v>
      </c>
      <c r="E649" s="12" t="s">
        <v>175</v>
      </c>
      <c r="F649" s="12" t="s">
        <v>26</v>
      </c>
      <c r="G649" s="12" t="s">
        <v>27</v>
      </c>
      <c r="H649" s="12">
        <v>25</v>
      </c>
      <c r="I649" s="12">
        <v>6.4</v>
      </c>
      <c r="J649" s="12" t="s">
        <v>1318</v>
      </c>
      <c r="K649" s="12" t="s">
        <v>1318</v>
      </c>
      <c r="L649" s="12" t="s">
        <v>3029</v>
      </c>
      <c r="M649" s="12">
        <v>0</v>
      </c>
      <c r="N649" s="12">
        <v>1</v>
      </c>
      <c r="O649" s="12">
        <v>0</v>
      </c>
      <c r="P649" s="12">
        <v>0</v>
      </c>
      <c r="Q649" s="12" t="s">
        <v>3030</v>
      </c>
      <c r="R649" s="12" t="s">
        <v>3034</v>
      </c>
      <c r="S649" s="12" t="s">
        <v>3032</v>
      </c>
    </row>
    <row r="650" spans="1:19" ht="15" customHeight="1" x14ac:dyDescent="0.25">
      <c r="A650" s="12" t="s">
        <v>3682</v>
      </c>
      <c r="B650" s="12" t="s">
        <v>220</v>
      </c>
      <c r="C650" s="12" t="s">
        <v>221</v>
      </c>
      <c r="D650" s="12" t="s">
        <v>174</v>
      </c>
      <c r="E650" s="12" t="s">
        <v>175</v>
      </c>
      <c r="F650" s="12" t="s">
        <v>30</v>
      </c>
      <c r="G650" s="12" t="s">
        <v>31</v>
      </c>
      <c r="H650" s="12">
        <v>25</v>
      </c>
      <c r="I650" s="12">
        <v>6.4</v>
      </c>
      <c r="J650" s="12" t="s">
        <v>1318</v>
      </c>
      <c r="K650" s="12" t="s">
        <v>1318</v>
      </c>
      <c r="L650" s="12" t="s">
        <v>3029</v>
      </c>
      <c r="M650" s="12">
        <v>0</v>
      </c>
      <c r="N650" s="12">
        <v>0</v>
      </c>
      <c r="O650" s="12">
        <v>0</v>
      </c>
      <c r="P650" s="12">
        <v>0</v>
      </c>
      <c r="Q650" s="12" t="s">
        <v>3030</v>
      </c>
      <c r="R650" s="12" t="s">
        <v>3031</v>
      </c>
      <c r="S650" s="12" t="s">
        <v>3032</v>
      </c>
    </row>
    <row r="651" spans="1:19" ht="15" customHeight="1" x14ac:dyDescent="0.25">
      <c r="A651" s="12" t="s">
        <v>3683</v>
      </c>
      <c r="B651" s="12" t="s">
        <v>220</v>
      </c>
      <c r="C651" s="12" t="s">
        <v>221</v>
      </c>
      <c r="D651" s="12" t="s">
        <v>174</v>
      </c>
      <c r="E651" s="12" t="s">
        <v>175</v>
      </c>
      <c r="F651" s="12" t="s">
        <v>34</v>
      </c>
      <c r="G651" s="12" t="s">
        <v>35</v>
      </c>
      <c r="H651" s="12">
        <v>25</v>
      </c>
      <c r="I651" s="12">
        <v>6.4</v>
      </c>
      <c r="J651" s="12" t="s">
        <v>1318</v>
      </c>
      <c r="K651" s="12" t="s">
        <v>1318</v>
      </c>
      <c r="L651" s="12" t="s">
        <v>3029</v>
      </c>
      <c r="M651" s="12">
        <v>0</v>
      </c>
      <c r="N651" s="12">
        <v>2</v>
      </c>
      <c r="O651" s="12">
        <v>0</v>
      </c>
      <c r="P651" s="12">
        <v>1</v>
      </c>
      <c r="Q651" s="12" t="s">
        <v>3030</v>
      </c>
      <c r="R651" s="12" t="s">
        <v>3034</v>
      </c>
      <c r="S651" s="12" t="s">
        <v>3032</v>
      </c>
    </row>
    <row r="652" spans="1:19" ht="15" customHeight="1" x14ac:dyDescent="0.25">
      <c r="A652" s="12" t="s">
        <v>3684</v>
      </c>
      <c r="B652" s="12" t="s">
        <v>220</v>
      </c>
      <c r="C652" s="12" t="s">
        <v>221</v>
      </c>
      <c r="D652" s="12" t="s">
        <v>174</v>
      </c>
      <c r="E652" s="12" t="s">
        <v>175</v>
      </c>
      <c r="F652" s="12" t="s">
        <v>52</v>
      </c>
      <c r="G652" s="12" t="s">
        <v>53</v>
      </c>
      <c r="H652" s="12">
        <v>25</v>
      </c>
      <c r="I652" s="12">
        <v>6.4</v>
      </c>
      <c r="J652" s="12" t="s">
        <v>1318</v>
      </c>
      <c r="K652" s="12" t="s">
        <v>1318</v>
      </c>
      <c r="L652" s="12" t="s">
        <v>3029</v>
      </c>
      <c r="M652" s="12">
        <v>1</v>
      </c>
      <c r="N652" s="12">
        <v>0</v>
      </c>
      <c r="O652" s="12">
        <v>0</v>
      </c>
      <c r="P652" s="12">
        <v>0</v>
      </c>
      <c r="Q652" s="12" t="s">
        <v>3030</v>
      </c>
      <c r="R652" s="12" t="s">
        <v>3034</v>
      </c>
      <c r="S652" s="12" t="s">
        <v>3032</v>
      </c>
    </row>
    <row r="653" spans="1:19" ht="15" customHeight="1" x14ac:dyDescent="0.25">
      <c r="A653" s="12" t="s">
        <v>3685</v>
      </c>
      <c r="B653" s="12" t="s">
        <v>220</v>
      </c>
      <c r="C653" s="12" t="s">
        <v>221</v>
      </c>
      <c r="D653" s="12" t="s">
        <v>174</v>
      </c>
      <c r="E653" s="12" t="s">
        <v>175</v>
      </c>
      <c r="F653" s="12" t="s">
        <v>72</v>
      </c>
      <c r="G653" s="12" t="s">
        <v>73</v>
      </c>
      <c r="H653" s="12">
        <v>25</v>
      </c>
      <c r="I653" s="12">
        <v>6.4</v>
      </c>
      <c r="J653" s="12" t="s">
        <v>1318</v>
      </c>
      <c r="K653" s="12" t="s">
        <v>1318</v>
      </c>
      <c r="L653" s="12" t="s">
        <v>3029</v>
      </c>
      <c r="M653" s="12">
        <v>0</v>
      </c>
      <c r="N653" s="12">
        <v>1</v>
      </c>
      <c r="O653" s="12">
        <v>0</v>
      </c>
      <c r="P653" s="12">
        <v>0</v>
      </c>
      <c r="Q653" s="12" t="s">
        <v>3030</v>
      </c>
      <c r="R653" s="12" t="s">
        <v>3034</v>
      </c>
      <c r="S653" s="12" t="s">
        <v>3032</v>
      </c>
    </row>
    <row r="654" spans="1:19" ht="15" customHeight="1" x14ac:dyDescent="0.25">
      <c r="A654" s="12" t="s">
        <v>3686</v>
      </c>
      <c r="B654" s="12" t="s">
        <v>220</v>
      </c>
      <c r="C654" s="12" t="s">
        <v>221</v>
      </c>
      <c r="D654" s="12" t="s">
        <v>174</v>
      </c>
      <c r="E654" s="12" t="s">
        <v>175</v>
      </c>
      <c r="F654" s="12" t="s">
        <v>76</v>
      </c>
      <c r="G654" s="12" t="s">
        <v>77</v>
      </c>
      <c r="H654" s="12">
        <v>25</v>
      </c>
      <c r="I654" s="12">
        <v>6.4</v>
      </c>
      <c r="J654" s="12" t="s">
        <v>1318</v>
      </c>
      <c r="K654" s="12" t="s">
        <v>1318</v>
      </c>
      <c r="L654" s="12" t="s">
        <v>3029</v>
      </c>
      <c r="M654" s="12">
        <v>0</v>
      </c>
      <c r="N654" s="12">
        <v>0</v>
      </c>
      <c r="O654" s="12">
        <v>0</v>
      </c>
      <c r="P654" s="12">
        <v>0</v>
      </c>
      <c r="Q654" s="12" t="s">
        <v>3030</v>
      </c>
      <c r="R654" s="12" t="s">
        <v>3031</v>
      </c>
      <c r="S654" s="12" t="s">
        <v>3032</v>
      </c>
    </row>
    <row r="655" spans="1:19" ht="15" customHeight="1" x14ac:dyDescent="0.25">
      <c r="A655" s="12" t="s">
        <v>3687</v>
      </c>
      <c r="B655" s="12" t="s">
        <v>220</v>
      </c>
      <c r="C655" s="12" t="s">
        <v>221</v>
      </c>
      <c r="D655" s="12" t="s">
        <v>174</v>
      </c>
      <c r="E655" s="12" t="s">
        <v>175</v>
      </c>
      <c r="F655" s="12" t="s">
        <v>84</v>
      </c>
      <c r="G655" s="12" t="s">
        <v>85</v>
      </c>
      <c r="H655" s="12">
        <v>25</v>
      </c>
      <c r="I655" s="12">
        <v>6.4</v>
      </c>
      <c r="J655" s="12" t="s">
        <v>1318</v>
      </c>
      <c r="K655" s="12" t="s">
        <v>1318</v>
      </c>
      <c r="L655" s="12" t="s">
        <v>3029</v>
      </c>
      <c r="M655" s="12">
        <v>0</v>
      </c>
      <c r="N655" s="12">
        <v>1</v>
      </c>
      <c r="O655" s="12">
        <v>0</v>
      </c>
      <c r="P655" s="12">
        <v>0</v>
      </c>
      <c r="Q655" s="12" t="s">
        <v>3030</v>
      </c>
      <c r="R655" s="12" t="s">
        <v>3034</v>
      </c>
      <c r="S655" s="12" t="s">
        <v>3032</v>
      </c>
    </row>
    <row r="656" spans="1:19" ht="15" customHeight="1" x14ac:dyDescent="0.25">
      <c r="A656" s="12" t="s">
        <v>3688</v>
      </c>
      <c r="B656" s="12" t="s">
        <v>220</v>
      </c>
      <c r="C656" s="12" t="s">
        <v>221</v>
      </c>
      <c r="D656" s="12" t="s">
        <v>189</v>
      </c>
      <c r="E656" s="12" t="s">
        <v>190</v>
      </c>
      <c r="F656" s="12" t="s">
        <v>26</v>
      </c>
      <c r="G656" s="12" t="s">
        <v>27</v>
      </c>
      <c r="H656" s="12">
        <v>25</v>
      </c>
      <c r="I656" s="12">
        <v>6.9</v>
      </c>
      <c r="J656" s="12" t="s">
        <v>1318</v>
      </c>
      <c r="K656" s="12" t="s">
        <v>1318</v>
      </c>
      <c r="L656" s="12" t="s">
        <v>3029</v>
      </c>
      <c r="M656" s="12">
        <v>0</v>
      </c>
      <c r="N656" s="12">
        <v>1</v>
      </c>
      <c r="O656" s="12">
        <v>0</v>
      </c>
      <c r="P656" s="12">
        <v>0</v>
      </c>
      <c r="Q656" s="12" t="s">
        <v>3030</v>
      </c>
      <c r="R656" s="12" t="s">
        <v>3034</v>
      </c>
      <c r="S656" s="12" t="s">
        <v>3032</v>
      </c>
    </row>
    <row r="657" spans="1:19" ht="15" customHeight="1" x14ac:dyDescent="0.25">
      <c r="A657" s="12" t="s">
        <v>3689</v>
      </c>
      <c r="B657" s="12" t="s">
        <v>220</v>
      </c>
      <c r="C657" s="12" t="s">
        <v>221</v>
      </c>
      <c r="D657" s="12" t="s">
        <v>189</v>
      </c>
      <c r="E657" s="12" t="s">
        <v>190</v>
      </c>
      <c r="F657" s="12" t="s">
        <v>30</v>
      </c>
      <c r="G657" s="12" t="s">
        <v>31</v>
      </c>
      <c r="H657" s="12">
        <v>25</v>
      </c>
      <c r="I657" s="12">
        <v>6.9</v>
      </c>
      <c r="J657" s="12" t="s">
        <v>1318</v>
      </c>
      <c r="K657" s="12" t="s">
        <v>1318</v>
      </c>
      <c r="L657" s="12" t="s">
        <v>3029</v>
      </c>
      <c r="M657" s="12">
        <v>0</v>
      </c>
      <c r="N657" s="12">
        <v>0</v>
      </c>
      <c r="O657" s="12">
        <v>0</v>
      </c>
      <c r="P657" s="12">
        <v>0</v>
      </c>
      <c r="Q657" s="12" t="s">
        <v>3030</v>
      </c>
      <c r="R657" s="12" t="s">
        <v>3031</v>
      </c>
      <c r="S657" s="12" t="s">
        <v>3032</v>
      </c>
    </row>
    <row r="658" spans="1:19" ht="15" customHeight="1" x14ac:dyDescent="0.25">
      <c r="A658" s="12" t="s">
        <v>3690</v>
      </c>
      <c r="B658" s="12" t="s">
        <v>220</v>
      </c>
      <c r="C658" s="12" t="s">
        <v>221</v>
      </c>
      <c r="D658" s="12" t="s">
        <v>189</v>
      </c>
      <c r="E658" s="12" t="s">
        <v>190</v>
      </c>
      <c r="F658" s="12" t="s">
        <v>34</v>
      </c>
      <c r="G658" s="12" t="s">
        <v>35</v>
      </c>
      <c r="H658" s="12">
        <v>25</v>
      </c>
      <c r="I658" s="12">
        <v>6.9</v>
      </c>
      <c r="J658" s="12" t="s">
        <v>1318</v>
      </c>
      <c r="K658" s="12" t="s">
        <v>1318</v>
      </c>
      <c r="L658" s="12" t="s">
        <v>3029</v>
      </c>
      <c r="M658" s="12">
        <v>0</v>
      </c>
      <c r="N658" s="12">
        <v>1</v>
      </c>
      <c r="O658" s="12">
        <v>0</v>
      </c>
      <c r="P658" s="12">
        <v>0</v>
      </c>
      <c r="Q658" s="12" t="s">
        <v>3030</v>
      </c>
      <c r="R658" s="12" t="s">
        <v>3034</v>
      </c>
      <c r="S658" s="12" t="s">
        <v>3032</v>
      </c>
    </row>
    <row r="659" spans="1:19" ht="15" customHeight="1" x14ac:dyDescent="0.25">
      <c r="A659" s="12" t="s">
        <v>3691</v>
      </c>
      <c r="B659" s="12" t="s">
        <v>220</v>
      </c>
      <c r="C659" s="12" t="s">
        <v>221</v>
      </c>
      <c r="D659" s="12" t="s">
        <v>189</v>
      </c>
      <c r="E659" s="12" t="s">
        <v>190</v>
      </c>
      <c r="F659" s="12" t="s">
        <v>52</v>
      </c>
      <c r="G659" s="12" t="s">
        <v>53</v>
      </c>
      <c r="H659" s="12">
        <v>25</v>
      </c>
      <c r="I659" s="12">
        <v>6.9</v>
      </c>
      <c r="J659" s="12" t="s">
        <v>1318</v>
      </c>
      <c r="K659" s="12" t="s">
        <v>1318</v>
      </c>
      <c r="L659" s="12" t="s">
        <v>3029</v>
      </c>
      <c r="M659" s="12">
        <v>1</v>
      </c>
      <c r="N659" s="12">
        <v>0</v>
      </c>
      <c r="O659" s="12">
        <v>0</v>
      </c>
      <c r="P659" s="12">
        <v>0</v>
      </c>
      <c r="Q659" s="12" t="s">
        <v>3030</v>
      </c>
      <c r="R659" s="12" t="s">
        <v>3034</v>
      </c>
      <c r="S659" s="12" t="s">
        <v>3032</v>
      </c>
    </row>
    <row r="660" spans="1:19" ht="15" customHeight="1" x14ac:dyDescent="0.25">
      <c r="A660" s="12" t="s">
        <v>3692</v>
      </c>
      <c r="B660" s="12" t="s">
        <v>220</v>
      </c>
      <c r="C660" s="12" t="s">
        <v>221</v>
      </c>
      <c r="D660" s="12" t="s">
        <v>189</v>
      </c>
      <c r="E660" s="12" t="s">
        <v>190</v>
      </c>
      <c r="F660" s="12" t="s">
        <v>72</v>
      </c>
      <c r="G660" s="12" t="s">
        <v>73</v>
      </c>
      <c r="H660" s="12">
        <v>25</v>
      </c>
      <c r="I660" s="12">
        <v>6.9</v>
      </c>
      <c r="J660" s="12" t="s">
        <v>1318</v>
      </c>
      <c r="K660" s="12" t="s">
        <v>1318</v>
      </c>
      <c r="L660" s="12" t="s">
        <v>3029</v>
      </c>
      <c r="M660" s="12">
        <v>0</v>
      </c>
      <c r="N660" s="12">
        <v>1</v>
      </c>
      <c r="O660" s="12">
        <v>0</v>
      </c>
      <c r="P660" s="12">
        <v>0</v>
      </c>
      <c r="Q660" s="12" t="s">
        <v>3030</v>
      </c>
      <c r="R660" s="12" t="s">
        <v>3034</v>
      </c>
      <c r="S660" s="12" t="s">
        <v>3032</v>
      </c>
    </row>
    <row r="661" spans="1:19" ht="15" customHeight="1" x14ac:dyDescent="0.25">
      <c r="A661" s="12" t="s">
        <v>3693</v>
      </c>
      <c r="B661" s="12" t="s">
        <v>220</v>
      </c>
      <c r="C661" s="12" t="s">
        <v>221</v>
      </c>
      <c r="D661" s="12" t="s">
        <v>189</v>
      </c>
      <c r="E661" s="12" t="s">
        <v>190</v>
      </c>
      <c r="F661" s="12" t="s">
        <v>76</v>
      </c>
      <c r="G661" s="12" t="s">
        <v>77</v>
      </c>
      <c r="H661" s="12">
        <v>25</v>
      </c>
      <c r="I661" s="12">
        <v>6.9</v>
      </c>
      <c r="J661" s="12" t="s">
        <v>1318</v>
      </c>
      <c r="K661" s="12" t="s">
        <v>1318</v>
      </c>
      <c r="L661" s="12" t="s">
        <v>3029</v>
      </c>
      <c r="M661" s="12">
        <v>0</v>
      </c>
      <c r="N661" s="12">
        <v>0</v>
      </c>
      <c r="O661" s="12">
        <v>0</v>
      </c>
      <c r="P661" s="12">
        <v>0</v>
      </c>
      <c r="Q661" s="12" t="s">
        <v>3030</v>
      </c>
      <c r="R661" s="12" t="s">
        <v>3031</v>
      </c>
      <c r="S661" s="12" t="s">
        <v>3032</v>
      </c>
    </row>
    <row r="662" spans="1:19" ht="15" customHeight="1" x14ac:dyDescent="0.25">
      <c r="A662" s="12" t="s">
        <v>3694</v>
      </c>
      <c r="B662" s="12" t="s">
        <v>220</v>
      </c>
      <c r="C662" s="12" t="s">
        <v>221</v>
      </c>
      <c r="D662" s="12" t="s">
        <v>189</v>
      </c>
      <c r="E662" s="12" t="s">
        <v>190</v>
      </c>
      <c r="F662" s="12" t="s">
        <v>84</v>
      </c>
      <c r="G662" s="12" t="s">
        <v>85</v>
      </c>
      <c r="H662" s="12">
        <v>25</v>
      </c>
      <c r="I662" s="12">
        <v>6.9</v>
      </c>
      <c r="J662" s="12" t="s">
        <v>1318</v>
      </c>
      <c r="K662" s="12" t="s">
        <v>1318</v>
      </c>
      <c r="L662" s="12" t="s">
        <v>3029</v>
      </c>
      <c r="M662" s="12">
        <v>0</v>
      </c>
      <c r="N662" s="12">
        <v>1</v>
      </c>
      <c r="O662" s="12">
        <v>0</v>
      </c>
      <c r="P662" s="12">
        <v>0</v>
      </c>
      <c r="Q662" s="12" t="s">
        <v>3030</v>
      </c>
      <c r="R662" s="12" t="s">
        <v>3034</v>
      </c>
      <c r="S662" s="12" t="s">
        <v>3032</v>
      </c>
    </row>
    <row r="663" spans="1:19" ht="15" customHeight="1" x14ac:dyDescent="0.25">
      <c r="A663" s="12" t="s">
        <v>3695</v>
      </c>
      <c r="B663" s="12" t="s">
        <v>227</v>
      </c>
      <c r="C663" s="12" t="s">
        <v>228</v>
      </c>
      <c r="D663" s="12" t="s">
        <v>153</v>
      </c>
      <c r="E663" s="12" t="s">
        <v>154</v>
      </c>
      <c r="F663" s="12" t="s">
        <v>4</v>
      </c>
      <c r="G663" s="12" t="s">
        <v>5</v>
      </c>
      <c r="H663" s="12">
        <v>25</v>
      </c>
      <c r="I663" s="12">
        <v>4.5999999999999996</v>
      </c>
      <c r="J663" s="12" t="s">
        <v>1318</v>
      </c>
      <c r="K663" s="12" t="s">
        <v>3028</v>
      </c>
      <c r="L663" s="12" t="s">
        <v>3029</v>
      </c>
      <c r="M663" s="12">
        <v>0</v>
      </c>
      <c r="N663" s="12">
        <v>0</v>
      </c>
      <c r="O663" s="12">
        <v>0</v>
      </c>
      <c r="P663" s="12">
        <v>0</v>
      </c>
      <c r="Q663" s="12" t="s">
        <v>3030</v>
      </c>
      <c r="R663" s="12" t="s">
        <v>3031</v>
      </c>
      <c r="S663" s="12" t="s">
        <v>3032</v>
      </c>
    </row>
    <row r="664" spans="1:19" ht="15" customHeight="1" x14ac:dyDescent="0.25">
      <c r="A664" s="12" t="s">
        <v>3696</v>
      </c>
      <c r="B664" s="12" t="s">
        <v>227</v>
      </c>
      <c r="C664" s="12" t="s">
        <v>228</v>
      </c>
      <c r="D664" s="12" t="s">
        <v>153</v>
      </c>
      <c r="E664" s="12" t="s">
        <v>154</v>
      </c>
      <c r="F664" s="12" t="s">
        <v>26</v>
      </c>
      <c r="G664" s="12" t="s">
        <v>27</v>
      </c>
      <c r="H664" s="12">
        <v>25</v>
      </c>
      <c r="I664" s="12">
        <v>4.5999999999999996</v>
      </c>
      <c r="J664" s="12" t="s">
        <v>1318</v>
      </c>
      <c r="K664" s="12" t="s">
        <v>3028</v>
      </c>
      <c r="L664" s="12" t="s">
        <v>3029</v>
      </c>
      <c r="M664" s="12">
        <v>0</v>
      </c>
      <c r="N664" s="12">
        <v>1</v>
      </c>
      <c r="O664" s="12">
        <v>0</v>
      </c>
      <c r="P664" s="12">
        <v>0</v>
      </c>
      <c r="Q664" s="12" t="s">
        <v>3030</v>
      </c>
      <c r="R664" s="12" t="s">
        <v>3034</v>
      </c>
      <c r="S664" s="12" t="s">
        <v>3032</v>
      </c>
    </row>
    <row r="665" spans="1:19" ht="15" customHeight="1" x14ac:dyDescent="0.25">
      <c r="A665" s="12" t="s">
        <v>3697</v>
      </c>
      <c r="B665" s="12" t="s">
        <v>227</v>
      </c>
      <c r="C665" s="12" t="s">
        <v>228</v>
      </c>
      <c r="D665" s="12" t="s">
        <v>153</v>
      </c>
      <c r="E665" s="12" t="s">
        <v>154</v>
      </c>
      <c r="F665" s="12" t="s">
        <v>30</v>
      </c>
      <c r="G665" s="12" t="s">
        <v>31</v>
      </c>
      <c r="H665" s="12">
        <v>25</v>
      </c>
      <c r="I665" s="12">
        <v>4.5999999999999996</v>
      </c>
      <c r="J665" s="12" t="s">
        <v>1318</v>
      </c>
      <c r="K665" s="12" t="s">
        <v>3028</v>
      </c>
      <c r="L665" s="12" t="s">
        <v>3029</v>
      </c>
      <c r="M665" s="12">
        <v>0</v>
      </c>
      <c r="N665" s="12">
        <v>0</v>
      </c>
      <c r="O665" s="12">
        <v>0</v>
      </c>
      <c r="P665" s="12">
        <v>0</v>
      </c>
      <c r="Q665" s="12" t="s">
        <v>3030</v>
      </c>
      <c r="R665" s="12" t="s">
        <v>3031</v>
      </c>
      <c r="S665" s="12" t="s">
        <v>3032</v>
      </c>
    </row>
    <row r="666" spans="1:19" ht="15" customHeight="1" x14ac:dyDescent="0.25">
      <c r="A666" s="12" t="s">
        <v>3698</v>
      </c>
      <c r="B666" s="12" t="s">
        <v>227</v>
      </c>
      <c r="C666" s="12" t="s">
        <v>228</v>
      </c>
      <c r="D666" s="12" t="s">
        <v>153</v>
      </c>
      <c r="E666" s="12" t="s">
        <v>154</v>
      </c>
      <c r="F666" s="12" t="s">
        <v>34</v>
      </c>
      <c r="G666" s="12" t="s">
        <v>35</v>
      </c>
      <c r="H666" s="12">
        <v>25</v>
      </c>
      <c r="I666" s="12">
        <v>4.5999999999999996</v>
      </c>
      <c r="J666" s="12" t="s">
        <v>1318</v>
      </c>
      <c r="K666" s="12" t="s">
        <v>3028</v>
      </c>
      <c r="L666" s="12" t="s">
        <v>3029</v>
      </c>
      <c r="M666" s="12">
        <v>0</v>
      </c>
      <c r="N666" s="12">
        <v>0</v>
      </c>
      <c r="O666" s="12">
        <v>0</v>
      </c>
      <c r="P666" s="12">
        <v>0</v>
      </c>
      <c r="Q666" s="12" t="s">
        <v>3030</v>
      </c>
      <c r="R666" s="12" t="s">
        <v>3031</v>
      </c>
      <c r="S666" s="12" t="s">
        <v>3032</v>
      </c>
    </row>
    <row r="667" spans="1:19" ht="15" customHeight="1" x14ac:dyDescent="0.25">
      <c r="A667" s="12" t="s">
        <v>3699</v>
      </c>
      <c r="B667" s="12" t="s">
        <v>227</v>
      </c>
      <c r="C667" s="12" t="s">
        <v>228</v>
      </c>
      <c r="D667" s="12" t="s">
        <v>153</v>
      </c>
      <c r="E667" s="12" t="s">
        <v>154</v>
      </c>
      <c r="F667" s="12" t="s">
        <v>52</v>
      </c>
      <c r="G667" s="12" t="s">
        <v>53</v>
      </c>
      <c r="H667" s="12">
        <v>25</v>
      </c>
      <c r="I667" s="12">
        <v>4.5999999999999996</v>
      </c>
      <c r="J667" s="12" t="s">
        <v>1318</v>
      </c>
      <c r="K667" s="12" t="s">
        <v>3028</v>
      </c>
      <c r="L667" s="12" t="s">
        <v>3029</v>
      </c>
      <c r="M667" s="12">
        <v>0</v>
      </c>
      <c r="N667" s="12">
        <v>0</v>
      </c>
      <c r="O667" s="12">
        <v>0</v>
      </c>
      <c r="P667" s="12">
        <v>0</v>
      </c>
      <c r="Q667" s="12" t="s">
        <v>3030</v>
      </c>
      <c r="R667" s="12" t="s">
        <v>3031</v>
      </c>
      <c r="S667" s="12" t="s">
        <v>3032</v>
      </c>
    </row>
    <row r="668" spans="1:19" ht="15" customHeight="1" x14ac:dyDescent="0.25">
      <c r="A668" s="12" t="s">
        <v>3700</v>
      </c>
      <c r="B668" s="12" t="s">
        <v>227</v>
      </c>
      <c r="C668" s="12" t="s">
        <v>228</v>
      </c>
      <c r="D668" s="12" t="s">
        <v>153</v>
      </c>
      <c r="E668" s="12" t="s">
        <v>154</v>
      </c>
      <c r="F668" s="12" t="s">
        <v>72</v>
      </c>
      <c r="G668" s="12" t="s">
        <v>73</v>
      </c>
      <c r="H668" s="12">
        <v>25</v>
      </c>
      <c r="I668" s="12">
        <v>4.5999999999999996</v>
      </c>
      <c r="J668" s="12" t="s">
        <v>1318</v>
      </c>
      <c r="K668" s="12" t="s">
        <v>3028</v>
      </c>
      <c r="L668" s="12" t="s">
        <v>3029</v>
      </c>
      <c r="M668" s="12">
        <v>0</v>
      </c>
      <c r="N668" s="12">
        <v>0</v>
      </c>
      <c r="O668" s="12">
        <v>0</v>
      </c>
      <c r="P668" s="12">
        <v>0</v>
      </c>
      <c r="Q668" s="12" t="s">
        <v>3030</v>
      </c>
      <c r="R668" s="12" t="s">
        <v>3031</v>
      </c>
      <c r="S668" s="12" t="s">
        <v>3032</v>
      </c>
    </row>
    <row r="669" spans="1:19" ht="15" customHeight="1" x14ac:dyDescent="0.25">
      <c r="A669" s="12" t="s">
        <v>3701</v>
      </c>
      <c r="B669" s="12" t="s">
        <v>227</v>
      </c>
      <c r="C669" s="12" t="s">
        <v>228</v>
      </c>
      <c r="D669" s="12" t="s">
        <v>153</v>
      </c>
      <c r="E669" s="12" t="s">
        <v>154</v>
      </c>
      <c r="F669" s="12" t="s">
        <v>76</v>
      </c>
      <c r="G669" s="12" t="s">
        <v>77</v>
      </c>
      <c r="H669" s="12">
        <v>25</v>
      </c>
      <c r="I669" s="12">
        <v>4.5999999999999996</v>
      </c>
      <c r="J669" s="12" t="s">
        <v>1318</v>
      </c>
      <c r="K669" s="12" t="s">
        <v>3028</v>
      </c>
      <c r="L669" s="12" t="s">
        <v>3029</v>
      </c>
      <c r="M669" s="12">
        <v>0</v>
      </c>
      <c r="N669" s="12">
        <v>0</v>
      </c>
      <c r="O669" s="12">
        <v>0</v>
      </c>
      <c r="P669" s="12">
        <v>0</v>
      </c>
      <c r="Q669" s="12" t="s">
        <v>3030</v>
      </c>
      <c r="R669" s="12" t="s">
        <v>3031</v>
      </c>
      <c r="S669" s="12" t="s">
        <v>3032</v>
      </c>
    </row>
    <row r="670" spans="1:19" ht="15" customHeight="1" x14ac:dyDescent="0.25">
      <c r="A670" s="12" t="s">
        <v>3702</v>
      </c>
      <c r="B670" s="12" t="s">
        <v>227</v>
      </c>
      <c r="C670" s="12" t="s">
        <v>228</v>
      </c>
      <c r="D670" s="12" t="s">
        <v>153</v>
      </c>
      <c r="E670" s="12" t="s">
        <v>154</v>
      </c>
      <c r="F670" s="12" t="s">
        <v>84</v>
      </c>
      <c r="G670" s="12" t="s">
        <v>85</v>
      </c>
      <c r="H670" s="12">
        <v>25</v>
      </c>
      <c r="I670" s="12">
        <v>4.5999999999999996</v>
      </c>
      <c r="J670" s="12" t="s">
        <v>1318</v>
      </c>
      <c r="K670" s="12" t="s">
        <v>3028</v>
      </c>
      <c r="L670" s="12" t="s">
        <v>3029</v>
      </c>
      <c r="M670" s="12">
        <v>0</v>
      </c>
      <c r="N670" s="12">
        <v>1</v>
      </c>
      <c r="O670" s="12">
        <v>0</v>
      </c>
      <c r="P670" s="12">
        <v>0</v>
      </c>
      <c r="Q670" s="12" t="s">
        <v>3030</v>
      </c>
      <c r="R670" s="12" t="s">
        <v>3034</v>
      </c>
      <c r="S670" s="12" t="s">
        <v>3032</v>
      </c>
    </row>
    <row r="671" spans="1:19" ht="15" customHeight="1" x14ac:dyDescent="0.25">
      <c r="A671" s="12" t="s">
        <v>3703</v>
      </c>
      <c r="B671" s="12" t="s">
        <v>227</v>
      </c>
      <c r="C671" s="12" t="s">
        <v>228</v>
      </c>
      <c r="D671" s="12" t="s">
        <v>233</v>
      </c>
      <c r="E671" s="12" t="s">
        <v>234</v>
      </c>
      <c r="F671" s="12" t="s">
        <v>26</v>
      </c>
      <c r="G671" s="12" t="s">
        <v>27</v>
      </c>
      <c r="H671" s="12">
        <v>25</v>
      </c>
      <c r="I671" s="12">
        <v>6</v>
      </c>
      <c r="J671" s="12" t="s">
        <v>1318</v>
      </c>
      <c r="K671" s="12" t="s">
        <v>3028</v>
      </c>
      <c r="L671" s="12" t="s">
        <v>3029</v>
      </c>
      <c r="M671" s="12">
        <v>0</v>
      </c>
      <c r="N671" s="12">
        <v>1</v>
      </c>
      <c r="O671" s="12">
        <v>0</v>
      </c>
      <c r="P671" s="12">
        <v>0</v>
      </c>
      <c r="Q671" s="12" t="s">
        <v>3030</v>
      </c>
      <c r="R671" s="12" t="s">
        <v>3034</v>
      </c>
      <c r="S671" s="12" t="s">
        <v>3032</v>
      </c>
    </row>
    <row r="672" spans="1:19" ht="15" customHeight="1" x14ac:dyDescent="0.25">
      <c r="A672" s="12" t="s">
        <v>3704</v>
      </c>
      <c r="B672" s="12" t="s">
        <v>227</v>
      </c>
      <c r="C672" s="12" t="s">
        <v>228</v>
      </c>
      <c r="D672" s="12" t="s">
        <v>233</v>
      </c>
      <c r="E672" s="12" t="s">
        <v>234</v>
      </c>
      <c r="F672" s="12" t="s">
        <v>30</v>
      </c>
      <c r="G672" s="12" t="s">
        <v>31</v>
      </c>
      <c r="H672" s="12">
        <v>25</v>
      </c>
      <c r="I672" s="12">
        <v>6</v>
      </c>
      <c r="J672" s="12" t="s">
        <v>1318</v>
      </c>
      <c r="K672" s="12" t="s">
        <v>3028</v>
      </c>
      <c r="L672" s="12" t="s">
        <v>3029</v>
      </c>
      <c r="M672" s="12">
        <v>0</v>
      </c>
      <c r="N672" s="12">
        <v>0</v>
      </c>
      <c r="O672" s="12">
        <v>0</v>
      </c>
      <c r="P672" s="12">
        <v>0</v>
      </c>
      <c r="Q672" s="12" t="s">
        <v>3030</v>
      </c>
      <c r="R672" s="12" t="s">
        <v>3031</v>
      </c>
      <c r="S672" s="12" t="s">
        <v>3032</v>
      </c>
    </row>
    <row r="673" spans="1:19" ht="15" customHeight="1" x14ac:dyDescent="0.25">
      <c r="A673" s="12" t="s">
        <v>3705</v>
      </c>
      <c r="B673" s="12" t="s">
        <v>227</v>
      </c>
      <c r="C673" s="12" t="s">
        <v>228</v>
      </c>
      <c r="D673" s="12" t="s">
        <v>233</v>
      </c>
      <c r="E673" s="12" t="s">
        <v>234</v>
      </c>
      <c r="F673" s="12" t="s">
        <v>34</v>
      </c>
      <c r="G673" s="12" t="s">
        <v>35</v>
      </c>
      <c r="H673" s="12">
        <v>25</v>
      </c>
      <c r="I673" s="12">
        <v>6</v>
      </c>
      <c r="J673" s="12" t="s">
        <v>1318</v>
      </c>
      <c r="K673" s="12" t="s">
        <v>3028</v>
      </c>
      <c r="L673" s="12" t="s">
        <v>3029</v>
      </c>
      <c r="M673" s="12">
        <v>0</v>
      </c>
      <c r="N673" s="12">
        <v>2</v>
      </c>
      <c r="O673" s="12">
        <v>0</v>
      </c>
      <c r="P673" s="12">
        <v>1</v>
      </c>
      <c r="Q673" s="12" t="s">
        <v>3030</v>
      </c>
      <c r="R673" s="12" t="s">
        <v>3034</v>
      </c>
      <c r="S673" s="12" t="s">
        <v>3032</v>
      </c>
    </row>
    <row r="674" spans="1:19" ht="15" customHeight="1" x14ac:dyDescent="0.25">
      <c r="A674" s="12" t="s">
        <v>3706</v>
      </c>
      <c r="B674" s="12" t="s">
        <v>227</v>
      </c>
      <c r="C674" s="12" t="s">
        <v>228</v>
      </c>
      <c r="D674" s="12" t="s">
        <v>233</v>
      </c>
      <c r="E674" s="12" t="s">
        <v>234</v>
      </c>
      <c r="F674" s="12" t="s">
        <v>52</v>
      </c>
      <c r="G674" s="12" t="s">
        <v>53</v>
      </c>
      <c r="H674" s="12">
        <v>25</v>
      </c>
      <c r="I674" s="12">
        <v>6</v>
      </c>
      <c r="J674" s="12" t="s">
        <v>1318</v>
      </c>
      <c r="K674" s="12" t="s">
        <v>3028</v>
      </c>
      <c r="L674" s="12" t="s">
        <v>3029</v>
      </c>
      <c r="M674" s="12">
        <v>0</v>
      </c>
      <c r="N674" s="12">
        <v>0</v>
      </c>
      <c r="O674" s="12">
        <v>0</v>
      </c>
      <c r="P674" s="12">
        <v>0</v>
      </c>
      <c r="Q674" s="12" t="s">
        <v>3030</v>
      </c>
      <c r="R674" s="12" t="s">
        <v>3031</v>
      </c>
      <c r="S674" s="12" t="s">
        <v>3032</v>
      </c>
    </row>
    <row r="675" spans="1:19" ht="15" customHeight="1" x14ac:dyDescent="0.25">
      <c r="A675" s="12" t="s">
        <v>3707</v>
      </c>
      <c r="B675" s="12" t="s">
        <v>227</v>
      </c>
      <c r="C675" s="12" t="s">
        <v>228</v>
      </c>
      <c r="D675" s="12" t="s">
        <v>233</v>
      </c>
      <c r="E675" s="12" t="s">
        <v>234</v>
      </c>
      <c r="F675" s="12" t="s">
        <v>72</v>
      </c>
      <c r="G675" s="12" t="s">
        <v>73</v>
      </c>
      <c r="H675" s="12">
        <v>25</v>
      </c>
      <c r="I675" s="12">
        <v>6</v>
      </c>
      <c r="J675" s="12" t="s">
        <v>1318</v>
      </c>
      <c r="K675" s="12" t="s">
        <v>3028</v>
      </c>
      <c r="L675" s="12" t="s">
        <v>3029</v>
      </c>
      <c r="M675" s="12">
        <v>0</v>
      </c>
      <c r="N675" s="12">
        <v>0</v>
      </c>
      <c r="O675" s="12">
        <v>0</v>
      </c>
      <c r="P675" s="12">
        <v>0</v>
      </c>
      <c r="Q675" s="12" t="s">
        <v>3030</v>
      </c>
      <c r="R675" s="12" t="s">
        <v>3031</v>
      </c>
      <c r="S675" s="12" t="s">
        <v>3032</v>
      </c>
    </row>
    <row r="676" spans="1:19" ht="15" customHeight="1" x14ac:dyDescent="0.25">
      <c r="A676" s="12" t="s">
        <v>3708</v>
      </c>
      <c r="B676" s="12" t="s">
        <v>227</v>
      </c>
      <c r="C676" s="12" t="s">
        <v>228</v>
      </c>
      <c r="D676" s="12" t="s">
        <v>233</v>
      </c>
      <c r="E676" s="12" t="s">
        <v>234</v>
      </c>
      <c r="F676" s="12" t="s">
        <v>76</v>
      </c>
      <c r="G676" s="12" t="s">
        <v>77</v>
      </c>
      <c r="H676" s="12">
        <v>25</v>
      </c>
      <c r="I676" s="12">
        <v>6</v>
      </c>
      <c r="J676" s="12" t="s">
        <v>1318</v>
      </c>
      <c r="K676" s="12" t="s">
        <v>3028</v>
      </c>
      <c r="L676" s="12" t="s">
        <v>3029</v>
      </c>
      <c r="M676" s="12">
        <v>0</v>
      </c>
      <c r="N676" s="12">
        <v>0</v>
      </c>
      <c r="O676" s="12">
        <v>0</v>
      </c>
      <c r="P676" s="12">
        <v>0</v>
      </c>
      <c r="Q676" s="12" t="s">
        <v>3030</v>
      </c>
      <c r="R676" s="12" t="s">
        <v>3031</v>
      </c>
      <c r="S676" s="12" t="s">
        <v>3032</v>
      </c>
    </row>
    <row r="677" spans="1:19" ht="15" customHeight="1" x14ac:dyDescent="0.25">
      <c r="A677" s="12" t="s">
        <v>3709</v>
      </c>
      <c r="B677" s="12" t="s">
        <v>227</v>
      </c>
      <c r="C677" s="12" t="s">
        <v>228</v>
      </c>
      <c r="D677" s="12" t="s">
        <v>233</v>
      </c>
      <c r="E677" s="12" t="s">
        <v>234</v>
      </c>
      <c r="F677" s="12" t="s">
        <v>84</v>
      </c>
      <c r="G677" s="12" t="s">
        <v>85</v>
      </c>
      <c r="H677" s="12">
        <v>25</v>
      </c>
      <c r="I677" s="12">
        <v>6</v>
      </c>
      <c r="J677" s="12" t="s">
        <v>1318</v>
      </c>
      <c r="K677" s="12" t="s">
        <v>3028</v>
      </c>
      <c r="L677" s="12" t="s">
        <v>3029</v>
      </c>
      <c r="M677" s="12">
        <v>0</v>
      </c>
      <c r="N677" s="12">
        <v>1</v>
      </c>
      <c r="O677" s="12">
        <v>0</v>
      </c>
      <c r="P677" s="12">
        <v>0</v>
      </c>
      <c r="Q677" s="12" t="s">
        <v>3030</v>
      </c>
      <c r="R677" s="12" t="s">
        <v>3034</v>
      </c>
      <c r="S677" s="12" t="s">
        <v>3032</v>
      </c>
    </row>
    <row r="678" spans="1:19" ht="15" customHeight="1" x14ac:dyDescent="0.25">
      <c r="A678" s="12" t="s">
        <v>3710</v>
      </c>
      <c r="B678" s="12" t="s">
        <v>227</v>
      </c>
      <c r="C678" s="12" t="s">
        <v>228</v>
      </c>
      <c r="D678" s="12" t="s">
        <v>195</v>
      </c>
      <c r="E678" s="12" t="s">
        <v>196</v>
      </c>
      <c r="F678" s="12" t="s">
        <v>26</v>
      </c>
      <c r="G678" s="12" t="s">
        <v>27</v>
      </c>
      <c r="H678" s="12">
        <v>25</v>
      </c>
      <c r="I678" s="12">
        <v>7.7</v>
      </c>
      <c r="J678" s="12" t="s">
        <v>1318</v>
      </c>
      <c r="K678" s="12" t="s">
        <v>3028</v>
      </c>
      <c r="L678" s="12" t="s">
        <v>3029</v>
      </c>
      <c r="M678" s="12">
        <v>0</v>
      </c>
      <c r="N678" s="12">
        <v>1</v>
      </c>
      <c r="O678" s="12">
        <v>0</v>
      </c>
      <c r="P678" s="12">
        <v>0</v>
      </c>
      <c r="Q678" s="12" t="s">
        <v>3030</v>
      </c>
      <c r="R678" s="12" t="s">
        <v>3034</v>
      </c>
      <c r="S678" s="12" t="s">
        <v>3032</v>
      </c>
    </row>
    <row r="679" spans="1:19" ht="15" customHeight="1" x14ac:dyDescent="0.25">
      <c r="A679" s="12" t="s">
        <v>3711</v>
      </c>
      <c r="B679" s="12" t="s">
        <v>227</v>
      </c>
      <c r="C679" s="12" t="s">
        <v>228</v>
      </c>
      <c r="D679" s="12" t="s">
        <v>195</v>
      </c>
      <c r="E679" s="12" t="s">
        <v>196</v>
      </c>
      <c r="F679" s="12" t="s">
        <v>30</v>
      </c>
      <c r="G679" s="12" t="s">
        <v>31</v>
      </c>
      <c r="H679" s="12">
        <v>25</v>
      </c>
      <c r="I679" s="12">
        <v>7.7</v>
      </c>
      <c r="J679" s="12" t="s">
        <v>1318</v>
      </c>
      <c r="K679" s="12" t="s">
        <v>3028</v>
      </c>
      <c r="L679" s="12" t="s">
        <v>3029</v>
      </c>
      <c r="M679" s="12">
        <v>0</v>
      </c>
      <c r="N679" s="12">
        <v>0</v>
      </c>
      <c r="O679" s="12">
        <v>0</v>
      </c>
      <c r="P679" s="12">
        <v>0</v>
      </c>
      <c r="Q679" s="12" t="s">
        <v>3030</v>
      </c>
      <c r="R679" s="12" t="s">
        <v>3031</v>
      </c>
      <c r="S679" s="12" t="s">
        <v>3032</v>
      </c>
    </row>
    <row r="680" spans="1:19" ht="15" customHeight="1" x14ac:dyDescent="0.25">
      <c r="A680" s="12" t="s">
        <v>3712</v>
      </c>
      <c r="B680" s="12" t="s">
        <v>227</v>
      </c>
      <c r="C680" s="12" t="s">
        <v>228</v>
      </c>
      <c r="D680" s="12" t="s">
        <v>195</v>
      </c>
      <c r="E680" s="12" t="s">
        <v>196</v>
      </c>
      <c r="F680" s="12" t="s">
        <v>34</v>
      </c>
      <c r="G680" s="12" t="s">
        <v>35</v>
      </c>
      <c r="H680" s="12">
        <v>25</v>
      </c>
      <c r="I680" s="12">
        <v>7.7</v>
      </c>
      <c r="J680" s="12" t="s">
        <v>1318</v>
      </c>
      <c r="K680" s="12" t="s">
        <v>3028</v>
      </c>
      <c r="L680" s="12" t="s">
        <v>3029</v>
      </c>
      <c r="M680" s="12">
        <v>0</v>
      </c>
      <c r="N680" s="12">
        <v>0</v>
      </c>
      <c r="O680" s="12">
        <v>0</v>
      </c>
      <c r="P680" s="12">
        <v>0</v>
      </c>
      <c r="Q680" s="12" t="s">
        <v>3030</v>
      </c>
      <c r="R680" s="12" t="s">
        <v>3031</v>
      </c>
      <c r="S680" s="12" t="s">
        <v>3032</v>
      </c>
    </row>
    <row r="681" spans="1:19" ht="15" customHeight="1" x14ac:dyDescent="0.25">
      <c r="A681" s="12" t="s">
        <v>3713</v>
      </c>
      <c r="B681" s="12" t="s">
        <v>227</v>
      </c>
      <c r="C681" s="12" t="s">
        <v>228</v>
      </c>
      <c r="D681" s="12" t="s">
        <v>195</v>
      </c>
      <c r="E681" s="12" t="s">
        <v>196</v>
      </c>
      <c r="F681" s="12" t="s">
        <v>52</v>
      </c>
      <c r="G681" s="12" t="s">
        <v>53</v>
      </c>
      <c r="H681" s="12">
        <v>25</v>
      </c>
      <c r="I681" s="12">
        <v>7.7</v>
      </c>
      <c r="J681" s="12" t="s">
        <v>1318</v>
      </c>
      <c r="K681" s="12" t="s">
        <v>3028</v>
      </c>
      <c r="L681" s="12" t="s">
        <v>3029</v>
      </c>
      <c r="M681" s="12">
        <v>0</v>
      </c>
      <c r="N681" s="12">
        <v>1</v>
      </c>
      <c r="O681" s="12">
        <v>0</v>
      </c>
      <c r="P681" s="12">
        <v>0</v>
      </c>
      <c r="Q681" s="12" t="s">
        <v>3030</v>
      </c>
      <c r="R681" s="12" t="s">
        <v>3034</v>
      </c>
      <c r="S681" s="12" t="s">
        <v>3032</v>
      </c>
    </row>
    <row r="682" spans="1:19" ht="15" customHeight="1" x14ac:dyDescent="0.25">
      <c r="A682" s="12" t="s">
        <v>3714</v>
      </c>
      <c r="B682" s="12" t="s">
        <v>227</v>
      </c>
      <c r="C682" s="12" t="s">
        <v>228</v>
      </c>
      <c r="D682" s="12" t="s">
        <v>195</v>
      </c>
      <c r="E682" s="12" t="s">
        <v>196</v>
      </c>
      <c r="F682" s="12" t="s">
        <v>72</v>
      </c>
      <c r="G682" s="12" t="s">
        <v>73</v>
      </c>
      <c r="H682" s="12">
        <v>25</v>
      </c>
      <c r="I682" s="12">
        <v>7.7</v>
      </c>
      <c r="J682" s="12" t="s">
        <v>1318</v>
      </c>
      <c r="K682" s="12" t="s">
        <v>3028</v>
      </c>
      <c r="L682" s="12" t="s">
        <v>3029</v>
      </c>
      <c r="M682" s="12">
        <v>0</v>
      </c>
      <c r="N682" s="12">
        <v>0</v>
      </c>
      <c r="O682" s="12">
        <v>0</v>
      </c>
      <c r="P682" s="12">
        <v>0</v>
      </c>
      <c r="Q682" s="12" t="s">
        <v>3030</v>
      </c>
      <c r="R682" s="12" t="s">
        <v>3031</v>
      </c>
      <c r="S682" s="12" t="s">
        <v>3032</v>
      </c>
    </row>
    <row r="683" spans="1:19" ht="15" customHeight="1" x14ac:dyDescent="0.25">
      <c r="A683" s="12" t="s">
        <v>3715</v>
      </c>
      <c r="B683" s="12" t="s">
        <v>227</v>
      </c>
      <c r="C683" s="12" t="s">
        <v>228</v>
      </c>
      <c r="D683" s="12" t="s">
        <v>195</v>
      </c>
      <c r="E683" s="12" t="s">
        <v>196</v>
      </c>
      <c r="F683" s="12" t="s">
        <v>76</v>
      </c>
      <c r="G683" s="12" t="s">
        <v>77</v>
      </c>
      <c r="H683" s="12">
        <v>25</v>
      </c>
      <c r="I683" s="12">
        <v>7.7</v>
      </c>
      <c r="J683" s="12" t="s">
        <v>1318</v>
      </c>
      <c r="K683" s="12" t="s">
        <v>3028</v>
      </c>
      <c r="L683" s="12" t="s">
        <v>3029</v>
      </c>
      <c r="M683" s="12">
        <v>0</v>
      </c>
      <c r="N683" s="12">
        <v>0</v>
      </c>
      <c r="O683" s="12">
        <v>0</v>
      </c>
      <c r="P683" s="12">
        <v>0</v>
      </c>
      <c r="Q683" s="12" t="s">
        <v>3030</v>
      </c>
      <c r="R683" s="12" t="s">
        <v>3031</v>
      </c>
      <c r="S683" s="12" t="s">
        <v>3032</v>
      </c>
    </row>
    <row r="684" spans="1:19" ht="15" customHeight="1" x14ac:dyDescent="0.25">
      <c r="A684" s="12" t="s">
        <v>3716</v>
      </c>
      <c r="B684" s="12" t="s">
        <v>227</v>
      </c>
      <c r="C684" s="12" t="s">
        <v>228</v>
      </c>
      <c r="D684" s="12" t="s">
        <v>195</v>
      </c>
      <c r="E684" s="12" t="s">
        <v>196</v>
      </c>
      <c r="F684" s="12" t="s">
        <v>84</v>
      </c>
      <c r="G684" s="12" t="s">
        <v>85</v>
      </c>
      <c r="H684" s="12">
        <v>25</v>
      </c>
      <c r="I684" s="12">
        <v>7.7</v>
      </c>
      <c r="J684" s="12" t="s">
        <v>1318</v>
      </c>
      <c r="K684" s="12" t="s">
        <v>3028</v>
      </c>
      <c r="L684" s="12" t="s">
        <v>3029</v>
      </c>
      <c r="M684" s="12">
        <v>0</v>
      </c>
      <c r="N684" s="12">
        <v>0</v>
      </c>
      <c r="O684" s="12">
        <v>0</v>
      </c>
      <c r="P684" s="12">
        <v>0</v>
      </c>
      <c r="Q684" s="12" t="s">
        <v>3030</v>
      </c>
      <c r="R684" s="12" t="s">
        <v>3031</v>
      </c>
      <c r="S684" s="12" t="s">
        <v>3032</v>
      </c>
    </row>
    <row r="685" spans="1:19" ht="15" customHeight="1" x14ac:dyDescent="0.25">
      <c r="A685" s="12" t="s">
        <v>3717</v>
      </c>
      <c r="B685" s="12" t="s">
        <v>230</v>
      </c>
      <c r="C685" s="12" t="s">
        <v>231</v>
      </c>
      <c r="D685" s="12" t="s">
        <v>216</v>
      </c>
      <c r="E685" s="12" t="s">
        <v>217</v>
      </c>
      <c r="F685" s="12" t="s">
        <v>4</v>
      </c>
      <c r="G685" s="12" t="s">
        <v>5</v>
      </c>
      <c r="H685" s="12">
        <v>25</v>
      </c>
      <c r="I685" s="12">
        <v>1.1000000000000001</v>
      </c>
      <c r="J685" s="12" t="s">
        <v>1318</v>
      </c>
      <c r="K685" s="12" t="s">
        <v>3028</v>
      </c>
      <c r="L685" s="12" t="s">
        <v>3029</v>
      </c>
      <c r="M685" s="12">
        <v>0</v>
      </c>
      <c r="N685" s="12">
        <v>0</v>
      </c>
      <c r="O685" s="12">
        <v>0</v>
      </c>
      <c r="P685" s="12">
        <v>0</v>
      </c>
      <c r="Q685" s="12" t="s">
        <v>3030</v>
      </c>
      <c r="R685" s="12" t="s">
        <v>3031</v>
      </c>
      <c r="S685" s="12" t="s">
        <v>3032</v>
      </c>
    </row>
    <row r="686" spans="1:19" ht="15" customHeight="1" x14ac:dyDescent="0.25">
      <c r="A686" s="12" t="s">
        <v>3718</v>
      </c>
      <c r="B686" s="12" t="s">
        <v>230</v>
      </c>
      <c r="C686" s="12" t="s">
        <v>231</v>
      </c>
      <c r="D686" s="12" t="s">
        <v>216</v>
      </c>
      <c r="E686" s="12" t="s">
        <v>217</v>
      </c>
      <c r="F686" s="12" t="s">
        <v>26</v>
      </c>
      <c r="G686" s="12" t="s">
        <v>27</v>
      </c>
      <c r="H686" s="12">
        <v>25</v>
      </c>
      <c r="I686" s="12">
        <v>1.1000000000000001</v>
      </c>
      <c r="J686" s="12" t="s">
        <v>1318</v>
      </c>
      <c r="K686" s="12" t="s">
        <v>3028</v>
      </c>
      <c r="L686" s="12" t="s">
        <v>3029</v>
      </c>
      <c r="M686" s="12">
        <v>0</v>
      </c>
      <c r="N686" s="12">
        <v>0</v>
      </c>
      <c r="O686" s="12">
        <v>0</v>
      </c>
      <c r="P686" s="12">
        <v>0</v>
      </c>
      <c r="Q686" s="12" t="s">
        <v>3030</v>
      </c>
      <c r="R686" s="12" t="s">
        <v>3031</v>
      </c>
      <c r="S686" s="12" t="s">
        <v>3032</v>
      </c>
    </row>
    <row r="687" spans="1:19" ht="15" customHeight="1" x14ac:dyDescent="0.25">
      <c r="A687" s="12" t="s">
        <v>3719</v>
      </c>
      <c r="B687" s="12" t="s">
        <v>230</v>
      </c>
      <c r="C687" s="12" t="s">
        <v>231</v>
      </c>
      <c r="D687" s="12" t="s">
        <v>216</v>
      </c>
      <c r="E687" s="12" t="s">
        <v>217</v>
      </c>
      <c r="F687" s="12" t="s">
        <v>30</v>
      </c>
      <c r="G687" s="12" t="s">
        <v>31</v>
      </c>
      <c r="H687" s="12">
        <v>25</v>
      </c>
      <c r="I687" s="12">
        <v>1.1000000000000001</v>
      </c>
      <c r="J687" s="12" t="s">
        <v>1318</v>
      </c>
      <c r="K687" s="12" t="s">
        <v>3028</v>
      </c>
      <c r="L687" s="12" t="s">
        <v>3029</v>
      </c>
      <c r="M687" s="12">
        <v>0</v>
      </c>
      <c r="N687" s="12">
        <v>0</v>
      </c>
      <c r="O687" s="12">
        <v>0</v>
      </c>
      <c r="P687" s="12">
        <v>0</v>
      </c>
      <c r="Q687" s="12" t="s">
        <v>3030</v>
      </c>
      <c r="R687" s="12" t="s">
        <v>3031</v>
      </c>
      <c r="S687" s="12" t="s">
        <v>3032</v>
      </c>
    </row>
    <row r="688" spans="1:19" ht="15" customHeight="1" x14ac:dyDescent="0.25">
      <c r="A688" s="12" t="s">
        <v>3720</v>
      </c>
      <c r="B688" s="12" t="s">
        <v>230</v>
      </c>
      <c r="C688" s="12" t="s">
        <v>231</v>
      </c>
      <c r="D688" s="12" t="s">
        <v>216</v>
      </c>
      <c r="E688" s="12" t="s">
        <v>217</v>
      </c>
      <c r="F688" s="12" t="s">
        <v>34</v>
      </c>
      <c r="G688" s="12" t="s">
        <v>35</v>
      </c>
      <c r="H688" s="12">
        <v>25</v>
      </c>
      <c r="I688" s="12">
        <v>1.1000000000000001</v>
      </c>
      <c r="J688" s="12" t="s">
        <v>1318</v>
      </c>
      <c r="K688" s="12" t="s">
        <v>3028</v>
      </c>
      <c r="L688" s="12" t="s">
        <v>3029</v>
      </c>
      <c r="M688" s="12">
        <v>0</v>
      </c>
      <c r="N688" s="12">
        <v>2</v>
      </c>
      <c r="O688" s="12">
        <v>0</v>
      </c>
      <c r="P688" s="12">
        <v>1</v>
      </c>
      <c r="Q688" s="12" t="s">
        <v>3030</v>
      </c>
      <c r="R688" s="12" t="s">
        <v>3034</v>
      </c>
      <c r="S688" s="12" t="s">
        <v>3032</v>
      </c>
    </row>
    <row r="689" spans="1:19" ht="15" customHeight="1" x14ac:dyDescent="0.25">
      <c r="A689" s="12" t="s">
        <v>3721</v>
      </c>
      <c r="B689" s="12" t="s">
        <v>230</v>
      </c>
      <c r="C689" s="12" t="s">
        <v>231</v>
      </c>
      <c r="D689" s="12" t="s">
        <v>216</v>
      </c>
      <c r="E689" s="12" t="s">
        <v>217</v>
      </c>
      <c r="F689" s="12" t="s">
        <v>52</v>
      </c>
      <c r="G689" s="12" t="s">
        <v>53</v>
      </c>
      <c r="H689" s="12">
        <v>25</v>
      </c>
      <c r="I689" s="12">
        <v>1.1000000000000001</v>
      </c>
      <c r="J689" s="12" t="s">
        <v>1318</v>
      </c>
      <c r="K689" s="12" t="s">
        <v>3028</v>
      </c>
      <c r="L689" s="12" t="s">
        <v>3029</v>
      </c>
      <c r="M689" s="12">
        <v>0</v>
      </c>
      <c r="N689" s="12">
        <v>0</v>
      </c>
      <c r="O689" s="12">
        <v>0</v>
      </c>
      <c r="P689" s="12">
        <v>0</v>
      </c>
      <c r="Q689" s="12" t="s">
        <v>3030</v>
      </c>
      <c r="R689" s="12" t="s">
        <v>3031</v>
      </c>
      <c r="S689" s="12" t="s">
        <v>3032</v>
      </c>
    </row>
    <row r="690" spans="1:19" ht="15" customHeight="1" x14ac:dyDescent="0.25">
      <c r="A690" s="12" t="s">
        <v>3722</v>
      </c>
      <c r="B690" s="12" t="s">
        <v>230</v>
      </c>
      <c r="C690" s="12" t="s">
        <v>231</v>
      </c>
      <c r="D690" s="12" t="s">
        <v>216</v>
      </c>
      <c r="E690" s="12" t="s">
        <v>217</v>
      </c>
      <c r="F690" s="12" t="s">
        <v>72</v>
      </c>
      <c r="G690" s="12" t="s">
        <v>73</v>
      </c>
      <c r="H690" s="12">
        <v>25</v>
      </c>
      <c r="I690" s="12">
        <v>1.1000000000000001</v>
      </c>
      <c r="J690" s="12" t="s">
        <v>1318</v>
      </c>
      <c r="K690" s="12" t="s">
        <v>3028</v>
      </c>
      <c r="L690" s="12" t="s">
        <v>3029</v>
      </c>
      <c r="M690" s="12">
        <v>0</v>
      </c>
      <c r="N690" s="12">
        <v>0</v>
      </c>
      <c r="O690" s="12">
        <v>0</v>
      </c>
      <c r="P690" s="12">
        <v>0</v>
      </c>
      <c r="Q690" s="12" t="s">
        <v>3030</v>
      </c>
      <c r="R690" s="12" t="s">
        <v>3031</v>
      </c>
      <c r="S690" s="12" t="s">
        <v>3032</v>
      </c>
    </row>
    <row r="691" spans="1:19" ht="15" customHeight="1" x14ac:dyDescent="0.25">
      <c r="A691" s="12" t="s">
        <v>3723</v>
      </c>
      <c r="B691" s="12" t="s">
        <v>230</v>
      </c>
      <c r="C691" s="12" t="s">
        <v>231</v>
      </c>
      <c r="D691" s="12" t="s">
        <v>216</v>
      </c>
      <c r="E691" s="12" t="s">
        <v>217</v>
      </c>
      <c r="F691" s="12" t="s">
        <v>76</v>
      </c>
      <c r="G691" s="12" t="s">
        <v>77</v>
      </c>
      <c r="H691" s="12">
        <v>25</v>
      </c>
      <c r="I691" s="12">
        <v>1.1000000000000001</v>
      </c>
      <c r="J691" s="12" t="s">
        <v>1318</v>
      </c>
      <c r="K691" s="12" t="s">
        <v>3028</v>
      </c>
      <c r="L691" s="12" t="s">
        <v>3029</v>
      </c>
      <c r="M691" s="12">
        <v>0</v>
      </c>
      <c r="N691" s="12">
        <v>1</v>
      </c>
      <c r="O691" s="12">
        <v>0</v>
      </c>
      <c r="P691" s="12">
        <v>0</v>
      </c>
      <c r="Q691" s="12" t="s">
        <v>3030</v>
      </c>
      <c r="R691" s="12" t="s">
        <v>3034</v>
      </c>
      <c r="S691" s="12" t="s">
        <v>3032</v>
      </c>
    </row>
    <row r="692" spans="1:19" ht="15" customHeight="1" x14ac:dyDescent="0.25">
      <c r="A692" s="12" t="s">
        <v>3724</v>
      </c>
      <c r="B692" s="12" t="s">
        <v>230</v>
      </c>
      <c r="C692" s="12" t="s">
        <v>231</v>
      </c>
      <c r="D692" s="12" t="s">
        <v>216</v>
      </c>
      <c r="E692" s="12" t="s">
        <v>217</v>
      </c>
      <c r="F692" s="12" t="s">
        <v>84</v>
      </c>
      <c r="G692" s="12" t="s">
        <v>85</v>
      </c>
      <c r="H692" s="12">
        <v>25</v>
      </c>
      <c r="I692" s="12">
        <v>1.1000000000000001</v>
      </c>
      <c r="J692" s="12" t="s">
        <v>1318</v>
      </c>
      <c r="K692" s="12" t="s">
        <v>3028</v>
      </c>
      <c r="L692" s="12" t="s">
        <v>3029</v>
      </c>
      <c r="M692" s="12">
        <v>0</v>
      </c>
      <c r="N692" s="12">
        <v>1</v>
      </c>
      <c r="O692" s="12">
        <v>0</v>
      </c>
      <c r="P692" s="12">
        <v>0</v>
      </c>
      <c r="Q692" s="12" t="s">
        <v>3030</v>
      </c>
      <c r="R692" s="12" t="s">
        <v>3034</v>
      </c>
      <c r="S692" s="12" t="s">
        <v>3032</v>
      </c>
    </row>
    <row r="693" spans="1:19" ht="15" customHeight="1" x14ac:dyDescent="0.25">
      <c r="A693" s="12" t="s">
        <v>3725</v>
      </c>
      <c r="B693" s="12" t="s">
        <v>230</v>
      </c>
      <c r="C693" s="12" t="s">
        <v>231</v>
      </c>
      <c r="D693" s="12" t="s">
        <v>262</v>
      </c>
      <c r="E693" s="12" t="s">
        <v>263</v>
      </c>
      <c r="F693" s="12" t="s">
        <v>4</v>
      </c>
      <c r="G693" s="12" t="s">
        <v>5</v>
      </c>
      <c r="H693" s="12">
        <v>25</v>
      </c>
      <c r="I693" s="12">
        <v>3</v>
      </c>
      <c r="J693" s="12" t="s">
        <v>1318</v>
      </c>
      <c r="K693" s="12" t="s">
        <v>3028</v>
      </c>
      <c r="L693" s="12" t="s">
        <v>3029</v>
      </c>
      <c r="M693" s="12">
        <v>0</v>
      </c>
      <c r="N693" s="12">
        <v>0</v>
      </c>
      <c r="O693" s="12">
        <v>0</v>
      </c>
      <c r="P693" s="12">
        <v>0</v>
      </c>
      <c r="Q693" s="12" t="s">
        <v>3030</v>
      </c>
      <c r="R693" s="12" t="s">
        <v>3031</v>
      </c>
      <c r="S693" s="12" t="s">
        <v>3032</v>
      </c>
    </row>
    <row r="694" spans="1:19" ht="15" customHeight="1" x14ac:dyDescent="0.25">
      <c r="A694" s="12" t="s">
        <v>3726</v>
      </c>
      <c r="B694" s="12" t="s">
        <v>230</v>
      </c>
      <c r="C694" s="12" t="s">
        <v>231</v>
      </c>
      <c r="D694" s="12" t="s">
        <v>262</v>
      </c>
      <c r="E694" s="12" t="s">
        <v>263</v>
      </c>
      <c r="F694" s="12" t="s">
        <v>26</v>
      </c>
      <c r="G694" s="12" t="s">
        <v>27</v>
      </c>
      <c r="H694" s="12">
        <v>25</v>
      </c>
      <c r="I694" s="12">
        <v>3</v>
      </c>
      <c r="J694" s="12" t="s">
        <v>1318</v>
      </c>
      <c r="K694" s="12" t="s">
        <v>3028</v>
      </c>
      <c r="L694" s="12" t="s">
        <v>3029</v>
      </c>
      <c r="M694" s="12">
        <v>0</v>
      </c>
      <c r="N694" s="12">
        <v>1</v>
      </c>
      <c r="O694" s="12">
        <v>0</v>
      </c>
      <c r="P694" s="12">
        <v>0</v>
      </c>
      <c r="Q694" s="12" t="s">
        <v>3030</v>
      </c>
      <c r="R694" s="12" t="s">
        <v>3034</v>
      </c>
      <c r="S694" s="12" t="s">
        <v>3032</v>
      </c>
    </row>
    <row r="695" spans="1:19" ht="15" customHeight="1" x14ac:dyDescent="0.25">
      <c r="A695" s="12" t="s">
        <v>3727</v>
      </c>
      <c r="B695" s="12" t="s">
        <v>230</v>
      </c>
      <c r="C695" s="12" t="s">
        <v>231</v>
      </c>
      <c r="D695" s="12" t="s">
        <v>262</v>
      </c>
      <c r="E695" s="12" t="s">
        <v>263</v>
      </c>
      <c r="F695" s="12" t="s">
        <v>30</v>
      </c>
      <c r="G695" s="12" t="s">
        <v>31</v>
      </c>
      <c r="H695" s="12">
        <v>25</v>
      </c>
      <c r="I695" s="12">
        <v>3</v>
      </c>
      <c r="J695" s="12" t="s">
        <v>1318</v>
      </c>
      <c r="K695" s="12" t="s">
        <v>3028</v>
      </c>
      <c r="L695" s="12" t="s">
        <v>3029</v>
      </c>
      <c r="M695" s="12">
        <v>0</v>
      </c>
      <c r="N695" s="12">
        <v>0</v>
      </c>
      <c r="O695" s="12">
        <v>0</v>
      </c>
      <c r="P695" s="12">
        <v>0</v>
      </c>
      <c r="Q695" s="12" t="s">
        <v>3030</v>
      </c>
      <c r="R695" s="12" t="s">
        <v>3031</v>
      </c>
      <c r="S695" s="12" t="s">
        <v>3032</v>
      </c>
    </row>
    <row r="696" spans="1:19" ht="15" customHeight="1" x14ac:dyDescent="0.25">
      <c r="A696" s="12" t="s">
        <v>3728</v>
      </c>
      <c r="B696" s="12" t="s">
        <v>230</v>
      </c>
      <c r="C696" s="12" t="s">
        <v>231</v>
      </c>
      <c r="D696" s="12" t="s">
        <v>262</v>
      </c>
      <c r="E696" s="12" t="s">
        <v>263</v>
      </c>
      <c r="F696" s="12" t="s">
        <v>34</v>
      </c>
      <c r="G696" s="12" t="s">
        <v>35</v>
      </c>
      <c r="H696" s="12">
        <v>25</v>
      </c>
      <c r="I696" s="12">
        <v>3</v>
      </c>
      <c r="J696" s="12" t="s">
        <v>1318</v>
      </c>
      <c r="K696" s="12" t="s">
        <v>3028</v>
      </c>
      <c r="L696" s="12" t="s">
        <v>3029</v>
      </c>
      <c r="M696" s="12">
        <v>0</v>
      </c>
      <c r="N696" s="12">
        <v>0</v>
      </c>
      <c r="O696" s="12">
        <v>0</v>
      </c>
      <c r="P696" s="12">
        <v>0</v>
      </c>
      <c r="Q696" s="12" t="s">
        <v>3030</v>
      </c>
      <c r="R696" s="12" t="s">
        <v>3031</v>
      </c>
      <c r="S696" s="12" t="s">
        <v>3032</v>
      </c>
    </row>
    <row r="697" spans="1:19" ht="15" customHeight="1" x14ac:dyDescent="0.25">
      <c r="A697" s="12" t="s">
        <v>3729</v>
      </c>
      <c r="B697" s="12" t="s">
        <v>230</v>
      </c>
      <c r="C697" s="12" t="s">
        <v>231</v>
      </c>
      <c r="D697" s="12" t="s">
        <v>262</v>
      </c>
      <c r="E697" s="12" t="s">
        <v>263</v>
      </c>
      <c r="F697" s="12" t="s">
        <v>52</v>
      </c>
      <c r="G697" s="12" t="s">
        <v>53</v>
      </c>
      <c r="H697" s="12">
        <v>25</v>
      </c>
      <c r="I697" s="12">
        <v>3</v>
      </c>
      <c r="J697" s="12" t="s">
        <v>1318</v>
      </c>
      <c r="K697" s="12" t="s">
        <v>3028</v>
      </c>
      <c r="L697" s="12" t="s">
        <v>3029</v>
      </c>
      <c r="M697" s="12">
        <v>0</v>
      </c>
      <c r="N697" s="12">
        <v>1</v>
      </c>
      <c r="O697" s="12">
        <v>0</v>
      </c>
      <c r="P697" s="12">
        <v>0</v>
      </c>
      <c r="Q697" s="12" t="s">
        <v>3030</v>
      </c>
      <c r="R697" s="12" t="s">
        <v>3034</v>
      </c>
      <c r="S697" s="12" t="s">
        <v>3032</v>
      </c>
    </row>
    <row r="698" spans="1:19" ht="15" customHeight="1" x14ac:dyDescent="0.25">
      <c r="A698" s="12" t="s">
        <v>3730</v>
      </c>
      <c r="B698" s="12" t="s">
        <v>230</v>
      </c>
      <c r="C698" s="12" t="s">
        <v>231</v>
      </c>
      <c r="D698" s="12" t="s">
        <v>262</v>
      </c>
      <c r="E698" s="12" t="s">
        <v>263</v>
      </c>
      <c r="F698" s="12" t="s">
        <v>72</v>
      </c>
      <c r="G698" s="12" t="s">
        <v>73</v>
      </c>
      <c r="H698" s="12">
        <v>25</v>
      </c>
      <c r="I698" s="12">
        <v>3</v>
      </c>
      <c r="J698" s="12" t="s">
        <v>1318</v>
      </c>
      <c r="K698" s="12" t="s">
        <v>3028</v>
      </c>
      <c r="L698" s="12" t="s">
        <v>3029</v>
      </c>
      <c r="M698" s="12">
        <v>0</v>
      </c>
      <c r="N698" s="12">
        <v>0</v>
      </c>
      <c r="O698" s="12">
        <v>0</v>
      </c>
      <c r="P698" s="12">
        <v>0</v>
      </c>
      <c r="Q698" s="12" t="s">
        <v>3030</v>
      </c>
      <c r="R698" s="12" t="s">
        <v>3031</v>
      </c>
      <c r="S698" s="12" t="s">
        <v>3032</v>
      </c>
    </row>
    <row r="699" spans="1:19" ht="15" customHeight="1" x14ac:dyDescent="0.25">
      <c r="A699" s="12" t="s">
        <v>3731</v>
      </c>
      <c r="B699" s="12" t="s">
        <v>230</v>
      </c>
      <c r="C699" s="12" t="s">
        <v>231</v>
      </c>
      <c r="D699" s="12" t="s">
        <v>262</v>
      </c>
      <c r="E699" s="12" t="s">
        <v>263</v>
      </c>
      <c r="F699" s="12" t="s">
        <v>76</v>
      </c>
      <c r="G699" s="12" t="s">
        <v>77</v>
      </c>
      <c r="H699" s="12">
        <v>25</v>
      </c>
      <c r="I699" s="12">
        <v>3</v>
      </c>
      <c r="J699" s="12" t="s">
        <v>1318</v>
      </c>
      <c r="K699" s="12" t="s">
        <v>3028</v>
      </c>
      <c r="L699" s="12" t="s">
        <v>3029</v>
      </c>
      <c r="M699" s="12">
        <v>0</v>
      </c>
      <c r="N699" s="12">
        <v>0</v>
      </c>
      <c r="O699" s="12">
        <v>0</v>
      </c>
      <c r="P699" s="12">
        <v>0</v>
      </c>
      <c r="Q699" s="12" t="s">
        <v>3030</v>
      </c>
      <c r="R699" s="12" t="s">
        <v>3031</v>
      </c>
      <c r="S699" s="12" t="s">
        <v>3032</v>
      </c>
    </row>
    <row r="700" spans="1:19" ht="15" customHeight="1" x14ac:dyDescent="0.25">
      <c r="A700" s="12" t="s">
        <v>3732</v>
      </c>
      <c r="B700" s="12" t="s">
        <v>230</v>
      </c>
      <c r="C700" s="12" t="s">
        <v>231</v>
      </c>
      <c r="D700" s="12" t="s">
        <v>262</v>
      </c>
      <c r="E700" s="12" t="s">
        <v>263</v>
      </c>
      <c r="F700" s="12" t="s">
        <v>84</v>
      </c>
      <c r="G700" s="12" t="s">
        <v>85</v>
      </c>
      <c r="H700" s="12">
        <v>25</v>
      </c>
      <c r="I700" s="12">
        <v>3</v>
      </c>
      <c r="J700" s="12" t="s">
        <v>1318</v>
      </c>
      <c r="K700" s="12" t="s">
        <v>3028</v>
      </c>
      <c r="L700" s="12" t="s">
        <v>3029</v>
      </c>
      <c r="M700" s="12">
        <v>0</v>
      </c>
      <c r="N700" s="12">
        <v>1</v>
      </c>
      <c r="O700" s="12">
        <v>0</v>
      </c>
      <c r="P700" s="12">
        <v>0</v>
      </c>
      <c r="Q700" s="12" t="s">
        <v>3030</v>
      </c>
      <c r="R700" s="12" t="s">
        <v>3034</v>
      </c>
      <c r="S700" s="12" t="s">
        <v>3032</v>
      </c>
    </row>
    <row r="701" spans="1:19" ht="15" customHeight="1" x14ac:dyDescent="0.25">
      <c r="A701" s="12" t="s">
        <v>3733</v>
      </c>
      <c r="B701" s="12" t="s">
        <v>230</v>
      </c>
      <c r="C701" s="12" t="s">
        <v>231</v>
      </c>
      <c r="D701" s="12" t="s">
        <v>257</v>
      </c>
      <c r="E701" s="12" t="s">
        <v>258</v>
      </c>
      <c r="F701" s="12" t="s">
        <v>4</v>
      </c>
      <c r="G701" s="12" t="s">
        <v>5</v>
      </c>
      <c r="H701" s="12">
        <v>25</v>
      </c>
      <c r="I701" s="12">
        <v>3.4</v>
      </c>
      <c r="J701" s="12" t="s">
        <v>1318</v>
      </c>
      <c r="K701" s="12" t="s">
        <v>3028</v>
      </c>
      <c r="L701" s="12" t="s">
        <v>3029</v>
      </c>
      <c r="M701" s="12">
        <v>0</v>
      </c>
      <c r="N701" s="12">
        <v>0</v>
      </c>
      <c r="O701" s="12">
        <v>0</v>
      </c>
      <c r="P701" s="12">
        <v>0</v>
      </c>
      <c r="Q701" s="12" t="s">
        <v>3030</v>
      </c>
      <c r="R701" s="12" t="s">
        <v>3031</v>
      </c>
      <c r="S701" s="12" t="s">
        <v>3032</v>
      </c>
    </row>
    <row r="702" spans="1:19" ht="15" customHeight="1" x14ac:dyDescent="0.25">
      <c r="A702" s="12" t="s">
        <v>3734</v>
      </c>
      <c r="B702" s="12" t="s">
        <v>230</v>
      </c>
      <c r="C702" s="12" t="s">
        <v>231</v>
      </c>
      <c r="D702" s="12" t="s">
        <v>257</v>
      </c>
      <c r="E702" s="12" t="s">
        <v>258</v>
      </c>
      <c r="F702" s="12" t="s">
        <v>26</v>
      </c>
      <c r="G702" s="12" t="s">
        <v>27</v>
      </c>
      <c r="H702" s="12">
        <v>25</v>
      </c>
      <c r="I702" s="12">
        <v>3.4</v>
      </c>
      <c r="J702" s="12" t="s">
        <v>1318</v>
      </c>
      <c r="K702" s="12" t="s">
        <v>3028</v>
      </c>
      <c r="L702" s="12" t="s">
        <v>3029</v>
      </c>
      <c r="M702" s="12">
        <v>0</v>
      </c>
      <c r="N702" s="12">
        <v>1</v>
      </c>
      <c r="O702" s="12">
        <v>0</v>
      </c>
      <c r="P702" s="12">
        <v>0</v>
      </c>
      <c r="Q702" s="12" t="s">
        <v>3030</v>
      </c>
      <c r="R702" s="12" t="s">
        <v>3034</v>
      </c>
      <c r="S702" s="12" t="s">
        <v>3032</v>
      </c>
    </row>
    <row r="703" spans="1:19" ht="15" customHeight="1" x14ac:dyDescent="0.25">
      <c r="A703" s="12" t="s">
        <v>3735</v>
      </c>
      <c r="B703" s="12" t="s">
        <v>230</v>
      </c>
      <c r="C703" s="12" t="s">
        <v>231</v>
      </c>
      <c r="D703" s="12" t="s">
        <v>257</v>
      </c>
      <c r="E703" s="12" t="s">
        <v>258</v>
      </c>
      <c r="F703" s="12" t="s">
        <v>30</v>
      </c>
      <c r="G703" s="12" t="s">
        <v>31</v>
      </c>
      <c r="H703" s="12">
        <v>25</v>
      </c>
      <c r="I703" s="12">
        <v>3.4</v>
      </c>
      <c r="J703" s="12" t="s">
        <v>1318</v>
      </c>
      <c r="K703" s="12" t="s">
        <v>3028</v>
      </c>
      <c r="L703" s="12" t="s">
        <v>3029</v>
      </c>
      <c r="M703" s="12">
        <v>0</v>
      </c>
      <c r="N703" s="12">
        <v>0</v>
      </c>
      <c r="O703" s="12">
        <v>0</v>
      </c>
      <c r="P703" s="12">
        <v>0</v>
      </c>
      <c r="Q703" s="12" t="s">
        <v>3030</v>
      </c>
      <c r="R703" s="12" t="s">
        <v>3031</v>
      </c>
      <c r="S703" s="12" t="s">
        <v>3032</v>
      </c>
    </row>
    <row r="704" spans="1:19" ht="15" customHeight="1" x14ac:dyDescent="0.25">
      <c r="A704" s="12" t="s">
        <v>3736</v>
      </c>
      <c r="B704" s="12" t="s">
        <v>230</v>
      </c>
      <c r="C704" s="12" t="s">
        <v>231</v>
      </c>
      <c r="D704" s="12" t="s">
        <v>257</v>
      </c>
      <c r="E704" s="12" t="s">
        <v>258</v>
      </c>
      <c r="F704" s="12" t="s">
        <v>34</v>
      </c>
      <c r="G704" s="12" t="s">
        <v>35</v>
      </c>
      <c r="H704" s="12">
        <v>25</v>
      </c>
      <c r="I704" s="12">
        <v>3.4</v>
      </c>
      <c r="J704" s="12" t="s">
        <v>1318</v>
      </c>
      <c r="K704" s="12" t="s">
        <v>3028</v>
      </c>
      <c r="L704" s="12" t="s">
        <v>3029</v>
      </c>
      <c r="M704" s="12">
        <v>0</v>
      </c>
      <c r="N704" s="12">
        <v>1</v>
      </c>
      <c r="O704" s="12">
        <v>0</v>
      </c>
      <c r="P704" s="12">
        <v>0</v>
      </c>
      <c r="Q704" s="12" t="s">
        <v>3030</v>
      </c>
      <c r="R704" s="12" t="s">
        <v>3034</v>
      </c>
      <c r="S704" s="12" t="s">
        <v>3032</v>
      </c>
    </row>
    <row r="705" spans="1:19" ht="15" customHeight="1" x14ac:dyDescent="0.25">
      <c r="A705" s="12" t="s">
        <v>3737</v>
      </c>
      <c r="B705" s="12" t="s">
        <v>230</v>
      </c>
      <c r="C705" s="12" t="s">
        <v>231</v>
      </c>
      <c r="D705" s="12" t="s">
        <v>257</v>
      </c>
      <c r="E705" s="12" t="s">
        <v>258</v>
      </c>
      <c r="F705" s="12" t="s">
        <v>52</v>
      </c>
      <c r="G705" s="12" t="s">
        <v>53</v>
      </c>
      <c r="H705" s="12">
        <v>25</v>
      </c>
      <c r="I705" s="12">
        <v>3.4</v>
      </c>
      <c r="J705" s="12" t="s">
        <v>1318</v>
      </c>
      <c r="K705" s="12" t="s">
        <v>3028</v>
      </c>
      <c r="L705" s="12" t="s">
        <v>3029</v>
      </c>
      <c r="M705" s="12">
        <v>0</v>
      </c>
      <c r="N705" s="12">
        <v>1</v>
      </c>
      <c r="O705" s="12">
        <v>0</v>
      </c>
      <c r="P705" s="12">
        <v>0</v>
      </c>
      <c r="Q705" s="12" t="s">
        <v>3030</v>
      </c>
      <c r="R705" s="12" t="s">
        <v>3034</v>
      </c>
      <c r="S705" s="12" t="s">
        <v>3032</v>
      </c>
    </row>
    <row r="706" spans="1:19" ht="15" customHeight="1" x14ac:dyDescent="0.25">
      <c r="A706" s="12" t="s">
        <v>3738</v>
      </c>
      <c r="B706" s="12" t="s">
        <v>230</v>
      </c>
      <c r="C706" s="12" t="s">
        <v>231</v>
      </c>
      <c r="D706" s="12" t="s">
        <v>257</v>
      </c>
      <c r="E706" s="12" t="s">
        <v>258</v>
      </c>
      <c r="F706" s="12" t="s">
        <v>72</v>
      </c>
      <c r="G706" s="12" t="s">
        <v>73</v>
      </c>
      <c r="H706" s="12">
        <v>25</v>
      </c>
      <c r="I706" s="12">
        <v>3.4</v>
      </c>
      <c r="J706" s="12" t="s">
        <v>1318</v>
      </c>
      <c r="K706" s="12" t="s">
        <v>3028</v>
      </c>
      <c r="L706" s="12" t="s">
        <v>3029</v>
      </c>
      <c r="M706" s="12">
        <v>0</v>
      </c>
      <c r="N706" s="12">
        <v>1</v>
      </c>
      <c r="O706" s="12">
        <v>0</v>
      </c>
      <c r="P706" s="12">
        <v>0</v>
      </c>
      <c r="Q706" s="12" t="s">
        <v>3030</v>
      </c>
      <c r="R706" s="12" t="s">
        <v>3034</v>
      </c>
      <c r="S706" s="12" t="s">
        <v>3032</v>
      </c>
    </row>
    <row r="707" spans="1:19" ht="15" customHeight="1" x14ac:dyDescent="0.25">
      <c r="A707" s="12" t="s">
        <v>3739</v>
      </c>
      <c r="B707" s="12" t="s">
        <v>230</v>
      </c>
      <c r="C707" s="12" t="s">
        <v>231</v>
      </c>
      <c r="D707" s="12" t="s">
        <v>257</v>
      </c>
      <c r="E707" s="12" t="s">
        <v>258</v>
      </c>
      <c r="F707" s="12" t="s">
        <v>76</v>
      </c>
      <c r="G707" s="12" t="s">
        <v>77</v>
      </c>
      <c r="H707" s="12">
        <v>25</v>
      </c>
      <c r="I707" s="12">
        <v>3.4</v>
      </c>
      <c r="J707" s="12" t="s">
        <v>1318</v>
      </c>
      <c r="K707" s="12" t="s">
        <v>3028</v>
      </c>
      <c r="L707" s="12" t="s">
        <v>3029</v>
      </c>
      <c r="M707" s="12">
        <v>0</v>
      </c>
      <c r="N707" s="12">
        <v>1</v>
      </c>
      <c r="O707" s="12">
        <v>0</v>
      </c>
      <c r="P707" s="12">
        <v>0</v>
      </c>
      <c r="Q707" s="12" t="s">
        <v>3030</v>
      </c>
      <c r="R707" s="12" t="s">
        <v>3034</v>
      </c>
      <c r="S707" s="12" t="s">
        <v>3032</v>
      </c>
    </row>
    <row r="708" spans="1:19" ht="15" customHeight="1" x14ac:dyDescent="0.25">
      <c r="A708" s="12" t="s">
        <v>3740</v>
      </c>
      <c r="B708" s="12" t="s">
        <v>230</v>
      </c>
      <c r="C708" s="12" t="s">
        <v>231</v>
      </c>
      <c r="D708" s="12" t="s">
        <v>257</v>
      </c>
      <c r="E708" s="12" t="s">
        <v>258</v>
      </c>
      <c r="F708" s="12" t="s">
        <v>84</v>
      </c>
      <c r="G708" s="12" t="s">
        <v>85</v>
      </c>
      <c r="H708" s="12">
        <v>25</v>
      </c>
      <c r="I708" s="12">
        <v>3.4</v>
      </c>
      <c r="J708" s="12" t="s">
        <v>1318</v>
      </c>
      <c r="K708" s="12" t="s">
        <v>3028</v>
      </c>
      <c r="L708" s="12" t="s">
        <v>3029</v>
      </c>
      <c r="M708" s="12">
        <v>0</v>
      </c>
      <c r="N708" s="12">
        <v>1</v>
      </c>
      <c r="O708" s="12">
        <v>0</v>
      </c>
      <c r="P708" s="12">
        <v>0</v>
      </c>
      <c r="Q708" s="12" t="s">
        <v>3030</v>
      </c>
      <c r="R708" s="12" t="s">
        <v>3034</v>
      </c>
      <c r="S708" s="12" t="s">
        <v>3032</v>
      </c>
    </row>
    <row r="709" spans="1:19" ht="15" customHeight="1" x14ac:dyDescent="0.25">
      <c r="A709" s="12" t="s">
        <v>3741</v>
      </c>
      <c r="B709" s="12" t="s">
        <v>233</v>
      </c>
      <c r="C709" s="12" t="s">
        <v>234</v>
      </c>
      <c r="D709" s="12" t="s">
        <v>195</v>
      </c>
      <c r="E709" s="12" t="s">
        <v>196</v>
      </c>
      <c r="F709" s="12" t="s">
        <v>26</v>
      </c>
      <c r="G709" s="12" t="s">
        <v>27</v>
      </c>
      <c r="H709" s="12">
        <v>25</v>
      </c>
      <c r="I709" s="12">
        <v>1.7</v>
      </c>
      <c r="J709" s="12" t="s">
        <v>1318</v>
      </c>
      <c r="K709" s="12" t="s">
        <v>3028</v>
      </c>
      <c r="L709" s="12" t="s">
        <v>3029</v>
      </c>
      <c r="M709" s="12">
        <v>0</v>
      </c>
      <c r="N709" s="12">
        <v>1</v>
      </c>
      <c r="O709" s="12">
        <v>0</v>
      </c>
      <c r="P709" s="12">
        <v>0</v>
      </c>
      <c r="Q709" s="12" t="s">
        <v>3030</v>
      </c>
      <c r="R709" s="12" t="s">
        <v>3034</v>
      </c>
      <c r="S709" s="12" t="s">
        <v>3032</v>
      </c>
    </row>
    <row r="710" spans="1:19" ht="15" customHeight="1" x14ac:dyDescent="0.25">
      <c r="A710" s="12" t="s">
        <v>3742</v>
      </c>
      <c r="B710" s="12" t="s">
        <v>233</v>
      </c>
      <c r="C710" s="12" t="s">
        <v>234</v>
      </c>
      <c r="D710" s="12" t="s">
        <v>195</v>
      </c>
      <c r="E710" s="12" t="s">
        <v>196</v>
      </c>
      <c r="F710" s="12" t="s">
        <v>30</v>
      </c>
      <c r="G710" s="12" t="s">
        <v>31</v>
      </c>
      <c r="H710" s="12">
        <v>25</v>
      </c>
      <c r="I710" s="12">
        <v>1.7</v>
      </c>
      <c r="J710" s="12" t="s">
        <v>1318</v>
      </c>
      <c r="K710" s="12" t="s">
        <v>3028</v>
      </c>
      <c r="L710" s="12" t="s">
        <v>3029</v>
      </c>
      <c r="M710" s="12">
        <v>0</v>
      </c>
      <c r="N710" s="12">
        <v>0</v>
      </c>
      <c r="O710" s="12">
        <v>0</v>
      </c>
      <c r="P710" s="12">
        <v>0</v>
      </c>
      <c r="Q710" s="12" t="s">
        <v>3030</v>
      </c>
      <c r="R710" s="12" t="s">
        <v>3031</v>
      </c>
      <c r="S710" s="12" t="s">
        <v>3032</v>
      </c>
    </row>
    <row r="711" spans="1:19" ht="15" customHeight="1" x14ac:dyDescent="0.25">
      <c r="A711" s="12" t="s">
        <v>3743</v>
      </c>
      <c r="B711" s="12" t="s">
        <v>233</v>
      </c>
      <c r="C711" s="12" t="s">
        <v>234</v>
      </c>
      <c r="D711" s="12" t="s">
        <v>195</v>
      </c>
      <c r="E711" s="12" t="s">
        <v>196</v>
      </c>
      <c r="F711" s="12" t="s">
        <v>34</v>
      </c>
      <c r="G711" s="12" t="s">
        <v>35</v>
      </c>
      <c r="H711" s="12">
        <v>25</v>
      </c>
      <c r="I711" s="12">
        <v>1.7</v>
      </c>
      <c r="J711" s="12" t="s">
        <v>1318</v>
      </c>
      <c r="K711" s="12" t="s">
        <v>3028</v>
      </c>
      <c r="L711" s="12" t="s">
        <v>3029</v>
      </c>
      <c r="M711" s="12">
        <v>0</v>
      </c>
      <c r="N711" s="12">
        <v>0</v>
      </c>
      <c r="O711" s="12">
        <v>0</v>
      </c>
      <c r="P711" s="12">
        <v>0</v>
      </c>
      <c r="Q711" s="12" t="s">
        <v>3030</v>
      </c>
      <c r="R711" s="12" t="s">
        <v>3031</v>
      </c>
      <c r="S711" s="12" t="s">
        <v>3032</v>
      </c>
    </row>
    <row r="712" spans="1:19" ht="15" customHeight="1" x14ac:dyDescent="0.25">
      <c r="A712" s="12" t="s">
        <v>3744</v>
      </c>
      <c r="B712" s="12" t="s">
        <v>233</v>
      </c>
      <c r="C712" s="12" t="s">
        <v>234</v>
      </c>
      <c r="D712" s="12" t="s">
        <v>195</v>
      </c>
      <c r="E712" s="12" t="s">
        <v>196</v>
      </c>
      <c r="F712" s="12" t="s">
        <v>52</v>
      </c>
      <c r="G712" s="12" t="s">
        <v>53</v>
      </c>
      <c r="H712" s="12">
        <v>25</v>
      </c>
      <c r="I712" s="12">
        <v>1.7</v>
      </c>
      <c r="J712" s="12" t="s">
        <v>1318</v>
      </c>
      <c r="K712" s="12" t="s">
        <v>3028</v>
      </c>
      <c r="L712" s="12" t="s">
        <v>3029</v>
      </c>
      <c r="M712" s="12">
        <v>0</v>
      </c>
      <c r="N712" s="12">
        <v>1</v>
      </c>
      <c r="O712" s="12">
        <v>0</v>
      </c>
      <c r="P712" s="12">
        <v>0</v>
      </c>
      <c r="Q712" s="12" t="s">
        <v>3030</v>
      </c>
      <c r="R712" s="12" t="s">
        <v>3034</v>
      </c>
      <c r="S712" s="12" t="s">
        <v>3032</v>
      </c>
    </row>
    <row r="713" spans="1:19" ht="15" customHeight="1" x14ac:dyDescent="0.25">
      <c r="A713" s="12" t="s">
        <v>3745</v>
      </c>
      <c r="B713" s="12" t="s">
        <v>233</v>
      </c>
      <c r="C713" s="12" t="s">
        <v>234</v>
      </c>
      <c r="D713" s="12" t="s">
        <v>195</v>
      </c>
      <c r="E713" s="12" t="s">
        <v>196</v>
      </c>
      <c r="F713" s="12" t="s">
        <v>72</v>
      </c>
      <c r="G713" s="12" t="s">
        <v>73</v>
      </c>
      <c r="H713" s="12">
        <v>25</v>
      </c>
      <c r="I713" s="12">
        <v>1.7</v>
      </c>
      <c r="J713" s="12" t="s">
        <v>1318</v>
      </c>
      <c r="K713" s="12" t="s">
        <v>3028</v>
      </c>
      <c r="L713" s="12" t="s">
        <v>3029</v>
      </c>
      <c r="M713" s="12">
        <v>0</v>
      </c>
      <c r="N713" s="12">
        <v>0</v>
      </c>
      <c r="O713" s="12">
        <v>0</v>
      </c>
      <c r="P713" s="12">
        <v>0</v>
      </c>
      <c r="Q713" s="12" t="s">
        <v>3030</v>
      </c>
      <c r="R713" s="12" t="s">
        <v>3031</v>
      </c>
      <c r="S713" s="12" t="s">
        <v>3032</v>
      </c>
    </row>
    <row r="714" spans="1:19" ht="15" customHeight="1" x14ac:dyDescent="0.25">
      <c r="A714" s="12" t="s">
        <v>3746</v>
      </c>
      <c r="B714" s="12" t="s">
        <v>233</v>
      </c>
      <c r="C714" s="12" t="s">
        <v>234</v>
      </c>
      <c r="D714" s="12" t="s">
        <v>195</v>
      </c>
      <c r="E714" s="12" t="s">
        <v>196</v>
      </c>
      <c r="F714" s="12" t="s">
        <v>76</v>
      </c>
      <c r="G714" s="12" t="s">
        <v>77</v>
      </c>
      <c r="H714" s="12">
        <v>25</v>
      </c>
      <c r="I714" s="12">
        <v>1.7</v>
      </c>
      <c r="J714" s="12" t="s">
        <v>1318</v>
      </c>
      <c r="K714" s="12" t="s">
        <v>3028</v>
      </c>
      <c r="L714" s="12" t="s">
        <v>3029</v>
      </c>
      <c r="M714" s="12">
        <v>0</v>
      </c>
      <c r="N714" s="12">
        <v>0</v>
      </c>
      <c r="O714" s="12">
        <v>0</v>
      </c>
      <c r="P714" s="12">
        <v>0</v>
      </c>
      <c r="Q714" s="12" t="s">
        <v>3030</v>
      </c>
      <c r="R714" s="12" t="s">
        <v>3031</v>
      </c>
      <c r="S714" s="12" t="s">
        <v>3032</v>
      </c>
    </row>
    <row r="715" spans="1:19" ht="15" customHeight="1" x14ac:dyDescent="0.25">
      <c r="A715" s="12" t="s">
        <v>3747</v>
      </c>
      <c r="B715" s="12" t="s">
        <v>233</v>
      </c>
      <c r="C715" s="12" t="s">
        <v>234</v>
      </c>
      <c r="D715" s="12" t="s">
        <v>195</v>
      </c>
      <c r="E715" s="12" t="s">
        <v>196</v>
      </c>
      <c r="F715" s="12" t="s">
        <v>84</v>
      </c>
      <c r="G715" s="12" t="s">
        <v>85</v>
      </c>
      <c r="H715" s="12">
        <v>25</v>
      </c>
      <c r="I715" s="12">
        <v>1.7</v>
      </c>
      <c r="J715" s="12" t="s">
        <v>1318</v>
      </c>
      <c r="K715" s="12" t="s">
        <v>3028</v>
      </c>
      <c r="L715" s="12" t="s">
        <v>3029</v>
      </c>
      <c r="M715" s="12">
        <v>0</v>
      </c>
      <c r="N715" s="12">
        <v>0</v>
      </c>
      <c r="O715" s="12">
        <v>0</v>
      </c>
      <c r="P715" s="12">
        <v>0</v>
      </c>
      <c r="Q715" s="12" t="s">
        <v>3030</v>
      </c>
      <c r="R715" s="12" t="s">
        <v>3031</v>
      </c>
      <c r="S715" s="12" t="s">
        <v>3032</v>
      </c>
    </row>
    <row r="716" spans="1:19" ht="15" customHeight="1" x14ac:dyDescent="0.25">
      <c r="A716" s="12" t="s">
        <v>3748</v>
      </c>
      <c r="B716" s="12" t="s">
        <v>233</v>
      </c>
      <c r="C716" s="12" t="s">
        <v>234</v>
      </c>
      <c r="D716" s="12" t="s">
        <v>153</v>
      </c>
      <c r="E716" s="12" t="s">
        <v>154</v>
      </c>
      <c r="F716" s="12" t="s">
        <v>26</v>
      </c>
      <c r="G716" s="12" t="s">
        <v>27</v>
      </c>
      <c r="H716" s="12">
        <v>25</v>
      </c>
      <c r="I716" s="12">
        <v>1.9</v>
      </c>
      <c r="J716" s="12" t="s">
        <v>1318</v>
      </c>
      <c r="K716" s="12" t="s">
        <v>3028</v>
      </c>
      <c r="L716" s="12" t="s">
        <v>3029</v>
      </c>
      <c r="M716" s="12">
        <v>0</v>
      </c>
      <c r="N716" s="12">
        <v>1</v>
      </c>
      <c r="O716" s="12">
        <v>0</v>
      </c>
      <c r="P716" s="12">
        <v>0</v>
      </c>
      <c r="Q716" s="12" t="s">
        <v>3030</v>
      </c>
      <c r="R716" s="12" t="s">
        <v>3034</v>
      </c>
      <c r="S716" s="12" t="s">
        <v>3032</v>
      </c>
    </row>
    <row r="717" spans="1:19" ht="15" customHeight="1" x14ac:dyDescent="0.25">
      <c r="A717" s="12" t="s">
        <v>3749</v>
      </c>
      <c r="B717" s="12" t="s">
        <v>233</v>
      </c>
      <c r="C717" s="12" t="s">
        <v>234</v>
      </c>
      <c r="D717" s="12" t="s">
        <v>153</v>
      </c>
      <c r="E717" s="12" t="s">
        <v>154</v>
      </c>
      <c r="F717" s="12" t="s">
        <v>30</v>
      </c>
      <c r="G717" s="12" t="s">
        <v>31</v>
      </c>
      <c r="H717" s="12">
        <v>25</v>
      </c>
      <c r="I717" s="12">
        <v>1.9</v>
      </c>
      <c r="J717" s="12" t="s">
        <v>1318</v>
      </c>
      <c r="K717" s="12" t="s">
        <v>3028</v>
      </c>
      <c r="L717" s="12" t="s">
        <v>3029</v>
      </c>
      <c r="M717" s="12">
        <v>0</v>
      </c>
      <c r="N717" s="12">
        <v>0</v>
      </c>
      <c r="O717" s="12">
        <v>0</v>
      </c>
      <c r="P717" s="12">
        <v>0</v>
      </c>
      <c r="Q717" s="12" t="s">
        <v>3030</v>
      </c>
      <c r="R717" s="12" t="s">
        <v>3031</v>
      </c>
      <c r="S717" s="12" t="s">
        <v>3032</v>
      </c>
    </row>
    <row r="718" spans="1:19" ht="15" customHeight="1" x14ac:dyDescent="0.25">
      <c r="A718" s="12" t="s">
        <v>3750</v>
      </c>
      <c r="B718" s="12" t="s">
        <v>233</v>
      </c>
      <c r="C718" s="12" t="s">
        <v>234</v>
      </c>
      <c r="D718" s="12" t="s">
        <v>153</v>
      </c>
      <c r="E718" s="12" t="s">
        <v>154</v>
      </c>
      <c r="F718" s="12" t="s">
        <v>34</v>
      </c>
      <c r="G718" s="12" t="s">
        <v>35</v>
      </c>
      <c r="H718" s="12">
        <v>25</v>
      </c>
      <c r="I718" s="12">
        <v>1.9</v>
      </c>
      <c r="J718" s="12" t="s">
        <v>1318</v>
      </c>
      <c r="K718" s="12" t="s">
        <v>3028</v>
      </c>
      <c r="L718" s="12" t="s">
        <v>3029</v>
      </c>
      <c r="M718" s="12">
        <v>0</v>
      </c>
      <c r="N718" s="12">
        <v>0</v>
      </c>
      <c r="O718" s="12">
        <v>0</v>
      </c>
      <c r="P718" s="12">
        <v>0</v>
      </c>
      <c r="Q718" s="12" t="s">
        <v>3030</v>
      </c>
      <c r="R718" s="12" t="s">
        <v>3031</v>
      </c>
      <c r="S718" s="12" t="s">
        <v>3032</v>
      </c>
    </row>
    <row r="719" spans="1:19" ht="15" customHeight="1" x14ac:dyDescent="0.25">
      <c r="A719" s="12" t="s">
        <v>3751</v>
      </c>
      <c r="B719" s="12" t="s">
        <v>233</v>
      </c>
      <c r="C719" s="12" t="s">
        <v>234</v>
      </c>
      <c r="D719" s="12" t="s">
        <v>153</v>
      </c>
      <c r="E719" s="12" t="s">
        <v>154</v>
      </c>
      <c r="F719" s="12" t="s">
        <v>38</v>
      </c>
      <c r="G719" s="12" t="s">
        <v>39</v>
      </c>
      <c r="H719" s="12">
        <v>25</v>
      </c>
      <c r="I719" s="12">
        <v>1.9</v>
      </c>
      <c r="J719" s="12" t="s">
        <v>1318</v>
      </c>
      <c r="K719" s="12" t="s">
        <v>3028</v>
      </c>
      <c r="L719" s="12" t="s">
        <v>3029</v>
      </c>
      <c r="M719" s="12">
        <v>0</v>
      </c>
      <c r="N719" s="12">
        <v>1</v>
      </c>
      <c r="O719" s="12">
        <v>0</v>
      </c>
      <c r="P719" s="12">
        <v>0</v>
      </c>
      <c r="Q719" s="12" t="s">
        <v>3030</v>
      </c>
      <c r="R719" s="12" t="s">
        <v>3034</v>
      </c>
      <c r="S719" s="12" t="s">
        <v>3032</v>
      </c>
    </row>
    <row r="720" spans="1:19" ht="15" customHeight="1" x14ac:dyDescent="0.25">
      <c r="A720" s="12" t="s">
        <v>3752</v>
      </c>
      <c r="B720" s="12" t="s">
        <v>233</v>
      </c>
      <c r="C720" s="12" t="s">
        <v>234</v>
      </c>
      <c r="D720" s="12" t="s">
        <v>153</v>
      </c>
      <c r="E720" s="12" t="s">
        <v>154</v>
      </c>
      <c r="F720" s="12" t="s">
        <v>52</v>
      </c>
      <c r="G720" s="12" t="s">
        <v>53</v>
      </c>
      <c r="H720" s="12">
        <v>25</v>
      </c>
      <c r="I720" s="12">
        <v>1.9</v>
      </c>
      <c r="J720" s="12" t="s">
        <v>1318</v>
      </c>
      <c r="K720" s="12" t="s">
        <v>3028</v>
      </c>
      <c r="L720" s="12" t="s">
        <v>3029</v>
      </c>
      <c r="M720" s="12">
        <v>0</v>
      </c>
      <c r="N720" s="12">
        <v>0</v>
      </c>
      <c r="O720" s="12">
        <v>0</v>
      </c>
      <c r="P720" s="12">
        <v>0</v>
      </c>
      <c r="Q720" s="12" t="s">
        <v>3030</v>
      </c>
      <c r="R720" s="12" t="s">
        <v>3031</v>
      </c>
      <c r="S720" s="12" t="s">
        <v>3032</v>
      </c>
    </row>
    <row r="721" spans="1:19" ht="15" customHeight="1" x14ac:dyDescent="0.25">
      <c r="A721" s="12" t="s">
        <v>3753</v>
      </c>
      <c r="B721" s="12" t="s">
        <v>233</v>
      </c>
      <c r="C721" s="12" t="s">
        <v>234</v>
      </c>
      <c r="D721" s="12" t="s">
        <v>153</v>
      </c>
      <c r="E721" s="12" t="s">
        <v>154</v>
      </c>
      <c r="F721" s="12" t="s">
        <v>72</v>
      </c>
      <c r="G721" s="12" t="s">
        <v>73</v>
      </c>
      <c r="H721" s="12">
        <v>25</v>
      </c>
      <c r="I721" s="12">
        <v>1.9</v>
      </c>
      <c r="J721" s="12" t="s">
        <v>1318</v>
      </c>
      <c r="K721" s="12" t="s">
        <v>3028</v>
      </c>
      <c r="L721" s="12" t="s">
        <v>3029</v>
      </c>
      <c r="M721" s="12">
        <v>0</v>
      </c>
      <c r="N721" s="12">
        <v>0</v>
      </c>
      <c r="O721" s="12">
        <v>0</v>
      </c>
      <c r="P721" s="12">
        <v>0</v>
      </c>
      <c r="Q721" s="12" t="s">
        <v>3030</v>
      </c>
      <c r="R721" s="12" t="s">
        <v>3031</v>
      </c>
      <c r="S721" s="12" t="s">
        <v>3032</v>
      </c>
    </row>
    <row r="722" spans="1:19" ht="15" customHeight="1" x14ac:dyDescent="0.25">
      <c r="A722" s="12" t="s">
        <v>3754</v>
      </c>
      <c r="B722" s="12" t="s">
        <v>233</v>
      </c>
      <c r="C722" s="12" t="s">
        <v>234</v>
      </c>
      <c r="D722" s="12" t="s">
        <v>153</v>
      </c>
      <c r="E722" s="12" t="s">
        <v>154</v>
      </c>
      <c r="F722" s="12" t="s">
        <v>76</v>
      </c>
      <c r="G722" s="12" t="s">
        <v>77</v>
      </c>
      <c r="H722" s="12">
        <v>25</v>
      </c>
      <c r="I722" s="12">
        <v>1.9</v>
      </c>
      <c r="J722" s="12" t="s">
        <v>1318</v>
      </c>
      <c r="K722" s="12" t="s">
        <v>3028</v>
      </c>
      <c r="L722" s="12" t="s">
        <v>3029</v>
      </c>
      <c r="M722" s="12">
        <v>0</v>
      </c>
      <c r="N722" s="12">
        <v>0</v>
      </c>
      <c r="O722" s="12">
        <v>0</v>
      </c>
      <c r="P722" s="12">
        <v>0</v>
      </c>
      <c r="Q722" s="12" t="s">
        <v>3030</v>
      </c>
      <c r="R722" s="12" t="s">
        <v>3031</v>
      </c>
      <c r="S722" s="12" t="s">
        <v>3032</v>
      </c>
    </row>
    <row r="723" spans="1:19" ht="15" customHeight="1" x14ac:dyDescent="0.25">
      <c r="A723" s="12" t="s">
        <v>3755</v>
      </c>
      <c r="B723" s="12" t="s">
        <v>233</v>
      </c>
      <c r="C723" s="12" t="s">
        <v>234</v>
      </c>
      <c r="D723" s="12" t="s">
        <v>153</v>
      </c>
      <c r="E723" s="12" t="s">
        <v>154</v>
      </c>
      <c r="F723" s="12" t="s">
        <v>84</v>
      </c>
      <c r="G723" s="12" t="s">
        <v>85</v>
      </c>
      <c r="H723" s="12">
        <v>25</v>
      </c>
      <c r="I723" s="12">
        <v>1.9</v>
      </c>
      <c r="J723" s="12" t="s">
        <v>1318</v>
      </c>
      <c r="K723" s="12" t="s">
        <v>3028</v>
      </c>
      <c r="L723" s="12" t="s">
        <v>3029</v>
      </c>
      <c r="M723" s="12">
        <v>0</v>
      </c>
      <c r="N723" s="12">
        <v>1</v>
      </c>
      <c r="O723" s="12">
        <v>0</v>
      </c>
      <c r="P723" s="12">
        <v>0</v>
      </c>
      <c r="Q723" s="12" t="s">
        <v>3030</v>
      </c>
      <c r="R723" s="12" t="s">
        <v>3034</v>
      </c>
      <c r="S723" s="12" t="s">
        <v>3032</v>
      </c>
    </row>
    <row r="724" spans="1:19" ht="15" customHeight="1" x14ac:dyDescent="0.25">
      <c r="A724" s="12" t="s">
        <v>3756</v>
      </c>
      <c r="B724" s="12" t="s">
        <v>233</v>
      </c>
      <c r="C724" s="12" t="s">
        <v>234</v>
      </c>
      <c r="D724" s="12" t="s">
        <v>207</v>
      </c>
      <c r="E724" s="12" t="s">
        <v>208</v>
      </c>
      <c r="F724" s="12" t="s">
        <v>26</v>
      </c>
      <c r="G724" s="12" t="s">
        <v>27</v>
      </c>
      <c r="H724" s="12">
        <v>25</v>
      </c>
      <c r="I724" s="12">
        <v>2.4</v>
      </c>
      <c r="J724" s="12" t="s">
        <v>1318</v>
      </c>
      <c r="K724" s="12" t="s">
        <v>3028</v>
      </c>
      <c r="L724" s="12" t="s">
        <v>3029</v>
      </c>
      <c r="M724" s="12">
        <v>0</v>
      </c>
      <c r="N724" s="12">
        <v>1</v>
      </c>
      <c r="O724" s="12">
        <v>0</v>
      </c>
      <c r="P724" s="12">
        <v>0</v>
      </c>
      <c r="Q724" s="12" t="s">
        <v>3030</v>
      </c>
      <c r="R724" s="12" t="s">
        <v>3034</v>
      </c>
      <c r="S724" s="12" t="s">
        <v>3032</v>
      </c>
    </row>
    <row r="725" spans="1:19" ht="15" customHeight="1" x14ac:dyDescent="0.25">
      <c r="A725" s="12" t="s">
        <v>3757</v>
      </c>
      <c r="B725" s="12" t="s">
        <v>233</v>
      </c>
      <c r="C725" s="12" t="s">
        <v>234</v>
      </c>
      <c r="D725" s="12" t="s">
        <v>207</v>
      </c>
      <c r="E725" s="12" t="s">
        <v>208</v>
      </c>
      <c r="F725" s="12" t="s">
        <v>30</v>
      </c>
      <c r="G725" s="12" t="s">
        <v>31</v>
      </c>
      <c r="H725" s="12">
        <v>25</v>
      </c>
      <c r="I725" s="12">
        <v>2.4</v>
      </c>
      <c r="J725" s="12" t="s">
        <v>1318</v>
      </c>
      <c r="K725" s="12" t="s">
        <v>3028</v>
      </c>
      <c r="L725" s="12" t="s">
        <v>3029</v>
      </c>
      <c r="M725" s="12">
        <v>0</v>
      </c>
      <c r="N725" s="12">
        <v>0</v>
      </c>
      <c r="O725" s="12">
        <v>0</v>
      </c>
      <c r="P725" s="12">
        <v>0</v>
      </c>
      <c r="Q725" s="12" t="s">
        <v>3030</v>
      </c>
      <c r="R725" s="12" t="s">
        <v>3031</v>
      </c>
      <c r="S725" s="12" t="s">
        <v>3032</v>
      </c>
    </row>
    <row r="726" spans="1:19" ht="15" customHeight="1" x14ac:dyDescent="0.25">
      <c r="A726" s="12" t="s">
        <v>3758</v>
      </c>
      <c r="B726" s="12" t="s">
        <v>233</v>
      </c>
      <c r="C726" s="12" t="s">
        <v>234</v>
      </c>
      <c r="D726" s="12" t="s">
        <v>207</v>
      </c>
      <c r="E726" s="12" t="s">
        <v>208</v>
      </c>
      <c r="F726" s="12" t="s">
        <v>34</v>
      </c>
      <c r="G726" s="12" t="s">
        <v>35</v>
      </c>
      <c r="H726" s="12">
        <v>25</v>
      </c>
      <c r="I726" s="12">
        <v>2.4</v>
      </c>
      <c r="J726" s="12" t="s">
        <v>1318</v>
      </c>
      <c r="K726" s="12" t="s">
        <v>3028</v>
      </c>
      <c r="L726" s="12" t="s">
        <v>3029</v>
      </c>
      <c r="M726" s="12">
        <v>0</v>
      </c>
      <c r="N726" s="12">
        <v>0</v>
      </c>
      <c r="O726" s="12">
        <v>0</v>
      </c>
      <c r="P726" s="12">
        <v>0</v>
      </c>
      <c r="Q726" s="12" t="s">
        <v>3030</v>
      </c>
      <c r="R726" s="12" t="s">
        <v>3031</v>
      </c>
      <c r="S726" s="12" t="s">
        <v>3032</v>
      </c>
    </row>
    <row r="727" spans="1:19" ht="15" customHeight="1" x14ac:dyDescent="0.25">
      <c r="A727" s="12" t="s">
        <v>3759</v>
      </c>
      <c r="B727" s="12" t="s">
        <v>233</v>
      </c>
      <c r="C727" s="12" t="s">
        <v>234</v>
      </c>
      <c r="D727" s="12" t="s">
        <v>207</v>
      </c>
      <c r="E727" s="12" t="s">
        <v>208</v>
      </c>
      <c r="F727" s="12" t="s">
        <v>52</v>
      </c>
      <c r="G727" s="12" t="s">
        <v>53</v>
      </c>
      <c r="H727" s="12">
        <v>25</v>
      </c>
      <c r="I727" s="12">
        <v>2.4</v>
      </c>
      <c r="J727" s="12" t="s">
        <v>1318</v>
      </c>
      <c r="K727" s="12" t="s">
        <v>3028</v>
      </c>
      <c r="L727" s="12" t="s">
        <v>3029</v>
      </c>
      <c r="M727" s="12">
        <v>0</v>
      </c>
      <c r="N727" s="12">
        <v>0</v>
      </c>
      <c r="O727" s="12">
        <v>0</v>
      </c>
      <c r="P727" s="12">
        <v>0</v>
      </c>
      <c r="Q727" s="12" t="s">
        <v>3030</v>
      </c>
      <c r="R727" s="12" t="s">
        <v>3031</v>
      </c>
      <c r="S727" s="12" t="s">
        <v>3032</v>
      </c>
    </row>
    <row r="728" spans="1:19" ht="15" customHeight="1" x14ac:dyDescent="0.25">
      <c r="A728" s="12" t="s">
        <v>3760</v>
      </c>
      <c r="B728" s="12" t="s">
        <v>233</v>
      </c>
      <c r="C728" s="12" t="s">
        <v>234</v>
      </c>
      <c r="D728" s="12" t="s">
        <v>207</v>
      </c>
      <c r="E728" s="12" t="s">
        <v>208</v>
      </c>
      <c r="F728" s="12" t="s">
        <v>72</v>
      </c>
      <c r="G728" s="12" t="s">
        <v>73</v>
      </c>
      <c r="H728" s="12">
        <v>25</v>
      </c>
      <c r="I728" s="12">
        <v>2.4</v>
      </c>
      <c r="J728" s="12" t="s">
        <v>1318</v>
      </c>
      <c r="K728" s="12" t="s">
        <v>3028</v>
      </c>
      <c r="L728" s="12" t="s">
        <v>3029</v>
      </c>
      <c r="M728" s="12">
        <v>0</v>
      </c>
      <c r="N728" s="12">
        <v>1</v>
      </c>
      <c r="O728" s="12">
        <v>0</v>
      </c>
      <c r="P728" s="12">
        <v>0</v>
      </c>
      <c r="Q728" s="12" t="s">
        <v>3030</v>
      </c>
      <c r="R728" s="12" t="s">
        <v>3034</v>
      </c>
      <c r="S728" s="12" t="s">
        <v>3032</v>
      </c>
    </row>
    <row r="729" spans="1:19" ht="15" customHeight="1" x14ac:dyDescent="0.25">
      <c r="A729" s="12" t="s">
        <v>3761</v>
      </c>
      <c r="B729" s="12" t="s">
        <v>233</v>
      </c>
      <c r="C729" s="12" t="s">
        <v>234</v>
      </c>
      <c r="D729" s="12" t="s">
        <v>207</v>
      </c>
      <c r="E729" s="12" t="s">
        <v>208</v>
      </c>
      <c r="F729" s="12" t="s">
        <v>76</v>
      </c>
      <c r="G729" s="12" t="s">
        <v>77</v>
      </c>
      <c r="H729" s="12">
        <v>25</v>
      </c>
      <c r="I729" s="12">
        <v>2.4</v>
      </c>
      <c r="J729" s="12" t="s">
        <v>1318</v>
      </c>
      <c r="K729" s="12" t="s">
        <v>3028</v>
      </c>
      <c r="L729" s="12" t="s">
        <v>3029</v>
      </c>
      <c r="M729" s="12">
        <v>0</v>
      </c>
      <c r="N729" s="12">
        <v>0</v>
      </c>
      <c r="O729" s="12">
        <v>0</v>
      </c>
      <c r="P729" s="12">
        <v>0</v>
      </c>
      <c r="Q729" s="12" t="s">
        <v>3030</v>
      </c>
      <c r="R729" s="12" t="s">
        <v>3031</v>
      </c>
      <c r="S729" s="12" t="s">
        <v>3032</v>
      </c>
    </row>
    <row r="730" spans="1:19" ht="15" customHeight="1" x14ac:dyDescent="0.25">
      <c r="A730" s="12" t="s">
        <v>3762</v>
      </c>
      <c r="B730" s="12" t="s">
        <v>233</v>
      </c>
      <c r="C730" s="12" t="s">
        <v>234</v>
      </c>
      <c r="D730" s="12" t="s">
        <v>207</v>
      </c>
      <c r="E730" s="12" t="s">
        <v>208</v>
      </c>
      <c r="F730" s="12" t="s">
        <v>84</v>
      </c>
      <c r="G730" s="12" t="s">
        <v>85</v>
      </c>
      <c r="H730" s="12">
        <v>25</v>
      </c>
      <c r="I730" s="12">
        <v>2.4</v>
      </c>
      <c r="J730" s="12" t="s">
        <v>1318</v>
      </c>
      <c r="K730" s="12" t="s">
        <v>3028</v>
      </c>
      <c r="L730" s="12" t="s">
        <v>3029</v>
      </c>
      <c r="M730" s="12">
        <v>0</v>
      </c>
      <c r="N730" s="12">
        <v>0</v>
      </c>
      <c r="O730" s="12">
        <v>0</v>
      </c>
      <c r="P730" s="12">
        <v>0</v>
      </c>
      <c r="Q730" s="12" t="s">
        <v>3030</v>
      </c>
      <c r="R730" s="12" t="s">
        <v>3031</v>
      </c>
      <c r="S730" s="12" t="s">
        <v>3032</v>
      </c>
    </row>
    <row r="731" spans="1:19" ht="15" customHeight="1" x14ac:dyDescent="0.25">
      <c r="A731" s="12" t="s">
        <v>3763</v>
      </c>
      <c r="B731" s="12" t="s">
        <v>236</v>
      </c>
      <c r="C731" s="12" t="s">
        <v>237</v>
      </c>
      <c r="D731" s="12" t="s">
        <v>220</v>
      </c>
      <c r="E731" s="12" t="s">
        <v>221</v>
      </c>
      <c r="F731" s="12" t="s">
        <v>26</v>
      </c>
      <c r="G731" s="12" t="s">
        <v>27</v>
      </c>
      <c r="H731" s="12">
        <v>25</v>
      </c>
      <c r="I731" s="12">
        <v>26.4</v>
      </c>
      <c r="J731" s="12" t="s">
        <v>1318</v>
      </c>
      <c r="K731" s="12" t="s">
        <v>1318</v>
      </c>
      <c r="L731" s="12" t="s">
        <v>3029</v>
      </c>
      <c r="M731" s="12">
        <v>0</v>
      </c>
      <c r="N731" s="12">
        <v>1</v>
      </c>
      <c r="O731" s="12">
        <v>0</v>
      </c>
      <c r="P731" s="12">
        <v>0</v>
      </c>
      <c r="Q731" s="12" t="s">
        <v>3030</v>
      </c>
      <c r="R731" s="12" t="s">
        <v>3034</v>
      </c>
      <c r="S731" s="12" t="s">
        <v>3032</v>
      </c>
    </row>
    <row r="732" spans="1:19" ht="15" customHeight="1" x14ac:dyDescent="0.25">
      <c r="A732" s="12" t="s">
        <v>3764</v>
      </c>
      <c r="B732" s="12" t="s">
        <v>236</v>
      </c>
      <c r="C732" s="12" t="s">
        <v>237</v>
      </c>
      <c r="D732" s="12" t="s">
        <v>220</v>
      </c>
      <c r="E732" s="12" t="s">
        <v>221</v>
      </c>
      <c r="F732" s="12" t="s">
        <v>30</v>
      </c>
      <c r="G732" s="12" t="s">
        <v>31</v>
      </c>
      <c r="H732" s="12">
        <v>25</v>
      </c>
      <c r="I732" s="12">
        <v>26.4</v>
      </c>
      <c r="J732" s="12" t="s">
        <v>1318</v>
      </c>
      <c r="K732" s="12" t="s">
        <v>1318</v>
      </c>
      <c r="L732" s="12" t="s">
        <v>3029</v>
      </c>
      <c r="M732" s="12">
        <v>1</v>
      </c>
      <c r="N732" s="12">
        <v>0</v>
      </c>
      <c r="O732" s="12">
        <v>0</v>
      </c>
      <c r="P732" s="12">
        <v>0</v>
      </c>
      <c r="Q732" s="12" t="s">
        <v>3030</v>
      </c>
      <c r="R732" s="12" t="s">
        <v>3034</v>
      </c>
      <c r="S732" s="12" t="s">
        <v>3032</v>
      </c>
    </row>
    <row r="733" spans="1:19" ht="15" customHeight="1" x14ac:dyDescent="0.25">
      <c r="A733" s="12" t="s">
        <v>3765</v>
      </c>
      <c r="B733" s="12" t="s">
        <v>236</v>
      </c>
      <c r="C733" s="12" t="s">
        <v>237</v>
      </c>
      <c r="D733" s="12" t="s">
        <v>220</v>
      </c>
      <c r="E733" s="12" t="s">
        <v>221</v>
      </c>
      <c r="F733" s="12" t="s">
        <v>34</v>
      </c>
      <c r="G733" s="12" t="s">
        <v>35</v>
      </c>
      <c r="H733" s="12">
        <v>25</v>
      </c>
      <c r="I733" s="12">
        <v>26.4</v>
      </c>
      <c r="J733" s="12" t="s">
        <v>1318</v>
      </c>
      <c r="K733" s="12" t="s">
        <v>1318</v>
      </c>
      <c r="L733" s="12" t="s">
        <v>3029</v>
      </c>
      <c r="M733" s="12">
        <v>0</v>
      </c>
      <c r="N733" s="12">
        <v>2</v>
      </c>
      <c r="O733" s="12">
        <v>0</v>
      </c>
      <c r="P733" s="12">
        <v>1</v>
      </c>
      <c r="Q733" s="12" t="s">
        <v>3030</v>
      </c>
      <c r="R733" s="12" t="s">
        <v>3034</v>
      </c>
      <c r="S733" s="12" t="s">
        <v>3032</v>
      </c>
    </row>
    <row r="734" spans="1:19" ht="15" customHeight="1" x14ac:dyDescent="0.25">
      <c r="A734" s="12" t="s">
        <v>3766</v>
      </c>
      <c r="B734" s="12" t="s">
        <v>236</v>
      </c>
      <c r="C734" s="12" t="s">
        <v>237</v>
      </c>
      <c r="D734" s="12" t="s">
        <v>220</v>
      </c>
      <c r="E734" s="12" t="s">
        <v>221</v>
      </c>
      <c r="F734" s="12" t="s">
        <v>52</v>
      </c>
      <c r="G734" s="12" t="s">
        <v>53</v>
      </c>
      <c r="H734" s="12">
        <v>25</v>
      </c>
      <c r="I734" s="12">
        <v>26.4</v>
      </c>
      <c r="J734" s="12" t="s">
        <v>1318</v>
      </c>
      <c r="K734" s="12" t="s">
        <v>1318</v>
      </c>
      <c r="L734" s="12" t="s">
        <v>3029</v>
      </c>
      <c r="M734" s="12">
        <v>0</v>
      </c>
      <c r="N734" s="12">
        <v>0</v>
      </c>
      <c r="O734" s="12">
        <v>0</v>
      </c>
      <c r="P734" s="12">
        <v>0</v>
      </c>
      <c r="Q734" s="12" t="s">
        <v>3030</v>
      </c>
      <c r="R734" s="12" t="s">
        <v>3031</v>
      </c>
      <c r="S734" s="12" t="s">
        <v>3032</v>
      </c>
    </row>
    <row r="735" spans="1:19" ht="15" customHeight="1" x14ac:dyDescent="0.25">
      <c r="A735" s="12" t="s">
        <v>3767</v>
      </c>
      <c r="B735" s="12" t="s">
        <v>236</v>
      </c>
      <c r="C735" s="12" t="s">
        <v>237</v>
      </c>
      <c r="D735" s="12" t="s">
        <v>220</v>
      </c>
      <c r="E735" s="12" t="s">
        <v>221</v>
      </c>
      <c r="F735" s="12" t="s">
        <v>72</v>
      </c>
      <c r="G735" s="12" t="s">
        <v>73</v>
      </c>
      <c r="H735" s="12">
        <v>25</v>
      </c>
      <c r="I735" s="12">
        <v>26.4</v>
      </c>
      <c r="J735" s="12" t="s">
        <v>1318</v>
      </c>
      <c r="K735" s="12" t="s">
        <v>1318</v>
      </c>
      <c r="L735" s="12" t="s">
        <v>3029</v>
      </c>
      <c r="M735" s="12">
        <v>0</v>
      </c>
      <c r="N735" s="12">
        <v>0</v>
      </c>
      <c r="O735" s="12">
        <v>0</v>
      </c>
      <c r="P735" s="12">
        <v>0</v>
      </c>
      <c r="Q735" s="12" t="s">
        <v>3030</v>
      </c>
      <c r="R735" s="12" t="s">
        <v>3031</v>
      </c>
      <c r="S735" s="12" t="s">
        <v>3032</v>
      </c>
    </row>
    <row r="736" spans="1:19" ht="15" customHeight="1" x14ac:dyDescent="0.25">
      <c r="A736" s="12" t="s">
        <v>3768</v>
      </c>
      <c r="B736" s="12" t="s">
        <v>236</v>
      </c>
      <c r="C736" s="12" t="s">
        <v>237</v>
      </c>
      <c r="D736" s="12" t="s">
        <v>220</v>
      </c>
      <c r="E736" s="12" t="s">
        <v>221</v>
      </c>
      <c r="F736" s="12" t="s">
        <v>76</v>
      </c>
      <c r="G736" s="12" t="s">
        <v>77</v>
      </c>
      <c r="H736" s="12">
        <v>25</v>
      </c>
      <c r="I736" s="12">
        <v>26.4</v>
      </c>
      <c r="J736" s="12" t="s">
        <v>1318</v>
      </c>
      <c r="K736" s="12" t="s">
        <v>1318</v>
      </c>
      <c r="L736" s="12" t="s">
        <v>3029</v>
      </c>
      <c r="M736" s="12">
        <v>0</v>
      </c>
      <c r="N736" s="12">
        <v>1</v>
      </c>
      <c r="O736" s="12">
        <v>0</v>
      </c>
      <c r="P736" s="12">
        <v>0</v>
      </c>
      <c r="Q736" s="12" t="s">
        <v>3030</v>
      </c>
      <c r="R736" s="12" t="s">
        <v>3034</v>
      </c>
      <c r="S736" s="12" t="s">
        <v>3032</v>
      </c>
    </row>
    <row r="737" spans="1:19" ht="15" customHeight="1" x14ac:dyDescent="0.25">
      <c r="A737" s="12" t="s">
        <v>3769</v>
      </c>
      <c r="B737" s="12" t="s">
        <v>236</v>
      </c>
      <c r="C737" s="12" t="s">
        <v>237</v>
      </c>
      <c r="D737" s="12" t="s">
        <v>220</v>
      </c>
      <c r="E737" s="12" t="s">
        <v>221</v>
      </c>
      <c r="F737" s="12" t="s">
        <v>84</v>
      </c>
      <c r="G737" s="12" t="s">
        <v>85</v>
      </c>
      <c r="H737" s="12">
        <v>25</v>
      </c>
      <c r="I737" s="12">
        <v>26.4</v>
      </c>
      <c r="J737" s="12" t="s">
        <v>1318</v>
      </c>
      <c r="K737" s="12" t="s">
        <v>1318</v>
      </c>
      <c r="L737" s="12" t="s">
        <v>3029</v>
      </c>
      <c r="M737" s="12">
        <v>0</v>
      </c>
      <c r="N737" s="12">
        <v>1</v>
      </c>
      <c r="O737" s="12">
        <v>0</v>
      </c>
      <c r="P737" s="12">
        <v>0</v>
      </c>
      <c r="Q737" s="12" t="s">
        <v>3030</v>
      </c>
      <c r="R737" s="12" t="s">
        <v>3034</v>
      </c>
      <c r="S737" s="12" t="s">
        <v>3032</v>
      </c>
    </row>
    <row r="738" spans="1:19" ht="15" customHeight="1" x14ac:dyDescent="0.25">
      <c r="A738" s="12" t="s">
        <v>3770</v>
      </c>
      <c r="B738" s="12" t="s">
        <v>236</v>
      </c>
      <c r="C738" s="12" t="s">
        <v>237</v>
      </c>
      <c r="D738" s="12" t="s">
        <v>227</v>
      </c>
      <c r="E738" s="12" t="s">
        <v>228</v>
      </c>
      <c r="F738" s="12" t="s">
        <v>26</v>
      </c>
      <c r="G738" s="12" t="s">
        <v>27</v>
      </c>
      <c r="H738" s="12">
        <v>25</v>
      </c>
      <c r="I738" s="12">
        <v>26.6</v>
      </c>
      <c r="J738" s="12" t="s">
        <v>1318</v>
      </c>
      <c r="K738" s="12" t="s">
        <v>3028</v>
      </c>
      <c r="L738" s="12" t="s">
        <v>3029</v>
      </c>
      <c r="M738" s="12">
        <v>0</v>
      </c>
      <c r="N738" s="12">
        <v>1</v>
      </c>
      <c r="O738" s="12">
        <v>0</v>
      </c>
      <c r="P738" s="12">
        <v>0</v>
      </c>
      <c r="Q738" s="12" t="s">
        <v>3030</v>
      </c>
      <c r="R738" s="12" t="s">
        <v>3034</v>
      </c>
      <c r="S738" s="12" t="s">
        <v>3032</v>
      </c>
    </row>
    <row r="739" spans="1:19" ht="15" customHeight="1" x14ac:dyDescent="0.25">
      <c r="A739" s="12" t="s">
        <v>3771</v>
      </c>
      <c r="B739" s="12" t="s">
        <v>236</v>
      </c>
      <c r="C739" s="12" t="s">
        <v>237</v>
      </c>
      <c r="D739" s="12" t="s">
        <v>227</v>
      </c>
      <c r="E739" s="12" t="s">
        <v>228</v>
      </c>
      <c r="F739" s="12" t="s">
        <v>30</v>
      </c>
      <c r="G739" s="12" t="s">
        <v>31</v>
      </c>
      <c r="H739" s="12">
        <v>25</v>
      </c>
      <c r="I739" s="12">
        <v>26.6</v>
      </c>
      <c r="J739" s="12" t="s">
        <v>1318</v>
      </c>
      <c r="K739" s="12" t="s">
        <v>3028</v>
      </c>
      <c r="L739" s="12" t="s">
        <v>3029</v>
      </c>
      <c r="M739" s="12">
        <v>1</v>
      </c>
      <c r="N739" s="12">
        <v>0</v>
      </c>
      <c r="O739" s="12">
        <v>0</v>
      </c>
      <c r="P739" s="12">
        <v>0</v>
      </c>
      <c r="Q739" s="12" t="s">
        <v>3030</v>
      </c>
      <c r="R739" s="12" t="s">
        <v>3034</v>
      </c>
      <c r="S739" s="12" t="s">
        <v>3032</v>
      </c>
    </row>
    <row r="740" spans="1:19" ht="15" customHeight="1" x14ac:dyDescent="0.25">
      <c r="A740" s="12" t="s">
        <v>3772</v>
      </c>
      <c r="B740" s="12" t="s">
        <v>236</v>
      </c>
      <c r="C740" s="12" t="s">
        <v>237</v>
      </c>
      <c r="D740" s="12" t="s">
        <v>227</v>
      </c>
      <c r="E740" s="12" t="s">
        <v>228</v>
      </c>
      <c r="F740" s="12" t="s">
        <v>34</v>
      </c>
      <c r="G740" s="12" t="s">
        <v>35</v>
      </c>
      <c r="H740" s="12">
        <v>25</v>
      </c>
      <c r="I740" s="12">
        <v>26.6</v>
      </c>
      <c r="J740" s="12" t="s">
        <v>1318</v>
      </c>
      <c r="K740" s="12" t="s">
        <v>3028</v>
      </c>
      <c r="L740" s="12" t="s">
        <v>3029</v>
      </c>
      <c r="M740" s="12">
        <v>0</v>
      </c>
      <c r="N740" s="12">
        <v>2</v>
      </c>
      <c r="O740" s="12">
        <v>0</v>
      </c>
      <c r="P740" s="12">
        <v>1</v>
      </c>
      <c r="Q740" s="12" t="s">
        <v>3030</v>
      </c>
      <c r="R740" s="12" t="s">
        <v>3034</v>
      </c>
      <c r="S740" s="12" t="s">
        <v>3032</v>
      </c>
    </row>
    <row r="741" spans="1:19" ht="15" customHeight="1" x14ac:dyDescent="0.25">
      <c r="A741" s="12" t="s">
        <v>3773</v>
      </c>
      <c r="B741" s="12" t="s">
        <v>236</v>
      </c>
      <c r="C741" s="12" t="s">
        <v>237</v>
      </c>
      <c r="D741" s="12" t="s">
        <v>227</v>
      </c>
      <c r="E741" s="12" t="s">
        <v>228</v>
      </c>
      <c r="F741" s="12" t="s">
        <v>52</v>
      </c>
      <c r="G741" s="12" t="s">
        <v>53</v>
      </c>
      <c r="H741" s="12">
        <v>25</v>
      </c>
      <c r="I741" s="12">
        <v>26.6</v>
      </c>
      <c r="J741" s="12" t="s">
        <v>1318</v>
      </c>
      <c r="K741" s="12" t="s">
        <v>3028</v>
      </c>
      <c r="L741" s="12" t="s">
        <v>3029</v>
      </c>
      <c r="M741" s="12">
        <v>0</v>
      </c>
      <c r="N741" s="12">
        <v>0</v>
      </c>
      <c r="O741" s="12">
        <v>0</v>
      </c>
      <c r="P741" s="12">
        <v>0</v>
      </c>
      <c r="Q741" s="12" t="s">
        <v>3030</v>
      </c>
      <c r="R741" s="12" t="s">
        <v>3031</v>
      </c>
      <c r="S741" s="12" t="s">
        <v>3032</v>
      </c>
    </row>
    <row r="742" spans="1:19" ht="15" customHeight="1" x14ac:dyDescent="0.25">
      <c r="A742" s="12" t="s">
        <v>3774</v>
      </c>
      <c r="B742" s="12" t="s">
        <v>236</v>
      </c>
      <c r="C742" s="12" t="s">
        <v>237</v>
      </c>
      <c r="D742" s="12" t="s">
        <v>227</v>
      </c>
      <c r="E742" s="12" t="s">
        <v>228</v>
      </c>
      <c r="F742" s="12" t="s">
        <v>72</v>
      </c>
      <c r="G742" s="12" t="s">
        <v>73</v>
      </c>
      <c r="H742" s="12">
        <v>25</v>
      </c>
      <c r="I742" s="12">
        <v>26.6</v>
      </c>
      <c r="J742" s="12" t="s">
        <v>1318</v>
      </c>
      <c r="K742" s="12" t="s">
        <v>3028</v>
      </c>
      <c r="L742" s="12" t="s">
        <v>3029</v>
      </c>
      <c r="M742" s="12">
        <v>0</v>
      </c>
      <c r="N742" s="12">
        <v>1</v>
      </c>
      <c r="O742" s="12">
        <v>0</v>
      </c>
      <c r="P742" s="12">
        <v>0</v>
      </c>
      <c r="Q742" s="12" t="s">
        <v>3030</v>
      </c>
      <c r="R742" s="12" t="s">
        <v>3034</v>
      </c>
      <c r="S742" s="12" t="s">
        <v>3032</v>
      </c>
    </row>
    <row r="743" spans="1:19" ht="15" customHeight="1" x14ac:dyDescent="0.25">
      <c r="A743" s="12" t="s">
        <v>3775</v>
      </c>
      <c r="B743" s="12" t="s">
        <v>236</v>
      </c>
      <c r="C743" s="12" t="s">
        <v>237</v>
      </c>
      <c r="D743" s="12" t="s">
        <v>227</v>
      </c>
      <c r="E743" s="12" t="s">
        <v>228</v>
      </c>
      <c r="F743" s="12" t="s">
        <v>76</v>
      </c>
      <c r="G743" s="12" t="s">
        <v>77</v>
      </c>
      <c r="H743" s="12">
        <v>25</v>
      </c>
      <c r="I743" s="12">
        <v>26.6</v>
      </c>
      <c r="J743" s="12" t="s">
        <v>1318</v>
      </c>
      <c r="K743" s="12" t="s">
        <v>3028</v>
      </c>
      <c r="L743" s="12" t="s">
        <v>3029</v>
      </c>
      <c r="M743" s="12">
        <v>0</v>
      </c>
      <c r="N743" s="12">
        <v>0</v>
      </c>
      <c r="O743" s="12">
        <v>0</v>
      </c>
      <c r="P743" s="12">
        <v>0</v>
      </c>
      <c r="Q743" s="12" t="s">
        <v>3030</v>
      </c>
      <c r="R743" s="12" t="s">
        <v>3031</v>
      </c>
      <c r="S743" s="12" t="s">
        <v>3032</v>
      </c>
    </row>
    <row r="744" spans="1:19" ht="15" customHeight="1" x14ac:dyDescent="0.25">
      <c r="A744" s="12" t="s">
        <v>3776</v>
      </c>
      <c r="B744" s="12" t="s">
        <v>236</v>
      </c>
      <c r="C744" s="12" t="s">
        <v>237</v>
      </c>
      <c r="D744" s="12" t="s">
        <v>227</v>
      </c>
      <c r="E744" s="12" t="s">
        <v>228</v>
      </c>
      <c r="F744" s="12" t="s">
        <v>84</v>
      </c>
      <c r="G744" s="12" t="s">
        <v>85</v>
      </c>
      <c r="H744" s="12">
        <v>25</v>
      </c>
      <c r="I744" s="12">
        <v>26.6</v>
      </c>
      <c r="J744" s="12" t="s">
        <v>1318</v>
      </c>
      <c r="K744" s="12" t="s">
        <v>3028</v>
      </c>
      <c r="L744" s="12" t="s">
        <v>3029</v>
      </c>
      <c r="M744" s="12">
        <v>0</v>
      </c>
      <c r="N744" s="12">
        <v>1</v>
      </c>
      <c r="O744" s="12">
        <v>0</v>
      </c>
      <c r="P744" s="12">
        <v>0</v>
      </c>
      <c r="Q744" s="12" t="s">
        <v>3030</v>
      </c>
      <c r="R744" s="12" t="s">
        <v>3034</v>
      </c>
      <c r="S744" s="12" t="s">
        <v>3032</v>
      </c>
    </row>
    <row r="745" spans="1:19" ht="15" customHeight="1" x14ac:dyDescent="0.25">
      <c r="A745" s="12" t="s">
        <v>3777</v>
      </c>
      <c r="B745" s="12" t="s">
        <v>236</v>
      </c>
      <c r="C745" s="12" t="s">
        <v>237</v>
      </c>
      <c r="D745" s="12" t="s">
        <v>153</v>
      </c>
      <c r="E745" s="12" t="s">
        <v>154</v>
      </c>
      <c r="F745" s="12" t="s">
        <v>26</v>
      </c>
      <c r="G745" s="12" t="s">
        <v>27</v>
      </c>
      <c r="H745" s="12">
        <v>25</v>
      </c>
      <c r="I745" s="12">
        <v>28.7</v>
      </c>
      <c r="J745" s="12" t="s">
        <v>1318</v>
      </c>
      <c r="K745" s="12" t="s">
        <v>3028</v>
      </c>
      <c r="L745" s="12" t="s">
        <v>3029</v>
      </c>
      <c r="M745" s="12">
        <v>0</v>
      </c>
      <c r="N745" s="12">
        <v>1</v>
      </c>
      <c r="O745" s="12">
        <v>0</v>
      </c>
      <c r="P745" s="12">
        <v>0</v>
      </c>
      <c r="Q745" s="12" t="s">
        <v>3030</v>
      </c>
      <c r="R745" s="12" t="s">
        <v>3034</v>
      </c>
      <c r="S745" s="12" t="s">
        <v>3032</v>
      </c>
    </row>
    <row r="746" spans="1:19" ht="15" customHeight="1" x14ac:dyDescent="0.25">
      <c r="A746" s="12" t="s">
        <v>3778</v>
      </c>
      <c r="B746" s="12" t="s">
        <v>236</v>
      </c>
      <c r="C746" s="12" t="s">
        <v>237</v>
      </c>
      <c r="D746" s="12" t="s">
        <v>153</v>
      </c>
      <c r="E746" s="12" t="s">
        <v>154</v>
      </c>
      <c r="F746" s="12" t="s">
        <v>28</v>
      </c>
      <c r="G746" s="12" t="s">
        <v>29</v>
      </c>
      <c r="H746" s="12">
        <v>25</v>
      </c>
      <c r="I746" s="12">
        <v>28.7</v>
      </c>
      <c r="J746" s="12" t="s">
        <v>1318</v>
      </c>
      <c r="K746" s="12" t="s">
        <v>3028</v>
      </c>
      <c r="L746" s="12" t="s">
        <v>3029</v>
      </c>
      <c r="M746" s="12">
        <v>0</v>
      </c>
      <c r="N746" s="12">
        <v>1</v>
      </c>
      <c r="O746" s="12">
        <v>0</v>
      </c>
      <c r="P746" s="12">
        <v>0</v>
      </c>
      <c r="Q746" s="12" t="s">
        <v>3030</v>
      </c>
      <c r="R746" s="12" t="s">
        <v>3034</v>
      </c>
      <c r="S746" s="12" t="s">
        <v>3032</v>
      </c>
    </row>
    <row r="747" spans="1:19" ht="15" customHeight="1" x14ac:dyDescent="0.25">
      <c r="A747" s="12" t="s">
        <v>3779</v>
      </c>
      <c r="B747" s="12" t="s">
        <v>236</v>
      </c>
      <c r="C747" s="12" t="s">
        <v>237</v>
      </c>
      <c r="D747" s="12" t="s">
        <v>153</v>
      </c>
      <c r="E747" s="12" t="s">
        <v>154</v>
      </c>
      <c r="F747" s="12" t="s">
        <v>30</v>
      </c>
      <c r="G747" s="12" t="s">
        <v>31</v>
      </c>
      <c r="H747" s="12">
        <v>25</v>
      </c>
      <c r="I747" s="12">
        <v>28.7</v>
      </c>
      <c r="J747" s="12" t="s">
        <v>1318</v>
      </c>
      <c r="K747" s="12" t="s">
        <v>3028</v>
      </c>
      <c r="L747" s="12" t="s">
        <v>3029</v>
      </c>
      <c r="M747" s="12">
        <v>1</v>
      </c>
      <c r="N747" s="12">
        <v>0</v>
      </c>
      <c r="O747" s="12">
        <v>0</v>
      </c>
      <c r="P747" s="12">
        <v>0</v>
      </c>
      <c r="Q747" s="12" t="s">
        <v>3030</v>
      </c>
      <c r="R747" s="12" t="s">
        <v>3034</v>
      </c>
      <c r="S747" s="12" t="s">
        <v>3032</v>
      </c>
    </row>
    <row r="748" spans="1:19" ht="15" customHeight="1" x14ac:dyDescent="0.25">
      <c r="A748" s="12" t="s">
        <v>3780</v>
      </c>
      <c r="B748" s="12" t="s">
        <v>236</v>
      </c>
      <c r="C748" s="12" t="s">
        <v>237</v>
      </c>
      <c r="D748" s="12" t="s">
        <v>153</v>
      </c>
      <c r="E748" s="12" t="s">
        <v>154</v>
      </c>
      <c r="F748" s="12" t="s">
        <v>34</v>
      </c>
      <c r="G748" s="12" t="s">
        <v>35</v>
      </c>
      <c r="H748" s="12">
        <v>25</v>
      </c>
      <c r="I748" s="12">
        <v>28.7</v>
      </c>
      <c r="J748" s="12" t="s">
        <v>1318</v>
      </c>
      <c r="K748" s="12" t="s">
        <v>3028</v>
      </c>
      <c r="L748" s="12" t="s">
        <v>3029</v>
      </c>
      <c r="M748" s="12">
        <v>0</v>
      </c>
      <c r="N748" s="12">
        <v>0</v>
      </c>
      <c r="O748" s="12">
        <v>0</v>
      </c>
      <c r="P748" s="12">
        <v>0</v>
      </c>
      <c r="Q748" s="12" t="s">
        <v>3030</v>
      </c>
      <c r="R748" s="12" t="s">
        <v>3031</v>
      </c>
      <c r="S748" s="12" t="s">
        <v>3032</v>
      </c>
    </row>
    <row r="749" spans="1:19" ht="15" customHeight="1" x14ac:dyDescent="0.25">
      <c r="A749" s="12" t="s">
        <v>3781</v>
      </c>
      <c r="B749" s="12" t="s">
        <v>236</v>
      </c>
      <c r="C749" s="12" t="s">
        <v>237</v>
      </c>
      <c r="D749" s="12" t="s">
        <v>153</v>
      </c>
      <c r="E749" s="12" t="s">
        <v>154</v>
      </c>
      <c r="F749" s="12" t="s">
        <v>38</v>
      </c>
      <c r="G749" s="12" t="s">
        <v>39</v>
      </c>
      <c r="H749" s="12">
        <v>25</v>
      </c>
      <c r="I749" s="12">
        <v>28.7</v>
      </c>
      <c r="J749" s="12" t="s">
        <v>1318</v>
      </c>
      <c r="K749" s="12" t="s">
        <v>3028</v>
      </c>
      <c r="L749" s="12" t="s">
        <v>3029</v>
      </c>
      <c r="M749" s="12">
        <v>0</v>
      </c>
      <c r="N749" s="12">
        <v>1</v>
      </c>
      <c r="O749" s="12">
        <v>0</v>
      </c>
      <c r="P749" s="12">
        <v>0</v>
      </c>
      <c r="Q749" s="12" t="s">
        <v>3030</v>
      </c>
      <c r="R749" s="12" t="s">
        <v>3034</v>
      </c>
      <c r="S749" s="12" t="s">
        <v>3032</v>
      </c>
    </row>
    <row r="750" spans="1:19" ht="15" customHeight="1" x14ac:dyDescent="0.25">
      <c r="A750" s="12" t="s">
        <v>3782</v>
      </c>
      <c r="B750" s="12" t="s">
        <v>236</v>
      </c>
      <c r="C750" s="12" t="s">
        <v>237</v>
      </c>
      <c r="D750" s="12" t="s">
        <v>153</v>
      </c>
      <c r="E750" s="12" t="s">
        <v>154</v>
      </c>
      <c r="F750" s="12" t="s">
        <v>52</v>
      </c>
      <c r="G750" s="12" t="s">
        <v>53</v>
      </c>
      <c r="H750" s="12">
        <v>25</v>
      </c>
      <c r="I750" s="12">
        <v>28.7</v>
      </c>
      <c r="J750" s="12" t="s">
        <v>1318</v>
      </c>
      <c r="K750" s="12" t="s">
        <v>3028</v>
      </c>
      <c r="L750" s="12" t="s">
        <v>3029</v>
      </c>
      <c r="M750" s="12">
        <v>0</v>
      </c>
      <c r="N750" s="12">
        <v>0</v>
      </c>
      <c r="O750" s="12">
        <v>0</v>
      </c>
      <c r="P750" s="12">
        <v>0</v>
      </c>
      <c r="Q750" s="12" t="s">
        <v>3030</v>
      </c>
      <c r="R750" s="12" t="s">
        <v>3031</v>
      </c>
      <c r="S750" s="12" t="s">
        <v>3032</v>
      </c>
    </row>
    <row r="751" spans="1:19" ht="15" customHeight="1" x14ac:dyDescent="0.25">
      <c r="A751" s="12" t="s">
        <v>3783</v>
      </c>
      <c r="B751" s="12" t="s">
        <v>236</v>
      </c>
      <c r="C751" s="12" t="s">
        <v>237</v>
      </c>
      <c r="D751" s="12" t="s">
        <v>153</v>
      </c>
      <c r="E751" s="12" t="s">
        <v>154</v>
      </c>
      <c r="F751" s="12" t="s">
        <v>72</v>
      </c>
      <c r="G751" s="12" t="s">
        <v>73</v>
      </c>
      <c r="H751" s="12">
        <v>25</v>
      </c>
      <c r="I751" s="12">
        <v>28.7</v>
      </c>
      <c r="J751" s="12" t="s">
        <v>1318</v>
      </c>
      <c r="K751" s="12" t="s">
        <v>3028</v>
      </c>
      <c r="L751" s="12" t="s">
        <v>3029</v>
      </c>
      <c r="M751" s="12">
        <v>0</v>
      </c>
      <c r="N751" s="12">
        <v>0</v>
      </c>
      <c r="O751" s="12">
        <v>0</v>
      </c>
      <c r="P751" s="12">
        <v>0</v>
      </c>
      <c r="Q751" s="12" t="s">
        <v>3030</v>
      </c>
      <c r="R751" s="12" t="s">
        <v>3031</v>
      </c>
      <c r="S751" s="12" t="s">
        <v>3032</v>
      </c>
    </row>
    <row r="752" spans="1:19" ht="15" customHeight="1" x14ac:dyDescent="0.25">
      <c r="A752" s="12" t="s">
        <v>3784</v>
      </c>
      <c r="B752" s="12" t="s">
        <v>236</v>
      </c>
      <c r="C752" s="12" t="s">
        <v>237</v>
      </c>
      <c r="D752" s="12" t="s">
        <v>153</v>
      </c>
      <c r="E752" s="12" t="s">
        <v>154</v>
      </c>
      <c r="F752" s="12" t="s">
        <v>76</v>
      </c>
      <c r="G752" s="12" t="s">
        <v>77</v>
      </c>
      <c r="H752" s="12">
        <v>25</v>
      </c>
      <c r="I752" s="12">
        <v>28.7</v>
      </c>
      <c r="J752" s="12" t="s">
        <v>1318</v>
      </c>
      <c r="K752" s="12" t="s">
        <v>3028</v>
      </c>
      <c r="L752" s="12" t="s">
        <v>3029</v>
      </c>
      <c r="M752" s="12">
        <v>0</v>
      </c>
      <c r="N752" s="12">
        <v>0</v>
      </c>
      <c r="O752" s="12">
        <v>0</v>
      </c>
      <c r="P752" s="12">
        <v>0</v>
      </c>
      <c r="Q752" s="12" t="s">
        <v>3030</v>
      </c>
      <c r="R752" s="12" t="s">
        <v>3031</v>
      </c>
      <c r="S752" s="12" t="s">
        <v>3032</v>
      </c>
    </row>
    <row r="753" spans="1:19" ht="15" customHeight="1" x14ac:dyDescent="0.25">
      <c r="A753" s="12" t="s">
        <v>3785</v>
      </c>
      <c r="B753" s="12" t="s">
        <v>236</v>
      </c>
      <c r="C753" s="12" t="s">
        <v>237</v>
      </c>
      <c r="D753" s="12" t="s">
        <v>153</v>
      </c>
      <c r="E753" s="12" t="s">
        <v>154</v>
      </c>
      <c r="F753" s="12" t="s">
        <v>84</v>
      </c>
      <c r="G753" s="12" t="s">
        <v>85</v>
      </c>
      <c r="H753" s="12">
        <v>25</v>
      </c>
      <c r="I753" s="12">
        <v>28.7</v>
      </c>
      <c r="J753" s="12" t="s">
        <v>1318</v>
      </c>
      <c r="K753" s="12" t="s">
        <v>3028</v>
      </c>
      <c r="L753" s="12" t="s">
        <v>3029</v>
      </c>
      <c r="M753" s="12">
        <v>0</v>
      </c>
      <c r="N753" s="12">
        <v>1</v>
      </c>
      <c r="O753" s="12">
        <v>0</v>
      </c>
      <c r="P753" s="12">
        <v>0</v>
      </c>
      <c r="Q753" s="12" t="s">
        <v>3030</v>
      </c>
      <c r="R753" s="12" t="s">
        <v>3034</v>
      </c>
      <c r="S753" s="12" t="s">
        <v>3032</v>
      </c>
    </row>
    <row r="754" spans="1:19" ht="15" customHeight="1" x14ac:dyDescent="0.25">
      <c r="A754" s="12" t="s">
        <v>3786</v>
      </c>
      <c r="B754" s="12" t="s">
        <v>239</v>
      </c>
      <c r="C754" s="12" t="s">
        <v>240</v>
      </c>
      <c r="D754" s="12" t="s">
        <v>245</v>
      </c>
      <c r="E754" s="12" t="s">
        <v>246</v>
      </c>
      <c r="F754" s="12" t="s">
        <v>4</v>
      </c>
      <c r="G754" s="12" t="s">
        <v>5</v>
      </c>
      <c r="H754" s="12">
        <v>25</v>
      </c>
      <c r="I754" s="12">
        <v>0.8</v>
      </c>
      <c r="J754" s="12" t="s">
        <v>1318</v>
      </c>
      <c r="K754" s="12" t="s">
        <v>3028</v>
      </c>
      <c r="L754" s="12" t="s">
        <v>3029</v>
      </c>
      <c r="M754" s="12">
        <v>0</v>
      </c>
      <c r="N754" s="12">
        <v>0</v>
      </c>
      <c r="O754" s="12">
        <v>0</v>
      </c>
      <c r="P754" s="12">
        <v>0</v>
      </c>
      <c r="Q754" s="12" t="s">
        <v>3030</v>
      </c>
      <c r="R754" s="12" t="s">
        <v>3031</v>
      </c>
      <c r="S754" s="12" t="s">
        <v>3032</v>
      </c>
    </row>
    <row r="755" spans="1:19" ht="15" customHeight="1" x14ac:dyDescent="0.25">
      <c r="A755" s="12" t="s">
        <v>3787</v>
      </c>
      <c r="B755" s="12" t="s">
        <v>239</v>
      </c>
      <c r="C755" s="12" t="s">
        <v>240</v>
      </c>
      <c r="D755" s="12" t="s">
        <v>245</v>
      </c>
      <c r="E755" s="12" t="s">
        <v>246</v>
      </c>
      <c r="F755" s="12" t="s">
        <v>26</v>
      </c>
      <c r="G755" s="12" t="s">
        <v>27</v>
      </c>
      <c r="H755" s="12">
        <v>25</v>
      </c>
      <c r="I755" s="12">
        <v>0.8</v>
      </c>
      <c r="J755" s="12" t="s">
        <v>1318</v>
      </c>
      <c r="K755" s="12" t="s">
        <v>3028</v>
      </c>
      <c r="L755" s="12" t="s">
        <v>3029</v>
      </c>
      <c r="M755" s="12">
        <v>0</v>
      </c>
      <c r="N755" s="12">
        <v>1</v>
      </c>
      <c r="O755" s="12">
        <v>0</v>
      </c>
      <c r="P755" s="12">
        <v>0</v>
      </c>
      <c r="Q755" s="12" t="s">
        <v>3030</v>
      </c>
      <c r="R755" s="12" t="s">
        <v>3034</v>
      </c>
      <c r="S755" s="12" t="s">
        <v>3032</v>
      </c>
    </row>
    <row r="756" spans="1:19" ht="15" customHeight="1" x14ac:dyDescent="0.25">
      <c r="A756" s="12" t="s">
        <v>3788</v>
      </c>
      <c r="B756" s="12" t="s">
        <v>239</v>
      </c>
      <c r="C756" s="12" t="s">
        <v>240</v>
      </c>
      <c r="D756" s="12" t="s">
        <v>245</v>
      </c>
      <c r="E756" s="12" t="s">
        <v>246</v>
      </c>
      <c r="F756" s="12" t="s">
        <v>30</v>
      </c>
      <c r="G756" s="12" t="s">
        <v>31</v>
      </c>
      <c r="H756" s="12">
        <v>25</v>
      </c>
      <c r="I756" s="12">
        <v>0.8</v>
      </c>
      <c r="J756" s="12" t="s">
        <v>1318</v>
      </c>
      <c r="K756" s="12" t="s">
        <v>3028</v>
      </c>
      <c r="L756" s="12" t="s">
        <v>3029</v>
      </c>
      <c r="M756" s="12">
        <v>0</v>
      </c>
      <c r="N756" s="12">
        <v>0</v>
      </c>
      <c r="O756" s="12">
        <v>0</v>
      </c>
      <c r="P756" s="12">
        <v>0</v>
      </c>
      <c r="Q756" s="12" t="s">
        <v>3030</v>
      </c>
      <c r="R756" s="12" t="s">
        <v>3031</v>
      </c>
      <c r="S756" s="12" t="s">
        <v>3032</v>
      </c>
    </row>
    <row r="757" spans="1:19" ht="15" customHeight="1" x14ac:dyDescent="0.25">
      <c r="A757" s="12" t="s">
        <v>3789</v>
      </c>
      <c r="B757" s="12" t="s">
        <v>239</v>
      </c>
      <c r="C757" s="12" t="s">
        <v>240</v>
      </c>
      <c r="D757" s="12" t="s">
        <v>245</v>
      </c>
      <c r="E757" s="12" t="s">
        <v>246</v>
      </c>
      <c r="F757" s="12" t="s">
        <v>34</v>
      </c>
      <c r="G757" s="12" t="s">
        <v>35</v>
      </c>
      <c r="H757" s="12">
        <v>25</v>
      </c>
      <c r="I757" s="12">
        <v>0.8</v>
      </c>
      <c r="J757" s="12" t="s">
        <v>1318</v>
      </c>
      <c r="K757" s="12" t="s">
        <v>3028</v>
      </c>
      <c r="L757" s="12" t="s">
        <v>3029</v>
      </c>
      <c r="M757" s="12">
        <v>0</v>
      </c>
      <c r="N757" s="12">
        <v>2</v>
      </c>
      <c r="O757" s="12">
        <v>0</v>
      </c>
      <c r="P757" s="12">
        <v>1</v>
      </c>
      <c r="Q757" s="12" t="s">
        <v>3030</v>
      </c>
      <c r="R757" s="12" t="s">
        <v>3034</v>
      </c>
      <c r="S757" s="12" t="s">
        <v>3032</v>
      </c>
    </row>
    <row r="758" spans="1:19" ht="15" customHeight="1" x14ac:dyDescent="0.25">
      <c r="A758" s="12" t="s">
        <v>3790</v>
      </c>
      <c r="B758" s="12" t="s">
        <v>239</v>
      </c>
      <c r="C758" s="12" t="s">
        <v>240</v>
      </c>
      <c r="D758" s="12" t="s">
        <v>245</v>
      </c>
      <c r="E758" s="12" t="s">
        <v>246</v>
      </c>
      <c r="F758" s="12" t="s">
        <v>52</v>
      </c>
      <c r="G758" s="12" t="s">
        <v>53</v>
      </c>
      <c r="H758" s="12">
        <v>25</v>
      </c>
      <c r="I758" s="12">
        <v>0.8</v>
      </c>
      <c r="J758" s="12" t="s">
        <v>1318</v>
      </c>
      <c r="K758" s="12" t="s">
        <v>3028</v>
      </c>
      <c r="L758" s="12" t="s">
        <v>3029</v>
      </c>
      <c r="M758" s="12">
        <v>0</v>
      </c>
      <c r="N758" s="12">
        <v>0</v>
      </c>
      <c r="O758" s="12">
        <v>0</v>
      </c>
      <c r="P758" s="12">
        <v>0</v>
      </c>
      <c r="Q758" s="12" t="s">
        <v>3030</v>
      </c>
      <c r="R758" s="12" t="s">
        <v>3031</v>
      </c>
      <c r="S758" s="12" t="s">
        <v>3032</v>
      </c>
    </row>
    <row r="759" spans="1:19" ht="15" customHeight="1" x14ac:dyDescent="0.25">
      <c r="A759" s="12" t="s">
        <v>3791</v>
      </c>
      <c r="B759" s="12" t="s">
        <v>239</v>
      </c>
      <c r="C759" s="12" t="s">
        <v>240</v>
      </c>
      <c r="D759" s="12" t="s">
        <v>245</v>
      </c>
      <c r="E759" s="12" t="s">
        <v>246</v>
      </c>
      <c r="F759" s="12" t="s">
        <v>72</v>
      </c>
      <c r="G759" s="12" t="s">
        <v>73</v>
      </c>
      <c r="H759" s="12">
        <v>25</v>
      </c>
      <c r="I759" s="12">
        <v>0.8</v>
      </c>
      <c r="J759" s="12" t="s">
        <v>1318</v>
      </c>
      <c r="K759" s="12" t="s">
        <v>3028</v>
      </c>
      <c r="L759" s="12" t="s">
        <v>3029</v>
      </c>
      <c r="M759" s="12">
        <v>0</v>
      </c>
      <c r="N759" s="12">
        <v>1</v>
      </c>
      <c r="O759" s="12">
        <v>0</v>
      </c>
      <c r="P759" s="12">
        <v>0</v>
      </c>
      <c r="Q759" s="12" t="s">
        <v>3030</v>
      </c>
      <c r="R759" s="12" t="s">
        <v>3034</v>
      </c>
      <c r="S759" s="12" t="s">
        <v>3032</v>
      </c>
    </row>
    <row r="760" spans="1:19" ht="15" customHeight="1" x14ac:dyDescent="0.25">
      <c r="A760" s="12" t="s">
        <v>3792</v>
      </c>
      <c r="B760" s="12" t="s">
        <v>239</v>
      </c>
      <c r="C760" s="12" t="s">
        <v>240</v>
      </c>
      <c r="D760" s="12" t="s">
        <v>245</v>
      </c>
      <c r="E760" s="12" t="s">
        <v>246</v>
      </c>
      <c r="F760" s="12" t="s">
        <v>76</v>
      </c>
      <c r="G760" s="12" t="s">
        <v>77</v>
      </c>
      <c r="H760" s="12">
        <v>25</v>
      </c>
      <c r="I760" s="12">
        <v>0.8</v>
      </c>
      <c r="J760" s="12" t="s">
        <v>1318</v>
      </c>
      <c r="K760" s="12" t="s">
        <v>3028</v>
      </c>
      <c r="L760" s="12" t="s">
        <v>3029</v>
      </c>
      <c r="M760" s="12">
        <v>0</v>
      </c>
      <c r="N760" s="12">
        <v>0</v>
      </c>
      <c r="O760" s="12">
        <v>0</v>
      </c>
      <c r="P760" s="12">
        <v>0</v>
      </c>
      <c r="Q760" s="12" t="s">
        <v>3030</v>
      </c>
      <c r="R760" s="12" t="s">
        <v>3031</v>
      </c>
      <c r="S760" s="12" t="s">
        <v>3032</v>
      </c>
    </row>
    <row r="761" spans="1:19" ht="15" customHeight="1" x14ac:dyDescent="0.25">
      <c r="A761" s="12" t="s">
        <v>3793</v>
      </c>
      <c r="B761" s="12" t="s">
        <v>239</v>
      </c>
      <c r="C761" s="12" t="s">
        <v>240</v>
      </c>
      <c r="D761" s="12" t="s">
        <v>245</v>
      </c>
      <c r="E761" s="12" t="s">
        <v>246</v>
      </c>
      <c r="F761" s="12" t="s">
        <v>84</v>
      </c>
      <c r="G761" s="12" t="s">
        <v>85</v>
      </c>
      <c r="H761" s="12">
        <v>25</v>
      </c>
      <c r="I761" s="12">
        <v>0.8</v>
      </c>
      <c r="J761" s="12" t="s">
        <v>1318</v>
      </c>
      <c r="K761" s="12" t="s">
        <v>3028</v>
      </c>
      <c r="L761" s="12" t="s">
        <v>3029</v>
      </c>
      <c r="M761" s="12">
        <v>0</v>
      </c>
      <c r="N761" s="12">
        <v>1</v>
      </c>
      <c r="O761" s="12">
        <v>0</v>
      </c>
      <c r="P761" s="12">
        <v>0</v>
      </c>
      <c r="Q761" s="12" t="s">
        <v>3030</v>
      </c>
      <c r="R761" s="12" t="s">
        <v>3034</v>
      </c>
      <c r="S761" s="12" t="s">
        <v>3032</v>
      </c>
    </row>
    <row r="762" spans="1:19" ht="15" customHeight="1" x14ac:dyDescent="0.25">
      <c r="A762" s="12" t="s">
        <v>3794</v>
      </c>
      <c r="B762" s="12" t="s">
        <v>239</v>
      </c>
      <c r="C762" s="12" t="s">
        <v>240</v>
      </c>
      <c r="D762" s="12" t="s">
        <v>248</v>
      </c>
      <c r="E762" s="12" t="s">
        <v>249</v>
      </c>
      <c r="F762" s="12" t="s">
        <v>4</v>
      </c>
      <c r="G762" s="12" t="s">
        <v>5</v>
      </c>
      <c r="H762" s="12">
        <v>25</v>
      </c>
      <c r="I762" s="12">
        <v>0.8</v>
      </c>
      <c r="J762" s="12" t="s">
        <v>1318</v>
      </c>
      <c r="K762" s="12" t="s">
        <v>3028</v>
      </c>
      <c r="L762" s="12" t="s">
        <v>3029</v>
      </c>
      <c r="M762" s="12">
        <v>0</v>
      </c>
      <c r="N762" s="12">
        <v>1</v>
      </c>
      <c r="O762" s="12">
        <v>0</v>
      </c>
      <c r="P762" s="12">
        <v>0</v>
      </c>
      <c r="Q762" s="12" t="s">
        <v>3030</v>
      </c>
      <c r="R762" s="12" t="s">
        <v>3034</v>
      </c>
      <c r="S762" s="12" t="s">
        <v>3032</v>
      </c>
    </row>
    <row r="763" spans="1:19" ht="15" customHeight="1" x14ac:dyDescent="0.25">
      <c r="A763" s="12" t="s">
        <v>3795</v>
      </c>
      <c r="B763" s="12" t="s">
        <v>239</v>
      </c>
      <c r="C763" s="12" t="s">
        <v>240</v>
      </c>
      <c r="D763" s="12" t="s">
        <v>248</v>
      </c>
      <c r="E763" s="12" t="s">
        <v>249</v>
      </c>
      <c r="F763" s="12" t="s">
        <v>26</v>
      </c>
      <c r="G763" s="12" t="s">
        <v>27</v>
      </c>
      <c r="H763" s="12">
        <v>25</v>
      </c>
      <c r="I763" s="12">
        <v>0.8</v>
      </c>
      <c r="J763" s="12" t="s">
        <v>1318</v>
      </c>
      <c r="K763" s="12" t="s">
        <v>3028</v>
      </c>
      <c r="L763" s="12" t="s">
        <v>3029</v>
      </c>
      <c r="M763" s="12">
        <v>0</v>
      </c>
      <c r="N763" s="12">
        <v>1</v>
      </c>
      <c r="O763" s="12">
        <v>0</v>
      </c>
      <c r="P763" s="12">
        <v>0</v>
      </c>
      <c r="Q763" s="12" t="s">
        <v>3030</v>
      </c>
      <c r="R763" s="12" t="s">
        <v>3034</v>
      </c>
      <c r="S763" s="12" t="s">
        <v>3032</v>
      </c>
    </row>
    <row r="764" spans="1:19" ht="15" customHeight="1" x14ac:dyDescent="0.25">
      <c r="A764" s="12" t="s">
        <v>3796</v>
      </c>
      <c r="B764" s="12" t="s">
        <v>239</v>
      </c>
      <c r="C764" s="12" t="s">
        <v>240</v>
      </c>
      <c r="D764" s="12" t="s">
        <v>248</v>
      </c>
      <c r="E764" s="12" t="s">
        <v>249</v>
      </c>
      <c r="F764" s="12" t="s">
        <v>30</v>
      </c>
      <c r="G764" s="12" t="s">
        <v>31</v>
      </c>
      <c r="H764" s="12">
        <v>25</v>
      </c>
      <c r="I764" s="12">
        <v>0.8</v>
      </c>
      <c r="J764" s="12" t="s">
        <v>1318</v>
      </c>
      <c r="K764" s="12" t="s">
        <v>3028</v>
      </c>
      <c r="L764" s="12" t="s">
        <v>3029</v>
      </c>
      <c r="M764" s="12">
        <v>0</v>
      </c>
      <c r="N764" s="12">
        <v>2</v>
      </c>
      <c r="O764" s="12">
        <v>0</v>
      </c>
      <c r="P764" s="12">
        <v>1</v>
      </c>
      <c r="Q764" s="12" t="s">
        <v>3030</v>
      </c>
      <c r="R764" s="12" t="s">
        <v>3034</v>
      </c>
      <c r="S764" s="12" t="s">
        <v>3032</v>
      </c>
    </row>
    <row r="765" spans="1:19" ht="15" customHeight="1" x14ac:dyDescent="0.25">
      <c r="A765" s="12" t="s">
        <v>3797</v>
      </c>
      <c r="B765" s="12" t="s">
        <v>239</v>
      </c>
      <c r="C765" s="12" t="s">
        <v>240</v>
      </c>
      <c r="D765" s="12" t="s">
        <v>248</v>
      </c>
      <c r="E765" s="12" t="s">
        <v>249</v>
      </c>
      <c r="F765" s="12" t="s">
        <v>34</v>
      </c>
      <c r="G765" s="12" t="s">
        <v>35</v>
      </c>
      <c r="H765" s="12">
        <v>25</v>
      </c>
      <c r="I765" s="12">
        <v>0.8</v>
      </c>
      <c r="J765" s="12" t="s">
        <v>1318</v>
      </c>
      <c r="K765" s="12" t="s">
        <v>3028</v>
      </c>
      <c r="L765" s="12" t="s">
        <v>3029</v>
      </c>
      <c r="M765" s="12">
        <v>0</v>
      </c>
      <c r="N765" s="12">
        <v>2</v>
      </c>
      <c r="O765" s="12">
        <v>0</v>
      </c>
      <c r="P765" s="12">
        <v>1</v>
      </c>
      <c r="Q765" s="12" t="s">
        <v>3030</v>
      </c>
      <c r="R765" s="12" t="s">
        <v>3034</v>
      </c>
      <c r="S765" s="12" t="s">
        <v>3032</v>
      </c>
    </row>
    <row r="766" spans="1:19" ht="15" customHeight="1" x14ac:dyDescent="0.25">
      <c r="A766" s="12" t="s">
        <v>3798</v>
      </c>
      <c r="B766" s="12" t="s">
        <v>239</v>
      </c>
      <c r="C766" s="12" t="s">
        <v>240</v>
      </c>
      <c r="D766" s="12" t="s">
        <v>248</v>
      </c>
      <c r="E766" s="12" t="s">
        <v>249</v>
      </c>
      <c r="F766" s="12" t="s">
        <v>52</v>
      </c>
      <c r="G766" s="12" t="s">
        <v>53</v>
      </c>
      <c r="H766" s="12">
        <v>25</v>
      </c>
      <c r="I766" s="12">
        <v>0.8</v>
      </c>
      <c r="J766" s="12" t="s">
        <v>1318</v>
      </c>
      <c r="K766" s="12" t="s">
        <v>3028</v>
      </c>
      <c r="L766" s="12" t="s">
        <v>3029</v>
      </c>
      <c r="M766" s="12">
        <v>0</v>
      </c>
      <c r="N766" s="12">
        <v>0</v>
      </c>
      <c r="O766" s="12">
        <v>0</v>
      </c>
      <c r="P766" s="12">
        <v>0</v>
      </c>
      <c r="Q766" s="12" t="s">
        <v>3030</v>
      </c>
      <c r="R766" s="12" t="s">
        <v>3031</v>
      </c>
      <c r="S766" s="12" t="s">
        <v>3032</v>
      </c>
    </row>
    <row r="767" spans="1:19" ht="15" customHeight="1" x14ac:dyDescent="0.25">
      <c r="A767" s="12" t="s">
        <v>3799</v>
      </c>
      <c r="B767" s="12" t="s">
        <v>239</v>
      </c>
      <c r="C767" s="12" t="s">
        <v>240</v>
      </c>
      <c r="D767" s="12" t="s">
        <v>248</v>
      </c>
      <c r="E767" s="12" t="s">
        <v>249</v>
      </c>
      <c r="F767" s="12" t="s">
        <v>72</v>
      </c>
      <c r="G767" s="12" t="s">
        <v>73</v>
      </c>
      <c r="H767" s="12">
        <v>25</v>
      </c>
      <c r="I767" s="12">
        <v>0.8</v>
      </c>
      <c r="J767" s="12" t="s">
        <v>1318</v>
      </c>
      <c r="K767" s="12" t="s">
        <v>3028</v>
      </c>
      <c r="L767" s="12" t="s">
        <v>3029</v>
      </c>
      <c r="M767" s="12">
        <v>0</v>
      </c>
      <c r="N767" s="12">
        <v>1</v>
      </c>
      <c r="O767" s="12">
        <v>0</v>
      </c>
      <c r="P767" s="12">
        <v>0</v>
      </c>
      <c r="Q767" s="12" t="s">
        <v>3030</v>
      </c>
      <c r="R767" s="12" t="s">
        <v>3034</v>
      </c>
      <c r="S767" s="12" t="s">
        <v>3032</v>
      </c>
    </row>
    <row r="768" spans="1:19" ht="15" customHeight="1" x14ac:dyDescent="0.25">
      <c r="A768" s="12" t="s">
        <v>3800</v>
      </c>
      <c r="B768" s="12" t="s">
        <v>239</v>
      </c>
      <c r="C768" s="12" t="s">
        <v>240</v>
      </c>
      <c r="D768" s="12" t="s">
        <v>248</v>
      </c>
      <c r="E768" s="12" t="s">
        <v>249</v>
      </c>
      <c r="F768" s="12" t="s">
        <v>76</v>
      </c>
      <c r="G768" s="12" t="s">
        <v>77</v>
      </c>
      <c r="H768" s="12">
        <v>25</v>
      </c>
      <c r="I768" s="12">
        <v>0.8</v>
      </c>
      <c r="J768" s="12" t="s">
        <v>1318</v>
      </c>
      <c r="K768" s="12" t="s">
        <v>3028</v>
      </c>
      <c r="L768" s="12" t="s">
        <v>3029</v>
      </c>
      <c r="M768" s="12">
        <v>0</v>
      </c>
      <c r="N768" s="12">
        <v>0</v>
      </c>
      <c r="O768" s="12">
        <v>0</v>
      </c>
      <c r="P768" s="12">
        <v>0</v>
      </c>
      <c r="Q768" s="12" t="s">
        <v>3030</v>
      </c>
      <c r="R768" s="12" t="s">
        <v>3031</v>
      </c>
      <c r="S768" s="12" t="s">
        <v>3032</v>
      </c>
    </row>
    <row r="769" spans="1:19" ht="15" customHeight="1" x14ac:dyDescent="0.25">
      <c r="A769" s="12" t="s">
        <v>3801</v>
      </c>
      <c r="B769" s="12" t="s">
        <v>239</v>
      </c>
      <c r="C769" s="12" t="s">
        <v>240</v>
      </c>
      <c r="D769" s="12" t="s">
        <v>248</v>
      </c>
      <c r="E769" s="12" t="s">
        <v>249</v>
      </c>
      <c r="F769" s="12" t="s">
        <v>84</v>
      </c>
      <c r="G769" s="12" t="s">
        <v>85</v>
      </c>
      <c r="H769" s="12">
        <v>25</v>
      </c>
      <c r="I769" s="12">
        <v>0.8</v>
      </c>
      <c r="J769" s="12" t="s">
        <v>1318</v>
      </c>
      <c r="K769" s="12" t="s">
        <v>3028</v>
      </c>
      <c r="L769" s="12" t="s">
        <v>3029</v>
      </c>
      <c r="M769" s="12">
        <v>0</v>
      </c>
      <c r="N769" s="12">
        <v>1</v>
      </c>
      <c r="O769" s="12">
        <v>0</v>
      </c>
      <c r="P769" s="12">
        <v>0</v>
      </c>
      <c r="Q769" s="12" t="s">
        <v>3030</v>
      </c>
      <c r="R769" s="12" t="s">
        <v>3034</v>
      </c>
      <c r="S769" s="12" t="s">
        <v>3032</v>
      </c>
    </row>
    <row r="770" spans="1:19" ht="15" customHeight="1" x14ac:dyDescent="0.25">
      <c r="A770" s="12" t="s">
        <v>3802</v>
      </c>
      <c r="B770" s="12" t="s">
        <v>239</v>
      </c>
      <c r="C770" s="12" t="s">
        <v>240</v>
      </c>
      <c r="D770" s="12" t="s">
        <v>242</v>
      </c>
      <c r="E770" s="12" t="s">
        <v>243</v>
      </c>
      <c r="F770" s="12" t="s">
        <v>4</v>
      </c>
      <c r="G770" s="12" t="s">
        <v>5</v>
      </c>
      <c r="H770" s="12">
        <v>25</v>
      </c>
      <c r="I770" s="12">
        <v>1.2</v>
      </c>
      <c r="J770" s="12" t="s">
        <v>1318</v>
      </c>
      <c r="K770" s="12" t="s">
        <v>3028</v>
      </c>
      <c r="L770" s="12" t="s">
        <v>3029</v>
      </c>
      <c r="M770" s="12">
        <v>0</v>
      </c>
      <c r="N770" s="12">
        <v>0</v>
      </c>
      <c r="O770" s="12">
        <v>0</v>
      </c>
      <c r="P770" s="12">
        <v>0</v>
      </c>
      <c r="Q770" s="12" t="s">
        <v>3030</v>
      </c>
      <c r="R770" s="12" t="s">
        <v>3031</v>
      </c>
      <c r="S770" s="12" t="s">
        <v>3032</v>
      </c>
    </row>
    <row r="771" spans="1:19" ht="15" customHeight="1" x14ac:dyDescent="0.25">
      <c r="A771" s="12" t="s">
        <v>3803</v>
      </c>
      <c r="B771" s="12" t="s">
        <v>239</v>
      </c>
      <c r="C771" s="12" t="s">
        <v>240</v>
      </c>
      <c r="D771" s="12" t="s">
        <v>242</v>
      </c>
      <c r="E771" s="12" t="s">
        <v>243</v>
      </c>
      <c r="F771" s="12" t="s">
        <v>26</v>
      </c>
      <c r="G771" s="12" t="s">
        <v>27</v>
      </c>
      <c r="H771" s="12">
        <v>25</v>
      </c>
      <c r="I771" s="12">
        <v>1.2</v>
      </c>
      <c r="J771" s="12" t="s">
        <v>1318</v>
      </c>
      <c r="K771" s="12" t="s">
        <v>3028</v>
      </c>
      <c r="L771" s="12" t="s">
        <v>3029</v>
      </c>
      <c r="M771" s="12">
        <v>0</v>
      </c>
      <c r="N771" s="12">
        <v>1</v>
      </c>
      <c r="O771" s="12">
        <v>0</v>
      </c>
      <c r="P771" s="12">
        <v>0</v>
      </c>
      <c r="Q771" s="12" t="s">
        <v>3030</v>
      </c>
      <c r="R771" s="12" t="s">
        <v>3034</v>
      </c>
      <c r="S771" s="12" t="s">
        <v>3032</v>
      </c>
    </row>
    <row r="772" spans="1:19" ht="15" customHeight="1" x14ac:dyDescent="0.25">
      <c r="A772" s="12" t="s">
        <v>3804</v>
      </c>
      <c r="B772" s="12" t="s">
        <v>239</v>
      </c>
      <c r="C772" s="12" t="s">
        <v>240</v>
      </c>
      <c r="D772" s="12" t="s">
        <v>242</v>
      </c>
      <c r="E772" s="12" t="s">
        <v>243</v>
      </c>
      <c r="F772" s="12" t="s">
        <v>30</v>
      </c>
      <c r="G772" s="12" t="s">
        <v>31</v>
      </c>
      <c r="H772" s="12">
        <v>25</v>
      </c>
      <c r="I772" s="12">
        <v>1.2</v>
      </c>
      <c r="J772" s="12" t="s">
        <v>1318</v>
      </c>
      <c r="K772" s="12" t="s">
        <v>3028</v>
      </c>
      <c r="L772" s="12" t="s">
        <v>3029</v>
      </c>
      <c r="M772" s="12">
        <v>0</v>
      </c>
      <c r="N772" s="12">
        <v>0</v>
      </c>
      <c r="O772" s="12">
        <v>0</v>
      </c>
      <c r="P772" s="12">
        <v>0</v>
      </c>
      <c r="Q772" s="12" t="s">
        <v>3030</v>
      </c>
      <c r="R772" s="12" t="s">
        <v>3031</v>
      </c>
      <c r="S772" s="12" t="s">
        <v>3032</v>
      </c>
    </row>
    <row r="773" spans="1:19" ht="15" customHeight="1" x14ac:dyDescent="0.25">
      <c r="A773" s="12" t="s">
        <v>3805</v>
      </c>
      <c r="B773" s="12" t="s">
        <v>239</v>
      </c>
      <c r="C773" s="12" t="s">
        <v>240</v>
      </c>
      <c r="D773" s="12" t="s">
        <v>242</v>
      </c>
      <c r="E773" s="12" t="s">
        <v>243</v>
      </c>
      <c r="F773" s="12" t="s">
        <v>34</v>
      </c>
      <c r="G773" s="12" t="s">
        <v>35</v>
      </c>
      <c r="H773" s="12">
        <v>25</v>
      </c>
      <c r="I773" s="12">
        <v>1.2</v>
      </c>
      <c r="J773" s="12" t="s">
        <v>1318</v>
      </c>
      <c r="K773" s="12" t="s">
        <v>3028</v>
      </c>
      <c r="L773" s="12" t="s">
        <v>3029</v>
      </c>
      <c r="M773" s="12">
        <v>0</v>
      </c>
      <c r="N773" s="12">
        <v>2</v>
      </c>
      <c r="O773" s="12">
        <v>0</v>
      </c>
      <c r="P773" s="12">
        <v>1</v>
      </c>
      <c r="Q773" s="12" t="s">
        <v>3030</v>
      </c>
      <c r="R773" s="12" t="s">
        <v>3034</v>
      </c>
      <c r="S773" s="12" t="s">
        <v>3032</v>
      </c>
    </row>
    <row r="774" spans="1:19" ht="15" customHeight="1" x14ac:dyDescent="0.25">
      <c r="A774" s="12" t="s">
        <v>3806</v>
      </c>
      <c r="B774" s="12" t="s">
        <v>239</v>
      </c>
      <c r="C774" s="12" t="s">
        <v>240</v>
      </c>
      <c r="D774" s="12" t="s">
        <v>242</v>
      </c>
      <c r="E774" s="12" t="s">
        <v>243</v>
      </c>
      <c r="F774" s="12" t="s">
        <v>52</v>
      </c>
      <c r="G774" s="12" t="s">
        <v>53</v>
      </c>
      <c r="H774" s="12">
        <v>25</v>
      </c>
      <c r="I774" s="12">
        <v>1.2</v>
      </c>
      <c r="J774" s="12" t="s">
        <v>1318</v>
      </c>
      <c r="K774" s="12" t="s">
        <v>3028</v>
      </c>
      <c r="L774" s="12" t="s">
        <v>3029</v>
      </c>
      <c r="M774" s="12">
        <v>0</v>
      </c>
      <c r="N774" s="12">
        <v>0</v>
      </c>
      <c r="O774" s="12">
        <v>0</v>
      </c>
      <c r="P774" s="12">
        <v>0</v>
      </c>
      <c r="Q774" s="12" t="s">
        <v>3030</v>
      </c>
      <c r="R774" s="12" t="s">
        <v>3031</v>
      </c>
      <c r="S774" s="12" t="s">
        <v>3032</v>
      </c>
    </row>
    <row r="775" spans="1:19" ht="15" customHeight="1" x14ac:dyDescent="0.25">
      <c r="A775" s="12" t="s">
        <v>3807</v>
      </c>
      <c r="B775" s="12" t="s">
        <v>239</v>
      </c>
      <c r="C775" s="12" t="s">
        <v>240</v>
      </c>
      <c r="D775" s="12" t="s">
        <v>242</v>
      </c>
      <c r="E775" s="12" t="s">
        <v>243</v>
      </c>
      <c r="F775" s="12" t="s">
        <v>72</v>
      </c>
      <c r="G775" s="12" t="s">
        <v>73</v>
      </c>
      <c r="H775" s="12">
        <v>25</v>
      </c>
      <c r="I775" s="12">
        <v>1.2</v>
      </c>
      <c r="J775" s="12" t="s">
        <v>1318</v>
      </c>
      <c r="K775" s="12" t="s">
        <v>3028</v>
      </c>
      <c r="L775" s="12" t="s">
        <v>3029</v>
      </c>
      <c r="M775" s="12">
        <v>0</v>
      </c>
      <c r="N775" s="12">
        <v>1</v>
      </c>
      <c r="O775" s="12">
        <v>0</v>
      </c>
      <c r="P775" s="12">
        <v>0</v>
      </c>
      <c r="Q775" s="12" t="s">
        <v>3030</v>
      </c>
      <c r="R775" s="12" t="s">
        <v>3034</v>
      </c>
      <c r="S775" s="12" t="s">
        <v>3032</v>
      </c>
    </row>
    <row r="776" spans="1:19" ht="15" customHeight="1" x14ac:dyDescent="0.25">
      <c r="A776" s="12" t="s">
        <v>3808</v>
      </c>
      <c r="B776" s="12" t="s">
        <v>239</v>
      </c>
      <c r="C776" s="12" t="s">
        <v>240</v>
      </c>
      <c r="D776" s="12" t="s">
        <v>242</v>
      </c>
      <c r="E776" s="12" t="s">
        <v>243</v>
      </c>
      <c r="F776" s="12" t="s">
        <v>76</v>
      </c>
      <c r="G776" s="12" t="s">
        <v>77</v>
      </c>
      <c r="H776" s="12">
        <v>25</v>
      </c>
      <c r="I776" s="12">
        <v>1.2</v>
      </c>
      <c r="J776" s="12" t="s">
        <v>1318</v>
      </c>
      <c r="K776" s="12" t="s">
        <v>3028</v>
      </c>
      <c r="L776" s="12" t="s">
        <v>3029</v>
      </c>
      <c r="M776" s="12">
        <v>0</v>
      </c>
      <c r="N776" s="12">
        <v>0</v>
      </c>
      <c r="O776" s="12">
        <v>0</v>
      </c>
      <c r="P776" s="12">
        <v>0</v>
      </c>
      <c r="Q776" s="12" t="s">
        <v>3030</v>
      </c>
      <c r="R776" s="12" t="s">
        <v>3031</v>
      </c>
      <c r="S776" s="12" t="s">
        <v>3032</v>
      </c>
    </row>
    <row r="777" spans="1:19" ht="15" customHeight="1" x14ac:dyDescent="0.25">
      <c r="A777" s="12" t="s">
        <v>3809</v>
      </c>
      <c r="B777" s="12" t="s">
        <v>239</v>
      </c>
      <c r="C777" s="12" t="s">
        <v>240</v>
      </c>
      <c r="D777" s="12" t="s">
        <v>242</v>
      </c>
      <c r="E777" s="12" t="s">
        <v>243</v>
      </c>
      <c r="F777" s="12" t="s">
        <v>84</v>
      </c>
      <c r="G777" s="12" t="s">
        <v>85</v>
      </c>
      <c r="H777" s="12">
        <v>25</v>
      </c>
      <c r="I777" s="12">
        <v>1.2</v>
      </c>
      <c r="J777" s="12" t="s">
        <v>1318</v>
      </c>
      <c r="K777" s="12" t="s">
        <v>3028</v>
      </c>
      <c r="L777" s="12" t="s">
        <v>3029</v>
      </c>
      <c r="M777" s="12">
        <v>0</v>
      </c>
      <c r="N777" s="12">
        <v>1</v>
      </c>
      <c r="O777" s="12">
        <v>0</v>
      </c>
      <c r="P777" s="12">
        <v>0</v>
      </c>
      <c r="Q777" s="12" t="s">
        <v>3030</v>
      </c>
      <c r="R777" s="12" t="s">
        <v>3034</v>
      </c>
      <c r="S777" s="12" t="s">
        <v>3032</v>
      </c>
    </row>
    <row r="778" spans="1:19" ht="15" customHeight="1" x14ac:dyDescent="0.25">
      <c r="A778" s="12" t="s">
        <v>3810</v>
      </c>
      <c r="B778" s="12" t="s">
        <v>242</v>
      </c>
      <c r="C778" s="12" t="s">
        <v>243</v>
      </c>
      <c r="D778" s="12" t="s">
        <v>251</v>
      </c>
      <c r="E778" s="12" t="s">
        <v>252</v>
      </c>
      <c r="F778" s="12" t="s">
        <v>4</v>
      </c>
      <c r="G778" s="12" t="s">
        <v>5</v>
      </c>
      <c r="H778" s="12">
        <v>25</v>
      </c>
      <c r="I778" s="12">
        <v>0.9</v>
      </c>
      <c r="J778" s="12" t="s">
        <v>1318</v>
      </c>
      <c r="K778" s="12" t="s">
        <v>3028</v>
      </c>
      <c r="L778" s="12" t="s">
        <v>3029</v>
      </c>
      <c r="M778" s="12">
        <v>0</v>
      </c>
      <c r="N778" s="12">
        <v>0</v>
      </c>
      <c r="O778" s="12">
        <v>0</v>
      </c>
      <c r="P778" s="12">
        <v>0</v>
      </c>
      <c r="Q778" s="12" t="s">
        <v>3030</v>
      </c>
      <c r="R778" s="12" t="s">
        <v>3031</v>
      </c>
      <c r="S778" s="12" t="s">
        <v>3032</v>
      </c>
    </row>
    <row r="779" spans="1:19" ht="15" customHeight="1" x14ac:dyDescent="0.25">
      <c r="A779" s="12" t="s">
        <v>3811</v>
      </c>
      <c r="B779" s="12" t="s">
        <v>242</v>
      </c>
      <c r="C779" s="12" t="s">
        <v>243</v>
      </c>
      <c r="D779" s="12" t="s">
        <v>251</v>
      </c>
      <c r="E779" s="12" t="s">
        <v>252</v>
      </c>
      <c r="F779" s="12" t="s">
        <v>26</v>
      </c>
      <c r="G779" s="12" t="s">
        <v>27</v>
      </c>
      <c r="H779" s="12">
        <v>25</v>
      </c>
      <c r="I779" s="12">
        <v>0.9</v>
      </c>
      <c r="J779" s="12" t="s">
        <v>1318</v>
      </c>
      <c r="K779" s="12" t="s">
        <v>3028</v>
      </c>
      <c r="L779" s="12" t="s">
        <v>3029</v>
      </c>
      <c r="M779" s="12">
        <v>0</v>
      </c>
      <c r="N779" s="12">
        <v>1</v>
      </c>
      <c r="O779" s="12">
        <v>0</v>
      </c>
      <c r="P779" s="12">
        <v>0</v>
      </c>
      <c r="Q779" s="12" t="s">
        <v>3030</v>
      </c>
      <c r="R779" s="12" t="s">
        <v>3034</v>
      </c>
      <c r="S779" s="12" t="s">
        <v>3032</v>
      </c>
    </row>
    <row r="780" spans="1:19" ht="15" customHeight="1" x14ac:dyDescent="0.25">
      <c r="A780" s="12" t="s">
        <v>3812</v>
      </c>
      <c r="B780" s="12" t="s">
        <v>242</v>
      </c>
      <c r="C780" s="12" t="s">
        <v>243</v>
      </c>
      <c r="D780" s="12" t="s">
        <v>251</v>
      </c>
      <c r="E780" s="12" t="s">
        <v>252</v>
      </c>
      <c r="F780" s="12" t="s">
        <v>30</v>
      </c>
      <c r="G780" s="12" t="s">
        <v>31</v>
      </c>
      <c r="H780" s="12">
        <v>25</v>
      </c>
      <c r="I780" s="12">
        <v>0.9</v>
      </c>
      <c r="J780" s="12" t="s">
        <v>1318</v>
      </c>
      <c r="K780" s="12" t="s">
        <v>3028</v>
      </c>
      <c r="L780" s="12" t="s">
        <v>3029</v>
      </c>
      <c r="M780" s="12">
        <v>0</v>
      </c>
      <c r="N780" s="12">
        <v>0</v>
      </c>
      <c r="O780" s="12">
        <v>0</v>
      </c>
      <c r="P780" s="12">
        <v>0</v>
      </c>
      <c r="Q780" s="12" t="s">
        <v>3030</v>
      </c>
      <c r="R780" s="12" t="s">
        <v>3031</v>
      </c>
      <c r="S780" s="12" t="s">
        <v>3032</v>
      </c>
    </row>
    <row r="781" spans="1:19" ht="15" customHeight="1" x14ac:dyDescent="0.25">
      <c r="A781" s="12" t="s">
        <v>3813</v>
      </c>
      <c r="B781" s="12" t="s">
        <v>242</v>
      </c>
      <c r="C781" s="12" t="s">
        <v>243</v>
      </c>
      <c r="D781" s="12" t="s">
        <v>251</v>
      </c>
      <c r="E781" s="12" t="s">
        <v>252</v>
      </c>
      <c r="F781" s="12" t="s">
        <v>34</v>
      </c>
      <c r="G781" s="12" t="s">
        <v>35</v>
      </c>
      <c r="H781" s="12">
        <v>25</v>
      </c>
      <c r="I781" s="12">
        <v>0.9</v>
      </c>
      <c r="J781" s="12" t="s">
        <v>1318</v>
      </c>
      <c r="K781" s="12" t="s">
        <v>3028</v>
      </c>
      <c r="L781" s="12" t="s">
        <v>3029</v>
      </c>
      <c r="M781" s="12">
        <v>0</v>
      </c>
      <c r="N781" s="12">
        <v>2</v>
      </c>
      <c r="O781" s="12">
        <v>0</v>
      </c>
      <c r="P781" s="12">
        <v>1</v>
      </c>
      <c r="Q781" s="12" t="s">
        <v>3030</v>
      </c>
      <c r="R781" s="12" t="s">
        <v>3034</v>
      </c>
      <c r="S781" s="12" t="s">
        <v>3032</v>
      </c>
    </row>
    <row r="782" spans="1:19" ht="15" customHeight="1" x14ac:dyDescent="0.25">
      <c r="A782" s="12" t="s">
        <v>3814</v>
      </c>
      <c r="B782" s="12" t="s">
        <v>242</v>
      </c>
      <c r="C782" s="12" t="s">
        <v>243</v>
      </c>
      <c r="D782" s="12" t="s">
        <v>251</v>
      </c>
      <c r="E782" s="12" t="s">
        <v>252</v>
      </c>
      <c r="F782" s="12" t="s">
        <v>52</v>
      </c>
      <c r="G782" s="12" t="s">
        <v>53</v>
      </c>
      <c r="H782" s="12">
        <v>25</v>
      </c>
      <c r="I782" s="12">
        <v>0.9</v>
      </c>
      <c r="J782" s="12" t="s">
        <v>1318</v>
      </c>
      <c r="K782" s="12" t="s">
        <v>3028</v>
      </c>
      <c r="L782" s="12" t="s">
        <v>3029</v>
      </c>
      <c r="M782" s="12">
        <v>0</v>
      </c>
      <c r="N782" s="12">
        <v>0</v>
      </c>
      <c r="O782" s="12">
        <v>0</v>
      </c>
      <c r="P782" s="12">
        <v>0</v>
      </c>
      <c r="Q782" s="12" t="s">
        <v>3030</v>
      </c>
      <c r="R782" s="12" t="s">
        <v>3031</v>
      </c>
      <c r="S782" s="12" t="s">
        <v>3032</v>
      </c>
    </row>
    <row r="783" spans="1:19" ht="15" customHeight="1" x14ac:dyDescent="0.25">
      <c r="A783" s="12" t="s">
        <v>3815</v>
      </c>
      <c r="B783" s="12" t="s">
        <v>242</v>
      </c>
      <c r="C783" s="12" t="s">
        <v>243</v>
      </c>
      <c r="D783" s="12" t="s">
        <v>251</v>
      </c>
      <c r="E783" s="12" t="s">
        <v>252</v>
      </c>
      <c r="F783" s="12" t="s">
        <v>72</v>
      </c>
      <c r="G783" s="12" t="s">
        <v>73</v>
      </c>
      <c r="H783" s="12">
        <v>25</v>
      </c>
      <c r="I783" s="12">
        <v>0.9</v>
      </c>
      <c r="J783" s="12" t="s">
        <v>1318</v>
      </c>
      <c r="K783" s="12" t="s">
        <v>3028</v>
      </c>
      <c r="L783" s="12" t="s">
        <v>3029</v>
      </c>
      <c r="M783" s="12">
        <v>0</v>
      </c>
      <c r="N783" s="12">
        <v>1</v>
      </c>
      <c r="O783" s="12">
        <v>0</v>
      </c>
      <c r="P783" s="12">
        <v>0</v>
      </c>
      <c r="Q783" s="12" t="s">
        <v>3030</v>
      </c>
      <c r="R783" s="12" t="s">
        <v>3034</v>
      </c>
      <c r="S783" s="12" t="s">
        <v>3032</v>
      </c>
    </row>
    <row r="784" spans="1:19" ht="15" customHeight="1" x14ac:dyDescent="0.25">
      <c r="A784" s="12" t="s">
        <v>3816</v>
      </c>
      <c r="B784" s="12" t="s">
        <v>242</v>
      </c>
      <c r="C784" s="12" t="s">
        <v>243</v>
      </c>
      <c r="D784" s="12" t="s">
        <v>251</v>
      </c>
      <c r="E784" s="12" t="s">
        <v>252</v>
      </c>
      <c r="F784" s="12" t="s">
        <v>76</v>
      </c>
      <c r="G784" s="12" t="s">
        <v>77</v>
      </c>
      <c r="H784" s="12">
        <v>25</v>
      </c>
      <c r="I784" s="12">
        <v>0.9</v>
      </c>
      <c r="J784" s="12" t="s">
        <v>1318</v>
      </c>
      <c r="K784" s="12" t="s">
        <v>3028</v>
      </c>
      <c r="L784" s="12" t="s">
        <v>3029</v>
      </c>
      <c r="M784" s="12">
        <v>0</v>
      </c>
      <c r="N784" s="12">
        <v>1</v>
      </c>
      <c r="O784" s="12">
        <v>0</v>
      </c>
      <c r="P784" s="12">
        <v>0</v>
      </c>
      <c r="Q784" s="12" t="s">
        <v>3030</v>
      </c>
      <c r="R784" s="12" t="s">
        <v>3034</v>
      </c>
      <c r="S784" s="12" t="s">
        <v>3032</v>
      </c>
    </row>
    <row r="785" spans="1:19" ht="15" customHeight="1" x14ac:dyDescent="0.25">
      <c r="A785" s="12" t="s">
        <v>3817</v>
      </c>
      <c r="B785" s="12" t="s">
        <v>242</v>
      </c>
      <c r="C785" s="12" t="s">
        <v>243</v>
      </c>
      <c r="D785" s="12" t="s">
        <v>251</v>
      </c>
      <c r="E785" s="12" t="s">
        <v>252</v>
      </c>
      <c r="F785" s="12" t="s">
        <v>84</v>
      </c>
      <c r="G785" s="12" t="s">
        <v>85</v>
      </c>
      <c r="H785" s="12">
        <v>25</v>
      </c>
      <c r="I785" s="12">
        <v>0.9</v>
      </c>
      <c r="J785" s="12" t="s">
        <v>1318</v>
      </c>
      <c r="K785" s="12" t="s">
        <v>3028</v>
      </c>
      <c r="L785" s="12" t="s">
        <v>3029</v>
      </c>
      <c r="M785" s="12">
        <v>0</v>
      </c>
      <c r="N785" s="12">
        <v>0</v>
      </c>
      <c r="O785" s="12">
        <v>0</v>
      </c>
      <c r="P785" s="12">
        <v>0</v>
      </c>
      <c r="Q785" s="12" t="s">
        <v>3030</v>
      </c>
      <c r="R785" s="12" t="s">
        <v>3031</v>
      </c>
      <c r="S785" s="12" t="s">
        <v>3032</v>
      </c>
    </row>
    <row r="786" spans="1:19" ht="15" customHeight="1" x14ac:dyDescent="0.25">
      <c r="A786" s="12" t="s">
        <v>3818</v>
      </c>
      <c r="B786" s="12" t="s">
        <v>242</v>
      </c>
      <c r="C786" s="12" t="s">
        <v>243</v>
      </c>
      <c r="D786" s="12" t="s">
        <v>239</v>
      </c>
      <c r="E786" s="12" t="s">
        <v>240</v>
      </c>
      <c r="F786" s="12" t="s">
        <v>4</v>
      </c>
      <c r="G786" s="12" t="s">
        <v>5</v>
      </c>
      <c r="H786" s="12">
        <v>25</v>
      </c>
      <c r="I786" s="12">
        <v>1.2</v>
      </c>
      <c r="J786" s="12" t="s">
        <v>1318</v>
      </c>
      <c r="K786" s="12" t="s">
        <v>3028</v>
      </c>
      <c r="L786" s="12" t="s">
        <v>3029</v>
      </c>
      <c r="M786" s="12">
        <v>0</v>
      </c>
      <c r="N786" s="12">
        <v>0</v>
      </c>
      <c r="O786" s="12">
        <v>0</v>
      </c>
      <c r="P786" s="12">
        <v>0</v>
      </c>
      <c r="Q786" s="12" t="s">
        <v>3030</v>
      </c>
      <c r="R786" s="12" t="s">
        <v>3031</v>
      </c>
      <c r="S786" s="12" t="s">
        <v>3032</v>
      </c>
    </row>
    <row r="787" spans="1:19" ht="15" customHeight="1" x14ac:dyDescent="0.25">
      <c r="A787" s="12" t="s">
        <v>3819</v>
      </c>
      <c r="B787" s="12" t="s">
        <v>242</v>
      </c>
      <c r="C787" s="12" t="s">
        <v>243</v>
      </c>
      <c r="D787" s="12" t="s">
        <v>239</v>
      </c>
      <c r="E787" s="12" t="s">
        <v>240</v>
      </c>
      <c r="F787" s="12" t="s">
        <v>26</v>
      </c>
      <c r="G787" s="12" t="s">
        <v>27</v>
      </c>
      <c r="H787" s="12">
        <v>25</v>
      </c>
      <c r="I787" s="12">
        <v>1.2</v>
      </c>
      <c r="J787" s="12" t="s">
        <v>1318</v>
      </c>
      <c r="K787" s="12" t="s">
        <v>3028</v>
      </c>
      <c r="L787" s="12" t="s">
        <v>3029</v>
      </c>
      <c r="M787" s="12">
        <v>0</v>
      </c>
      <c r="N787" s="12">
        <v>1</v>
      </c>
      <c r="O787" s="12">
        <v>0</v>
      </c>
      <c r="P787" s="12">
        <v>0</v>
      </c>
      <c r="Q787" s="12" t="s">
        <v>3030</v>
      </c>
      <c r="R787" s="12" t="s">
        <v>3034</v>
      </c>
      <c r="S787" s="12" t="s">
        <v>3032</v>
      </c>
    </row>
    <row r="788" spans="1:19" ht="15" customHeight="1" x14ac:dyDescent="0.25">
      <c r="A788" s="12" t="s">
        <v>3820</v>
      </c>
      <c r="B788" s="12" t="s">
        <v>242</v>
      </c>
      <c r="C788" s="12" t="s">
        <v>243</v>
      </c>
      <c r="D788" s="12" t="s">
        <v>239</v>
      </c>
      <c r="E788" s="12" t="s">
        <v>240</v>
      </c>
      <c r="F788" s="12" t="s">
        <v>30</v>
      </c>
      <c r="G788" s="12" t="s">
        <v>31</v>
      </c>
      <c r="H788" s="12">
        <v>25</v>
      </c>
      <c r="I788" s="12">
        <v>1.2</v>
      </c>
      <c r="J788" s="12" t="s">
        <v>1318</v>
      </c>
      <c r="K788" s="12" t="s">
        <v>3028</v>
      </c>
      <c r="L788" s="12" t="s">
        <v>3029</v>
      </c>
      <c r="M788" s="12">
        <v>0</v>
      </c>
      <c r="N788" s="12">
        <v>0</v>
      </c>
      <c r="O788" s="12">
        <v>0</v>
      </c>
      <c r="P788" s="12">
        <v>0</v>
      </c>
      <c r="Q788" s="12" t="s">
        <v>3030</v>
      </c>
      <c r="R788" s="12" t="s">
        <v>3031</v>
      </c>
      <c r="S788" s="12" t="s">
        <v>3032</v>
      </c>
    </row>
    <row r="789" spans="1:19" ht="15" customHeight="1" x14ac:dyDescent="0.25">
      <c r="A789" s="12" t="s">
        <v>3821</v>
      </c>
      <c r="B789" s="12" t="s">
        <v>242</v>
      </c>
      <c r="C789" s="12" t="s">
        <v>243</v>
      </c>
      <c r="D789" s="12" t="s">
        <v>239</v>
      </c>
      <c r="E789" s="12" t="s">
        <v>240</v>
      </c>
      <c r="F789" s="12" t="s">
        <v>34</v>
      </c>
      <c r="G789" s="12" t="s">
        <v>35</v>
      </c>
      <c r="H789" s="12">
        <v>25</v>
      </c>
      <c r="I789" s="12">
        <v>1.2</v>
      </c>
      <c r="J789" s="12" t="s">
        <v>1318</v>
      </c>
      <c r="K789" s="12" t="s">
        <v>3028</v>
      </c>
      <c r="L789" s="12" t="s">
        <v>3029</v>
      </c>
      <c r="M789" s="12">
        <v>0</v>
      </c>
      <c r="N789" s="12">
        <v>2</v>
      </c>
      <c r="O789" s="12">
        <v>0</v>
      </c>
      <c r="P789" s="12">
        <v>1</v>
      </c>
      <c r="Q789" s="12" t="s">
        <v>3030</v>
      </c>
      <c r="R789" s="12" t="s">
        <v>3034</v>
      </c>
      <c r="S789" s="12" t="s">
        <v>3032</v>
      </c>
    </row>
    <row r="790" spans="1:19" ht="15" customHeight="1" x14ac:dyDescent="0.25">
      <c r="A790" s="12" t="s">
        <v>3822</v>
      </c>
      <c r="B790" s="12" t="s">
        <v>242</v>
      </c>
      <c r="C790" s="12" t="s">
        <v>243</v>
      </c>
      <c r="D790" s="12" t="s">
        <v>239</v>
      </c>
      <c r="E790" s="12" t="s">
        <v>240</v>
      </c>
      <c r="F790" s="12" t="s">
        <v>52</v>
      </c>
      <c r="G790" s="12" t="s">
        <v>53</v>
      </c>
      <c r="H790" s="12">
        <v>25</v>
      </c>
      <c r="I790" s="12">
        <v>1.2</v>
      </c>
      <c r="J790" s="12" t="s">
        <v>1318</v>
      </c>
      <c r="K790" s="12" t="s">
        <v>3028</v>
      </c>
      <c r="L790" s="12" t="s">
        <v>3029</v>
      </c>
      <c r="M790" s="12">
        <v>0</v>
      </c>
      <c r="N790" s="12">
        <v>0</v>
      </c>
      <c r="O790" s="12">
        <v>0</v>
      </c>
      <c r="P790" s="12">
        <v>0</v>
      </c>
      <c r="Q790" s="12" t="s">
        <v>3030</v>
      </c>
      <c r="R790" s="12" t="s">
        <v>3031</v>
      </c>
      <c r="S790" s="12" t="s">
        <v>3032</v>
      </c>
    </row>
    <row r="791" spans="1:19" ht="15" customHeight="1" x14ac:dyDescent="0.25">
      <c r="A791" s="12" t="s">
        <v>3823</v>
      </c>
      <c r="B791" s="12" t="s">
        <v>242</v>
      </c>
      <c r="C791" s="12" t="s">
        <v>243</v>
      </c>
      <c r="D791" s="12" t="s">
        <v>239</v>
      </c>
      <c r="E791" s="12" t="s">
        <v>240</v>
      </c>
      <c r="F791" s="12" t="s">
        <v>72</v>
      </c>
      <c r="G791" s="12" t="s">
        <v>73</v>
      </c>
      <c r="H791" s="12">
        <v>25</v>
      </c>
      <c r="I791" s="12">
        <v>1.2</v>
      </c>
      <c r="J791" s="12" t="s">
        <v>1318</v>
      </c>
      <c r="K791" s="12" t="s">
        <v>3028</v>
      </c>
      <c r="L791" s="12" t="s">
        <v>3029</v>
      </c>
      <c r="M791" s="12">
        <v>0</v>
      </c>
      <c r="N791" s="12">
        <v>0</v>
      </c>
      <c r="O791" s="12">
        <v>0</v>
      </c>
      <c r="P791" s="12">
        <v>0</v>
      </c>
      <c r="Q791" s="12" t="s">
        <v>3030</v>
      </c>
      <c r="R791" s="12" t="s">
        <v>3031</v>
      </c>
      <c r="S791" s="12" t="s">
        <v>3032</v>
      </c>
    </row>
    <row r="792" spans="1:19" ht="15" customHeight="1" x14ac:dyDescent="0.25">
      <c r="A792" s="12" t="s">
        <v>3824</v>
      </c>
      <c r="B792" s="12" t="s">
        <v>242</v>
      </c>
      <c r="C792" s="12" t="s">
        <v>243</v>
      </c>
      <c r="D792" s="12" t="s">
        <v>239</v>
      </c>
      <c r="E792" s="12" t="s">
        <v>240</v>
      </c>
      <c r="F792" s="12" t="s">
        <v>76</v>
      </c>
      <c r="G792" s="12" t="s">
        <v>77</v>
      </c>
      <c r="H792" s="12">
        <v>25</v>
      </c>
      <c r="I792" s="12">
        <v>1.2</v>
      </c>
      <c r="J792" s="12" t="s">
        <v>1318</v>
      </c>
      <c r="K792" s="12" t="s">
        <v>3028</v>
      </c>
      <c r="L792" s="12" t="s">
        <v>3029</v>
      </c>
      <c r="M792" s="12">
        <v>0</v>
      </c>
      <c r="N792" s="12">
        <v>1</v>
      </c>
      <c r="O792" s="12">
        <v>0</v>
      </c>
      <c r="P792" s="12">
        <v>0</v>
      </c>
      <c r="Q792" s="12" t="s">
        <v>3030</v>
      </c>
      <c r="R792" s="12" t="s">
        <v>3034</v>
      </c>
      <c r="S792" s="12" t="s">
        <v>3032</v>
      </c>
    </row>
    <row r="793" spans="1:19" ht="15" customHeight="1" x14ac:dyDescent="0.25">
      <c r="A793" s="12" t="s">
        <v>3825</v>
      </c>
      <c r="B793" s="12" t="s">
        <v>242</v>
      </c>
      <c r="C793" s="12" t="s">
        <v>243</v>
      </c>
      <c r="D793" s="12" t="s">
        <v>239</v>
      </c>
      <c r="E793" s="12" t="s">
        <v>240</v>
      </c>
      <c r="F793" s="12" t="s">
        <v>84</v>
      </c>
      <c r="G793" s="12" t="s">
        <v>85</v>
      </c>
      <c r="H793" s="12">
        <v>25</v>
      </c>
      <c r="I793" s="12">
        <v>1.2</v>
      </c>
      <c r="J793" s="12" t="s">
        <v>1318</v>
      </c>
      <c r="K793" s="12" t="s">
        <v>3028</v>
      </c>
      <c r="L793" s="12" t="s">
        <v>3029</v>
      </c>
      <c r="M793" s="12">
        <v>0</v>
      </c>
      <c r="N793" s="12">
        <v>1</v>
      </c>
      <c r="O793" s="12">
        <v>0</v>
      </c>
      <c r="P793" s="12">
        <v>0</v>
      </c>
      <c r="Q793" s="12" t="s">
        <v>3030</v>
      </c>
      <c r="R793" s="12" t="s">
        <v>3034</v>
      </c>
      <c r="S793" s="12" t="s">
        <v>3032</v>
      </c>
    </row>
    <row r="794" spans="1:19" ht="15" customHeight="1" x14ac:dyDescent="0.25">
      <c r="A794" s="12" t="s">
        <v>3826</v>
      </c>
      <c r="B794" s="12" t="s">
        <v>242</v>
      </c>
      <c r="C794" s="12" t="s">
        <v>243</v>
      </c>
      <c r="D794" s="12" t="s">
        <v>248</v>
      </c>
      <c r="E794" s="12" t="s">
        <v>249</v>
      </c>
      <c r="F794" s="12" t="s">
        <v>4</v>
      </c>
      <c r="G794" s="12" t="s">
        <v>5</v>
      </c>
      <c r="H794" s="12">
        <v>25</v>
      </c>
      <c r="I794" s="12">
        <v>1.5</v>
      </c>
      <c r="J794" s="12" t="s">
        <v>1318</v>
      </c>
      <c r="K794" s="12" t="s">
        <v>3028</v>
      </c>
      <c r="L794" s="12" t="s">
        <v>3029</v>
      </c>
      <c r="M794" s="12">
        <v>0</v>
      </c>
      <c r="N794" s="12">
        <v>1</v>
      </c>
      <c r="O794" s="12">
        <v>0</v>
      </c>
      <c r="P794" s="12">
        <v>0</v>
      </c>
      <c r="Q794" s="12" t="s">
        <v>3030</v>
      </c>
      <c r="R794" s="12" t="s">
        <v>3034</v>
      </c>
      <c r="S794" s="12" t="s">
        <v>3032</v>
      </c>
    </row>
    <row r="795" spans="1:19" ht="15" customHeight="1" x14ac:dyDescent="0.25">
      <c r="A795" s="12" t="s">
        <v>3827</v>
      </c>
      <c r="B795" s="12" t="s">
        <v>242</v>
      </c>
      <c r="C795" s="12" t="s">
        <v>243</v>
      </c>
      <c r="D795" s="12" t="s">
        <v>248</v>
      </c>
      <c r="E795" s="12" t="s">
        <v>249</v>
      </c>
      <c r="F795" s="12" t="s">
        <v>26</v>
      </c>
      <c r="G795" s="12" t="s">
        <v>27</v>
      </c>
      <c r="H795" s="12">
        <v>25</v>
      </c>
      <c r="I795" s="12">
        <v>1.5</v>
      </c>
      <c r="J795" s="12" t="s">
        <v>1318</v>
      </c>
      <c r="K795" s="12" t="s">
        <v>3028</v>
      </c>
      <c r="L795" s="12" t="s">
        <v>3029</v>
      </c>
      <c r="M795" s="12">
        <v>0</v>
      </c>
      <c r="N795" s="12">
        <v>1</v>
      </c>
      <c r="O795" s="12">
        <v>0</v>
      </c>
      <c r="P795" s="12">
        <v>0</v>
      </c>
      <c r="Q795" s="12" t="s">
        <v>3030</v>
      </c>
      <c r="R795" s="12" t="s">
        <v>3034</v>
      </c>
      <c r="S795" s="12" t="s">
        <v>3032</v>
      </c>
    </row>
    <row r="796" spans="1:19" ht="15" customHeight="1" x14ac:dyDescent="0.25">
      <c r="A796" s="12" t="s">
        <v>3828</v>
      </c>
      <c r="B796" s="12" t="s">
        <v>242</v>
      </c>
      <c r="C796" s="12" t="s">
        <v>243</v>
      </c>
      <c r="D796" s="12" t="s">
        <v>248</v>
      </c>
      <c r="E796" s="12" t="s">
        <v>249</v>
      </c>
      <c r="F796" s="12" t="s">
        <v>30</v>
      </c>
      <c r="G796" s="12" t="s">
        <v>31</v>
      </c>
      <c r="H796" s="12">
        <v>25</v>
      </c>
      <c r="I796" s="12">
        <v>1.5</v>
      </c>
      <c r="J796" s="12" t="s">
        <v>1318</v>
      </c>
      <c r="K796" s="12" t="s">
        <v>3028</v>
      </c>
      <c r="L796" s="12" t="s">
        <v>3029</v>
      </c>
      <c r="M796" s="12">
        <v>0</v>
      </c>
      <c r="N796" s="12">
        <v>2</v>
      </c>
      <c r="O796" s="12">
        <v>0</v>
      </c>
      <c r="P796" s="12">
        <v>1</v>
      </c>
      <c r="Q796" s="12" t="s">
        <v>3030</v>
      </c>
      <c r="R796" s="12" t="s">
        <v>3034</v>
      </c>
      <c r="S796" s="12" t="s">
        <v>3032</v>
      </c>
    </row>
    <row r="797" spans="1:19" ht="15" customHeight="1" x14ac:dyDescent="0.25">
      <c r="A797" s="12" t="s">
        <v>3829</v>
      </c>
      <c r="B797" s="12" t="s">
        <v>242</v>
      </c>
      <c r="C797" s="12" t="s">
        <v>243</v>
      </c>
      <c r="D797" s="12" t="s">
        <v>248</v>
      </c>
      <c r="E797" s="12" t="s">
        <v>249</v>
      </c>
      <c r="F797" s="12" t="s">
        <v>34</v>
      </c>
      <c r="G797" s="12" t="s">
        <v>35</v>
      </c>
      <c r="H797" s="12">
        <v>25</v>
      </c>
      <c r="I797" s="12">
        <v>1.5</v>
      </c>
      <c r="J797" s="12" t="s">
        <v>1318</v>
      </c>
      <c r="K797" s="12" t="s">
        <v>3028</v>
      </c>
      <c r="L797" s="12" t="s">
        <v>3029</v>
      </c>
      <c r="M797" s="12">
        <v>0</v>
      </c>
      <c r="N797" s="12">
        <v>2</v>
      </c>
      <c r="O797" s="12">
        <v>0</v>
      </c>
      <c r="P797" s="12">
        <v>1</v>
      </c>
      <c r="Q797" s="12" t="s">
        <v>3030</v>
      </c>
      <c r="R797" s="12" t="s">
        <v>3034</v>
      </c>
      <c r="S797" s="12" t="s">
        <v>3032</v>
      </c>
    </row>
    <row r="798" spans="1:19" ht="15" customHeight="1" x14ac:dyDescent="0.25">
      <c r="A798" s="12" t="s">
        <v>3830</v>
      </c>
      <c r="B798" s="12" t="s">
        <v>242</v>
      </c>
      <c r="C798" s="12" t="s">
        <v>243</v>
      </c>
      <c r="D798" s="12" t="s">
        <v>248</v>
      </c>
      <c r="E798" s="12" t="s">
        <v>249</v>
      </c>
      <c r="F798" s="12" t="s">
        <v>52</v>
      </c>
      <c r="G798" s="12" t="s">
        <v>53</v>
      </c>
      <c r="H798" s="12">
        <v>25</v>
      </c>
      <c r="I798" s="12">
        <v>1.5</v>
      </c>
      <c r="J798" s="12" t="s">
        <v>1318</v>
      </c>
      <c r="K798" s="12" t="s">
        <v>3028</v>
      </c>
      <c r="L798" s="12" t="s">
        <v>3029</v>
      </c>
      <c r="M798" s="12">
        <v>0</v>
      </c>
      <c r="N798" s="12">
        <v>0</v>
      </c>
      <c r="O798" s="12">
        <v>0</v>
      </c>
      <c r="P798" s="12">
        <v>0</v>
      </c>
      <c r="Q798" s="12" t="s">
        <v>3030</v>
      </c>
      <c r="R798" s="12" t="s">
        <v>3031</v>
      </c>
      <c r="S798" s="12" t="s">
        <v>3032</v>
      </c>
    </row>
    <row r="799" spans="1:19" ht="15" customHeight="1" x14ac:dyDescent="0.25">
      <c r="A799" s="12" t="s">
        <v>3831</v>
      </c>
      <c r="B799" s="12" t="s">
        <v>242</v>
      </c>
      <c r="C799" s="12" t="s">
        <v>243</v>
      </c>
      <c r="D799" s="12" t="s">
        <v>248</v>
      </c>
      <c r="E799" s="12" t="s">
        <v>249</v>
      </c>
      <c r="F799" s="12" t="s">
        <v>72</v>
      </c>
      <c r="G799" s="12" t="s">
        <v>73</v>
      </c>
      <c r="H799" s="12">
        <v>25</v>
      </c>
      <c r="I799" s="12">
        <v>1.5</v>
      </c>
      <c r="J799" s="12" t="s">
        <v>1318</v>
      </c>
      <c r="K799" s="12" t="s">
        <v>3028</v>
      </c>
      <c r="L799" s="12" t="s">
        <v>3029</v>
      </c>
      <c r="M799" s="12">
        <v>0</v>
      </c>
      <c r="N799" s="12">
        <v>1</v>
      </c>
      <c r="O799" s="12">
        <v>0</v>
      </c>
      <c r="P799" s="12">
        <v>0</v>
      </c>
      <c r="Q799" s="12" t="s">
        <v>3030</v>
      </c>
      <c r="R799" s="12" t="s">
        <v>3034</v>
      </c>
      <c r="S799" s="12" t="s">
        <v>3032</v>
      </c>
    </row>
    <row r="800" spans="1:19" ht="15" customHeight="1" x14ac:dyDescent="0.25">
      <c r="A800" s="12" t="s">
        <v>3832</v>
      </c>
      <c r="B800" s="12" t="s">
        <v>242</v>
      </c>
      <c r="C800" s="12" t="s">
        <v>243</v>
      </c>
      <c r="D800" s="12" t="s">
        <v>248</v>
      </c>
      <c r="E800" s="12" t="s">
        <v>249</v>
      </c>
      <c r="F800" s="12" t="s">
        <v>76</v>
      </c>
      <c r="G800" s="12" t="s">
        <v>77</v>
      </c>
      <c r="H800" s="12">
        <v>25</v>
      </c>
      <c r="I800" s="12">
        <v>1.5</v>
      </c>
      <c r="J800" s="12" t="s">
        <v>1318</v>
      </c>
      <c r="K800" s="12" t="s">
        <v>3028</v>
      </c>
      <c r="L800" s="12" t="s">
        <v>3029</v>
      </c>
      <c r="M800" s="12">
        <v>0</v>
      </c>
      <c r="N800" s="12">
        <v>0</v>
      </c>
      <c r="O800" s="12">
        <v>0</v>
      </c>
      <c r="P800" s="12">
        <v>0</v>
      </c>
      <c r="Q800" s="12" t="s">
        <v>3030</v>
      </c>
      <c r="R800" s="12" t="s">
        <v>3031</v>
      </c>
      <c r="S800" s="12" t="s">
        <v>3032</v>
      </c>
    </row>
    <row r="801" spans="1:19" ht="15" customHeight="1" x14ac:dyDescent="0.25">
      <c r="A801" s="12" t="s">
        <v>3833</v>
      </c>
      <c r="B801" s="12" t="s">
        <v>242</v>
      </c>
      <c r="C801" s="12" t="s">
        <v>243</v>
      </c>
      <c r="D801" s="12" t="s">
        <v>248</v>
      </c>
      <c r="E801" s="12" t="s">
        <v>249</v>
      </c>
      <c r="F801" s="12" t="s">
        <v>84</v>
      </c>
      <c r="G801" s="12" t="s">
        <v>85</v>
      </c>
      <c r="H801" s="12">
        <v>25</v>
      </c>
      <c r="I801" s="12">
        <v>1.5</v>
      </c>
      <c r="J801" s="12" t="s">
        <v>1318</v>
      </c>
      <c r="K801" s="12" t="s">
        <v>3028</v>
      </c>
      <c r="L801" s="12" t="s">
        <v>3029</v>
      </c>
      <c r="M801" s="12">
        <v>0</v>
      </c>
      <c r="N801" s="12">
        <v>1</v>
      </c>
      <c r="O801" s="12">
        <v>0</v>
      </c>
      <c r="P801" s="12">
        <v>0</v>
      </c>
      <c r="Q801" s="12" t="s">
        <v>3030</v>
      </c>
      <c r="R801" s="12" t="s">
        <v>3034</v>
      </c>
      <c r="S801" s="12" t="s">
        <v>3032</v>
      </c>
    </row>
    <row r="802" spans="1:19" ht="15" customHeight="1" x14ac:dyDescent="0.25">
      <c r="A802" s="12" t="s">
        <v>3834</v>
      </c>
      <c r="B802" s="12" t="s">
        <v>245</v>
      </c>
      <c r="C802" s="12" t="s">
        <v>246</v>
      </c>
      <c r="D802" s="12" t="s">
        <v>248</v>
      </c>
      <c r="E802" s="12" t="s">
        <v>249</v>
      </c>
      <c r="F802" s="12" t="s">
        <v>4</v>
      </c>
      <c r="G802" s="12" t="s">
        <v>5</v>
      </c>
      <c r="H802" s="12">
        <v>25</v>
      </c>
      <c r="I802" s="12">
        <v>0.4</v>
      </c>
      <c r="J802" s="12" t="s">
        <v>1318</v>
      </c>
      <c r="K802" s="12" t="s">
        <v>3028</v>
      </c>
      <c r="L802" s="12" t="s">
        <v>3029</v>
      </c>
      <c r="M802" s="12">
        <v>0</v>
      </c>
      <c r="N802" s="12">
        <v>1</v>
      </c>
      <c r="O802" s="12">
        <v>0</v>
      </c>
      <c r="P802" s="12">
        <v>0</v>
      </c>
      <c r="Q802" s="12" t="s">
        <v>3030</v>
      </c>
      <c r="R802" s="12" t="s">
        <v>3034</v>
      </c>
      <c r="S802" s="12" t="s">
        <v>3032</v>
      </c>
    </row>
    <row r="803" spans="1:19" ht="15" customHeight="1" x14ac:dyDescent="0.25">
      <c r="A803" s="12" t="s">
        <v>3835</v>
      </c>
      <c r="B803" s="12" t="s">
        <v>245</v>
      </c>
      <c r="C803" s="12" t="s">
        <v>246</v>
      </c>
      <c r="D803" s="12" t="s">
        <v>248</v>
      </c>
      <c r="E803" s="12" t="s">
        <v>249</v>
      </c>
      <c r="F803" s="12" t="s">
        <v>26</v>
      </c>
      <c r="G803" s="12" t="s">
        <v>27</v>
      </c>
      <c r="H803" s="12">
        <v>25</v>
      </c>
      <c r="I803" s="12">
        <v>0.4</v>
      </c>
      <c r="J803" s="12" t="s">
        <v>1318</v>
      </c>
      <c r="K803" s="12" t="s">
        <v>3028</v>
      </c>
      <c r="L803" s="12" t="s">
        <v>3029</v>
      </c>
      <c r="M803" s="12">
        <v>0</v>
      </c>
      <c r="N803" s="12">
        <v>1</v>
      </c>
      <c r="O803" s="12">
        <v>0</v>
      </c>
      <c r="P803" s="12">
        <v>0</v>
      </c>
      <c r="Q803" s="12" t="s">
        <v>3030</v>
      </c>
      <c r="R803" s="12" t="s">
        <v>3034</v>
      </c>
      <c r="S803" s="12" t="s">
        <v>3032</v>
      </c>
    </row>
    <row r="804" spans="1:19" ht="15" customHeight="1" x14ac:dyDescent="0.25">
      <c r="A804" s="12" t="s">
        <v>3836</v>
      </c>
      <c r="B804" s="12" t="s">
        <v>245</v>
      </c>
      <c r="C804" s="12" t="s">
        <v>246</v>
      </c>
      <c r="D804" s="12" t="s">
        <v>248</v>
      </c>
      <c r="E804" s="12" t="s">
        <v>249</v>
      </c>
      <c r="F804" s="12" t="s">
        <v>30</v>
      </c>
      <c r="G804" s="12" t="s">
        <v>31</v>
      </c>
      <c r="H804" s="12">
        <v>25</v>
      </c>
      <c r="I804" s="12">
        <v>0.4</v>
      </c>
      <c r="J804" s="12" t="s">
        <v>1318</v>
      </c>
      <c r="K804" s="12" t="s">
        <v>3028</v>
      </c>
      <c r="L804" s="12" t="s">
        <v>3029</v>
      </c>
      <c r="M804" s="12">
        <v>0</v>
      </c>
      <c r="N804" s="12">
        <v>2</v>
      </c>
      <c r="O804" s="12">
        <v>0</v>
      </c>
      <c r="P804" s="12">
        <v>1</v>
      </c>
      <c r="Q804" s="12" t="s">
        <v>3030</v>
      </c>
      <c r="R804" s="12" t="s">
        <v>3034</v>
      </c>
      <c r="S804" s="12" t="s">
        <v>3032</v>
      </c>
    </row>
    <row r="805" spans="1:19" ht="15" customHeight="1" x14ac:dyDescent="0.25">
      <c r="A805" s="12" t="s">
        <v>3837</v>
      </c>
      <c r="B805" s="12" t="s">
        <v>245</v>
      </c>
      <c r="C805" s="12" t="s">
        <v>246</v>
      </c>
      <c r="D805" s="12" t="s">
        <v>248</v>
      </c>
      <c r="E805" s="12" t="s">
        <v>249</v>
      </c>
      <c r="F805" s="12" t="s">
        <v>34</v>
      </c>
      <c r="G805" s="12" t="s">
        <v>35</v>
      </c>
      <c r="H805" s="12">
        <v>25</v>
      </c>
      <c r="I805" s="12">
        <v>0.4</v>
      </c>
      <c r="J805" s="12" t="s">
        <v>1318</v>
      </c>
      <c r="K805" s="12" t="s">
        <v>3028</v>
      </c>
      <c r="L805" s="12" t="s">
        <v>3029</v>
      </c>
      <c r="M805" s="12">
        <v>0</v>
      </c>
      <c r="N805" s="12">
        <v>2</v>
      </c>
      <c r="O805" s="12">
        <v>0</v>
      </c>
      <c r="P805" s="12">
        <v>1</v>
      </c>
      <c r="Q805" s="12" t="s">
        <v>3030</v>
      </c>
      <c r="R805" s="12" t="s">
        <v>3034</v>
      </c>
      <c r="S805" s="12" t="s">
        <v>3032</v>
      </c>
    </row>
    <row r="806" spans="1:19" ht="15" customHeight="1" x14ac:dyDescent="0.25">
      <c r="A806" s="12" t="s">
        <v>3838</v>
      </c>
      <c r="B806" s="12" t="s">
        <v>245</v>
      </c>
      <c r="C806" s="12" t="s">
        <v>246</v>
      </c>
      <c r="D806" s="12" t="s">
        <v>248</v>
      </c>
      <c r="E806" s="12" t="s">
        <v>249</v>
      </c>
      <c r="F806" s="12" t="s">
        <v>52</v>
      </c>
      <c r="G806" s="12" t="s">
        <v>53</v>
      </c>
      <c r="H806" s="12">
        <v>25</v>
      </c>
      <c r="I806" s="12">
        <v>0.4</v>
      </c>
      <c r="J806" s="12" t="s">
        <v>1318</v>
      </c>
      <c r="K806" s="12" t="s">
        <v>3028</v>
      </c>
      <c r="L806" s="12" t="s">
        <v>3029</v>
      </c>
      <c r="M806" s="12">
        <v>0</v>
      </c>
      <c r="N806" s="12">
        <v>0</v>
      </c>
      <c r="O806" s="12">
        <v>0</v>
      </c>
      <c r="P806" s="12">
        <v>0</v>
      </c>
      <c r="Q806" s="12" t="s">
        <v>3030</v>
      </c>
      <c r="R806" s="12" t="s">
        <v>3031</v>
      </c>
      <c r="S806" s="12" t="s">
        <v>3032</v>
      </c>
    </row>
    <row r="807" spans="1:19" ht="15" customHeight="1" x14ac:dyDescent="0.25">
      <c r="A807" s="12" t="s">
        <v>3839</v>
      </c>
      <c r="B807" s="12" t="s">
        <v>245</v>
      </c>
      <c r="C807" s="12" t="s">
        <v>246</v>
      </c>
      <c r="D807" s="12" t="s">
        <v>248</v>
      </c>
      <c r="E807" s="12" t="s">
        <v>249</v>
      </c>
      <c r="F807" s="12" t="s">
        <v>72</v>
      </c>
      <c r="G807" s="12" t="s">
        <v>73</v>
      </c>
      <c r="H807" s="12">
        <v>25</v>
      </c>
      <c r="I807" s="12">
        <v>0.4</v>
      </c>
      <c r="J807" s="12" t="s">
        <v>1318</v>
      </c>
      <c r="K807" s="12" t="s">
        <v>3028</v>
      </c>
      <c r="L807" s="12" t="s">
        <v>3029</v>
      </c>
      <c r="M807" s="12">
        <v>0</v>
      </c>
      <c r="N807" s="12">
        <v>1</v>
      </c>
      <c r="O807" s="12">
        <v>0</v>
      </c>
      <c r="P807" s="12">
        <v>0</v>
      </c>
      <c r="Q807" s="12" t="s">
        <v>3030</v>
      </c>
      <c r="R807" s="12" t="s">
        <v>3034</v>
      </c>
      <c r="S807" s="12" t="s">
        <v>3032</v>
      </c>
    </row>
    <row r="808" spans="1:19" ht="15" customHeight="1" x14ac:dyDescent="0.25">
      <c r="A808" s="12" t="s">
        <v>3840</v>
      </c>
      <c r="B808" s="12" t="s">
        <v>245</v>
      </c>
      <c r="C808" s="12" t="s">
        <v>246</v>
      </c>
      <c r="D808" s="12" t="s">
        <v>248</v>
      </c>
      <c r="E808" s="12" t="s">
        <v>249</v>
      </c>
      <c r="F808" s="12" t="s">
        <v>76</v>
      </c>
      <c r="G808" s="12" t="s">
        <v>77</v>
      </c>
      <c r="H808" s="12">
        <v>25</v>
      </c>
      <c r="I808" s="12">
        <v>0.4</v>
      </c>
      <c r="J808" s="12" t="s">
        <v>1318</v>
      </c>
      <c r="K808" s="12" t="s">
        <v>3028</v>
      </c>
      <c r="L808" s="12" t="s">
        <v>3029</v>
      </c>
      <c r="M808" s="12">
        <v>0</v>
      </c>
      <c r="N808" s="12">
        <v>0</v>
      </c>
      <c r="O808" s="12">
        <v>0</v>
      </c>
      <c r="P808" s="12">
        <v>0</v>
      </c>
      <c r="Q808" s="12" t="s">
        <v>3030</v>
      </c>
      <c r="R808" s="12" t="s">
        <v>3031</v>
      </c>
      <c r="S808" s="12" t="s">
        <v>3032</v>
      </c>
    </row>
    <row r="809" spans="1:19" ht="15" customHeight="1" x14ac:dyDescent="0.25">
      <c r="A809" s="12" t="s">
        <v>3841</v>
      </c>
      <c r="B809" s="12" t="s">
        <v>245</v>
      </c>
      <c r="C809" s="12" t="s">
        <v>246</v>
      </c>
      <c r="D809" s="12" t="s">
        <v>248</v>
      </c>
      <c r="E809" s="12" t="s">
        <v>249</v>
      </c>
      <c r="F809" s="12" t="s">
        <v>84</v>
      </c>
      <c r="G809" s="12" t="s">
        <v>85</v>
      </c>
      <c r="H809" s="12">
        <v>25</v>
      </c>
      <c r="I809" s="12">
        <v>0.4</v>
      </c>
      <c r="J809" s="12" t="s">
        <v>1318</v>
      </c>
      <c r="K809" s="12" t="s">
        <v>3028</v>
      </c>
      <c r="L809" s="12" t="s">
        <v>3029</v>
      </c>
      <c r="M809" s="12">
        <v>0</v>
      </c>
      <c r="N809" s="12">
        <v>1</v>
      </c>
      <c r="O809" s="12">
        <v>0</v>
      </c>
      <c r="P809" s="12">
        <v>0</v>
      </c>
      <c r="Q809" s="12" t="s">
        <v>3030</v>
      </c>
      <c r="R809" s="12" t="s">
        <v>3034</v>
      </c>
      <c r="S809" s="12" t="s">
        <v>3032</v>
      </c>
    </row>
    <row r="810" spans="1:19" ht="15" customHeight="1" x14ac:dyDescent="0.25">
      <c r="A810" s="12" t="s">
        <v>3842</v>
      </c>
      <c r="B810" s="12" t="s">
        <v>245</v>
      </c>
      <c r="C810" s="12" t="s">
        <v>246</v>
      </c>
      <c r="D810" s="12" t="s">
        <v>239</v>
      </c>
      <c r="E810" s="12" t="s">
        <v>240</v>
      </c>
      <c r="F810" s="12" t="s">
        <v>4</v>
      </c>
      <c r="G810" s="12" t="s">
        <v>5</v>
      </c>
      <c r="H810" s="12">
        <v>25</v>
      </c>
      <c r="I810" s="12">
        <v>0.8</v>
      </c>
      <c r="J810" s="12" t="s">
        <v>1318</v>
      </c>
      <c r="K810" s="12" t="s">
        <v>3028</v>
      </c>
      <c r="L810" s="12" t="s">
        <v>3029</v>
      </c>
      <c r="M810" s="12">
        <v>0</v>
      </c>
      <c r="N810" s="12">
        <v>0</v>
      </c>
      <c r="O810" s="12">
        <v>0</v>
      </c>
      <c r="P810" s="12">
        <v>0</v>
      </c>
      <c r="Q810" s="12" t="s">
        <v>3030</v>
      </c>
      <c r="R810" s="12" t="s">
        <v>3031</v>
      </c>
      <c r="S810" s="12" t="s">
        <v>3032</v>
      </c>
    </row>
    <row r="811" spans="1:19" ht="15" customHeight="1" x14ac:dyDescent="0.25">
      <c r="A811" s="12" t="s">
        <v>3843</v>
      </c>
      <c r="B811" s="12" t="s">
        <v>245</v>
      </c>
      <c r="C811" s="12" t="s">
        <v>246</v>
      </c>
      <c r="D811" s="12" t="s">
        <v>239</v>
      </c>
      <c r="E811" s="12" t="s">
        <v>240</v>
      </c>
      <c r="F811" s="12" t="s">
        <v>26</v>
      </c>
      <c r="G811" s="12" t="s">
        <v>27</v>
      </c>
      <c r="H811" s="12">
        <v>25</v>
      </c>
      <c r="I811" s="12">
        <v>0.8</v>
      </c>
      <c r="J811" s="12" t="s">
        <v>1318</v>
      </c>
      <c r="K811" s="12" t="s">
        <v>3028</v>
      </c>
      <c r="L811" s="12" t="s">
        <v>3029</v>
      </c>
      <c r="M811" s="12">
        <v>0</v>
      </c>
      <c r="N811" s="12">
        <v>1</v>
      </c>
      <c r="O811" s="12">
        <v>0</v>
      </c>
      <c r="P811" s="12">
        <v>0</v>
      </c>
      <c r="Q811" s="12" t="s">
        <v>3030</v>
      </c>
      <c r="R811" s="12" t="s">
        <v>3034</v>
      </c>
      <c r="S811" s="12" t="s">
        <v>3032</v>
      </c>
    </row>
    <row r="812" spans="1:19" ht="15" customHeight="1" x14ac:dyDescent="0.25">
      <c r="A812" s="12" t="s">
        <v>3844</v>
      </c>
      <c r="B812" s="12" t="s">
        <v>245</v>
      </c>
      <c r="C812" s="12" t="s">
        <v>246</v>
      </c>
      <c r="D812" s="12" t="s">
        <v>239</v>
      </c>
      <c r="E812" s="12" t="s">
        <v>240</v>
      </c>
      <c r="F812" s="12" t="s">
        <v>30</v>
      </c>
      <c r="G812" s="12" t="s">
        <v>31</v>
      </c>
      <c r="H812" s="12">
        <v>25</v>
      </c>
      <c r="I812" s="12">
        <v>0.8</v>
      </c>
      <c r="J812" s="12" t="s">
        <v>1318</v>
      </c>
      <c r="K812" s="12" t="s">
        <v>3028</v>
      </c>
      <c r="L812" s="12" t="s">
        <v>3029</v>
      </c>
      <c r="M812" s="12">
        <v>0</v>
      </c>
      <c r="N812" s="12">
        <v>0</v>
      </c>
      <c r="O812" s="12">
        <v>0</v>
      </c>
      <c r="P812" s="12">
        <v>0</v>
      </c>
      <c r="Q812" s="12" t="s">
        <v>3030</v>
      </c>
      <c r="R812" s="12" t="s">
        <v>3031</v>
      </c>
      <c r="S812" s="12" t="s">
        <v>3032</v>
      </c>
    </row>
    <row r="813" spans="1:19" ht="15" customHeight="1" x14ac:dyDescent="0.25">
      <c r="A813" s="12" t="s">
        <v>3845</v>
      </c>
      <c r="B813" s="12" t="s">
        <v>245</v>
      </c>
      <c r="C813" s="12" t="s">
        <v>246</v>
      </c>
      <c r="D813" s="12" t="s">
        <v>239</v>
      </c>
      <c r="E813" s="12" t="s">
        <v>240</v>
      </c>
      <c r="F813" s="12" t="s">
        <v>34</v>
      </c>
      <c r="G813" s="12" t="s">
        <v>35</v>
      </c>
      <c r="H813" s="12">
        <v>25</v>
      </c>
      <c r="I813" s="12">
        <v>0.8</v>
      </c>
      <c r="J813" s="12" t="s">
        <v>1318</v>
      </c>
      <c r="K813" s="12" t="s">
        <v>3028</v>
      </c>
      <c r="L813" s="12" t="s">
        <v>3029</v>
      </c>
      <c r="M813" s="12">
        <v>0</v>
      </c>
      <c r="N813" s="12">
        <v>2</v>
      </c>
      <c r="O813" s="12">
        <v>0</v>
      </c>
      <c r="P813" s="12">
        <v>1</v>
      </c>
      <c r="Q813" s="12" t="s">
        <v>3030</v>
      </c>
      <c r="R813" s="12" t="s">
        <v>3034</v>
      </c>
      <c r="S813" s="12" t="s">
        <v>3032</v>
      </c>
    </row>
    <row r="814" spans="1:19" ht="15" customHeight="1" x14ac:dyDescent="0.25">
      <c r="A814" s="12" t="s">
        <v>3846</v>
      </c>
      <c r="B814" s="12" t="s">
        <v>245</v>
      </c>
      <c r="C814" s="12" t="s">
        <v>246</v>
      </c>
      <c r="D814" s="12" t="s">
        <v>239</v>
      </c>
      <c r="E814" s="12" t="s">
        <v>240</v>
      </c>
      <c r="F814" s="12" t="s">
        <v>52</v>
      </c>
      <c r="G814" s="12" t="s">
        <v>53</v>
      </c>
      <c r="H814" s="12">
        <v>25</v>
      </c>
      <c r="I814" s="12">
        <v>0.8</v>
      </c>
      <c r="J814" s="12" t="s">
        <v>1318</v>
      </c>
      <c r="K814" s="12" t="s">
        <v>3028</v>
      </c>
      <c r="L814" s="12" t="s">
        <v>3029</v>
      </c>
      <c r="M814" s="12">
        <v>0</v>
      </c>
      <c r="N814" s="12">
        <v>0</v>
      </c>
      <c r="O814" s="12">
        <v>0</v>
      </c>
      <c r="P814" s="12">
        <v>0</v>
      </c>
      <c r="Q814" s="12" t="s">
        <v>3030</v>
      </c>
      <c r="R814" s="12" t="s">
        <v>3031</v>
      </c>
      <c r="S814" s="12" t="s">
        <v>3032</v>
      </c>
    </row>
    <row r="815" spans="1:19" ht="15" customHeight="1" x14ac:dyDescent="0.25">
      <c r="A815" s="12" t="s">
        <v>3847</v>
      </c>
      <c r="B815" s="12" t="s">
        <v>245</v>
      </c>
      <c r="C815" s="12" t="s">
        <v>246</v>
      </c>
      <c r="D815" s="12" t="s">
        <v>239</v>
      </c>
      <c r="E815" s="12" t="s">
        <v>240</v>
      </c>
      <c r="F815" s="12" t="s">
        <v>72</v>
      </c>
      <c r="G815" s="12" t="s">
        <v>73</v>
      </c>
      <c r="H815" s="12">
        <v>25</v>
      </c>
      <c r="I815" s="12">
        <v>0.8</v>
      </c>
      <c r="J815" s="12" t="s">
        <v>1318</v>
      </c>
      <c r="K815" s="12" t="s">
        <v>3028</v>
      </c>
      <c r="L815" s="12" t="s">
        <v>3029</v>
      </c>
      <c r="M815" s="12">
        <v>0</v>
      </c>
      <c r="N815" s="12">
        <v>0</v>
      </c>
      <c r="O815" s="12">
        <v>0</v>
      </c>
      <c r="P815" s="12">
        <v>0</v>
      </c>
      <c r="Q815" s="12" t="s">
        <v>3030</v>
      </c>
      <c r="R815" s="12" t="s">
        <v>3031</v>
      </c>
      <c r="S815" s="12" t="s">
        <v>3032</v>
      </c>
    </row>
    <row r="816" spans="1:19" ht="15" customHeight="1" x14ac:dyDescent="0.25">
      <c r="A816" s="12" t="s">
        <v>3848</v>
      </c>
      <c r="B816" s="12" t="s">
        <v>245</v>
      </c>
      <c r="C816" s="12" t="s">
        <v>246</v>
      </c>
      <c r="D816" s="12" t="s">
        <v>239</v>
      </c>
      <c r="E816" s="12" t="s">
        <v>240</v>
      </c>
      <c r="F816" s="12" t="s">
        <v>76</v>
      </c>
      <c r="G816" s="12" t="s">
        <v>77</v>
      </c>
      <c r="H816" s="12">
        <v>25</v>
      </c>
      <c r="I816" s="12">
        <v>0.8</v>
      </c>
      <c r="J816" s="12" t="s">
        <v>1318</v>
      </c>
      <c r="K816" s="12" t="s">
        <v>3028</v>
      </c>
      <c r="L816" s="12" t="s">
        <v>3029</v>
      </c>
      <c r="M816" s="12">
        <v>0</v>
      </c>
      <c r="N816" s="12">
        <v>1</v>
      </c>
      <c r="O816" s="12">
        <v>0</v>
      </c>
      <c r="P816" s="12">
        <v>0</v>
      </c>
      <c r="Q816" s="12" t="s">
        <v>3030</v>
      </c>
      <c r="R816" s="12" t="s">
        <v>3034</v>
      </c>
      <c r="S816" s="12" t="s">
        <v>3032</v>
      </c>
    </row>
    <row r="817" spans="1:19" ht="15" customHeight="1" x14ac:dyDescent="0.25">
      <c r="A817" s="12" t="s">
        <v>3849</v>
      </c>
      <c r="B817" s="12" t="s">
        <v>245</v>
      </c>
      <c r="C817" s="12" t="s">
        <v>246</v>
      </c>
      <c r="D817" s="12" t="s">
        <v>239</v>
      </c>
      <c r="E817" s="12" t="s">
        <v>240</v>
      </c>
      <c r="F817" s="12" t="s">
        <v>84</v>
      </c>
      <c r="G817" s="12" t="s">
        <v>85</v>
      </c>
      <c r="H817" s="12">
        <v>25</v>
      </c>
      <c r="I817" s="12">
        <v>0.8</v>
      </c>
      <c r="J817" s="12" t="s">
        <v>1318</v>
      </c>
      <c r="K817" s="12" t="s">
        <v>3028</v>
      </c>
      <c r="L817" s="12" t="s">
        <v>3029</v>
      </c>
      <c r="M817" s="12">
        <v>0</v>
      </c>
      <c r="N817" s="12">
        <v>1</v>
      </c>
      <c r="O817" s="12">
        <v>0</v>
      </c>
      <c r="P817" s="12">
        <v>0</v>
      </c>
      <c r="Q817" s="12" t="s">
        <v>3030</v>
      </c>
      <c r="R817" s="12" t="s">
        <v>3034</v>
      </c>
      <c r="S817" s="12" t="s">
        <v>3032</v>
      </c>
    </row>
    <row r="818" spans="1:19" ht="15" customHeight="1" x14ac:dyDescent="0.25">
      <c r="A818" s="12" t="s">
        <v>3850</v>
      </c>
      <c r="B818" s="12" t="s">
        <v>245</v>
      </c>
      <c r="C818" s="12" t="s">
        <v>246</v>
      </c>
      <c r="D818" s="12" t="s">
        <v>242</v>
      </c>
      <c r="E818" s="12" t="s">
        <v>243</v>
      </c>
      <c r="F818" s="12" t="s">
        <v>4</v>
      </c>
      <c r="G818" s="12" t="s">
        <v>5</v>
      </c>
      <c r="H818" s="12">
        <v>25</v>
      </c>
      <c r="I818" s="12">
        <v>1.8</v>
      </c>
      <c r="J818" s="12" t="s">
        <v>1318</v>
      </c>
      <c r="K818" s="12" t="s">
        <v>3028</v>
      </c>
      <c r="L818" s="12" t="s">
        <v>3029</v>
      </c>
      <c r="M818" s="12">
        <v>0</v>
      </c>
      <c r="N818" s="12">
        <v>0</v>
      </c>
      <c r="O818" s="12">
        <v>0</v>
      </c>
      <c r="P818" s="12">
        <v>0</v>
      </c>
      <c r="Q818" s="12" t="s">
        <v>3030</v>
      </c>
      <c r="R818" s="12" t="s">
        <v>3031</v>
      </c>
      <c r="S818" s="12" t="s">
        <v>3032</v>
      </c>
    </row>
    <row r="819" spans="1:19" ht="15" customHeight="1" x14ac:dyDescent="0.25">
      <c r="A819" s="12" t="s">
        <v>3851</v>
      </c>
      <c r="B819" s="12" t="s">
        <v>245</v>
      </c>
      <c r="C819" s="12" t="s">
        <v>246</v>
      </c>
      <c r="D819" s="12" t="s">
        <v>242</v>
      </c>
      <c r="E819" s="12" t="s">
        <v>243</v>
      </c>
      <c r="F819" s="12" t="s">
        <v>26</v>
      </c>
      <c r="G819" s="12" t="s">
        <v>27</v>
      </c>
      <c r="H819" s="12">
        <v>25</v>
      </c>
      <c r="I819" s="12">
        <v>1.8</v>
      </c>
      <c r="J819" s="12" t="s">
        <v>1318</v>
      </c>
      <c r="K819" s="12" t="s">
        <v>3028</v>
      </c>
      <c r="L819" s="12" t="s">
        <v>3029</v>
      </c>
      <c r="M819" s="12">
        <v>0</v>
      </c>
      <c r="N819" s="12">
        <v>1</v>
      </c>
      <c r="O819" s="12">
        <v>0</v>
      </c>
      <c r="P819" s="12">
        <v>0</v>
      </c>
      <c r="Q819" s="12" t="s">
        <v>3030</v>
      </c>
      <c r="R819" s="12" t="s">
        <v>3034</v>
      </c>
      <c r="S819" s="12" t="s">
        <v>3032</v>
      </c>
    </row>
    <row r="820" spans="1:19" ht="15" customHeight="1" x14ac:dyDescent="0.25">
      <c r="A820" s="12" t="s">
        <v>3852</v>
      </c>
      <c r="B820" s="12" t="s">
        <v>245</v>
      </c>
      <c r="C820" s="12" t="s">
        <v>246</v>
      </c>
      <c r="D820" s="12" t="s">
        <v>242</v>
      </c>
      <c r="E820" s="12" t="s">
        <v>243</v>
      </c>
      <c r="F820" s="12" t="s">
        <v>30</v>
      </c>
      <c r="G820" s="12" t="s">
        <v>31</v>
      </c>
      <c r="H820" s="12">
        <v>25</v>
      </c>
      <c r="I820" s="12">
        <v>1.8</v>
      </c>
      <c r="J820" s="12" t="s">
        <v>1318</v>
      </c>
      <c r="K820" s="12" t="s">
        <v>3028</v>
      </c>
      <c r="L820" s="12" t="s">
        <v>3029</v>
      </c>
      <c r="M820" s="12">
        <v>0</v>
      </c>
      <c r="N820" s="12">
        <v>0</v>
      </c>
      <c r="O820" s="12">
        <v>0</v>
      </c>
      <c r="P820" s="12">
        <v>0</v>
      </c>
      <c r="Q820" s="12" t="s">
        <v>3030</v>
      </c>
      <c r="R820" s="12" t="s">
        <v>3031</v>
      </c>
      <c r="S820" s="12" t="s">
        <v>3032</v>
      </c>
    </row>
    <row r="821" spans="1:19" ht="15" customHeight="1" x14ac:dyDescent="0.25">
      <c r="A821" s="12" t="s">
        <v>3853</v>
      </c>
      <c r="B821" s="12" t="s">
        <v>245</v>
      </c>
      <c r="C821" s="12" t="s">
        <v>246</v>
      </c>
      <c r="D821" s="12" t="s">
        <v>242</v>
      </c>
      <c r="E821" s="12" t="s">
        <v>243</v>
      </c>
      <c r="F821" s="12" t="s">
        <v>34</v>
      </c>
      <c r="G821" s="12" t="s">
        <v>35</v>
      </c>
      <c r="H821" s="12">
        <v>25</v>
      </c>
      <c r="I821" s="12">
        <v>1.8</v>
      </c>
      <c r="J821" s="12" t="s">
        <v>1318</v>
      </c>
      <c r="K821" s="12" t="s">
        <v>3028</v>
      </c>
      <c r="L821" s="12" t="s">
        <v>3029</v>
      </c>
      <c r="M821" s="12">
        <v>0</v>
      </c>
      <c r="N821" s="12">
        <v>2</v>
      </c>
      <c r="O821" s="12">
        <v>0</v>
      </c>
      <c r="P821" s="12">
        <v>1</v>
      </c>
      <c r="Q821" s="12" t="s">
        <v>3030</v>
      </c>
      <c r="R821" s="12" t="s">
        <v>3034</v>
      </c>
      <c r="S821" s="12" t="s">
        <v>3032</v>
      </c>
    </row>
    <row r="822" spans="1:19" ht="15" customHeight="1" x14ac:dyDescent="0.25">
      <c r="A822" s="12" t="s">
        <v>3854</v>
      </c>
      <c r="B822" s="12" t="s">
        <v>245</v>
      </c>
      <c r="C822" s="12" t="s">
        <v>246</v>
      </c>
      <c r="D822" s="12" t="s">
        <v>242</v>
      </c>
      <c r="E822" s="12" t="s">
        <v>243</v>
      </c>
      <c r="F822" s="12" t="s">
        <v>52</v>
      </c>
      <c r="G822" s="12" t="s">
        <v>53</v>
      </c>
      <c r="H822" s="12">
        <v>25</v>
      </c>
      <c r="I822" s="12">
        <v>1.8</v>
      </c>
      <c r="J822" s="12" t="s">
        <v>1318</v>
      </c>
      <c r="K822" s="12" t="s">
        <v>3028</v>
      </c>
      <c r="L822" s="12" t="s">
        <v>3029</v>
      </c>
      <c r="M822" s="12">
        <v>0</v>
      </c>
      <c r="N822" s="12">
        <v>0</v>
      </c>
      <c r="O822" s="12">
        <v>0</v>
      </c>
      <c r="P822" s="12">
        <v>0</v>
      </c>
      <c r="Q822" s="12" t="s">
        <v>3030</v>
      </c>
      <c r="R822" s="12" t="s">
        <v>3031</v>
      </c>
      <c r="S822" s="12" t="s">
        <v>3032</v>
      </c>
    </row>
    <row r="823" spans="1:19" ht="15" customHeight="1" x14ac:dyDescent="0.25">
      <c r="A823" s="12" t="s">
        <v>3855</v>
      </c>
      <c r="B823" s="12" t="s">
        <v>245</v>
      </c>
      <c r="C823" s="12" t="s">
        <v>246</v>
      </c>
      <c r="D823" s="12" t="s">
        <v>242</v>
      </c>
      <c r="E823" s="12" t="s">
        <v>243</v>
      </c>
      <c r="F823" s="12" t="s">
        <v>72</v>
      </c>
      <c r="G823" s="12" t="s">
        <v>73</v>
      </c>
      <c r="H823" s="12">
        <v>25</v>
      </c>
      <c r="I823" s="12">
        <v>1.8</v>
      </c>
      <c r="J823" s="12" t="s">
        <v>1318</v>
      </c>
      <c r="K823" s="12" t="s">
        <v>3028</v>
      </c>
      <c r="L823" s="12" t="s">
        <v>3029</v>
      </c>
      <c r="M823" s="12">
        <v>0</v>
      </c>
      <c r="N823" s="12">
        <v>1</v>
      </c>
      <c r="O823" s="12">
        <v>0</v>
      </c>
      <c r="P823" s="12">
        <v>0</v>
      </c>
      <c r="Q823" s="12" t="s">
        <v>3030</v>
      </c>
      <c r="R823" s="12" t="s">
        <v>3034</v>
      </c>
      <c r="S823" s="12" t="s">
        <v>3032</v>
      </c>
    </row>
    <row r="824" spans="1:19" ht="15" customHeight="1" x14ac:dyDescent="0.25">
      <c r="A824" s="12" t="s">
        <v>3856</v>
      </c>
      <c r="B824" s="12" t="s">
        <v>245</v>
      </c>
      <c r="C824" s="12" t="s">
        <v>246</v>
      </c>
      <c r="D824" s="12" t="s">
        <v>242</v>
      </c>
      <c r="E824" s="12" t="s">
        <v>243</v>
      </c>
      <c r="F824" s="12" t="s">
        <v>76</v>
      </c>
      <c r="G824" s="12" t="s">
        <v>77</v>
      </c>
      <c r="H824" s="12">
        <v>25</v>
      </c>
      <c r="I824" s="12">
        <v>1.8</v>
      </c>
      <c r="J824" s="12" t="s">
        <v>1318</v>
      </c>
      <c r="K824" s="12" t="s">
        <v>3028</v>
      </c>
      <c r="L824" s="12" t="s">
        <v>3029</v>
      </c>
      <c r="M824" s="12">
        <v>0</v>
      </c>
      <c r="N824" s="12">
        <v>0</v>
      </c>
      <c r="O824" s="12">
        <v>0</v>
      </c>
      <c r="P824" s="12">
        <v>0</v>
      </c>
      <c r="Q824" s="12" t="s">
        <v>3030</v>
      </c>
      <c r="R824" s="12" t="s">
        <v>3031</v>
      </c>
      <c r="S824" s="12" t="s">
        <v>3032</v>
      </c>
    </row>
    <row r="825" spans="1:19" ht="15" customHeight="1" x14ac:dyDescent="0.25">
      <c r="A825" s="12" t="s">
        <v>3857</v>
      </c>
      <c r="B825" s="12" t="s">
        <v>245</v>
      </c>
      <c r="C825" s="12" t="s">
        <v>246</v>
      </c>
      <c r="D825" s="12" t="s">
        <v>242</v>
      </c>
      <c r="E825" s="12" t="s">
        <v>243</v>
      </c>
      <c r="F825" s="12" t="s">
        <v>84</v>
      </c>
      <c r="G825" s="12" t="s">
        <v>85</v>
      </c>
      <c r="H825" s="12">
        <v>25</v>
      </c>
      <c r="I825" s="12">
        <v>1.8</v>
      </c>
      <c r="J825" s="12" t="s">
        <v>1318</v>
      </c>
      <c r="K825" s="12" t="s">
        <v>3028</v>
      </c>
      <c r="L825" s="12" t="s">
        <v>3029</v>
      </c>
      <c r="M825" s="12">
        <v>0</v>
      </c>
      <c r="N825" s="12">
        <v>1</v>
      </c>
      <c r="O825" s="12">
        <v>0</v>
      </c>
      <c r="P825" s="12">
        <v>0</v>
      </c>
      <c r="Q825" s="12" t="s">
        <v>3030</v>
      </c>
      <c r="R825" s="12" t="s">
        <v>3034</v>
      </c>
      <c r="S825" s="12" t="s">
        <v>3032</v>
      </c>
    </row>
    <row r="826" spans="1:19" ht="15" customHeight="1" x14ac:dyDescent="0.25">
      <c r="A826" s="12" t="s">
        <v>3858</v>
      </c>
      <c r="B826" s="12" t="s">
        <v>248</v>
      </c>
      <c r="C826" s="12" t="s">
        <v>249</v>
      </c>
      <c r="D826" s="12" t="s">
        <v>245</v>
      </c>
      <c r="E826" s="12" t="s">
        <v>246</v>
      </c>
      <c r="F826" s="12" t="s">
        <v>4</v>
      </c>
      <c r="G826" s="12" t="s">
        <v>5</v>
      </c>
      <c r="H826" s="12">
        <v>25</v>
      </c>
      <c r="I826" s="12">
        <v>0.4</v>
      </c>
      <c r="J826" s="12" t="s">
        <v>1318</v>
      </c>
      <c r="K826" s="12" t="s">
        <v>3028</v>
      </c>
      <c r="L826" s="12" t="s">
        <v>3029</v>
      </c>
      <c r="M826" s="12">
        <v>0</v>
      </c>
      <c r="N826" s="12">
        <v>0</v>
      </c>
      <c r="O826" s="12">
        <v>0</v>
      </c>
      <c r="P826" s="12">
        <v>0</v>
      </c>
      <c r="Q826" s="12" t="s">
        <v>3030</v>
      </c>
      <c r="R826" s="12" t="s">
        <v>3031</v>
      </c>
      <c r="S826" s="12" t="s">
        <v>3032</v>
      </c>
    </row>
    <row r="827" spans="1:19" ht="15" customHeight="1" x14ac:dyDescent="0.25">
      <c r="A827" s="12" t="s">
        <v>3859</v>
      </c>
      <c r="B827" s="12" t="s">
        <v>248</v>
      </c>
      <c r="C827" s="12" t="s">
        <v>249</v>
      </c>
      <c r="D827" s="12" t="s">
        <v>245</v>
      </c>
      <c r="E827" s="12" t="s">
        <v>246</v>
      </c>
      <c r="F827" s="12" t="s">
        <v>26</v>
      </c>
      <c r="G827" s="12" t="s">
        <v>27</v>
      </c>
      <c r="H827" s="12">
        <v>25</v>
      </c>
      <c r="I827" s="12">
        <v>0.4</v>
      </c>
      <c r="J827" s="12" t="s">
        <v>1318</v>
      </c>
      <c r="K827" s="12" t="s">
        <v>3028</v>
      </c>
      <c r="L827" s="12" t="s">
        <v>3029</v>
      </c>
      <c r="M827" s="12">
        <v>0</v>
      </c>
      <c r="N827" s="12">
        <v>1</v>
      </c>
      <c r="O827" s="12">
        <v>0</v>
      </c>
      <c r="P827" s="12">
        <v>0</v>
      </c>
      <c r="Q827" s="12" t="s">
        <v>3030</v>
      </c>
      <c r="R827" s="12" t="s">
        <v>3034</v>
      </c>
      <c r="S827" s="12" t="s">
        <v>3032</v>
      </c>
    </row>
    <row r="828" spans="1:19" ht="15" customHeight="1" x14ac:dyDescent="0.25">
      <c r="A828" s="12" t="s">
        <v>3860</v>
      </c>
      <c r="B828" s="12" t="s">
        <v>248</v>
      </c>
      <c r="C828" s="12" t="s">
        <v>249</v>
      </c>
      <c r="D828" s="12" t="s">
        <v>245</v>
      </c>
      <c r="E828" s="12" t="s">
        <v>246</v>
      </c>
      <c r="F828" s="12" t="s">
        <v>30</v>
      </c>
      <c r="G828" s="12" t="s">
        <v>31</v>
      </c>
      <c r="H828" s="12">
        <v>25</v>
      </c>
      <c r="I828" s="12">
        <v>0.4</v>
      </c>
      <c r="J828" s="12" t="s">
        <v>1318</v>
      </c>
      <c r="K828" s="12" t="s">
        <v>3028</v>
      </c>
      <c r="L828" s="12" t="s">
        <v>3029</v>
      </c>
      <c r="M828" s="12">
        <v>0</v>
      </c>
      <c r="N828" s="12">
        <v>0</v>
      </c>
      <c r="O828" s="12">
        <v>0</v>
      </c>
      <c r="P828" s="12">
        <v>0</v>
      </c>
      <c r="Q828" s="12" t="s">
        <v>3030</v>
      </c>
      <c r="R828" s="12" t="s">
        <v>3031</v>
      </c>
      <c r="S828" s="12" t="s">
        <v>3032</v>
      </c>
    </row>
    <row r="829" spans="1:19" ht="15" customHeight="1" x14ac:dyDescent="0.25">
      <c r="A829" s="12" t="s">
        <v>3861</v>
      </c>
      <c r="B829" s="12" t="s">
        <v>248</v>
      </c>
      <c r="C829" s="12" t="s">
        <v>249</v>
      </c>
      <c r="D829" s="12" t="s">
        <v>245</v>
      </c>
      <c r="E829" s="12" t="s">
        <v>246</v>
      </c>
      <c r="F829" s="12" t="s">
        <v>34</v>
      </c>
      <c r="G829" s="12" t="s">
        <v>35</v>
      </c>
      <c r="H829" s="12">
        <v>25</v>
      </c>
      <c r="I829" s="12">
        <v>0.4</v>
      </c>
      <c r="J829" s="12" t="s">
        <v>1318</v>
      </c>
      <c r="K829" s="12" t="s">
        <v>3028</v>
      </c>
      <c r="L829" s="12" t="s">
        <v>3029</v>
      </c>
      <c r="M829" s="12">
        <v>0</v>
      </c>
      <c r="N829" s="12">
        <v>2</v>
      </c>
      <c r="O829" s="12">
        <v>0</v>
      </c>
      <c r="P829" s="12">
        <v>1</v>
      </c>
      <c r="Q829" s="12" t="s">
        <v>3030</v>
      </c>
      <c r="R829" s="12" t="s">
        <v>3034</v>
      </c>
      <c r="S829" s="12" t="s">
        <v>3032</v>
      </c>
    </row>
    <row r="830" spans="1:19" ht="15" customHeight="1" x14ac:dyDescent="0.25">
      <c r="A830" s="12" t="s">
        <v>3862</v>
      </c>
      <c r="B830" s="12" t="s">
        <v>248</v>
      </c>
      <c r="C830" s="12" t="s">
        <v>249</v>
      </c>
      <c r="D830" s="12" t="s">
        <v>245</v>
      </c>
      <c r="E830" s="12" t="s">
        <v>246</v>
      </c>
      <c r="F830" s="12" t="s">
        <v>52</v>
      </c>
      <c r="G830" s="12" t="s">
        <v>53</v>
      </c>
      <c r="H830" s="12">
        <v>25</v>
      </c>
      <c r="I830" s="12">
        <v>0.4</v>
      </c>
      <c r="J830" s="12" t="s">
        <v>1318</v>
      </c>
      <c r="K830" s="12" t="s">
        <v>3028</v>
      </c>
      <c r="L830" s="12" t="s">
        <v>3029</v>
      </c>
      <c r="M830" s="12">
        <v>0</v>
      </c>
      <c r="N830" s="12">
        <v>0</v>
      </c>
      <c r="O830" s="12">
        <v>0</v>
      </c>
      <c r="P830" s="12">
        <v>0</v>
      </c>
      <c r="Q830" s="12" t="s">
        <v>3030</v>
      </c>
      <c r="R830" s="12" t="s">
        <v>3031</v>
      </c>
      <c r="S830" s="12" t="s">
        <v>3032</v>
      </c>
    </row>
    <row r="831" spans="1:19" ht="15" customHeight="1" x14ac:dyDescent="0.25">
      <c r="A831" s="12" t="s">
        <v>3863</v>
      </c>
      <c r="B831" s="12" t="s">
        <v>248</v>
      </c>
      <c r="C831" s="12" t="s">
        <v>249</v>
      </c>
      <c r="D831" s="12" t="s">
        <v>245</v>
      </c>
      <c r="E831" s="12" t="s">
        <v>246</v>
      </c>
      <c r="F831" s="12" t="s">
        <v>72</v>
      </c>
      <c r="G831" s="12" t="s">
        <v>73</v>
      </c>
      <c r="H831" s="12">
        <v>25</v>
      </c>
      <c r="I831" s="12">
        <v>0.4</v>
      </c>
      <c r="J831" s="12" t="s">
        <v>1318</v>
      </c>
      <c r="K831" s="12" t="s">
        <v>3028</v>
      </c>
      <c r="L831" s="12" t="s">
        <v>3029</v>
      </c>
      <c r="M831" s="12">
        <v>0</v>
      </c>
      <c r="N831" s="12">
        <v>1</v>
      </c>
      <c r="O831" s="12">
        <v>0</v>
      </c>
      <c r="P831" s="12">
        <v>0</v>
      </c>
      <c r="Q831" s="12" t="s">
        <v>3030</v>
      </c>
      <c r="R831" s="12" t="s">
        <v>3034</v>
      </c>
      <c r="S831" s="12" t="s">
        <v>3032</v>
      </c>
    </row>
    <row r="832" spans="1:19" ht="15" customHeight="1" x14ac:dyDescent="0.25">
      <c r="A832" s="12" t="s">
        <v>3864</v>
      </c>
      <c r="B832" s="12" t="s">
        <v>248</v>
      </c>
      <c r="C832" s="12" t="s">
        <v>249</v>
      </c>
      <c r="D832" s="12" t="s">
        <v>245</v>
      </c>
      <c r="E832" s="12" t="s">
        <v>246</v>
      </c>
      <c r="F832" s="12" t="s">
        <v>76</v>
      </c>
      <c r="G832" s="12" t="s">
        <v>77</v>
      </c>
      <c r="H832" s="12">
        <v>25</v>
      </c>
      <c r="I832" s="12">
        <v>0.4</v>
      </c>
      <c r="J832" s="12" t="s">
        <v>1318</v>
      </c>
      <c r="K832" s="12" t="s">
        <v>3028</v>
      </c>
      <c r="L832" s="12" t="s">
        <v>3029</v>
      </c>
      <c r="M832" s="12">
        <v>0</v>
      </c>
      <c r="N832" s="12">
        <v>0</v>
      </c>
      <c r="O832" s="12">
        <v>0</v>
      </c>
      <c r="P832" s="12">
        <v>0</v>
      </c>
      <c r="Q832" s="12" t="s">
        <v>3030</v>
      </c>
      <c r="R832" s="12" t="s">
        <v>3031</v>
      </c>
      <c r="S832" s="12" t="s">
        <v>3032</v>
      </c>
    </row>
    <row r="833" spans="1:19" ht="15" customHeight="1" x14ac:dyDescent="0.25">
      <c r="A833" s="12" t="s">
        <v>3865</v>
      </c>
      <c r="B833" s="12" t="s">
        <v>248</v>
      </c>
      <c r="C833" s="12" t="s">
        <v>249</v>
      </c>
      <c r="D833" s="12" t="s">
        <v>245</v>
      </c>
      <c r="E833" s="12" t="s">
        <v>246</v>
      </c>
      <c r="F833" s="12" t="s">
        <v>84</v>
      </c>
      <c r="G833" s="12" t="s">
        <v>85</v>
      </c>
      <c r="H833" s="12">
        <v>25</v>
      </c>
      <c r="I833" s="12">
        <v>0.4</v>
      </c>
      <c r="J833" s="12" t="s">
        <v>1318</v>
      </c>
      <c r="K833" s="12" t="s">
        <v>3028</v>
      </c>
      <c r="L833" s="12" t="s">
        <v>3029</v>
      </c>
      <c r="M833" s="12">
        <v>0</v>
      </c>
      <c r="N833" s="12">
        <v>1</v>
      </c>
      <c r="O833" s="12">
        <v>0</v>
      </c>
      <c r="P833" s="12">
        <v>0</v>
      </c>
      <c r="Q833" s="12" t="s">
        <v>3030</v>
      </c>
      <c r="R833" s="12" t="s">
        <v>3034</v>
      </c>
      <c r="S833" s="12" t="s">
        <v>3032</v>
      </c>
    </row>
    <row r="834" spans="1:19" ht="15" customHeight="1" x14ac:dyDescent="0.25">
      <c r="A834" s="12" t="s">
        <v>3866</v>
      </c>
      <c r="B834" s="12" t="s">
        <v>248</v>
      </c>
      <c r="C834" s="12" t="s">
        <v>249</v>
      </c>
      <c r="D834" s="12" t="s">
        <v>239</v>
      </c>
      <c r="E834" s="12" t="s">
        <v>240</v>
      </c>
      <c r="F834" s="12" t="s">
        <v>4</v>
      </c>
      <c r="G834" s="12" t="s">
        <v>5</v>
      </c>
      <c r="H834" s="12">
        <v>25</v>
      </c>
      <c r="I834" s="12">
        <v>0.8</v>
      </c>
      <c r="J834" s="12" t="s">
        <v>1318</v>
      </c>
      <c r="K834" s="12" t="s">
        <v>3028</v>
      </c>
      <c r="L834" s="12" t="s">
        <v>3029</v>
      </c>
      <c r="M834" s="12">
        <v>0</v>
      </c>
      <c r="N834" s="12">
        <v>0</v>
      </c>
      <c r="O834" s="12">
        <v>0</v>
      </c>
      <c r="P834" s="12">
        <v>0</v>
      </c>
      <c r="Q834" s="12" t="s">
        <v>3030</v>
      </c>
      <c r="R834" s="12" t="s">
        <v>3031</v>
      </c>
      <c r="S834" s="12" t="s">
        <v>3032</v>
      </c>
    </row>
    <row r="835" spans="1:19" ht="15" customHeight="1" x14ac:dyDescent="0.25">
      <c r="A835" s="12" t="s">
        <v>3867</v>
      </c>
      <c r="B835" s="12" t="s">
        <v>248</v>
      </c>
      <c r="C835" s="12" t="s">
        <v>249</v>
      </c>
      <c r="D835" s="12" t="s">
        <v>239</v>
      </c>
      <c r="E835" s="12" t="s">
        <v>240</v>
      </c>
      <c r="F835" s="12" t="s">
        <v>26</v>
      </c>
      <c r="G835" s="12" t="s">
        <v>27</v>
      </c>
      <c r="H835" s="12">
        <v>25</v>
      </c>
      <c r="I835" s="12">
        <v>0.8</v>
      </c>
      <c r="J835" s="12" t="s">
        <v>1318</v>
      </c>
      <c r="K835" s="12" t="s">
        <v>3028</v>
      </c>
      <c r="L835" s="12" t="s">
        <v>3029</v>
      </c>
      <c r="M835" s="12">
        <v>0</v>
      </c>
      <c r="N835" s="12">
        <v>1</v>
      </c>
      <c r="O835" s="12">
        <v>0</v>
      </c>
      <c r="P835" s="12">
        <v>0</v>
      </c>
      <c r="Q835" s="12" t="s">
        <v>3030</v>
      </c>
      <c r="R835" s="12" t="s">
        <v>3034</v>
      </c>
      <c r="S835" s="12" t="s">
        <v>3032</v>
      </c>
    </row>
    <row r="836" spans="1:19" ht="15" customHeight="1" x14ac:dyDescent="0.25">
      <c r="A836" s="12" t="s">
        <v>3868</v>
      </c>
      <c r="B836" s="12" t="s">
        <v>248</v>
      </c>
      <c r="C836" s="12" t="s">
        <v>249</v>
      </c>
      <c r="D836" s="12" t="s">
        <v>239</v>
      </c>
      <c r="E836" s="12" t="s">
        <v>240</v>
      </c>
      <c r="F836" s="12" t="s">
        <v>30</v>
      </c>
      <c r="G836" s="12" t="s">
        <v>31</v>
      </c>
      <c r="H836" s="12">
        <v>25</v>
      </c>
      <c r="I836" s="12">
        <v>0.8</v>
      </c>
      <c r="J836" s="12" t="s">
        <v>1318</v>
      </c>
      <c r="K836" s="12" t="s">
        <v>3028</v>
      </c>
      <c r="L836" s="12" t="s">
        <v>3029</v>
      </c>
      <c r="M836" s="12">
        <v>0</v>
      </c>
      <c r="N836" s="12">
        <v>0</v>
      </c>
      <c r="O836" s="12">
        <v>0</v>
      </c>
      <c r="P836" s="12">
        <v>0</v>
      </c>
      <c r="Q836" s="12" t="s">
        <v>3030</v>
      </c>
      <c r="R836" s="12" t="s">
        <v>3031</v>
      </c>
      <c r="S836" s="12" t="s">
        <v>3032</v>
      </c>
    </row>
    <row r="837" spans="1:19" ht="15" customHeight="1" x14ac:dyDescent="0.25">
      <c r="A837" s="12" t="s">
        <v>3869</v>
      </c>
      <c r="B837" s="12" t="s">
        <v>248</v>
      </c>
      <c r="C837" s="12" t="s">
        <v>249</v>
      </c>
      <c r="D837" s="12" t="s">
        <v>239</v>
      </c>
      <c r="E837" s="12" t="s">
        <v>240</v>
      </c>
      <c r="F837" s="12" t="s">
        <v>34</v>
      </c>
      <c r="G837" s="12" t="s">
        <v>35</v>
      </c>
      <c r="H837" s="12">
        <v>25</v>
      </c>
      <c r="I837" s="12">
        <v>0.8</v>
      </c>
      <c r="J837" s="12" t="s">
        <v>1318</v>
      </c>
      <c r="K837" s="12" t="s">
        <v>3028</v>
      </c>
      <c r="L837" s="12" t="s">
        <v>3029</v>
      </c>
      <c r="M837" s="12">
        <v>0</v>
      </c>
      <c r="N837" s="12">
        <v>2</v>
      </c>
      <c r="O837" s="12">
        <v>0</v>
      </c>
      <c r="P837" s="12">
        <v>1</v>
      </c>
      <c r="Q837" s="12" t="s">
        <v>3030</v>
      </c>
      <c r="R837" s="12" t="s">
        <v>3034</v>
      </c>
      <c r="S837" s="12" t="s">
        <v>3032</v>
      </c>
    </row>
    <row r="838" spans="1:19" ht="15" customHeight="1" x14ac:dyDescent="0.25">
      <c r="A838" s="12" t="s">
        <v>3870</v>
      </c>
      <c r="B838" s="12" t="s">
        <v>248</v>
      </c>
      <c r="C838" s="12" t="s">
        <v>249</v>
      </c>
      <c r="D838" s="12" t="s">
        <v>239</v>
      </c>
      <c r="E838" s="12" t="s">
        <v>240</v>
      </c>
      <c r="F838" s="12" t="s">
        <v>52</v>
      </c>
      <c r="G838" s="12" t="s">
        <v>53</v>
      </c>
      <c r="H838" s="12">
        <v>25</v>
      </c>
      <c r="I838" s="12">
        <v>0.8</v>
      </c>
      <c r="J838" s="12" t="s">
        <v>1318</v>
      </c>
      <c r="K838" s="12" t="s">
        <v>3028</v>
      </c>
      <c r="L838" s="12" t="s">
        <v>3029</v>
      </c>
      <c r="M838" s="12">
        <v>0</v>
      </c>
      <c r="N838" s="12">
        <v>0</v>
      </c>
      <c r="O838" s="12">
        <v>0</v>
      </c>
      <c r="P838" s="12">
        <v>0</v>
      </c>
      <c r="Q838" s="12" t="s">
        <v>3030</v>
      </c>
      <c r="R838" s="12" t="s">
        <v>3031</v>
      </c>
      <c r="S838" s="12" t="s">
        <v>3032</v>
      </c>
    </row>
    <row r="839" spans="1:19" ht="15" customHeight="1" x14ac:dyDescent="0.25">
      <c r="A839" s="12" t="s">
        <v>3871</v>
      </c>
      <c r="B839" s="12" t="s">
        <v>248</v>
      </c>
      <c r="C839" s="12" t="s">
        <v>249</v>
      </c>
      <c r="D839" s="12" t="s">
        <v>239</v>
      </c>
      <c r="E839" s="12" t="s">
        <v>240</v>
      </c>
      <c r="F839" s="12" t="s">
        <v>72</v>
      </c>
      <c r="G839" s="12" t="s">
        <v>73</v>
      </c>
      <c r="H839" s="12">
        <v>25</v>
      </c>
      <c r="I839" s="12">
        <v>0.8</v>
      </c>
      <c r="J839" s="12" t="s">
        <v>1318</v>
      </c>
      <c r="K839" s="12" t="s">
        <v>3028</v>
      </c>
      <c r="L839" s="12" t="s">
        <v>3029</v>
      </c>
      <c r="M839" s="12">
        <v>0</v>
      </c>
      <c r="N839" s="12">
        <v>0</v>
      </c>
      <c r="O839" s="12">
        <v>0</v>
      </c>
      <c r="P839" s="12">
        <v>0</v>
      </c>
      <c r="Q839" s="12" t="s">
        <v>3030</v>
      </c>
      <c r="R839" s="12" t="s">
        <v>3031</v>
      </c>
      <c r="S839" s="12" t="s">
        <v>3032</v>
      </c>
    </row>
    <row r="840" spans="1:19" ht="15" customHeight="1" x14ac:dyDescent="0.25">
      <c r="A840" s="12" t="s">
        <v>3872</v>
      </c>
      <c r="B840" s="12" t="s">
        <v>248</v>
      </c>
      <c r="C840" s="12" t="s">
        <v>249</v>
      </c>
      <c r="D840" s="12" t="s">
        <v>239</v>
      </c>
      <c r="E840" s="12" t="s">
        <v>240</v>
      </c>
      <c r="F840" s="12" t="s">
        <v>76</v>
      </c>
      <c r="G840" s="12" t="s">
        <v>77</v>
      </c>
      <c r="H840" s="12">
        <v>25</v>
      </c>
      <c r="I840" s="12">
        <v>0.8</v>
      </c>
      <c r="J840" s="12" t="s">
        <v>1318</v>
      </c>
      <c r="K840" s="12" t="s">
        <v>3028</v>
      </c>
      <c r="L840" s="12" t="s">
        <v>3029</v>
      </c>
      <c r="M840" s="12">
        <v>0</v>
      </c>
      <c r="N840" s="12">
        <v>1</v>
      </c>
      <c r="O840" s="12">
        <v>0</v>
      </c>
      <c r="P840" s="12">
        <v>0</v>
      </c>
      <c r="Q840" s="12" t="s">
        <v>3030</v>
      </c>
      <c r="R840" s="12" t="s">
        <v>3034</v>
      </c>
      <c r="S840" s="12" t="s">
        <v>3032</v>
      </c>
    </row>
    <row r="841" spans="1:19" ht="15" customHeight="1" x14ac:dyDescent="0.25">
      <c r="A841" s="12" t="s">
        <v>3873</v>
      </c>
      <c r="B841" s="12" t="s">
        <v>248</v>
      </c>
      <c r="C841" s="12" t="s">
        <v>249</v>
      </c>
      <c r="D841" s="12" t="s">
        <v>239</v>
      </c>
      <c r="E841" s="12" t="s">
        <v>240</v>
      </c>
      <c r="F841" s="12" t="s">
        <v>84</v>
      </c>
      <c r="G841" s="12" t="s">
        <v>85</v>
      </c>
      <c r="H841" s="12">
        <v>25</v>
      </c>
      <c r="I841" s="12">
        <v>0.8</v>
      </c>
      <c r="J841" s="12" t="s">
        <v>1318</v>
      </c>
      <c r="K841" s="12" t="s">
        <v>3028</v>
      </c>
      <c r="L841" s="12" t="s">
        <v>3029</v>
      </c>
      <c r="M841" s="12">
        <v>0</v>
      </c>
      <c r="N841" s="12">
        <v>1</v>
      </c>
      <c r="O841" s="12">
        <v>0</v>
      </c>
      <c r="P841" s="12">
        <v>0</v>
      </c>
      <c r="Q841" s="12" t="s">
        <v>3030</v>
      </c>
      <c r="R841" s="12" t="s">
        <v>3034</v>
      </c>
      <c r="S841" s="12" t="s">
        <v>3032</v>
      </c>
    </row>
    <row r="842" spans="1:19" ht="15" customHeight="1" x14ac:dyDescent="0.25">
      <c r="A842" s="12" t="s">
        <v>3874</v>
      </c>
      <c r="B842" s="12" t="s">
        <v>248</v>
      </c>
      <c r="C842" s="12" t="s">
        <v>249</v>
      </c>
      <c r="D842" s="12" t="s">
        <v>242</v>
      </c>
      <c r="E842" s="12" t="s">
        <v>243</v>
      </c>
      <c r="F842" s="12" t="s">
        <v>4</v>
      </c>
      <c r="G842" s="12" t="s">
        <v>5</v>
      </c>
      <c r="H842" s="12">
        <v>25</v>
      </c>
      <c r="I842" s="12">
        <v>1.5</v>
      </c>
      <c r="J842" s="12" t="s">
        <v>1318</v>
      </c>
      <c r="K842" s="12" t="s">
        <v>3028</v>
      </c>
      <c r="L842" s="12" t="s">
        <v>3029</v>
      </c>
      <c r="M842" s="12">
        <v>0</v>
      </c>
      <c r="N842" s="12">
        <v>0</v>
      </c>
      <c r="O842" s="12">
        <v>0</v>
      </c>
      <c r="P842" s="12">
        <v>0</v>
      </c>
      <c r="Q842" s="12" t="s">
        <v>3030</v>
      </c>
      <c r="R842" s="12" t="s">
        <v>3031</v>
      </c>
      <c r="S842" s="12" t="s">
        <v>3032</v>
      </c>
    </row>
    <row r="843" spans="1:19" ht="15" customHeight="1" x14ac:dyDescent="0.25">
      <c r="A843" s="12" t="s">
        <v>3875</v>
      </c>
      <c r="B843" s="12" t="s">
        <v>248</v>
      </c>
      <c r="C843" s="12" t="s">
        <v>249</v>
      </c>
      <c r="D843" s="12" t="s">
        <v>242</v>
      </c>
      <c r="E843" s="12" t="s">
        <v>243</v>
      </c>
      <c r="F843" s="12" t="s">
        <v>26</v>
      </c>
      <c r="G843" s="12" t="s">
        <v>27</v>
      </c>
      <c r="H843" s="12">
        <v>25</v>
      </c>
      <c r="I843" s="12">
        <v>1.5</v>
      </c>
      <c r="J843" s="12" t="s">
        <v>1318</v>
      </c>
      <c r="K843" s="12" t="s">
        <v>3028</v>
      </c>
      <c r="L843" s="12" t="s">
        <v>3029</v>
      </c>
      <c r="M843" s="12">
        <v>0</v>
      </c>
      <c r="N843" s="12">
        <v>1</v>
      </c>
      <c r="O843" s="12">
        <v>0</v>
      </c>
      <c r="P843" s="12">
        <v>0</v>
      </c>
      <c r="Q843" s="12" t="s">
        <v>3030</v>
      </c>
      <c r="R843" s="12" t="s">
        <v>3034</v>
      </c>
      <c r="S843" s="12" t="s">
        <v>3032</v>
      </c>
    </row>
    <row r="844" spans="1:19" ht="15" customHeight="1" x14ac:dyDescent="0.25">
      <c r="A844" s="12" t="s">
        <v>3876</v>
      </c>
      <c r="B844" s="12" t="s">
        <v>248</v>
      </c>
      <c r="C844" s="12" t="s">
        <v>249</v>
      </c>
      <c r="D844" s="12" t="s">
        <v>242</v>
      </c>
      <c r="E844" s="12" t="s">
        <v>243</v>
      </c>
      <c r="F844" s="12" t="s">
        <v>30</v>
      </c>
      <c r="G844" s="12" t="s">
        <v>31</v>
      </c>
      <c r="H844" s="12">
        <v>25</v>
      </c>
      <c r="I844" s="12">
        <v>1.5</v>
      </c>
      <c r="J844" s="12" t="s">
        <v>1318</v>
      </c>
      <c r="K844" s="12" t="s">
        <v>3028</v>
      </c>
      <c r="L844" s="12" t="s">
        <v>3029</v>
      </c>
      <c r="M844" s="12">
        <v>0</v>
      </c>
      <c r="N844" s="12">
        <v>0</v>
      </c>
      <c r="O844" s="12">
        <v>0</v>
      </c>
      <c r="P844" s="12">
        <v>0</v>
      </c>
      <c r="Q844" s="12" t="s">
        <v>3030</v>
      </c>
      <c r="R844" s="12" t="s">
        <v>3031</v>
      </c>
      <c r="S844" s="12" t="s">
        <v>3032</v>
      </c>
    </row>
    <row r="845" spans="1:19" ht="15" customHeight="1" x14ac:dyDescent="0.25">
      <c r="A845" s="12" t="s">
        <v>3877</v>
      </c>
      <c r="B845" s="12" t="s">
        <v>248</v>
      </c>
      <c r="C845" s="12" t="s">
        <v>249</v>
      </c>
      <c r="D845" s="12" t="s">
        <v>242</v>
      </c>
      <c r="E845" s="12" t="s">
        <v>243</v>
      </c>
      <c r="F845" s="12" t="s">
        <v>34</v>
      </c>
      <c r="G845" s="12" t="s">
        <v>35</v>
      </c>
      <c r="H845" s="12">
        <v>25</v>
      </c>
      <c r="I845" s="12">
        <v>1.5</v>
      </c>
      <c r="J845" s="12" t="s">
        <v>1318</v>
      </c>
      <c r="K845" s="12" t="s">
        <v>3028</v>
      </c>
      <c r="L845" s="12" t="s">
        <v>3029</v>
      </c>
      <c r="M845" s="12">
        <v>0</v>
      </c>
      <c r="N845" s="12">
        <v>2</v>
      </c>
      <c r="O845" s="12">
        <v>0</v>
      </c>
      <c r="P845" s="12">
        <v>1</v>
      </c>
      <c r="Q845" s="12" t="s">
        <v>3030</v>
      </c>
      <c r="R845" s="12" t="s">
        <v>3034</v>
      </c>
      <c r="S845" s="12" t="s">
        <v>3032</v>
      </c>
    </row>
    <row r="846" spans="1:19" ht="15" customHeight="1" x14ac:dyDescent="0.25">
      <c r="A846" s="12" t="s">
        <v>3878</v>
      </c>
      <c r="B846" s="12" t="s">
        <v>248</v>
      </c>
      <c r="C846" s="12" t="s">
        <v>249</v>
      </c>
      <c r="D846" s="12" t="s">
        <v>242</v>
      </c>
      <c r="E846" s="12" t="s">
        <v>243</v>
      </c>
      <c r="F846" s="12" t="s">
        <v>52</v>
      </c>
      <c r="G846" s="12" t="s">
        <v>53</v>
      </c>
      <c r="H846" s="12">
        <v>25</v>
      </c>
      <c r="I846" s="12">
        <v>1.5</v>
      </c>
      <c r="J846" s="12" t="s">
        <v>1318</v>
      </c>
      <c r="K846" s="12" t="s">
        <v>3028</v>
      </c>
      <c r="L846" s="12" t="s">
        <v>3029</v>
      </c>
      <c r="M846" s="12">
        <v>0</v>
      </c>
      <c r="N846" s="12">
        <v>0</v>
      </c>
      <c r="O846" s="12">
        <v>0</v>
      </c>
      <c r="P846" s="12">
        <v>0</v>
      </c>
      <c r="Q846" s="12" t="s">
        <v>3030</v>
      </c>
      <c r="R846" s="12" t="s">
        <v>3031</v>
      </c>
      <c r="S846" s="12" t="s">
        <v>3032</v>
      </c>
    </row>
    <row r="847" spans="1:19" ht="15" customHeight="1" x14ac:dyDescent="0.25">
      <c r="A847" s="12" t="s">
        <v>3879</v>
      </c>
      <c r="B847" s="12" t="s">
        <v>248</v>
      </c>
      <c r="C847" s="12" t="s">
        <v>249</v>
      </c>
      <c r="D847" s="12" t="s">
        <v>242</v>
      </c>
      <c r="E847" s="12" t="s">
        <v>243</v>
      </c>
      <c r="F847" s="12" t="s">
        <v>72</v>
      </c>
      <c r="G847" s="12" t="s">
        <v>73</v>
      </c>
      <c r="H847" s="12">
        <v>25</v>
      </c>
      <c r="I847" s="12">
        <v>1.5</v>
      </c>
      <c r="J847" s="12" t="s">
        <v>1318</v>
      </c>
      <c r="K847" s="12" t="s">
        <v>3028</v>
      </c>
      <c r="L847" s="12" t="s">
        <v>3029</v>
      </c>
      <c r="M847" s="12">
        <v>0</v>
      </c>
      <c r="N847" s="12">
        <v>1</v>
      </c>
      <c r="O847" s="12">
        <v>0</v>
      </c>
      <c r="P847" s="12">
        <v>0</v>
      </c>
      <c r="Q847" s="12" t="s">
        <v>3030</v>
      </c>
      <c r="R847" s="12" t="s">
        <v>3034</v>
      </c>
      <c r="S847" s="12" t="s">
        <v>3032</v>
      </c>
    </row>
    <row r="848" spans="1:19" ht="15" customHeight="1" x14ac:dyDescent="0.25">
      <c r="A848" s="12" t="s">
        <v>3880</v>
      </c>
      <c r="B848" s="12" t="s">
        <v>248</v>
      </c>
      <c r="C848" s="12" t="s">
        <v>249</v>
      </c>
      <c r="D848" s="12" t="s">
        <v>242</v>
      </c>
      <c r="E848" s="12" t="s">
        <v>243</v>
      </c>
      <c r="F848" s="12" t="s">
        <v>76</v>
      </c>
      <c r="G848" s="12" t="s">
        <v>77</v>
      </c>
      <c r="H848" s="12">
        <v>25</v>
      </c>
      <c r="I848" s="12">
        <v>1.5</v>
      </c>
      <c r="J848" s="12" t="s">
        <v>1318</v>
      </c>
      <c r="K848" s="12" t="s">
        <v>3028</v>
      </c>
      <c r="L848" s="12" t="s">
        <v>3029</v>
      </c>
      <c r="M848" s="12">
        <v>0</v>
      </c>
      <c r="N848" s="12">
        <v>0</v>
      </c>
      <c r="O848" s="12">
        <v>0</v>
      </c>
      <c r="P848" s="12">
        <v>0</v>
      </c>
      <c r="Q848" s="12" t="s">
        <v>3030</v>
      </c>
      <c r="R848" s="12" t="s">
        <v>3031</v>
      </c>
      <c r="S848" s="12" t="s">
        <v>3032</v>
      </c>
    </row>
    <row r="849" spans="1:19" ht="15" customHeight="1" x14ac:dyDescent="0.25">
      <c r="A849" s="12" t="s">
        <v>3881</v>
      </c>
      <c r="B849" s="12" t="s">
        <v>248</v>
      </c>
      <c r="C849" s="12" t="s">
        <v>249</v>
      </c>
      <c r="D849" s="12" t="s">
        <v>242</v>
      </c>
      <c r="E849" s="12" t="s">
        <v>243</v>
      </c>
      <c r="F849" s="12" t="s">
        <v>84</v>
      </c>
      <c r="G849" s="12" t="s">
        <v>85</v>
      </c>
      <c r="H849" s="12">
        <v>25</v>
      </c>
      <c r="I849" s="12">
        <v>1.5</v>
      </c>
      <c r="J849" s="12" t="s">
        <v>1318</v>
      </c>
      <c r="K849" s="12" t="s">
        <v>3028</v>
      </c>
      <c r="L849" s="12" t="s">
        <v>3029</v>
      </c>
      <c r="M849" s="12">
        <v>0</v>
      </c>
      <c r="N849" s="12">
        <v>1</v>
      </c>
      <c r="O849" s="12">
        <v>0</v>
      </c>
      <c r="P849" s="12">
        <v>0</v>
      </c>
      <c r="Q849" s="12" t="s">
        <v>3030</v>
      </c>
      <c r="R849" s="12" t="s">
        <v>3034</v>
      </c>
      <c r="S849" s="12" t="s">
        <v>3032</v>
      </c>
    </row>
    <row r="850" spans="1:19" ht="15" customHeight="1" x14ac:dyDescent="0.25">
      <c r="A850" s="12" t="s">
        <v>3882</v>
      </c>
      <c r="B850" s="12" t="s">
        <v>251</v>
      </c>
      <c r="C850" s="12" t="s">
        <v>252</v>
      </c>
      <c r="D850" s="12" t="s">
        <v>242</v>
      </c>
      <c r="E850" s="12" t="s">
        <v>243</v>
      </c>
      <c r="F850" s="12" t="s">
        <v>4</v>
      </c>
      <c r="G850" s="12" t="s">
        <v>5</v>
      </c>
      <c r="H850" s="12">
        <v>25</v>
      </c>
      <c r="I850" s="12">
        <v>0.9</v>
      </c>
      <c r="J850" s="12" t="s">
        <v>1318</v>
      </c>
      <c r="K850" s="12" t="s">
        <v>3028</v>
      </c>
      <c r="L850" s="12" t="s">
        <v>3029</v>
      </c>
      <c r="M850" s="12">
        <v>0</v>
      </c>
      <c r="N850" s="12">
        <v>0</v>
      </c>
      <c r="O850" s="12">
        <v>0</v>
      </c>
      <c r="P850" s="12">
        <v>0</v>
      </c>
      <c r="Q850" s="12" t="s">
        <v>3030</v>
      </c>
      <c r="R850" s="12" t="s">
        <v>3031</v>
      </c>
      <c r="S850" s="12" t="s">
        <v>3032</v>
      </c>
    </row>
    <row r="851" spans="1:19" ht="15" customHeight="1" x14ac:dyDescent="0.25">
      <c r="A851" s="12" t="s">
        <v>3883</v>
      </c>
      <c r="B851" s="12" t="s">
        <v>251</v>
      </c>
      <c r="C851" s="12" t="s">
        <v>252</v>
      </c>
      <c r="D851" s="12" t="s">
        <v>242</v>
      </c>
      <c r="E851" s="12" t="s">
        <v>243</v>
      </c>
      <c r="F851" s="12" t="s">
        <v>26</v>
      </c>
      <c r="G851" s="12" t="s">
        <v>27</v>
      </c>
      <c r="H851" s="12">
        <v>25</v>
      </c>
      <c r="I851" s="12">
        <v>0.9</v>
      </c>
      <c r="J851" s="12" t="s">
        <v>1318</v>
      </c>
      <c r="K851" s="12" t="s">
        <v>3028</v>
      </c>
      <c r="L851" s="12" t="s">
        <v>3029</v>
      </c>
      <c r="M851" s="12">
        <v>0</v>
      </c>
      <c r="N851" s="12">
        <v>1</v>
      </c>
      <c r="O851" s="12">
        <v>0</v>
      </c>
      <c r="P851" s="12">
        <v>0</v>
      </c>
      <c r="Q851" s="12" t="s">
        <v>3030</v>
      </c>
      <c r="R851" s="12" t="s">
        <v>3034</v>
      </c>
      <c r="S851" s="12" t="s">
        <v>3032</v>
      </c>
    </row>
    <row r="852" spans="1:19" ht="15" customHeight="1" x14ac:dyDescent="0.25">
      <c r="A852" s="12" t="s">
        <v>3884</v>
      </c>
      <c r="B852" s="12" t="s">
        <v>251</v>
      </c>
      <c r="C852" s="12" t="s">
        <v>252</v>
      </c>
      <c r="D852" s="12" t="s">
        <v>242</v>
      </c>
      <c r="E852" s="12" t="s">
        <v>243</v>
      </c>
      <c r="F852" s="12" t="s">
        <v>30</v>
      </c>
      <c r="G852" s="12" t="s">
        <v>31</v>
      </c>
      <c r="H852" s="12">
        <v>25</v>
      </c>
      <c r="I852" s="12">
        <v>0.9</v>
      </c>
      <c r="J852" s="12" t="s">
        <v>1318</v>
      </c>
      <c r="K852" s="12" t="s">
        <v>3028</v>
      </c>
      <c r="L852" s="12" t="s">
        <v>3029</v>
      </c>
      <c r="M852" s="12">
        <v>1</v>
      </c>
      <c r="N852" s="12">
        <v>0</v>
      </c>
      <c r="O852" s="12">
        <v>0</v>
      </c>
      <c r="P852" s="12">
        <v>0</v>
      </c>
      <c r="Q852" s="12" t="s">
        <v>3030</v>
      </c>
      <c r="R852" s="12" t="s">
        <v>3034</v>
      </c>
      <c r="S852" s="12" t="s">
        <v>3032</v>
      </c>
    </row>
    <row r="853" spans="1:19" ht="15" customHeight="1" x14ac:dyDescent="0.25">
      <c r="A853" s="12" t="s">
        <v>3885</v>
      </c>
      <c r="B853" s="12" t="s">
        <v>251</v>
      </c>
      <c r="C853" s="12" t="s">
        <v>252</v>
      </c>
      <c r="D853" s="12" t="s">
        <v>242</v>
      </c>
      <c r="E853" s="12" t="s">
        <v>243</v>
      </c>
      <c r="F853" s="12" t="s">
        <v>34</v>
      </c>
      <c r="G853" s="12" t="s">
        <v>35</v>
      </c>
      <c r="H853" s="12">
        <v>25</v>
      </c>
      <c r="I853" s="12">
        <v>0.9</v>
      </c>
      <c r="J853" s="12" t="s">
        <v>1318</v>
      </c>
      <c r="K853" s="12" t="s">
        <v>3028</v>
      </c>
      <c r="L853" s="12" t="s">
        <v>3029</v>
      </c>
      <c r="M853" s="12">
        <v>0</v>
      </c>
      <c r="N853" s="12">
        <v>2</v>
      </c>
      <c r="O853" s="12">
        <v>0</v>
      </c>
      <c r="P853" s="12">
        <v>1</v>
      </c>
      <c r="Q853" s="12" t="s">
        <v>3030</v>
      </c>
      <c r="R853" s="12" t="s">
        <v>3034</v>
      </c>
      <c r="S853" s="12" t="s">
        <v>3032</v>
      </c>
    </row>
    <row r="854" spans="1:19" ht="15" customHeight="1" x14ac:dyDescent="0.25">
      <c r="A854" s="12" t="s">
        <v>3886</v>
      </c>
      <c r="B854" s="12" t="s">
        <v>251</v>
      </c>
      <c r="C854" s="12" t="s">
        <v>252</v>
      </c>
      <c r="D854" s="12" t="s">
        <v>242</v>
      </c>
      <c r="E854" s="12" t="s">
        <v>243</v>
      </c>
      <c r="F854" s="12" t="s">
        <v>52</v>
      </c>
      <c r="G854" s="12" t="s">
        <v>53</v>
      </c>
      <c r="H854" s="12">
        <v>25</v>
      </c>
      <c r="I854" s="12">
        <v>0.9</v>
      </c>
      <c r="J854" s="12" t="s">
        <v>1318</v>
      </c>
      <c r="K854" s="12" t="s">
        <v>3028</v>
      </c>
      <c r="L854" s="12" t="s">
        <v>3029</v>
      </c>
      <c r="M854" s="12">
        <v>0</v>
      </c>
      <c r="N854" s="12">
        <v>0</v>
      </c>
      <c r="O854" s="12">
        <v>0</v>
      </c>
      <c r="P854" s="12">
        <v>0</v>
      </c>
      <c r="Q854" s="12" t="s">
        <v>3030</v>
      </c>
      <c r="R854" s="12" t="s">
        <v>3031</v>
      </c>
      <c r="S854" s="12" t="s">
        <v>3032</v>
      </c>
    </row>
    <row r="855" spans="1:19" ht="15" customHeight="1" x14ac:dyDescent="0.25">
      <c r="A855" s="12" t="s">
        <v>3887</v>
      </c>
      <c r="B855" s="12" t="s">
        <v>251</v>
      </c>
      <c r="C855" s="12" t="s">
        <v>252</v>
      </c>
      <c r="D855" s="12" t="s">
        <v>242</v>
      </c>
      <c r="E855" s="12" t="s">
        <v>243</v>
      </c>
      <c r="F855" s="12" t="s">
        <v>72</v>
      </c>
      <c r="G855" s="12" t="s">
        <v>73</v>
      </c>
      <c r="H855" s="12">
        <v>25</v>
      </c>
      <c r="I855" s="12">
        <v>0.9</v>
      </c>
      <c r="J855" s="12" t="s">
        <v>1318</v>
      </c>
      <c r="K855" s="12" t="s">
        <v>3028</v>
      </c>
      <c r="L855" s="12" t="s">
        <v>3029</v>
      </c>
      <c r="M855" s="12">
        <v>0</v>
      </c>
      <c r="N855" s="12">
        <v>1</v>
      </c>
      <c r="O855" s="12">
        <v>0</v>
      </c>
      <c r="P855" s="12">
        <v>0</v>
      </c>
      <c r="Q855" s="12" t="s">
        <v>3030</v>
      </c>
      <c r="R855" s="12" t="s">
        <v>3034</v>
      </c>
      <c r="S855" s="12" t="s">
        <v>3032</v>
      </c>
    </row>
    <row r="856" spans="1:19" ht="15" customHeight="1" x14ac:dyDescent="0.25">
      <c r="A856" s="12" t="s">
        <v>3888</v>
      </c>
      <c r="B856" s="12" t="s">
        <v>251</v>
      </c>
      <c r="C856" s="12" t="s">
        <v>252</v>
      </c>
      <c r="D856" s="12" t="s">
        <v>242</v>
      </c>
      <c r="E856" s="12" t="s">
        <v>243</v>
      </c>
      <c r="F856" s="12" t="s">
        <v>76</v>
      </c>
      <c r="G856" s="12" t="s">
        <v>77</v>
      </c>
      <c r="H856" s="12">
        <v>25</v>
      </c>
      <c r="I856" s="12">
        <v>0.9</v>
      </c>
      <c r="J856" s="12" t="s">
        <v>1318</v>
      </c>
      <c r="K856" s="12" t="s">
        <v>3028</v>
      </c>
      <c r="L856" s="12" t="s">
        <v>3029</v>
      </c>
      <c r="M856" s="12">
        <v>0</v>
      </c>
      <c r="N856" s="12">
        <v>0</v>
      </c>
      <c r="O856" s="12">
        <v>0</v>
      </c>
      <c r="P856" s="12">
        <v>0</v>
      </c>
      <c r="Q856" s="12" t="s">
        <v>3030</v>
      </c>
      <c r="R856" s="12" t="s">
        <v>3031</v>
      </c>
      <c r="S856" s="12" t="s">
        <v>3032</v>
      </c>
    </row>
    <row r="857" spans="1:19" ht="15" customHeight="1" x14ac:dyDescent="0.25">
      <c r="A857" s="12" t="s">
        <v>3889</v>
      </c>
      <c r="B857" s="12" t="s">
        <v>251</v>
      </c>
      <c r="C857" s="12" t="s">
        <v>252</v>
      </c>
      <c r="D857" s="12" t="s">
        <v>242</v>
      </c>
      <c r="E857" s="12" t="s">
        <v>243</v>
      </c>
      <c r="F857" s="12" t="s">
        <v>84</v>
      </c>
      <c r="G857" s="12" t="s">
        <v>85</v>
      </c>
      <c r="H857" s="12">
        <v>25</v>
      </c>
      <c r="I857" s="12">
        <v>0.9</v>
      </c>
      <c r="J857" s="12" t="s">
        <v>1318</v>
      </c>
      <c r="K857" s="12" t="s">
        <v>3028</v>
      </c>
      <c r="L857" s="12" t="s">
        <v>3029</v>
      </c>
      <c r="M857" s="12">
        <v>0</v>
      </c>
      <c r="N857" s="12">
        <v>1</v>
      </c>
      <c r="O857" s="12">
        <v>0</v>
      </c>
      <c r="P857" s="12">
        <v>0</v>
      </c>
      <c r="Q857" s="12" t="s">
        <v>3030</v>
      </c>
      <c r="R857" s="12" t="s">
        <v>3034</v>
      </c>
      <c r="S857" s="12" t="s">
        <v>3032</v>
      </c>
    </row>
    <row r="858" spans="1:19" ht="15" customHeight="1" x14ac:dyDescent="0.25">
      <c r="A858" s="12" t="s">
        <v>3890</v>
      </c>
      <c r="B858" s="12" t="s">
        <v>251</v>
      </c>
      <c r="C858" s="12" t="s">
        <v>252</v>
      </c>
      <c r="D858" s="12" t="s">
        <v>239</v>
      </c>
      <c r="E858" s="12" t="s">
        <v>240</v>
      </c>
      <c r="F858" s="12" t="s">
        <v>4</v>
      </c>
      <c r="G858" s="12" t="s">
        <v>5</v>
      </c>
      <c r="H858" s="12">
        <v>25</v>
      </c>
      <c r="I858" s="12">
        <v>2.1</v>
      </c>
      <c r="J858" s="12" t="s">
        <v>1318</v>
      </c>
      <c r="K858" s="12" t="s">
        <v>3028</v>
      </c>
      <c r="L858" s="12" t="s">
        <v>3029</v>
      </c>
      <c r="M858" s="12">
        <v>0</v>
      </c>
      <c r="N858" s="12">
        <v>0</v>
      </c>
      <c r="O858" s="12">
        <v>0</v>
      </c>
      <c r="P858" s="12">
        <v>0</v>
      </c>
      <c r="Q858" s="12" t="s">
        <v>3030</v>
      </c>
      <c r="R858" s="12" t="s">
        <v>3031</v>
      </c>
      <c r="S858" s="12" t="s">
        <v>3032</v>
      </c>
    </row>
    <row r="859" spans="1:19" ht="15" customHeight="1" x14ac:dyDescent="0.25">
      <c r="A859" s="12" t="s">
        <v>3891</v>
      </c>
      <c r="B859" s="12" t="s">
        <v>251</v>
      </c>
      <c r="C859" s="12" t="s">
        <v>252</v>
      </c>
      <c r="D859" s="12" t="s">
        <v>239</v>
      </c>
      <c r="E859" s="12" t="s">
        <v>240</v>
      </c>
      <c r="F859" s="12" t="s">
        <v>26</v>
      </c>
      <c r="G859" s="12" t="s">
        <v>27</v>
      </c>
      <c r="H859" s="12">
        <v>25</v>
      </c>
      <c r="I859" s="12">
        <v>2.1</v>
      </c>
      <c r="J859" s="12" t="s">
        <v>1318</v>
      </c>
      <c r="K859" s="12" t="s">
        <v>3028</v>
      </c>
      <c r="L859" s="12" t="s">
        <v>3029</v>
      </c>
      <c r="M859" s="12">
        <v>0</v>
      </c>
      <c r="N859" s="12">
        <v>1</v>
      </c>
      <c r="O859" s="12">
        <v>0</v>
      </c>
      <c r="P859" s="12">
        <v>0</v>
      </c>
      <c r="Q859" s="12" t="s">
        <v>3030</v>
      </c>
      <c r="R859" s="12" t="s">
        <v>3034</v>
      </c>
      <c r="S859" s="12" t="s">
        <v>3032</v>
      </c>
    </row>
    <row r="860" spans="1:19" ht="15" customHeight="1" x14ac:dyDescent="0.25">
      <c r="A860" s="12" t="s">
        <v>3892</v>
      </c>
      <c r="B860" s="12" t="s">
        <v>251</v>
      </c>
      <c r="C860" s="12" t="s">
        <v>252</v>
      </c>
      <c r="D860" s="12" t="s">
        <v>239</v>
      </c>
      <c r="E860" s="12" t="s">
        <v>240</v>
      </c>
      <c r="F860" s="12" t="s">
        <v>30</v>
      </c>
      <c r="G860" s="12" t="s">
        <v>31</v>
      </c>
      <c r="H860" s="12">
        <v>25</v>
      </c>
      <c r="I860" s="12">
        <v>2.1</v>
      </c>
      <c r="J860" s="12" t="s">
        <v>1318</v>
      </c>
      <c r="K860" s="12" t="s">
        <v>3028</v>
      </c>
      <c r="L860" s="12" t="s">
        <v>3029</v>
      </c>
      <c r="M860" s="12">
        <v>1</v>
      </c>
      <c r="N860" s="12">
        <v>0</v>
      </c>
      <c r="O860" s="12">
        <v>0</v>
      </c>
      <c r="P860" s="12">
        <v>0</v>
      </c>
      <c r="Q860" s="12" t="s">
        <v>3030</v>
      </c>
      <c r="R860" s="12" t="s">
        <v>3034</v>
      </c>
      <c r="S860" s="12" t="s">
        <v>3032</v>
      </c>
    </row>
    <row r="861" spans="1:19" ht="15" customHeight="1" x14ac:dyDescent="0.25">
      <c r="A861" s="12" t="s">
        <v>3893</v>
      </c>
      <c r="B861" s="12" t="s">
        <v>251</v>
      </c>
      <c r="C861" s="12" t="s">
        <v>252</v>
      </c>
      <c r="D861" s="12" t="s">
        <v>239</v>
      </c>
      <c r="E861" s="12" t="s">
        <v>240</v>
      </c>
      <c r="F861" s="12" t="s">
        <v>34</v>
      </c>
      <c r="G861" s="12" t="s">
        <v>35</v>
      </c>
      <c r="H861" s="12">
        <v>25</v>
      </c>
      <c r="I861" s="12">
        <v>2.1</v>
      </c>
      <c r="J861" s="12" t="s">
        <v>1318</v>
      </c>
      <c r="K861" s="12" t="s">
        <v>3028</v>
      </c>
      <c r="L861" s="12" t="s">
        <v>3029</v>
      </c>
      <c r="M861" s="12">
        <v>0</v>
      </c>
      <c r="N861" s="12">
        <v>2</v>
      </c>
      <c r="O861" s="12">
        <v>0</v>
      </c>
      <c r="P861" s="12">
        <v>1</v>
      </c>
      <c r="Q861" s="12" t="s">
        <v>3030</v>
      </c>
      <c r="R861" s="12" t="s">
        <v>3034</v>
      </c>
      <c r="S861" s="12" t="s">
        <v>3032</v>
      </c>
    </row>
    <row r="862" spans="1:19" ht="15" customHeight="1" x14ac:dyDescent="0.25">
      <c r="A862" s="12" t="s">
        <v>3894</v>
      </c>
      <c r="B862" s="12" t="s">
        <v>251</v>
      </c>
      <c r="C862" s="12" t="s">
        <v>252</v>
      </c>
      <c r="D862" s="12" t="s">
        <v>239</v>
      </c>
      <c r="E862" s="12" t="s">
        <v>240</v>
      </c>
      <c r="F862" s="12" t="s">
        <v>52</v>
      </c>
      <c r="G862" s="12" t="s">
        <v>53</v>
      </c>
      <c r="H862" s="12">
        <v>25</v>
      </c>
      <c r="I862" s="12">
        <v>2.1</v>
      </c>
      <c r="J862" s="12" t="s">
        <v>1318</v>
      </c>
      <c r="K862" s="12" t="s">
        <v>3028</v>
      </c>
      <c r="L862" s="12" t="s">
        <v>3029</v>
      </c>
      <c r="M862" s="12">
        <v>0</v>
      </c>
      <c r="N862" s="12">
        <v>0</v>
      </c>
      <c r="O862" s="12">
        <v>0</v>
      </c>
      <c r="P862" s="12">
        <v>0</v>
      </c>
      <c r="Q862" s="12" t="s">
        <v>3030</v>
      </c>
      <c r="R862" s="12" t="s">
        <v>3031</v>
      </c>
      <c r="S862" s="12" t="s">
        <v>3032</v>
      </c>
    </row>
    <row r="863" spans="1:19" ht="15" customHeight="1" x14ac:dyDescent="0.25">
      <c r="A863" s="12" t="s">
        <v>3895</v>
      </c>
      <c r="B863" s="12" t="s">
        <v>251</v>
      </c>
      <c r="C863" s="12" t="s">
        <v>252</v>
      </c>
      <c r="D863" s="12" t="s">
        <v>239</v>
      </c>
      <c r="E863" s="12" t="s">
        <v>240</v>
      </c>
      <c r="F863" s="12" t="s">
        <v>72</v>
      </c>
      <c r="G863" s="12" t="s">
        <v>73</v>
      </c>
      <c r="H863" s="12">
        <v>25</v>
      </c>
      <c r="I863" s="12">
        <v>2.1</v>
      </c>
      <c r="J863" s="12" t="s">
        <v>1318</v>
      </c>
      <c r="K863" s="12" t="s">
        <v>3028</v>
      </c>
      <c r="L863" s="12" t="s">
        <v>3029</v>
      </c>
      <c r="M863" s="12">
        <v>0</v>
      </c>
      <c r="N863" s="12">
        <v>0</v>
      </c>
      <c r="O863" s="12">
        <v>0</v>
      </c>
      <c r="P863" s="12">
        <v>0</v>
      </c>
      <c r="Q863" s="12" t="s">
        <v>3030</v>
      </c>
      <c r="R863" s="12" t="s">
        <v>3031</v>
      </c>
      <c r="S863" s="12" t="s">
        <v>3032</v>
      </c>
    </row>
    <row r="864" spans="1:19" ht="15" customHeight="1" x14ac:dyDescent="0.25">
      <c r="A864" s="12" t="s">
        <v>3896</v>
      </c>
      <c r="B864" s="12" t="s">
        <v>251</v>
      </c>
      <c r="C864" s="12" t="s">
        <v>252</v>
      </c>
      <c r="D864" s="12" t="s">
        <v>239</v>
      </c>
      <c r="E864" s="12" t="s">
        <v>240</v>
      </c>
      <c r="F864" s="12" t="s">
        <v>76</v>
      </c>
      <c r="G864" s="12" t="s">
        <v>77</v>
      </c>
      <c r="H864" s="12">
        <v>25</v>
      </c>
      <c r="I864" s="12">
        <v>2.1</v>
      </c>
      <c r="J864" s="12" t="s">
        <v>1318</v>
      </c>
      <c r="K864" s="12" t="s">
        <v>3028</v>
      </c>
      <c r="L864" s="12" t="s">
        <v>3029</v>
      </c>
      <c r="M864" s="12">
        <v>0</v>
      </c>
      <c r="N864" s="12">
        <v>1</v>
      </c>
      <c r="O864" s="12">
        <v>0</v>
      </c>
      <c r="P864" s="12">
        <v>0</v>
      </c>
      <c r="Q864" s="12" t="s">
        <v>3030</v>
      </c>
      <c r="R864" s="12" t="s">
        <v>3034</v>
      </c>
      <c r="S864" s="12" t="s">
        <v>3032</v>
      </c>
    </row>
    <row r="865" spans="1:19" ht="15" customHeight="1" x14ac:dyDescent="0.25">
      <c r="A865" s="12" t="s">
        <v>3897</v>
      </c>
      <c r="B865" s="12" t="s">
        <v>251</v>
      </c>
      <c r="C865" s="12" t="s">
        <v>252</v>
      </c>
      <c r="D865" s="12" t="s">
        <v>239</v>
      </c>
      <c r="E865" s="12" t="s">
        <v>240</v>
      </c>
      <c r="F865" s="12" t="s">
        <v>84</v>
      </c>
      <c r="G865" s="12" t="s">
        <v>85</v>
      </c>
      <c r="H865" s="12">
        <v>25</v>
      </c>
      <c r="I865" s="12">
        <v>2.1</v>
      </c>
      <c r="J865" s="12" t="s">
        <v>1318</v>
      </c>
      <c r="K865" s="12" t="s">
        <v>3028</v>
      </c>
      <c r="L865" s="12" t="s">
        <v>3029</v>
      </c>
      <c r="M865" s="12">
        <v>0</v>
      </c>
      <c r="N865" s="12">
        <v>1</v>
      </c>
      <c r="O865" s="12">
        <v>0</v>
      </c>
      <c r="P865" s="12">
        <v>0</v>
      </c>
      <c r="Q865" s="12" t="s">
        <v>3030</v>
      </c>
      <c r="R865" s="12" t="s">
        <v>3034</v>
      </c>
      <c r="S865" s="12" t="s">
        <v>3032</v>
      </c>
    </row>
    <row r="866" spans="1:19" ht="15" customHeight="1" x14ac:dyDescent="0.25">
      <c r="A866" s="12" t="s">
        <v>3898</v>
      </c>
      <c r="B866" s="12" t="s">
        <v>251</v>
      </c>
      <c r="C866" s="12" t="s">
        <v>252</v>
      </c>
      <c r="D866" s="12" t="s">
        <v>248</v>
      </c>
      <c r="E866" s="12" t="s">
        <v>249</v>
      </c>
      <c r="F866" s="12" t="s">
        <v>4</v>
      </c>
      <c r="G866" s="12" t="s">
        <v>5</v>
      </c>
      <c r="H866" s="12">
        <v>25</v>
      </c>
      <c r="I866" s="12">
        <v>2.2000000000000002</v>
      </c>
      <c r="J866" s="12" t="s">
        <v>1318</v>
      </c>
      <c r="K866" s="12" t="s">
        <v>3028</v>
      </c>
      <c r="L866" s="12" t="s">
        <v>3029</v>
      </c>
      <c r="M866" s="12">
        <v>0</v>
      </c>
      <c r="N866" s="12">
        <v>1</v>
      </c>
      <c r="O866" s="12">
        <v>0</v>
      </c>
      <c r="P866" s="12">
        <v>0</v>
      </c>
      <c r="Q866" s="12" t="s">
        <v>3030</v>
      </c>
      <c r="R866" s="12" t="s">
        <v>3034</v>
      </c>
      <c r="S866" s="12" t="s">
        <v>3032</v>
      </c>
    </row>
    <row r="867" spans="1:19" ht="15" customHeight="1" x14ac:dyDescent="0.25">
      <c r="A867" s="12" t="s">
        <v>3899</v>
      </c>
      <c r="B867" s="12" t="s">
        <v>251</v>
      </c>
      <c r="C867" s="12" t="s">
        <v>252</v>
      </c>
      <c r="D867" s="12" t="s">
        <v>248</v>
      </c>
      <c r="E867" s="12" t="s">
        <v>249</v>
      </c>
      <c r="F867" s="12" t="s">
        <v>26</v>
      </c>
      <c r="G867" s="12" t="s">
        <v>27</v>
      </c>
      <c r="H867" s="12">
        <v>25</v>
      </c>
      <c r="I867" s="12">
        <v>2.2000000000000002</v>
      </c>
      <c r="J867" s="12" t="s">
        <v>1318</v>
      </c>
      <c r="K867" s="12" t="s">
        <v>3028</v>
      </c>
      <c r="L867" s="12" t="s">
        <v>3029</v>
      </c>
      <c r="M867" s="12">
        <v>0</v>
      </c>
      <c r="N867" s="12">
        <v>1</v>
      </c>
      <c r="O867" s="12">
        <v>0</v>
      </c>
      <c r="P867" s="12">
        <v>0</v>
      </c>
      <c r="Q867" s="12" t="s">
        <v>3030</v>
      </c>
      <c r="R867" s="12" t="s">
        <v>3034</v>
      </c>
      <c r="S867" s="12" t="s">
        <v>3032</v>
      </c>
    </row>
    <row r="868" spans="1:19" ht="15" customHeight="1" x14ac:dyDescent="0.25">
      <c r="A868" s="12" t="s">
        <v>3900</v>
      </c>
      <c r="B868" s="12" t="s">
        <v>251</v>
      </c>
      <c r="C868" s="12" t="s">
        <v>252</v>
      </c>
      <c r="D868" s="12" t="s">
        <v>248</v>
      </c>
      <c r="E868" s="12" t="s">
        <v>249</v>
      </c>
      <c r="F868" s="12" t="s">
        <v>30</v>
      </c>
      <c r="G868" s="12" t="s">
        <v>31</v>
      </c>
      <c r="H868" s="12">
        <v>25</v>
      </c>
      <c r="I868" s="12">
        <v>2.2000000000000002</v>
      </c>
      <c r="J868" s="12" t="s">
        <v>1318</v>
      </c>
      <c r="K868" s="12" t="s">
        <v>3028</v>
      </c>
      <c r="L868" s="12" t="s">
        <v>3029</v>
      </c>
      <c r="M868" s="12">
        <v>1</v>
      </c>
      <c r="N868" s="12">
        <v>2</v>
      </c>
      <c r="O868" s="12">
        <v>0</v>
      </c>
      <c r="P868" s="12">
        <v>1</v>
      </c>
      <c r="Q868" s="12" t="s">
        <v>3030</v>
      </c>
      <c r="R868" s="12" t="s">
        <v>3045</v>
      </c>
      <c r="S868" s="12" t="s">
        <v>3032</v>
      </c>
    </row>
    <row r="869" spans="1:19" ht="15" customHeight="1" x14ac:dyDescent="0.25">
      <c r="A869" s="12" t="s">
        <v>3901</v>
      </c>
      <c r="B869" s="12" t="s">
        <v>251</v>
      </c>
      <c r="C869" s="12" t="s">
        <v>252</v>
      </c>
      <c r="D869" s="12" t="s">
        <v>248</v>
      </c>
      <c r="E869" s="12" t="s">
        <v>249</v>
      </c>
      <c r="F869" s="12" t="s">
        <v>34</v>
      </c>
      <c r="G869" s="12" t="s">
        <v>35</v>
      </c>
      <c r="H869" s="12">
        <v>25</v>
      </c>
      <c r="I869" s="12">
        <v>2.2000000000000002</v>
      </c>
      <c r="J869" s="12" t="s">
        <v>1318</v>
      </c>
      <c r="K869" s="12" t="s">
        <v>3028</v>
      </c>
      <c r="L869" s="12" t="s">
        <v>3029</v>
      </c>
      <c r="M869" s="12">
        <v>0</v>
      </c>
      <c r="N869" s="12">
        <v>2</v>
      </c>
      <c r="O869" s="12">
        <v>0</v>
      </c>
      <c r="P869" s="12">
        <v>1</v>
      </c>
      <c r="Q869" s="12" t="s">
        <v>3030</v>
      </c>
      <c r="R869" s="12" t="s">
        <v>3034</v>
      </c>
      <c r="S869" s="12" t="s">
        <v>3032</v>
      </c>
    </row>
    <row r="870" spans="1:19" ht="15" customHeight="1" x14ac:dyDescent="0.25">
      <c r="A870" s="12" t="s">
        <v>3902</v>
      </c>
      <c r="B870" s="12" t="s">
        <v>251</v>
      </c>
      <c r="C870" s="12" t="s">
        <v>252</v>
      </c>
      <c r="D870" s="12" t="s">
        <v>248</v>
      </c>
      <c r="E870" s="12" t="s">
        <v>249</v>
      </c>
      <c r="F870" s="12" t="s">
        <v>52</v>
      </c>
      <c r="G870" s="12" t="s">
        <v>53</v>
      </c>
      <c r="H870" s="12">
        <v>25</v>
      </c>
      <c r="I870" s="12">
        <v>2.2000000000000002</v>
      </c>
      <c r="J870" s="12" t="s">
        <v>1318</v>
      </c>
      <c r="K870" s="12" t="s">
        <v>3028</v>
      </c>
      <c r="L870" s="12" t="s">
        <v>3029</v>
      </c>
      <c r="M870" s="12">
        <v>0</v>
      </c>
      <c r="N870" s="12">
        <v>0</v>
      </c>
      <c r="O870" s="12">
        <v>0</v>
      </c>
      <c r="P870" s="12">
        <v>0</v>
      </c>
      <c r="Q870" s="12" t="s">
        <v>3030</v>
      </c>
      <c r="R870" s="12" t="s">
        <v>3031</v>
      </c>
      <c r="S870" s="12" t="s">
        <v>3032</v>
      </c>
    </row>
    <row r="871" spans="1:19" ht="15" customHeight="1" x14ac:dyDescent="0.25">
      <c r="A871" s="12" t="s">
        <v>3903</v>
      </c>
      <c r="B871" s="12" t="s">
        <v>251</v>
      </c>
      <c r="C871" s="12" t="s">
        <v>252</v>
      </c>
      <c r="D871" s="12" t="s">
        <v>248</v>
      </c>
      <c r="E871" s="12" t="s">
        <v>249</v>
      </c>
      <c r="F871" s="12" t="s">
        <v>72</v>
      </c>
      <c r="G871" s="12" t="s">
        <v>73</v>
      </c>
      <c r="H871" s="12">
        <v>25</v>
      </c>
      <c r="I871" s="12">
        <v>2.2000000000000002</v>
      </c>
      <c r="J871" s="12" t="s">
        <v>1318</v>
      </c>
      <c r="K871" s="12" t="s">
        <v>3028</v>
      </c>
      <c r="L871" s="12" t="s">
        <v>3029</v>
      </c>
      <c r="M871" s="12">
        <v>0</v>
      </c>
      <c r="N871" s="12">
        <v>1</v>
      </c>
      <c r="O871" s="12">
        <v>0</v>
      </c>
      <c r="P871" s="12">
        <v>0</v>
      </c>
      <c r="Q871" s="12" t="s">
        <v>3030</v>
      </c>
      <c r="R871" s="12" t="s">
        <v>3034</v>
      </c>
      <c r="S871" s="12" t="s">
        <v>3032</v>
      </c>
    </row>
    <row r="872" spans="1:19" ht="15" customHeight="1" x14ac:dyDescent="0.25">
      <c r="A872" s="12" t="s">
        <v>3904</v>
      </c>
      <c r="B872" s="12" t="s">
        <v>251</v>
      </c>
      <c r="C872" s="12" t="s">
        <v>252</v>
      </c>
      <c r="D872" s="12" t="s">
        <v>248</v>
      </c>
      <c r="E872" s="12" t="s">
        <v>249</v>
      </c>
      <c r="F872" s="12" t="s">
        <v>76</v>
      </c>
      <c r="G872" s="12" t="s">
        <v>77</v>
      </c>
      <c r="H872" s="12">
        <v>25</v>
      </c>
      <c r="I872" s="12">
        <v>2.2000000000000002</v>
      </c>
      <c r="J872" s="12" t="s">
        <v>1318</v>
      </c>
      <c r="K872" s="12" t="s">
        <v>3028</v>
      </c>
      <c r="L872" s="12" t="s">
        <v>3029</v>
      </c>
      <c r="M872" s="12">
        <v>0</v>
      </c>
      <c r="N872" s="12">
        <v>0</v>
      </c>
      <c r="O872" s="12">
        <v>0</v>
      </c>
      <c r="P872" s="12">
        <v>0</v>
      </c>
      <c r="Q872" s="12" t="s">
        <v>3030</v>
      </c>
      <c r="R872" s="12" t="s">
        <v>3031</v>
      </c>
      <c r="S872" s="12" t="s">
        <v>3032</v>
      </c>
    </row>
    <row r="873" spans="1:19" ht="15" customHeight="1" x14ac:dyDescent="0.25">
      <c r="A873" s="12" t="s">
        <v>3905</v>
      </c>
      <c r="B873" s="12" t="s">
        <v>251</v>
      </c>
      <c r="C873" s="12" t="s">
        <v>252</v>
      </c>
      <c r="D873" s="12" t="s">
        <v>248</v>
      </c>
      <c r="E873" s="12" t="s">
        <v>249</v>
      </c>
      <c r="F873" s="12" t="s">
        <v>84</v>
      </c>
      <c r="G873" s="12" t="s">
        <v>85</v>
      </c>
      <c r="H873" s="12">
        <v>25</v>
      </c>
      <c r="I873" s="12">
        <v>2.2000000000000002</v>
      </c>
      <c r="J873" s="12" t="s">
        <v>1318</v>
      </c>
      <c r="K873" s="12" t="s">
        <v>3028</v>
      </c>
      <c r="L873" s="12" t="s">
        <v>3029</v>
      </c>
      <c r="M873" s="12">
        <v>0</v>
      </c>
      <c r="N873" s="12">
        <v>1</v>
      </c>
      <c r="O873" s="12">
        <v>0</v>
      </c>
      <c r="P873" s="12">
        <v>0</v>
      </c>
      <c r="Q873" s="12" t="s">
        <v>3030</v>
      </c>
      <c r="R873" s="12" t="s">
        <v>3034</v>
      </c>
      <c r="S873" s="12" t="s">
        <v>3032</v>
      </c>
    </row>
    <row r="874" spans="1:19" ht="15" customHeight="1" x14ac:dyDescent="0.25">
      <c r="A874" s="12" t="s">
        <v>3906</v>
      </c>
      <c r="B874" s="12" t="s">
        <v>254</v>
      </c>
      <c r="C874" s="12" t="s">
        <v>255</v>
      </c>
      <c r="D874" s="12" t="s">
        <v>273</v>
      </c>
      <c r="E874" s="12" t="s">
        <v>274</v>
      </c>
      <c r="F874" s="12" t="s">
        <v>4</v>
      </c>
      <c r="G874" s="12" t="s">
        <v>5</v>
      </c>
      <c r="H874" s="12">
        <v>25</v>
      </c>
      <c r="I874" s="12">
        <v>1.7</v>
      </c>
      <c r="J874" s="12" t="s">
        <v>1318</v>
      </c>
      <c r="K874" s="12" t="s">
        <v>3028</v>
      </c>
      <c r="L874" s="12" t="s">
        <v>3029</v>
      </c>
      <c r="M874" s="12">
        <v>0</v>
      </c>
      <c r="N874" s="12">
        <v>0</v>
      </c>
      <c r="O874" s="12">
        <v>0</v>
      </c>
      <c r="P874" s="12">
        <v>0</v>
      </c>
      <c r="Q874" s="12" t="s">
        <v>3030</v>
      </c>
      <c r="R874" s="12" t="s">
        <v>3031</v>
      </c>
      <c r="S874" s="12" t="s">
        <v>3032</v>
      </c>
    </row>
    <row r="875" spans="1:19" ht="15" customHeight="1" x14ac:dyDescent="0.25">
      <c r="A875" s="12" t="s">
        <v>3907</v>
      </c>
      <c r="B875" s="12" t="s">
        <v>254</v>
      </c>
      <c r="C875" s="12" t="s">
        <v>255</v>
      </c>
      <c r="D875" s="12" t="s">
        <v>273</v>
      </c>
      <c r="E875" s="12" t="s">
        <v>274</v>
      </c>
      <c r="F875" s="12" t="s">
        <v>26</v>
      </c>
      <c r="G875" s="12" t="s">
        <v>27</v>
      </c>
      <c r="H875" s="12">
        <v>25</v>
      </c>
      <c r="I875" s="12">
        <v>1.7</v>
      </c>
      <c r="J875" s="12" t="s">
        <v>1318</v>
      </c>
      <c r="K875" s="12" t="s">
        <v>3028</v>
      </c>
      <c r="L875" s="12" t="s">
        <v>3029</v>
      </c>
      <c r="M875" s="12">
        <v>0</v>
      </c>
      <c r="N875" s="12">
        <v>1</v>
      </c>
      <c r="O875" s="12">
        <v>0</v>
      </c>
      <c r="P875" s="12">
        <v>0</v>
      </c>
      <c r="Q875" s="12" t="s">
        <v>3030</v>
      </c>
      <c r="R875" s="12" t="s">
        <v>3034</v>
      </c>
      <c r="S875" s="12" t="s">
        <v>3032</v>
      </c>
    </row>
    <row r="876" spans="1:19" ht="15" customHeight="1" x14ac:dyDescent="0.25">
      <c r="A876" s="12" t="s">
        <v>3908</v>
      </c>
      <c r="B876" s="12" t="s">
        <v>254</v>
      </c>
      <c r="C876" s="12" t="s">
        <v>255</v>
      </c>
      <c r="D876" s="12" t="s">
        <v>273</v>
      </c>
      <c r="E876" s="12" t="s">
        <v>274</v>
      </c>
      <c r="F876" s="12" t="s">
        <v>30</v>
      </c>
      <c r="G876" s="12" t="s">
        <v>31</v>
      </c>
      <c r="H876" s="12">
        <v>25</v>
      </c>
      <c r="I876" s="12">
        <v>1.7</v>
      </c>
      <c r="J876" s="12" t="s">
        <v>1318</v>
      </c>
      <c r="K876" s="12" t="s">
        <v>3028</v>
      </c>
      <c r="L876" s="12" t="s">
        <v>3029</v>
      </c>
      <c r="M876" s="12">
        <v>0</v>
      </c>
      <c r="N876" s="12">
        <v>0</v>
      </c>
      <c r="O876" s="12">
        <v>0</v>
      </c>
      <c r="P876" s="12">
        <v>0</v>
      </c>
      <c r="Q876" s="12" t="s">
        <v>3030</v>
      </c>
      <c r="R876" s="12" t="s">
        <v>3031</v>
      </c>
      <c r="S876" s="12" t="s">
        <v>3032</v>
      </c>
    </row>
    <row r="877" spans="1:19" ht="15" customHeight="1" x14ac:dyDescent="0.25">
      <c r="A877" s="12" t="s">
        <v>3909</v>
      </c>
      <c r="B877" s="12" t="s">
        <v>254</v>
      </c>
      <c r="C877" s="12" t="s">
        <v>255</v>
      </c>
      <c r="D877" s="12" t="s">
        <v>273</v>
      </c>
      <c r="E877" s="12" t="s">
        <v>274</v>
      </c>
      <c r="F877" s="12" t="s">
        <v>34</v>
      </c>
      <c r="G877" s="12" t="s">
        <v>35</v>
      </c>
      <c r="H877" s="12">
        <v>25</v>
      </c>
      <c r="I877" s="12">
        <v>1.7</v>
      </c>
      <c r="J877" s="12" t="s">
        <v>1318</v>
      </c>
      <c r="K877" s="12" t="s">
        <v>3028</v>
      </c>
      <c r="L877" s="12" t="s">
        <v>3029</v>
      </c>
      <c r="M877" s="12">
        <v>0</v>
      </c>
      <c r="N877" s="12">
        <v>3</v>
      </c>
      <c r="O877" s="12">
        <v>0</v>
      </c>
      <c r="P877" s="12">
        <v>2</v>
      </c>
      <c r="Q877" s="12" t="s">
        <v>3030</v>
      </c>
      <c r="R877" s="12" t="s">
        <v>3034</v>
      </c>
      <c r="S877" s="12" t="s">
        <v>3032</v>
      </c>
    </row>
    <row r="878" spans="1:19" ht="15" customHeight="1" x14ac:dyDescent="0.25">
      <c r="A878" s="12" t="s">
        <v>3910</v>
      </c>
      <c r="B878" s="12" t="s">
        <v>254</v>
      </c>
      <c r="C878" s="12" t="s">
        <v>255</v>
      </c>
      <c r="D878" s="12" t="s">
        <v>273</v>
      </c>
      <c r="E878" s="12" t="s">
        <v>274</v>
      </c>
      <c r="F878" s="12" t="s">
        <v>52</v>
      </c>
      <c r="G878" s="12" t="s">
        <v>53</v>
      </c>
      <c r="H878" s="12">
        <v>25</v>
      </c>
      <c r="I878" s="12">
        <v>1.7</v>
      </c>
      <c r="J878" s="12" t="s">
        <v>1318</v>
      </c>
      <c r="K878" s="12" t="s">
        <v>3028</v>
      </c>
      <c r="L878" s="12" t="s">
        <v>3029</v>
      </c>
      <c r="M878" s="12">
        <v>0</v>
      </c>
      <c r="N878" s="12">
        <v>0</v>
      </c>
      <c r="O878" s="12">
        <v>0</v>
      </c>
      <c r="P878" s="12">
        <v>0</v>
      </c>
      <c r="Q878" s="12" t="s">
        <v>3030</v>
      </c>
      <c r="R878" s="12" t="s">
        <v>3031</v>
      </c>
      <c r="S878" s="12" t="s">
        <v>3032</v>
      </c>
    </row>
    <row r="879" spans="1:19" ht="15" customHeight="1" x14ac:dyDescent="0.25">
      <c r="A879" s="12" t="s">
        <v>3911</v>
      </c>
      <c r="B879" s="12" t="s">
        <v>254</v>
      </c>
      <c r="C879" s="12" t="s">
        <v>255</v>
      </c>
      <c r="D879" s="12" t="s">
        <v>273</v>
      </c>
      <c r="E879" s="12" t="s">
        <v>274</v>
      </c>
      <c r="F879" s="12" t="s">
        <v>72</v>
      </c>
      <c r="G879" s="12" t="s">
        <v>73</v>
      </c>
      <c r="H879" s="12">
        <v>25</v>
      </c>
      <c r="I879" s="12">
        <v>1.7</v>
      </c>
      <c r="J879" s="12" t="s">
        <v>1318</v>
      </c>
      <c r="K879" s="12" t="s">
        <v>3028</v>
      </c>
      <c r="L879" s="12" t="s">
        <v>3029</v>
      </c>
      <c r="M879" s="12">
        <v>0</v>
      </c>
      <c r="N879" s="12">
        <v>1</v>
      </c>
      <c r="O879" s="12">
        <v>0</v>
      </c>
      <c r="P879" s="12">
        <v>0</v>
      </c>
      <c r="Q879" s="12" t="s">
        <v>3030</v>
      </c>
      <c r="R879" s="12" t="s">
        <v>3034</v>
      </c>
      <c r="S879" s="12" t="s">
        <v>3032</v>
      </c>
    </row>
    <row r="880" spans="1:19" ht="15" customHeight="1" x14ac:dyDescent="0.25">
      <c r="A880" s="12" t="s">
        <v>3912</v>
      </c>
      <c r="B880" s="12" t="s">
        <v>254</v>
      </c>
      <c r="C880" s="12" t="s">
        <v>255</v>
      </c>
      <c r="D880" s="12" t="s">
        <v>273</v>
      </c>
      <c r="E880" s="12" t="s">
        <v>274</v>
      </c>
      <c r="F880" s="12" t="s">
        <v>76</v>
      </c>
      <c r="G880" s="12" t="s">
        <v>77</v>
      </c>
      <c r="H880" s="12">
        <v>25</v>
      </c>
      <c r="I880" s="12">
        <v>1.7</v>
      </c>
      <c r="J880" s="12" t="s">
        <v>1318</v>
      </c>
      <c r="K880" s="12" t="s">
        <v>3028</v>
      </c>
      <c r="L880" s="12" t="s">
        <v>3029</v>
      </c>
      <c r="M880" s="12">
        <v>0</v>
      </c>
      <c r="N880" s="12">
        <v>0</v>
      </c>
      <c r="O880" s="12">
        <v>0</v>
      </c>
      <c r="P880" s="12">
        <v>0</v>
      </c>
      <c r="Q880" s="12" t="s">
        <v>3030</v>
      </c>
      <c r="R880" s="12" t="s">
        <v>3031</v>
      </c>
      <c r="S880" s="12" t="s">
        <v>3032</v>
      </c>
    </row>
    <row r="881" spans="1:19" ht="15" customHeight="1" x14ac:dyDescent="0.25">
      <c r="A881" s="12" t="s">
        <v>3913</v>
      </c>
      <c r="B881" s="12" t="s">
        <v>254</v>
      </c>
      <c r="C881" s="12" t="s">
        <v>255</v>
      </c>
      <c r="D881" s="12" t="s">
        <v>273</v>
      </c>
      <c r="E881" s="12" t="s">
        <v>274</v>
      </c>
      <c r="F881" s="12" t="s">
        <v>84</v>
      </c>
      <c r="G881" s="12" t="s">
        <v>85</v>
      </c>
      <c r="H881" s="12">
        <v>25</v>
      </c>
      <c r="I881" s="12">
        <v>1.7</v>
      </c>
      <c r="J881" s="12" t="s">
        <v>1318</v>
      </c>
      <c r="K881" s="12" t="s">
        <v>3028</v>
      </c>
      <c r="L881" s="12" t="s">
        <v>3029</v>
      </c>
      <c r="M881" s="12">
        <v>0</v>
      </c>
      <c r="N881" s="12">
        <v>2</v>
      </c>
      <c r="O881" s="12">
        <v>0</v>
      </c>
      <c r="P881" s="12">
        <v>1</v>
      </c>
      <c r="Q881" s="12" t="s">
        <v>3030</v>
      </c>
      <c r="R881" s="12" t="s">
        <v>3034</v>
      </c>
      <c r="S881" s="12" t="s">
        <v>3032</v>
      </c>
    </row>
    <row r="882" spans="1:19" ht="15" customHeight="1" x14ac:dyDescent="0.25">
      <c r="A882" s="12" t="s">
        <v>3914</v>
      </c>
      <c r="B882" s="12" t="s">
        <v>254</v>
      </c>
      <c r="C882" s="12" t="s">
        <v>255</v>
      </c>
      <c r="D882" s="12" t="s">
        <v>159</v>
      </c>
      <c r="E882" s="12" t="s">
        <v>160</v>
      </c>
      <c r="F882" s="12" t="s">
        <v>26</v>
      </c>
      <c r="G882" s="12" t="s">
        <v>27</v>
      </c>
      <c r="H882" s="12">
        <v>25</v>
      </c>
      <c r="I882" s="12">
        <v>2</v>
      </c>
      <c r="J882" s="12" t="s">
        <v>1318</v>
      </c>
      <c r="K882" s="12" t="s">
        <v>3028</v>
      </c>
      <c r="L882" s="12" t="s">
        <v>3029</v>
      </c>
      <c r="M882" s="12">
        <v>0</v>
      </c>
      <c r="N882" s="12">
        <v>0</v>
      </c>
      <c r="O882" s="12">
        <v>0</v>
      </c>
      <c r="P882" s="12">
        <v>0</v>
      </c>
      <c r="Q882" s="12" t="s">
        <v>3030</v>
      </c>
      <c r="R882" s="12" t="s">
        <v>3031</v>
      </c>
      <c r="S882" s="12" t="s">
        <v>3032</v>
      </c>
    </row>
    <row r="883" spans="1:19" ht="15" customHeight="1" x14ac:dyDescent="0.25">
      <c r="A883" s="12" t="s">
        <v>3915</v>
      </c>
      <c r="B883" s="12" t="s">
        <v>254</v>
      </c>
      <c r="C883" s="12" t="s">
        <v>255</v>
      </c>
      <c r="D883" s="12" t="s">
        <v>159</v>
      </c>
      <c r="E883" s="12" t="s">
        <v>160</v>
      </c>
      <c r="F883" s="12" t="s">
        <v>30</v>
      </c>
      <c r="G883" s="12" t="s">
        <v>31</v>
      </c>
      <c r="H883" s="12">
        <v>25</v>
      </c>
      <c r="I883" s="12">
        <v>2</v>
      </c>
      <c r="J883" s="12" t="s">
        <v>1318</v>
      </c>
      <c r="K883" s="12" t="s">
        <v>3028</v>
      </c>
      <c r="L883" s="12" t="s">
        <v>3029</v>
      </c>
      <c r="M883" s="12">
        <v>0</v>
      </c>
      <c r="N883" s="12">
        <v>0</v>
      </c>
      <c r="O883" s="12">
        <v>0</v>
      </c>
      <c r="P883" s="12">
        <v>0</v>
      </c>
      <c r="Q883" s="12" t="s">
        <v>3030</v>
      </c>
      <c r="R883" s="12" t="s">
        <v>3031</v>
      </c>
      <c r="S883" s="12" t="s">
        <v>3032</v>
      </c>
    </row>
    <row r="884" spans="1:19" ht="15" customHeight="1" x14ac:dyDescent="0.25">
      <c r="A884" s="12" t="s">
        <v>3916</v>
      </c>
      <c r="B884" s="12" t="s">
        <v>254</v>
      </c>
      <c r="C884" s="12" t="s">
        <v>255</v>
      </c>
      <c r="D884" s="12" t="s">
        <v>159</v>
      </c>
      <c r="E884" s="12" t="s">
        <v>160</v>
      </c>
      <c r="F884" s="12" t="s">
        <v>34</v>
      </c>
      <c r="G884" s="12" t="s">
        <v>35</v>
      </c>
      <c r="H884" s="12">
        <v>25</v>
      </c>
      <c r="I884" s="12">
        <v>2</v>
      </c>
      <c r="J884" s="12" t="s">
        <v>1318</v>
      </c>
      <c r="K884" s="12" t="s">
        <v>3028</v>
      </c>
      <c r="L884" s="12" t="s">
        <v>3029</v>
      </c>
      <c r="M884" s="12">
        <v>0</v>
      </c>
      <c r="N884" s="12">
        <v>0</v>
      </c>
      <c r="O884" s="12">
        <v>0</v>
      </c>
      <c r="P884" s="12">
        <v>0</v>
      </c>
      <c r="Q884" s="12" t="s">
        <v>3030</v>
      </c>
      <c r="R884" s="12" t="s">
        <v>3031</v>
      </c>
      <c r="S884" s="12" t="s">
        <v>3032</v>
      </c>
    </row>
    <row r="885" spans="1:19" ht="15" customHeight="1" x14ac:dyDescent="0.25">
      <c r="A885" s="12" t="s">
        <v>3917</v>
      </c>
      <c r="B885" s="12" t="s">
        <v>254</v>
      </c>
      <c r="C885" s="12" t="s">
        <v>255</v>
      </c>
      <c r="D885" s="12" t="s">
        <v>159</v>
      </c>
      <c r="E885" s="12" t="s">
        <v>160</v>
      </c>
      <c r="F885" s="12" t="s">
        <v>52</v>
      </c>
      <c r="G885" s="12" t="s">
        <v>53</v>
      </c>
      <c r="H885" s="12">
        <v>25</v>
      </c>
      <c r="I885" s="12">
        <v>2</v>
      </c>
      <c r="J885" s="12" t="s">
        <v>1318</v>
      </c>
      <c r="K885" s="12" t="s">
        <v>3028</v>
      </c>
      <c r="L885" s="12" t="s">
        <v>3029</v>
      </c>
      <c r="M885" s="12">
        <v>0</v>
      </c>
      <c r="N885" s="12">
        <v>0</v>
      </c>
      <c r="O885" s="12">
        <v>0</v>
      </c>
      <c r="P885" s="12">
        <v>0</v>
      </c>
      <c r="Q885" s="12" t="s">
        <v>3030</v>
      </c>
      <c r="R885" s="12" t="s">
        <v>3031</v>
      </c>
      <c r="S885" s="12" t="s">
        <v>3032</v>
      </c>
    </row>
    <row r="886" spans="1:19" ht="15" customHeight="1" x14ac:dyDescent="0.25">
      <c r="A886" s="12" t="s">
        <v>3918</v>
      </c>
      <c r="B886" s="12" t="s">
        <v>254</v>
      </c>
      <c r="C886" s="12" t="s">
        <v>255</v>
      </c>
      <c r="D886" s="12" t="s">
        <v>159</v>
      </c>
      <c r="E886" s="12" t="s">
        <v>160</v>
      </c>
      <c r="F886" s="12" t="s">
        <v>72</v>
      </c>
      <c r="G886" s="12" t="s">
        <v>73</v>
      </c>
      <c r="H886" s="12">
        <v>25</v>
      </c>
      <c r="I886" s="12">
        <v>2</v>
      </c>
      <c r="J886" s="12" t="s">
        <v>1318</v>
      </c>
      <c r="K886" s="12" t="s">
        <v>3028</v>
      </c>
      <c r="L886" s="12" t="s">
        <v>3029</v>
      </c>
      <c r="M886" s="12">
        <v>0</v>
      </c>
      <c r="N886" s="12">
        <v>0</v>
      </c>
      <c r="O886" s="12">
        <v>0</v>
      </c>
      <c r="P886" s="12">
        <v>0</v>
      </c>
      <c r="Q886" s="12" t="s">
        <v>3030</v>
      </c>
      <c r="R886" s="12" t="s">
        <v>3031</v>
      </c>
      <c r="S886" s="12" t="s">
        <v>3032</v>
      </c>
    </row>
    <row r="887" spans="1:19" ht="15" customHeight="1" x14ac:dyDescent="0.25">
      <c r="A887" s="12" t="s">
        <v>3919</v>
      </c>
      <c r="B887" s="12" t="s">
        <v>254</v>
      </c>
      <c r="C887" s="12" t="s">
        <v>255</v>
      </c>
      <c r="D887" s="12" t="s">
        <v>159</v>
      </c>
      <c r="E887" s="12" t="s">
        <v>160</v>
      </c>
      <c r="F887" s="12" t="s">
        <v>76</v>
      </c>
      <c r="G887" s="12" t="s">
        <v>77</v>
      </c>
      <c r="H887" s="12">
        <v>25</v>
      </c>
      <c r="I887" s="12">
        <v>2</v>
      </c>
      <c r="J887" s="12" t="s">
        <v>1318</v>
      </c>
      <c r="K887" s="12" t="s">
        <v>3028</v>
      </c>
      <c r="L887" s="12" t="s">
        <v>3029</v>
      </c>
      <c r="M887" s="12">
        <v>0</v>
      </c>
      <c r="N887" s="12">
        <v>0</v>
      </c>
      <c r="O887" s="12">
        <v>0</v>
      </c>
      <c r="P887" s="12">
        <v>0</v>
      </c>
      <c r="Q887" s="12" t="s">
        <v>3030</v>
      </c>
      <c r="R887" s="12" t="s">
        <v>3031</v>
      </c>
      <c r="S887" s="12" t="s">
        <v>3032</v>
      </c>
    </row>
    <row r="888" spans="1:19" ht="15" customHeight="1" x14ac:dyDescent="0.25">
      <c r="A888" s="12" t="s">
        <v>3920</v>
      </c>
      <c r="B888" s="12" t="s">
        <v>254</v>
      </c>
      <c r="C888" s="12" t="s">
        <v>255</v>
      </c>
      <c r="D888" s="12" t="s">
        <v>159</v>
      </c>
      <c r="E888" s="12" t="s">
        <v>160</v>
      </c>
      <c r="F888" s="12" t="s">
        <v>84</v>
      </c>
      <c r="G888" s="12" t="s">
        <v>85</v>
      </c>
      <c r="H888" s="12">
        <v>25</v>
      </c>
      <c r="I888" s="12">
        <v>2</v>
      </c>
      <c r="J888" s="12" t="s">
        <v>1318</v>
      </c>
      <c r="K888" s="12" t="s">
        <v>3028</v>
      </c>
      <c r="L888" s="12" t="s">
        <v>3029</v>
      </c>
      <c r="M888" s="12">
        <v>0</v>
      </c>
      <c r="N888" s="12">
        <v>1</v>
      </c>
      <c r="O888" s="12">
        <v>0</v>
      </c>
      <c r="P888" s="12">
        <v>0</v>
      </c>
      <c r="Q888" s="12" t="s">
        <v>3030</v>
      </c>
      <c r="R888" s="12" t="s">
        <v>3034</v>
      </c>
      <c r="S888" s="12" t="s">
        <v>3032</v>
      </c>
    </row>
    <row r="889" spans="1:19" ht="15" customHeight="1" x14ac:dyDescent="0.25">
      <c r="A889" s="12" t="s">
        <v>3921</v>
      </c>
      <c r="B889" s="12" t="s">
        <v>257</v>
      </c>
      <c r="C889" s="12" t="s">
        <v>258</v>
      </c>
      <c r="D889" s="12" t="s">
        <v>262</v>
      </c>
      <c r="E889" s="12" t="s">
        <v>263</v>
      </c>
      <c r="F889" s="12" t="s">
        <v>4</v>
      </c>
      <c r="G889" s="12" t="s">
        <v>5</v>
      </c>
      <c r="H889" s="12">
        <v>25</v>
      </c>
      <c r="I889" s="12">
        <v>1</v>
      </c>
      <c r="J889" s="12" t="s">
        <v>1318</v>
      </c>
      <c r="K889" s="12" t="s">
        <v>3028</v>
      </c>
      <c r="L889" s="12" t="s">
        <v>3029</v>
      </c>
      <c r="M889" s="12">
        <v>0</v>
      </c>
      <c r="N889" s="12">
        <v>0</v>
      </c>
      <c r="O889" s="12">
        <v>0</v>
      </c>
      <c r="P889" s="12">
        <v>0</v>
      </c>
      <c r="Q889" s="12" t="s">
        <v>3030</v>
      </c>
      <c r="R889" s="12" t="s">
        <v>3031</v>
      </c>
      <c r="S889" s="12" t="s">
        <v>3032</v>
      </c>
    </row>
    <row r="890" spans="1:19" ht="15" customHeight="1" x14ac:dyDescent="0.25">
      <c r="A890" s="12" t="s">
        <v>3922</v>
      </c>
      <c r="B890" s="12" t="s">
        <v>257</v>
      </c>
      <c r="C890" s="12" t="s">
        <v>258</v>
      </c>
      <c r="D890" s="12" t="s">
        <v>262</v>
      </c>
      <c r="E890" s="12" t="s">
        <v>263</v>
      </c>
      <c r="F890" s="12" t="s">
        <v>26</v>
      </c>
      <c r="G890" s="12" t="s">
        <v>27</v>
      </c>
      <c r="H890" s="12">
        <v>25</v>
      </c>
      <c r="I890" s="12">
        <v>1</v>
      </c>
      <c r="J890" s="12" t="s">
        <v>1318</v>
      </c>
      <c r="K890" s="12" t="s">
        <v>3028</v>
      </c>
      <c r="L890" s="12" t="s">
        <v>3029</v>
      </c>
      <c r="M890" s="12">
        <v>0</v>
      </c>
      <c r="N890" s="12">
        <v>1</v>
      </c>
      <c r="O890" s="12">
        <v>0</v>
      </c>
      <c r="P890" s="12">
        <v>0</v>
      </c>
      <c r="Q890" s="12" t="s">
        <v>3030</v>
      </c>
      <c r="R890" s="12" t="s">
        <v>3034</v>
      </c>
      <c r="S890" s="12" t="s">
        <v>3032</v>
      </c>
    </row>
    <row r="891" spans="1:19" ht="15" customHeight="1" x14ac:dyDescent="0.25">
      <c r="A891" s="12" t="s">
        <v>3923</v>
      </c>
      <c r="B891" s="12" t="s">
        <v>257</v>
      </c>
      <c r="C891" s="12" t="s">
        <v>258</v>
      </c>
      <c r="D891" s="12" t="s">
        <v>262</v>
      </c>
      <c r="E891" s="12" t="s">
        <v>263</v>
      </c>
      <c r="F891" s="12" t="s">
        <v>30</v>
      </c>
      <c r="G891" s="12" t="s">
        <v>31</v>
      </c>
      <c r="H891" s="12">
        <v>25</v>
      </c>
      <c r="I891" s="12">
        <v>1</v>
      </c>
      <c r="J891" s="12" t="s">
        <v>1318</v>
      </c>
      <c r="K891" s="12" t="s">
        <v>3028</v>
      </c>
      <c r="L891" s="12" t="s">
        <v>3029</v>
      </c>
      <c r="M891" s="12">
        <v>0</v>
      </c>
      <c r="N891" s="12">
        <v>0</v>
      </c>
      <c r="O891" s="12">
        <v>0</v>
      </c>
      <c r="P891" s="12">
        <v>0</v>
      </c>
      <c r="Q891" s="12" t="s">
        <v>3030</v>
      </c>
      <c r="R891" s="12" t="s">
        <v>3031</v>
      </c>
      <c r="S891" s="12" t="s">
        <v>3032</v>
      </c>
    </row>
    <row r="892" spans="1:19" ht="15" customHeight="1" x14ac:dyDescent="0.25">
      <c r="A892" s="12" t="s">
        <v>3924</v>
      </c>
      <c r="B892" s="12" t="s">
        <v>257</v>
      </c>
      <c r="C892" s="12" t="s">
        <v>258</v>
      </c>
      <c r="D892" s="12" t="s">
        <v>262</v>
      </c>
      <c r="E892" s="12" t="s">
        <v>263</v>
      </c>
      <c r="F892" s="12" t="s">
        <v>34</v>
      </c>
      <c r="G892" s="12" t="s">
        <v>35</v>
      </c>
      <c r="H892" s="12">
        <v>25</v>
      </c>
      <c r="I892" s="12">
        <v>1</v>
      </c>
      <c r="J892" s="12" t="s">
        <v>1318</v>
      </c>
      <c r="K892" s="12" t="s">
        <v>3028</v>
      </c>
      <c r="L892" s="12" t="s">
        <v>3029</v>
      </c>
      <c r="M892" s="12">
        <v>0</v>
      </c>
      <c r="N892" s="12">
        <v>0</v>
      </c>
      <c r="O892" s="12">
        <v>0</v>
      </c>
      <c r="P892" s="12">
        <v>0</v>
      </c>
      <c r="Q892" s="12" t="s">
        <v>3030</v>
      </c>
      <c r="R892" s="12" t="s">
        <v>3031</v>
      </c>
      <c r="S892" s="12" t="s">
        <v>3032</v>
      </c>
    </row>
    <row r="893" spans="1:19" ht="15" customHeight="1" x14ac:dyDescent="0.25">
      <c r="A893" s="12" t="s">
        <v>3925</v>
      </c>
      <c r="B893" s="12" t="s">
        <v>257</v>
      </c>
      <c r="C893" s="12" t="s">
        <v>258</v>
      </c>
      <c r="D893" s="12" t="s">
        <v>262</v>
      </c>
      <c r="E893" s="12" t="s">
        <v>263</v>
      </c>
      <c r="F893" s="12" t="s">
        <v>52</v>
      </c>
      <c r="G893" s="12" t="s">
        <v>53</v>
      </c>
      <c r="H893" s="12">
        <v>25</v>
      </c>
      <c r="I893" s="12">
        <v>1</v>
      </c>
      <c r="J893" s="12" t="s">
        <v>1318</v>
      </c>
      <c r="K893" s="12" t="s">
        <v>3028</v>
      </c>
      <c r="L893" s="12" t="s">
        <v>3029</v>
      </c>
      <c r="M893" s="12">
        <v>0</v>
      </c>
      <c r="N893" s="12">
        <v>1</v>
      </c>
      <c r="O893" s="12">
        <v>0</v>
      </c>
      <c r="P893" s="12">
        <v>0</v>
      </c>
      <c r="Q893" s="12" t="s">
        <v>3030</v>
      </c>
      <c r="R893" s="12" t="s">
        <v>3034</v>
      </c>
      <c r="S893" s="12" t="s">
        <v>3032</v>
      </c>
    </row>
    <row r="894" spans="1:19" ht="15" customHeight="1" x14ac:dyDescent="0.25">
      <c r="A894" s="12" t="s">
        <v>3926</v>
      </c>
      <c r="B894" s="12" t="s">
        <v>257</v>
      </c>
      <c r="C894" s="12" t="s">
        <v>258</v>
      </c>
      <c r="D894" s="12" t="s">
        <v>262</v>
      </c>
      <c r="E894" s="12" t="s">
        <v>263</v>
      </c>
      <c r="F894" s="12" t="s">
        <v>72</v>
      </c>
      <c r="G894" s="12" t="s">
        <v>73</v>
      </c>
      <c r="H894" s="12">
        <v>25</v>
      </c>
      <c r="I894" s="12">
        <v>1</v>
      </c>
      <c r="J894" s="12" t="s">
        <v>1318</v>
      </c>
      <c r="K894" s="12" t="s">
        <v>3028</v>
      </c>
      <c r="L894" s="12" t="s">
        <v>3029</v>
      </c>
      <c r="M894" s="12">
        <v>0</v>
      </c>
      <c r="N894" s="12">
        <v>0</v>
      </c>
      <c r="O894" s="12">
        <v>0</v>
      </c>
      <c r="P894" s="12">
        <v>0</v>
      </c>
      <c r="Q894" s="12" t="s">
        <v>3030</v>
      </c>
      <c r="R894" s="12" t="s">
        <v>3031</v>
      </c>
      <c r="S894" s="12" t="s">
        <v>3032</v>
      </c>
    </row>
    <row r="895" spans="1:19" ht="15" customHeight="1" x14ac:dyDescent="0.25">
      <c r="A895" s="12" t="s">
        <v>3927</v>
      </c>
      <c r="B895" s="12" t="s">
        <v>257</v>
      </c>
      <c r="C895" s="12" t="s">
        <v>258</v>
      </c>
      <c r="D895" s="12" t="s">
        <v>262</v>
      </c>
      <c r="E895" s="12" t="s">
        <v>263</v>
      </c>
      <c r="F895" s="12" t="s">
        <v>76</v>
      </c>
      <c r="G895" s="12" t="s">
        <v>77</v>
      </c>
      <c r="H895" s="12">
        <v>25</v>
      </c>
      <c r="I895" s="12">
        <v>1</v>
      </c>
      <c r="J895" s="12" t="s">
        <v>1318</v>
      </c>
      <c r="K895" s="12" t="s">
        <v>3028</v>
      </c>
      <c r="L895" s="12" t="s">
        <v>3029</v>
      </c>
      <c r="M895" s="12">
        <v>0</v>
      </c>
      <c r="N895" s="12">
        <v>0</v>
      </c>
      <c r="O895" s="12">
        <v>0</v>
      </c>
      <c r="P895" s="12">
        <v>0</v>
      </c>
      <c r="Q895" s="12" t="s">
        <v>3030</v>
      </c>
      <c r="R895" s="12" t="s">
        <v>3031</v>
      </c>
      <c r="S895" s="12" t="s">
        <v>3032</v>
      </c>
    </row>
    <row r="896" spans="1:19" ht="15" customHeight="1" x14ac:dyDescent="0.25">
      <c r="A896" s="12" t="s">
        <v>3928</v>
      </c>
      <c r="B896" s="12" t="s">
        <v>257</v>
      </c>
      <c r="C896" s="12" t="s">
        <v>258</v>
      </c>
      <c r="D896" s="12" t="s">
        <v>262</v>
      </c>
      <c r="E896" s="12" t="s">
        <v>263</v>
      </c>
      <c r="F896" s="12" t="s">
        <v>84</v>
      </c>
      <c r="G896" s="12" t="s">
        <v>85</v>
      </c>
      <c r="H896" s="12">
        <v>25</v>
      </c>
      <c r="I896" s="12">
        <v>1</v>
      </c>
      <c r="J896" s="12" t="s">
        <v>1318</v>
      </c>
      <c r="K896" s="12" t="s">
        <v>3028</v>
      </c>
      <c r="L896" s="12" t="s">
        <v>3029</v>
      </c>
      <c r="M896" s="12">
        <v>0</v>
      </c>
      <c r="N896" s="12">
        <v>1</v>
      </c>
      <c r="O896" s="12">
        <v>0</v>
      </c>
      <c r="P896" s="12">
        <v>0</v>
      </c>
      <c r="Q896" s="12" t="s">
        <v>3030</v>
      </c>
      <c r="R896" s="12" t="s">
        <v>3034</v>
      </c>
      <c r="S896" s="12" t="s">
        <v>3032</v>
      </c>
    </row>
    <row r="897" spans="1:19" ht="15" customHeight="1" x14ac:dyDescent="0.25">
      <c r="A897" s="12" t="s">
        <v>3929</v>
      </c>
      <c r="B897" s="12" t="s">
        <v>257</v>
      </c>
      <c r="C897" s="12" t="s">
        <v>258</v>
      </c>
      <c r="D897" s="12" t="s">
        <v>230</v>
      </c>
      <c r="E897" s="12" t="s">
        <v>231</v>
      </c>
      <c r="F897" s="12" t="s">
        <v>4</v>
      </c>
      <c r="G897" s="12" t="s">
        <v>5</v>
      </c>
      <c r="H897" s="12">
        <v>25</v>
      </c>
      <c r="I897" s="12">
        <v>3.4</v>
      </c>
      <c r="J897" s="12" t="s">
        <v>1318</v>
      </c>
      <c r="K897" s="12" t="s">
        <v>3028</v>
      </c>
      <c r="L897" s="12" t="s">
        <v>3029</v>
      </c>
      <c r="M897" s="12">
        <v>0</v>
      </c>
      <c r="N897" s="12">
        <v>0</v>
      </c>
      <c r="O897" s="12">
        <v>0</v>
      </c>
      <c r="P897" s="12">
        <v>0</v>
      </c>
      <c r="Q897" s="12" t="s">
        <v>3030</v>
      </c>
      <c r="R897" s="12" t="s">
        <v>3031</v>
      </c>
      <c r="S897" s="12" t="s">
        <v>3032</v>
      </c>
    </row>
    <row r="898" spans="1:19" ht="15" customHeight="1" x14ac:dyDescent="0.25">
      <c r="A898" s="12" t="s">
        <v>3930</v>
      </c>
      <c r="B898" s="12" t="s">
        <v>257</v>
      </c>
      <c r="C898" s="12" t="s">
        <v>258</v>
      </c>
      <c r="D898" s="12" t="s">
        <v>230</v>
      </c>
      <c r="E898" s="12" t="s">
        <v>231</v>
      </c>
      <c r="F898" s="12" t="s">
        <v>26</v>
      </c>
      <c r="G898" s="12" t="s">
        <v>27</v>
      </c>
      <c r="H898" s="12">
        <v>25</v>
      </c>
      <c r="I898" s="12">
        <v>3.4</v>
      </c>
      <c r="J898" s="12" t="s">
        <v>1318</v>
      </c>
      <c r="K898" s="12" t="s">
        <v>3028</v>
      </c>
      <c r="L898" s="12" t="s">
        <v>3029</v>
      </c>
      <c r="M898" s="12">
        <v>0</v>
      </c>
      <c r="N898" s="12">
        <v>1</v>
      </c>
      <c r="O898" s="12">
        <v>0</v>
      </c>
      <c r="P898" s="12">
        <v>0</v>
      </c>
      <c r="Q898" s="12" t="s">
        <v>3030</v>
      </c>
      <c r="R898" s="12" t="s">
        <v>3034</v>
      </c>
      <c r="S898" s="12" t="s">
        <v>3032</v>
      </c>
    </row>
    <row r="899" spans="1:19" ht="15" customHeight="1" x14ac:dyDescent="0.25">
      <c r="A899" s="12" t="s">
        <v>3931</v>
      </c>
      <c r="B899" s="12" t="s">
        <v>257</v>
      </c>
      <c r="C899" s="12" t="s">
        <v>258</v>
      </c>
      <c r="D899" s="12" t="s">
        <v>230</v>
      </c>
      <c r="E899" s="12" t="s">
        <v>231</v>
      </c>
      <c r="F899" s="12" t="s">
        <v>30</v>
      </c>
      <c r="G899" s="12" t="s">
        <v>31</v>
      </c>
      <c r="H899" s="12">
        <v>25</v>
      </c>
      <c r="I899" s="12">
        <v>3.4</v>
      </c>
      <c r="J899" s="12" t="s">
        <v>1318</v>
      </c>
      <c r="K899" s="12" t="s">
        <v>3028</v>
      </c>
      <c r="L899" s="12" t="s">
        <v>3029</v>
      </c>
      <c r="M899" s="12">
        <v>0</v>
      </c>
      <c r="N899" s="12">
        <v>1</v>
      </c>
      <c r="O899" s="12">
        <v>0</v>
      </c>
      <c r="P899" s="12">
        <v>0</v>
      </c>
      <c r="Q899" s="12" t="s">
        <v>3030</v>
      </c>
      <c r="R899" s="12" t="s">
        <v>3034</v>
      </c>
      <c r="S899" s="12" t="s">
        <v>3032</v>
      </c>
    </row>
    <row r="900" spans="1:19" ht="15" customHeight="1" x14ac:dyDescent="0.25">
      <c r="A900" s="12" t="s">
        <v>3932</v>
      </c>
      <c r="B900" s="12" t="s">
        <v>257</v>
      </c>
      <c r="C900" s="12" t="s">
        <v>258</v>
      </c>
      <c r="D900" s="12" t="s">
        <v>230</v>
      </c>
      <c r="E900" s="12" t="s">
        <v>231</v>
      </c>
      <c r="F900" s="12" t="s">
        <v>34</v>
      </c>
      <c r="G900" s="12" t="s">
        <v>35</v>
      </c>
      <c r="H900" s="12">
        <v>25</v>
      </c>
      <c r="I900" s="12">
        <v>3.4</v>
      </c>
      <c r="J900" s="12" t="s">
        <v>1318</v>
      </c>
      <c r="K900" s="12" t="s">
        <v>3028</v>
      </c>
      <c r="L900" s="12" t="s">
        <v>3029</v>
      </c>
      <c r="M900" s="12">
        <v>0</v>
      </c>
      <c r="N900" s="12">
        <v>1</v>
      </c>
      <c r="O900" s="12">
        <v>0</v>
      </c>
      <c r="P900" s="12">
        <v>0</v>
      </c>
      <c r="Q900" s="12" t="s">
        <v>3030</v>
      </c>
      <c r="R900" s="12" t="s">
        <v>3034</v>
      </c>
      <c r="S900" s="12" t="s">
        <v>3032</v>
      </c>
    </row>
    <row r="901" spans="1:19" ht="15" customHeight="1" x14ac:dyDescent="0.25">
      <c r="A901" s="12" t="s">
        <v>3933</v>
      </c>
      <c r="B901" s="12" t="s">
        <v>257</v>
      </c>
      <c r="C901" s="12" t="s">
        <v>258</v>
      </c>
      <c r="D901" s="12" t="s">
        <v>230</v>
      </c>
      <c r="E901" s="12" t="s">
        <v>231</v>
      </c>
      <c r="F901" s="12" t="s">
        <v>52</v>
      </c>
      <c r="G901" s="12" t="s">
        <v>53</v>
      </c>
      <c r="H901" s="12">
        <v>25</v>
      </c>
      <c r="I901" s="12">
        <v>3.4</v>
      </c>
      <c r="J901" s="12" t="s">
        <v>1318</v>
      </c>
      <c r="K901" s="12" t="s">
        <v>3028</v>
      </c>
      <c r="L901" s="12" t="s">
        <v>3029</v>
      </c>
      <c r="M901" s="12">
        <v>0</v>
      </c>
      <c r="N901" s="12">
        <v>0</v>
      </c>
      <c r="O901" s="12">
        <v>0</v>
      </c>
      <c r="P901" s="12">
        <v>0</v>
      </c>
      <c r="Q901" s="12" t="s">
        <v>3030</v>
      </c>
      <c r="R901" s="12" t="s">
        <v>3031</v>
      </c>
      <c r="S901" s="12" t="s">
        <v>3032</v>
      </c>
    </row>
    <row r="902" spans="1:19" ht="15" customHeight="1" x14ac:dyDescent="0.25">
      <c r="A902" s="12" t="s">
        <v>3934</v>
      </c>
      <c r="B902" s="12" t="s">
        <v>257</v>
      </c>
      <c r="C902" s="12" t="s">
        <v>258</v>
      </c>
      <c r="D902" s="12" t="s">
        <v>230</v>
      </c>
      <c r="E902" s="12" t="s">
        <v>231</v>
      </c>
      <c r="F902" s="12" t="s">
        <v>72</v>
      </c>
      <c r="G902" s="12" t="s">
        <v>73</v>
      </c>
      <c r="H902" s="12">
        <v>25</v>
      </c>
      <c r="I902" s="12">
        <v>3.4</v>
      </c>
      <c r="J902" s="12" t="s">
        <v>1318</v>
      </c>
      <c r="K902" s="12" t="s">
        <v>3028</v>
      </c>
      <c r="L902" s="12" t="s">
        <v>3029</v>
      </c>
      <c r="M902" s="12">
        <v>0</v>
      </c>
      <c r="N902" s="12">
        <v>0</v>
      </c>
      <c r="O902" s="12">
        <v>0</v>
      </c>
      <c r="P902" s="12">
        <v>0</v>
      </c>
      <c r="Q902" s="12" t="s">
        <v>3030</v>
      </c>
      <c r="R902" s="12" t="s">
        <v>3031</v>
      </c>
      <c r="S902" s="12" t="s">
        <v>3032</v>
      </c>
    </row>
    <row r="903" spans="1:19" ht="15" customHeight="1" x14ac:dyDescent="0.25">
      <c r="A903" s="12" t="s">
        <v>3935</v>
      </c>
      <c r="B903" s="12" t="s">
        <v>257</v>
      </c>
      <c r="C903" s="12" t="s">
        <v>258</v>
      </c>
      <c r="D903" s="12" t="s">
        <v>230</v>
      </c>
      <c r="E903" s="12" t="s">
        <v>231</v>
      </c>
      <c r="F903" s="12" t="s">
        <v>76</v>
      </c>
      <c r="G903" s="12" t="s">
        <v>77</v>
      </c>
      <c r="H903" s="12">
        <v>25</v>
      </c>
      <c r="I903" s="12">
        <v>3.4</v>
      </c>
      <c r="J903" s="12" t="s">
        <v>1318</v>
      </c>
      <c r="K903" s="12" t="s">
        <v>3028</v>
      </c>
      <c r="L903" s="12" t="s">
        <v>3029</v>
      </c>
      <c r="M903" s="12">
        <v>0</v>
      </c>
      <c r="N903" s="12">
        <v>1</v>
      </c>
      <c r="O903" s="12">
        <v>0</v>
      </c>
      <c r="P903" s="12">
        <v>0</v>
      </c>
      <c r="Q903" s="12" t="s">
        <v>3030</v>
      </c>
      <c r="R903" s="12" t="s">
        <v>3034</v>
      </c>
      <c r="S903" s="12" t="s">
        <v>3032</v>
      </c>
    </row>
    <row r="904" spans="1:19" ht="15" customHeight="1" x14ac:dyDescent="0.25">
      <c r="A904" s="12" t="s">
        <v>3936</v>
      </c>
      <c r="B904" s="12" t="s">
        <v>257</v>
      </c>
      <c r="C904" s="12" t="s">
        <v>258</v>
      </c>
      <c r="D904" s="12" t="s">
        <v>230</v>
      </c>
      <c r="E904" s="12" t="s">
        <v>231</v>
      </c>
      <c r="F904" s="12" t="s">
        <v>84</v>
      </c>
      <c r="G904" s="12" t="s">
        <v>85</v>
      </c>
      <c r="H904" s="12">
        <v>25</v>
      </c>
      <c r="I904" s="12">
        <v>3.4</v>
      </c>
      <c r="J904" s="12" t="s">
        <v>1318</v>
      </c>
      <c r="K904" s="12" t="s">
        <v>3028</v>
      </c>
      <c r="L904" s="12" t="s">
        <v>3029</v>
      </c>
      <c r="M904" s="12">
        <v>0</v>
      </c>
      <c r="N904" s="12">
        <v>1</v>
      </c>
      <c r="O904" s="12">
        <v>0</v>
      </c>
      <c r="P904" s="12">
        <v>0</v>
      </c>
      <c r="Q904" s="12" t="s">
        <v>3030</v>
      </c>
      <c r="R904" s="12" t="s">
        <v>3034</v>
      </c>
      <c r="S904" s="12" t="s">
        <v>3032</v>
      </c>
    </row>
    <row r="905" spans="1:19" ht="15" customHeight="1" x14ac:dyDescent="0.25">
      <c r="A905" s="12" t="s">
        <v>3937</v>
      </c>
      <c r="B905" s="12" t="s">
        <v>257</v>
      </c>
      <c r="C905" s="12" t="s">
        <v>258</v>
      </c>
      <c r="D905" s="12" t="s">
        <v>216</v>
      </c>
      <c r="E905" s="12" t="s">
        <v>217</v>
      </c>
      <c r="F905" s="12" t="s">
        <v>4</v>
      </c>
      <c r="G905" s="12" t="s">
        <v>5</v>
      </c>
      <c r="H905" s="12">
        <v>25</v>
      </c>
      <c r="I905" s="12">
        <v>3.6</v>
      </c>
      <c r="J905" s="12" t="s">
        <v>1318</v>
      </c>
      <c r="K905" s="12" t="s">
        <v>3028</v>
      </c>
      <c r="L905" s="12" t="s">
        <v>3029</v>
      </c>
      <c r="M905" s="12">
        <v>0</v>
      </c>
      <c r="N905" s="12">
        <v>0</v>
      </c>
      <c r="O905" s="12">
        <v>0</v>
      </c>
      <c r="P905" s="12">
        <v>0</v>
      </c>
      <c r="Q905" s="12" t="s">
        <v>3030</v>
      </c>
      <c r="R905" s="12" t="s">
        <v>3031</v>
      </c>
      <c r="S905" s="12" t="s">
        <v>3032</v>
      </c>
    </row>
    <row r="906" spans="1:19" ht="15" customHeight="1" x14ac:dyDescent="0.25">
      <c r="A906" s="12" t="s">
        <v>3938</v>
      </c>
      <c r="B906" s="12" t="s">
        <v>257</v>
      </c>
      <c r="C906" s="12" t="s">
        <v>258</v>
      </c>
      <c r="D906" s="12" t="s">
        <v>216</v>
      </c>
      <c r="E906" s="12" t="s">
        <v>217</v>
      </c>
      <c r="F906" s="12" t="s">
        <v>26</v>
      </c>
      <c r="G906" s="12" t="s">
        <v>27</v>
      </c>
      <c r="H906" s="12">
        <v>25</v>
      </c>
      <c r="I906" s="12">
        <v>3.6</v>
      </c>
      <c r="J906" s="12" t="s">
        <v>1318</v>
      </c>
      <c r="K906" s="12" t="s">
        <v>3028</v>
      </c>
      <c r="L906" s="12" t="s">
        <v>3029</v>
      </c>
      <c r="M906" s="12">
        <v>0</v>
      </c>
      <c r="N906" s="12">
        <v>0</v>
      </c>
      <c r="O906" s="12">
        <v>0</v>
      </c>
      <c r="P906" s="12">
        <v>0</v>
      </c>
      <c r="Q906" s="12" t="s">
        <v>3030</v>
      </c>
      <c r="R906" s="12" t="s">
        <v>3031</v>
      </c>
      <c r="S906" s="12" t="s">
        <v>3032</v>
      </c>
    </row>
    <row r="907" spans="1:19" ht="15" customHeight="1" x14ac:dyDescent="0.25">
      <c r="A907" s="12" t="s">
        <v>3939</v>
      </c>
      <c r="B907" s="12" t="s">
        <v>257</v>
      </c>
      <c r="C907" s="12" t="s">
        <v>258</v>
      </c>
      <c r="D907" s="12" t="s">
        <v>216</v>
      </c>
      <c r="E907" s="12" t="s">
        <v>217</v>
      </c>
      <c r="F907" s="12" t="s">
        <v>30</v>
      </c>
      <c r="G907" s="12" t="s">
        <v>31</v>
      </c>
      <c r="H907" s="12">
        <v>25</v>
      </c>
      <c r="I907" s="12">
        <v>3.6</v>
      </c>
      <c r="J907" s="12" t="s">
        <v>1318</v>
      </c>
      <c r="K907" s="12" t="s">
        <v>3028</v>
      </c>
      <c r="L907" s="12" t="s">
        <v>3029</v>
      </c>
      <c r="M907" s="12">
        <v>0</v>
      </c>
      <c r="N907" s="12">
        <v>0</v>
      </c>
      <c r="O907" s="12">
        <v>0</v>
      </c>
      <c r="P907" s="12">
        <v>0</v>
      </c>
      <c r="Q907" s="12" t="s">
        <v>3030</v>
      </c>
      <c r="R907" s="12" t="s">
        <v>3031</v>
      </c>
      <c r="S907" s="12" t="s">
        <v>3032</v>
      </c>
    </row>
    <row r="908" spans="1:19" ht="15" customHeight="1" x14ac:dyDescent="0.25">
      <c r="A908" s="12" t="s">
        <v>3940</v>
      </c>
      <c r="B908" s="12" t="s">
        <v>257</v>
      </c>
      <c r="C908" s="12" t="s">
        <v>258</v>
      </c>
      <c r="D908" s="12" t="s">
        <v>216</v>
      </c>
      <c r="E908" s="12" t="s">
        <v>217</v>
      </c>
      <c r="F908" s="12" t="s">
        <v>34</v>
      </c>
      <c r="G908" s="12" t="s">
        <v>35</v>
      </c>
      <c r="H908" s="12">
        <v>25</v>
      </c>
      <c r="I908" s="12">
        <v>3.6</v>
      </c>
      <c r="J908" s="12" t="s">
        <v>1318</v>
      </c>
      <c r="K908" s="12" t="s">
        <v>3028</v>
      </c>
      <c r="L908" s="12" t="s">
        <v>3029</v>
      </c>
      <c r="M908" s="12">
        <v>0</v>
      </c>
      <c r="N908" s="12">
        <v>2</v>
      </c>
      <c r="O908" s="12">
        <v>0</v>
      </c>
      <c r="P908" s="12">
        <v>1</v>
      </c>
      <c r="Q908" s="12" t="s">
        <v>3030</v>
      </c>
      <c r="R908" s="12" t="s">
        <v>3034</v>
      </c>
      <c r="S908" s="12" t="s">
        <v>3032</v>
      </c>
    </row>
    <row r="909" spans="1:19" ht="15" customHeight="1" x14ac:dyDescent="0.25">
      <c r="A909" s="12" t="s">
        <v>3941</v>
      </c>
      <c r="B909" s="12" t="s">
        <v>257</v>
      </c>
      <c r="C909" s="12" t="s">
        <v>258</v>
      </c>
      <c r="D909" s="12" t="s">
        <v>216</v>
      </c>
      <c r="E909" s="12" t="s">
        <v>217</v>
      </c>
      <c r="F909" s="12" t="s">
        <v>52</v>
      </c>
      <c r="G909" s="12" t="s">
        <v>53</v>
      </c>
      <c r="H909" s="12">
        <v>25</v>
      </c>
      <c r="I909" s="12">
        <v>3.6</v>
      </c>
      <c r="J909" s="12" t="s">
        <v>1318</v>
      </c>
      <c r="K909" s="12" t="s">
        <v>3028</v>
      </c>
      <c r="L909" s="12" t="s">
        <v>3029</v>
      </c>
      <c r="M909" s="12">
        <v>0</v>
      </c>
      <c r="N909" s="12">
        <v>0</v>
      </c>
      <c r="O909" s="12">
        <v>0</v>
      </c>
      <c r="P909" s="12">
        <v>0</v>
      </c>
      <c r="Q909" s="12" t="s">
        <v>3030</v>
      </c>
      <c r="R909" s="12" t="s">
        <v>3031</v>
      </c>
      <c r="S909" s="12" t="s">
        <v>3032</v>
      </c>
    </row>
    <row r="910" spans="1:19" ht="15" customHeight="1" x14ac:dyDescent="0.25">
      <c r="A910" s="12" t="s">
        <v>3942</v>
      </c>
      <c r="B910" s="12" t="s">
        <v>257</v>
      </c>
      <c r="C910" s="12" t="s">
        <v>258</v>
      </c>
      <c r="D910" s="12" t="s">
        <v>216</v>
      </c>
      <c r="E910" s="12" t="s">
        <v>217</v>
      </c>
      <c r="F910" s="12" t="s">
        <v>72</v>
      </c>
      <c r="G910" s="12" t="s">
        <v>73</v>
      </c>
      <c r="H910" s="12">
        <v>25</v>
      </c>
      <c r="I910" s="12">
        <v>3.6</v>
      </c>
      <c r="J910" s="12" t="s">
        <v>1318</v>
      </c>
      <c r="K910" s="12" t="s">
        <v>3028</v>
      </c>
      <c r="L910" s="12" t="s">
        <v>3029</v>
      </c>
      <c r="M910" s="12">
        <v>0</v>
      </c>
      <c r="N910" s="12">
        <v>0</v>
      </c>
      <c r="O910" s="12">
        <v>0</v>
      </c>
      <c r="P910" s="12">
        <v>0</v>
      </c>
      <c r="Q910" s="12" t="s">
        <v>3030</v>
      </c>
      <c r="R910" s="12" t="s">
        <v>3031</v>
      </c>
      <c r="S910" s="12" t="s">
        <v>3032</v>
      </c>
    </row>
    <row r="911" spans="1:19" ht="15" customHeight="1" x14ac:dyDescent="0.25">
      <c r="A911" s="12" t="s">
        <v>3943</v>
      </c>
      <c r="B911" s="12" t="s">
        <v>257</v>
      </c>
      <c r="C911" s="12" t="s">
        <v>258</v>
      </c>
      <c r="D911" s="12" t="s">
        <v>216</v>
      </c>
      <c r="E911" s="12" t="s">
        <v>217</v>
      </c>
      <c r="F911" s="12" t="s">
        <v>76</v>
      </c>
      <c r="G911" s="12" t="s">
        <v>77</v>
      </c>
      <c r="H911" s="12">
        <v>25</v>
      </c>
      <c r="I911" s="12">
        <v>3.6</v>
      </c>
      <c r="J911" s="12" t="s">
        <v>1318</v>
      </c>
      <c r="K911" s="12" t="s">
        <v>3028</v>
      </c>
      <c r="L911" s="12" t="s">
        <v>3029</v>
      </c>
      <c r="M911" s="12">
        <v>0</v>
      </c>
      <c r="N911" s="12">
        <v>1</v>
      </c>
      <c r="O911" s="12">
        <v>0</v>
      </c>
      <c r="P911" s="12">
        <v>0</v>
      </c>
      <c r="Q911" s="12" t="s">
        <v>3030</v>
      </c>
      <c r="R911" s="12" t="s">
        <v>3034</v>
      </c>
      <c r="S911" s="12" t="s">
        <v>3032</v>
      </c>
    </row>
    <row r="912" spans="1:19" ht="15" customHeight="1" x14ac:dyDescent="0.25">
      <c r="A912" s="12" t="s">
        <v>3944</v>
      </c>
      <c r="B912" s="12" t="s">
        <v>257</v>
      </c>
      <c r="C912" s="12" t="s">
        <v>258</v>
      </c>
      <c r="D912" s="12" t="s">
        <v>216</v>
      </c>
      <c r="E912" s="12" t="s">
        <v>217</v>
      </c>
      <c r="F912" s="12" t="s">
        <v>84</v>
      </c>
      <c r="G912" s="12" t="s">
        <v>85</v>
      </c>
      <c r="H912" s="12">
        <v>25</v>
      </c>
      <c r="I912" s="12">
        <v>3.6</v>
      </c>
      <c r="J912" s="12" t="s">
        <v>1318</v>
      </c>
      <c r="K912" s="12" t="s">
        <v>3028</v>
      </c>
      <c r="L912" s="12" t="s">
        <v>3029</v>
      </c>
      <c r="M912" s="12">
        <v>0</v>
      </c>
      <c r="N912" s="12">
        <v>1</v>
      </c>
      <c r="O912" s="12">
        <v>0</v>
      </c>
      <c r="P912" s="12">
        <v>0</v>
      </c>
      <c r="Q912" s="12" t="s">
        <v>3030</v>
      </c>
      <c r="R912" s="12" t="s">
        <v>3034</v>
      </c>
      <c r="S912" s="12" t="s">
        <v>3032</v>
      </c>
    </row>
    <row r="913" spans="1:19" ht="15" customHeight="1" x14ac:dyDescent="0.25">
      <c r="A913" s="12" t="s">
        <v>3945</v>
      </c>
      <c r="B913" s="12" t="s">
        <v>262</v>
      </c>
      <c r="C913" s="12" t="s">
        <v>263</v>
      </c>
      <c r="D913" s="12" t="s">
        <v>257</v>
      </c>
      <c r="E913" s="12" t="s">
        <v>258</v>
      </c>
      <c r="F913" s="12" t="s">
        <v>4</v>
      </c>
      <c r="G913" s="12" t="s">
        <v>5</v>
      </c>
      <c r="H913" s="12">
        <v>25</v>
      </c>
      <c r="I913" s="12">
        <v>1</v>
      </c>
      <c r="J913" s="12" t="s">
        <v>1318</v>
      </c>
      <c r="K913" s="12" t="s">
        <v>3028</v>
      </c>
      <c r="L913" s="12" t="s">
        <v>3029</v>
      </c>
      <c r="M913" s="12">
        <v>0</v>
      </c>
      <c r="N913" s="12">
        <v>0</v>
      </c>
      <c r="O913" s="12">
        <v>0</v>
      </c>
      <c r="P913" s="12">
        <v>0</v>
      </c>
      <c r="Q913" s="12" t="s">
        <v>3030</v>
      </c>
      <c r="R913" s="12" t="s">
        <v>3031</v>
      </c>
      <c r="S913" s="12" t="s">
        <v>3032</v>
      </c>
    </row>
    <row r="914" spans="1:19" ht="15" customHeight="1" x14ac:dyDescent="0.25">
      <c r="A914" s="12" t="s">
        <v>3946</v>
      </c>
      <c r="B914" s="12" t="s">
        <v>262</v>
      </c>
      <c r="C914" s="12" t="s">
        <v>263</v>
      </c>
      <c r="D914" s="12" t="s">
        <v>257</v>
      </c>
      <c r="E914" s="12" t="s">
        <v>258</v>
      </c>
      <c r="F914" s="12" t="s">
        <v>26</v>
      </c>
      <c r="G914" s="12" t="s">
        <v>27</v>
      </c>
      <c r="H914" s="12">
        <v>25</v>
      </c>
      <c r="I914" s="12">
        <v>1</v>
      </c>
      <c r="J914" s="12" t="s">
        <v>1318</v>
      </c>
      <c r="K914" s="12" t="s">
        <v>3028</v>
      </c>
      <c r="L914" s="12" t="s">
        <v>3029</v>
      </c>
      <c r="M914" s="12">
        <v>0</v>
      </c>
      <c r="N914" s="12">
        <v>1</v>
      </c>
      <c r="O914" s="12">
        <v>0</v>
      </c>
      <c r="P914" s="12">
        <v>0</v>
      </c>
      <c r="Q914" s="12" t="s">
        <v>3030</v>
      </c>
      <c r="R914" s="12" t="s">
        <v>3034</v>
      </c>
      <c r="S914" s="12" t="s">
        <v>3032</v>
      </c>
    </row>
    <row r="915" spans="1:19" ht="15" customHeight="1" x14ac:dyDescent="0.25">
      <c r="A915" s="12" t="s">
        <v>3947</v>
      </c>
      <c r="B915" s="12" t="s">
        <v>262</v>
      </c>
      <c r="C915" s="12" t="s">
        <v>263</v>
      </c>
      <c r="D915" s="12" t="s">
        <v>257</v>
      </c>
      <c r="E915" s="12" t="s">
        <v>258</v>
      </c>
      <c r="F915" s="12" t="s">
        <v>30</v>
      </c>
      <c r="G915" s="12" t="s">
        <v>31</v>
      </c>
      <c r="H915" s="12">
        <v>25</v>
      </c>
      <c r="I915" s="12">
        <v>1</v>
      </c>
      <c r="J915" s="12" t="s">
        <v>1318</v>
      </c>
      <c r="K915" s="12" t="s">
        <v>3028</v>
      </c>
      <c r="L915" s="12" t="s">
        <v>3029</v>
      </c>
      <c r="M915" s="12">
        <v>0</v>
      </c>
      <c r="N915" s="12">
        <v>0</v>
      </c>
      <c r="O915" s="12">
        <v>0</v>
      </c>
      <c r="P915" s="12">
        <v>0</v>
      </c>
      <c r="Q915" s="12" t="s">
        <v>3030</v>
      </c>
      <c r="R915" s="12" t="s">
        <v>3031</v>
      </c>
      <c r="S915" s="12" t="s">
        <v>3032</v>
      </c>
    </row>
    <row r="916" spans="1:19" ht="15" customHeight="1" x14ac:dyDescent="0.25">
      <c r="A916" s="12" t="s">
        <v>3948</v>
      </c>
      <c r="B916" s="12" t="s">
        <v>262</v>
      </c>
      <c r="C916" s="12" t="s">
        <v>263</v>
      </c>
      <c r="D916" s="12" t="s">
        <v>257</v>
      </c>
      <c r="E916" s="12" t="s">
        <v>258</v>
      </c>
      <c r="F916" s="12" t="s">
        <v>34</v>
      </c>
      <c r="G916" s="12" t="s">
        <v>35</v>
      </c>
      <c r="H916" s="12">
        <v>25</v>
      </c>
      <c r="I916" s="12">
        <v>1</v>
      </c>
      <c r="J916" s="12" t="s">
        <v>1318</v>
      </c>
      <c r="K916" s="12" t="s">
        <v>3028</v>
      </c>
      <c r="L916" s="12" t="s">
        <v>3029</v>
      </c>
      <c r="M916" s="12">
        <v>0</v>
      </c>
      <c r="N916" s="12">
        <v>1</v>
      </c>
      <c r="O916" s="12">
        <v>0</v>
      </c>
      <c r="P916" s="12">
        <v>0</v>
      </c>
      <c r="Q916" s="12" t="s">
        <v>3030</v>
      </c>
      <c r="R916" s="12" t="s">
        <v>3034</v>
      </c>
      <c r="S916" s="12" t="s">
        <v>3032</v>
      </c>
    </row>
    <row r="917" spans="1:19" ht="15" customHeight="1" x14ac:dyDescent="0.25">
      <c r="A917" s="12" t="s">
        <v>3949</v>
      </c>
      <c r="B917" s="12" t="s">
        <v>262</v>
      </c>
      <c r="C917" s="12" t="s">
        <v>263</v>
      </c>
      <c r="D917" s="12" t="s">
        <v>257</v>
      </c>
      <c r="E917" s="12" t="s">
        <v>258</v>
      </c>
      <c r="F917" s="12" t="s">
        <v>52</v>
      </c>
      <c r="G917" s="12" t="s">
        <v>53</v>
      </c>
      <c r="H917" s="12">
        <v>25</v>
      </c>
      <c r="I917" s="12">
        <v>1</v>
      </c>
      <c r="J917" s="12" t="s">
        <v>1318</v>
      </c>
      <c r="K917" s="12" t="s">
        <v>3028</v>
      </c>
      <c r="L917" s="12" t="s">
        <v>3029</v>
      </c>
      <c r="M917" s="12">
        <v>0</v>
      </c>
      <c r="N917" s="12">
        <v>1</v>
      </c>
      <c r="O917" s="12">
        <v>0</v>
      </c>
      <c r="P917" s="12">
        <v>0</v>
      </c>
      <c r="Q917" s="12" t="s">
        <v>3030</v>
      </c>
      <c r="R917" s="12" t="s">
        <v>3034</v>
      </c>
      <c r="S917" s="12" t="s">
        <v>3032</v>
      </c>
    </row>
    <row r="918" spans="1:19" ht="15" customHeight="1" x14ac:dyDescent="0.25">
      <c r="A918" s="12" t="s">
        <v>3950</v>
      </c>
      <c r="B918" s="12" t="s">
        <v>262</v>
      </c>
      <c r="C918" s="12" t="s">
        <v>263</v>
      </c>
      <c r="D918" s="12" t="s">
        <v>257</v>
      </c>
      <c r="E918" s="12" t="s">
        <v>258</v>
      </c>
      <c r="F918" s="12" t="s">
        <v>72</v>
      </c>
      <c r="G918" s="12" t="s">
        <v>73</v>
      </c>
      <c r="H918" s="12">
        <v>25</v>
      </c>
      <c r="I918" s="12">
        <v>1</v>
      </c>
      <c r="J918" s="12" t="s">
        <v>1318</v>
      </c>
      <c r="K918" s="12" t="s">
        <v>3028</v>
      </c>
      <c r="L918" s="12" t="s">
        <v>3029</v>
      </c>
      <c r="M918" s="12">
        <v>0</v>
      </c>
      <c r="N918" s="12">
        <v>1</v>
      </c>
      <c r="O918" s="12">
        <v>0</v>
      </c>
      <c r="P918" s="12">
        <v>0</v>
      </c>
      <c r="Q918" s="12" t="s">
        <v>3030</v>
      </c>
      <c r="R918" s="12" t="s">
        <v>3034</v>
      </c>
      <c r="S918" s="12" t="s">
        <v>3032</v>
      </c>
    </row>
    <row r="919" spans="1:19" ht="15" customHeight="1" x14ac:dyDescent="0.25">
      <c r="A919" s="12" t="s">
        <v>3951</v>
      </c>
      <c r="B919" s="12" t="s">
        <v>262</v>
      </c>
      <c r="C919" s="12" t="s">
        <v>263</v>
      </c>
      <c r="D919" s="12" t="s">
        <v>257</v>
      </c>
      <c r="E919" s="12" t="s">
        <v>258</v>
      </c>
      <c r="F919" s="12" t="s">
        <v>76</v>
      </c>
      <c r="G919" s="12" t="s">
        <v>77</v>
      </c>
      <c r="H919" s="12">
        <v>25</v>
      </c>
      <c r="I919" s="12">
        <v>1</v>
      </c>
      <c r="J919" s="12" t="s">
        <v>1318</v>
      </c>
      <c r="K919" s="12" t="s">
        <v>3028</v>
      </c>
      <c r="L919" s="12" t="s">
        <v>3029</v>
      </c>
      <c r="M919" s="12">
        <v>0</v>
      </c>
      <c r="N919" s="12">
        <v>1</v>
      </c>
      <c r="O919" s="12">
        <v>0</v>
      </c>
      <c r="P919" s="12">
        <v>0</v>
      </c>
      <c r="Q919" s="12" t="s">
        <v>3030</v>
      </c>
      <c r="R919" s="12" t="s">
        <v>3034</v>
      </c>
      <c r="S919" s="12" t="s">
        <v>3032</v>
      </c>
    </row>
    <row r="920" spans="1:19" ht="15" customHeight="1" x14ac:dyDescent="0.25">
      <c r="A920" s="12" t="s">
        <v>3952</v>
      </c>
      <c r="B920" s="12" t="s">
        <v>262</v>
      </c>
      <c r="C920" s="12" t="s">
        <v>263</v>
      </c>
      <c r="D920" s="12" t="s">
        <v>257</v>
      </c>
      <c r="E920" s="12" t="s">
        <v>258</v>
      </c>
      <c r="F920" s="12" t="s">
        <v>84</v>
      </c>
      <c r="G920" s="12" t="s">
        <v>85</v>
      </c>
      <c r="H920" s="12">
        <v>25</v>
      </c>
      <c r="I920" s="12">
        <v>1</v>
      </c>
      <c r="J920" s="12" t="s">
        <v>1318</v>
      </c>
      <c r="K920" s="12" t="s">
        <v>3028</v>
      </c>
      <c r="L920" s="12" t="s">
        <v>3029</v>
      </c>
      <c r="M920" s="12">
        <v>0</v>
      </c>
      <c r="N920" s="12">
        <v>1</v>
      </c>
      <c r="O920" s="12">
        <v>0</v>
      </c>
      <c r="P920" s="12">
        <v>0</v>
      </c>
      <c r="Q920" s="12" t="s">
        <v>3030</v>
      </c>
      <c r="R920" s="12" t="s">
        <v>3034</v>
      </c>
      <c r="S920" s="12" t="s">
        <v>3032</v>
      </c>
    </row>
    <row r="921" spans="1:19" ht="15" customHeight="1" x14ac:dyDescent="0.25">
      <c r="A921" s="12" t="s">
        <v>3953</v>
      </c>
      <c r="B921" s="12" t="s">
        <v>262</v>
      </c>
      <c r="C921" s="12" t="s">
        <v>263</v>
      </c>
      <c r="D921" s="12" t="s">
        <v>216</v>
      </c>
      <c r="E921" s="12" t="s">
        <v>217</v>
      </c>
      <c r="F921" s="12" t="s">
        <v>4</v>
      </c>
      <c r="G921" s="12" t="s">
        <v>5</v>
      </c>
      <c r="H921" s="12">
        <v>25</v>
      </c>
      <c r="I921" s="12">
        <v>3</v>
      </c>
      <c r="J921" s="12" t="s">
        <v>1318</v>
      </c>
      <c r="K921" s="12" t="s">
        <v>3028</v>
      </c>
      <c r="L921" s="12" t="s">
        <v>3029</v>
      </c>
      <c r="M921" s="12">
        <v>0</v>
      </c>
      <c r="N921" s="12">
        <v>0</v>
      </c>
      <c r="O921" s="12">
        <v>0</v>
      </c>
      <c r="P921" s="12">
        <v>0</v>
      </c>
      <c r="Q921" s="12" t="s">
        <v>3030</v>
      </c>
      <c r="R921" s="12" t="s">
        <v>3031</v>
      </c>
      <c r="S921" s="12" t="s">
        <v>3032</v>
      </c>
    </row>
    <row r="922" spans="1:19" ht="15" customHeight="1" x14ac:dyDescent="0.25">
      <c r="A922" s="12" t="s">
        <v>3954</v>
      </c>
      <c r="B922" s="12" t="s">
        <v>262</v>
      </c>
      <c r="C922" s="12" t="s">
        <v>263</v>
      </c>
      <c r="D922" s="12" t="s">
        <v>216</v>
      </c>
      <c r="E922" s="12" t="s">
        <v>217</v>
      </c>
      <c r="F922" s="12" t="s">
        <v>26</v>
      </c>
      <c r="G922" s="12" t="s">
        <v>27</v>
      </c>
      <c r="H922" s="12">
        <v>25</v>
      </c>
      <c r="I922" s="12">
        <v>3</v>
      </c>
      <c r="J922" s="12" t="s">
        <v>1318</v>
      </c>
      <c r="K922" s="12" t="s">
        <v>3028</v>
      </c>
      <c r="L922" s="12" t="s">
        <v>3029</v>
      </c>
      <c r="M922" s="12">
        <v>0</v>
      </c>
      <c r="N922" s="12">
        <v>0</v>
      </c>
      <c r="O922" s="12">
        <v>0</v>
      </c>
      <c r="P922" s="12">
        <v>0</v>
      </c>
      <c r="Q922" s="12" t="s">
        <v>3030</v>
      </c>
      <c r="R922" s="12" t="s">
        <v>3031</v>
      </c>
      <c r="S922" s="12" t="s">
        <v>3032</v>
      </c>
    </row>
    <row r="923" spans="1:19" ht="15" customHeight="1" x14ac:dyDescent="0.25">
      <c r="A923" s="12" t="s">
        <v>3955</v>
      </c>
      <c r="B923" s="12" t="s">
        <v>262</v>
      </c>
      <c r="C923" s="12" t="s">
        <v>263</v>
      </c>
      <c r="D923" s="12" t="s">
        <v>216</v>
      </c>
      <c r="E923" s="12" t="s">
        <v>217</v>
      </c>
      <c r="F923" s="12" t="s">
        <v>30</v>
      </c>
      <c r="G923" s="12" t="s">
        <v>31</v>
      </c>
      <c r="H923" s="12">
        <v>25</v>
      </c>
      <c r="I923" s="12">
        <v>3</v>
      </c>
      <c r="J923" s="12" t="s">
        <v>1318</v>
      </c>
      <c r="K923" s="12" t="s">
        <v>3028</v>
      </c>
      <c r="L923" s="12" t="s">
        <v>3029</v>
      </c>
      <c r="M923" s="12">
        <v>0</v>
      </c>
      <c r="N923" s="12">
        <v>0</v>
      </c>
      <c r="O923" s="12">
        <v>0</v>
      </c>
      <c r="P923" s="12">
        <v>0</v>
      </c>
      <c r="Q923" s="12" t="s">
        <v>3030</v>
      </c>
      <c r="R923" s="12" t="s">
        <v>3031</v>
      </c>
      <c r="S923" s="12" t="s">
        <v>3032</v>
      </c>
    </row>
    <row r="924" spans="1:19" ht="15" customHeight="1" x14ac:dyDescent="0.25">
      <c r="A924" s="12" t="s">
        <v>3956</v>
      </c>
      <c r="B924" s="12" t="s">
        <v>262</v>
      </c>
      <c r="C924" s="12" t="s">
        <v>263</v>
      </c>
      <c r="D924" s="12" t="s">
        <v>216</v>
      </c>
      <c r="E924" s="12" t="s">
        <v>217</v>
      </c>
      <c r="F924" s="12" t="s">
        <v>34</v>
      </c>
      <c r="G924" s="12" t="s">
        <v>35</v>
      </c>
      <c r="H924" s="12">
        <v>25</v>
      </c>
      <c r="I924" s="12">
        <v>3</v>
      </c>
      <c r="J924" s="12" t="s">
        <v>1318</v>
      </c>
      <c r="K924" s="12" t="s">
        <v>3028</v>
      </c>
      <c r="L924" s="12" t="s">
        <v>3029</v>
      </c>
      <c r="M924" s="12">
        <v>0</v>
      </c>
      <c r="N924" s="12">
        <v>2</v>
      </c>
      <c r="O924" s="12">
        <v>0</v>
      </c>
      <c r="P924" s="12">
        <v>1</v>
      </c>
      <c r="Q924" s="12" t="s">
        <v>3030</v>
      </c>
      <c r="R924" s="12" t="s">
        <v>3034</v>
      </c>
      <c r="S924" s="12" t="s">
        <v>3032</v>
      </c>
    </row>
    <row r="925" spans="1:19" ht="15" customHeight="1" x14ac:dyDescent="0.25">
      <c r="A925" s="12" t="s">
        <v>3957</v>
      </c>
      <c r="B925" s="12" t="s">
        <v>262</v>
      </c>
      <c r="C925" s="12" t="s">
        <v>263</v>
      </c>
      <c r="D925" s="12" t="s">
        <v>216</v>
      </c>
      <c r="E925" s="12" t="s">
        <v>217</v>
      </c>
      <c r="F925" s="12" t="s">
        <v>52</v>
      </c>
      <c r="G925" s="12" t="s">
        <v>53</v>
      </c>
      <c r="H925" s="12">
        <v>25</v>
      </c>
      <c r="I925" s="12">
        <v>3</v>
      </c>
      <c r="J925" s="12" t="s">
        <v>1318</v>
      </c>
      <c r="K925" s="12" t="s">
        <v>3028</v>
      </c>
      <c r="L925" s="12" t="s">
        <v>3029</v>
      </c>
      <c r="M925" s="12">
        <v>0</v>
      </c>
      <c r="N925" s="12">
        <v>0</v>
      </c>
      <c r="O925" s="12">
        <v>0</v>
      </c>
      <c r="P925" s="12">
        <v>0</v>
      </c>
      <c r="Q925" s="12" t="s">
        <v>3030</v>
      </c>
      <c r="R925" s="12" t="s">
        <v>3031</v>
      </c>
      <c r="S925" s="12" t="s">
        <v>3032</v>
      </c>
    </row>
    <row r="926" spans="1:19" ht="15" customHeight="1" x14ac:dyDescent="0.25">
      <c r="A926" s="12" t="s">
        <v>3958</v>
      </c>
      <c r="B926" s="12" t="s">
        <v>262</v>
      </c>
      <c r="C926" s="12" t="s">
        <v>263</v>
      </c>
      <c r="D926" s="12" t="s">
        <v>216</v>
      </c>
      <c r="E926" s="12" t="s">
        <v>217</v>
      </c>
      <c r="F926" s="12" t="s">
        <v>72</v>
      </c>
      <c r="G926" s="12" t="s">
        <v>73</v>
      </c>
      <c r="H926" s="12">
        <v>25</v>
      </c>
      <c r="I926" s="12">
        <v>3</v>
      </c>
      <c r="J926" s="12" t="s">
        <v>1318</v>
      </c>
      <c r="K926" s="12" t="s">
        <v>3028</v>
      </c>
      <c r="L926" s="12" t="s">
        <v>3029</v>
      </c>
      <c r="M926" s="12">
        <v>0</v>
      </c>
      <c r="N926" s="12">
        <v>0</v>
      </c>
      <c r="O926" s="12">
        <v>0</v>
      </c>
      <c r="P926" s="12">
        <v>0</v>
      </c>
      <c r="Q926" s="12" t="s">
        <v>3030</v>
      </c>
      <c r="R926" s="12" t="s">
        <v>3031</v>
      </c>
      <c r="S926" s="12" t="s">
        <v>3032</v>
      </c>
    </row>
    <row r="927" spans="1:19" ht="15" customHeight="1" x14ac:dyDescent="0.25">
      <c r="A927" s="12" t="s">
        <v>3959</v>
      </c>
      <c r="B927" s="12" t="s">
        <v>262</v>
      </c>
      <c r="C927" s="12" t="s">
        <v>263</v>
      </c>
      <c r="D927" s="12" t="s">
        <v>216</v>
      </c>
      <c r="E927" s="12" t="s">
        <v>217</v>
      </c>
      <c r="F927" s="12" t="s">
        <v>76</v>
      </c>
      <c r="G927" s="12" t="s">
        <v>77</v>
      </c>
      <c r="H927" s="12">
        <v>25</v>
      </c>
      <c r="I927" s="12">
        <v>3</v>
      </c>
      <c r="J927" s="12" t="s">
        <v>1318</v>
      </c>
      <c r="K927" s="12" t="s">
        <v>3028</v>
      </c>
      <c r="L927" s="12" t="s">
        <v>3029</v>
      </c>
      <c r="M927" s="12">
        <v>0</v>
      </c>
      <c r="N927" s="12">
        <v>1</v>
      </c>
      <c r="O927" s="12">
        <v>0</v>
      </c>
      <c r="P927" s="12">
        <v>0</v>
      </c>
      <c r="Q927" s="12" t="s">
        <v>3030</v>
      </c>
      <c r="R927" s="12" t="s">
        <v>3034</v>
      </c>
      <c r="S927" s="12" t="s">
        <v>3032</v>
      </c>
    </row>
    <row r="928" spans="1:19" ht="15" customHeight="1" x14ac:dyDescent="0.25">
      <c r="A928" s="12" t="s">
        <v>3960</v>
      </c>
      <c r="B928" s="12" t="s">
        <v>262</v>
      </c>
      <c r="C928" s="12" t="s">
        <v>263</v>
      </c>
      <c r="D928" s="12" t="s">
        <v>216</v>
      </c>
      <c r="E928" s="12" t="s">
        <v>217</v>
      </c>
      <c r="F928" s="12" t="s">
        <v>84</v>
      </c>
      <c r="G928" s="12" t="s">
        <v>85</v>
      </c>
      <c r="H928" s="12">
        <v>25</v>
      </c>
      <c r="I928" s="12">
        <v>3</v>
      </c>
      <c r="J928" s="12" t="s">
        <v>1318</v>
      </c>
      <c r="K928" s="12" t="s">
        <v>3028</v>
      </c>
      <c r="L928" s="12" t="s">
        <v>3029</v>
      </c>
      <c r="M928" s="12">
        <v>0</v>
      </c>
      <c r="N928" s="12">
        <v>1</v>
      </c>
      <c r="O928" s="12">
        <v>0</v>
      </c>
      <c r="P928" s="12">
        <v>0</v>
      </c>
      <c r="Q928" s="12" t="s">
        <v>3030</v>
      </c>
      <c r="R928" s="12" t="s">
        <v>3034</v>
      </c>
      <c r="S928" s="12" t="s">
        <v>3032</v>
      </c>
    </row>
    <row r="929" spans="1:19" ht="15" customHeight="1" x14ac:dyDescent="0.25">
      <c r="A929" s="12" t="s">
        <v>3961</v>
      </c>
      <c r="B929" s="12" t="s">
        <v>262</v>
      </c>
      <c r="C929" s="12" t="s">
        <v>263</v>
      </c>
      <c r="D929" s="12" t="s">
        <v>230</v>
      </c>
      <c r="E929" s="12" t="s">
        <v>231</v>
      </c>
      <c r="F929" s="12" t="s">
        <v>4</v>
      </c>
      <c r="G929" s="12" t="s">
        <v>5</v>
      </c>
      <c r="H929" s="12">
        <v>25</v>
      </c>
      <c r="I929" s="12">
        <v>3</v>
      </c>
      <c r="J929" s="12" t="s">
        <v>1318</v>
      </c>
      <c r="K929" s="12" t="s">
        <v>3028</v>
      </c>
      <c r="L929" s="12" t="s">
        <v>3029</v>
      </c>
      <c r="M929" s="12">
        <v>0</v>
      </c>
      <c r="N929" s="12">
        <v>0</v>
      </c>
      <c r="O929" s="12">
        <v>0</v>
      </c>
      <c r="P929" s="12">
        <v>0</v>
      </c>
      <c r="Q929" s="12" t="s">
        <v>3030</v>
      </c>
      <c r="R929" s="12" t="s">
        <v>3031</v>
      </c>
      <c r="S929" s="12" t="s">
        <v>3032</v>
      </c>
    </row>
    <row r="930" spans="1:19" ht="15" customHeight="1" x14ac:dyDescent="0.25">
      <c r="A930" s="12" t="s">
        <v>3962</v>
      </c>
      <c r="B930" s="12" t="s">
        <v>262</v>
      </c>
      <c r="C930" s="12" t="s">
        <v>263</v>
      </c>
      <c r="D930" s="12" t="s">
        <v>230</v>
      </c>
      <c r="E930" s="12" t="s">
        <v>231</v>
      </c>
      <c r="F930" s="12" t="s">
        <v>26</v>
      </c>
      <c r="G930" s="12" t="s">
        <v>27</v>
      </c>
      <c r="H930" s="12">
        <v>25</v>
      </c>
      <c r="I930" s="12">
        <v>3</v>
      </c>
      <c r="J930" s="12" t="s">
        <v>1318</v>
      </c>
      <c r="K930" s="12" t="s">
        <v>3028</v>
      </c>
      <c r="L930" s="12" t="s">
        <v>3029</v>
      </c>
      <c r="M930" s="12">
        <v>0</v>
      </c>
      <c r="N930" s="12">
        <v>1</v>
      </c>
      <c r="O930" s="12">
        <v>0</v>
      </c>
      <c r="P930" s="12">
        <v>0</v>
      </c>
      <c r="Q930" s="12" t="s">
        <v>3030</v>
      </c>
      <c r="R930" s="12" t="s">
        <v>3034</v>
      </c>
      <c r="S930" s="12" t="s">
        <v>3032</v>
      </c>
    </row>
    <row r="931" spans="1:19" ht="15" customHeight="1" x14ac:dyDescent="0.25">
      <c r="A931" s="12" t="s">
        <v>3963</v>
      </c>
      <c r="B931" s="12" t="s">
        <v>262</v>
      </c>
      <c r="C931" s="12" t="s">
        <v>263</v>
      </c>
      <c r="D931" s="12" t="s">
        <v>230</v>
      </c>
      <c r="E931" s="12" t="s">
        <v>231</v>
      </c>
      <c r="F931" s="12" t="s">
        <v>30</v>
      </c>
      <c r="G931" s="12" t="s">
        <v>31</v>
      </c>
      <c r="H931" s="12">
        <v>25</v>
      </c>
      <c r="I931" s="12">
        <v>3</v>
      </c>
      <c r="J931" s="12" t="s">
        <v>1318</v>
      </c>
      <c r="K931" s="12" t="s">
        <v>3028</v>
      </c>
      <c r="L931" s="12" t="s">
        <v>3029</v>
      </c>
      <c r="M931" s="12">
        <v>0</v>
      </c>
      <c r="N931" s="12">
        <v>1</v>
      </c>
      <c r="O931" s="12">
        <v>0</v>
      </c>
      <c r="P931" s="12">
        <v>0</v>
      </c>
      <c r="Q931" s="12" t="s">
        <v>3030</v>
      </c>
      <c r="R931" s="12" t="s">
        <v>3034</v>
      </c>
      <c r="S931" s="12" t="s">
        <v>3032</v>
      </c>
    </row>
    <row r="932" spans="1:19" ht="15" customHeight="1" x14ac:dyDescent="0.25">
      <c r="A932" s="12" t="s">
        <v>3964</v>
      </c>
      <c r="B932" s="12" t="s">
        <v>262</v>
      </c>
      <c r="C932" s="12" t="s">
        <v>263</v>
      </c>
      <c r="D932" s="12" t="s">
        <v>230</v>
      </c>
      <c r="E932" s="12" t="s">
        <v>231</v>
      </c>
      <c r="F932" s="12" t="s">
        <v>34</v>
      </c>
      <c r="G932" s="12" t="s">
        <v>35</v>
      </c>
      <c r="H932" s="12">
        <v>25</v>
      </c>
      <c r="I932" s="12">
        <v>3</v>
      </c>
      <c r="J932" s="12" t="s">
        <v>1318</v>
      </c>
      <c r="K932" s="12" t="s">
        <v>3028</v>
      </c>
      <c r="L932" s="12" t="s">
        <v>3029</v>
      </c>
      <c r="M932" s="12">
        <v>0</v>
      </c>
      <c r="N932" s="12">
        <v>1</v>
      </c>
      <c r="O932" s="12">
        <v>0</v>
      </c>
      <c r="P932" s="12">
        <v>0</v>
      </c>
      <c r="Q932" s="12" t="s">
        <v>3030</v>
      </c>
      <c r="R932" s="12" t="s">
        <v>3034</v>
      </c>
      <c r="S932" s="12" t="s">
        <v>3032</v>
      </c>
    </row>
    <row r="933" spans="1:19" ht="15" customHeight="1" x14ac:dyDescent="0.25">
      <c r="A933" s="12" t="s">
        <v>3965</v>
      </c>
      <c r="B933" s="12" t="s">
        <v>262</v>
      </c>
      <c r="C933" s="12" t="s">
        <v>263</v>
      </c>
      <c r="D933" s="12" t="s">
        <v>230</v>
      </c>
      <c r="E933" s="12" t="s">
        <v>231</v>
      </c>
      <c r="F933" s="12" t="s">
        <v>52</v>
      </c>
      <c r="G933" s="12" t="s">
        <v>53</v>
      </c>
      <c r="H933" s="12">
        <v>25</v>
      </c>
      <c r="I933" s="12">
        <v>3</v>
      </c>
      <c r="J933" s="12" t="s">
        <v>1318</v>
      </c>
      <c r="K933" s="12" t="s">
        <v>3028</v>
      </c>
      <c r="L933" s="12" t="s">
        <v>3029</v>
      </c>
      <c r="M933" s="12">
        <v>0</v>
      </c>
      <c r="N933" s="12">
        <v>0</v>
      </c>
      <c r="O933" s="12">
        <v>0</v>
      </c>
      <c r="P933" s="12">
        <v>0</v>
      </c>
      <c r="Q933" s="12" t="s">
        <v>3030</v>
      </c>
      <c r="R933" s="12" t="s">
        <v>3031</v>
      </c>
      <c r="S933" s="12" t="s">
        <v>3032</v>
      </c>
    </row>
    <row r="934" spans="1:19" ht="15" customHeight="1" x14ac:dyDescent="0.25">
      <c r="A934" s="12" t="s">
        <v>3966</v>
      </c>
      <c r="B934" s="12" t="s">
        <v>262</v>
      </c>
      <c r="C934" s="12" t="s">
        <v>263</v>
      </c>
      <c r="D934" s="12" t="s">
        <v>230</v>
      </c>
      <c r="E934" s="12" t="s">
        <v>231</v>
      </c>
      <c r="F934" s="12" t="s">
        <v>72</v>
      </c>
      <c r="G934" s="12" t="s">
        <v>73</v>
      </c>
      <c r="H934" s="12">
        <v>25</v>
      </c>
      <c r="I934" s="12">
        <v>3</v>
      </c>
      <c r="J934" s="12" t="s">
        <v>1318</v>
      </c>
      <c r="K934" s="12" t="s">
        <v>3028</v>
      </c>
      <c r="L934" s="12" t="s">
        <v>3029</v>
      </c>
      <c r="M934" s="12">
        <v>0</v>
      </c>
      <c r="N934" s="12">
        <v>0</v>
      </c>
      <c r="O934" s="12">
        <v>0</v>
      </c>
      <c r="P934" s="12">
        <v>0</v>
      </c>
      <c r="Q934" s="12" t="s">
        <v>3030</v>
      </c>
      <c r="R934" s="12" t="s">
        <v>3031</v>
      </c>
      <c r="S934" s="12" t="s">
        <v>3032</v>
      </c>
    </row>
    <row r="935" spans="1:19" ht="15" customHeight="1" x14ac:dyDescent="0.25">
      <c r="A935" s="12" t="s">
        <v>3967</v>
      </c>
      <c r="B935" s="12" t="s">
        <v>262</v>
      </c>
      <c r="C935" s="12" t="s">
        <v>263</v>
      </c>
      <c r="D935" s="12" t="s">
        <v>230</v>
      </c>
      <c r="E935" s="12" t="s">
        <v>231</v>
      </c>
      <c r="F935" s="12" t="s">
        <v>76</v>
      </c>
      <c r="G935" s="12" t="s">
        <v>77</v>
      </c>
      <c r="H935" s="12">
        <v>25</v>
      </c>
      <c r="I935" s="12">
        <v>3</v>
      </c>
      <c r="J935" s="12" t="s">
        <v>1318</v>
      </c>
      <c r="K935" s="12" t="s">
        <v>3028</v>
      </c>
      <c r="L935" s="12" t="s">
        <v>3029</v>
      </c>
      <c r="M935" s="12">
        <v>0</v>
      </c>
      <c r="N935" s="12">
        <v>1</v>
      </c>
      <c r="O935" s="12">
        <v>0</v>
      </c>
      <c r="P935" s="12">
        <v>0</v>
      </c>
      <c r="Q935" s="12" t="s">
        <v>3030</v>
      </c>
      <c r="R935" s="12" t="s">
        <v>3034</v>
      </c>
      <c r="S935" s="12" t="s">
        <v>3032</v>
      </c>
    </row>
    <row r="936" spans="1:19" ht="15" customHeight="1" x14ac:dyDescent="0.25">
      <c r="A936" s="12" t="s">
        <v>3968</v>
      </c>
      <c r="B936" s="12" t="s">
        <v>262</v>
      </c>
      <c r="C936" s="12" t="s">
        <v>263</v>
      </c>
      <c r="D936" s="12" t="s">
        <v>230</v>
      </c>
      <c r="E936" s="12" t="s">
        <v>231</v>
      </c>
      <c r="F936" s="12" t="s">
        <v>84</v>
      </c>
      <c r="G936" s="12" t="s">
        <v>85</v>
      </c>
      <c r="H936" s="12">
        <v>25</v>
      </c>
      <c r="I936" s="12">
        <v>3</v>
      </c>
      <c r="J936" s="12" t="s">
        <v>1318</v>
      </c>
      <c r="K936" s="12" t="s">
        <v>3028</v>
      </c>
      <c r="L936" s="12" t="s">
        <v>3029</v>
      </c>
      <c r="M936" s="12">
        <v>0</v>
      </c>
      <c r="N936" s="12">
        <v>1</v>
      </c>
      <c r="O936" s="12">
        <v>0</v>
      </c>
      <c r="P936" s="12">
        <v>0</v>
      </c>
      <c r="Q936" s="12" t="s">
        <v>3030</v>
      </c>
      <c r="R936" s="12" t="s">
        <v>3034</v>
      </c>
      <c r="S936" s="12" t="s">
        <v>3032</v>
      </c>
    </row>
    <row r="937" spans="1:19" ht="15" customHeight="1" x14ac:dyDescent="0.25">
      <c r="A937" s="12" t="s">
        <v>3969</v>
      </c>
      <c r="B937" s="12" t="s">
        <v>267</v>
      </c>
      <c r="C937" s="12" t="s">
        <v>268</v>
      </c>
      <c r="D937" s="12" t="s">
        <v>204</v>
      </c>
      <c r="E937" s="12" t="s">
        <v>205</v>
      </c>
      <c r="F937" s="12" t="s">
        <v>4</v>
      </c>
      <c r="G937" s="12" t="s">
        <v>5</v>
      </c>
      <c r="H937" s="12">
        <v>25</v>
      </c>
      <c r="I937" s="12">
        <v>3.2</v>
      </c>
      <c r="J937" s="12" t="s">
        <v>1318</v>
      </c>
      <c r="K937" s="12" t="s">
        <v>3028</v>
      </c>
      <c r="L937" s="12" t="s">
        <v>3029</v>
      </c>
      <c r="M937" s="12">
        <v>0</v>
      </c>
      <c r="N937" s="12">
        <v>0</v>
      </c>
      <c r="O937" s="12">
        <v>0</v>
      </c>
      <c r="P937" s="12">
        <v>0</v>
      </c>
      <c r="Q937" s="12" t="s">
        <v>3030</v>
      </c>
      <c r="R937" s="12" t="s">
        <v>3031</v>
      </c>
      <c r="S937" s="12" t="s">
        <v>3032</v>
      </c>
    </row>
    <row r="938" spans="1:19" ht="15" customHeight="1" x14ac:dyDescent="0.25">
      <c r="A938" s="12" t="s">
        <v>3970</v>
      </c>
      <c r="B938" s="12" t="s">
        <v>267</v>
      </c>
      <c r="C938" s="12" t="s">
        <v>268</v>
      </c>
      <c r="D938" s="12" t="s">
        <v>204</v>
      </c>
      <c r="E938" s="12" t="s">
        <v>205</v>
      </c>
      <c r="F938" s="12" t="s">
        <v>26</v>
      </c>
      <c r="G938" s="12" t="s">
        <v>27</v>
      </c>
      <c r="H938" s="12">
        <v>25</v>
      </c>
      <c r="I938" s="12">
        <v>3.2</v>
      </c>
      <c r="J938" s="12" t="s">
        <v>1318</v>
      </c>
      <c r="K938" s="12" t="s">
        <v>3028</v>
      </c>
      <c r="L938" s="12" t="s">
        <v>3029</v>
      </c>
      <c r="M938" s="12">
        <v>0</v>
      </c>
      <c r="N938" s="12">
        <v>1</v>
      </c>
      <c r="O938" s="12">
        <v>0</v>
      </c>
      <c r="P938" s="12">
        <v>0</v>
      </c>
      <c r="Q938" s="12" t="s">
        <v>3030</v>
      </c>
      <c r="R938" s="12" t="s">
        <v>3034</v>
      </c>
      <c r="S938" s="12" t="s">
        <v>3032</v>
      </c>
    </row>
    <row r="939" spans="1:19" ht="15" customHeight="1" x14ac:dyDescent="0.25">
      <c r="A939" s="12" t="s">
        <v>3971</v>
      </c>
      <c r="B939" s="12" t="s">
        <v>267</v>
      </c>
      <c r="C939" s="12" t="s">
        <v>268</v>
      </c>
      <c r="D939" s="12" t="s">
        <v>204</v>
      </c>
      <c r="E939" s="12" t="s">
        <v>205</v>
      </c>
      <c r="F939" s="12" t="s">
        <v>30</v>
      </c>
      <c r="G939" s="12" t="s">
        <v>31</v>
      </c>
      <c r="H939" s="12">
        <v>25</v>
      </c>
      <c r="I939" s="12">
        <v>3.2</v>
      </c>
      <c r="J939" s="12" t="s">
        <v>1318</v>
      </c>
      <c r="K939" s="12" t="s">
        <v>3028</v>
      </c>
      <c r="L939" s="12" t="s">
        <v>3029</v>
      </c>
      <c r="M939" s="12">
        <v>0</v>
      </c>
      <c r="N939" s="12">
        <v>0</v>
      </c>
      <c r="O939" s="12">
        <v>0</v>
      </c>
      <c r="P939" s="12">
        <v>0</v>
      </c>
      <c r="Q939" s="12" t="s">
        <v>3030</v>
      </c>
      <c r="R939" s="12" t="s">
        <v>3031</v>
      </c>
      <c r="S939" s="12" t="s">
        <v>3032</v>
      </c>
    </row>
    <row r="940" spans="1:19" ht="15" customHeight="1" x14ac:dyDescent="0.25">
      <c r="A940" s="12" t="s">
        <v>3972</v>
      </c>
      <c r="B940" s="12" t="s">
        <v>267</v>
      </c>
      <c r="C940" s="12" t="s">
        <v>268</v>
      </c>
      <c r="D940" s="12" t="s">
        <v>204</v>
      </c>
      <c r="E940" s="12" t="s">
        <v>205</v>
      </c>
      <c r="F940" s="12" t="s">
        <v>34</v>
      </c>
      <c r="G940" s="12" t="s">
        <v>35</v>
      </c>
      <c r="H940" s="12">
        <v>25</v>
      </c>
      <c r="I940" s="12">
        <v>3.2</v>
      </c>
      <c r="J940" s="12" t="s">
        <v>1318</v>
      </c>
      <c r="K940" s="12" t="s">
        <v>3028</v>
      </c>
      <c r="L940" s="12" t="s">
        <v>3029</v>
      </c>
      <c r="M940" s="12">
        <v>0</v>
      </c>
      <c r="N940" s="12">
        <v>0</v>
      </c>
      <c r="O940" s="12">
        <v>0</v>
      </c>
      <c r="P940" s="12">
        <v>0</v>
      </c>
      <c r="Q940" s="12" t="s">
        <v>3030</v>
      </c>
      <c r="R940" s="12" t="s">
        <v>3031</v>
      </c>
      <c r="S940" s="12" t="s">
        <v>3032</v>
      </c>
    </row>
    <row r="941" spans="1:19" ht="15" customHeight="1" x14ac:dyDescent="0.25">
      <c r="A941" s="12" t="s">
        <v>3973</v>
      </c>
      <c r="B941" s="12" t="s">
        <v>267</v>
      </c>
      <c r="C941" s="12" t="s">
        <v>268</v>
      </c>
      <c r="D941" s="12" t="s">
        <v>204</v>
      </c>
      <c r="E941" s="12" t="s">
        <v>205</v>
      </c>
      <c r="F941" s="12" t="s">
        <v>52</v>
      </c>
      <c r="G941" s="12" t="s">
        <v>53</v>
      </c>
      <c r="H941" s="12">
        <v>25</v>
      </c>
      <c r="I941" s="12">
        <v>3.2</v>
      </c>
      <c r="J941" s="12" t="s">
        <v>1318</v>
      </c>
      <c r="K941" s="12" t="s">
        <v>3028</v>
      </c>
      <c r="L941" s="12" t="s">
        <v>3029</v>
      </c>
      <c r="M941" s="12">
        <v>2</v>
      </c>
      <c r="N941" s="12">
        <v>1</v>
      </c>
      <c r="O941" s="12">
        <v>1</v>
      </c>
      <c r="P941" s="12">
        <v>0</v>
      </c>
      <c r="Q941" s="12" t="s">
        <v>3030</v>
      </c>
      <c r="R941" s="12" t="s">
        <v>3045</v>
      </c>
      <c r="S941" s="12" t="s">
        <v>3032</v>
      </c>
    </row>
    <row r="942" spans="1:19" ht="15" customHeight="1" x14ac:dyDescent="0.25">
      <c r="A942" s="12" t="s">
        <v>3974</v>
      </c>
      <c r="B942" s="12" t="s">
        <v>267</v>
      </c>
      <c r="C942" s="12" t="s">
        <v>268</v>
      </c>
      <c r="D942" s="12" t="s">
        <v>204</v>
      </c>
      <c r="E942" s="12" t="s">
        <v>205</v>
      </c>
      <c r="F942" s="12" t="s">
        <v>72</v>
      </c>
      <c r="G942" s="12" t="s">
        <v>73</v>
      </c>
      <c r="H942" s="12">
        <v>25</v>
      </c>
      <c r="I942" s="12">
        <v>3.2</v>
      </c>
      <c r="J942" s="12" t="s">
        <v>1318</v>
      </c>
      <c r="K942" s="12" t="s">
        <v>3028</v>
      </c>
      <c r="L942" s="12" t="s">
        <v>3029</v>
      </c>
      <c r="M942" s="12">
        <v>0</v>
      </c>
      <c r="N942" s="12">
        <v>1</v>
      </c>
      <c r="O942" s="12">
        <v>0</v>
      </c>
      <c r="P942" s="12">
        <v>0</v>
      </c>
      <c r="Q942" s="12" t="s">
        <v>3030</v>
      </c>
      <c r="R942" s="12" t="s">
        <v>3034</v>
      </c>
      <c r="S942" s="12" t="s">
        <v>3032</v>
      </c>
    </row>
    <row r="943" spans="1:19" ht="15" customHeight="1" x14ac:dyDescent="0.25">
      <c r="A943" s="12" t="s">
        <v>3975</v>
      </c>
      <c r="B943" s="12" t="s">
        <v>267</v>
      </c>
      <c r="C943" s="12" t="s">
        <v>268</v>
      </c>
      <c r="D943" s="12" t="s">
        <v>204</v>
      </c>
      <c r="E943" s="12" t="s">
        <v>205</v>
      </c>
      <c r="F943" s="12" t="s">
        <v>76</v>
      </c>
      <c r="G943" s="12" t="s">
        <v>77</v>
      </c>
      <c r="H943" s="12">
        <v>25</v>
      </c>
      <c r="I943" s="12">
        <v>3.2</v>
      </c>
      <c r="J943" s="12" t="s">
        <v>1318</v>
      </c>
      <c r="K943" s="12" t="s">
        <v>3028</v>
      </c>
      <c r="L943" s="12" t="s">
        <v>3029</v>
      </c>
      <c r="M943" s="12">
        <v>0</v>
      </c>
      <c r="N943" s="12">
        <v>0</v>
      </c>
      <c r="O943" s="12">
        <v>0</v>
      </c>
      <c r="P943" s="12">
        <v>0</v>
      </c>
      <c r="Q943" s="12" t="s">
        <v>3030</v>
      </c>
      <c r="R943" s="12" t="s">
        <v>3031</v>
      </c>
      <c r="S943" s="12" t="s">
        <v>3032</v>
      </c>
    </row>
    <row r="944" spans="1:19" ht="15" customHeight="1" x14ac:dyDescent="0.25">
      <c r="A944" s="12" t="s">
        <v>3976</v>
      </c>
      <c r="B944" s="12" t="s">
        <v>267</v>
      </c>
      <c r="C944" s="12" t="s">
        <v>268</v>
      </c>
      <c r="D944" s="12" t="s">
        <v>204</v>
      </c>
      <c r="E944" s="12" t="s">
        <v>205</v>
      </c>
      <c r="F944" s="12" t="s">
        <v>84</v>
      </c>
      <c r="G944" s="12" t="s">
        <v>85</v>
      </c>
      <c r="H944" s="12">
        <v>25</v>
      </c>
      <c r="I944" s="12">
        <v>3.2</v>
      </c>
      <c r="J944" s="12" t="s">
        <v>1318</v>
      </c>
      <c r="K944" s="12" t="s">
        <v>3028</v>
      </c>
      <c r="L944" s="12" t="s">
        <v>3029</v>
      </c>
      <c r="M944" s="12">
        <v>0</v>
      </c>
      <c r="N944" s="12">
        <v>1</v>
      </c>
      <c r="O944" s="12">
        <v>0</v>
      </c>
      <c r="P944" s="12">
        <v>0</v>
      </c>
      <c r="Q944" s="12" t="s">
        <v>3030</v>
      </c>
      <c r="R944" s="12" t="s">
        <v>3034</v>
      </c>
      <c r="S944" s="12" t="s">
        <v>3032</v>
      </c>
    </row>
    <row r="945" spans="1:19" ht="15" customHeight="1" x14ac:dyDescent="0.25">
      <c r="A945" s="12" t="s">
        <v>3977</v>
      </c>
      <c r="B945" s="12" t="s">
        <v>267</v>
      </c>
      <c r="C945" s="12" t="s">
        <v>268</v>
      </c>
      <c r="D945" s="12" t="s">
        <v>165</v>
      </c>
      <c r="E945" s="12" t="s">
        <v>166</v>
      </c>
      <c r="F945" s="12" t="s">
        <v>30</v>
      </c>
      <c r="G945" s="12" t="s">
        <v>31</v>
      </c>
      <c r="H945" s="12">
        <v>25</v>
      </c>
      <c r="I945" s="12">
        <v>5.3</v>
      </c>
      <c r="J945" s="12" t="s">
        <v>1318</v>
      </c>
      <c r="K945" s="12" t="s">
        <v>3028</v>
      </c>
      <c r="L945" s="12" t="s">
        <v>3029</v>
      </c>
      <c r="M945" s="12">
        <v>0</v>
      </c>
      <c r="N945" s="12">
        <v>0</v>
      </c>
      <c r="O945" s="12">
        <v>0</v>
      </c>
      <c r="P945" s="12">
        <v>0</v>
      </c>
      <c r="Q945" s="12" t="s">
        <v>3030</v>
      </c>
      <c r="R945" s="12" t="s">
        <v>3031</v>
      </c>
      <c r="S945" s="12" t="s">
        <v>3032</v>
      </c>
    </row>
    <row r="946" spans="1:19" ht="15" customHeight="1" x14ac:dyDescent="0.25">
      <c r="A946" s="12" t="s">
        <v>3978</v>
      </c>
      <c r="B946" s="12" t="s">
        <v>267</v>
      </c>
      <c r="C946" s="12" t="s">
        <v>268</v>
      </c>
      <c r="D946" s="12" t="s">
        <v>165</v>
      </c>
      <c r="E946" s="12" t="s">
        <v>166</v>
      </c>
      <c r="F946" s="12" t="s">
        <v>34</v>
      </c>
      <c r="G946" s="12" t="s">
        <v>35</v>
      </c>
      <c r="H946" s="12">
        <v>25</v>
      </c>
      <c r="I946" s="12">
        <v>5.3</v>
      </c>
      <c r="J946" s="12" t="s">
        <v>1318</v>
      </c>
      <c r="K946" s="12" t="s">
        <v>3028</v>
      </c>
      <c r="L946" s="12" t="s">
        <v>3029</v>
      </c>
      <c r="M946" s="12">
        <v>0</v>
      </c>
      <c r="N946" s="12">
        <v>2</v>
      </c>
      <c r="O946" s="12">
        <v>0</v>
      </c>
      <c r="P946" s="12">
        <v>1</v>
      </c>
      <c r="Q946" s="12" t="s">
        <v>3030</v>
      </c>
      <c r="R946" s="12" t="s">
        <v>3034</v>
      </c>
      <c r="S946" s="12" t="s">
        <v>3032</v>
      </c>
    </row>
    <row r="947" spans="1:19" ht="15" customHeight="1" x14ac:dyDescent="0.25">
      <c r="A947" s="12" t="s">
        <v>3979</v>
      </c>
      <c r="B947" s="12" t="s">
        <v>267</v>
      </c>
      <c r="C947" s="12" t="s">
        <v>268</v>
      </c>
      <c r="D947" s="12" t="s">
        <v>165</v>
      </c>
      <c r="E947" s="12" t="s">
        <v>166</v>
      </c>
      <c r="F947" s="12" t="s">
        <v>52</v>
      </c>
      <c r="G947" s="12" t="s">
        <v>53</v>
      </c>
      <c r="H947" s="12">
        <v>25</v>
      </c>
      <c r="I947" s="12">
        <v>5.3</v>
      </c>
      <c r="J947" s="12" t="s">
        <v>1318</v>
      </c>
      <c r="K947" s="12" t="s">
        <v>3028</v>
      </c>
      <c r="L947" s="12" t="s">
        <v>3029</v>
      </c>
      <c r="M947" s="12">
        <v>2</v>
      </c>
      <c r="N947" s="12">
        <v>0</v>
      </c>
      <c r="O947" s="12">
        <v>1</v>
      </c>
      <c r="P947" s="12">
        <v>0</v>
      </c>
      <c r="Q947" s="12" t="s">
        <v>3030</v>
      </c>
      <c r="R947" s="12" t="s">
        <v>3034</v>
      </c>
      <c r="S947" s="12" t="s">
        <v>3032</v>
      </c>
    </row>
    <row r="948" spans="1:19" ht="15" customHeight="1" x14ac:dyDescent="0.25">
      <c r="A948" s="12" t="s">
        <v>3980</v>
      </c>
      <c r="B948" s="12" t="s">
        <v>267</v>
      </c>
      <c r="C948" s="12" t="s">
        <v>268</v>
      </c>
      <c r="D948" s="12" t="s">
        <v>165</v>
      </c>
      <c r="E948" s="12" t="s">
        <v>166</v>
      </c>
      <c r="F948" s="12" t="s">
        <v>72</v>
      </c>
      <c r="G948" s="12" t="s">
        <v>73</v>
      </c>
      <c r="H948" s="12">
        <v>25</v>
      </c>
      <c r="I948" s="12">
        <v>5.3</v>
      </c>
      <c r="J948" s="12" t="s">
        <v>1318</v>
      </c>
      <c r="K948" s="12" t="s">
        <v>3028</v>
      </c>
      <c r="L948" s="12" t="s">
        <v>3029</v>
      </c>
      <c r="M948" s="12">
        <v>0</v>
      </c>
      <c r="N948" s="12">
        <v>1</v>
      </c>
      <c r="O948" s="12">
        <v>0</v>
      </c>
      <c r="P948" s="12">
        <v>0</v>
      </c>
      <c r="Q948" s="12" t="s">
        <v>3030</v>
      </c>
      <c r="R948" s="12" t="s">
        <v>3034</v>
      </c>
      <c r="S948" s="12" t="s">
        <v>3032</v>
      </c>
    </row>
    <row r="949" spans="1:19" ht="15" customHeight="1" x14ac:dyDescent="0.25">
      <c r="A949" s="12" t="s">
        <v>3981</v>
      </c>
      <c r="B949" s="12" t="s">
        <v>267</v>
      </c>
      <c r="C949" s="12" t="s">
        <v>268</v>
      </c>
      <c r="D949" s="12" t="s">
        <v>165</v>
      </c>
      <c r="E949" s="12" t="s">
        <v>166</v>
      </c>
      <c r="F949" s="12" t="s">
        <v>76</v>
      </c>
      <c r="G949" s="12" t="s">
        <v>77</v>
      </c>
      <c r="H949" s="12">
        <v>25</v>
      </c>
      <c r="I949" s="12">
        <v>5.3</v>
      </c>
      <c r="J949" s="12" t="s">
        <v>1318</v>
      </c>
      <c r="K949" s="12" t="s">
        <v>3028</v>
      </c>
      <c r="L949" s="12" t="s">
        <v>3029</v>
      </c>
      <c r="M949" s="12">
        <v>0</v>
      </c>
      <c r="N949" s="12">
        <v>0</v>
      </c>
      <c r="O949" s="12">
        <v>0</v>
      </c>
      <c r="P949" s="12">
        <v>0</v>
      </c>
      <c r="Q949" s="12" t="s">
        <v>3030</v>
      </c>
      <c r="R949" s="12" t="s">
        <v>3031</v>
      </c>
      <c r="S949" s="12" t="s">
        <v>3032</v>
      </c>
    </row>
    <row r="950" spans="1:19" ht="15" customHeight="1" x14ac:dyDescent="0.25">
      <c r="A950" s="12" t="s">
        <v>3982</v>
      </c>
      <c r="B950" s="12" t="s">
        <v>267</v>
      </c>
      <c r="C950" s="12" t="s">
        <v>268</v>
      </c>
      <c r="D950" s="12" t="s">
        <v>165</v>
      </c>
      <c r="E950" s="12" t="s">
        <v>166</v>
      </c>
      <c r="F950" s="12" t="s">
        <v>84</v>
      </c>
      <c r="G950" s="12" t="s">
        <v>85</v>
      </c>
      <c r="H950" s="12">
        <v>25</v>
      </c>
      <c r="I950" s="12">
        <v>5.3</v>
      </c>
      <c r="J950" s="12" t="s">
        <v>1318</v>
      </c>
      <c r="K950" s="12" t="s">
        <v>3028</v>
      </c>
      <c r="L950" s="12" t="s">
        <v>3029</v>
      </c>
      <c r="M950" s="12">
        <v>0</v>
      </c>
      <c r="N950" s="12">
        <v>1</v>
      </c>
      <c r="O950" s="12">
        <v>0</v>
      </c>
      <c r="P950" s="12">
        <v>0</v>
      </c>
      <c r="Q950" s="12" t="s">
        <v>3030</v>
      </c>
      <c r="R950" s="12" t="s">
        <v>3034</v>
      </c>
      <c r="S950" s="12" t="s">
        <v>3032</v>
      </c>
    </row>
    <row r="951" spans="1:19" ht="15" customHeight="1" x14ac:dyDescent="0.25">
      <c r="A951" s="12" t="s">
        <v>3983</v>
      </c>
      <c r="B951" s="12" t="s">
        <v>267</v>
      </c>
      <c r="C951" s="12" t="s">
        <v>268</v>
      </c>
      <c r="D951" s="12" t="s">
        <v>213</v>
      </c>
      <c r="E951" s="12" t="s">
        <v>214</v>
      </c>
      <c r="F951" s="12" t="s">
        <v>4</v>
      </c>
      <c r="G951" s="12" t="s">
        <v>5</v>
      </c>
      <c r="H951" s="12">
        <v>25</v>
      </c>
      <c r="I951" s="12">
        <v>5.6</v>
      </c>
      <c r="J951" s="12" t="s">
        <v>1318</v>
      </c>
      <c r="K951" s="12" t="s">
        <v>3028</v>
      </c>
      <c r="L951" s="12" t="s">
        <v>3029</v>
      </c>
      <c r="M951" s="12">
        <v>0</v>
      </c>
      <c r="N951" s="12">
        <v>0</v>
      </c>
      <c r="O951" s="12">
        <v>0</v>
      </c>
      <c r="P951" s="12">
        <v>0</v>
      </c>
      <c r="Q951" s="12" t="s">
        <v>3030</v>
      </c>
      <c r="R951" s="12" t="s">
        <v>3031</v>
      </c>
      <c r="S951" s="12" t="s">
        <v>3032</v>
      </c>
    </row>
    <row r="952" spans="1:19" ht="15" customHeight="1" x14ac:dyDescent="0.25">
      <c r="A952" s="12" t="s">
        <v>3984</v>
      </c>
      <c r="B952" s="12" t="s">
        <v>267</v>
      </c>
      <c r="C952" s="12" t="s">
        <v>268</v>
      </c>
      <c r="D952" s="12" t="s">
        <v>213</v>
      </c>
      <c r="E952" s="12" t="s">
        <v>214</v>
      </c>
      <c r="F952" s="12" t="s">
        <v>26</v>
      </c>
      <c r="G952" s="12" t="s">
        <v>27</v>
      </c>
      <c r="H952" s="12">
        <v>25</v>
      </c>
      <c r="I952" s="12">
        <v>5.6</v>
      </c>
      <c r="J952" s="12" t="s">
        <v>1318</v>
      </c>
      <c r="K952" s="12" t="s">
        <v>3028</v>
      </c>
      <c r="L952" s="12" t="s">
        <v>3029</v>
      </c>
      <c r="M952" s="12">
        <v>0</v>
      </c>
      <c r="N952" s="12">
        <v>0</v>
      </c>
      <c r="O952" s="12">
        <v>0</v>
      </c>
      <c r="P952" s="12">
        <v>0</v>
      </c>
      <c r="Q952" s="12" t="s">
        <v>3030</v>
      </c>
      <c r="R952" s="12" t="s">
        <v>3031</v>
      </c>
      <c r="S952" s="12" t="s">
        <v>3032</v>
      </c>
    </row>
    <row r="953" spans="1:19" ht="15" customHeight="1" x14ac:dyDescent="0.25">
      <c r="A953" s="12" t="s">
        <v>3985</v>
      </c>
      <c r="B953" s="12" t="s">
        <v>267</v>
      </c>
      <c r="C953" s="12" t="s">
        <v>268</v>
      </c>
      <c r="D953" s="12" t="s">
        <v>213</v>
      </c>
      <c r="E953" s="12" t="s">
        <v>214</v>
      </c>
      <c r="F953" s="12" t="s">
        <v>30</v>
      </c>
      <c r="G953" s="12" t="s">
        <v>31</v>
      </c>
      <c r="H953" s="12">
        <v>25</v>
      </c>
      <c r="I953" s="12">
        <v>5.6</v>
      </c>
      <c r="J953" s="12" t="s">
        <v>1318</v>
      </c>
      <c r="K953" s="12" t="s">
        <v>3028</v>
      </c>
      <c r="L953" s="12" t="s">
        <v>3029</v>
      </c>
      <c r="M953" s="12">
        <v>0</v>
      </c>
      <c r="N953" s="12">
        <v>1</v>
      </c>
      <c r="O953" s="12">
        <v>0</v>
      </c>
      <c r="P953" s="12">
        <v>0</v>
      </c>
      <c r="Q953" s="12" t="s">
        <v>3030</v>
      </c>
      <c r="R953" s="12" t="s">
        <v>3034</v>
      </c>
      <c r="S953" s="12" t="s">
        <v>3032</v>
      </c>
    </row>
    <row r="954" spans="1:19" ht="15" customHeight="1" x14ac:dyDescent="0.25">
      <c r="A954" s="12" t="s">
        <v>3986</v>
      </c>
      <c r="B954" s="12" t="s">
        <v>267</v>
      </c>
      <c r="C954" s="12" t="s">
        <v>268</v>
      </c>
      <c r="D954" s="12" t="s">
        <v>213</v>
      </c>
      <c r="E954" s="12" t="s">
        <v>214</v>
      </c>
      <c r="F954" s="12" t="s">
        <v>34</v>
      </c>
      <c r="G954" s="12" t="s">
        <v>35</v>
      </c>
      <c r="H954" s="12">
        <v>25</v>
      </c>
      <c r="I954" s="12">
        <v>5.6</v>
      </c>
      <c r="J954" s="12" t="s">
        <v>1318</v>
      </c>
      <c r="K954" s="12" t="s">
        <v>3028</v>
      </c>
      <c r="L954" s="12" t="s">
        <v>3029</v>
      </c>
      <c r="M954" s="12">
        <v>0</v>
      </c>
      <c r="N954" s="12">
        <v>0</v>
      </c>
      <c r="O954" s="12">
        <v>0</v>
      </c>
      <c r="P954" s="12">
        <v>0</v>
      </c>
      <c r="Q954" s="12" t="s">
        <v>3030</v>
      </c>
      <c r="R954" s="12" t="s">
        <v>3031</v>
      </c>
      <c r="S954" s="12" t="s">
        <v>3032</v>
      </c>
    </row>
    <row r="955" spans="1:19" ht="15" customHeight="1" x14ac:dyDescent="0.25">
      <c r="A955" s="12" t="s">
        <v>3987</v>
      </c>
      <c r="B955" s="12" t="s">
        <v>267</v>
      </c>
      <c r="C955" s="12" t="s">
        <v>268</v>
      </c>
      <c r="D955" s="12" t="s">
        <v>213</v>
      </c>
      <c r="E955" s="12" t="s">
        <v>214</v>
      </c>
      <c r="F955" s="12" t="s">
        <v>52</v>
      </c>
      <c r="G955" s="12" t="s">
        <v>53</v>
      </c>
      <c r="H955" s="12">
        <v>25</v>
      </c>
      <c r="I955" s="12">
        <v>5.6</v>
      </c>
      <c r="J955" s="12" t="s">
        <v>1318</v>
      </c>
      <c r="K955" s="12" t="s">
        <v>3028</v>
      </c>
      <c r="L955" s="12" t="s">
        <v>3029</v>
      </c>
      <c r="M955" s="12">
        <v>2</v>
      </c>
      <c r="N955" s="12">
        <v>0</v>
      </c>
      <c r="O955" s="12">
        <v>1</v>
      </c>
      <c r="P955" s="12">
        <v>0</v>
      </c>
      <c r="Q955" s="12" t="s">
        <v>3030</v>
      </c>
      <c r="R955" s="12" t="s">
        <v>3034</v>
      </c>
      <c r="S955" s="12" t="s">
        <v>3032</v>
      </c>
    </row>
    <row r="956" spans="1:19" ht="15" customHeight="1" x14ac:dyDescent="0.25">
      <c r="A956" s="12" t="s">
        <v>3988</v>
      </c>
      <c r="B956" s="12" t="s">
        <v>267</v>
      </c>
      <c r="C956" s="12" t="s">
        <v>268</v>
      </c>
      <c r="D956" s="12" t="s">
        <v>213</v>
      </c>
      <c r="E956" s="12" t="s">
        <v>214</v>
      </c>
      <c r="F956" s="12" t="s">
        <v>72</v>
      </c>
      <c r="G956" s="12" t="s">
        <v>73</v>
      </c>
      <c r="H956" s="12">
        <v>25</v>
      </c>
      <c r="I956" s="12">
        <v>5.6</v>
      </c>
      <c r="J956" s="12" t="s">
        <v>1318</v>
      </c>
      <c r="K956" s="12" t="s">
        <v>3028</v>
      </c>
      <c r="L956" s="12" t="s">
        <v>3029</v>
      </c>
      <c r="M956" s="12">
        <v>0</v>
      </c>
      <c r="N956" s="12">
        <v>1</v>
      </c>
      <c r="O956" s="12">
        <v>0</v>
      </c>
      <c r="P956" s="12">
        <v>0</v>
      </c>
      <c r="Q956" s="12" t="s">
        <v>3030</v>
      </c>
      <c r="R956" s="12" t="s">
        <v>3034</v>
      </c>
      <c r="S956" s="12" t="s">
        <v>3032</v>
      </c>
    </row>
    <row r="957" spans="1:19" ht="15" customHeight="1" x14ac:dyDescent="0.25">
      <c r="A957" s="12" t="s">
        <v>3989</v>
      </c>
      <c r="B957" s="12" t="s">
        <v>267</v>
      </c>
      <c r="C957" s="12" t="s">
        <v>268</v>
      </c>
      <c r="D957" s="12" t="s">
        <v>213</v>
      </c>
      <c r="E957" s="12" t="s">
        <v>214</v>
      </c>
      <c r="F957" s="12" t="s">
        <v>76</v>
      </c>
      <c r="G957" s="12" t="s">
        <v>77</v>
      </c>
      <c r="H957" s="12">
        <v>25</v>
      </c>
      <c r="I957" s="12">
        <v>5.6</v>
      </c>
      <c r="J957" s="12" t="s">
        <v>1318</v>
      </c>
      <c r="K957" s="12" t="s">
        <v>3028</v>
      </c>
      <c r="L957" s="12" t="s">
        <v>3029</v>
      </c>
      <c r="M957" s="12">
        <v>0</v>
      </c>
      <c r="N957" s="12">
        <v>0</v>
      </c>
      <c r="O957" s="12">
        <v>0</v>
      </c>
      <c r="P957" s="12">
        <v>0</v>
      </c>
      <c r="Q957" s="12" t="s">
        <v>3030</v>
      </c>
      <c r="R957" s="12" t="s">
        <v>3031</v>
      </c>
      <c r="S957" s="12" t="s">
        <v>3032</v>
      </c>
    </row>
    <row r="958" spans="1:19" ht="15" customHeight="1" x14ac:dyDescent="0.25">
      <c r="A958" s="12" t="s">
        <v>3990</v>
      </c>
      <c r="B958" s="12" t="s">
        <v>267</v>
      </c>
      <c r="C958" s="12" t="s">
        <v>268</v>
      </c>
      <c r="D958" s="12" t="s">
        <v>213</v>
      </c>
      <c r="E958" s="12" t="s">
        <v>214</v>
      </c>
      <c r="F958" s="12" t="s">
        <v>84</v>
      </c>
      <c r="G958" s="12" t="s">
        <v>85</v>
      </c>
      <c r="H958" s="12">
        <v>25</v>
      </c>
      <c r="I958" s="12">
        <v>5.6</v>
      </c>
      <c r="J958" s="12" t="s">
        <v>1318</v>
      </c>
      <c r="K958" s="12" t="s">
        <v>3028</v>
      </c>
      <c r="L958" s="12" t="s">
        <v>3029</v>
      </c>
      <c r="M958" s="12">
        <v>0</v>
      </c>
      <c r="N958" s="12">
        <v>1</v>
      </c>
      <c r="O958" s="12">
        <v>0</v>
      </c>
      <c r="P958" s="12">
        <v>0</v>
      </c>
      <c r="Q958" s="12" t="s">
        <v>3030</v>
      </c>
      <c r="R958" s="12" t="s">
        <v>3034</v>
      </c>
      <c r="S958" s="12" t="s">
        <v>3032</v>
      </c>
    </row>
    <row r="959" spans="1:19" ht="15" customHeight="1" x14ac:dyDescent="0.25">
      <c r="A959" s="12" t="s">
        <v>3991</v>
      </c>
      <c r="B959" s="12" t="s">
        <v>270</v>
      </c>
      <c r="C959" s="12" t="s">
        <v>271</v>
      </c>
      <c r="D959" s="12" t="s">
        <v>220</v>
      </c>
      <c r="E959" s="12" t="s">
        <v>221</v>
      </c>
      <c r="F959" s="12" t="s">
        <v>26</v>
      </c>
      <c r="G959" s="12" t="s">
        <v>27</v>
      </c>
      <c r="H959" s="12">
        <v>25</v>
      </c>
      <c r="I959" s="12">
        <v>26.7</v>
      </c>
      <c r="J959" s="12" t="s">
        <v>1318</v>
      </c>
      <c r="K959" s="12" t="s">
        <v>3028</v>
      </c>
      <c r="L959" s="12" t="s">
        <v>3029</v>
      </c>
      <c r="M959" s="12">
        <v>0</v>
      </c>
      <c r="N959" s="12">
        <v>1</v>
      </c>
      <c r="O959" s="12">
        <v>0</v>
      </c>
      <c r="P959" s="12">
        <v>0</v>
      </c>
      <c r="Q959" s="12" t="s">
        <v>3030</v>
      </c>
      <c r="R959" s="12" t="s">
        <v>3034</v>
      </c>
      <c r="S959" s="12" t="s">
        <v>3032</v>
      </c>
    </row>
    <row r="960" spans="1:19" ht="15" customHeight="1" x14ac:dyDescent="0.25">
      <c r="A960" s="12" t="s">
        <v>3992</v>
      </c>
      <c r="B960" s="12" t="s">
        <v>270</v>
      </c>
      <c r="C960" s="12" t="s">
        <v>271</v>
      </c>
      <c r="D960" s="12" t="s">
        <v>220</v>
      </c>
      <c r="E960" s="12" t="s">
        <v>221</v>
      </c>
      <c r="F960" s="12" t="s">
        <v>30</v>
      </c>
      <c r="G960" s="12" t="s">
        <v>31</v>
      </c>
      <c r="H960" s="12">
        <v>25</v>
      </c>
      <c r="I960" s="12">
        <v>26.7</v>
      </c>
      <c r="J960" s="12" t="s">
        <v>1318</v>
      </c>
      <c r="K960" s="12" t="s">
        <v>3028</v>
      </c>
      <c r="L960" s="12" t="s">
        <v>3029</v>
      </c>
      <c r="M960" s="12">
        <v>0</v>
      </c>
      <c r="N960" s="12">
        <v>0</v>
      </c>
      <c r="O960" s="12">
        <v>0</v>
      </c>
      <c r="P960" s="12">
        <v>0</v>
      </c>
      <c r="Q960" s="12" t="s">
        <v>3030</v>
      </c>
      <c r="R960" s="12" t="s">
        <v>3031</v>
      </c>
      <c r="S960" s="12" t="s">
        <v>3032</v>
      </c>
    </row>
    <row r="961" spans="1:19" ht="15" customHeight="1" x14ac:dyDescent="0.25">
      <c r="A961" s="12" t="s">
        <v>3993</v>
      </c>
      <c r="B961" s="12" t="s">
        <v>270</v>
      </c>
      <c r="C961" s="12" t="s">
        <v>271</v>
      </c>
      <c r="D961" s="12" t="s">
        <v>220</v>
      </c>
      <c r="E961" s="12" t="s">
        <v>221</v>
      </c>
      <c r="F961" s="12" t="s">
        <v>34</v>
      </c>
      <c r="G961" s="12" t="s">
        <v>35</v>
      </c>
      <c r="H961" s="12">
        <v>25</v>
      </c>
      <c r="I961" s="12">
        <v>26.7</v>
      </c>
      <c r="J961" s="12" t="s">
        <v>1318</v>
      </c>
      <c r="K961" s="12" t="s">
        <v>3028</v>
      </c>
      <c r="L961" s="12" t="s">
        <v>3029</v>
      </c>
      <c r="M961" s="12">
        <v>0</v>
      </c>
      <c r="N961" s="12">
        <v>2</v>
      </c>
      <c r="O961" s="12">
        <v>0</v>
      </c>
      <c r="P961" s="12">
        <v>1</v>
      </c>
      <c r="Q961" s="12" t="s">
        <v>3030</v>
      </c>
      <c r="R961" s="12" t="s">
        <v>3034</v>
      </c>
      <c r="S961" s="12" t="s">
        <v>3032</v>
      </c>
    </row>
    <row r="962" spans="1:19" ht="15" customHeight="1" x14ac:dyDescent="0.25">
      <c r="A962" s="12" t="s">
        <v>3994</v>
      </c>
      <c r="B962" s="12" t="s">
        <v>270</v>
      </c>
      <c r="C962" s="12" t="s">
        <v>271</v>
      </c>
      <c r="D962" s="12" t="s">
        <v>220</v>
      </c>
      <c r="E962" s="12" t="s">
        <v>221</v>
      </c>
      <c r="F962" s="12" t="s">
        <v>52</v>
      </c>
      <c r="G962" s="12" t="s">
        <v>53</v>
      </c>
      <c r="H962" s="12">
        <v>25</v>
      </c>
      <c r="I962" s="12">
        <v>26.7</v>
      </c>
      <c r="J962" s="12" t="s">
        <v>1318</v>
      </c>
      <c r="K962" s="12" t="s">
        <v>3028</v>
      </c>
      <c r="L962" s="12" t="s">
        <v>3029</v>
      </c>
      <c r="M962" s="12">
        <v>1</v>
      </c>
      <c r="N962" s="12">
        <v>0</v>
      </c>
      <c r="O962" s="12">
        <v>0</v>
      </c>
      <c r="P962" s="12">
        <v>0</v>
      </c>
      <c r="Q962" s="12" t="s">
        <v>3030</v>
      </c>
      <c r="R962" s="12" t="s">
        <v>3034</v>
      </c>
      <c r="S962" s="12" t="s">
        <v>3032</v>
      </c>
    </row>
    <row r="963" spans="1:19" ht="15" customHeight="1" x14ac:dyDescent="0.25">
      <c r="A963" s="12" t="s">
        <v>3995</v>
      </c>
      <c r="B963" s="12" t="s">
        <v>270</v>
      </c>
      <c r="C963" s="12" t="s">
        <v>271</v>
      </c>
      <c r="D963" s="12" t="s">
        <v>220</v>
      </c>
      <c r="E963" s="12" t="s">
        <v>221</v>
      </c>
      <c r="F963" s="12" t="s">
        <v>72</v>
      </c>
      <c r="G963" s="12" t="s">
        <v>73</v>
      </c>
      <c r="H963" s="12">
        <v>25</v>
      </c>
      <c r="I963" s="12">
        <v>26.7</v>
      </c>
      <c r="J963" s="12" t="s">
        <v>1318</v>
      </c>
      <c r="K963" s="12" t="s">
        <v>3028</v>
      </c>
      <c r="L963" s="12" t="s">
        <v>3029</v>
      </c>
      <c r="M963" s="12">
        <v>0</v>
      </c>
      <c r="N963" s="12">
        <v>0</v>
      </c>
      <c r="O963" s="12">
        <v>0</v>
      </c>
      <c r="P963" s="12">
        <v>0</v>
      </c>
      <c r="Q963" s="12" t="s">
        <v>3030</v>
      </c>
      <c r="R963" s="12" t="s">
        <v>3031</v>
      </c>
      <c r="S963" s="12" t="s">
        <v>3032</v>
      </c>
    </row>
    <row r="964" spans="1:19" ht="15" customHeight="1" x14ac:dyDescent="0.25">
      <c r="A964" s="12" t="s">
        <v>3996</v>
      </c>
      <c r="B964" s="12" t="s">
        <v>270</v>
      </c>
      <c r="C964" s="12" t="s">
        <v>271</v>
      </c>
      <c r="D964" s="12" t="s">
        <v>220</v>
      </c>
      <c r="E964" s="12" t="s">
        <v>221</v>
      </c>
      <c r="F964" s="12" t="s">
        <v>76</v>
      </c>
      <c r="G964" s="12" t="s">
        <v>77</v>
      </c>
      <c r="H964" s="12">
        <v>25</v>
      </c>
      <c r="I964" s="12">
        <v>26.7</v>
      </c>
      <c r="J964" s="12" t="s">
        <v>1318</v>
      </c>
      <c r="K964" s="12" t="s">
        <v>3028</v>
      </c>
      <c r="L964" s="12" t="s">
        <v>3029</v>
      </c>
      <c r="M964" s="12">
        <v>0</v>
      </c>
      <c r="N964" s="12">
        <v>1</v>
      </c>
      <c r="O964" s="12">
        <v>0</v>
      </c>
      <c r="P964" s="12">
        <v>0</v>
      </c>
      <c r="Q964" s="12" t="s">
        <v>3030</v>
      </c>
      <c r="R964" s="12" t="s">
        <v>3034</v>
      </c>
      <c r="S964" s="12" t="s">
        <v>3032</v>
      </c>
    </row>
    <row r="965" spans="1:19" ht="15" customHeight="1" x14ac:dyDescent="0.25">
      <c r="A965" s="12" t="s">
        <v>3997</v>
      </c>
      <c r="B965" s="12" t="s">
        <v>270</v>
      </c>
      <c r="C965" s="12" t="s">
        <v>271</v>
      </c>
      <c r="D965" s="12" t="s">
        <v>220</v>
      </c>
      <c r="E965" s="12" t="s">
        <v>221</v>
      </c>
      <c r="F965" s="12" t="s">
        <v>84</v>
      </c>
      <c r="G965" s="12" t="s">
        <v>85</v>
      </c>
      <c r="H965" s="12">
        <v>25</v>
      </c>
      <c r="I965" s="12">
        <v>26.7</v>
      </c>
      <c r="J965" s="12" t="s">
        <v>1318</v>
      </c>
      <c r="K965" s="12" t="s">
        <v>3028</v>
      </c>
      <c r="L965" s="12" t="s">
        <v>3029</v>
      </c>
      <c r="M965" s="12">
        <v>0</v>
      </c>
      <c r="N965" s="12">
        <v>1</v>
      </c>
      <c r="O965" s="12">
        <v>0</v>
      </c>
      <c r="P965" s="12">
        <v>0</v>
      </c>
      <c r="Q965" s="12" t="s">
        <v>3030</v>
      </c>
      <c r="R965" s="12" t="s">
        <v>3034</v>
      </c>
      <c r="S965" s="12" t="s">
        <v>3032</v>
      </c>
    </row>
    <row r="966" spans="1:19" ht="15" customHeight="1" x14ac:dyDescent="0.25">
      <c r="A966" s="12" t="s">
        <v>3998</v>
      </c>
      <c r="B966" s="12" t="s">
        <v>270</v>
      </c>
      <c r="C966" s="12" t="s">
        <v>271</v>
      </c>
      <c r="D966" s="12" t="s">
        <v>248</v>
      </c>
      <c r="E966" s="12" t="s">
        <v>249</v>
      </c>
      <c r="F966" s="12" t="s">
        <v>26</v>
      </c>
      <c r="G966" s="12" t="s">
        <v>27</v>
      </c>
      <c r="H966" s="12">
        <v>25</v>
      </c>
      <c r="I966" s="12">
        <v>27</v>
      </c>
      <c r="J966" s="12" t="s">
        <v>1318</v>
      </c>
      <c r="K966" s="12" t="s">
        <v>3028</v>
      </c>
      <c r="L966" s="12" t="s">
        <v>3029</v>
      </c>
      <c r="M966" s="12">
        <v>0</v>
      </c>
      <c r="N966" s="12">
        <v>1</v>
      </c>
      <c r="O966" s="12">
        <v>0</v>
      </c>
      <c r="P966" s="12">
        <v>0</v>
      </c>
      <c r="Q966" s="12" t="s">
        <v>3030</v>
      </c>
      <c r="R966" s="12" t="s">
        <v>3034</v>
      </c>
      <c r="S966" s="12" t="s">
        <v>3032</v>
      </c>
    </row>
    <row r="967" spans="1:19" ht="15" customHeight="1" x14ac:dyDescent="0.25">
      <c r="A967" s="12" t="s">
        <v>3999</v>
      </c>
      <c r="B967" s="12" t="s">
        <v>270</v>
      </c>
      <c r="C967" s="12" t="s">
        <v>271</v>
      </c>
      <c r="D967" s="12" t="s">
        <v>248</v>
      </c>
      <c r="E967" s="12" t="s">
        <v>249</v>
      </c>
      <c r="F967" s="12" t="s">
        <v>30</v>
      </c>
      <c r="G967" s="12" t="s">
        <v>31</v>
      </c>
      <c r="H967" s="12">
        <v>25</v>
      </c>
      <c r="I967" s="12">
        <v>27</v>
      </c>
      <c r="J967" s="12" t="s">
        <v>1318</v>
      </c>
      <c r="K967" s="12" t="s">
        <v>3028</v>
      </c>
      <c r="L967" s="12" t="s">
        <v>3029</v>
      </c>
      <c r="M967" s="12">
        <v>0</v>
      </c>
      <c r="N967" s="12">
        <v>2</v>
      </c>
      <c r="O967" s="12">
        <v>0</v>
      </c>
      <c r="P967" s="12">
        <v>1</v>
      </c>
      <c r="Q967" s="12" t="s">
        <v>3030</v>
      </c>
      <c r="R967" s="12" t="s">
        <v>3034</v>
      </c>
      <c r="S967" s="12" t="s">
        <v>3032</v>
      </c>
    </row>
    <row r="968" spans="1:19" ht="15" customHeight="1" x14ac:dyDescent="0.25">
      <c r="A968" s="12" t="s">
        <v>4000</v>
      </c>
      <c r="B968" s="12" t="s">
        <v>270</v>
      </c>
      <c r="C968" s="12" t="s">
        <v>271</v>
      </c>
      <c r="D968" s="12" t="s">
        <v>248</v>
      </c>
      <c r="E968" s="12" t="s">
        <v>249</v>
      </c>
      <c r="F968" s="12" t="s">
        <v>34</v>
      </c>
      <c r="G968" s="12" t="s">
        <v>35</v>
      </c>
      <c r="H968" s="12">
        <v>25</v>
      </c>
      <c r="I968" s="12">
        <v>27</v>
      </c>
      <c r="J968" s="12" t="s">
        <v>1318</v>
      </c>
      <c r="K968" s="12" t="s">
        <v>3028</v>
      </c>
      <c r="L968" s="12" t="s">
        <v>3029</v>
      </c>
      <c r="M968" s="12">
        <v>0</v>
      </c>
      <c r="N968" s="12">
        <v>2</v>
      </c>
      <c r="O968" s="12">
        <v>0</v>
      </c>
      <c r="P968" s="12">
        <v>1</v>
      </c>
      <c r="Q968" s="12" t="s">
        <v>3030</v>
      </c>
      <c r="R968" s="12" t="s">
        <v>3034</v>
      </c>
      <c r="S968" s="12" t="s">
        <v>3032</v>
      </c>
    </row>
    <row r="969" spans="1:19" ht="15" customHeight="1" x14ac:dyDescent="0.25">
      <c r="A969" s="12" t="s">
        <v>4001</v>
      </c>
      <c r="B969" s="12" t="s">
        <v>270</v>
      </c>
      <c r="C969" s="12" t="s">
        <v>271</v>
      </c>
      <c r="D969" s="12" t="s">
        <v>248</v>
      </c>
      <c r="E969" s="12" t="s">
        <v>249</v>
      </c>
      <c r="F969" s="12" t="s">
        <v>52</v>
      </c>
      <c r="G969" s="12" t="s">
        <v>53</v>
      </c>
      <c r="H969" s="12">
        <v>25</v>
      </c>
      <c r="I969" s="12">
        <v>27</v>
      </c>
      <c r="J969" s="12" t="s">
        <v>1318</v>
      </c>
      <c r="K969" s="12" t="s">
        <v>3028</v>
      </c>
      <c r="L969" s="12" t="s">
        <v>3029</v>
      </c>
      <c r="M969" s="12">
        <v>1</v>
      </c>
      <c r="N969" s="12">
        <v>0</v>
      </c>
      <c r="O969" s="12">
        <v>0</v>
      </c>
      <c r="P969" s="12">
        <v>0</v>
      </c>
      <c r="Q969" s="12" t="s">
        <v>3030</v>
      </c>
      <c r="R969" s="12" t="s">
        <v>3034</v>
      </c>
      <c r="S969" s="12" t="s">
        <v>3032</v>
      </c>
    </row>
    <row r="970" spans="1:19" ht="15" customHeight="1" x14ac:dyDescent="0.25">
      <c r="A970" s="12" t="s">
        <v>4002</v>
      </c>
      <c r="B970" s="12" t="s">
        <v>270</v>
      </c>
      <c r="C970" s="12" t="s">
        <v>271</v>
      </c>
      <c r="D970" s="12" t="s">
        <v>248</v>
      </c>
      <c r="E970" s="12" t="s">
        <v>249</v>
      </c>
      <c r="F970" s="12" t="s">
        <v>72</v>
      </c>
      <c r="G970" s="12" t="s">
        <v>73</v>
      </c>
      <c r="H970" s="12">
        <v>25</v>
      </c>
      <c r="I970" s="12">
        <v>27</v>
      </c>
      <c r="J970" s="12" t="s">
        <v>1318</v>
      </c>
      <c r="K970" s="12" t="s">
        <v>3028</v>
      </c>
      <c r="L970" s="12" t="s">
        <v>3029</v>
      </c>
      <c r="M970" s="12">
        <v>0</v>
      </c>
      <c r="N970" s="12">
        <v>1</v>
      </c>
      <c r="O970" s="12">
        <v>0</v>
      </c>
      <c r="P970" s="12">
        <v>0</v>
      </c>
      <c r="Q970" s="12" t="s">
        <v>3030</v>
      </c>
      <c r="R970" s="12" t="s">
        <v>3034</v>
      </c>
      <c r="S970" s="12" t="s">
        <v>3032</v>
      </c>
    </row>
    <row r="971" spans="1:19" ht="15" customHeight="1" x14ac:dyDescent="0.25">
      <c r="A971" s="12" t="s">
        <v>4003</v>
      </c>
      <c r="B971" s="12" t="s">
        <v>270</v>
      </c>
      <c r="C971" s="12" t="s">
        <v>271</v>
      </c>
      <c r="D971" s="12" t="s">
        <v>248</v>
      </c>
      <c r="E971" s="12" t="s">
        <v>249</v>
      </c>
      <c r="F971" s="12" t="s">
        <v>76</v>
      </c>
      <c r="G971" s="12" t="s">
        <v>77</v>
      </c>
      <c r="H971" s="12">
        <v>25</v>
      </c>
      <c r="I971" s="12">
        <v>27</v>
      </c>
      <c r="J971" s="12" t="s">
        <v>1318</v>
      </c>
      <c r="K971" s="12" t="s">
        <v>3028</v>
      </c>
      <c r="L971" s="12" t="s">
        <v>3029</v>
      </c>
      <c r="M971" s="12">
        <v>0</v>
      </c>
      <c r="N971" s="12">
        <v>0</v>
      </c>
      <c r="O971" s="12">
        <v>0</v>
      </c>
      <c r="P971" s="12">
        <v>0</v>
      </c>
      <c r="Q971" s="12" t="s">
        <v>3030</v>
      </c>
      <c r="R971" s="12" t="s">
        <v>3031</v>
      </c>
      <c r="S971" s="12" t="s">
        <v>3032</v>
      </c>
    </row>
    <row r="972" spans="1:19" ht="15" customHeight="1" x14ac:dyDescent="0.25">
      <c r="A972" s="12" t="s">
        <v>4004</v>
      </c>
      <c r="B972" s="12" t="s">
        <v>270</v>
      </c>
      <c r="C972" s="12" t="s">
        <v>271</v>
      </c>
      <c r="D972" s="12" t="s">
        <v>248</v>
      </c>
      <c r="E972" s="12" t="s">
        <v>249</v>
      </c>
      <c r="F972" s="12" t="s">
        <v>84</v>
      </c>
      <c r="G972" s="12" t="s">
        <v>85</v>
      </c>
      <c r="H972" s="12">
        <v>25</v>
      </c>
      <c r="I972" s="12">
        <v>27</v>
      </c>
      <c r="J972" s="12" t="s">
        <v>1318</v>
      </c>
      <c r="K972" s="12" t="s">
        <v>3028</v>
      </c>
      <c r="L972" s="12" t="s">
        <v>3029</v>
      </c>
      <c r="M972" s="12">
        <v>0</v>
      </c>
      <c r="N972" s="12">
        <v>1</v>
      </c>
      <c r="O972" s="12">
        <v>0</v>
      </c>
      <c r="P972" s="12">
        <v>0</v>
      </c>
      <c r="Q972" s="12" t="s">
        <v>3030</v>
      </c>
      <c r="R972" s="12" t="s">
        <v>3034</v>
      </c>
      <c r="S972" s="12" t="s">
        <v>3032</v>
      </c>
    </row>
    <row r="973" spans="1:19" ht="15" customHeight="1" x14ac:dyDescent="0.25">
      <c r="A973" s="12" t="s">
        <v>4005</v>
      </c>
      <c r="B973" s="12" t="s">
        <v>270</v>
      </c>
      <c r="C973" s="12" t="s">
        <v>271</v>
      </c>
      <c r="D973" s="12" t="s">
        <v>245</v>
      </c>
      <c r="E973" s="12" t="s">
        <v>246</v>
      </c>
      <c r="F973" s="12" t="s">
        <v>26</v>
      </c>
      <c r="G973" s="12" t="s">
        <v>27</v>
      </c>
      <c r="H973" s="12">
        <v>25</v>
      </c>
      <c r="I973" s="12">
        <v>27.1</v>
      </c>
      <c r="J973" s="12" t="s">
        <v>1318</v>
      </c>
      <c r="K973" s="12" t="s">
        <v>3028</v>
      </c>
      <c r="L973" s="12" t="s">
        <v>3029</v>
      </c>
      <c r="M973" s="12">
        <v>0</v>
      </c>
      <c r="N973" s="12">
        <v>1</v>
      </c>
      <c r="O973" s="12">
        <v>0</v>
      </c>
      <c r="P973" s="12">
        <v>0</v>
      </c>
      <c r="Q973" s="12" t="s">
        <v>3030</v>
      </c>
      <c r="R973" s="12" t="s">
        <v>3034</v>
      </c>
      <c r="S973" s="12" t="s">
        <v>3032</v>
      </c>
    </row>
    <row r="974" spans="1:19" ht="15" customHeight="1" x14ac:dyDescent="0.25">
      <c r="A974" s="12" t="s">
        <v>4006</v>
      </c>
      <c r="B974" s="12" t="s">
        <v>270</v>
      </c>
      <c r="C974" s="12" t="s">
        <v>271</v>
      </c>
      <c r="D974" s="12" t="s">
        <v>245</v>
      </c>
      <c r="E974" s="12" t="s">
        <v>246</v>
      </c>
      <c r="F974" s="12" t="s">
        <v>30</v>
      </c>
      <c r="G974" s="12" t="s">
        <v>31</v>
      </c>
      <c r="H974" s="12">
        <v>25</v>
      </c>
      <c r="I974" s="12">
        <v>27.1</v>
      </c>
      <c r="J974" s="12" t="s">
        <v>1318</v>
      </c>
      <c r="K974" s="12" t="s">
        <v>3028</v>
      </c>
      <c r="L974" s="12" t="s">
        <v>3029</v>
      </c>
      <c r="M974" s="12">
        <v>0</v>
      </c>
      <c r="N974" s="12">
        <v>0</v>
      </c>
      <c r="O974" s="12">
        <v>0</v>
      </c>
      <c r="P974" s="12">
        <v>0</v>
      </c>
      <c r="Q974" s="12" t="s">
        <v>3030</v>
      </c>
      <c r="R974" s="12" t="s">
        <v>3031</v>
      </c>
      <c r="S974" s="12" t="s">
        <v>3032</v>
      </c>
    </row>
    <row r="975" spans="1:19" ht="15" customHeight="1" x14ac:dyDescent="0.25">
      <c r="A975" s="12" t="s">
        <v>4007</v>
      </c>
      <c r="B975" s="12" t="s">
        <v>270</v>
      </c>
      <c r="C975" s="12" t="s">
        <v>271</v>
      </c>
      <c r="D975" s="12" t="s">
        <v>245</v>
      </c>
      <c r="E975" s="12" t="s">
        <v>246</v>
      </c>
      <c r="F975" s="12" t="s">
        <v>34</v>
      </c>
      <c r="G975" s="12" t="s">
        <v>35</v>
      </c>
      <c r="H975" s="12">
        <v>25</v>
      </c>
      <c r="I975" s="12">
        <v>27.1</v>
      </c>
      <c r="J975" s="12" t="s">
        <v>1318</v>
      </c>
      <c r="K975" s="12" t="s">
        <v>3028</v>
      </c>
      <c r="L975" s="12" t="s">
        <v>3029</v>
      </c>
      <c r="M975" s="12">
        <v>0</v>
      </c>
      <c r="N975" s="12">
        <v>2</v>
      </c>
      <c r="O975" s="12">
        <v>0</v>
      </c>
      <c r="P975" s="12">
        <v>1</v>
      </c>
      <c r="Q975" s="12" t="s">
        <v>3030</v>
      </c>
      <c r="R975" s="12" t="s">
        <v>3034</v>
      </c>
      <c r="S975" s="12" t="s">
        <v>3032</v>
      </c>
    </row>
    <row r="976" spans="1:19" ht="15" customHeight="1" x14ac:dyDescent="0.25">
      <c r="A976" s="12" t="s">
        <v>4008</v>
      </c>
      <c r="B976" s="12" t="s">
        <v>270</v>
      </c>
      <c r="C976" s="12" t="s">
        <v>271</v>
      </c>
      <c r="D976" s="12" t="s">
        <v>245</v>
      </c>
      <c r="E976" s="12" t="s">
        <v>246</v>
      </c>
      <c r="F976" s="12" t="s">
        <v>52</v>
      </c>
      <c r="G976" s="12" t="s">
        <v>53</v>
      </c>
      <c r="H976" s="12">
        <v>25</v>
      </c>
      <c r="I976" s="12">
        <v>27.1</v>
      </c>
      <c r="J976" s="12" t="s">
        <v>1318</v>
      </c>
      <c r="K976" s="12" t="s">
        <v>3028</v>
      </c>
      <c r="L976" s="12" t="s">
        <v>3029</v>
      </c>
      <c r="M976" s="12">
        <v>1</v>
      </c>
      <c r="N976" s="12">
        <v>0</v>
      </c>
      <c r="O976" s="12">
        <v>0</v>
      </c>
      <c r="P976" s="12">
        <v>0</v>
      </c>
      <c r="Q976" s="12" t="s">
        <v>3030</v>
      </c>
      <c r="R976" s="12" t="s">
        <v>3034</v>
      </c>
      <c r="S976" s="12" t="s">
        <v>3032</v>
      </c>
    </row>
    <row r="977" spans="1:19" ht="15" customHeight="1" x14ac:dyDescent="0.25">
      <c r="A977" s="12" t="s">
        <v>4009</v>
      </c>
      <c r="B977" s="12" t="s">
        <v>270</v>
      </c>
      <c r="C977" s="12" t="s">
        <v>271</v>
      </c>
      <c r="D977" s="12" t="s">
        <v>245</v>
      </c>
      <c r="E977" s="12" t="s">
        <v>246</v>
      </c>
      <c r="F977" s="12" t="s">
        <v>72</v>
      </c>
      <c r="G977" s="12" t="s">
        <v>73</v>
      </c>
      <c r="H977" s="12">
        <v>25</v>
      </c>
      <c r="I977" s="12">
        <v>27.1</v>
      </c>
      <c r="J977" s="12" t="s">
        <v>1318</v>
      </c>
      <c r="K977" s="12" t="s">
        <v>3028</v>
      </c>
      <c r="L977" s="12" t="s">
        <v>3029</v>
      </c>
      <c r="M977" s="12">
        <v>0</v>
      </c>
      <c r="N977" s="12">
        <v>1</v>
      </c>
      <c r="O977" s="12">
        <v>0</v>
      </c>
      <c r="P977" s="12">
        <v>0</v>
      </c>
      <c r="Q977" s="12" t="s">
        <v>3030</v>
      </c>
      <c r="R977" s="12" t="s">
        <v>3034</v>
      </c>
      <c r="S977" s="12" t="s">
        <v>3032</v>
      </c>
    </row>
    <row r="978" spans="1:19" ht="15" customHeight="1" x14ac:dyDescent="0.25">
      <c r="A978" s="12" t="s">
        <v>4010</v>
      </c>
      <c r="B978" s="12" t="s">
        <v>270</v>
      </c>
      <c r="C978" s="12" t="s">
        <v>271</v>
      </c>
      <c r="D978" s="12" t="s">
        <v>245</v>
      </c>
      <c r="E978" s="12" t="s">
        <v>246</v>
      </c>
      <c r="F978" s="12" t="s">
        <v>76</v>
      </c>
      <c r="G978" s="12" t="s">
        <v>77</v>
      </c>
      <c r="H978" s="12">
        <v>25</v>
      </c>
      <c r="I978" s="12">
        <v>27.1</v>
      </c>
      <c r="J978" s="12" t="s">
        <v>1318</v>
      </c>
      <c r="K978" s="12" t="s">
        <v>3028</v>
      </c>
      <c r="L978" s="12" t="s">
        <v>3029</v>
      </c>
      <c r="M978" s="12">
        <v>0</v>
      </c>
      <c r="N978" s="12">
        <v>0</v>
      </c>
      <c r="O978" s="12">
        <v>0</v>
      </c>
      <c r="P978" s="12">
        <v>0</v>
      </c>
      <c r="Q978" s="12" t="s">
        <v>3030</v>
      </c>
      <c r="R978" s="12" t="s">
        <v>3031</v>
      </c>
      <c r="S978" s="12" t="s">
        <v>3032</v>
      </c>
    </row>
    <row r="979" spans="1:19" ht="15" customHeight="1" x14ac:dyDescent="0.25">
      <c r="A979" s="12" t="s">
        <v>4011</v>
      </c>
      <c r="B979" s="12" t="s">
        <v>270</v>
      </c>
      <c r="C979" s="12" t="s">
        <v>271</v>
      </c>
      <c r="D979" s="12" t="s">
        <v>245</v>
      </c>
      <c r="E979" s="12" t="s">
        <v>246</v>
      </c>
      <c r="F979" s="12" t="s">
        <v>84</v>
      </c>
      <c r="G979" s="12" t="s">
        <v>85</v>
      </c>
      <c r="H979" s="12">
        <v>25</v>
      </c>
      <c r="I979" s="12">
        <v>27.1</v>
      </c>
      <c r="J979" s="12" t="s">
        <v>1318</v>
      </c>
      <c r="K979" s="12" t="s">
        <v>3028</v>
      </c>
      <c r="L979" s="12" t="s">
        <v>3029</v>
      </c>
      <c r="M979" s="12">
        <v>0</v>
      </c>
      <c r="N979" s="12">
        <v>1</v>
      </c>
      <c r="O979" s="12">
        <v>0</v>
      </c>
      <c r="P979" s="12">
        <v>0</v>
      </c>
      <c r="Q979" s="12" t="s">
        <v>3030</v>
      </c>
      <c r="R979" s="12" t="s">
        <v>3034</v>
      </c>
      <c r="S979" s="12" t="s">
        <v>3032</v>
      </c>
    </row>
    <row r="980" spans="1:19" ht="15" customHeight="1" x14ac:dyDescent="0.25">
      <c r="A980" s="12" t="s">
        <v>4012</v>
      </c>
      <c r="B980" s="12" t="s">
        <v>273</v>
      </c>
      <c r="C980" s="12" t="s">
        <v>274</v>
      </c>
      <c r="D980" s="12" t="s">
        <v>159</v>
      </c>
      <c r="E980" s="12" t="s">
        <v>160</v>
      </c>
      <c r="F980" s="12" t="s">
        <v>26</v>
      </c>
      <c r="G980" s="12" t="s">
        <v>27</v>
      </c>
      <c r="H980" s="12">
        <v>25</v>
      </c>
      <c r="I980" s="12">
        <v>0.7</v>
      </c>
      <c r="J980" s="12" t="s">
        <v>1318</v>
      </c>
      <c r="K980" s="12" t="s">
        <v>3028</v>
      </c>
      <c r="L980" s="12" t="s">
        <v>3029</v>
      </c>
      <c r="M980" s="12">
        <v>0</v>
      </c>
      <c r="N980" s="12">
        <v>0</v>
      </c>
      <c r="O980" s="12">
        <v>0</v>
      </c>
      <c r="P980" s="12">
        <v>0</v>
      </c>
      <c r="Q980" s="12" t="s">
        <v>3030</v>
      </c>
      <c r="R980" s="12" t="s">
        <v>3031</v>
      </c>
      <c r="S980" s="12" t="s">
        <v>3032</v>
      </c>
    </row>
    <row r="981" spans="1:19" ht="15" customHeight="1" x14ac:dyDescent="0.25">
      <c r="A981" s="12" t="s">
        <v>4013</v>
      </c>
      <c r="B981" s="12" t="s">
        <v>273</v>
      </c>
      <c r="C981" s="12" t="s">
        <v>274</v>
      </c>
      <c r="D981" s="12" t="s">
        <v>159</v>
      </c>
      <c r="E981" s="12" t="s">
        <v>160</v>
      </c>
      <c r="F981" s="12" t="s">
        <v>30</v>
      </c>
      <c r="G981" s="12" t="s">
        <v>31</v>
      </c>
      <c r="H981" s="12">
        <v>25</v>
      </c>
      <c r="I981" s="12">
        <v>0.7</v>
      </c>
      <c r="J981" s="12" t="s">
        <v>1318</v>
      </c>
      <c r="K981" s="12" t="s">
        <v>3028</v>
      </c>
      <c r="L981" s="12" t="s">
        <v>3029</v>
      </c>
      <c r="M981" s="12">
        <v>0</v>
      </c>
      <c r="N981" s="12">
        <v>0</v>
      </c>
      <c r="O981" s="12">
        <v>0</v>
      </c>
      <c r="P981" s="12">
        <v>0</v>
      </c>
      <c r="Q981" s="12" t="s">
        <v>3030</v>
      </c>
      <c r="R981" s="12" t="s">
        <v>3031</v>
      </c>
      <c r="S981" s="12" t="s">
        <v>3032</v>
      </c>
    </row>
    <row r="982" spans="1:19" ht="15" customHeight="1" x14ac:dyDescent="0.25">
      <c r="A982" s="12" t="s">
        <v>4014</v>
      </c>
      <c r="B982" s="12" t="s">
        <v>273</v>
      </c>
      <c r="C982" s="12" t="s">
        <v>274</v>
      </c>
      <c r="D982" s="12" t="s">
        <v>159</v>
      </c>
      <c r="E982" s="12" t="s">
        <v>160</v>
      </c>
      <c r="F982" s="12" t="s">
        <v>34</v>
      </c>
      <c r="G982" s="12" t="s">
        <v>35</v>
      </c>
      <c r="H982" s="12">
        <v>25</v>
      </c>
      <c r="I982" s="12">
        <v>0.7</v>
      </c>
      <c r="J982" s="12" t="s">
        <v>1318</v>
      </c>
      <c r="K982" s="12" t="s">
        <v>3028</v>
      </c>
      <c r="L982" s="12" t="s">
        <v>3029</v>
      </c>
      <c r="M982" s="12">
        <v>0</v>
      </c>
      <c r="N982" s="12">
        <v>0</v>
      </c>
      <c r="O982" s="12">
        <v>0</v>
      </c>
      <c r="P982" s="12">
        <v>0</v>
      </c>
      <c r="Q982" s="12" t="s">
        <v>3030</v>
      </c>
      <c r="R982" s="12" t="s">
        <v>3031</v>
      </c>
      <c r="S982" s="12" t="s">
        <v>3032</v>
      </c>
    </row>
    <row r="983" spans="1:19" ht="15" customHeight="1" x14ac:dyDescent="0.25">
      <c r="A983" s="12" t="s">
        <v>4015</v>
      </c>
      <c r="B983" s="12" t="s">
        <v>273</v>
      </c>
      <c r="C983" s="12" t="s">
        <v>274</v>
      </c>
      <c r="D983" s="12" t="s">
        <v>159</v>
      </c>
      <c r="E983" s="12" t="s">
        <v>160</v>
      </c>
      <c r="F983" s="12" t="s">
        <v>52</v>
      </c>
      <c r="G983" s="12" t="s">
        <v>53</v>
      </c>
      <c r="H983" s="12">
        <v>25</v>
      </c>
      <c r="I983" s="12">
        <v>0.7</v>
      </c>
      <c r="J983" s="12" t="s">
        <v>1318</v>
      </c>
      <c r="K983" s="12" t="s">
        <v>3028</v>
      </c>
      <c r="L983" s="12" t="s">
        <v>3029</v>
      </c>
      <c r="M983" s="12">
        <v>2</v>
      </c>
      <c r="N983" s="12">
        <v>0</v>
      </c>
      <c r="O983" s="12">
        <v>1</v>
      </c>
      <c r="P983" s="12">
        <v>0</v>
      </c>
      <c r="Q983" s="12" t="s">
        <v>3030</v>
      </c>
      <c r="R983" s="12" t="s">
        <v>3034</v>
      </c>
      <c r="S983" s="12" t="s">
        <v>3032</v>
      </c>
    </row>
    <row r="984" spans="1:19" ht="15" customHeight="1" x14ac:dyDescent="0.25">
      <c r="A984" s="12" t="s">
        <v>4016</v>
      </c>
      <c r="B984" s="12" t="s">
        <v>273</v>
      </c>
      <c r="C984" s="12" t="s">
        <v>274</v>
      </c>
      <c r="D984" s="12" t="s">
        <v>159</v>
      </c>
      <c r="E984" s="12" t="s">
        <v>160</v>
      </c>
      <c r="F984" s="12" t="s">
        <v>72</v>
      </c>
      <c r="G984" s="12" t="s">
        <v>73</v>
      </c>
      <c r="H984" s="12">
        <v>25</v>
      </c>
      <c r="I984" s="12">
        <v>0.7</v>
      </c>
      <c r="J984" s="12" t="s">
        <v>1318</v>
      </c>
      <c r="K984" s="12" t="s">
        <v>3028</v>
      </c>
      <c r="L984" s="12" t="s">
        <v>3029</v>
      </c>
      <c r="M984" s="12">
        <v>0</v>
      </c>
      <c r="N984" s="12">
        <v>0</v>
      </c>
      <c r="O984" s="12">
        <v>0</v>
      </c>
      <c r="P984" s="12">
        <v>0</v>
      </c>
      <c r="Q984" s="12" t="s">
        <v>3030</v>
      </c>
      <c r="R984" s="12" t="s">
        <v>3031</v>
      </c>
      <c r="S984" s="12" t="s">
        <v>3032</v>
      </c>
    </row>
    <row r="985" spans="1:19" ht="15" customHeight="1" x14ac:dyDescent="0.25">
      <c r="A985" s="12" t="s">
        <v>4017</v>
      </c>
      <c r="B985" s="12" t="s">
        <v>273</v>
      </c>
      <c r="C985" s="12" t="s">
        <v>274</v>
      </c>
      <c r="D985" s="12" t="s">
        <v>159</v>
      </c>
      <c r="E985" s="12" t="s">
        <v>160</v>
      </c>
      <c r="F985" s="12" t="s">
        <v>76</v>
      </c>
      <c r="G985" s="12" t="s">
        <v>77</v>
      </c>
      <c r="H985" s="12">
        <v>25</v>
      </c>
      <c r="I985" s="12">
        <v>0.7</v>
      </c>
      <c r="J985" s="12" t="s">
        <v>1318</v>
      </c>
      <c r="K985" s="12" t="s">
        <v>3028</v>
      </c>
      <c r="L985" s="12" t="s">
        <v>3029</v>
      </c>
      <c r="M985" s="12">
        <v>0</v>
      </c>
      <c r="N985" s="12">
        <v>0</v>
      </c>
      <c r="O985" s="12">
        <v>0</v>
      </c>
      <c r="P985" s="12">
        <v>0</v>
      </c>
      <c r="Q985" s="12" t="s">
        <v>3030</v>
      </c>
      <c r="R985" s="12" t="s">
        <v>3031</v>
      </c>
      <c r="S985" s="12" t="s">
        <v>3032</v>
      </c>
    </row>
    <row r="986" spans="1:19" ht="15" customHeight="1" x14ac:dyDescent="0.25">
      <c r="A986" s="12" t="s">
        <v>4018</v>
      </c>
      <c r="B986" s="12" t="s">
        <v>273</v>
      </c>
      <c r="C986" s="12" t="s">
        <v>274</v>
      </c>
      <c r="D986" s="12" t="s">
        <v>159</v>
      </c>
      <c r="E986" s="12" t="s">
        <v>160</v>
      </c>
      <c r="F986" s="12" t="s">
        <v>84</v>
      </c>
      <c r="G986" s="12" t="s">
        <v>85</v>
      </c>
      <c r="H986" s="12">
        <v>25</v>
      </c>
      <c r="I986" s="12">
        <v>0.7</v>
      </c>
      <c r="J986" s="12" t="s">
        <v>1318</v>
      </c>
      <c r="K986" s="12" t="s">
        <v>3028</v>
      </c>
      <c r="L986" s="12" t="s">
        <v>3029</v>
      </c>
      <c r="M986" s="12">
        <v>0</v>
      </c>
      <c r="N986" s="12">
        <v>1</v>
      </c>
      <c r="O986" s="12">
        <v>0</v>
      </c>
      <c r="P986" s="12">
        <v>0</v>
      </c>
      <c r="Q986" s="12" t="s">
        <v>3030</v>
      </c>
      <c r="R986" s="12" t="s">
        <v>3034</v>
      </c>
      <c r="S986" s="12" t="s">
        <v>3032</v>
      </c>
    </row>
    <row r="987" spans="1:19" ht="15" customHeight="1" x14ac:dyDescent="0.25">
      <c r="A987" s="12" t="s">
        <v>4019</v>
      </c>
      <c r="B987" s="12" t="s">
        <v>273</v>
      </c>
      <c r="C987" s="12" t="s">
        <v>274</v>
      </c>
      <c r="D987" s="12" t="s">
        <v>207</v>
      </c>
      <c r="E987" s="12" t="s">
        <v>208</v>
      </c>
      <c r="F987" s="12" t="s">
        <v>4</v>
      </c>
      <c r="G987" s="12" t="s">
        <v>5</v>
      </c>
      <c r="H987" s="12">
        <v>25</v>
      </c>
      <c r="I987" s="12">
        <v>1.6</v>
      </c>
      <c r="J987" s="12" t="s">
        <v>1318</v>
      </c>
      <c r="K987" s="12" t="s">
        <v>3028</v>
      </c>
      <c r="L987" s="12" t="s">
        <v>3029</v>
      </c>
      <c r="M987" s="12">
        <v>0</v>
      </c>
      <c r="N987" s="12">
        <v>0</v>
      </c>
      <c r="O987" s="12">
        <v>0</v>
      </c>
      <c r="P987" s="12">
        <v>0</v>
      </c>
      <c r="Q987" s="12" t="s">
        <v>3030</v>
      </c>
      <c r="R987" s="12" t="s">
        <v>3031</v>
      </c>
      <c r="S987" s="12" t="s">
        <v>3032</v>
      </c>
    </row>
    <row r="988" spans="1:19" ht="15" customHeight="1" x14ac:dyDescent="0.25">
      <c r="A988" s="12" t="s">
        <v>4020</v>
      </c>
      <c r="B988" s="12" t="s">
        <v>273</v>
      </c>
      <c r="C988" s="12" t="s">
        <v>274</v>
      </c>
      <c r="D988" s="12" t="s">
        <v>207</v>
      </c>
      <c r="E988" s="12" t="s">
        <v>208</v>
      </c>
      <c r="F988" s="12" t="s">
        <v>26</v>
      </c>
      <c r="G988" s="12" t="s">
        <v>27</v>
      </c>
      <c r="H988" s="12">
        <v>25</v>
      </c>
      <c r="I988" s="12">
        <v>1.6</v>
      </c>
      <c r="J988" s="12" t="s">
        <v>1318</v>
      </c>
      <c r="K988" s="12" t="s">
        <v>3028</v>
      </c>
      <c r="L988" s="12" t="s">
        <v>3029</v>
      </c>
      <c r="M988" s="12">
        <v>0</v>
      </c>
      <c r="N988" s="12">
        <v>1</v>
      </c>
      <c r="O988" s="12">
        <v>0</v>
      </c>
      <c r="P988" s="12">
        <v>0</v>
      </c>
      <c r="Q988" s="12" t="s">
        <v>3030</v>
      </c>
      <c r="R988" s="12" t="s">
        <v>3034</v>
      </c>
      <c r="S988" s="12" t="s">
        <v>3032</v>
      </c>
    </row>
    <row r="989" spans="1:19" ht="15" customHeight="1" x14ac:dyDescent="0.25">
      <c r="A989" s="12" t="s">
        <v>4021</v>
      </c>
      <c r="B989" s="12" t="s">
        <v>273</v>
      </c>
      <c r="C989" s="12" t="s">
        <v>274</v>
      </c>
      <c r="D989" s="12" t="s">
        <v>207</v>
      </c>
      <c r="E989" s="12" t="s">
        <v>208</v>
      </c>
      <c r="F989" s="12" t="s">
        <v>30</v>
      </c>
      <c r="G989" s="12" t="s">
        <v>31</v>
      </c>
      <c r="H989" s="12">
        <v>25</v>
      </c>
      <c r="I989" s="12">
        <v>1.6</v>
      </c>
      <c r="J989" s="12" t="s">
        <v>1318</v>
      </c>
      <c r="K989" s="12" t="s">
        <v>3028</v>
      </c>
      <c r="L989" s="12" t="s">
        <v>3029</v>
      </c>
      <c r="M989" s="12">
        <v>0</v>
      </c>
      <c r="N989" s="12">
        <v>0</v>
      </c>
      <c r="O989" s="12">
        <v>0</v>
      </c>
      <c r="P989" s="12">
        <v>0</v>
      </c>
      <c r="Q989" s="12" t="s">
        <v>3030</v>
      </c>
      <c r="R989" s="12" t="s">
        <v>3031</v>
      </c>
      <c r="S989" s="12" t="s">
        <v>3032</v>
      </c>
    </row>
    <row r="990" spans="1:19" ht="15" customHeight="1" x14ac:dyDescent="0.25">
      <c r="A990" s="12" t="s">
        <v>4022</v>
      </c>
      <c r="B990" s="12" t="s">
        <v>273</v>
      </c>
      <c r="C990" s="12" t="s">
        <v>274</v>
      </c>
      <c r="D990" s="12" t="s">
        <v>207</v>
      </c>
      <c r="E990" s="12" t="s">
        <v>208</v>
      </c>
      <c r="F990" s="12" t="s">
        <v>34</v>
      </c>
      <c r="G990" s="12" t="s">
        <v>35</v>
      </c>
      <c r="H990" s="12">
        <v>25</v>
      </c>
      <c r="I990" s="12">
        <v>1.6</v>
      </c>
      <c r="J990" s="12" t="s">
        <v>1318</v>
      </c>
      <c r="K990" s="12" t="s">
        <v>3028</v>
      </c>
      <c r="L990" s="12" t="s">
        <v>3029</v>
      </c>
      <c r="M990" s="12">
        <v>0</v>
      </c>
      <c r="N990" s="12">
        <v>0</v>
      </c>
      <c r="O990" s="12">
        <v>0</v>
      </c>
      <c r="P990" s="12">
        <v>0</v>
      </c>
      <c r="Q990" s="12" t="s">
        <v>3030</v>
      </c>
      <c r="R990" s="12" t="s">
        <v>3031</v>
      </c>
      <c r="S990" s="12" t="s">
        <v>3032</v>
      </c>
    </row>
    <row r="991" spans="1:19" ht="15" customHeight="1" x14ac:dyDescent="0.25">
      <c r="A991" s="12" t="s">
        <v>4023</v>
      </c>
      <c r="B991" s="12" t="s">
        <v>273</v>
      </c>
      <c r="C991" s="12" t="s">
        <v>274</v>
      </c>
      <c r="D991" s="12" t="s">
        <v>207</v>
      </c>
      <c r="E991" s="12" t="s">
        <v>208</v>
      </c>
      <c r="F991" s="12" t="s">
        <v>52</v>
      </c>
      <c r="G991" s="12" t="s">
        <v>53</v>
      </c>
      <c r="H991" s="12">
        <v>25</v>
      </c>
      <c r="I991" s="12">
        <v>1.6</v>
      </c>
      <c r="J991" s="12" t="s">
        <v>1318</v>
      </c>
      <c r="K991" s="12" t="s">
        <v>3028</v>
      </c>
      <c r="L991" s="12" t="s">
        <v>3029</v>
      </c>
      <c r="M991" s="12">
        <v>2</v>
      </c>
      <c r="N991" s="12">
        <v>0</v>
      </c>
      <c r="O991" s="12">
        <v>1</v>
      </c>
      <c r="P991" s="12">
        <v>0</v>
      </c>
      <c r="Q991" s="12" t="s">
        <v>3030</v>
      </c>
      <c r="R991" s="12" t="s">
        <v>3034</v>
      </c>
      <c r="S991" s="12" t="s">
        <v>3032</v>
      </c>
    </row>
    <row r="992" spans="1:19" ht="15" customHeight="1" x14ac:dyDescent="0.25">
      <c r="A992" s="12" t="s">
        <v>4024</v>
      </c>
      <c r="B992" s="12" t="s">
        <v>273</v>
      </c>
      <c r="C992" s="12" t="s">
        <v>274</v>
      </c>
      <c r="D992" s="12" t="s">
        <v>207</v>
      </c>
      <c r="E992" s="12" t="s">
        <v>208</v>
      </c>
      <c r="F992" s="12" t="s">
        <v>72</v>
      </c>
      <c r="G992" s="12" t="s">
        <v>73</v>
      </c>
      <c r="H992" s="12">
        <v>25</v>
      </c>
      <c r="I992" s="12">
        <v>1.6</v>
      </c>
      <c r="J992" s="12" t="s">
        <v>1318</v>
      </c>
      <c r="K992" s="12" t="s">
        <v>3028</v>
      </c>
      <c r="L992" s="12" t="s">
        <v>3029</v>
      </c>
      <c r="M992" s="12">
        <v>0</v>
      </c>
      <c r="N992" s="12">
        <v>1</v>
      </c>
      <c r="O992" s="12">
        <v>0</v>
      </c>
      <c r="P992" s="12">
        <v>0</v>
      </c>
      <c r="Q992" s="12" t="s">
        <v>3030</v>
      </c>
      <c r="R992" s="12" t="s">
        <v>3034</v>
      </c>
      <c r="S992" s="12" t="s">
        <v>3032</v>
      </c>
    </row>
    <row r="993" spans="1:19" ht="15" customHeight="1" x14ac:dyDescent="0.25">
      <c r="A993" s="12" t="s">
        <v>4025</v>
      </c>
      <c r="B993" s="12" t="s">
        <v>273</v>
      </c>
      <c r="C993" s="12" t="s">
        <v>274</v>
      </c>
      <c r="D993" s="12" t="s">
        <v>207</v>
      </c>
      <c r="E993" s="12" t="s">
        <v>208</v>
      </c>
      <c r="F993" s="12" t="s">
        <v>76</v>
      </c>
      <c r="G993" s="12" t="s">
        <v>77</v>
      </c>
      <c r="H993" s="12">
        <v>25</v>
      </c>
      <c r="I993" s="12">
        <v>1.6</v>
      </c>
      <c r="J993" s="12" t="s">
        <v>1318</v>
      </c>
      <c r="K993" s="12" t="s">
        <v>3028</v>
      </c>
      <c r="L993" s="12" t="s">
        <v>3029</v>
      </c>
      <c r="M993" s="12">
        <v>0</v>
      </c>
      <c r="N993" s="12">
        <v>0</v>
      </c>
      <c r="O993" s="12">
        <v>0</v>
      </c>
      <c r="P993" s="12">
        <v>0</v>
      </c>
      <c r="Q993" s="12" t="s">
        <v>3030</v>
      </c>
      <c r="R993" s="12" t="s">
        <v>3031</v>
      </c>
      <c r="S993" s="12" t="s">
        <v>3032</v>
      </c>
    </row>
    <row r="994" spans="1:19" ht="15" customHeight="1" x14ac:dyDescent="0.25">
      <c r="A994" s="12" t="s">
        <v>4026</v>
      </c>
      <c r="B994" s="12" t="s">
        <v>273</v>
      </c>
      <c r="C994" s="12" t="s">
        <v>274</v>
      </c>
      <c r="D994" s="12" t="s">
        <v>207</v>
      </c>
      <c r="E994" s="12" t="s">
        <v>208</v>
      </c>
      <c r="F994" s="12" t="s">
        <v>84</v>
      </c>
      <c r="G994" s="12" t="s">
        <v>85</v>
      </c>
      <c r="H994" s="12">
        <v>25</v>
      </c>
      <c r="I994" s="12">
        <v>1.6</v>
      </c>
      <c r="J994" s="12" t="s">
        <v>1318</v>
      </c>
      <c r="K994" s="12" t="s">
        <v>3028</v>
      </c>
      <c r="L994" s="12" t="s">
        <v>3029</v>
      </c>
      <c r="M994" s="12">
        <v>0</v>
      </c>
      <c r="N994" s="12">
        <v>0</v>
      </c>
      <c r="O994" s="12">
        <v>0</v>
      </c>
      <c r="P994" s="12">
        <v>0</v>
      </c>
      <c r="Q994" s="12" t="s">
        <v>3030</v>
      </c>
      <c r="R994" s="12" t="s">
        <v>3031</v>
      </c>
      <c r="S994" s="12" t="s">
        <v>3032</v>
      </c>
    </row>
    <row r="995" spans="1:19" ht="15" customHeight="1" x14ac:dyDescent="0.25">
      <c r="A995" s="12" t="s">
        <v>4027</v>
      </c>
      <c r="B995" s="12" t="s">
        <v>273</v>
      </c>
      <c r="C995" s="12" t="s">
        <v>274</v>
      </c>
      <c r="D995" s="12" t="s">
        <v>128</v>
      </c>
      <c r="E995" s="12" t="s">
        <v>129</v>
      </c>
      <c r="F995" s="12" t="s">
        <v>4</v>
      </c>
      <c r="G995" s="12" t="s">
        <v>5</v>
      </c>
      <c r="H995" s="12">
        <v>25</v>
      </c>
      <c r="I995" s="12">
        <v>1.6</v>
      </c>
      <c r="J995" s="12" t="s">
        <v>1318</v>
      </c>
      <c r="K995" s="12" t="s">
        <v>3028</v>
      </c>
      <c r="L995" s="12" t="s">
        <v>3029</v>
      </c>
      <c r="M995" s="12">
        <v>0</v>
      </c>
      <c r="N995" s="12">
        <v>0</v>
      </c>
      <c r="O995" s="12">
        <v>0</v>
      </c>
      <c r="P995" s="12">
        <v>0</v>
      </c>
      <c r="Q995" s="12" t="s">
        <v>3030</v>
      </c>
      <c r="R995" s="12" t="s">
        <v>3031</v>
      </c>
      <c r="S995" s="12" t="s">
        <v>3032</v>
      </c>
    </row>
    <row r="996" spans="1:19" ht="15" customHeight="1" x14ac:dyDescent="0.25">
      <c r="A996" s="12" t="s">
        <v>4028</v>
      </c>
      <c r="B996" s="12" t="s">
        <v>273</v>
      </c>
      <c r="C996" s="12" t="s">
        <v>274</v>
      </c>
      <c r="D996" s="12" t="s">
        <v>128</v>
      </c>
      <c r="E996" s="12" t="s">
        <v>129</v>
      </c>
      <c r="F996" s="12" t="s">
        <v>26</v>
      </c>
      <c r="G996" s="12" t="s">
        <v>27</v>
      </c>
      <c r="H996" s="12">
        <v>25</v>
      </c>
      <c r="I996" s="12">
        <v>1.6</v>
      </c>
      <c r="J996" s="12" t="s">
        <v>1318</v>
      </c>
      <c r="K996" s="12" t="s">
        <v>3028</v>
      </c>
      <c r="L996" s="12" t="s">
        <v>3029</v>
      </c>
      <c r="M996" s="12">
        <v>0</v>
      </c>
      <c r="N996" s="12">
        <v>1</v>
      </c>
      <c r="O996" s="12">
        <v>0</v>
      </c>
      <c r="P996" s="12">
        <v>0</v>
      </c>
      <c r="Q996" s="12" t="s">
        <v>3030</v>
      </c>
      <c r="R996" s="12" t="s">
        <v>3034</v>
      </c>
      <c r="S996" s="12" t="s">
        <v>3032</v>
      </c>
    </row>
    <row r="997" spans="1:19" ht="15" customHeight="1" x14ac:dyDescent="0.25">
      <c r="A997" s="12" t="s">
        <v>4029</v>
      </c>
      <c r="B997" s="12" t="s">
        <v>273</v>
      </c>
      <c r="C997" s="12" t="s">
        <v>274</v>
      </c>
      <c r="D997" s="12" t="s">
        <v>128</v>
      </c>
      <c r="E997" s="12" t="s">
        <v>129</v>
      </c>
      <c r="F997" s="12" t="s">
        <v>30</v>
      </c>
      <c r="G997" s="12" t="s">
        <v>31</v>
      </c>
      <c r="H997" s="12">
        <v>25</v>
      </c>
      <c r="I997" s="12">
        <v>1.6</v>
      </c>
      <c r="J997" s="12" t="s">
        <v>1318</v>
      </c>
      <c r="K997" s="12" t="s">
        <v>3028</v>
      </c>
      <c r="L997" s="12" t="s">
        <v>3029</v>
      </c>
      <c r="M997" s="12">
        <v>0</v>
      </c>
      <c r="N997" s="12">
        <v>0</v>
      </c>
      <c r="O997" s="12">
        <v>0</v>
      </c>
      <c r="P997" s="12">
        <v>0</v>
      </c>
      <c r="Q997" s="12" t="s">
        <v>3030</v>
      </c>
      <c r="R997" s="12" t="s">
        <v>3031</v>
      </c>
      <c r="S997" s="12" t="s">
        <v>3032</v>
      </c>
    </row>
    <row r="998" spans="1:19" ht="15" customHeight="1" x14ac:dyDescent="0.25">
      <c r="A998" s="12" t="s">
        <v>4030</v>
      </c>
      <c r="B998" s="12" t="s">
        <v>273</v>
      </c>
      <c r="C998" s="12" t="s">
        <v>274</v>
      </c>
      <c r="D998" s="12" t="s">
        <v>128</v>
      </c>
      <c r="E998" s="12" t="s">
        <v>129</v>
      </c>
      <c r="F998" s="12" t="s">
        <v>34</v>
      </c>
      <c r="G998" s="12" t="s">
        <v>35</v>
      </c>
      <c r="H998" s="12">
        <v>25</v>
      </c>
      <c r="I998" s="12">
        <v>1.6</v>
      </c>
      <c r="J998" s="12" t="s">
        <v>1318</v>
      </c>
      <c r="K998" s="12" t="s">
        <v>3028</v>
      </c>
      <c r="L998" s="12" t="s">
        <v>3029</v>
      </c>
      <c r="M998" s="12">
        <v>0</v>
      </c>
      <c r="N998" s="12">
        <v>2</v>
      </c>
      <c r="O998" s="12">
        <v>0</v>
      </c>
      <c r="P998" s="12">
        <v>1</v>
      </c>
      <c r="Q998" s="12" t="s">
        <v>3030</v>
      </c>
      <c r="R998" s="12" t="s">
        <v>3034</v>
      </c>
      <c r="S998" s="12" t="s">
        <v>3032</v>
      </c>
    </row>
    <row r="999" spans="1:19" ht="15" customHeight="1" x14ac:dyDescent="0.25">
      <c r="A999" s="12" t="s">
        <v>4031</v>
      </c>
      <c r="B999" s="12" t="s">
        <v>273</v>
      </c>
      <c r="C999" s="12" t="s">
        <v>274</v>
      </c>
      <c r="D999" s="12" t="s">
        <v>128</v>
      </c>
      <c r="E999" s="12" t="s">
        <v>129</v>
      </c>
      <c r="F999" s="12" t="s">
        <v>52</v>
      </c>
      <c r="G999" s="12" t="s">
        <v>53</v>
      </c>
      <c r="H999" s="12">
        <v>25</v>
      </c>
      <c r="I999" s="12">
        <v>1.6</v>
      </c>
      <c r="J999" s="12" t="s">
        <v>1318</v>
      </c>
      <c r="K999" s="12" t="s">
        <v>3028</v>
      </c>
      <c r="L999" s="12" t="s">
        <v>3029</v>
      </c>
      <c r="M999" s="12">
        <v>2</v>
      </c>
      <c r="N999" s="12">
        <v>0</v>
      </c>
      <c r="O999" s="12">
        <v>1</v>
      </c>
      <c r="P999" s="12">
        <v>0</v>
      </c>
      <c r="Q999" s="12" t="s">
        <v>3030</v>
      </c>
      <c r="R999" s="12" t="s">
        <v>3034</v>
      </c>
      <c r="S999" s="12" t="s">
        <v>3032</v>
      </c>
    </row>
    <row r="1000" spans="1:19" ht="15" customHeight="1" x14ac:dyDescent="0.25">
      <c r="A1000" s="12" t="s">
        <v>4032</v>
      </c>
      <c r="B1000" s="12" t="s">
        <v>273</v>
      </c>
      <c r="C1000" s="12" t="s">
        <v>274</v>
      </c>
      <c r="D1000" s="12" t="s">
        <v>128</v>
      </c>
      <c r="E1000" s="12" t="s">
        <v>129</v>
      </c>
      <c r="F1000" s="12" t="s">
        <v>72</v>
      </c>
      <c r="G1000" s="12" t="s">
        <v>73</v>
      </c>
      <c r="H1000" s="12">
        <v>25</v>
      </c>
      <c r="I1000" s="12">
        <v>1.6</v>
      </c>
      <c r="J1000" s="12" t="s">
        <v>1318</v>
      </c>
      <c r="K1000" s="12" t="s">
        <v>3028</v>
      </c>
      <c r="L1000" s="12" t="s">
        <v>3029</v>
      </c>
      <c r="M1000" s="12">
        <v>0</v>
      </c>
      <c r="N1000" s="12">
        <v>1</v>
      </c>
      <c r="O1000" s="12">
        <v>0</v>
      </c>
      <c r="P1000" s="12">
        <v>0</v>
      </c>
      <c r="Q1000" s="12" t="s">
        <v>3030</v>
      </c>
      <c r="R1000" s="12" t="s">
        <v>3034</v>
      </c>
      <c r="S1000" s="12" t="s">
        <v>3032</v>
      </c>
    </row>
    <row r="1001" spans="1:19" ht="15" customHeight="1" x14ac:dyDescent="0.25">
      <c r="A1001" s="12" t="s">
        <v>4033</v>
      </c>
      <c r="B1001" s="12" t="s">
        <v>273</v>
      </c>
      <c r="C1001" s="12" t="s">
        <v>274</v>
      </c>
      <c r="D1001" s="12" t="s">
        <v>128</v>
      </c>
      <c r="E1001" s="12" t="s">
        <v>129</v>
      </c>
      <c r="F1001" s="12" t="s">
        <v>76</v>
      </c>
      <c r="G1001" s="12" t="s">
        <v>77</v>
      </c>
      <c r="H1001" s="12">
        <v>25</v>
      </c>
      <c r="I1001" s="12">
        <v>1.6</v>
      </c>
      <c r="J1001" s="12" t="s">
        <v>1318</v>
      </c>
      <c r="K1001" s="12" t="s">
        <v>3028</v>
      </c>
      <c r="L1001" s="12" t="s">
        <v>3029</v>
      </c>
      <c r="M1001" s="12">
        <v>0</v>
      </c>
      <c r="N1001" s="12">
        <v>0</v>
      </c>
      <c r="O1001" s="12">
        <v>0</v>
      </c>
      <c r="P1001" s="12">
        <v>0</v>
      </c>
      <c r="Q1001" s="12" t="s">
        <v>3030</v>
      </c>
      <c r="R1001" s="12" t="s">
        <v>3031</v>
      </c>
      <c r="S1001" s="12" t="s">
        <v>3032</v>
      </c>
    </row>
    <row r="1002" spans="1:19" ht="15" customHeight="1" x14ac:dyDescent="0.25">
      <c r="A1002" s="12" t="s">
        <v>4034</v>
      </c>
      <c r="B1002" s="12" t="s">
        <v>273</v>
      </c>
      <c r="C1002" s="12" t="s">
        <v>274</v>
      </c>
      <c r="D1002" s="12" t="s">
        <v>128</v>
      </c>
      <c r="E1002" s="12" t="s">
        <v>129</v>
      </c>
      <c r="F1002" s="12" t="s">
        <v>84</v>
      </c>
      <c r="G1002" s="12" t="s">
        <v>85</v>
      </c>
      <c r="H1002" s="12">
        <v>25</v>
      </c>
      <c r="I1002" s="12">
        <v>1.6</v>
      </c>
      <c r="J1002" s="12" t="s">
        <v>1318</v>
      </c>
      <c r="K1002" s="12" t="s">
        <v>3028</v>
      </c>
      <c r="L1002" s="12" t="s">
        <v>3029</v>
      </c>
      <c r="M1002" s="12">
        <v>0</v>
      </c>
      <c r="N1002" s="12">
        <v>0</v>
      </c>
      <c r="O1002" s="12">
        <v>0</v>
      </c>
      <c r="P1002" s="12">
        <v>0</v>
      </c>
      <c r="Q1002" s="12" t="s">
        <v>3030</v>
      </c>
      <c r="R1002" s="12" t="s">
        <v>3031</v>
      </c>
      <c r="S1002" s="12" t="s">
        <v>3032</v>
      </c>
    </row>
    <row r="1003" spans="1:19" ht="15" customHeight="1" x14ac:dyDescent="0.25">
      <c r="A1003" s="12" t="s">
        <v>4035</v>
      </c>
      <c r="B1003" s="12" t="s">
        <v>276</v>
      </c>
      <c r="C1003" s="12" t="s">
        <v>277</v>
      </c>
      <c r="D1003" s="12" t="s">
        <v>279</v>
      </c>
      <c r="E1003" s="12" t="s">
        <v>280</v>
      </c>
      <c r="F1003" s="12" t="s">
        <v>26</v>
      </c>
      <c r="G1003" s="12" t="s">
        <v>27</v>
      </c>
      <c r="H1003" s="12">
        <v>25</v>
      </c>
      <c r="I1003" s="12">
        <v>1</v>
      </c>
      <c r="J1003" s="12" t="s">
        <v>1318</v>
      </c>
      <c r="K1003" s="12" t="s">
        <v>1318</v>
      </c>
      <c r="L1003" s="12" t="s">
        <v>3029</v>
      </c>
      <c r="M1003" s="12">
        <v>0</v>
      </c>
      <c r="N1003" s="12">
        <v>1</v>
      </c>
      <c r="O1003" s="12">
        <v>0</v>
      </c>
      <c r="P1003" s="12">
        <v>0</v>
      </c>
      <c r="Q1003" s="12" t="s">
        <v>3030</v>
      </c>
      <c r="R1003" s="12" t="s">
        <v>3034</v>
      </c>
      <c r="S1003" s="12" t="s">
        <v>3032</v>
      </c>
    </row>
    <row r="1004" spans="1:19" ht="15" customHeight="1" x14ac:dyDescent="0.25">
      <c r="A1004" s="12" t="s">
        <v>4036</v>
      </c>
      <c r="B1004" s="12" t="s">
        <v>276</v>
      </c>
      <c r="C1004" s="12" t="s">
        <v>277</v>
      </c>
      <c r="D1004" s="12" t="s">
        <v>279</v>
      </c>
      <c r="E1004" s="12" t="s">
        <v>280</v>
      </c>
      <c r="F1004" s="12" t="s">
        <v>30</v>
      </c>
      <c r="G1004" s="12" t="s">
        <v>31</v>
      </c>
      <c r="H1004" s="12">
        <v>25</v>
      </c>
      <c r="I1004" s="12">
        <v>1</v>
      </c>
      <c r="J1004" s="12" t="s">
        <v>1318</v>
      </c>
      <c r="K1004" s="12" t="s">
        <v>1318</v>
      </c>
      <c r="L1004" s="12" t="s">
        <v>3029</v>
      </c>
      <c r="M1004" s="12">
        <v>0</v>
      </c>
      <c r="N1004" s="12">
        <v>0</v>
      </c>
      <c r="O1004" s="12">
        <v>0</v>
      </c>
      <c r="P1004" s="12">
        <v>0</v>
      </c>
      <c r="Q1004" s="12" t="s">
        <v>3030</v>
      </c>
      <c r="R1004" s="12" t="s">
        <v>3031</v>
      </c>
      <c r="S1004" s="12" t="s">
        <v>3032</v>
      </c>
    </row>
    <row r="1005" spans="1:19" ht="15" customHeight="1" x14ac:dyDescent="0.25">
      <c r="A1005" s="12" t="s">
        <v>4037</v>
      </c>
      <c r="B1005" s="12" t="s">
        <v>276</v>
      </c>
      <c r="C1005" s="12" t="s">
        <v>277</v>
      </c>
      <c r="D1005" s="12" t="s">
        <v>279</v>
      </c>
      <c r="E1005" s="12" t="s">
        <v>280</v>
      </c>
      <c r="F1005" s="12" t="s">
        <v>34</v>
      </c>
      <c r="G1005" s="12" t="s">
        <v>35</v>
      </c>
      <c r="H1005" s="12">
        <v>25</v>
      </c>
      <c r="I1005" s="12">
        <v>1</v>
      </c>
      <c r="J1005" s="12" t="s">
        <v>1318</v>
      </c>
      <c r="K1005" s="12" t="s">
        <v>1318</v>
      </c>
      <c r="L1005" s="12" t="s">
        <v>3029</v>
      </c>
      <c r="M1005" s="12">
        <v>0</v>
      </c>
      <c r="N1005" s="12">
        <v>1</v>
      </c>
      <c r="O1005" s="12">
        <v>0</v>
      </c>
      <c r="P1005" s="12">
        <v>0</v>
      </c>
      <c r="Q1005" s="12" t="s">
        <v>3030</v>
      </c>
      <c r="R1005" s="12" t="s">
        <v>3034</v>
      </c>
      <c r="S1005" s="12" t="s">
        <v>3032</v>
      </c>
    </row>
    <row r="1006" spans="1:19" ht="15" customHeight="1" x14ac:dyDescent="0.25">
      <c r="A1006" s="12" t="s">
        <v>4038</v>
      </c>
      <c r="B1006" s="12" t="s">
        <v>276</v>
      </c>
      <c r="C1006" s="12" t="s">
        <v>277</v>
      </c>
      <c r="D1006" s="12" t="s">
        <v>279</v>
      </c>
      <c r="E1006" s="12" t="s">
        <v>280</v>
      </c>
      <c r="F1006" s="12" t="s">
        <v>52</v>
      </c>
      <c r="G1006" s="12" t="s">
        <v>53</v>
      </c>
      <c r="H1006" s="12">
        <v>25</v>
      </c>
      <c r="I1006" s="12">
        <v>1</v>
      </c>
      <c r="J1006" s="12" t="s">
        <v>1318</v>
      </c>
      <c r="K1006" s="12" t="s">
        <v>1318</v>
      </c>
      <c r="L1006" s="12" t="s">
        <v>3029</v>
      </c>
      <c r="M1006" s="12">
        <v>1</v>
      </c>
      <c r="N1006" s="12">
        <v>0</v>
      </c>
      <c r="O1006" s="12">
        <v>0</v>
      </c>
      <c r="P1006" s="12">
        <v>0</v>
      </c>
      <c r="Q1006" s="12" t="s">
        <v>3030</v>
      </c>
      <c r="R1006" s="12" t="s">
        <v>3034</v>
      </c>
      <c r="S1006" s="12" t="s">
        <v>3032</v>
      </c>
    </row>
    <row r="1007" spans="1:19" ht="15" customHeight="1" x14ac:dyDescent="0.25">
      <c r="A1007" s="12" t="s">
        <v>4039</v>
      </c>
      <c r="B1007" s="12" t="s">
        <v>276</v>
      </c>
      <c r="C1007" s="12" t="s">
        <v>277</v>
      </c>
      <c r="D1007" s="12" t="s">
        <v>279</v>
      </c>
      <c r="E1007" s="12" t="s">
        <v>280</v>
      </c>
      <c r="F1007" s="12" t="s">
        <v>72</v>
      </c>
      <c r="G1007" s="12" t="s">
        <v>73</v>
      </c>
      <c r="H1007" s="12">
        <v>25</v>
      </c>
      <c r="I1007" s="12">
        <v>1</v>
      </c>
      <c r="J1007" s="12" t="s">
        <v>1318</v>
      </c>
      <c r="K1007" s="12" t="s">
        <v>1318</v>
      </c>
      <c r="L1007" s="12" t="s">
        <v>3029</v>
      </c>
      <c r="M1007" s="12">
        <v>0</v>
      </c>
      <c r="N1007" s="12">
        <v>0</v>
      </c>
      <c r="O1007" s="12">
        <v>0</v>
      </c>
      <c r="P1007" s="12">
        <v>0</v>
      </c>
      <c r="Q1007" s="12" t="s">
        <v>3030</v>
      </c>
      <c r="R1007" s="12" t="s">
        <v>3031</v>
      </c>
      <c r="S1007" s="12" t="s">
        <v>3032</v>
      </c>
    </row>
    <row r="1008" spans="1:19" ht="15" customHeight="1" x14ac:dyDescent="0.25">
      <c r="A1008" s="12" t="s">
        <v>4040</v>
      </c>
      <c r="B1008" s="12" t="s">
        <v>276</v>
      </c>
      <c r="C1008" s="12" t="s">
        <v>277</v>
      </c>
      <c r="D1008" s="12" t="s">
        <v>279</v>
      </c>
      <c r="E1008" s="12" t="s">
        <v>280</v>
      </c>
      <c r="F1008" s="12" t="s">
        <v>76</v>
      </c>
      <c r="G1008" s="12" t="s">
        <v>77</v>
      </c>
      <c r="H1008" s="12">
        <v>25</v>
      </c>
      <c r="I1008" s="12">
        <v>1</v>
      </c>
      <c r="J1008" s="12" t="s">
        <v>1318</v>
      </c>
      <c r="K1008" s="12" t="s">
        <v>1318</v>
      </c>
      <c r="L1008" s="12" t="s">
        <v>3029</v>
      </c>
      <c r="M1008" s="12">
        <v>0</v>
      </c>
      <c r="N1008" s="12">
        <v>0</v>
      </c>
      <c r="O1008" s="12">
        <v>0</v>
      </c>
      <c r="P1008" s="12">
        <v>0</v>
      </c>
      <c r="Q1008" s="12" t="s">
        <v>3030</v>
      </c>
      <c r="R1008" s="12" t="s">
        <v>3031</v>
      </c>
      <c r="S1008" s="12" t="s">
        <v>3032</v>
      </c>
    </row>
    <row r="1009" spans="1:19" ht="15" customHeight="1" x14ac:dyDescent="0.25">
      <c r="A1009" s="12" t="s">
        <v>4041</v>
      </c>
      <c r="B1009" s="12" t="s">
        <v>276</v>
      </c>
      <c r="C1009" s="12" t="s">
        <v>277</v>
      </c>
      <c r="D1009" s="12" t="s">
        <v>279</v>
      </c>
      <c r="E1009" s="12" t="s">
        <v>280</v>
      </c>
      <c r="F1009" s="12" t="s">
        <v>84</v>
      </c>
      <c r="G1009" s="12" t="s">
        <v>85</v>
      </c>
      <c r="H1009" s="12">
        <v>25</v>
      </c>
      <c r="I1009" s="12">
        <v>1</v>
      </c>
      <c r="J1009" s="12" t="s">
        <v>1318</v>
      </c>
      <c r="K1009" s="12" t="s">
        <v>1318</v>
      </c>
      <c r="L1009" s="12" t="s">
        <v>3029</v>
      </c>
      <c r="M1009" s="12">
        <v>0</v>
      </c>
      <c r="N1009" s="12">
        <v>0</v>
      </c>
      <c r="O1009" s="12">
        <v>0</v>
      </c>
      <c r="P1009" s="12">
        <v>0</v>
      </c>
      <c r="Q1009" s="12" t="s">
        <v>3030</v>
      </c>
      <c r="R1009" s="12" t="s">
        <v>3031</v>
      </c>
      <c r="S1009" s="12" t="s">
        <v>3032</v>
      </c>
    </row>
    <row r="1010" spans="1:19" ht="15" customHeight="1" x14ac:dyDescent="0.25">
      <c r="A1010" s="12" t="s">
        <v>4042</v>
      </c>
      <c r="B1010" s="12" t="s">
        <v>276</v>
      </c>
      <c r="C1010" s="12" t="s">
        <v>277</v>
      </c>
      <c r="D1010" s="12" t="s">
        <v>254</v>
      </c>
      <c r="E1010" s="12" t="s">
        <v>255</v>
      </c>
      <c r="F1010" s="12" t="s">
        <v>4</v>
      </c>
      <c r="G1010" s="12" t="s">
        <v>5</v>
      </c>
      <c r="H1010" s="12">
        <v>25</v>
      </c>
      <c r="I1010" s="12">
        <v>2.2000000000000002</v>
      </c>
      <c r="J1010" s="12" t="s">
        <v>1318</v>
      </c>
      <c r="K1010" s="12" t="s">
        <v>3028</v>
      </c>
      <c r="L1010" s="12" t="s">
        <v>3029</v>
      </c>
      <c r="M1010" s="12">
        <v>0</v>
      </c>
      <c r="N1010" s="12">
        <v>0</v>
      </c>
      <c r="O1010" s="12">
        <v>0</v>
      </c>
      <c r="P1010" s="12">
        <v>0</v>
      </c>
      <c r="Q1010" s="12" t="s">
        <v>3030</v>
      </c>
      <c r="R1010" s="12" t="s">
        <v>3031</v>
      </c>
      <c r="S1010" s="12" t="s">
        <v>3032</v>
      </c>
    </row>
    <row r="1011" spans="1:19" ht="15" customHeight="1" x14ac:dyDescent="0.25">
      <c r="A1011" s="12" t="s">
        <v>4043</v>
      </c>
      <c r="B1011" s="12" t="s">
        <v>276</v>
      </c>
      <c r="C1011" s="12" t="s">
        <v>277</v>
      </c>
      <c r="D1011" s="12" t="s">
        <v>254</v>
      </c>
      <c r="E1011" s="12" t="s">
        <v>255</v>
      </c>
      <c r="F1011" s="12" t="s">
        <v>26</v>
      </c>
      <c r="G1011" s="12" t="s">
        <v>27</v>
      </c>
      <c r="H1011" s="12">
        <v>25</v>
      </c>
      <c r="I1011" s="12">
        <v>2.2000000000000002</v>
      </c>
      <c r="J1011" s="12" t="s">
        <v>1318</v>
      </c>
      <c r="K1011" s="12" t="s">
        <v>3028</v>
      </c>
      <c r="L1011" s="12" t="s">
        <v>3029</v>
      </c>
      <c r="M1011" s="12">
        <v>0</v>
      </c>
      <c r="N1011" s="12">
        <v>0</v>
      </c>
      <c r="O1011" s="12">
        <v>0</v>
      </c>
      <c r="P1011" s="12">
        <v>0</v>
      </c>
      <c r="Q1011" s="12" t="s">
        <v>3030</v>
      </c>
      <c r="R1011" s="12" t="s">
        <v>3031</v>
      </c>
      <c r="S1011" s="12" t="s">
        <v>3032</v>
      </c>
    </row>
    <row r="1012" spans="1:19" ht="15" customHeight="1" x14ac:dyDescent="0.25">
      <c r="A1012" s="12" t="s">
        <v>4044</v>
      </c>
      <c r="B1012" s="12" t="s">
        <v>276</v>
      </c>
      <c r="C1012" s="12" t="s">
        <v>277</v>
      </c>
      <c r="D1012" s="12" t="s">
        <v>254</v>
      </c>
      <c r="E1012" s="12" t="s">
        <v>255</v>
      </c>
      <c r="F1012" s="12" t="s">
        <v>30</v>
      </c>
      <c r="G1012" s="12" t="s">
        <v>31</v>
      </c>
      <c r="H1012" s="12">
        <v>25</v>
      </c>
      <c r="I1012" s="12">
        <v>2.2000000000000002</v>
      </c>
      <c r="J1012" s="12" t="s">
        <v>1318</v>
      </c>
      <c r="K1012" s="12" t="s">
        <v>3028</v>
      </c>
      <c r="L1012" s="12" t="s">
        <v>3029</v>
      </c>
      <c r="M1012" s="12">
        <v>0</v>
      </c>
      <c r="N1012" s="12">
        <v>0</v>
      </c>
      <c r="O1012" s="12">
        <v>0</v>
      </c>
      <c r="P1012" s="12">
        <v>0</v>
      </c>
      <c r="Q1012" s="12" t="s">
        <v>3030</v>
      </c>
      <c r="R1012" s="12" t="s">
        <v>3031</v>
      </c>
      <c r="S1012" s="12" t="s">
        <v>3032</v>
      </c>
    </row>
    <row r="1013" spans="1:19" ht="15" customHeight="1" x14ac:dyDescent="0.25">
      <c r="A1013" s="12" t="s">
        <v>4045</v>
      </c>
      <c r="B1013" s="12" t="s">
        <v>276</v>
      </c>
      <c r="C1013" s="12" t="s">
        <v>277</v>
      </c>
      <c r="D1013" s="12" t="s">
        <v>254</v>
      </c>
      <c r="E1013" s="12" t="s">
        <v>255</v>
      </c>
      <c r="F1013" s="12" t="s">
        <v>34</v>
      </c>
      <c r="G1013" s="12" t="s">
        <v>35</v>
      </c>
      <c r="H1013" s="12">
        <v>25</v>
      </c>
      <c r="I1013" s="12">
        <v>2.2000000000000002</v>
      </c>
      <c r="J1013" s="12" t="s">
        <v>1318</v>
      </c>
      <c r="K1013" s="12" t="s">
        <v>3028</v>
      </c>
      <c r="L1013" s="12" t="s">
        <v>3029</v>
      </c>
      <c r="M1013" s="12">
        <v>0</v>
      </c>
      <c r="N1013" s="12">
        <v>2</v>
      </c>
      <c r="O1013" s="12">
        <v>0</v>
      </c>
      <c r="P1013" s="12">
        <v>1</v>
      </c>
      <c r="Q1013" s="12" t="s">
        <v>3030</v>
      </c>
      <c r="R1013" s="12" t="s">
        <v>3034</v>
      </c>
      <c r="S1013" s="12" t="s">
        <v>3032</v>
      </c>
    </row>
    <row r="1014" spans="1:19" ht="15" customHeight="1" x14ac:dyDescent="0.25">
      <c r="A1014" s="12" t="s">
        <v>4046</v>
      </c>
      <c r="B1014" s="12" t="s">
        <v>276</v>
      </c>
      <c r="C1014" s="12" t="s">
        <v>277</v>
      </c>
      <c r="D1014" s="12" t="s">
        <v>254</v>
      </c>
      <c r="E1014" s="12" t="s">
        <v>255</v>
      </c>
      <c r="F1014" s="12" t="s">
        <v>52</v>
      </c>
      <c r="G1014" s="12" t="s">
        <v>53</v>
      </c>
      <c r="H1014" s="12">
        <v>25</v>
      </c>
      <c r="I1014" s="12">
        <v>2.2000000000000002</v>
      </c>
      <c r="J1014" s="12" t="s">
        <v>1318</v>
      </c>
      <c r="K1014" s="12" t="s">
        <v>3028</v>
      </c>
      <c r="L1014" s="12" t="s">
        <v>3029</v>
      </c>
      <c r="M1014" s="12">
        <v>1</v>
      </c>
      <c r="N1014" s="12">
        <v>0</v>
      </c>
      <c r="O1014" s="12">
        <v>0</v>
      </c>
      <c r="P1014" s="12">
        <v>0</v>
      </c>
      <c r="Q1014" s="12" t="s">
        <v>3030</v>
      </c>
      <c r="R1014" s="12" t="s">
        <v>3034</v>
      </c>
      <c r="S1014" s="12" t="s">
        <v>3032</v>
      </c>
    </row>
    <row r="1015" spans="1:19" ht="15" customHeight="1" x14ac:dyDescent="0.25">
      <c r="A1015" s="12" t="s">
        <v>4047</v>
      </c>
      <c r="B1015" s="12" t="s">
        <v>276</v>
      </c>
      <c r="C1015" s="12" t="s">
        <v>277</v>
      </c>
      <c r="D1015" s="12" t="s">
        <v>254</v>
      </c>
      <c r="E1015" s="12" t="s">
        <v>255</v>
      </c>
      <c r="F1015" s="12" t="s">
        <v>72</v>
      </c>
      <c r="G1015" s="12" t="s">
        <v>73</v>
      </c>
      <c r="H1015" s="12">
        <v>25</v>
      </c>
      <c r="I1015" s="12">
        <v>2.2000000000000002</v>
      </c>
      <c r="J1015" s="12" t="s">
        <v>1318</v>
      </c>
      <c r="K1015" s="12" t="s">
        <v>3028</v>
      </c>
      <c r="L1015" s="12" t="s">
        <v>3029</v>
      </c>
      <c r="M1015" s="12">
        <v>0</v>
      </c>
      <c r="N1015" s="12">
        <v>0</v>
      </c>
      <c r="O1015" s="12">
        <v>0</v>
      </c>
      <c r="P1015" s="12">
        <v>0</v>
      </c>
      <c r="Q1015" s="12" t="s">
        <v>3030</v>
      </c>
      <c r="R1015" s="12" t="s">
        <v>3031</v>
      </c>
      <c r="S1015" s="12" t="s">
        <v>3032</v>
      </c>
    </row>
    <row r="1016" spans="1:19" ht="15" customHeight="1" x14ac:dyDescent="0.25">
      <c r="A1016" s="12" t="s">
        <v>4048</v>
      </c>
      <c r="B1016" s="12" t="s">
        <v>276</v>
      </c>
      <c r="C1016" s="12" t="s">
        <v>277</v>
      </c>
      <c r="D1016" s="12" t="s">
        <v>254</v>
      </c>
      <c r="E1016" s="12" t="s">
        <v>255</v>
      </c>
      <c r="F1016" s="12" t="s">
        <v>76</v>
      </c>
      <c r="G1016" s="12" t="s">
        <v>77</v>
      </c>
      <c r="H1016" s="12">
        <v>25</v>
      </c>
      <c r="I1016" s="12">
        <v>2.2000000000000002</v>
      </c>
      <c r="J1016" s="12" t="s">
        <v>1318</v>
      </c>
      <c r="K1016" s="12" t="s">
        <v>3028</v>
      </c>
      <c r="L1016" s="12" t="s">
        <v>3029</v>
      </c>
      <c r="M1016" s="12">
        <v>0</v>
      </c>
      <c r="N1016" s="12">
        <v>0</v>
      </c>
      <c r="O1016" s="12">
        <v>0</v>
      </c>
      <c r="P1016" s="12">
        <v>0</v>
      </c>
      <c r="Q1016" s="12" t="s">
        <v>3030</v>
      </c>
      <c r="R1016" s="12" t="s">
        <v>3031</v>
      </c>
      <c r="S1016" s="12" t="s">
        <v>3032</v>
      </c>
    </row>
    <row r="1017" spans="1:19" ht="15" customHeight="1" x14ac:dyDescent="0.25">
      <c r="A1017" s="12" t="s">
        <v>4049</v>
      </c>
      <c r="B1017" s="12" t="s">
        <v>276</v>
      </c>
      <c r="C1017" s="12" t="s">
        <v>277</v>
      </c>
      <c r="D1017" s="12" t="s">
        <v>254</v>
      </c>
      <c r="E1017" s="12" t="s">
        <v>255</v>
      </c>
      <c r="F1017" s="12" t="s">
        <v>84</v>
      </c>
      <c r="G1017" s="12" t="s">
        <v>85</v>
      </c>
      <c r="H1017" s="12">
        <v>25</v>
      </c>
      <c r="I1017" s="12">
        <v>2.2000000000000002</v>
      </c>
      <c r="J1017" s="12" t="s">
        <v>1318</v>
      </c>
      <c r="K1017" s="12" t="s">
        <v>3028</v>
      </c>
      <c r="L1017" s="12" t="s">
        <v>3029</v>
      </c>
      <c r="M1017" s="12">
        <v>0</v>
      </c>
      <c r="N1017" s="12">
        <v>1</v>
      </c>
      <c r="O1017" s="12">
        <v>0</v>
      </c>
      <c r="P1017" s="12">
        <v>0</v>
      </c>
      <c r="Q1017" s="12" t="s">
        <v>3030</v>
      </c>
      <c r="R1017" s="12" t="s">
        <v>3034</v>
      </c>
      <c r="S1017" s="12" t="s">
        <v>3032</v>
      </c>
    </row>
    <row r="1018" spans="1:19" ht="15" customHeight="1" x14ac:dyDescent="0.25">
      <c r="A1018" s="12" t="s">
        <v>4050</v>
      </c>
      <c r="B1018" s="12" t="s">
        <v>279</v>
      </c>
      <c r="C1018" s="12" t="s">
        <v>280</v>
      </c>
      <c r="D1018" s="12" t="s">
        <v>276</v>
      </c>
      <c r="E1018" s="12" t="s">
        <v>277</v>
      </c>
      <c r="F1018" s="12" t="s">
        <v>26</v>
      </c>
      <c r="G1018" s="12" t="s">
        <v>27</v>
      </c>
      <c r="H1018" s="12">
        <v>25</v>
      </c>
      <c r="I1018" s="12">
        <v>1</v>
      </c>
      <c r="J1018" s="12" t="s">
        <v>1318</v>
      </c>
      <c r="K1018" s="12" t="s">
        <v>1318</v>
      </c>
      <c r="L1018" s="12" t="s">
        <v>3029</v>
      </c>
      <c r="M1018" s="12">
        <v>0</v>
      </c>
      <c r="N1018" s="12">
        <v>1</v>
      </c>
      <c r="O1018" s="12">
        <v>0</v>
      </c>
      <c r="P1018" s="12">
        <v>0</v>
      </c>
      <c r="Q1018" s="12" t="s">
        <v>3030</v>
      </c>
      <c r="R1018" s="12" t="s">
        <v>3034</v>
      </c>
      <c r="S1018" s="12" t="s">
        <v>3032</v>
      </c>
    </row>
    <row r="1019" spans="1:19" ht="15" customHeight="1" x14ac:dyDescent="0.25">
      <c r="A1019" s="12" t="s">
        <v>4051</v>
      </c>
      <c r="B1019" s="12" t="s">
        <v>279</v>
      </c>
      <c r="C1019" s="12" t="s">
        <v>280</v>
      </c>
      <c r="D1019" s="12" t="s">
        <v>276</v>
      </c>
      <c r="E1019" s="12" t="s">
        <v>277</v>
      </c>
      <c r="F1019" s="12" t="s">
        <v>30</v>
      </c>
      <c r="G1019" s="12" t="s">
        <v>31</v>
      </c>
      <c r="H1019" s="12">
        <v>25</v>
      </c>
      <c r="I1019" s="12">
        <v>1</v>
      </c>
      <c r="J1019" s="12" t="s">
        <v>1318</v>
      </c>
      <c r="K1019" s="12" t="s">
        <v>1318</v>
      </c>
      <c r="L1019" s="12" t="s">
        <v>3029</v>
      </c>
      <c r="M1019" s="12">
        <v>0</v>
      </c>
      <c r="N1019" s="12">
        <v>0</v>
      </c>
      <c r="O1019" s="12">
        <v>0</v>
      </c>
      <c r="P1019" s="12">
        <v>0</v>
      </c>
      <c r="Q1019" s="12" t="s">
        <v>3030</v>
      </c>
      <c r="R1019" s="12" t="s">
        <v>3031</v>
      </c>
      <c r="S1019" s="12" t="s">
        <v>3032</v>
      </c>
    </row>
    <row r="1020" spans="1:19" ht="15" customHeight="1" x14ac:dyDescent="0.25">
      <c r="A1020" s="12" t="s">
        <v>4052</v>
      </c>
      <c r="B1020" s="12" t="s">
        <v>279</v>
      </c>
      <c r="C1020" s="12" t="s">
        <v>280</v>
      </c>
      <c r="D1020" s="12" t="s">
        <v>276</v>
      </c>
      <c r="E1020" s="12" t="s">
        <v>277</v>
      </c>
      <c r="F1020" s="12" t="s">
        <v>34</v>
      </c>
      <c r="G1020" s="12" t="s">
        <v>35</v>
      </c>
      <c r="H1020" s="12">
        <v>25</v>
      </c>
      <c r="I1020" s="12">
        <v>1</v>
      </c>
      <c r="J1020" s="12" t="s">
        <v>1318</v>
      </c>
      <c r="K1020" s="12" t="s">
        <v>1318</v>
      </c>
      <c r="L1020" s="12" t="s">
        <v>3029</v>
      </c>
      <c r="M1020" s="12">
        <v>0</v>
      </c>
      <c r="N1020" s="12">
        <v>2</v>
      </c>
      <c r="O1020" s="12">
        <v>0</v>
      </c>
      <c r="P1020" s="12">
        <v>1</v>
      </c>
      <c r="Q1020" s="12" t="s">
        <v>3030</v>
      </c>
      <c r="R1020" s="12" t="s">
        <v>3034</v>
      </c>
      <c r="S1020" s="12" t="s">
        <v>3032</v>
      </c>
    </row>
    <row r="1021" spans="1:19" ht="15" customHeight="1" x14ac:dyDescent="0.25">
      <c r="A1021" s="12" t="s">
        <v>4053</v>
      </c>
      <c r="B1021" s="12" t="s">
        <v>279</v>
      </c>
      <c r="C1021" s="12" t="s">
        <v>280</v>
      </c>
      <c r="D1021" s="12" t="s">
        <v>276</v>
      </c>
      <c r="E1021" s="12" t="s">
        <v>277</v>
      </c>
      <c r="F1021" s="12" t="s">
        <v>52</v>
      </c>
      <c r="G1021" s="12" t="s">
        <v>53</v>
      </c>
      <c r="H1021" s="12">
        <v>25</v>
      </c>
      <c r="I1021" s="12">
        <v>1</v>
      </c>
      <c r="J1021" s="12" t="s">
        <v>1318</v>
      </c>
      <c r="K1021" s="12" t="s">
        <v>1318</v>
      </c>
      <c r="L1021" s="12" t="s">
        <v>3029</v>
      </c>
      <c r="M1021" s="12">
        <v>0</v>
      </c>
      <c r="N1021" s="12">
        <v>0</v>
      </c>
      <c r="O1021" s="12">
        <v>0</v>
      </c>
      <c r="P1021" s="12">
        <v>0</v>
      </c>
      <c r="Q1021" s="12" t="s">
        <v>3030</v>
      </c>
      <c r="R1021" s="12" t="s">
        <v>3031</v>
      </c>
      <c r="S1021" s="12" t="s">
        <v>3032</v>
      </c>
    </row>
    <row r="1022" spans="1:19" ht="15" customHeight="1" x14ac:dyDescent="0.25">
      <c r="A1022" s="12" t="s">
        <v>4054</v>
      </c>
      <c r="B1022" s="12" t="s">
        <v>279</v>
      </c>
      <c r="C1022" s="12" t="s">
        <v>280</v>
      </c>
      <c r="D1022" s="12" t="s">
        <v>276</v>
      </c>
      <c r="E1022" s="12" t="s">
        <v>277</v>
      </c>
      <c r="F1022" s="12" t="s">
        <v>72</v>
      </c>
      <c r="G1022" s="12" t="s">
        <v>73</v>
      </c>
      <c r="H1022" s="12">
        <v>25</v>
      </c>
      <c r="I1022" s="12">
        <v>1</v>
      </c>
      <c r="J1022" s="12" t="s">
        <v>1318</v>
      </c>
      <c r="K1022" s="12" t="s">
        <v>1318</v>
      </c>
      <c r="L1022" s="12" t="s">
        <v>3029</v>
      </c>
      <c r="M1022" s="12">
        <v>0</v>
      </c>
      <c r="N1022" s="12">
        <v>0</v>
      </c>
      <c r="O1022" s="12">
        <v>0</v>
      </c>
      <c r="P1022" s="12">
        <v>0</v>
      </c>
      <c r="Q1022" s="12" t="s">
        <v>3030</v>
      </c>
      <c r="R1022" s="12" t="s">
        <v>3031</v>
      </c>
      <c r="S1022" s="12" t="s">
        <v>3032</v>
      </c>
    </row>
    <row r="1023" spans="1:19" ht="15" customHeight="1" x14ac:dyDescent="0.25">
      <c r="A1023" s="12" t="s">
        <v>4055</v>
      </c>
      <c r="B1023" s="12" t="s">
        <v>279</v>
      </c>
      <c r="C1023" s="12" t="s">
        <v>280</v>
      </c>
      <c r="D1023" s="12" t="s">
        <v>276</v>
      </c>
      <c r="E1023" s="12" t="s">
        <v>277</v>
      </c>
      <c r="F1023" s="12" t="s">
        <v>76</v>
      </c>
      <c r="G1023" s="12" t="s">
        <v>77</v>
      </c>
      <c r="H1023" s="12">
        <v>25</v>
      </c>
      <c r="I1023" s="12">
        <v>1</v>
      </c>
      <c r="J1023" s="12" t="s">
        <v>1318</v>
      </c>
      <c r="K1023" s="12" t="s">
        <v>1318</v>
      </c>
      <c r="L1023" s="12" t="s">
        <v>3029</v>
      </c>
      <c r="M1023" s="12">
        <v>0</v>
      </c>
      <c r="N1023" s="12">
        <v>0</v>
      </c>
      <c r="O1023" s="12">
        <v>0</v>
      </c>
      <c r="P1023" s="12">
        <v>0</v>
      </c>
      <c r="Q1023" s="12" t="s">
        <v>3030</v>
      </c>
      <c r="R1023" s="12" t="s">
        <v>3031</v>
      </c>
      <c r="S1023" s="12" t="s">
        <v>3032</v>
      </c>
    </row>
    <row r="1024" spans="1:19" ht="15" customHeight="1" x14ac:dyDescent="0.25">
      <c r="A1024" s="12" t="s">
        <v>4056</v>
      </c>
      <c r="B1024" s="12" t="s">
        <v>279</v>
      </c>
      <c r="C1024" s="12" t="s">
        <v>280</v>
      </c>
      <c r="D1024" s="12" t="s">
        <v>276</v>
      </c>
      <c r="E1024" s="12" t="s">
        <v>277</v>
      </c>
      <c r="F1024" s="12" t="s">
        <v>84</v>
      </c>
      <c r="G1024" s="12" t="s">
        <v>85</v>
      </c>
      <c r="H1024" s="12">
        <v>25</v>
      </c>
      <c r="I1024" s="12">
        <v>1</v>
      </c>
      <c r="J1024" s="12" t="s">
        <v>1318</v>
      </c>
      <c r="K1024" s="12" t="s">
        <v>1318</v>
      </c>
      <c r="L1024" s="12" t="s">
        <v>3029</v>
      </c>
      <c r="M1024" s="12">
        <v>0</v>
      </c>
      <c r="N1024" s="12">
        <v>1</v>
      </c>
      <c r="O1024" s="12">
        <v>0</v>
      </c>
      <c r="P1024" s="12">
        <v>0</v>
      </c>
      <c r="Q1024" s="12" t="s">
        <v>3030</v>
      </c>
      <c r="R1024" s="12" t="s">
        <v>3034</v>
      </c>
      <c r="S1024" s="12" t="s">
        <v>3032</v>
      </c>
    </row>
    <row r="1025" spans="1:19" ht="15" customHeight="1" x14ac:dyDescent="0.25">
      <c r="A1025" s="12" t="s">
        <v>4057</v>
      </c>
      <c r="B1025" s="12" t="s">
        <v>279</v>
      </c>
      <c r="C1025" s="12" t="s">
        <v>280</v>
      </c>
      <c r="D1025" s="12" t="s">
        <v>162</v>
      </c>
      <c r="E1025" s="12" t="s">
        <v>163</v>
      </c>
      <c r="F1025" s="12" t="s">
        <v>26</v>
      </c>
      <c r="G1025" s="12" t="s">
        <v>27</v>
      </c>
      <c r="H1025" s="12">
        <v>25</v>
      </c>
      <c r="I1025" s="12">
        <v>2</v>
      </c>
      <c r="J1025" s="12" t="s">
        <v>1318</v>
      </c>
      <c r="K1025" s="12" t="s">
        <v>3028</v>
      </c>
      <c r="L1025" s="12" t="s">
        <v>3029</v>
      </c>
      <c r="M1025" s="12">
        <v>0</v>
      </c>
      <c r="N1025" s="12">
        <v>0</v>
      </c>
      <c r="O1025" s="12">
        <v>0</v>
      </c>
      <c r="P1025" s="12">
        <v>0</v>
      </c>
      <c r="Q1025" s="12" t="s">
        <v>3030</v>
      </c>
      <c r="R1025" s="12" t="s">
        <v>3031</v>
      </c>
      <c r="S1025" s="12" t="s">
        <v>3032</v>
      </c>
    </row>
    <row r="1026" spans="1:19" ht="15" customHeight="1" x14ac:dyDescent="0.25">
      <c r="A1026" s="12" t="s">
        <v>4058</v>
      </c>
      <c r="B1026" s="12" t="s">
        <v>279</v>
      </c>
      <c r="C1026" s="12" t="s">
        <v>280</v>
      </c>
      <c r="D1026" s="12" t="s">
        <v>162</v>
      </c>
      <c r="E1026" s="12" t="s">
        <v>163</v>
      </c>
      <c r="F1026" s="12" t="s">
        <v>30</v>
      </c>
      <c r="G1026" s="12" t="s">
        <v>31</v>
      </c>
      <c r="H1026" s="12">
        <v>25</v>
      </c>
      <c r="I1026" s="12">
        <v>2</v>
      </c>
      <c r="J1026" s="12" t="s">
        <v>1318</v>
      </c>
      <c r="K1026" s="12" t="s">
        <v>3028</v>
      </c>
      <c r="L1026" s="12" t="s">
        <v>3029</v>
      </c>
      <c r="M1026" s="12">
        <v>0</v>
      </c>
      <c r="N1026" s="12">
        <v>0</v>
      </c>
      <c r="O1026" s="12">
        <v>0</v>
      </c>
      <c r="P1026" s="12">
        <v>0</v>
      </c>
      <c r="Q1026" s="12" t="s">
        <v>3030</v>
      </c>
      <c r="R1026" s="12" t="s">
        <v>3031</v>
      </c>
      <c r="S1026" s="12" t="s">
        <v>3032</v>
      </c>
    </row>
    <row r="1027" spans="1:19" ht="15" customHeight="1" x14ac:dyDescent="0.25">
      <c r="A1027" s="12" t="s">
        <v>4059</v>
      </c>
      <c r="B1027" s="12" t="s">
        <v>279</v>
      </c>
      <c r="C1027" s="12" t="s">
        <v>280</v>
      </c>
      <c r="D1027" s="12" t="s">
        <v>162</v>
      </c>
      <c r="E1027" s="12" t="s">
        <v>163</v>
      </c>
      <c r="F1027" s="12" t="s">
        <v>34</v>
      </c>
      <c r="G1027" s="12" t="s">
        <v>35</v>
      </c>
      <c r="H1027" s="12">
        <v>25</v>
      </c>
      <c r="I1027" s="12">
        <v>2</v>
      </c>
      <c r="J1027" s="12" t="s">
        <v>1318</v>
      </c>
      <c r="K1027" s="12" t="s">
        <v>3028</v>
      </c>
      <c r="L1027" s="12" t="s">
        <v>3029</v>
      </c>
      <c r="M1027" s="12">
        <v>0</v>
      </c>
      <c r="N1027" s="12">
        <v>1</v>
      </c>
      <c r="O1027" s="12">
        <v>0</v>
      </c>
      <c r="P1027" s="12">
        <v>0</v>
      </c>
      <c r="Q1027" s="12" t="s">
        <v>3030</v>
      </c>
      <c r="R1027" s="12" t="s">
        <v>3034</v>
      </c>
      <c r="S1027" s="12" t="s">
        <v>3032</v>
      </c>
    </row>
    <row r="1028" spans="1:19" ht="15" customHeight="1" x14ac:dyDescent="0.25">
      <c r="A1028" s="12" t="s">
        <v>4060</v>
      </c>
      <c r="B1028" s="12" t="s">
        <v>279</v>
      </c>
      <c r="C1028" s="12" t="s">
        <v>280</v>
      </c>
      <c r="D1028" s="12" t="s">
        <v>162</v>
      </c>
      <c r="E1028" s="12" t="s">
        <v>163</v>
      </c>
      <c r="F1028" s="12" t="s">
        <v>52</v>
      </c>
      <c r="G1028" s="12" t="s">
        <v>53</v>
      </c>
      <c r="H1028" s="12">
        <v>25</v>
      </c>
      <c r="I1028" s="12">
        <v>2</v>
      </c>
      <c r="J1028" s="12" t="s">
        <v>1318</v>
      </c>
      <c r="K1028" s="12" t="s">
        <v>3028</v>
      </c>
      <c r="L1028" s="12" t="s">
        <v>3029</v>
      </c>
      <c r="M1028" s="12">
        <v>0</v>
      </c>
      <c r="N1028" s="12">
        <v>0</v>
      </c>
      <c r="O1028" s="12">
        <v>0</v>
      </c>
      <c r="P1028" s="12">
        <v>0</v>
      </c>
      <c r="Q1028" s="12" t="s">
        <v>3030</v>
      </c>
      <c r="R1028" s="12" t="s">
        <v>3031</v>
      </c>
      <c r="S1028" s="12" t="s">
        <v>3032</v>
      </c>
    </row>
    <row r="1029" spans="1:19" ht="15" customHeight="1" x14ac:dyDescent="0.25">
      <c r="A1029" s="12" t="s">
        <v>4061</v>
      </c>
      <c r="B1029" s="12" t="s">
        <v>279</v>
      </c>
      <c r="C1029" s="12" t="s">
        <v>280</v>
      </c>
      <c r="D1029" s="12" t="s">
        <v>162</v>
      </c>
      <c r="E1029" s="12" t="s">
        <v>163</v>
      </c>
      <c r="F1029" s="12" t="s">
        <v>72</v>
      </c>
      <c r="G1029" s="12" t="s">
        <v>73</v>
      </c>
      <c r="H1029" s="12">
        <v>25</v>
      </c>
      <c r="I1029" s="12">
        <v>2</v>
      </c>
      <c r="J1029" s="12" t="s">
        <v>1318</v>
      </c>
      <c r="K1029" s="12" t="s">
        <v>3028</v>
      </c>
      <c r="L1029" s="12" t="s">
        <v>3029</v>
      </c>
      <c r="M1029" s="12">
        <v>0</v>
      </c>
      <c r="N1029" s="12">
        <v>0</v>
      </c>
      <c r="O1029" s="12">
        <v>0</v>
      </c>
      <c r="P1029" s="12">
        <v>0</v>
      </c>
      <c r="Q1029" s="12" t="s">
        <v>3030</v>
      </c>
      <c r="R1029" s="12" t="s">
        <v>3031</v>
      </c>
      <c r="S1029" s="12" t="s">
        <v>3032</v>
      </c>
    </row>
    <row r="1030" spans="1:19" ht="15" customHeight="1" x14ac:dyDescent="0.25">
      <c r="A1030" s="12" t="s">
        <v>4062</v>
      </c>
      <c r="B1030" s="12" t="s">
        <v>279</v>
      </c>
      <c r="C1030" s="12" t="s">
        <v>280</v>
      </c>
      <c r="D1030" s="12" t="s">
        <v>162</v>
      </c>
      <c r="E1030" s="12" t="s">
        <v>163</v>
      </c>
      <c r="F1030" s="12" t="s">
        <v>76</v>
      </c>
      <c r="G1030" s="12" t="s">
        <v>77</v>
      </c>
      <c r="H1030" s="12">
        <v>25</v>
      </c>
      <c r="I1030" s="12">
        <v>2</v>
      </c>
      <c r="J1030" s="12" t="s">
        <v>1318</v>
      </c>
      <c r="K1030" s="12" t="s">
        <v>3028</v>
      </c>
      <c r="L1030" s="12" t="s">
        <v>3029</v>
      </c>
      <c r="M1030" s="12">
        <v>0</v>
      </c>
      <c r="N1030" s="12">
        <v>0</v>
      </c>
      <c r="O1030" s="12">
        <v>0</v>
      </c>
      <c r="P1030" s="12">
        <v>0</v>
      </c>
      <c r="Q1030" s="12" t="s">
        <v>3030</v>
      </c>
      <c r="R1030" s="12" t="s">
        <v>3031</v>
      </c>
      <c r="S1030" s="12" t="s">
        <v>3032</v>
      </c>
    </row>
    <row r="1031" spans="1:19" ht="15" customHeight="1" x14ac:dyDescent="0.25">
      <c r="A1031" s="12" t="s">
        <v>4063</v>
      </c>
      <c r="B1031" s="12" t="s">
        <v>279</v>
      </c>
      <c r="C1031" s="12" t="s">
        <v>280</v>
      </c>
      <c r="D1031" s="12" t="s">
        <v>162</v>
      </c>
      <c r="E1031" s="12" t="s">
        <v>163</v>
      </c>
      <c r="F1031" s="12" t="s">
        <v>84</v>
      </c>
      <c r="G1031" s="12" t="s">
        <v>85</v>
      </c>
      <c r="H1031" s="12">
        <v>25</v>
      </c>
      <c r="I1031" s="12">
        <v>2</v>
      </c>
      <c r="J1031" s="12" t="s">
        <v>1318</v>
      </c>
      <c r="K1031" s="12" t="s">
        <v>3028</v>
      </c>
      <c r="L1031" s="12" t="s">
        <v>3029</v>
      </c>
      <c r="M1031" s="12">
        <v>0</v>
      </c>
      <c r="N1031" s="12">
        <v>1</v>
      </c>
      <c r="O1031" s="12">
        <v>0</v>
      </c>
      <c r="P1031" s="12">
        <v>0</v>
      </c>
      <c r="Q1031" s="12" t="s">
        <v>3030</v>
      </c>
      <c r="R1031" s="12" t="s">
        <v>3034</v>
      </c>
      <c r="S1031" s="12" t="s">
        <v>3032</v>
      </c>
    </row>
    <row r="1032" spans="1:19" ht="15" customHeight="1" x14ac:dyDescent="0.25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</row>
    <row r="1033" spans="1:19" ht="15" customHeight="1" x14ac:dyDescent="0.25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</row>
    <row r="1034" spans="1:19" ht="15" customHeight="1" x14ac:dyDescent="0.25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</row>
    <row r="1035" spans="1:19" ht="15" customHeight="1" x14ac:dyDescent="0.25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</row>
    <row r="1036" spans="1:19" ht="15" customHeight="1" x14ac:dyDescent="0.25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</row>
    <row r="1037" spans="1:19" ht="15" customHeight="1" x14ac:dyDescent="0.25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</row>
    <row r="1038" spans="1:19" ht="15" customHeight="1" x14ac:dyDescent="0.25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</row>
    <row r="1039" spans="1:19" ht="15" customHeight="1" x14ac:dyDescent="0.25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</row>
    <row r="1040" spans="1:19" ht="15" customHeight="1" x14ac:dyDescent="0.25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</row>
    <row r="1041" spans="1:19" ht="15" customHeight="1" x14ac:dyDescent="0.25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</row>
    <row r="1042" spans="1:19" ht="15" customHeight="1" x14ac:dyDescent="0.25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</row>
    <row r="1043" spans="1:19" ht="15" customHeight="1" x14ac:dyDescent="0.25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</row>
    <row r="1044" spans="1:19" ht="15" customHeight="1" x14ac:dyDescent="0.25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</row>
    <row r="1045" spans="1:19" ht="15" customHeight="1" x14ac:dyDescent="0.25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</row>
    <row r="1046" spans="1:19" ht="15" customHeight="1" x14ac:dyDescent="0.25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</row>
    <row r="1047" spans="1:19" ht="15" customHeight="1" x14ac:dyDescent="0.25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</row>
    <row r="1048" spans="1:19" ht="15" customHeight="1" x14ac:dyDescent="0.25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</row>
    <row r="1049" spans="1:19" ht="15" customHeight="1" x14ac:dyDescent="0.25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</row>
    <row r="1050" spans="1:19" ht="15" customHeight="1" x14ac:dyDescent="0.25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</row>
    <row r="1051" spans="1:19" ht="15" customHeight="1" x14ac:dyDescent="0.25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65"/>
  <sheetViews>
    <sheetView zoomScaleNormal="100" workbookViewId="0"/>
  </sheetViews>
  <sheetFormatPr defaultColWidth="8.7109375" defaultRowHeight="15" customHeight="1" x14ac:dyDescent="0.25"/>
  <cols>
    <col min="1" max="1" width="16" customWidth="1"/>
    <col min="2" max="2" width="24" customWidth="1"/>
    <col min="3" max="3" width="28" customWidth="1"/>
    <col min="4" max="5" width="18" customWidth="1"/>
    <col min="6" max="6" width="20" customWidth="1"/>
    <col min="7" max="9" width="22" customWidth="1"/>
    <col min="10" max="10" width="14" customWidth="1"/>
  </cols>
  <sheetData>
    <row r="1" spans="1:10" ht="15" customHeight="1" x14ac:dyDescent="0.25">
      <c r="A1" s="34" t="s">
        <v>947</v>
      </c>
      <c r="B1" s="34" t="s">
        <v>948</v>
      </c>
      <c r="C1" s="34" t="s">
        <v>1914</v>
      </c>
      <c r="D1" s="34" t="s">
        <v>290</v>
      </c>
      <c r="E1" s="34"/>
      <c r="F1" s="34"/>
      <c r="G1" s="34"/>
      <c r="H1" s="34"/>
      <c r="I1" s="34"/>
      <c r="J1" s="34"/>
    </row>
    <row r="2" spans="1:10" ht="15" customHeight="1" x14ac:dyDescent="0.25">
      <c r="A2" s="12" t="s">
        <v>4064</v>
      </c>
      <c r="B2" s="12">
        <v>90</v>
      </c>
      <c r="C2" s="12" t="s">
        <v>1929</v>
      </c>
      <c r="D2" s="12" t="s">
        <v>4065</v>
      </c>
      <c r="E2" s="12"/>
      <c r="F2" s="12"/>
      <c r="G2" s="12"/>
      <c r="H2" s="12"/>
      <c r="I2" s="12"/>
      <c r="J2" s="12"/>
    </row>
    <row r="3" spans="1:10" ht="15" customHeight="1" x14ac:dyDescent="0.25">
      <c r="A3" s="12" t="s">
        <v>4066</v>
      </c>
      <c r="B3" s="41">
        <v>0.5</v>
      </c>
      <c r="C3" s="12" t="s">
        <v>1931</v>
      </c>
      <c r="D3" s="12" t="s">
        <v>4067</v>
      </c>
      <c r="E3" s="12"/>
      <c r="F3" s="12"/>
      <c r="G3" s="12"/>
      <c r="H3" s="12"/>
      <c r="I3" s="12"/>
      <c r="J3" s="12"/>
    </row>
    <row r="4" spans="1:10" ht="15" customHeight="1" x14ac:dyDescent="0.25">
      <c r="A4" s="12" t="s">
        <v>4068</v>
      </c>
      <c r="B4" s="41">
        <v>0.3</v>
      </c>
      <c r="C4" s="12" t="s">
        <v>1931</v>
      </c>
      <c r="D4" s="12" t="s">
        <v>4069</v>
      </c>
      <c r="E4" s="12"/>
      <c r="F4" s="12"/>
      <c r="G4" s="12"/>
      <c r="H4" s="12"/>
      <c r="I4" s="12"/>
      <c r="J4" s="12"/>
    </row>
    <row r="5" spans="1:10" ht="15" customHeight="1" x14ac:dyDescent="0.25">
      <c r="A5" s="12" t="s">
        <v>4070</v>
      </c>
      <c r="B5" s="41">
        <v>0.2</v>
      </c>
      <c r="C5" s="12" t="s">
        <v>1931</v>
      </c>
      <c r="D5" s="12" t="s">
        <v>4071</v>
      </c>
      <c r="E5" s="12"/>
      <c r="F5" s="12"/>
      <c r="G5" s="12"/>
      <c r="H5" s="12"/>
      <c r="I5" s="12"/>
      <c r="J5" s="12"/>
    </row>
    <row r="6" spans="1:10" ht="15" customHeight="1" x14ac:dyDescent="0.25">
      <c r="A6" s="12" t="s">
        <v>4072</v>
      </c>
      <c r="B6" s="41">
        <v>0.08</v>
      </c>
      <c r="C6" s="12" t="s">
        <v>1931</v>
      </c>
      <c r="D6" s="12" t="s">
        <v>4073</v>
      </c>
      <c r="E6" s="12"/>
      <c r="F6" s="12"/>
      <c r="G6" s="12"/>
      <c r="H6" s="12"/>
      <c r="I6" s="12"/>
      <c r="J6" s="12"/>
    </row>
    <row r="7" spans="1:10" ht="15" customHeight="1" x14ac:dyDescent="0.25">
      <c r="A7" s="12" t="s">
        <v>4074</v>
      </c>
      <c r="B7" s="12">
        <v>18</v>
      </c>
      <c r="C7" s="12" t="s">
        <v>1929</v>
      </c>
      <c r="D7" s="12" t="s">
        <v>4075</v>
      </c>
      <c r="E7" s="12"/>
      <c r="F7" s="12"/>
      <c r="G7" s="12"/>
      <c r="H7" s="12"/>
      <c r="I7" s="12"/>
      <c r="J7" s="12"/>
    </row>
    <row r="8" spans="1:10" ht="15" customHeight="1" x14ac:dyDescent="0.25">
      <c r="A8" s="12" t="s">
        <v>4076</v>
      </c>
      <c r="B8" s="12">
        <v>1.05</v>
      </c>
      <c r="C8" s="12" t="s">
        <v>4077</v>
      </c>
      <c r="D8" s="12" t="s">
        <v>4078</v>
      </c>
      <c r="E8" s="12"/>
      <c r="F8" s="12"/>
      <c r="G8" s="12"/>
      <c r="H8" s="12"/>
      <c r="I8" s="12"/>
      <c r="J8" s="12"/>
    </row>
    <row r="9" spans="1:10" ht="15" customHeight="1" x14ac:dyDescent="0.25">
      <c r="A9" s="12" t="s">
        <v>4079</v>
      </c>
      <c r="B9" s="12">
        <v>1.03</v>
      </c>
      <c r="C9" s="12" t="s">
        <v>4077</v>
      </c>
      <c r="D9" s="12" t="s">
        <v>4080</v>
      </c>
      <c r="E9" s="12"/>
      <c r="F9" s="12"/>
      <c r="G9" s="12"/>
      <c r="H9" s="12"/>
      <c r="I9" s="12"/>
      <c r="J9" s="12"/>
    </row>
    <row r="10" spans="1:10" ht="15" customHeight="1" x14ac:dyDescent="0.25">
      <c r="A10" s="12" t="s">
        <v>4081</v>
      </c>
      <c r="B10" s="12">
        <v>1</v>
      </c>
      <c r="C10" s="12" t="s">
        <v>4077</v>
      </c>
      <c r="D10" s="12" t="s">
        <v>4082</v>
      </c>
      <c r="E10" s="12"/>
      <c r="F10" s="12"/>
      <c r="G10" s="12"/>
      <c r="H10" s="12"/>
      <c r="I10" s="12"/>
      <c r="J10" s="12"/>
    </row>
    <row r="11" spans="1:10" ht="1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30" customHeight="1" x14ac:dyDescent="0.25">
      <c r="A12" s="50" t="s">
        <v>122</v>
      </c>
      <c r="B12" s="50" t="s">
        <v>123</v>
      </c>
      <c r="C12" s="50" t="s">
        <v>965</v>
      </c>
      <c r="D12" s="50" t="s">
        <v>4083</v>
      </c>
      <c r="E12" s="50" t="s">
        <v>4076</v>
      </c>
      <c r="F12" s="50" t="s">
        <v>4079</v>
      </c>
      <c r="G12" s="50" t="s">
        <v>4084</v>
      </c>
      <c r="H12" s="50" t="s">
        <v>4085</v>
      </c>
      <c r="I12" s="50" t="s">
        <v>4086</v>
      </c>
      <c r="J12" s="50" t="s">
        <v>127</v>
      </c>
    </row>
    <row r="13" spans="1:10" ht="15" customHeight="1" x14ac:dyDescent="0.25">
      <c r="A13" s="12" t="s">
        <v>128</v>
      </c>
      <c r="B13" s="12" t="s">
        <v>129</v>
      </c>
      <c r="C13" s="12" t="s">
        <v>899</v>
      </c>
      <c r="D13" s="41">
        <v>0.05</v>
      </c>
      <c r="E13" s="41">
        <v>0.95</v>
      </c>
      <c r="F13" s="41">
        <v>1</v>
      </c>
      <c r="G13" s="12">
        <v>10</v>
      </c>
      <c r="H13" s="12">
        <v>8</v>
      </c>
      <c r="I13" s="12">
        <v>2</v>
      </c>
      <c r="J13" s="12" t="s">
        <v>1282</v>
      </c>
    </row>
    <row r="14" spans="1:10" ht="15" customHeight="1" x14ac:dyDescent="0.25">
      <c r="A14" s="12" t="s">
        <v>132</v>
      </c>
      <c r="B14" s="12" t="s">
        <v>133</v>
      </c>
      <c r="C14" s="12" t="s">
        <v>900</v>
      </c>
      <c r="D14" s="41">
        <v>0.08</v>
      </c>
      <c r="E14" s="41">
        <v>1</v>
      </c>
      <c r="F14" s="41">
        <v>1.02</v>
      </c>
      <c r="G14" s="12">
        <v>17</v>
      </c>
      <c r="H14" s="12">
        <v>13</v>
      </c>
      <c r="I14" s="12">
        <v>4</v>
      </c>
      <c r="J14" s="12" t="s">
        <v>1282</v>
      </c>
    </row>
    <row r="15" spans="1:10" ht="15" customHeight="1" x14ac:dyDescent="0.25">
      <c r="A15" s="12" t="s">
        <v>135</v>
      </c>
      <c r="B15" s="12" t="s">
        <v>136</v>
      </c>
      <c r="C15" s="12" t="s">
        <v>900</v>
      </c>
      <c r="D15" s="41">
        <v>0.11</v>
      </c>
      <c r="E15" s="41">
        <v>1.05</v>
      </c>
      <c r="F15" s="41">
        <v>1.04</v>
      </c>
      <c r="G15" s="12">
        <v>24</v>
      </c>
      <c r="H15" s="12">
        <v>18</v>
      </c>
      <c r="I15" s="12">
        <v>6</v>
      </c>
      <c r="J15" s="12" t="s">
        <v>1282</v>
      </c>
    </row>
    <row r="16" spans="1:10" ht="15" customHeight="1" x14ac:dyDescent="0.25">
      <c r="A16" s="12" t="s">
        <v>138</v>
      </c>
      <c r="B16" s="12" t="s">
        <v>139</v>
      </c>
      <c r="C16" s="12" t="s">
        <v>900</v>
      </c>
      <c r="D16" s="41">
        <v>0.14000000000000001</v>
      </c>
      <c r="E16" s="41">
        <v>1.1000000000000001</v>
      </c>
      <c r="F16" s="41">
        <v>1.06</v>
      </c>
      <c r="G16" s="12">
        <v>31</v>
      </c>
      <c r="H16" s="12">
        <v>23</v>
      </c>
      <c r="I16" s="12">
        <v>8</v>
      </c>
      <c r="J16" s="12" t="s">
        <v>1282</v>
      </c>
    </row>
    <row r="17" spans="1:10" ht="15" customHeight="1" x14ac:dyDescent="0.25">
      <c r="A17" s="12" t="s">
        <v>141</v>
      </c>
      <c r="B17" s="12" t="s">
        <v>142</v>
      </c>
      <c r="C17" s="12" t="s">
        <v>900</v>
      </c>
      <c r="D17" s="41">
        <v>0.06</v>
      </c>
      <c r="E17" s="41">
        <v>0.99</v>
      </c>
      <c r="F17" s="41">
        <v>1</v>
      </c>
      <c r="G17" s="12">
        <v>12</v>
      </c>
      <c r="H17" s="12">
        <v>28</v>
      </c>
      <c r="I17" s="12">
        <v>-16</v>
      </c>
      <c r="J17" s="12" t="s">
        <v>1282</v>
      </c>
    </row>
    <row r="18" spans="1:10" ht="15" customHeight="1" x14ac:dyDescent="0.25">
      <c r="A18" s="12" t="s">
        <v>144</v>
      </c>
      <c r="B18" s="12" t="s">
        <v>145</v>
      </c>
      <c r="C18" s="12" t="s">
        <v>900</v>
      </c>
      <c r="D18" s="41">
        <v>0.09</v>
      </c>
      <c r="E18" s="41">
        <v>1.04</v>
      </c>
      <c r="F18" s="41">
        <v>1.02</v>
      </c>
      <c r="G18" s="12">
        <v>19</v>
      </c>
      <c r="H18" s="12">
        <v>9</v>
      </c>
      <c r="I18" s="12">
        <v>10</v>
      </c>
      <c r="J18" s="12" t="s">
        <v>1282</v>
      </c>
    </row>
    <row r="19" spans="1:10" ht="15" customHeight="1" x14ac:dyDescent="0.25">
      <c r="A19" s="12" t="s">
        <v>147</v>
      </c>
      <c r="B19" s="12" t="s">
        <v>148</v>
      </c>
      <c r="C19" s="12" t="s">
        <v>900</v>
      </c>
      <c r="D19" s="41">
        <v>0.12</v>
      </c>
      <c r="E19" s="41">
        <v>1.0900000000000001</v>
      </c>
      <c r="F19" s="41">
        <v>1.04</v>
      </c>
      <c r="G19" s="12">
        <v>26</v>
      </c>
      <c r="H19" s="12">
        <v>14</v>
      </c>
      <c r="I19" s="12">
        <v>12</v>
      </c>
      <c r="J19" s="12" t="s">
        <v>1282</v>
      </c>
    </row>
    <row r="20" spans="1:10" ht="15" customHeight="1" x14ac:dyDescent="0.25">
      <c r="A20" s="12" t="s">
        <v>150</v>
      </c>
      <c r="B20" s="12" t="s">
        <v>151</v>
      </c>
      <c r="C20" s="12" t="s">
        <v>900</v>
      </c>
      <c r="D20" s="41">
        <v>0.15</v>
      </c>
      <c r="E20" s="41">
        <v>0.98</v>
      </c>
      <c r="F20" s="41">
        <v>1.06</v>
      </c>
      <c r="G20" s="12">
        <v>33</v>
      </c>
      <c r="H20" s="12">
        <v>19</v>
      </c>
      <c r="I20" s="12">
        <v>14</v>
      </c>
      <c r="J20" s="12" t="s">
        <v>1282</v>
      </c>
    </row>
    <row r="21" spans="1:10" ht="15" customHeight="1" x14ac:dyDescent="0.25">
      <c r="A21" s="12" t="s">
        <v>153</v>
      </c>
      <c r="B21" s="12" t="s">
        <v>154</v>
      </c>
      <c r="C21" s="12" t="s">
        <v>899</v>
      </c>
      <c r="D21" s="41">
        <v>7.0000000000000007E-2</v>
      </c>
      <c r="E21" s="41">
        <v>1.03</v>
      </c>
      <c r="F21" s="41">
        <v>1</v>
      </c>
      <c r="G21" s="12">
        <v>14</v>
      </c>
      <c r="H21" s="12">
        <v>24</v>
      </c>
      <c r="I21" s="12">
        <v>-10</v>
      </c>
      <c r="J21" s="12" t="s">
        <v>1282</v>
      </c>
    </row>
    <row r="22" spans="1:10" ht="15" customHeight="1" x14ac:dyDescent="0.25">
      <c r="A22" s="12" t="s">
        <v>156</v>
      </c>
      <c r="B22" s="12" t="s">
        <v>157</v>
      </c>
      <c r="C22" s="12" t="s">
        <v>901</v>
      </c>
      <c r="D22" s="41">
        <v>0.1</v>
      </c>
      <c r="E22" s="41">
        <v>1.08</v>
      </c>
      <c r="F22" s="41">
        <v>1.02</v>
      </c>
      <c r="G22" s="12">
        <v>21</v>
      </c>
      <c r="H22" s="12">
        <v>29</v>
      </c>
      <c r="I22" s="12">
        <v>-8</v>
      </c>
      <c r="J22" s="12" t="s">
        <v>1282</v>
      </c>
    </row>
    <row r="23" spans="1:10" ht="15" customHeight="1" x14ac:dyDescent="0.25">
      <c r="A23" s="12" t="s">
        <v>159</v>
      </c>
      <c r="B23" s="12" t="s">
        <v>160</v>
      </c>
      <c r="C23" s="12" t="s">
        <v>899</v>
      </c>
      <c r="D23" s="41">
        <v>0.13</v>
      </c>
      <c r="E23" s="41">
        <v>0.97</v>
      </c>
      <c r="F23" s="41">
        <v>1.04</v>
      </c>
      <c r="G23" s="12">
        <v>28</v>
      </c>
      <c r="H23" s="12">
        <v>10</v>
      </c>
      <c r="I23" s="12">
        <v>18</v>
      </c>
      <c r="J23" s="12" t="s">
        <v>1282</v>
      </c>
    </row>
    <row r="24" spans="1:10" ht="15" customHeight="1" x14ac:dyDescent="0.25">
      <c r="A24" s="12" t="s">
        <v>162</v>
      </c>
      <c r="B24" s="12" t="s">
        <v>163</v>
      </c>
      <c r="C24" s="12" t="s">
        <v>901</v>
      </c>
      <c r="D24" s="41">
        <v>0.05</v>
      </c>
      <c r="E24" s="41">
        <v>1.02</v>
      </c>
      <c r="F24" s="41">
        <v>1.06</v>
      </c>
      <c r="G24" s="12">
        <v>35</v>
      </c>
      <c r="H24" s="12">
        <v>15</v>
      </c>
      <c r="I24" s="12">
        <v>20</v>
      </c>
      <c r="J24" s="12" t="s">
        <v>1282</v>
      </c>
    </row>
    <row r="25" spans="1:10" ht="15" customHeight="1" x14ac:dyDescent="0.25">
      <c r="A25" s="12" t="s">
        <v>165</v>
      </c>
      <c r="B25" s="12" t="s">
        <v>166</v>
      </c>
      <c r="C25" s="12" t="s">
        <v>901</v>
      </c>
      <c r="D25" s="41">
        <v>0.08</v>
      </c>
      <c r="E25" s="41">
        <v>1.07</v>
      </c>
      <c r="F25" s="41">
        <v>1</v>
      </c>
      <c r="G25" s="12">
        <v>16</v>
      </c>
      <c r="H25" s="12">
        <v>20</v>
      </c>
      <c r="I25" s="12">
        <v>-4</v>
      </c>
      <c r="J25" s="12" t="s">
        <v>1282</v>
      </c>
    </row>
    <row r="26" spans="1:10" ht="15" customHeight="1" x14ac:dyDescent="0.25">
      <c r="A26" s="12" t="s">
        <v>168</v>
      </c>
      <c r="B26" s="12" t="s">
        <v>169</v>
      </c>
      <c r="C26" s="12" t="s">
        <v>899</v>
      </c>
      <c r="D26" s="41">
        <v>0.11</v>
      </c>
      <c r="E26" s="41">
        <v>0.96</v>
      </c>
      <c r="F26" s="41">
        <v>1.02</v>
      </c>
      <c r="G26" s="12">
        <v>23</v>
      </c>
      <c r="H26" s="12">
        <v>25</v>
      </c>
      <c r="I26" s="12">
        <v>-2</v>
      </c>
      <c r="J26" s="12" t="s">
        <v>1282</v>
      </c>
    </row>
    <row r="27" spans="1:10" ht="15" customHeight="1" x14ac:dyDescent="0.25">
      <c r="A27" s="12" t="s">
        <v>171</v>
      </c>
      <c r="B27" s="12" t="s">
        <v>172</v>
      </c>
      <c r="C27" s="12" t="s">
        <v>903</v>
      </c>
      <c r="D27" s="41">
        <v>0.14000000000000001</v>
      </c>
      <c r="E27" s="41">
        <v>1.01</v>
      </c>
      <c r="F27" s="41">
        <v>1.04</v>
      </c>
      <c r="G27" s="12">
        <v>30</v>
      </c>
      <c r="H27" s="12">
        <v>30</v>
      </c>
      <c r="I27" s="12">
        <v>0</v>
      </c>
      <c r="J27" s="12" t="s">
        <v>1282</v>
      </c>
    </row>
    <row r="28" spans="1:10" ht="15" customHeight="1" x14ac:dyDescent="0.25">
      <c r="A28" s="12" t="s">
        <v>174</v>
      </c>
      <c r="B28" s="12" t="s">
        <v>175</v>
      </c>
      <c r="C28" s="12" t="s">
        <v>903</v>
      </c>
      <c r="D28" s="41">
        <v>0.06</v>
      </c>
      <c r="E28" s="41">
        <v>1.06</v>
      </c>
      <c r="F28" s="41">
        <v>1.06</v>
      </c>
      <c r="G28" s="12">
        <v>11</v>
      </c>
      <c r="H28" s="12">
        <v>11</v>
      </c>
      <c r="I28" s="12">
        <v>0</v>
      </c>
      <c r="J28" s="12" t="s">
        <v>1282</v>
      </c>
    </row>
    <row r="29" spans="1:10" ht="15" customHeight="1" x14ac:dyDescent="0.25">
      <c r="A29" s="12" t="s">
        <v>177</v>
      </c>
      <c r="B29" s="12" t="s">
        <v>178</v>
      </c>
      <c r="C29" s="12" t="s">
        <v>903</v>
      </c>
      <c r="D29" s="41">
        <v>0.09</v>
      </c>
      <c r="E29" s="41">
        <v>0.95</v>
      </c>
      <c r="F29" s="41">
        <v>1</v>
      </c>
      <c r="G29" s="12">
        <v>18</v>
      </c>
      <c r="H29" s="12">
        <v>16</v>
      </c>
      <c r="I29" s="12">
        <v>2</v>
      </c>
      <c r="J29" s="12" t="s">
        <v>1282</v>
      </c>
    </row>
    <row r="30" spans="1:10" ht="15" customHeight="1" x14ac:dyDescent="0.25">
      <c r="A30" s="12" t="s">
        <v>180</v>
      </c>
      <c r="B30" s="12" t="s">
        <v>181</v>
      </c>
      <c r="C30" s="12" t="s">
        <v>903</v>
      </c>
      <c r="D30" s="41">
        <v>0.12</v>
      </c>
      <c r="E30" s="41">
        <v>1</v>
      </c>
      <c r="F30" s="41">
        <v>1.02</v>
      </c>
      <c r="G30" s="12">
        <v>25</v>
      </c>
      <c r="H30" s="12">
        <v>21</v>
      </c>
      <c r="I30" s="12">
        <v>4</v>
      </c>
      <c r="J30" s="12" t="s">
        <v>1282</v>
      </c>
    </row>
    <row r="31" spans="1:10" ht="15" customHeight="1" x14ac:dyDescent="0.25">
      <c r="A31" s="12" t="s">
        <v>183</v>
      </c>
      <c r="B31" s="12" t="s">
        <v>184</v>
      </c>
      <c r="C31" s="12" t="s">
        <v>903</v>
      </c>
      <c r="D31" s="41">
        <v>0.15</v>
      </c>
      <c r="E31" s="41">
        <v>1.05</v>
      </c>
      <c r="F31" s="41">
        <v>1.04</v>
      </c>
      <c r="G31" s="12">
        <v>32</v>
      </c>
      <c r="H31" s="12">
        <v>26</v>
      </c>
      <c r="I31" s="12">
        <v>6</v>
      </c>
      <c r="J31" s="12" t="s">
        <v>1282</v>
      </c>
    </row>
    <row r="32" spans="1:10" ht="15" customHeight="1" x14ac:dyDescent="0.25">
      <c r="A32" s="12" t="s">
        <v>186</v>
      </c>
      <c r="B32" s="12" t="s">
        <v>187</v>
      </c>
      <c r="C32" s="12" t="s">
        <v>903</v>
      </c>
      <c r="D32" s="41">
        <v>7.0000000000000007E-2</v>
      </c>
      <c r="E32" s="41">
        <v>1.1000000000000001</v>
      </c>
      <c r="F32" s="41">
        <v>1.06</v>
      </c>
      <c r="G32" s="12">
        <v>13</v>
      </c>
      <c r="H32" s="12">
        <v>31</v>
      </c>
      <c r="I32" s="12">
        <v>-18</v>
      </c>
      <c r="J32" s="12" t="s">
        <v>1282</v>
      </c>
    </row>
    <row r="33" spans="1:10" ht="15" customHeight="1" x14ac:dyDescent="0.25">
      <c r="A33" s="12" t="s">
        <v>189</v>
      </c>
      <c r="B33" s="12" t="s">
        <v>190</v>
      </c>
      <c r="C33" s="12" t="s">
        <v>903</v>
      </c>
      <c r="D33" s="41">
        <v>0.1</v>
      </c>
      <c r="E33" s="41">
        <v>0.99</v>
      </c>
      <c r="F33" s="41">
        <v>1</v>
      </c>
      <c r="G33" s="12">
        <v>20</v>
      </c>
      <c r="H33" s="12">
        <v>12</v>
      </c>
      <c r="I33" s="12">
        <v>8</v>
      </c>
      <c r="J33" s="12" t="s">
        <v>1282</v>
      </c>
    </row>
    <row r="34" spans="1:10" ht="15" customHeight="1" x14ac:dyDescent="0.25">
      <c r="A34" s="12" t="s">
        <v>192</v>
      </c>
      <c r="B34" s="12" t="s">
        <v>193</v>
      </c>
      <c r="C34" s="12" t="s">
        <v>901</v>
      </c>
      <c r="D34" s="41">
        <v>0.13</v>
      </c>
      <c r="E34" s="41">
        <v>1.04</v>
      </c>
      <c r="F34" s="41">
        <v>1.02</v>
      </c>
      <c r="G34" s="12">
        <v>27</v>
      </c>
      <c r="H34" s="12">
        <v>17</v>
      </c>
      <c r="I34" s="12">
        <v>10</v>
      </c>
      <c r="J34" s="12" t="s">
        <v>1282</v>
      </c>
    </row>
    <row r="35" spans="1:10" ht="15" customHeight="1" x14ac:dyDescent="0.25">
      <c r="A35" s="12" t="s">
        <v>195</v>
      </c>
      <c r="B35" s="12" t="s">
        <v>196</v>
      </c>
      <c r="C35" s="12" t="s">
        <v>899</v>
      </c>
      <c r="D35" s="41">
        <v>0.05</v>
      </c>
      <c r="E35" s="41">
        <v>1.0900000000000001</v>
      </c>
      <c r="F35" s="41">
        <v>1.04</v>
      </c>
      <c r="G35" s="12">
        <v>34</v>
      </c>
      <c r="H35" s="12">
        <v>22</v>
      </c>
      <c r="I35" s="12">
        <v>12</v>
      </c>
      <c r="J35" s="12" t="s">
        <v>1282</v>
      </c>
    </row>
    <row r="36" spans="1:10" ht="15" customHeight="1" x14ac:dyDescent="0.25">
      <c r="A36" s="12" t="s">
        <v>198</v>
      </c>
      <c r="B36" s="12" t="s">
        <v>199</v>
      </c>
      <c r="C36" s="12" t="s">
        <v>901</v>
      </c>
      <c r="D36" s="41">
        <v>0.08</v>
      </c>
      <c r="E36" s="41">
        <v>0.98</v>
      </c>
      <c r="F36" s="41">
        <v>1.06</v>
      </c>
      <c r="G36" s="12">
        <v>15</v>
      </c>
      <c r="H36" s="12">
        <v>27</v>
      </c>
      <c r="I36" s="12">
        <v>-12</v>
      </c>
      <c r="J36" s="12" t="s">
        <v>1282</v>
      </c>
    </row>
    <row r="37" spans="1:10" ht="15" customHeight="1" x14ac:dyDescent="0.25">
      <c r="A37" s="12" t="s">
        <v>201</v>
      </c>
      <c r="B37" s="12" t="s">
        <v>202</v>
      </c>
      <c r="C37" s="12" t="s">
        <v>904</v>
      </c>
      <c r="D37" s="41">
        <v>0.11</v>
      </c>
      <c r="E37" s="41">
        <v>1.03</v>
      </c>
      <c r="F37" s="41">
        <v>1</v>
      </c>
      <c r="G37" s="12">
        <v>22</v>
      </c>
      <c r="H37" s="12">
        <v>8</v>
      </c>
      <c r="I37" s="12">
        <v>14</v>
      </c>
      <c r="J37" s="12" t="s">
        <v>1282</v>
      </c>
    </row>
    <row r="38" spans="1:10" ht="15" customHeight="1" x14ac:dyDescent="0.25">
      <c r="A38" s="12" t="s">
        <v>204</v>
      </c>
      <c r="B38" s="12" t="s">
        <v>205</v>
      </c>
      <c r="C38" s="12" t="s">
        <v>901</v>
      </c>
      <c r="D38" s="41">
        <v>0.14000000000000001</v>
      </c>
      <c r="E38" s="41">
        <v>1.08</v>
      </c>
      <c r="F38" s="41">
        <v>1.02</v>
      </c>
      <c r="G38" s="12">
        <v>29</v>
      </c>
      <c r="H38" s="12">
        <v>13</v>
      </c>
      <c r="I38" s="12">
        <v>16</v>
      </c>
      <c r="J38" s="12" t="s">
        <v>1282</v>
      </c>
    </row>
    <row r="39" spans="1:10" ht="15" customHeight="1" x14ac:dyDescent="0.25">
      <c r="A39" s="12" t="s">
        <v>207</v>
      </c>
      <c r="B39" s="12" t="s">
        <v>208</v>
      </c>
      <c r="C39" s="12" t="s">
        <v>899</v>
      </c>
      <c r="D39" s="41">
        <v>0.06</v>
      </c>
      <c r="E39" s="41">
        <v>0.97</v>
      </c>
      <c r="F39" s="41">
        <v>1.04</v>
      </c>
      <c r="G39" s="12">
        <v>10</v>
      </c>
      <c r="H39" s="12">
        <v>18</v>
      </c>
      <c r="I39" s="12">
        <v>-8</v>
      </c>
      <c r="J39" s="12" t="s">
        <v>1282</v>
      </c>
    </row>
    <row r="40" spans="1:10" ht="15" customHeight="1" x14ac:dyDescent="0.25">
      <c r="A40" s="12" t="s">
        <v>210</v>
      </c>
      <c r="B40" s="12" t="s">
        <v>211</v>
      </c>
      <c r="C40" s="12" t="s">
        <v>901</v>
      </c>
      <c r="D40" s="41">
        <v>0.09</v>
      </c>
      <c r="E40" s="41">
        <v>1.02</v>
      </c>
      <c r="F40" s="41">
        <v>1.06</v>
      </c>
      <c r="G40" s="12">
        <v>17</v>
      </c>
      <c r="H40" s="12">
        <v>23</v>
      </c>
      <c r="I40" s="12">
        <v>-6</v>
      </c>
      <c r="J40" s="12" t="s">
        <v>1282</v>
      </c>
    </row>
    <row r="41" spans="1:10" ht="15" customHeight="1" x14ac:dyDescent="0.25">
      <c r="A41" s="12" t="s">
        <v>213</v>
      </c>
      <c r="B41" s="12" t="s">
        <v>214</v>
      </c>
      <c r="C41" s="12" t="s">
        <v>901</v>
      </c>
      <c r="D41" s="41">
        <v>0.12</v>
      </c>
      <c r="E41" s="41">
        <v>1.07</v>
      </c>
      <c r="F41" s="41">
        <v>1</v>
      </c>
      <c r="G41" s="12">
        <v>24</v>
      </c>
      <c r="H41" s="12">
        <v>28</v>
      </c>
      <c r="I41" s="12">
        <v>-4</v>
      </c>
      <c r="J41" s="12" t="s">
        <v>1282</v>
      </c>
    </row>
    <row r="42" spans="1:10" ht="15" customHeight="1" x14ac:dyDescent="0.25">
      <c r="A42" s="12" t="s">
        <v>216</v>
      </c>
      <c r="B42" s="12" t="s">
        <v>217</v>
      </c>
      <c r="C42" s="12" t="s">
        <v>901</v>
      </c>
      <c r="D42" s="41">
        <v>0.15</v>
      </c>
      <c r="E42" s="41">
        <v>0.96</v>
      </c>
      <c r="F42" s="41">
        <v>1.02</v>
      </c>
      <c r="G42" s="12">
        <v>31</v>
      </c>
      <c r="H42" s="12">
        <v>9</v>
      </c>
      <c r="I42" s="12">
        <v>22</v>
      </c>
      <c r="J42" s="12" t="s">
        <v>1282</v>
      </c>
    </row>
    <row r="43" spans="1:10" ht="15" customHeight="1" x14ac:dyDescent="0.25">
      <c r="A43" s="12" t="s">
        <v>220</v>
      </c>
      <c r="B43" s="12" t="s">
        <v>221</v>
      </c>
      <c r="C43" s="12" t="s">
        <v>900</v>
      </c>
      <c r="D43" s="41">
        <v>7.0000000000000007E-2</v>
      </c>
      <c r="E43" s="41">
        <v>1.01</v>
      </c>
      <c r="F43" s="41">
        <v>1.04</v>
      </c>
      <c r="G43" s="12">
        <v>12</v>
      </c>
      <c r="H43" s="12">
        <v>14</v>
      </c>
      <c r="I43" s="12">
        <v>-2</v>
      </c>
      <c r="J43" s="12" t="s">
        <v>1282</v>
      </c>
    </row>
    <row r="44" spans="1:10" ht="15" customHeight="1" x14ac:dyDescent="0.25">
      <c r="A44" s="12" t="s">
        <v>223</v>
      </c>
      <c r="B44" s="12" t="s">
        <v>224</v>
      </c>
      <c r="C44" s="12" t="s">
        <v>905</v>
      </c>
      <c r="D44" s="41">
        <v>0.1</v>
      </c>
      <c r="E44" s="41">
        <v>1.06</v>
      </c>
      <c r="F44" s="41">
        <v>1.06</v>
      </c>
      <c r="G44" s="12">
        <v>19</v>
      </c>
      <c r="H44" s="12">
        <v>19</v>
      </c>
      <c r="I44" s="12">
        <v>0</v>
      </c>
      <c r="J44" s="12" t="s">
        <v>1282</v>
      </c>
    </row>
    <row r="45" spans="1:10" ht="15" customHeight="1" x14ac:dyDescent="0.25">
      <c r="A45" s="12" t="s">
        <v>225</v>
      </c>
      <c r="B45" s="12" t="s">
        <v>226</v>
      </c>
      <c r="C45" s="12" t="s">
        <v>906</v>
      </c>
      <c r="D45" s="41">
        <v>0.13</v>
      </c>
      <c r="E45" s="41">
        <v>0.95</v>
      </c>
      <c r="F45" s="41">
        <v>1</v>
      </c>
      <c r="G45" s="12">
        <v>26</v>
      </c>
      <c r="H45" s="12">
        <v>24</v>
      </c>
      <c r="I45" s="12">
        <v>2</v>
      </c>
      <c r="J45" s="12" t="s">
        <v>1282</v>
      </c>
    </row>
    <row r="46" spans="1:10" ht="15" customHeight="1" x14ac:dyDescent="0.25">
      <c r="A46" s="12" t="s">
        <v>227</v>
      </c>
      <c r="B46" s="12" t="s">
        <v>228</v>
      </c>
      <c r="C46" s="12" t="s">
        <v>899</v>
      </c>
      <c r="D46" s="41">
        <v>0.05</v>
      </c>
      <c r="E46" s="41">
        <v>1</v>
      </c>
      <c r="F46" s="41">
        <v>1.02</v>
      </c>
      <c r="G46" s="12">
        <v>33</v>
      </c>
      <c r="H46" s="12">
        <v>29</v>
      </c>
      <c r="I46" s="12">
        <v>4</v>
      </c>
      <c r="J46" s="12" t="s">
        <v>1282</v>
      </c>
    </row>
    <row r="47" spans="1:10" ht="15" customHeight="1" x14ac:dyDescent="0.25">
      <c r="A47" s="12" t="s">
        <v>230</v>
      </c>
      <c r="B47" s="12" t="s">
        <v>231</v>
      </c>
      <c r="C47" s="12" t="s">
        <v>901</v>
      </c>
      <c r="D47" s="41">
        <v>0.08</v>
      </c>
      <c r="E47" s="41">
        <v>1.05</v>
      </c>
      <c r="F47" s="41">
        <v>1.04</v>
      </c>
      <c r="G47" s="12">
        <v>14</v>
      </c>
      <c r="H47" s="12">
        <v>10</v>
      </c>
      <c r="I47" s="12">
        <v>4</v>
      </c>
      <c r="J47" s="12" t="s">
        <v>1282</v>
      </c>
    </row>
    <row r="48" spans="1:10" ht="15" customHeight="1" x14ac:dyDescent="0.25">
      <c r="A48" s="12" t="s">
        <v>233</v>
      </c>
      <c r="B48" s="12" t="s">
        <v>234</v>
      </c>
      <c r="C48" s="12" t="s">
        <v>899</v>
      </c>
      <c r="D48" s="41">
        <v>0.11</v>
      </c>
      <c r="E48" s="41">
        <v>1.1000000000000001</v>
      </c>
      <c r="F48" s="41">
        <v>1.06</v>
      </c>
      <c r="G48" s="12">
        <v>21</v>
      </c>
      <c r="H48" s="12">
        <v>15</v>
      </c>
      <c r="I48" s="12">
        <v>6</v>
      </c>
      <c r="J48" s="12" t="s">
        <v>1282</v>
      </c>
    </row>
    <row r="49" spans="1:10" ht="15" customHeight="1" x14ac:dyDescent="0.25">
      <c r="A49" s="12" t="s">
        <v>236</v>
      </c>
      <c r="B49" s="12" t="s">
        <v>237</v>
      </c>
      <c r="C49" s="12" t="s">
        <v>899</v>
      </c>
      <c r="D49" s="41">
        <v>0.14000000000000001</v>
      </c>
      <c r="E49" s="41">
        <v>0.99</v>
      </c>
      <c r="F49" s="41">
        <v>1</v>
      </c>
      <c r="G49" s="12">
        <v>28</v>
      </c>
      <c r="H49" s="12">
        <v>20</v>
      </c>
      <c r="I49" s="12">
        <v>8</v>
      </c>
      <c r="J49" s="12" t="s">
        <v>1282</v>
      </c>
    </row>
    <row r="50" spans="1:10" ht="15" customHeight="1" x14ac:dyDescent="0.25">
      <c r="A50" s="12" t="s">
        <v>239</v>
      </c>
      <c r="B50" s="12" t="s">
        <v>240</v>
      </c>
      <c r="C50" s="12" t="s">
        <v>900</v>
      </c>
      <c r="D50" s="41">
        <v>0.06</v>
      </c>
      <c r="E50" s="41">
        <v>1.04</v>
      </c>
      <c r="F50" s="41">
        <v>1.02</v>
      </c>
      <c r="G50" s="12">
        <v>35</v>
      </c>
      <c r="H50" s="12">
        <v>25</v>
      </c>
      <c r="I50" s="12">
        <v>10</v>
      </c>
      <c r="J50" s="12" t="s">
        <v>1282</v>
      </c>
    </row>
    <row r="51" spans="1:10" ht="15" customHeight="1" x14ac:dyDescent="0.25">
      <c r="A51" s="12" t="s">
        <v>242</v>
      </c>
      <c r="B51" s="12" t="s">
        <v>243</v>
      </c>
      <c r="C51" s="12" t="s">
        <v>900</v>
      </c>
      <c r="D51" s="41">
        <v>0.09</v>
      </c>
      <c r="E51" s="41">
        <v>1.0900000000000001</v>
      </c>
      <c r="F51" s="41">
        <v>1.04</v>
      </c>
      <c r="G51" s="12">
        <v>16</v>
      </c>
      <c r="H51" s="12">
        <v>30</v>
      </c>
      <c r="I51" s="12">
        <v>-14</v>
      </c>
      <c r="J51" s="12" t="s">
        <v>1282</v>
      </c>
    </row>
    <row r="52" spans="1:10" ht="15" customHeight="1" x14ac:dyDescent="0.25">
      <c r="A52" s="12" t="s">
        <v>245</v>
      </c>
      <c r="B52" s="12" t="s">
        <v>246</v>
      </c>
      <c r="C52" s="12" t="s">
        <v>900</v>
      </c>
      <c r="D52" s="41">
        <v>0.12</v>
      </c>
      <c r="E52" s="41">
        <v>0.98</v>
      </c>
      <c r="F52" s="41">
        <v>1.06</v>
      </c>
      <c r="G52" s="12">
        <v>23</v>
      </c>
      <c r="H52" s="12">
        <v>11</v>
      </c>
      <c r="I52" s="12">
        <v>12</v>
      </c>
      <c r="J52" s="12" t="s">
        <v>1282</v>
      </c>
    </row>
    <row r="53" spans="1:10" ht="15" customHeight="1" x14ac:dyDescent="0.25">
      <c r="A53" s="12" t="s">
        <v>248</v>
      </c>
      <c r="B53" s="12" t="s">
        <v>249</v>
      </c>
      <c r="C53" s="12" t="s">
        <v>900</v>
      </c>
      <c r="D53" s="41">
        <v>0.15</v>
      </c>
      <c r="E53" s="41">
        <v>1.03</v>
      </c>
      <c r="F53" s="41">
        <v>1</v>
      </c>
      <c r="G53" s="12">
        <v>30</v>
      </c>
      <c r="H53" s="12">
        <v>16</v>
      </c>
      <c r="I53" s="12">
        <v>14</v>
      </c>
      <c r="J53" s="12" t="s">
        <v>1282</v>
      </c>
    </row>
    <row r="54" spans="1:10" ht="15" customHeight="1" x14ac:dyDescent="0.25">
      <c r="A54" s="12" t="s">
        <v>251</v>
      </c>
      <c r="B54" s="12" t="s">
        <v>252</v>
      </c>
      <c r="C54" s="12" t="s">
        <v>900</v>
      </c>
      <c r="D54" s="41">
        <v>7.0000000000000007E-2</v>
      </c>
      <c r="E54" s="41">
        <v>1.08</v>
      </c>
      <c r="F54" s="41">
        <v>1.02</v>
      </c>
      <c r="G54" s="12">
        <v>11</v>
      </c>
      <c r="H54" s="12">
        <v>21</v>
      </c>
      <c r="I54" s="12">
        <v>-10</v>
      </c>
      <c r="J54" s="12" t="s">
        <v>1282</v>
      </c>
    </row>
    <row r="55" spans="1:10" ht="15" customHeight="1" x14ac:dyDescent="0.25">
      <c r="A55" s="12" t="s">
        <v>254</v>
      </c>
      <c r="B55" s="12" t="s">
        <v>255</v>
      </c>
      <c r="C55" s="12" t="s">
        <v>899</v>
      </c>
      <c r="D55" s="41">
        <v>0.1</v>
      </c>
      <c r="E55" s="41">
        <v>0.97</v>
      </c>
      <c r="F55" s="41">
        <v>1.04</v>
      </c>
      <c r="G55" s="12">
        <v>18</v>
      </c>
      <c r="H55" s="12">
        <v>26</v>
      </c>
      <c r="I55" s="12">
        <v>-8</v>
      </c>
      <c r="J55" s="12" t="s">
        <v>1282</v>
      </c>
    </row>
    <row r="56" spans="1:10" ht="15" customHeight="1" x14ac:dyDescent="0.25">
      <c r="A56" s="12" t="s">
        <v>257</v>
      </c>
      <c r="B56" s="12" t="s">
        <v>258</v>
      </c>
      <c r="C56" s="12" t="s">
        <v>901</v>
      </c>
      <c r="D56" s="41">
        <v>0.13</v>
      </c>
      <c r="E56" s="41">
        <v>1.02</v>
      </c>
      <c r="F56" s="41">
        <v>1.06</v>
      </c>
      <c r="G56" s="12">
        <v>25</v>
      </c>
      <c r="H56" s="12">
        <v>31</v>
      </c>
      <c r="I56" s="12">
        <v>-6</v>
      </c>
      <c r="J56" s="12" t="s">
        <v>1282</v>
      </c>
    </row>
    <row r="57" spans="1:10" ht="15" customHeight="1" x14ac:dyDescent="0.25">
      <c r="A57" s="12" t="s">
        <v>260</v>
      </c>
      <c r="B57" s="12" t="s">
        <v>261</v>
      </c>
      <c r="C57" s="12" t="s">
        <v>907</v>
      </c>
      <c r="D57" s="41">
        <v>0.05</v>
      </c>
      <c r="E57" s="41">
        <v>1.07</v>
      </c>
      <c r="F57" s="41">
        <v>1</v>
      </c>
      <c r="G57" s="12">
        <v>32</v>
      </c>
      <c r="H57" s="12">
        <v>12</v>
      </c>
      <c r="I57" s="12">
        <v>20</v>
      </c>
      <c r="J57" s="12" t="s">
        <v>1282</v>
      </c>
    </row>
    <row r="58" spans="1:10" ht="15" customHeight="1" x14ac:dyDescent="0.25">
      <c r="A58" s="12" t="s">
        <v>262</v>
      </c>
      <c r="B58" s="12" t="s">
        <v>263</v>
      </c>
      <c r="C58" s="12" t="s">
        <v>901</v>
      </c>
      <c r="D58" s="41">
        <v>0.08</v>
      </c>
      <c r="E58" s="41">
        <v>0.96</v>
      </c>
      <c r="F58" s="41">
        <v>1.02</v>
      </c>
      <c r="G58" s="12">
        <v>13</v>
      </c>
      <c r="H58" s="12">
        <v>17</v>
      </c>
      <c r="I58" s="12">
        <v>-4</v>
      </c>
      <c r="J58" s="12" t="s">
        <v>1282</v>
      </c>
    </row>
    <row r="59" spans="1:10" ht="15" customHeight="1" x14ac:dyDescent="0.25">
      <c r="A59" s="12" t="s">
        <v>265</v>
      </c>
      <c r="B59" s="12" t="s">
        <v>266</v>
      </c>
      <c r="C59" s="12" t="s">
        <v>908</v>
      </c>
      <c r="D59" s="41">
        <v>0.11</v>
      </c>
      <c r="E59" s="41">
        <v>1.01</v>
      </c>
      <c r="F59" s="41">
        <v>1.04</v>
      </c>
      <c r="G59" s="12">
        <v>20</v>
      </c>
      <c r="H59" s="12">
        <v>22</v>
      </c>
      <c r="I59" s="12">
        <v>-2</v>
      </c>
      <c r="J59" s="12" t="s">
        <v>1282</v>
      </c>
    </row>
    <row r="60" spans="1:10" ht="15" customHeight="1" x14ac:dyDescent="0.25">
      <c r="A60" s="12" t="s">
        <v>267</v>
      </c>
      <c r="B60" s="12" t="s">
        <v>268</v>
      </c>
      <c r="C60" s="12" t="s">
        <v>901</v>
      </c>
      <c r="D60" s="41">
        <v>0.14000000000000001</v>
      </c>
      <c r="E60" s="41">
        <v>1.06</v>
      </c>
      <c r="F60" s="41">
        <v>1.06</v>
      </c>
      <c r="G60" s="12">
        <v>27</v>
      </c>
      <c r="H60" s="12">
        <v>27</v>
      </c>
      <c r="I60" s="12">
        <v>0</v>
      </c>
      <c r="J60" s="12" t="s">
        <v>1282</v>
      </c>
    </row>
    <row r="61" spans="1:10" ht="15" customHeight="1" x14ac:dyDescent="0.25">
      <c r="A61" s="12" t="s">
        <v>270</v>
      </c>
      <c r="B61" s="12" t="s">
        <v>271</v>
      </c>
      <c r="C61" s="12" t="s">
        <v>900</v>
      </c>
      <c r="D61" s="41">
        <v>0.06</v>
      </c>
      <c r="E61" s="41">
        <v>0.95</v>
      </c>
      <c r="F61" s="41">
        <v>1</v>
      </c>
      <c r="G61" s="12">
        <v>34</v>
      </c>
      <c r="H61" s="12">
        <v>8</v>
      </c>
      <c r="I61" s="12">
        <v>26</v>
      </c>
      <c r="J61" s="12" t="s">
        <v>1282</v>
      </c>
    </row>
    <row r="62" spans="1:10" ht="15" customHeight="1" x14ac:dyDescent="0.25">
      <c r="A62" s="12" t="s">
        <v>273</v>
      </c>
      <c r="B62" s="12" t="s">
        <v>274</v>
      </c>
      <c r="C62" s="12" t="s">
        <v>899</v>
      </c>
      <c r="D62" s="41">
        <v>0.09</v>
      </c>
      <c r="E62" s="41">
        <v>1</v>
      </c>
      <c r="F62" s="41">
        <v>1.02</v>
      </c>
      <c r="G62" s="12">
        <v>15</v>
      </c>
      <c r="H62" s="12">
        <v>13</v>
      </c>
      <c r="I62" s="12">
        <v>2</v>
      </c>
      <c r="J62" s="12" t="s">
        <v>1282</v>
      </c>
    </row>
    <row r="63" spans="1:10" ht="15" customHeight="1" x14ac:dyDescent="0.25">
      <c r="A63" s="12" t="s">
        <v>276</v>
      </c>
      <c r="B63" s="12" t="s">
        <v>277</v>
      </c>
      <c r="C63" s="12" t="s">
        <v>899</v>
      </c>
      <c r="D63" s="41">
        <v>0.12</v>
      </c>
      <c r="E63" s="41">
        <v>1.05</v>
      </c>
      <c r="F63" s="41">
        <v>1.04</v>
      </c>
      <c r="G63" s="12">
        <v>22</v>
      </c>
      <c r="H63" s="12">
        <v>18</v>
      </c>
      <c r="I63" s="12">
        <v>4</v>
      </c>
      <c r="J63" s="12" t="s">
        <v>1282</v>
      </c>
    </row>
    <row r="64" spans="1:10" ht="15" customHeight="1" x14ac:dyDescent="0.25">
      <c r="A64" s="12" t="s">
        <v>279</v>
      </c>
      <c r="B64" s="12" t="s">
        <v>280</v>
      </c>
      <c r="C64" s="12" t="s">
        <v>901</v>
      </c>
      <c r="D64" s="41">
        <v>0.15</v>
      </c>
      <c r="E64" s="41">
        <v>1.1000000000000001</v>
      </c>
      <c r="F64" s="41">
        <v>1.06</v>
      </c>
      <c r="G64" s="12">
        <v>29</v>
      </c>
      <c r="H64" s="12">
        <v>23</v>
      </c>
      <c r="I64" s="12">
        <v>6</v>
      </c>
      <c r="J64" s="12" t="s">
        <v>1282</v>
      </c>
    </row>
    <row r="65" spans="1:10" ht="15" customHeight="1" x14ac:dyDescent="0.25">
      <c r="A65" s="12" t="s">
        <v>283</v>
      </c>
      <c r="B65" s="12" t="s">
        <v>284</v>
      </c>
      <c r="C65" s="12" t="s">
        <v>899</v>
      </c>
      <c r="D65" s="41">
        <v>0.08</v>
      </c>
      <c r="E65" s="41">
        <v>1.03</v>
      </c>
      <c r="F65" s="41">
        <v>1</v>
      </c>
      <c r="G65" s="12">
        <v>12</v>
      </c>
      <c r="H65" s="12">
        <v>24</v>
      </c>
      <c r="I65" s="12">
        <v>-12</v>
      </c>
      <c r="J65" s="12" t="s">
        <v>1282</v>
      </c>
    </row>
  </sheetData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60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34" customWidth="1"/>
    <col min="3" max="3" width="20" customWidth="1"/>
    <col min="4" max="5" width="24" customWidth="1"/>
    <col min="6" max="6" width="18" customWidth="1"/>
    <col min="7" max="7" width="20" customWidth="1"/>
    <col min="8" max="8" width="26" customWidth="1"/>
    <col min="9" max="9" width="18" customWidth="1"/>
    <col min="10" max="10" width="24" customWidth="1"/>
    <col min="11" max="11" width="26" customWidth="1"/>
    <col min="12" max="12" width="14" customWidth="1"/>
  </cols>
  <sheetData>
    <row r="1" spans="1:12" ht="30" customHeight="1" x14ac:dyDescent="0.25">
      <c r="A1" s="34" t="s">
        <v>0</v>
      </c>
      <c r="B1" s="34" t="s">
        <v>1</v>
      </c>
      <c r="C1" s="34" t="s">
        <v>4087</v>
      </c>
      <c r="D1" s="34" t="s">
        <v>4088</v>
      </c>
      <c r="E1" s="34" t="s">
        <v>4089</v>
      </c>
      <c r="F1" s="34" t="s">
        <v>4090</v>
      </c>
      <c r="G1" s="34" t="s">
        <v>4091</v>
      </c>
      <c r="H1" s="34" t="s">
        <v>4092</v>
      </c>
      <c r="I1" s="34" t="s">
        <v>4093</v>
      </c>
      <c r="J1" s="34" t="s">
        <v>4094</v>
      </c>
      <c r="K1" s="34" t="s">
        <v>4095</v>
      </c>
      <c r="L1" s="34" t="s">
        <v>127</v>
      </c>
    </row>
    <row r="2" spans="1:12" ht="15" customHeight="1" x14ac:dyDescent="0.25">
      <c r="A2" s="12" t="s">
        <v>2</v>
      </c>
      <c r="B2" s="12" t="s">
        <v>3</v>
      </c>
      <c r="C2" s="51">
        <v>32000</v>
      </c>
      <c r="D2" s="51">
        <v>41600</v>
      </c>
      <c r="E2" s="51">
        <v>213.33</v>
      </c>
      <c r="F2" s="51">
        <v>6000</v>
      </c>
      <c r="G2" s="51">
        <v>3500</v>
      </c>
      <c r="H2" s="51">
        <v>1890.91</v>
      </c>
      <c r="I2" s="51">
        <v>1500</v>
      </c>
      <c r="J2" s="41">
        <v>0.05</v>
      </c>
      <c r="K2" s="51">
        <v>25000</v>
      </c>
      <c r="L2" s="12" t="s">
        <v>1317</v>
      </c>
    </row>
    <row r="3" spans="1:12" ht="15" customHeight="1" x14ac:dyDescent="0.25">
      <c r="A3" s="12" t="s">
        <v>4</v>
      </c>
      <c r="B3" s="12" t="s">
        <v>5</v>
      </c>
      <c r="C3" s="51">
        <v>34500</v>
      </c>
      <c r="D3" s="51">
        <v>44850</v>
      </c>
      <c r="E3" s="51">
        <v>230</v>
      </c>
      <c r="F3" s="51">
        <v>7000</v>
      </c>
      <c r="G3" s="51">
        <v>4100</v>
      </c>
      <c r="H3" s="51">
        <v>2038.64</v>
      </c>
      <c r="I3" s="51">
        <v>2000</v>
      </c>
      <c r="J3" s="41">
        <v>0.06</v>
      </c>
      <c r="K3" s="51">
        <v>32500</v>
      </c>
      <c r="L3" s="12" t="s">
        <v>1317</v>
      </c>
    </row>
    <row r="4" spans="1:12" ht="15" customHeight="1" x14ac:dyDescent="0.25">
      <c r="A4" s="12" t="s">
        <v>6</v>
      </c>
      <c r="B4" s="12" t="s">
        <v>7</v>
      </c>
      <c r="C4" s="51">
        <v>37000</v>
      </c>
      <c r="D4" s="51">
        <v>48100</v>
      </c>
      <c r="E4" s="51">
        <v>246.67</v>
      </c>
      <c r="F4" s="51">
        <v>8000</v>
      </c>
      <c r="G4" s="51">
        <v>4700</v>
      </c>
      <c r="H4" s="51">
        <v>2186.36</v>
      </c>
      <c r="I4" s="51">
        <v>2500</v>
      </c>
      <c r="J4" s="41">
        <v>7.0000000000000007E-2</v>
      </c>
      <c r="K4" s="51">
        <v>40000</v>
      </c>
      <c r="L4" s="12" t="s">
        <v>1317</v>
      </c>
    </row>
    <row r="5" spans="1:12" ht="15" customHeight="1" x14ac:dyDescent="0.25">
      <c r="A5" s="12" t="s">
        <v>8</v>
      </c>
      <c r="B5" s="12" t="s">
        <v>9</v>
      </c>
      <c r="C5" s="51">
        <v>39500</v>
      </c>
      <c r="D5" s="51">
        <v>51350</v>
      </c>
      <c r="E5" s="51">
        <v>263.33</v>
      </c>
      <c r="F5" s="51">
        <v>9000</v>
      </c>
      <c r="G5" s="51">
        <v>5300</v>
      </c>
      <c r="H5" s="51">
        <v>2334.09</v>
      </c>
      <c r="I5" s="51">
        <v>3000</v>
      </c>
      <c r="J5" s="41">
        <v>0.08</v>
      </c>
      <c r="K5" s="51">
        <v>47500</v>
      </c>
      <c r="L5" s="12" t="s">
        <v>1317</v>
      </c>
    </row>
    <row r="6" spans="1:12" ht="15" customHeight="1" x14ac:dyDescent="0.25">
      <c r="A6" s="12" t="s">
        <v>10</v>
      </c>
      <c r="B6" s="12" t="s">
        <v>11</v>
      </c>
      <c r="C6" s="51">
        <v>42000</v>
      </c>
      <c r="D6" s="51">
        <v>54600</v>
      </c>
      <c r="E6" s="51">
        <v>280</v>
      </c>
      <c r="F6" s="51">
        <v>10000</v>
      </c>
      <c r="G6" s="51">
        <v>5900</v>
      </c>
      <c r="H6" s="51">
        <v>2481.8200000000002</v>
      </c>
      <c r="I6" s="51">
        <v>3500</v>
      </c>
      <c r="J6" s="41">
        <v>0.09</v>
      </c>
      <c r="K6" s="51">
        <v>55000</v>
      </c>
      <c r="L6" s="12" t="s">
        <v>1317</v>
      </c>
    </row>
    <row r="7" spans="1:12" ht="15" customHeight="1" x14ac:dyDescent="0.25">
      <c r="A7" s="12" t="s">
        <v>12</v>
      </c>
      <c r="B7" s="12" t="s">
        <v>13</v>
      </c>
      <c r="C7" s="51">
        <v>44500</v>
      </c>
      <c r="D7" s="51">
        <v>57850</v>
      </c>
      <c r="E7" s="51">
        <v>296.67</v>
      </c>
      <c r="F7" s="51">
        <v>11000</v>
      </c>
      <c r="G7" s="51">
        <v>6500</v>
      </c>
      <c r="H7" s="51">
        <v>2629.55</v>
      </c>
      <c r="I7" s="51">
        <v>1500</v>
      </c>
      <c r="J7" s="41">
        <v>0.1</v>
      </c>
      <c r="K7" s="51">
        <v>62500</v>
      </c>
      <c r="L7" s="12" t="s">
        <v>1317</v>
      </c>
    </row>
    <row r="8" spans="1:12" ht="15" customHeight="1" x14ac:dyDescent="0.25">
      <c r="A8" s="12" t="s">
        <v>14</v>
      </c>
      <c r="B8" s="12" t="s">
        <v>15</v>
      </c>
      <c r="C8" s="51">
        <v>47000</v>
      </c>
      <c r="D8" s="51">
        <v>61100</v>
      </c>
      <c r="E8" s="51">
        <v>313.33</v>
      </c>
      <c r="F8" s="51">
        <v>12000</v>
      </c>
      <c r="G8" s="51">
        <v>3500</v>
      </c>
      <c r="H8" s="51">
        <v>2777.27</v>
      </c>
      <c r="I8" s="51">
        <v>2000</v>
      </c>
      <c r="J8" s="41">
        <v>0.11</v>
      </c>
      <c r="K8" s="51">
        <v>70000</v>
      </c>
      <c r="L8" s="12" t="s">
        <v>1317</v>
      </c>
    </row>
    <row r="9" spans="1:12" ht="15" customHeight="1" x14ac:dyDescent="0.25">
      <c r="A9" s="12" t="s">
        <v>16</v>
      </c>
      <c r="B9" s="12" t="s">
        <v>17</v>
      </c>
      <c r="C9" s="51">
        <v>49500</v>
      </c>
      <c r="D9" s="51">
        <v>64350</v>
      </c>
      <c r="E9" s="51">
        <v>330</v>
      </c>
      <c r="F9" s="51">
        <v>13000</v>
      </c>
      <c r="G9" s="51">
        <v>4100</v>
      </c>
      <c r="H9" s="51">
        <v>2925</v>
      </c>
      <c r="I9" s="51">
        <v>2500</v>
      </c>
      <c r="J9" s="41">
        <v>0.12</v>
      </c>
      <c r="K9" s="51">
        <v>77500</v>
      </c>
      <c r="L9" s="12" t="s">
        <v>1317</v>
      </c>
    </row>
    <row r="10" spans="1:12" ht="15" customHeight="1" x14ac:dyDescent="0.25">
      <c r="A10" s="12" t="s">
        <v>18</v>
      </c>
      <c r="B10" s="12" t="s">
        <v>19</v>
      </c>
      <c r="C10" s="51">
        <v>52000</v>
      </c>
      <c r="D10" s="51">
        <v>67600</v>
      </c>
      <c r="E10" s="51">
        <v>346.67</v>
      </c>
      <c r="F10" s="51">
        <v>6000</v>
      </c>
      <c r="G10" s="51">
        <v>4700</v>
      </c>
      <c r="H10" s="51">
        <v>3072.73</v>
      </c>
      <c r="I10" s="51">
        <v>3000</v>
      </c>
      <c r="J10" s="41">
        <v>0.13</v>
      </c>
      <c r="K10" s="51">
        <v>85000</v>
      </c>
      <c r="L10" s="12" t="s">
        <v>1317</v>
      </c>
    </row>
    <row r="11" spans="1:12" ht="15" customHeight="1" x14ac:dyDescent="0.25">
      <c r="A11" s="12" t="s">
        <v>20</v>
      </c>
      <c r="B11" s="12" t="s">
        <v>21</v>
      </c>
      <c r="C11" s="51">
        <v>54500</v>
      </c>
      <c r="D11" s="51">
        <v>70850</v>
      </c>
      <c r="E11" s="51">
        <v>363.33</v>
      </c>
      <c r="F11" s="51">
        <v>7000</v>
      </c>
      <c r="G11" s="51">
        <v>5300</v>
      </c>
      <c r="H11" s="51">
        <v>3220.45</v>
      </c>
      <c r="I11" s="51">
        <v>3500</v>
      </c>
      <c r="J11" s="41">
        <v>0.14000000000000001</v>
      </c>
      <c r="K11" s="51">
        <v>92500</v>
      </c>
      <c r="L11" s="12" t="s">
        <v>1317</v>
      </c>
    </row>
    <row r="12" spans="1:12" ht="15" customHeight="1" x14ac:dyDescent="0.25">
      <c r="A12" s="12" t="s">
        <v>22</v>
      </c>
      <c r="B12" s="12" t="s">
        <v>23</v>
      </c>
      <c r="C12" s="51">
        <v>57000</v>
      </c>
      <c r="D12" s="51">
        <v>74100</v>
      </c>
      <c r="E12" s="51">
        <v>380</v>
      </c>
      <c r="F12" s="51">
        <v>8000</v>
      </c>
      <c r="G12" s="51">
        <v>5900</v>
      </c>
      <c r="H12" s="51">
        <v>3368.18</v>
      </c>
      <c r="I12" s="51">
        <v>1500</v>
      </c>
      <c r="J12" s="41">
        <v>0.15</v>
      </c>
      <c r="K12" s="51">
        <v>25000</v>
      </c>
      <c r="L12" s="12" t="s">
        <v>1317</v>
      </c>
    </row>
    <row r="13" spans="1:12" ht="15" customHeight="1" x14ac:dyDescent="0.25">
      <c r="A13" s="12" t="s">
        <v>24</v>
      </c>
      <c r="B13" s="12" t="s">
        <v>25</v>
      </c>
      <c r="C13" s="51">
        <v>59500</v>
      </c>
      <c r="D13" s="51">
        <v>77350</v>
      </c>
      <c r="E13" s="51">
        <v>396.67</v>
      </c>
      <c r="F13" s="51">
        <v>9000</v>
      </c>
      <c r="G13" s="51">
        <v>6500</v>
      </c>
      <c r="H13" s="51">
        <v>3515.91</v>
      </c>
      <c r="I13" s="51">
        <v>2000</v>
      </c>
      <c r="J13" s="41">
        <v>0.05</v>
      </c>
      <c r="K13" s="51">
        <v>32500</v>
      </c>
      <c r="L13" s="12" t="s">
        <v>1317</v>
      </c>
    </row>
    <row r="14" spans="1:12" ht="15" customHeight="1" x14ac:dyDescent="0.25">
      <c r="A14" s="12" t="s">
        <v>26</v>
      </c>
      <c r="B14" s="12" t="s">
        <v>27</v>
      </c>
      <c r="C14" s="51">
        <v>32000</v>
      </c>
      <c r="D14" s="51">
        <v>41600</v>
      </c>
      <c r="E14" s="51">
        <v>213.33</v>
      </c>
      <c r="F14" s="51">
        <v>10000</v>
      </c>
      <c r="G14" s="51">
        <v>3500</v>
      </c>
      <c r="H14" s="51">
        <v>1890.91</v>
      </c>
      <c r="I14" s="51">
        <v>2500</v>
      </c>
      <c r="J14" s="41">
        <v>0.06</v>
      </c>
      <c r="K14" s="51">
        <v>40000</v>
      </c>
      <c r="L14" s="12" t="s">
        <v>1317</v>
      </c>
    </row>
    <row r="15" spans="1:12" ht="15" customHeight="1" x14ac:dyDescent="0.25">
      <c r="A15" s="12" t="s">
        <v>28</v>
      </c>
      <c r="B15" s="12" t="s">
        <v>29</v>
      </c>
      <c r="C15" s="51">
        <v>34500</v>
      </c>
      <c r="D15" s="51">
        <v>44850</v>
      </c>
      <c r="E15" s="51">
        <v>230</v>
      </c>
      <c r="F15" s="51">
        <v>11000</v>
      </c>
      <c r="G15" s="51">
        <v>4100</v>
      </c>
      <c r="H15" s="51">
        <v>2038.64</v>
      </c>
      <c r="I15" s="51">
        <v>3000</v>
      </c>
      <c r="J15" s="41">
        <v>7.0000000000000007E-2</v>
      </c>
      <c r="K15" s="51">
        <v>47500</v>
      </c>
      <c r="L15" s="12" t="s">
        <v>1317</v>
      </c>
    </row>
    <row r="16" spans="1:12" ht="15" customHeight="1" x14ac:dyDescent="0.25">
      <c r="A16" s="12" t="s">
        <v>30</v>
      </c>
      <c r="B16" s="12" t="s">
        <v>31</v>
      </c>
      <c r="C16" s="51">
        <v>37000</v>
      </c>
      <c r="D16" s="51">
        <v>48100</v>
      </c>
      <c r="E16" s="51">
        <v>246.67</v>
      </c>
      <c r="F16" s="51">
        <v>12000</v>
      </c>
      <c r="G16" s="51">
        <v>4700</v>
      </c>
      <c r="H16" s="51">
        <v>2186.36</v>
      </c>
      <c r="I16" s="51">
        <v>3500</v>
      </c>
      <c r="J16" s="41">
        <v>0.08</v>
      </c>
      <c r="K16" s="51">
        <v>55000</v>
      </c>
      <c r="L16" s="12" t="s">
        <v>1317</v>
      </c>
    </row>
    <row r="17" spans="1:12" ht="15" customHeight="1" x14ac:dyDescent="0.25">
      <c r="A17" s="12" t="s">
        <v>32</v>
      </c>
      <c r="B17" s="12" t="s">
        <v>33</v>
      </c>
      <c r="C17" s="51">
        <v>39500</v>
      </c>
      <c r="D17" s="51">
        <v>51350</v>
      </c>
      <c r="E17" s="51">
        <v>263.33</v>
      </c>
      <c r="F17" s="51">
        <v>13000</v>
      </c>
      <c r="G17" s="51">
        <v>5300</v>
      </c>
      <c r="H17" s="51">
        <v>2334.09</v>
      </c>
      <c r="I17" s="51">
        <v>1500</v>
      </c>
      <c r="J17" s="41">
        <v>0.09</v>
      </c>
      <c r="K17" s="51">
        <v>62500</v>
      </c>
      <c r="L17" s="12" t="s">
        <v>1317</v>
      </c>
    </row>
    <row r="18" spans="1:12" ht="15" customHeight="1" x14ac:dyDescent="0.25">
      <c r="A18" s="12" t="s">
        <v>34</v>
      </c>
      <c r="B18" s="12" t="s">
        <v>35</v>
      </c>
      <c r="C18" s="51">
        <v>42000</v>
      </c>
      <c r="D18" s="51">
        <v>54600</v>
      </c>
      <c r="E18" s="51">
        <v>280</v>
      </c>
      <c r="F18" s="51">
        <v>6000</v>
      </c>
      <c r="G18" s="51">
        <v>5900</v>
      </c>
      <c r="H18" s="51">
        <v>2481.8200000000002</v>
      </c>
      <c r="I18" s="51">
        <v>2000</v>
      </c>
      <c r="J18" s="41">
        <v>0.1</v>
      </c>
      <c r="K18" s="51">
        <v>70000</v>
      </c>
      <c r="L18" s="12" t="s">
        <v>1317</v>
      </c>
    </row>
    <row r="19" spans="1:12" ht="15" customHeight="1" x14ac:dyDescent="0.25">
      <c r="A19" s="12" t="s">
        <v>36</v>
      </c>
      <c r="B19" s="12" t="s">
        <v>37</v>
      </c>
      <c r="C19" s="51">
        <v>44500</v>
      </c>
      <c r="D19" s="51">
        <v>57850</v>
      </c>
      <c r="E19" s="51">
        <v>296.67</v>
      </c>
      <c r="F19" s="51">
        <v>7000</v>
      </c>
      <c r="G19" s="51">
        <v>6500</v>
      </c>
      <c r="H19" s="51">
        <v>2629.55</v>
      </c>
      <c r="I19" s="51">
        <v>2500</v>
      </c>
      <c r="J19" s="41">
        <v>0.11</v>
      </c>
      <c r="K19" s="51">
        <v>77500</v>
      </c>
      <c r="L19" s="12" t="s">
        <v>1317</v>
      </c>
    </row>
    <row r="20" spans="1:12" ht="15" customHeight="1" x14ac:dyDescent="0.25">
      <c r="A20" s="12" t="s">
        <v>38</v>
      </c>
      <c r="B20" s="12" t="s">
        <v>39</v>
      </c>
      <c r="C20" s="51">
        <v>47000</v>
      </c>
      <c r="D20" s="51">
        <v>61100</v>
      </c>
      <c r="E20" s="51">
        <v>313.33</v>
      </c>
      <c r="F20" s="51">
        <v>8000</v>
      </c>
      <c r="G20" s="51">
        <v>3500</v>
      </c>
      <c r="H20" s="51">
        <v>2777.27</v>
      </c>
      <c r="I20" s="51">
        <v>3000</v>
      </c>
      <c r="J20" s="41">
        <v>0.12</v>
      </c>
      <c r="K20" s="51">
        <v>85000</v>
      </c>
      <c r="L20" s="12" t="s">
        <v>1317</v>
      </c>
    </row>
    <row r="21" spans="1:12" ht="15" customHeight="1" x14ac:dyDescent="0.25">
      <c r="A21" s="12" t="s">
        <v>40</v>
      </c>
      <c r="B21" s="12" t="s">
        <v>41</v>
      </c>
      <c r="C21" s="51">
        <v>49500</v>
      </c>
      <c r="D21" s="51">
        <v>64350</v>
      </c>
      <c r="E21" s="51">
        <v>330</v>
      </c>
      <c r="F21" s="51">
        <v>9000</v>
      </c>
      <c r="G21" s="51">
        <v>4100</v>
      </c>
      <c r="H21" s="51">
        <v>2925</v>
      </c>
      <c r="I21" s="51">
        <v>3500</v>
      </c>
      <c r="J21" s="41">
        <v>0.13</v>
      </c>
      <c r="K21" s="51">
        <v>92500</v>
      </c>
      <c r="L21" s="12" t="s">
        <v>1317</v>
      </c>
    </row>
    <row r="22" spans="1:12" ht="15" customHeight="1" x14ac:dyDescent="0.25">
      <c r="A22" s="12" t="s">
        <v>42</v>
      </c>
      <c r="B22" s="12" t="s">
        <v>43</v>
      </c>
      <c r="C22" s="51">
        <v>52000</v>
      </c>
      <c r="D22" s="51">
        <v>67600</v>
      </c>
      <c r="E22" s="51">
        <v>346.67</v>
      </c>
      <c r="F22" s="51">
        <v>10000</v>
      </c>
      <c r="G22" s="51">
        <v>4700</v>
      </c>
      <c r="H22" s="51">
        <v>3072.73</v>
      </c>
      <c r="I22" s="51">
        <v>1500</v>
      </c>
      <c r="J22" s="41">
        <v>0.14000000000000001</v>
      </c>
      <c r="K22" s="51">
        <v>25000</v>
      </c>
      <c r="L22" s="12" t="s">
        <v>1317</v>
      </c>
    </row>
    <row r="23" spans="1:12" ht="15" customHeight="1" x14ac:dyDescent="0.25">
      <c r="A23" s="12" t="s">
        <v>44</v>
      </c>
      <c r="B23" s="12" t="s">
        <v>45</v>
      </c>
      <c r="C23" s="51">
        <v>54500</v>
      </c>
      <c r="D23" s="51">
        <v>70850</v>
      </c>
      <c r="E23" s="51">
        <v>363.33</v>
      </c>
      <c r="F23" s="51">
        <v>11000</v>
      </c>
      <c r="G23" s="51">
        <v>5300</v>
      </c>
      <c r="H23" s="51">
        <v>3220.45</v>
      </c>
      <c r="I23" s="51">
        <v>2000</v>
      </c>
      <c r="J23" s="41">
        <v>0.15</v>
      </c>
      <c r="K23" s="51">
        <v>32500</v>
      </c>
      <c r="L23" s="12" t="s">
        <v>1317</v>
      </c>
    </row>
    <row r="24" spans="1:12" ht="15" customHeight="1" x14ac:dyDescent="0.25">
      <c r="A24" s="12" t="s">
        <v>46</v>
      </c>
      <c r="B24" s="12" t="s">
        <v>47</v>
      </c>
      <c r="C24" s="51">
        <v>57000</v>
      </c>
      <c r="D24" s="51">
        <v>74100</v>
      </c>
      <c r="E24" s="51">
        <v>380</v>
      </c>
      <c r="F24" s="51">
        <v>12000</v>
      </c>
      <c r="G24" s="51">
        <v>5900</v>
      </c>
      <c r="H24" s="51">
        <v>3368.18</v>
      </c>
      <c r="I24" s="51">
        <v>2500</v>
      </c>
      <c r="J24" s="41">
        <v>0.05</v>
      </c>
      <c r="K24" s="51">
        <v>40000</v>
      </c>
      <c r="L24" s="12" t="s">
        <v>1317</v>
      </c>
    </row>
    <row r="25" spans="1:12" ht="15" customHeight="1" x14ac:dyDescent="0.25">
      <c r="A25" s="12" t="s">
        <v>48</v>
      </c>
      <c r="B25" s="12" t="s">
        <v>49</v>
      </c>
      <c r="C25" s="51">
        <v>59500</v>
      </c>
      <c r="D25" s="51">
        <v>77350</v>
      </c>
      <c r="E25" s="51">
        <v>396.67</v>
      </c>
      <c r="F25" s="51">
        <v>13000</v>
      </c>
      <c r="G25" s="51">
        <v>6500</v>
      </c>
      <c r="H25" s="51">
        <v>3515.91</v>
      </c>
      <c r="I25" s="51">
        <v>3000</v>
      </c>
      <c r="J25" s="41">
        <v>0.06</v>
      </c>
      <c r="K25" s="51">
        <v>47500</v>
      </c>
      <c r="L25" s="12" t="s">
        <v>1317</v>
      </c>
    </row>
    <row r="26" spans="1:12" ht="15" customHeight="1" x14ac:dyDescent="0.25">
      <c r="A26" s="12" t="s">
        <v>50</v>
      </c>
      <c r="B26" s="12" t="s">
        <v>51</v>
      </c>
      <c r="C26" s="51">
        <v>32000</v>
      </c>
      <c r="D26" s="51">
        <v>41600</v>
      </c>
      <c r="E26" s="51">
        <v>213.33</v>
      </c>
      <c r="F26" s="51">
        <v>6000</v>
      </c>
      <c r="G26" s="51">
        <v>3500</v>
      </c>
      <c r="H26" s="51">
        <v>1890.91</v>
      </c>
      <c r="I26" s="51">
        <v>3500</v>
      </c>
      <c r="J26" s="41">
        <v>7.0000000000000007E-2</v>
      </c>
      <c r="K26" s="51">
        <v>55000</v>
      </c>
      <c r="L26" s="12" t="s">
        <v>1317</v>
      </c>
    </row>
    <row r="27" spans="1:12" ht="15" customHeight="1" x14ac:dyDescent="0.25">
      <c r="A27" s="12" t="s">
        <v>52</v>
      </c>
      <c r="B27" s="12" t="s">
        <v>53</v>
      </c>
      <c r="C27" s="51">
        <v>34500</v>
      </c>
      <c r="D27" s="51">
        <v>44850</v>
      </c>
      <c r="E27" s="51">
        <v>230</v>
      </c>
      <c r="F27" s="51">
        <v>7000</v>
      </c>
      <c r="G27" s="51">
        <v>4100</v>
      </c>
      <c r="H27" s="51">
        <v>2038.64</v>
      </c>
      <c r="I27" s="51">
        <v>1500</v>
      </c>
      <c r="J27" s="41">
        <v>0.08</v>
      </c>
      <c r="K27" s="51">
        <v>62500</v>
      </c>
      <c r="L27" s="12" t="s">
        <v>1317</v>
      </c>
    </row>
    <row r="28" spans="1:12" ht="15" customHeight="1" x14ac:dyDescent="0.25">
      <c r="A28" s="12" t="s">
        <v>54</v>
      </c>
      <c r="B28" s="12" t="s">
        <v>55</v>
      </c>
      <c r="C28" s="51">
        <v>37000</v>
      </c>
      <c r="D28" s="51">
        <v>48100</v>
      </c>
      <c r="E28" s="51">
        <v>246.67</v>
      </c>
      <c r="F28" s="51">
        <v>8000</v>
      </c>
      <c r="G28" s="51">
        <v>4700</v>
      </c>
      <c r="H28" s="51">
        <v>2186.36</v>
      </c>
      <c r="I28" s="51">
        <v>2000</v>
      </c>
      <c r="J28" s="41">
        <v>0.09</v>
      </c>
      <c r="K28" s="51">
        <v>70000</v>
      </c>
      <c r="L28" s="12" t="s">
        <v>1317</v>
      </c>
    </row>
    <row r="29" spans="1:12" ht="15" customHeight="1" x14ac:dyDescent="0.25">
      <c r="A29" s="12" t="s">
        <v>56</v>
      </c>
      <c r="B29" s="12" t="s">
        <v>57</v>
      </c>
      <c r="C29" s="51">
        <v>39500</v>
      </c>
      <c r="D29" s="51">
        <v>51350</v>
      </c>
      <c r="E29" s="51">
        <v>263.33</v>
      </c>
      <c r="F29" s="51">
        <v>9000</v>
      </c>
      <c r="G29" s="51">
        <v>5300</v>
      </c>
      <c r="H29" s="51">
        <v>2334.09</v>
      </c>
      <c r="I29" s="51">
        <v>2500</v>
      </c>
      <c r="J29" s="41">
        <v>0.1</v>
      </c>
      <c r="K29" s="51">
        <v>77500</v>
      </c>
      <c r="L29" s="12" t="s">
        <v>1317</v>
      </c>
    </row>
    <row r="30" spans="1:12" ht="15" customHeight="1" x14ac:dyDescent="0.25">
      <c r="A30" s="12" t="s">
        <v>58</v>
      </c>
      <c r="B30" s="12" t="s">
        <v>59</v>
      </c>
      <c r="C30" s="51">
        <v>42000</v>
      </c>
      <c r="D30" s="51">
        <v>54600</v>
      </c>
      <c r="E30" s="51">
        <v>280</v>
      </c>
      <c r="F30" s="51">
        <v>10000</v>
      </c>
      <c r="G30" s="51">
        <v>5900</v>
      </c>
      <c r="H30" s="51">
        <v>2481.8200000000002</v>
      </c>
      <c r="I30" s="51">
        <v>3000</v>
      </c>
      <c r="J30" s="41">
        <v>0.11</v>
      </c>
      <c r="K30" s="51">
        <v>85000</v>
      </c>
      <c r="L30" s="12" t="s">
        <v>1317</v>
      </c>
    </row>
    <row r="31" spans="1:12" ht="15" customHeight="1" x14ac:dyDescent="0.25">
      <c r="A31" s="12" t="s">
        <v>60</v>
      </c>
      <c r="B31" s="12" t="s">
        <v>61</v>
      </c>
      <c r="C31" s="51">
        <v>44500</v>
      </c>
      <c r="D31" s="51">
        <v>57850</v>
      </c>
      <c r="E31" s="51">
        <v>296.67</v>
      </c>
      <c r="F31" s="51">
        <v>11000</v>
      </c>
      <c r="G31" s="51">
        <v>6500</v>
      </c>
      <c r="H31" s="51">
        <v>2629.55</v>
      </c>
      <c r="I31" s="51">
        <v>3500</v>
      </c>
      <c r="J31" s="41">
        <v>0.12</v>
      </c>
      <c r="K31" s="51">
        <v>92500</v>
      </c>
      <c r="L31" s="12" t="s">
        <v>1317</v>
      </c>
    </row>
    <row r="32" spans="1:12" ht="15" customHeight="1" x14ac:dyDescent="0.25">
      <c r="A32" s="12" t="s">
        <v>62</v>
      </c>
      <c r="B32" s="12" t="s">
        <v>63</v>
      </c>
      <c r="C32" s="51">
        <v>47000</v>
      </c>
      <c r="D32" s="51">
        <v>61100</v>
      </c>
      <c r="E32" s="51">
        <v>313.33</v>
      </c>
      <c r="F32" s="51">
        <v>12000</v>
      </c>
      <c r="G32" s="51">
        <v>3500</v>
      </c>
      <c r="H32" s="51">
        <v>2777.27</v>
      </c>
      <c r="I32" s="51">
        <v>1500</v>
      </c>
      <c r="J32" s="41">
        <v>0.13</v>
      </c>
      <c r="K32" s="51">
        <v>25000</v>
      </c>
      <c r="L32" s="12" t="s">
        <v>1317</v>
      </c>
    </row>
    <row r="33" spans="1:12" ht="15" customHeight="1" x14ac:dyDescent="0.25">
      <c r="A33" s="12" t="s">
        <v>64</v>
      </c>
      <c r="B33" s="12" t="s">
        <v>65</v>
      </c>
      <c r="C33" s="51">
        <v>49500</v>
      </c>
      <c r="D33" s="51">
        <v>64350</v>
      </c>
      <c r="E33" s="51">
        <v>330</v>
      </c>
      <c r="F33" s="51">
        <v>13000</v>
      </c>
      <c r="G33" s="51">
        <v>4100</v>
      </c>
      <c r="H33" s="51">
        <v>2925</v>
      </c>
      <c r="I33" s="51">
        <v>2000</v>
      </c>
      <c r="J33" s="41">
        <v>0.14000000000000001</v>
      </c>
      <c r="K33" s="51">
        <v>32500</v>
      </c>
      <c r="L33" s="12" t="s">
        <v>1317</v>
      </c>
    </row>
    <row r="34" spans="1:12" ht="15" customHeight="1" x14ac:dyDescent="0.25">
      <c r="A34" s="12" t="s">
        <v>66</v>
      </c>
      <c r="B34" s="12" t="s">
        <v>67</v>
      </c>
      <c r="C34" s="51">
        <v>52000</v>
      </c>
      <c r="D34" s="51">
        <v>67600</v>
      </c>
      <c r="E34" s="51">
        <v>346.67</v>
      </c>
      <c r="F34" s="51">
        <v>6000</v>
      </c>
      <c r="G34" s="51">
        <v>4700</v>
      </c>
      <c r="H34" s="51">
        <v>3072.73</v>
      </c>
      <c r="I34" s="51">
        <v>2500</v>
      </c>
      <c r="J34" s="41">
        <v>0.15</v>
      </c>
      <c r="K34" s="51">
        <v>40000</v>
      </c>
      <c r="L34" s="12" t="s">
        <v>1317</v>
      </c>
    </row>
    <row r="35" spans="1:12" ht="15" customHeight="1" x14ac:dyDescent="0.25">
      <c r="A35" s="12" t="s">
        <v>68</v>
      </c>
      <c r="B35" s="12" t="s">
        <v>69</v>
      </c>
      <c r="C35" s="51">
        <v>54500</v>
      </c>
      <c r="D35" s="51">
        <v>70850</v>
      </c>
      <c r="E35" s="51">
        <v>363.33</v>
      </c>
      <c r="F35" s="51">
        <v>7000</v>
      </c>
      <c r="G35" s="51">
        <v>5300</v>
      </c>
      <c r="H35" s="51">
        <v>3220.45</v>
      </c>
      <c r="I35" s="51">
        <v>3000</v>
      </c>
      <c r="J35" s="41">
        <v>0.05</v>
      </c>
      <c r="K35" s="51">
        <v>47500</v>
      </c>
      <c r="L35" s="12" t="s">
        <v>1317</v>
      </c>
    </row>
    <row r="36" spans="1:12" ht="15" customHeight="1" x14ac:dyDescent="0.25">
      <c r="A36" s="12" t="s">
        <v>70</v>
      </c>
      <c r="B36" s="12" t="s">
        <v>71</v>
      </c>
      <c r="C36" s="51">
        <v>57000</v>
      </c>
      <c r="D36" s="51">
        <v>74100</v>
      </c>
      <c r="E36" s="51">
        <v>380</v>
      </c>
      <c r="F36" s="51">
        <v>8000</v>
      </c>
      <c r="G36" s="51">
        <v>5900</v>
      </c>
      <c r="H36" s="51">
        <v>3368.18</v>
      </c>
      <c r="I36" s="51">
        <v>3500</v>
      </c>
      <c r="J36" s="41">
        <v>0.06</v>
      </c>
      <c r="K36" s="51">
        <v>55000</v>
      </c>
      <c r="L36" s="12" t="s">
        <v>1317</v>
      </c>
    </row>
    <row r="37" spans="1:12" ht="15" customHeight="1" x14ac:dyDescent="0.25">
      <c r="A37" s="12" t="s">
        <v>72</v>
      </c>
      <c r="B37" s="12" t="s">
        <v>73</v>
      </c>
      <c r="C37" s="51">
        <v>59500</v>
      </c>
      <c r="D37" s="51">
        <v>77350</v>
      </c>
      <c r="E37" s="51">
        <v>396.67</v>
      </c>
      <c r="F37" s="51">
        <v>9000</v>
      </c>
      <c r="G37" s="51">
        <v>6500</v>
      </c>
      <c r="H37" s="51">
        <v>3515.91</v>
      </c>
      <c r="I37" s="51">
        <v>1500</v>
      </c>
      <c r="J37" s="41">
        <v>7.0000000000000007E-2</v>
      </c>
      <c r="K37" s="51">
        <v>62500</v>
      </c>
      <c r="L37" s="12" t="s">
        <v>1317</v>
      </c>
    </row>
    <row r="38" spans="1:12" ht="15" customHeight="1" x14ac:dyDescent="0.25">
      <c r="A38" s="12" t="s">
        <v>74</v>
      </c>
      <c r="B38" s="12" t="s">
        <v>75</v>
      </c>
      <c r="C38" s="51">
        <v>32000</v>
      </c>
      <c r="D38" s="51">
        <v>41600</v>
      </c>
      <c r="E38" s="51">
        <v>213.33</v>
      </c>
      <c r="F38" s="51">
        <v>10000</v>
      </c>
      <c r="G38" s="51">
        <v>3500</v>
      </c>
      <c r="H38" s="51">
        <v>1890.91</v>
      </c>
      <c r="I38" s="51">
        <v>2000</v>
      </c>
      <c r="J38" s="41">
        <v>0.08</v>
      </c>
      <c r="K38" s="51">
        <v>70000</v>
      </c>
      <c r="L38" s="12" t="s">
        <v>1317</v>
      </c>
    </row>
    <row r="39" spans="1:12" ht="15" customHeight="1" x14ac:dyDescent="0.25">
      <c r="A39" s="12" t="s">
        <v>76</v>
      </c>
      <c r="B39" s="12" t="s">
        <v>77</v>
      </c>
      <c r="C39" s="51">
        <v>34500</v>
      </c>
      <c r="D39" s="51">
        <v>44850</v>
      </c>
      <c r="E39" s="51">
        <v>230</v>
      </c>
      <c r="F39" s="51">
        <v>11000</v>
      </c>
      <c r="G39" s="51">
        <v>4100</v>
      </c>
      <c r="H39" s="51">
        <v>2038.64</v>
      </c>
      <c r="I39" s="51">
        <v>2500</v>
      </c>
      <c r="J39" s="41">
        <v>0.09</v>
      </c>
      <c r="K39" s="51">
        <v>77500</v>
      </c>
      <c r="L39" s="12" t="s">
        <v>1317</v>
      </c>
    </row>
    <row r="40" spans="1:12" ht="15" customHeight="1" x14ac:dyDescent="0.25">
      <c r="A40" s="12" t="s">
        <v>78</v>
      </c>
      <c r="B40" s="12" t="s">
        <v>79</v>
      </c>
      <c r="C40" s="51">
        <v>37000</v>
      </c>
      <c r="D40" s="51">
        <v>48100</v>
      </c>
      <c r="E40" s="51">
        <v>246.67</v>
      </c>
      <c r="F40" s="51">
        <v>12000</v>
      </c>
      <c r="G40" s="51">
        <v>4700</v>
      </c>
      <c r="H40" s="51">
        <v>2186.36</v>
      </c>
      <c r="I40" s="51">
        <v>3000</v>
      </c>
      <c r="J40" s="41">
        <v>0.1</v>
      </c>
      <c r="K40" s="51">
        <v>85000</v>
      </c>
      <c r="L40" s="12" t="s">
        <v>1317</v>
      </c>
    </row>
    <row r="41" spans="1:12" ht="15" customHeight="1" x14ac:dyDescent="0.25">
      <c r="A41" s="12" t="s">
        <v>80</v>
      </c>
      <c r="B41" s="12" t="s">
        <v>81</v>
      </c>
      <c r="C41" s="51">
        <v>39500</v>
      </c>
      <c r="D41" s="51">
        <v>51350</v>
      </c>
      <c r="E41" s="51">
        <v>263.33</v>
      </c>
      <c r="F41" s="51">
        <v>13000</v>
      </c>
      <c r="G41" s="51">
        <v>5300</v>
      </c>
      <c r="H41" s="51">
        <v>2334.09</v>
      </c>
      <c r="I41" s="51">
        <v>3500</v>
      </c>
      <c r="J41" s="41">
        <v>0.11</v>
      </c>
      <c r="K41" s="51">
        <v>92500</v>
      </c>
      <c r="L41" s="12" t="s">
        <v>1317</v>
      </c>
    </row>
    <row r="42" spans="1:12" ht="15" customHeight="1" x14ac:dyDescent="0.25">
      <c r="A42" s="12" t="s">
        <v>82</v>
      </c>
      <c r="B42" s="12" t="s">
        <v>83</v>
      </c>
      <c r="C42" s="51">
        <v>42000</v>
      </c>
      <c r="D42" s="51">
        <v>54600</v>
      </c>
      <c r="E42" s="51">
        <v>280</v>
      </c>
      <c r="F42" s="51">
        <v>6000</v>
      </c>
      <c r="G42" s="51">
        <v>5900</v>
      </c>
      <c r="H42" s="51">
        <v>2481.8200000000002</v>
      </c>
      <c r="I42" s="51">
        <v>1500</v>
      </c>
      <c r="J42" s="41">
        <v>0.12</v>
      </c>
      <c r="K42" s="51">
        <v>25000</v>
      </c>
      <c r="L42" s="12" t="s">
        <v>1317</v>
      </c>
    </row>
    <row r="43" spans="1:12" ht="15" customHeight="1" x14ac:dyDescent="0.25">
      <c r="A43" s="12" t="s">
        <v>84</v>
      </c>
      <c r="B43" s="12" t="s">
        <v>85</v>
      </c>
      <c r="C43" s="51">
        <v>44500</v>
      </c>
      <c r="D43" s="51">
        <v>57850</v>
      </c>
      <c r="E43" s="51">
        <v>296.67</v>
      </c>
      <c r="F43" s="51">
        <v>7000</v>
      </c>
      <c r="G43" s="51">
        <v>6500</v>
      </c>
      <c r="H43" s="51">
        <v>2629.55</v>
      </c>
      <c r="I43" s="51">
        <v>2000</v>
      </c>
      <c r="J43" s="41">
        <v>0.13</v>
      </c>
      <c r="K43" s="51">
        <v>32500</v>
      </c>
      <c r="L43" s="12" t="s">
        <v>1317</v>
      </c>
    </row>
    <row r="44" spans="1:12" ht="15" customHeight="1" x14ac:dyDescent="0.25">
      <c r="A44" s="12" t="s">
        <v>86</v>
      </c>
      <c r="B44" s="12" t="s">
        <v>87</v>
      </c>
      <c r="C44" s="51">
        <v>47000</v>
      </c>
      <c r="D44" s="51">
        <v>61100</v>
      </c>
      <c r="E44" s="51">
        <v>313.33</v>
      </c>
      <c r="F44" s="51">
        <v>8000</v>
      </c>
      <c r="G44" s="51">
        <v>3500</v>
      </c>
      <c r="H44" s="51">
        <v>2777.27</v>
      </c>
      <c r="I44" s="51">
        <v>2500</v>
      </c>
      <c r="J44" s="41">
        <v>0.14000000000000001</v>
      </c>
      <c r="K44" s="51">
        <v>40000</v>
      </c>
      <c r="L44" s="12" t="s">
        <v>1317</v>
      </c>
    </row>
    <row r="45" spans="1:12" ht="15" customHeight="1" x14ac:dyDescent="0.25">
      <c r="A45" s="12" t="s">
        <v>88</v>
      </c>
      <c r="B45" s="12" t="s">
        <v>89</v>
      </c>
      <c r="C45" s="51">
        <v>49500</v>
      </c>
      <c r="D45" s="51">
        <v>64350</v>
      </c>
      <c r="E45" s="51">
        <v>330</v>
      </c>
      <c r="F45" s="51">
        <v>9000</v>
      </c>
      <c r="G45" s="51">
        <v>4100</v>
      </c>
      <c r="H45" s="51">
        <v>2925</v>
      </c>
      <c r="I45" s="51">
        <v>3000</v>
      </c>
      <c r="J45" s="41">
        <v>0.15</v>
      </c>
      <c r="K45" s="51">
        <v>47500</v>
      </c>
      <c r="L45" s="12" t="s">
        <v>1317</v>
      </c>
    </row>
    <row r="46" spans="1:12" ht="15" customHeight="1" x14ac:dyDescent="0.25">
      <c r="A46" s="12" t="s">
        <v>90</v>
      </c>
      <c r="B46" s="12" t="s">
        <v>91</v>
      </c>
      <c r="C46" s="51">
        <v>52000</v>
      </c>
      <c r="D46" s="51">
        <v>67600</v>
      </c>
      <c r="E46" s="51">
        <v>346.67</v>
      </c>
      <c r="F46" s="51">
        <v>10000</v>
      </c>
      <c r="G46" s="51">
        <v>4700</v>
      </c>
      <c r="H46" s="51">
        <v>3072.73</v>
      </c>
      <c r="I46" s="51">
        <v>3500</v>
      </c>
      <c r="J46" s="41">
        <v>0.05</v>
      </c>
      <c r="K46" s="51">
        <v>55000</v>
      </c>
      <c r="L46" s="12" t="s">
        <v>1317</v>
      </c>
    </row>
    <row r="47" spans="1:12" ht="15" customHeight="1" x14ac:dyDescent="0.25">
      <c r="A47" s="12" t="s">
        <v>98</v>
      </c>
      <c r="B47" s="12" t="s">
        <v>99</v>
      </c>
      <c r="C47" s="51">
        <v>54500</v>
      </c>
      <c r="D47" s="51">
        <v>70850</v>
      </c>
      <c r="E47" s="51">
        <v>363.33</v>
      </c>
      <c r="F47" s="51">
        <v>11000</v>
      </c>
      <c r="G47" s="51">
        <v>5300</v>
      </c>
      <c r="H47" s="51">
        <v>3220.45</v>
      </c>
      <c r="I47" s="51">
        <v>1500</v>
      </c>
      <c r="J47" s="41">
        <v>0.06</v>
      </c>
      <c r="K47" s="51">
        <v>62500</v>
      </c>
      <c r="L47" s="12" t="s">
        <v>1317</v>
      </c>
    </row>
    <row r="48" spans="1:12" ht="15" customHeight="1" x14ac:dyDescent="0.25">
      <c r="A48" s="12" t="s">
        <v>92</v>
      </c>
      <c r="B48" s="12" t="s">
        <v>93</v>
      </c>
      <c r="C48" s="51">
        <v>57000</v>
      </c>
      <c r="D48" s="51">
        <v>74100</v>
      </c>
      <c r="E48" s="51">
        <v>380</v>
      </c>
      <c r="F48" s="51">
        <v>12000</v>
      </c>
      <c r="G48" s="51">
        <v>5900</v>
      </c>
      <c r="H48" s="51">
        <v>3368.18</v>
      </c>
      <c r="I48" s="51">
        <v>2000</v>
      </c>
      <c r="J48" s="41">
        <v>7.0000000000000007E-2</v>
      </c>
      <c r="K48" s="51">
        <v>70000</v>
      </c>
      <c r="L48" s="12" t="s">
        <v>1317</v>
      </c>
    </row>
    <row r="49" spans="1:12" ht="15" customHeight="1" x14ac:dyDescent="0.25">
      <c r="A49" s="12" t="s">
        <v>94</v>
      </c>
      <c r="B49" s="12" t="s">
        <v>95</v>
      </c>
      <c r="C49" s="51">
        <v>59500</v>
      </c>
      <c r="D49" s="51">
        <v>77350</v>
      </c>
      <c r="E49" s="51">
        <v>396.67</v>
      </c>
      <c r="F49" s="51">
        <v>13000</v>
      </c>
      <c r="G49" s="51">
        <v>6500</v>
      </c>
      <c r="H49" s="51">
        <v>3515.91</v>
      </c>
      <c r="I49" s="51">
        <v>2500</v>
      </c>
      <c r="J49" s="41">
        <v>0.08</v>
      </c>
      <c r="K49" s="51">
        <v>77500</v>
      </c>
      <c r="L49" s="12" t="s">
        <v>1317</v>
      </c>
    </row>
    <row r="50" spans="1:12" ht="15" customHeight="1" x14ac:dyDescent="0.25">
      <c r="A50" s="12" t="s">
        <v>96</v>
      </c>
      <c r="B50" s="12" t="s">
        <v>97</v>
      </c>
      <c r="C50" s="51">
        <v>32000</v>
      </c>
      <c r="D50" s="51">
        <v>41600</v>
      </c>
      <c r="E50" s="51">
        <v>213.33</v>
      </c>
      <c r="F50" s="51">
        <v>6000</v>
      </c>
      <c r="G50" s="51">
        <v>3500</v>
      </c>
      <c r="H50" s="51">
        <v>1890.91</v>
      </c>
      <c r="I50" s="51">
        <v>3000</v>
      </c>
      <c r="J50" s="41">
        <v>0.09</v>
      </c>
      <c r="K50" s="51">
        <v>85000</v>
      </c>
      <c r="L50" s="12" t="s">
        <v>1317</v>
      </c>
    </row>
    <row r="51" spans="1:12" ht="15" customHeight="1" x14ac:dyDescent="0.25">
      <c r="A51" s="12" t="s">
        <v>100</v>
      </c>
      <c r="B51" s="12" t="s">
        <v>101</v>
      </c>
      <c r="C51" s="12">
        <v>52300</v>
      </c>
      <c r="D51" s="12">
        <v>68000</v>
      </c>
      <c r="E51" s="12">
        <v>348.6</v>
      </c>
      <c r="F51" s="12">
        <v>10800</v>
      </c>
      <c r="G51" s="12">
        <v>5700</v>
      </c>
      <c r="H51" s="12">
        <v>3089.85</v>
      </c>
      <c r="I51" s="12">
        <v>2900</v>
      </c>
      <c r="J51" s="12">
        <v>0.1</v>
      </c>
      <c r="K51" s="12">
        <v>66800</v>
      </c>
      <c r="L51" s="12" t="s">
        <v>4096</v>
      </c>
    </row>
    <row r="52" spans="1:12" ht="15" customHeight="1" x14ac:dyDescent="0.25">
      <c r="A52" s="12" t="s">
        <v>102</v>
      </c>
      <c r="B52" s="12" t="s">
        <v>103</v>
      </c>
      <c r="C52" s="12">
        <v>52300</v>
      </c>
      <c r="D52" s="12">
        <v>68000</v>
      </c>
      <c r="E52" s="12">
        <v>348.6</v>
      </c>
      <c r="F52" s="12">
        <v>10800</v>
      </c>
      <c r="G52" s="12">
        <v>5700</v>
      </c>
      <c r="H52" s="12">
        <v>3089.85</v>
      </c>
      <c r="I52" s="12">
        <v>2900</v>
      </c>
      <c r="J52" s="12">
        <v>0.1</v>
      </c>
      <c r="K52" s="12">
        <v>66800</v>
      </c>
      <c r="L52" s="12" t="s">
        <v>4096</v>
      </c>
    </row>
    <row r="53" spans="1:12" ht="15" customHeight="1" x14ac:dyDescent="0.25">
      <c r="A53" s="12" t="s">
        <v>104</v>
      </c>
      <c r="B53" s="12" t="s">
        <v>105</v>
      </c>
      <c r="C53" s="12">
        <v>61400</v>
      </c>
      <c r="D53" s="12">
        <v>79800</v>
      </c>
      <c r="E53" s="12">
        <v>409.22</v>
      </c>
      <c r="F53" s="12">
        <v>12700</v>
      </c>
      <c r="G53" s="12">
        <v>6700</v>
      </c>
      <c r="H53" s="12">
        <v>3627.22</v>
      </c>
      <c r="I53" s="12">
        <v>3300</v>
      </c>
      <c r="J53" s="12">
        <v>0.1</v>
      </c>
      <c r="K53" s="12">
        <v>78400</v>
      </c>
      <c r="L53" s="12" t="s">
        <v>4096</v>
      </c>
    </row>
    <row r="54" spans="1:12" ht="15" customHeight="1" x14ac:dyDescent="0.25">
      <c r="A54" s="12" t="s">
        <v>106</v>
      </c>
      <c r="B54" s="12" t="s">
        <v>107</v>
      </c>
      <c r="C54" s="12">
        <v>52300</v>
      </c>
      <c r="D54" s="12">
        <v>68000</v>
      </c>
      <c r="E54" s="12">
        <v>348.6</v>
      </c>
      <c r="F54" s="12">
        <v>10800</v>
      </c>
      <c r="G54" s="12">
        <v>5700</v>
      </c>
      <c r="H54" s="12">
        <v>3089.85</v>
      </c>
      <c r="I54" s="12">
        <v>2900</v>
      </c>
      <c r="J54" s="12">
        <v>0.1</v>
      </c>
      <c r="K54" s="12">
        <v>66800</v>
      </c>
      <c r="L54" s="12" t="s">
        <v>4096</v>
      </c>
    </row>
    <row r="55" spans="1:12" ht="15" customHeight="1" x14ac:dyDescent="0.25">
      <c r="A55" s="12" t="s">
        <v>108</v>
      </c>
      <c r="B55" s="12" t="s">
        <v>109</v>
      </c>
      <c r="C55" s="12">
        <v>61400</v>
      </c>
      <c r="D55" s="12">
        <v>79800</v>
      </c>
      <c r="E55" s="12">
        <v>409.22</v>
      </c>
      <c r="F55" s="12">
        <v>12700</v>
      </c>
      <c r="G55" s="12">
        <v>6700</v>
      </c>
      <c r="H55" s="12">
        <v>3627.22</v>
      </c>
      <c r="I55" s="12">
        <v>3300</v>
      </c>
      <c r="J55" s="12">
        <v>0.1</v>
      </c>
      <c r="K55" s="12">
        <v>78400</v>
      </c>
      <c r="L55" s="12" t="s">
        <v>4096</v>
      </c>
    </row>
    <row r="56" spans="1:12" ht="15" customHeight="1" x14ac:dyDescent="0.25">
      <c r="A56" s="12" t="s">
        <v>110</v>
      </c>
      <c r="B56" s="12" t="s">
        <v>111</v>
      </c>
      <c r="C56" s="12">
        <v>61400</v>
      </c>
      <c r="D56" s="12">
        <v>79800</v>
      </c>
      <c r="E56" s="12">
        <v>409.22</v>
      </c>
      <c r="F56" s="12">
        <v>12700</v>
      </c>
      <c r="G56" s="12">
        <v>6700</v>
      </c>
      <c r="H56" s="12">
        <v>3627.22</v>
      </c>
      <c r="I56" s="12">
        <v>3300</v>
      </c>
      <c r="J56" s="12">
        <v>0.1</v>
      </c>
      <c r="K56" s="12">
        <v>78400</v>
      </c>
      <c r="L56" s="12" t="s">
        <v>4096</v>
      </c>
    </row>
    <row r="57" spans="1:12" ht="15" customHeight="1" x14ac:dyDescent="0.25">
      <c r="A57" s="12" t="s">
        <v>112</v>
      </c>
      <c r="B57" s="12" t="s">
        <v>113</v>
      </c>
      <c r="C57" s="12">
        <v>72800</v>
      </c>
      <c r="D57" s="12">
        <v>94600</v>
      </c>
      <c r="E57" s="12">
        <v>485.01</v>
      </c>
      <c r="F57" s="12">
        <v>15100</v>
      </c>
      <c r="G57" s="12">
        <v>8000</v>
      </c>
      <c r="H57" s="12">
        <v>4298.92</v>
      </c>
      <c r="I57" s="12">
        <v>4000</v>
      </c>
      <c r="J57" s="12">
        <v>0.1</v>
      </c>
      <c r="K57" s="12">
        <v>92900</v>
      </c>
      <c r="L57" s="12" t="s">
        <v>4096</v>
      </c>
    </row>
    <row r="58" spans="1:12" ht="15" customHeight="1" x14ac:dyDescent="0.25">
      <c r="A58" s="12" t="s">
        <v>114</v>
      </c>
      <c r="B58" s="12" t="s">
        <v>115</v>
      </c>
      <c r="C58" s="12">
        <v>68200</v>
      </c>
      <c r="D58" s="12">
        <v>88700</v>
      </c>
      <c r="E58" s="12">
        <v>454.69</v>
      </c>
      <c r="F58" s="12">
        <v>14100</v>
      </c>
      <c r="G58" s="12">
        <v>7500</v>
      </c>
      <c r="H58" s="12">
        <v>4030.24</v>
      </c>
      <c r="I58" s="12">
        <v>3700</v>
      </c>
      <c r="J58" s="12">
        <v>0.1</v>
      </c>
      <c r="K58" s="12">
        <v>87100</v>
      </c>
      <c r="L58" s="12" t="s">
        <v>4096</v>
      </c>
    </row>
    <row r="59" spans="1:12" ht="15" customHeight="1" x14ac:dyDescent="0.25">
      <c r="A59" s="12" t="s">
        <v>116</v>
      </c>
      <c r="B59" s="12" t="s">
        <v>117</v>
      </c>
      <c r="C59" s="12">
        <v>63700</v>
      </c>
      <c r="D59" s="12">
        <v>82800</v>
      </c>
      <c r="E59" s="12">
        <v>424.38</v>
      </c>
      <c r="F59" s="12">
        <v>13200</v>
      </c>
      <c r="G59" s="12">
        <v>7000</v>
      </c>
      <c r="H59" s="12">
        <v>3761.56</v>
      </c>
      <c r="I59" s="12">
        <v>3500</v>
      </c>
      <c r="J59" s="12">
        <v>0.1</v>
      </c>
      <c r="K59" s="12">
        <v>81300</v>
      </c>
      <c r="L59" s="12" t="s">
        <v>4096</v>
      </c>
    </row>
    <row r="60" spans="1:12" ht="15" customHeight="1" x14ac:dyDescent="0.25">
      <c r="A60" s="12" t="s">
        <v>118</v>
      </c>
      <c r="B60" s="12" t="s">
        <v>119</v>
      </c>
      <c r="C60" s="12">
        <v>27300</v>
      </c>
      <c r="D60" s="12">
        <v>35500</v>
      </c>
      <c r="E60" s="12">
        <v>181.88</v>
      </c>
      <c r="F60" s="12">
        <v>5700</v>
      </c>
      <c r="G60" s="12">
        <v>3000</v>
      </c>
      <c r="H60" s="12">
        <v>1612.1</v>
      </c>
      <c r="I60" s="12">
        <v>1500</v>
      </c>
      <c r="J60" s="12">
        <v>0.1</v>
      </c>
      <c r="K60" s="12">
        <v>34800</v>
      </c>
      <c r="L60" s="12" t="s">
        <v>4096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33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30" customWidth="1"/>
    <col min="3" max="3" width="36" customWidth="1"/>
    <col min="4" max="4" width="10" customWidth="1"/>
    <col min="5" max="5" width="14" customWidth="1"/>
    <col min="6" max="7" width="11" customWidth="1"/>
    <col min="8" max="8" width="48" customWidth="1"/>
    <col min="9" max="9" width="18" customWidth="1"/>
    <col min="10" max="10" width="11" customWidth="1"/>
    <col min="11" max="11" width="28" customWidth="1"/>
    <col min="12" max="12" width="32" customWidth="1"/>
    <col min="13" max="13" width="16" customWidth="1"/>
    <col min="14" max="14" width="30" customWidth="1"/>
  </cols>
  <sheetData>
    <row r="1" spans="1:15" ht="31.5" customHeight="1" x14ac:dyDescent="0.25">
      <c r="A1" s="52" t="s">
        <v>965</v>
      </c>
      <c r="B1" s="52" t="s">
        <v>4097</v>
      </c>
      <c r="C1" s="52" t="s">
        <v>4098</v>
      </c>
      <c r="D1" s="52" t="s">
        <v>1416</v>
      </c>
      <c r="E1" s="52" t="s">
        <v>4099</v>
      </c>
      <c r="F1" s="52" t="s">
        <v>4100</v>
      </c>
      <c r="G1" s="52" t="s">
        <v>4101</v>
      </c>
      <c r="H1" s="52" t="s">
        <v>290</v>
      </c>
      <c r="I1" s="52" t="s">
        <v>4102</v>
      </c>
      <c r="J1" s="52" t="s">
        <v>4103</v>
      </c>
      <c r="K1" s="52" t="s">
        <v>4104</v>
      </c>
      <c r="L1" s="52" t="s">
        <v>4105</v>
      </c>
      <c r="M1" s="52" t="s">
        <v>4106</v>
      </c>
      <c r="N1" s="52" t="s">
        <v>4107</v>
      </c>
      <c r="O1" s="52" t="s">
        <v>4108</v>
      </c>
    </row>
    <row r="2" spans="1:15" ht="30" customHeight="1" x14ac:dyDescent="0.25">
      <c r="A2" s="53" t="s">
        <v>4109</v>
      </c>
      <c r="B2" s="53" t="s">
        <v>4110</v>
      </c>
      <c r="C2" s="53" t="s">
        <v>4111</v>
      </c>
      <c r="D2" s="53" t="s">
        <v>1318</v>
      </c>
      <c r="E2" s="53" t="s">
        <v>4112</v>
      </c>
      <c r="F2" s="53" t="s">
        <v>1318</v>
      </c>
      <c r="G2" s="53" t="s">
        <v>1318</v>
      </c>
      <c r="H2" s="53" t="s">
        <v>4113</v>
      </c>
      <c r="I2" s="53" t="s">
        <v>4114</v>
      </c>
      <c r="J2" s="53" t="s">
        <v>1318</v>
      </c>
      <c r="K2" s="53" t="s">
        <v>4115</v>
      </c>
      <c r="L2" s="53" t="s">
        <v>4116</v>
      </c>
      <c r="M2" s="53" t="s">
        <v>4117</v>
      </c>
      <c r="N2" s="53" t="s">
        <v>4118</v>
      </c>
      <c r="O2" s="12">
        <v>2</v>
      </c>
    </row>
    <row r="3" spans="1:15" ht="30" customHeight="1" x14ac:dyDescent="0.25">
      <c r="A3" s="53" t="s">
        <v>4109</v>
      </c>
      <c r="B3" s="53" t="s">
        <v>4110</v>
      </c>
      <c r="C3" s="53" t="s">
        <v>4119</v>
      </c>
      <c r="D3" s="53" t="s">
        <v>1318</v>
      </c>
      <c r="E3" s="53" t="s">
        <v>4112</v>
      </c>
      <c r="F3" s="53" t="s">
        <v>1318</v>
      </c>
      <c r="G3" s="53" t="s">
        <v>1318</v>
      </c>
      <c r="H3" s="53" t="s">
        <v>4120</v>
      </c>
      <c r="I3" s="53">
        <v>5545990832</v>
      </c>
      <c r="J3" s="53" t="s">
        <v>1318</v>
      </c>
      <c r="K3" s="53" t="s">
        <v>4121</v>
      </c>
      <c r="L3" s="53" t="s">
        <v>4122</v>
      </c>
      <c r="M3" s="53" t="s">
        <v>4117</v>
      </c>
      <c r="N3" s="53" t="s">
        <v>4118</v>
      </c>
      <c r="O3" s="12">
        <v>2</v>
      </c>
    </row>
    <row r="4" spans="1:15" ht="30" customHeight="1" x14ac:dyDescent="0.25">
      <c r="A4" s="53" t="s">
        <v>4109</v>
      </c>
      <c r="B4" s="53" t="s">
        <v>4110</v>
      </c>
      <c r="C4" s="53" t="s">
        <v>4123</v>
      </c>
      <c r="D4" s="53" t="s">
        <v>1318</v>
      </c>
      <c r="E4" s="53" t="s">
        <v>4112</v>
      </c>
      <c r="F4" s="53" t="s">
        <v>1318</v>
      </c>
      <c r="G4" s="53" t="s">
        <v>1318</v>
      </c>
      <c r="H4" s="53" t="s">
        <v>4120</v>
      </c>
      <c r="I4" s="53" t="s">
        <v>4124</v>
      </c>
      <c r="J4" s="53" t="s">
        <v>1318</v>
      </c>
      <c r="K4" s="53" t="s">
        <v>4124</v>
      </c>
      <c r="L4" s="53" t="s">
        <v>4125</v>
      </c>
      <c r="M4" s="53" t="s">
        <v>4117</v>
      </c>
      <c r="N4" s="53" t="s">
        <v>4118</v>
      </c>
      <c r="O4" s="12">
        <v>2</v>
      </c>
    </row>
    <row r="5" spans="1:15" ht="30" customHeight="1" x14ac:dyDescent="0.25">
      <c r="A5" s="53" t="s">
        <v>4109</v>
      </c>
      <c r="B5" s="53" t="s">
        <v>4110</v>
      </c>
      <c r="C5" s="53" t="s">
        <v>4126</v>
      </c>
      <c r="D5" s="53" t="s">
        <v>1318</v>
      </c>
      <c r="E5" s="53" t="s">
        <v>4112</v>
      </c>
      <c r="F5" s="53" t="s">
        <v>1318</v>
      </c>
      <c r="G5" s="53" t="s">
        <v>1318</v>
      </c>
      <c r="H5" s="53" t="s">
        <v>4120</v>
      </c>
      <c r="I5" s="53">
        <v>5548999266</v>
      </c>
      <c r="J5" s="53" t="s">
        <v>1318</v>
      </c>
      <c r="K5" s="53" t="s">
        <v>4127</v>
      </c>
      <c r="L5" s="53" t="s">
        <v>4128</v>
      </c>
      <c r="M5" s="53" t="s">
        <v>4117</v>
      </c>
      <c r="N5" s="53" t="s">
        <v>4118</v>
      </c>
      <c r="O5" s="12">
        <v>2</v>
      </c>
    </row>
    <row r="6" spans="1:15" ht="28.5" customHeight="1" x14ac:dyDescent="0.25">
      <c r="A6" s="53" t="s">
        <v>899</v>
      </c>
      <c r="B6" s="53" t="s">
        <v>899</v>
      </c>
      <c r="C6" s="53" t="s">
        <v>4129</v>
      </c>
      <c r="D6" s="53" t="s">
        <v>1318</v>
      </c>
      <c r="E6" s="53" t="s">
        <v>4130</v>
      </c>
      <c r="F6" s="53" t="s">
        <v>1318</v>
      </c>
      <c r="G6" s="53" t="s">
        <v>1318</v>
      </c>
      <c r="H6" s="53" t="s">
        <v>4131</v>
      </c>
      <c r="I6" s="53" t="s">
        <v>4132</v>
      </c>
      <c r="J6" s="53" t="s">
        <v>1318</v>
      </c>
      <c r="K6" s="53" t="s">
        <v>4133</v>
      </c>
      <c r="L6" s="53" t="s">
        <v>4134</v>
      </c>
      <c r="M6" s="53" t="s">
        <v>4135</v>
      </c>
      <c r="N6" s="53" t="s">
        <v>899</v>
      </c>
      <c r="O6" s="12">
        <v>1</v>
      </c>
    </row>
    <row r="7" spans="1:15" ht="28.5" customHeight="1" x14ac:dyDescent="0.25">
      <c r="A7" s="53" t="s">
        <v>900</v>
      </c>
      <c r="B7" s="53" t="s">
        <v>900</v>
      </c>
      <c r="C7" s="53" t="s">
        <v>4136</v>
      </c>
      <c r="D7" s="53" t="s">
        <v>1318</v>
      </c>
      <c r="E7" s="53" t="s">
        <v>4130</v>
      </c>
      <c r="F7" s="53" t="s">
        <v>1318</v>
      </c>
      <c r="G7" s="53" t="s">
        <v>1318</v>
      </c>
      <c r="H7" s="53" t="s">
        <v>4131</v>
      </c>
      <c r="I7" s="53" t="s">
        <v>4137</v>
      </c>
      <c r="J7" s="53" t="s">
        <v>1318</v>
      </c>
      <c r="K7" s="53" t="s">
        <v>4138</v>
      </c>
      <c r="L7" s="53" t="s">
        <v>4139</v>
      </c>
      <c r="M7" s="53" t="s">
        <v>4135</v>
      </c>
      <c r="N7" s="53" t="s">
        <v>900</v>
      </c>
      <c r="O7" s="12">
        <v>1</v>
      </c>
    </row>
    <row r="8" spans="1:15" ht="28.5" customHeight="1" x14ac:dyDescent="0.25">
      <c r="A8" s="53" t="s">
        <v>901</v>
      </c>
      <c r="B8" s="53" t="s">
        <v>901</v>
      </c>
      <c r="C8" s="53" t="s">
        <v>4140</v>
      </c>
      <c r="D8" s="53" t="s">
        <v>1318</v>
      </c>
      <c r="E8" s="53" t="s">
        <v>4130</v>
      </c>
      <c r="F8" s="53" t="s">
        <v>1318</v>
      </c>
      <c r="G8" s="53" t="s">
        <v>1318</v>
      </c>
      <c r="H8" s="53" t="s">
        <v>4131</v>
      </c>
      <c r="I8" s="53" t="s">
        <v>4141</v>
      </c>
      <c r="J8" s="53" t="s">
        <v>1318</v>
      </c>
      <c r="K8" s="53" t="s">
        <v>4142</v>
      </c>
      <c r="L8" s="53" t="s">
        <v>4143</v>
      </c>
      <c r="M8" s="53" t="s">
        <v>4135</v>
      </c>
      <c r="N8" s="53" t="s">
        <v>901</v>
      </c>
      <c r="O8" s="12">
        <v>1</v>
      </c>
    </row>
    <row r="9" spans="1:15" ht="28.5" customHeight="1" x14ac:dyDescent="0.25">
      <c r="A9" s="53" t="s">
        <v>904</v>
      </c>
      <c r="B9" s="53" t="s">
        <v>904</v>
      </c>
      <c r="C9" s="53" t="s">
        <v>4144</v>
      </c>
      <c r="D9" s="53" t="s">
        <v>1318</v>
      </c>
      <c r="E9" s="53" t="s">
        <v>4130</v>
      </c>
      <c r="F9" s="53" t="s">
        <v>1318</v>
      </c>
      <c r="G9" s="53" t="s">
        <v>1318</v>
      </c>
      <c r="H9" s="53" t="s">
        <v>4131</v>
      </c>
      <c r="I9" s="53" t="s">
        <v>4145</v>
      </c>
      <c r="J9" s="53" t="s">
        <v>1318</v>
      </c>
      <c r="K9" s="53" t="s">
        <v>4146</v>
      </c>
      <c r="L9" s="53" t="s">
        <v>4147</v>
      </c>
      <c r="M9" s="53" t="s">
        <v>4135</v>
      </c>
      <c r="N9" s="53" t="s">
        <v>904</v>
      </c>
      <c r="O9" s="12">
        <v>1</v>
      </c>
    </row>
    <row r="10" spans="1:15" ht="28.5" customHeight="1" x14ac:dyDescent="0.25">
      <c r="A10" s="53" t="s">
        <v>905</v>
      </c>
      <c r="B10" s="53" t="s">
        <v>905</v>
      </c>
      <c r="C10" s="53" t="s">
        <v>4148</v>
      </c>
      <c r="D10" s="53" t="s">
        <v>1318</v>
      </c>
      <c r="E10" s="53" t="s">
        <v>4130</v>
      </c>
      <c r="F10" s="53" t="s">
        <v>1318</v>
      </c>
      <c r="G10" s="53" t="s">
        <v>1318</v>
      </c>
      <c r="H10" s="53" t="s">
        <v>4131</v>
      </c>
      <c r="I10" s="53" t="s">
        <v>4149</v>
      </c>
      <c r="J10" s="53" t="s">
        <v>1318</v>
      </c>
      <c r="K10" s="53" t="s">
        <v>4150</v>
      </c>
      <c r="L10" s="53" t="s">
        <v>4151</v>
      </c>
      <c r="M10" s="53" t="s">
        <v>4135</v>
      </c>
      <c r="N10" s="53" t="s">
        <v>905</v>
      </c>
      <c r="O10" s="12">
        <v>1</v>
      </c>
    </row>
    <row r="11" spans="1:15" ht="28.5" customHeight="1" x14ac:dyDescent="0.25">
      <c r="A11" s="53" t="s">
        <v>4152</v>
      </c>
      <c r="B11" s="53" t="s">
        <v>4152</v>
      </c>
      <c r="C11" s="53" t="s">
        <v>4153</v>
      </c>
      <c r="D11" s="53" t="s">
        <v>1318</v>
      </c>
      <c r="E11" s="53" t="s">
        <v>4130</v>
      </c>
      <c r="F11" s="53" t="s">
        <v>1318</v>
      </c>
      <c r="G11" s="53" t="s">
        <v>1318</v>
      </c>
      <c r="H11" s="53" t="s">
        <v>4131</v>
      </c>
      <c r="I11" s="53" t="s">
        <v>4154</v>
      </c>
      <c r="J11" s="53" t="s">
        <v>1318</v>
      </c>
      <c r="K11" s="53" t="s">
        <v>4155</v>
      </c>
      <c r="L11" s="53" t="s">
        <v>4156</v>
      </c>
      <c r="M11" s="53" t="s">
        <v>4135</v>
      </c>
      <c r="N11" s="53" t="s">
        <v>4152</v>
      </c>
      <c r="O11" s="12">
        <v>1</v>
      </c>
    </row>
    <row r="12" spans="1:15" ht="28.5" customHeight="1" x14ac:dyDescent="0.25">
      <c r="A12" s="53" t="s">
        <v>907</v>
      </c>
      <c r="B12" s="53" t="s">
        <v>907</v>
      </c>
      <c r="C12" s="53" t="s">
        <v>4157</v>
      </c>
      <c r="D12" s="53" t="s">
        <v>1318</v>
      </c>
      <c r="E12" s="53" t="s">
        <v>4130</v>
      </c>
      <c r="F12" s="53" t="s">
        <v>1318</v>
      </c>
      <c r="G12" s="53" t="s">
        <v>1318</v>
      </c>
      <c r="H12" s="53" t="s">
        <v>4131</v>
      </c>
      <c r="I12" s="53" t="s">
        <v>4158</v>
      </c>
      <c r="J12" s="53" t="s">
        <v>1318</v>
      </c>
      <c r="K12" s="53" t="s">
        <v>4159</v>
      </c>
      <c r="L12" s="53" t="s">
        <v>4160</v>
      </c>
      <c r="M12" s="53" t="s">
        <v>4135</v>
      </c>
      <c r="N12" s="53" t="s">
        <v>907</v>
      </c>
      <c r="O12" s="12">
        <v>1</v>
      </c>
    </row>
    <row r="13" spans="1:15" ht="28.5" customHeight="1" x14ac:dyDescent="0.25">
      <c r="A13" s="53" t="s">
        <v>908</v>
      </c>
      <c r="B13" s="53" t="s">
        <v>908</v>
      </c>
      <c r="C13" s="53" t="s">
        <v>4161</v>
      </c>
      <c r="D13" s="53" t="s">
        <v>1318</v>
      </c>
      <c r="E13" s="53" t="s">
        <v>4130</v>
      </c>
      <c r="F13" s="53" t="s">
        <v>1318</v>
      </c>
      <c r="G13" s="53" t="s">
        <v>1318</v>
      </c>
      <c r="H13" s="53" t="s">
        <v>4131</v>
      </c>
      <c r="I13" s="53" t="s">
        <v>4162</v>
      </c>
      <c r="J13" s="53" t="s">
        <v>1318</v>
      </c>
      <c r="K13" s="53" t="s">
        <v>4163</v>
      </c>
      <c r="L13" s="53" t="s">
        <v>4164</v>
      </c>
      <c r="M13" s="53" t="s">
        <v>4135</v>
      </c>
      <c r="N13" s="53" t="s">
        <v>908</v>
      </c>
      <c r="O13" s="12">
        <v>1</v>
      </c>
    </row>
    <row r="14" spans="1:15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5" ht="1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ht="1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15" ht="1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ht="1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 ht="1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ht="1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ht="1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ht="1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ht="1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ht="1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ht="1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15" ht="1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15" ht="1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ht="1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ht="1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5" ht="1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ht="1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ht="1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ht="1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</sheetData>
  <dataValidations count="3">
    <dataValidation type="list" allowBlank="1" sqref="D2:D101 F2:G101 J2:J101" xr:uid="{00000000-0002-0000-2D00-000000000000}">
      <formula1>"Evet,Hayır"</formula1>
      <formula2>0</formula2>
    </dataValidation>
    <dataValidation type="list" allowBlank="1" sqref="E2:E100" xr:uid="{00000000-0002-0000-2D00-000001000000}">
      <formula1>"TEST,BÖLGE,TÜMÜ"</formula1>
      <formula2>0</formula2>
    </dataValidation>
    <dataValidation type="list" allowBlank="1" sqref="M2:M101" xr:uid="{00000000-0002-0000-2D00-000002000000}">
      <formula1>"HR_DIRECTOR,GM,REGION,STORE"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U32"/>
  <sheetViews>
    <sheetView zoomScaleNormal="100" workbookViewId="0"/>
  </sheetViews>
  <sheetFormatPr defaultColWidth="8.7109375" defaultRowHeight="15" customHeight="1" x14ac:dyDescent="0.25"/>
  <sheetData>
    <row r="1" spans="1:21" ht="57" customHeight="1" x14ac:dyDescent="0.25">
      <c r="A1" s="54" t="s">
        <v>4165</v>
      </c>
      <c r="B1" s="54" t="s">
        <v>4166</v>
      </c>
      <c r="C1" s="54" t="s">
        <v>3013</v>
      </c>
      <c r="D1" s="54" t="s">
        <v>3015</v>
      </c>
      <c r="E1" s="54" t="s">
        <v>4167</v>
      </c>
      <c r="F1" s="54" t="s">
        <v>4168</v>
      </c>
      <c r="G1" s="54" t="s">
        <v>1</v>
      </c>
      <c r="H1" s="54" t="s">
        <v>4169</v>
      </c>
      <c r="I1" s="54" t="s">
        <v>4170</v>
      </c>
      <c r="J1" s="54" t="s">
        <v>4171</v>
      </c>
      <c r="K1" s="54" t="s">
        <v>4172</v>
      </c>
      <c r="L1" s="54" t="s">
        <v>297</v>
      </c>
      <c r="M1" s="54" t="s">
        <v>4173</v>
      </c>
      <c r="N1" s="54" t="s">
        <v>4174</v>
      </c>
      <c r="O1" s="54" t="s">
        <v>4175</v>
      </c>
      <c r="P1" s="54" t="s">
        <v>4176</v>
      </c>
      <c r="Q1" s="54" t="s">
        <v>4177</v>
      </c>
      <c r="R1" s="54" t="s">
        <v>4178</v>
      </c>
      <c r="S1" s="54" t="s">
        <v>4179</v>
      </c>
      <c r="T1" s="54" t="s">
        <v>4180</v>
      </c>
      <c r="U1" s="54" t="s">
        <v>4181</v>
      </c>
    </row>
    <row r="2" spans="1:21" ht="1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1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1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1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1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15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1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ht="1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1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1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1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1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1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1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1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1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1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1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1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1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1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1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1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ht="1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1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1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1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1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1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69"/>
  <sheetViews>
    <sheetView showGridLines="0" zoomScaleNormal="100" workbookViewId="0"/>
  </sheetViews>
  <sheetFormatPr defaultColWidth="8.7109375" defaultRowHeight="15" customHeight="1" x14ac:dyDescent="0.25"/>
  <cols>
    <col min="1" max="1" width="12" customWidth="1"/>
    <col min="2" max="2" width="34" customWidth="1"/>
    <col min="3" max="4" width="24" customWidth="1"/>
    <col min="5" max="6" width="16" customWidth="1"/>
  </cols>
  <sheetData>
    <row r="1" spans="1:6" ht="15" customHeight="1" x14ac:dyDescent="0.25">
      <c r="A1" s="55" t="s">
        <v>122</v>
      </c>
      <c r="B1" s="55" t="s">
        <v>4182</v>
      </c>
      <c r="C1" s="55" t="s">
        <v>123</v>
      </c>
      <c r="D1" s="55" t="s">
        <v>4183</v>
      </c>
      <c r="E1" s="55" t="s">
        <v>1416</v>
      </c>
      <c r="F1" s="55" t="s">
        <v>4184</v>
      </c>
    </row>
    <row r="2" spans="1:6" ht="15" customHeight="1" x14ac:dyDescent="0.25">
      <c r="A2" s="56" t="s">
        <v>128</v>
      </c>
      <c r="B2" s="57" t="s">
        <v>4185</v>
      </c>
      <c r="C2" s="57" t="s">
        <v>129</v>
      </c>
      <c r="D2" s="57" t="s">
        <v>4186</v>
      </c>
      <c r="E2" s="58" t="s">
        <v>1318</v>
      </c>
      <c r="F2" s="59" t="s">
        <v>1318</v>
      </c>
    </row>
    <row r="3" spans="1:6" ht="15" customHeight="1" x14ac:dyDescent="0.25">
      <c r="A3" s="60" t="s">
        <v>150</v>
      </c>
      <c r="B3" s="61" t="s">
        <v>4187</v>
      </c>
      <c r="C3" s="61" t="s">
        <v>151</v>
      </c>
      <c r="D3" s="61" t="s">
        <v>4188</v>
      </c>
      <c r="E3" s="62" t="s">
        <v>1318</v>
      </c>
      <c r="F3" s="63" t="s">
        <v>1318</v>
      </c>
    </row>
    <row r="4" spans="1:6" ht="15" customHeight="1" x14ac:dyDescent="0.25">
      <c r="A4" s="60" t="s">
        <v>153</v>
      </c>
      <c r="B4" s="61" t="s">
        <v>4189</v>
      </c>
      <c r="C4" s="61" t="s">
        <v>154</v>
      </c>
      <c r="D4" s="61" t="s">
        <v>4190</v>
      </c>
      <c r="E4" s="62" t="s">
        <v>1318</v>
      </c>
      <c r="F4" s="63" t="s">
        <v>1318</v>
      </c>
    </row>
    <row r="5" spans="1:6" ht="15" customHeight="1" x14ac:dyDescent="0.25">
      <c r="A5" s="60" t="s">
        <v>156</v>
      </c>
      <c r="B5" s="61" t="s">
        <v>4191</v>
      </c>
      <c r="C5" s="61" t="s">
        <v>157</v>
      </c>
      <c r="D5" s="61" t="s">
        <v>4192</v>
      </c>
      <c r="E5" s="62" t="s">
        <v>1318</v>
      </c>
      <c r="F5" s="63" t="s">
        <v>1318</v>
      </c>
    </row>
    <row r="6" spans="1:6" ht="15" customHeight="1" x14ac:dyDescent="0.25">
      <c r="A6" s="60" t="s">
        <v>159</v>
      </c>
      <c r="B6" s="61" t="s">
        <v>4193</v>
      </c>
      <c r="C6" s="61" t="s">
        <v>160</v>
      </c>
      <c r="D6" s="61" t="s">
        <v>4194</v>
      </c>
      <c r="E6" s="62" t="s">
        <v>1318</v>
      </c>
      <c r="F6" s="63" t="s">
        <v>1318</v>
      </c>
    </row>
    <row r="7" spans="1:6" ht="15" customHeight="1" x14ac:dyDescent="0.25">
      <c r="A7" s="60" t="s">
        <v>162</v>
      </c>
      <c r="B7" s="61" t="s">
        <v>4195</v>
      </c>
      <c r="C7" s="61" t="s">
        <v>163</v>
      </c>
      <c r="D7" s="61" t="s">
        <v>4196</v>
      </c>
      <c r="E7" s="62" t="s">
        <v>1318</v>
      </c>
      <c r="F7" s="63" t="s">
        <v>1318</v>
      </c>
    </row>
    <row r="8" spans="1:6" ht="15" customHeight="1" x14ac:dyDescent="0.25">
      <c r="A8" s="60" t="s">
        <v>283</v>
      </c>
      <c r="B8" s="61" t="s">
        <v>4197</v>
      </c>
      <c r="C8" s="61" t="s">
        <v>284</v>
      </c>
      <c r="D8" s="61" t="s">
        <v>4198</v>
      </c>
      <c r="E8" s="62" t="s">
        <v>1318</v>
      </c>
      <c r="F8" s="63" t="s">
        <v>1318</v>
      </c>
    </row>
    <row r="9" spans="1:6" ht="15" customHeight="1" x14ac:dyDescent="0.25">
      <c r="A9" s="60" t="s">
        <v>262</v>
      </c>
      <c r="B9" s="61" t="s">
        <v>4199</v>
      </c>
      <c r="C9" s="61" t="s">
        <v>263</v>
      </c>
      <c r="D9" s="61" t="s">
        <v>4200</v>
      </c>
      <c r="E9" s="62" t="s">
        <v>1318</v>
      </c>
      <c r="F9" s="63" t="s">
        <v>1318</v>
      </c>
    </row>
    <row r="10" spans="1:6" ht="15" customHeight="1" x14ac:dyDescent="0.25">
      <c r="A10" s="60" t="s">
        <v>267</v>
      </c>
      <c r="B10" s="61" t="s">
        <v>4201</v>
      </c>
      <c r="C10" s="61" t="s">
        <v>268</v>
      </c>
      <c r="D10" s="61" t="s">
        <v>4202</v>
      </c>
      <c r="E10" s="62" t="s">
        <v>1318</v>
      </c>
      <c r="F10" s="63" t="s">
        <v>1318</v>
      </c>
    </row>
    <row r="11" spans="1:6" ht="15" customHeight="1" x14ac:dyDescent="0.25">
      <c r="A11" s="60" t="s">
        <v>165</v>
      </c>
      <c r="B11" s="61" t="s">
        <v>4203</v>
      </c>
      <c r="C11" s="61" t="s">
        <v>166</v>
      </c>
      <c r="D11" s="61" t="s">
        <v>4204</v>
      </c>
      <c r="E11" s="62" t="s">
        <v>1318</v>
      </c>
      <c r="F11" s="63" t="s">
        <v>1318</v>
      </c>
    </row>
    <row r="12" spans="1:6" ht="15" customHeight="1" x14ac:dyDescent="0.25">
      <c r="A12" s="60" t="s">
        <v>132</v>
      </c>
      <c r="B12" s="61" t="s">
        <v>4205</v>
      </c>
      <c r="C12" s="61" t="s">
        <v>133</v>
      </c>
      <c r="D12" s="61" t="s">
        <v>4206</v>
      </c>
      <c r="E12" s="62" t="s">
        <v>1318</v>
      </c>
      <c r="F12" s="63" t="s">
        <v>1318</v>
      </c>
    </row>
    <row r="13" spans="1:6" ht="15" customHeight="1" x14ac:dyDescent="0.25">
      <c r="A13" s="60" t="s">
        <v>135</v>
      </c>
      <c r="B13" s="61" t="s">
        <v>4207</v>
      </c>
      <c r="C13" s="61" t="s">
        <v>136</v>
      </c>
      <c r="D13" s="61" t="s">
        <v>4208</v>
      </c>
      <c r="E13" s="62" t="s">
        <v>1318</v>
      </c>
      <c r="F13" s="63" t="s">
        <v>1318</v>
      </c>
    </row>
    <row r="14" spans="1:6" ht="15" customHeight="1" x14ac:dyDescent="0.25">
      <c r="A14" s="60" t="s">
        <v>168</v>
      </c>
      <c r="B14" s="61" t="s">
        <v>4209</v>
      </c>
      <c r="C14" s="61" t="s">
        <v>169</v>
      </c>
      <c r="D14" s="61" t="s">
        <v>4210</v>
      </c>
      <c r="E14" s="62" t="s">
        <v>1318</v>
      </c>
      <c r="F14" s="63" t="s">
        <v>1318</v>
      </c>
    </row>
    <row r="15" spans="1:6" ht="15" customHeight="1" x14ac:dyDescent="0.25">
      <c r="A15" s="60" t="s">
        <v>138</v>
      </c>
      <c r="B15" s="61" t="s">
        <v>4211</v>
      </c>
      <c r="C15" s="61" t="s">
        <v>139</v>
      </c>
      <c r="D15" s="61" t="s">
        <v>4212</v>
      </c>
      <c r="E15" s="62" t="s">
        <v>1318</v>
      </c>
      <c r="F15" s="63" t="s">
        <v>1318</v>
      </c>
    </row>
    <row r="16" spans="1:6" ht="15" customHeight="1" x14ac:dyDescent="0.25">
      <c r="A16" s="60" t="s">
        <v>141</v>
      </c>
      <c r="B16" s="61" t="s">
        <v>4213</v>
      </c>
      <c r="C16" s="61" t="s">
        <v>142</v>
      </c>
      <c r="D16" s="61" t="s">
        <v>4214</v>
      </c>
      <c r="E16" s="62" t="s">
        <v>1318</v>
      </c>
      <c r="F16" s="63" t="s">
        <v>1318</v>
      </c>
    </row>
    <row r="17" spans="1:6" ht="15" customHeight="1" x14ac:dyDescent="0.25">
      <c r="A17" s="60" t="s">
        <v>171</v>
      </c>
      <c r="B17" s="61" t="s">
        <v>4215</v>
      </c>
      <c r="C17" s="61" t="s">
        <v>172</v>
      </c>
      <c r="D17" s="61" t="s">
        <v>4216</v>
      </c>
      <c r="E17" s="62" t="s">
        <v>1318</v>
      </c>
      <c r="F17" s="63" t="s">
        <v>1318</v>
      </c>
    </row>
    <row r="18" spans="1:6" ht="15" customHeight="1" x14ac:dyDescent="0.25">
      <c r="A18" s="60" t="s">
        <v>174</v>
      </c>
      <c r="B18" s="61" t="s">
        <v>4217</v>
      </c>
      <c r="C18" s="61" t="s">
        <v>175</v>
      </c>
      <c r="D18" s="61" t="s">
        <v>4218</v>
      </c>
      <c r="E18" s="62" t="s">
        <v>1318</v>
      </c>
      <c r="F18" s="63" t="s">
        <v>1318</v>
      </c>
    </row>
    <row r="19" spans="1:6" ht="15" customHeight="1" x14ac:dyDescent="0.25">
      <c r="A19" s="60" t="s">
        <v>177</v>
      </c>
      <c r="B19" s="61" t="s">
        <v>4219</v>
      </c>
      <c r="C19" s="61" t="s">
        <v>178</v>
      </c>
      <c r="D19" s="61" t="s">
        <v>4220</v>
      </c>
      <c r="E19" s="62" t="s">
        <v>1318</v>
      </c>
      <c r="F19" s="63" t="s">
        <v>1318</v>
      </c>
    </row>
    <row r="20" spans="1:6" ht="15" customHeight="1" x14ac:dyDescent="0.25">
      <c r="A20" s="60" t="s">
        <v>180</v>
      </c>
      <c r="B20" s="61" t="s">
        <v>4221</v>
      </c>
      <c r="C20" s="61" t="s">
        <v>181</v>
      </c>
      <c r="D20" s="61" t="s">
        <v>4222</v>
      </c>
      <c r="E20" s="62" t="s">
        <v>1318</v>
      </c>
      <c r="F20" s="63" t="s">
        <v>1318</v>
      </c>
    </row>
    <row r="21" spans="1:6" ht="15" customHeight="1" x14ac:dyDescent="0.25">
      <c r="A21" s="60" t="s">
        <v>183</v>
      </c>
      <c r="B21" s="61" t="s">
        <v>4223</v>
      </c>
      <c r="C21" s="61" t="s">
        <v>184</v>
      </c>
      <c r="D21" s="61" t="s">
        <v>4224</v>
      </c>
      <c r="E21" s="62" t="s">
        <v>1318</v>
      </c>
      <c r="F21" s="63" t="s">
        <v>1318</v>
      </c>
    </row>
    <row r="22" spans="1:6" ht="15" customHeight="1" x14ac:dyDescent="0.25">
      <c r="A22" s="60" t="s">
        <v>186</v>
      </c>
      <c r="B22" s="61" t="s">
        <v>4225</v>
      </c>
      <c r="C22" s="61" t="s">
        <v>187</v>
      </c>
      <c r="D22" s="61" t="s">
        <v>4226</v>
      </c>
      <c r="E22" s="62" t="s">
        <v>1318</v>
      </c>
      <c r="F22" s="63" t="s">
        <v>1318</v>
      </c>
    </row>
    <row r="23" spans="1:6" ht="15" customHeight="1" x14ac:dyDescent="0.25">
      <c r="A23" s="60" t="s">
        <v>189</v>
      </c>
      <c r="B23" s="61" t="s">
        <v>4227</v>
      </c>
      <c r="C23" s="61" t="s">
        <v>190</v>
      </c>
      <c r="D23" s="61" t="s">
        <v>4228</v>
      </c>
      <c r="E23" s="62" t="s">
        <v>1318</v>
      </c>
      <c r="F23" s="63" t="s">
        <v>1318</v>
      </c>
    </row>
    <row r="24" spans="1:6" ht="15" customHeight="1" x14ac:dyDescent="0.25">
      <c r="A24" s="60" t="s">
        <v>192</v>
      </c>
      <c r="B24" s="61" t="s">
        <v>4229</v>
      </c>
      <c r="C24" s="61" t="s">
        <v>193</v>
      </c>
      <c r="D24" s="61" t="s">
        <v>4230</v>
      </c>
      <c r="E24" s="62" t="s">
        <v>1318</v>
      </c>
      <c r="F24" s="63" t="s">
        <v>1318</v>
      </c>
    </row>
    <row r="25" spans="1:6" ht="15" customHeight="1" x14ac:dyDescent="0.25">
      <c r="A25" s="60" t="s">
        <v>144</v>
      </c>
      <c r="B25" s="61" t="s">
        <v>4231</v>
      </c>
      <c r="C25" s="61" t="s">
        <v>145</v>
      </c>
      <c r="D25" s="61" t="s">
        <v>4232</v>
      </c>
      <c r="E25" s="62" t="s">
        <v>1318</v>
      </c>
      <c r="F25" s="63" t="s">
        <v>1318</v>
      </c>
    </row>
    <row r="26" spans="1:6" ht="15" customHeight="1" x14ac:dyDescent="0.25">
      <c r="A26" s="60" t="s">
        <v>195</v>
      </c>
      <c r="B26" s="61" t="s">
        <v>4233</v>
      </c>
      <c r="C26" s="61" t="s">
        <v>196</v>
      </c>
      <c r="D26" s="61" t="s">
        <v>4234</v>
      </c>
      <c r="E26" s="62" t="s">
        <v>1318</v>
      </c>
      <c r="F26" s="63" t="s">
        <v>1318</v>
      </c>
    </row>
    <row r="27" spans="1:6" ht="15" customHeight="1" x14ac:dyDescent="0.25">
      <c r="A27" s="60" t="s">
        <v>198</v>
      </c>
      <c r="B27" s="61" t="s">
        <v>4235</v>
      </c>
      <c r="C27" s="61" t="s">
        <v>199</v>
      </c>
      <c r="D27" s="61" t="s">
        <v>4236</v>
      </c>
      <c r="E27" s="62" t="s">
        <v>1318</v>
      </c>
      <c r="F27" s="63" t="s">
        <v>1318</v>
      </c>
    </row>
    <row r="28" spans="1:6" ht="15" customHeight="1" x14ac:dyDescent="0.25">
      <c r="A28" s="60" t="s">
        <v>204</v>
      </c>
      <c r="B28" s="61" t="s">
        <v>4237</v>
      </c>
      <c r="C28" s="61" t="s">
        <v>205</v>
      </c>
      <c r="D28" s="61" t="s">
        <v>4238</v>
      </c>
      <c r="E28" s="62" t="s">
        <v>1318</v>
      </c>
      <c r="F28" s="63" t="s">
        <v>1318</v>
      </c>
    </row>
    <row r="29" spans="1:6" ht="15" customHeight="1" x14ac:dyDescent="0.25">
      <c r="A29" s="60" t="s">
        <v>207</v>
      </c>
      <c r="B29" s="61" t="s">
        <v>4239</v>
      </c>
      <c r="C29" s="61" t="s">
        <v>208</v>
      </c>
      <c r="D29" s="61" t="s">
        <v>4240</v>
      </c>
      <c r="E29" s="62" t="s">
        <v>1318</v>
      </c>
      <c r="F29" s="63" t="s">
        <v>1318</v>
      </c>
    </row>
    <row r="30" spans="1:6" ht="15" customHeight="1" x14ac:dyDescent="0.25">
      <c r="A30" s="60" t="s">
        <v>273</v>
      </c>
      <c r="B30" s="61" t="s">
        <v>4241</v>
      </c>
      <c r="C30" s="61" t="s">
        <v>274</v>
      </c>
      <c r="D30" s="61" t="s">
        <v>4242</v>
      </c>
      <c r="E30" s="62" t="s">
        <v>1318</v>
      </c>
      <c r="F30" s="63" t="s">
        <v>1318</v>
      </c>
    </row>
    <row r="31" spans="1:6" ht="15" customHeight="1" x14ac:dyDescent="0.25">
      <c r="A31" s="60" t="s">
        <v>210</v>
      </c>
      <c r="B31" s="61" t="s">
        <v>4243</v>
      </c>
      <c r="C31" s="61" t="s">
        <v>211</v>
      </c>
      <c r="D31" s="61" t="s">
        <v>4244</v>
      </c>
      <c r="E31" s="62" t="s">
        <v>1318</v>
      </c>
      <c r="F31" s="63" t="s">
        <v>1318</v>
      </c>
    </row>
    <row r="32" spans="1:6" ht="15" customHeight="1" x14ac:dyDescent="0.25">
      <c r="A32" s="60" t="s">
        <v>213</v>
      </c>
      <c r="B32" s="61" t="s">
        <v>4245</v>
      </c>
      <c r="C32" s="61" t="s">
        <v>214</v>
      </c>
      <c r="D32" s="61" t="s">
        <v>4246</v>
      </c>
      <c r="E32" s="62" t="s">
        <v>1318</v>
      </c>
      <c r="F32" s="63" t="s">
        <v>1318</v>
      </c>
    </row>
    <row r="33" spans="1:6" ht="15" customHeight="1" x14ac:dyDescent="0.25">
      <c r="A33" s="60" t="s">
        <v>216</v>
      </c>
      <c r="B33" s="61" t="s">
        <v>4247</v>
      </c>
      <c r="C33" s="61" t="s">
        <v>217</v>
      </c>
      <c r="D33" s="61" t="s">
        <v>4248</v>
      </c>
      <c r="E33" s="62" t="s">
        <v>1318</v>
      </c>
      <c r="F33" s="63" t="s">
        <v>1318</v>
      </c>
    </row>
    <row r="34" spans="1:6" ht="15" customHeight="1" x14ac:dyDescent="0.25">
      <c r="A34" s="60" t="s">
        <v>220</v>
      </c>
      <c r="B34" s="61" t="s">
        <v>4249</v>
      </c>
      <c r="C34" s="61" t="s">
        <v>221</v>
      </c>
      <c r="D34" s="61" t="s">
        <v>4250</v>
      </c>
      <c r="E34" s="62" t="s">
        <v>1318</v>
      </c>
      <c r="F34" s="63" t="s">
        <v>1318</v>
      </c>
    </row>
    <row r="35" spans="1:6" ht="15" customHeight="1" x14ac:dyDescent="0.25">
      <c r="A35" s="60" t="s">
        <v>147</v>
      </c>
      <c r="B35" s="61" t="s">
        <v>4251</v>
      </c>
      <c r="C35" s="61" t="s">
        <v>148</v>
      </c>
      <c r="D35" s="61" t="s">
        <v>4252</v>
      </c>
      <c r="E35" s="62" t="s">
        <v>1318</v>
      </c>
      <c r="F35" s="63" t="s">
        <v>1318</v>
      </c>
    </row>
    <row r="36" spans="1:6" ht="15" customHeight="1" x14ac:dyDescent="0.25">
      <c r="A36" s="60" t="s">
        <v>227</v>
      </c>
      <c r="B36" s="61" t="s">
        <v>4253</v>
      </c>
      <c r="C36" s="61" t="s">
        <v>228</v>
      </c>
      <c r="D36" s="61" t="s">
        <v>4254</v>
      </c>
      <c r="E36" s="62" t="s">
        <v>1318</v>
      </c>
      <c r="F36" s="63" t="s">
        <v>1318</v>
      </c>
    </row>
    <row r="37" spans="1:6" ht="15" customHeight="1" x14ac:dyDescent="0.25">
      <c r="A37" s="60" t="s">
        <v>230</v>
      </c>
      <c r="B37" s="61" t="s">
        <v>4255</v>
      </c>
      <c r="C37" s="61" t="s">
        <v>231</v>
      </c>
      <c r="D37" s="61" t="s">
        <v>4256</v>
      </c>
      <c r="E37" s="62" t="s">
        <v>1318</v>
      </c>
      <c r="F37" s="63" t="s">
        <v>1318</v>
      </c>
    </row>
    <row r="38" spans="1:6" ht="15" customHeight="1" x14ac:dyDescent="0.25">
      <c r="A38" s="60" t="s">
        <v>270</v>
      </c>
      <c r="B38" s="61" t="s">
        <v>4257</v>
      </c>
      <c r="C38" s="61" t="s">
        <v>271</v>
      </c>
      <c r="D38" s="61" t="s">
        <v>4258</v>
      </c>
      <c r="E38" s="62" t="s">
        <v>1318</v>
      </c>
      <c r="F38" s="63" t="s">
        <v>1318</v>
      </c>
    </row>
    <row r="39" spans="1:6" ht="15" customHeight="1" x14ac:dyDescent="0.25">
      <c r="A39" s="60" t="s">
        <v>233</v>
      </c>
      <c r="B39" s="61" t="s">
        <v>4259</v>
      </c>
      <c r="C39" s="61" t="s">
        <v>234</v>
      </c>
      <c r="D39" s="61" t="s">
        <v>4260</v>
      </c>
      <c r="E39" s="62" t="s">
        <v>1318</v>
      </c>
      <c r="F39" s="63" t="s">
        <v>1318</v>
      </c>
    </row>
    <row r="40" spans="1:6" ht="15" customHeight="1" x14ac:dyDescent="0.25">
      <c r="A40" s="60" t="s">
        <v>236</v>
      </c>
      <c r="B40" s="61" t="s">
        <v>4261</v>
      </c>
      <c r="C40" s="61" t="s">
        <v>237</v>
      </c>
      <c r="D40" s="61" t="s">
        <v>4262</v>
      </c>
      <c r="E40" s="62" t="s">
        <v>1318</v>
      </c>
      <c r="F40" s="63" t="s">
        <v>1318</v>
      </c>
    </row>
    <row r="41" spans="1:6" ht="15" customHeight="1" x14ac:dyDescent="0.25">
      <c r="A41" s="60" t="s">
        <v>276</v>
      </c>
      <c r="B41" s="61" t="s">
        <v>4263</v>
      </c>
      <c r="C41" s="61" t="s">
        <v>277</v>
      </c>
      <c r="D41" s="61" t="s">
        <v>4264</v>
      </c>
      <c r="E41" s="62" t="s">
        <v>1318</v>
      </c>
      <c r="F41" s="63" t="s">
        <v>1318</v>
      </c>
    </row>
    <row r="42" spans="1:6" ht="15" customHeight="1" x14ac:dyDescent="0.25">
      <c r="A42" s="60" t="s">
        <v>279</v>
      </c>
      <c r="B42" s="61" t="s">
        <v>4265</v>
      </c>
      <c r="C42" s="61" t="s">
        <v>280</v>
      </c>
      <c r="D42" s="61" t="s">
        <v>4266</v>
      </c>
      <c r="E42" s="62" t="s">
        <v>1318</v>
      </c>
      <c r="F42" s="63" t="s">
        <v>1318</v>
      </c>
    </row>
    <row r="43" spans="1:6" ht="15" customHeight="1" x14ac:dyDescent="0.25">
      <c r="A43" s="60" t="s">
        <v>239</v>
      </c>
      <c r="B43" s="61" t="s">
        <v>4267</v>
      </c>
      <c r="C43" s="61" t="s">
        <v>240</v>
      </c>
      <c r="D43" s="61" t="s">
        <v>4268</v>
      </c>
      <c r="E43" s="62" t="s">
        <v>1318</v>
      </c>
      <c r="F43" s="63" t="s">
        <v>1318</v>
      </c>
    </row>
    <row r="44" spans="1:6" ht="15" customHeight="1" x14ac:dyDescent="0.25">
      <c r="A44" s="60" t="s">
        <v>242</v>
      </c>
      <c r="B44" s="61" t="s">
        <v>4269</v>
      </c>
      <c r="C44" s="61" t="s">
        <v>243</v>
      </c>
      <c r="D44" s="61" t="s">
        <v>4270</v>
      </c>
      <c r="E44" s="62" t="s">
        <v>1318</v>
      </c>
      <c r="F44" s="63" t="s">
        <v>1318</v>
      </c>
    </row>
    <row r="45" spans="1:6" ht="15" customHeight="1" x14ac:dyDescent="0.25">
      <c r="A45" s="60" t="s">
        <v>245</v>
      </c>
      <c r="B45" s="61" t="s">
        <v>4271</v>
      </c>
      <c r="C45" s="61" t="s">
        <v>246</v>
      </c>
      <c r="D45" s="61" t="s">
        <v>4272</v>
      </c>
      <c r="E45" s="62" t="s">
        <v>1318</v>
      </c>
      <c r="F45" s="63" t="s">
        <v>1318</v>
      </c>
    </row>
    <row r="46" spans="1:6" ht="15" customHeight="1" x14ac:dyDescent="0.25">
      <c r="A46" s="60" t="s">
        <v>248</v>
      </c>
      <c r="B46" s="61" t="s">
        <v>4273</v>
      </c>
      <c r="C46" s="61" t="s">
        <v>249</v>
      </c>
      <c r="D46" s="61" t="s">
        <v>4274</v>
      </c>
      <c r="E46" s="62" t="s">
        <v>1318</v>
      </c>
      <c r="F46" s="63" t="s">
        <v>1318</v>
      </c>
    </row>
    <row r="47" spans="1:6" ht="15" customHeight="1" x14ac:dyDescent="0.25">
      <c r="A47" s="60" t="s">
        <v>251</v>
      </c>
      <c r="B47" s="61" t="s">
        <v>4275</v>
      </c>
      <c r="C47" s="61" t="s">
        <v>252</v>
      </c>
      <c r="D47" s="61" t="s">
        <v>4276</v>
      </c>
      <c r="E47" s="62" t="s">
        <v>1318</v>
      </c>
      <c r="F47" s="63" t="s">
        <v>1318</v>
      </c>
    </row>
    <row r="48" spans="1:6" ht="15" customHeight="1" x14ac:dyDescent="0.25">
      <c r="A48" s="60" t="s">
        <v>254</v>
      </c>
      <c r="B48" s="61" t="s">
        <v>4277</v>
      </c>
      <c r="C48" s="61" t="s">
        <v>255</v>
      </c>
      <c r="D48" s="61" t="s">
        <v>4278</v>
      </c>
      <c r="E48" s="62" t="s">
        <v>1318</v>
      </c>
      <c r="F48" s="63" t="s">
        <v>1318</v>
      </c>
    </row>
    <row r="49" spans="1:6" ht="15" customHeight="1" x14ac:dyDescent="0.25">
      <c r="A49" s="64" t="s">
        <v>257</v>
      </c>
      <c r="B49" s="65" t="s">
        <v>4279</v>
      </c>
      <c r="C49" s="65" t="s">
        <v>258</v>
      </c>
      <c r="D49" s="65" t="s">
        <v>4280</v>
      </c>
      <c r="E49" s="66" t="s">
        <v>1318</v>
      </c>
      <c r="F49" s="67" t="s">
        <v>1318</v>
      </c>
    </row>
    <row r="50" spans="1:6" ht="15" customHeight="1" x14ac:dyDescent="0.25">
      <c r="A50" s="12"/>
      <c r="B50" s="12"/>
      <c r="C50" s="12"/>
      <c r="D50" s="12"/>
      <c r="E50" s="12"/>
      <c r="F50" s="12"/>
    </row>
    <row r="51" spans="1:6" ht="15" customHeight="1" x14ac:dyDescent="0.25">
      <c r="A51" s="12"/>
      <c r="B51" s="12"/>
      <c r="C51" s="12"/>
      <c r="D51" s="12"/>
      <c r="E51" s="12"/>
      <c r="F51" s="12"/>
    </row>
    <row r="52" spans="1:6" ht="15" customHeight="1" x14ac:dyDescent="0.25">
      <c r="A52" s="12"/>
      <c r="B52" s="12"/>
      <c r="C52" s="12"/>
      <c r="D52" s="12"/>
      <c r="E52" s="12"/>
      <c r="F52" s="12"/>
    </row>
    <row r="53" spans="1:6" ht="15" customHeight="1" x14ac:dyDescent="0.25">
      <c r="A53" s="12"/>
      <c r="B53" s="12"/>
      <c r="C53" s="12"/>
      <c r="D53" s="12"/>
      <c r="E53" s="12"/>
      <c r="F53" s="12"/>
    </row>
    <row r="54" spans="1:6" ht="15" customHeight="1" x14ac:dyDescent="0.25">
      <c r="A54" s="12"/>
      <c r="B54" s="12"/>
      <c r="C54" s="12"/>
      <c r="D54" s="12"/>
      <c r="E54" s="12"/>
      <c r="F54" s="12"/>
    </row>
    <row r="55" spans="1:6" ht="15" customHeight="1" x14ac:dyDescent="0.25">
      <c r="A55" s="12"/>
      <c r="B55" s="12"/>
      <c r="C55" s="12"/>
      <c r="D55" s="12"/>
      <c r="E55" s="12"/>
      <c r="F55" s="12"/>
    </row>
    <row r="56" spans="1:6" ht="15" customHeight="1" x14ac:dyDescent="0.25">
      <c r="A56" s="12"/>
      <c r="B56" s="12"/>
      <c r="C56" s="12"/>
      <c r="D56" s="12"/>
      <c r="E56" s="12"/>
      <c r="F56" s="12"/>
    </row>
    <row r="57" spans="1:6" ht="15" customHeight="1" x14ac:dyDescent="0.25">
      <c r="A57" s="12"/>
      <c r="B57" s="12"/>
      <c r="C57" s="12"/>
      <c r="D57" s="12"/>
      <c r="E57" s="12"/>
      <c r="F57" s="12"/>
    </row>
    <row r="58" spans="1:6" ht="15" customHeight="1" x14ac:dyDescent="0.25">
      <c r="A58" s="12"/>
      <c r="B58" s="12"/>
      <c r="C58" s="12"/>
      <c r="D58" s="12"/>
      <c r="E58" s="12"/>
      <c r="F58" s="12"/>
    </row>
    <row r="59" spans="1:6" ht="15" customHeight="1" x14ac:dyDescent="0.25">
      <c r="A59" s="12"/>
      <c r="B59" s="12"/>
      <c r="C59" s="12"/>
      <c r="D59" s="12"/>
      <c r="E59" s="12"/>
      <c r="F59" s="12"/>
    </row>
    <row r="60" spans="1:6" ht="15" customHeight="1" x14ac:dyDescent="0.25">
      <c r="A60" s="12"/>
      <c r="B60" s="12"/>
      <c r="C60" s="12"/>
      <c r="D60" s="12"/>
      <c r="E60" s="12"/>
      <c r="F60" s="12"/>
    </row>
    <row r="61" spans="1:6" ht="15" customHeight="1" x14ac:dyDescent="0.25">
      <c r="A61" s="12"/>
      <c r="B61" s="12"/>
      <c r="C61" s="12"/>
      <c r="D61" s="12"/>
      <c r="E61" s="12"/>
      <c r="F61" s="12"/>
    </row>
    <row r="62" spans="1:6" ht="15" customHeight="1" x14ac:dyDescent="0.25">
      <c r="A62" s="12"/>
      <c r="B62" s="12"/>
      <c r="C62" s="12"/>
      <c r="D62" s="12"/>
      <c r="E62" s="12"/>
      <c r="F62" s="12"/>
    </row>
    <row r="63" spans="1:6" ht="15" customHeight="1" x14ac:dyDescent="0.25">
      <c r="A63" s="12"/>
      <c r="B63" s="12"/>
      <c r="C63" s="12"/>
      <c r="D63" s="12"/>
      <c r="E63" s="12"/>
      <c r="F63" s="12"/>
    </row>
    <row r="64" spans="1:6" ht="15" customHeight="1" x14ac:dyDescent="0.25">
      <c r="A64" s="12"/>
      <c r="B64" s="12"/>
      <c r="C64" s="12"/>
      <c r="D64" s="12"/>
      <c r="E64" s="12"/>
      <c r="F64" s="12"/>
    </row>
    <row r="65" spans="1:6" ht="15" customHeight="1" x14ac:dyDescent="0.25">
      <c r="A65" s="12"/>
      <c r="B65" s="12"/>
      <c r="C65" s="12"/>
      <c r="D65" s="12"/>
      <c r="E65" s="12"/>
      <c r="F65" s="12"/>
    </row>
    <row r="66" spans="1:6" ht="15" customHeight="1" x14ac:dyDescent="0.25">
      <c r="A66" s="12"/>
      <c r="B66" s="12"/>
      <c r="C66" s="12"/>
      <c r="D66" s="12"/>
      <c r="E66" s="12"/>
      <c r="F66" s="12"/>
    </row>
    <row r="67" spans="1:6" ht="15" customHeight="1" x14ac:dyDescent="0.25">
      <c r="A67" s="12"/>
      <c r="B67" s="12"/>
      <c r="C67" s="12"/>
      <c r="D67" s="12"/>
      <c r="E67" s="12"/>
      <c r="F67" s="12"/>
    </row>
    <row r="68" spans="1:6" ht="15" customHeight="1" x14ac:dyDescent="0.25">
      <c r="A68" s="12"/>
      <c r="B68" s="12"/>
      <c r="C68" s="12"/>
      <c r="D68" s="12"/>
      <c r="E68" s="12"/>
      <c r="F68" s="12"/>
    </row>
    <row r="69" spans="1:6" ht="15" customHeight="1" x14ac:dyDescent="0.25">
      <c r="A69" s="12"/>
      <c r="B69" s="12"/>
      <c r="C69" s="12"/>
      <c r="D69" s="12"/>
      <c r="E69" s="12"/>
      <c r="F69" s="1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60"/>
  <sheetViews>
    <sheetView showGridLines="0" zoomScaleNormal="100" workbookViewId="0"/>
  </sheetViews>
  <sheetFormatPr defaultColWidth="8.7109375" defaultRowHeight="15" customHeight="1" x14ac:dyDescent="0.25"/>
  <cols>
    <col min="1" max="1" width="28" customWidth="1"/>
    <col min="2" max="2" width="38" customWidth="1"/>
    <col min="3" max="3" width="22" customWidth="1"/>
    <col min="4" max="4" width="20" customWidth="1"/>
  </cols>
  <sheetData>
    <row r="1" spans="1:4" ht="15" customHeight="1" x14ac:dyDescent="0.25">
      <c r="A1" s="55" t="s">
        <v>4281</v>
      </c>
      <c r="B1" s="55" t="s">
        <v>4098</v>
      </c>
      <c r="C1" s="55" t="s">
        <v>4282</v>
      </c>
      <c r="D1" s="55" t="s">
        <v>4283</v>
      </c>
    </row>
    <row r="2" spans="1:4" ht="15" customHeight="1" x14ac:dyDescent="0.25">
      <c r="A2" s="68" t="s">
        <v>4284</v>
      </c>
      <c r="B2" s="57" t="s">
        <v>4285</v>
      </c>
      <c r="C2" s="57" t="s">
        <v>4286</v>
      </c>
      <c r="D2" s="59" t="s">
        <v>1294</v>
      </c>
    </row>
    <row r="3" spans="1:4" ht="15" customHeight="1" x14ac:dyDescent="0.25">
      <c r="A3" s="69" t="s">
        <v>4287</v>
      </c>
      <c r="B3" s="61" t="s">
        <v>4288</v>
      </c>
      <c r="C3" s="61" t="s">
        <v>4289</v>
      </c>
      <c r="D3" s="63" t="s">
        <v>1294</v>
      </c>
    </row>
    <row r="4" spans="1:4" ht="15" customHeight="1" x14ac:dyDescent="0.25">
      <c r="A4" s="69" t="s">
        <v>4290</v>
      </c>
      <c r="B4" s="61" t="s">
        <v>4291</v>
      </c>
      <c r="C4" s="61" t="s">
        <v>4286</v>
      </c>
      <c r="D4" s="63" t="s">
        <v>1294</v>
      </c>
    </row>
    <row r="5" spans="1:4" ht="15" customHeight="1" x14ac:dyDescent="0.25">
      <c r="A5" s="69" t="s">
        <v>4292</v>
      </c>
      <c r="B5" s="61" t="s">
        <v>4293</v>
      </c>
      <c r="C5" s="61" t="s">
        <v>4286</v>
      </c>
      <c r="D5" s="63" t="s">
        <v>1294</v>
      </c>
    </row>
    <row r="6" spans="1:4" ht="15" customHeight="1" x14ac:dyDescent="0.25">
      <c r="A6" s="69" t="s">
        <v>4294</v>
      </c>
      <c r="B6" s="61" t="s">
        <v>4295</v>
      </c>
      <c r="C6" s="61" t="s">
        <v>4296</v>
      </c>
      <c r="D6" s="63" t="s">
        <v>1294</v>
      </c>
    </row>
    <row r="7" spans="1:4" ht="15" customHeight="1" x14ac:dyDescent="0.25">
      <c r="A7" s="69" t="s">
        <v>4297</v>
      </c>
      <c r="B7" s="61" t="s">
        <v>4298</v>
      </c>
      <c r="C7" s="61" t="s">
        <v>4289</v>
      </c>
      <c r="D7" s="63" t="s">
        <v>1294</v>
      </c>
    </row>
    <row r="8" spans="1:4" ht="15" customHeight="1" x14ac:dyDescent="0.25">
      <c r="A8" s="69" t="s">
        <v>4299</v>
      </c>
      <c r="B8" s="61" t="s">
        <v>4300</v>
      </c>
      <c r="C8" s="61" t="s">
        <v>4289</v>
      </c>
      <c r="D8" s="63" t="s">
        <v>1294</v>
      </c>
    </row>
    <row r="9" spans="1:4" ht="15" customHeight="1" x14ac:dyDescent="0.25">
      <c r="A9" s="69" t="s">
        <v>4301</v>
      </c>
      <c r="B9" s="61" t="s">
        <v>4302</v>
      </c>
      <c r="C9" s="61" t="s">
        <v>1055</v>
      </c>
      <c r="D9" s="63" t="s">
        <v>1294</v>
      </c>
    </row>
    <row r="10" spans="1:4" ht="15" customHeight="1" x14ac:dyDescent="0.25">
      <c r="A10" s="69" t="s">
        <v>4303</v>
      </c>
      <c r="B10" s="61" t="s">
        <v>4304</v>
      </c>
      <c r="C10" s="61" t="s">
        <v>4305</v>
      </c>
      <c r="D10" s="63" t="s">
        <v>1294</v>
      </c>
    </row>
    <row r="11" spans="1:4" ht="15" customHeight="1" x14ac:dyDescent="0.25">
      <c r="A11" s="69" t="s">
        <v>4306</v>
      </c>
      <c r="B11" s="61" t="s">
        <v>4307</v>
      </c>
      <c r="C11" s="61" t="s">
        <v>4286</v>
      </c>
      <c r="D11" s="63" t="s">
        <v>1294</v>
      </c>
    </row>
    <row r="12" spans="1:4" ht="15" customHeight="1" x14ac:dyDescent="0.25">
      <c r="A12" s="69" t="s">
        <v>4308</v>
      </c>
      <c r="B12" s="61" t="s">
        <v>4309</v>
      </c>
      <c r="C12" s="61" t="s">
        <v>4296</v>
      </c>
      <c r="D12" s="63" t="s">
        <v>1294</v>
      </c>
    </row>
    <row r="13" spans="1:4" ht="15" customHeight="1" x14ac:dyDescent="0.25">
      <c r="A13" s="69" t="s">
        <v>4310</v>
      </c>
      <c r="B13" s="61" t="s">
        <v>4311</v>
      </c>
      <c r="C13" s="61" t="s">
        <v>4289</v>
      </c>
      <c r="D13" s="63" t="s">
        <v>1294</v>
      </c>
    </row>
    <row r="14" spans="1:4" ht="15" customHeight="1" x14ac:dyDescent="0.25">
      <c r="A14" s="69" t="s">
        <v>4312</v>
      </c>
      <c r="B14" s="61" t="s">
        <v>4313</v>
      </c>
      <c r="C14" s="61" t="s">
        <v>1055</v>
      </c>
      <c r="D14" s="63" t="s">
        <v>1294</v>
      </c>
    </row>
    <row r="15" spans="1:4" ht="15" customHeight="1" x14ac:dyDescent="0.25">
      <c r="A15" s="69" t="s">
        <v>4314</v>
      </c>
      <c r="B15" s="61" t="s">
        <v>4315</v>
      </c>
      <c r="C15" s="61" t="s">
        <v>4286</v>
      </c>
      <c r="D15" s="63" t="s">
        <v>1294</v>
      </c>
    </row>
    <row r="16" spans="1:4" ht="15" customHeight="1" x14ac:dyDescent="0.25">
      <c r="A16" s="69" t="s">
        <v>4316</v>
      </c>
      <c r="B16" s="61" t="s">
        <v>4317</v>
      </c>
      <c r="C16" s="61" t="s">
        <v>4286</v>
      </c>
      <c r="D16" s="63" t="s">
        <v>1294</v>
      </c>
    </row>
    <row r="17" spans="1:4" ht="15" customHeight="1" x14ac:dyDescent="0.25">
      <c r="A17" s="69" t="s">
        <v>4318</v>
      </c>
      <c r="B17" s="61" t="s">
        <v>4319</v>
      </c>
      <c r="C17" s="61" t="s">
        <v>1055</v>
      </c>
      <c r="D17" s="63" t="s">
        <v>1294</v>
      </c>
    </row>
    <row r="18" spans="1:4" ht="15" customHeight="1" x14ac:dyDescent="0.25">
      <c r="A18" s="69" t="s">
        <v>4320</v>
      </c>
      <c r="B18" s="61" t="s">
        <v>4321</v>
      </c>
      <c r="C18" s="61" t="s">
        <v>4286</v>
      </c>
      <c r="D18" s="63" t="s">
        <v>1294</v>
      </c>
    </row>
    <row r="19" spans="1:4" ht="15" customHeight="1" x14ac:dyDescent="0.25">
      <c r="A19" s="69" t="s">
        <v>4322</v>
      </c>
      <c r="B19" s="61" t="s">
        <v>4323</v>
      </c>
      <c r="C19" s="61" t="s">
        <v>1055</v>
      </c>
      <c r="D19" s="63" t="s">
        <v>1294</v>
      </c>
    </row>
    <row r="20" spans="1:4" ht="15" customHeight="1" x14ac:dyDescent="0.25">
      <c r="A20" s="69" t="s">
        <v>4324</v>
      </c>
      <c r="B20" s="61" t="s">
        <v>4325</v>
      </c>
      <c r="C20" s="61" t="s">
        <v>4286</v>
      </c>
      <c r="D20" s="63" t="s">
        <v>1294</v>
      </c>
    </row>
    <row r="21" spans="1:4" ht="15" customHeight="1" x14ac:dyDescent="0.25">
      <c r="A21" s="69" t="s">
        <v>4326</v>
      </c>
      <c r="B21" s="61" t="s">
        <v>4327</v>
      </c>
      <c r="C21" s="61" t="s">
        <v>4286</v>
      </c>
      <c r="D21" s="63" t="s">
        <v>1294</v>
      </c>
    </row>
    <row r="22" spans="1:4" ht="15" customHeight="1" x14ac:dyDescent="0.25">
      <c r="A22" s="69" t="s">
        <v>4328</v>
      </c>
      <c r="B22" s="61" t="s">
        <v>4329</v>
      </c>
      <c r="C22" s="61" t="s">
        <v>4286</v>
      </c>
      <c r="D22" s="63" t="s">
        <v>1294</v>
      </c>
    </row>
    <row r="23" spans="1:4" ht="15" customHeight="1" x14ac:dyDescent="0.25">
      <c r="A23" s="69" t="s">
        <v>4330</v>
      </c>
      <c r="B23" s="61" t="s">
        <v>4331</v>
      </c>
      <c r="C23" s="61" t="s">
        <v>975</v>
      </c>
      <c r="D23" s="63" t="s">
        <v>1294</v>
      </c>
    </row>
    <row r="24" spans="1:4" ht="15" customHeight="1" x14ac:dyDescent="0.25">
      <c r="A24" s="69" t="s">
        <v>4332</v>
      </c>
      <c r="B24" s="61" t="s">
        <v>4333</v>
      </c>
      <c r="C24" s="61" t="s">
        <v>288</v>
      </c>
      <c r="D24" s="63" t="s">
        <v>1294</v>
      </c>
    </row>
    <row r="25" spans="1:4" ht="15" customHeight="1" x14ac:dyDescent="0.25">
      <c r="A25" s="69" t="s">
        <v>4334</v>
      </c>
      <c r="B25" s="61" t="s">
        <v>4335</v>
      </c>
      <c r="C25" s="61" t="s">
        <v>1055</v>
      </c>
      <c r="D25" s="63" t="s">
        <v>1294</v>
      </c>
    </row>
    <row r="26" spans="1:4" ht="15" customHeight="1" x14ac:dyDescent="0.25">
      <c r="A26" s="69" t="s">
        <v>4336</v>
      </c>
      <c r="B26" s="61" t="s">
        <v>4337</v>
      </c>
      <c r="C26" s="61" t="s">
        <v>4286</v>
      </c>
      <c r="D26" s="63" t="s">
        <v>1294</v>
      </c>
    </row>
    <row r="27" spans="1:4" ht="15" customHeight="1" x14ac:dyDescent="0.25">
      <c r="A27" s="69" t="s">
        <v>4338</v>
      </c>
      <c r="B27" s="61" t="s">
        <v>4339</v>
      </c>
      <c r="C27" s="61" t="s">
        <v>4286</v>
      </c>
      <c r="D27" s="63" t="s">
        <v>1294</v>
      </c>
    </row>
    <row r="28" spans="1:4" ht="15" customHeight="1" x14ac:dyDescent="0.25">
      <c r="A28" s="69" t="s">
        <v>4340</v>
      </c>
      <c r="B28" s="61" t="s">
        <v>4341</v>
      </c>
      <c r="C28" s="61" t="s">
        <v>4286</v>
      </c>
      <c r="D28" s="63" t="s">
        <v>1294</v>
      </c>
    </row>
    <row r="29" spans="1:4" ht="15" customHeight="1" x14ac:dyDescent="0.25">
      <c r="A29" s="69" t="s">
        <v>4342</v>
      </c>
      <c r="B29" s="61" t="s">
        <v>4343</v>
      </c>
      <c r="C29" s="61" t="s">
        <v>1401</v>
      </c>
      <c r="D29" s="63" t="s">
        <v>1294</v>
      </c>
    </row>
    <row r="30" spans="1:4" ht="15" customHeight="1" x14ac:dyDescent="0.25">
      <c r="A30" s="69" t="s">
        <v>4344</v>
      </c>
      <c r="B30" s="61" t="s">
        <v>4345</v>
      </c>
      <c r="C30" s="61" t="s">
        <v>4346</v>
      </c>
      <c r="D30" s="63" t="s">
        <v>1294</v>
      </c>
    </row>
    <row r="31" spans="1:4" ht="15" customHeight="1" x14ac:dyDescent="0.25">
      <c r="A31" s="69" t="s">
        <v>4347</v>
      </c>
      <c r="B31" s="61" t="s">
        <v>4348</v>
      </c>
      <c r="C31" s="61" t="s">
        <v>4286</v>
      </c>
      <c r="D31" s="63" t="s">
        <v>1294</v>
      </c>
    </row>
    <row r="32" spans="1:4" ht="15" customHeight="1" x14ac:dyDescent="0.25">
      <c r="A32" s="69" t="s">
        <v>4349</v>
      </c>
      <c r="B32" s="61" t="s">
        <v>4350</v>
      </c>
      <c r="C32" s="61" t="s">
        <v>4286</v>
      </c>
      <c r="D32" s="63" t="s">
        <v>1294</v>
      </c>
    </row>
    <row r="33" spans="1:4" ht="15" customHeight="1" x14ac:dyDescent="0.25">
      <c r="A33" s="69" t="s">
        <v>4351</v>
      </c>
      <c r="B33" s="61" t="s">
        <v>4352</v>
      </c>
      <c r="C33" s="61" t="s">
        <v>4286</v>
      </c>
      <c r="D33" s="63" t="s">
        <v>1294</v>
      </c>
    </row>
    <row r="34" spans="1:4" ht="15" customHeight="1" x14ac:dyDescent="0.25">
      <c r="A34" s="69" t="s">
        <v>4353</v>
      </c>
      <c r="B34" s="61" t="s">
        <v>4354</v>
      </c>
      <c r="C34" s="61" t="s">
        <v>1055</v>
      </c>
      <c r="D34" s="63" t="s">
        <v>1294</v>
      </c>
    </row>
    <row r="35" spans="1:4" ht="15" customHeight="1" x14ac:dyDescent="0.25">
      <c r="A35" s="69" t="s">
        <v>4355</v>
      </c>
      <c r="B35" s="61" t="s">
        <v>4356</v>
      </c>
      <c r="C35" s="61" t="s">
        <v>1055</v>
      </c>
      <c r="D35" s="63" t="s">
        <v>1294</v>
      </c>
    </row>
    <row r="36" spans="1:4" ht="15" customHeight="1" x14ac:dyDescent="0.25">
      <c r="A36" s="69" t="s">
        <v>4357</v>
      </c>
      <c r="B36" s="61" t="s">
        <v>4358</v>
      </c>
      <c r="C36" s="61" t="s">
        <v>4296</v>
      </c>
      <c r="D36" s="63" t="s">
        <v>1294</v>
      </c>
    </row>
    <row r="37" spans="1:4" ht="15" customHeight="1" x14ac:dyDescent="0.25">
      <c r="A37" s="69" t="s">
        <v>4359</v>
      </c>
      <c r="B37" s="61" t="s">
        <v>4360</v>
      </c>
      <c r="C37" s="61" t="s">
        <v>4286</v>
      </c>
      <c r="D37" s="63" t="s">
        <v>1294</v>
      </c>
    </row>
    <row r="38" spans="1:4" ht="15" customHeight="1" x14ac:dyDescent="0.25">
      <c r="A38" s="69" t="s">
        <v>4361</v>
      </c>
      <c r="B38" s="61" t="s">
        <v>4362</v>
      </c>
      <c r="C38" s="61" t="s">
        <v>1055</v>
      </c>
      <c r="D38" s="63" t="s">
        <v>1294</v>
      </c>
    </row>
    <row r="39" spans="1:4" ht="15" customHeight="1" x14ac:dyDescent="0.25">
      <c r="A39" s="69" t="s">
        <v>4363</v>
      </c>
      <c r="B39" s="61" t="s">
        <v>4364</v>
      </c>
      <c r="C39" s="61" t="s">
        <v>4286</v>
      </c>
      <c r="D39" s="63" t="s">
        <v>1294</v>
      </c>
    </row>
    <row r="40" spans="1:4" ht="15" customHeight="1" x14ac:dyDescent="0.25">
      <c r="A40" s="70" t="s">
        <v>4365</v>
      </c>
      <c r="B40" s="65" t="s">
        <v>4366</v>
      </c>
      <c r="C40" s="65" t="s">
        <v>4286</v>
      </c>
      <c r="D40" s="67" t="s">
        <v>1294</v>
      </c>
    </row>
    <row r="41" spans="1:4" ht="15" customHeight="1" x14ac:dyDescent="0.25">
      <c r="A41" s="12"/>
      <c r="B41" s="12"/>
      <c r="C41" s="12"/>
      <c r="D41" s="12"/>
    </row>
    <row r="42" spans="1:4" ht="15" customHeight="1" x14ac:dyDescent="0.25">
      <c r="A42" s="12"/>
      <c r="B42" s="12"/>
      <c r="C42" s="12"/>
      <c r="D42" s="12"/>
    </row>
    <row r="43" spans="1:4" ht="15" customHeight="1" x14ac:dyDescent="0.25">
      <c r="A43" s="12"/>
      <c r="B43" s="12"/>
      <c r="C43" s="12"/>
      <c r="D43" s="12"/>
    </row>
    <row r="44" spans="1:4" ht="15" customHeight="1" x14ac:dyDescent="0.25">
      <c r="A44" s="12"/>
      <c r="B44" s="12"/>
      <c r="C44" s="12"/>
      <c r="D44" s="12"/>
    </row>
    <row r="45" spans="1:4" ht="15" customHeight="1" x14ac:dyDescent="0.25">
      <c r="A45" s="12"/>
      <c r="B45" s="12"/>
      <c r="C45" s="12"/>
      <c r="D45" s="12"/>
    </row>
    <row r="46" spans="1:4" ht="15" customHeight="1" x14ac:dyDescent="0.25">
      <c r="A46" s="12"/>
      <c r="B46" s="12"/>
      <c r="C46" s="12"/>
      <c r="D46" s="12"/>
    </row>
    <row r="47" spans="1:4" ht="15" customHeight="1" x14ac:dyDescent="0.25">
      <c r="A47" s="12"/>
      <c r="B47" s="12"/>
      <c r="C47" s="12"/>
      <c r="D47" s="12"/>
    </row>
    <row r="48" spans="1:4" ht="15" customHeight="1" x14ac:dyDescent="0.25">
      <c r="A48" s="12"/>
      <c r="B48" s="12"/>
      <c r="C48" s="12"/>
      <c r="D48" s="12"/>
    </row>
    <row r="49" spans="1:4" ht="15" customHeight="1" x14ac:dyDescent="0.25">
      <c r="A49" s="12"/>
      <c r="B49" s="12"/>
      <c r="C49" s="12"/>
      <c r="D49" s="12"/>
    </row>
    <row r="50" spans="1:4" ht="15" customHeight="1" x14ac:dyDescent="0.25">
      <c r="A50" s="12"/>
      <c r="B50" s="12"/>
      <c r="C50" s="12"/>
      <c r="D50" s="12"/>
    </row>
    <row r="51" spans="1:4" ht="15" customHeight="1" x14ac:dyDescent="0.25">
      <c r="A51" s="12"/>
      <c r="B51" s="12"/>
      <c r="C51" s="12"/>
      <c r="D51" s="12"/>
    </row>
    <row r="52" spans="1:4" ht="15" customHeight="1" x14ac:dyDescent="0.25">
      <c r="A52" s="12"/>
      <c r="B52" s="12"/>
      <c r="C52" s="12"/>
      <c r="D52" s="12"/>
    </row>
    <row r="53" spans="1:4" ht="15" customHeight="1" x14ac:dyDescent="0.25">
      <c r="A53" s="12"/>
      <c r="B53" s="12"/>
      <c r="C53" s="12"/>
      <c r="D53" s="12"/>
    </row>
    <row r="54" spans="1:4" ht="15" customHeight="1" x14ac:dyDescent="0.25">
      <c r="A54" s="12"/>
      <c r="B54" s="12"/>
      <c r="C54" s="12"/>
      <c r="D54" s="12"/>
    </row>
    <row r="55" spans="1:4" ht="15" customHeight="1" x14ac:dyDescent="0.25">
      <c r="A55" s="12"/>
      <c r="B55" s="12"/>
      <c r="C55" s="12"/>
      <c r="D55" s="12"/>
    </row>
    <row r="56" spans="1:4" ht="15" customHeight="1" x14ac:dyDescent="0.25">
      <c r="A56" s="12"/>
      <c r="B56" s="12"/>
      <c r="C56" s="12"/>
      <c r="D56" s="12"/>
    </row>
    <row r="57" spans="1:4" ht="15" customHeight="1" x14ac:dyDescent="0.25">
      <c r="A57" s="12"/>
      <c r="B57" s="12"/>
      <c r="C57" s="12"/>
      <c r="D57" s="12"/>
    </row>
    <row r="58" spans="1:4" ht="15" customHeight="1" x14ac:dyDescent="0.25">
      <c r="A58" s="12"/>
      <c r="B58" s="12"/>
      <c r="C58" s="12"/>
      <c r="D58" s="12"/>
    </row>
    <row r="59" spans="1:4" ht="15" customHeight="1" x14ac:dyDescent="0.25">
      <c r="A59" s="12"/>
      <c r="B59" s="12"/>
      <c r="C59" s="12"/>
      <c r="D59" s="12"/>
    </row>
    <row r="60" spans="1:4" ht="15" customHeight="1" x14ac:dyDescent="0.25">
      <c r="A60" s="12"/>
      <c r="B60" s="12"/>
      <c r="C60" s="12"/>
      <c r="D60" s="1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C637"/>
  <sheetViews>
    <sheetView showGridLines="0" zoomScaleNormal="100" workbookViewId="0"/>
  </sheetViews>
  <sheetFormatPr defaultColWidth="8.7109375" defaultRowHeight="15" customHeight="1" x14ac:dyDescent="0.25"/>
  <cols>
    <col min="1" max="1" width="24" customWidth="1"/>
    <col min="2" max="2" width="15" customWidth="1"/>
    <col min="3" max="3" width="22" customWidth="1"/>
    <col min="4" max="4" width="12" customWidth="1"/>
    <col min="5" max="5" width="22" customWidth="1"/>
    <col min="6" max="6" width="54" customWidth="1"/>
    <col min="7" max="8" width="14" customWidth="1"/>
    <col min="9" max="9" width="17" customWidth="1"/>
    <col min="10" max="10" width="20" customWidth="1"/>
    <col min="11" max="11" width="22" customWidth="1"/>
    <col min="12" max="12" width="32" customWidth="1"/>
    <col min="13" max="13" width="18" customWidth="1"/>
    <col min="14" max="14" width="22" customWidth="1"/>
    <col min="15" max="15" width="58" customWidth="1"/>
  </cols>
  <sheetData>
    <row r="1" spans="1:29" ht="30" customHeight="1" x14ac:dyDescent="0.25">
      <c r="A1" s="3" t="s">
        <v>291</v>
      </c>
      <c r="B1" s="3" t="s">
        <v>4367</v>
      </c>
      <c r="C1" s="3" t="s">
        <v>4368</v>
      </c>
      <c r="D1" s="3" t="s">
        <v>4369</v>
      </c>
      <c r="E1" s="3" t="s">
        <v>4370</v>
      </c>
      <c r="F1" s="3" t="s">
        <v>4371</v>
      </c>
      <c r="G1" s="3" t="s">
        <v>4372</v>
      </c>
      <c r="H1" s="3" t="s">
        <v>4373</v>
      </c>
      <c r="I1" s="3" t="s">
        <v>4374</v>
      </c>
      <c r="J1" s="3" t="s">
        <v>4375</v>
      </c>
      <c r="K1" s="3" t="s">
        <v>4376</v>
      </c>
      <c r="L1" s="3" t="s">
        <v>4377</v>
      </c>
      <c r="M1" s="3" t="s">
        <v>4378</v>
      </c>
      <c r="N1" s="3" t="s">
        <v>127</v>
      </c>
      <c r="O1" s="3" t="s">
        <v>290</v>
      </c>
      <c r="P1" s="34" t="s">
        <v>4379</v>
      </c>
      <c r="Q1" s="34" t="s">
        <v>4380</v>
      </c>
      <c r="R1" s="34" t="s">
        <v>4381</v>
      </c>
      <c r="S1" s="34" t="s">
        <v>4382</v>
      </c>
      <c r="T1" s="34" t="s">
        <v>4383</v>
      </c>
      <c r="U1" s="34" t="s">
        <v>4384</v>
      </c>
      <c r="V1" s="34" t="s">
        <v>4385</v>
      </c>
      <c r="W1" s="34" t="s">
        <v>4386</v>
      </c>
      <c r="X1" s="34" t="s">
        <v>4387</v>
      </c>
      <c r="Y1" s="34" t="s">
        <v>4388</v>
      </c>
      <c r="Z1" s="34" t="s">
        <v>4389</v>
      </c>
      <c r="AA1" s="34" t="s">
        <v>4390</v>
      </c>
      <c r="AB1" s="34" t="s">
        <v>4391</v>
      </c>
      <c r="AC1" s="34" t="s">
        <v>4392</v>
      </c>
    </row>
    <row r="2" spans="1:29" ht="30" customHeight="1" x14ac:dyDescent="0.25">
      <c r="A2" s="71" t="s">
        <v>301</v>
      </c>
      <c r="B2" s="71" t="s">
        <v>239</v>
      </c>
      <c r="C2" s="71" t="s">
        <v>240</v>
      </c>
      <c r="D2" s="71" t="s">
        <v>4393</v>
      </c>
      <c r="E2" s="71" t="s">
        <v>4394</v>
      </c>
      <c r="F2" s="71">
        <v>0</v>
      </c>
      <c r="G2" s="72">
        <v>38.484000000000002</v>
      </c>
      <c r="H2" s="72">
        <v>27.158000000000001</v>
      </c>
      <c r="I2" s="71" t="s">
        <v>4395</v>
      </c>
      <c r="J2" s="73">
        <v>60</v>
      </c>
      <c r="K2" s="71" t="s">
        <v>4396</v>
      </c>
      <c r="L2" s="71"/>
      <c r="M2" s="74">
        <v>46229</v>
      </c>
      <c r="N2" s="71" t="s">
        <v>4397</v>
      </c>
      <c r="O2" s="75" t="s">
        <v>4398</v>
      </c>
      <c r="P2" s="16">
        <v>40.700000000000003</v>
      </c>
      <c r="Q2" s="16" t="s">
        <v>266</v>
      </c>
      <c r="R2" s="16">
        <v>2.2999999999999998</v>
      </c>
      <c r="S2" s="16" t="s">
        <v>1294</v>
      </c>
      <c r="T2" s="16" t="s">
        <v>4399</v>
      </c>
      <c r="U2" s="16" t="s">
        <v>266</v>
      </c>
      <c r="V2" s="16">
        <v>2.2999999999999998</v>
      </c>
      <c r="W2" s="16" t="s">
        <v>4400</v>
      </c>
      <c r="X2" s="16" t="s">
        <v>199</v>
      </c>
      <c r="Y2" s="16">
        <v>2.5</v>
      </c>
      <c r="Z2" s="16" t="s">
        <v>4401</v>
      </c>
      <c r="AA2" s="16" t="s">
        <v>217</v>
      </c>
      <c r="AB2" s="16">
        <v>3.2</v>
      </c>
      <c r="AC2" s="16" t="s">
        <v>4402</v>
      </c>
    </row>
    <row r="3" spans="1:29" ht="30" customHeight="1" x14ac:dyDescent="0.25">
      <c r="A3" s="76" t="s">
        <v>302</v>
      </c>
      <c r="B3" s="76" t="s">
        <v>239</v>
      </c>
      <c r="C3" s="76" t="s">
        <v>240</v>
      </c>
      <c r="D3" s="76" t="s">
        <v>4393</v>
      </c>
      <c r="E3" s="76" t="s">
        <v>4394</v>
      </c>
      <c r="F3" s="71" t="s">
        <v>4403</v>
      </c>
      <c r="G3" s="77">
        <v>38.153202999999998</v>
      </c>
      <c r="H3" s="77">
        <v>27.362219</v>
      </c>
      <c r="I3" s="76" t="s">
        <v>4395</v>
      </c>
      <c r="J3" s="78">
        <v>60</v>
      </c>
      <c r="K3" s="76" t="s">
        <v>4396</v>
      </c>
      <c r="L3" s="76"/>
      <c r="M3" s="79">
        <v>46229</v>
      </c>
      <c r="N3" s="76" t="s">
        <v>4404</v>
      </c>
      <c r="O3" s="80" t="s">
        <v>4398</v>
      </c>
      <c r="P3" s="16">
        <v>0.2</v>
      </c>
      <c r="Q3" s="16" t="s">
        <v>240</v>
      </c>
      <c r="R3" s="16">
        <v>0.2</v>
      </c>
      <c r="S3" s="16" t="s">
        <v>1318</v>
      </c>
      <c r="T3" s="16" t="s">
        <v>4405</v>
      </c>
      <c r="U3" s="16" t="s">
        <v>240</v>
      </c>
      <c r="V3" s="16">
        <v>0.2</v>
      </c>
      <c r="W3" s="16" t="s">
        <v>4405</v>
      </c>
      <c r="X3" s="16" t="s">
        <v>246</v>
      </c>
      <c r="Y3" s="16">
        <v>0.7</v>
      </c>
      <c r="Z3" s="16" t="s">
        <v>4406</v>
      </c>
      <c r="AA3" s="16" t="s">
        <v>249</v>
      </c>
      <c r="AB3" s="16">
        <v>0.8</v>
      </c>
      <c r="AC3" s="16" t="s">
        <v>4407</v>
      </c>
    </row>
    <row r="4" spans="1:29" ht="30" customHeight="1" x14ac:dyDescent="0.25">
      <c r="A4" s="76" t="s">
        <v>4408</v>
      </c>
      <c r="B4" s="76" t="s">
        <v>239</v>
      </c>
      <c r="C4" s="76" t="s">
        <v>240</v>
      </c>
      <c r="D4" s="76" t="s">
        <v>4393</v>
      </c>
      <c r="E4" s="76" t="s">
        <v>4394</v>
      </c>
      <c r="F4" s="71" t="s">
        <v>4409</v>
      </c>
      <c r="G4" s="77">
        <v>38.182558</v>
      </c>
      <c r="H4" s="77">
        <v>27.367522999999998</v>
      </c>
      <c r="I4" s="76" t="s">
        <v>4395</v>
      </c>
      <c r="J4" s="78">
        <v>60</v>
      </c>
      <c r="K4" s="76" t="s">
        <v>4396</v>
      </c>
      <c r="L4" s="76"/>
      <c r="M4" s="79">
        <v>46229</v>
      </c>
      <c r="N4" s="76" t="s">
        <v>4410</v>
      </c>
      <c r="O4" s="80" t="s">
        <v>4398</v>
      </c>
      <c r="P4" s="16">
        <v>3.1</v>
      </c>
      <c r="Q4" s="16" t="s">
        <v>246</v>
      </c>
      <c r="R4" s="16">
        <v>1.2</v>
      </c>
      <c r="S4" s="16" t="s">
        <v>1294</v>
      </c>
      <c r="T4" s="16" t="s">
        <v>4411</v>
      </c>
      <c r="U4" s="16" t="s">
        <v>252</v>
      </c>
      <c r="V4" s="16">
        <v>2</v>
      </c>
      <c r="W4" s="16" t="s">
        <v>4412</v>
      </c>
      <c r="X4" s="16" t="s">
        <v>243</v>
      </c>
      <c r="Y4" s="16">
        <v>2.2000000000000002</v>
      </c>
      <c r="Z4" s="16" t="s">
        <v>4413</v>
      </c>
      <c r="AA4" s="16" t="s">
        <v>240</v>
      </c>
      <c r="AB4" s="16">
        <v>3.1</v>
      </c>
      <c r="AC4" s="16" t="s">
        <v>4411</v>
      </c>
    </row>
    <row r="5" spans="1:29" ht="30" customHeight="1" x14ac:dyDescent="0.25">
      <c r="A5" s="76" t="s">
        <v>305</v>
      </c>
      <c r="B5" s="76" t="s">
        <v>239</v>
      </c>
      <c r="C5" s="76" t="s">
        <v>240</v>
      </c>
      <c r="D5" s="76" t="s">
        <v>4393</v>
      </c>
      <c r="E5" s="76" t="s">
        <v>4394</v>
      </c>
      <c r="F5" s="71">
        <v>0</v>
      </c>
      <c r="G5" s="77">
        <v>38.466999999999999</v>
      </c>
      <c r="H5" s="77">
        <v>27.173999999999999</v>
      </c>
      <c r="I5" s="76" t="s">
        <v>4395</v>
      </c>
      <c r="J5" s="78">
        <v>60</v>
      </c>
      <c r="K5" s="76" t="s">
        <v>4396</v>
      </c>
      <c r="L5" s="76"/>
      <c r="M5" s="79">
        <v>46229</v>
      </c>
      <c r="N5" s="76" t="s">
        <v>4397</v>
      </c>
      <c r="O5" s="80" t="s">
        <v>4398</v>
      </c>
      <c r="P5" s="16">
        <v>38.4</v>
      </c>
      <c r="Q5" s="16" t="s">
        <v>217</v>
      </c>
      <c r="R5" s="16">
        <v>0.9</v>
      </c>
      <c r="S5" s="16" t="s">
        <v>1294</v>
      </c>
      <c r="T5" s="16" t="s">
        <v>4414</v>
      </c>
      <c r="U5" s="16" t="s">
        <v>217</v>
      </c>
      <c r="V5" s="16">
        <v>0.9</v>
      </c>
      <c r="W5" s="16" t="s">
        <v>4415</v>
      </c>
      <c r="X5" s="16" t="s">
        <v>231</v>
      </c>
      <c r="Y5" s="16">
        <v>1.8</v>
      </c>
      <c r="Z5" s="16" t="s">
        <v>4416</v>
      </c>
      <c r="AA5" s="16" t="s">
        <v>199</v>
      </c>
      <c r="AB5" s="16">
        <v>3.2</v>
      </c>
      <c r="AC5" s="16" t="s">
        <v>4417</v>
      </c>
    </row>
    <row r="6" spans="1:29" ht="30" customHeight="1" x14ac:dyDescent="0.25">
      <c r="A6" s="76" t="s">
        <v>306</v>
      </c>
      <c r="B6" s="76" t="s">
        <v>239</v>
      </c>
      <c r="C6" s="76" t="s">
        <v>240</v>
      </c>
      <c r="D6" s="76" t="s">
        <v>4393</v>
      </c>
      <c r="E6" s="76" t="s">
        <v>4394</v>
      </c>
      <c r="F6" s="71">
        <v>0</v>
      </c>
      <c r="G6" s="77">
        <v>38.481999999999999</v>
      </c>
      <c r="H6" s="77">
        <v>27.158000000000001</v>
      </c>
      <c r="I6" s="76" t="s">
        <v>4395</v>
      </c>
      <c r="J6" s="78">
        <v>60</v>
      </c>
      <c r="K6" s="76" t="s">
        <v>4396</v>
      </c>
      <c r="L6" s="76"/>
      <c r="M6" s="79">
        <v>46229</v>
      </c>
      <c r="N6" s="76" t="s">
        <v>4397</v>
      </c>
      <c r="O6" s="80" t="s">
        <v>4398</v>
      </c>
      <c r="P6" s="16">
        <v>40.5</v>
      </c>
      <c r="Q6" s="16" t="s">
        <v>199</v>
      </c>
      <c r="R6" s="16">
        <v>2.2999999999999998</v>
      </c>
      <c r="S6" s="16" t="s">
        <v>1294</v>
      </c>
      <c r="T6" s="16" t="s">
        <v>4418</v>
      </c>
      <c r="U6" s="16" t="s">
        <v>199</v>
      </c>
      <c r="V6" s="16">
        <v>2.2999999999999998</v>
      </c>
      <c r="W6" s="16" t="s">
        <v>4419</v>
      </c>
      <c r="X6" s="16" t="s">
        <v>266</v>
      </c>
      <c r="Y6" s="16">
        <v>2.5</v>
      </c>
      <c r="Z6" s="16" t="s">
        <v>4420</v>
      </c>
      <c r="AA6" s="16" t="s">
        <v>217</v>
      </c>
      <c r="AB6" s="16">
        <v>3</v>
      </c>
      <c r="AC6" s="16" t="s">
        <v>4421</v>
      </c>
    </row>
    <row r="7" spans="1:29" ht="30" customHeight="1" x14ac:dyDescent="0.25">
      <c r="A7" s="76" t="s">
        <v>307</v>
      </c>
      <c r="B7" s="76" t="s">
        <v>239</v>
      </c>
      <c r="C7" s="76" t="s">
        <v>240</v>
      </c>
      <c r="D7" s="76" t="s">
        <v>4393</v>
      </c>
      <c r="E7" s="76" t="s">
        <v>4394</v>
      </c>
      <c r="F7" s="71" t="s">
        <v>4422</v>
      </c>
      <c r="G7" s="77">
        <v>38.148057000000001</v>
      </c>
      <c r="H7" s="77">
        <v>27.355543999999998</v>
      </c>
      <c r="I7" s="76" t="s">
        <v>4395</v>
      </c>
      <c r="J7" s="78">
        <v>60</v>
      </c>
      <c r="K7" s="76" t="s">
        <v>4396</v>
      </c>
      <c r="L7" s="76"/>
      <c r="M7" s="79">
        <v>46229</v>
      </c>
      <c r="N7" s="76" t="s">
        <v>4423</v>
      </c>
      <c r="O7" s="80" t="s">
        <v>4398</v>
      </c>
      <c r="P7" s="16">
        <v>0.9</v>
      </c>
      <c r="Q7" s="16" t="s">
        <v>217</v>
      </c>
      <c r="R7" s="16">
        <v>0.9</v>
      </c>
      <c r="S7" s="16" t="s">
        <v>1294</v>
      </c>
      <c r="T7" s="16" t="s">
        <v>4424</v>
      </c>
      <c r="U7" s="16" t="s">
        <v>246</v>
      </c>
      <c r="V7" s="16">
        <v>0.1</v>
      </c>
      <c r="W7" s="16" t="s">
        <v>4425</v>
      </c>
      <c r="X7" s="16" t="s">
        <v>249</v>
      </c>
      <c r="Y7" s="16">
        <v>0.5</v>
      </c>
      <c r="Z7" s="16" t="s">
        <v>4426</v>
      </c>
      <c r="AA7" s="16" t="s">
        <v>240</v>
      </c>
      <c r="AB7" s="16">
        <v>0.9</v>
      </c>
      <c r="AC7" s="16" t="s">
        <v>4424</v>
      </c>
    </row>
    <row r="8" spans="1:29" ht="30" customHeight="1" x14ac:dyDescent="0.25">
      <c r="A8" s="76" t="s">
        <v>308</v>
      </c>
      <c r="B8" s="76" t="s">
        <v>239</v>
      </c>
      <c r="C8" s="76" t="s">
        <v>240</v>
      </c>
      <c r="D8" s="76" t="s">
        <v>4393</v>
      </c>
      <c r="E8" s="76" t="s">
        <v>4394</v>
      </c>
      <c r="F8" s="71" t="s">
        <v>4427</v>
      </c>
      <c r="G8" s="77">
        <v>38.163834000000001</v>
      </c>
      <c r="H8" s="77">
        <v>27.347937999999999</v>
      </c>
      <c r="I8" s="76" t="s">
        <v>4395</v>
      </c>
      <c r="J8" s="78">
        <v>60</v>
      </c>
      <c r="K8" s="76" t="s">
        <v>4396</v>
      </c>
      <c r="L8" s="76"/>
      <c r="M8" s="79">
        <v>46229</v>
      </c>
      <c r="N8" s="76" t="s">
        <v>4428</v>
      </c>
      <c r="O8" s="80" t="s">
        <v>4398</v>
      </c>
      <c r="P8" s="16">
        <v>1.5</v>
      </c>
      <c r="Q8" s="16" t="s">
        <v>243</v>
      </c>
      <c r="R8" s="16">
        <v>0.7</v>
      </c>
      <c r="S8" s="16" t="s">
        <v>1294</v>
      </c>
      <c r="T8" s="16" t="s">
        <v>4429</v>
      </c>
      <c r="U8" s="16" t="s">
        <v>243</v>
      </c>
      <c r="V8" s="16">
        <v>0.7</v>
      </c>
      <c r="W8" s="16" t="s">
        <v>4430</v>
      </c>
      <c r="X8" s="16" t="s">
        <v>252</v>
      </c>
      <c r="Y8" s="16">
        <v>0.9</v>
      </c>
      <c r="Z8" s="16" t="s">
        <v>4431</v>
      </c>
      <c r="AA8" s="16" t="s">
        <v>249</v>
      </c>
      <c r="AB8" s="16">
        <v>1.4</v>
      </c>
      <c r="AC8" s="16" t="s">
        <v>4432</v>
      </c>
    </row>
    <row r="9" spans="1:29" ht="30" customHeight="1" x14ac:dyDescent="0.25">
      <c r="A9" s="76" t="s">
        <v>309</v>
      </c>
      <c r="B9" s="76" t="s">
        <v>239</v>
      </c>
      <c r="C9" s="76" t="s">
        <v>240</v>
      </c>
      <c r="D9" s="76" t="s">
        <v>4393</v>
      </c>
      <c r="E9" s="76" t="s">
        <v>4394</v>
      </c>
      <c r="F9" s="71" t="s">
        <v>4433</v>
      </c>
      <c r="G9" s="77">
        <v>38.240465</v>
      </c>
      <c r="H9" s="77">
        <v>27.285872999999999</v>
      </c>
      <c r="I9" s="76" t="s">
        <v>4395</v>
      </c>
      <c r="J9" s="78">
        <v>60</v>
      </c>
      <c r="K9" s="76" t="s">
        <v>4396</v>
      </c>
      <c r="L9" s="76"/>
      <c r="M9" s="79">
        <v>46229</v>
      </c>
      <c r="N9" s="76" t="s">
        <v>4434</v>
      </c>
      <c r="O9" s="80" t="s">
        <v>4398</v>
      </c>
      <c r="P9" s="16">
        <v>11.6</v>
      </c>
      <c r="Q9" s="16" t="s">
        <v>151</v>
      </c>
      <c r="R9" s="16">
        <v>0.4</v>
      </c>
      <c r="S9" s="16" t="s">
        <v>1294</v>
      </c>
      <c r="T9" s="16" t="s">
        <v>4435</v>
      </c>
      <c r="U9" s="16" t="s">
        <v>151</v>
      </c>
      <c r="V9" s="16">
        <v>0.4</v>
      </c>
      <c r="W9" s="16" t="s">
        <v>4436</v>
      </c>
      <c r="X9" s="16" t="s">
        <v>252</v>
      </c>
      <c r="Y9" s="16">
        <v>9.5</v>
      </c>
      <c r="Z9" s="16" t="s">
        <v>4437</v>
      </c>
      <c r="AA9" s="16" t="s">
        <v>243</v>
      </c>
      <c r="AB9" s="16">
        <v>10.4</v>
      </c>
      <c r="AC9" s="16" t="s">
        <v>4438</v>
      </c>
    </row>
    <row r="10" spans="1:29" ht="30" customHeight="1" x14ac:dyDescent="0.25">
      <c r="A10" s="76" t="s">
        <v>310</v>
      </c>
      <c r="B10" s="76" t="s">
        <v>239</v>
      </c>
      <c r="C10" s="76" t="s">
        <v>240</v>
      </c>
      <c r="D10" s="76" t="s">
        <v>4393</v>
      </c>
      <c r="E10" s="76" t="s">
        <v>4394</v>
      </c>
      <c r="F10" s="71" t="s">
        <v>4439</v>
      </c>
      <c r="G10" s="77">
        <v>38.154206000000002</v>
      </c>
      <c r="H10" s="77">
        <v>27.358677</v>
      </c>
      <c r="I10" s="76" t="s">
        <v>4395</v>
      </c>
      <c r="J10" s="78">
        <v>60</v>
      </c>
      <c r="K10" s="76" t="s">
        <v>4396</v>
      </c>
      <c r="L10" s="76"/>
      <c r="M10" s="79">
        <v>46229</v>
      </c>
      <c r="N10" s="76" t="s">
        <v>4440</v>
      </c>
      <c r="O10" s="80" t="s">
        <v>4398</v>
      </c>
      <c r="P10" s="16">
        <v>0.3</v>
      </c>
      <c r="Q10" s="16" t="s">
        <v>240</v>
      </c>
      <c r="R10" s="16">
        <v>0.3</v>
      </c>
      <c r="S10" s="16" t="s">
        <v>1318</v>
      </c>
      <c r="T10" s="16" t="s">
        <v>4441</v>
      </c>
      <c r="U10" s="16" t="s">
        <v>240</v>
      </c>
      <c r="V10" s="16">
        <v>0.3</v>
      </c>
      <c r="W10" s="16" t="s">
        <v>4441</v>
      </c>
      <c r="X10" s="16" t="s">
        <v>249</v>
      </c>
      <c r="Y10" s="16">
        <v>0.6</v>
      </c>
      <c r="Z10" s="16" t="s">
        <v>4442</v>
      </c>
      <c r="AA10" s="16" t="s">
        <v>246</v>
      </c>
      <c r="AB10" s="16">
        <v>0.6</v>
      </c>
      <c r="AC10" s="16" t="s">
        <v>4443</v>
      </c>
    </row>
    <row r="11" spans="1:29" ht="30" customHeight="1" x14ac:dyDescent="0.25">
      <c r="A11" s="76" t="s">
        <v>311</v>
      </c>
      <c r="B11" s="76" t="s">
        <v>239</v>
      </c>
      <c r="C11" s="76" t="s">
        <v>240</v>
      </c>
      <c r="D11" s="76" t="s">
        <v>4393</v>
      </c>
      <c r="E11" s="76" t="s">
        <v>4394</v>
      </c>
      <c r="F11" s="71">
        <v>0</v>
      </c>
      <c r="G11" s="77">
        <v>38.466000000000001</v>
      </c>
      <c r="H11" s="77">
        <v>27.172000000000001</v>
      </c>
      <c r="I11" s="76" t="s">
        <v>4395</v>
      </c>
      <c r="J11" s="78">
        <v>60</v>
      </c>
      <c r="K11" s="76" t="s">
        <v>4396</v>
      </c>
      <c r="L11" s="76"/>
      <c r="M11" s="79">
        <v>46229</v>
      </c>
      <c r="N11" s="76" t="s">
        <v>4397</v>
      </c>
      <c r="O11" s="80" t="s">
        <v>4398</v>
      </c>
      <c r="P11" s="16">
        <v>38.299999999999997</v>
      </c>
      <c r="Q11" s="16" t="s">
        <v>217</v>
      </c>
      <c r="R11" s="16">
        <v>1</v>
      </c>
      <c r="S11" s="16" t="s">
        <v>1294</v>
      </c>
      <c r="T11" s="16" t="s">
        <v>4444</v>
      </c>
      <c r="U11" s="16" t="s">
        <v>217</v>
      </c>
      <c r="V11" s="16">
        <v>1</v>
      </c>
      <c r="W11" s="16" t="s">
        <v>4445</v>
      </c>
      <c r="X11" s="16" t="s">
        <v>231</v>
      </c>
      <c r="Y11" s="16">
        <v>2</v>
      </c>
      <c r="Z11" s="16" t="s">
        <v>4446</v>
      </c>
      <c r="AA11" s="16" t="s">
        <v>199</v>
      </c>
      <c r="AB11" s="16">
        <v>3.1</v>
      </c>
      <c r="AC11" s="16" t="s">
        <v>4447</v>
      </c>
    </row>
    <row r="12" spans="1:29" ht="30" customHeight="1" x14ac:dyDescent="0.25">
      <c r="A12" s="76" t="s">
        <v>312</v>
      </c>
      <c r="B12" s="76" t="s">
        <v>242</v>
      </c>
      <c r="C12" s="76" t="s">
        <v>243</v>
      </c>
      <c r="D12" s="76" t="s">
        <v>4393</v>
      </c>
      <c r="E12" s="76" t="s">
        <v>4448</v>
      </c>
      <c r="F12" s="71" t="s">
        <v>4449</v>
      </c>
      <c r="G12" s="77">
        <v>37.845081999999998</v>
      </c>
      <c r="H12" s="77">
        <v>27.846295999999999</v>
      </c>
      <c r="I12" s="76" t="s">
        <v>4395</v>
      </c>
      <c r="J12" s="78">
        <v>60</v>
      </c>
      <c r="K12" s="76" t="s">
        <v>4396</v>
      </c>
      <c r="L12" s="76"/>
      <c r="M12" s="79">
        <v>46229</v>
      </c>
      <c r="N12" s="76" t="s">
        <v>4450</v>
      </c>
      <c r="O12" s="80" t="s">
        <v>4398</v>
      </c>
      <c r="P12" s="16">
        <v>54.7</v>
      </c>
      <c r="Q12" s="16" t="s">
        <v>142</v>
      </c>
      <c r="R12" s="16">
        <v>0.6</v>
      </c>
      <c r="S12" s="16" t="s">
        <v>1294</v>
      </c>
      <c r="T12" s="16" t="s">
        <v>4451</v>
      </c>
      <c r="U12" s="16" t="s">
        <v>142</v>
      </c>
      <c r="V12" s="16">
        <v>0.6</v>
      </c>
      <c r="W12" s="16" t="s">
        <v>4452</v>
      </c>
      <c r="X12" s="16" t="s">
        <v>139</v>
      </c>
      <c r="Y12" s="16">
        <v>1.4</v>
      </c>
      <c r="Z12" s="16" t="s">
        <v>4453</v>
      </c>
      <c r="AA12" s="16" t="s">
        <v>136</v>
      </c>
      <c r="AB12" s="16">
        <v>1.6</v>
      </c>
      <c r="AC12" s="16" t="s">
        <v>4454</v>
      </c>
    </row>
    <row r="13" spans="1:29" ht="30" customHeight="1" x14ac:dyDescent="0.25">
      <c r="A13" s="76" t="s">
        <v>313</v>
      </c>
      <c r="B13" s="76" t="s">
        <v>242</v>
      </c>
      <c r="C13" s="76" t="s">
        <v>243</v>
      </c>
      <c r="D13" s="76" t="s">
        <v>4393</v>
      </c>
      <c r="E13" s="76" t="s">
        <v>4448</v>
      </c>
      <c r="F13" s="71" t="s">
        <v>4455</v>
      </c>
      <c r="G13" s="77">
        <v>38.163089999999997</v>
      </c>
      <c r="H13" s="77">
        <v>27.355028000000001</v>
      </c>
      <c r="I13" s="76" t="s">
        <v>4395</v>
      </c>
      <c r="J13" s="78">
        <v>60</v>
      </c>
      <c r="K13" s="76" t="s">
        <v>4396</v>
      </c>
      <c r="L13" s="76"/>
      <c r="M13" s="79">
        <v>46229</v>
      </c>
      <c r="N13" s="76" t="s">
        <v>4456</v>
      </c>
      <c r="O13" s="80" t="s">
        <v>4398</v>
      </c>
      <c r="P13" s="16">
        <v>0.2</v>
      </c>
      <c r="Q13" s="16" t="s">
        <v>231</v>
      </c>
      <c r="R13" s="16">
        <v>1</v>
      </c>
      <c r="S13" s="16" t="s">
        <v>1318</v>
      </c>
      <c r="T13" s="16" t="s">
        <v>4457</v>
      </c>
      <c r="U13" s="16" t="s">
        <v>243</v>
      </c>
      <c r="V13" s="16">
        <v>0.2</v>
      </c>
      <c r="W13" s="16" t="s">
        <v>4457</v>
      </c>
      <c r="X13" s="16" t="s">
        <v>252</v>
      </c>
      <c r="Y13" s="16">
        <v>1</v>
      </c>
      <c r="Z13" s="16" t="s">
        <v>4458</v>
      </c>
      <c r="AA13" s="16" t="s">
        <v>240</v>
      </c>
      <c r="AB13" s="16">
        <v>1.1000000000000001</v>
      </c>
      <c r="AC13" s="16" t="s">
        <v>4459</v>
      </c>
    </row>
    <row r="14" spans="1:29" ht="30" customHeight="1" x14ac:dyDescent="0.25">
      <c r="A14" s="76" t="s">
        <v>314</v>
      </c>
      <c r="B14" s="76" t="s">
        <v>242</v>
      </c>
      <c r="C14" s="76" t="s">
        <v>243</v>
      </c>
      <c r="D14" s="76" t="s">
        <v>4393</v>
      </c>
      <c r="E14" s="76" t="s">
        <v>4448</v>
      </c>
      <c r="F14" s="71" t="s">
        <v>4460</v>
      </c>
      <c r="G14" s="77">
        <v>38.208840000000002</v>
      </c>
      <c r="H14" s="77">
        <v>27.345219</v>
      </c>
      <c r="I14" s="76" t="s">
        <v>4395</v>
      </c>
      <c r="J14" s="78">
        <v>60</v>
      </c>
      <c r="K14" s="76" t="s">
        <v>4396</v>
      </c>
      <c r="L14" s="76"/>
      <c r="M14" s="79">
        <v>46229</v>
      </c>
      <c r="N14" s="76" t="s">
        <v>4461</v>
      </c>
      <c r="O14" s="80" t="s">
        <v>4398</v>
      </c>
      <c r="P14" s="16">
        <v>5</v>
      </c>
      <c r="Q14" s="16" t="s">
        <v>243</v>
      </c>
      <c r="R14" s="16">
        <v>0.1</v>
      </c>
      <c r="S14" s="16" t="s">
        <v>1294</v>
      </c>
      <c r="T14" s="16" t="s">
        <v>4462</v>
      </c>
      <c r="U14" s="16" t="s">
        <v>252</v>
      </c>
      <c r="V14" s="16">
        <v>4.2</v>
      </c>
      <c r="W14" s="16" t="s">
        <v>4463</v>
      </c>
      <c r="X14" s="16" t="s">
        <v>243</v>
      </c>
      <c r="Y14" s="16">
        <v>5</v>
      </c>
      <c r="Z14" s="16" t="s">
        <v>4462</v>
      </c>
      <c r="AA14" s="16" t="s">
        <v>240</v>
      </c>
      <c r="AB14" s="16">
        <v>6.2</v>
      </c>
      <c r="AC14" s="16" t="s">
        <v>4464</v>
      </c>
    </row>
    <row r="15" spans="1:29" ht="30" customHeight="1" x14ac:dyDescent="0.25">
      <c r="A15" s="76" t="s">
        <v>315</v>
      </c>
      <c r="B15" s="76" t="s">
        <v>242</v>
      </c>
      <c r="C15" s="76" t="s">
        <v>243</v>
      </c>
      <c r="D15" s="76" t="s">
        <v>4393</v>
      </c>
      <c r="E15" s="76" t="s">
        <v>4448</v>
      </c>
      <c r="F15" s="71">
        <v>0</v>
      </c>
      <c r="G15" s="77">
        <v>38.462000000000003</v>
      </c>
      <c r="H15" s="77">
        <v>27.204000000000001</v>
      </c>
      <c r="I15" s="76" t="s">
        <v>4395</v>
      </c>
      <c r="J15" s="78">
        <v>60</v>
      </c>
      <c r="K15" s="76" t="s">
        <v>4396</v>
      </c>
      <c r="L15" s="76"/>
      <c r="M15" s="79">
        <v>46229</v>
      </c>
      <c r="N15" s="76" t="s">
        <v>4397</v>
      </c>
      <c r="O15" s="80" t="s">
        <v>4398</v>
      </c>
      <c r="P15" s="16">
        <v>35.6</v>
      </c>
      <c r="Q15" s="16" t="s">
        <v>231</v>
      </c>
      <c r="R15" s="16">
        <v>0.9</v>
      </c>
      <c r="S15" s="16" t="s">
        <v>1294</v>
      </c>
      <c r="T15" s="16" t="s">
        <v>4465</v>
      </c>
      <c r="U15" s="16" t="s">
        <v>231</v>
      </c>
      <c r="V15" s="16">
        <v>0.9</v>
      </c>
      <c r="W15" s="16" t="s">
        <v>4466</v>
      </c>
      <c r="X15" s="16" t="s">
        <v>217</v>
      </c>
      <c r="Y15" s="16">
        <v>1.9</v>
      </c>
      <c r="Z15" s="16" t="s">
        <v>4467</v>
      </c>
      <c r="AA15" s="16" t="s">
        <v>263</v>
      </c>
      <c r="AB15" s="16">
        <v>2.7</v>
      </c>
      <c r="AC15" s="16" t="s">
        <v>4468</v>
      </c>
    </row>
    <row r="16" spans="1:29" ht="30" customHeight="1" x14ac:dyDescent="0.25">
      <c r="A16" s="76" t="s">
        <v>4469</v>
      </c>
      <c r="B16" s="76" t="s">
        <v>242</v>
      </c>
      <c r="C16" s="76" t="s">
        <v>243</v>
      </c>
      <c r="D16" s="76" t="s">
        <v>4393</v>
      </c>
      <c r="E16" s="76" t="s">
        <v>4448</v>
      </c>
      <c r="F16" s="71" t="s">
        <v>4470</v>
      </c>
      <c r="G16" s="77">
        <v>38.170515000000002</v>
      </c>
      <c r="H16" s="77">
        <v>27.35333</v>
      </c>
      <c r="I16" s="76" t="s">
        <v>4395</v>
      </c>
      <c r="J16" s="78">
        <v>60</v>
      </c>
      <c r="K16" s="76" t="s">
        <v>4396</v>
      </c>
      <c r="L16" s="76"/>
      <c r="M16" s="79">
        <v>46229</v>
      </c>
      <c r="N16" s="76" t="s">
        <v>4471</v>
      </c>
      <c r="O16" s="80" t="s">
        <v>4398</v>
      </c>
      <c r="P16" s="16">
        <v>0.7</v>
      </c>
      <c r="Q16" s="16" t="s">
        <v>252</v>
      </c>
      <c r="R16" s="16">
        <v>0.3</v>
      </c>
      <c r="S16" s="16" t="s">
        <v>1294</v>
      </c>
      <c r="T16" s="16" t="s">
        <v>4472</v>
      </c>
      <c r="U16" s="16" t="s">
        <v>252</v>
      </c>
      <c r="V16" s="16">
        <v>0.3</v>
      </c>
      <c r="W16" s="16" t="s">
        <v>4473</v>
      </c>
      <c r="X16" s="16" t="s">
        <v>243</v>
      </c>
      <c r="Y16" s="16">
        <v>0.7</v>
      </c>
      <c r="Z16" s="16" t="s">
        <v>4472</v>
      </c>
      <c r="AA16" s="16" t="s">
        <v>240</v>
      </c>
      <c r="AB16" s="16">
        <v>1.9</v>
      </c>
      <c r="AC16" s="16" t="s">
        <v>4474</v>
      </c>
    </row>
    <row r="17" spans="1:29" ht="30" customHeight="1" x14ac:dyDescent="0.25">
      <c r="A17" s="76" t="s">
        <v>317</v>
      </c>
      <c r="B17" s="76" t="s">
        <v>242</v>
      </c>
      <c r="C17" s="76" t="s">
        <v>243</v>
      </c>
      <c r="D17" s="76" t="s">
        <v>4393</v>
      </c>
      <c r="E17" s="76" t="s">
        <v>4448</v>
      </c>
      <c r="F17" s="71" t="s">
        <v>4475</v>
      </c>
      <c r="G17" s="77">
        <v>38.175621999999997</v>
      </c>
      <c r="H17" s="77">
        <v>27.347277999999999</v>
      </c>
      <c r="I17" s="76" t="s">
        <v>4395</v>
      </c>
      <c r="J17" s="78">
        <v>60</v>
      </c>
      <c r="K17" s="76" t="s">
        <v>4396</v>
      </c>
      <c r="L17" s="76"/>
      <c r="M17" s="79">
        <v>46229</v>
      </c>
      <c r="N17" s="76" t="s">
        <v>4476</v>
      </c>
      <c r="O17" s="80" t="s">
        <v>4398</v>
      </c>
      <c r="P17" s="16">
        <v>1.4</v>
      </c>
      <c r="Q17" s="16" t="s">
        <v>252</v>
      </c>
      <c r="R17" s="16">
        <v>0.5</v>
      </c>
      <c r="S17" s="16" t="s">
        <v>1294</v>
      </c>
      <c r="T17" s="16" t="s">
        <v>4477</v>
      </c>
      <c r="U17" s="16" t="s">
        <v>252</v>
      </c>
      <c r="V17" s="16">
        <v>0.5</v>
      </c>
      <c r="W17" s="16" t="s">
        <v>4478</v>
      </c>
      <c r="X17" s="16" t="s">
        <v>243</v>
      </c>
      <c r="Y17" s="16">
        <v>1.4</v>
      </c>
      <c r="Z17" s="16" t="s">
        <v>4477</v>
      </c>
      <c r="AA17" s="16" t="s">
        <v>240</v>
      </c>
      <c r="AB17" s="16">
        <v>2.6</v>
      </c>
      <c r="AC17" s="16" t="s">
        <v>4479</v>
      </c>
    </row>
    <row r="18" spans="1:29" ht="30" customHeight="1" x14ac:dyDescent="0.25">
      <c r="A18" s="76" t="s">
        <v>319</v>
      </c>
      <c r="B18" s="76" t="s">
        <v>242</v>
      </c>
      <c r="C18" s="76" t="s">
        <v>243</v>
      </c>
      <c r="D18" s="76" t="s">
        <v>4393</v>
      </c>
      <c r="E18" s="76" t="s">
        <v>4448</v>
      </c>
      <c r="F18" s="71" t="s">
        <v>4480</v>
      </c>
      <c r="G18" s="77">
        <v>38.146943999999998</v>
      </c>
      <c r="H18" s="77">
        <v>27.366837</v>
      </c>
      <c r="I18" s="76" t="s">
        <v>4395</v>
      </c>
      <c r="J18" s="78">
        <v>60</v>
      </c>
      <c r="K18" s="76" t="s">
        <v>4396</v>
      </c>
      <c r="L18" s="76"/>
      <c r="M18" s="79">
        <v>46229</v>
      </c>
      <c r="N18" s="76" t="s">
        <v>4481</v>
      </c>
      <c r="O18" s="80" t="s">
        <v>4398</v>
      </c>
      <c r="P18" s="16">
        <v>2.2000000000000002</v>
      </c>
      <c r="Q18" s="16" t="s">
        <v>231</v>
      </c>
      <c r="R18" s="16">
        <v>1.5</v>
      </c>
      <c r="S18" s="16" t="s">
        <v>1294</v>
      </c>
      <c r="T18" s="16" t="s">
        <v>4482</v>
      </c>
      <c r="U18" s="16" t="s">
        <v>246</v>
      </c>
      <c r="V18" s="16">
        <v>0.9</v>
      </c>
      <c r="W18" s="16" t="s">
        <v>4483</v>
      </c>
      <c r="X18" s="16" t="s">
        <v>240</v>
      </c>
      <c r="Y18" s="16">
        <v>1</v>
      </c>
      <c r="Z18" s="16" t="s">
        <v>4484</v>
      </c>
      <c r="AA18" s="16" t="s">
        <v>249</v>
      </c>
      <c r="AB18" s="16">
        <v>1.3</v>
      </c>
      <c r="AC18" s="16" t="s">
        <v>4485</v>
      </c>
    </row>
    <row r="19" spans="1:29" ht="30" customHeight="1" x14ac:dyDescent="0.25">
      <c r="A19" s="76" t="s">
        <v>321</v>
      </c>
      <c r="B19" s="76" t="s">
        <v>242</v>
      </c>
      <c r="C19" s="76" t="s">
        <v>243</v>
      </c>
      <c r="D19" s="76" t="s">
        <v>4393</v>
      </c>
      <c r="E19" s="76" t="s">
        <v>4448</v>
      </c>
      <c r="F19" s="71" t="s">
        <v>4486</v>
      </c>
      <c r="G19" s="77">
        <v>38.149321</v>
      </c>
      <c r="H19" s="77">
        <v>27.357879000000001</v>
      </c>
      <c r="I19" s="76" t="s">
        <v>4395</v>
      </c>
      <c r="J19" s="78">
        <v>60</v>
      </c>
      <c r="K19" s="76" t="s">
        <v>4396</v>
      </c>
      <c r="L19" s="76"/>
      <c r="M19" s="79">
        <v>46229</v>
      </c>
      <c r="N19" s="76" t="s">
        <v>4487</v>
      </c>
      <c r="O19" s="80" t="s">
        <v>4398</v>
      </c>
      <c r="P19" s="16">
        <v>1.7</v>
      </c>
      <c r="Q19" s="16" t="s">
        <v>240</v>
      </c>
      <c r="R19" s="16">
        <v>0.6</v>
      </c>
      <c r="S19" s="16" t="s">
        <v>1294</v>
      </c>
      <c r="T19" s="16" t="s">
        <v>4488</v>
      </c>
      <c r="U19" s="16" t="s">
        <v>246</v>
      </c>
      <c r="V19" s="16">
        <v>0.1</v>
      </c>
      <c r="W19" s="16" t="s">
        <v>4489</v>
      </c>
      <c r="X19" s="16" t="s">
        <v>249</v>
      </c>
      <c r="Y19" s="16">
        <v>0.5</v>
      </c>
      <c r="Z19" s="16" t="s">
        <v>4490</v>
      </c>
      <c r="AA19" s="16" t="s">
        <v>240</v>
      </c>
      <c r="AB19" s="16">
        <v>0.7</v>
      </c>
      <c r="AC19" s="16" t="s">
        <v>4491</v>
      </c>
    </row>
    <row r="20" spans="1:29" ht="30" customHeight="1" x14ac:dyDescent="0.25">
      <c r="A20" s="76" t="s">
        <v>323</v>
      </c>
      <c r="B20" s="76" t="s">
        <v>242</v>
      </c>
      <c r="C20" s="76" t="s">
        <v>243</v>
      </c>
      <c r="D20" s="76" t="s">
        <v>4393</v>
      </c>
      <c r="E20" s="76" t="s">
        <v>4448</v>
      </c>
      <c r="F20" s="71" t="s">
        <v>4492</v>
      </c>
      <c r="G20" s="77">
        <v>38.16583</v>
      </c>
      <c r="H20" s="77">
        <v>27.348419</v>
      </c>
      <c r="I20" s="76" t="s">
        <v>4395</v>
      </c>
      <c r="J20" s="78">
        <v>60</v>
      </c>
      <c r="K20" s="76" t="s">
        <v>4396</v>
      </c>
      <c r="L20" s="76"/>
      <c r="M20" s="79">
        <v>46229</v>
      </c>
      <c r="N20" s="76" t="s">
        <v>4493</v>
      </c>
      <c r="O20" s="80" t="s">
        <v>4398</v>
      </c>
      <c r="P20" s="16">
        <v>0.7</v>
      </c>
      <c r="Q20" s="16" t="s">
        <v>252</v>
      </c>
      <c r="R20" s="16">
        <v>0.6</v>
      </c>
      <c r="S20" s="16" t="s">
        <v>1294</v>
      </c>
      <c r="T20" s="16" t="s">
        <v>4494</v>
      </c>
      <c r="U20" s="16" t="s">
        <v>252</v>
      </c>
      <c r="V20" s="16">
        <v>0.6</v>
      </c>
      <c r="W20" s="16" t="s">
        <v>4495</v>
      </c>
      <c r="X20" s="16" t="s">
        <v>243</v>
      </c>
      <c r="Y20" s="16">
        <v>0.7</v>
      </c>
      <c r="Z20" s="16" t="s">
        <v>4494</v>
      </c>
      <c r="AA20" s="16" t="s">
        <v>249</v>
      </c>
      <c r="AB20" s="16">
        <v>1.6</v>
      </c>
      <c r="AC20" s="16" t="s">
        <v>4496</v>
      </c>
    </row>
    <row r="21" spans="1:29" ht="30" customHeight="1" x14ac:dyDescent="0.25">
      <c r="A21" s="76" t="s">
        <v>324</v>
      </c>
      <c r="B21" s="76" t="s">
        <v>242</v>
      </c>
      <c r="C21" s="76" t="s">
        <v>243</v>
      </c>
      <c r="D21" s="76" t="s">
        <v>4393</v>
      </c>
      <c r="E21" s="76" t="s">
        <v>4448</v>
      </c>
      <c r="F21" s="71" t="s">
        <v>4497</v>
      </c>
      <c r="G21" s="77">
        <v>38.172463999999998</v>
      </c>
      <c r="H21" s="77">
        <v>27.346295999999999</v>
      </c>
      <c r="I21" s="76" t="s">
        <v>4395</v>
      </c>
      <c r="J21" s="78">
        <v>60</v>
      </c>
      <c r="K21" s="76" t="s">
        <v>4396</v>
      </c>
      <c r="L21" s="76"/>
      <c r="M21" s="79">
        <v>46229</v>
      </c>
      <c r="N21" s="76" t="s">
        <v>4498</v>
      </c>
      <c r="O21" s="80" t="s">
        <v>4398</v>
      </c>
      <c r="P21" s="16">
        <v>1.2</v>
      </c>
      <c r="Q21" s="16" t="s">
        <v>252</v>
      </c>
      <c r="R21" s="16">
        <v>0.3</v>
      </c>
      <c r="S21" s="16" t="s">
        <v>1294</v>
      </c>
      <c r="T21" s="16" t="s">
        <v>4499</v>
      </c>
      <c r="U21" s="16" t="s">
        <v>252</v>
      </c>
      <c r="V21" s="16">
        <v>0.3</v>
      </c>
      <c r="W21" s="16" t="s">
        <v>4500</v>
      </c>
      <c r="X21" s="16" t="s">
        <v>243</v>
      </c>
      <c r="Y21" s="16">
        <v>1.2</v>
      </c>
      <c r="Z21" s="16" t="s">
        <v>4499</v>
      </c>
      <c r="AA21" s="16" t="s">
        <v>240</v>
      </c>
      <c r="AB21" s="16">
        <v>2.4</v>
      </c>
      <c r="AC21" s="16" t="s">
        <v>4501</v>
      </c>
    </row>
    <row r="22" spans="1:29" ht="30" customHeight="1" x14ac:dyDescent="0.25">
      <c r="A22" s="76" t="s">
        <v>318</v>
      </c>
      <c r="B22" s="76" t="s">
        <v>242</v>
      </c>
      <c r="C22" s="76" t="s">
        <v>243</v>
      </c>
      <c r="D22" s="76" t="s">
        <v>4393</v>
      </c>
      <c r="E22" s="76" t="s">
        <v>4448</v>
      </c>
      <c r="F22" s="71" t="s">
        <v>4502</v>
      </c>
      <c r="G22" s="77">
        <v>38.208883</v>
      </c>
      <c r="H22" s="77">
        <v>27.343014</v>
      </c>
      <c r="I22" s="76" t="s">
        <v>4395</v>
      </c>
      <c r="J22" s="78">
        <v>60</v>
      </c>
      <c r="K22" s="76" t="s">
        <v>4396</v>
      </c>
      <c r="L22" s="76"/>
      <c r="M22" s="79">
        <v>46229</v>
      </c>
      <c r="N22" s="76" t="s">
        <v>4503</v>
      </c>
      <c r="O22" s="80" t="s">
        <v>4398</v>
      </c>
      <c r="P22" s="16">
        <v>5</v>
      </c>
      <c r="Q22" s="16" t="s">
        <v>252</v>
      </c>
      <c r="R22" s="16">
        <v>4.2</v>
      </c>
      <c r="S22" s="16" t="s">
        <v>1294</v>
      </c>
      <c r="T22" s="16" t="s">
        <v>4504</v>
      </c>
      <c r="U22" s="16" t="s">
        <v>252</v>
      </c>
      <c r="V22" s="16">
        <v>4.2</v>
      </c>
      <c r="W22" s="16" t="s">
        <v>4505</v>
      </c>
      <c r="X22" s="16" t="s">
        <v>243</v>
      </c>
      <c r="Y22" s="16">
        <v>5</v>
      </c>
      <c r="Z22" s="16" t="s">
        <v>4504</v>
      </c>
      <c r="AA22" s="16" t="s">
        <v>240</v>
      </c>
      <c r="AB22" s="16">
        <v>6.2</v>
      </c>
      <c r="AC22" s="16" t="s">
        <v>4506</v>
      </c>
    </row>
    <row r="23" spans="1:29" ht="30" customHeight="1" x14ac:dyDescent="0.25">
      <c r="A23" s="76" t="s">
        <v>326</v>
      </c>
      <c r="B23" s="76" t="s">
        <v>242</v>
      </c>
      <c r="C23" s="76" t="s">
        <v>243</v>
      </c>
      <c r="D23" s="76" t="s">
        <v>4393</v>
      </c>
      <c r="E23" s="76" t="s">
        <v>4448</v>
      </c>
      <c r="F23" s="71" t="s">
        <v>4507</v>
      </c>
      <c r="G23" s="77">
        <v>38.166176</v>
      </c>
      <c r="H23" s="77">
        <v>27.359604999999998</v>
      </c>
      <c r="I23" s="76" t="s">
        <v>4395</v>
      </c>
      <c r="J23" s="78">
        <v>60</v>
      </c>
      <c r="K23" s="76" t="s">
        <v>4396</v>
      </c>
      <c r="L23" s="76"/>
      <c r="M23" s="79">
        <v>46229</v>
      </c>
      <c r="N23" s="76" t="s">
        <v>4508</v>
      </c>
      <c r="O23" s="80" t="s">
        <v>4398</v>
      </c>
      <c r="P23" s="16">
        <v>0.3</v>
      </c>
      <c r="Q23" s="16" t="s">
        <v>231</v>
      </c>
      <c r="R23" s="16">
        <v>1</v>
      </c>
      <c r="S23" s="16" t="s">
        <v>1318</v>
      </c>
      <c r="T23" s="16" t="s">
        <v>4509</v>
      </c>
      <c r="U23" s="16" t="s">
        <v>243</v>
      </c>
      <c r="V23" s="16">
        <v>0.3</v>
      </c>
      <c r="W23" s="16" t="s">
        <v>4509</v>
      </c>
      <c r="X23" s="16" t="s">
        <v>252</v>
      </c>
      <c r="Y23" s="16">
        <v>1</v>
      </c>
      <c r="Z23" s="16" t="s">
        <v>4510</v>
      </c>
      <c r="AA23" s="16" t="s">
        <v>240</v>
      </c>
      <c r="AB23" s="16">
        <v>1.3</v>
      </c>
      <c r="AC23" s="16" t="s">
        <v>4511</v>
      </c>
    </row>
    <row r="24" spans="1:29" ht="30" customHeight="1" x14ac:dyDescent="0.25">
      <c r="A24" s="76" t="s">
        <v>327</v>
      </c>
      <c r="B24" s="76" t="s">
        <v>242</v>
      </c>
      <c r="C24" s="76" t="s">
        <v>243</v>
      </c>
      <c r="D24" s="76" t="s">
        <v>4393</v>
      </c>
      <c r="E24" s="76" t="s">
        <v>4448</v>
      </c>
      <c r="F24" s="71">
        <v>0</v>
      </c>
      <c r="G24" s="77">
        <v>38.456000000000003</v>
      </c>
      <c r="H24" s="77">
        <v>27.187000000000001</v>
      </c>
      <c r="I24" s="76" t="s">
        <v>4395</v>
      </c>
      <c r="J24" s="78">
        <v>60</v>
      </c>
      <c r="K24" s="76" t="s">
        <v>4396</v>
      </c>
      <c r="L24" s="76"/>
      <c r="M24" s="79">
        <v>46229</v>
      </c>
      <c r="N24" s="76" t="s">
        <v>4397</v>
      </c>
      <c r="O24" s="80" t="s">
        <v>4398</v>
      </c>
      <c r="P24" s="16">
        <v>35.6</v>
      </c>
      <c r="Q24" s="16" t="s">
        <v>217</v>
      </c>
      <c r="R24" s="16">
        <v>0.8</v>
      </c>
      <c r="S24" s="16" t="s">
        <v>1294</v>
      </c>
      <c r="T24" s="16" t="s">
        <v>4512</v>
      </c>
      <c r="U24" s="16" t="s">
        <v>217</v>
      </c>
      <c r="V24" s="16">
        <v>0.8</v>
      </c>
      <c r="W24" s="16" t="s">
        <v>4513</v>
      </c>
      <c r="X24" s="16" t="s">
        <v>231</v>
      </c>
      <c r="Y24" s="16">
        <v>1.2</v>
      </c>
      <c r="Z24" s="16" t="s">
        <v>4514</v>
      </c>
      <c r="AA24" s="16" t="s">
        <v>263</v>
      </c>
      <c r="AB24" s="16">
        <v>2.1</v>
      </c>
      <c r="AC24" s="16" t="s">
        <v>4515</v>
      </c>
    </row>
    <row r="25" spans="1:29" ht="30" customHeight="1" x14ac:dyDescent="0.25">
      <c r="A25" s="76" t="s">
        <v>328</v>
      </c>
      <c r="B25" s="76" t="s">
        <v>242</v>
      </c>
      <c r="C25" s="76" t="s">
        <v>243</v>
      </c>
      <c r="D25" s="76" t="s">
        <v>4393</v>
      </c>
      <c r="E25" s="76" t="s">
        <v>4448</v>
      </c>
      <c r="F25" s="71" t="s">
        <v>4516</v>
      </c>
      <c r="G25" s="77">
        <v>38.366914000000001</v>
      </c>
      <c r="H25" s="77">
        <v>27.153431999999999</v>
      </c>
      <c r="I25" s="76" t="s">
        <v>4395</v>
      </c>
      <c r="J25" s="78">
        <v>60</v>
      </c>
      <c r="K25" s="76" t="s">
        <v>4396</v>
      </c>
      <c r="L25" s="76"/>
      <c r="M25" s="79">
        <v>46229</v>
      </c>
      <c r="N25" s="76" t="s">
        <v>4517</v>
      </c>
      <c r="O25" s="80" t="s">
        <v>4398</v>
      </c>
      <c r="P25" s="16">
        <v>28.6</v>
      </c>
      <c r="Q25" s="16" t="s">
        <v>151</v>
      </c>
      <c r="R25" s="16">
        <v>0.2</v>
      </c>
      <c r="S25" s="16" t="s">
        <v>1294</v>
      </c>
      <c r="T25" s="16" t="s">
        <v>4518</v>
      </c>
      <c r="U25" s="16" t="s">
        <v>193</v>
      </c>
      <c r="V25" s="16">
        <v>0.7</v>
      </c>
      <c r="W25" s="16" t="s">
        <v>4519</v>
      </c>
      <c r="X25" s="16" t="s">
        <v>902</v>
      </c>
      <c r="Y25" s="16">
        <v>0.7</v>
      </c>
      <c r="Z25" s="16" t="s">
        <v>4520</v>
      </c>
      <c r="AA25" s="16" t="s">
        <v>280</v>
      </c>
      <c r="AB25" s="16">
        <v>2.7</v>
      </c>
      <c r="AC25" s="16" t="s">
        <v>4521</v>
      </c>
    </row>
    <row r="26" spans="1:29" ht="30" customHeight="1" x14ac:dyDescent="0.25">
      <c r="A26" s="76" t="s">
        <v>329</v>
      </c>
      <c r="B26" s="76" t="s">
        <v>245</v>
      </c>
      <c r="C26" s="76" t="s">
        <v>246</v>
      </c>
      <c r="D26" s="76" t="s">
        <v>4393</v>
      </c>
      <c r="E26" s="76" t="s">
        <v>4522</v>
      </c>
      <c r="F26" s="71">
        <v>0</v>
      </c>
      <c r="G26" s="77">
        <v>38.472000000000001</v>
      </c>
      <c r="H26" s="77">
        <v>27.234000000000002</v>
      </c>
      <c r="I26" s="76" t="s">
        <v>4395</v>
      </c>
      <c r="J26" s="78">
        <v>60</v>
      </c>
      <c r="K26" s="76" t="s">
        <v>4396</v>
      </c>
      <c r="L26" s="76"/>
      <c r="M26" s="79">
        <v>46229</v>
      </c>
      <c r="N26" s="76" t="s">
        <v>4397</v>
      </c>
      <c r="O26" s="80" t="s">
        <v>4398</v>
      </c>
      <c r="P26" s="16">
        <v>35.799999999999997</v>
      </c>
      <c r="Q26" s="16" t="s">
        <v>231</v>
      </c>
      <c r="R26" s="16">
        <v>3.5</v>
      </c>
      <c r="S26" s="16" t="s">
        <v>1294</v>
      </c>
      <c r="T26" s="16" t="s">
        <v>4523</v>
      </c>
      <c r="U26" s="16" t="s">
        <v>231</v>
      </c>
      <c r="V26" s="16">
        <v>3.5</v>
      </c>
      <c r="W26" s="16" t="s">
        <v>4524</v>
      </c>
      <c r="X26" s="16" t="s">
        <v>217</v>
      </c>
      <c r="Y26" s="16">
        <v>4.5999999999999996</v>
      </c>
      <c r="Z26" s="16" t="s">
        <v>4525</v>
      </c>
      <c r="AA26" s="16" t="s">
        <v>258</v>
      </c>
      <c r="AB26" s="16">
        <v>4.7</v>
      </c>
      <c r="AC26" s="16" t="s">
        <v>4526</v>
      </c>
    </row>
    <row r="27" spans="1:29" ht="30" customHeight="1" x14ac:dyDescent="0.25">
      <c r="A27" s="76" t="s">
        <v>334</v>
      </c>
      <c r="B27" s="76" t="s">
        <v>245</v>
      </c>
      <c r="C27" s="76" t="s">
        <v>246</v>
      </c>
      <c r="D27" s="76" t="s">
        <v>4393</v>
      </c>
      <c r="E27" s="76" t="s">
        <v>4522</v>
      </c>
      <c r="F27" s="71">
        <v>0</v>
      </c>
      <c r="G27" s="77">
        <v>38.456000000000003</v>
      </c>
      <c r="H27" s="77">
        <v>27.219000000000001</v>
      </c>
      <c r="I27" s="76" t="s">
        <v>4395</v>
      </c>
      <c r="J27" s="78">
        <v>60</v>
      </c>
      <c r="K27" s="76" t="s">
        <v>4396</v>
      </c>
      <c r="L27" s="76"/>
      <c r="M27" s="79">
        <v>46229</v>
      </c>
      <c r="N27" s="76" t="s">
        <v>4397</v>
      </c>
      <c r="O27" s="80" t="s">
        <v>4398</v>
      </c>
      <c r="P27" s="16">
        <v>34.5</v>
      </c>
      <c r="Q27" s="16" t="s">
        <v>231</v>
      </c>
      <c r="R27" s="16">
        <v>2.2999999999999998</v>
      </c>
      <c r="S27" s="16" t="s">
        <v>1294</v>
      </c>
      <c r="T27" s="16" t="s">
        <v>4527</v>
      </c>
      <c r="U27" s="16" t="s">
        <v>231</v>
      </c>
      <c r="V27" s="16">
        <v>2.2999999999999998</v>
      </c>
      <c r="W27" s="16" t="s">
        <v>4528</v>
      </c>
      <c r="X27" s="16" t="s">
        <v>258</v>
      </c>
      <c r="Y27" s="16">
        <v>2.5</v>
      </c>
      <c r="Z27" s="16" t="s">
        <v>4529</v>
      </c>
      <c r="AA27" s="16" t="s">
        <v>263</v>
      </c>
      <c r="AB27" s="16">
        <v>2.8</v>
      </c>
      <c r="AC27" s="16" t="s">
        <v>4530</v>
      </c>
    </row>
    <row r="28" spans="1:29" ht="30" customHeight="1" x14ac:dyDescent="0.25">
      <c r="A28" s="76" t="s">
        <v>335</v>
      </c>
      <c r="B28" s="76" t="s">
        <v>245</v>
      </c>
      <c r="C28" s="76" t="s">
        <v>246</v>
      </c>
      <c r="D28" s="76" t="s">
        <v>4393</v>
      </c>
      <c r="E28" s="76" t="s">
        <v>4522</v>
      </c>
      <c r="F28" s="71">
        <v>0</v>
      </c>
      <c r="G28" s="77">
        <v>38.475000000000001</v>
      </c>
      <c r="H28" s="77">
        <v>27.222999999999999</v>
      </c>
      <c r="I28" s="76" t="s">
        <v>4395</v>
      </c>
      <c r="J28" s="78">
        <v>60</v>
      </c>
      <c r="K28" s="76" t="s">
        <v>4396</v>
      </c>
      <c r="L28" s="76"/>
      <c r="M28" s="79">
        <v>46229</v>
      </c>
      <c r="N28" s="76" t="s">
        <v>4397</v>
      </c>
      <c r="O28" s="80" t="s">
        <v>4398</v>
      </c>
      <c r="P28" s="16">
        <v>38.1</v>
      </c>
      <c r="Q28" s="16" t="s">
        <v>231</v>
      </c>
      <c r="R28" s="16">
        <v>2.7</v>
      </c>
      <c r="S28" s="16" t="s">
        <v>1294</v>
      </c>
      <c r="T28" s="16" t="s">
        <v>4531</v>
      </c>
      <c r="U28" s="16" t="s">
        <v>231</v>
      </c>
      <c r="V28" s="16">
        <v>2.7</v>
      </c>
      <c r="W28" s="16" t="s">
        <v>4532</v>
      </c>
      <c r="X28" s="16" t="s">
        <v>217</v>
      </c>
      <c r="Y28" s="16">
        <v>3.8</v>
      </c>
      <c r="Z28" s="16" t="s">
        <v>4533</v>
      </c>
      <c r="AA28" s="16" t="s">
        <v>258</v>
      </c>
      <c r="AB28" s="16">
        <v>4.5999999999999996</v>
      </c>
      <c r="AC28" s="16" t="s">
        <v>4534</v>
      </c>
    </row>
    <row r="29" spans="1:29" ht="30" customHeight="1" x14ac:dyDescent="0.25">
      <c r="A29" s="76" t="s">
        <v>337</v>
      </c>
      <c r="B29" s="76" t="s">
        <v>245</v>
      </c>
      <c r="C29" s="76" t="s">
        <v>246</v>
      </c>
      <c r="D29" s="76" t="s">
        <v>4393</v>
      </c>
      <c r="E29" s="76" t="s">
        <v>4522</v>
      </c>
      <c r="F29" s="71" t="s">
        <v>4535</v>
      </c>
      <c r="G29" s="77">
        <v>38.181761000000002</v>
      </c>
      <c r="H29" s="77">
        <v>27.353480999999999</v>
      </c>
      <c r="I29" s="76" t="s">
        <v>4395</v>
      </c>
      <c r="J29" s="78">
        <v>60</v>
      </c>
      <c r="K29" s="76" t="s">
        <v>4396</v>
      </c>
      <c r="L29" s="76"/>
      <c r="M29" s="79">
        <v>46229</v>
      </c>
      <c r="N29" s="76" t="s">
        <v>4536</v>
      </c>
      <c r="O29" s="80" t="s">
        <v>4398</v>
      </c>
      <c r="P29" s="16">
        <v>3.7</v>
      </c>
      <c r="Q29" s="16" t="s">
        <v>252</v>
      </c>
      <c r="R29" s="16">
        <v>1.2</v>
      </c>
      <c r="S29" s="16" t="s">
        <v>1294</v>
      </c>
      <c r="T29" s="16" t="s">
        <v>4537</v>
      </c>
      <c r="U29" s="16" t="s">
        <v>252</v>
      </c>
      <c r="V29" s="16">
        <v>1.2</v>
      </c>
      <c r="W29" s="16" t="s">
        <v>4538</v>
      </c>
      <c r="X29" s="16" t="s">
        <v>243</v>
      </c>
      <c r="Y29" s="16">
        <v>1.9</v>
      </c>
      <c r="Z29" s="16" t="s">
        <v>4539</v>
      </c>
      <c r="AA29" s="16" t="s">
        <v>240</v>
      </c>
      <c r="AB29" s="16">
        <v>3.1</v>
      </c>
      <c r="AC29" s="16" t="s">
        <v>4540</v>
      </c>
    </row>
    <row r="30" spans="1:29" ht="30" customHeight="1" x14ac:dyDescent="0.25">
      <c r="A30" s="76" t="s">
        <v>338</v>
      </c>
      <c r="B30" s="76" t="s">
        <v>245</v>
      </c>
      <c r="C30" s="76" t="s">
        <v>246</v>
      </c>
      <c r="D30" s="76" t="s">
        <v>4393</v>
      </c>
      <c r="E30" s="76" t="s">
        <v>4522</v>
      </c>
      <c r="F30" s="71" t="s">
        <v>4541</v>
      </c>
      <c r="G30" s="77">
        <v>38.123609999999999</v>
      </c>
      <c r="H30" s="77">
        <v>27.335621</v>
      </c>
      <c r="I30" s="76" t="s">
        <v>4395</v>
      </c>
      <c r="J30" s="78">
        <v>60</v>
      </c>
      <c r="K30" s="76" t="s">
        <v>4396</v>
      </c>
      <c r="L30" s="76"/>
      <c r="M30" s="79">
        <v>46229</v>
      </c>
      <c r="N30" s="76" t="s">
        <v>4542</v>
      </c>
      <c r="O30" s="80" t="s">
        <v>4398</v>
      </c>
      <c r="P30" s="16">
        <v>3.4</v>
      </c>
      <c r="Q30" s="16" t="s">
        <v>246</v>
      </c>
      <c r="R30" s="16">
        <v>3.4</v>
      </c>
      <c r="S30" s="16" t="s">
        <v>1318</v>
      </c>
      <c r="T30" s="16" t="s">
        <v>4543</v>
      </c>
      <c r="U30" s="16" t="s">
        <v>246</v>
      </c>
      <c r="V30" s="16">
        <v>3.4</v>
      </c>
      <c r="W30" s="16" t="s">
        <v>4543</v>
      </c>
      <c r="X30" s="16" t="s">
        <v>249</v>
      </c>
      <c r="Y30" s="16">
        <v>3.5</v>
      </c>
      <c r="Z30" s="16" t="s">
        <v>4544</v>
      </c>
      <c r="AA30" s="16" t="s">
        <v>240</v>
      </c>
      <c r="AB30" s="16">
        <v>4.2</v>
      </c>
      <c r="AC30" s="16" t="s">
        <v>4545</v>
      </c>
    </row>
    <row r="31" spans="1:29" ht="30" customHeight="1" x14ac:dyDescent="0.25">
      <c r="A31" s="76" t="s">
        <v>339</v>
      </c>
      <c r="B31" s="76" t="s">
        <v>245</v>
      </c>
      <c r="C31" s="76" t="s">
        <v>246</v>
      </c>
      <c r="D31" s="76" t="s">
        <v>4393</v>
      </c>
      <c r="E31" s="76" t="s">
        <v>4522</v>
      </c>
      <c r="F31" s="71" t="s">
        <v>4546</v>
      </c>
      <c r="G31" s="77">
        <v>38.243706000000003</v>
      </c>
      <c r="H31" s="77">
        <v>27.281618999999999</v>
      </c>
      <c r="I31" s="76" t="s">
        <v>4395</v>
      </c>
      <c r="J31" s="78">
        <v>60</v>
      </c>
      <c r="K31" s="76" t="s">
        <v>4396</v>
      </c>
      <c r="L31" s="76"/>
      <c r="M31" s="79">
        <v>46229</v>
      </c>
      <c r="N31" s="76" t="s">
        <v>4547</v>
      </c>
      <c r="O31" s="80" t="s">
        <v>4398</v>
      </c>
      <c r="P31" s="16">
        <v>12.4</v>
      </c>
      <c r="Q31" s="16" t="s">
        <v>151</v>
      </c>
      <c r="R31" s="16">
        <v>0.4</v>
      </c>
      <c r="S31" s="16" t="s">
        <v>1294</v>
      </c>
      <c r="T31" s="16" t="s">
        <v>4548</v>
      </c>
      <c r="U31" s="16" t="s">
        <v>151</v>
      </c>
      <c r="V31" s="16">
        <v>0.4</v>
      </c>
      <c r="W31" s="16" t="s">
        <v>4549</v>
      </c>
      <c r="X31" s="16" t="s">
        <v>252</v>
      </c>
      <c r="Y31" s="16">
        <v>10</v>
      </c>
      <c r="Z31" s="16" t="s">
        <v>4550</v>
      </c>
      <c r="AA31" s="16" t="s">
        <v>243</v>
      </c>
      <c r="AB31" s="16">
        <v>10.9</v>
      </c>
      <c r="AC31" s="16" t="s">
        <v>4551</v>
      </c>
    </row>
    <row r="32" spans="1:29" ht="30" customHeight="1" x14ac:dyDescent="0.25">
      <c r="A32" s="76" t="s">
        <v>341</v>
      </c>
      <c r="B32" s="76" t="s">
        <v>248</v>
      </c>
      <c r="C32" s="76" t="s">
        <v>249</v>
      </c>
      <c r="D32" s="76" t="s">
        <v>4393</v>
      </c>
      <c r="E32" s="76" t="s">
        <v>4552</v>
      </c>
      <c r="F32" s="71" t="s">
        <v>4553</v>
      </c>
      <c r="G32" s="77">
        <v>38.153281999999997</v>
      </c>
      <c r="H32" s="77">
        <v>27.360437999999998</v>
      </c>
      <c r="I32" s="76" t="s">
        <v>4395</v>
      </c>
      <c r="J32" s="78">
        <v>60</v>
      </c>
      <c r="K32" s="76" t="s">
        <v>4396</v>
      </c>
      <c r="L32" s="76"/>
      <c r="M32" s="79">
        <v>46229</v>
      </c>
      <c r="N32" s="76" t="s">
        <v>4554</v>
      </c>
      <c r="O32" s="80" t="s">
        <v>4398</v>
      </c>
      <c r="P32" s="16">
        <v>0.6</v>
      </c>
      <c r="Q32" s="16" t="s">
        <v>240</v>
      </c>
      <c r="R32" s="16">
        <v>0.2</v>
      </c>
      <c r="S32" s="16" t="s">
        <v>1294</v>
      </c>
      <c r="T32" s="16" t="s">
        <v>4555</v>
      </c>
      <c r="U32" s="16" t="s">
        <v>240</v>
      </c>
      <c r="V32" s="16">
        <v>0.2</v>
      </c>
      <c r="W32" s="16" t="s">
        <v>4556</v>
      </c>
      <c r="X32" s="16" t="s">
        <v>246</v>
      </c>
      <c r="Y32" s="16">
        <v>0.6</v>
      </c>
      <c r="Z32" s="16" t="s">
        <v>4555</v>
      </c>
      <c r="AA32" s="16" t="s">
        <v>249</v>
      </c>
      <c r="AB32" s="16">
        <v>0.7</v>
      </c>
      <c r="AC32" s="16" t="s">
        <v>4557</v>
      </c>
    </row>
    <row r="33" spans="1:29" ht="30" customHeight="1" x14ac:dyDescent="0.25">
      <c r="A33" s="76" t="s">
        <v>342</v>
      </c>
      <c r="B33" s="76" t="s">
        <v>248</v>
      </c>
      <c r="C33" s="76" t="s">
        <v>249</v>
      </c>
      <c r="D33" s="76" t="s">
        <v>4393</v>
      </c>
      <c r="E33" s="76" t="s">
        <v>4552</v>
      </c>
      <c r="F33" s="71" t="s">
        <v>4558</v>
      </c>
      <c r="G33" s="77">
        <v>38.146576000000003</v>
      </c>
      <c r="H33" s="77">
        <v>27.354199999999999</v>
      </c>
      <c r="I33" s="76" t="s">
        <v>4395</v>
      </c>
      <c r="J33" s="78">
        <v>60</v>
      </c>
      <c r="K33" s="76" t="s">
        <v>4396</v>
      </c>
      <c r="L33" s="76"/>
      <c r="M33" s="79">
        <v>46229</v>
      </c>
      <c r="N33" s="76" t="s">
        <v>4559</v>
      </c>
      <c r="O33" s="80" t="s">
        <v>4398</v>
      </c>
      <c r="P33" s="16">
        <v>0.3</v>
      </c>
      <c r="Q33" s="16" t="s">
        <v>246</v>
      </c>
      <c r="R33" s="16">
        <v>0.3</v>
      </c>
      <c r="S33" s="16" t="s">
        <v>1318</v>
      </c>
      <c r="T33" s="16" t="s">
        <v>4560</v>
      </c>
      <c r="U33" s="16" t="s">
        <v>246</v>
      </c>
      <c r="V33" s="16">
        <v>0.3</v>
      </c>
      <c r="W33" s="16" t="s">
        <v>4560</v>
      </c>
      <c r="X33" s="16" t="s">
        <v>249</v>
      </c>
      <c r="Y33" s="16">
        <v>0.6</v>
      </c>
      <c r="Z33" s="16" t="s">
        <v>4561</v>
      </c>
      <c r="AA33" s="16" t="s">
        <v>240</v>
      </c>
      <c r="AB33" s="16">
        <v>1.1000000000000001</v>
      </c>
      <c r="AC33" s="16" t="s">
        <v>4562</v>
      </c>
    </row>
    <row r="34" spans="1:29" ht="30" customHeight="1" x14ac:dyDescent="0.25">
      <c r="A34" s="76" t="s">
        <v>343</v>
      </c>
      <c r="B34" s="76" t="s">
        <v>248</v>
      </c>
      <c r="C34" s="76" t="s">
        <v>249</v>
      </c>
      <c r="D34" s="76" t="s">
        <v>4393</v>
      </c>
      <c r="E34" s="76" t="s">
        <v>4552</v>
      </c>
      <c r="F34" s="71" t="s">
        <v>4563</v>
      </c>
      <c r="G34" s="77">
        <v>38.163010999999997</v>
      </c>
      <c r="H34" s="77">
        <v>27.355025000000001</v>
      </c>
      <c r="I34" s="76" t="s">
        <v>4395</v>
      </c>
      <c r="J34" s="78">
        <v>60</v>
      </c>
      <c r="K34" s="76" t="s">
        <v>4396</v>
      </c>
      <c r="L34" s="76"/>
      <c r="M34" s="79">
        <v>46229</v>
      </c>
      <c r="N34" s="76" t="s">
        <v>4564</v>
      </c>
      <c r="O34" s="80" t="s">
        <v>4398</v>
      </c>
      <c r="P34" s="16">
        <v>1.6</v>
      </c>
      <c r="Q34" s="16" t="s">
        <v>151</v>
      </c>
      <c r="R34" s="16">
        <v>1.3</v>
      </c>
      <c r="S34" s="16" t="s">
        <v>1294</v>
      </c>
      <c r="T34" s="16" t="s">
        <v>4565</v>
      </c>
      <c r="U34" s="16" t="s">
        <v>243</v>
      </c>
      <c r="V34" s="16">
        <v>0.2</v>
      </c>
      <c r="W34" s="16" t="s">
        <v>4566</v>
      </c>
      <c r="X34" s="16" t="s">
        <v>252</v>
      </c>
      <c r="Y34" s="16">
        <v>1</v>
      </c>
      <c r="Z34" s="16" t="s">
        <v>4567</v>
      </c>
      <c r="AA34" s="16" t="s">
        <v>240</v>
      </c>
      <c r="AB34" s="16">
        <v>1.1000000000000001</v>
      </c>
      <c r="AC34" s="16" t="s">
        <v>4568</v>
      </c>
    </row>
    <row r="35" spans="1:29" ht="30" customHeight="1" x14ac:dyDescent="0.25">
      <c r="A35" s="76" t="s">
        <v>345</v>
      </c>
      <c r="B35" s="76" t="s">
        <v>248</v>
      </c>
      <c r="C35" s="76" t="s">
        <v>249</v>
      </c>
      <c r="D35" s="76" t="s">
        <v>4393</v>
      </c>
      <c r="E35" s="76" t="s">
        <v>4552</v>
      </c>
      <c r="F35" s="71">
        <v>0</v>
      </c>
      <c r="G35" s="77">
        <v>38.462000000000003</v>
      </c>
      <c r="H35" s="77">
        <v>27.271000000000001</v>
      </c>
      <c r="I35" s="76" t="s">
        <v>4395</v>
      </c>
      <c r="J35" s="78">
        <v>60</v>
      </c>
      <c r="K35" s="76" t="s">
        <v>4396</v>
      </c>
      <c r="L35" s="76"/>
      <c r="M35" s="79">
        <v>46229</v>
      </c>
      <c r="N35" s="76" t="s">
        <v>4397</v>
      </c>
      <c r="O35" s="80" t="s">
        <v>4398</v>
      </c>
      <c r="P35" s="16">
        <v>35.6</v>
      </c>
      <c r="Q35" s="16" t="s">
        <v>226</v>
      </c>
      <c r="R35" s="16">
        <v>5.6</v>
      </c>
      <c r="S35" s="16" t="s">
        <v>1294</v>
      </c>
      <c r="T35" s="16" t="s">
        <v>4569</v>
      </c>
      <c r="U35" s="16" t="s">
        <v>226</v>
      </c>
      <c r="V35" s="16">
        <v>5.6</v>
      </c>
      <c r="W35" s="16" t="s">
        <v>4570</v>
      </c>
      <c r="X35" s="16" t="s">
        <v>258</v>
      </c>
      <c r="Y35" s="16">
        <v>6.3</v>
      </c>
      <c r="Z35" s="16" t="s">
        <v>4571</v>
      </c>
      <c r="AA35" s="16" t="s">
        <v>231</v>
      </c>
      <c r="AB35" s="16">
        <v>6.6</v>
      </c>
      <c r="AC35" s="16" t="s">
        <v>4572</v>
      </c>
    </row>
    <row r="36" spans="1:29" ht="30" customHeight="1" x14ac:dyDescent="0.25">
      <c r="A36" s="76" t="s">
        <v>346</v>
      </c>
      <c r="B36" s="76" t="s">
        <v>248</v>
      </c>
      <c r="C36" s="76" t="s">
        <v>249</v>
      </c>
      <c r="D36" s="76" t="s">
        <v>4393</v>
      </c>
      <c r="E36" s="76" t="s">
        <v>4552</v>
      </c>
      <c r="F36" s="71">
        <v>0</v>
      </c>
      <c r="G36" s="77">
        <v>38.473999999999997</v>
      </c>
      <c r="H36" s="77">
        <v>27.254999999999999</v>
      </c>
      <c r="I36" s="76" t="s">
        <v>4395</v>
      </c>
      <c r="J36" s="78">
        <v>60</v>
      </c>
      <c r="K36" s="76" t="s">
        <v>4396</v>
      </c>
      <c r="L36" s="76"/>
      <c r="M36" s="79">
        <v>46229</v>
      </c>
      <c r="N36" s="76" t="s">
        <v>4397</v>
      </c>
      <c r="O36" s="80" t="s">
        <v>4398</v>
      </c>
      <c r="P36" s="16">
        <v>37.200000000000003</v>
      </c>
      <c r="Q36" s="16" t="s">
        <v>231</v>
      </c>
      <c r="R36" s="16">
        <v>5.3</v>
      </c>
      <c r="S36" s="16" t="s">
        <v>1294</v>
      </c>
      <c r="T36" s="16" t="s">
        <v>4573</v>
      </c>
      <c r="U36" s="16" t="s">
        <v>231</v>
      </c>
      <c r="V36" s="16">
        <v>5.3</v>
      </c>
      <c r="W36" s="16" t="s">
        <v>4574</v>
      </c>
      <c r="X36" s="16" t="s">
        <v>258</v>
      </c>
      <c r="Y36" s="16">
        <v>6</v>
      </c>
      <c r="Z36" s="16" t="s">
        <v>4575</v>
      </c>
      <c r="AA36" s="16" t="s">
        <v>217</v>
      </c>
      <c r="AB36" s="16">
        <v>6.4</v>
      </c>
      <c r="AC36" s="16" t="s">
        <v>4576</v>
      </c>
    </row>
    <row r="37" spans="1:29" ht="30" customHeight="1" x14ac:dyDescent="0.25">
      <c r="A37" s="76" t="s">
        <v>348</v>
      </c>
      <c r="B37" s="76" t="s">
        <v>248</v>
      </c>
      <c r="C37" s="76" t="s">
        <v>249</v>
      </c>
      <c r="D37" s="76" t="s">
        <v>4393</v>
      </c>
      <c r="E37" s="76" t="s">
        <v>4552</v>
      </c>
      <c r="F37" s="71" t="s">
        <v>4577</v>
      </c>
      <c r="G37" s="77">
        <v>38.146621000000003</v>
      </c>
      <c r="H37" s="77">
        <v>27.356819000000002</v>
      </c>
      <c r="I37" s="76" t="s">
        <v>4395</v>
      </c>
      <c r="J37" s="78">
        <v>60</v>
      </c>
      <c r="K37" s="76" t="s">
        <v>4396</v>
      </c>
      <c r="L37" s="76"/>
      <c r="M37" s="79">
        <v>46229</v>
      </c>
      <c r="N37" s="76" t="s">
        <v>4578</v>
      </c>
      <c r="O37" s="80" t="s">
        <v>4398</v>
      </c>
      <c r="P37" s="16">
        <v>0.2</v>
      </c>
      <c r="Q37" s="16" t="s">
        <v>246</v>
      </c>
      <c r="R37" s="16">
        <v>0.2</v>
      </c>
      <c r="S37" s="16" t="s">
        <v>1318</v>
      </c>
      <c r="T37" s="16" t="s">
        <v>4579</v>
      </c>
      <c r="U37" s="16" t="s">
        <v>246</v>
      </c>
      <c r="V37" s="16">
        <v>0.2</v>
      </c>
      <c r="W37" s="16" t="s">
        <v>4579</v>
      </c>
      <c r="X37" s="16" t="s">
        <v>249</v>
      </c>
      <c r="Y37" s="16">
        <v>0.6</v>
      </c>
      <c r="Z37" s="16" t="s">
        <v>4580</v>
      </c>
      <c r="AA37" s="16" t="s">
        <v>240</v>
      </c>
      <c r="AB37" s="16">
        <v>1</v>
      </c>
      <c r="AC37" s="16" t="s">
        <v>4581</v>
      </c>
    </row>
    <row r="38" spans="1:29" ht="30" customHeight="1" x14ac:dyDescent="0.25">
      <c r="A38" s="76" t="s">
        <v>349</v>
      </c>
      <c r="B38" s="76" t="s">
        <v>248</v>
      </c>
      <c r="C38" s="76" t="s">
        <v>249</v>
      </c>
      <c r="D38" s="76" t="s">
        <v>4393</v>
      </c>
      <c r="E38" s="76" t="s">
        <v>4552</v>
      </c>
      <c r="F38" s="71" t="s">
        <v>4582</v>
      </c>
      <c r="G38" s="77">
        <v>38.155898999999998</v>
      </c>
      <c r="H38" s="77">
        <v>27.355218000000001</v>
      </c>
      <c r="I38" s="76" t="s">
        <v>4395</v>
      </c>
      <c r="J38" s="78">
        <v>60</v>
      </c>
      <c r="K38" s="76" t="s">
        <v>4396</v>
      </c>
      <c r="L38" s="76"/>
      <c r="M38" s="79">
        <v>46229</v>
      </c>
      <c r="N38" s="76" t="s">
        <v>4583</v>
      </c>
      <c r="O38" s="80" t="s">
        <v>4398</v>
      </c>
      <c r="P38" s="16">
        <v>0.8</v>
      </c>
      <c r="Q38" s="16" t="s">
        <v>249</v>
      </c>
      <c r="R38" s="16">
        <v>0.5</v>
      </c>
      <c r="S38" s="16" t="s">
        <v>1294</v>
      </c>
      <c r="T38" s="16" t="s">
        <v>4584</v>
      </c>
      <c r="U38" s="16" t="s">
        <v>249</v>
      </c>
      <c r="V38" s="16">
        <v>0.5</v>
      </c>
      <c r="W38" s="16" t="s">
        <v>4585</v>
      </c>
      <c r="X38" s="16" t="s">
        <v>240</v>
      </c>
      <c r="Y38" s="16">
        <v>0.6</v>
      </c>
      <c r="Z38" s="16" t="s">
        <v>4586</v>
      </c>
      <c r="AA38" s="16" t="s">
        <v>246</v>
      </c>
      <c r="AB38" s="16">
        <v>0.8</v>
      </c>
      <c r="AC38" s="16" t="s">
        <v>4584</v>
      </c>
    </row>
    <row r="39" spans="1:29" ht="30" customHeight="1" x14ac:dyDescent="0.25">
      <c r="A39" s="76" t="s">
        <v>350</v>
      </c>
      <c r="B39" s="76" t="s">
        <v>248</v>
      </c>
      <c r="C39" s="76" t="s">
        <v>249</v>
      </c>
      <c r="D39" s="76" t="s">
        <v>4393</v>
      </c>
      <c r="E39" s="76" t="s">
        <v>4552</v>
      </c>
      <c r="F39" s="71" t="s">
        <v>4587</v>
      </c>
      <c r="G39" s="77">
        <v>38.170515000000002</v>
      </c>
      <c r="H39" s="77">
        <v>27.35333</v>
      </c>
      <c r="I39" s="76" t="s">
        <v>4395</v>
      </c>
      <c r="J39" s="78">
        <v>60</v>
      </c>
      <c r="K39" s="76" t="s">
        <v>4396</v>
      </c>
      <c r="L39" s="76"/>
      <c r="M39" s="79">
        <v>46229</v>
      </c>
      <c r="N39" s="76" t="s">
        <v>4471</v>
      </c>
      <c r="O39" s="80" t="s">
        <v>4398</v>
      </c>
      <c r="P39" s="16">
        <v>2.1</v>
      </c>
      <c r="Q39" s="16" t="s">
        <v>252</v>
      </c>
      <c r="R39" s="16">
        <v>0.3</v>
      </c>
      <c r="S39" s="16" t="s">
        <v>1294</v>
      </c>
      <c r="T39" s="16" t="s">
        <v>4588</v>
      </c>
      <c r="U39" s="16" t="s">
        <v>252</v>
      </c>
      <c r="V39" s="16">
        <v>0.3</v>
      </c>
      <c r="W39" s="16" t="s">
        <v>4473</v>
      </c>
      <c r="X39" s="16" t="s">
        <v>243</v>
      </c>
      <c r="Y39" s="16">
        <v>0.7</v>
      </c>
      <c r="Z39" s="16" t="s">
        <v>4472</v>
      </c>
      <c r="AA39" s="16" t="s">
        <v>240</v>
      </c>
      <c r="AB39" s="16">
        <v>1.9</v>
      </c>
      <c r="AC39" s="16" t="s">
        <v>4474</v>
      </c>
    </row>
    <row r="40" spans="1:29" ht="30" customHeight="1" x14ac:dyDescent="0.25">
      <c r="A40" s="76" t="s">
        <v>4589</v>
      </c>
      <c r="B40" s="76" t="s">
        <v>248</v>
      </c>
      <c r="C40" s="76" t="s">
        <v>249</v>
      </c>
      <c r="D40" s="76" t="s">
        <v>4393</v>
      </c>
      <c r="E40" s="76" t="s">
        <v>4552</v>
      </c>
      <c r="F40" s="71" t="s">
        <v>4590</v>
      </c>
      <c r="G40" s="77">
        <v>38.154237999999999</v>
      </c>
      <c r="H40" s="77">
        <v>27.380535999999999</v>
      </c>
      <c r="I40" s="76" t="s">
        <v>4395</v>
      </c>
      <c r="J40" s="78">
        <v>60</v>
      </c>
      <c r="K40" s="76" t="s">
        <v>4396</v>
      </c>
      <c r="L40" s="76"/>
      <c r="M40" s="79">
        <v>46229</v>
      </c>
      <c r="N40" s="76" t="s">
        <v>4591</v>
      </c>
      <c r="O40" s="80" t="s">
        <v>4398</v>
      </c>
      <c r="P40" s="16">
        <v>2.4</v>
      </c>
      <c r="Q40" s="16" t="s">
        <v>240</v>
      </c>
      <c r="R40" s="16">
        <v>1.7</v>
      </c>
      <c r="S40" s="16" t="s">
        <v>1294</v>
      </c>
      <c r="T40" s="16" t="s">
        <v>4592</v>
      </c>
      <c r="U40" s="16" t="s">
        <v>240</v>
      </c>
      <c r="V40" s="16">
        <v>1.7</v>
      </c>
      <c r="W40" s="16" t="s">
        <v>4593</v>
      </c>
      <c r="X40" s="16" t="s">
        <v>246</v>
      </c>
      <c r="Y40" s="16">
        <v>2.2000000000000002</v>
      </c>
      <c r="Z40" s="16" t="s">
        <v>4594</v>
      </c>
      <c r="AA40" s="16" t="s">
        <v>249</v>
      </c>
      <c r="AB40" s="16">
        <v>2.4</v>
      </c>
      <c r="AC40" s="16" t="s">
        <v>4592</v>
      </c>
    </row>
    <row r="41" spans="1:29" ht="30" customHeight="1" x14ac:dyDescent="0.25">
      <c r="A41" s="76" t="s">
        <v>352</v>
      </c>
      <c r="B41" s="76" t="s">
        <v>251</v>
      </c>
      <c r="C41" s="76" t="s">
        <v>252</v>
      </c>
      <c r="D41" s="76" t="s">
        <v>4393</v>
      </c>
      <c r="E41" s="76" t="s">
        <v>4595</v>
      </c>
      <c r="F41" s="71" t="s">
        <v>4596</v>
      </c>
      <c r="G41" s="77">
        <v>38.162658</v>
      </c>
      <c r="H41" s="77">
        <v>27.353531</v>
      </c>
      <c r="I41" s="76" t="s">
        <v>4395</v>
      </c>
      <c r="J41" s="78">
        <v>60</v>
      </c>
      <c r="K41" s="76" t="s">
        <v>4396</v>
      </c>
      <c r="L41" s="76"/>
      <c r="M41" s="79">
        <v>46229</v>
      </c>
      <c r="N41" s="76" t="s">
        <v>4597</v>
      </c>
      <c r="O41" s="80" t="s">
        <v>4398</v>
      </c>
      <c r="P41" s="16">
        <v>1.2</v>
      </c>
      <c r="Q41" s="16" t="s">
        <v>243</v>
      </c>
      <c r="R41" s="16">
        <v>0.3</v>
      </c>
      <c r="S41" s="16" t="s">
        <v>1294</v>
      </c>
      <c r="T41" s="16" t="s">
        <v>4598</v>
      </c>
      <c r="U41" s="16" t="s">
        <v>243</v>
      </c>
      <c r="V41" s="16">
        <v>0.3</v>
      </c>
      <c r="W41" s="16" t="s">
        <v>4599</v>
      </c>
      <c r="X41" s="16" t="s">
        <v>252</v>
      </c>
      <c r="Y41" s="16">
        <v>1</v>
      </c>
      <c r="Z41" s="16" t="s">
        <v>4600</v>
      </c>
      <c r="AA41" s="16" t="s">
        <v>240</v>
      </c>
      <c r="AB41" s="16">
        <v>1.1000000000000001</v>
      </c>
      <c r="AC41" s="16" t="s">
        <v>4601</v>
      </c>
    </row>
    <row r="42" spans="1:29" ht="30" customHeight="1" x14ac:dyDescent="0.25">
      <c r="A42" s="76" t="s">
        <v>353</v>
      </c>
      <c r="B42" s="76" t="s">
        <v>251</v>
      </c>
      <c r="C42" s="76" t="s">
        <v>252</v>
      </c>
      <c r="D42" s="76" t="s">
        <v>4393</v>
      </c>
      <c r="E42" s="76" t="s">
        <v>4595</v>
      </c>
      <c r="F42" s="71" t="s">
        <v>4602</v>
      </c>
      <c r="G42" s="77">
        <v>38.200442000000002</v>
      </c>
      <c r="H42" s="77">
        <v>27.231670999999999</v>
      </c>
      <c r="I42" s="76" t="s">
        <v>4395</v>
      </c>
      <c r="J42" s="78">
        <v>60</v>
      </c>
      <c r="K42" s="76" t="s">
        <v>4396</v>
      </c>
      <c r="L42" s="76"/>
      <c r="M42" s="79">
        <v>46229</v>
      </c>
      <c r="N42" s="76" t="s">
        <v>4603</v>
      </c>
      <c r="O42" s="80" t="s">
        <v>4398</v>
      </c>
      <c r="P42" s="16">
        <v>11.9</v>
      </c>
      <c r="Q42" s="16" t="s">
        <v>151</v>
      </c>
      <c r="R42" s="16">
        <v>6.2</v>
      </c>
      <c r="S42" s="16" t="s">
        <v>1294</v>
      </c>
      <c r="T42" s="16" t="s">
        <v>4604</v>
      </c>
      <c r="U42" s="16" t="s">
        <v>151</v>
      </c>
      <c r="V42" s="16">
        <v>6.2</v>
      </c>
      <c r="W42" s="16" t="s">
        <v>4605</v>
      </c>
      <c r="X42" s="16" t="s">
        <v>252</v>
      </c>
      <c r="Y42" s="16">
        <v>10.8</v>
      </c>
      <c r="Z42" s="16" t="s">
        <v>4606</v>
      </c>
      <c r="AA42" s="16" t="s">
        <v>221</v>
      </c>
      <c r="AB42" s="16">
        <v>11.4</v>
      </c>
      <c r="AC42" s="16" t="s">
        <v>4607</v>
      </c>
    </row>
    <row r="43" spans="1:29" ht="30" customHeight="1" x14ac:dyDescent="0.25">
      <c r="A43" s="76" t="s">
        <v>354</v>
      </c>
      <c r="B43" s="76" t="s">
        <v>251</v>
      </c>
      <c r="C43" s="76" t="s">
        <v>252</v>
      </c>
      <c r="D43" s="76" t="s">
        <v>4393</v>
      </c>
      <c r="E43" s="76" t="s">
        <v>4595</v>
      </c>
      <c r="F43" s="71" t="s">
        <v>4608</v>
      </c>
      <c r="G43" s="77">
        <v>38.161535000000001</v>
      </c>
      <c r="H43" s="77">
        <v>27.352108999999999</v>
      </c>
      <c r="I43" s="76" t="s">
        <v>4395</v>
      </c>
      <c r="J43" s="78">
        <v>60</v>
      </c>
      <c r="K43" s="76" t="s">
        <v>4396</v>
      </c>
      <c r="L43" s="76"/>
      <c r="M43" s="79">
        <v>46229</v>
      </c>
      <c r="N43" s="76" t="s">
        <v>4609</v>
      </c>
      <c r="O43" s="80" t="s">
        <v>4398</v>
      </c>
      <c r="P43" s="16">
        <v>1.1000000000000001</v>
      </c>
      <c r="Q43" s="16" t="s">
        <v>243</v>
      </c>
      <c r="R43" s="16">
        <v>0.5</v>
      </c>
      <c r="S43" s="16" t="s">
        <v>1294</v>
      </c>
      <c r="T43" s="16" t="s">
        <v>4610</v>
      </c>
      <c r="U43" s="16" t="s">
        <v>243</v>
      </c>
      <c r="V43" s="16">
        <v>0.5</v>
      </c>
      <c r="W43" s="16" t="s">
        <v>4611</v>
      </c>
      <c r="X43" s="16" t="s">
        <v>249</v>
      </c>
      <c r="Y43" s="16">
        <v>1.1000000000000001</v>
      </c>
      <c r="Z43" s="16" t="s">
        <v>4610</v>
      </c>
      <c r="AA43" s="16" t="s">
        <v>240</v>
      </c>
      <c r="AB43" s="16">
        <v>1.1000000000000001</v>
      </c>
      <c r="AC43" s="16" t="s">
        <v>4612</v>
      </c>
    </row>
    <row r="44" spans="1:29" ht="30" customHeight="1" x14ac:dyDescent="0.25">
      <c r="A44" s="76" t="s">
        <v>355</v>
      </c>
      <c r="B44" s="76" t="s">
        <v>251</v>
      </c>
      <c r="C44" s="76" t="s">
        <v>252</v>
      </c>
      <c r="D44" s="76" t="s">
        <v>4393</v>
      </c>
      <c r="E44" s="76" t="s">
        <v>4595</v>
      </c>
      <c r="F44" s="71" t="s">
        <v>4613</v>
      </c>
      <c r="G44" s="77">
        <v>38.181761000000002</v>
      </c>
      <c r="H44" s="77">
        <v>27.353480999999999</v>
      </c>
      <c r="I44" s="76" t="s">
        <v>4395</v>
      </c>
      <c r="J44" s="78">
        <v>60</v>
      </c>
      <c r="K44" s="76" t="s">
        <v>4396</v>
      </c>
      <c r="L44" s="76"/>
      <c r="M44" s="79">
        <v>46229</v>
      </c>
      <c r="N44" s="76" t="s">
        <v>4536</v>
      </c>
      <c r="O44" s="80" t="s">
        <v>4398</v>
      </c>
      <c r="P44" s="16">
        <v>3.3</v>
      </c>
      <c r="Q44" s="16" t="s">
        <v>252</v>
      </c>
      <c r="R44" s="16">
        <v>0.3</v>
      </c>
      <c r="S44" s="16" t="s">
        <v>1294</v>
      </c>
      <c r="T44" s="16" t="s">
        <v>4614</v>
      </c>
      <c r="U44" s="16" t="s">
        <v>252</v>
      </c>
      <c r="V44" s="16">
        <v>1.2</v>
      </c>
      <c r="W44" s="16" t="s">
        <v>4538</v>
      </c>
      <c r="X44" s="16" t="s">
        <v>243</v>
      </c>
      <c r="Y44" s="16">
        <v>1.9</v>
      </c>
      <c r="Z44" s="16" t="s">
        <v>4539</v>
      </c>
      <c r="AA44" s="16" t="s">
        <v>240</v>
      </c>
      <c r="AB44" s="16">
        <v>3.1</v>
      </c>
      <c r="AC44" s="16" t="s">
        <v>4540</v>
      </c>
    </row>
    <row r="45" spans="1:29" ht="30" customHeight="1" x14ac:dyDescent="0.25">
      <c r="A45" s="76" t="s">
        <v>357</v>
      </c>
      <c r="B45" s="76" t="s">
        <v>251</v>
      </c>
      <c r="C45" s="76" t="s">
        <v>252</v>
      </c>
      <c r="D45" s="76" t="s">
        <v>4393</v>
      </c>
      <c r="E45" s="76" t="s">
        <v>4595</v>
      </c>
      <c r="F45" s="71">
        <v>0</v>
      </c>
      <c r="G45" s="77">
        <v>38.456000000000003</v>
      </c>
      <c r="H45" s="77">
        <v>27.300999999999998</v>
      </c>
      <c r="I45" s="76" t="s">
        <v>4395</v>
      </c>
      <c r="J45" s="78">
        <v>60</v>
      </c>
      <c r="K45" s="76" t="s">
        <v>4396</v>
      </c>
      <c r="L45" s="76"/>
      <c r="M45" s="79">
        <v>46229</v>
      </c>
      <c r="N45" s="76" t="s">
        <v>4397</v>
      </c>
      <c r="O45" s="80" t="s">
        <v>4398</v>
      </c>
      <c r="P45" s="16">
        <v>34.1</v>
      </c>
      <c r="Q45" s="16" t="s">
        <v>226</v>
      </c>
      <c r="R45" s="16">
        <v>3.1</v>
      </c>
      <c r="S45" s="16" t="s">
        <v>1294</v>
      </c>
      <c r="T45" s="16" t="s">
        <v>4615</v>
      </c>
      <c r="U45" s="16" t="s">
        <v>226</v>
      </c>
      <c r="V45" s="16">
        <v>3.1</v>
      </c>
      <c r="W45" s="16" t="s">
        <v>4616</v>
      </c>
      <c r="X45" s="16" t="s">
        <v>258</v>
      </c>
      <c r="Y45" s="16">
        <v>8.5</v>
      </c>
      <c r="Z45" s="16" t="s">
        <v>4617</v>
      </c>
      <c r="AA45" s="16" t="s">
        <v>231</v>
      </c>
      <c r="AB45" s="16">
        <v>9.3000000000000007</v>
      </c>
      <c r="AC45" s="16" t="s">
        <v>4618</v>
      </c>
    </row>
    <row r="46" spans="1:29" ht="30" customHeight="1" x14ac:dyDescent="0.25">
      <c r="A46" s="76" t="s">
        <v>358</v>
      </c>
      <c r="B46" s="76" t="s">
        <v>251</v>
      </c>
      <c r="C46" s="76" t="s">
        <v>252</v>
      </c>
      <c r="D46" s="76" t="s">
        <v>4393</v>
      </c>
      <c r="E46" s="76" t="s">
        <v>4595</v>
      </c>
      <c r="F46" s="71">
        <v>0</v>
      </c>
      <c r="G46" s="77">
        <v>38.465000000000003</v>
      </c>
      <c r="H46" s="77">
        <v>27.285</v>
      </c>
      <c r="I46" s="76" t="s">
        <v>4395</v>
      </c>
      <c r="J46" s="78">
        <v>60</v>
      </c>
      <c r="K46" s="76" t="s">
        <v>4396</v>
      </c>
      <c r="L46" s="76"/>
      <c r="M46" s="79">
        <v>46229</v>
      </c>
      <c r="N46" s="76" t="s">
        <v>4397</v>
      </c>
      <c r="O46" s="80" t="s">
        <v>4398</v>
      </c>
      <c r="P46" s="16">
        <v>35.299999999999997</v>
      </c>
      <c r="Q46" s="16" t="s">
        <v>226</v>
      </c>
      <c r="R46" s="16">
        <v>4.8</v>
      </c>
      <c r="S46" s="16" t="s">
        <v>1294</v>
      </c>
      <c r="T46" s="16" t="s">
        <v>4619</v>
      </c>
      <c r="U46" s="16" t="s">
        <v>226</v>
      </c>
      <c r="V46" s="16">
        <v>4.8</v>
      </c>
      <c r="W46" s="16" t="s">
        <v>4620</v>
      </c>
      <c r="X46" s="16" t="s">
        <v>258</v>
      </c>
      <c r="Y46" s="16">
        <v>7.5</v>
      </c>
      <c r="Z46" s="16" t="s">
        <v>4621</v>
      </c>
      <c r="AA46" s="16" t="s">
        <v>231</v>
      </c>
      <c r="AB46" s="16">
        <v>7.9</v>
      </c>
      <c r="AC46" s="16" t="s">
        <v>4622</v>
      </c>
    </row>
    <row r="47" spans="1:29" ht="30" customHeight="1" x14ac:dyDescent="0.25">
      <c r="A47" s="76" t="s">
        <v>359</v>
      </c>
      <c r="B47" s="76" t="s">
        <v>251</v>
      </c>
      <c r="C47" s="76" t="s">
        <v>252</v>
      </c>
      <c r="D47" s="76" t="s">
        <v>4393</v>
      </c>
      <c r="E47" s="76" t="s">
        <v>4595</v>
      </c>
      <c r="F47" s="71" t="s">
        <v>4623</v>
      </c>
      <c r="G47" s="77">
        <v>38.162976</v>
      </c>
      <c r="H47" s="77">
        <v>27.359687000000001</v>
      </c>
      <c r="I47" s="76" t="s">
        <v>4395</v>
      </c>
      <c r="J47" s="78">
        <v>60</v>
      </c>
      <c r="K47" s="76" t="s">
        <v>4396</v>
      </c>
      <c r="L47" s="76"/>
      <c r="M47" s="79">
        <v>46229</v>
      </c>
      <c r="N47" s="76" t="s">
        <v>4624</v>
      </c>
      <c r="O47" s="80" t="s">
        <v>4398</v>
      </c>
      <c r="P47" s="16">
        <v>1.4</v>
      </c>
      <c r="Q47" s="16" t="s">
        <v>243</v>
      </c>
      <c r="R47" s="16">
        <v>0.4</v>
      </c>
      <c r="S47" s="16" t="s">
        <v>1294</v>
      </c>
      <c r="T47" s="16" t="s">
        <v>4625</v>
      </c>
      <c r="U47" s="16" t="s">
        <v>243</v>
      </c>
      <c r="V47" s="16">
        <v>0.4</v>
      </c>
      <c r="W47" s="16" t="s">
        <v>4626</v>
      </c>
      <c r="X47" s="16" t="s">
        <v>240</v>
      </c>
      <c r="Y47" s="16">
        <v>0.9</v>
      </c>
      <c r="Z47" s="16" t="s">
        <v>4627</v>
      </c>
      <c r="AA47" s="16" t="s">
        <v>252</v>
      </c>
      <c r="AB47" s="16">
        <v>1.3</v>
      </c>
      <c r="AC47" s="16" t="s">
        <v>4628</v>
      </c>
    </row>
    <row r="48" spans="1:29" ht="30" customHeight="1" x14ac:dyDescent="0.25">
      <c r="A48" s="76" t="s">
        <v>360</v>
      </c>
      <c r="B48" s="76" t="s">
        <v>251</v>
      </c>
      <c r="C48" s="76" t="s">
        <v>252</v>
      </c>
      <c r="D48" s="76" t="s">
        <v>4393</v>
      </c>
      <c r="E48" s="76" t="s">
        <v>4595</v>
      </c>
      <c r="F48" s="71" t="s">
        <v>4629</v>
      </c>
      <c r="G48" s="77">
        <v>38.183999</v>
      </c>
      <c r="H48" s="77">
        <v>27.492654999999999</v>
      </c>
      <c r="I48" s="76" t="s">
        <v>4395</v>
      </c>
      <c r="J48" s="78">
        <v>60</v>
      </c>
      <c r="K48" s="76" t="s">
        <v>4396</v>
      </c>
      <c r="L48" s="76"/>
      <c r="M48" s="79">
        <v>46229</v>
      </c>
      <c r="N48" s="76" t="s">
        <v>4630</v>
      </c>
      <c r="O48" s="80" t="s">
        <v>4398</v>
      </c>
      <c r="P48" s="16">
        <v>12.7</v>
      </c>
      <c r="Q48" s="16" t="s">
        <v>240</v>
      </c>
      <c r="R48" s="16">
        <v>11.9</v>
      </c>
      <c r="S48" s="16" t="s">
        <v>1294</v>
      </c>
      <c r="T48" s="16" t="s">
        <v>4631</v>
      </c>
      <c r="U48" s="16" t="s">
        <v>240</v>
      </c>
      <c r="V48" s="16">
        <v>11.9</v>
      </c>
      <c r="W48" s="16" t="s">
        <v>4632</v>
      </c>
      <c r="X48" s="16" t="s">
        <v>243</v>
      </c>
      <c r="Y48" s="16">
        <v>12.1</v>
      </c>
      <c r="Z48" s="16" t="s">
        <v>4633</v>
      </c>
      <c r="AA48" s="16" t="s">
        <v>246</v>
      </c>
      <c r="AB48" s="16">
        <v>12.5</v>
      </c>
      <c r="AC48" s="16" t="s">
        <v>4634</v>
      </c>
    </row>
    <row r="49" spans="1:29" ht="30" customHeight="1" x14ac:dyDescent="0.25">
      <c r="A49" s="76" t="s">
        <v>362</v>
      </c>
      <c r="B49" s="76" t="s">
        <v>251</v>
      </c>
      <c r="C49" s="76" t="s">
        <v>252</v>
      </c>
      <c r="D49" s="76" t="s">
        <v>4393</v>
      </c>
      <c r="E49" s="76" t="s">
        <v>4595</v>
      </c>
      <c r="F49" s="71" t="s">
        <v>4635</v>
      </c>
      <c r="G49" s="77">
        <v>38.173144999999998</v>
      </c>
      <c r="H49" s="77">
        <v>27.353667999999999</v>
      </c>
      <c r="I49" s="76" t="s">
        <v>4395</v>
      </c>
      <c r="J49" s="78">
        <v>60</v>
      </c>
      <c r="K49" s="76" t="s">
        <v>4396</v>
      </c>
      <c r="L49" s="76"/>
      <c r="M49" s="79">
        <v>46229</v>
      </c>
      <c r="N49" s="76" t="s">
        <v>4636</v>
      </c>
      <c r="O49" s="80" t="s">
        <v>4398</v>
      </c>
      <c r="P49" s="16">
        <v>0.4</v>
      </c>
      <c r="Q49" s="16" t="s">
        <v>252</v>
      </c>
      <c r="R49" s="16">
        <v>0.4</v>
      </c>
      <c r="S49" s="16" t="s">
        <v>1318</v>
      </c>
      <c r="T49" s="16" t="s">
        <v>4637</v>
      </c>
      <c r="U49" s="16" t="s">
        <v>252</v>
      </c>
      <c r="V49" s="16">
        <v>0.4</v>
      </c>
      <c r="W49" s="16" t="s">
        <v>4637</v>
      </c>
      <c r="X49" s="16" t="s">
        <v>243</v>
      </c>
      <c r="Y49" s="16">
        <v>1</v>
      </c>
      <c r="Z49" s="16" t="s">
        <v>4638</v>
      </c>
      <c r="AA49" s="16" t="s">
        <v>240</v>
      </c>
      <c r="AB49" s="16">
        <v>2.1</v>
      </c>
      <c r="AC49" s="16" t="s">
        <v>4639</v>
      </c>
    </row>
    <row r="50" spans="1:29" ht="30" customHeight="1" x14ac:dyDescent="0.25">
      <c r="A50" s="76" t="s">
        <v>363</v>
      </c>
      <c r="B50" s="76" t="s">
        <v>251</v>
      </c>
      <c r="C50" s="76" t="s">
        <v>252</v>
      </c>
      <c r="D50" s="76" t="s">
        <v>4393</v>
      </c>
      <c r="E50" s="76" t="s">
        <v>4595</v>
      </c>
      <c r="F50" s="71">
        <v>0</v>
      </c>
      <c r="G50" s="77">
        <v>38.450000000000003</v>
      </c>
      <c r="H50" s="77">
        <v>27.298999999999999</v>
      </c>
      <c r="I50" s="76" t="s">
        <v>4395</v>
      </c>
      <c r="J50" s="78">
        <v>60</v>
      </c>
      <c r="K50" s="76" t="s">
        <v>4396</v>
      </c>
      <c r="L50" s="76"/>
      <c r="M50" s="79">
        <v>46229</v>
      </c>
      <c r="N50" s="76" t="s">
        <v>4397</v>
      </c>
      <c r="O50" s="80" t="s">
        <v>4398</v>
      </c>
      <c r="P50" s="16">
        <v>31.3</v>
      </c>
      <c r="Q50" s="16" t="s">
        <v>193</v>
      </c>
      <c r="R50" s="16">
        <v>9.6999999999999993</v>
      </c>
      <c r="S50" s="16" t="s">
        <v>1294</v>
      </c>
      <c r="T50" s="16" t="s">
        <v>4640</v>
      </c>
      <c r="U50" s="16" t="s">
        <v>226</v>
      </c>
      <c r="V50" s="16">
        <v>2.9</v>
      </c>
      <c r="W50" s="16" t="s">
        <v>4641</v>
      </c>
      <c r="X50" s="16" t="s">
        <v>258</v>
      </c>
      <c r="Y50" s="16">
        <v>8.1999999999999993</v>
      </c>
      <c r="Z50" s="16" t="s">
        <v>4642</v>
      </c>
      <c r="AA50" s="16" t="s">
        <v>263</v>
      </c>
      <c r="AB50" s="16">
        <v>9.1</v>
      </c>
      <c r="AC50" s="16" t="s">
        <v>4643</v>
      </c>
    </row>
    <row r="51" spans="1:29" ht="30" customHeight="1" x14ac:dyDescent="0.25">
      <c r="A51" s="76" t="s">
        <v>364</v>
      </c>
      <c r="B51" s="76" t="s">
        <v>150</v>
      </c>
      <c r="C51" s="76" t="s">
        <v>151</v>
      </c>
      <c r="D51" s="76" t="s">
        <v>4393</v>
      </c>
      <c r="E51" s="76" t="s">
        <v>4644</v>
      </c>
      <c r="F51" s="71" t="s">
        <v>4645</v>
      </c>
      <c r="G51" s="77">
        <v>38.256900000000002</v>
      </c>
      <c r="H51" s="77">
        <v>27.142554000000001</v>
      </c>
      <c r="I51" s="76" t="s">
        <v>4395</v>
      </c>
      <c r="J51" s="78">
        <v>60</v>
      </c>
      <c r="K51" s="76" t="s">
        <v>4396</v>
      </c>
      <c r="L51" s="76"/>
      <c r="M51" s="79">
        <v>46229</v>
      </c>
      <c r="N51" s="76" t="s">
        <v>4646</v>
      </c>
      <c r="O51" s="80" t="s">
        <v>4398</v>
      </c>
      <c r="P51" s="16">
        <v>20.5</v>
      </c>
      <c r="Q51" s="16" t="s">
        <v>221</v>
      </c>
      <c r="R51" s="16">
        <v>1.5</v>
      </c>
      <c r="S51" s="16" t="s">
        <v>1294</v>
      </c>
      <c r="T51" s="16" t="s">
        <v>4647</v>
      </c>
      <c r="U51" s="16" t="s">
        <v>221</v>
      </c>
      <c r="V51" s="16">
        <v>1.5</v>
      </c>
      <c r="W51" s="16" t="s">
        <v>4648</v>
      </c>
      <c r="X51" s="16" t="s">
        <v>175</v>
      </c>
      <c r="Y51" s="16">
        <v>6.8</v>
      </c>
      <c r="Z51" s="16" t="s">
        <v>4649</v>
      </c>
      <c r="AA51" s="16" t="s">
        <v>187</v>
      </c>
      <c r="AB51" s="16">
        <v>6.8</v>
      </c>
      <c r="AC51" s="16" t="s">
        <v>4650</v>
      </c>
    </row>
    <row r="52" spans="1:29" ht="30" customHeight="1" x14ac:dyDescent="0.25">
      <c r="A52" s="76" t="s">
        <v>365</v>
      </c>
      <c r="B52" s="76" t="s">
        <v>150</v>
      </c>
      <c r="C52" s="76" t="s">
        <v>151</v>
      </c>
      <c r="D52" s="76" t="s">
        <v>4393</v>
      </c>
      <c r="E52" s="76" t="s">
        <v>4644</v>
      </c>
      <c r="F52" s="71" t="s">
        <v>4651</v>
      </c>
      <c r="G52" s="77">
        <v>38.109940999999999</v>
      </c>
      <c r="H52" s="77">
        <v>27.420134000000001</v>
      </c>
      <c r="I52" s="76" t="s">
        <v>4395</v>
      </c>
      <c r="J52" s="78">
        <v>60</v>
      </c>
      <c r="K52" s="76" t="s">
        <v>4396</v>
      </c>
      <c r="L52" s="76"/>
      <c r="M52" s="79">
        <v>46229</v>
      </c>
      <c r="N52" s="76" t="s">
        <v>4652</v>
      </c>
      <c r="O52" s="80" t="s">
        <v>4398</v>
      </c>
      <c r="P52" s="16">
        <v>9.1999999999999993</v>
      </c>
      <c r="Q52" s="16" t="s">
        <v>246</v>
      </c>
      <c r="R52" s="16">
        <v>7</v>
      </c>
      <c r="S52" s="16" t="s">
        <v>1294</v>
      </c>
      <c r="T52" s="16" t="s">
        <v>4653</v>
      </c>
      <c r="U52" s="16" t="s">
        <v>246</v>
      </c>
      <c r="V52" s="16">
        <v>7</v>
      </c>
      <c r="W52" s="16" t="s">
        <v>4654</v>
      </c>
      <c r="X52" s="16" t="s">
        <v>240</v>
      </c>
      <c r="Y52" s="16">
        <v>7.2</v>
      </c>
      <c r="Z52" s="16" t="s">
        <v>4655</v>
      </c>
      <c r="AA52" s="16" t="s">
        <v>249</v>
      </c>
      <c r="AB52" s="16">
        <v>7.5</v>
      </c>
      <c r="AC52" s="16" t="s">
        <v>4656</v>
      </c>
    </row>
    <row r="53" spans="1:29" ht="30" customHeight="1" x14ac:dyDescent="0.25">
      <c r="A53" s="76" t="s">
        <v>4657</v>
      </c>
      <c r="B53" s="76" t="s">
        <v>150</v>
      </c>
      <c r="C53" s="76" t="s">
        <v>151</v>
      </c>
      <c r="D53" s="76" t="s">
        <v>4393</v>
      </c>
      <c r="E53" s="76" t="s">
        <v>4644</v>
      </c>
      <c r="F53" s="71" t="s">
        <v>4658</v>
      </c>
      <c r="G53" s="77">
        <v>38.240465</v>
      </c>
      <c r="H53" s="77">
        <v>27.285872999999999</v>
      </c>
      <c r="I53" s="76" t="s">
        <v>4395</v>
      </c>
      <c r="J53" s="78">
        <v>60</v>
      </c>
      <c r="K53" s="76" t="s">
        <v>4396</v>
      </c>
      <c r="L53" s="76"/>
      <c r="M53" s="79">
        <v>46229</v>
      </c>
      <c r="N53" s="76" t="s">
        <v>4659</v>
      </c>
      <c r="O53" s="80" t="s">
        <v>4398</v>
      </c>
      <c r="P53" s="16">
        <v>9.5</v>
      </c>
      <c r="Q53" s="16" t="s">
        <v>151</v>
      </c>
      <c r="R53" s="16">
        <v>0.6</v>
      </c>
      <c r="S53" s="16" t="s">
        <v>1294</v>
      </c>
      <c r="T53" s="16" t="s">
        <v>4437</v>
      </c>
      <c r="U53" s="16" t="s">
        <v>151</v>
      </c>
      <c r="V53" s="16">
        <v>0.4</v>
      </c>
      <c r="W53" s="16" t="s">
        <v>4436</v>
      </c>
      <c r="X53" s="16" t="s">
        <v>252</v>
      </c>
      <c r="Y53" s="16">
        <v>9.5</v>
      </c>
      <c r="Z53" s="16" t="s">
        <v>4437</v>
      </c>
      <c r="AA53" s="16" t="s">
        <v>243</v>
      </c>
      <c r="AB53" s="16">
        <v>10.4</v>
      </c>
      <c r="AC53" s="16" t="s">
        <v>4438</v>
      </c>
    </row>
    <row r="54" spans="1:29" ht="30" customHeight="1" x14ac:dyDescent="0.25">
      <c r="A54" s="76" t="s">
        <v>368</v>
      </c>
      <c r="B54" s="76" t="s">
        <v>150</v>
      </c>
      <c r="C54" s="76" t="s">
        <v>151</v>
      </c>
      <c r="D54" s="76" t="s">
        <v>4393</v>
      </c>
      <c r="E54" s="76" t="s">
        <v>4644</v>
      </c>
      <c r="F54" s="71" t="s">
        <v>4660</v>
      </c>
      <c r="G54" s="77">
        <v>38.240397999999999</v>
      </c>
      <c r="H54" s="77">
        <v>27.28312</v>
      </c>
      <c r="I54" s="76" t="s">
        <v>4395</v>
      </c>
      <c r="J54" s="78">
        <v>60</v>
      </c>
      <c r="K54" s="76" t="s">
        <v>4396</v>
      </c>
      <c r="L54" s="76"/>
      <c r="M54" s="79">
        <v>46229</v>
      </c>
      <c r="N54" s="76" t="s">
        <v>4661</v>
      </c>
      <c r="O54" s="80" t="s">
        <v>4398</v>
      </c>
      <c r="P54" s="16">
        <v>9.6</v>
      </c>
      <c r="Q54" s="16" t="s">
        <v>151</v>
      </c>
      <c r="R54" s="16">
        <v>0.1</v>
      </c>
      <c r="S54" s="16" t="s">
        <v>1294</v>
      </c>
      <c r="T54" s="16" t="s">
        <v>4662</v>
      </c>
      <c r="U54" s="16" t="s">
        <v>151</v>
      </c>
      <c r="V54" s="16">
        <v>0.1</v>
      </c>
      <c r="W54" s="16" t="s">
        <v>4663</v>
      </c>
      <c r="X54" s="16" t="s">
        <v>252</v>
      </c>
      <c r="Y54" s="16">
        <v>9.6</v>
      </c>
      <c r="Z54" s="16" t="s">
        <v>4662</v>
      </c>
      <c r="AA54" s="16" t="s">
        <v>243</v>
      </c>
      <c r="AB54" s="16">
        <v>10.6</v>
      </c>
      <c r="AC54" s="16" t="s">
        <v>4664</v>
      </c>
    </row>
    <row r="55" spans="1:29" ht="30" customHeight="1" x14ac:dyDescent="0.25">
      <c r="A55" s="76" t="s">
        <v>370</v>
      </c>
      <c r="B55" s="76" t="s">
        <v>150</v>
      </c>
      <c r="C55" s="76" t="s">
        <v>151</v>
      </c>
      <c r="D55" s="76" t="s">
        <v>4393</v>
      </c>
      <c r="E55" s="76" t="s">
        <v>4644</v>
      </c>
      <c r="F55" s="71" t="s">
        <v>4665</v>
      </c>
      <c r="G55" s="77">
        <v>38.154578999999998</v>
      </c>
      <c r="H55" s="77">
        <v>27.351227000000002</v>
      </c>
      <c r="I55" s="76" t="s">
        <v>4395</v>
      </c>
      <c r="J55" s="78">
        <v>60</v>
      </c>
      <c r="K55" s="76" t="s">
        <v>4396</v>
      </c>
      <c r="L55" s="76"/>
      <c r="M55" s="79">
        <v>46229</v>
      </c>
      <c r="N55" s="76" t="s">
        <v>4666</v>
      </c>
      <c r="O55" s="80" t="s">
        <v>4398</v>
      </c>
      <c r="P55" s="16">
        <v>1.9</v>
      </c>
      <c r="Q55" s="16" t="s">
        <v>249</v>
      </c>
      <c r="R55" s="16">
        <v>0.4</v>
      </c>
      <c r="S55" s="16" t="s">
        <v>1294</v>
      </c>
      <c r="T55" s="16" t="s">
        <v>4667</v>
      </c>
      <c r="U55" s="16" t="s">
        <v>249</v>
      </c>
      <c r="V55" s="16">
        <v>0.4</v>
      </c>
      <c r="W55" s="16" t="s">
        <v>4668</v>
      </c>
      <c r="X55" s="16" t="s">
        <v>246</v>
      </c>
      <c r="Y55" s="16">
        <v>0.8</v>
      </c>
      <c r="Z55" s="16" t="s">
        <v>4669</v>
      </c>
      <c r="AA55" s="16" t="s">
        <v>240</v>
      </c>
      <c r="AB55" s="16">
        <v>0.9</v>
      </c>
      <c r="AC55" s="16" t="s">
        <v>4670</v>
      </c>
    </row>
    <row r="56" spans="1:29" ht="30" customHeight="1" x14ac:dyDescent="0.25">
      <c r="A56" s="76" t="s">
        <v>372</v>
      </c>
      <c r="B56" s="76" t="s">
        <v>150</v>
      </c>
      <c r="C56" s="76" t="s">
        <v>151</v>
      </c>
      <c r="D56" s="76" t="s">
        <v>4393</v>
      </c>
      <c r="E56" s="76" t="s">
        <v>4644</v>
      </c>
      <c r="F56" s="71" t="s">
        <v>4671</v>
      </c>
      <c r="G56" s="77">
        <v>38.238411999999997</v>
      </c>
      <c r="H56" s="77">
        <v>27.293427000000001</v>
      </c>
      <c r="I56" s="76" t="s">
        <v>4395</v>
      </c>
      <c r="J56" s="78">
        <v>60</v>
      </c>
      <c r="K56" s="76" t="s">
        <v>4396</v>
      </c>
      <c r="L56" s="76"/>
      <c r="M56" s="79">
        <v>46229</v>
      </c>
      <c r="N56" s="76" t="s">
        <v>4672</v>
      </c>
      <c r="O56" s="80" t="s">
        <v>4398</v>
      </c>
      <c r="P56" s="16">
        <v>8.9</v>
      </c>
      <c r="Q56" s="16" t="s">
        <v>151</v>
      </c>
      <c r="R56" s="16">
        <v>1.1000000000000001</v>
      </c>
      <c r="S56" s="16" t="s">
        <v>1294</v>
      </c>
      <c r="T56" s="16" t="s">
        <v>4673</v>
      </c>
      <c r="U56" s="16" t="s">
        <v>151</v>
      </c>
      <c r="V56" s="16">
        <v>1.1000000000000001</v>
      </c>
      <c r="W56" s="16" t="s">
        <v>4674</v>
      </c>
      <c r="X56" s="16" t="s">
        <v>252</v>
      </c>
      <c r="Y56" s="16">
        <v>8.9</v>
      </c>
      <c r="Z56" s="16" t="s">
        <v>4673</v>
      </c>
      <c r="AA56" s="16" t="s">
        <v>243</v>
      </c>
      <c r="AB56" s="16">
        <v>9.9</v>
      </c>
      <c r="AC56" s="16" t="s">
        <v>4675</v>
      </c>
    </row>
    <row r="57" spans="1:29" ht="30" customHeight="1" x14ac:dyDescent="0.25">
      <c r="A57" s="76" t="s">
        <v>373</v>
      </c>
      <c r="B57" s="76" t="s">
        <v>150</v>
      </c>
      <c r="C57" s="76" t="s">
        <v>151</v>
      </c>
      <c r="D57" s="76" t="s">
        <v>4393</v>
      </c>
      <c r="E57" s="76" t="s">
        <v>4644</v>
      </c>
      <c r="F57" s="71" t="s">
        <v>4676</v>
      </c>
      <c r="G57" s="77">
        <v>38.223393000000002</v>
      </c>
      <c r="H57" s="77">
        <v>27.264116999999999</v>
      </c>
      <c r="I57" s="76" t="s">
        <v>4395</v>
      </c>
      <c r="J57" s="78">
        <v>60</v>
      </c>
      <c r="K57" s="76" t="s">
        <v>4396</v>
      </c>
      <c r="L57" s="76"/>
      <c r="M57" s="79">
        <v>46229</v>
      </c>
      <c r="N57" s="76" t="s">
        <v>4677</v>
      </c>
      <c r="O57" s="80" t="s">
        <v>4398</v>
      </c>
      <c r="P57" s="16">
        <v>9.5</v>
      </c>
      <c r="Q57" s="16" t="s">
        <v>151</v>
      </c>
      <c r="R57" s="16">
        <v>2.4</v>
      </c>
      <c r="S57" s="16" t="s">
        <v>1294</v>
      </c>
      <c r="T57" s="16" t="s">
        <v>4678</v>
      </c>
      <c r="U57" s="16" t="s">
        <v>151</v>
      </c>
      <c r="V57" s="16">
        <v>2.4</v>
      </c>
      <c r="W57" s="16" t="s">
        <v>4679</v>
      </c>
      <c r="X57" s="16" t="s">
        <v>252</v>
      </c>
      <c r="Y57" s="16">
        <v>9.5</v>
      </c>
      <c r="Z57" s="16" t="s">
        <v>4678</v>
      </c>
      <c r="AA57" s="16" t="s">
        <v>243</v>
      </c>
      <c r="AB57" s="16">
        <v>10.4</v>
      </c>
      <c r="AC57" s="16" t="s">
        <v>4680</v>
      </c>
    </row>
    <row r="58" spans="1:29" ht="30" customHeight="1" x14ac:dyDescent="0.25">
      <c r="A58" s="76" t="s">
        <v>374</v>
      </c>
      <c r="B58" s="76" t="s">
        <v>150</v>
      </c>
      <c r="C58" s="76" t="s">
        <v>151</v>
      </c>
      <c r="D58" s="76" t="s">
        <v>4393</v>
      </c>
      <c r="E58" s="76" t="s">
        <v>4644</v>
      </c>
      <c r="F58" s="71" t="s">
        <v>4681</v>
      </c>
      <c r="G58" s="77">
        <v>38.244194999999998</v>
      </c>
      <c r="H58" s="77">
        <v>27.282125000000001</v>
      </c>
      <c r="I58" s="76" t="s">
        <v>4395</v>
      </c>
      <c r="J58" s="78">
        <v>60</v>
      </c>
      <c r="K58" s="76" t="s">
        <v>4396</v>
      </c>
      <c r="L58" s="76"/>
      <c r="M58" s="79">
        <v>46229</v>
      </c>
      <c r="N58" s="76" t="s">
        <v>4682</v>
      </c>
      <c r="O58" s="80" t="s">
        <v>4398</v>
      </c>
      <c r="P58" s="16">
        <v>10</v>
      </c>
      <c r="Q58" s="16" t="s">
        <v>151</v>
      </c>
      <c r="R58" s="16">
        <v>0.4</v>
      </c>
      <c r="S58" s="16" t="s">
        <v>1294</v>
      </c>
      <c r="T58" s="16" t="s">
        <v>4683</v>
      </c>
      <c r="U58" s="16" t="s">
        <v>151</v>
      </c>
      <c r="V58" s="16">
        <v>0.4</v>
      </c>
      <c r="W58" s="16" t="s">
        <v>4684</v>
      </c>
      <c r="X58" s="16" t="s">
        <v>252</v>
      </c>
      <c r="Y58" s="16">
        <v>10</v>
      </c>
      <c r="Z58" s="16" t="s">
        <v>4683</v>
      </c>
      <c r="AA58" s="16" t="s">
        <v>243</v>
      </c>
      <c r="AB58" s="16">
        <v>11</v>
      </c>
      <c r="AC58" s="16" t="s">
        <v>4685</v>
      </c>
    </row>
    <row r="59" spans="1:29" ht="30" customHeight="1" x14ac:dyDescent="0.25">
      <c r="A59" s="76" t="s">
        <v>375</v>
      </c>
      <c r="B59" s="76" t="s">
        <v>150</v>
      </c>
      <c r="C59" s="76" t="s">
        <v>151</v>
      </c>
      <c r="D59" s="76" t="s">
        <v>4393</v>
      </c>
      <c r="E59" s="76" t="s">
        <v>4644</v>
      </c>
      <c r="F59" s="71" t="s">
        <v>4686</v>
      </c>
      <c r="G59" s="77">
        <v>38.242950999999998</v>
      </c>
      <c r="H59" s="77">
        <v>27.276554999999998</v>
      </c>
      <c r="I59" s="76" t="s">
        <v>4395</v>
      </c>
      <c r="J59" s="78">
        <v>60</v>
      </c>
      <c r="K59" s="76" t="s">
        <v>4396</v>
      </c>
      <c r="L59" s="76"/>
      <c r="M59" s="79">
        <v>46229</v>
      </c>
      <c r="N59" s="76" t="s">
        <v>4687</v>
      </c>
      <c r="O59" s="80" t="s">
        <v>4398</v>
      </c>
      <c r="P59" s="16">
        <v>10.199999999999999</v>
      </c>
      <c r="Q59" s="16" t="s">
        <v>151</v>
      </c>
      <c r="R59" s="16">
        <v>0.5</v>
      </c>
      <c r="S59" s="16" t="s">
        <v>1294</v>
      </c>
      <c r="T59" s="16" t="s">
        <v>4688</v>
      </c>
      <c r="U59" s="16" t="s">
        <v>151</v>
      </c>
      <c r="V59" s="16">
        <v>0.5</v>
      </c>
      <c r="W59" s="16" t="s">
        <v>4689</v>
      </c>
      <c r="X59" s="16" t="s">
        <v>252</v>
      </c>
      <c r="Y59" s="16">
        <v>10.199999999999999</v>
      </c>
      <c r="Z59" s="16" t="s">
        <v>4688</v>
      </c>
      <c r="AA59" s="16" t="s">
        <v>243</v>
      </c>
      <c r="AB59" s="16">
        <v>11.1</v>
      </c>
      <c r="AC59" s="16" t="s">
        <v>4690</v>
      </c>
    </row>
    <row r="60" spans="1:29" ht="30" customHeight="1" x14ac:dyDescent="0.25">
      <c r="A60" s="76" t="s">
        <v>378</v>
      </c>
      <c r="B60" s="76" t="s">
        <v>150</v>
      </c>
      <c r="C60" s="76" t="s">
        <v>151</v>
      </c>
      <c r="D60" s="76" t="s">
        <v>4393</v>
      </c>
      <c r="E60" s="76" t="s">
        <v>4644</v>
      </c>
      <c r="F60" s="71">
        <v>0</v>
      </c>
      <c r="G60" s="77">
        <v>38.363999999999997</v>
      </c>
      <c r="H60" s="77">
        <v>27.248999999999999</v>
      </c>
      <c r="I60" s="76" t="s">
        <v>4395</v>
      </c>
      <c r="J60" s="78">
        <v>60</v>
      </c>
      <c r="K60" s="76" t="s">
        <v>4396</v>
      </c>
      <c r="L60" s="76"/>
      <c r="M60" s="79">
        <v>46229</v>
      </c>
      <c r="N60" s="76" t="s">
        <v>4397</v>
      </c>
      <c r="O60" s="80" t="s">
        <v>4398</v>
      </c>
      <c r="P60" s="16">
        <v>23.2</v>
      </c>
      <c r="Q60" s="16" t="s">
        <v>193</v>
      </c>
      <c r="R60" s="16">
        <v>7.8</v>
      </c>
      <c r="S60" s="16" t="s">
        <v>1294</v>
      </c>
      <c r="T60" s="16" t="s">
        <v>4691</v>
      </c>
      <c r="U60" s="16" t="s">
        <v>193</v>
      </c>
      <c r="V60" s="16">
        <v>7.8</v>
      </c>
      <c r="W60" s="16" t="s">
        <v>4692</v>
      </c>
      <c r="X60" s="16" t="s">
        <v>902</v>
      </c>
      <c r="Y60" s="16">
        <v>8.6</v>
      </c>
      <c r="Z60" s="16" t="s">
        <v>4693</v>
      </c>
      <c r="AA60" s="16" t="s">
        <v>258</v>
      </c>
      <c r="AB60" s="16">
        <v>8.8000000000000007</v>
      </c>
      <c r="AC60" s="16" t="s">
        <v>4694</v>
      </c>
    </row>
    <row r="61" spans="1:29" ht="30" customHeight="1" x14ac:dyDescent="0.25">
      <c r="A61" s="76" t="s">
        <v>379</v>
      </c>
      <c r="B61" s="76" t="s">
        <v>150</v>
      </c>
      <c r="C61" s="76" t="s">
        <v>151</v>
      </c>
      <c r="D61" s="76" t="s">
        <v>4393</v>
      </c>
      <c r="E61" s="76" t="s">
        <v>4644</v>
      </c>
      <c r="F61" s="71" t="s">
        <v>4695</v>
      </c>
      <c r="G61" s="77">
        <v>38.239012000000002</v>
      </c>
      <c r="H61" s="77">
        <v>27.278563999999999</v>
      </c>
      <c r="I61" s="76" t="s">
        <v>4395</v>
      </c>
      <c r="J61" s="78">
        <v>60</v>
      </c>
      <c r="K61" s="76" t="s">
        <v>4396</v>
      </c>
      <c r="L61" s="76"/>
      <c r="M61" s="79">
        <v>46229</v>
      </c>
      <c r="N61" s="76" t="s">
        <v>4696</v>
      </c>
      <c r="O61" s="80" t="s">
        <v>4398</v>
      </c>
      <c r="P61" s="16">
        <v>0.3</v>
      </c>
      <c r="Q61" s="16" t="s">
        <v>151</v>
      </c>
      <c r="R61" s="16">
        <v>0.3</v>
      </c>
      <c r="S61" s="16" t="s">
        <v>1318</v>
      </c>
      <c r="T61" s="16" t="s">
        <v>4697</v>
      </c>
      <c r="U61" s="16" t="s">
        <v>151</v>
      </c>
      <c r="V61" s="16">
        <v>0.3</v>
      </c>
      <c r="W61" s="16" t="s">
        <v>4697</v>
      </c>
      <c r="X61" s="16" t="s">
        <v>252</v>
      </c>
      <c r="Y61" s="16">
        <v>9.8000000000000007</v>
      </c>
      <c r="Z61" s="16" t="s">
        <v>4698</v>
      </c>
      <c r="AA61" s="16" t="s">
        <v>243</v>
      </c>
      <c r="AB61" s="16">
        <v>10.7</v>
      </c>
      <c r="AC61" s="16" t="s">
        <v>4699</v>
      </c>
    </row>
    <row r="62" spans="1:29" ht="30" customHeight="1" x14ac:dyDescent="0.25">
      <c r="A62" s="76" t="s">
        <v>380</v>
      </c>
      <c r="B62" s="76" t="s">
        <v>150</v>
      </c>
      <c r="C62" s="76" t="s">
        <v>151</v>
      </c>
      <c r="D62" s="76" t="s">
        <v>4393</v>
      </c>
      <c r="E62" s="76" t="s">
        <v>4644</v>
      </c>
      <c r="F62" s="71" t="s">
        <v>4700</v>
      </c>
      <c r="G62" s="77">
        <v>38.239910000000002</v>
      </c>
      <c r="H62" s="77">
        <v>27.286002</v>
      </c>
      <c r="I62" s="76" t="s">
        <v>4395</v>
      </c>
      <c r="J62" s="78">
        <v>60</v>
      </c>
      <c r="K62" s="76" t="s">
        <v>4396</v>
      </c>
      <c r="L62" s="76"/>
      <c r="M62" s="79">
        <v>46229</v>
      </c>
      <c r="N62" s="76" t="s">
        <v>4701</v>
      </c>
      <c r="O62" s="80" t="s">
        <v>4398</v>
      </c>
      <c r="P62" s="16">
        <v>0.4</v>
      </c>
      <c r="Q62" s="16" t="s">
        <v>151</v>
      </c>
      <c r="R62" s="16">
        <v>0.4</v>
      </c>
      <c r="S62" s="16" t="s">
        <v>1318</v>
      </c>
      <c r="T62" s="16" t="s">
        <v>4702</v>
      </c>
      <c r="U62" s="16" t="s">
        <v>151</v>
      </c>
      <c r="V62" s="16">
        <v>0.4</v>
      </c>
      <c r="W62" s="16" t="s">
        <v>4702</v>
      </c>
      <c r="X62" s="16" t="s">
        <v>252</v>
      </c>
      <c r="Y62" s="16">
        <v>9.4</v>
      </c>
      <c r="Z62" s="16" t="s">
        <v>4703</v>
      </c>
      <c r="AA62" s="16" t="s">
        <v>243</v>
      </c>
      <c r="AB62" s="16">
        <v>10.4</v>
      </c>
      <c r="AC62" s="16" t="s">
        <v>4704</v>
      </c>
    </row>
    <row r="63" spans="1:29" ht="30" customHeight="1" x14ac:dyDescent="0.25">
      <c r="A63" s="76" t="s">
        <v>381</v>
      </c>
      <c r="B63" s="76" t="s">
        <v>150</v>
      </c>
      <c r="C63" s="76" t="s">
        <v>151</v>
      </c>
      <c r="D63" s="76" t="s">
        <v>4393</v>
      </c>
      <c r="E63" s="76" t="s">
        <v>4644</v>
      </c>
      <c r="F63" s="71" t="s">
        <v>4705</v>
      </c>
      <c r="G63" s="77">
        <v>38.164628</v>
      </c>
      <c r="H63" s="77">
        <v>27.357631999999999</v>
      </c>
      <c r="I63" s="76" t="s">
        <v>4395</v>
      </c>
      <c r="J63" s="78">
        <v>60</v>
      </c>
      <c r="K63" s="76" t="s">
        <v>4396</v>
      </c>
      <c r="L63" s="76"/>
      <c r="M63" s="79">
        <v>46229</v>
      </c>
      <c r="N63" s="76" t="s">
        <v>4706</v>
      </c>
      <c r="O63" s="80" t="s">
        <v>4398</v>
      </c>
      <c r="P63" s="16">
        <v>10.7</v>
      </c>
      <c r="Q63" s="16" t="s">
        <v>243</v>
      </c>
      <c r="R63" s="16">
        <v>0.1</v>
      </c>
      <c r="S63" s="16" t="s">
        <v>1294</v>
      </c>
      <c r="T63" s="16" t="s">
        <v>4707</v>
      </c>
      <c r="U63" s="16" t="s">
        <v>243</v>
      </c>
      <c r="V63" s="16">
        <v>0.1</v>
      </c>
      <c r="W63" s="16" t="s">
        <v>4708</v>
      </c>
      <c r="X63" s="16" t="s">
        <v>252</v>
      </c>
      <c r="Y63" s="16">
        <v>1</v>
      </c>
      <c r="Z63" s="16" t="s">
        <v>4709</v>
      </c>
      <c r="AA63" s="16" t="s">
        <v>240</v>
      </c>
      <c r="AB63" s="16">
        <v>1.1000000000000001</v>
      </c>
      <c r="AC63" s="16" t="s">
        <v>4710</v>
      </c>
    </row>
    <row r="64" spans="1:29" ht="30" customHeight="1" x14ac:dyDescent="0.25">
      <c r="A64" s="76" t="s">
        <v>382</v>
      </c>
      <c r="B64" s="76" t="s">
        <v>150</v>
      </c>
      <c r="C64" s="76" t="s">
        <v>151</v>
      </c>
      <c r="D64" s="76" t="s">
        <v>4393</v>
      </c>
      <c r="E64" s="76" t="s">
        <v>4644</v>
      </c>
      <c r="F64" s="71" t="s">
        <v>4711</v>
      </c>
      <c r="G64" s="77">
        <v>38.240076999999999</v>
      </c>
      <c r="H64" s="77">
        <v>27.283041000000001</v>
      </c>
      <c r="I64" s="76" t="s">
        <v>4395</v>
      </c>
      <c r="J64" s="78">
        <v>60</v>
      </c>
      <c r="K64" s="76" t="s">
        <v>4396</v>
      </c>
      <c r="L64" s="76"/>
      <c r="M64" s="79">
        <v>46229</v>
      </c>
      <c r="N64" s="76" t="s">
        <v>4712</v>
      </c>
      <c r="O64" s="80" t="s">
        <v>4398</v>
      </c>
      <c r="P64" s="16">
        <v>0.1</v>
      </c>
      <c r="Q64" s="16" t="s">
        <v>151</v>
      </c>
      <c r="R64" s="16">
        <v>0.1</v>
      </c>
      <c r="S64" s="16" t="s">
        <v>1318</v>
      </c>
      <c r="T64" s="16" t="s">
        <v>4713</v>
      </c>
      <c r="U64" s="16" t="s">
        <v>151</v>
      </c>
      <c r="V64" s="16">
        <v>0.1</v>
      </c>
      <c r="W64" s="16" t="s">
        <v>4713</v>
      </c>
      <c r="X64" s="16" t="s">
        <v>252</v>
      </c>
      <c r="Y64" s="16">
        <v>9.6</v>
      </c>
      <c r="Z64" s="16" t="s">
        <v>4714</v>
      </c>
      <c r="AA64" s="16" t="s">
        <v>243</v>
      </c>
      <c r="AB64" s="16">
        <v>10.5</v>
      </c>
      <c r="AC64" s="16" t="s">
        <v>4715</v>
      </c>
    </row>
    <row r="65" spans="1:29" ht="30" customHeight="1" x14ac:dyDescent="0.25">
      <c r="A65" s="76" t="s">
        <v>383</v>
      </c>
      <c r="B65" s="76" t="s">
        <v>150</v>
      </c>
      <c r="C65" s="76" t="s">
        <v>151</v>
      </c>
      <c r="D65" s="76" t="s">
        <v>4393</v>
      </c>
      <c r="E65" s="76" t="s">
        <v>4644</v>
      </c>
      <c r="F65" s="71" t="s">
        <v>4716</v>
      </c>
      <c r="G65" s="77">
        <v>38.245418000000001</v>
      </c>
      <c r="H65" s="77">
        <v>27.259708</v>
      </c>
      <c r="I65" s="76" t="s">
        <v>4395</v>
      </c>
      <c r="J65" s="78">
        <v>60</v>
      </c>
      <c r="K65" s="76" t="s">
        <v>4396</v>
      </c>
      <c r="L65" s="76"/>
      <c r="M65" s="79">
        <v>46229</v>
      </c>
      <c r="N65" s="76" t="s">
        <v>4717</v>
      </c>
      <c r="O65" s="80" t="s">
        <v>4398</v>
      </c>
      <c r="P65" s="16">
        <v>23.2</v>
      </c>
      <c r="Q65" s="16" t="s">
        <v>231</v>
      </c>
      <c r="R65" s="16">
        <v>4.5999999999999996</v>
      </c>
      <c r="S65" s="16" t="s">
        <v>1294</v>
      </c>
      <c r="T65" s="16" t="s">
        <v>4718</v>
      </c>
      <c r="U65" s="16" t="s">
        <v>151</v>
      </c>
      <c r="V65" s="16">
        <v>2</v>
      </c>
      <c r="W65" s="16" t="s">
        <v>4719</v>
      </c>
      <c r="X65" s="16" t="s">
        <v>252</v>
      </c>
      <c r="Y65" s="16">
        <v>11.4</v>
      </c>
      <c r="Z65" s="16" t="s">
        <v>4720</v>
      </c>
      <c r="AA65" s="16" t="s">
        <v>221</v>
      </c>
      <c r="AB65" s="16">
        <v>11.8</v>
      </c>
      <c r="AC65" s="16" t="s">
        <v>4721</v>
      </c>
    </row>
    <row r="66" spans="1:29" ht="30" customHeight="1" x14ac:dyDescent="0.25">
      <c r="A66" s="76" t="s">
        <v>384</v>
      </c>
      <c r="B66" s="76" t="s">
        <v>270</v>
      </c>
      <c r="C66" s="76" t="s">
        <v>271</v>
      </c>
      <c r="D66" s="76" t="s">
        <v>4393</v>
      </c>
      <c r="E66" s="76" t="s">
        <v>4722</v>
      </c>
      <c r="F66" s="71" t="s">
        <v>4723</v>
      </c>
      <c r="G66" s="77">
        <v>38.075740000000003</v>
      </c>
      <c r="H66" s="77">
        <v>27.017982</v>
      </c>
      <c r="I66" s="76" t="s">
        <v>4395</v>
      </c>
      <c r="J66" s="78">
        <v>60</v>
      </c>
      <c r="K66" s="76" t="s">
        <v>4396</v>
      </c>
      <c r="L66" s="76"/>
      <c r="M66" s="79">
        <v>46229</v>
      </c>
      <c r="N66" s="76" t="s">
        <v>4724</v>
      </c>
      <c r="O66" s="80" t="s">
        <v>4398</v>
      </c>
      <c r="P66" s="16">
        <v>29.4</v>
      </c>
      <c r="Q66" s="16" t="s">
        <v>231</v>
      </c>
      <c r="R66" s="16">
        <v>1.8</v>
      </c>
      <c r="S66" s="16" t="s">
        <v>1294</v>
      </c>
      <c r="T66" s="16" t="s">
        <v>4725</v>
      </c>
      <c r="U66" s="16" t="s">
        <v>271</v>
      </c>
      <c r="V66" s="16">
        <v>8.9</v>
      </c>
      <c r="W66" s="16" t="s">
        <v>4726</v>
      </c>
      <c r="X66" s="16" t="s">
        <v>237</v>
      </c>
      <c r="Y66" s="16">
        <v>20.8</v>
      </c>
      <c r="Z66" s="16" t="s">
        <v>4727</v>
      </c>
      <c r="AA66" s="16" t="s">
        <v>221</v>
      </c>
      <c r="AB66" s="16">
        <v>22.6</v>
      </c>
      <c r="AC66" s="16" t="s">
        <v>4728</v>
      </c>
    </row>
    <row r="67" spans="1:29" ht="30" customHeight="1" x14ac:dyDescent="0.25">
      <c r="A67" s="76" t="s">
        <v>385</v>
      </c>
      <c r="B67" s="76" t="s">
        <v>270</v>
      </c>
      <c r="C67" s="76" t="s">
        <v>271</v>
      </c>
      <c r="D67" s="76" t="s">
        <v>4393</v>
      </c>
      <c r="E67" s="76" t="s">
        <v>4722</v>
      </c>
      <c r="F67" s="71">
        <v>0</v>
      </c>
      <c r="G67" s="77">
        <v>38.487000000000002</v>
      </c>
      <c r="H67" s="77">
        <v>27.212</v>
      </c>
      <c r="I67" s="76" t="s">
        <v>4395</v>
      </c>
      <c r="J67" s="78">
        <v>60</v>
      </c>
      <c r="K67" s="76" t="s">
        <v>4396</v>
      </c>
      <c r="L67" s="76"/>
      <c r="M67" s="79">
        <v>46229</v>
      </c>
      <c r="N67" s="76" t="s">
        <v>4397</v>
      </c>
      <c r="O67" s="80" t="s">
        <v>4398</v>
      </c>
      <c r="P67" s="16">
        <v>28.1</v>
      </c>
      <c r="Q67" s="16" t="s">
        <v>231</v>
      </c>
      <c r="R67" s="16">
        <v>2.9</v>
      </c>
      <c r="S67" s="16" t="s">
        <v>1294</v>
      </c>
      <c r="T67" s="16" t="s">
        <v>4729</v>
      </c>
      <c r="U67" s="16" t="s">
        <v>231</v>
      </c>
      <c r="V67" s="16">
        <v>2.9</v>
      </c>
      <c r="W67" s="16" t="s">
        <v>4730</v>
      </c>
      <c r="X67" s="16" t="s">
        <v>217</v>
      </c>
      <c r="Y67" s="16">
        <v>3.7</v>
      </c>
      <c r="Z67" s="16" t="s">
        <v>4731</v>
      </c>
      <c r="AA67" s="16" t="s">
        <v>263</v>
      </c>
      <c r="AB67" s="16">
        <v>5.6</v>
      </c>
      <c r="AC67" s="16" t="s">
        <v>4732</v>
      </c>
    </row>
    <row r="68" spans="1:29" ht="30" customHeight="1" x14ac:dyDescent="0.25">
      <c r="A68" s="76" t="s">
        <v>386</v>
      </c>
      <c r="B68" s="76" t="s">
        <v>270</v>
      </c>
      <c r="C68" s="76" t="s">
        <v>271</v>
      </c>
      <c r="D68" s="76" t="s">
        <v>4393</v>
      </c>
      <c r="E68" s="76" t="s">
        <v>4722</v>
      </c>
      <c r="F68" s="71">
        <v>0</v>
      </c>
      <c r="G68" s="77">
        <v>38.503</v>
      </c>
      <c r="H68" s="77">
        <v>27.196000000000002</v>
      </c>
      <c r="I68" s="76" t="s">
        <v>4395</v>
      </c>
      <c r="J68" s="78">
        <v>60</v>
      </c>
      <c r="K68" s="76" t="s">
        <v>4396</v>
      </c>
      <c r="L68" s="76"/>
      <c r="M68" s="79">
        <v>46229</v>
      </c>
      <c r="N68" s="76" t="s">
        <v>4397</v>
      </c>
      <c r="O68" s="80" t="s">
        <v>4398</v>
      </c>
      <c r="P68" s="16">
        <v>30.1</v>
      </c>
      <c r="Q68" s="16" t="s">
        <v>271</v>
      </c>
      <c r="R68" s="16">
        <v>5.4</v>
      </c>
      <c r="S68" s="16" t="s">
        <v>1294</v>
      </c>
      <c r="T68" s="16" t="s">
        <v>4733</v>
      </c>
      <c r="U68" s="16" t="s">
        <v>231</v>
      </c>
      <c r="V68" s="16">
        <v>4.2</v>
      </c>
      <c r="W68" s="16" t="s">
        <v>4734</v>
      </c>
      <c r="X68" s="16" t="s">
        <v>217</v>
      </c>
      <c r="Y68" s="16">
        <v>4.5999999999999996</v>
      </c>
      <c r="Z68" s="16" t="s">
        <v>4735</v>
      </c>
      <c r="AA68" s="16" t="s">
        <v>266</v>
      </c>
      <c r="AB68" s="16">
        <v>5.3</v>
      </c>
      <c r="AC68" s="16" t="s">
        <v>4736</v>
      </c>
    </row>
    <row r="69" spans="1:29" ht="30" customHeight="1" x14ac:dyDescent="0.25">
      <c r="A69" s="76" t="s">
        <v>388</v>
      </c>
      <c r="B69" s="76" t="s">
        <v>270</v>
      </c>
      <c r="C69" s="76" t="s">
        <v>271</v>
      </c>
      <c r="D69" s="76" t="s">
        <v>4393</v>
      </c>
      <c r="E69" s="76" t="s">
        <v>4722</v>
      </c>
      <c r="F69" s="71">
        <v>0</v>
      </c>
      <c r="G69" s="77">
        <v>38.488</v>
      </c>
      <c r="H69" s="77">
        <v>27.212</v>
      </c>
      <c r="I69" s="76" t="s">
        <v>4395</v>
      </c>
      <c r="J69" s="78">
        <v>60</v>
      </c>
      <c r="K69" s="76" t="s">
        <v>4396</v>
      </c>
      <c r="L69" s="76"/>
      <c r="M69" s="79">
        <v>46229</v>
      </c>
      <c r="N69" s="76" t="s">
        <v>4397</v>
      </c>
      <c r="O69" s="80" t="s">
        <v>4398</v>
      </c>
      <c r="P69" s="16">
        <v>28.2</v>
      </c>
      <c r="Q69" s="16" t="s">
        <v>231</v>
      </c>
      <c r="R69" s="16">
        <v>3</v>
      </c>
      <c r="S69" s="16" t="s">
        <v>1294</v>
      </c>
      <c r="T69" s="16" t="s">
        <v>4737</v>
      </c>
      <c r="U69" s="16" t="s">
        <v>231</v>
      </c>
      <c r="V69" s="16">
        <v>3</v>
      </c>
      <c r="W69" s="16" t="s">
        <v>4738</v>
      </c>
      <c r="X69" s="16" t="s">
        <v>217</v>
      </c>
      <c r="Y69" s="16">
        <v>3.8</v>
      </c>
      <c r="Z69" s="16" t="s">
        <v>4739</v>
      </c>
      <c r="AA69" s="16" t="s">
        <v>263</v>
      </c>
      <c r="AB69" s="16">
        <v>5.7</v>
      </c>
      <c r="AC69" s="16" t="s">
        <v>4740</v>
      </c>
    </row>
    <row r="70" spans="1:29" ht="30" customHeight="1" x14ac:dyDescent="0.25">
      <c r="A70" s="76" t="s">
        <v>391</v>
      </c>
      <c r="B70" s="76" t="s">
        <v>270</v>
      </c>
      <c r="C70" s="76" t="s">
        <v>271</v>
      </c>
      <c r="D70" s="76" t="s">
        <v>4393</v>
      </c>
      <c r="E70" s="76" t="s">
        <v>4722</v>
      </c>
      <c r="F70" s="71" t="s">
        <v>4741</v>
      </c>
      <c r="G70" s="77">
        <v>38.026159</v>
      </c>
      <c r="H70" s="77">
        <v>27.187194000000002</v>
      </c>
      <c r="I70" s="76" t="s">
        <v>4395</v>
      </c>
      <c r="J70" s="78">
        <v>60</v>
      </c>
      <c r="K70" s="76" t="s">
        <v>4396</v>
      </c>
      <c r="L70" s="76"/>
      <c r="M70" s="79">
        <v>46229</v>
      </c>
      <c r="N70" s="76" t="s">
        <v>4742</v>
      </c>
      <c r="O70" s="80" t="s">
        <v>4398</v>
      </c>
      <c r="P70" s="16">
        <v>25.2</v>
      </c>
      <c r="Q70" s="16" t="s">
        <v>142</v>
      </c>
      <c r="R70" s="16">
        <v>0.7</v>
      </c>
      <c r="S70" s="16" t="s">
        <v>1294</v>
      </c>
      <c r="T70" s="16" t="s">
        <v>4743</v>
      </c>
      <c r="U70" s="16" t="s">
        <v>271</v>
      </c>
      <c r="V70" s="16">
        <v>8.3000000000000007</v>
      </c>
      <c r="W70" s="16" t="s">
        <v>4744</v>
      </c>
      <c r="X70" s="16" t="s">
        <v>249</v>
      </c>
      <c r="Y70" s="16">
        <v>20.100000000000001</v>
      </c>
      <c r="Z70" s="16" t="s">
        <v>4745</v>
      </c>
      <c r="AA70" s="16" t="s">
        <v>246</v>
      </c>
      <c r="AB70" s="16">
        <v>20.100000000000001</v>
      </c>
      <c r="AC70" s="16" t="s">
        <v>4746</v>
      </c>
    </row>
    <row r="71" spans="1:29" ht="30" customHeight="1" x14ac:dyDescent="0.25">
      <c r="A71" s="76" t="s">
        <v>392</v>
      </c>
      <c r="B71" s="76" t="s">
        <v>270</v>
      </c>
      <c r="C71" s="76" t="s">
        <v>271</v>
      </c>
      <c r="D71" s="76" t="s">
        <v>4393</v>
      </c>
      <c r="E71" s="76" t="s">
        <v>4722</v>
      </c>
      <c r="F71" s="71" t="s">
        <v>4747</v>
      </c>
      <c r="G71" s="77">
        <v>38.014974000000002</v>
      </c>
      <c r="H71" s="77">
        <v>27.127642999999999</v>
      </c>
      <c r="I71" s="76" t="s">
        <v>4395</v>
      </c>
      <c r="J71" s="78">
        <v>60</v>
      </c>
      <c r="K71" s="76" t="s">
        <v>4396</v>
      </c>
      <c r="L71" s="76"/>
      <c r="M71" s="79">
        <v>46229</v>
      </c>
      <c r="N71" s="76" t="s">
        <v>4748</v>
      </c>
      <c r="O71" s="80" t="s">
        <v>4398</v>
      </c>
      <c r="P71" s="16">
        <v>28.4</v>
      </c>
      <c r="Q71" s="16" t="s">
        <v>231</v>
      </c>
      <c r="R71" s="16">
        <v>3.1</v>
      </c>
      <c r="S71" s="16" t="s">
        <v>1294</v>
      </c>
      <c r="T71" s="16" t="s">
        <v>4749</v>
      </c>
      <c r="U71" s="16" t="s">
        <v>271</v>
      </c>
      <c r="V71" s="16">
        <v>3.2</v>
      </c>
      <c r="W71" s="16" t="s">
        <v>4750</v>
      </c>
      <c r="X71" s="16" t="s">
        <v>249</v>
      </c>
      <c r="Y71" s="16">
        <v>24.9</v>
      </c>
      <c r="Z71" s="16" t="s">
        <v>4751</v>
      </c>
      <c r="AA71" s="16" t="s">
        <v>246</v>
      </c>
      <c r="AB71" s="16">
        <v>25</v>
      </c>
      <c r="AC71" s="16" t="s">
        <v>4752</v>
      </c>
    </row>
    <row r="72" spans="1:29" ht="30" customHeight="1" x14ac:dyDescent="0.25">
      <c r="A72" s="76" t="s">
        <v>393</v>
      </c>
      <c r="B72" s="76" t="s">
        <v>270</v>
      </c>
      <c r="C72" s="76" t="s">
        <v>271</v>
      </c>
      <c r="D72" s="76" t="s">
        <v>4393</v>
      </c>
      <c r="E72" s="76" t="s">
        <v>4722</v>
      </c>
      <c r="F72" s="71" t="s">
        <v>4753</v>
      </c>
      <c r="G72" s="77">
        <v>38.257196</v>
      </c>
      <c r="H72" s="77">
        <v>27.133095999999998</v>
      </c>
      <c r="I72" s="76" t="s">
        <v>4395</v>
      </c>
      <c r="J72" s="78">
        <v>60</v>
      </c>
      <c r="K72" s="76" t="s">
        <v>4396</v>
      </c>
      <c r="L72" s="76"/>
      <c r="M72" s="79">
        <v>46229</v>
      </c>
      <c r="N72" s="76" t="s">
        <v>4754</v>
      </c>
      <c r="O72" s="80" t="s">
        <v>4398</v>
      </c>
      <c r="P72" s="16">
        <v>13.1</v>
      </c>
      <c r="Q72" s="16" t="s">
        <v>142</v>
      </c>
      <c r="R72" s="16">
        <v>0.6</v>
      </c>
      <c r="S72" s="16" t="s">
        <v>1294</v>
      </c>
      <c r="T72" s="16" t="s">
        <v>4755</v>
      </c>
      <c r="U72" s="16" t="s">
        <v>221</v>
      </c>
      <c r="V72" s="16">
        <v>0.7</v>
      </c>
      <c r="W72" s="16" t="s">
        <v>4756</v>
      </c>
      <c r="X72" s="16" t="s">
        <v>175</v>
      </c>
      <c r="Y72" s="16">
        <v>6.7</v>
      </c>
      <c r="Z72" s="16" t="s">
        <v>4757</v>
      </c>
      <c r="AA72" s="16" t="s">
        <v>187</v>
      </c>
      <c r="AB72" s="16">
        <v>6.7</v>
      </c>
      <c r="AC72" s="16" t="s">
        <v>4758</v>
      </c>
    </row>
    <row r="73" spans="1:29" ht="30" customHeight="1" x14ac:dyDescent="0.25">
      <c r="A73" s="76" t="s">
        <v>395</v>
      </c>
      <c r="B73" s="76" t="s">
        <v>171</v>
      </c>
      <c r="C73" s="76" t="s">
        <v>172</v>
      </c>
      <c r="D73" s="76" t="s">
        <v>4393</v>
      </c>
      <c r="E73" s="76" t="s">
        <v>4759</v>
      </c>
      <c r="F73" s="71">
        <v>0</v>
      </c>
      <c r="G73" s="77">
        <v>38.389000000000003</v>
      </c>
      <c r="H73" s="77">
        <v>27.18</v>
      </c>
      <c r="I73" s="76" t="s">
        <v>4395</v>
      </c>
      <c r="J73" s="78">
        <v>60</v>
      </c>
      <c r="K73" s="76" t="s">
        <v>4396</v>
      </c>
      <c r="L73" s="76"/>
      <c r="M73" s="79">
        <v>46229</v>
      </c>
      <c r="N73" s="76" t="s">
        <v>4397</v>
      </c>
      <c r="O73" s="80" t="s">
        <v>4398</v>
      </c>
      <c r="P73" s="16">
        <v>18.8</v>
      </c>
      <c r="Q73" s="16" t="s">
        <v>277</v>
      </c>
      <c r="R73" s="16">
        <v>2.4</v>
      </c>
      <c r="S73" s="16" t="s">
        <v>1294</v>
      </c>
      <c r="T73" s="16" t="s">
        <v>4760</v>
      </c>
      <c r="U73" s="16" t="s">
        <v>277</v>
      </c>
      <c r="V73" s="16">
        <v>2.4</v>
      </c>
      <c r="W73" s="16" t="s">
        <v>4761</v>
      </c>
      <c r="X73" s="16" t="s">
        <v>280</v>
      </c>
      <c r="Y73" s="16">
        <v>2.5</v>
      </c>
      <c r="Z73" s="16" t="s">
        <v>4762</v>
      </c>
      <c r="AA73" s="16" t="s">
        <v>193</v>
      </c>
      <c r="AB73" s="16">
        <v>2.7</v>
      </c>
      <c r="AC73" s="16" t="s">
        <v>4763</v>
      </c>
    </row>
    <row r="74" spans="1:29" ht="30" customHeight="1" x14ac:dyDescent="0.25">
      <c r="A74" s="76" t="s">
        <v>396</v>
      </c>
      <c r="B74" s="76" t="s">
        <v>171</v>
      </c>
      <c r="C74" s="76" t="s">
        <v>172</v>
      </c>
      <c r="D74" s="76" t="s">
        <v>4393</v>
      </c>
      <c r="E74" s="76" t="s">
        <v>4759</v>
      </c>
      <c r="F74" s="71" t="s">
        <v>4764</v>
      </c>
      <c r="G74" s="77">
        <v>38.363222</v>
      </c>
      <c r="H74" s="77">
        <v>27.124085000000001</v>
      </c>
      <c r="I74" s="76" t="s">
        <v>4395</v>
      </c>
      <c r="J74" s="78">
        <v>60</v>
      </c>
      <c r="K74" s="76" t="s">
        <v>4396</v>
      </c>
      <c r="L74" s="76"/>
      <c r="M74" s="79">
        <v>46229</v>
      </c>
      <c r="N74" s="76" t="s">
        <v>4765</v>
      </c>
      <c r="O74" s="80" t="s">
        <v>4398</v>
      </c>
      <c r="P74" s="16">
        <v>19.399999999999999</v>
      </c>
      <c r="Q74" s="16" t="s">
        <v>169</v>
      </c>
      <c r="R74" s="16">
        <v>1.9</v>
      </c>
      <c r="S74" s="16" t="s">
        <v>1294</v>
      </c>
      <c r="T74" s="16" t="s">
        <v>4766</v>
      </c>
      <c r="U74" s="16" t="s">
        <v>169</v>
      </c>
      <c r="V74" s="16">
        <v>1.9</v>
      </c>
      <c r="W74" s="16" t="s">
        <v>4767</v>
      </c>
      <c r="X74" s="16" t="s">
        <v>902</v>
      </c>
      <c r="Y74" s="16">
        <v>2.6</v>
      </c>
      <c r="Z74" s="16" t="s">
        <v>4768</v>
      </c>
      <c r="AA74" s="16" t="s">
        <v>193</v>
      </c>
      <c r="AB74" s="16">
        <v>3.2</v>
      </c>
      <c r="AC74" s="16" t="s">
        <v>4769</v>
      </c>
    </row>
    <row r="75" spans="1:29" ht="30" customHeight="1" x14ac:dyDescent="0.25">
      <c r="A75" s="76" t="s">
        <v>397</v>
      </c>
      <c r="B75" s="76" t="s">
        <v>171</v>
      </c>
      <c r="C75" s="76" t="s">
        <v>172</v>
      </c>
      <c r="D75" s="76" t="s">
        <v>4393</v>
      </c>
      <c r="E75" s="76" t="s">
        <v>4759</v>
      </c>
      <c r="F75" s="71" t="s">
        <v>4770</v>
      </c>
      <c r="G75" s="77">
        <v>38.39</v>
      </c>
      <c r="H75" s="77">
        <v>27.18</v>
      </c>
      <c r="I75" s="76" t="s">
        <v>4395</v>
      </c>
      <c r="J75" s="78">
        <v>60</v>
      </c>
      <c r="K75" s="76" t="s">
        <v>4396</v>
      </c>
      <c r="L75" s="76"/>
      <c r="M75" s="79">
        <v>46229</v>
      </c>
      <c r="N75" s="76" t="s">
        <v>4397</v>
      </c>
      <c r="O75" s="80" t="s">
        <v>4398</v>
      </c>
      <c r="P75" s="16">
        <v>18.899999999999999</v>
      </c>
      <c r="Q75" s="16" t="s">
        <v>277</v>
      </c>
      <c r="R75" s="16">
        <v>2.4</v>
      </c>
      <c r="S75" s="16" t="s">
        <v>1294</v>
      </c>
      <c r="T75" s="16" t="s">
        <v>4771</v>
      </c>
      <c r="U75" s="16" t="s">
        <v>277</v>
      </c>
      <c r="V75" s="16">
        <v>2.4</v>
      </c>
      <c r="W75" s="16" t="s">
        <v>4772</v>
      </c>
      <c r="X75" s="16" t="s">
        <v>280</v>
      </c>
      <c r="Y75" s="16">
        <v>2.5</v>
      </c>
      <c r="Z75" s="16" t="s">
        <v>4773</v>
      </c>
      <c r="AA75" s="16" t="s">
        <v>202</v>
      </c>
      <c r="AB75" s="16">
        <v>2.7</v>
      </c>
      <c r="AC75" s="16" t="s">
        <v>4774</v>
      </c>
    </row>
    <row r="76" spans="1:29" ht="30" customHeight="1" x14ac:dyDescent="0.25">
      <c r="A76" s="76" t="s">
        <v>398</v>
      </c>
      <c r="B76" s="76" t="s">
        <v>171</v>
      </c>
      <c r="C76" s="76" t="s">
        <v>172</v>
      </c>
      <c r="D76" s="76" t="s">
        <v>4393</v>
      </c>
      <c r="E76" s="76" t="s">
        <v>4759</v>
      </c>
      <c r="F76" s="71" t="s">
        <v>4775</v>
      </c>
      <c r="G76" s="77">
        <v>38.225735</v>
      </c>
      <c r="H76" s="77">
        <v>27.273489999999999</v>
      </c>
      <c r="I76" s="76" t="s">
        <v>4395</v>
      </c>
      <c r="J76" s="78">
        <v>60</v>
      </c>
      <c r="K76" s="76" t="s">
        <v>4396</v>
      </c>
      <c r="L76" s="76"/>
      <c r="M76" s="79">
        <v>46229</v>
      </c>
      <c r="N76" s="76" t="s">
        <v>4776</v>
      </c>
      <c r="O76" s="80" t="s">
        <v>4398</v>
      </c>
      <c r="P76" s="16">
        <v>1.8</v>
      </c>
      <c r="Q76" s="16" t="s">
        <v>202</v>
      </c>
      <c r="R76" s="16">
        <v>0.8</v>
      </c>
      <c r="S76" s="16" t="s">
        <v>1318</v>
      </c>
      <c r="T76" s="16" t="s">
        <v>4777</v>
      </c>
      <c r="U76" s="16" t="s">
        <v>151</v>
      </c>
      <c r="V76" s="16">
        <v>1.8</v>
      </c>
      <c r="W76" s="16" t="s">
        <v>4777</v>
      </c>
      <c r="X76" s="16" t="s">
        <v>252</v>
      </c>
      <c r="Y76" s="16">
        <v>9</v>
      </c>
      <c r="Z76" s="16" t="s">
        <v>4778</v>
      </c>
      <c r="AA76" s="16" t="s">
        <v>243</v>
      </c>
      <c r="AB76" s="16">
        <v>9.9</v>
      </c>
      <c r="AC76" s="16" t="s">
        <v>4779</v>
      </c>
    </row>
    <row r="77" spans="1:29" ht="30" customHeight="1" x14ac:dyDescent="0.25">
      <c r="A77" s="76" t="s">
        <v>400</v>
      </c>
      <c r="B77" s="76" t="s">
        <v>171</v>
      </c>
      <c r="C77" s="76" t="s">
        <v>172</v>
      </c>
      <c r="D77" s="76" t="s">
        <v>4393</v>
      </c>
      <c r="E77" s="76" t="s">
        <v>4759</v>
      </c>
      <c r="F77" s="71" t="s">
        <v>4780</v>
      </c>
      <c r="G77" s="77">
        <v>38.350530999999997</v>
      </c>
      <c r="H77" s="77">
        <v>27.135781999999999</v>
      </c>
      <c r="I77" s="76" t="s">
        <v>4395</v>
      </c>
      <c r="J77" s="78">
        <v>60</v>
      </c>
      <c r="K77" s="76" t="s">
        <v>4396</v>
      </c>
      <c r="L77" s="76"/>
      <c r="M77" s="79">
        <v>46229</v>
      </c>
      <c r="N77" s="76" t="s">
        <v>4781</v>
      </c>
      <c r="O77" s="80" t="s">
        <v>4398</v>
      </c>
      <c r="P77" s="16">
        <v>17.7</v>
      </c>
      <c r="Q77" s="16" t="s">
        <v>172</v>
      </c>
      <c r="R77" s="16">
        <v>2.8</v>
      </c>
      <c r="S77" s="16" t="s">
        <v>1294</v>
      </c>
      <c r="T77" s="16" t="s">
        <v>4782</v>
      </c>
      <c r="U77" s="16" t="s">
        <v>172</v>
      </c>
      <c r="V77" s="16">
        <v>2.8</v>
      </c>
      <c r="W77" s="16" t="s">
        <v>4783</v>
      </c>
      <c r="X77" s="16" t="s">
        <v>902</v>
      </c>
      <c r="Y77" s="16">
        <v>2.8</v>
      </c>
      <c r="Z77" s="16" t="s">
        <v>4784</v>
      </c>
      <c r="AA77" s="16" t="s">
        <v>184</v>
      </c>
      <c r="AB77" s="16">
        <v>2.8</v>
      </c>
      <c r="AC77" s="16" t="s">
        <v>4785</v>
      </c>
    </row>
    <row r="78" spans="1:29" ht="30" customHeight="1" x14ac:dyDescent="0.25">
      <c r="A78" s="76" t="s">
        <v>401</v>
      </c>
      <c r="B78" s="76" t="s">
        <v>171</v>
      </c>
      <c r="C78" s="76" t="s">
        <v>172</v>
      </c>
      <c r="D78" s="76" t="s">
        <v>4393</v>
      </c>
      <c r="E78" s="76" t="s">
        <v>4759</v>
      </c>
      <c r="F78" s="71">
        <v>0</v>
      </c>
      <c r="G78" s="77">
        <v>38.384999999999998</v>
      </c>
      <c r="H78" s="77">
        <v>27.157</v>
      </c>
      <c r="I78" s="76" t="s">
        <v>4395</v>
      </c>
      <c r="J78" s="78">
        <v>60</v>
      </c>
      <c r="K78" s="76" t="s">
        <v>4396</v>
      </c>
      <c r="L78" s="76"/>
      <c r="M78" s="79">
        <v>46229</v>
      </c>
      <c r="N78" s="76" t="s">
        <v>4397</v>
      </c>
      <c r="O78" s="80" t="s">
        <v>4398</v>
      </c>
      <c r="P78" s="16">
        <v>19.399999999999999</v>
      </c>
      <c r="Q78" s="16" t="s">
        <v>280</v>
      </c>
      <c r="R78" s="16">
        <v>0.9</v>
      </c>
      <c r="S78" s="16" t="s">
        <v>1294</v>
      </c>
      <c r="T78" s="16" t="s">
        <v>4786</v>
      </c>
      <c r="U78" s="16" t="s">
        <v>280</v>
      </c>
      <c r="V78" s="16">
        <v>0.9</v>
      </c>
      <c r="W78" s="16" t="s">
        <v>4787</v>
      </c>
      <c r="X78" s="16" t="s">
        <v>284</v>
      </c>
      <c r="Y78" s="16">
        <v>1.3</v>
      </c>
      <c r="Z78" s="16" t="s">
        <v>4788</v>
      </c>
      <c r="AA78" s="16" t="s">
        <v>902</v>
      </c>
      <c r="AB78" s="16">
        <v>1.4</v>
      </c>
      <c r="AC78" s="16" t="s">
        <v>4789</v>
      </c>
    </row>
    <row r="79" spans="1:29" ht="30" customHeight="1" x14ac:dyDescent="0.25">
      <c r="A79" s="76" t="s">
        <v>403</v>
      </c>
      <c r="B79" s="76" t="s">
        <v>171</v>
      </c>
      <c r="C79" s="76" t="s">
        <v>172</v>
      </c>
      <c r="D79" s="76" t="s">
        <v>4393</v>
      </c>
      <c r="E79" s="76" t="s">
        <v>4759</v>
      </c>
      <c r="F79" s="71" t="s">
        <v>4790</v>
      </c>
      <c r="G79" s="77">
        <v>38.234855000000003</v>
      </c>
      <c r="H79" s="77">
        <v>27.157782999999998</v>
      </c>
      <c r="I79" s="76" t="s">
        <v>4395</v>
      </c>
      <c r="J79" s="78">
        <v>60</v>
      </c>
      <c r="K79" s="76" t="s">
        <v>4396</v>
      </c>
      <c r="L79" s="76"/>
      <c r="M79" s="79">
        <v>46229</v>
      </c>
      <c r="N79" s="76" t="s">
        <v>4791</v>
      </c>
      <c r="O79" s="80" t="s">
        <v>4398</v>
      </c>
      <c r="P79" s="16">
        <v>10.8</v>
      </c>
      <c r="Q79" s="16" t="s">
        <v>221</v>
      </c>
      <c r="R79" s="16">
        <v>4</v>
      </c>
      <c r="S79" s="16" t="s">
        <v>1294</v>
      </c>
      <c r="T79" s="16" t="s">
        <v>4792</v>
      </c>
      <c r="U79" s="16" t="s">
        <v>221</v>
      </c>
      <c r="V79" s="16">
        <v>4</v>
      </c>
      <c r="W79" s="16" t="s">
        <v>4793</v>
      </c>
      <c r="X79" s="16" t="s">
        <v>175</v>
      </c>
      <c r="Y79" s="16">
        <v>9.4</v>
      </c>
      <c r="Z79" s="16" t="s">
        <v>4794</v>
      </c>
      <c r="AA79" s="16" t="s">
        <v>187</v>
      </c>
      <c r="AB79" s="16">
        <v>9.5</v>
      </c>
      <c r="AC79" s="16" t="s">
        <v>4795</v>
      </c>
    </row>
    <row r="80" spans="1:29" ht="30" customHeight="1" x14ac:dyDescent="0.25">
      <c r="A80" s="76" t="s">
        <v>404</v>
      </c>
      <c r="B80" s="76" t="s">
        <v>171</v>
      </c>
      <c r="C80" s="76" t="s">
        <v>172</v>
      </c>
      <c r="D80" s="76" t="s">
        <v>4393</v>
      </c>
      <c r="E80" s="76" t="s">
        <v>4759</v>
      </c>
      <c r="F80" s="71" t="s">
        <v>4796</v>
      </c>
      <c r="G80" s="77">
        <v>38.398789999999998</v>
      </c>
      <c r="H80" s="77">
        <v>27.150739999999999</v>
      </c>
      <c r="I80" s="76" t="s">
        <v>4395</v>
      </c>
      <c r="J80" s="78">
        <v>60</v>
      </c>
      <c r="K80" s="76" t="s">
        <v>4396</v>
      </c>
      <c r="L80" s="76"/>
      <c r="M80" s="79">
        <v>46229</v>
      </c>
      <c r="N80" s="76" t="s">
        <v>4797</v>
      </c>
      <c r="O80" s="80" t="s">
        <v>4398</v>
      </c>
      <c r="P80" s="16">
        <v>42.2</v>
      </c>
      <c r="Q80" s="16" t="s">
        <v>277</v>
      </c>
      <c r="R80" s="16">
        <v>1.4</v>
      </c>
      <c r="S80" s="16" t="s">
        <v>1294</v>
      </c>
      <c r="T80" s="16" t="s">
        <v>4798</v>
      </c>
      <c r="U80" s="16" t="s">
        <v>277</v>
      </c>
      <c r="V80" s="16">
        <v>0.4</v>
      </c>
      <c r="W80" s="16" t="s">
        <v>4799</v>
      </c>
      <c r="X80" s="16" t="s">
        <v>284</v>
      </c>
      <c r="Y80" s="16">
        <v>0.5</v>
      </c>
      <c r="Z80" s="16" t="s">
        <v>4800</v>
      </c>
      <c r="AA80" s="16" t="s">
        <v>280</v>
      </c>
      <c r="AB80" s="16">
        <v>0.9</v>
      </c>
      <c r="AC80" s="16" t="s">
        <v>4801</v>
      </c>
    </row>
    <row r="81" spans="1:29" ht="30" customHeight="1" x14ac:dyDescent="0.25">
      <c r="A81" s="76" t="s">
        <v>405</v>
      </c>
      <c r="B81" s="76" t="s">
        <v>171</v>
      </c>
      <c r="C81" s="76" t="s">
        <v>172</v>
      </c>
      <c r="D81" s="76" t="s">
        <v>4393</v>
      </c>
      <c r="E81" s="76" t="s">
        <v>4759</v>
      </c>
      <c r="F81" s="71" t="s">
        <v>4802</v>
      </c>
      <c r="G81" s="77">
        <v>38.327286999999998</v>
      </c>
      <c r="H81" s="77">
        <v>27.124365999999998</v>
      </c>
      <c r="I81" s="76" t="s">
        <v>4395</v>
      </c>
      <c r="J81" s="78">
        <v>60</v>
      </c>
      <c r="K81" s="76" t="s">
        <v>4396</v>
      </c>
      <c r="L81" s="76"/>
      <c r="M81" s="79">
        <v>46229</v>
      </c>
      <c r="N81" s="76" t="s">
        <v>4803</v>
      </c>
      <c r="O81" s="80" t="s">
        <v>4398</v>
      </c>
      <c r="P81" s="16">
        <v>34.1</v>
      </c>
      <c r="Q81" s="16" t="s">
        <v>202</v>
      </c>
      <c r="R81" s="16">
        <v>1.4</v>
      </c>
      <c r="S81" s="16" t="s">
        <v>1294</v>
      </c>
      <c r="T81" s="16" t="s">
        <v>4804</v>
      </c>
      <c r="U81" s="16" t="s">
        <v>178</v>
      </c>
      <c r="V81" s="16">
        <v>0.4</v>
      </c>
      <c r="W81" s="16" t="s">
        <v>4805</v>
      </c>
      <c r="X81" s="16" t="s">
        <v>184</v>
      </c>
      <c r="Y81" s="16">
        <v>0.4</v>
      </c>
      <c r="Z81" s="16" t="s">
        <v>4806</v>
      </c>
      <c r="AA81" s="16" t="s">
        <v>181</v>
      </c>
      <c r="AB81" s="16">
        <v>0.6</v>
      </c>
      <c r="AC81" s="16" t="s">
        <v>4807</v>
      </c>
    </row>
    <row r="82" spans="1:29" ht="30" customHeight="1" x14ac:dyDescent="0.25">
      <c r="A82" s="76" t="s">
        <v>406</v>
      </c>
      <c r="B82" s="76" t="s">
        <v>171</v>
      </c>
      <c r="C82" s="76" t="s">
        <v>172</v>
      </c>
      <c r="D82" s="76" t="s">
        <v>4393</v>
      </c>
      <c r="E82" s="76" t="s">
        <v>4759</v>
      </c>
      <c r="F82" s="71">
        <v>0</v>
      </c>
      <c r="G82" s="77">
        <v>38.384</v>
      </c>
      <c r="H82" s="77">
        <v>27.157</v>
      </c>
      <c r="I82" s="76" t="s">
        <v>4395</v>
      </c>
      <c r="J82" s="78">
        <v>60</v>
      </c>
      <c r="K82" s="76" t="s">
        <v>4396</v>
      </c>
      <c r="L82" s="76"/>
      <c r="M82" s="79">
        <v>46229</v>
      </c>
      <c r="N82" s="76" t="s">
        <v>4397</v>
      </c>
      <c r="O82" s="80" t="s">
        <v>4398</v>
      </c>
      <c r="P82" s="16">
        <v>40.700000000000003</v>
      </c>
      <c r="Q82" s="16" t="s">
        <v>280</v>
      </c>
      <c r="R82" s="16">
        <v>0.9</v>
      </c>
      <c r="S82" s="16" t="s">
        <v>1294</v>
      </c>
      <c r="T82" s="16" t="s">
        <v>4808</v>
      </c>
      <c r="U82" s="16" t="s">
        <v>280</v>
      </c>
      <c r="V82" s="16">
        <v>0.9</v>
      </c>
      <c r="W82" s="16" t="s">
        <v>4809</v>
      </c>
      <c r="X82" s="16" t="s">
        <v>902</v>
      </c>
      <c r="Y82" s="16">
        <v>1.3</v>
      </c>
      <c r="Z82" s="16" t="s">
        <v>4810</v>
      </c>
      <c r="AA82" s="16" t="s">
        <v>284</v>
      </c>
      <c r="AB82" s="16">
        <v>1.4</v>
      </c>
      <c r="AC82" s="16" t="s">
        <v>4811</v>
      </c>
    </row>
    <row r="83" spans="1:29" ht="30" customHeight="1" x14ac:dyDescent="0.25">
      <c r="A83" s="76" t="s">
        <v>407</v>
      </c>
      <c r="B83" s="76" t="s">
        <v>171</v>
      </c>
      <c r="C83" s="76" t="s">
        <v>172</v>
      </c>
      <c r="D83" s="76" t="s">
        <v>4393</v>
      </c>
      <c r="E83" s="76" t="s">
        <v>4759</v>
      </c>
      <c r="F83" s="71">
        <v>0</v>
      </c>
      <c r="G83" s="77">
        <v>38.396999999999998</v>
      </c>
      <c r="H83" s="77">
        <v>27.172000000000001</v>
      </c>
      <c r="I83" s="76" t="s">
        <v>4395</v>
      </c>
      <c r="J83" s="78">
        <v>60</v>
      </c>
      <c r="K83" s="76" t="s">
        <v>4396</v>
      </c>
      <c r="L83" s="76"/>
      <c r="M83" s="79">
        <v>46229</v>
      </c>
      <c r="N83" s="76" t="s">
        <v>4397</v>
      </c>
      <c r="O83" s="80" t="s">
        <v>4398</v>
      </c>
      <c r="P83" s="16">
        <v>42.3</v>
      </c>
      <c r="Q83" s="16" t="s">
        <v>277</v>
      </c>
      <c r="R83" s="16">
        <v>1.5</v>
      </c>
      <c r="S83" s="16" t="s">
        <v>1294</v>
      </c>
      <c r="T83" s="16" t="s">
        <v>4812</v>
      </c>
      <c r="U83" s="16" t="s">
        <v>277</v>
      </c>
      <c r="V83" s="16">
        <v>1.5</v>
      </c>
      <c r="W83" s="16" t="s">
        <v>4813</v>
      </c>
      <c r="X83" s="16" t="s">
        <v>202</v>
      </c>
      <c r="Y83" s="16">
        <v>1.7</v>
      </c>
      <c r="Z83" s="16" t="s">
        <v>4814</v>
      </c>
      <c r="AA83" s="16" t="s">
        <v>280</v>
      </c>
      <c r="AB83" s="16">
        <v>1.9</v>
      </c>
      <c r="AC83" s="16" t="s">
        <v>4815</v>
      </c>
    </row>
    <row r="84" spans="1:29" ht="30" customHeight="1" x14ac:dyDescent="0.25">
      <c r="A84" s="76" t="s">
        <v>408</v>
      </c>
      <c r="B84" s="76" t="s">
        <v>171</v>
      </c>
      <c r="C84" s="76" t="s">
        <v>172</v>
      </c>
      <c r="D84" s="76" t="s">
        <v>4393</v>
      </c>
      <c r="E84" s="76" t="s">
        <v>4759</v>
      </c>
      <c r="F84" s="71" t="s">
        <v>4816</v>
      </c>
      <c r="G84" s="77">
        <v>38.300173000000001</v>
      </c>
      <c r="H84" s="77">
        <v>27.177341999999999</v>
      </c>
      <c r="I84" s="76" t="s">
        <v>4395</v>
      </c>
      <c r="J84" s="78">
        <v>60</v>
      </c>
      <c r="K84" s="76" t="s">
        <v>4396</v>
      </c>
      <c r="L84" s="76"/>
      <c r="M84" s="79">
        <v>46229</v>
      </c>
      <c r="N84" s="76" t="s">
        <v>4817</v>
      </c>
      <c r="O84" s="80" t="s">
        <v>4398</v>
      </c>
      <c r="P84" s="16">
        <v>31.8</v>
      </c>
      <c r="Q84" s="16" t="s">
        <v>902</v>
      </c>
      <c r="R84" s="16">
        <v>1</v>
      </c>
      <c r="S84" s="16" t="s">
        <v>1294</v>
      </c>
      <c r="T84" s="16" t="s">
        <v>4818</v>
      </c>
      <c r="U84" s="16" t="s">
        <v>175</v>
      </c>
      <c r="V84" s="16">
        <v>4.3</v>
      </c>
      <c r="W84" s="16" t="s">
        <v>4819</v>
      </c>
      <c r="X84" s="16" t="s">
        <v>187</v>
      </c>
      <c r="Y84" s="16">
        <v>4.5</v>
      </c>
      <c r="Z84" s="16" t="s">
        <v>4820</v>
      </c>
      <c r="AA84" s="16" t="s">
        <v>190</v>
      </c>
      <c r="AB84" s="16">
        <v>4.7</v>
      </c>
      <c r="AC84" s="16" t="s">
        <v>4821</v>
      </c>
    </row>
    <row r="85" spans="1:29" ht="30" customHeight="1" x14ac:dyDescent="0.25">
      <c r="A85" s="76" t="s">
        <v>409</v>
      </c>
      <c r="B85" s="76" t="s">
        <v>171</v>
      </c>
      <c r="C85" s="76" t="s">
        <v>172</v>
      </c>
      <c r="D85" s="76" t="s">
        <v>4393</v>
      </c>
      <c r="E85" s="76" t="s">
        <v>4759</v>
      </c>
      <c r="F85" s="71" t="s">
        <v>4822</v>
      </c>
      <c r="G85" s="77">
        <v>38.367111000000001</v>
      </c>
      <c r="H85" s="77">
        <v>27.118648</v>
      </c>
      <c r="I85" s="76" t="s">
        <v>4395</v>
      </c>
      <c r="J85" s="78">
        <v>60</v>
      </c>
      <c r="K85" s="76" t="s">
        <v>4396</v>
      </c>
      <c r="L85" s="76"/>
      <c r="M85" s="79">
        <v>46229</v>
      </c>
      <c r="N85" s="76" t="s">
        <v>4823</v>
      </c>
      <c r="O85" s="80" t="s">
        <v>4398</v>
      </c>
      <c r="P85" s="16">
        <v>38.5</v>
      </c>
      <c r="Q85" s="16" t="s">
        <v>277</v>
      </c>
      <c r="R85" s="16">
        <v>1.2</v>
      </c>
      <c r="S85" s="16" t="s">
        <v>1294</v>
      </c>
      <c r="T85" s="16" t="s">
        <v>4824</v>
      </c>
      <c r="U85" s="16" t="s">
        <v>169</v>
      </c>
      <c r="V85" s="16">
        <v>1.3</v>
      </c>
      <c r="W85" s="16" t="s">
        <v>4825</v>
      </c>
      <c r="X85" s="16" t="s">
        <v>902</v>
      </c>
      <c r="Y85" s="16">
        <v>2.9</v>
      </c>
      <c r="Z85" s="16" t="s">
        <v>4826</v>
      </c>
      <c r="AA85" s="16" t="s">
        <v>129</v>
      </c>
      <c r="AB85" s="16">
        <v>3.2</v>
      </c>
      <c r="AC85" s="16" t="s">
        <v>4827</v>
      </c>
    </row>
    <row r="86" spans="1:29" ht="30" customHeight="1" x14ac:dyDescent="0.25">
      <c r="A86" s="76" t="s">
        <v>410</v>
      </c>
      <c r="B86" s="76" t="s">
        <v>171</v>
      </c>
      <c r="C86" s="76" t="s">
        <v>172</v>
      </c>
      <c r="D86" s="76" t="s">
        <v>4393</v>
      </c>
      <c r="E86" s="76" t="s">
        <v>4759</v>
      </c>
      <c r="F86" s="71" t="s">
        <v>4828</v>
      </c>
      <c r="G86" s="77">
        <v>38.387518999999998</v>
      </c>
      <c r="H86" s="77">
        <v>27.122399999999999</v>
      </c>
      <c r="I86" s="76" t="s">
        <v>4395</v>
      </c>
      <c r="J86" s="78">
        <v>60</v>
      </c>
      <c r="K86" s="76" t="s">
        <v>4396</v>
      </c>
      <c r="L86" s="76"/>
      <c r="M86" s="79">
        <v>46229</v>
      </c>
      <c r="N86" s="76" t="s">
        <v>4829</v>
      </c>
      <c r="O86" s="80" t="s">
        <v>4398</v>
      </c>
      <c r="P86" s="16">
        <v>40.700000000000003</v>
      </c>
      <c r="Q86" s="16" t="s">
        <v>277</v>
      </c>
      <c r="R86" s="16">
        <v>1.2</v>
      </c>
      <c r="S86" s="16" t="s">
        <v>1294</v>
      </c>
      <c r="T86" s="16" t="s">
        <v>4830</v>
      </c>
      <c r="U86" s="16" t="s">
        <v>160</v>
      </c>
      <c r="V86" s="16">
        <v>1.1000000000000001</v>
      </c>
      <c r="W86" s="16" t="s">
        <v>4831</v>
      </c>
      <c r="X86" s="16" t="s">
        <v>129</v>
      </c>
      <c r="Y86" s="16">
        <v>1.7</v>
      </c>
      <c r="Z86" s="16" t="s">
        <v>4832</v>
      </c>
      <c r="AA86" s="16" t="s">
        <v>274</v>
      </c>
      <c r="AB86" s="16">
        <v>1.8</v>
      </c>
      <c r="AC86" s="16" t="s">
        <v>4833</v>
      </c>
    </row>
    <row r="87" spans="1:29" ht="30" customHeight="1" x14ac:dyDescent="0.25">
      <c r="A87" s="76" t="s">
        <v>411</v>
      </c>
      <c r="B87" s="76" t="s">
        <v>171</v>
      </c>
      <c r="C87" s="76" t="s">
        <v>172</v>
      </c>
      <c r="D87" s="76" t="s">
        <v>4393</v>
      </c>
      <c r="E87" s="76" t="s">
        <v>4759</v>
      </c>
      <c r="F87" s="71" t="s">
        <v>4834</v>
      </c>
      <c r="G87" s="77">
        <v>38.337403000000002</v>
      </c>
      <c r="H87" s="77">
        <v>27.104068999999999</v>
      </c>
      <c r="I87" s="76" t="s">
        <v>4395</v>
      </c>
      <c r="J87" s="78">
        <v>60</v>
      </c>
      <c r="K87" s="76" t="s">
        <v>4396</v>
      </c>
      <c r="L87" s="76"/>
      <c r="M87" s="79">
        <v>46229</v>
      </c>
      <c r="N87" s="76" t="s">
        <v>4835</v>
      </c>
      <c r="O87" s="80" t="s">
        <v>4398</v>
      </c>
      <c r="P87" s="16">
        <v>35.1</v>
      </c>
      <c r="Q87" s="16" t="s">
        <v>902</v>
      </c>
      <c r="R87" s="16">
        <v>0.8</v>
      </c>
      <c r="S87" s="16" t="s">
        <v>1294</v>
      </c>
      <c r="T87" s="16" t="s">
        <v>4836</v>
      </c>
      <c r="U87" s="16" t="s">
        <v>184</v>
      </c>
      <c r="V87" s="16">
        <v>1.7</v>
      </c>
      <c r="W87" s="16" t="s">
        <v>4837</v>
      </c>
      <c r="X87" s="16" t="s">
        <v>178</v>
      </c>
      <c r="Y87" s="16">
        <v>2.2000000000000002</v>
      </c>
      <c r="Z87" s="16" t="s">
        <v>4838</v>
      </c>
      <c r="AA87" s="16" t="s">
        <v>181</v>
      </c>
      <c r="AB87" s="16">
        <v>2.7</v>
      </c>
      <c r="AC87" s="16" t="s">
        <v>4839</v>
      </c>
    </row>
    <row r="88" spans="1:29" ht="30" customHeight="1" x14ac:dyDescent="0.25">
      <c r="A88" s="76" t="s">
        <v>413</v>
      </c>
      <c r="B88" s="76" t="s">
        <v>174</v>
      </c>
      <c r="C88" s="76" t="s">
        <v>175</v>
      </c>
      <c r="D88" s="76" t="s">
        <v>4393</v>
      </c>
      <c r="E88" s="76" t="s">
        <v>4840</v>
      </c>
      <c r="F88" s="71">
        <v>0</v>
      </c>
      <c r="G88" s="77">
        <v>38.377000000000002</v>
      </c>
      <c r="H88" s="77">
        <v>27.184999999999999</v>
      </c>
      <c r="I88" s="76" t="s">
        <v>4395</v>
      </c>
      <c r="J88" s="78">
        <v>60</v>
      </c>
      <c r="K88" s="76" t="s">
        <v>4396</v>
      </c>
      <c r="L88" s="76"/>
      <c r="M88" s="79">
        <v>46229</v>
      </c>
      <c r="N88" s="76" t="s">
        <v>4397</v>
      </c>
      <c r="O88" s="80" t="s">
        <v>4398</v>
      </c>
      <c r="P88" s="16">
        <v>7.4</v>
      </c>
      <c r="Q88" s="16" t="s">
        <v>193</v>
      </c>
      <c r="R88" s="16">
        <v>2.2999999999999998</v>
      </c>
      <c r="S88" s="16" t="s">
        <v>1294</v>
      </c>
      <c r="T88" s="16" t="s">
        <v>4841</v>
      </c>
      <c r="U88" s="16" t="s">
        <v>193</v>
      </c>
      <c r="V88" s="16">
        <v>2.2999999999999998</v>
      </c>
      <c r="W88" s="16" t="s">
        <v>4842</v>
      </c>
      <c r="X88" s="16" t="s">
        <v>902</v>
      </c>
      <c r="Y88" s="16">
        <v>3</v>
      </c>
      <c r="Z88" s="16" t="s">
        <v>4843</v>
      </c>
      <c r="AA88" s="16" t="s">
        <v>280</v>
      </c>
      <c r="AB88" s="16">
        <v>3.3</v>
      </c>
      <c r="AC88" s="16" t="s">
        <v>4844</v>
      </c>
    </row>
    <row r="89" spans="1:29" ht="30" customHeight="1" x14ac:dyDescent="0.25">
      <c r="A89" s="76" t="s">
        <v>414</v>
      </c>
      <c r="B89" s="76" t="s">
        <v>174</v>
      </c>
      <c r="C89" s="76" t="s">
        <v>175</v>
      </c>
      <c r="D89" s="76" t="s">
        <v>4393</v>
      </c>
      <c r="E89" s="76" t="s">
        <v>4840</v>
      </c>
      <c r="F89" s="71" t="s">
        <v>4845</v>
      </c>
      <c r="G89" s="77">
        <v>38.351771999999997</v>
      </c>
      <c r="H89" s="77">
        <v>27.124469999999999</v>
      </c>
      <c r="I89" s="76" t="s">
        <v>4395</v>
      </c>
      <c r="J89" s="78">
        <v>60</v>
      </c>
      <c r="K89" s="76" t="s">
        <v>4396</v>
      </c>
      <c r="L89" s="76"/>
      <c r="M89" s="79">
        <v>46229</v>
      </c>
      <c r="N89" s="76" t="s">
        <v>4846</v>
      </c>
      <c r="O89" s="80" t="s">
        <v>4398</v>
      </c>
      <c r="P89" s="16">
        <v>3</v>
      </c>
      <c r="Q89" s="16" t="s">
        <v>202</v>
      </c>
      <c r="R89" s="16">
        <v>3.6</v>
      </c>
      <c r="S89" s="16" t="s">
        <v>1294</v>
      </c>
      <c r="T89" s="16" t="s">
        <v>4847</v>
      </c>
      <c r="U89" s="16" t="s">
        <v>184</v>
      </c>
      <c r="V89" s="16">
        <v>2.6</v>
      </c>
      <c r="W89" s="16" t="s">
        <v>4848</v>
      </c>
      <c r="X89" s="16" t="s">
        <v>169</v>
      </c>
      <c r="Y89" s="16">
        <v>2.9</v>
      </c>
      <c r="Z89" s="16" t="s">
        <v>4849</v>
      </c>
      <c r="AA89" s="16" t="s">
        <v>172</v>
      </c>
      <c r="AB89" s="16">
        <v>3</v>
      </c>
      <c r="AC89" s="16" t="s">
        <v>4847</v>
      </c>
    </row>
    <row r="90" spans="1:29" ht="30" customHeight="1" x14ac:dyDescent="0.25">
      <c r="A90" s="76" t="s">
        <v>416</v>
      </c>
      <c r="B90" s="76" t="s">
        <v>174</v>
      </c>
      <c r="C90" s="76" t="s">
        <v>175</v>
      </c>
      <c r="D90" s="76" t="s">
        <v>4393</v>
      </c>
      <c r="E90" s="76" t="s">
        <v>4840</v>
      </c>
      <c r="F90" s="71">
        <v>0</v>
      </c>
      <c r="G90" s="77">
        <v>38.375999999999998</v>
      </c>
      <c r="H90" s="77">
        <v>27.184999999999999</v>
      </c>
      <c r="I90" s="76" t="s">
        <v>4395</v>
      </c>
      <c r="J90" s="78">
        <v>60</v>
      </c>
      <c r="K90" s="76" t="s">
        <v>4396</v>
      </c>
      <c r="L90" s="76"/>
      <c r="M90" s="79">
        <v>46229</v>
      </c>
      <c r="N90" s="76" t="s">
        <v>4397</v>
      </c>
      <c r="O90" s="80" t="s">
        <v>4398</v>
      </c>
      <c r="P90" s="16">
        <v>7.3</v>
      </c>
      <c r="Q90" s="16" t="s">
        <v>193</v>
      </c>
      <c r="R90" s="16">
        <v>2.2999999999999998</v>
      </c>
      <c r="S90" s="16" t="s">
        <v>1294</v>
      </c>
      <c r="T90" s="16" t="s">
        <v>4850</v>
      </c>
      <c r="U90" s="16" t="s">
        <v>193</v>
      </c>
      <c r="V90" s="16">
        <v>2.2999999999999998</v>
      </c>
      <c r="W90" s="16" t="s">
        <v>4851</v>
      </c>
      <c r="X90" s="16" t="s">
        <v>902</v>
      </c>
      <c r="Y90" s="16">
        <v>3</v>
      </c>
      <c r="Z90" s="16" t="s">
        <v>4852</v>
      </c>
      <c r="AA90" s="16" t="s">
        <v>280</v>
      </c>
      <c r="AB90" s="16">
        <v>3.4</v>
      </c>
      <c r="AC90" s="16" t="s">
        <v>4853</v>
      </c>
    </row>
    <row r="91" spans="1:29" ht="30" customHeight="1" x14ac:dyDescent="0.25">
      <c r="A91" s="76" t="s">
        <v>417</v>
      </c>
      <c r="B91" s="76" t="s">
        <v>174</v>
      </c>
      <c r="C91" s="76" t="s">
        <v>175</v>
      </c>
      <c r="D91" s="76" t="s">
        <v>4393</v>
      </c>
      <c r="E91" s="76" t="s">
        <v>4840</v>
      </c>
      <c r="F91" s="71">
        <v>0</v>
      </c>
      <c r="G91" s="77">
        <v>38.386000000000003</v>
      </c>
      <c r="H91" s="77">
        <v>27.2</v>
      </c>
      <c r="I91" s="76" t="s">
        <v>4395</v>
      </c>
      <c r="J91" s="78">
        <v>60</v>
      </c>
      <c r="K91" s="76" t="s">
        <v>4396</v>
      </c>
      <c r="L91" s="76"/>
      <c r="M91" s="79">
        <v>46229</v>
      </c>
      <c r="N91" s="76" t="s">
        <v>4397</v>
      </c>
      <c r="O91" s="80" t="s">
        <v>4398</v>
      </c>
      <c r="P91" s="16">
        <v>9</v>
      </c>
      <c r="Q91" s="16" t="s">
        <v>193</v>
      </c>
      <c r="R91" s="16">
        <v>3.9</v>
      </c>
      <c r="S91" s="16" t="s">
        <v>1294</v>
      </c>
      <c r="T91" s="16" t="s">
        <v>4854</v>
      </c>
      <c r="U91" s="16" t="s">
        <v>193</v>
      </c>
      <c r="V91" s="16">
        <v>3.9</v>
      </c>
      <c r="W91" s="16" t="s">
        <v>4855</v>
      </c>
      <c r="X91" s="16" t="s">
        <v>202</v>
      </c>
      <c r="Y91" s="16">
        <v>4</v>
      </c>
      <c r="Z91" s="16" t="s">
        <v>4856</v>
      </c>
      <c r="AA91" s="16" t="s">
        <v>277</v>
      </c>
      <c r="AB91" s="16">
        <v>4.2</v>
      </c>
      <c r="AC91" s="16" t="s">
        <v>4857</v>
      </c>
    </row>
    <row r="92" spans="1:29" ht="30" customHeight="1" x14ac:dyDescent="0.25">
      <c r="A92" s="76" t="s">
        <v>418</v>
      </c>
      <c r="B92" s="76" t="s">
        <v>174</v>
      </c>
      <c r="C92" s="76" t="s">
        <v>175</v>
      </c>
      <c r="D92" s="76" t="s">
        <v>4393</v>
      </c>
      <c r="E92" s="76" t="s">
        <v>4840</v>
      </c>
      <c r="F92" s="71">
        <v>0</v>
      </c>
      <c r="G92" s="77">
        <v>38.371000000000002</v>
      </c>
      <c r="H92" s="77">
        <v>27.184999999999999</v>
      </c>
      <c r="I92" s="76" t="s">
        <v>4395</v>
      </c>
      <c r="J92" s="78">
        <v>60</v>
      </c>
      <c r="K92" s="76" t="s">
        <v>4396</v>
      </c>
      <c r="L92" s="76"/>
      <c r="M92" s="79">
        <v>46229</v>
      </c>
      <c r="N92" s="76" t="s">
        <v>4397</v>
      </c>
      <c r="O92" s="80" t="s">
        <v>4398</v>
      </c>
      <c r="P92" s="16">
        <v>6.8</v>
      </c>
      <c r="Q92" s="16" t="s">
        <v>193</v>
      </c>
      <c r="R92" s="16">
        <v>2.2000000000000002</v>
      </c>
      <c r="S92" s="16" t="s">
        <v>1294</v>
      </c>
      <c r="T92" s="16" t="s">
        <v>4858</v>
      </c>
      <c r="U92" s="16" t="s">
        <v>193</v>
      </c>
      <c r="V92" s="16">
        <v>2.2000000000000002</v>
      </c>
      <c r="W92" s="16" t="s">
        <v>4859</v>
      </c>
      <c r="X92" s="16" t="s">
        <v>902</v>
      </c>
      <c r="Y92" s="16">
        <v>3</v>
      </c>
      <c r="Z92" s="16" t="s">
        <v>4860</v>
      </c>
      <c r="AA92" s="16" t="s">
        <v>280</v>
      </c>
      <c r="AB92" s="16">
        <v>3.7</v>
      </c>
      <c r="AC92" s="16" t="s">
        <v>4861</v>
      </c>
    </row>
    <row r="93" spans="1:29" ht="30" customHeight="1" x14ac:dyDescent="0.25">
      <c r="A93" s="76" t="s">
        <v>419</v>
      </c>
      <c r="B93" s="76" t="s">
        <v>174</v>
      </c>
      <c r="C93" s="76" t="s">
        <v>175</v>
      </c>
      <c r="D93" s="76" t="s">
        <v>4393</v>
      </c>
      <c r="E93" s="76" t="s">
        <v>4840</v>
      </c>
      <c r="F93" s="71" t="s">
        <v>4862</v>
      </c>
      <c r="G93" s="77">
        <v>38.322501000000003</v>
      </c>
      <c r="H93" s="77">
        <v>27.133934</v>
      </c>
      <c r="I93" s="76" t="s">
        <v>4395</v>
      </c>
      <c r="J93" s="78">
        <v>60</v>
      </c>
      <c r="K93" s="76" t="s">
        <v>4396</v>
      </c>
      <c r="L93" s="76"/>
      <c r="M93" s="79">
        <v>46229</v>
      </c>
      <c r="N93" s="76" t="s">
        <v>4863</v>
      </c>
      <c r="O93" s="80" t="s">
        <v>4398</v>
      </c>
      <c r="P93" s="16">
        <v>0.4</v>
      </c>
      <c r="Q93" s="16" t="s">
        <v>202</v>
      </c>
      <c r="R93" s="16">
        <v>3.7</v>
      </c>
      <c r="S93" s="16" t="s">
        <v>1294</v>
      </c>
      <c r="T93" s="16" t="s">
        <v>4864</v>
      </c>
      <c r="U93" s="16" t="s">
        <v>190</v>
      </c>
      <c r="V93" s="16">
        <v>0.3</v>
      </c>
      <c r="W93" s="16" t="s">
        <v>4865</v>
      </c>
      <c r="X93" s="16" t="s">
        <v>172</v>
      </c>
      <c r="Y93" s="16">
        <v>0.4</v>
      </c>
      <c r="Z93" s="16" t="s">
        <v>4864</v>
      </c>
      <c r="AA93" s="16" t="s">
        <v>181</v>
      </c>
      <c r="AB93" s="16">
        <v>0.4</v>
      </c>
      <c r="AC93" s="16" t="s">
        <v>4866</v>
      </c>
    </row>
    <row r="94" spans="1:29" ht="30" customHeight="1" x14ac:dyDescent="0.25">
      <c r="A94" s="76" t="s">
        <v>421</v>
      </c>
      <c r="B94" s="76" t="s">
        <v>174</v>
      </c>
      <c r="C94" s="76" t="s">
        <v>175</v>
      </c>
      <c r="D94" s="76" t="s">
        <v>4393</v>
      </c>
      <c r="E94" s="76" t="s">
        <v>4840</v>
      </c>
      <c r="F94" s="71">
        <v>0</v>
      </c>
      <c r="G94" s="77">
        <v>38.375</v>
      </c>
      <c r="H94" s="77">
        <v>27.184999999999999</v>
      </c>
      <c r="I94" s="76" t="s">
        <v>4395</v>
      </c>
      <c r="J94" s="78">
        <v>60</v>
      </c>
      <c r="K94" s="76" t="s">
        <v>4396</v>
      </c>
      <c r="L94" s="76"/>
      <c r="M94" s="79">
        <v>46229</v>
      </c>
      <c r="N94" s="76" t="s">
        <v>4397</v>
      </c>
      <c r="O94" s="80" t="s">
        <v>4398</v>
      </c>
      <c r="P94" s="16">
        <v>7.2</v>
      </c>
      <c r="Q94" s="16" t="s">
        <v>193</v>
      </c>
      <c r="R94" s="16">
        <v>2.2999999999999998</v>
      </c>
      <c r="S94" s="16" t="s">
        <v>1294</v>
      </c>
      <c r="T94" s="16" t="s">
        <v>4867</v>
      </c>
      <c r="U94" s="16" t="s">
        <v>193</v>
      </c>
      <c r="V94" s="16">
        <v>2.2999999999999998</v>
      </c>
      <c r="W94" s="16" t="s">
        <v>4868</v>
      </c>
      <c r="X94" s="16" t="s">
        <v>902</v>
      </c>
      <c r="Y94" s="16">
        <v>3</v>
      </c>
      <c r="Z94" s="16" t="s">
        <v>4869</v>
      </c>
      <c r="AA94" s="16" t="s">
        <v>280</v>
      </c>
      <c r="AB94" s="16">
        <v>3.5</v>
      </c>
      <c r="AC94" s="16" t="s">
        <v>4870</v>
      </c>
    </row>
    <row r="95" spans="1:29" ht="30" customHeight="1" x14ac:dyDescent="0.25">
      <c r="A95" s="76" t="s">
        <v>4871</v>
      </c>
      <c r="B95" s="76" t="s">
        <v>177</v>
      </c>
      <c r="C95" s="76" t="s">
        <v>178</v>
      </c>
      <c r="D95" s="76" t="s">
        <v>4393</v>
      </c>
      <c r="E95" s="76" t="s">
        <v>4872</v>
      </c>
      <c r="F95" s="71">
        <v>0</v>
      </c>
      <c r="G95" s="77">
        <v>38.375</v>
      </c>
      <c r="H95" s="77">
        <v>27.224</v>
      </c>
      <c r="I95" s="76" t="s">
        <v>4395</v>
      </c>
      <c r="J95" s="78">
        <v>60</v>
      </c>
      <c r="K95" s="76" t="s">
        <v>4396</v>
      </c>
      <c r="L95" s="76"/>
      <c r="M95" s="79">
        <v>46229</v>
      </c>
      <c r="N95" s="76" t="s">
        <v>4397</v>
      </c>
      <c r="O95" s="80" t="s">
        <v>4398</v>
      </c>
      <c r="P95" s="16">
        <v>9.6999999999999993</v>
      </c>
      <c r="Q95" s="16" t="s">
        <v>193</v>
      </c>
      <c r="R95" s="16">
        <v>5.6</v>
      </c>
      <c r="S95" s="16" t="s">
        <v>1294</v>
      </c>
      <c r="T95" s="16" t="s">
        <v>4873</v>
      </c>
      <c r="U95" s="16" t="s">
        <v>193</v>
      </c>
      <c r="V95" s="16">
        <v>5.6</v>
      </c>
      <c r="W95" s="16" t="s">
        <v>4874</v>
      </c>
      <c r="X95" s="16" t="s">
        <v>202</v>
      </c>
      <c r="Y95" s="16">
        <v>6.4</v>
      </c>
      <c r="Z95" s="16" t="s">
        <v>4875</v>
      </c>
      <c r="AA95" s="16" t="s">
        <v>902</v>
      </c>
      <c r="AB95" s="16">
        <v>6.4</v>
      </c>
      <c r="AC95" s="16" t="s">
        <v>4876</v>
      </c>
    </row>
    <row r="96" spans="1:29" ht="30" customHeight="1" x14ac:dyDescent="0.25">
      <c r="A96" s="76" t="s">
        <v>425</v>
      </c>
      <c r="B96" s="76" t="s">
        <v>177</v>
      </c>
      <c r="C96" s="76" t="s">
        <v>178</v>
      </c>
      <c r="D96" s="76" t="s">
        <v>4393</v>
      </c>
      <c r="E96" s="76" t="s">
        <v>4872</v>
      </c>
      <c r="F96" s="71" t="s">
        <v>4877</v>
      </c>
      <c r="G96" s="77">
        <v>38.321556000000001</v>
      </c>
      <c r="H96" s="77">
        <v>27.129369000000001</v>
      </c>
      <c r="I96" s="76" t="s">
        <v>4395</v>
      </c>
      <c r="J96" s="78">
        <v>60</v>
      </c>
      <c r="K96" s="76" t="s">
        <v>4396</v>
      </c>
      <c r="L96" s="76"/>
      <c r="M96" s="79">
        <v>46229</v>
      </c>
      <c r="N96" s="76" t="s">
        <v>4878</v>
      </c>
      <c r="O96" s="80" t="s">
        <v>4398</v>
      </c>
      <c r="P96" s="16">
        <v>0.5</v>
      </c>
      <c r="Q96" s="16" t="s">
        <v>258</v>
      </c>
      <c r="R96" s="16">
        <v>5.5</v>
      </c>
      <c r="S96" s="16" t="s">
        <v>1294</v>
      </c>
      <c r="T96" s="16" t="s">
        <v>4879</v>
      </c>
      <c r="U96" s="16" t="s">
        <v>190</v>
      </c>
      <c r="V96" s="16">
        <v>0.2</v>
      </c>
      <c r="W96" s="16" t="s">
        <v>4880</v>
      </c>
      <c r="X96" s="16" t="s">
        <v>181</v>
      </c>
      <c r="Y96" s="16">
        <v>0.2</v>
      </c>
      <c r="Z96" s="16" t="s">
        <v>4881</v>
      </c>
      <c r="AA96" s="16" t="s">
        <v>187</v>
      </c>
      <c r="AB96" s="16">
        <v>0.5</v>
      </c>
      <c r="AC96" s="16" t="s">
        <v>4882</v>
      </c>
    </row>
    <row r="97" spans="1:29" ht="30" customHeight="1" x14ac:dyDescent="0.25">
      <c r="A97" s="76" t="s">
        <v>426</v>
      </c>
      <c r="B97" s="76" t="s">
        <v>177</v>
      </c>
      <c r="C97" s="76" t="s">
        <v>178</v>
      </c>
      <c r="D97" s="76" t="s">
        <v>4393</v>
      </c>
      <c r="E97" s="76" t="s">
        <v>4872</v>
      </c>
      <c r="F97" s="71" t="s">
        <v>4883</v>
      </c>
      <c r="G97" s="77">
        <v>38.294071000000002</v>
      </c>
      <c r="H97" s="77">
        <v>27.173912999999999</v>
      </c>
      <c r="I97" s="76" t="s">
        <v>4395</v>
      </c>
      <c r="J97" s="78">
        <v>60</v>
      </c>
      <c r="K97" s="76" t="s">
        <v>4396</v>
      </c>
      <c r="L97" s="76"/>
      <c r="M97" s="79">
        <v>46229</v>
      </c>
      <c r="N97" s="76" t="s">
        <v>4884</v>
      </c>
      <c r="O97" s="80" t="s">
        <v>4398</v>
      </c>
      <c r="P97" s="16">
        <v>5.0999999999999996</v>
      </c>
      <c r="Q97" s="16" t="s">
        <v>193</v>
      </c>
      <c r="R97" s="16">
        <v>5</v>
      </c>
      <c r="S97" s="16" t="s">
        <v>1294</v>
      </c>
      <c r="T97" s="16" t="s">
        <v>4885</v>
      </c>
      <c r="U97" s="16" t="s">
        <v>175</v>
      </c>
      <c r="V97" s="16">
        <v>4.4000000000000004</v>
      </c>
      <c r="W97" s="16" t="s">
        <v>4886</v>
      </c>
      <c r="X97" s="16" t="s">
        <v>187</v>
      </c>
      <c r="Y97" s="16">
        <v>4.5999999999999996</v>
      </c>
      <c r="Z97" s="16" t="s">
        <v>4887</v>
      </c>
      <c r="AA97" s="16" t="s">
        <v>190</v>
      </c>
      <c r="AB97" s="16">
        <v>4.9000000000000004</v>
      </c>
      <c r="AC97" s="16" t="s">
        <v>4888</v>
      </c>
    </row>
    <row r="98" spans="1:29" ht="30" customHeight="1" x14ac:dyDescent="0.25">
      <c r="A98" s="76" t="s">
        <v>428</v>
      </c>
      <c r="B98" s="76" t="s">
        <v>177</v>
      </c>
      <c r="C98" s="76" t="s">
        <v>178</v>
      </c>
      <c r="D98" s="76" t="s">
        <v>4393</v>
      </c>
      <c r="E98" s="76" t="s">
        <v>4872</v>
      </c>
      <c r="F98" s="71" t="s">
        <v>4889</v>
      </c>
      <c r="G98" s="77">
        <v>38.373897999999997</v>
      </c>
      <c r="H98" s="77">
        <v>27.147210999999999</v>
      </c>
      <c r="I98" s="76" t="s">
        <v>4395</v>
      </c>
      <c r="J98" s="78">
        <v>60</v>
      </c>
      <c r="K98" s="76" t="s">
        <v>4396</v>
      </c>
      <c r="L98" s="76"/>
      <c r="M98" s="79">
        <v>46229</v>
      </c>
      <c r="N98" s="76" t="s">
        <v>4890</v>
      </c>
      <c r="O98" s="80" t="s">
        <v>4398</v>
      </c>
      <c r="P98" s="16">
        <v>5.5</v>
      </c>
      <c r="Q98" s="16" t="s">
        <v>258</v>
      </c>
      <c r="R98" s="16">
        <v>5.4</v>
      </c>
      <c r="S98" s="16" t="s">
        <v>1294</v>
      </c>
      <c r="T98" s="16" t="s">
        <v>4891</v>
      </c>
      <c r="U98" s="16" t="s">
        <v>902</v>
      </c>
      <c r="V98" s="16">
        <v>0.3</v>
      </c>
      <c r="W98" s="16" t="s">
        <v>4892</v>
      </c>
      <c r="X98" s="16" t="s">
        <v>193</v>
      </c>
      <c r="Y98" s="16">
        <v>1.1000000000000001</v>
      </c>
      <c r="Z98" s="16" t="s">
        <v>4893</v>
      </c>
      <c r="AA98" s="16" t="s">
        <v>280</v>
      </c>
      <c r="AB98" s="16">
        <v>1.9</v>
      </c>
      <c r="AC98" s="16" t="s">
        <v>4894</v>
      </c>
    </row>
    <row r="99" spans="1:29" ht="30" customHeight="1" x14ac:dyDescent="0.25">
      <c r="A99" s="76" t="s">
        <v>430</v>
      </c>
      <c r="B99" s="76" t="s">
        <v>177</v>
      </c>
      <c r="C99" s="76" t="s">
        <v>178</v>
      </c>
      <c r="D99" s="76" t="s">
        <v>4393</v>
      </c>
      <c r="E99" s="76" t="s">
        <v>4872</v>
      </c>
      <c r="F99" s="71">
        <v>0</v>
      </c>
      <c r="G99" s="77">
        <v>38.377000000000002</v>
      </c>
      <c r="H99" s="77">
        <v>27.216999999999999</v>
      </c>
      <c r="I99" s="76" t="s">
        <v>4395</v>
      </c>
      <c r="J99" s="78">
        <v>60</v>
      </c>
      <c r="K99" s="76" t="s">
        <v>4396</v>
      </c>
      <c r="L99" s="76"/>
      <c r="M99" s="79">
        <v>46229</v>
      </c>
      <c r="N99" s="76" t="s">
        <v>4397</v>
      </c>
      <c r="O99" s="80" t="s">
        <v>4398</v>
      </c>
      <c r="P99" s="16">
        <v>9.4</v>
      </c>
      <c r="Q99" s="16" t="s">
        <v>193</v>
      </c>
      <c r="R99" s="16">
        <v>5.0999999999999996</v>
      </c>
      <c r="S99" s="16" t="s">
        <v>1294</v>
      </c>
      <c r="T99" s="16" t="s">
        <v>4895</v>
      </c>
      <c r="U99" s="16" t="s">
        <v>193</v>
      </c>
      <c r="V99" s="16">
        <v>5.0999999999999996</v>
      </c>
      <c r="W99" s="16" t="s">
        <v>4896</v>
      </c>
      <c r="X99" s="16" t="s">
        <v>202</v>
      </c>
      <c r="Y99" s="16">
        <v>5.8</v>
      </c>
      <c r="Z99" s="16" t="s">
        <v>4897</v>
      </c>
      <c r="AA99" s="16" t="s">
        <v>902</v>
      </c>
      <c r="AB99" s="16">
        <v>5.8</v>
      </c>
      <c r="AC99" s="16" t="s">
        <v>4898</v>
      </c>
    </row>
    <row r="100" spans="1:29" ht="30" customHeight="1" x14ac:dyDescent="0.25">
      <c r="A100" s="76" t="s">
        <v>431</v>
      </c>
      <c r="B100" s="76" t="s">
        <v>177</v>
      </c>
      <c r="C100" s="76" t="s">
        <v>178</v>
      </c>
      <c r="D100" s="76" t="s">
        <v>4393</v>
      </c>
      <c r="E100" s="76" t="s">
        <v>4872</v>
      </c>
      <c r="F100" s="71" t="s">
        <v>4899</v>
      </c>
      <c r="G100" s="77">
        <v>38.373897999999997</v>
      </c>
      <c r="H100" s="77">
        <v>27.147210999999999</v>
      </c>
      <c r="I100" s="76" t="s">
        <v>4395</v>
      </c>
      <c r="J100" s="78">
        <v>60</v>
      </c>
      <c r="K100" s="76" t="s">
        <v>4396</v>
      </c>
      <c r="L100" s="76"/>
      <c r="M100" s="79">
        <v>46229</v>
      </c>
      <c r="N100" s="76" t="s">
        <v>4900</v>
      </c>
      <c r="O100" s="80" t="s">
        <v>4398</v>
      </c>
      <c r="P100" s="16">
        <v>5.5</v>
      </c>
      <c r="Q100" s="16" t="s">
        <v>258</v>
      </c>
      <c r="R100" s="16">
        <v>5.7</v>
      </c>
      <c r="S100" s="16" t="s">
        <v>1294</v>
      </c>
      <c r="T100" s="16" t="s">
        <v>4891</v>
      </c>
      <c r="U100" s="16" t="s">
        <v>902</v>
      </c>
      <c r="V100" s="16">
        <v>0.3</v>
      </c>
      <c r="W100" s="16" t="s">
        <v>4892</v>
      </c>
      <c r="X100" s="16" t="s">
        <v>193</v>
      </c>
      <c r="Y100" s="16">
        <v>1.1000000000000001</v>
      </c>
      <c r="Z100" s="16" t="s">
        <v>4893</v>
      </c>
      <c r="AA100" s="16" t="s">
        <v>280</v>
      </c>
      <c r="AB100" s="16">
        <v>1.9</v>
      </c>
      <c r="AC100" s="16" t="s">
        <v>4894</v>
      </c>
    </row>
    <row r="101" spans="1:29" ht="30" customHeight="1" x14ac:dyDescent="0.25">
      <c r="A101" s="76" t="s">
        <v>432</v>
      </c>
      <c r="B101" s="76" t="s">
        <v>177</v>
      </c>
      <c r="C101" s="76" t="s">
        <v>178</v>
      </c>
      <c r="D101" s="76" t="s">
        <v>4393</v>
      </c>
      <c r="E101" s="76" t="s">
        <v>4872</v>
      </c>
      <c r="F101" s="71" t="s">
        <v>4901</v>
      </c>
      <c r="G101" s="77">
        <v>38.383682</v>
      </c>
      <c r="H101" s="77">
        <v>27.112984000000001</v>
      </c>
      <c r="I101" s="76" t="s">
        <v>4395</v>
      </c>
      <c r="J101" s="78">
        <v>60</v>
      </c>
      <c r="K101" s="76" t="s">
        <v>4396</v>
      </c>
      <c r="L101" s="76"/>
      <c r="M101" s="79">
        <v>46229</v>
      </c>
      <c r="N101" s="76" t="s">
        <v>4902</v>
      </c>
      <c r="O101" s="80" t="s">
        <v>4398</v>
      </c>
      <c r="P101" s="16">
        <v>6.6</v>
      </c>
      <c r="Q101" s="16" t="s">
        <v>193</v>
      </c>
      <c r="R101" s="16">
        <v>5</v>
      </c>
      <c r="S101" s="16" t="s">
        <v>1294</v>
      </c>
      <c r="T101" s="16" t="s">
        <v>4903</v>
      </c>
      <c r="U101" s="16" t="s">
        <v>169</v>
      </c>
      <c r="V101" s="16">
        <v>1.1000000000000001</v>
      </c>
      <c r="W101" s="16" t="s">
        <v>4904</v>
      </c>
      <c r="X101" s="16" t="s">
        <v>129</v>
      </c>
      <c r="Y101" s="16">
        <v>1.4</v>
      </c>
      <c r="Z101" s="16" t="s">
        <v>4905</v>
      </c>
      <c r="AA101" s="16" t="s">
        <v>160</v>
      </c>
      <c r="AB101" s="16">
        <v>1.7</v>
      </c>
      <c r="AC101" s="16" t="s">
        <v>4906</v>
      </c>
    </row>
    <row r="102" spans="1:29" ht="30" customHeight="1" x14ac:dyDescent="0.25">
      <c r="A102" s="76" t="s">
        <v>433</v>
      </c>
      <c r="B102" s="76" t="s">
        <v>177</v>
      </c>
      <c r="C102" s="76" t="s">
        <v>178</v>
      </c>
      <c r="D102" s="76" t="s">
        <v>4393</v>
      </c>
      <c r="E102" s="76" t="s">
        <v>4872</v>
      </c>
      <c r="F102" s="71" t="s">
        <v>4907</v>
      </c>
      <c r="G102" s="77">
        <v>38.392000000000003</v>
      </c>
      <c r="H102" s="77">
        <v>27.241</v>
      </c>
      <c r="I102" s="76" t="s">
        <v>4395</v>
      </c>
      <c r="J102" s="78">
        <v>60</v>
      </c>
      <c r="K102" s="76" t="s">
        <v>4396</v>
      </c>
      <c r="L102" s="76"/>
      <c r="M102" s="79">
        <v>46229</v>
      </c>
      <c r="N102" s="76" t="s">
        <v>4397</v>
      </c>
      <c r="O102" s="80" t="s">
        <v>4398</v>
      </c>
      <c r="P102" s="16">
        <v>12</v>
      </c>
      <c r="Q102" s="16" t="s">
        <v>258</v>
      </c>
      <c r="R102" s="16">
        <v>5.7</v>
      </c>
      <c r="S102" s="16" t="s">
        <v>1294</v>
      </c>
      <c r="T102" s="16" t="s">
        <v>4908</v>
      </c>
      <c r="U102" s="16" t="s">
        <v>258</v>
      </c>
      <c r="V102" s="16">
        <v>5.7</v>
      </c>
      <c r="W102" s="16" t="s">
        <v>4909</v>
      </c>
      <c r="X102" s="16" t="s">
        <v>263</v>
      </c>
      <c r="Y102" s="16">
        <v>6.5</v>
      </c>
      <c r="Z102" s="16" t="s">
        <v>4910</v>
      </c>
      <c r="AA102" s="16" t="s">
        <v>202</v>
      </c>
      <c r="AB102" s="16">
        <v>6.7</v>
      </c>
      <c r="AC102" s="16" t="s">
        <v>4911</v>
      </c>
    </row>
    <row r="103" spans="1:29" ht="30" customHeight="1" x14ac:dyDescent="0.25">
      <c r="A103" s="76" t="s">
        <v>434</v>
      </c>
      <c r="B103" s="76" t="s">
        <v>177</v>
      </c>
      <c r="C103" s="76" t="s">
        <v>178</v>
      </c>
      <c r="D103" s="76" t="s">
        <v>4393</v>
      </c>
      <c r="E103" s="76" t="s">
        <v>4872</v>
      </c>
      <c r="F103" s="71" t="s">
        <v>4912</v>
      </c>
      <c r="G103" s="77">
        <v>38.336621999999998</v>
      </c>
      <c r="H103" s="77">
        <v>27.103622000000001</v>
      </c>
      <c r="I103" s="76" t="s">
        <v>4395</v>
      </c>
      <c r="J103" s="78">
        <v>60</v>
      </c>
      <c r="K103" s="76" t="s">
        <v>4396</v>
      </c>
      <c r="L103" s="76"/>
      <c r="M103" s="79">
        <v>46229</v>
      </c>
      <c r="N103" s="76" t="s">
        <v>4913</v>
      </c>
      <c r="O103" s="80" t="s">
        <v>4398</v>
      </c>
      <c r="P103" s="16">
        <v>2.7</v>
      </c>
      <c r="Q103" s="16" t="s">
        <v>193</v>
      </c>
      <c r="R103" s="16">
        <v>5.8</v>
      </c>
      <c r="S103" s="16" t="s">
        <v>1294</v>
      </c>
      <c r="T103" s="16" t="s">
        <v>4914</v>
      </c>
      <c r="U103" s="16" t="s">
        <v>184</v>
      </c>
      <c r="V103" s="16">
        <v>1.7</v>
      </c>
      <c r="W103" s="16" t="s">
        <v>4915</v>
      </c>
      <c r="X103" s="16" t="s">
        <v>178</v>
      </c>
      <c r="Y103" s="16">
        <v>2.1</v>
      </c>
      <c r="Z103" s="16" t="s">
        <v>4916</v>
      </c>
      <c r="AA103" s="16" t="s">
        <v>181</v>
      </c>
      <c r="AB103" s="16">
        <v>2.7</v>
      </c>
      <c r="AC103" s="16" t="s">
        <v>4917</v>
      </c>
    </row>
    <row r="104" spans="1:29" ht="30" customHeight="1" x14ac:dyDescent="0.25">
      <c r="A104" s="76" t="s">
        <v>435</v>
      </c>
      <c r="B104" s="76" t="s">
        <v>180</v>
      </c>
      <c r="C104" s="76" t="s">
        <v>181</v>
      </c>
      <c r="D104" s="76" t="s">
        <v>4393</v>
      </c>
      <c r="E104" s="76" t="s">
        <v>4918</v>
      </c>
      <c r="F104" s="71" t="s">
        <v>4919</v>
      </c>
      <c r="G104" s="77">
        <v>38.283265999999998</v>
      </c>
      <c r="H104" s="77">
        <v>27.170591000000002</v>
      </c>
      <c r="I104" s="76" t="s">
        <v>4395</v>
      </c>
      <c r="J104" s="78">
        <v>60</v>
      </c>
      <c r="K104" s="76" t="s">
        <v>4396</v>
      </c>
      <c r="L104" s="76"/>
      <c r="M104" s="79">
        <v>46229</v>
      </c>
      <c r="N104" s="76" t="s">
        <v>4920</v>
      </c>
      <c r="O104" s="80" t="s">
        <v>4398</v>
      </c>
      <c r="P104" s="16">
        <v>5.8</v>
      </c>
      <c r="Q104" s="16" t="s">
        <v>226</v>
      </c>
      <c r="R104" s="16">
        <v>6.8</v>
      </c>
      <c r="S104" s="16" t="s">
        <v>1294</v>
      </c>
      <c r="T104" s="16" t="s">
        <v>4921</v>
      </c>
      <c r="U104" s="16" t="s">
        <v>221</v>
      </c>
      <c r="V104" s="16">
        <v>4.7</v>
      </c>
      <c r="W104" s="16" t="s">
        <v>4922</v>
      </c>
      <c r="X104" s="16" t="s">
        <v>175</v>
      </c>
      <c r="Y104" s="16">
        <v>5</v>
      </c>
      <c r="Z104" s="16" t="s">
        <v>4923</v>
      </c>
      <c r="AA104" s="16" t="s">
        <v>187</v>
      </c>
      <c r="AB104" s="16">
        <v>5.2</v>
      </c>
      <c r="AC104" s="16" t="s">
        <v>4924</v>
      </c>
    </row>
    <row r="105" spans="1:29" ht="30" customHeight="1" x14ac:dyDescent="0.25">
      <c r="A105" s="76" t="s">
        <v>436</v>
      </c>
      <c r="B105" s="76" t="s">
        <v>180</v>
      </c>
      <c r="C105" s="76" t="s">
        <v>181</v>
      </c>
      <c r="D105" s="76" t="s">
        <v>4393</v>
      </c>
      <c r="E105" s="76" t="s">
        <v>4918</v>
      </c>
      <c r="F105" s="71" t="s">
        <v>4925</v>
      </c>
      <c r="G105" s="77">
        <v>38.387118000000001</v>
      </c>
      <c r="H105" s="77">
        <v>27.157751999999999</v>
      </c>
      <c r="I105" s="76" t="s">
        <v>4395</v>
      </c>
      <c r="J105" s="78">
        <v>60</v>
      </c>
      <c r="K105" s="76" t="s">
        <v>4396</v>
      </c>
      <c r="L105" s="76"/>
      <c r="M105" s="79">
        <v>46229</v>
      </c>
      <c r="N105" s="76" t="s">
        <v>4926</v>
      </c>
      <c r="O105" s="80" t="s">
        <v>4398</v>
      </c>
      <c r="P105" s="16">
        <v>8</v>
      </c>
      <c r="Q105" s="16" t="s">
        <v>258</v>
      </c>
      <c r="R105" s="16">
        <v>7.8</v>
      </c>
      <c r="S105" s="16" t="s">
        <v>1294</v>
      </c>
      <c r="T105" s="16" t="s">
        <v>4927</v>
      </c>
      <c r="U105" s="16" t="s">
        <v>280</v>
      </c>
      <c r="V105" s="16">
        <v>0.7</v>
      </c>
      <c r="W105" s="16" t="s">
        <v>4928</v>
      </c>
      <c r="X105" s="16" t="s">
        <v>284</v>
      </c>
      <c r="Y105" s="16">
        <v>1.2</v>
      </c>
      <c r="Z105" s="16" t="s">
        <v>4929</v>
      </c>
      <c r="AA105" s="16" t="s">
        <v>277</v>
      </c>
      <c r="AB105" s="16">
        <v>1.4</v>
      </c>
      <c r="AC105" s="16" t="s">
        <v>4930</v>
      </c>
    </row>
    <row r="106" spans="1:29" ht="30" customHeight="1" x14ac:dyDescent="0.25">
      <c r="A106" s="76" t="s">
        <v>437</v>
      </c>
      <c r="B106" s="76" t="s">
        <v>180</v>
      </c>
      <c r="C106" s="76" t="s">
        <v>181</v>
      </c>
      <c r="D106" s="76" t="s">
        <v>4393</v>
      </c>
      <c r="E106" s="76" t="s">
        <v>4918</v>
      </c>
      <c r="F106" s="71" t="s">
        <v>4931</v>
      </c>
      <c r="G106" s="77">
        <v>38.366495</v>
      </c>
      <c r="H106" s="77">
        <v>27.145593000000002</v>
      </c>
      <c r="I106" s="76" t="s">
        <v>4395</v>
      </c>
      <c r="J106" s="78">
        <v>60</v>
      </c>
      <c r="K106" s="76" t="s">
        <v>4396</v>
      </c>
      <c r="L106" s="76"/>
      <c r="M106" s="79">
        <v>46229</v>
      </c>
      <c r="N106" s="76" t="s">
        <v>4932</v>
      </c>
      <c r="O106" s="80" t="s">
        <v>4398</v>
      </c>
      <c r="P106" s="16">
        <v>5.5</v>
      </c>
      <c r="Q106" s="16" t="s">
        <v>258</v>
      </c>
      <c r="R106" s="16">
        <v>6.7</v>
      </c>
      <c r="S106" s="16" t="s">
        <v>1294</v>
      </c>
      <c r="T106" s="16" t="s">
        <v>4933</v>
      </c>
      <c r="U106" s="16" t="s">
        <v>902</v>
      </c>
      <c r="V106" s="16">
        <v>0.8</v>
      </c>
      <c r="W106" s="16" t="s">
        <v>4934</v>
      </c>
      <c r="X106" s="16" t="s">
        <v>193</v>
      </c>
      <c r="Y106" s="16">
        <v>1.3</v>
      </c>
      <c r="Z106" s="16" t="s">
        <v>4935</v>
      </c>
      <c r="AA106" s="16" t="s">
        <v>280</v>
      </c>
      <c r="AB106" s="16">
        <v>2.8</v>
      </c>
      <c r="AC106" s="16" t="s">
        <v>4936</v>
      </c>
    </row>
    <row r="107" spans="1:29" ht="30" customHeight="1" x14ac:dyDescent="0.25">
      <c r="A107" s="76" t="s">
        <v>438</v>
      </c>
      <c r="B107" s="76" t="s">
        <v>180</v>
      </c>
      <c r="C107" s="76" t="s">
        <v>181</v>
      </c>
      <c r="D107" s="76" t="s">
        <v>4393</v>
      </c>
      <c r="E107" s="76" t="s">
        <v>4918</v>
      </c>
      <c r="F107" s="71" t="s">
        <v>4937</v>
      </c>
      <c r="G107" s="77">
        <v>38.362499999999997</v>
      </c>
      <c r="H107" s="77">
        <v>27.098333</v>
      </c>
      <c r="I107" s="76" t="s">
        <v>4395</v>
      </c>
      <c r="J107" s="78">
        <v>60</v>
      </c>
      <c r="K107" s="76" t="s">
        <v>4396</v>
      </c>
      <c r="L107" s="76"/>
      <c r="M107" s="79">
        <v>46229</v>
      </c>
      <c r="N107" s="76" t="s">
        <v>4938</v>
      </c>
      <c r="O107" s="80" t="s">
        <v>4398</v>
      </c>
      <c r="P107" s="16">
        <v>5.9</v>
      </c>
      <c r="Q107" s="16" t="s">
        <v>258</v>
      </c>
      <c r="R107" s="16">
        <v>7.2</v>
      </c>
      <c r="S107" s="16" t="s">
        <v>1294</v>
      </c>
      <c r="T107" s="16" t="s">
        <v>4939</v>
      </c>
      <c r="U107" s="16" t="s">
        <v>169</v>
      </c>
      <c r="V107" s="16">
        <v>1.6</v>
      </c>
      <c r="W107" s="16" t="s">
        <v>4940</v>
      </c>
      <c r="X107" s="16" t="s">
        <v>129</v>
      </c>
      <c r="Y107" s="16">
        <v>3.6</v>
      </c>
      <c r="Z107" s="16" t="s">
        <v>4941</v>
      </c>
      <c r="AA107" s="16" t="s">
        <v>234</v>
      </c>
      <c r="AB107" s="16">
        <v>4.2</v>
      </c>
      <c r="AC107" s="16" t="s">
        <v>4942</v>
      </c>
    </row>
    <row r="108" spans="1:29" ht="30" customHeight="1" x14ac:dyDescent="0.25">
      <c r="A108" s="76" t="s">
        <v>439</v>
      </c>
      <c r="B108" s="76" t="s">
        <v>180</v>
      </c>
      <c r="C108" s="76" t="s">
        <v>181</v>
      </c>
      <c r="D108" s="76" t="s">
        <v>4393</v>
      </c>
      <c r="E108" s="76" t="s">
        <v>4918</v>
      </c>
      <c r="F108" s="71" t="s">
        <v>4943</v>
      </c>
      <c r="G108" s="77">
        <v>38.322752000000001</v>
      </c>
      <c r="H108" s="77">
        <v>27.128188000000002</v>
      </c>
      <c r="I108" s="76" t="s">
        <v>4395</v>
      </c>
      <c r="J108" s="78">
        <v>60</v>
      </c>
      <c r="K108" s="76" t="s">
        <v>4396</v>
      </c>
      <c r="L108" s="76"/>
      <c r="M108" s="79">
        <v>46229</v>
      </c>
      <c r="N108" s="76" t="s">
        <v>4944</v>
      </c>
      <c r="O108" s="80" t="s">
        <v>4398</v>
      </c>
      <c r="P108" s="16">
        <v>0.7</v>
      </c>
      <c r="Q108" s="16" t="s">
        <v>258</v>
      </c>
      <c r="R108" s="16">
        <v>6.8</v>
      </c>
      <c r="S108" s="16" t="s">
        <v>1294</v>
      </c>
      <c r="T108" s="16" t="s">
        <v>4945</v>
      </c>
      <c r="U108" s="16" t="s">
        <v>181</v>
      </c>
      <c r="V108" s="16">
        <v>0.1</v>
      </c>
      <c r="W108" s="16" t="s">
        <v>4946</v>
      </c>
      <c r="X108" s="16" t="s">
        <v>190</v>
      </c>
      <c r="Y108" s="16">
        <v>0.3</v>
      </c>
      <c r="Z108" s="16" t="s">
        <v>4947</v>
      </c>
      <c r="AA108" s="16" t="s">
        <v>172</v>
      </c>
      <c r="AB108" s="16">
        <v>0.5</v>
      </c>
      <c r="AC108" s="16" t="s">
        <v>4948</v>
      </c>
    </row>
    <row r="109" spans="1:29" ht="30" customHeight="1" x14ac:dyDescent="0.25">
      <c r="A109" s="76" t="s">
        <v>440</v>
      </c>
      <c r="B109" s="76" t="s">
        <v>180</v>
      </c>
      <c r="C109" s="76" t="s">
        <v>181</v>
      </c>
      <c r="D109" s="76" t="s">
        <v>4393</v>
      </c>
      <c r="E109" s="76" t="s">
        <v>4918</v>
      </c>
      <c r="F109" s="71">
        <v>0</v>
      </c>
      <c r="G109" s="77">
        <v>38.380000000000003</v>
      </c>
      <c r="H109" s="77">
        <v>27.251000000000001</v>
      </c>
      <c r="I109" s="76" t="s">
        <v>4395</v>
      </c>
      <c r="J109" s="78">
        <v>60</v>
      </c>
      <c r="K109" s="76" t="s">
        <v>4396</v>
      </c>
      <c r="L109" s="76"/>
      <c r="M109" s="79">
        <v>46229</v>
      </c>
      <c r="N109" s="76" t="s">
        <v>4397</v>
      </c>
      <c r="O109" s="80" t="s">
        <v>4398</v>
      </c>
      <c r="P109" s="16">
        <v>12.4</v>
      </c>
      <c r="Q109" s="16" t="s">
        <v>258</v>
      </c>
      <c r="R109" s="16">
        <v>7.3</v>
      </c>
      <c r="S109" s="16" t="s">
        <v>1294</v>
      </c>
      <c r="T109" s="16" t="s">
        <v>4949</v>
      </c>
      <c r="U109" s="16" t="s">
        <v>258</v>
      </c>
      <c r="V109" s="16">
        <v>7.3</v>
      </c>
      <c r="W109" s="16" t="s">
        <v>4950</v>
      </c>
      <c r="X109" s="16" t="s">
        <v>193</v>
      </c>
      <c r="Y109" s="16">
        <v>8</v>
      </c>
      <c r="Z109" s="16" t="s">
        <v>4951</v>
      </c>
      <c r="AA109" s="16" t="s">
        <v>263</v>
      </c>
      <c r="AB109" s="16">
        <v>8</v>
      </c>
      <c r="AC109" s="16" t="s">
        <v>4952</v>
      </c>
    </row>
    <row r="110" spans="1:29" ht="30" customHeight="1" x14ac:dyDescent="0.25">
      <c r="A110" s="76" t="s">
        <v>441</v>
      </c>
      <c r="B110" s="76" t="s">
        <v>180</v>
      </c>
      <c r="C110" s="76" t="s">
        <v>181</v>
      </c>
      <c r="D110" s="76" t="s">
        <v>4393</v>
      </c>
      <c r="E110" s="76" t="s">
        <v>4918</v>
      </c>
      <c r="F110" s="71" t="s">
        <v>4953</v>
      </c>
      <c r="G110" s="77">
        <v>38.328094999999998</v>
      </c>
      <c r="H110" s="77">
        <v>27.142779000000001</v>
      </c>
      <c r="I110" s="76" t="s">
        <v>4395</v>
      </c>
      <c r="J110" s="78">
        <v>60</v>
      </c>
      <c r="K110" s="76" t="s">
        <v>4396</v>
      </c>
      <c r="L110" s="76"/>
      <c r="M110" s="79">
        <v>46229</v>
      </c>
      <c r="N110" s="76" t="s">
        <v>4954</v>
      </c>
      <c r="O110" s="80" t="s">
        <v>4398</v>
      </c>
      <c r="P110" s="16">
        <v>1.4</v>
      </c>
      <c r="Q110" s="16" t="s">
        <v>258</v>
      </c>
      <c r="R110" s="16">
        <v>6.9</v>
      </c>
      <c r="S110" s="16" t="s">
        <v>1294</v>
      </c>
      <c r="T110" s="16" t="s">
        <v>4955</v>
      </c>
      <c r="U110" s="16" t="s">
        <v>172</v>
      </c>
      <c r="V110" s="16">
        <v>1</v>
      </c>
      <c r="W110" s="16" t="s">
        <v>4956</v>
      </c>
      <c r="X110" s="16" t="s">
        <v>190</v>
      </c>
      <c r="Y110" s="16">
        <v>1.2</v>
      </c>
      <c r="Z110" s="16" t="s">
        <v>4957</v>
      </c>
      <c r="AA110" s="16" t="s">
        <v>181</v>
      </c>
      <c r="AB110" s="16">
        <v>1.3</v>
      </c>
      <c r="AC110" s="16" t="s">
        <v>4958</v>
      </c>
    </row>
    <row r="111" spans="1:29" ht="30" customHeight="1" x14ac:dyDescent="0.25">
      <c r="A111" s="76" t="s">
        <v>442</v>
      </c>
      <c r="B111" s="76" t="s">
        <v>180</v>
      </c>
      <c r="C111" s="76" t="s">
        <v>181</v>
      </c>
      <c r="D111" s="76" t="s">
        <v>4393</v>
      </c>
      <c r="E111" s="76" t="s">
        <v>4918</v>
      </c>
      <c r="F111" s="71" t="s">
        <v>4959</v>
      </c>
      <c r="G111" s="77">
        <v>38.364601999999998</v>
      </c>
      <c r="H111" s="77">
        <v>27.120934999999999</v>
      </c>
      <c r="I111" s="76" t="s">
        <v>4395</v>
      </c>
      <c r="J111" s="78">
        <v>60</v>
      </c>
      <c r="K111" s="76" t="s">
        <v>4396</v>
      </c>
      <c r="L111" s="76"/>
      <c r="M111" s="79">
        <v>46229</v>
      </c>
      <c r="N111" s="76" t="s">
        <v>4960</v>
      </c>
      <c r="O111" s="80" t="s">
        <v>4398</v>
      </c>
      <c r="P111" s="16">
        <v>5.3</v>
      </c>
      <c r="Q111" s="16" t="s">
        <v>258</v>
      </c>
      <c r="R111" s="16">
        <v>7.4</v>
      </c>
      <c r="S111" s="16" t="s">
        <v>1294</v>
      </c>
      <c r="T111" s="16" t="s">
        <v>4961</v>
      </c>
      <c r="U111" s="16" t="s">
        <v>169</v>
      </c>
      <c r="V111" s="16">
        <v>1.6</v>
      </c>
      <c r="W111" s="16" t="s">
        <v>4962</v>
      </c>
      <c r="X111" s="16" t="s">
        <v>902</v>
      </c>
      <c r="Y111" s="16">
        <v>2.8</v>
      </c>
      <c r="Z111" s="16" t="s">
        <v>4963</v>
      </c>
      <c r="AA111" s="16" t="s">
        <v>193</v>
      </c>
      <c r="AB111" s="16">
        <v>3.4</v>
      </c>
      <c r="AC111" s="16" t="s">
        <v>4964</v>
      </c>
    </row>
    <row r="112" spans="1:29" ht="30" customHeight="1" x14ac:dyDescent="0.25">
      <c r="A112" s="76" t="s">
        <v>443</v>
      </c>
      <c r="B112" s="76" t="s">
        <v>180</v>
      </c>
      <c r="C112" s="76" t="s">
        <v>181</v>
      </c>
      <c r="D112" s="76" t="s">
        <v>4393</v>
      </c>
      <c r="E112" s="76" t="s">
        <v>4918</v>
      </c>
      <c r="F112" s="71" t="s">
        <v>4965</v>
      </c>
      <c r="G112" s="77">
        <v>38.415852000000001</v>
      </c>
      <c r="H112" s="77">
        <v>27.147552999999998</v>
      </c>
      <c r="I112" s="76" t="s">
        <v>4395</v>
      </c>
      <c r="J112" s="78">
        <v>60</v>
      </c>
      <c r="K112" s="76" t="s">
        <v>4396</v>
      </c>
      <c r="L112" s="76"/>
      <c r="M112" s="79">
        <v>46229</v>
      </c>
      <c r="N112" s="76" t="s">
        <v>4966</v>
      </c>
      <c r="O112" s="80" t="s">
        <v>4398</v>
      </c>
      <c r="P112" s="16">
        <v>11</v>
      </c>
      <c r="Q112" s="16" t="s">
        <v>226</v>
      </c>
      <c r="R112" s="16">
        <v>7.5</v>
      </c>
      <c r="S112" s="16" t="s">
        <v>1294</v>
      </c>
      <c r="T112" s="16" t="s">
        <v>4967</v>
      </c>
      <c r="U112" s="16" t="s">
        <v>255</v>
      </c>
      <c r="V112" s="16">
        <v>1.1000000000000001</v>
      </c>
      <c r="W112" s="16" t="s">
        <v>4968</v>
      </c>
      <c r="X112" s="16" t="s">
        <v>202</v>
      </c>
      <c r="Y112" s="16">
        <v>1.8</v>
      </c>
      <c r="Z112" s="16" t="s">
        <v>4969</v>
      </c>
      <c r="AA112" s="16" t="s">
        <v>277</v>
      </c>
      <c r="AB112" s="16">
        <v>2</v>
      </c>
      <c r="AC112" s="16" t="s">
        <v>4970</v>
      </c>
    </row>
    <row r="113" spans="1:29" ht="30" customHeight="1" x14ac:dyDescent="0.25">
      <c r="A113" s="76" t="s">
        <v>444</v>
      </c>
      <c r="B113" s="76" t="s">
        <v>180</v>
      </c>
      <c r="C113" s="76" t="s">
        <v>181</v>
      </c>
      <c r="D113" s="76" t="s">
        <v>4393</v>
      </c>
      <c r="E113" s="76" t="s">
        <v>4918</v>
      </c>
      <c r="F113" s="71">
        <v>0</v>
      </c>
      <c r="G113" s="77">
        <v>38.4</v>
      </c>
      <c r="H113" s="77">
        <v>27.260999999999999</v>
      </c>
      <c r="I113" s="76" t="s">
        <v>4395</v>
      </c>
      <c r="J113" s="78">
        <v>60</v>
      </c>
      <c r="K113" s="76" t="s">
        <v>4396</v>
      </c>
      <c r="L113" s="76"/>
      <c r="M113" s="79">
        <v>46229</v>
      </c>
      <c r="N113" s="76" t="s">
        <v>4397</v>
      </c>
      <c r="O113" s="80" t="s">
        <v>4398</v>
      </c>
      <c r="P113" s="16">
        <v>14.4</v>
      </c>
      <c r="Q113" s="16" t="s">
        <v>258</v>
      </c>
      <c r="R113" s="16">
        <v>6.2</v>
      </c>
      <c r="S113" s="16" t="s">
        <v>1294</v>
      </c>
      <c r="T113" s="16" t="s">
        <v>4971</v>
      </c>
      <c r="U113" s="16" t="s">
        <v>258</v>
      </c>
      <c r="V113" s="16">
        <v>6.2</v>
      </c>
      <c r="W113" s="16" t="s">
        <v>4972</v>
      </c>
      <c r="X113" s="16" t="s">
        <v>263</v>
      </c>
      <c r="Y113" s="16">
        <v>7.1</v>
      </c>
      <c r="Z113" s="16" t="s">
        <v>4973</v>
      </c>
      <c r="AA113" s="16" t="s">
        <v>226</v>
      </c>
      <c r="AB113" s="16">
        <v>7.2</v>
      </c>
      <c r="AC113" s="16" t="s">
        <v>4974</v>
      </c>
    </row>
    <row r="114" spans="1:29" ht="30" customHeight="1" x14ac:dyDescent="0.25">
      <c r="A114" s="76" t="s">
        <v>445</v>
      </c>
      <c r="B114" s="76" t="s">
        <v>183</v>
      </c>
      <c r="C114" s="76" t="s">
        <v>184</v>
      </c>
      <c r="D114" s="76" t="s">
        <v>4393</v>
      </c>
      <c r="E114" s="76" t="s">
        <v>4975</v>
      </c>
      <c r="F114" s="71">
        <v>0</v>
      </c>
      <c r="G114" s="77">
        <v>38.393000000000001</v>
      </c>
      <c r="H114" s="77">
        <v>27.292999999999999</v>
      </c>
      <c r="I114" s="76" t="s">
        <v>4395</v>
      </c>
      <c r="J114" s="78">
        <v>60</v>
      </c>
      <c r="K114" s="76" t="s">
        <v>4396</v>
      </c>
      <c r="L114" s="76"/>
      <c r="M114" s="79">
        <v>46229</v>
      </c>
      <c r="N114" s="76" t="s">
        <v>4397</v>
      </c>
      <c r="O114" s="80" t="s">
        <v>4398</v>
      </c>
      <c r="P114" s="16">
        <v>16.2</v>
      </c>
      <c r="Q114" s="16" t="s">
        <v>226</v>
      </c>
      <c r="R114" s="16">
        <v>5.9</v>
      </c>
      <c r="S114" s="16" t="s">
        <v>1294</v>
      </c>
      <c r="T114" s="16" t="s">
        <v>4976</v>
      </c>
      <c r="U114" s="16" t="s">
        <v>226</v>
      </c>
      <c r="V114" s="16">
        <v>5.9</v>
      </c>
      <c r="W114" s="16" t="s">
        <v>4977</v>
      </c>
      <c r="X114" s="16" t="s">
        <v>258</v>
      </c>
      <c r="Y114" s="16">
        <v>8.9</v>
      </c>
      <c r="Z114" s="16" t="s">
        <v>4978</v>
      </c>
      <c r="AA114" s="16" t="s">
        <v>263</v>
      </c>
      <c r="AB114" s="16">
        <v>9.8000000000000007</v>
      </c>
      <c r="AC114" s="16" t="s">
        <v>4979</v>
      </c>
    </row>
    <row r="115" spans="1:29" ht="30" customHeight="1" x14ac:dyDescent="0.25">
      <c r="A115" s="76" t="s">
        <v>446</v>
      </c>
      <c r="B115" s="76" t="s">
        <v>183</v>
      </c>
      <c r="C115" s="76" t="s">
        <v>184</v>
      </c>
      <c r="D115" s="76" t="s">
        <v>4393</v>
      </c>
      <c r="E115" s="76" t="s">
        <v>4975</v>
      </c>
      <c r="F115" s="71" t="s">
        <v>4980</v>
      </c>
      <c r="G115" s="77">
        <v>38.322274</v>
      </c>
      <c r="H115" s="77">
        <v>27.133361000000001</v>
      </c>
      <c r="I115" s="76" t="s">
        <v>4395</v>
      </c>
      <c r="J115" s="78">
        <v>60</v>
      </c>
      <c r="K115" s="76" t="s">
        <v>4396</v>
      </c>
      <c r="L115" s="76"/>
      <c r="M115" s="79">
        <v>46229</v>
      </c>
      <c r="N115" s="76" t="s">
        <v>4981</v>
      </c>
      <c r="O115" s="80" t="s">
        <v>4398</v>
      </c>
      <c r="P115" s="16">
        <v>1</v>
      </c>
      <c r="Q115" s="16" t="s">
        <v>226</v>
      </c>
      <c r="R115" s="16">
        <v>6.7</v>
      </c>
      <c r="S115" s="16" t="s">
        <v>1294</v>
      </c>
      <c r="T115" s="16" t="s">
        <v>4982</v>
      </c>
      <c r="U115" s="16" t="s">
        <v>190</v>
      </c>
      <c r="V115" s="16">
        <v>0.2</v>
      </c>
      <c r="W115" s="16" t="s">
        <v>4983</v>
      </c>
      <c r="X115" s="16" t="s">
        <v>181</v>
      </c>
      <c r="Y115" s="16">
        <v>0.4</v>
      </c>
      <c r="Z115" s="16" t="s">
        <v>4984</v>
      </c>
      <c r="AA115" s="16" t="s">
        <v>172</v>
      </c>
      <c r="AB115" s="16">
        <v>0.4</v>
      </c>
      <c r="AC115" s="16" t="s">
        <v>4985</v>
      </c>
    </row>
    <row r="116" spans="1:29" ht="30" customHeight="1" x14ac:dyDescent="0.25">
      <c r="A116" s="76" t="s">
        <v>447</v>
      </c>
      <c r="B116" s="76" t="s">
        <v>183</v>
      </c>
      <c r="C116" s="76" t="s">
        <v>184</v>
      </c>
      <c r="D116" s="76" t="s">
        <v>4393</v>
      </c>
      <c r="E116" s="76" t="s">
        <v>4975</v>
      </c>
      <c r="F116" s="71" t="s">
        <v>4986</v>
      </c>
      <c r="G116" s="77">
        <v>38.376503999999997</v>
      </c>
      <c r="H116" s="77">
        <v>27.146212999999999</v>
      </c>
      <c r="I116" s="76" t="s">
        <v>4395</v>
      </c>
      <c r="J116" s="78">
        <v>60</v>
      </c>
      <c r="K116" s="76" t="s">
        <v>4396</v>
      </c>
      <c r="L116" s="76"/>
      <c r="M116" s="79">
        <v>46229</v>
      </c>
      <c r="N116" s="76" t="s">
        <v>4987</v>
      </c>
      <c r="O116" s="80" t="s">
        <v>4398</v>
      </c>
      <c r="P116" s="16">
        <v>6.2</v>
      </c>
      <c r="Q116" s="16" t="s">
        <v>226</v>
      </c>
      <c r="R116" s="16">
        <v>5.6</v>
      </c>
      <c r="S116" s="16" t="s">
        <v>1294</v>
      </c>
      <c r="T116" s="16" t="s">
        <v>4988</v>
      </c>
      <c r="U116" s="16" t="s">
        <v>902</v>
      </c>
      <c r="V116" s="16">
        <v>0.5</v>
      </c>
      <c r="W116" s="16" t="s">
        <v>4989</v>
      </c>
      <c r="X116" s="16" t="s">
        <v>193</v>
      </c>
      <c r="Y116" s="16">
        <v>1.3</v>
      </c>
      <c r="Z116" s="16" t="s">
        <v>4990</v>
      </c>
      <c r="AA116" s="16" t="s">
        <v>280</v>
      </c>
      <c r="AB116" s="16">
        <v>1.7</v>
      </c>
      <c r="AC116" s="16" t="s">
        <v>4991</v>
      </c>
    </row>
    <row r="117" spans="1:29" ht="30" customHeight="1" x14ac:dyDescent="0.25">
      <c r="A117" s="76" t="s">
        <v>4992</v>
      </c>
      <c r="B117" s="76" t="s">
        <v>183</v>
      </c>
      <c r="C117" s="76" t="s">
        <v>184</v>
      </c>
      <c r="D117" s="76" t="s">
        <v>4393</v>
      </c>
      <c r="E117" s="76" t="s">
        <v>4975</v>
      </c>
      <c r="F117" s="71" t="s">
        <v>4993</v>
      </c>
      <c r="G117" s="77">
        <v>38.322381</v>
      </c>
      <c r="H117" s="77">
        <v>27.128239000000001</v>
      </c>
      <c r="I117" s="76" t="s">
        <v>4395</v>
      </c>
      <c r="J117" s="78">
        <v>60</v>
      </c>
      <c r="K117" s="76" t="s">
        <v>4396</v>
      </c>
      <c r="L117" s="76"/>
      <c r="M117" s="79">
        <v>46229</v>
      </c>
      <c r="N117" s="76" t="s">
        <v>4994</v>
      </c>
      <c r="O117" s="80" t="s">
        <v>4398</v>
      </c>
      <c r="P117" s="16">
        <v>0.6</v>
      </c>
      <c r="Q117" s="16" t="s">
        <v>226</v>
      </c>
      <c r="R117" s="16">
        <v>6.8</v>
      </c>
      <c r="S117" s="16" t="s">
        <v>1294</v>
      </c>
      <c r="T117" s="16" t="s">
        <v>4995</v>
      </c>
      <c r="U117" s="16" t="s">
        <v>181</v>
      </c>
      <c r="V117" s="16">
        <v>0.1</v>
      </c>
      <c r="W117" s="16" t="s">
        <v>4996</v>
      </c>
      <c r="X117" s="16" t="s">
        <v>190</v>
      </c>
      <c r="Y117" s="16">
        <v>0.2</v>
      </c>
      <c r="Z117" s="16" t="s">
        <v>4997</v>
      </c>
      <c r="AA117" s="16" t="s">
        <v>172</v>
      </c>
      <c r="AB117" s="16">
        <v>0.5</v>
      </c>
      <c r="AC117" s="16" t="s">
        <v>4998</v>
      </c>
    </row>
    <row r="118" spans="1:29" ht="30" customHeight="1" x14ac:dyDescent="0.25">
      <c r="A118" s="76" t="s">
        <v>449</v>
      </c>
      <c r="B118" s="76" t="s">
        <v>183</v>
      </c>
      <c r="C118" s="76" t="s">
        <v>184</v>
      </c>
      <c r="D118" s="76" t="s">
        <v>4393</v>
      </c>
      <c r="E118" s="76" t="s">
        <v>4975</v>
      </c>
      <c r="F118" s="71" t="s">
        <v>4999</v>
      </c>
      <c r="G118" s="77">
        <v>38.322468000000001</v>
      </c>
      <c r="H118" s="77">
        <v>27.135805000000001</v>
      </c>
      <c r="I118" s="76" t="s">
        <v>4395</v>
      </c>
      <c r="J118" s="78">
        <v>60</v>
      </c>
      <c r="K118" s="76" t="s">
        <v>4396</v>
      </c>
      <c r="L118" s="76"/>
      <c r="M118" s="79">
        <v>46229</v>
      </c>
      <c r="N118" s="76" t="s">
        <v>5000</v>
      </c>
      <c r="O118" s="80" t="s">
        <v>4398</v>
      </c>
      <c r="P118" s="16">
        <v>1.2</v>
      </c>
      <c r="Q118" s="16" t="s">
        <v>226</v>
      </c>
      <c r="R118" s="16">
        <v>5.7</v>
      </c>
      <c r="S118" s="16" t="s">
        <v>1294</v>
      </c>
      <c r="T118" s="16" t="s">
        <v>5001</v>
      </c>
      <c r="U118" s="16" t="s">
        <v>190</v>
      </c>
      <c r="V118" s="16">
        <v>0.4</v>
      </c>
      <c r="W118" s="16" t="s">
        <v>5002</v>
      </c>
      <c r="X118" s="16" t="s">
        <v>172</v>
      </c>
      <c r="Y118" s="16">
        <v>0.5</v>
      </c>
      <c r="Z118" s="16" t="s">
        <v>5003</v>
      </c>
      <c r="AA118" s="16" t="s">
        <v>175</v>
      </c>
      <c r="AB118" s="16">
        <v>0.6</v>
      </c>
      <c r="AC118" s="16" t="s">
        <v>5004</v>
      </c>
    </row>
    <row r="119" spans="1:29" ht="30" customHeight="1" x14ac:dyDescent="0.25">
      <c r="A119" s="76" t="s">
        <v>450</v>
      </c>
      <c r="B119" s="76" t="s">
        <v>183</v>
      </c>
      <c r="C119" s="76" t="s">
        <v>184</v>
      </c>
      <c r="D119" s="76" t="s">
        <v>4393</v>
      </c>
      <c r="E119" s="76" t="s">
        <v>4975</v>
      </c>
      <c r="F119" s="71" t="s">
        <v>5005</v>
      </c>
      <c r="G119" s="77">
        <v>38.250219999999999</v>
      </c>
      <c r="H119" s="77">
        <v>27.129352999999998</v>
      </c>
      <c r="I119" s="76" t="s">
        <v>4395</v>
      </c>
      <c r="J119" s="78">
        <v>60</v>
      </c>
      <c r="K119" s="76" t="s">
        <v>4396</v>
      </c>
      <c r="L119" s="76"/>
      <c r="M119" s="79">
        <v>46229</v>
      </c>
      <c r="N119" s="76" t="s">
        <v>5006</v>
      </c>
      <c r="O119" s="80" t="s">
        <v>4398</v>
      </c>
      <c r="P119" s="16">
        <v>8.1999999999999993</v>
      </c>
      <c r="Q119" s="16" t="s">
        <v>226</v>
      </c>
      <c r="R119" s="16">
        <v>6.4</v>
      </c>
      <c r="S119" s="16" t="s">
        <v>1294</v>
      </c>
      <c r="T119" s="16" t="s">
        <v>5007</v>
      </c>
      <c r="U119" s="16" t="s">
        <v>221</v>
      </c>
      <c r="V119" s="16">
        <v>1.2</v>
      </c>
      <c r="W119" s="16" t="s">
        <v>5008</v>
      </c>
      <c r="X119" s="16" t="s">
        <v>187</v>
      </c>
      <c r="Y119" s="16">
        <v>7.5</v>
      </c>
      <c r="Z119" s="16" t="s">
        <v>5009</v>
      </c>
      <c r="AA119" s="16" t="s">
        <v>175</v>
      </c>
      <c r="AB119" s="16">
        <v>7.5</v>
      </c>
      <c r="AC119" s="16" t="s">
        <v>5010</v>
      </c>
    </row>
    <row r="120" spans="1:29" ht="30" customHeight="1" x14ac:dyDescent="0.25">
      <c r="A120" s="76" t="s">
        <v>451</v>
      </c>
      <c r="B120" s="76" t="s">
        <v>183</v>
      </c>
      <c r="C120" s="76" t="s">
        <v>184</v>
      </c>
      <c r="D120" s="76" t="s">
        <v>4393</v>
      </c>
      <c r="E120" s="76" t="s">
        <v>4975</v>
      </c>
      <c r="F120" s="71" t="s">
        <v>5011</v>
      </c>
      <c r="G120" s="77">
        <v>38.322615999999996</v>
      </c>
      <c r="H120" s="77">
        <v>27.135497000000001</v>
      </c>
      <c r="I120" s="76" t="s">
        <v>4395</v>
      </c>
      <c r="J120" s="78">
        <v>60</v>
      </c>
      <c r="K120" s="76" t="s">
        <v>4396</v>
      </c>
      <c r="L120" s="76"/>
      <c r="M120" s="79">
        <v>46229</v>
      </c>
      <c r="N120" s="76" t="s">
        <v>5012</v>
      </c>
      <c r="O120" s="80" t="s">
        <v>4398</v>
      </c>
      <c r="P120" s="16">
        <v>1.2</v>
      </c>
      <c r="Q120" s="16" t="s">
        <v>226</v>
      </c>
      <c r="R120" s="16">
        <v>5.4</v>
      </c>
      <c r="S120" s="16" t="s">
        <v>1294</v>
      </c>
      <c r="T120" s="16" t="s">
        <v>5013</v>
      </c>
      <c r="U120" s="16" t="s">
        <v>190</v>
      </c>
      <c r="V120" s="16">
        <v>0.4</v>
      </c>
      <c r="W120" s="16" t="s">
        <v>5014</v>
      </c>
      <c r="X120" s="16" t="s">
        <v>172</v>
      </c>
      <c r="Y120" s="16">
        <v>0.5</v>
      </c>
      <c r="Z120" s="16" t="s">
        <v>5015</v>
      </c>
      <c r="AA120" s="16" t="s">
        <v>181</v>
      </c>
      <c r="AB120" s="16">
        <v>0.6</v>
      </c>
      <c r="AC120" s="16" t="s">
        <v>5016</v>
      </c>
    </row>
    <row r="121" spans="1:29" ht="30" customHeight="1" x14ac:dyDescent="0.25">
      <c r="A121" s="76" t="s">
        <v>452</v>
      </c>
      <c r="B121" s="76" t="s">
        <v>183</v>
      </c>
      <c r="C121" s="76" t="s">
        <v>184</v>
      </c>
      <c r="D121" s="76" t="s">
        <v>4393</v>
      </c>
      <c r="E121" s="76" t="s">
        <v>4975</v>
      </c>
      <c r="F121" s="71" t="s">
        <v>5017</v>
      </c>
      <c r="G121" s="77">
        <v>38.386816000000003</v>
      </c>
      <c r="H121" s="77">
        <v>27.123408999999999</v>
      </c>
      <c r="I121" s="76" t="s">
        <v>4395</v>
      </c>
      <c r="J121" s="78">
        <v>60</v>
      </c>
      <c r="K121" s="76" t="s">
        <v>4396</v>
      </c>
      <c r="L121" s="76"/>
      <c r="M121" s="79">
        <v>46229</v>
      </c>
      <c r="N121" s="76" t="s">
        <v>5018</v>
      </c>
      <c r="O121" s="80" t="s">
        <v>4398</v>
      </c>
      <c r="P121" s="16">
        <v>7</v>
      </c>
      <c r="Q121" s="16" t="s">
        <v>226</v>
      </c>
      <c r="R121" s="16">
        <v>6.5</v>
      </c>
      <c r="S121" s="16" t="s">
        <v>1294</v>
      </c>
      <c r="T121" s="16" t="s">
        <v>5019</v>
      </c>
      <c r="U121" s="16" t="s">
        <v>160</v>
      </c>
      <c r="V121" s="16">
        <v>1.2</v>
      </c>
      <c r="W121" s="16" t="s">
        <v>5020</v>
      </c>
      <c r="X121" s="16" t="s">
        <v>129</v>
      </c>
      <c r="Y121" s="16">
        <v>1.8</v>
      </c>
      <c r="Z121" s="16" t="s">
        <v>5021</v>
      </c>
      <c r="AA121" s="16" t="s">
        <v>274</v>
      </c>
      <c r="AB121" s="16">
        <v>1.9</v>
      </c>
      <c r="AC121" s="16" t="s">
        <v>5022</v>
      </c>
    </row>
    <row r="122" spans="1:29" ht="30" customHeight="1" x14ac:dyDescent="0.25">
      <c r="A122" s="76" t="s">
        <v>453</v>
      </c>
      <c r="B122" s="76" t="s">
        <v>183</v>
      </c>
      <c r="C122" s="76" t="s">
        <v>184</v>
      </c>
      <c r="D122" s="76" t="s">
        <v>4393</v>
      </c>
      <c r="E122" s="76" t="s">
        <v>4975</v>
      </c>
      <c r="F122" s="71" t="s">
        <v>5023</v>
      </c>
      <c r="G122" s="77">
        <v>38.333827999999997</v>
      </c>
      <c r="H122" s="77">
        <v>27.135916999999999</v>
      </c>
      <c r="I122" s="76" t="s">
        <v>4395</v>
      </c>
      <c r="J122" s="78">
        <v>60</v>
      </c>
      <c r="K122" s="76" t="s">
        <v>4396</v>
      </c>
      <c r="L122" s="76"/>
      <c r="M122" s="79">
        <v>46229</v>
      </c>
      <c r="N122" s="76" t="s">
        <v>5024</v>
      </c>
      <c r="O122" s="80" t="s">
        <v>4398</v>
      </c>
      <c r="P122" s="16">
        <v>1.6</v>
      </c>
      <c r="Q122" s="16" t="s">
        <v>226</v>
      </c>
      <c r="R122" s="16">
        <v>5.5</v>
      </c>
      <c r="S122" s="16" t="s">
        <v>1294</v>
      </c>
      <c r="T122" s="16" t="s">
        <v>5025</v>
      </c>
      <c r="U122" s="16" t="s">
        <v>172</v>
      </c>
      <c r="V122" s="16">
        <v>1</v>
      </c>
      <c r="W122" s="16" t="s">
        <v>5026</v>
      </c>
      <c r="X122" s="16" t="s">
        <v>181</v>
      </c>
      <c r="Y122" s="16">
        <v>1.3</v>
      </c>
      <c r="Z122" s="16" t="s">
        <v>5027</v>
      </c>
      <c r="AA122" s="16" t="s">
        <v>190</v>
      </c>
      <c r="AB122" s="16">
        <v>1.4</v>
      </c>
      <c r="AC122" s="16" t="s">
        <v>5028</v>
      </c>
    </row>
    <row r="123" spans="1:29" ht="30" customHeight="1" x14ac:dyDescent="0.25">
      <c r="A123" s="76" t="s">
        <v>455</v>
      </c>
      <c r="B123" s="76" t="s">
        <v>183</v>
      </c>
      <c r="C123" s="76" t="s">
        <v>184</v>
      </c>
      <c r="D123" s="76" t="s">
        <v>4393</v>
      </c>
      <c r="E123" s="76" t="s">
        <v>4975</v>
      </c>
      <c r="F123" s="71" t="s">
        <v>5029</v>
      </c>
      <c r="G123" s="77">
        <v>38.287509</v>
      </c>
      <c r="H123" s="77">
        <v>27.124416</v>
      </c>
      <c r="I123" s="76" t="s">
        <v>4395</v>
      </c>
      <c r="J123" s="78">
        <v>60</v>
      </c>
      <c r="K123" s="76" t="s">
        <v>4396</v>
      </c>
      <c r="L123" s="76"/>
      <c r="M123" s="79">
        <v>46229</v>
      </c>
      <c r="N123" s="76" t="s">
        <v>5030</v>
      </c>
      <c r="O123" s="80" t="s">
        <v>4398</v>
      </c>
      <c r="P123" s="16">
        <v>4.0999999999999996</v>
      </c>
      <c r="Q123" s="16" t="s">
        <v>226</v>
      </c>
      <c r="R123" s="16">
        <v>6.4</v>
      </c>
      <c r="S123" s="16" t="s">
        <v>1294</v>
      </c>
      <c r="T123" s="16" t="s">
        <v>5031</v>
      </c>
      <c r="U123" s="16" t="s">
        <v>221</v>
      </c>
      <c r="V123" s="16">
        <v>3</v>
      </c>
      <c r="W123" s="16" t="s">
        <v>5032</v>
      </c>
      <c r="X123" s="16" t="s">
        <v>187</v>
      </c>
      <c r="Y123" s="16">
        <v>3.4</v>
      </c>
      <c r="Z123" s="16" t="s">
        <v>5033</v>
      </c>
      <c r="AA123" s="16" t="s">
        <v>175</v>
      </c>
      <c r="AB123" s="16">
        <v>3.4</v>
      </c>
      <c r="AC123" s="16" t="s">
        <v>5034</v>
      </c>
    </row>
    <row r="124" spans="1:29" ht="30" customHeight="1" x14ac:dyDescent="0.25">
      <c r="A124" s="76" t="s">
        <v>457</v>
      </c>
      <c r="B124" s="76" t="s">
        <v>186</v>
      </c>
      <c r="C124" s="76" t="s">
        <v>187</v>
      </c>
      <c r="D124" s="76" t="s">
        <v>4393</v>
      </c>
      <c r="E124" s="76" t="s">
        <v>5035</v>
      </c>
      <c r="F124" s="71" t="s">
        <v>5036</v>
      </c>
      <c r="G124" s="77">
        <v>38.322167</v>
      </c>
      <c r="H124" s="77">
        <v>27.142049</v>
      </c>
      <c r="I124" s="76" t="s">
        <v>4395</v>
      </c>
      <c r="J124" s="78">
        <v>60</v>
      </c>
      <c r="K124" s="76" t="s">
        <v>4396</v>
      </c>
      <c r="L124" s="76"/>
      <c r="M124" s="79">
        <v>46229</v>
      </c>
      <c r="N124" s="76" t="s">
        <v>5037</v>
      </c>
      <c r="O124" s="80" t="s">
        <v>4398</v>
      </c>
      <c r="P124" s="16">
        <v>1.1000000000000001</v>
      </c>
      <c r="Q124" s="16" t="s">
        <v>226</v>
      </c>
      <c r="R124" s="16">
        <v>6.6</v>
      </c>
      <c r="S124" s="16" t="s">
        <v>1294</v>
      </c>
      <c r="T124" s="16" t="s">
        <v>5038</v>
      </c>
      <c r="U124" s="16" t="s">
        <v>175</v>
      </c>
      <c r="V124" s="16">
        <v>0.9</v>
      </c>
      <c r="W124" s="16" t="s">
        <v>5039</v>
      </c>
      <c r="X124" s="16" t="s">
        <v>190</v>
      </c>
      <c r="Y124" s="16">
        <v>1</v>
      </c>
      <c r="Z124" s="16" t="s">
        <v>5040</v>
      </c>
      <c r="AA124" s="16" t="s">
        <v>172</v>
      </c>
      <c r="AB124" s="16">
        <v>1</v>
      </c>
      <c r="AC124" s="16" t="s">
        <v>5041</v>
      </c>
    </row>
    <row r="125" spans="1:29" ht="30" customHeight="1" x14ac:dyDescent="0.25">
      <c r="A125" s="76" t="s">
        <v>459</v>
      </c>
      <c r="B125" s="76" t="s">
        <v>186</v>
      </c>
      <c r="C125" s="76" t="s">
        <v>187</v>
      </c>
      <c r="D125" s="76" t="s">
        <v>4393</v>
      </c>
      <c r="E125" s="76" t="s">
        <v>5035</v>
      </c>
      <c r="F125" s="71" t="s">
        <v>5042</v>
      </c>
      <c r="G125" s="77">
        <v>38.318441</v>
      </c>
      <c r="H125" s="77">
        <v>27.132099</v>
      </c>
      <c r="I125" s="76" t="s">
        <v>4395</v>
      </c>
      <c r="J125" s="78">
        <v>60</v>
      </c>
      <c r="K125" s="76" t="s">
        <v>4396</v>
      </c>
      <c r="L125" s="76"/>
      <c r="M125" s="79">
        <v>46229</v>
      </c>
      <c r="N125" s="76" t="s">
        <v>5043</v>
      </c>
      <c r="O125" s="80" t="s">
        <v>4398</v>
      </c>
      <c r="P125" s="16">
        <v>0.6</v>
      </c>
      <c r="Q125" s="16" t="s">
        <v>226</v>
      </c>
      <c r="R125" s="16">
        <v>4.8</v>
      </c>
      <c r="S125" s="16" t="s">
        <v>1294</v>
      </c>
      <c r="T125" s="16" t="s">
        <v>5044</v>
      </c>
      <c r="U125" s="16" t="s">
        <v>175</v>
      </c>
      <c r="V125" s="16">
        <v>0.2</v>
      </c>
      <c r="W125" s="16" t="s">
        <v>5045</v>
      </c>
      <c r="X125" s="16" t="s">
        <v>187</v>
      </c>
      <c r="Y125" s="16">
        <v>0.2</v>
      </c>
      <c r="Z125" s="16" t="s">
        <v>5046</v>
      </c>
      <c r="AA125" s="16" t="s">
        <v>190</v>
      </c>
      <c r="AB125" s="16">
        <v>0.4</v>
      </c>
      <c r="AC125" s="16" t="s">
        <v>5047</v>
      </c>
    </row>
    <row r="126" spans="1:29" ht="30" customHeight="1" x14ac:dyDescent="0.25">
      <c r="A126" s="76" t="s">
        <v>460</v>
      </c>
      <c r="B126" s="76" t="s">
        <v>186</v>
      </c>
      <c r="C126" s="76" t="s">
        <v>187</v>
      </c>
      <c r="D126" s="76" t="s">
        <v>4393</v>
      </c>
      <c r="E126" s="76" t="s">
        <v>5035</v>
      </c>
      <c r="F126" s="71" t="s">
        <v>5048</v>
      </c>
      <c r="G126" s="77">
        <v>38.370607999999997</v>
      </c>
      <c r="H126" s="77">
        <v>27.146867</v>
      </c>
      <c r="I126" s="76" t="s">
        <v>4395</v>
      </c>
      <c r="J126" s="78">
        <v>60</v>
      </c>
      <c r="K126" s="76" t="s">
        <v>4396</v>
      </c>
      <c r="L126" s="76"/>
      <c r="M126" s="79">
        <v>46229</v>
      </c>
      <c r="N126" s="76" t="s">
        <v>5049</v>
      </c>
      <c r="O126" s="80" t="s">
        <v>4398</v>
      </c>
      <c r="P126" s="16">
        <v>5.5</v>
      </c>
      <c r="Q126" s="16" t="s">
        <v>226</v>
      </c>
      <c r="R126" s="16">
        <v>6.5</v>
      </c>
      <c r="S126" s="16" t="s">
        <v>1294</v>
      </c>
      <c r="T126" s="16" t="s">
        <v>5050</v>
      </c>
      <c r="U126" s="16" t="s">
        <v>902</v>
      </c>
      <c r="V126" s="16">
        <v>0.4</v>
      </c>
      <c r="W126" s="16" t="s">
        <v>5051</v>
      </c>
      <c r="X126" s="16" t="s">
        <v>193</v>
      </c>
      <c r="Y126" s="16">
        <v>1.1000000000000001</v>
      </c>
      <c r="Z126" s="16" t="s">
        <v>5052</v>
      </c>
      <c r="AA126" s="16" t="s">
        <v>280</v>
      </c>
      <c r="AB126" s="16">
        <v>2.2999999999999998</v>
      </c>
      <c r="AC126" s="16" t="s">
        <v>5053</v>
      </c>
    </row>
    <row r="127" spans="1:29" ht="30" customHeight="1" x14ac:dyDescent="0.25">
      <c r="A127" s="76" t="s">
        <v>461</v>
      </c>
      <c r="B127" s="76" t="s">
        <v>186</v>
      </c>
      <c r="C127" s="76" t="s">
        <v>187</v>
      </c>
      <c r="D127" s="76" t="s">
        <v>4393</v>
      </c>
      <c r="E127" s="76" t="s">
        <v>5035</v>
      </c>
      <c r="F127" s="71">
        <v>0</v>
      </c>
      <c r="G127" s="77">
        <v>38.396000000000001</v>
      </c>
      <c r="H127" s="77">
        <v>27.332999999999998</v>
      </c>
      <c r="I127" s="76" t="s">
        <v>4395</v>
      </c>
      <c r="J127" s="78">
        <v>60</v>
      </c>
      <c r="K127" s="76" t="s">
        <v>4396</v>
      </c>
      <c r="L127" s="76"/>
      <c r="M127" s="79">
        <v>46229</v>
      </c>
      <c r="N127" s="76" t="s">
        <v>4397</v>
      </c>
      <c r="O127" s="80" t="s">
        <v>4398</v>
      </c>
      <c r="P127" s="16">
        <v>19.5</v>
      </c>
      <c r="Q127" s="16" t="s">
        <v>226</v>
      </c>
      <c r="R127" s="16">
        <v>4.7</v>
      </c>
      <c r="S127" s="16" t="s">
        <v>1294</v>
      </c>
      <c r="T127" s="16" t="s">
        <v>5054</v>
      </c>
      <c r="U127" s="16" t="s">
        <v>226</v>
      </c>
      <c r="V127" s="16">
        <v>4.7</v>
      </c>
      <c r="W127" s="16" t="s">
        <v>5055</v>
      </c>
      <c r="X127" s="16" t="s">
        <v>258</v>
      </c>
      <c r="Y127" s="16">
        <v>11.9</v>
      </c>
      <c r="Z127" s="16" t="s">
        <v>5056</v>
      </c>
      <c r="AA127" s="16" t="s">
        <v>263</v>
      </c>
      <c r="AB127" s="16">
        <v>12.8</v>
      </c>
      <c r="AC127" s="16" t="s">
        <v>5057</v>
      </c>
    </row>
    <row r="128" spans="1:29" ht="30" customHeight="1" x14ac:dyDescent="0.25">
      <c r="A128" s="76" t="s">
        <v>462</v>
      </c>
      <c r="B128" s="76" t="s">
        <v>186</v>
      </c>
      <c r="C128" s="76" t="s">
        <v>187</v>
      </c>
      <c r="D128" s="76" t="s">
        <v>4393</v>
      </c>
      <c r="E128" s="76" t="s">
        <v>5035</v>
      </c>
      <c r="F128" s="71" t="s">
        <v>5058</v>
      </c>
      <c r="G128" s="77">
        <v>38.300682000000002</v>
      </c>
      <c r="H128" s="77">
        <v>27.177340999999998</v>
      </c>
      <c r="I128" s="76" t="s">
        <v>4395</v>
      </c>
      <c r="J128" s="78">
        <v>60</v>
      </c>
      <c r="K128" s="76" t="s">
        <v>4396</v>
      </c>
      <c r="L128" s="76"/>
      <c r="M128" s="79">
        <v>46229</v>
      </c>
      <c r="N128" s="76" t="s">
        <v>5059</v>
      </c>
      <c r="O128" s="80" t="s">
        <v>4398</v>
      </c>
      <c r="P128" s="16">
        <v>4.9000000000000004</v>
      </c>
      <c r="Q128" s="16" t="s">
        <v>226</v>
      </c>
      <c r="R128" s="16">
        <v>6.4</v>
      </c>
      <c r="S128" s="16" t="s">
        <v>1294</v>
      </c>
      <c r="T128" s="16" t="s">
        <v>5060</v>
      </c>
      <c r="U128" s="16" t="s">
        <v>175</v>
      </c>
      <c r="V128" s="16">
        <v>4.3</v>
      </c>
      <c r="W128" s="16" t="s">
        <v>5061</v>
      </c>
      <c r="X128" s="16" t="s">
        <v>187</v>
      </c>
      <c r="Y128" s="16">
        <v>4.5</v>
      </c>
      <c r="Z128" s="16" t="s">
        <v>5062</v>
      </c>
      <c r="AA128" s="16" t="s">
        <v>190</v>
      </c>
      <c r="AB128" s="16">
        <v>4.7</v>
      </c>
      <c r="AC128" s="16" t="s">
        <v>5063</v>
      </c>
    </row>
    <row r="129" spans="1:29" ht="30" customHeight="1" x14ac:dyDescent="0.25">
      <c r="A129" s="76" t="s">
        <v>463</v>
      </c>
      <c r="B129" s="76" t="s">
        <v>186</v>
      </c>
      <c r="C129" s="76" t="s">
        <v>187</v>
      </c>
      <c r="D129" s="76" t="s">
        <v>4393</v>
      </c>
      <c r="E129" s="76" t="s">
        <v>5035</v>
      </c>
      <c r="F129" s="71" t="s">
        <v>5064</v>
      </c>
      <c r="G129" s="77">
        <v>38.300144000000003</v>
      </c>
      <c r="H129" s="77">
        <v>27.177173</v>
      </c>
      <c r="I129" s="76" t="s">
        <v>4395</v>
      </c>
      <c r="J129" s="78">
        <v>60</v>
      </c>
      <c r="K129" s="76" t="s">
        <v>4396</v>
      </c>
      <c r="L129" s="76"/>
      <c r="M129" s="79">
        <v>46229</v>
      </c>
      <c r="N129" s="76" t="s">
        <v>5065</v>
      </c>
      <c r="O129" s="80" t="s">
        <v>4398</v>
      </c>
      <c r="P129" s="16">
        <v>4.9000000000000004</v>
      </c>
      <c r="Q129" s="16" t="s">
        <v>226</v>
      </c>
      <c r="R129" s="16">
        <v>4.5999999999999996</v>
      </c>
      <c r="S129" s="16" t="s">
        <v>1294</v>
      </c>
      <c r="T129" s="16" t="s">
        <v>5066</v>
      </c>
      <c r="U129" s="16" t="s">
        <v>175</v>
      </c>
      <c r="V129" s="16">
        <v>4.3</v>
      </c>
      <c r="W129" s="16" t="s">
        <v>5067</v>
      </c>
      <c r="X129" s="16" t="s">
        <v>187</v>
      </c>
      <c r="Y129" s="16">
        <v>4.5</v>
      </c>
      <c r="Z129" s="16" t="s">
        <v>5068</v>
      </c>
      <c r="AA129" s="16" t="s">
        <v>190</v>
      </c>
      <c r="AB129" s="16">
        <v>4.7</v>
      </c>
      <c r="AC129" s="16" t="s">
        <v>5069</v>
      </c>
    </row>
    <row r="130" spans="1:29" ht="30" customHeight="1" x14ac:dyDescent="0.25">
      <c r="A130" s="76" t="s">
        <v>464</v>
      </c>
      <c r="B130" s="76" t="s">
        <v>186</v>
      </c>
      <c r="C130" s="76" t="s">
        <v>187</v>
      </c>
      <c r="D130" s="76" t="s">
        <v>4393</v>
      </c>
      <c r="E130" s="76" t="s">
        <v>5035</v>
      </c>
      <c r="F130" s="71" t="s">
        <v>5070</v>
      </c>
      <c r="G130" s="77">
        <v>38.400880999999998</v>
      </c>
      <c r="H130" s="77">
        <v>27.195022999999999</v>
      </c>
      <c r="I130" s="76" t="s">
        <v>4395</v>
      </c>
      <c r="J130" s="78">
        <v>60</v>
      </c>
      <c r="K130" s="76" t="s">
        <v>4396</v>
      </c>
      <c r="L130" s="76"/>
      <c r="M130" s="79">
        <v>46229</v>
      </c>
      <c r="N130" s="76" t="s">
        <v>5071</v>
      </c>
      <c r="O130" s="80" t="s">
        <v>4398</v>
      </c>
      <c r="P130" s="16">
        <v>10.4</v>
      </c>
      <c r="Q130" s="16" t="s">
        <v>226</v>
      </c>
      <c r="R130" s="16">
        <v>6.3</v>
      </c>
      <c r="S130" s="16" t="s">
        <v>1294</v>
      </c>
      <c r="T130" s="16" t="s">
        <v>5072</v>
      </c>
      <c r="U130" s="16" t="s">
        <v>202</v>
      </c>
      <c r="V130" s="16">
        <v>2.7</v>
      </c>
      <c r="W130" s="16" t="s">
        <v>5073</v>
      </c>
      <c r="X130" s="16" t="s">
        <v>277</v>
      </c>
      <c r="Y130" s="16">
        <v>3.5</v>
      </c>
      <c r="Z130" s="16" t="s">
        <v>5074</v>
      </c>
      <c r="AA130" s="16" t="s">
        <v>280</v>
      </c>
      <c r="AB130" s="16">
        <v>4</v>
      </c>
      <c r="AC130" s="16" t="s">
        <v>5075</v>
      </c>
    </row>
    <row r="131" spans="1:29" ht="30" customHeight="1" x14ac:dyDescent="0.25">
      <c r="A131" s="76" t="s">
        <v>465</v>
      </c>
      <c r="B131" s="76" t="s">
        <v>186</v>
      </c>
      <c r="C131" s="76" t="s">
        <v>187</v>
      </c>
      <c r="D131" s="76" t="s">
        <v>4393</v>
      </c>
      <c r="E131" s="76" t="s">
        <v>5035</v>
      </c>
      <c r="F131" s="71" t="s">
        <v>5076</v>
      </c>
      <c r="G131" s="77">
        <v>38.329684</v>
      </c>
      <c r="H131" s="77">
        <v>27.137241</v>
      </c>
      <c r="I131" s="76" t="s">
        <v>4395</v>
      </c>
      <c r="J131" s="78">
        <v>60</v>
      </c>
      <c r="K131" s="76" t="s">
        <v>4396</v>
      </c>
      <c r="L131" s="76"/>
      <c r="M131" s="79">
        <v>46229</v>
      </c>
      <c r="N131" s="76" t="s">
        <v>5077</v>
      </c>
      <c r="O131" s="80" t="s">
        <v>4398</v>
      </c>
      <c r="P131" s="16">
        <v>1.5</v>
      </c>
      <c r="Q131" s="16" t="s">
        <v>226</v>
      </c>
      <c r="R131" s="16">
        <v>4.5</v>
      </c>
      <c r="S131" s="16" t="s">
        <v>1294</v>
      </c>
      <c r="T131" s="16" t="s">
        <v>5078</v>
      </c>
      <c r="U131" s="16" t="s">
        <v>172</v>
      </c>
      <c r="V131" s="16">
        <v>0.7</v>
      </c>
      <c r="W131" s="16" t="s">
        <v>5079</v>
      </c>
      <c r="X131" s="16" t="s">
        <v>181</v>
      </c>
      <c r="Y131" s="16">
        <v>1</v>
      </c>
      <c r="Z131" s="16" t="s">
        <v>5080</v>
      </c>
      <c r="AA131" s="16" t="s">
        <v>190</v>
      </c>
      <c r="AB131" s="16">
        <v>1</v>
      </c>
      <c r="AC131" s="16" t="s">
        <v>5081</v>
      </c>
    </row>
    <row r="132" spans="1:29" ht="30" customHeight="1" x14ac:dyDescent="0.25">
      <c r="A132" s="76" t="s">
        <v>467</v>
      </c>
      <c r="B132" s="76" t="s">
        <v>189</v>
      </c>
      <c r="C132" s="76" t="s">
        <v>190</v>
      </c>
      <c r="D132" s="76" t="s">
        <v>4393</v>
      </c>
      <c r="E132" s="76" t="s">
        <v>5082</v>
      </c>
      <c r="F132" s="71" t="s">
        <v>5083</v>
      </c>
      <c r="G132" s="77">
        <v>38.31194</v>
      </c>
      <c r="H132" s="77">
        <v>27.14472</v>
      </c>
      <c r="I132" s="76" t="s">
        <v>4395</v>
      </c>
      <c r="J132" s="78">
        <v>60</v>
      </c>
      <c r="K132" s="76" t="s">
        <v>4396</v>
      </c>
      <c r="L132" s="76"/>
      <c r="M132" s="79">
        <v>46229</v>
      </c>
      <c r="N132" s="76" t="s">
        <v>5084</v>
      </c>
      <c r="O132" s="80" t="s">
        <v>4398</v>
      </c>
      <c r="P132" s="16">
        <v>2.8</v>
      </c>
      <c r="Q132" s="16" t="s">
        <v>228</v>
      </c>
      <c r="R132" s="16">
        <v>3</v>
      </c>
      <c r="S132" s="16" t="s">
        <v>1294</v>
      </c>
      <c r="T132" s="16" t="s">
        <v>5085</v>
      </c>
      <c r="U132" s="16" t="s">
        <v>175</v>
      </c>
      <c r="V132" s="16">
        <v>1.2</v>
      </c>
      <c r="W132" s="16" t="s">
        <v>5086</v>
      </c>
      <c r="X132" s="16" t="s">
        <v>187</v>
      </c>
      <c r="Y132" s="16">
        <v>1.4</v>
      </c>
      <c r="Z132" s="16" t="s">
        <v>5087</v>
      </c>
      <c r="AA132" s="16" t="s">
        <v>190</v>
      </c>
      <c r="AB132" s="16">
        <v>1.6</v>
      </c>
      <c r="AC132" s="16" t="s">
        <v>5088</v>
      </c>
    </row>
    <row r="133" spans="1:29" ht="30" customHeight="1" x14ac:dyDescent="0.25">
      <c r="A133" s="76" t="s">
        <v>468</v>
      </c>
      <c r="B133" s="76" t="s">
        <v>189</v>
      </c>
      <c r="C133" s="76" t="s">
        <v>190</v>
      </c>
      <c r="D133" s="76" t="s">
        <v>4393</v>
      </c>
      <c r="E133" s="76" t="s">
        <v>5082</v>
      </c>
      <c r="F133" s="71" t="s">
        <v>5089</v>
      </c>
      <c r="G133" s="77">
        <v>38.316724000000001</v>
      </c>
      <c r="H133" s="77">
        <v>27.129640999999999</v>
      </c>
      <c r="I133" s="76" t="s">
        <v>4395</v>
      </c>
      <c r="J133" s="78">
        <v>60</v>
      </c>
      <c r="K133" s="76" t="s">
        <v>4396</v>
      </c>
      <c r="L133" s="76"/>
      <c r="M133" s="79">
        <v>46229</v>
      </c>
      <c r="N133" s="76" t="s">
        <v>5090</v>
      </c>
      <c r="O133" s="80" t="s">
        <v>4398</v>
      </c>
      <c r="P133" s="16">
        <v>1.6</v>
      </c>
      <c r="Q133" s="16" t="s">
        <v>224</v>
      </c>
      <c r="R133" s="16">
        <v>2.8</v>
      </c>
      <c r="S133" s="16" t="s">
        <v>1294</v>
      </c>
      <c r="T133" s="16" t="s">
        <v>5091</v>
      </c>
      <c r="U133" s="16" t="s">
        <v>187</v>
      </c>
      <c r="V133" s="16">
        <v>0.1</v>
      </c>
      <c r="W133" s="16" t="s">
        <v>5092</v>
      </c>
      <c r="X133" s="16" t="s">
        <v>175</v>
      </c>
      <c r="Y133" s="16">
        <v>0.3</v>
      </c>
      <c r="Z133" s="16" t="s">
        <v>5093</v>
      </c>
      <c r="AA133" s="16" t="s">
        <v>190</v>
      </c>
      <c r="AB133" s="16">
        <v>0.6</v>
      </c>
      <c r="AC133" s="16" t="s">
        <v>5094</v>
      </c>
    </row>
    <row r="134" spans="1:29" ht="30" customHeight="1" x14ac:dyDescent="0.25">
      <c r="A134" s="76" t="s">
        <v>469</v>
      </c>
      <c r="B134" s="76" t="s">
        <v>189</v>
      </c>
      <c r="C134" s="76" t="s">
        <v>190</v>
      </c>
      <c r="D134" s="76" t="s">
        <v>4393</v>
      </c>
      <c r="E134" s="76" t="s">
        <v>5082</v>
      </c>
      <c r="F134" s="71">
        <v>0</v>
      </c>
      <c r="G134" s="77">
        <v>38.411000000000001</v>
      </c>
      <c r="H134" s="77">
        <v>27.032</v>
      </c>
      <c r="I134" s="76" t="s">
        <v>4395</v>
      </c>
      <c r="J134" s="78">
        <v>60</v>
      </c>
      <c r="K134" s="76" t="s">
        <v>4396</v>
      </c>
      <c r="L134" s="76"/>
      <c r="M134" s="79">
        <v>46229</v>
      </c>
      <c r="N134" s="76" t="s">
        <v>4397</v>
      </c>
      <c r="O134" s="80" t="s">
        <v>4398</v>
      </c>
      <c r="P134" s="16">
        <v>12</v>
      </c>
      <c r="Q134" s="16" t="s">
        <v>228</v>
      </c>
      <c r="R134" s="16">
        <v>3</v>
      </c>
      <c r="S134" s="16" t="s">
        <v>1294</v>
      </c>
      <c r="T134" s="16" t="s">
        <v>5095</v>
      </c>
      <c r="U134" s="16" t="s">
        <v>228</v>
      </c>
      <c r="V134" s="16">
        <v>3</v>
      </c>
      <c r="W134" s="16" t="s">
        <v>5096</v>
      </c>
      <c r="X134" s="16" t="s">
        <v>154</v>
      </c>
      <c r="Y134" s="16">
        <v>3.6</v>
      </c>
      <c r="Z134" s="16" t="s">
        <v>5097</v>
      </c>
      <c r="AA134" s="16" t="s">
        <v>234</v>
      </c>
      <c r="AB134" s="16">
        <v>4.0999999999999996</v>
      </c>
      <c r="AC134" s="16" t="s">
        <v>5098</v>
      </c>
    </row>
    <row r="135" spans="1:29" ht="30" customHeight="1" x14ac:dyDescent="0.25">
      <c r="A135" s="76" t="s">
        <v>470</v>
      </c>
      <c r="B135" s="76" t="s">
        <v>189</v>
      </c>
      <c r="C135" s="76" t="s">
        <v>190</v>
      </c>
      <c r="D135" s="76" t="s">
        <v>4393</v>
      </c>
      <c r="E135" s="76" t="s">
        <v>5082</v>
      </c>
      <c r="F135" s="71" t="s">
        <v>5099</v>
      </c>
      <c r="G135" s="77">
        <v>38.426000000000002</v>
      </c>
      <c r="H135" s="77">
        <v>27.047000000000001</v>
      </c>
      <c r="I135" s="76" t="s">
        <v>4395</v>
      </c>
      <c r="J135" s="78">
        <v>60</v>
      </c>
      <c r="K135" s="76" t="s">
        <v>4396</v>
      </c>
      <c r="L135" s="76"/>
      <c r="M135" s="79">
        <v>46229</v>
      </c>
      <c r="N135" s="76" t="s">
        <v>4397</v>
      </c>
      <c r="O135" s="80" t="s">
        <v>4398</v>
      </c>
      <c r="P135" s="16">
        <v>12.6</v>
      </c>
      <c r="Q135" s="16" t="s">
        <v>224</v>
      </c>
      <c r="R135" s="16">
        <v>2.7</v>
      </c>
      <c r="S135" s="16" t="s">
        <v>1294</v>
      </c>
      <c r="T135" s="16" t="s">
        <v>5100</v>
      </c>
      <c r="U135" s="16" t="s">
        <v>224</v>
      </c>
      <c r="V135" s="16">
        <v>2.7</v>
      </c>
      <c r="W135" s="16" t="s">
        <v>5101</v>
      </c>
      <c r="X135" s="16" t="s">
        <v>234</v>
      </c>
      <c r="Y135" s="16">
        <v>4.2</v>
      </c>
      <c r="Z135" s="16" t="s">
        <v>5102</v>
      </c>
      <c r="AA135" s="16" t="s">
        <v>154</v>
      </c>
      <c r="AB135" s="16">
        <v>4.5999999999999996</v>
      </c>
      <c r="AC135" s="16" t="s">
        <v>5103</v>
      </c>
    </row>
    <row r="136" spans="1:29" ht="30" customHeight="1" x14ac:dyDescent="0.25">
      <c r="A136" s="76" t="s">
        <v>471</v>
      </c>
      <c r="B136" s="76" t="s">
        <v>189</v>
      </c>
      <c r="C136" s="76" t="s">
        <v>190</v>
      </c>
      <c r="D136" s="76" t="s">
        <v>4393</v>
      </c>
      <c r="E136" s="76" t="s">
        <v>5082</v>
      </c>
      <c r="F136" s="71" t="s">
        <v>5104</v>
      </c>
      <c r="G136" s="77">
        <v>38.359267000000003</v>
      </c>
      <c r="H136" s="77">
        <v>27.126407</v>
      </c>
      <c r="I136" s="76" t="s">
        <v>4395</v>
      </c>
      <c r="J136" s="78">
        <v>60</v>
      </c>
      <c r="K136" s="76" t="s">
        <v>4396</v>
      </c>
      <c r="L136" s="76"/>
      <c r="M136" s="79">
        <v>46229</v>
      </c>
      <c r="N136" s="76" t="s">
        <v>5105</v>
      </c>
      <c r="O136" s="80" t="s">
        <v>4398</v>
      </c>
      <c r="P136" s="16">
        <v>3.5</v>
      </c>
      <c r="Q136" s="16" t="s">
        <v>228</v>
      </c>
      <c r="R136" s="16">
        <v>3</v>
      </c>
      <c r="S136" s="16" t="s">
        <v>1294</v>
      </c>
      <c r="T136" s="16" t="s">
        <v>5106</v>
      </c>
      <c r="U136" s="16" t="s">
        <v>169</v>
      </c>
      <c r="V136" s="16">
        <v>2.4</v>
      </c>
      <c r="W136" s="16" t="s">
        <v>5107</v>
      </c>
      <c r="X136" s="16" t="s">
        <v>902</v>
      </c>
      <c r="Y136" s="16">
        <v>2.6</v>
      </c>
      <c r="Z136" s="16" t="s">
        <v>5108</v>
      </c>
      <c r="AA136" s="16" t="s">
        <v>193</v>
      </c>
      <c r="AB136" s="16">
        <v>3.2</v>
      </c>
      <c r="AC136" s="16" t="s">
        <v>5109</v>
      </c>
    </row>
    <row r="137" spans="1:29" ht="30" customHeight="1" x14ac:dyDescent="0.25">
      <c r="A137" s="76" t="s">
        <v>473</v>
      </c>
      <c r="B137" s="76" t="s">
        <v>189</v>
      </c>
      <c r="C137" s="76" t="s">
        <v>190</v>
      </c>
      <c r="D137" s="76" t="s">
        <v>4393</v>
      </c>
      <c r="E137" s="76" t="s">
        <v>5082</v>
      </c>
      <c r="F137" s="71" t="s">
        <v>5110</v>
      </c>
      <c r="G137" s="77">
        <v>38.320796000000001</v>
      </c>
      <c r="H137" s="77">
        <v>27.129261</v>
      </c>
      <c r="I137" s="76" t="s">
        <v>4395</v>
      </c>
      <c r="J137" s="78">
        <v>60</v>
      </c>
      <c r="K137" s="76" t="s">
        <v>4396</v>
      </c>
      <c r="L137" s="76"/>
      <c r="M137" s="79">
        <v>46229</v>
      </c>
      <c r="N137" s="76" t="s">
        <v>5111</v>
      </c>
      <c r="O137" s="80" t="s">
        <v>4398</v>
      </c>
      <c r="P137" s="16">
        <v>1.2</v>
      </c>
      <c r="Q137" s="16" t="s">
        <v>224</v>
      </c>
      <c r="R137" s="16">
        <v>2.8</v>
      </c>
      <c r="S137" s="16" t="s">
        <v>1294</v>
      </c>
      <c r="T137" s="16" t="s">
        <v>5112</v>
      </c>
      <c r="U137" s="16" t="s">
        <v>190</v>
      </c>
      <c r="V137" s="16">
        <v>0.2</v>
      </c>
      <c r="W137" s="16" t="s">
        <v>5113</v>
      </c>
      <c r="X137" s="16" t="s">
        <v>181</v>
      </c>
      <c r="Y137" s="16">
        <v>0.3</v>
      </c>
      <c r="Z137" s="16" t="s">
        <v>5114</v>
      </c>
      <c r="AA137" s="16" t="s">
        <v>187</v>
      </c>
      <c r="AB137" s="16">
        <v>0.4</v>
      </c>
      <c r="AC137" s="16" t="s">
        <v>5115</v>
      </c>
    </row>
    <row r="138" spans="1:29" ht="30" customHeight="1" x14ac:dyDescent="0.25">
      <c r="A138" s="76" t="s">
        <v>474</v>
      </c>
      <c r="B138" s="76" t="s">
        <v>189</v>
      </c>
      <c r="C138" s="76" t="s">
        <v>190</v>
      </c>
      <c r="D138" s="76" t="s">
        <v>4393</v>
      </c>
      <c r="E138" s="76" t="s">
        <v>5082</v>
      </c>
      <c r="F138" s="71" t="s">
        <v>5116</v>
      </c>
      <c r="G138" s="77">
        <v>38.243747999999997</v>
      </c>
      <c r="H138" s="77">
        <v>27.127946000000001</v>
      </c>
      <c r="I138" s="76" t="s">
        <v>4395</v>
      </c>
      <c r="J138" s="78">
        <v>60</v>
      </c>
      <c r="K138" s="76" t="s">
        <v>4396</v>
      </c>
      <c r="L138" s="76"/>
      <c r="M138" s="79">
        <v>46229</v>
      </c>
      <c r="N138" s="76" t="s">
        <v>5117</v>
      </c>
      <c r="O138" s="80" t="s">
        <v>4398</v>
      </c>
      <c r="P138" s="16">
        <v>9.4</v>
      </c>
      <c r="Q138" s="16" t="s">
        <v>228</v>
      </c>
      <c r="R138" s="16">
        <v>3.1</v>
      </c>
      <c r="S138" s="16" t="s">
        <v>1294</v>
      </c>
      <c r="T138" s="16" t="s">
        <v>5118</v>
      </c>
      <c r="U138" s="16" t="s">
        <v>221</v>
      </c>
      <c r="V138" s="16">
        <v>1.9</v>
      </c>
      <c r="W138" s="16" t="s">
        <v>5119</v>
      </c>
      <c r="X138" s="16" t="s">
        <v>187</v>
      </c>
      <c r="Y138" s="16">
        <v>8.1999999999999993</v>
      </c>
      <c r="Z138" s="16" t="s">
        <v>5120</v>
      </c>
      <c r="AA138" s="16" t="s">
        <v>175</v>
      </c>
      <c r="AB138" s="16">
        <v>8.1999999999999993</v>
      </c>
      <c r="AC138" s="16" t="s">
        <v>5121</v>
      </c>
    </row>
    <row r="139" spans="1:29" ht="30" customHeight="1" x14ac:dyDescent="0.25">
      <c r="A139" s="76" t="s">
        <v>475</v>
      </c>
      <c r="B139" s="76" t="s">
        <v>220</v>
      </c>
      <c r="C139" s="76" t="s">
        <v>221</v>
      </c>
      <c r="D139" s="76" t="s">
        <v>4393</v>
      </c>
      <c r="E139" s="76" t="s">
        <v>5122</v>
      </c>
      <c r="F139" s="71" t="s">
        <v>5123</v>
      </c>
      <c r="G139" s="77">
        <v>38.252355000000001</v>
      </c>
      <c r="H139" s="77">
        <v>27.136101</v>
      </c>
      <c r="I139" s="76" t="s">
        <v>4395</v>
      </c>
      <c r="J139" s="78">
        <v>60</v>
      </c>
      <c r="K139" s="76" t="s">
        <v>4396</v>
      </c>
      <c r="L139" s="76"/>
      <c r="M139" s="79">
        <v>46229</v>
      </c>
      <c r="N139" s="76" t="s">
        <v>5124</v>
      </c>
      <c r="O139" s="80" t="s">
        <v>4398</v>
      </c>
      <c r="P139" s="16">
        <v>8.6</v>
      </c>
      <c r="Q139" s="16" t="s">
        <v>224</v>
      </c>
      <c r="R139" s="16">
        <v>2.2999999999999998</v>
      </c>
      <c r="S139" s="16" t="s">
        <v>1294</v>
      </c>
      <c r="T139" s="16" t="s">
        <v>5125</v>
      </c>
      <c r="U139" s="16" t="s">
        <v>221</v>
      </c>
      <c r="V139" s="16">
        <v>1.3</v>
      </c>
      <c r="W139" s="16" t="s">
        <v>5126</v>
      </c>
      <c r="X139" s="16" t="s">
        <v>175</v>
      </c>
      <c r="Y139" s="16">
        <v>7.3</v>
      </c>
      <c r="Z139" s="16" t="s">
        <v>5127</v>
      </c>
      <c r="AA139" s="16" t="s">
        <v>187</v>
      </c>
      <c r="AB139" s="16">
        <v>7.3</v>
      </c>
      <c r="AC139" s="16" t="s">
        <v>5128</v>
      </c>
    </row>
    <row r="140" spans="1:29" ht="30" customHeight="1" x14ac:dyDescent="0.25">
      <c r="A140" s="76" t="s">
        <v>476</v>
      </c>
      <c r="B140" s="76" t="s">
        <v>220</v>
      </c>
      <c r="C140" s="76" t="s">
        <v>221</v>
      </c>
      <c r="D140" s="76" t="s">
        <v>4393</v>
      </c>
      <c r="E140" s="76" t="s">
        <v>5122</v>
      </c>
      <c r="F140" s="71">
        <v>0</v>
      </c>
      <c r="G140" s="77">
        <v>38.435000000000002</v>
      </c>
      <c r="H140" s="77">
        <v>27.032</v>
      </c>
      <c r="I140" s="76" t="s">
        <v>4395</v>
      </c>
      <c r="J140" s="78">
        <v>60</v>
      </c>
      <c r="K140" s="76" t="s">
        <v>4396</v>
      </c>
      <c r="L140" s="76"/>
      <c r="M140" s="79">
        <v>46229</v>
      </c>
      <c r="N140" s="76" t="s">
        <v>4397</v>
      </c>
      <c r="O140" s="80" t="s">
        <v>4398</v>
      </c>
      <c r="P140" s="16">
        <v>14.1</v>
      </c>
      <c r="Q140" s="16" t="s">
        <v>224</v>
      </c>
      <c r="R140" s="16">
        <v>3.5</v>
      </c>
      <c r="S140" s="16" t="s">
        <v>1294</v>
      </c>
      <c r="T140" s="16" t="s">
        <v>5129</v>
      </c>
      <c r="U140" s="16" t="s">
        <v>224</v>
      </c>
      <c r="V140" s="16">
        <v>3.5</v>
      </c>
      <c r="W140" s="16" t="s">
        <v>5130</v>
      </c>
      <c r="X140" s="16" t="s">
        <v>228</v>
      </c>
      <c r="Y140" s="16">
        <v>5.2</v>
      </c>
      <c r="Z140" s="16" t="s">
        <v>5131</v>
      </c>
      <c r="AA140" s="16" t="s">
        <v>234</v>
      </c>
      <c r="AB140" s="16">
        <v>5.8</v>
      </c>
      <c r="AC140" s="16" t="s">
        <v>5132</v>
      </c>
    </row>
    <row r="141" spans="1:29" ht="30" customHeight="1" x14ac:dyDescent="0.25">
      <c r="A141" s="76" t="s">
        <v>478</v>
      </c>
      <c r="B141" s="76" t="s">
        <v>220</v>
      </c>
      <c r="C141" s="76" t="s">
        <v>221</v>
      </c>
      <c r="D141" s="76" t="s">
        <v>4393</v>
      </c>
      <c r="E141" s="76" t="s">
        <v>5122</v>
      </c>
      <c r="F141" s="71">
        <v>0</v>
      </c>
      <c r="G141" s="77">
        <v>38.450000000000003</v>
      </c>
      <c r="H141" s="77">
        <v>27.047000000000001</v>
      </c>
      <c r="I141" s="76" t="s">
        <v>4395</v>
      </c>
      <c r="J141" s="78">
        <v>60</v>
      </c>
      <c r="K141" s="76" t="s">
        <v>4396</v>
      </c>
      <c r="L141" s="76"/>
      <c r="M141" s="79">
        <v>46229</v>
      </c>
      <c r="N141" s="76" t="s">
        <v>4397</v>
      </c>
      <c r="O141" s="80" t="s">
        <v>4398</v>
      </c>
      <c r="P141" s="16">
        <v>16.399999999999999</v>
      </c>
      <c r="Q141" s="16" t="s">
        <v>224</v>
      </c>
      <c r="R141" s="16">
        <v>2.4</v>
      </c>
      <c r="S141" s="16" t="s">
        <v>1294</v>
      </c>
      <c r="T141" s="16" t="s">
        <v>5133</v>
      </c>
      <c r="U141" s="16" t="s">
        <v>224</v>
      </c>
      <c r="V141" s="16">
        <v>2.4</v>
      </c>
      <c r="W141" s="16" t="s">
        <v>5134</v>
      </c>
      <c r="X141" s="16" t="s">
        <v>268</v>
      </c>
      <c r="Y141" s="16">
        <v>4.8</v>
      </c>
      <c r="Z141" s="16" t="s">
        <v>5135</v>
      </c>
      <c r="AA141" s="16" t="s">
        <v>261</v>
      </c>
      <c r="AB141" s="16">
        <v>5</v>
      </c>
      <c r="AC141" s="16" t="s">
        <v>5136</v>
      </c>
    </row>
    <row r="142" spans="1:29" ht="30" customHeight="1" x14ac:dyDescent="0.25">
      <c r="A142" s="76" t="s">
        <v>5137</v>
      </c>
      <c r="B142" s="76" t="s">
        <v>220</v>
      </c>
      <c r="C142" s="76" t="s">
        <v>221</v>
      </c>
      <c r="D142" s="76" t="s">
        <v>4393</v>
      </c>
      <c r="E142" s="76" t="s">
        <v>5122</v>
      </c>
      <c r="F142" s="71">
        <v>0</v>
      </c>
      <c r="G142" s="77">
        <v>38.436</v>
      </c>
      <c r="H142" s="77">
        <v>27.036000000000001</v>
      </c>
      <c r="I142" s="76" t="s">
        <v>4395</v>
      </c>
      <c r="J142" s="78">
        <v>60</v>
      </c>
      <c r="K142" s="76" t="s">
        <v>4396</v>
      </c>
      <c r="L142" s="76"/>
      <c r="M142" s="79">
        <v>46229</v>
      </c>
      <c r="N142" s="76" t="s">
        <v>4397</v>
      </c>
      <c r="O142" s="80" t="s">
        <v>4398</v>
      </c>
      <c r="P142" s="16">
        <v>15.5</v>
      </c>
      <c r="Q142" s="16" t="s">
        <v>224</v>
      </c>
      <c r="R142" s="16">
        <v>3.2</v>
      </c>
      <c r="S142" s="16" t="s">
        <v>1294</v>
      </c>
      <c r="T142" s="16" t="s">
        <v>5138</v>
      </c>
      <c r="U142" s="16" t="s">
        <v>224</v>
      </c>
      <c r="V142" s="16">
        <v>3.2</v>
      </c>
      <c r="W142" s="16" t="s">
        <v>5139</v>
      </c>
      <c r="X142" s="16" t="s">
        <v>228</v>
      </c>
      <c r="Y142" s="16">
        <v>5.5</v>
      </c>
      <c r="Z142" s="16" t="s">
        <v>5140</v>
      </c>
      <c r="AA142" s="16" t="s">
        <v>234</v>
      </c>
      <c r="AB142" s="16">
        <v>5.7</v>
      </c>
      <c r="AC142" s="16" t="s">
        <v>5141</v>
      </c>
    </row>
    <row r="143" spans="1:29" ht="30" customHeight="1" x14ac:dyDescent="0.25">
      <c r="A143" s="76" t="s">
        <v>479</v>
      </c>
      <c r="B143" s="76" t="s">
        <v>220</v>
      </c>
      <c r="C143" s="76" t="s">
        <v>221</v>
      </c>
      <c r="D143" s="76" t="s">
        <v>4393</v>
      </c>
      <c r="E143" s="76" t="s">
        <v>5122</v>
      </c>
      <c r="F143" s="71">
        <v>0</v>
      </c>
      <c r="G143" s="77">
        <v>38.423000000000002</v>
      </c>
      <c r="H143" s="77">
        <v>27.027000000000001</v>
      </c>
      <c r="I143" s="76" t="s">
        <v>4395</v>
      </c>
      <c r="J143" s="78">
        <v>60</v>
      </c>
      <c r="K143" s="76" t="s">
        <v>4396</v>
      </c>
      <c r="L143" s="76"/>
      <c r="M143" s="79">
        <v>46229</v>
      </c>
      <c r="N143" s="76" t="s">
        <v>4397</v>
      </c>
      <c r="O143" s="80" t="s">
        <v>4398</v>
      </c>
      <c r="P143" s="16">
        <v>93.8</v>
      </c>
      <c r="Q143" s="16" t="s">
        <v>226</v>
      </c>
      <c r="R143" s="16">
        <v>5.8</v>
      </c>
      <c r="S143" s="16" t="s">
        <v>1294</v>
      </c>
      <c r="T143" s="16" t="s">
        <v>5142</v>
      </c>
      <c r="U143" s="16" t="s">
        <v>228</v>
      </c>
      <c r="V143" s="16">
        <v>3.8</v>
      </c>
      <c r="W143" s="16" t="s">
        <v>5143</v>
      </c>
      <c r="X143" s="16" t="s">
        <v>224</v>
      </c>
      <c r="Y143" s="16">
        <v>4.4000000000000004</v>
      </c>
      <c r="Z143" s="16" t="s">
        <v>5144</v>
      </c>
      <c r="AA143" s="16" t="s">
        <v>154</v>
      </c>
      <c r="AB143" s="16">
        <v>5</v>
      </c>
      <c r="AC143" s="16" t="s">
        <v>5145</v>
      </c>
    </row>
    <row r="144" spans="1:29" ht="30" customHeight="1" x14ac:dyDescent="0.25">
      <c r="A144" s="76" t="s">
        <v>480</v>
      </c>
      <c r="B144" s="76" t="s">
        <v>220</v>
      </c>
      <c r="C144" s="76" t="s">
        <v>221</v>
      </c>
      <c r="D144" s="76" t="s">
        <v>4393</v>
      </c>
      <c r="E144" s="76" t="s">
        <v>5122</v>
      </c>
      <c r="F144" s="71" t="s">
        <v>5146</v>
      </c>
      <c r="G144" s="77">
        <v>38.103999999999999</v>
      </c>
      <c r="H144" s="77">
        <v>27.1509</v>
      </c>
      <c r="I144" s="76" t="s">
        <v>4395</v>
      </c>
      <c r="J144" s="78">
        <v>60</v>
      </c>
      <c r="K144" s="76" t="s">
        <v>4396</v>
      </c>
      <c r="L144" s="76"/>
      <c r="M144" s="79">
        <v>46229</v>
      </c>
      <c r="N144" s="76" t="s">
        <v>5147</v>
      </c>
      <c r="O144" s="80" t="s">
        <v>4398</v>
      </c>
      <c r="P144" s="16">
        <v>23.8</v>
      </c>
      <c r="Q144" s="16" t="s">
        <v>224</v>
      </c>
      <c r="R144" s="16">
        <v>2.2000000000000002</v>
      </c>
      <c r="S144" s="16" t="s">
        <v>1294</v>
      </c>
      <c r="T144" s="16" t="s">
        <v>5148</v>
      </c>
      <c r="U144" s="16" t="s">
        <v>271</v>
      </c>
      <c r="V144" s="16">
        <v>10.5</v>
      </c>
      <c r="W144" s="16" t="s">
        <v>5149</v>
      </c>
      <c r="X144" s="16" t="s">
        <v>221</v>
      </c>
      <c r="Y144" s="16">
        <v>17.5</v>
      </c>
      <c r="Z144" s="16" t="s">
        <v>5150</v>
      </c>
      <c r="AA144" s="16" t="s">
        <v>249</v>
      </c>
      <c r="AB144" s="16">
        <v>18.5</v>
      </c>
      <c r="AC144" s="16" t="s">
        <v>5151</v>
      </c>
    </row>
    <row r="145" spans="1:29" ht="30" customHeight="1" x14ac:dyDescent="0.25">
      <c r="A145" s="76" t="s">
        <v>481</v>
      </c>
      <c r="B145" s="76" t="s">
        <v>220</v>
      </c>
      <c r="C145" s="76" t="s">
        <v>221</v>
      </c>
      <c r="D145" s="76" t="s">
        <v>4393</v>
      </c>
      <c r="E145" s="76" t="s">
        <v>5122</v>
      </c>
      <c r="F145" s="71" t="s">
        <v>5152</v>
      </c>
      <c r="G145" s="77">
        <v>38.254190999999999</v>
      </c>
      <c r="H145" s="77">
        <v>27.136482000000001</v>
      </c>
      <c r="I145" s="76" t="s">
        <v>4395</v>
      </c>
      <c r="J145" s="78">
        <v>60</v>
      </c>
      <c r="K145" s="76" t="s">
        <v>4396</v>
      </c>
      <c r="L145" s="76"/>
      <c r="M145" s="79">
        <v>46229</v>
      </c>
      <c r="N145" s="76" t="s">
        <v>5153</v>
      </c>
      <c r="O145" s="80" t="s">
        <v>4398</v>
      </c>
      <c r="P145" s="16">
        <v>7.1</v>
      </c>
      <c r="Q145" s="16" t="s">
        <v>224</v>
      </c>
      <c r="R145" s="16">
        <v>3.2</v>
      </c>
      <c r="S145" s="16" t="s">
        <v>1294</v>
      </c>
      <c r="T145" s="16" t="s">
        <v>5154</v>
      </c>
      <c r="U145" s="16" t="s">
        <v>221</v>
      </c>
      <c r="V145" s="16">
        <v>1.2</v>
      </c>
      <c r="W145" s="16" t="s">
        <v>5155</v>
      </c>
      <c r="X145" s="16" t="s">
        <v>175</v>
      </c>
      <c r="Y145" s="16">
        <v>7</v>
      </c>
      <c r="Z145" s="16" t="s">
        <v>5156</v>
      </c>
      <c r="AA145" s="16" t="s">
        <v>187</v>
      </c>
      <c r="AB145" s="16">
        <v>7.1</v>
      </c>
      <c r="AC145" s="16" t="s">
        <v>5154</v>
      </c>
    </row>
    <row r="146" spans="1:29" ht="30" customHeight="1" x14ac:dyDescent="0.25">
      <c r="A146" s="76" t="s">
        <v>482</v>
      </c>
      <c r="B146" s="76" t="s">
        <v>132</v>
      </c>
      <c r="C146" s="76" t="s">
        <v>133</v>
      </c>
      <c r="D146" s="76" t="s">
        <v>5157</v>
      </c>
      <c r="E146" s="76" t="s">
        <v>5158</v>
      </c>
      <c r="F146" s="71" t="s">
        <v>5159</v>
      </c>
      <c r="G146" s="77">
        <v>37.819000000000003</v>
      </c>
      <c r="H146" s="77">
        <v>27.847999999999999</v>
      </c>
      <c r="I146" s="76" t="s">
        <v>4395</v>
      </c>
      <c r="J146" s="78">
        <v>60</v>
      </c>
      <c r="K146" s="76" t="s">
        <v>4396</v>
      </c>
      <c r="L146" s="76"/>
      <c r="M146" s="79">
        <v>46229</v>
      </c>
      <c r="N146" s="76" t="s">
        <v>4397</v>
      </c>
      <c r="O146" s="80" t="s">
        <v>4398</v>
      </c>
      <c r="P146" s="16">
        <v>83.8</v>
      </c>
      <c r="Q146" s="16" t="s">
        <v>142</v>
      </c>
      <c r="R146" s="16">
        <v>11.6</v>
      </c>
      <c r="S146" s="16" t="s">
        <v>1294</v>
      </c>
      <c r="T146" s="16" t="s">
        <v>5160</v>
      </c>
      <c r="U146" s="16" t="s">
        <v>139</v>
      </c>
      <c r="V146" s="16">
        <v>2</v>
      </c>
      <c r="W146" s="16" t="s">
        <v>5161</v>
      </c>
      <c r="X146" s="16" t="s">
        <v>142</v>
      </c>
      <c r="Y146" s="16">
        <v>2.2999999999999998</v>
      </c>
      <c r="Z146" s="16" t="s">
        <v>5162</v>
      </c>
      <c r="AA146" s="16" t="s">
        <v>133</v>
      </c>
      <c r="AB146" s="16">
        <v>3</v>
      </c>
      <c r="AC146" s="16" t="s">
        <v>5163</v>
      </c>
    </row>
    <row r="147" spans="1:29" ht="30" customHeight="1" x14ac:dyDescent="0.25">
      <c r="A147" s="76" t="s">
        <v>483</v>
      </c>
      <c r="B147" s="76" t="s">
        <v>132</v>
      </c>
      <c r="C147" s="76" t="s">
        <v>133</v>
      </c>
      <c r="D147" s="76" t="s">
        <v>5157</v>
      </c>
      <c r="E147" s="76" t="s">
        <v>5158</v>
      </c>
      <c r="F147" s="71" t="s">
        <v>5164</v>
      </c>
      <c r="G147" s="77">
        <v>37.605840000000001</v>
      </c>
      <c r="H147" s="77">
        <v>28.057316</v>
      </c>
      <c r="I147" s="76" t="s">
        <v>4395</v>
      </c>
      <c r="J147" s="78">
        <v>60</v>
      </c>
      <c r="K147" s="76" t="s">
        <v>4396</v>
      </c>
      <c r="L147" s="76"/>
      <c r="M147" s="79">
        <v>46229</v>
      </c>
      <c r="N147" s="76" t="s">
        <v>5165</v>
      </c>
      <c r="O147" s="80" t="s">
        <v>4398</v>
      </c>
      <c r="P147" s="16">
        <v>113.4</v>
      </c>
      <c r="Q147" s="16" t="s">
        <v>142</v>
      </c>
      <c r="R147" s="16">
        <v>1.6</v>
      </c>
      <c r="S147" s="16" t="s">
        <v>1294</v>
      </c>
      <c r="T147" s="16" t="s">
        <v>5166</v>
      </c>
      <c r="U147" s="16" t="s">
        <v>139</v>
      </c>
      <c r="V147" s="16">
        <v>32</v>
      </c>
      <c r="W147" s="16" t="s">
        <v>5167</v>
      </c>
      <c r="X147" s="16" t="s">
        <v>142</v>
      </c>
      <c r="Y147" s="16">
        <v>32</v>
      </c>
      <c r="Z147" s="16" t="s">
        <v>5168</v>
      </c>
      <c r="AA147" s="16" t="s">
        <v>133</v>
      </c>
      <c r="AB147" s="16">
        <v>33</v>
      </c>
      <c r="AC147" s="16" t="s">
        <v>5169</v>
      </c>
    </row>
    <row r="148" spans="1:29" ht="30" customHeight="1" x14ac:dyDescent="0.25">
      <c r="A148" s="76" t="s">
        <v>485</v>
      </c>
      <c r="B148" s="76" t="s">
        <v>132</v>
      </c>
      <c r="C148" s="76" t="s">
        <v>133</v>
      </c>
      <c r="D148" s="76" t="s">
        <v>5157</v>
      </c>
      <c r="E148" s="76" t="s">
        <v>5158</v>
      </c>
      <c r="F148" s="71">
        <v>0</v>
      </c>
      <c r="G148" s="77">
        <v>37.817999999999998</v>
      </c>
      <c r="H148" s="77">
        <v>27.847999999999999</v>
      </c>
      <c r="I148" s="76" t="s">
        <v>4395</v>
      </c>
      <c r="J148" s="78">
        <v>60</v>
      </c>
      <c r="K148" s="76" t="s">
        <v>4396</v>
      </c>
      <c r="L148" s="76"/>
      <c r="M148" s="79">
        <v>46229</v>
      </c>
      <c r="N148" s="76" t="s">
        <v>4397</v>
      </c>
      <c r="O148" s="80" t="s">
        <v>4398</v>
      </c>
      <c r="P148" s="16">
        <v>83.8</v>
      </c>
      <c r="Q148" s="16" t="s">
        <v>139</v>
      </c>
      <c r="R148" s="16">
        <v>2.1</v>
      </c>
      <c r="S148" s="16" t="s">
        <v>1294</v>
      </c>
      <c r="T148" s="16" t="s">
        <v>5170</v>
      </c>
      <c r="U148" s="16" t="s">
        <v>139</v>
      </c>
      <c r="V148" s="16">
        <v>2.1</v>
      </c>
      <c r="W148" s="16" t="s">
        <v>5171</v>
      </c>
      <c r="X148" s="16" t="s">
        <v>142</v>
      </c>
      <c r="Y148" s="16">
        <v>2.4</v>
      </c>
      <c r="Z148" s="16" t="s">
        <v>5172</v>
      </c>
      <c r="AA148" s="16" t="s">
        <v>133</v>
      </c>
      <c r="AB148" s="16">
        <v>3.1</v>
      </c>
      <c r="AC148" s="16" t="s">
        <v>5173</v>
      </c>
    </row>
    <row r="149" spans="1:29" ht="30" customHeight="1" x14ac:dyDescent="0.25">
      <c r="A149" s="76" t="s">
        <v>497</v>
      </c>
      <c r="B149" s="76" t="s">
        <v>132</v>
      </c>
      <c r="C149" s="76" t="s">
        <v>133</v>
      </c>
      <c r="D149" s="76" t="s">
        <v>5157</v>
      </c>
      <c r="E149" s="76" t="s">
        <v>5158</v>
      </c>
      <c r="F149" s="71" t="s">
        <v>5174</v>
      </c>
      <c r="G149" s="77">
        <v>37.843826</v>
      </c>
      <c r="H149" s="77">
        <v>27.842836999999999</v>
      </c>
      <c r="I149" s="76" t="s">
        <v>4395</v>
      </c>
      <c r="J149" s="78">
        <v>60</v>
      </c>
      <c r="K149" s="76" t="s">
        <v>4396</v>
      </c>
      <c r="L149" s="76"/>
      <c r="M149" s="79">
        <v>46229</v>
      </c>
      <c r="N149" s="76" t="s">
        <v>5175</v>
      </c>
      <c r="O149" s="80" t="s">
        <v>4398</v>
      </c>
      <c r="P149" s="16">
        <v>81.599999999999994</v>
      </c>
      <c r="Q149" s="16" t="s">
        <v>142</v>
      </c>
      <c r="R149" s="16">
        <v>1.6</v>
      </c>
      <c r="S149" s="16" t="s">
        <v>1294</v>
      </c>
      <c r="T149" s="16" t="s">
        <v>5176</v>
      </c>
      <c r="U149" s="16" t="s">
        <v>142</v>
      </c>
      <c r="V149" s="16">
        <v>0.5</v>
      </c>
      <c r="W149" s="16" t="s">
        <v>5177</v>
      </c>
      <c r="X149" s="16" t="s">
        <v>139</v>
      </c>
      <c r="Y149" s="16">
        <v>1.2</v>
      </c>
      <c r="Z149" s="16" t="s">
        <v>5178</v>
      </c>
      <c r="AA149" s="16" t="s">
        <v>136</v>
      </c>
      <c r="AB149" s="16">
        <v>1.3</v>
      </c>
      <c r="AC149" s="16" t="s">
        <v>5179</v>
      </c>
    </row>
    <row r="150" spans="1:29" ht="30" customHeight="1" x14ac:dyDescent="0.25">
      <c r="A150" s="76" t="s">
        <v>508</v>
      </c>
      <c r="B150" s="76" t="s">
        <v>132</v>
      </c>
      <c r="C150" s="76" t="s">
        <v>133</v>
      </c>
      <c r="D150" s="76" t="s">
        <v>5157</v>
      </c>
      <c r="E150" s="76" t="s">
        <v>5158</v>
      </c>
      <c r="F150" s="71" t="s">
        <v>5180</v>
      </c>
      <c r="G150" s="77">
        <v>37.851306000000001</v>
      </c>
      <c r="H150" s="77">
        <v>27.833247</v>
      </c>
      <c r="I150" s="76" t="s">
        <v>4395</v>
      </c>
      <c r="J150" s="78">
        <v>60</v>
      </c>
      <c r="K150" s="76" t="s">
        <v>4396</v>
      </c>
      <c r="L150" s="76"/>
      <c r="M150" s="79">
        <v>46229</v>
      </c>
      <c r="N150" s="76" t="s">
        <v>5181</v>
      </c>
      <c r="O150" s="80" t="s">
        <v>4398</v>
      </c>
      <c r="P150" s="16">
        <v>80.400000000000006</v>
      </c>
      <c r="Q150" s="16" t="s">
        <v>139</v>
      </c>
      <c r="R150" s="16">
        <v>1.4</v>
      </c>
      <c r="S150" s="16" t="s">
        <v>1294</v>
      </c>
      <c r="T150" s="16" t="s">
        <v>5182</v>
      </c>
      <c r="U150" s="16" t="s">
        <v>136</v>
      </c>
      <c r="V150" s="16">
        <v>1</v>
      </c>
      <c r="W150" s="16" t="s">
        <v>5183</v>
      </c>
      <c r="X150" s="16" t="s">
        <v>145</v>
      </c>
      <c r="Y150" s="16">
        <v>1.1000000000000001</v>
      </c>
      <c r="Z150" s="16" t="s">
        <v>5184</v>
      </c>
      <c r="AA150" s="16" t="s">
        <v>148</v>
      </c>
      <c r="AB150" s="16">
        <v>1.4</v>
      </c>
      <c r="AC150" s="16" t="s">
        <v>5185</v>
      </c>
    </row>
    <row r="151" spans="1:29" ht="30" customHeight="1" x14ac:dyDescent="0.25">
      <c r="A151" s="76" t="s">
        <v>521</v>
      </c>
      <c r="B151" s="76" t="s">
        <v>132</v>
      </c>
      <c r="C151" s="76" t="s">
        <v>133</v>
      </c>
      <c r="D151" s="76" t="s">
        <v>5157</v>
      </c>
      <c r="E151" s="76" t="s">
        <v>5158</v>
      </c>
      <c r="F151" s="71" t="s">
        <v>5186</v>
      </c>
      <c r="G151" s="77">
        <v>37.855848000000002</v>
      </c>
      <c r="H151" s="77">
        <v>27.824940999999999</v>
      </c>
      <c r="I151" s="76" t="s">
        <v>4395</v>
      </c>
      <c r="J151" s="78">
        <v>60</v>
      </c>
      <c r="K151" s="76" t="s">
        <v>4396</v>
      </c>
      <c r="L151" s="76"/>
      <c r="M151" s="79">
        <v>46229</v>
      </c>
      <c r="N151" s="76" t="s">
        <v>5187</v>
      </c>
      <c r="O151" s="80" t="s">
        <v>4398</v>
      </c>
      <c r="P151" s="16">
        <v>79.8</v>
      </c>
      <c r="Q151" s="16" t="s">
        <v>139</v>
      </c>
      <c r="R151" s="16">
        <v>3.6</v>
      </c>
      <c r="S151" s="16" t="s">
        <v>1294</v>
      </c>
      <c r="T151" s="16" t="s">
        <v>5188</v>
      </c>
      <c r="U151" s="16" t="s">
        <v>145</v>
      </c>
      <c r="V151" s="16">
        <v>0.3</v>
      </c>
      <c r="W151" s="16" t="s">
        <v>5189</v>
      </c>
      <c r="X151" s="16" t="s">
        <v>148</v>
      </c>
      <c r="Y151" s="16">
        <v>0.8</v>
      </c>
      <c r="Z151" s="16" t="s">
        <v>5190</v>
      </c>
      <c r="AA151" s="16" t="s">
        <v>136</v>
      </c>
      <c r="AB151" s="16">
        <v>1.5</v>
      </c>
      <c r="AC151" s="16" t="s">
        <v>5191</v>
      </c>
    </row>
    <row r="152" spans="1:29" ht="30" customHeight="1" x14ac:dyDescent="0.25">
      <c r="A152" s="76" t="s">
        <v>489</v>
      </c>
      <c r="B152" s="76" t="s">
        <v>132</v>
      </c>
      <c r="C152" s="76" t="s">
        <v>133</v>
      </c>
      <c r="D152" s="76" t="s">
        <v>5157</v>
      </c>
      <c r="E152" s="76" t="s">
        <v>5158</v>
      </c>
      <c r="F152" s="71" t="s">
        <v>5192</v>
      </c>
      <c r="G152" s="77">
        <v>37.856481000000002</v>
      </c>
      <c r="H152" s="77">
        <v>27.821023</v>
      </c>
      <c r="I152" s="76" t="s">
        <v>4395</v>
      </c>
      <c r="J152" s="78">
        <v>60</v>
      </c>
      <c r="K152" s="76" t="s">
        <v>4396</v>
      </c>
      <c r="L152" s="76"/>
      <c r="M152" s="79">
        <v>46229</v>
      </c>
      <c r="N152" s="76" t="s">
        <v>5193</v>
      </c>
      <c r="O152" s="80" t="s">
        <v>4398</v>
      </c>
      <c r="P152" s="16">
        <v>79.5</v>
      </c>
      <c r="Q152" s="16" t="s">
        <v>139</v>
      </c>
      <c r="R152" s="16">
        <v>1.6</v>
      </c>
      <c r="S152" s="16" t="s">
        <v>1294</v>
      </c>
      <c r="T152" s="16" t="s">
        <v>5194</v>
      </c>
      <c r="U152" s="16" t="s">
        <v>145</v>
      </c>
      <c r="V152" s="16">
        <v>0.2</v>
      </c>
      <c r="W152" s="16" t="s">
        <v>5195</v>
      </c>
      <c r="X152" s="16" t="s">
        <v>148</v>
      </c>
      <c r="Y152" s="16">
        <v>0.7</v>
      </c>
      <c r="Z152" s="16" t="s">
        <v>5196</v>
      </c>
      <c r="AA152" s="16" t="s">
        <v>136</v>
      </c>
      <c r="AB152" s="16">
        <v>1.6</v>
      </c>
      <c r="AC152" s="16" t="s">
        <v>5197</v>
      </c>
    </row>
    <row r="153" spans="1:29" ht="30" customHeight="1" x14ac:dyDescent="0.25">
      <c r="A153" s="76" t="s">
        <v>491</v>
      </c>
      <c r="B153" s="76" t="s">
        <v>132</v>
      </c>
      <c r="C153" s="76" t="s">
        <v>133</v>
      </c>
      <c r="D153" s="76" t="s">
        <v>5157</v>
      </c>
      <c r="E153" s="76" t="s">
        <v>5158</v>
      </c>
      <c r="F153" s="71">
        <v>0</v>
      </c>
      <c r="G153" s="77">
        <v>37.825000000000003</v>
      </c>
      <c r="H153" s="77">
        <v>27.85</v>
      </c>
      <c r="I153" s="76" t="s">
        <v>4395</v>
      </c>
      <c r="J153" s="78">
        <v>60</v>
      </c>
      <c r="K153" s="76" t="s">
        <v>4396</v>
      </c>
      <c r="L153" s="76"/>
      <c r="M153" s="79">
        <v>46229</v>
      </c>
      <c r="N153" s="76" t="s">
        <v>4397</v>
      </c>
      <c r="O153" s="80" t="s">
        <v>4398</v>
      </c>
      <c r="P153" s="16">
        <v>83.8</v>
      </c>
      <c r="Q153" s="16" t="s">
        <v>139</v>
      </c>
      <c r="R153" s="16">
        <v>1.5</v>
      </c>
      <c r="S153" s="16" t="s">
        <v>1294</v>
      </c>
      <c r="T153" s="16" t="s">
        <v>5198</v>
      </c>
      <c r="U153" s="16" t="s">
        <v>139</v>
      </c>
      <c r="V153" s="16">
        <v>1.5</v>
      </c>
      <c r="W153" s="16" t="s">
        <v>5199</v>
      </c>
      <c r="X153" s="16" t="s">
        <v>142</v>
      </c>
      <c r="Y153" s="16">
        <v>1.7</v>
      </c>
      <c r="Z153" s="16" t="s">
        <v>5200</v>
      </c>
      <c r="AA153" s="16" t="s">
        <v>133</v>
      </c>
      <c r="AB153" s="16">
        <v>2.7</v>
      </c>
      <c r="AC153" s="16" t="s">
        <v>5201</v>
      </c>
    </row>
    <row r="154" spans="1:29" ht="30" customHeight="1" x14ac:dyDescent="0.25">
      <c r="A154" s="76" t="s">
        <v>494</v>
      </c>
      <c r="B154" s="76" t="s">
        <v>141</v>
      </c>
      <c r="C154" s="76" t="s">
        <v>142</v>
      </c>
      <c r="D154" s="76" t="s">
        <v>5157</v>
      </c>
      <c r="E154" s="76" t="s">
        <v>5202</v>
      </c>
      <c r="F154" s="71" t="s">
        <v>5203</v>
      </c>
      <c r="G154" s="77">
        <v>37.840679000000002</v>
      </c>
      <c r="H154" s="77">
        <v>27.833418999999999</v>
      </c>
      <c r="I154" s="76" t="s">
        <v>4395</v>
      </c>
      <c r="J154" s="78">
        <v>60</v>
      </c>
      <c r="K154" s="76" t="s">
        <v>4396</v>
      </c>
      <c r="L154" s="76"/>
      <c r="M154" s="79">
        <v>46229</v>
      </c>
      <c r="N154" s="76" t="s">
        <v>5204</v>
      </c>
      <c r="O154" s="80" t="s">
        <v>4398</v>
      </c>
      <c r="P154" s="16">
        <v>77.599999999999994</v>
      </c>
      <c r="Q154" s="16" t="s">
        <v>142</v>
      </c>
      <c r="R154" s="16">
        <v>10.7</v>
      </c>
      <c r="S154" s="16" t="s">
        <v>1294</v>
      </c>
      <c r="T154" s="16" t="s">
        <v>5205</v>
      </c>
      <c r="U154" s="16" t="s">
        <v>136</v>
      </c>
      <c r="V154" s="16">
        <v>0.5</v>
      </c>
      <c r="W154" s="16" t="s">
        <v>5206</v>
      </c>
      <c r="X154" s="16" t="s">
        <v>139</v>
      </c>
      <c r="Y154" s="16">
        <v>0.8</v>
      </c>
      <c r="Z154" s="16" t="s">
        <v>5207</v>
      </c>
      <c r="AA154" s="16" t="s">
        <v>133</v>
      </c>
      <c r="AB154" s="16">
        <v>0.9</v>
      </c>
      <c r="AC154" s="16" t="s">
        <v>5208</v>
      </c>
    </row>
    <row r="155" spans="1:29" ht="30" customHeight="1" x14ac:dyDescent="0.25">
      <c r="A155" s="76" t="s">
        <v>495</v>
      </c>
      <c r="B155" s="76" t="s">
        <v>141</v>
      </c>
      <c r="C155" s="76" t="s">
        <v>142</v>
      </c>
      <c r="D155" s="76" t="s">
        <v>5157</v>
      </c>
      <c r="E155" s="76" t="s">
        <v>5202</v>
      </c>
      <c r="F155" s="71" t="s">
        <v>5209</v>
      </c>
      <c r="G155" s="77">
        <v>37.854166999999997</v>
      </c>
      <c r="H155" s="77">
        <v>27.822351000000001</v>
      </c>
      <c r="I155" s="76" t="s">
        <v>4395</v>
      </c>
      <c r="J155" s="78">
        <v>60</v>
      </c>
      <c r="K155" s="76" t="s">
        <v>4396</v>
      </c>
      <c r="L155" s="76"/>
      <c r="M155" s="79">
        <v>46229</v>
      </c>
      <c r="N155" s="76" t="s">
        <v>5210</v>
      </c>
      <c r="O155" s="80" t="s">
        <v>4398</v>
      </c>
      <c r="P155" s="16">
        <v>75.900000000000006</v>
      </c>
      <c r="Q155" s="16" t="s">
        <v>142</v>
      </c>
      <c r="R155" s="16">
        <v>9.1</v>
      </c>
      <c r="S155" s="16" t="s">
        <v>1294</v>
      </c>
      <c r="T155" s="16" t="s">
        <v>5211</v>
      </c>
      <c r="U155" s="16" t="s">
        <v>145</v>
      </c>
      <c r="V155" s="16">
        <v>0.4</v>
      </c>
      <c r="W155" s="16" t="s">
        <v>5212</v>
      </c>
      <c r="X155" s="16" t="s">
        <v>148</v>
      </c>
      <c r="Y155" s="16">
        <v>0.6</v>
      </c>
      <c r="Z155" s="16" t="s">
        <v>5213</v>
      </c>
      <c r="AA155" s="16" t="s">
        <v>136</v>
      </c>
      <c r="AB155" s="16">
        <v>1.4</v>
      </c>
      <c r="AC155" s="16" t="s">
        <v>5214</v>
      </c>
    </row>
    <row r="156" spans="1:29" ht="30" customHeight="1" x14ac:dyDescent="0.25">
      <c r="A156" s="76" t="s">
        <v>496</v>
      </c>
      <c r="B156" s="76" t="s">
        <v>141</v>
      </c>
      <c r="C156" s="76" t="s">
        <v>142</v>
      </c>
      <c r="D156" s="76" t="s">
        <v>5157</v>
      </c>
      <c r="E156" s="76" t="s">
        <v>5202</v>
      </c>
      <c r="F156" s="71" t="s">
        <v>5215</v>
      </c>
      <c r="G156" s="77">
        <v>37.854166999999997</v>
      </c>
      <c r="H156" s="77">
        <v>27.822351000000001</v>
      </c>
      <c r="I156" s="76" t="s">
        <v>4395</v>
      </c>
      <c r="J156" s="78">
        <v>60</v>
      </c>
      <c r="K156" s="76" t="s">
        <v>4396</v>
      </c>
      <c r="L156" s="76"/>
      <c r="M156" s="79">
        <v>46229</v>
      </c>
      <c r="N156" s="76" t="s">
        <v>5210</v>
      </c>
      <c r="O156" s="80" t="s">
        <v>4398</v>
      </c>
      <c r="P156" s="16">
        <v>75.900000000000006</v>
      </c>
      <c r="Q156" s="16" t="s">
        <v>142</v>
      </c>
      <c r="R156" s="16">
        <v>10.1</v>
      </c>
      <c r="S156" s="16" t="s">
        <v>1294</v>
      </c>
      <c r="T156" s="16" t="s">
        <v>5211</v>
      </c>
      <c r="U156" s="16" t="s">
        <v>145</v>
      </c>
      <c r="V156" s="16">
        <v>0.4</v>
      </c>
      <c r="W156" s="16" t="s">
        <v>5212</v>
      </c>
      <c r="X156" s="16" t="s">
        <v>148</v>
      </c>
      <c r="Y156" s="16">
        <v>0.6</v>
      </c>
      <c r="Z156" s="16" t="s">
        <v>5213</v>
      </c>
      <c r="AA156" s="16" t="s">
        <v>136</v>
      </c>
      <c r="AB156" s="16">
        <v>1.4</v>
      </c>
      <c r="AC156" s="16" t="s">
        <v>5214</v>
      </c>
    </row>
    <row r="157" spans="1:29" ht="30" customHeight="1" x14ac:dyDescent="0.25">
      <c r="A157" s="76" t="s">
        <v>529</v>
      </c>
      <c r="B157" s="76" t="s">
        <v>141</v>
      </c>
      <c r="C157" s="76" t="s">
        <v>142</v>
      </c>
      <c r="D157" s="76" t="s">
        <v>5157</v>
      </c>
      <c r="E157" s="76" t="s">
        <v>5202</v>
      </c>
      <c r="F157" s="71" t="s">
        <v>5216</v>
      </c>
      <c r="G157" s="77">
        <v>37.839696000000004</v>
      </c>
      <c r="H157" s="77">
        <v>27.815899999999999</v>
      </c>
      <c r="I157" s="76" t="s">
        <v>4395</v>
      </c>
      <c r="J157" s="78">
        <v>60</v>
      </c>
      <c r="K157" s="76" t="s">
        <v>4396</v>
      </c>
      <c r="L157" s="76"/>
      <c r="M157" s="79">
        <v>46229</v>
      </c>
      <c r="N157" s="76" t="s">
        <v>5217</v>
      </c>
      <c r="O157" s="80" t="s">
        <v>4398</v>
      </c>
      <c r="P157" s="16">
        <v>76.400000000000006</v>
      </c>
      <c r="Q157" s="16" t="s">
        <v>142</v>
      </c>
      <c r="R157" s="16">
        <v>9.6999999999999993</v>
      </c>
      <c r="S157" s="16" t="s">
        <v>1294</v>
      </c>
      <c r="T157" s="16" t="s">
        <v>5218</v>
      </c>
      <c r="U157" s="16" t="s">
        <v>133</v>
      </c>
      <c r="V157" s="16">
        <v>0.7</v>
      </c>
      <c r="W157" s="16" t="s">
        <v>5219</v>
      </c>
      <c r="X157" s="16" t="s">
        <v>136</v>
      </c>
      <c r="Y157" s="16">
        <v>1.1000000000000001</v>
      </c>
      <c r="Z157" s="16" t="s">
        <v>5220</v>
      </c>
      <c r="AA157" s="16" t="s">
        <v>148</v>
      </c>
      <c r="AB157" s="16">
        <v>1.3</v>
      </c>
      <c r="AC157" s="16" t="s">
        <v>5221</v>
      </c>
    </row>
    <row r="158" spans="1:29" ht="30" customHeight="1" x14ac:dyDescent="0.25">
      <c r="A158" s="76" t="s">
        <v>498</v>
      </c>
      <c r="B158" s="76" t="s">
        <v>141</v>
      </c>
      <c r="C158" s="76" t="s">
        <v>142</v>
      </c>
      <c r="D158" s="76" t="s">
        <v>5157</v>
      </c>
      <c r="E158" s="76" t="s">
        <v>5202</v>
      </c>
      <c r="F158" s="71">
        <v>0</v>
      </c>
      <c r="G158" s="77">
        <v>37.832999999999998</v>
      </c>
      <c r="H158" s="77">
        <v>27.937000000000001</v>
      </c>
      <c r="I158" s="76" t="s">
        <v>4395</v>
      </c>
      <c r="J158" s="78">
        <v>60</v>
      </c>
      <c r="K158" s="76" t="s">
        <v>4396</v>
      </c>
      <c r="L158" s="76"/>
      <c r="M158" s="79">
        <v>46229</v>
      </c>
      <c r="N158" s="76" t="s">
        <v>4397</v>
      </c>
      <c r="O158" s="80" t="s">
        <v>4398</v>
      </c>
      <c r="P158" s="16">
        <v>85.5</v>
      </c>
      <c r="Q158" s="16" t="s">
        <v>142</v>
      </c>
      <c r="R158" s="16">
        <v>8</v>
      </c>
      <c r="S158" s="16" t="s">
        <v>1294</v>
      </c>
      <c r="T158" s="16" t="s">
        <v>5222</v>
      </c>
      <c r="U158" s="16" t="s">
        <v>142</v>
      </c>
      <c r="V158" s="16">
        <v>8</v>
      </c>
      <c r="W158" s="16" t="s">
        <v>5223</v>
      </c>
      <c r="X158" s="16" t="s">
        <v>139</v>
      </c>
      <c r="Y158" s="16">
        <v>8.8000000000000007</v>
      </c>
      <c r="Z158" s="16" t="s">
        <v>5224</v>
      </c>
      <c r="AA158" s="16" t="s">
        <v>136</v>
      </c>
      <c r="AB158" s="16">
        <v>9.6</v>
      </c>
      <c r="AC158" s="16" t="s">
        <v>5225</v>
      </c>
    </row>
    <row r="159" spans="1:29" ht="30" customHeight="1" x14ac:dyDescent="0.25">
      <c r="A159" s="76" t="s">
        <v>499</v>
      </c>
      <c r="B159" s="76" t="s">
        <v>141</v>
      </c>
      <c r="C159" s="76" t="s">
        <v>142</v>
      </c>
      <c r="D159" s="76" t="s">
        <v>5157</v>
      </c>
      <c r="E159" s="76" t="s">
        <v>5202</v>
      </c>
      <c r="F159" s="71" t="s">
        <v>5226</v>
      </c>
      <c r="G159" s="77">
        <v>37.828566000000002</v>
      </c>
      <c r="H159" s="77">
        <v>27.826139999999999</v>
      </c>
      <c r="I159" s="76" t="s">
        <v>4395</v>
      </c>
      <c r="J159" s="78">
        <v>60</v>
      </c>
      <c r="K159" s="76" t="s">
        <v>4396</v>
      </c>
      <c r="L159" s="76"/>
      <c r="M159" s="79">
        <v>46229</v>
      </c>
      <c r="N159" s="76" t="s">
        <v>5227</v>
      </c>
      <c r="O159" s="80" t="s">
        <v>4398</v>
      </c>
      <c r="P159" s="16">
        <v>77.900000000000006</v>
      </c>
      <c r="Q159" s="16" t="s">
        <v>142</v>
      </c>
      <c r="R159" s="16">
        <v>9.6999999999999993</v>
      </c>
      <c r="S159" s="16" t="s">
        <v>1294</v>
      </c>
      <c r="T159" s="16" t="s">
        <v>5228</v>
      </c>
      <c r="U159" s="16" t="s">
        <v>133</v>
      </c>
      <c r="V159" s="16">
        <v>1.1000000000000001</v>
      </c>
      <c r="W159" s="16" t="s">
        <v>5229</v>
      </c>
      <c r="X159" s="16" t="s">
        <v>139</v>
      </c>
      <c r="Y159" s="16">
        <v>1.2</v>
      </c>
      <c r="Z159" s="16" t="s">
        <v>5230</v>
      </c>
      <c r="AA159" s="16" t="s">
        <v>136</v>
      </c>
      <c r="AB159" s="16">
        <v>1.6</v>
      </c>
      <c r="AC159" s="16" t="s">
        <v>5231</v>
      </c>
    </row>
    <row r="160" spans="1:29" ht="30" customHeight="1" x14ac:dyDescent="0.25">
      <c r="A160" s="76" t="s">
        <v>511</v>
      </c>
      <c r="B160" s="76" t="s">
        <v>141</v>
      </c>
      <c r="C160" s="76" t="s">
        <v>142</v>
      </c>
      <c r="D160" s="76" t="s">
        <v>5157</v>
      </c>
      <c r="E160" s="76" t="s">
        <v>5202</v>
      </c>
      <c r="F160" s="71" t="s">
        <v>5232</v>
      </c>
      <c r="G160" s="77">
        <v>37.834000000000003</v>
      </c>
      <c r="H160" s="77">
        <v>27.937000000000001</v>
      </c>
      <c r="I160" s="76" t="s">
        <v>4395</v>
      </c>
      <c r="J160" s="78">
        <v>60</v>
      </c>
      <c r="K160" s="76" t="s">
        <v>4396</v>
      </c>
      <c r="L160" s="76"/>
      <c r="M160" s="79">
        <v>46229</v>
      </c>
      <c r="N160" s="76" t="s">
        <v>4397</v>
      </c>
      <c r="O160" s="80" t="s">
        <v>4398</v>
      </c>
      <c r="P160" s="16">
        <v>85.4</v>
      </c>
      <c r="Q160" s="16" t="s">
        <v>142</v>
      </c>
      <c r="R160" s="16">
        <v>8</v>
      </c>
      <c r="S160" s="16" t="s">
        <v>1294</v>
      </c>
      <c r="T160" s="16" t="s">
        <v>5233</v>
      </c>
      <c r="U160" s="16" t="s">
        <v>142</v>
      </c>
      <c r="V160" s="16">
        <v>8</v>
      </c>
      <c r="W160" s="16" t="s">
        <v>5234</v>
      </c>
      <c r="X160" s="16" t="s">
        <v>139</v>
      </c>
      <c r="Y160" s="16">
        <v>8.8000000000000007</v>
      </c>
      <c r="Z160" s="16" t="s">
        <v>5235</v>
      </c>
      <c r="AA160" s="16" t="s">
        <v>136</v>
      </c>
      <c r="AB160" s="16">
        <v>9.6</v>
      </c>
      <c r="AC160" s="16" t="s">
        <v>5236</v>
      </c>
    </row>
    <row r="161" spans="1:29" ht="30" customHeight="1" x14ac:dyDescent="0.25">
      <c r="A161" s="76" t="s">
        <v>502</v>
      </c>
      <c r="B161" s="76" t="s">
        <v>141</v>
      </c>
      <c r="C161" s="76" t="s">
        <v>142</v>
      </c>
      <c r="D161" s="76" t="s">
        <v>5157</v>
      </c>
      <c r="E161" s="76" t="s">
        <v>5202</v>
      </c>
      <c r="F161" s="71" t="s">
        <v>5237</v>
      </c>
      <c r="G161" s="77">
        <v>37.821745999999997</v>
      </c>
      <c r="H161" s="77">
        <v>27.838529999999999</v>
      </c>
      <c r="I161" s="76" t="s">
        <v>4395</v>
      </c>
      <c r="J161" s="78">
        <v>60</v>
      </c>
      <c r="K161" s="76" t="s">
        <v>4396</v>
      </c>
      <c r="L161" s="76"/>
      <c r="M161" s="79">
        <v>46229</v>
      </c>
      <c r="N161" s="76" t="s">
        <v>5238</v>
      </c>
      <c r="O161" s="80" t="s">
        <v>4398</v>
      </c>
      <c r="P161" s="16">
        <v>79.2</v>
      </c>
      <c r="Q161" s="16" t="s">
        <v>142</v>
      </c>
      <c r="R161" s="16">
        <v>8.1</v>
      </c>
      <c r="S161" s="16" t="s">
        <v>1294</v>
      </c>
      <c r="T161" s="16" t="s">
        <v>5239</v>
      </c>
      <c r="U161" s="16" t="s">
        <v>139</v>
      </c>
      <c r="V161" s="16">
        <v>1.4</v>
      </c>
      <c r="W161" s="16" t="s">
        <v>5240</v>
      </c>
      <c r="X161" s="16" t="s">
        <v>142</v>
      </c>
      <c r="Y161" s="16">
        <v>2.1</v>
      </c>
      <c r="Z161" s="16" t="s">
        <v>5241</v>
      </c>
      <c r="AA161" s="16" t="s">
        <v>133</v>
      </c>
      <c r="AB161" s="16">
        <v>2.2999999999999998</v>
      </c>
      <c r="AC161" s="16" t="s">
        <v>5242</v>
      </c>
    </row>
    <row r="162" spans="1:29" ht="30" customHeight="1" x14ac:dyDescent="0.25">
      <c r="A162" s="76" t="s">
        <v>503</v>
      </c>
      <c r="B162" s="76" t="s">
        <v>141</v>
      </c>
      <c r="C162" s="76" t="s">
        <v>142</v>
      </c>
      <c r="D162" s="76" t="s">
        <v>5157</v>
      </c>
      <c r="E162" s="76" t="s">
        <v>5202</v>
      </c>
      <c r="F162" s="71" t="s">
        <v>5243</v>
      </c>
      <c r="G162" s="77">
        <v>37.845463000000002</v>
      </c>
      <c r="H162" s="77">
        <v>27.769963000000001</v>
      </c>
      <c r="I162" s="76" t="s">
        <v>4395</v>
      </c>
      <c r="J162" s="78">
        <v>60</v>
      </c>
      <c r="K162" s="76" t="s">
        <v>4396</v>
      </c>
      <c r="L162" s="76"/>
      <c r="M162" s="79">
        <v>46229</v>
      </c>
      <c r="N162" s="76" t="s">
        <v>5244</v>
      </c>
      <c r="O162" s="80" t="s">
        <v>4398</v>
      </c>
      <c r="P162" s="16">
        <v>4.8</v>
      </c>
      <c r="Q162" s="16" t="s">
        <v>142</v>
      </c>
      <c r="R162" s="16">
        <v>9.8000000000000007</v>
      </c>
      <c r="S162" s="16" t="s">
        <v>1294</v>
      </c>
      <c r="T162" s="16" t="s">
        <v>5245</v>
      </c>
      <c r="U162" s="16" t="s">
        <v>148</v>
      </c>
      <c r="V162" s="16">
        <v>4.2</v>
      </c>
      <c r="W162" s="16" t="s">
        <v>5246</v>
      </c>
      <c r="X162" s="16" t="s">
        <v>133</v>
      </c>
      <c r="Y162" s="16">
        <v>4.8</v>
      </c>
      <c r="Z162" s="16" t="s">
        <v>5245</v>
      </c>
      <c r="AA162" s="16" t="s">
        <v>145</v>
      </c>
      <c r="AB162" s="16">
        <v>4.9000000000000004</v>
      </c>
      <c r="AC162" s="16" t="s">
        <v>5247</v>
      </c>
    </row>
    <row r="163" spans="1:29" ht="30" customHeight="1" x14ac:dyDescent="0.25">
      <c r="A163" s="76" t="s">
        <v>527</v>
      </c>
      <c r="B163" s="76" t="s">
        <v>138</v>
      </c>
      <c r="C163" s="76" t="s">
        <v>139</v>
      </c>
      <c r="D163" s="76" t="s">
        <v>5157</v>
      </c>
      <c r="E163" s="76" t="s">
        <v>5248</v>
      </c>
      <c r="F163" s="71" t="s">
        <v>5249</v>
      </c>
      <c r="G163" s="77">
        <v>37.846614000000002</v>
      </c>
      <c r="H163" s="77">
        <v>27.842715999999999</v>
      </c>
      <c r="I163" s="76" t="s">
        <v>4395</v>
      </c>
      <c r="J163" s="78">
        <v>60</v>
      </c>
      <c r="K163" s="76" t="s">
        <v>4396</v>
      </c>
      <c r="L163" s="76"/>
      <c r="M163" s="79">
        <v>46229</v>
      </c>
      <c r="N163" s="76" t="s">
        <v>5250</v>
      </c>
      <c r="O163" s="80" t="s">
        <v>4398</v>
      </c>
      <c r="P163" s="16">
        <v>1.9</v>
      </c>
      <c r="Q163" s="16" t="s">
        <v>142</v>
      </c>
      <c r="R163" s="16">
        <v>5.2</v>
      </c>
      <c r="S163" s="16" t="s">
        <v>1294</v>
      </c>
      <c r="T163" s="16" t="s">
        <v>5251</v>
      </c>
      <c r="U163" s="16" t="s">
        <v>142</v>
      </c>
      <c r="V163" s="16">
        <v>0.8</v>
      </c>
      <c r="W163" s="16" t="s">
        <v>5252</v>
      </c>
      <c r="X163" s="16" t="s">
        <v>136</v>
      </c>
      <c r="Y163" s="16">
        <v>1.3</v>
      </c>
      <c r="Z163" s="16" t="s">
        <v>5253</v>
      </c>
      <c r="AA163" s="16" t="s">
        <v>139</v>
      </c>
      <c r="AB163" s="16">
        <v>1.4</v>
      </c>
      <c r="AC163" s="16" t="s">
        <v>5254</v>
      </c>
    </row>
    <row r="164" spans="1:29" ht="30" customHeight="1" x14ac:dyDescent="0.25">
      <c r="A164" s="76" t="s">
        <v>505</v>
      </c>
      <c r="B164" s="76" t="s">
        <v>138</v>
      </c>
      <c r="C164" s="76" t="s">
        <v>139</v>
      </c>
      <c r="D164" s="76" t="s">
        <v>5157</v>
      </c>
      <c r="E164" s="76" t="s">
        <v>5248</v>
      </c>
      <c r="F164" s="71" t="s">
        <v>5255</v>
      </c>
      <c r="G164" s="77">
        <v>37.839233999999998</v>
      </c>
      <c r="H164" s="77">
        <v>27.828098000000001</v>
      </c>
      <c r="I164" s="76" t="s">
        <v>4395</v>
      </c>
      <c r="J164" s="78">
        <v>60</v>
      </c>
      <c r="K164" s="76" t="s">
        <v>4396</v>
      </c>
      <c r="L164" s="76"/>
      <c r="M164" s="79">
        <v>46229</v>
      </c>
      <c r="N164" s="76" t="s">
        <v>5256</v>
      </c>
      <c r="O164" s="80" t="s">
        <v>4398</v>
      </c>
      <c r="P164" s="16">
        <v>0.4</v>
      </c>
      <c r="Q164" s="16" t="s">
        <v>142</v>
      </c>
      <c r="R164" s="16">
        <v>7.2</v>
      </c>
      <c r="S164" s="16" t="s">
        <v>1318</v>
      </c>
      <c r="T164" s="16" t="s">
        <v>5257</v>
      </c>
      <c r="U164" s="16" t="s">
        <v>133</v>
      </c>
      <c r="V164" s="16">
        <v>0.4</v>
      </c>
      <c r="W164" s="16" t="s">
        <v>5257</v>
      </c>
      <c r="X164" s="16" t="s">
        <v>136</v>
      </c>
      <c r="Y164" s="16">
        <v>0.4</v>
      </c>
      <c r="Z164" s="16" t="s">
        <v>5258</v>
      </c>
      <c r="AA164" s="16" t="s">
        <v>139</v>
      </c>
      <c r="AB164" s="16">
        <v>1</v>
      </c>
      <c r="AC164" s="16" t="s">
        <v>5259</v>
      </c>
    </row>
    <row r="165" spans="1:29" ht="30" customHeight="1" x14ac:dyDescent="0.25">
      <c r="A165" s="76" t="s">
        <v>506</v>
      </c>
      <c r="B165" s="76" t="s">
        <v>138</v>
      </c>
      <c r="C165" s="76" t="s">
        <v>139</v>
      </c>
      <c r="D165" s="76" t="s">
        <v>5157</v>
      </c>
      <c r="E165" s="76" t="s">
        <v>5248</v>
      </c>
      <c r="F165" s="71" t="s">
        <v>5260</v>
      </c>
      <c r="G165" s="77">
        <v>37.835811999999997</v>
      </c>
      <c r="H165" s="77">
        <v>27.8414</v>
      </c>
      <c r="I165" s="76" t="s">
        <v>4395</v>
      </c>
      <c r="J165" s="78">
        <v>60</v>
      </c>
      <c r="K165" s="76" t="s">
        <v>4396</v>
      </c>
      <c r="L165" s="76"/>
      <c r="M165" s="79">
        <v>46229</v>
      </c>
      <c r="N165" s="76" t="s">
        <v>5261</v>
      </c>
      <c r="O165" s="80" t="s">
        <v>4398</v>
      </c>
      <c r="P165" s="16">
        <v>1.6</v>
      </c>
      <c r="Q165" s="16" t="s">
        <v>142</v>
      </c>
      <c r="R165" s="16">
        <v>5.4</v>
      </c>
      <c r="S165" s="16" t="s">
        <v>1294</v>
      </c>
      <c r="T165" s="16" t="s">
        <v>5262</v>
      </c>
      <c r="U165" s="16" t="s">
        <v>139</v>
      </c>
      <c r="V165" s="16">
        <v>0.4</v>
      </c>
      <c r="W165" s="16" t="s">
        <v>5263</v>
      </c>
      <c r="X165" s="16" t="s">
        <v>142</v>
      </c>
      <c r="Y165" s="16">
        <v>0.6</v>
      </c>
      <c r="Z165" s="16" t="s">
        <v>5264</v>
      </c>
      <c r="AA165" s="16" t="s">
        <v>136</v>
      </c>
      <c r="AB165" s="16">
        <v>1.4</v>
      </c>
      <c r="AC165" s="16" t="s">
        <v>5265</v>
      </c>
    </row>
    <row r="166" spans="1:29" ht="30" customHeight="1" x14ac:dyDescent="0.25">
      <c r="A166" s="76" t="s">
        <v>519</v>
      </c>
      <c r="B166" s="76" t="s">
        <v>138</v>
      </c>
      <c r="C166" s="76" t="s">
        <v>139</v>
      </c>
      <c r="D166" s="76" t="s">
        <v>5157</v>
      </c>
      <c r="E166" s="76" t="s">
        <v>5248</v>
      </c>
      <c r="F166" s="71" t="s">
        <v>5266</v>
      </c>
      <c r="G166" s="77">
        <v>37.836053</v>
      </c>
      <c r="H166" s="77">
        <v>27.816489000000001</v>
      </c>
      <c r="I166" s="76" t="s">
        <v>4395</v>
      </c>
      <c r="J166" s="78">
        <v>60</v>
      </c>
      <c r="K166" s="76" t="s">
        <v>4396</v>
      </c>
      <c r="L166" s="76"/>
      <c r="M166" s="79">
        <v>46229</v>
      </c>
      <c r="N166" s="76" t="s">
        <v>5267</v>
      </c>
      <c r="O166" s="80" t="s">
        <v>4398</v>
      </c>
      <c r="P166" s="16">
        <v>0.7</v>
      </c>
      <c r="Q166" s="16" t="s">
        <v>142</v>
      </c>
      <c r="R166" s="16">
        <v>7.3</v>
      </c>
      <c r="S166" s="16" t="s">
        <v>1318</v>
      </c>
      <c r="T166" s="16" t="s">
        <v>5268</v>
      </c>
      <c r="U166" s="16" t="s">
        <v>133</v>
      </c>
      <c r="V166" s="16">
        <v>0.7</v>
      </c>
      <c r="W166" s="16" t="s">
        <v>5268</v>
      </c>
      <c r="X166" s="16" t="s">
        <v>136</v>
      </c>
      <c r="Y166" s="16">
        <v>1.3</v>
      </c>
      <c r="Z166" s="16" t="s">
        <v>5269</v>
      </c>
      <c r="AA166" s="16" t="s">
        <v>148</v>
      </c>
      <c r="AB166" s="16">
        <v>1.7</v>
      </c>
      <c r="AC166" s="16" t="s">
        <v>5270</v>
      </c>
    </row>
    <row r="167" spans="1:29" ht="30" customHeight="1" x14ac:dyDescent="0.25">
      <c r="A167" s="76" t="s">
        <v>487</v>
      </c>
      <c r="B167" s="76" t="s">
        <v>138</v>
      </c>
      <c r="C167" s="76" t="s">
        <v>139</v>
      </c>
      <c r="D167" s="76" t="s">
        <v>5157</v>
      </c>
      <c r="E167" s="76" t="s">
        <v>5248</v>
      </c>
      <c r="F167" s="71">
        <v>0</v>
      </c>
      <c r="G167" s="77">
        <v>37.831000000000003</v>
      </c>
      <c r="H167" s="77">
        <v>27.907</v>
      </c>
      <c r="I167" s="76" t="s">
        <v>4395</v>
      </c>
      <c r="J167" s="78">
        <v>60</v>
      </c>
      <c r="K167" s="76" t="s">
        <v>4396</v>
      </c>
      <c r="L167" s="76"/>
      <c r="M167" s="79">
        <v>46229</v>
      </c>
      <c r="N167" s="76" t="s">
        <v>4397</v>
      </c>
      <c r="O167" s="80" t="s">
        <v>4398</v>
      </c>
      <c r="P167" s="16">
        <v>7.4</v>
      </c>
      <c r="Q167" s="16" t="s">
        <v>142</v>
      </c>
      <c r="R167" s="16">
        <v>5.5</v>
      </c>
      <c r="S167" s="16" t="s">
        <v>1294</v>
      </c>
      <c r="T167" s="16" t="s">
        <v>5271</v>
      </c>
      <c r="U167" s="16" t="s">
        <v>142</v>
      </c>
      <c r="V167" s="16">
        <v>5.5</v>
      </c>
      <c r="W167" s="16" t="s">
        <v>5272</v>
      </c>
      <c r="X167" s="16" t="s">
        <v>139</v>
      </c>
      <c r="Y167" s="16">
        <v>6.1</v>
      </c>
      <c r="Z167" s="16" t="s">
        <v>5273</v>
      </c>
      <c r="AA167" s="16" t="s">
        <v>136</v>
      </c>
      <c r="AB167" s="16">
        <v>7</v>
      </c>
      <c r="AC167" s="16" t="s">
        <v>5274</v>
      </c>
    </row>
    <row r="168" spans="1:29" ht="30" customHeight="1" x14ac:dyDescent="0.25">
      <c r="A168" s="76" t="s">
        <v>510</v>
      </c>
      <c r="B168" s="76" t="s">
        <v>138</v>
      </c>
      <c r="C168" s="76" t="s">
        <v>139</v>
      </c>
      <c r="D168" s="76" t="s">
        <v>5157</v>
      </c>
      <c r="E168" s="76" t="s">
        <v>5248</v>
      </c>
      <c r="F168" s="71" t="s">
        <v>5275</v>
      </c>
      <c r="G168" s="77">
        <v>37.861010999999998</v>
      </c>
      <c r="H168" s="77">
        <v>27.82141</v>
      </c>
      <c r="I168" s="76" t="s">
        <v>4395</v>
      </c>
      <c r="J168" s="78">
        <v>60</v>
      </c>
      <c r="K168" s="76" t="s">
        <v>4396</v>
      </c>
      <c r="L168" s="76"/>
      <c r="M168" s="79">
        <v>46229</v>
      </c>
      <c r="N168" s="76" t="s">
        <v>5276</v>
      </c>
      <c r="O168" s="80" t="s">
        <v>4398</v>
      </c>
      <c r="P168" s="16">
        <v>2.5</v>
      </c>
      <c r="Q168" s="16" t="s">
        <v>142</v>
      </c>
      <c r="R168" s="16">
        <v>7.3</v>
      </c>
      <c r="S168" s="16" t="s">
        <v>1294</v>
      </c>
      <c r="T168" s="16" t="s">
        <v>5277</v>
      </c>
      <c r="U168" s="16" t="s">
        <v>145</v>
      </c>
      <c r="V168" s="16">
        <v>0.4</v>
      </c>
      <c r="W168" s="16" t="s">
        <v>5278</v>
      </c>
      <c r="X168" s="16" t="s">
        <v>148</v>
      </c>
      <c r="Y168" s="16">
        <v>1.2</v>
      </c>
      <c r="Z168" s="16" t="s">
        <v>5279</v>
      </c>
      <c r="AA168" s="16" t="s">
        <v>136</v>
      </c>
      <c r="AB168" s="16">
        <v>2.1</v>
      </c>
      <c r="AC168" s="16" t="s">
        <v>5280</v>
      </c>
    </row>
    <row r="169" spans="1:29" ht="30" customHeight="1" x14ac:dyDescent="0.25">
      <c r="A169" s="76" t="s">
        <v>490</v>
      </c>
      <c r="B169" s="76" t="s">
        <v>138</v>
      </c>
      <c r="C169" s="76" t="s">
        <v>139</v>
      </c>
      <c r="D169" s="76" t="s">
        <v>5157</v>
      </c>
      <c r="E169" s="76" t="s">
        <v>5248</v>
      </c>
      <c r="F169" s="71" t="s">
        <v>5281</v>
      </c>
      <c r="G169" s="77">
        <v>37.844665999999997</v>
      </c>
      <c r="H169" s="77">
        <v>27.835539000000001</v>
      </c>
      <c r="I169" s="76" t="s">
        <v>4395</v>
      </c>
      <c r="J169" s="78">
        <v>60</v>
      </c>
      <c r="K169" s="76" t="s">
        <v>4396</v>
      </c>
      <c r="L169" s="76"/>
      <c r="M169" s="79">
        <v>46229</v>
      </c>
      <c r="N169" s="76" t="s">
        <v>5282</v>
      </c>
      <c r="O169" s="80" t="s">
        <v>4398</v>
      </c>
      <c r="P169" s="16">
        <v>1.2</v>
      </c>
      <c r="Q169" s="16" t="s">
        <v>142</v>
      </c>
      <c r="R169" s="16">
        <v>5.5</v>
      </c>
      <c r="S169" s="16" t="s">
        <v>1294</v>
      </c>
      <c r="T169" s="16" t="s">
        <v>5283</v>
      </c>
      <c r="U169" s="16" t="s">
        <v>136</v>
      </c>
      <c r="V169" s="16">
        <v>0.7</v>
      </c>
      <c r="W169" s="16" t="s">
        <v>5284</v>
      </c>
      <c r="X169" s="16" t="s">
        <v>142</v>
      </c>
      <c r="Y169" s="16">
        <v>1</v>
      </c>
      <c r="Z169" s="16" t="s">
        <v>5285</v>
      </c>
      <c r="AA169" s="16" t="s">
        <v>139</v>
      </c>
      <c r="AB169" s="16">
        <v>1.1000000000000001</v>
      </c>
      <c r="AC169" s="16" t="s">
        <v>5286</v>
      </c>
    </row>
    <row r="170" spans="1:29" ht="30" customHeight="1" x14ac:dyDescent="0.25">
      <c r="A170" s="76" t="s">
        <v>525</v>
      </c>
      <c r="B170" s="76" t="s">
        <v>138</v>
      </c>
      <c r="C170" s="76" t="s">
        <v>139</v>
      </c>
      <c r="D170" s="76" t="s">
        <v>5157</v>
      </c>
      <c r="E170" s="76" t="s">
        <v>5248</v>
      </c>
      <c r="F170" s="71" t="s">
        <v>5287</v>
      </c>
      <c r="G170" s="77">
        <v>37.828870000000002</v>
      </c>
      <c r="H170" s="77">
        <v>27.832656</v>
      </c>
      <c r="I170" s="76" t="s">
        <v>4395</v>
      </c>
      <c r="J170" s="78">
        <v>60</v>
      </c>
      <c r="K170" s="76" t="s">
        <v>4396</v>
      </c>
      <c r="L170" s="76"/>
      <c r="M170" s="79">
        <v>46229</v>
      </c>
      <c r="N170" s="76" t="s">
        <v>5288</v>
      </c>
      <c r="O170" s="80" t="s">
        <v>4398</v>
      </c>
      <c r="P170" s="16">
        <v>1.3</v>
      </c>
      <c r="Q170" s="16" t="s">
        <v>142</v>
      </c>
      <c r="R170" s="16">
        <v>7.4</v>
      </c>
      <c r="S170" s="16" t="s">
        <v>1294</v>
      </c>
      <c r="T170" s="16" t="s">
        <v>5289</v>
      </c>
      <c r="U170" s="16" t="s">
        <v>139</v>
      </c>
      <c r="V170" s="16">
        <v>0.7</v>
      </c>
      <c r="W170" s="16" t="s">
        <v>5290</v>
      </c>
      <c r="X170" s="16" t="s">
        <v>133</v>
      </c>
      <c r="Y170" s="16">
        <v>1.3</v>
      </c>
      <c r="Z170" s="16" t="s">
        <v>5289</v>
      </c>
      <c r="AA170" s="16" t="s">
        <v>136</v>
      </c>
      <c r="AB170" s="16">
        <v>1.6</v>
      </c>
      <c r="AC170" s="16" t="s">
        <v>5291</v>
      </c>
    </row>
    <row r="171" spans="1:29" ht="30" customHeight="1" x14ac:dyDescent="0.25">
      <c r="A171" s="76" t="s">
        <v>513</v>
      </c>
      <c r="B171" s="76" t="s">
        <v>138</v>
      </c>
      <c r="C171" s="76" t="s">
        <v>139</v>
      </c>
      <c r="D171" s="76" t="s">
        <v>5157</v>
      </c>
      <c r="E171" s="76" t="s">
        <v>5248</v>
      </c>
      <c r="F171" s="71" t="s">
        <v>5292</v>
      </c>
      <c r="G171" s="77">
        <v>37.962285000000001</v>
      </c>
      <c r="H171" s="77">
        <v>28.021256000000001</v>
      </c>
      <c r="I171" s="76" t="s">
        <v>4395</v>
      </c>
      <c r="J171" s="78">
        <v>60</v>
      </c>
      <c r="K171" s="76" t="s">
        <v>4396</v>
      </c>
      <c r="L171" s="76"/>
      <c r="M171" s="79">
        <v>46229</v>
      </c>
      <c r="N171" s="76" t="s">
        <v>5293</v>
      </c>
      <c r="O171" s="80" t="s">
        <v>4398</v>
      </c>
      <c r="P171" s="16">
        <v>22.1</v>
      </c>
      <c r="Q171" s="16" t="s">
        <v>142</v>
      </c>
      <c r="R171" s="16">
        <v>5.5</v>
      </c>
      <c r="S171" s="16" t="s">
        <v>1294</v>
      </c>
      <c r="T171" s="16" t="s">
        <v>5294</v>
      </c>
      <c r="U171" s="16" t="s">
        <v>142</v>
      </c>
      <c r="V171" s="16">
        <v>20.5</v>
      </c>
      <c r="W171" s="16" t="s">
        <v>5295</v>
      </c>
      <c r="X171" s="16" t="s">
        <v>145</v>
      </c>
      <c r="Y171" s="16">
        <v>20.9</v>
      </c>
      <c r="Z171" s="16" t="s">
        <v>5296</v>
      </c>
      <c r="AA171" s="16" t="s">
        <v>139</v>
      </c>
      <c r="AB171" s="16">
        <v>21.5</v>
      </c>
      <c r="AC171" s="16" t="s">
        <v>5297</v>
      </c>
    </row>
    <row r="172" spans="1:29" ht="30" customHeight="1" x14ac:dyDescent="0.25">
      <c r="A172" s="76" t="s">
        <v>515</v>
      </c>
      <c r="B172" s="76" t="s">
        <v>144</v>
      </c>
      <c r="C172" s="76" t="s">
        <v>145</v>
      </c>
      <c r="D172" s="76" t="s">
        <v>5157</v>
      </c>
      <c r="E172" s="76" t="s">
        <v>5298</v>
      </c>
      <c r="F172" s="71" t="s">
        <v>5299</v>
      </c>
      <c r="G172" s="77">
        <v>37.854844999999997</v>
      </c>
      <c r="H172" s="77">
        <v>27.781314999999999</v>
      </c>
      <c r="I172" s="76" t="s">
        <v>4395</v>
      </c>
      <c r="J172" s="78">
        <v>60</v>
      </c>
      <c r="K172" s="76" t="s">
        <v>4396</v>
      </c>
      <c r="L172" s="76"/>
      <c r="M172" s="79">
        <v>46229</v>
      </c>
      <c r="N172" s="76" t="s">
        <v>5300</v>
      </c>
      <c r="O172" s="80" t="s">
        <v>4398</v>
      </c>
      <c r="P172" s="16">
        <v>5.9</v>
      </c>
      <c r="Q172" s="16" t="s">
        <v>142</v>
      </c>
      <c r="R172" s="16">
        <v>11.8</v>
      </c>
      <c r="S172" s="16" t="s">
        <v>1294</v>
      </c>
      <c r="T172" s="16" t="s">
        <v>5301</v>
      </c>
      <c r="U172" s="16" t="s">
        <v>148</v>
      </c>
      <c r="V172" s="16">
        <v>3.2</v>
      </c>
      <c r="W172" s="16" t="s">
        <v>5302</v>
      </c>
      <c r="X172" s="16" t="s">
        <v>145</v>
      </c>
      <c r="Y172" s="16">
        <v>3.7</v>
      </c>
      <c r="Z172" s="16" t="s">
        <v>5303</v>
      </c>
      <c r="AA172" s="16" t="s">
        <v>133</v>
      </c>
      <c r="AB172" s="16">
        <v>4.0999999999999996</v>
      </c>
      <c r="AC172" s="16" t="s">
        <v>5304</v>
      </c>
    </row>
    <row r="173" spans="1:29" ht="30" customHeight="1" x14ac:dyDescent="0.25">
      <c r="A173" s="76" t="s">
        <v>518</v>
      </c>
      <c r="B173" s="76" t="s">
        <v>144</v>
      </c>
      <c r="C173" s="76" t="s">
        <v>145</v>
      </c>
      <c r="D173" s="76" t="s">
        <v>5157</v>
      </c>
      <c r="E173" s="76" t="s">
        <v>5298</v>
      </c>
      <c r="F173" s="71" t="s">
        <v>5305</v>
      </c>
      <c r="G173" s="77">
        <v>37.859994</v>
      </c>
      <c r="H173" s="77">
        <v>27.827451</v>
      </c>
      <c r="I173" s="76" t="s">
        <v>4395</v>
      </c>
      <c r="J173" s="78">
        <v>60</v>
      </c>
      <c r="K173" s="76" t="s">
        <v>4396</v>
      </c>
      <c r="L173" s="76"/>
      <c r="M173" s="79">
        <v>46229</v>
      </c>
      <c r="N173" s="76" t="s">
        <v>5306</v>
      </c>
      <c r="O173" s="80" t="s">
        <v>4398</v>
      </c>
      <c r="P173" s="16">
        <v>2.8</v>
      </c>
      <c r="Q173" s="16" t="s">
        <v>142</v>
      </c>
      <c r="R173" s="16">
        <v>11.8</v>
      </c>
      <c r="S173" s="16" t="s">
        <v>1294</v>
      </c>
      <c r="T173" s="16" t="s">
        <v>5307</v>
      </c>
      <c r="U173" s="16" t="s">
        <v>145</v>
      </c>
      <c r="V173" s="16">
        <v>0.5</v>
      </c>
      <c r="W173" s="16" t="s">
        <v>5308</v>
      </c>
      <c r="X173" s="16" t="s">
        <v>148</v>
      </c>
      <c r="Y173" s="16">
        <v>1.3</v>
      </c>
      <c r="Z173" s="16" t="s">
        <v>5309</v>
      </c>
      <c r="AA173" s="16" t="s">
        <v>136</v>
      </c>
      <c r="AB173" s="16">
        <v>1.9</v>
      </c>
      <c r="AC173" s="16" t="s">
        <v>5310</v>
      </c>
    </row>
    <row r="174" spans="1:29" ht="30" customHeight="1" x14ac:dyDescent="0.25">
      <c r="A174" s="76" t="s">
        <v>5311</v>
      </c>
      <c r="B174" s="76" t="s">
        <v>144</v>
      </c>
      <c r="C174" s="76" t="s">
        <v>145</v>
      </c>
      <c r="D174" s="76" t="s">
        <v>5157</v>
      </c>
      <c r="E174" s="76" t="s">
        <v>5298</v>
      </c>
      <c r="F174" s="71" t="s">
        <v>5312</v>
      </c>
      <c r="G174" s="77">
        <v>37.835006999999997</v>
      </c>
      <c r="H174" s="77">
        <v>27.835184000000002</v>
      </c>
      <c r="I174" s="76" t="s">
        <v>4395</v>
      </c>
      <c r="J174" s="78">
        <v>60</v>
      </c>
      <c r="K174" s="76" t="s">
        <v>4396</v>
      </c>
      <c r="L174" s="76"/>
      <c r="M174" s="79">
        <v>46229</v>
      </c>
      <c r="N174" s="76" t="s">
        <v>5313</v>
      </c>
      <c r="O174" s="80" t="s">
        <v>4398</v>
      </c>
      <c r="P174" s="16">
        <v>1.1000000000000001</v>
      </c>
      <c r="Q174" s="16" t="s">
        <v>142</v>
      </c>
      <c r="R174" s="16">
        <v>12.9</v>
      </c>
      <c r="S174" s="16" t="s">
        <v>1294</v>
      </c>
      <c r="T174" s="16" t="s">
        <v>5314</v>
      </c>
      <c r="U174" s="16" t="s">
        <v>139</v>
      </c>
      <c r="V174" s="16">
        <v>0.2</v>
      </c>
      <c r="W174" s="16" t="s">
        <v>5315</v>
      </c>
      <c r="X174" s="16" t="s">
        <v>136</v>
      </c>
      <c r="Y174" s="16">
        <v>1.1000000000000001</v>
      </c>
      <c r="Z174" s="16" t="s">
        <v>5316</v>
      </c>
      <c r="AA174" s="16" t="s">
        <v>133</v>
      </c>
      <c r="AB174" s="16">
        <v>1.1000000000000001</v>
      </c>
      <c r="AC174" s="16" t="s">
        <v>5317</v>
      </c>
    </row>
    <row r="175" spans="1:29" ht="30" customHeight="1" x14ac:dyDescent="0.25">
      <c r="A175" s="76" t="s">
        <v>532</v>
      </c>
      <c r="B175" s="76" t="s">
        <v>144</v>
      </c>
      <c r="C175" s="76" t="s">
        <v>145</v>
      </c>
      <c r="D175" s="76" t="s">
        <v>5157</v>
      </c>
      <c r="E175" s="76" t="s">
        <v>5298</v>
      </c>
      <c r="F175" s="71" t="s">
        <v>5318</v>
      </c>
      <c r="G175" s="77">
        <v>37.81194</v>
      </c>
      <c r="H175" s="77">
        <v>27.834073</v>
      </c>
      <c r="I175" s="76" t="s">
        <v>4395</v>
      </c>
      <c r="J175" s="78">
        <v>60</v>
      </c>
      <c r="K175" s="76" t="s">
        <v>4396</v>
      </c>
      <c r="L175" s="76"/>
      <c r="M175" s="79">
        <v>46229</v>
      </c>
      <c r="N175" s="76" t="s">
        <v>5319</v>
      </c>
      <c r="O175" s="80" t="s">
        <v>4398</v>
      </c>
      <c r="P175" s="16">
        <v>3.3</v>
      </c>
      <c r="Q175" s="16" t="s">
        <v>142</v>
      </c>
      <c r="R175" s="16">
        <v>11.8</v>
      </c>
      <c r="S175" s="16" t="s">
        <v>1294</v>
      </c>
      <c r="T175" s="16" t="s">
        <v>5320</v>
      </c>
      <c r="U175" s="16" t="s">
        <v>139</v>
      </c>
      <c r="V175" s="16">
        <v>2.5</v>
      </c>
      <c r="W175" s="16" t="s">
        <v>5321</v>
      </c>
      <c r="X175" s="16" t="s">
        <v>133</v>
      </c>
      <c r="Y175" s="16">
        <v>3.1</v>
      </c>
      <c r="Z175" s="16" t="s">
        <v>5322</v>
      </c>
      <c r="AA175" s="16" t="s">
        <v>142</v>
      </c>
      <c r="AB175" s="16">
        <v>3.3</v>
      </c>
      <c r="AC175" s="16" t="s">
        <v>5320</v>
      </c>
    </row>
    <row r="176" spans="1:29" ht="30" customHeight="1" x14ac:dyDescent="0.25">
      <c r="A176" s="76" t="s">
        <v>546</v>
      </c>
      <c r="B176" s="76" t="s">
        <v>144</v>
      </c>
      <c r="C176" s="76" t="s">
        <v>145</v>
      </c>
      <c r="D176" s="76" t="s">
        <v>5157</v>
      </c>
      <c r="E176" s="76" t="s">
        <v>5298</v>
      </c>
      <c r="F176" s="71">
        <v>0</v>
      </c>
      <c r="G176" s="77">
        <v>37.834000000000003</v>
      </c>
      <c r="H176" s="77">
        <v>27.992999999999999</v>
      </c>
      <c r="I176" s="76" t="s">
        <v>4395</v>
      </c>
      <c r="J176" s="78">
        <v>60</v>
      </c>
      <c r="K176" s="76" t="s">
        <v>4396</v>
      </c>
      <c r="L176" s="76"/>
      <c r="M176" s="79">
        <v>46229</v>
      </c>
      <c r="N176" s="76" t="s">
        <v>4397</v>
      </c>
      <c r="O176" s="80" t="s">
        <v>4398</v>
      </c>
      <c r="P176" s="16">
        <v>12.9</v>
      </c>
      <c r="Q176" s="16" t="s">
        <v>142</v>
      </c>
      <c r="R176" s="16">
        <v>12.9</v>
      </c>
      <c r="S176" s="16" t="s">
        <v>1318</v>
      </c>
      <c r="T176" s="16" t="s">
        <v>5323</v>
      </c>
      <c r="U176" s="16" t="s">
        <v>142</v>
      </c>
      <c r="V176" s="16">
        <v>12.9</v>
      </c>
      <c r="W176" s="16" t="s">
        <v>5323</v>
      </c>
      <c r="X176" s="16" t="s">
        <v>139</v>
      </c>
      <c r="Y176" s="16">
        <v>13.7</v>
      </c>
      <c r="Z176" s="16" t="s">
        <v>5324</v>
      </c>
      <c r="AA176" s="16" t="s">
        <v>136</v>
      </c>
      <c r="AB176" s="16">
        <v>14.5</v>
      </c>
      <c r="AC176" s="16" t="s">
        <v>5325</v>
      </c>
    </row>
    <row r="177" spans="1:29" ht="30" customHeight="1" x14ac:dyDescent="0.25">
      <c r="A177" s="76" t="s">
        <v>522</v>
      </c>
      <c r="B177" s="76" t="s">
        <v>144</v>
      </c>
      <c r="C177" s="76" t="s">
        <v>145</v>
      </c>
      <c r="D177" s="76" t="s">
        <v>5157</v>
      </c>
      <c r="E177" s="76" t="s">
        <v>5298</v>
      </c>
      <c r="F177" s="71">
        <v>0</v>
      </c>
      <c r="G177" s="77">
        <v>37.841000000000001</v>
      </c>
      <c r="H177" s="77">
        <v>27.992999999999999</v>
      </c>
      <c r="I177" s="76" t="s">
        <v>4395</v>
      </c>
      <c r="J177" s="78">
        <v>60</v>
      </c>
      <c r="K177" s="76" t="s">
        <v>4396</v>
      </c>
      <c r="L177" s="76"/>
      <c r="M177" s="79">
        <v>46229</v>
      </c>
      <c r="N177" s="76" t="s">
        <v>4397</v>
      </c>
      <c r="O177" s="80" t="s">
        <v>4398</v>
      </c>
      <c r="P177" s="16">
        <v>12.9</v>
      </c>
      <c r="Q177" s="16" t="s">
        <v>142</v>
      </c>
      <c r="R177" s="16">
        <v>12.9</v>
      </c>
      <c r="S177" s="16" t="s">
        <v>1318</v>
      </c>
      <c r="T177" s="16" t="s">
        <v>5326</v>
      </c>
      <c r="U177" s="16" t="s">
        <v>142</v>
      </c>
      <c r="V177" s="16">
        <v>12.9</v>
      </c>
      <c r="W177" s="16" t="s">
        <v>5326</v>
      </c>
      <c r="X177" s="16" t="s">
        <v>139</v>
      </c>
      <c r="Y177" s="16">
        <v>13.7</v>
      </c>
      <c r="Z177" s="16" t="s">
        <v>5327</v>
      </c>
      <c r="AA177" s="16" t="s">
        <v>136</v>
      </c>
      <c r="AB177" s="16">
        <v>14.5</v>
      </c>
      <c r="AC177" s="16" t="s">
        <v>5328</v>
      </c>
    </row>
    <row r="178" spans="1:29" ht="30" customHeight="1" x14ac:dyDescent="0.25">
      <c r="A178" s="76" t="s">
        <v>523</v>
      </c>
      <c r="B178" s="76" t="s">
        <v>144</v>
      </c>
      <c r="C178" s="76" t="s">
        <v>145</v>
      </c>
      <c r="D178" s="76" t="s">
        <v>5157</v>
      </c>
      <c r="E178" s="76" t="s">
        <v>5298</v>
      </c>
      <c r="F178" s="71" t="s">
        <v>5329</v>
      </c>
      <c r="G178" s="77">
        <v>37.856481000000002</v>
      </c>
      <c r="H178" s="77">
        <v>27.821023</v>
      </c>
      <c r="I178" s="76" t="s">
        <v>4395</v>
      </c>
      <c r="J178" s="78">
        <v>60</v>
      </c>
      <c r="K178" s="76" t="s">
        <v>4396</v>
      </c>
      <c r="L178" s="76"/>
      <c r="M178" s="79">
        <v>46229</v>
      </c>
      <c r="N178" s="76" t="s">
        <v>5330</v>
      </c>
      <c r="O178" s="80" t="s">
        <v>4398</v>
      </c>
      <c r="P178" s="16">
        <v>2.8</v>
      </c>
      <c r="Q178" s="16" t="s">
        <v>142</v>
      </c>
      <c r="R178" s="16">
        <v>12.6</v>
      </c>
      <c r="S178" s="16" t="s">
        <v>1294</v>
      </c>
      <c r="T178" s="16" t="s">
        <v>5331</v>
      </c>
      <c r="U178" s="16" t="s">
        <v>145</v>
      </c>
      <c r="V178" s="16">
        <v>0.2</v>
      </c>
      <c r="W178" s="16" t="s">
        <v>5195</v>
      </c>
      <c r="X178" s="16" t="s">
        <v>148</v>
      </c>
      <c r="Y178" s="16">
        <v>0.7</v>
      </c>
      <c r="Z178" s="16" t="s">
        <v>5196</v>
      </c>
      <c r="AA178" s="16" t="s">
        <v>136</v>
      </c>
      <c r="AB178" s="16">
        <v>1.6</v>
      </c>
      <c r="AC178" s="16" t="s">
        <v>5197</v>
      </c>
    </row>
    <row r="179" spans="1:29" ht="30" customHeight="1" x14ac:dyDescent="0.25">
      <c r="A179" s="76" t="s">
        <v>524</v>
      </c>
      <c r="B179" s="76" t="s">
        <v>144</v>
      </c>
      <c r="C179" s="76" t="s">
        <v>145</v>
      </c>
      <c r="D179" s="76" t="s">
        <v>5157</v>
      </c>
      <c r="E179" s="76" t="s">
        <v>5298</v>
      </c>
      <c r="F179" s="71">
        <v>0</v>
      </c>
      <c r="G179" s="77">
        <v>37.817</v>
      </c>
      <c r="H179" s="77">
        <v>27.974</v>
      </c>
      <c r="I179" s="76" t="s">
        <v>4395</v>
      </c>
      <c r="J179" s="78">
        <v>60</v>
      </c>
      <c r="K179" s="76" t="s">
        <v>4396</v>
      </c>
      <c r="L179" s="76"/>
      <c r="M179" s="79">
        <v>46229</v>
      </c>
      <c r="N179" s="76" t="s">
        <v>4397</v>
      </c>
      <c r="O179" s="80" t="s">
        <v>4398</v>
      </c>
      <c r="P179" s="16">
        <v>12.2</v>
      </c>
      <c r="Q179" s="16" t="s">
        <v>142</v>
      </c>
      <c r="R179" s="16">
        <v>11.5</v>
      </c>
      <c r="S179" s="16" t="s">
        <v>1294</v>
      </c>
      <c r="T179" s="16" t="s">
        <v>5332</v>
      </c>
      <c r="U179" s="16" t="s">
        <v>142</v>
      </c>
      <c r="V179" s="16">
        <v>11.5</v>
      </c>
      <c r="W179" s="16" t="s">
        <v>5333</v>
      </c>
      <c r="X179" s="16" t="s">
        <v>139</v>
      </c>
      <c r="Y179" s="16">
        <v>12.2</v>
      </c>
      <c r="Z179" s="16" t="s">
        <v>5332</v>
      </c>
      <c r="AA179" s="16" t="s">
        <v>136</v>
      </c>
      <c r="AB179" s="16">
        <v>13.1</v>
      </c>
      <c r="AC179" s="16" t="s">
        <v>5334</v>
      </c>
    </row>
    <row r="180" spans="1:29" ht="30" customHeight="1" x14ac:dyDescent="0.25">
      <c r="A180" s="76" t="s">
        <v>5335</v>
      </c>
      <c r="B180" s="76" t="s">
        <v>144</v>
      </c>
      <c r="C180" s="76" t="s">
        <v>145</v>
      </c>
      <c r="D180" s="76" t="s">
        <v>5157</v>
      </c>
      <c r="E180" s="76" t="s">
        <v>5298</v>
      </c>
      <c r="F180" s="71">
        <v>0</v>
      </c>
      <c r="G180" s="77">
        <v>37.832999999999998</v>
      </c>
      <c r="H180" s="77">
        <v>27.989000000000001</v>
      </c>
      <c r="I180" s="76" t="s">
        <v>4395</v>
      </c>
      <c r="J180" s="78">
        <v>60</v>
      </c>
      <c r="K180" s="76" t="s">
        <v>4396</v>
      </c>
      <c r="L180" s="76"/>
      <c r="M180" s="79">
        <v>46229</v>
      </c>
      <c r="N180" s="76" t="s">
        <v>4397</v>
      </c>
      <c r="O180" s="80" t="s">
        <v>4398</v>
      </c>
      <c r="P180" s="16">
        <v>13.3</v>
      </c>
      <c r="Q180" s="16" t="s">
        <v>142</v>
      </c>
      <c r="R180" s="16">
        <v>12.6</v>
      </c>
      <c r="S180" s="16" t="s">
        <v>1294</v>
      </c>
      <c r="T180" s="16" t="s">
        <v>5336</v>
      </c>
      <c r="U180" s="16" t="s">
        <v>142</v>
      </c>
      <c r="V180" s="16">
        <v>12.6</v>
      </c>
      <c r="W180" s="16" t="s">
        <v>5337</v>
      </c>
      <c r="X180" s="16" t="s">
        <v>139</v>
      </c>
      <c r="Y180" s="16">
        <v>13.3</v>
      </c>
      <c r="Z180" s="16" t="s">
        <v>5336</v>
      </c>
      <c r="AA180" s="16" t="s">
        <v>136</v>
      </c>
      <c r="AB180" s="16">
        <v>14.2</v>
      </c>
      <c r="AC180" s="16" t="s">
        <v>5338</v>
      </c>
    </row>
    <row r="181" spans="1:29" ht="30" customHeight="1" x14ac:dyDescent="0.25">
      <c r="A181" s="76" t="s">
        <v>514</v>
      </c>
      <c r="B181" s="76" t="s">
        <v>144</v>
      </c>
      <c r="C181" s="76" t="s">
        <v>145</v>
      </c>
      <c r="D181" s="76" t="s">
        <v>5157</v>
      </c>
      <c r="E181" s="76" t="s">
        <v>5298</v>
      </c>
      <c r="F181" s="71" t="s">
        <v>5339</v>
      </c>
      <c r="G181" s="77">
        <v>37.865181999999997</v>
      </c>
      <c r="H181" s="77">
        <v>27.825586999999999</v>
      </c>
      <c r="I181" s="76" t="s">
        <v>4395</v>
      </c>
      <c r="J181" s="78">
        <v>60</v>
      </c>
      <c r="K181" s="76" t="s">
        <v>4396</v>
      </c>
      <c r="L181" s="76"/>
      <c r="M181" s="79">
        <v>46229</v>
      </c>
      <c r="N181" s="76" t="s">
        <v>5340</v>
      </c>
      <c r="O181" s="80" t="s">
        <v>4398</v>
      </c>
      <c r="P181" s="16">
        <v>3.6</v>
      </c>
      <c r="Q181" s="16" t="s">
        <v>142</v>
      </c>
      <c r="R181" s="16">
        <v>11.5</v>
      </c>
      <c r="S181" s="16" t="s">
        <v>1294</v>
      </c>
      <c r="T181" s="16" t="s">
        <v>5341</v>
      </c>
      <c r="U181" s="16" t="s">
        <v>145</v>
      </c>
      <c r="V181" s="16">
        <v>0.9</v>
      </c>
      <c r="W181" s="16" t="s">
        <v>5342</v>
      </c>
      <c r="X181" s="16" t="s">
        <v>148</v>
      </c>
      <c r="Y181" s="16">
        <v>1.7</v>
      </c>
      <c r="Z181" s="16" t="s">
        <v>5343</v>
      </c>
      <c r="AA181" s="16" t="s">
        <v>136</v>
      </c>
      <c r="AB181" s="16">
        <v>2.5</v>
      </c>
      <c r="AC181" s="16" t="s">
        <v>5344</v>
      </c>
    </row>
    <row r="182" spans="1:29" ht="30" customHeight="1" x14ac:dyDescent="0.25">
      <c r="A182" s="76" t="s">
        <v>552</v>
      </c>
      <c r="B182" s="76" t="s">
        <v>156</v>
      </c>
      <c r="C182" s="76" t="s">
        <v>157</v>
      </c>
      <c r="D182" s="76" t="s">
        <v>4393</v>
      </c>
      <c r="E182" s="76" t="s">
        <v>5345</v>
      </c>
      <c r="F182" s="71" t="s">
        <v>5346</v>
      </c>
      <c r="G182" s="77">
        <v>38.47466</v>
      </c>
      <c r="H182" s="77">
        <v>27.100474999999999</v>
      </c>
      <c r="I182" s="76" t="s">
        <v>4395</v>
      </c>
      <c r="J182" s="78">
        <v>60</v>
      </c>
      <c r="K182" s="76" t="s">
        <v>4396</v>
      </c>
      <c r="L182" s="76"/>
      <c r="M182" s="79">
        <v>46229</v>
      </c>
      <c r="N182" s="76" t="s">
        <v>5347</v>
      </c>
      <c r="O182" s="80" t="s">
        <v>4398</v>
      </c>
      <c r="P182" s="16">
        <v>96</v>
      </c>
      <c r="Q182" s="16" t="s">
        <v>226</v>
      </c>
      <c r="R182" s="16">
        <v>9.1999999999999993</v>
      </c>
      <c r="S182" s="16" t="s">
        <v>1294</v>
      </c>
      <c r="T182" s="16" t="s">
        <v>5348</v>
      </c>
      <c r="U182" s="16" t="s">
        <v>166</v>
      </c>
      <c r="V182" s="16">
        <v>0.8</v>
      </c>
      <c r="W182" s="16" t="s">
        <v>5349</v>
      </c>
      <c r="X182" s="16" t="s">
        <v>214</v>
      </c>
      <c r="Y182" s="16">
        <v>1.2</v>
      </c>
      <c r="Z182" s="16" t="s">
        <v>5350</v>
      </c>
      <c r="AA182" s="16" t="s">
        <v>211</v>
      </c>
      <c r="AB182" s="16">
        <v>1.4</v>
      </c>
      <c r="AC182" s="16" t="s">
        <v>5351</v>
      </c>
    </row>
    <row r="183" spans="1:29" ht="30" customHeight="1" x14ac:dyDescent="0.25">
      <c r="A183" s="76" t="s">
        <v>553</v>
      </c>
      <c r="B183" s="76" t="s">
        <v>156</v>
      </c>
      <c r="C183" s="76" t="s">
        <v>157</v>
      </c>
      <c r="D183" s="76" t="s">
        <v>4393</v>
      </c>
      <c r="E183" s="76" t="s">
        <v>5345</v>
      </c>
      <c r="F183" s="71" t="s">
        <v>5352</v>
      </c>
      <c r="G183" s="77">
        <v>38.477682000000001</v>
      </c>
      <c r="H183" s="77">
        <v>27.112038999999999</v>
      </c>
      <c r="I183" s="76" t="s">
        <v>4395</v>
      </c>
      <c r="J183" s="78">
        <v>60</v>
      </c>
      <c r="K183" s="76" t="s">
        <v>4396</v>
      </c>
      <c r="L183" s="76"/>
      <c r="M183" s="79">
        <v>46229</v>
      </c>
      <c r="N183" s="76" t="s">
        <v>5353</v>
      </c>
      <c r="O183" s="80" t="s">
        <v>4398</v>
      </c>
      <c r="P183" s="16">
        <v>95.6</v>
      </c>
      <c r="Q183" s="16" t="s">
        <v>226</v>
      </c>
      <c r="R183" s="16">
        <v>10.3</v>
      </c>
      <c r="S183" s="16" t="s">
        <v>1294</v>
      </c>
      <c r="T183" s="16" t="s">
        <v>5354</v>
      </c>
      <c r="U183" s="16" t="s">
        <v>214</v>
      </c>
      <c r="V183" s="16">
        <v>0.4</v>
      </c>
      <c r="W183" s="16" t="s">
        <v>5355</v>
      </c>
      <c r="X183" s="16" t="s">
        <v>157</v>
      </c>
      <c r="Y183" s="16">
        <v>0.8</v>
      </c>
      <c r="Z183" s="16" t="s">
        <v>5356</v>
      </c>
      <c r="AA183" s="16" t="s">
        <v>166</v>
      </c>
      <c r="AB183" s="16">
        <v>0.9</v>
      </c>
      <c r="AC183" s="16" t="s">
        <v>5357</v>
      </c>
    </row>
    <row r="184" spans="1:29" ht="30" customHeight="1" x14ac:dyDescent="0.25">
      <c r="A184" s="76" t="s">
        <v>554</v>
      </c>
      <c r="B184" s="76" t="s">
        <v>156</v>
      </c>
      <c r="C184" s="76" t="s">
        <v>157</v>
      </c>
      <c r="D184" s="76" t="s">
        <v>4393</v>
      </c>
      <c r="E184" s="76" t="s">
        <v>5345</v>
      </c>
      <c r="F184" s="71" t="s">
        <v>5358</v>
      </c>
      <c r="G184" s="77">
        <v>38.496099999999998</v>
      </c>
      <c r="H184" s="77">
        <v>27.1403</v>
      </c>
      <c r="I184" s="76" t="s">
        <v>4395</v>
      </c>
      <c r="J184" s="78">
        <v>60</v>
      </c>
      <c r="K184" s="76" t="s">
        <v>4396</v>
      </c>
      <c r="L184" s="76"/>
      <c r="M184" s="79">
        <v>46229</v>
      </c>
      <c r="N184" s="76" t="s">
        <v>5359</v>
      </c>
      <c r="O184" s="80" t="s">
        <v>4398</v>
      </c>
      <c r="P184" s="16">
        <v>92.8</v>
      </c>
      <c r="Q184" s="16" t="s">
        <v>226</v>
      </c>
      <c r="R184" s="16">
        <v>8.6</v>
      </c>
      <c r="S184" s="16" t="s">
        <v>1294</v>
      </c>
      <c r="T184" s="16" t="s">
        <v>5360</v>
      </c>
      <c r="U184" s="16" t="s">
        <v>266</v>
      </c>
      <c r="V184" s="16">
        <v>0.4</v>
      </c>
      <c r="W184" s="16" t="s">
        <v>5361</v>
      </c>
      <c r="X184" s="16" t="s">
        <v>199</v>
      </c>
      <c r="Y184" s="16">
        <v>3</v>
      </c>
      <c r="Z184" s="16" t="s">
        <v>5362</v>
      </c>
      <c r="AA184" s="16" t="s">
        <v>214</v>
      </c>
      <c r="AB184" s="16">
        <v>3.3</v>
      </c>
      <c r="AC184" s="16" t="s">
        <v>5363</v>
      </c>
    </row>
    <row r="185" spans="1:29" ht="30" customHeight="1" x14ac:dyDescent="0.25">
      <c r="A185" s="76" t="s">
        <v>5364</v>
      </c>
      <c r="B185" s="76" t="s">
        <v>156</v>
      </c>
      <c r="C185" s="76" t="s">
        <v>157</v>
      </c>
      <c r="D185" s="76" t="s">
        <v>4393</v>
      </c>
      <c r="E185" s="76" t="s">
        <v>5345</v>
      </c>
      <c r="F185" s="71" t="s">
        <v>5365</v>
      </c>
      <c r="G185" s="77">
        <v>38.476528999999999</v>
      </c>
      <c r="H185" s="77">
        <v>27.122109999999999</v>
      </c>
      <c r="I185" s="76" t="s">
        <v>4395</v>
      </c>
      <c r="J185" s="78">
        <v>60</v>
      </c>
      <c r="K185" s="76" t="s">
        <v>4396</v>
      </c>
      <c r="L185" s="76"/>
      <c r="M185" s="79">
        <v>46229</v>
      </c>
      <c r="N185" s="76" t="s">
        <v>5366</v>
      </c>
      <c r="O185" s="80" t="s">
        <v>4398</v>
      </c>
      <c r="P185" s="16">
        <v>92.2</v>
      </c>
      <c r="Q185" s="16" t="s">
        <v>226</v>
      </c>
      <c r="R185" s="16">
        <v>10.199999999999999</v>
      </c>
      <c r="S185" s="16" t="s">
        <v>1294</v>
      </c>
      <c r="T185" s="16" t="s">
        <v>5367</v>
      </c>
      <c r="U185" s="16" t="s">
        <v>157</v>
      </c>
      <c r="V185" s="16">
        <v>0.7</v>
      </c>
      <c r="W185" s="16" t="s">
        <v>5368</v>
      </c>
      <c r="X185" s="16" t="s">
        <v>214</v>
      </c>
      <c r="Y185" s="16">
        <v>0.7</v>
      </c>
      <c r="Z185" s="16" t="s">
        <v>5369</v>
      </c>
      <c r="AA185" s="16" t="s">
        <v>166</v>
      </c>
      <c r="AB185" s="16">
        <v>1.4</v>
      </c>
      <c r="AC185" s="16" t="s">
        <v>5370</v>
      </c>
    </row>
    <row r="186" spans="1:29" ht="30" customHeight="1" x14ac:dyDescent="0.25">
      <c r="A186" s="76" t="s">
        <v>556</v>
      </c>
      <c r="B186" s="76" t="s">
        <v>156</v>
      </c>
      <c r="C186" s="76" t="s">
        <v>157</v>
      </c>
      <c r="D186" s="76" t="s">
        <v>4393</v>
      </c>
      <c r="E186" s="76" t="s">
        <v>5345</v>
      </c>
      <c r="F186" s="71" t="s">
        <v>5371</v>
      </c>
      <c r="G186" s="77">
        <v>38.492987999999997</v>
      </c>
      <c r="H186" s="77">
        <v>27.156366999999999</v>
      </c>
      <c r="I186" s="76" t="s">
        <v>4395</v>
      </c>
      <c r="J186" s="78">
        <v>60</v>
      </c>
      <c r="K186" s="76" t="s">
        <v>4396</v>
      </c>
      <c r="L186" s="76"/>
      <c r="M186" s="79">
        <v>46229</v>
      </c>
      <c r="N186" s="76" t="s">
        <v>5372</v>
      </c>
      <c r="O186" s="80" t="s">
        <v>4398</v>
      </c>
      <c r="P186" s="16">
        <v>91.6</v>
      </c>
      <c r="Q186" s="16" t="s">
        <v>226</v>
      </c>
      <c r="R186" s="16">
        <v>8.5</v>
      </c>
      <c r="S186" s="16" t="s">
        <v>1294</v>
      </c>
      <c r="T186" s="16" t="s">
        <v>5373</v>
      </c>
      <c r="U186" s="16" t="s">
        <v>266</v>
      </c>
      <c r="V186" s="16">
        <v>1.8</v>
      </c>
      <c r="W186" s="16" t="s">
        <v>5374</v>
      </c>
      <c r="X186" s="16" t="s">
        <v>199</v>
      </c>
      <c r="Y186" s="16">
        <v>3.1</v>
      </c>
      <c r="Z186" s="16" t="s">
        <v>5375</v>
      </c>
      <c r="AA186" s="16" t="s">
        <v>217</v>
      </c>
      <c r="AB186" s="16">
        <v>4.0999999999999996</v>
      </c>
      <c r="AC186" s="16" t="s">
        <v>5376</v>
      </c>
    </row>
    <row r="187" spans="1:29" ht="30" customHeight="1" x14ac:dyDescent="0.25">
      <c r="A187" s="76" t="s">
        <v>557</v>
      </c>
      <c r="B187" s="76" t="s">
        <v>156</v>
      </c>
      <c r="C187" s="76" t="s">
        <v>157</v>
      </c>
      <c r="D187" s="76" t="s">
        <v>4393</v>
      </c>
      <c r="E187" s="76" t="s">
        <v>5345</v>
      </c>
      <c r="F187" s="71" t="s">
        <v>5377</v>
      </c>
      <c r="G187" s="77">
        <v>38.467410999999998</v>
      </c>
      <c r="H187" s="77">
        <v>27.177524999999999</v>
      </c>
      <c r="I187" s="76" t="s">
        <v>4395</v>
      </c>
      <c r="J187" s="78">
        <v>60</v>
      </c>
      <c r="K187" s="76" t="s">
        <v>4396</v>
      </c>
      <c r="L187" s="76"/>
      <c r="M187" s="79">
        <v>46229</v>
      </c>
      <c r="N187" s="76" t="s">
        <v>5378</v>
      </c>
      <c r="O187" s="80" t="s">
        <v>4398</v>
      </c>
      <c r="P187" s="16">
        <v>88.2</v>
      </c>
      <c r="Q187" s="16" t="s">
        <v>226</v>
      </c>
      <c r="R187" s="16">
        <v>7.1</v>
      </c>
      <c r="S187" s="16" t="s">
        <v>1294</v>
      </c>
      <c r="T187" s="16" t="s">
        <v>5379</v>
      </c>
      <c r="U187" s="16" t="s">
        <v>217</v>
      </c>
      <c r="V187" s="16">
        <v>0.7</v>
      </c>
      <c r="W187" s="16" t="s">
        <v>5380</v>
      </c>
      <c r="X187" s="16" t="s">
        <v>231</v>
      </c>
      <c r="Y187" s="16">
        <v>1.5</v>
      </c>
      <c r="Z187" s="16" t="s">
        <v>5381</v>
      </c>
      <c r="AA187" s="16" t="s">
        <v>199</v>
      </c>
      <c r="AB187" s="16">
        <v>3.5</v>
      </c>
      <c r="AC187" s="16" t="s">
        <v>5382</v>
      </c>
    </row>
    <row r="188" spans="1:29" ht="30" customHeight="1" x14ac:dyDescent="0.25">
      <c r="A188" s="76" t="s">
        <v>558</v>
      </c>
      <c r="B188" s="76" t="s">
        <v>156</v>
      </c>
      <c r="C188" s="76" t="s">
        <v>157</v>
      </c>
      <c r="D188" s="76" t="s">
        <v>4393</v>
      </c>
      <c r="E188" s="76" t="s">
        <v>5345</v>
      </c>
      <c r="F188" s="71" t="s">
        <v>5383</v>
      </c>
      <c r="G188" s="77">
        <v>38.469455000000004</v>
      </c>
      <c r="H188" s="77">
        <v>27.125073</v>
      </c>
      <c r="I188" s="76" t="s">
        <v>4395</v>
      </c>
      <c r="J188" s="78">
        <v>60</v>
      </c>
      <c r="K188" s="76" t="s">
        <v>4396</v>
      </c>
      <c r="L188" s="76"/>
      <c r="M188" s="79">
        <v>46229</v>
      </c>
      <c r="N188" s="76" t="s">
        <v>5384</v>
      </c>
      <c r="O188" s="80" t="s">
        <v>4398</v>
      </c>
      <c r="P188" s="16">
        <v>91.4</v>
      </c>
      <c r="Q188" s="16" t="s">
        <v>226</v>
      </c>
      <c r="R188" s="16">
        <v>8.8000000000000007</v>
      </c>
      <c r="S188" s="16" t="s">
        <v>1294</v>
      </c>
      <c r="T188" s="16" t="s">
        <v>5385</v>
      </c>
      <c r="U188" s="16" t="s">
        <v>157</v>
      </c>
      <c r="V188" s="16">
        <v>0.7</v>
      </c>
      <c r="W188" s="16" t="s">
        <v>5386</v>
      </c>
      <c r="X188" s="16" t="s">
        <v>199</v>
      </c>
      <c r="Y188" s="16">
        <v>1</v>
      </c>
      <c r="Z188" s="16" t="s">
        <v>5387</v>
      </c>
      <c r="AA188" s="16" t="s">
        <v>214</v>
      </c>
      <c r="AB188" s="16">
        <v>1.1000000000000001</v>
      </c>
      <c r="AC188" s="16" t="s">
        <v>5388</v>
      </c>
    </row>
    <row r="189" spans="1:29" ht="30" customHeight="1" x14ac:dyDescent="0.25">
      <c r="A189" s="76" t="s">
        <v>560</v>
      </c>
      <c r="B189" s="76" t="s">
        <v>156</v>
      </c>
      <c r="C189" s="76" t="s">
        <v>157</v>
      </c>
      <c r="D189" s="76" t="s">
        <v>4393</v>
      </c>
      <c r="E189" s="76" t="s">
        <v>5345</v>
      </c>
      <c r="F189" s="71" t="s">
        <v>5389</v>
      </c>
      <c r="G189" s="77">
        <v>38.471564999999998</v>
      </c>
      <c r="H189" s="77">
        <v>27.122637000000001</v>
      </c>
      <c r="I189" s="76" t="s">
        <v>4395</v>
      </c>
      <c r="J189" s="78">
        <v>60</v>
      </c>
      <c r="K189" s="76" t="s">
        <v>4396</v>
      </c>
      <c r="L189" s="76"/>
      <c r="M189" s="79">
        <v>46229</v>
      </c>
      <c r="N189" s="76" t="s">
        <v>5390</v>
      </c>
      <c r="O189" s="80" t="s">
        <v>4398</v>
      </c>
      <c r="P189" s="16">
        <v>91.7</v>
      </c>
      <c r="Q189" s="16" t="s">
        <v>226</v>
      </c>
      <c r="R189" s="16">
        <v>8.6999999999999993</v>
      </c>
      <c r="S189" s="16" t="s">
        <v>1294</v>
      </c>
      <c r="T189" s="16" t="s">
        <v>5391</v>
      </c>
      <c r="U189" s="16" t="s">
        <v>157</v>
      </c>
      <c r="V189" s="16">
        <v>0.4</v>
      </c>
      <c r="W189" s="16" t="s">
        <v>5392</v>
      </c>
      <c r="X189" s="16" t="s">
        <v>214</v>
      </c>
      <c r="Y189" s="16">
        <v>0.8</v>
      </c>
      <c r="Z189" s="16" t="s">
        <v>5393</v>
      </c>
      <c r="AA189" s="16" t="s">
        <v>211</v>
      </c>
      <c r="AB189" s="16">
        <v>1.2</v>
      </c>
      <c r="AC189" s="16" t="s">
        <v>5394</v>
      </c>
    </row>
    <row r="190" spans="1:29" ht="30" customHeight="1" x14ac:dyDescent="0.25">
      <c r="A190" s="76" t="s">
        <v>561</v>
      </c>
      <c r="B190" s="76" t="s">
        <v>156</v>
      </c>
      <c r="C190" s="76" t="s">
        <v>157</v>
      </c>
      <c r="D190" s="76" t="s">
        <v>4393</v>
      </c>
      <c r="E190" s="76" t="s">
        <v>5345</v>
      </c>
      <c r="F190" s="71" t="s">
        <v>5395</v>
      </c>
      <c r="G190" s="77">
        <v>38.476948999999998</v>
      </c>
      <c r="H190" s="77">
        <v>27.137505000000001</v>
      </c>
      <c r="I190" s="76" t="s">
        <v>4395</v>
      </c>
      <c r="J190" s="78">
        <v>60</v>
      </c>
      <c r="K190" s="76" t="s">
        <v>4396</v>
      </c>
      <c r="L190" s="76"/>
      <c r="M190" s="79">
        <v>46229</v>
      </c>
      <c r="N190" s="76" t="s">
        <v>5396</v>
      </c>
      <c r="O190" s="80" t="s">
        <v>4398</v>
      </c>
      <c r="P190" s="16">
        <v>91.3</v>
      </c>
      <c r="Q190" s="16" t="s">
        <v>226</v>
      </c>
      <c r="R190" s="16">
        <v>7.3</v>
      </c>
      <c r="S190" s="16" t="s">
        <v>1294</v>
      </c>
      <c r="T190" s="16" t="s">
        <v>5397</v>
      </c>
      <c r="U190" s="16" t="s">
        <v>199</v>
      </c>
      <c r="V190" s="16">
        <v>0.9</v>
      </c>
      <c r="W190" s="16" t="s">
        <v>5398</v>
      </c>
      <c r="X190" s="16" t="s">
        <v>157</v>
      </c>
      <c r="Y190" s="16">
        <v>1.8</v>
      </c>
      <c r="Z190" s="16" t="s">
        <v>5399</v>
      </c>
      <c r="AA190" s="16" t="s">
        <v>214</v>
      </c>
      <c r="AB190" s="16">
        <v>2.1</v>
      </c>
      <c r="AC190" s="16" t="s">
        <v>5400</v>
      </c>
    </row>
    <row r="191" spans="1:29" ht="30" customHeight="1" x14ac:dyDescent="0.25">
      <c r="A191" s="76" t="s">
        <v>563</v>
      </c>
      <c r="B191" s="76" t="s">
        <v>213</v>
      </c>
      <c r="C191" s="76" t="s">
        <v>214</v>
      </c>
      <c r="D191" s="76" t="s">
        <v>4393</v>
      </c>
      <c r="E191" s="76" t="s">
        <v>5401</v>
      </c>
      <c r="F191" s="71" t="s">
        <v>5402</v>
      </c>
      <c r="G191" s="77">
        <v>38.486044</v>
      </c>
      <c r="H191" s="77">
        <v>27.064337999999999</v>
      </c>
      <c r="I191" s="76" t="s">
        <v>4395</v>
      </c>
      <c r="J191" s="78">
        <v>60</v>
      </c>
      <c r="K191" s="76" t="s">
        <v>4396</v>
      </c>
      <c r="L191" s="76"/>
      <c r="M191" s="79">
        <v>46229</v>
      </c>
      <c r="N191" s="76" t="s">
        <v>5403</v>
      </c>
      <c r="O191" s="80" t="s">
        <v>4398</v>
      </c>
      <c r="P191" s="16">
        <v>96.3</v>
      </c>
      <c r="Q191" s="16" t="s">
        <v>226</v>
      </c>
      <c r="R191" s="16">
        <v>1.8</v>
      </c>
      <c r="S191" s="16" t="s">
        <v>1294</v>
      </c>
      <c r="T191" s="16" t="s">
        <v>5404</v>
      </c>
      <c r="U191" s="16" t="s">
        <v>261</v>
      </c>
      <c r="V191" s="16">
        <v>0.8</v>
      </c>
      <c r="W191" s="16" t="s">
        <v>5405</v>
      </c>
      <c r="X191" s="16" t="s">
        <v>268</v>
      </c>
      <c r="Y191" s="16">
        <v>1.2</v>
      </c>
      <c r="Z191" s="16" t="s">
        <v>5406</v>
      </c>
      <c r="AA191" s="16" t="s">
        <v>166</v>
      </c>
      <c r="AB191" s="16">
        <v>4.2</v>
      </c>
      <c r="AC191" s="16" t="s">
        <v>5407</v>
      </c>
    </row>
    <row r="192" spans="1:29" ht="30" customHeight="1" x14ac:dyDescent="0.25">
      <c r="A192" s="76" t="s">
        <v>564</v>
      </c>
      <c r="B192" s="76" t="s">
        <v>213</v>
      </c>
      <c r="C192" s="76" t="s">
        <v>214</v>
      </c>
      <c r="D192" s="76" t="s">
        <v>4393</v>
      </c>
      <c r="E192" s="76" t="s">
        <v>5401</v>
      </c>
      <c r="F192" s="71" t="s">
        <v>5408</v>
      </c>
      <c r="G192" s="77">
        <v>38.475974000000001</v>
      </c>
      <c r="H192" s="77">
        <v>27.141786</v>
      </c>
      <c r="I192" s="76" t="s">
        <v>4395</v>
      </c>
      <c r="J192" s="78">
        <v>60</v>
      </c>
      <c r="K192" s="76" t="s">
        <v>4396</v>
      </c>
      <c r="L192" s="76"/>
      <c r="M192" s="79">
        <v>46229</v>
      </c>
      <c r="N192" s="76" t="s">
        <v>5409</v>
      </c>
      <c r="O192" s="80" t="s">
        <v>4398</v>
      </c>
      <c r="P192" s="16">
        <v>91</v>
      </c>
      <c r="Q192" s="16" t="s">
        <v>226</v>
      </c>
      <c r="R192" s="16">
        <v>3.9</v>
      </c>
      <c r="S192" s="16" t="s">
        <v>1294</v>
      </c>
      <c r="T192" s="16" t="s">
        <v>5410</v>
      </c>
      <c r="U192" s="16" t="s">
        <v>199</v>
      </c>
      <c r="V192" s="16">
        <v>0.9</v>
      </c>
      <c r="W192" s="16" t="s">
        <v>5411</v>
      </c>
      <c r="X192" s="16" t="s">
        <v>157</v>
      </c>
      <c r="Y192" s="16">
        <v>2.1</v>
      </c>
      <c r="Z192" s="16" t="s">
        <v>5412</v>
      </c>
      <c r="AA192" s="16" t="s">
        <v>266</v>
      </c>
      <c r="AB192" s="16">
        <v>2.2999999999999998</v>
      </c>
      <c r="AC192" s="16" t="s">
        <v>5413</v>
      </c>
    </row>
    <row r="193" spans="1:29" ht="30" customHeight="1" x14ac:dyDescent="0.25">
      <c r="A193" s="76" t="s">
        <v>565</v>
      </c>
      <c r="B193" s="76" t="s">
        <v>213</v>
      </c>
      <c r="C193" s="76" t="s">
        <v>214</v>
      </c>
      <c r="D193" s="76" t="s">
        <v>4393</v>
      </c>
      <c r="E193" s="76" t="s">
        <v>5401</v>
      </c>
      <c r="F193" s="71" t="s">
        <v>5414</v>
      </c>
      <c r="G193" s="77">
        <v>38.476520999999998</v>
      </c>
      <c r="H193" s="77">
        <v>27.114156999999999</v>
      </c>
      <c r="I193" s="76" t="s">
        <v>4395</v>
      </c>
      <c r="J193" s="78">
        <v>60</v>
      </c>
      <c r="K193" s="76" t="s">
        <v>4396</v>
      </c>
      <c r="L193" s="76"/>
      <c r="M193" s="79">
        <v>46229</v>
      </c>
      <c r="N193" s="76" t="s">
        <v>5415</v>
      </c>
      <c r="O193" s="80" t="s">
        <v>4398</v>
      </c>
      <c r="P193" s="16">
        <v>94.1</v>
      </c>
      <c r="Q193" s="16" t="s">
        <v>226</v>
      </c>
      <c r="R193" s="16">
        <v>1.9</v>
      </c>
      <c r="S193" s="16" t="s">
        <v>1294</v>
      </c>
      <c r="T193" s="16" t="s">
        <v>5416</v>
      </c>
      <c r="U193" s="16" t="s">
        <v>214</v>
      </c>
      <c r="V193" s="16">
        <v>0.2</v>
      </c>
      <c r="W193" s="16" t="s">
        <v>5417</v>
      </c>
      <c r="X193" s="16" t="s">
        <v>157</v>
      </c>
      <c r="Y193" s="16">
        <v>0.6</v>
      </c>
      <c r="Z193" s="16" t="s">
        <v>5418</v>
      </c>
      <c r="AA193" s="16" t="s">
        <v>166</v>
      </c>
      <c r="AB193" s="16">
        <v>0.8</v>
      </c>
      <c r="AC193" s="16" t="s">
        <v>5419</v>
      </c>
    </row>
    <row r="194" spans="1:29" ht="30" customHeight="1" x14ac:dyDescent="0.25">
      <c r="A194" s="76" t="s">
        <v>566</v>
      </c>
      <c r="B194" s="76" t="s">
        <v>213</v>
      </c>
      <c r="C194" s="76" t="s">
        <v>214</v>
      </c>
      <c r="D194" s="76" t="s">
        <v>4393</v>
      </c>
      <c r="E194" s="76" t="s">
        <v>5401</v>
      </c>
      <c r="F194" s="71" t="s">
        <v>5420</v>
      </c>
      <c r="G194" s="77">
        <v>38.471038999999998</v>
      </c>
      <c r="H194" s="77">
        <v>27.123912000000001</v>
      </c>
      <c r="I194" s="76" t="s">
        <v>4395</v>
      </c>
      <c r="J194" s="78">
        <v>60</v>
      </c>
      <c r="K194" s="76" t="s">
        <v>4396</v>
      </c>
      <c r="L194" s="76"/>
      <c r="M194" s="79">
        <v>46229</v>
      </c>
      <c r="N194" s="76" t="s">
        <v>5421</v>
      </c>
      <c r="O194" s="80" t="s">
        <v>4398</v>
      </c>
      <c r="P194" s="16">
        <v>93.1</v>
      </c>
      <c r="Q194" s="16" t="s">
        <v>226</v>
      </c>
      <c r="R194" s="16">
        <v>3.9</v>
      </c>
      <c r="S194" s="16" t="s">
        <v>1294</v>
      </c>
      <c r="T194" s="16" t="s">
        <v>5422</v>
      </c>
      <c r="U194" s="16" t="s">
        <v>157</v>
      </c>
      <c r="V194" s="16">
        <v>0.5</v>
      </c>
      <c r="W194" s="16" t="s">
        <v>5423</v>
      </c>
      <c r="X194" s="16" t="s">
        <v>214</v>
      </c>
      <c r="Y194" s="16">
        <v>1</v>
      </c>
      <c r="Z194" s="16" t="s">
        <v>5424</v>
      </c>
      <c r="AA194" s="16" t="s">
        <v>199</v>
      </c>
      <c r="AB194" s="16">
        <v>1.2</v>
      </c>
      <c r="AC194" s="16" t="s">
        <v>5425</v>
      </c>
    </row>
    <row r="195" spans="1:29" ht="30" customHeight="1" x14ac:dyDescent="0.25">
      <c r="A195" s="76" t="s">
        <v>568</v>
      </c>
      <c r="B195" s="76" t="s">
        <v>213</v>
      </c>
      <c r="C195" s="76" t="s">
        <v>214</v>
      </c>
      <c r="D195" s="76" t="s">
        <v>4393</v>
      </c>
      <c r="E195" s="76" t="s">
        <v>5401</v>
      </c>
      <c r="F195" s="71">
        <v>0</v>
      </c>
      <c r="G195" s="77">
        <v>38.415999999999997</v>
      </c>
      <c r="H195" s="77">
        <v>27.295999999999999</v>
      </c>
      <c r="I195" s="76" t="s">
        <v>4395</v>
      </c>
      <c r="J195" s="78">
        <v>60</v>
      </c>
      <c r="K195" s="76" t="s">
        <v>4396</v>
      </c>
      <c r="L195" s="76"/>
      <c r="M195" s="79">
        <v>46229</v>
      </c>
      <c r="N195" s="76" t="s">
        <v>4397</v>
      </c>
      <c r="O195" s="80" t="s">
        <v>4398</v>
      </c>
      <c r="P195" s="16">
        <v>78.900000000000006</v>
      </c>
      <c r="Q195" s="16" t="s">
        <v>226</v>
      </c>
      <c r="R195" s="16">
        <v>3.7</v>
      </c>
      <c r="S195" s="16" t="s">
        <v>1294</v>
      </c>
      <c r="T195" s="16" t="s">
        <v>5426</v>
      </c>
      <c r="U195" s="16" t="s">
        <v>226</v>
      </c>
      <c r="V195" s="16">
        <v>3.7</v>
      </c>
      <c r="W195" s="16" t="s">
        <v>5427</v>
      </c>
      <c r="X195" s="16" t="s">
        <v>258</v>
      </c>
      <c r="Y195" s="16">
        <v>8.1</v>
      </c>
      <c r="Z195" s="16" t="s">
        <v>5428</v>
      </c>
      <c r="AA195" s="16" t="s">
        <v>263</v>
      </c>
      <c r="AB195" s="16">
        <v>9</v>
      </c>
      <c r="AC195" s="16" t="s">
        <v>5429</v>
      </c>
    </row>
    <row r="196" spans="1:29" ht="30" customHeight="1" x14ac:dyDescent="0.25">
      <c r="A196" s="76" t="s">
        <v>569</v>
      </c>
      <c r="B196" s="76" t="s">
        <v>213</v>
      </c>
      <c r="C196" s="76" t="s">
        <v>214</v>
      </c>
      <c r="D196" s="76" t="s">
        <v>4393</v>
      </c>
      <c r="E196" s="76" t="s">
        <v>5401</v>
      </c>
      <c r="F196" s="71" t="s">
        <v>5430</v>
      </c>
      <c r="G196" s="77">
        <v>38.476073</v>
      </c>
      <c r="H196" s="77">
        <v>27.113401</v>
      </c>
      <c r="I196" s="76" t="s">
        <v>4395</v>
      </c>
      <c r="J196" s="78">
        <v>60</v>
      </c>
      <c r="K196" s="76" t="s">
        <v>4396</v>
      </c>
      <c r="L196" s="76"/>
      <c r="M196" s="79">
        <v>46229</v>
      </c>
      <c r="N196" s="76" t="s">
        <v>5431</v>
      </c>
      <c r="O196" s="80" t="s">
        <v>4398</v>
      </c>
      <c r="P196" s="16">
        <v>94.1</v>
      </c>
      <c r="Q196" s="16" t="s">
        <v>226</v>
      </c>
      <c r="R196" s="16">
        <v>1.7</v>
      </c>
      <c r="S196" s="16" t="s">
        <v>1294</v>
      </c>
      <c r="T196" s="16" t="s">
        <v>5432</v>
      </c>
      <c r="U196" s="16" t="s">
        <v>214</v>
      </c>
      <c r="V196" s="16">
        <v>0.2</v>
      </c>
      <c r="W196" s="16" t="s">
        <v>5433</v>
      </c>
      <c r="X196" s="16" t="s">
        <v>157</v>
      </c>
      <c r="Y196" s="16">
        <v>0.6</v>
      </c>
      <c r="Z196" s="16" t="s">
        <v>5434</v>
      </c>
      <c r="AA196" s="16" t="s">
        <v>166</v>
      </c>
      <c r="AB196" s="16">
        <v>0.8</v>
      </c>
      <c r="AC196" s="16" t="s">
        <v>5435</v>
      </c>
    </row>
    <row r="197" spans="1:29" ht="30" customHeight="1" x14ac:dyDescent="0.25">
      <c r="A197" s="76" t="s">
        <v>573</v>
      </c>
      <c r="B197" s="76" t="s">
        <v>213</v>
      </c>
      <c r="C197" s="76" t="s">
        <v>214</v>
      </c>
      <c r="D197" s="76" t="s">
        <v>4393</v>
      </c>
      <c r="E197" s="76" t="s">
        <v>5401</v>
      </c>
      <c r="F197" s="71" t="s">
        <v>5436</v>
      </c>
      <c r="G197" s="77">
        <v>38.486190000000001</v>
      </c>
      <c r="H197" s="77">
        <v>27.099920000000001</v>
      </c>
      <c r="I197" s="76" t="s">
        <v>4395</v>
      </c>
      <c r="J197" s="78">
        <v>60</v>
      </c>
      <c r="K197" s="76" t="s">
        <v>4396</v>
      </c>
      <c r="L197" s="76"/>
      <c r="M197" s="79">
        <v>46229</v>
      </c>
      <c r="N197" s="76" t="s">
        <v>5437</v>
      </c>
      <c r="O197" s="80" t="s">
        <v>4398</v>
      </c>
      <c r="P197" s="16">
        <v>95.8</v>
      </c>
      <c r="Q197" s="16" t="s">
        <v>226</v>
      </c>
      <c r="R197" s="16">
        <v>2.1</v>
      </c>
      <c r="S197" s="16" t="s">
        <v>1294</v>
      </c>
      <c r="T197" s="16" t="s">
        <v>5438</v>
      </c>
      <c r="U197" s="16" t="s">
        <v>214</v>
      </c>
      <c r="V197" s="16">
        <v>1.8</v>
      </c>
      <c r="W197" s="16" t="s">
        <v>5439</v>
      </c>
      <c r="X197" s="16" t="s">
        <v>166</v>
      </c>
      <c r="Y197" s="16">
        <v>1.9</v>
      </c>
      <c r="Z197" s="16" t="s">
        <v>5440</v>
      </c>
      <c r="AA197" s="16" t="s">
        <v>157</v>
      </c>
      <c r="AB197" s="16">
        <v>2.2000000000000002</v>
      </c>
      <c r="AC197" s="16" t="s">
        <v>5441</v>
      </c>
    </row>
    <row r="198" spans="1:29" ht="30" customHeight="1" x14ac:dyDescent="0.25">
      <c r="A198" s="76" t="s">
        <v>574</v>
      </c>
      <c r="B198" s="76" t="s">
        <v>213</v>
      </c>
      <c r="C198" s="76" t="s">
        <v>214</v>
      </c>
      <c r="D198" s="76" t="s">
        <v>4393</v>
      </c>
      <c r="E198" s="76" t="s">
        <v>5401</v>
      </c>
      <c r="F198" s="71" t="s">
        <v>5442</v>
      </c>
      <c r="G198" s="77">
        <v>38.475917000000003</v>
      </c>
      <c r="H198" s="77">
        <v>27.132688000000002</v>
      </c>
      <c r="I198" s="76" t="s">
        <v>4395</v>
      </c>
      <c r="J198" s="78">
        <v>60</v>
      </c>
      <c r="K198" s="76" t="s">
        <v>4396</v>
      </c>
      <c r="L198" s="76"/>
      <c r="M198" s="79">
        <v>46229</v>
      </c>
      <c r="N198" s="76" t="s">
        <v>5443</v>
      </c>
      <c r="O198" s="80" t="s">
        <v>4398</v>
      </c>
      <c r="P198" s="16">
        <v>93</v>
      </c>
      <c r="Q198" s="16" t="s">
        <v>226</v>
      </c>
      <c r="R198" s="16">
        <v>4.2</v>
      </c>
      <c r="S198" s="16" t="s">
        <v>1294</v>
      </c>
      <c r="T198" s="16" t="s">
        <v>5444</v>
      </c>
      <c r="U198" s="16" t="s">
        <v>199</v>
      </c>
      <c r="V198" s="16">
        <v>0.8</v>
      </c>
      <c r="W198" s="16" t="s">
        <v>5445</v>
      </c>
      <c r="X198" s="16" t="s">
        <v>157</v>
      </c>
      <c r="Y198" s="16">
        <v>1.4</v>
      </c>
      <c r="Z198" s="16" t="s">
        <v>5446</v>
      </c>
      <c r="AA198" s="16" t="s">
        <v>214</v>
      </c>
      <c r="AB198" s="16">
        <v>1.6</v>
      </c>
      <c r="AC198" s="16" t="s">
        <v>5447</v>
      </c>
    </row>
    <row r="199" spans="1:29" ht="30" customHeight="1" x14ac:dyDescent="0.25">
      <c r="A199" s="76" t="s">
        <v>575</v>
      </c>
      <c r="B199" s="76" t="s">
        <v>213</v>
      </c>
      <c r="C199" s="76" t="s">
        <v>214</v>
      </c>
      <c r="D199" s="76" t="s">
        <v>4393</v>
      </c>
      <c r="E199" s="76" t="s">
        <v>5401</v>
      </c>
      <c r="F199" s="71" t="s">
        <v>5448</v>
      </c>
      <c r="G199" s="77">
        <v>38.503914000000002</v>
      </c>
      <c r="H199" s="77">
        <v>27.074971000000001</v>
      </c>
      <c r="I199" s="76" t="s">
        <v>4395</v>
      </c>
      <c r="J199" s="78">
        <v>60</v>
      </c>
      <c r="K199" s="76" t="s">
        <v>4396</v>
      </c>
      <c r="L199" s="76"/>
      <c r="M199" s="79">
        <v>46229</v>
      </c>
      <c r="N199" s="76" t="s">
        <v>5449</v>
      </c>
      <c r="O199" s="80" t="s">
        <v>4398</v>
      </c>
      <c r="P199" s="16">
        <v>98.7</v>
      </c>
      <c r="Q199" s="16" t="s">
        <v>226</v>
      </c>
      <c r="R199" s="16">
        <v>3.4</v>
      </c>
      <c r="S199" s="16" t="s">
        <v>1294</v>
      </c>
      <c r="T199" s="16" t="s">
        <v>5450</v>
      </c>
      <c r="U199" s="16" t="s">
        <v>261</v>
      </c>
      <c r="V199" s="16">
        <v>1.6</v>
      </c>
      <c r="W199" s="16" t="s">
        <v>5451</v>
      </c>
      <c r="X199" s="16" t="s">
        <v>268</v>
      </c>
      <c r="Y199" s="16">
        <v>2.1</v>
      </c>
      <c r="Z199" s="16" t="s">
        <v>5452</v>
      </c>
      <c r="AA199" s="16" t="s">
        <v>205</v>
      </c>
      <c r="AB199" s="16">
        <v>3.4</v>
      </c>
      <c r="AC199" s="16" t="s">
        <v>5453</v>
      </c>
    </row>
    <row r="200" spans="1:29" ht="30" customHeight="1" x14ac:dyDescent="0.25">
      <c r="A200" s="76" t="s">
        <v>576</v>
      </c>
      <c r="B200" s="76" t="s">
        <v>204</v>
      </c>
      <c r="C200" s="76" t="s">
        <v>205</v>
      </c>
      <c r="D200" s="76" t="s">
        <v>4393</v>
      </c>
      <c r="E200" s="76" t="s">
        <v>5454</v>
      </c>
      <c r="F200" s="71">
        <v>0</v>
      </c>
      <c r="G200" s="77">
        <v>38.429000000000002</v>
      </c>
      <c r="H200" s="77">
        <v>27.193999999999999</v>
      </c>
      <c r="I200" s="76" t="s">
        <v>4395</v>
      </c>
      <c r="J200" s="78">
        <v>60</v>
      </c>
      <c r="K200" s="76" t="s">
        <v>4396</v>
      </c>
      <c r="L200" s="76"/>
      <c r="M200" s="79">
        <v>46229</v>
      </c>
      <c r="N200" s="76" t="s">
        <v>4397</v>
      </c>
      <c r="O200" s="80" t="s">
        <v>4398</v>
      </c>
      <c r="P200" s="16">
        <v>85.6</v>
      </c>
      <c r="Q200" s="16" t="s">
        <v>263</v>
      </c>
      <c r="R200" s="16">
        <v>1</v>
      </c>
      <c r="S200" s="16" t="s">
        <v>1294</v>
      </c>
      <c r="T200" s="16" t="s">
        <v>5455</v>
      </c>
      <c r="U200" s="16" t="s">
        <v>263</v>
      </c>
      <c r="V200" s="16">
        <v>1</v>
      </c>
      <c r="W200" s="16" t="s">
        <v>5456</v>
      </c>
      <c r="X200" s="16" t="s">
        <v>258</v>
      </c>
      <c r="Y200" s="16">
        <v>1.4</v>
      </c>
      <c r="Z200" s="16" t="s">
        <v>5457</v>
      </c>
      <c r="AA200" s="16" t="s">
        <v>202</v>
      </c>
      <c r="AB200" s="16">
        <v>3</v>
      </c>
      <c r="AC200" s="16" t="s">
        <v>5458</v>
      </c>
    </row>
    <row r="201" spans="1:29" ht="30" customHeight="1" x14ac:dyDescent="0.25">
      <c r="A201" s="76" t="s">
        <v>578</v>
      </c>
      <c r="B201" s="76" t="s">
        <v>204</v>
      </c>
      <c r="C201" s="76" t="s">
        <v>205</v>
      </c>
      <c r="D201" s="76" t="s">
        <v>4393</v>
      </c>
      <c r="E201" s="76" t="s">
        <v>5454</v>
      </c>
      <c r="F201" s="71" t="s">
        <v>5459</v>
      </c>
      <c r="G201" s="77">
        <v>38.520426</v>
      </c>
      <c r="H201" s="77">
        <v>27.03604</v>
      </c>
      <c r="I201" s="76" t="s">
        <v>4395</v>
      </c>
      <c r="J201" s="78">
        <v>60</v>
      </c>
      <c r="K201" s="76" t="s">
        <v>4396</v>
      </c>
      <c r="L201" s="76"/>
      <c r="M201" s="79">
        <v>46229</v>
      </c>
      <c r="N201" s="76" t="s">
        <v>5460</v>
      </c>
      <c r="O201" s="80" t="s">
        <v>4398</v>
      </c>
      <c r="P201" s="16">
        <v>102.3</v>
      </c>
      <c r="Q201" s="16" t="s">
        <v>258</v>
      </c>
      <c r="R201" s="16">
        <v>2.6</v>
      </c>
      <c r="S201" s="16" t="s">
        <v>1294</v>
      </c>
      <c r="T201" s="16" t="s">
        <v>5461</v>
      </c>
      <c r="U201" s="16" t="s">
        <v>205</v>
      </c>
      <c r="V201" s="16">
        <v>0.5</v>
      </c>
      <c r="W201" s="16" t="s">
        <v>5462</v>
      </c>
      <c r="X201" s="16" t="s">
        <v>268</v>
      </c>
      <c r="Y201" s="16">
        <v>3.4</v>
      </c>
      <c r="Z201" s="16" t="s">
        <v>5463</v>
      </c>
      <c r="AA201" s="16" t="s">
        <v>261</v>
      </c>
      <c r="AB201" s="16">
        <v>4.5999999999999996</v>
      </c>
      <c r="AC201" s="16" t="s">
        <v>5464</v>
      </c>
    </row>
    <row r="202" spans="1:29" ht="30" customHeight="1" x14ac:dyDescent="0.25">
      <c r="A202" s="76" t="s">
        <v>579</v>
      </c>
      <c r="B202" s="76" t="s">
        <v>204</v>
      </c>
      <c r="C202" s="76" t="s">
        <v>205</v>
      </c>
      <c r="D202" s="76" t="s">
        <v>4393</v>
      </c>
      <c r="E202" s="76" t="s">
        <v>5454</v>
      </c>
      <c r="F202" s="71" t="s">
        <v>5465</v>
      </c>
      <c r="G202" s="77">
        <v>38.519553000000002</v>
      </c>
      <c r="H202" s="77">
        <v>27.041221</v>
      </c>
      <c r="I202" s="76" t="s">
        <v>4395</v>
      </c>
      <c r="J202" s="78">
        <v>60</v>
      </c>
      <c r="K202" s="76" t="s">
        <v>4396</v>
      </c>
      <c r="L202" s="76"/>
      <c r="M202" s="79">
        <v>46229</v>
      </c>
      <c r="N202" s="76" t="s">
        <v>5466</v>
      </c>
      <c r="O202" s="80" t="s">
        <v>4398</v>
      </c>
      <c r="P202" s="16">
        <v>100.6</v>
      </c>
      <c r="Q202" s="16" t="s">
        <v>202</v>
      </c>
      <c r="R202" s="16">
        <v>2.7</v>
      </c>
      <c r="S202" s="16" t="s">
        <v>1294</v>
      </c>
      <c r="T202" s="16" t="s">
        <v>5467</v>
      </c>
      <c r="U202" s="16" t="s">
        <v>205</v>
      </c>
      <c r="V202" s="16">
        <v>0</v>
      </c>
      <c r="W202" s="16" t="s">
        <v>5468</v>
      </c>
      <c r="X202" s="16" t="s">
        <v>268</v>
      </c>
      <c r="Y202" s="16">
        <v>3.2</v>
      </c>
      <c r="Z202" s="16" t="s">
        <v>5469</v>
      </c>
      <c r="AA202" s="16" t="s">
        <v>261</v>
      </c>
      <c r="AB202" s="16">
        <v>4.2</v>
      </c>
      <c r="AC202" s="16" t="s">
        <v>5470</v>
      </c>
    </row>
    <row r="203" spans="1:29" ht="30" customHeight="1" x14ac:dyDescent="0.25">
      <c r="A203" s="76" t="s">
        <v>580</v>
      </c>
      <c r="B203" s="76" t="s">
        <v>204</v>
      </c>
      <c r="C203" s="76" t="s">
        <v>205</v>
      </c>
      <c r="D203" s="76" t="s">
        <v>4393</v>
      </c>
      <c r="E203" s="76" t="s">
        <v>5454</v>
      </c>
      <c r="F203" s="71" t="s">
        <v>5471</v>
      </c>
      <c r="G203" s="77">
        <v>38.415999999999997</v>
      </c>
      <c r="H203" s="77">
        <v>27.21</v>
      </c>
      <c r="I203" s="76" t="s">
        <v>4395</v>
      </c>
      <c r="J203" s="78">
        <v>60</v>
      </c>
      <c r="K203" s="76" t="s">
        <v>4396</v>
      </c>
      <c r="L203" s="76"/>
      <c r="M203" s="79">
        <v>46229</v>
      </c>
      <c r="N203" s="76" t="s">
        <v>4397</v>
      </c>
      <c r="O203" s="80" t="s">
        <v>4398</v>
      </c>
      <c r="P203" s="16">
        <v>82.3</v>
      </c>
      <c r="Q203" s="16" t="s">
        <v>258</v>
      </c>
      <c r="R203" s="16">
        <v>2.2000000000000002</v>
      </c>
      <c r="S203" s="16" t="s">
        <v>1294</v>
      </c>
      <c r="T203" s="16" t="s">
        <v>5472</v>
      </c>
      <c r="U203" s="16" t="s">
        <v>258</v>
      </c>
      <c r="V203" s="16">
        <v>2.2000000000000002</v>
      </c>
      <c r="W203" s="16" t="s">
        <v>5473</v>
      </c>
      <c r="X203" s="16" t="s">
        <v>263</v>
      </c>
      <c r="Y203" s="16">
        <v>2.7</v>
      </c>
      <c r="Z203" s="16" t="s">
        <v>5474</v>
      </c>
      <c r="AA203" s="16" t="s">
        <v>202</v>
      </c>
      <c r="AB203" s="16">
        <v>3.7</v>
      </c>
      <c r="AC203" s="16" t="s">
        <v>5475</v>
      </c>
    </row>
    <row r="204" spans="1:29" ht="30" customHeight="1" x14ac:dyDescent="0.25">
      <c r="A204" s="76" t="s">
        <v>582</v>
      </c>
      <c r="B204" s="76" t="s">
        <v>204</v>
      </c>
      <c r="C204" s="76" t="s">
        <v>205</v>
      </c>
      <c r="D204" s="76" t="s">
        <v>4393</v>
      </c>
      <c r="E204" s="76" t="s">
        <v>5454</v>
      </c>
      <c r="F204" s="71" t="s">
        <v>5476</v>
      </c>
      <c r="G204" s="77">
        <v>38.522044000000001</v>
      </c>
      <c r="H204" s="77">
        <v>27.040020999999999</v>
      </c>
      <c r="I204" s="76" t="s">
        <v>4395</v>
      </c>
      <c r="J204" s="78">
        <v>60</v>
      </c>
      <c r="K204" s="76" t="s">
        <v>4396</v>
      </c>
      <c r="L204" s="76"/>
      <c r="M204" s="79">
        <v>46229</v>
      </c>
      <c r="N204" s="76" t="s">
        <v>5477</v>
      </c>
      <c r="O204" s="80" t="s">
        <v>4398</v>
      </c>
      <c r="P204" s="16">
        <v>100.9</v>
      </c>
      <c r="Q204" s="16" t="s">
        <v>202</v>
      </c>
      <c r="R204" s="16">
        <v>2.7</v>
      </c>
      <c r="S204" s="16" t="s">
        <v>1294</v>
      </c>
      <c r="T204" s="16" t="s">
        <v>5478</v>
      </c>
      <c r="U204" s="16" t="s">
        <v>205</v>
      </c>
      <c r="V204" s="16">
        <v>0.3</v>
      </c>
      <c r="W204" s="16" t="s">
        <v>5479</v>
      </c>
      <c r="X204" s="16" t="s">
        <v>268</v>
      </c>
      <c r="Y204" s="16">
        <v>3.5</v>
      </c>
      <c r="Z204" s="16" t="s">
        <v>5480</v>
      </c>
      <c r="AA204" s="16" t="s">
        <v>261</v>
      </c>
      <c r="AB204" s="16">
        <v>4.5</v>
      </c>
      <c r="AC204" s="16" t="s">
        <v>5481</v>
      </c>
    </row>
    <row r="205" spans="1:29" ht="30" customHeight="1" x14ac:dyDescent="0.25">
      <c r="A205" s="76" t="s">
        <v>585</v>
      </c>
      <c r="B205" s="76" t="s">
        <v>204</v>
      </c>
      <c r="C205" s="76" t="s">
        <v>205</v>
      </c>
      <c r="D205" s="76" t="s">
        <v>4393</v>
      </c>
      <c r="E205" s="76" t="s">
        <v>5454</v>
      </c>
      <c r="F205" s="71" t="s">
        <v>5482</v>
      </c>
      <c r="G205" s="77">
        <v>38.500447000000001</v>
      </c>
      <c r="H205" s="77">
        <v>27.057048000000002</v>
      </c>
      <c r="I205" s="76" t="s">
        <v>4395</v>
      </c>
      <c r="J205" s="78">
        <v>60</v>
      </c>
      <c r="K205" s="76" t="s">
        <v>4396</v>
      </c>
      <c r="L205" s="76"/>
      <c r="M205" s="79">
        <v>46229</v>
      </c>
      <c r="N205" s="76" t="s">
        <v>5483</v>
      </c>
      <c r="O205" s="80" t="s">
        <v>4398</v>
      </c>
      <c r="P205" s="16">
        <v>98.1</v>
      </c>
      <c r="Q205" s="16" t="s">
        <v>258</v>
      </c>
      <c r="R205" s="16">
        <v>2.4</v>
      </c>
      <c r="S205" s="16" t="s">
        <v>1294</v>
      </c>
      <c r="T205" s="16" t="s">
        <v>5484</v>
      </c>
      <c r="U205" s="16" t="s">
        <v>268</v>
      </c>
      <c r="V205" s="16">
        <v>0.8</v>
      </c>
      <c r="W205" s="16" t="s">
        <v>5485</v>
      </c>
      <c r="X205" s="16" t="s">
        <v>261</v>
      </c>
      <c r="Y205" s="16">
        <v>1.7</v>
      </c>
      <c r="Z205" s="16" t="s">
        <v>5486</v>
      </c>
      <c r="AA205" s="16" t="s">
        <v>205</v>
      </c>
      <c r="AB205" s="16">
        <v>2.5</v>
      </c>
      <c r="AC205" s="16" t="s">
        <v>5487</v>
      </c>
    </row>
    <row r="206" spans="1:29" ht="30" customHeight="1" x14ac:dyDescent="0.25">
      <c r="A206" s="76" t="s">
        <v>586</v>
      </c>
      <c r="B206" s="76" t="s">
        <v>204</v>
      </c>
      <c r="C206" s="76" t="s">
        <v>205</v>
      </c>
      <c r="D206" s="76" t="s">
        <v>4393</v>
      </c>
      <c r="E206" s="76" t="s">
        <v>5454</v>
      </c>
      <c r="F206" s="71" t="s">
        <v>5488</v>
      </c>
      <c r="G206" s="77">
        <v>38.016730000000003</v>
      </c>
      <c r="H206" s="77">
        <v>27.129055999999999</v>
      </c>
      <c r="I206" s="76" t="s">
        <v>4395</v>
      </c>
      <c r="J206" s="78">
        <v>60</v>
      </c>
      <c r="K206" s="76" t="s">
        <v>4396</v>
      </c>
      <c r="L206" s="76"/>
      <c r="M206" s="79">
        <v>46229</v>
      </c>
      <c r="N206" s="76" t="s">
        <v>5489</v>
      </c>
      <c r="O206" s="80" t="s">
        <v>4398</v>
      </c>
      <c r="P206" s="16">
        <v>63.1</v>
      </c>
      <c r="Q206" s="16" t="s">
        <v>263</v>
      </c>
      <c r="R206" s="16">
        <v>1.4</v>
      </c>
      <c r="S206" s="16" t="s">
        <v>1294</v>
      </c>
      <c r="T206" s="16" t="s">
        <v>5490</v>
      </c>
      <c r="U206" s="16" t="s">
        <v>271</v>
      </c>
      <c r="V206" s="16">
        <v>3.2</v>
      </c>
      <c r="W206" s="16" t="s">
        <v>5491</v>
      </c>
      <c r="X206" s="16" t="s">
        <v>249</v>
      </c>
      <c r="Y206" s="16">
        <v>24.7</v>
      </c>
      <c r="Z206" s="16" t="s">
        <v>5492</v>
      </c>
      <c r="AA206" s="16" t="s">
        <v>246</v>
      </c>
      <c r="AB206" s="16">
        <v>24.8</v>
      </c>
      <c r="AC206" s="16" t="s">
        <v>5493</v>
      </c>
    </row>
    <row r="207" spans="1:29" ht="30" customHeight="1" x14ac:dyDescent="0.25">
      <c r="A207" s="76" t="s">
        <v>587</v>
      </c>
      <c r="B207" s="76" t="s">
        <v>204</v>
      </c>
      <c r="C207" s="76" t="s">
        <v>205</v>
      </c>
      <c r="D207" s="76" t="s">
        <v>4393</v>
      </c>
      <c r="E207" s="76" t="s">
        <v>5454</v>
      </c>
      <c r="F207" s="71" t="s">
        <v>5494</v>
      </c>
      <c r="G207" s="77">
        <v>38.476961000000003</v>
      </c>
      <c r="H207" s="77">
        <v>27.114798</v>
      </c>
      <c r="I207" s="76" t="s">
        <v>4395</v>
      </c>
      <c r="J207" s="78">
        <v>60</v>
      </c>
      <c r="K207" s="76" t="s">
        <v>4396</v>
      </c>
      <c r="L207" s="76"/>
      <c r="M207" s="79">
        <v>46229</v>
      </c>
      <c r="N207" s="76" t="s">
        <v>5495</v>
      </c>
      <c r="O207" s="80" t="s">
        <v>4398</v>
      </c>
      <c r="P207" s="16">
        <v>92.8</v>
      </c>
      <c r="Q207" s="16" t="s">
        <v>258</v>
      </c>
      <c r="R207" s="16">
        <v>2.9</v>
      </c>
      <c r="S207" s="16" t="s">
        <v>1294</v>
      </c>
      <c r="T207" s="16" t="s">
        <v>5496</v>
      </c>
      <c r="U207" s="16" t="s">
        <v>214</v>
      </c>
      <c r="V207" s="16">
        <v>0.3</v>
      </c>
      <c r="W207" s="16" t="s">
        <v>5497</v>
      </c>
      <c r="X207" s="16" t="s">
        <v>157</v>
      </c>
      <c r="Y207" s="16">
        <v>0.6</v>
      </c>
      <c r="Z207" s="16" t="s">
        <v>5498</v>
      </c>
      <c r="AA207" s="16" t="s">
        <v>166</v>
      </c>
      <c r="AB207" s="16">
        <v>0.9</v>
      </c>
      <c r="AC207" s="16" t="s">
        <v>5499</v>
      </c>
    </row>
    <row r="208" spans="1:29" ht="30" customHeight="1" x14ac:dyDescent="0.25">
      <c r="A208" s="76" t="s">
        <v>588</v>
      </c>
      <c r="B208" s="76" t="s">
        <v>204</v>
      </c>
      <c r="C208" s="76" t="s">
        <v>205</v>
      </c>
      <c r="D208" s="76" t="s">
        <v>4393</v>
      </c>
      <c r="E208" s="76" t="s">
        <v>5454</v>
      </c>
      <c r="F208" s="71" t="s">
        <v>5500</v>
      </c>
      <c r="G208" s="77">
        <v>38.520741000000001</v>
      </c>
      <c r="H208" s="77">
        <v>27.059180999999999</v>
      </c>
      <c r="I208" s="76" t="s">
        <v>4395</v>
      </c>
      <c r="J208" s="78">
        <v>60</v>
      </c>
      <c r="K208" s="76" t="s">
        <v>4396</v>
      </c>
      <c r="L208" s="76"/>
      <c r="M208" s="79">
        <v>46229</v>
      </c>
      <c r="N208" s="76" t="s">
        <v>5501</v>
      </c>
      <c r="O208" s="80" t="s">
        <v>4398</v>
      </c>
      <c r="P208" s="16">
        <v>99.7</v>
      </c>
      <c r="Q208" s="16" t="s">
        <v>263</v>
      </c>
      <c r="R208" s="16">
        <v>1.3</v>
      </c>
      <c r="S208" s="16" t="s">
        <v>1294</v>
      </c>
      <c r="T208" s="16" t="s">
        <v>5502</v>
      </c>
      <c r="U208" s="16" t="s">
        <v>205</v>
      </c>
      <c r="V208" s="16">
        <v>1.6</v>
      </c>
      <c r="W208" s="16" t="s">
        <v>5503</v>
      </c>
      <c r="X208" s="16" t="s">
        <v>268</v>
      </c>
      <c r="Y208" s="16">
        <v>3.1</v>
      </c>
      <c r="Z208" s="16" t="s">
        <v>5504</v>
      </c>
      <c r="AA208" s="16" t="s">
        <v>261</v>
      </c>
      <c r="AB208" s="16">
        <v>3.6</v>
      </c>
      <c r="AC208" s="16" t="s">
        <v>5505</v>
      </c>
    </row>
    <row r="209" spans="1:29" ht="30" customHeight="1" x14ac:dyDescent="0.25">
      <c r="A209" s="76" t="s">
        <v>589</v>
      </c>
      <c r="B209" s="76" t="s">
        <v>204</v>
      </c>
      <c r="C209" s="76" t="s">
        <v>205</v>
      </c>
      <c r="D209" s="76" t="s">
        <v>4393</v>
      </c>
      <c r="E209" s="76" t="s">
        <v>5454</v>
      </c>
      <c r="F209" s="71" t="s">
        <v>5506</v>
      </c>
      <c r="G209" s="77">
        <v>38.472620999999997</v>
      </c>
      <c r="H209" s="77">
        <v>27.122606000000001</v>
      </c>
      <c r="I209" s="76" t="s">
        <v>4395</v>
      </c>
      <c r="J209" s="78">
        <v>60</v>
      </c>
      <c r="K209" s="76" t="s">
        <v>4396</v>
      </c>
      <c r="L209" s="76"/>
      <c r="M209" s="79">
        <v>46229</v>
      </c>
      <c r="N209" s="76" t="s">
        <v>5507</v>
      </c>
      <c r="O209" s="80" t="s">
        <v>4398</v>
      </c>
      <c r="P209" s="16">
        <v>92</v>
      </c>
      <c r="Q209" s="16" t="s">
        <v>258</v>
      </c>
      <c r="R209" s="16">
        <v>2.7</v>
      </c>
      <c r="S209" s="16" t="s">
        <v>1294</v>
      </c>
      <c r="T209" s="16" t="s">
        <v>5508</v>
      </c>
      <c r="U209" s="16" t="s">
        <v>157</v>
      </c>
      <c r="V209" s="16">
        <v>0.4</v>
      </c>
      <c r="W209" s="16" t="s">
        <v>5509</v>
      </c>
      <c r="X209" s="16" t="s">
        <v>214</v>
      </c>
      <c r="Y209" s="16">
        <v>0.8</v>
      </c>
      <c r="Z209" s="16" t="s">
        <v>5510</v>
      </c>
      <c r="AA209" s="16" t="s">
        <v>166</v>
      </c>
      <c r="AB209" s="16">
        <v>1.3</v>
      </c>
      <c r="AC209" s="16" t="s">
        <v>5511</v>
      </c>
    </row>
    <row r="210" spans="1:29" ht="30" customHeight="1" x14ac:dyDescent="0.25">
      <c r="A210" s="76" t="s">
        <v>590</v>
      </c>
      <c r="B210" s="76" t="s">
        <v>204</v>
      </c>
      <c r="C210" s="76" t="s">
        <v>205</v>
      </c>
      <c r="D210" s="76" t="s">
        <v>4393</v>
      </c>
      <c r="E210" s="76" t="s">
        <v>5454</v>
      </c>
      <c r="F210" s="71" t="s">
        <v>5512</v>
      </c>
      <c r="G210" s="77">
        <v>38.539436000000002</v>
      </c>
      <c r="H210" s="77">
        <v>27.056493</v>
      </c>
      <c r="I210" s="76" t="s">
        <v>4395</v>
      </c>
      <c r="J210" s="78">
        <v>60</v>
      </c>
      <c r="K210" s="76" t="s">
        <v>4396</v>
      </c>
      <c r="L210" s="76"/>
      <c r="M210" s="79">
        <v>46229</v>
      </c>
      <c r="N210" s="76" t="s">
        <v>5513</v>
      </c>
      <c r="O210" s="80" t="s">
        <v>4398</v>
      </c>
      <c r="P210" s="16">
        <v>101.4</v>
      </c>
      <c r="Q210" s="16" t="s">
        <v>263</v>
      </c>
      <c r="R210" s="16">
        <v>1.2</v>
      </c>
      <c r="S210" s="16" t="s">
        <v>1294</v>
      </c>
      <c r="T210" s="16" t="s">
        <v>5514</v>
      </c>
      <c r="U210" s="16" t="s">
        <v>205</v>
      </c>
      <c r="V210" s="16">
        <v>2.6</v>
      </c>
      <c r="W210" s="16" t="s">
        <v>5515</v>
      </c>
      <c r="X210" s="16" t="s">
        <v>268</v>
      </c>
      <c r="Y210" s="16">
        <v>5.2</v>
      </c>
      <c r="Z210" s="16" t="s">
        <v>5516</v>
      </c>
      <c r="AA210" s="16" t="s">
        <v>261</v>
      </c>
      <c r="AB210" s="16">
        <v>5.7</v>
      </c>
      <c r="AC210" s="16" t="s">
        <v>5517</v>
      </c>
    </row>
    <row r="211" spans="1:29" ht="30" customHeight="1" x14ac:dyDescent="0.25">
      <c r="A211" s="76" t="s">
        <v>591</v>
      </c>
      <c r="B211" s="76" t="s">
        <v>204</v>
      </c>
      <c r="C211" s="76" t="s">
        <v>205</v>
      </c>
      <c r="D211" s="76" t="s">
        <v>4393</v>
      </c>
      <c r="E211" s="76" t="s">
        <v>5454</v>
      </c>
      <c r="F211" s="71">
        <v>0</v>
      </c>
      <c r="G211" s="77">
        <v>38.412999999999997</v>
      </c>
      <c r="H211" s="77">
        <v>27.207999999999998</v>
      </c>
      <c r="I211" s="76" t="s">
        <v>4395</v>
      </c>
      <c r="J211" s="78">
        <v>60</v>
      </c>
      <c r="K211" s="76" t="s">
        <v>4396</v>
      </c>
      <c r="L211" s="76"/>
      <c r="M211" s="79">
        <v>46229</v>
      </c>
      <c r="N211" s="76" t="s">
        <v>4397</v>
      </c>
      <c r="O211" s="80" t="s">
        <v>4398</v>
      </c>
      <c r="P211" s="16">
        <v>82.1</v>
      </c>
      <c r="Q211" s="16" t="s">
        <v>258</v>
      </c>
      <c r="R211" s="16">
        <v>2.6</v>
      </c>
      <c r="S211" s="16" t="s">
        <v>1294</v>
      </c>
      <c r="T211" s="16" t="s">
        <v>5518</v>
      </c>
      <c r="U211" s="16" t="s">
        <v>258</v>
      </c>
      <c r="V211" s="16">
        <v>2.6</v>
      </c>
      <c r="W211" s="16" t="s">
        <v>5519</v>
      </c>
      <c r="X211" s="16" t="s">
        <v>263</v>
      </c>
      <c r="Y211" s="16">
        <v>3</v>
      </c>
      <c r="Z211" s="16" t="s">
        <v>5520</v>
      </c>
      <c r="AA211" s="16" t="s">
        <v>202</v>
      </c>
      <c r="AB211" s="16">
        <v>3.5</v>
      </c>
      <c r="AC211" s="16" t="s">
        <v>5521</v>
      </c>
    </row>
    <row r="212" spans="1:29" ht="30" customHeight="1" x14ac:dyDescent="0.25">
      <c r="A212" s="76" t="s">
        <v>592</v>
      </c>
      <c r="B212" s="76" t="s">
        <v>204</v>
      </c>
      <c r="C212" s="76" t="s">
        <v>205</v>
      </c>
      <c r="D212" s="76" t="s">
        <v>4393</v>
      </c>
      <c r="E212" s="76" t="s">
        <v>5454</v>
      </c>
      <c r="F212" s="71" t="s">
        <v>5522</v>
      </c>
      <c r="G212" s="77">
        <v>38.520747</v>
      </c>
      <c r="H212" s="77">
        <v>27.040309000000001</v>
      </c>
      <c r="I212" s="76" t="s">
        <v>4395</v>
      </c>
      <c r="J212" s="78">
        <v>60</v>
      </c>
      <c r="K212" s="76" t="s">
        <v>4396</v>
      </c>
      <c r="L212" s="76"/>
      <c r="M212" s="79">
        <v>46229</v>
      </c>
      <c r="N212" s="76" t="s">
        <v>5523</v>
      </c>
      <c r="O212" s="80" t="s">
        <v>4398</v>
      </c>
      <c r="P212" s="16">
        <v>100.8</v>
      </c>
      <c r="Q212" s="16" t="s">
        <v>258</v>
      </c>
      <c r="R212" s="16">
        <v>2.4</v>
      </c>
      <c r="S212" s="16" t="s">
        <v>1294</v>
      </c>
      <c r="T212" s="16" t="s">
        <v>5524</v>
      </c>
      <c r="U212" s="16" t="s">
        <v>205</v>
      </c>
      <c r="V212" s="16">
        <v>0.1</v>
      </c>
      <c r="W212" s="16" t="s">
        <v>5525</v>
      </c>
      <c r="X212" s="16" t="s">
        <v>268</v>
      </c>
      <c r="Y212" s="16">
        <v>3.3</v>
      </c>
      <c r="Z212" s="16" t="s">
        <v>5526</v>
      </c>
      <c r="AA212" s="16" t="s">
        <v>261</v>
      </c>
      <c r="AB212" s="16">
        <v>4.4000000000000004</v>
      </c>
      <c r="AC212" s="16" t="s">
        <v>5527</v>
      </c>
    </row>
    <row r="213" spans="1:29" ht="30" customHeight="1" x14ac:dyDescent="0.25">
      <c r="A213" s="76" t="s">
        <v>594</v>
      </c>
      <c r="B213" s="76" t="s">
        <v>204</v>
      </c>
      <c r="C213" s="76" t="s">
        <v>205</v>
      </c>
      <c r="D213" s="76" t="s">
        <v>4393</v>
      </c>
      <c r="E213" s="76" t="s">
        <v>5454</v>
      </c>
      <c r="F213" s="71" t="s">
        <v>5528</v>
      </c>
      <c r="G213" s="77">
        <v>38.414999999999999</v>
      </c>
      <c r="H213" s="77">
        <v>27.207999999999998</v>
      </c>
      <c r="I213" s="76" t="s">
        <v>4395</v>
      </c>
      <c r="J213" s="78">
        <v>60</v>
      </c>
      <c r="K213" s="76" t="s">
        <v>4396</v>
      </c>
      <c r="L213" s="76"/>
      <c r="M213" s="79">
        <v>46229</v>
      </c>
      <c r="N213" s="76" t="s">
        <v>4397</v>
      </c>
      <c r="O213" s="80" t="s">
        <v>4398</v>
      </c>
      <c r="P213" s="16">
        <v>10.1</v>
      </c>
      <c r="Q213" s="16" t="s">
        <v>258</v>
      </c>
      <c r="R213" s="16">
        <v>2.2999999999999998</v>
      </c>
      <c r="S213" s="16" t="s">
        <v>1294</v>
      </c>
      <c r="T213" s="16" t="s">
        <v>5529</v>
      </c>
      <c r="U213" s="16" t="s">
        <v>258</v>
      </c>
      <c r="V213" s="16">
        <v>2.2999999999999998</v>
      </c>
      <c r="W213" s="16" t="s">
        <v>5530</v>
      </c>
      <c r="X213" s="16" t="s">
        <v>263</v>
      </c>
      <c r="Y213" s="16">
        <v>2.8</v>
      </c>
      <c r="Z213" s="16" t="s">
        <v>5531</v>
      </c>
      <c r="AA213" s="16" t="s">
        <v>202</v>
      </c>
      <c r="AB213" s="16">
        <v>3.5</v>
      </c>
      <c r="AC213" s="16" t="s">
        <v>5532</v>
      </c>
    </row>
    <row r="214" spans="1:29" ht="30" customHeight="1" x14ac:dyDescent="0.25">
      <c r="A214" s="76" t="s">
        <v>595</v>
      </c>
      <c r="B214" s="76" t="s">
        <v>210</v>
      </c>
      <c r="C214" s="76" t="s">
        <v>211</v>
      </c>
      <c r="D214" s="76" t="s">
        <v>4393</v>
      </c>
      <c r="E214" s="76" t="s">
        <v>5533</v>
      </c>
      <c r="F214" s="71" t="s">
        <v>5534</v>
      </c>
      <c r="G214" s="77">
        <v>38.552869999999999</v>
      </c>
      <c r="H214" s="77">
        <v>27.049475000000001</v>
      </c>
      <c r="I214" s="76" t="s">
        <v>4395</v>
      </c>
      <c r="J214" s="78">
        <v>60</v>
      </c>
      <c r="K214" s="76" t="s">
        <v>4396</v>
      </c>
      <c r="L214" s="76"/>
      <c r="M214" s="79">
        <v>46229</v>
      </c>
      <c r="N214" s="76" t="s">
        <v>5535</v>
      </c>
      <c r="O214" s="80" t="s">
        <v>4398</v>
      </c>
      <c r="P214" s="16">
        <v>10.8</v>
      </c>
      <c r="Q214" s="16" t="s">
        <v>258</v>
      </c>
      <c r="R214" s="16">
        <v>4.5999999999999996</v>
      </c>
      <c r="S214" s="16" t="s">
        <v>1294</v>
      </c>
      <c r="T214" s="16" t="s">
        <v>5536</v>
      </c>
      <c r="U214" s="16" t="s">
        <v>205</v>
      </c>
      <c r="V214" s="16">
        <v>3.8</v>
      </c>
      <c r="W214" s="16" t="s">
        <v>5537</v>
      </c>
      <c r="X214" s="16" t="s">
        <v>268</v>
      </c>
      <c r="Y214" s="16">
        <v>6.7</v>
      </c>
      <c r="Z214" s="16" t="s">
        <v>5538</v>
      </c>
      <c r="AA214" s="16" t="s">
        <v>261</v>
      </c>
      <c r="AB214" s="16">
        <v>7.3</v>
      </c>
      <c r="AC214" s="16" t="s">
        <v>5539</v>
      </c>
    </row>
    <row r="215" spans="1:29" ht="30" customHeight="1" x14ac:dyDescent="0.25">
      <c r="A215" s="76" t="s">
        <v>596</v>
      </c>
      <c r="B215" s="76" t="s">
        <v>210</v>
      </c>
      <c r="C215" s="76" t="s">
        <v>211</v>
      </c>
      <c r="D215" s="76" t="s">
        <v>4393</v>
      </c>
      <c r="E215" s="76" t="s">
        <v>5533</v>
      </c>
      <c r="F215" s="71" t="s">
        <v>5540</v>
      </c>
      <c r="G215" s="77">
        <v>38.483468999999999</v>
      </c>
      <c r="H215" s="77">
        <v>27.118549000000002</v>
      </c>
      <c r="I215" s="76" t="s">
        <v>4395</v>
      </c>
      <c r="J215" s="78">
        <v>60</v>
      </c>
      <c r="K215" s="76" t="s">
        <v>4396</v>
      </c>
      <c r="L215" s="76"/>
      <c r="M215" s="79">
        <v>46229</v>
      </c>
      <c r="N215" s="76" t="s">
        <v>5541</v>
      </c>
      <c r="O215" s="80" t="s">
        <v>4398</v>
      </c>
      <c r="P215" s="16">
        <v>1.3</v>
      </c>
      <c r="Q215" s="16" t="s">
        <v>226</v>
      </c>
      <c r="R215" s="16">
        <v>6.1</v>
      </c>
      <c r="S215" s="16" t="s">
        <v>1294</v>
      </c>
      <c r="T215" s="16" t="s">
        <v>5542</v>
      </c>
      <c r="U215" s="16" t="s">
        <v>214</v>
      </c>
      <c r="V215" s="16">
        <v>1.1000000000000001</v>
      </c>
      <c r="W215" s="16" t="s">
        <v>5543</v>
      </c>
      <c r="X215" s="16" t="s">
        <v>157</v>
      </c>
      <c r="Y215" s="16">
        <v>1.3</v>
      </c>
      <c r="Z215" s="16" t="s">
        <v>5542</v>
      </c>
      <c r="AA215" s="16" t="s">
        <v>166</v>
      </c>
      <c r="AB215" s="16">
        <v>1.7</v>
      </c>
      <c r="AC215" s="16" t="s">
        <v>5544</v>
      </c>
    </row>
    <row r="216" spans="1:29" ht="30" customHeight="1" x14ac:dyDescent="0.25">
      <c r="A216" s="76" t="s">
        <v>597</v>
      </c>
      <c r="B216" s="76" t="s">
        <v>210</v>
      </c>
      <c r="C216" s="76" t="s">
        <v>211</v>
      </c>
      <c r="D216" s="76" t="s">
        <v>4393</v>
      </c>
      <c r="E216" s="76" t="s">
        <v>5533</v>
      </c>
      <c r="F216" s="71" t="s">
        <v>5545</v>
      </c>
      <c r="G216" s="77">
        <v>38.476961000000003</v>
      </c>
      <c r="H216" s="77">
        <v>27.114798</v>
      </c>
      <c r="I216" s="76" t="s">
        <v>4395</v>
      </c>
      <c r="J216" s="78">
        <v>60</v>
      </c>
      <c r="K216" s="76" t="s">
        <v>4396</v>
      </c>
      <c r="L216" s="76"/>
      <c r="M216" s="79">
        <v>46229</v>
      </c>
      <c r="N216" s="76" t="s">
        <v>5546</v>
      </c>
      <c r="O216" s="80" t="s">
        <v>4398</v>
      </c>
      <c r="P216" s="16">
        <v>0.6</v>
      </c>
      <c r="Q216" s="16" t="s">
        <v>258</v>
      </c>
      <c r="R216" s="16">
        <v>5.9</v>
      </c>
      <c r="S216" s="16" t="s">
        <v>1294</v>
      </c>
      <c r="T216" s="16" t="s">
        <v>5498</v>
      </c>
      <c r="U216" s="16" t="s">
        <v>214</v>
      </c>
      <c r="V216" s="16">
        <v>0.3</v>
      </c>
      <c r="W216" s="16" t="s">
        <v>5497</v>
      </c>
      <c r="X216" s="16" t="s">
        <v>157</v>
      </c>
      <c r="Y216" s="16">
        <v>0.6</v>
      </c>
      <c r="Z216" s="16" t="s">
        <v>5498</v>
      </c>
      <c r="AA216" s="16" t="s">
        <v>166</v>
      </c>
      <c r="AB216" s="16">
        <v>0.9</v>
      </c>
      <c r="AC216" s="16" t="s">
        <v>5499</v>
      </c>
    </row>
    <row r="217" spans="1:29" ht="30" customHeight="1" x14ac:dyDescent="0.25">
      <c r="A217" s="76" t="s">
        <v>598</v>
      </c>
      <c r="B217" s="76" t="s">
        <v>210</v>
      </c>
      <c r="C217" s="76" t="s">
        <v>211</v>
      </c>
      <c r="D217" s="76" t="s">
        <v>4393</v>
      </c>
      <c r="E217" s="76" t="s">
        <v>5533</v>
      </c>
      <c r="F217" s="71" t="s">
        <v>5547</v>
      </c>
      <c r="G217" s="77">
        <v>38.488475000000001</v>
      </c>
      <c r="H217" s="77">
        <v>27.137264999999999</v>
      </c>
      <c r="I217" s="76" t="s">
        <v>4395</v>
      </c>
      <c r="J217" s="78">
        <v>60</v>
      </c>
      <c r="K217" s="76" t="s">
        <v>4396</v>
      </c>
      <c r="L217" s="76"/>
      <c r="M217" s="79">
        <v>46229</v>
      </c>
      <c r="N217" s="76" t="s">
        <v>5548</v>
      </c>
      <c r="O217" s="80" t="s">
        <v>4398</v>
      </c>
      <c r="P217" s="16">
        <v>2.5</v>
      </c>
      <c r="Q217" s="16" t="s">
        <v>226</v>
      </c>
      <c r="R217" s="16">
        <v>5.5</v>
      </c>
      <c r="S217" s="16" t="s">
        <v>1294</v>
      </c>
      <c r="T217" s="16" t="s">
        <v>5549</v>
      </c>
      <c r="U217" s="16" t="s">
        <v>266</v>
      </c>
      <c r="V217" s="16">
        <v>0.8</v>
      </c>
      <c r="W217" s="16" t="s">
        <v>5550</v>
      </c>
      <c r="X217" s="16" t="s">
        <v>199</v>
      </c>
      <c r="Y217" s="16">
        <v>2.1</v>
      </c>
      <c r="Z217" s="16" t="s">
        <v>5551</v>
      </c>
      <c r="AA217" s="16" t="s">
        <v>157</v>
      </c>
      <c r="AB217" s="16">
        <v>2.5</v>
      </c>
      <c r="AC217" s="16" t="s">
        <v>5549</v>
      </c>
    </row>
    <row r="218" spans="1:29" ht="30" customHeight="1" x14ac:dyDescent="0.25">
      <c r="A218" s="76" t="s">
        <v>599</v>
      </c>
      <c r="B218" s="76" t="s">
        <v>210</v>
      </c>
      <c r="C218" s="76" t="s">
        <v>211</v>
      </c>
      <c r="D218" s="76" t="s">
        <v>4393</v>
      </c>
      <c r="E218" s="76" t="s">
        <v>5533</v>
      </c>
      <c r="F218" s="71" t="s">
        <v>5552</v>
      </c>
      <c r="G218" s="77">
        <v>38.498530000000002</v>
      </c>
      <c r="H218" s="77">
        <v>27.071421999999998</v>
      </c>
      <c r="I218" s="76" t="s">
        <v>4395</v>
      </c>
      <c r="J218" s="78">
        <v>60</v>
      </c>
      <c r="K218" s="76" t="s">
        <v>4396</v>
      </c>
      <c r="L218" s="76"/>
      <c r="M218" s="79">
        <v>46229</v>
      </c>
      <c r="N218" s="76" t="s">
        <v>5553</v>
      </c>
      <c r="O218" s="80" t="s">
        <v>4398</v>
      </c>
      <c r="P218" s="16">
        <v>5</v>
      </c>
      <c r="Q218" s="16" t="s">
        <v>258</v>
      </c>
      <c r="R218" s="16">
        <v>5.9</v>
      </c>
      <c r="S218" s="16" t="s">
        <v>1294</v>
      </c>
      <c r="T218" s="16" t="s">
        <v>5554</v>
      </c>
      <c r="U218" s="16" t="s">
        <v>261</v>
      </c>
      <c r="V218" s="16">
        <v>0.9</v>
      </c>
      <c r="W218" s="16" t="s">
        <v>5555</v>
      </c>
      <c r="X218" s="16" t="s">
        <v>268</v>
      </c>
      <c r="Y218" s="16">
        <v>1.6</v>
      </c>
      <c r="Z218" s="16" t="s">
        <v>5556</v>
      </c>
      <c r="AA218" s="16" t="s">
        <v>205</v>
      </c>
      <c r="AB218" s="16">
        <v>3.5</v>
      </c>
      <c r="AC218" s="16" t="s">
        <v>5557</v>
      </c>
    </row>
    <row r="219" spans="1:29" ht="30" customHeight="1" x14ac:dyDescent="0.25">
      <c r="A219" s="76" t="s">
        <v>601</v>
      </c>
      <c r="B219" s="76" t="s">
        <v>210</v>
      </c>
      <c r="C219" s="76" t="s">
        <v>211</v>
      </c>
      <c r="D219" s="76" t="s">
        <v>4393</v>
      </c>
      <c r="E219" s="76" t="s">
        <v>5533</v>
      </c>
      <c r="F219" s="71" t="s">
        <v>5558</v>
      </c>
      <c r="G219" s="77">
        <v>38.495722000000001</v>
      </c>
      <c r="H219" s="77">
        <v>27.071356000000002</v>
      </c>
      <c r="I219" s="76" t="s">
        <v>4395</v>
      </c>
      <c r="J219" s="78">
        <v>60</v>
      </c>
      <c r="K219" s="76" t="s">
        <v>4396</v>
      </c>
      <c r="L219" s="76"/>
      <c r="M219" s="79">
        <v>46229</v>
      </c>
      <c r="N219" s="76" t="s">
        <v>5559</v>
      </c>
      <c r="O219" s="80" t="s">
        <v>4398</v>
      </c>
      <c r="P219" s="16">
        <v>4.8</v>
      </c>
      <c r="Q219" s="16" t="s">
        <v>258</v>
      </c>
      <c r="R219" s="16">
        <v>5.8</v>
      </c>
      <c r="S219" s="16" t="s">
        <v>1294</v>
      </c>
      <c r="T219" s="16" t="s">
        <v>5560</v>
      </c>
      <c r="U219" s="16" t="s">
        <v>261</v>
      </c>
      <c r="V219" s="16">
        <v>0.6</v>
      </c>
      <c r="W219" s="16" t="s">
        <v>5561</v>
      </c>
      <c r="X219" s="16" t="s">
        <v>268</v>
      </c>
      <c r="Y219" s="16">
        <v>1.5</v>
      </c>
      <c r="Z219" s="16" t="s">
        <v>5562</v>
      </c>
      <c r="AA219" s="16" t="s">
        <v>205</v>
      </c>
      <c r="AB219" s="16">
        <v>3.7</v>
      </c>
      <c r="AC219" s="16" t="s">
        <v>5563</v>
      </c>
    </row>
    <row r="220" spans="1:29" ht="30" customHeight="1" x14ac:dyDescent="0.25">
      <c r="A220" s="76" t="s">
        <v>602</v>
      </c>
      <c r="B220" s="76" t="s">
        <v>210</v>
      </c>
      <c r="C220" s="76" t="s">
        <v>211</v>
      </c>
      <c r="D220" s="76" t="s">
        <v>4393</v>
      </c>
      <c r="E220" s="76" t="s">
        <v>5533</v>
      </c>
      <c r="F220" s="71" t="s">
        <v>5564</v>
      </c>
      <c r="G220" s="77">
        <v>38.475003999999998</v>
      </c>
      <c r="H220" s="77">
        <v>27.114231</v>
      </c>
      <c r="I220" s="76" t="s">
        <v>4395</v>
      </c>
      <c r="J220" s="78">
        <v>60</v>
      </c>
      <c r="K220" s="76" t="s">
        <v>4396</v>
      </c>
      <c r="L220" s="76"/>
      <c r="M220" s="79">
        <v>46229</v>
      </c>
      <c r="N220" s="76" t="s">
        <v>5565</v>
      </c>
      <c r="O220" s="80" t="s">
        <v>4398</v>
      </c>
      <c r="P220" s="16">
        <v>0.5</v>
      </c>
      <c r="Q220" s="16" t="s">
        <v>226</v>
      </c>
      <c r="R220" s="16">
        <v>5.4</v>
      </c>
      <c r="S220" s="16" t="s">
        <v>1294</v>
      </c>
      <c r="T220" s="16" t="s">
        <v>5566</v>
      </c>
      <c r="U220" s="16" t="s">
        <v>214</v>
      </c>
      <c r="V220" s="16">
        <v>0.1</v>
      </c>
      <c r="W220" s="16" t="s">
        <v>5567</v>
      </c>
      <c r="X220" s="16" t="s">
        <v>157</v>
      </c>
      <c r="Y220" s="16">
        <v>0.5</v>
      </c>
      <c r="Z220" s="16" t="s">
        <v>5566</v>
      </c>
      <c r="AA220" s="16" t="s">
        <v>166</v>
      </c>
      <c r="AB220" s="16">
        <v>0.7</v>
      </c>
      <c r="AC220" s="16" t="s">
        <v>5568</v>
      </c>
    </row>
    <row r="221" spans="1:29" ht="30" customHeight="1" x14ac:dyDescent="0.25">
      <c r="A221" s="76" t="s">
        <v>603</v>
      </c>
      <c r="B221" s="76" t="s">
        <v>210</v>
      </c>
      <c r="C221" s="76" t="s">
        <v>211</v>
      </c>
      <c r="D221" s="76" t="s">
        <v>4393</v>
      </c>
      <c r="E221" s="76" t="s">
        <v>5533</v>
      </c>
      <c r="F221" s="71" t="s">
        <v>5569</v>
      </c>
      <c r="G221" s="77">
        <v>38.473010000000002</v>
      </c>
      <c r="H221" s="77">
        <v>27.164732999999998</v>
      </c>
      <c r="I221" s="76" t="s">
        <v>4395</v>
      </c>
      <c r="J221" s="78">
        <v>60</v>
      </c>
      <c r="K221" s="76" t="s">
        <v>4396</v>
      </c>
      <c r="L221" s="76"/>
      <c r="M221" s="79">
        <v>46229</v>
      </c>
      <c r="N221" s="76" t="s">
        <v>5570</v>
      </c>
      <c r="O221" s="80" t="s">
        <v>4398</v>
      </c>
      <c r="P221" s="16">
        <v>4.0999999999999996</v>
      </c>
      <c r="Q221" s="16" t="s">
        <v>258</v>
      </c>
      <c r="R221" s="16">
        <v>5.7</v>
      </c>
      <c r="S221" s="16" t="s">
        <v>1294</v>
      </c>
      <c r="T221" s="16" t="s">
        <v>5571</v>
      </c>
      <c r="U221" s="16" t="s">
        <v>217</v>
      </c>
      <c r="V221" s="16">
        <v>1.9</v>
      </c>
      <c r="W221" s="16" t="s">
        <v>5572</v>
      </c>
      <c r="X221" s="16" t="s">
        <v>199</v>
      </c>
      <c r="Y221" s="16">
        <v>2.5</v>
      </c>
      <c r="Z221" s="16" t="s">
        <v>5573</v>
      </c>
      <c r="AA221" s="16" t="s">
        <v>231</v>
      </c>
      <c r="AB221" s="16">
        <v>2.8</v>
      </c>
      <c r="AC221" s="16" t="s">
        <v>5574</v>
      </c>
    </row>
    <row r="222" spans="1:29" ht="30" customHeight="1" x14ac:dyDescent="0.25">
      <c r="A222" s="76" t="s">
        <v>604</v>
      </c>
      <c r="B222" s="76" t="s">
        <v>210</v>
      </c>
      <c r="C222" s="76" t="s">
        <v>211</v>
      </c>
      <c r="D222" s="76" t="s">
        <v>4393</v>
      </c>
      <c r="E222" s="76" t="s">
        <v>5533</v>
      </c>
      <c r="F222" s="71" t="s">
        <v>5575</v>
      </c>
      <c r="G222" s="77">
        <v>38.475085999999997</v>
      </c>
      <c r="H222" s="77">
        <v>27.135041000000001</v>
      </c>
      <c r="I222" s="76" t="s">
        <v>4395</v>
      </c>
      <c r="J222" s="78">
        <v>60</v>
      </c>
      <c r="K222" s="76" t="s">
        <v>4396</v>
      </c>
      <c r="L222" s="76"/>
      <c r="M222" s="79">
        <v>46229</v>
      </c>
      <c r="N222" s="76" t="s">
        <v>5576</v>
      </c>
      <c r="O222" s="80" t="s">
        <v>4398</v>
      </c>
      <c r="P222" s="16">
        <v>1.8</v>
      </c>
      <c r="Q222" s="16" t="s">
        <v>226</v>
      </c>
      <c r="R222" s="16">
        <v>5.4</v>
      </c>
      <c r="S222" s="16" t="s">
        <v>1294</v>
      </c>
      <c r="T222" s="16" t="s">
        <v>5577</v>
      </c>
      <c r="U222" s="16" t="s">
        <v>199</v>
      </c>
      <c r="V222" s="16">
        <v>0.7</v>
      </c>
      <c r="W222" s="16" t="s">
        <v>5578</v>
      </c>
      <c r="X222" s="16" t="s">
        <v>157</v>
      </c>
      <c r="Y222" s="16">
        <v>1.5</v>
      </c>
      <c r="Z222" s="16" t="s">
        <v>5579</v>
      </c>
      <c r="AA222" s="16" t="s">
        <v>214</v>
      </c>
      <c r="AB222" s="16">
        <v>1.8</v>
      </c>
      <c r="AC222" s="16" t="s">
        <v>5577</v>
      </c>
    </row>
    <row r="223" spans="1:29" ht="30" customHeight="1" x14ac:dyDescent="0.25">
      <c r="A223" s="76" t="s">
        <v>605</v>
      </c>
      <c r="B223" s="76" t="s">
        <v>262</v>
      </c>
      <c r="C223" s="76" t="s">
        <v>263</v>
      </c>
      <c r="D223" s="76" t="s">
        <v>4393</v>
      </c>
      <c r="E223" s="76" t="s">
        <v>5580</v>
      </c>
      <c r="F223" s="71">
        <v>0</v>
      </c>
      <c r="G223" s="77">
        <v>38.478000000000002</v>
      </c>
      <c r="H223" s="77">
        <v>27.11</v>
      </c>
      <c r="I223" s="76" t="s">
        <v>4395</v>
      </c>
      <c r="J223" s="78">
        <v>60</v>
      </c>
      <c r="K223" s="76" t="s">
        <v>4396</v>
      </c>
      <c r="L223" s="76"/>
      <c r="M223" s="79">
        <v>46229</v>
      </c>
      <c r="N223" s="76" t="s">
        <v>4397</v>
      </c>
      <c r="O223" s="80" t="s">
        <v>4398</v>
      </c>
      <c r="P223" s="16">
        <v>0.5</v>
      </c>
      <c r="Q223" s="16" t="s">
        <v>214</v>
      </c>
      <c r="R223" s="16">
        <v>0.5</v>
      </c>
      <c r="S223" s="16" t="s">
        <v>1318</v>
      </c>
      <c r="T223" s="16" t="s">
        <v>5581</v>
      </c>
      <c r="U223" s="16" t="s">
        <v>214</v>
      </c>
      <c r="V223" s="16">
        <v>0.5</v>
      </c>
      <c r="W223" s="16" t="s">
        <v>5581</v>
      </c>
      <c r="X223" s="16" t="s">
        <v>166</v>
      </c>
      <c r="Y223" s="16">
        <v>0.9</v>
      </c>
      <c r="Z223" s="16" t="s">
        <v>5582</v>
      </c>
      <c r="AA223" s="16" t="s">
        <v>157</v>
      </c>
      <c r="AB223" s="16">
        <v>1</v>
      </c>
      <c r="AC223" s="16" t="s">
        <v>5583</v>
      </c>
    </row>
    <row r="224" spans="1:29" ht="30" customHeight="1" x14ac:dyDescent="0.25">
      <c r="A224" s="76" t="s">
        <v>606</v>
      </c>
      <c r="B224" s="76" t="s">
        <v>262</v>
      </c>
      <c r="C224" s="76" t="s">
        <v>263</v>
      </c>
      <c r="D224" s="76" t="s">
        <v>4393</v>
      </c>
      <c r="E224" s="76" t="s">
        <v>5580</v>
      </c>
      <c r="F224" s="71" t="s">
        <v>5584</v>
      </c>
      <c r="G224" s="77">
        <v>38.438865</v>
      </c>
      <c r="H224" s="77">
        <v>27.191714000000001</v>
      </c>
      <c r="I224" s="76" t="s">
        <v>4395</v>
      </c>
      <c r="J224" s="78">
        <v>60</v>
      </c>
      <c r="K224" s="76" t="s">
        <v>4396</v>
      </c>
      <c r="L224" s="76"/>
      <c r="M224" s="79">
        <v>46229</v>
      </c>
      <c r="N224" s="76" t="s">
        <v>5585</v>
      </c>
      <c r="O224" s="80" t="s">
        <v>4398</v>
      </c>
      <c r="P224" s="16">
        <v>7.9</v>
      </c>
      <c r="Q224" s="16" t="s">
        <v>261</v>
      </c>
      <c r="R224" s="16">
        <v>2</v>
      </c>
      <c r="S224" s="16" t="s">
        <v>1294</v>
      </c>
      <c r="T224" s="16" t="s">
        <v>5586</v>
      </c>
      <c r="U224" s="16" t="s">
        <v>263</v>
      </c>
      <c r="V224" s="16">
        <v>0.4</v>
      </c>
      <c r="W224" s="16" t="s">
        <v>5587</v>
      </c>
      <c r="X224" s="16" t="s">
        <v>258</v>
      </c>
      <c r="Y224" s="16">
        <v>1.4</v>
      </c>
      <c r="Z224" s="16" t="s">
        <v>5588</v>
      </c>
      <c r="AA224" s="16" t="s">
        <v>217</v>
      </c>
      <c r="AB224" s="16">
        <v>2.8</v>
      </c>
      <c r="AC224" s="16" t="s">
        <v>5589</v>
      </c>
    </row>
    <row r="225" spans="1:29" ht="30" customHeight="1" x14ac:dyDescent="0.25">
      <c r="A225" s="76" t="s">
        <v>607</v>
      </c>
      <c r="B225" s="76" t="s">
        <v>262</v>
      </c>
      <c r="C225" s="76" t="s">
        <v>263</v>
      </c>
      <c r="D225" s="76" t="s">
        <v>4393</v>
      </c>
      <c r="E225" s="76" t="s">
        <v>5580</v>
      </c>
      <c r="F225" s="71">
        <v>0</v>
      </c>
      <c r="G225" s="77">
        <v>38.508000000000003</v>
      </c>
      <c r="H225" s="77">
        <v>27.109000000000002</v>
      </c>
      <c r="I225" s="76" t="s">
        <v>4395</v>
      </c>
      <c r="J225" s="78">
        <v>60</v>
      </c>
      <c r="K225" s="76" t="s">
        <v>4396</v>
      </c>
      <c r="L225" s="76"/>
      <c r="M225" s="79">
        <v>46229</v>
      </c>
      <c r="N225" s="76" t="s">
        <v>4397</v>
      </c>
      <c r="O225" s="80" t="s">
        <v>4398</v>
      </c>
      <c r="P225" s="16">
        <v>3.7</v>
      </c>
      <c r="Q225" s="16" t="s">
        <v>266</v>
      </c>
      <c r="R225" s="16">
        <v>2.7</v>
      </c>
      <c r="S225" s="16" t="s">
        <v>1294</v>
      </c>
      <c r="T225" s="16" t="s">
        <v>5590</v>
      </c>
      <c r="U225" s="16" t="s">
        <v>266</v>
      </c>
      <c r="V225" s="16">
        <v>2.7</v>
      </c>
      <c r="W225" s="16" t="s">
        <v>5591</v>
      </c>
      <c r="X225" s="16" t="s">
        <v>214</v>
      </c>
      <c r="Y225" s="16">
        <v>3.7</v>
      </c>
      <c r="Z225" s="16" t="s">
        <v>5590</v>
      </c>
      <c r="AA225" s="16" t="s">
        <v>261</v>
      </c>
      <c r="AB225" s="16">
        <v>3.8</v>
      </c>
      <c r="AC225" s="16" t="s">
        <v>5592</v>
      </c>
    </row>
    <row r="226" spans="1:29" ht="30" customHeight="1" x14ac:dyDescent="0.25">
      <c r="A226" s="76" t="s">
        <v>608</v>
      </c>
      <c r="B226" s="76" t="s">
        <v>262</v>
      </c>
      <c r="C226" s="76" t="s">
        <v>263</v>
      </c>
      <c r="D226" s="76" t="s">
        <v>4393</v>
      </c>
      <c r="E226" s="76" t="s">
        <v>5580</v>
      </c>
      <c r="F226" s="71" t="s">
        <v>5593</v>
      </c>
      <c r="G226" s="77">
        <v>38.440379999999998</v>
      </c>
      <c r="H226" s="77">
        <v>27.197441000000001</v>
      </c>
      <c r="I226" s="76" t="s">
        <v>4395</v>
      </c>
      <c r="J226" s="78">
        <v>60</v>
      </c>
      <c r="K226" s="76" t="s">
        <v>4396</v>
      </c>
      <c r="L226" s="76"/>
      <c r="M226" s="79">
        <v>46229</v>
      </c>
      <c r="N226" s="76" t="s">
        <v>5594</v>
      </c>
      <c r="O226" s="80" t="s">
        <v>4398</v>
      </c>
      <c r="P226" s="16">
        <v>8.1999999999999993</v>
      </c>
      <c r="Q226" s="16" t="s">
        <v>261</v>
      </c>
      <c r="R226" s="16">
        <v>1.9</v>
      </c>
      <c r="S226" s="16" t="s">
        <v>1294</v>
      </c>
      <c r="T226" s="16" t="s">
        <v>5595</v>
      </c>
      <c r="U226" s="16" t="s">
        <v>263</v>
      </c>
      <c r="V226" s="16">
        <v>0.3</v>
      </c>
      <c r="W226" s="16" t="s">
        <v>5596</v>
      </c>
      <c r="X226" s="16" t="s">
        <v>258</v>
      </c>
      <c r="Y226" s="16">
        <v>0.9</v>
      </c>
      <c r="Z226" s="16" t="s">
        <v>5597</v>
      </c>
      <c r="AA226" s="16" t="s">
        <v>231</v>
      </c>
      <c r="AB226" s="16">
        <v>2.7</v>
      </c>
      <c r="AC226" s="16" t="s">
        <v>5598</v>
      </c>
    </row>
    <row r="227" spans="1:29" ht="30" customHeight="1" x14ac:dyDescent="0.25">
      <c r="A227" s="76" t="s">
        <v>609</v>
      </c>
      <c r="B227" s="76" t="s">
        <v>262</v>
      </c>
      <c r="C227" s="76" t="s">
        <v>263</v>
      </c>
      <c r="D227" s="76" t="s">
        <v>4393</v>
      </c>
      <c r="E227" s="76" t="s">
        <v>5580</v>
      </c>
      <c r="F227" s="71" t="s">
        <v>5599</v>
      </c>
      <c r="G227" s="77">
        <v>38.479506000000001</v>
      </c>
      <c r="H227" s="77">
        <v>27.206987000000002</v>
      </c>
      <c r="I227" s="76" t="s">
        <v>4395</v>
      </c>
      <c r="J227" s="78">
        <v>60</v>
      </c>
      <c r="K227" s="76" t="s">
        <v>4396</v>
      </c>
      <c r="L227" s="76"/>
      <c r="M227" s="79">
        <v>46229</v>
      </c>
      <c r="N227" s="76" t="s">
        <v>5600</v>
      </c>
      <c r="O227" s="80" t="s">
        <v>4398</v>
      </c>
      <c r="P227" s="16">
        <v>8.1</v>
      </c>
      <c r="Q227" s="16" t="s">
        <v>261</v>
      </c>
      <c r="R227" s="16">
        <v>1.9</v>
      </c>
      <c r="S227" s="16" t="s">
        <v>1294</v>
      </c>
      <c r="T227" s="16" t="s">
        <v>5601</v>
      </c>
      <c r="U227" s="16" t="s">
        <v>231</v>
      </c>
      <c r="V227" s="16">
        <v>1.9</v>
      </c>
      <c r="W227" s="16" t="s">
        <v>5602</v>
      </c>
      <c r="X227" s="16" t="s">
        <v>217</v>
      </c>
      <c r="Y227" s="16">
        <v>2.9</v>
      </c>
      <c r="Z227" s="16" t="s">
        <v>5603</v>
      </c>
      <c r="AA227" s="16" t="s">
        <v>263</v>
      </c>
      <c r="AB227" s="16">
        <v>4.7</v>
      </c>
      <c r="AC227" s="16" t="s">
        <v>5604</v>
      </c>
    </row>
    <row r="228" spans="1:29" ht="30" customHeight="1" x14ac:dyDescent="0.25">
      <c r="A228" s="76" t="s">
        <v>610</v>
      </c>
      <c r="B228" s="76" t="s">
        <v>262</v>
      </c>
      <c r="C228" s="76" t="s">
        <v>263</v>
      </c>
      <c r="D228" s="76" t="s">
        <v>4393</v>
      </c>
      <c r="E228" s="76" t="s">
        <v>5580</v>
      </c>
      <c r="F228" s="71" t="s">
        <v>5605</v>
      </c>
      <c r="G228" s="77">
        <v>38.491</v>
      </c>
      <c r="H228" s="77">
        <v>27.094000000000001</v>
      </c>
      <c r="I228" s="76" t="s">
        <v>4395</v>
      </c>
      <c r="J228" s="78">
        <v>60</v>
      </c>
      <c r="K228" s="76" t="s">
        <v>4396</v>
      </c>
      <c r="L228" s="76"/>
      <c r="M228" s="79">
        <v>46229</v>
      </c>
      <c r="N228" s="76" t="s">
        <v>4397</v>
      </c>
      <c r="O228" s="80" t="s">
        <v>4398</v>
      </c>
      <c r="P228" s="16">
        <v>2.5</v>
      </c>
      <c r="Q228" s="16" t="s">
        <v>261</v>
      </c>
      <c r="R228" s="16">
        <v>1.9</v>
      </c>
      <c r="S228" s="16" t="s">
        <v>1294</v>
      </c>
      <c r="T228" s="16" t="s">
        <v>5606</v>
      </c>
      <c r="U228" s="16" t="s">
        <v>261</v>
      </c>
      <c r="V228" s="16">
        <v>1.9</v>
      </c>
      <c r="W228" s="16" t="s">
        <v>5607</v>
      </c>
      <c r="X228" s="16" t="s">
        <v>214</v>
      </c>
      <c r="Y228" s="16">
        <v>2.5</v>
      </c>
      <c r="Z228" s="16" t="s">
        <v>5606</v>
      </c>
      <c r="AA228" s="16" t="s">
        <v>166</v>
      </c>
      <c r="AB228" s="16">
        <v>2.6</v>
      </c>
      <c r="AC228" s="16" t="s">
        <v>5608</v>
      </c>
    </row>
    <row r="229" spans="1:29" ht="30" customHeight="1" x14ac:dyDescent="0.25">
      <c r="A229" s="76" t="s">
        <v>611</v>
      </c>
      <c r="B229" s="76" t="s">
        <v>262</v>
      </c>
      <c r="C229" s="76" t="s">
        <v>263</v>
      </c>
      <c r="D229" s="76" t="s">
        <v>4393</v>
      </c>
      <c r="E229" s="76" t="s">
        <v>5580</v>
      </c>
      <c r="F229" s="71" t="s">
        <v>5609</v>
      </c>
      <c r="G229" s="77">
        <v>38.439495000000001</v>
      </c>
      <c r="H229" s="77">
        <v>27.196238999999998</v>
      </c>
      <c r="I229" s="76" t="s">
        <v>4395</v>
      </c>
      <c r="J229" s="78">
        <v>60</v>
      </c>
      <c r="K229" s="76" t="s">
        <v>4396</v>
      </c>
      <c r="L229" s="76"/>
      <c r="M229" s="79">
        <v>46229</v>
      </c>
      <c r="N229" s="76" t="s">
        <v>5610</v>
      </c>
      <c r="O229" s="80" t="s">
        <v>4398</v>
      </c>
      <c r="P229" s="16">
        <v>8.1999999999999993</v>
      </c>
      <c r="Q229" s="16" t="s">
        <v>266</v>
      </c>
      <c r="R229" s="16">
        <v>2.6</v>
      </c>
      <c r="S229" s="16" t="s">
        <v>1294</v>
      </c>
      <c r="T229" s="16" t="s">
        <v>5611</v>
      </c>
      <c r="U229" s="16" t="s">
        <v>263</v>
      </c>
      <c r="V229" s="16">
        <v>0.2</v>
      </c>
      <c r="W229" s="16" t="s">
        <v>5612</v>
      </c>
      <c r="X229" s="16" t="s">
        <v>258</v>
      </c>
      <c r="Y229" s="16">
        <v>1</v>
      </c>
      <c r="Z229" s="16" t="s">
        <v>5613</v>
      </c>
      <c r="AA229" s="16" t="s">
        <v>231</v>
      </c>
      <c r="AB229" s="16">
        <v>2.8</v>
      </c>
      <c r="AC229" s="16" t="s">
        <v>5614</v>
      </c>
    </row>
    <row r="230" spans="1:29" ht="30" customHeight="1" x14ac:dyDescent="0.25">
      <c r="A230" s="76" t="s">
        <v>612</v>
      </c>
      <c r="B230" s="76" t="s">
        <v>262</v>
      </c>
      <c r="C230" s="76" t="s">
        <v>263</v>
      </c>
      <c r="D230" s="76" t="s">
        <v>4393</v>
      </c>
      <c r="E230" s="76" t="s">
        <v>5580</v>
      </c>
      <c r="F230" s="71">
        <v>0</v>
      </c>
      <c r="G230" s="77">
        <v>38.49</v>
      </c>
      <c r="H230" s="77">
        <v>27.094000000000001</v>
      </c>
      <c r="I230" s="76" t="s">
        <v>4395</v>
      </c>
      <c r="J230" s="78">
        <v>60</v>
      </c>
      <c r="K230" s="76" t="s">
        <v>4396</v>
      </c>
      <c r="L230" s="76"/>
      <c r="M230" s="79">
        <v>46229</v>
      </c>
      <c r="N230" s="76" t="s">
        <v>4397</v>
      </c>
      <c r="O230" s="80" t="s">
        <v>4398</v>
      </c>
      <c r="P230" s="16">
        <v>2.4</v>
      </c>
      <c r="Q230" s="16" t="s">
        <v>261</v>
      </c>
      <c r="R230" s="16">
        <v>1.9</v>
      </c>
      <c r="S230" s="16" t="s">
        <v>1294</v>
      </c>
      <c r="T230" s="16" t="s">
        <v>5615</v>
      </c>
      <c r="U230" s="16" t="s">
        <v>261</v>
      </c>
      <c r="V230" s="16">
        <v>1.9</v>
      </c>
      <c r="W230" s="16" t="s">
        <v>5616</v>
      </c>
      <c r="X230" s="16" t="s">
        <v>214</v>
      </c>
      <c r="Y230" s="16">
        <v>2.4</v>
      </c>
      <c r="Z230" s="16" t="s">
        <v>5615</v>
      </c>
      <c r="AA230" s="16" t="s">
        <v>166</v>
      </c>
      <c r="AB230" s="16">
        <v>2.5</v>
      </c>
      <c r="AC230" s="16" t="s">
        <v>5617</v>
      </c>
    </row>
    <row r="231" spans="1:29" ht="30" customHeight="1" x14ac:dyDescent="0.25">
      <c r="A231" s="76" t="s">
        <v>613</v>
      </c>
      <c r="B231" s="76" t="s">
        <v>262</v>
      </c>
      <c r="C231" s="76" t="s">
        <v>263</v>
      </c>
      <c r="D231" s="76" t="s">
        <v>4393</v>
      </c>
      <c r="E231" s="76" t="s">
        <v>5580</v>
      </c>
      <c r="F231" s="71" t="s">
        <v>5618</v>
      </c>
      <c r="G231" s="77">
        <v>38.43703</v>
      </c>
      <c r="H231" s="77">
        <v>27.183195000000001</v>
      </c>
      <c r="I231" s="76" t="s">
        <v>4395</v>
      </c>
      <c r="J231" s="78">
        <v>60</v>
      </c>
      <c r="K231" s="76" t="s">
        <v>4396</v>
      </c>
      <c r="L231" s="76"/>
      <c r="M231" s="79">
        <v>46229</v>
      </c>
      <c r="N231" s="76" t="s">
        <v>5619</v>
      </c>
      <c r="O231" s="80" t="s">
        <v>4398</v>
      </c>
      <c r="P231" s="16">
        <v>15.4</v>
      </c>
      <c r="Q231" s="16" t="s">
        <v>261</v>
      </c>
      <c r="R231" s="16">
        <v>1.9</v>
      </c>
      <c r="S231" s="16" t="s">
        <v>1294</v>
      </c>
      <c r="T231" s="16" t="s">
        <v>5620</v>
      </c>
      <c r="U231" s="16" t="s">
        <v>263</v>
      </c>
      <c r="V231" s="16">
        <v>1.1000000000000001</v>
      </c>
      <c r="W231" s="16" t="s">
        <v>5621</v>
      </c>
      <c r="X231" s="16" t="s">
        <v>258</v>
      </c>
      <c r="Y231" s="16">
        <v>2.1</v>
      </c>
      <c r="Z231" s="16" t="s">
        <v>5622</v>
      </c>
      <c r="AA231" s="16" t="s">
        <v>217</v>
      </c>
      <c r="AB231" s="16">
        <v>2.8</v>
      </c>
      <c r="AC231" s="16" t="s">
        <v>5623</v>
      </c>
    </row>
    <row r="232" spans="1:29" ht="30" customHeight="1" x14ac:dyDescent="0.25">
      <c r="A232" s="76" t="s">
        <v>614</v>
      </c>
      <c r="B232" s="76" t="s">
        <v>262</v>
      </c>
      <c r="C232" s="76" t="s">
        <v>263</v>
      </c>
      <c r="D232" s="76" t="s">
        <v>4393</v>
      </c>
      <c r="E232" s="76" t="s">
        <v>5580</v>
      </c>
      <c r="F232" s="71" t="s">
        <v>5624</v>
      </c>
      <c r="G232" s="77">
        <v>38.494</v>
      </c>
      <c r="H232" s="77">
        <v>27.103999999999999</v>
      </c>
      <c r="I232" s="76" t="s">
        <v>4395</v>
      </c>
      <c r="J232" s="78">
        <v>60</v>
      </c>
      <c r="K232" s="76" t="s">
        <v>4396</v>
      </c>
      <c r="L232" s="76"/>
      <c r="M232" s="79">
        <v>46229</v>
      </c>
      <c r="N232" s="76" t="s">
        <v>4397</v>
      </c>
      <c r="O232" s="80" t="s">
        <v>4398</v>
      </c>
      <c r="P232" s="16">
        <v>6.2</v>
      </c>
      <c r="Q232" s="16" t="s">
        <v>214</v>
      </c>
      <c r="R232" s="16">
        <v>2.2999999999999998</v>
      </c>
      <c r="S232" s="16" t="s">
        <v>1294</v>
      </c>
      <c r="T232" s="16" t="s">
        <v>5625</v>
      </c>
      <c r="U232" s="16" t="s">
        <v>214</v>
      </c>
      <c r="V232" s="16">
        <v>2.2999999999999998</v>
      </c>
      <c r="W232" s="16" t="s">
        <v>5626</v>
      </c>
      <c r="X232" s="16" t="s">
        <v>166</v>
      </c>
      <c r="Y232" s="16">
        <v>2.7</v>
      </c>
      <c r="Z232" s="16" t="s">
        <v>5627</v>
      </c>
      <c r="AA232" s="16" t="s">
        <v>157</v>
      </c>
      <c r="AB232" s="16">
        <v>2.8</v>
      </c>
      <c r="AC232" s="16" t="s">
        <v>5628</v>
      </c>
    </row>
    <row r="233" spans="1:29" ht="30" customHeight="1" x14ac:dyDescent="0.25">
      <c r="A233" s="76" t="s">
        <v>615</v>
      </c>
      <c r="B233" s="76" t="s">
        <v>216</v>
      </c>
      <c r="C233" s="76" t="s">
        <v>217</v>
      </c>
      <c r="D233" s="76" t="s">
        <v>5157</v>
      </c>
      <c r="E233" s="76" t="s">
        <v>5629</v>
      </c>
      <c r="F233" s="71" t="s">
        <v>5630</v>
      </c>
      <c r="G233" s="77">
        <v>38.478282</v>
      </c>
      <c r="H233" s="77">
        <v>27.235643</v>
      </c>
      <c r="I233" s="76" t="s">
        <v>4395</v>
      </c>
      <c r="J233" s="78">
        <v>60</v>
      </c>
      <c r="K233" s="76" t="s">
        <v>4396</v>
      </c>
      <c r="L233" s="76"/>
      <c r="M233" s="79">
        <v>46229</v>
      </c>
      <c r="N233" s="76" t="s">
        <v>5631</v>
      </c>
      <c r="O233" s="80" t="s">
        <v>4398</v>
      </c>
      <c r="P233" s="16">
        <v>17.5</v>
      </c>
      <c r="Q233" s="16" t="s">
        <v>142</v>
      </c>
      <c r="R233" s="16">
        <v>23.4</v>
      </c>
      <c r="S233" s="16" t="s">
        <v>1294</v>
      </c>
      <c r="T233" s="16" t="s">
        <v>5632</v>
      </c>
      <c r="U233" s="16" t="s">
        <v>231</v>
      </c>
      <c r="V233" s="16">
        <v>3.9</v>
      </c>
      <c r="W233" s="16" t="s">
        <v>5633</v>
      </c>
      <c r="X233" s="16" t="s">
        <v>217</v>
      </c>
      <c r="Y233" s="16">
        <v>5</v>
      </c>
      <c r="Z233" s="16" t="s">
        <v>5634</v>
      </c>
      <c r="AA233" s="16" t="s">
        <v>258</v>
      </c>
      <c r="AB233" s="16">
        <v>5.3</v>
      </c>
      <c r="AC233" s="16" t="s">
        <v>5635</v>
      </c>
    </row>
    <row r="234" spans="1:29" ht="30" customHeight="1" x14ac:dyDescent="0.25">
      <c r="A234" s="76" t="s">
        <v>617</v>
      </c>
      <c r="B234" s="76" t="s">
        <v>216</v>
      </c>
      <c r="C234" s="76" t="s">
        <v>217</v>
      </c>
      <c r="D234" s="76" t="s">
        <v>5157</v>
      </c>
      <c r="E234" s="76" t="s">
        <v>5629</v>
      </c>
      <c r="F234" s="71">
        <v>0</v>
      </c>
      <c r="G234" s="77">
        <v>37.893000000000001</v>
      </c>
      <c r="H234" s="77">
        <v>28.123000000000001</v>
      </c>
      <c r="I234" s="76" t="s">
        <v>4395</v>
      </c>
      <c r="J234" s="78">
        <v>60</v>
      </c>
      <c r="K234" s="76" t="s">
        <v>4396</v>
      </c>
      <c r="L234" s="76"/>
      <c r="M234" s="79">
        <v>46229</v>
      </c>
      <c r="N234" s="76" t="s">
        <v>4397</v>
      </c>
      <c r="O234" s="80" t="s">
        <v>4398</v>
      </c>
      <c r="P234" s="16">
        <v>117.4</v>
      </c>
      <c r="Q234" s="16" t="s">
        <v>142</v>
      </c>
      <c r="R234" s="16">
        <v>25</v>
      </c>
      <c r="S234" s="16" t="s">
        <v>1294</v>
      </c>
      <c r="T234" s="16" t="s">
        <v>5636</v>
      </c>
      <c r="U234" s="16" t="s">
        <v>142</v>
      </c>
      <c r="V234" s="16">
        <v>25</v>
      </c>
      <c r="W234" s="16" t="s">
        <v>5637</v>
      </c>
      <c r="X234" s="16" t="s">
        <v>139</v>
      </c>
      <c r="Y234" s="16">
        <v>25.9</v>
      </c>
      <c r="Z234" s="16" t="s">
        <v>5638</v>
      </c>
      <c r="AA234" s="16" t="s">
        <v>136</v>
      </c>
      <c r="AB234" s="16">
        <v>26.5</v>
      </c>
      <c r="AC234" s="16" t="s">
        <v>5639</v>
      </c>
    </row>
    <row r="235" spans="1:29" ht="30" customHeight="1" x14ac:dyDescent="0.25">
      <c r="A235" s="76" t="s">
        <v>618</v>
      </c>
      <c r="B235" s="76" t="s">
        <v>216</v>
      </c>
      <c r="C235" s="76" t="s">
        <v>217</v>
      </c>
      <c r="D235" s="76" t="s">
        <v>5157</v>
      </c>
      <c r="E235" s="76" t="s">
        <v>5629</v>
      </c>
      <c r="F235" s="71" t="s">
        <v>5640</v>
      </c>
      <c r="G235" s="77">
        <v>38.474522</v>
      </c>
      <c r="H235" s="77">
        <v>27.174268000000001</v>
      </c>
      <c r="I235" s="76" t="s">
        <v>4395</v>
      </c>
      <c r="J235" s="78">
        <v>60</v>
      </c>
      <c r="K235" s="76" t="s">
        <v>4396</v>
      </c>
      <c r="L235" s="76"/>
      <c r="M235" s="79">
        <v>46229</v>
      </c>
      <c r="N235" s="76" t="s">
        <v>5641</v>
      </c>
      <c r="O235" s="80" t="s">
        <v>4398</v>
      </c>
      <c r="P235" s="16">
        <v>12.6</v>
      </c>
      <c r="Q235" s="16" t="s">
        <v>142</v>
      </c>
      <c r="R235" s="16">
        <v>23.4</v>
      </c>
      <c r="S235" s="16" t="s">
        <v>1294</v>
      </c>
      <c r="T235" s="16" t="s">
        <v>5642</v>
      </c>
      <c r="U235" s="16" t="s">
        <v>217</v>
      </c>
      <c r="V235" s="16">
        <v>1.5</v>
      </c>
      <c r="W235" s="16" t="s">
        <v>5643</v>
      </c>
      <c r="X235" s="16" t="s">
        <v>231</v>
      </c>
      <c r="Y235" s="16">
        <v>2.1</v>
      </c>
      <c r="Z235" s="16" t="s">
        <v>5644</v>
      </c>
      <c r="AA235" s="16" t="s">
        <v>199</v>
      </c>
      <c r="AB235" s="16">
        <v>3.3</v>
      </c>
      <c r="AC235" s="16" t="s">
        <v>5645</v>
      </c>
    </row>
    <row r="236" spans="1:29" ht="30" customHeight="1" x14ac:dyDescent="0.25">
      <c r="A236" s="76" t="s">
        <v>619</v>
      </c>
      <c r="B236" s="76" t="s">
        <v>216</v>
      </c>
      <c r="C236" s="76" t="s">
        <v>217</v>
      </c>
      <c r="D236" s="76" t="s">
        <v>5157</v>
      </c>
      <c r="E236" s="76" t="s">
        <v>5629</v>
      </c>
      <c r="F236" s="71" t="s">
        <v>5646</v>
      </c>
      <c r="G236" s="77">
        <v>38.469071999999997</v>
      </c>
      <c r="H236" s="77">
        <v>27.165088000000001</v>
      </c>
      <c r="I236" s="76" t="s">
        <v>4395</v>
      </c>
      <c r="J236" s="78">
        <v>60</v>
      </c>
      <c r="K236" s="76" t="s">
        <v>4396</v>
      </c>
      <c r="L236" s="76"/>
      <c r="M236" s="79">
        <v>46229</v>
      </c>
      <c r="N236" s="76" t="s">
        <v>5647</v>
      </c>
      <c r="O236" s="80" t="s">
        <v>4398</v>
      </c>
      <c r="P236" s="16">
        <v>12.2</v>
      </c>
      <c r="Q236" s="16" t="s">
        <v>142</v>
      </c>
      <c r="R236" s="16">
        <v>25</v>
      </c>
      <c r="S236" s="16" t="s">
        <v>1294</v>
      </c>
      <c r="T236" s="16" t="s">
        <v>5648</v>
      </c>
      <c r="U236" s="16" t="s">
        <v>217</v>
      </c>
      <c r="V236" s="16">
        <v>1.7</v>
      </c>
      <c r="W236" s="16" t="s">
        <v>5649</v>
      </c>
      <c r="X236" s="16" t="s">
        <v>199</v>
      </c>
      <c r="Y236" s="16">
        <v>2.4</v>
      </c>
      <c r="Z236" s="16" t="s">
        <v>5650</v>
      </c>
      <c r="AA236" s="16" t="s">
        <v>231</v>
      </c>
      <c r="AB236" s="16">
        <v>2.6</v>
      </c>
      <c r="AC236" s="16" t="s">
        <v>5651</v>
      </c>
    </row>
    <row r="237" spans="1:29" ht="30" customHeight="1" x14ac:dyDescent="0.25">
      <c r="A237" s="76" t="s">
        <v>620</v>
      </c>
      <c r="B237" s="76" t="s">
        <v>216</v>
      </c>
      <c r="C237" s="76" t="s">
        <v>217</v>
      </c>
      <c r="D237" s="76" t="s">
        <v>5157</v>
      </c>
      <c r="E237" s="76" t="s">
        <v>5629</v>
      </c>
      <c r="F237" s="71" t="s">
        <v>5652</v>
      </c>
      <c r="G237" s="77">
        <v>38.455551</v>
      </c>
      <c r="H237" s="77">
        <v>27.189705</v>
      </c>
      <c r="I237" s="76" t="s">
        <v>4395</v>
      </c>
      <c r="J237" s="78">
        <v>60</v>
      </c>
      <c r="K237" s="76" t="s">
        <v>4396</v>
      </c>
      <c r="L237" s="76"/>
      <c r="M237" s="79">
        <v>46229</v>
      </c>
      <c r="N237" s="76" t="s">
        <v>5653</v>
      </c>
      <c r="O237" s="80" t="s">
        <v>4398</v>
      </c>
      <c r="P237" s="16">
        <v>14.8</v>
      </c>
      <c r="Q237" s="16" t="s">
        <v>142</v>
      </c>
      <c r="R237" s="16">
        <v>25</v>
      </c>
      <c r="S237" s="16" t="s">
        <v>1294</v>
      </c>
      <c r="T237" s="16" t="s">
        <v>5654</v>
      </c>
      <c r="U237" s="16" t="s">
        <v>217</v>
      </c>
      <c r="V237" s="16">
        <v>1</v>
      </c>
      <c r="W237" s="16" t="s">
        <v>5655</v>
      </c>
      <c r="X237" s="16" t="s">
        <v>231</v>
      </c>
      <c r="Y237" s="16">
        <v>1.1000000000000001</v>
      </c>
      <c r="Z237" s="16" t="s">
        <v>5656</v>
      </c>
      <c r="AA237" s="16" t="s">
        <v>263</v>
      </c>
      <c r="AB237" s="16">
        <v>2</v>
      </c>
      <c r="AC237" s="16" t="s">
        <v>5657</v>
      </c>
    </row>
    <row r="238" spans="1:29" ht="30" customHeight="1" x14ac:dyDescent="0.25">
      <c r="A238" s="76" t="s">
        <v>621</v>
      </c>
      <c r="B238" s="76" t="s">
        <v>216</v>
      </c>
      <c r="C238" s="76" t="s">
        <v>217</v>
      </c>
      <c r="D238" s="76" t="s">
        <v>5157</v>
      </c>
      <c r="E238" s="76" t="s">
        <v>5629</v>
      </c>
      <c r="F238" s="71" t="s">
        <v>5658</v>
      </c>
      <c r="G238" s="77">
        <v>38.478177000000002</v>
      </c>
      <c r="H238" s="77">
        <v>27.128484</v>
      </c>
      <c r="I238" s="76" t="s">
        <v>4395</v>
      </c>
      <c r="J238" s="78">
        <v>60</v>
      </c>
      <c r="K238" s="76" t="s">
        <v>4396</v>
      </c>
      <c r="L238" s="76"/>
      <c r="M238" s="79">
        <v>46229</v>
      </c>
      <c r="N238" s="76" t="s">
        <v>5659</v>
      </c>
      <c r="O238" s="80" t="s">
        <v>4398</v>
      </c>
      <c r="P238" s="16">
        <v>8.9</v>
      </c>
      <c r="Q238" s="16" t="s">
        <v>142</v>
      </c>
      <c r="R238" s="16">
        <v>23.3</v>
      </c>
      <c r="S238" s="16" t="s">
        <v>1294</v>
      </c>
      <c r="T238" s="16" t="s">
        <v>5660</v>
      </c>
      <c r="U238" s="16" t="s">
        <v>157</v>
      </c>
      <c r="V238" s="16">
        <v>1.2</v>
      </c>
      <c r="W238" s="16" t="s">
        <v>5661</v>
      </c>
      <c r="X238" s="16" t="s">
        <v>199</v>
      </c>
      <c r="Y238" s="16">
        <v>1.2</v>
      </c>
      <c r="Z238" s="16" t="s">
        <v>5662</v>
      </c>
      <c r="AA238" s="16" t="s">
        <v>214</v>
      </c>
      <c r="AB238" s="16">
        <v>1.3</v>
      </c>
      <c r="AC238" s="16" t="s">
        <v>5663</v>
      </c>
    </row>
    <row r="239" spans="1:29" ht="30" customHeight="1" x14ac:dyDescent="0.25">
      <c r="A239" s="76" t="s">
        <v>622</v>
      </c>
      <c r="B239" s="76" t="s">
        <v>216</v>
      </c>
      <c r="C239" s="76" t="s">
        <v>217</v>
      </c>
      <c r="D239" s="76" t="s">
        <v>5157</v>
      </c>
      <c r="E239" s="76" t="s">
        <v>5629</v>
      </c>
      <c r="F239" s="71" t="s">
        <v>5664</v>
      </c>
      <c r="G239" s="77">
        <v>37.892000000000003</v>
      </c>
      <c r="H239" s="77">
        <v>28.120999999999999</v>
      </c>
      <c r="I239" s="76" t="s">
        <v>4395</v>
      </c>
      <c r="J239" s="78">
        <v>60</v>
      </c>
      <c r="K239" s="76" t="s">
        <v>4396</v>
      </c>
      <c r="L239" s="76"/>
      <c r="M239" s="79">
        <v>46229</v>
      </c>
      <c r="N239" s="76" t="s">
        <v>4397</v>
      </c>
      <c r="O239" s="80" t="s">
        <v>4398</v>
      </c>
      <c r="P239" s="16">
        <v>117.4</v>
      </c>
      <c r="Q239" s="16" t="s">
        <v>142</v>
      </c>
      <c r="R239" s="16">
        <v>24.8</v>
      </c>
      <c r="S239" s="16" t="s">
        <v>1294</v>
      </c>
      <c r="T239" s="16" t="s">
        <v>5665</v>
      </c>
      <c r="U239" s="16" t="s">
        <v>142</v>
      </c>
      <c r="V239" s="16">
        <v>24.8</v>
      </c>
      <c r="W239" s="16" t="s">
        <v>5666</v>
      </c>
      <c r="X239" s="16" t="s">
        <v>139</v>
      </c>
      <c r="Y239" s="16">
        <v>25.7</v>
      </c>
      <c r="Z239" s="16" t="s">
        <v>5667</v>
      </c>
      <c r="AA239" s="16" t="s">
        <v>136</v>
      </c>
      <c r="AB239" s="16">
        <v>26.3</v>
      </c>
      <c r="AC239" s="16" t="s">
        <v>5668</v>
      </c>
    </row>
    <row r="240" spans="1:29" ht="30" customHeight="1" x14ac:dyDescent="0.25">
      <c r="A240" s="76" t="s">
        <v>623</v>
      </c>
      <c r="B240" s="76" t="s">
        <v>216</v>
      </c>
      <c r="C240" s="76" t="s">
        <v>217</v>
      </c>
      <c r="D240" s="76" t="s">
        <v>5157</v>
      </c>
      <c r="E240" s="76" t="s">
        <v>5629</v>
      </c>
      <c r="F240" s="71" t="s">
        <v>5669</v>
      </c>
      <c r="G240" s="77">
        <v>38.461005</v>
      </c>
      <c r="H240" s="77">
        <v>27.181657000000001</v>
      </c>
      <c r="I240" s="76" t="s">
        <v>4395</v>
      </c>
      <c r="J240" s="78">
        <v>60</v>
      </c>
      <c r="K240" s="76" t="s">
        <v>4396</v>
      </c>
      <c r="L240" s="76"/>
      <c r="M240" s="79">
        <v>46229</v>
      </c>
      <c r="N240" s="76" t="s">
        <v>5670</v>
      </c>
      <c r="O240" s="80" t="s">
        <v>4398</v>
      </c>
      <c r="P240" s="16">
        <v>13.9</v>
      </c>
      <c r="Q240" s="16" t="s">
        <v>142</v>
      </c>
      <c r="R240" s="16">
        <v>23.2</v>
      </c>
      <c r="S240" s="16" t="s">
        <v>1294</v>
      </c>
      <c r="T240" s="16" t="s">
        <v>5671</v>
      </c>
      <c r="U240" s="16" t="s">
        <v>217</v>
      </c>
      <c r="V240" s="16">
        <v>0.2</v>
      </c>
      <c r="W240" s="16" t="s">
        <v>5672</v>
      </c>
      <c r="X240" s="16" t="s">
        <v>231</v>
      </c>
      <c r="Y240" s="16">
        <v>1.2</v>
      </c>
      <c r="Z240" s="16" t="s">
        <v>5673</v>
      </c>
      <c r="AA240" s="16" t="s">
        <v>263</v>
      </c>
      <c r="AB240" s="16">
        <v>2.8</v>
      </c>
      <c r="AC240" s="16" t="s">
        <v>5674</v>
      </c>
    </row>
    <row r="241" spans="1:29" ht="30" customHeight="1" x14ac:dyDescent="0.25">
      <c r="A241" s="76" t="s">
        <v>624</v>
      </c>
      <c r="B241" s="76" t="s">
        <v>216</v>
      </c>
      <c r="C241" s="76" t="s">
        <v>217</v>
      </c>
      <c r="D241" s="76" t="s">
        <v>5157</v>
      </c>
      <c r="E241" s="76" t="s">
        <v>5629</v>
      </c>
      <c r="F241" s="71" t="s">
        <v>5675</v>
      </c>
      <c r="G241" s="77">
        <v>38.471702999999998</v>
      </c>
      <c r="H241" s="77">
        <v>27.169874</v>
      </c>
      <c r="I241" s="76" t="s">
        <v>4395</v>
      </c>
      <c r="J241" s="78">
        <v>60</v>
      </c>
      <c r="K241" s="76" t="s">
        <v>4396</v>
      </c>
      <c r="L241" s="76"/>
      <c r="M241" s="79">
        <v>46229</v>
      </c>
      <c r="N241" s="76" t="s">
        <v>5676</v>
      </c>
      <c r="O241" s="80" t="s">
        <v>4398</v>
      </c>
      <c r="P241" s="16">
        <v>12.4</v>
      </c>
      <c r="Q241" s="16" t="s">
        <v>142</v>
      </c>
      <c r="R241" s="16">
        <v>24.9</v>
      </c>
      <c r="S241" s="16" t="s">
        <v>1294</v>
      </c>
      <c r="T241" s="16" t="s">
        <v>5677</v>
      </c>
      <c r="U241" s="16" t="s">
        <v>217</v>
      </c>
      <c r="V241" s="16">
        <v>1.5</v>
      </c>
      <c r="W241" s="16" t="s">
        <v>5678</v>
      </c>
      <c r="X241" s="16" t="s">
        <v>231</v>
      </c>
      <c r="Y241" s="16">
        <v>2.2999999999999998</v>
      </c>
      <c r="Z241" s="16" t="s">
        <v>5679</v>
      </c>
      <c r="AA241" s="16" t="s">
        <v>199</v>
      </c>
      <c r="AB241" s="16">
        <v>2.9</v>
      </c>
      <c r="AC241" s="16" t="s">
        <v>5680</v>
      </c>
    </row>
    <row r="242" spans="1:29" ht="30" customHeight="1" x14ac:dyDescent="0.25">
      <c r="A242" s="76" t="s">
        <v>625</v>
      </c>
      <c r="B242" s="76" t="s">
        <v>216</v>
      </c>
      <c r="C242" s="76" t="s">
        <v>217</v>
      </c>
      <c r="D242" s="76" t="s">
        <v>5157</v>
      </c>
      <c r="E242" s="76" t="s">
        <v>5629</v>
      </c>
      <c r="F242" s="71" t="s">
        <v>5681</v>
      </c>
      <c r="G242" s="77">
        <v>38.457222999999999</v>
      </c>
      <c r="H242" s="77">
        <v>27.194911999999999</v>
      </c>
      <c r="I242" s="76" t="s">
        <v>4395</v>
      </c>
      <c r="J242" s="78">
        <v>60</v>
      </c>
      <c r="K242" s="76" t="s">
        <v>4396</v>
      </c>
      <c r="L242" s="76"/>
      <c r="M242" s="79">
        <v>46229</v>
      </c>
      <c r="N242" s="76" t="s">
        <v>5682</v>
      </c>
      <c r="O242" s="80" t="s">
        <v>4398</v>
      </c>
      <c r="P242" s="16">
        <v>15.1</v>
      </c>
      <c r="Q242" s="16" t="s">
        <v>142</v>
      </c>
      <c r="R242" s="16">
        <v>23.2</v>
      </c>
      <c r="S242" s="16" t="s">
        <v>1294</v>
      </c>
      <c r="T242" s="16" t="s">
        <v>5683</v>
      </c>
      <c r="U242" s="16" t="s">
        <v>231</v>
      </c>
      <c r="V242" s="16">
        <v>0.9</v>
      </c>
      <c r="W242" s="16" t="s">
        <v>5684</v>
      </c>
      <c r="X242" s="16" t="s">
        <v>217</v>
      </c>
      <c r="Y242" s="16">
        <v>1.2</v>
      </c>
      <c r="Z242" s="16" t="s">
        <v>5685</v>
      </c>
      <c r="AA242" s="16" t="s">
        <v>263</v>
      </c>
      <c r="AB242" s="16">
        <v>2.1</v>
      </c>
      <c r="AC242" s="16" t="s">
        <v>5686</v>
      </c>
    </row>
    <row r="243" spans="1:29" ht="30" customHeight="1" x14ac:dyDescent="0.25">
      <c r="A243" s="76" t="s">
        <v>626</v>
      </c>
      <c r="B243" s="76" t="s">
        <v>216</v>
      </c>
      <c r="C243" s="76" t="s">
        <v>217</v>
      </c>
      <c r="D243" s="76" t="s">
        <v>5157</v>
      </c>
      <c r="E243" s="76" t="s">
        <v>5629</v>
      </c>
      <c r="F243" s="71">
        <v>0</v>
      </c>
      <c r="G243" s="77">
        <v>37.89</v>
      </c>
      <c r="H243" s="77">
        <v>28.120999999999999</v>
      </c>
      <c r="I243" s="76" t="s">
        <v>4395</v>
      </c>
      <c r="J243" s="78">
        <v>60</v>
      </c>
      <c r="K243" s="76" t="s">
        <v>4396</v>
      </c>
      <c r="L243" s="76"/>
      <c r="M243" s="79">
        <v>46229</v>
      </c>
      <c r="N243" s="76" t="s">
        <v>4397</v>
      </c>
      <c r="O243" s="80" t="s">
        <v>4398</v>
      </c>
      <c r="P243" s="16">
        <v>117.5</v>
      </c>
      <c r="Q243" s="16" t="s">
        <v>142</v>
      </c>
      <c r="R243" s="16">
        <v>24.8</v>
      </c>
      <c r="S243" s="16" t="s">
        <v>1294</v>
      </c>
      <c r="T243" s="16" t="s">
        <v>5687</v>
      </c>
      <c r="U243" s="16" t="s">
        <v>142</v>
      </c>
      <c r="V243" s="16">
        <v>24.8</v>
      </c>
      <c r="W243" s="16" t="s">
        <v>5688</v>
      </c>
      <c r="X243" s="16" t="s">
        <v>139</v>
      </c>
      <c r="Y243" s="16">
        <v>25.7</v>
      </c>
      <c r="Z243" s="16" t="s">
        <v>5689</v>
      </c>
      <c r="AA243" s="16" t="s">
        <v>136</v>
      </c>
      <c r="AB243" s="16">
        <v>26.2</v>
      </c>
      <c r="AC243" s="16" t="s">
        <v>5690</v>
      </c>
    </row>
    <row r="244" spans="1:29" ht="30" customHeight="1" x14ac:dyDescent="0.25">
      <c r="A244" s="76" t="s">
        <v>627</v>
      </c>
      <c r="B244" s="76" t="s">
        <v>216</v>
      </c>
      <c r="C244" s="76" t="s">
        <v>217</v>
      </c>
      <c r="D244" s="76" t="s">
        <v>5157</v>
      </c>
      <c r="E244" s="76" t="s">
        <v>5629</v>
      </c>
      <c r="F244" s="71">
        <v>0</v>
      </c>
      <c r="G244" s="77">
        <v>37.875</v>
      </c>
      <c r="H244" s="77">
        <v>28.106000000000002</v>
      </c>
      <c r="I244" s="76" t="s">
        <v>4395</v>
      </c>
      <c r="J244" s="78">
        <v>60</v>
      </c>
      <c r="K244" s="76" t="s">
        <v>4396</v>
      </c>
      <c r="L244" s="76"/>
      <c r="M244" s="79">
        <v>46229</v>
      </c>
      <c r="N244" s="76" t="s">
        <v>4397</v>
      </c>
      <c r="O244" s="80" t="s">
        <v>4398</v>
      </c>
      <c r="P244" s="16">
        <v>117.5</v>
      </c>
      <c r="Q244" s="16" t="s">
        <v>142</v>
      </c>
      <c r="R244" s="16">
        <v>23.2</v>
      </c>
      <c r="S244" s="16" t="s">
        <v>1294</v>
      </c>
      <c r="T244" s="16" t="s">
        <v>5691</v>
      </c>
      <c r="U244" s="16" t="s">
        <v>142</v>
      </c>
      <c r="V244" s="16">
        <v>23.2</v>
      </c>
      <c r="W244" s="16" t="s">
        <v>5692</v>
      </c>
      <c r="X244" s="16" t="s">
        <v>139</v>
      </c>
      <c r="Y244" s="16">
        <v>24</v>
      </c>
      <c r="Z244" s="16" t="s">
        <v>5693</v>
      </c>
      <c r="AA244" s="16" t="s">
        <v>136</v>
      </c>
      <c r="AB244" s="16">
        <v>24.6</v>
      </c>
      <c r="AC244" s="16" t="s">
        <v>5694</v>
      </c>
    </row>
    <row r="245" spans="1:29" ht="30" customHeight="1" x14ac:dyDescent="0.25">
      <c r="A245" s="76" t="s">
        <v>628</v>
      </c>
      <c r="B245" s="76" t="s">
        <v>216</v>
      </c>
      <c r="C245" s="76" t="s">
        <v>217</v>
      </c>
      <c r="D245" s="76" t="s">
        <v>5157</v>
      </c>
      <c r="E245" s="76" t="s">
        <v>5629</v>
      </c>
      <c r="F245" s="71" t="s">
        <v>5695</v>
      </c>
      <c r="G245" s="77">
        <v>38.460231999999998</v>
      </c>
      <c r="H245" s="77">
        <v>27.197932000000002</v>
      </c>
      <c r="I245" s="76" t="s">
        <v>4395</v>
      </c>
      <c r="J245" s="78">
        <v>60</v>
      </c>
      <c r="K245" s="76" t="s">
        <v>4396</v>
      </c>
      <c r="L245" s="76"/>
      <c r="M245" s="79">
        <v>46229</v>
      </c>
      <c r="N245" s="76" t="s">
        <v>5696</v>
      </c>
      <c r="O245" s="80" t="s">
        <v>4398</v>
      </c>
      <c r="P245" s="16">
        <v>7.6</v>
      </c>
      <c r="Q245" s="16" t="s">
        <v>142</v>
      </c>
      <c r="R245" s="16">
        <v>24.8</v>
      </c>
      <c r="S245" s="16" t="s">
        <v>1294</v>
      </c>
      <c r="T245" s="16" t="s">
        <v>5697</v>
      </c>
      <c r="U245" s="16" t="s">
        <v>231</v>
      </c>
      <c r="V245" s="16">
        <v>0.6</v>
      </c>
      <c r="W245" s="16" t="s">
        <v>5698</v>
      </c>
      <c r="X245" s="16" t="s">
        <v>217</v>
      </c>
      <c r="Y245" s="16">
        <v>1.4</v>
      </c>
      <c r="Z245" s="16" t="s">
        <v>5699</v>
      </c>
      <c r="AA245" s="16" t="s">
        <v>263</v>
      </c>
      <c r="AB245" s="16">
        <v>2.5</v>
      </c>
      <c r="AC245" s="16" t="s">
        <v>5700</v>
      </c>
    </row>
    <row r="246" spans="1:29" ht="30" customHeight="1" x14ac:dyDescent="0.25">
      <c r="A246" s="76" t="s">
        <v>629</v>
      </c>
      <c r="B246" s="76" t="s">
        <v>216</v>
      </c>
      <c r="C246" s="76" t="s">
        <v>217</v>
      </c>
      <c r="D246" s="76" t="s">
        <v>5157</v>
      </c>
      <c r="E246" s="76" t="s">
        <v>5629</v>
      </c>
      <c r="F246" s="71" t="s">
        <v>5701</v>
      </c>
      <c r="G246" s="77">
        <v>38.443956999999997</v>
      </c>
      <c r="H246" s="77">
        <v>27.230186</v>
      </c>
      <c r="I246" s="76" t="s">
        <v>4395</v>
      </c>
      <c r="J246" s="78">
        <v>60</v>
      </c>
      <c r="K246" s="76" t="s">
        <v>4396</v>
      </c>
      <c r="L246" s="76"/>
      <c r="M246" s="79">
        <v>46229</v>
      </c>
      <c r="N246" s="76" t="s">
        <v>5702</v>
      </c>
      <c r="O246" s="80" t="s">
        <v>4398</v>
      </c>
      <c r="P246" s="16">
        <v>10.6</v>
      </c>
      <c r="Q246" s="16" t="s">
        <v>142</v>
      </c>
      <c r="R246" s="16">
        <v>23.2</v>
      </c>
      <c r="S246" s="16" t="s">
        <v>1294</v>
      </c>
      <c r="T246" s="16" t="s">
        <v>5703</v>
      </c>
      <c r="U246" s="16" t="s">
        <v>258</v>
      </c>
      <c r="V246" s="16">
        <v>2.2000000000000002</v>
      </c>
      <c r="W246" s="16" t="s">
        <v>5704</v>
      </c>
      <c r="X246" s="16" t="s">
        <v>263</v>
      </c>
      <c r="Y246" s="16">
        <v>3</v>
      </c>
      <c r="Z246" s="16" t="s">
        <v>5705</v>
      </c>
      <c r="AA246" s="16" t="s">
        <v>231</v>
      </c>
      <c r="AB246" s="16">
        <v>3.9</v>
      </c>
      <c r="AC246" s="16" t="s">
        <v>5706</v>
      </c>
    </row>
    <row r="247" spans="1:29" ht="30" customHeight="1" x14ac:dyDescent="0.25">
      <c r="A247" s="76" t="s">
        <v>630</v>
      </c>
      <c r="B247" s="76" t="s">
        <v>216</v>
      </c>
      <c r="C247" s="76" t="s">
        <v>217</v>
      </c>
      <c r="D247" s="76" t="s">
        <v>5157</v>
      </c>
      <c r="E247" s="76" t="s">
        <v>5629</v>
      </c>
      <c r="F247" s="71" t="s">
        <v>5707</v>
      </c>
      <c r="G247" s="77">
        <v>38.410761999999998</v>
      </c>
      <c r="H247" s="77">
        <v>27.176981000000001</v>
      </c>
      <c r="I247" s="76" t="s">
        <v>4395</v>
      </c>
      <c r="J247" s="78">
        <v>60</v>
      </c>
      <c r="K247" s="76" t="s">
        <v>4396</v>
      </c>
      <c r="L247" s="76"/>
      <c r="M247" s="79">
        <v>46229</v>
      </c>
      <c r="N247" s="76" t="s">
        <v>5708</v>
      </c>
      <c r="O247" s="80" t="s">
        <v>4398</v>
      </c>
      <c r="P247" s="16">
        <v>8.3000000000000007</v>
      </c>
      <c r="Q247" s="16" t="s">
        <v>142</v>
      </c>
      <c r="R247" s="16">
        <v>24.7</v>
      </c>
      <c r="S247" s="16" t="s">
        <v>1294</v>
      </c>
      <c r="T247" s="16" t="s">
        <v>5709</v>
      </c>
      <c r="U247" s="16" t="s">
        <v>202</v>
      </c>
      <c r="V247" s="16">
        <v>0.8</v>
      </c>
      <c r="W247" s="16" t="s">
        <v>5710</v>
      </c>
      <c r="X247" s="16" t="s">
        <v>277</v>
      </c>
      <c r="Y247" s="16">
        <v>2.2999999999999998</v>
      </c>
      <c r="Z247" s="16" t="s">
        <v>5711</v>
      </c>
      <c r="AA247" s="16" t="s">
        <v>284</v>
      </c>
      <c r="AB247" s="16">
        <v>3.1</v>
      </c>
      <c r="AC247" s="16" t="s">
        <v>5712</v>
      </c>
    </row>
    <row r="248" spans="1:29" ht="30" customHeight="1" x14ac:dyDescent="0.25">
      <c r="A248" s="76" t="s">
        <v>631</v>
      </c>
      <c r="B248" s="76" t="s">
        <v>230</v>
      </c>
      <c r="C248" s="76" t="s">
        <v>231</v>
      </c>
      <c r="D248" s="76" t="s">
        <v>4393</v>
      </c>
      <c r="E248" s="76" t="s">
        <v>5713</v>
      </c>
      <c r="F248" s="71" t="s">
        <v>5714</v>
      </c>
      <c r="G248" s="77">
        <v>38.467191999999997</v>
      </c>
      <c r="H248" s="77">
        <v>27.121842000000001</v>
      </c>
      <c r="I248" s="76" t="s">
        <v>4395</v>
      </c>
      <c r="J248" s="78">
        <v>60</v>
      </c>
      <c r="K248" s="76" t="s">
        <v>4396</v>
      </c>
      <c r="L248" s="76"/>
      <c r="M248" s="79">
        <v>46229</v>
      </c>
      <c r="N248" s="76" t="s">
        <v>5715</v>
      </c>
      <c r="O248" s="80" t="s">
        <v>4398</v>
      </c>
      <c r="P248" s="16">
        <v>0.9</v>
      </c>
      <c r="Q248" s="16" t="s">
        <v>261</v>
      </c>
      <c r="R248" s="16">
        <v>0.8</v>
      </c>
      <c r="S248" s="16" t="s">
        <v>1294</v>
      </c>
      <c r="T248" s="16" t="s">
        <v>5716</v>
      </c>
      <c r="U248" s="16" t="s">
        <v>157</v>
      </c>
      <c r="V248" s="16">
        <v>0.6</v>
      </c>
      <c r="W248" s="16" t="s">
        <v>5717</v>
      </c>
      <c r="X248" s="16" t="s">
        <v>211</v>
      </c>
      <c r="Y248" s="16">
        <v>0.9</v>
      </c>
      <c r="Z248" s="16" t="s">
        <v>5716</v>
      </c>
      <c r="AA248" s="16" t="s">
        <v>214</v>
      </c>
      <c r="AB248" s="16">
        <v>1.1000000000000001</v>
      </c>
      <c r="AC248" s="16" t="s">
        <v>5718</v>
      </c>
    </row>
    <row r="249" spans="1:29" ht="30" customHeight="1" x14ac:dyDescent="0.25">
      <c r="A249" s="76" t="s">
        <v>634</v>
      </c>
      <c r="B249" s="76" t="s">
        <v>230</v>
      </c>
      <c r="C249" s="76" t="s">
        <v>231</v>
      </c>
      <c r="D249" s="76" t="s">
        <v>4393</v>
      </c>
      <c r="E249" s="76" t="s">
        <v>5713</v>
      </c>
      <c r="F249" s="71" t="s">
        <v>5719</v>
      </c>
      <c r="G249" s="77">
        <v>38.465969000000001</v>
      </c>
      <c r="H249" s="77">
        <v>27.200721000000001</v>
      </c>
      <c r="I249" s="76" t="s">
        <v>4395</v>
      </c>
      <c r="J249" s="78">
        <v>60</v>
      </c>
      <c r="K249" s="76" t="s">
        <v>4396</v>
      </c>
      <c r="L249" s="76"/>
      <c r="M249" s="79">
        <v>46229</v>
      </c>
      <c r="N249" s="76" t="s">
        <v>5720</v>
      </c>
      <c r="O249" s="80" t="s">
        <v>4398</v>
      </c>
      <c r="P249" s="16">
        <v>7.8</v>
      </c>
      <c r="Q249" s="16" t="s">
        <v>261</v>
      </c>
      <c r="R249" s="16">
        <v>2.5</v>
      </c>
      <c r="S249" s="16" t="s">
        <v>1294</v>
      </c>
      <c r="T249" s="16" t="s">
        <v>5721</v>
      </c>
      <c r="U249" s="16" t="s">
        <v>231</v>
      </c>
      <c r="V249" s="16">
        <v>0.5</v>
      </c>
      <c r="W249" s="16" t="s">
        <v>5722</v>
      </c>
      <c r="X249" s="16" t="s">
        <v>217</v>
      </c>
      <c r="Y249" s="16">
        <v>1.6</v>
      </c>
      <c r="Z249" s="16" t="s">
        <v>5723</v>
      </c>
      <c r="AA249" s="16" t="s">
        <v>263</v>
      </c>
      <c r="AB249" s="16">
        <v>3.1</v>
      </c>
      <c r="AC249" s="16" t="s">
        <v>5724</v>
      </c>
    </row>
    <row r="250" spans="1:29" ht="30" customHeight="1" x14ac:dyDescent="0.25">
      <c r="A250" s="76" t="s">
        <v>636</v>
      </c>
      <c r="B250" s="76" t="s">
        <v>230</v>
      </c>
      <c r="C250" s="76" t="s">
        <v>231</v>
      </c>
      <c r="D250" s="76" t="s">
        <v>4393</v>
      </c>
      <c r="E250" s="76" t="s">
        <v>5713</v>
      </c>
      <c r="F250" s="71" t="s">
        <v>5725</v>
      </c>
      <c r="G250" s="77">
        <v>38.473497999999999</v>
      </c>
      <c r="H250" s="77">
        <v>27.176701999999999</v>
      </c>
      <c r="I250" s="76" t="s">
        <v>4395</v>
      </c>
      <c r="J250" s="78">
        <v>60</v>
      </c>
      <c r="K250" s="76" t="s">
        <v>4396</v>
      </c>
      <c r="L250" s="76"/>
      <c r="M250" s="79">
        <v>46229</v>
      </c>
      <c r="N250" s="76" t="s">
        <v>5726</v>
      </c>
      <c r="O250" s="80" t="s">
        <v>4398</v>
      </c>
      <c r="P250" s="16">
        <v>5.8</v>
      </c>
      <c r="Q250" s="16" t="s">
        <v>261</v>
      </c>
      <c r="R250" s="16">
        <v>2.6</v>
      </c>
      <c r="S250" s="16" t="s">
        <v>1294</v>
      </c>
      <c r="T250" s="16" t="s">
        <v>5727</v>
      </c>
      <c r="U250" s="16" t="s">
        <v>217</v>
      </c>
      <c r="V250" s="16">
        <v>1.3</v>
      </c>
      <c r="W250" s="16" t="s">
        <v>5728</v>
      </c>
      <c r="X250" s="16" t="s">
        <v>231</v>
      </c>
      <c r="Y250" s="16">
        <v>1.8</v>
      </c>
      <c r="Z250" s="16" t="s">
        <v>5729</v>
      </c>
      <c r="AA250" s="16" t="s">
        <v>199</v>
      </c>
      <c r="AB250" s="16">
        <v>3.5</v>
      </c>
      <c r="AC250" s="16" t="s">
        <v>5730</v>
      </c>
    </row>
    <row r="251" spans="1:29" ht="30" customHeight="1" x14ac:dyDescent="0.25">
      <c r="A251" s="76" t="s">
        <v>639</v>
      </c>
      <c r="B251" s="76" t="s">
        <v>230</v>
      </c>
      <c r="C251" s="76" t="s">
        <v>231</v>
      </c>
      <c r="D251" s="76" t="s">
        <v>4393</v>
      </c>
      <c r="E251" s="76" t="s">
        <v>5713</v>
      </c>
      <c r="F251" s="71" t="s">
        <v>5731</v>
      </c>
      <c r="G251" s="77">
        <v>38.479506000000001</v>
      </c>
      <c r="H251" s="77">
        <v>27.206987000000002</v>
      </c>
      <c r="I251" s="76" t="s">
        <v>4395</v>
      </c>
      <c r="J251" s="78">
        <v>60</v>
      </c>
      <c r="K251" s="76" t="s">
        <v>4396</v>
      </c>
      <c r="L251" s="76"/>
      <c r="M251" s="79">
        <v>46229</v>
      </c>
      <c r="N251" s="76" t="s">
        <v>5732</v>
      </c>
      <c r="O251" s="80" t="s">
        <v>4398</v>
      </c>
      <c r="P251" s="16">
        <v>8.5</v>
      </c>
      <c r="Q251" s="16" t="s">
        <v>261</v>
      </c>
      <c r="R251" s="16">
        <v>1</v>
      </c>
      <c r="S251" s="16" t="s">
        <v>1294</v>
      </c>
      <c r="T251" s="16" t="s">
        <v>5733</v>
      </c>
      <c r="U251" s="16" t="s">
        <v>231</v>
      </c>
      <c r="V251" s="16">
        <v>1.9</v>
      </c>
      <c r="W251" s="16" t="s">
        <v>5602</v>
      </c>
      <c r="X251" s="16" t="s">
        <v>217</v>
      </c>
      <c r="Y251" s="16">
        <v>2.9</v>
      </c>
      <c r="Z251" s="16" t="s">
        <v>5603</v>
      </c>
      <c r="AA251" s="16" t="s">
        <v>263</v>
      </c>
      <c r="AB251" s="16">
        <v>4.7</v>
      </c>
      <c r="AC251" s="16" t="s">
        <v>5604</v>
      </c>
    </row>
    <row r="252" spans="1:29" ht="30" customHeight="1" x14ac:dyDescent="0.25">
      <c r="A252" s="76" t="s">
        <v>640</v>
      </c>
      <c r="B252" s="76" t="s">
        <v>230</v>
      </c>
      <c r="C252" s="76" t="s">
        <v>231</v>
      </c>
      <c r="D252" s="76" t="s">
        <v>4393</v>
      </c>
      <c r="E252" s="76" t="s">
        <v>5713</v>
      </c>
      <c r="F252" s="71" t="s">
        <v>5734</v>
      </c>
      <c r="G252" s="77">
        <v>38.463856</v>
      </c>
      <c r="H252" s="77">
        <v>27.221959999999999</v>
      </c>
      <c r="I252" s="76" t="s">
        <v>4395</v>
      </c>
      <c r="J252" s="78">
        <v>60</v>
      </c>
      <c r="K252" s="76" t="s">
        <v>4396</v>
      </c>
      <c r="L252" s="76"/>
      <c r="M252" s="79">
        <v>46229</v>
      </c>
      <c r="N252" s="76" t="s">
        <v>5735</v>
      </c>
      <c r="O252" s="80" t="s">
        <v>4398</v>
      </c>
      <c r="P252" s="16">
        <v>9.6</v>
      </c>
      <c r="Q252" s="16" t="s">
        <v>261</v>
      </c>
      <c r="R252" s="16">
        <v>2.7</v>
      </c>
      <c r="S252" s="16" t="s">
        <v>1294</v>
      </c>
      <c r="T252" s="16" t="s">
        <v>5736</v>
      </c>
      <c r="U252" s="16" t="s">
        <v>231</v>
      </c>
      <c r="V252" s="16">
        <v>2.4</v>
      </c>
      <c r="W252" s="16" t="s">
        <v>5737</v>
      </c>
      <c r="X252" s="16" t="s">
        <v>258</v>
      </c>
      <c r="Y252" s="16">
        <v>3.4</v>
      </c>
      <c r="Z252" s="16" t="s">
        <v>5738</v>
      </c>
      <c r="AA252" s="16" t="s">
        <v>217</v>
      </c>
      <c r="AB252" s="16">
        <v>3.4</v>
      </c>
      <c r="AC252" s="16" t="s">
        <v>5739</v>
      </c>
    </row>
    <row r="253" spans="1:29" ht="30" customHeight="1" x14ac:dyDescent="0.25">
      <c r="A253" s="76" t="s">
        <v>641</v>
      </c>
      <c r="B253" s="76" t="s">
        <v>230</v>
      </c>
      <c r="C253" s="76" t="s">
        <v>231</v>
      </c>
      <c r="D253" s="76" t="s">
        <v>4393</v>
      </c>
      <c r="E253" s="76" t="s">
        <v>5713</v>
      </c>
      <c r="F253" s="71" t="s">
        <v>5740</v>
      </c>
      <c r="G253" s="77">
        <v>38.475997</v>
      </c>
      <c r="H253" s="77">
        <v>27.125488000000001</v>
      </c>
      <c r="I253" s="76" t="s">
        <v>4395</v>
      </c>
      <c r="J253" s="78">
        <v>60</v>
      </c>
      <c r="K253" s="76" t="s">
        <v>4396</v>
      </c>
      <c r="L253" s="76"/>
      <c r="M253" s="79">
        <v>46229</v>
      </c>
      <c r="N253" s="76" t="s">
        <v>5741</v>
      </c>
      <c r="O253" s="80" t="s">
        <v>4398</v>
      </c>
      <c r="P253" s="16">
        <v>7.5</v>
      </c>
      <c r="Q253" s="16" t="s">
        <v>261</v>
      </c>
      <c r="R253" s="16">
        <v>1.1000000000000001</v>
      </c>
      <c r="S253" s="16" t="s">
        <v>1294</v>
      </c>
      <c r="T253" s="16" t="s">
        <v>5742</v>
      </c>
      <c r="U253" s="16" t="s">
        <v>157</v>
      </c>
      <c r="V253" s="16">
        <v>0.8</v>
      </c>
      <c r="W253" s="16" t="s">
        <v>5743</v>
      </c>
      <c r="X253" s="16" t="s">
        <v>214</v>
      </c>
      <c r="Y253" s="16">
        <v>1</v>
      </c>
      <c r="Z253" s="16" t="s">
        <v>5744</v>
      </c>
      <c r="AA253" s="16" t="s">
        <v>199</v>
      </c>
      <c r="AB253" s="16">
        <v>1.2</v>
      </c>
      <c r="AC253" s="16" t="s">
        <v>5745</v>
      </c>
    </row>
    <row r="254" spans="1:29" ht="30" customHeight="1" x14ac:dyDescent="0.25">
      <c r="A254" s="76" t="s">
        <v>642</v>
      </c>
      <c r="B254" s="76" t="s">
        <v>230</v>
      </c>
      <c r="C254" s="76" t="s">
        <v>231</v>
      </c>
      <c r="D254" s="76" t="s">
        <v>4393</v>
      </c>
      <c r="E254" s="76" t="s">
        <v>5713</v>
      </c>
      <c r="F254" s="71" t="s">
        <v>5746</v>
      </c>
      <c r="G254" s="77">
        <v>38.490262999999999</v>
      </c>
      <c r="H254" s="77">
        <v>27.209305000000001</v>
      </c>
      <c r="I254" s="76" t="s">
        <v>4395</v>
      </c>
      <c r="J254" s="78">
        <v>60</v>
      </c>
      <c r="K254" s="76" t="s">
        <v>4396</v>
      </c>
      <c r="L254" s="76"/>
      <c r="M254" s="79">
        <v>46229</v>
      </c>
      <c r="N254" s="76" t="s">
        <v>5747</v>
      </c>
      <c r="O254" s="80" t="s">
        <v>4398</v>
      </c>
      <c r="P254" s="16">
        <v>5.9</v>
      </c>
      <c r="Q254" s="16" t="s">
        <v>261</v>
      </c>
      <c r="R254" s="16">
        <v>2.8</v>
      </c>
      <c r="S254" s="16" t="s">
        <v>1294</v>
      </c>
      <c r="T254" s="16" t="s">
        <v>5748</v>
      </c>
      <c r="U254" s="16" t="s">
        <v>231</v>
      </c>
      <c r="V254" s="16">
        <v>3.1</v>
      </c>
      <c r="W254" s="16" t="s">
        <v>5749</v>
      </c>
      <c r="X254" s="16" t="s">
        <v>217</v>
      </c>
      <c r="Y254" s="16">
        <v>3.9</v>
      </c>
      <c r="Z254" s="16" t="s">
        <v>5750</v>
      </c>
      <c r="AA254" s="16" t="s">
        <v>263</v>
      </c>
      <c r="AB254" s="16">
        <v>5.9</v>
      </c>
      <c r="AC254" s="16" t="s">
        <v>5748</v>
      </c>
    </row>
    <row r="255" spans="1:29" ht="30" customHeight="1" x14ac:dyDescent="0.25">
      <c r="A255" s="76" t="s">
        <v>643</v>
      </c>
      <c r="B255" s="76" t="s">
        <v>192</v>
      </c>
      <c r="C255" s="76" t="s">
        <v>193</v>
      </c>
      <c r="D255" s="76" t="s">
        <v>4393</v>
      </c>
      <c r="E255" s="76" t="s">
        <v>5751</v>
      </c>
      <c r="F255" s="71" t="s">
        <v>5752</v>
      </c>
      <c r="G255" s="77">
        <v>38.3718</v>
      </c>
      <c r="H255" s="77">
        <v>27.150825000000001</v>
      </c>
      <c r="I255" s="76" t="s">
        <v>4395</v>
      </c>
      <c r="J255" s="78">
        <v>60</v>
      </c>
      <c r="K255" s="76" t="s">
        <v>4396</v>
      </c>
      <c r="L255" s="76"/>
      <c r="M255" s="79">
        <v>46229</v>
      </c>
      <c r="N255" s="76" t="s">
        <v>5753</v>
      </c>
      <c r="O255" s="80" t="s">
        <v>4398</v>
      </c>
      <c r="P255" s="16">
        <v>8.4</v>
      </c>
      <c r="Q255" s="16" t="s">
        <v>224</v>
      </c>
      <c r="R255" s="16">
        <v>1.6</v>
      </c>
      <c r="S255" s="16" t="s">
        <v>1294</v>
      </c>
      <c r="T255" s="16" t="s">
        <v>5754</v>
      </c>
      <c r="U255" s="16" t="s">
        <v>902</v>
      </c>
      <c r="V255" s="16">
        <v>0.1</v>
      </c>
      <c r="W255" s="16" t="s">
        <v>5755</v>
      </c>
      <c r="X255" s="16" t="s">
        <v>193</v>
      </c>
      <c r="Y255" s="16">
        <v>0.8</v>
      </c>
      <c r="Z255" s="16" t="s">
        <v>5756</v>
      </c>
      <c r="AA255" s="16" t="s">
        <v>280</v>
      </c>
      <c r="AB255" s="16">
        <v>2.1</v>
      </c>
      <c r="AC255" s="16" t="s">
        <v>5757</v>
      </c>
    </row>
    <row r="256" spans="1:29" ht="30" customHeight="1" x14ac:dyDescent="0.25">
      <c r="A256" s="76" t="s">
        <v>632</v>
      </c>
      <c r="B256" s="76" t="s">
        <v>192</v>
      </c>
      <c r="C256" s="76" t="s">
        <v>193</v>
      </c>
      <c r="D256" s="76" t="s">
        <v>4393</v>
      </c>
      <c r="E256" s="76" t="s">
        <v>5751</v>
      </c>
      <c r="F256" s="71" t="s">
        <v>5758</v>
      </c>
      <c r="G256" s="77">
        <v>38.396693999999997</v>
      </c>
      <c r="H256" s="77">
        <v>27.14958</v>
      </c>
      <c r="I256" s="76" t="s">
        <v>4395</v>
      </c>
      <c r="J256" s="78">
        <v>60</v>
      </c>
      <c r="K256" s="76" t="s">
        <v>4396</v>
      </c>
      <c r="L256" s="76"/>
      <c r="M256" s="79">
        <v>46229</v>
      </c>
      <c r="N256" s="76" t="s">
        <v>5759</v>
      </c>
      <c r="O256" s="80" t="s">
        <v>4398</v>
      </c>
      <c r="P256" s="16">
        <v>6.1</v>
      </c>
      <c r="Q256" s="16" t="s">
        <v>234</v>
      </c>
      <c r="R256" s="16">
        <v>1.7</v>
      </c>
      <c r="S256" s="16" t="s">
        <v>1294</v>
      </c>
      <c r="T256" s="16" t="s">
        <v>5760</v>
      </c>
      <c r="U256" s="16" t="s">
        <v>284</v>
      </c>
      <c r="V256" s="16">
        <v>0.2</v>
      </c>
      <c r="W256" s="16" t="s">
        <v>5761</v>
      </c>
      <c r="X256" s="16" t="s">
        <v>277</v>
      </c>
      <c r="Y256" s="16">
        <v>0.6</v>
      </c>
      <c r="Z256" s="16" t="s">
        <v>5762</v>
      </c>
      <c r="AA256" s="16" t="s">
        <v>280</v>
      </c>
      <c r="AB256" s="16">
        <v>0.6</v>
      </c>
      <c r="AC256" s="16" t="s">
        <v>5763</v>
      </c>
    </row>
    <row r="257" spans="1:29" ht="30" customHeight="1" x14ac:dyDescent="0.25">
      <c r="A257" s="76" t="s">
        <v>644</v>
      </c>
      <c r="B257" s="76" t="s">
        <v>192</v>
      </c>
      <c r="C257" s="76" t="s">
        <v>193</v>
      </c>
      <c r="D257" s="76" t="s">
        <v>4393</v>
      </c>
      <c r="E257" s="76" t="s">
        <v>5751</v>
      </c>
      <c r="F257" s="71" t="s">
        <v>5764</v>
      </c>
      <c r="G257" s="77">
        <v>38.374243</v>
      </c>
      <c r="H257" s="77">
        <v>27.170334</v>
      </c>
      <c r="I257" s="76" t="s">
        <v>4395</v>
      </c>
      <c r="J257" s="78">
        <v>60</v>
      </c>
      <c r="K257" s="76" t="s">
        <v>4396</v>
      </c>
      <c r="L257" s="76"/>
      <c r="M257" s="79">
        <v>46229</v>
      </c>
      <c r="N257" s="76" t="s">
        <v>5765</v>
      </c>
      <c r="O257" s="80" t="s">
        <v>4398</v>
      </c>
      <c r="P257" s="16">
        <v>7.4</v>
      </c>
      <c r="Q257" s="16" t="s">
        <v>234</v>
      </c>
      <c r="R257" s="16">
        <v>2.5</v>
      </c>
      <c r="S257" s="16" t="s">
        <v>1294</v>
      </c>
      <c r="T257" s="16" t="s">
        <v>5766</v>
      </c>
      <c r="U257" s="16" t="s">
        <v>193</v>
      </c>
      <c r="V257" s="16">
        <v>1</v>
      </c>
      <c r="W257" s="16" t="s">
        <v>5767</v>
      </c>
      <c r="X257" s="16" t="s">
        <v>902</v>
      </c>
      <c r="Y257" s="16">
        <v>1.7</v>
      </c>
      <c r="Z257" s="16" t="s">
        <v>5768</v>
      </c>
      <c r="AA257" s="16" t="s">
        <v>280</v>
      </c>
      <c r="AB257" s="16">
        <v>2.5</v>
      </c>
      <c r="AC257" s="16" t="s">
        <v>5769</v>
      </c>
    </row>
    <row r="258" spans="1:29" ht="30" customHeight="1" x14ac:dyDescent="0.25">
      <c r="A258" s="76" t="s">
        <v>646</v>
      </c>
      <c r="B258" s="76" t="s">
        <v>192</v>
      </c>
      <c r="C258" s="76" t="s">
        <v>193</v>
      </c>
      <c r="D258" s="76" t="s">
        <v>4393</v>
      </c>
      <c r="E258" s="76" t="s">
        <v>5751</v>
      </c>
      <c r="F258" s="71" t="s">
        <v>5770</v>
      </c>
      <c r="G258" s="77">
        <v>38.366788</v>
      </c>
      <c r="H258" s="77">
        <v>27.142564</v>
      </c>
      <c r="I258" s="76" t="s">
        <v>4395</v>
      </c>
      <c r="J258" s="78">
        <v>60</v>
      </c>
      <c r="K258" s="76" t="s">
        <v>4396</v>
      </c>
      <c r="L258" s="76"/>
      <c r="M258" s="79">
        <v>46229</v>
      </c>
      <c r="N258" s="76" t="s">
        <v>5771</v>
      </c>
      <c r="O258" s="80" t="s">
        <v>4398</v>
      </c>
      <c r="P258" s="16">
        <v>9.1999999999999993</v>
      </c>
      <c r="Q258" s="16" t="s">
        <v>234</v>
      </c>
      <c r="R258" s="16">
        <v>0.3</v>
      </c>
      <c r="S258" s="16" t="s">
        <v>1294</v>
      </c>
      <c r="T258" s="16" t="s">
        <v>5772</v>
      </c>
      <c r="U258" s="16" t="s">
        <v>902</v>
      </c>
      <c r="V258" s="16">
        <v>1</v>
      </c>
      <c r="W258" s="16" t="s">
        <v>5773</v>
      </c>
      <c r="X258" s="16" t="s">
        <v>193</v>
      </c>
      <c r="Y258" s="16">
        <v>1.5</v>
      </c>
      <c r="Z258" s="16" t="s">
        <v>5774</v>
      </c>
      <c r="AA258" s="16" t="s">
        <v>280</v>
      </c>
      <c r="AB258" s="16">
        <v>2.8</v>
      </c>
      <c r="AC258" s="16" t="s">
        <v>5775</v>
      </c>
    </row>
    <row r="259" spans="1:29" ht="30" customHeight="1" x14ac:dyDescent="0.25">
      <c r="A259" s="76" t="s">
        <v>647</v>
      </c>
      <c r="B259" s="76" t="s">
        <v>192</v>
      </c>
      <c r="C259" s="76" t="s">
        <v>193</v>
      </c>
      <c r="D259" s="76" t="s">
        <v>4393</v>
      </c>
      <c r="E259" s="76" t="s">
        <v>5751</v>
      </c>
      <c r="F259" s="71" t="s">
        <v>5776</v>
      </c>
      <c r="G259" s="77">
        <v>38.372309999999999</v>
      </c>
      <c r="H259" s="77">
        <v>27.155353000000002</v>
      </c>
      <c r="I259" s="76" t="s">
        <v>4395</v>
      </c>
      <c r="J259" s="78">
        <v>60</v>
      </c>
      <c r="K259" s="76" t="s">
        <v>4396</v>
      </c>
      <c r="L259" s="76"/>
      <c r="M259" s="79">
        <v>46229</v>
      </c>
      <c r="N259" s="76" t="s">
        <v>5777</v>
      </c>
      <c r="O259" s="80" t="s">
        <v>4398</v>
      </c>
      <c r="P259" s="16">
        <v>10.3</v>
      </c>
      <c r="Q259" s="16" t="s">
        <v>234</v>
      </c>
      <c r="R259" s="16">
        <v>0.4</v>
      </c>
      <c r="S259" s="16" t="s">
        <v>1294</v>
      </c>
      <c r="T259" s="16" t="s">
        <v>5778</v>
      </c>
      <c r="U259" s="16" t="s">
        <v>193</v>
      </c>
      <c r="V259" s="16">
        <v>0.4</v>
      </c>
      <c r="W259" s="16" t="s">
        <v>5779</v>
      </c>
      <c r="X259" s="16" t="s">
        <v>902</v>
      </c>
      <c r="Y259" s="16">
        <v>0.4</v>
      </c>
      <c r="Z259" s="16" t="s">
        <v>5780</v>
      </c>
      <c r="AA259" s="16" t="s">
        <v>280</v>
      </c>
      <c r="AB259" s="16">
        <v>2.1</v>
      </c>
      <c r="AC259" s="16" t="s">
        <v>5781</v>
      </c>
    </row>
    <row r="260" spans="1:29" ht="30" customHeight="1" x14ac:dyDescent="0.25">
      <c r="A260" s="76" t="s">
        <v>648</v>
      </c>
      <c r="B260" s="76" t="s">
        <v>192</v>
      </c>
      <c r="C260" s="76" t="s">
        <v>193</v>
      </c>
      <c r="D260" s="76" t="s">
        <v>4393</v>
      </c>
      <c r="E260" s="76" t="s">
        <v>5751</v>
      </c>
      <c r="F260" s="71" t="s">
        <v>5782</v>
      </c>
      <c r="G260" s="77">
        <v>38.365381999999997</v>
      </c>
      <c r="H260" s="77">
        <v>27.151432</v>
      </c>
      <c r="I260" s="76" t="s">
        <v>4395</v>
      </c>
      <c r="J260" s="78">
        <v>60</v>
      </c>
      <c r="K260" s="76" t="s">
        <v>4396</v>
      </c>
      <c r="L260" s="76"/>
      <c r="M260" s="79">
        <v>46229</v>
      </c>
      <c r="N260" s="76" t="s">
        <v>5783</v>
      </c>
      <c r="O260" s="80" t="s">
        <v>4398</v>
      </c>
      <c r="P260" s="16">
        <v>11.1</v>
      </c>
      <c r="Q260" s="16" t="s">
        <v>234</v>
      </c>
      <c r="R260" s="16">
        <v>2.7</v>
      </c>
      <c r="S260" s="16" t="s">
        <v>1294</v>
      </c>
      <c r="T260" s="16" t="s">
        <v>5784</v>
      </c>
      <c r="U260" s="16" t="s">
        <v>902</v>
      </c>
      <c r="V260" s="16">
        <v>0.9</v>
      </c>
      <c r="W260" s="16" t="s">
        <v>5785</v>
      </c>
      <c r="X260" s="16" t="s">
        <v>193</v>
      </c>
      <c r="Y260" s="16">
        <v>0.9</v>
      </c>
      <c r="Z260" s="16" t="s">
        <v>5786</v>
      </c>
      <c r="AA260" s="16" t="s">
        <v>280</v>
      </c>
      <c r="AB260" s="16">
        <v>2.9</v>
      </c>
      <c r="AC260" s="16" t="s">
        <v>5787</v>
      </c>
    </row>
    <row r="261" spans="1:29" ht="30" customHeight="1" x14ac:dyDescent="0.25">
      <c r="A261" s="76" t="s">
        <v>649</v>
      </c>
      <c r="B261" s="76" t="s">
        <v>192</v>
      </c>
      <c r="C261" s="76" t="s">
        <v>193</v>
      </c>
      <c r="D261" s="76" t="s">
        <v>4393</v>
      </c>
      <c r="E261" s="76" t="s">
        <v>5751</v>
      </c>
      <c r="F261" s="71" t="s">
        <v>5788</v>
      </c>
      <c r="G261" s="77">
        <v>38.399439000000001</v>
      </c>
      <c r="H261" s="77">
        <v>27.205228000000002</v>
      </c>
      <c r="I261" s="76" t="s">
        <v>4395</v>
      </c>
      <c r="J261" s="78">
        <v>60</v>
      </c>
      <c r="K261" s="76" t="s">
        <v>4396</v>
      </c>
      <c r="L261" s="76"/>
      <c r="M261" s="79">
        <v>46229</v>
      </c>
      <c r="N261" s="76" t="s">
        <v>5789</v>
      </c>
      <c r="O261" s="80" t="s">
        <v>4398</v>
      </c>
      <c r="P261" s="16">
        <v>7.3</v>
      </c>
      <c r="Q261" s="16" t="s">
        <v>234</v>
      </c>
      <c r="R261" s="16">
        <v>0.5</v>
      </c>
      <c r="S261" s="16" t="s">
        <v>1294</v>
      </c>
      <c r="T261" s="16" t="s">
        <v>5790</v>
      </c>
      <c r="U261" s="16" t="s">
        <v>202</v>
      </c>
      <c r="V261" s="16">
        <v>3.5</v>
      </c>
      <c r="W261" s="16" t="s">
        <v>5791</v>
      </c>
      <c r="X261" s="16" t="s">
        <v>258</v>
      </c>
      <c r="Y261" s="16">
        <v>4.0999999999999996</v>
      </c>
      <c r="Z261" s="16" t="s">
        <v>5792</v>
      </c>
      <c r="AA261" s="16" t="s">
        <v>277</v>
      </c>
      <c r="AB261" s="16">
        <v>4.3</v>
      </c>
      <c r="AC261" s="16" t="s">
        <v>5793</v>
      </c>
    </row>
    <row r="262" spans="1:29" ht="30" customHeight="1" x14ac:dyDescent="0.25">
      <c r="A262" s="76" t="s">
        <v>650</v>
      </c>
      <c r="B262" s="76" t="s">
        <v>192</v>
      </c>
      <c r="C262" s="76" t="s">
        <v>193</v>
      </c>
      <c r="D262" s="76" t="s">
        <v>4393</v>
      </c>
      <c r="E262" s="76" t="s">
        <v>5751</v>
      </c>
      <c r="F262" s="71">
        <v>0</v>
      </c>
      <c r="G262" s="77">
        <v>38.42</v>
      </c>
      <c r="H262" s="77">
        <v>27.073</v>
      </c>
      <c r="I262" s="76" t="s">
        <v>4395</v>
      </c>
      <c r="J262" s="78">
        <v>60</v>
      </c>
      <c r="K262" s="76" t="s">
        <v>4396</v>
      </c>
      <c r="L262" s="76"/>
      <c r="M262" s="79">
        <v>46229</v>
      </c>
      <c r="N262" s="76" t="s">
        <v>4397</v>
      </c>
      <c r="O262" s="80" t="s">
        <v>4398</v>
      </c>
      <c r="P262" s="16">
        <v>10.6</v>
      </c>
      <c r="Q262" s="16" t="s">
        <v>224</v>
      </c>
      <c r="R262" s="16">
        <v>2.2999999999999998</v>
      </c>
      <c r="S262" s="16" t="s">
        <v>1294</v>
      </c>
      <c r="T262" s="16" t="s">
        <v>5794</v>
      </c>
      <c r="U262" s="16" t="s">
        <v>224</v>
      </c>
      <c r="V262" s="16">
        <v>2.2999999999999998</v>
      </c>
      <c r="W262" s="16" t="s">
        <v>5795</v>
      </c>
      <c r="X262" s="16" t="s">
        <v>196</v>
      </c>
      <c r="Y262" s="16">
        <v>2.7</v>
      </c>
      <c r="Z262" s="16" t="s">
        <v>5796</v>
      </c>
      <c r="AA262" s="16" t="s">
        <v>234</v>
      </c>
      <c r="AB262" s="16">
        <v>2.8</v>
      </c>
      <c r="AC262" s="16" t="s">
        <v>5797</v>
      </c>
    </row>
    <row r="263" spans="1:29" ht="30" customHeight="1" x14ac:dyDescent="0.25">
      <c r="A263" s="76" t="s">
        <v>653</v>
      </c>
      <c r="B263" s="76" t="s">
        <v>192</v>
      </c>
      <c r="C263" s="76" t="s">
        <v>193</v>
      </c>
      <c r="D263" s="76" t="s">
        <v>4393</v>
      </c>
      <c r="E263" s="76" t="s">
        <v>5751</v>
      </c>
      <c r="F263" s="71" t="s">
        <v>5798</v>
      </c>
      <c r="G263" s="77">
        <v>38.368084000000003</v>
      </c>
      <c r="H263" s="77">
        <v>27.162725999999999</v>
      </c>
      <c r="I263" s="76" t="s">
        <v>4395</v>
      </c>
      <c r="J263" s="78">
        <v>60</v>
      </c>
      <c r="K263" s="76" t="s">
        <v>4396</v>
      </c>
      <c r="L263" s="76"/>
      <c r="M263" s="79">
        <v>46229</v>
      </c>
      <c r="N263" s="76" t="s">
        <v>5799</v>
      </c>
      <c r="O263" s="80" t="s">
        <v>4398</v>
      </c>
      <c r="P263" s="16">
        <v>10.6</v>
      </c>
      <c r="Q263" s="16" t="s">
        <v>234</v>
      </c>
      <c r="R263" s="16">
        <v>1.8</v>
      </c>
      <c r="S263" s="16" t="s">
        <v>1294</v>
      </c>
      <c r="T263" s="16" t="s">
        <v>5800</v>
      </c>
      <c r="U263" s="16" t="s">
        <v>193</v>
      </c>
      <c r="V263" s="16">
        <v>0.4</v>
      </c>
      <c r="W263" s="16" t="s">
        <v>5801</v>
      </c>
      <c r="X263" s="16" t="s">
        <v>902</v>
      </c>
      <c r="Y263" s="16">
        <v>1.2</v>
      </c>
      <c r="Z263" s="16" t="s">
        <v>5802</v>
      </c>
      <c r="AA263" s="16" t="s">
        <v>280</v>
      </c>
      <c r="AB263" s="16">
        <v>2.8</v>
      </c>
      <c r="AC263" s="16" t="s">
        <v>5803</v>
      </c>
    </row>
    <row r="264" spans="1:29" ht="30" customHeight="1" x14ac:dyDescent="0.25">
      <c r="A264" s="76" t="s">
        <v>654</v>
      </c>
      <c r="B264" s="76" t="s">
        <v>192</v>
      </c>
      <c r="C264" s="76" t="s">
        <v>193</v>
      </c>
      <c r="D264" s="76" t="s">
        <v>4393</v>
      </c>
      <c r="E264" s="76" t="s">
        <v>5751</v>
      </c>
      <c r="F264" s="71" t="s">
        <v>5804</v>
      </c>
      <c r="G264" s="77">
        <v>38.417268</v>
      </c>
      <c r="H264" s="77">
        <v>27.142772000000001</v>
      </c>
      <c r="I264" s="76" t="s">
        <v>4395</v>
      </c>
      <c r="J264" s="78">
        <v>60</v>
      </c>
      <c r="K264" s="76" t="s">
        <v>4396</v>
      </c>
      <c r="L264" s="76"/>
      <c r="M264" s="79">
        <v>46229</v>
      </c>
      <c r="N264" s="76" t="s">
        <v>5805</v>
      </c>
      <c r="O264" s="80" t="s">
        <v>4398</v>
      </c>
      <c r="P264" s="16">
        <v>6.1</v>
      </c>
      <c r="Q264" s="16" t="s">
        <v>224</v>
      </c>
      <c r="R264" s="16">
        <v>2.2000000000000002</v>
      </c>
      <c r="S264" s="16" t="s">
        <v>1294</v>
      </c>
      <c r="T264" s="16" t="s">
        <v>5806</v>
      </c>
      <c r="U264" s="16" t="s">
        <v>255</v>
      </c>
      <c r="V264" s="16">
        <v>0.9</v>
      </c>
      <c r="W264" s="16" t="s">
        <v>5807</v>
      </c>
      <c r="X264" s="16" t="s">
        <v>202</v>
      </c>
      <c r="Y264" s="16">
        <v>2.2999999999999998</v>
      </c>
      <c r="Z264" s="16" t="s">
        <v>5808</v>
      </c>
      <c r="AA264" s="16" t="s">
        <v>277</v>
      </c>
      <c r="AB264" s="16">
        <v>2.2999999999999998</v>
      </c>
      <c r="AC264" s="16" t="s">
        <v>5809</v>
      </c>
    </row>
    <row r="265" spans="1:29" ht="30" customHeight="1" x14ac:dyDescent="0.25">
      <c r="A265" s="76" t="s">
        <v>655</v>
      </c>
      <c r="B265" s="76" t="s">
        <v>192</v>
      </c>
      <c r="C265" s="76" t="s">
        <v>193</v>
      </c>
      <c r="D265" s="76" t="s">
        <v>4393</v>
      </c>
      <c r="E265" s="76" t="s">
        <v>5751</v>
      </c>
      <c r="F265" s="71" t="s">
        <v>5810</v>
      </c>
      <c r="G265" s="77">
        <v>38.367786000000002</v>
      </c>
      <c r="H265" s="77">
        <v>27.147112</v>
      </c>
      <c r="I265" s="76" t="s">
        <v>4395</v>
      </c>
      <c r="J265" s="78">
        <v>60</v>
      </c>
      <c r="K265" s="76" t="s">
        <v>4396</v>
      </c>
      <c r="L265" s="76"/>
      <c r="M265" s="79">
        <v>46229</v>
      </c>
      <c r="N265" s="76" t="s">
        <v>5811</v>
      </c>
      <c r="O265" s="80" t="s">
        <v>4398</v>
      </c>
      <c r="P265" s="16">
        <v>11</v>
      </c>
      <c r="Q265" s="16" t="s">
        <v>234</v>
      </c>
      <c r="R265" s="16">
        <v>1.9</v>
      </c>
      <c r="S265" s="16" t="s">
        <v>1294</v>
      </c>
      <c r="T265" s="16" t="s">
        <v>5812</v>
      </c>
      <c r="U265" s="16" t="s">
        <v>902</v>
      </c>
      <c r="V265" s="16">
        <v>0.7</v>
      </c>
      <c r="W265" s="16" t="s">
        <v>5813</v>
      </c>
      <c r="X265" s="16" t="s">
        <v>193</v>
      </c>
      <c r="Y265" s="16">
        <v>1.1000000000000001</v>
      </c>
      <c r="Z265" s="16" t="s">
        <v>5814</v>
      </c>
      <c r="AA265" s="16" t="s">
        <v>280</v>
      </c>
      <c r="AB265" s="16">
        <v>2.6</v>
      </c>
      <c r="AC265" s="16" t="s">
        <v>5815</v>
      </c>
    </row>
    <row r="266" spans="1:29" ht="30" customHeight="1" x14ac:dyDescent="0.25">
      <c r="A266" s="76" t="s">
        <v>656</v>
      </c>
      <c r="B266" s="76" t="s">
        <v>192</v>
      </c>
      <c r="C266" s="76" t="s">
        <v>193</v>
      </c>
      <c r="D266" s="76" t="s">
        <v>4393</v>
      </c>
      <c r="E266" s="76" t="s">
        <v>5751</v>
      </c>
      <c r="F266" s="71" t="s">
        <v>5816</v>
      </c>
      <c r="G266" s="77">
        <v>38.390422999999998</v>
      </c>
      <c r="H266" s="77">
        <v>27.140469</v>
      </c>
      <c r="I266" s="76" t="s">
        <v>4395</v>
      </c>
      <c r="J266" s="78">
        <v>60</v>
      </c>
      <c r="K266" s="76" t="s">
        <v>4396</v>
      </c>
      <c r="L266" s="76"/>
      <c r="M266" s="79">
        <v>46229</v>
      </c>
      <c r="N266" s="76" t="s">
        <v>5817</v>
      </c>
      <c r="O266" s="80" t="s">
        <v>4398</v>
      </c>
      <c r="P266" s="16">
        <v>8.8000000000000007</v>
      </c>
      <c r="Q266" s="16" t="s">
        <v>224</v>
      </c>
      <c r="R266" s="16">
        <v>2.1</v>
      </c>
      <c r="S266" s="16" t="s">
        <v>1294</v>
      </c>
      <c r="T266" s="16" t="s">
        <v>5818</v>
      </c>
      <c r="U266" s="16" t="s">
        <v>284</v>
      </c>
      <c r="V266" s="16">
        <v>0.8</v>
      </c>
      <c r="W266" s="16" t="s">
        <v>5819</v>
      </c>
      <c r="X266" s="16" t="s">
        <v>280</v>
      </c>
      <c r="Y266" s="16">
        <v>0.9</v>
      </c>
      <c r="Z266" s="16" t="s">
        <v>5820</v>
      </c>
      <c r="AA266" s="16" t="s">
        <v>277</v>
      </c>
      <c r="AB266" s="16">
        <v>1.6</v>
      </c>
      <c r="AC266" s="16" t="s">
        <v>5821</v>
      </c>
    </row>
    <row r="267" spans="1:29" ht="30" customHeight="1" x14ac:dyDescent="0.25">
      <c r="A267" s="76" t="s">
        <v>657</v>
      </c>
      <c r="B267" s="76" t="s">
        <v>192</v>
      </c>
      <c r="C267" s="76" t="s">
        <v>193</v>
      </c>
      <c r="D267" s="76" t="s">
        <v>4393</v>
      </c>
      <c r="E267" s="76" t="s">
        <v>5751</v>
      </c>
      <c r="F267" s="71" t="s">
        <v>5822</v>
      </c>
      <c r="G267" s="77">
        <v>38.371664000000003</v>
      </c>
      <c r="H267" s="77">
        <v>27.151264000000001</v>
      </c>
      <c r="I267" s="76" t="s">
        <v>4395</v>
      </c>
      <c r="J267" s="78">
        <v>60</v>
      </c>
      <c r="K267" s="76" t="s">
        <v>4396</v>
      </c>
      <c r="L267" s="76"/>
      <c r="M267" s="79">
        <v>46229</v>
      </c>
      <c r="N267" s="76" t="s">
        <v>5823</v>
      </c>
      <c r="O267" s="80" t="s">
        <v>4398</v>
      </c>
      <c r="P267" s="16">
        <v>10.5</v>
      </c>
      <c r="Q267" s="16" t="s">
        <v>234</v>
      </c>
      <c r="R267" s="16">
        <v>2</v>
      </c>
      <c r="S267" s="16" t="s">
        <v>1294</v>
      </c>
      <c r="T267" s="16" t="s">
        <v>5824</v>
      </c>
      <c r="U267" s="16" t="s">
        <v>902</v>
      </c>
      <c r="V267" s="16">
        <v>0.2</v>
      </c>
      <c r="W267" s="16" t="s">
        <v>5825</v>
      </c>
      <c r="X267" s="16" t="s">
        <v>193</v>
      </c>
      <c r="Y267" s="16">
        <v>0.7</v>
      </c>
      <c r="Z267" s="16" t="s">
        <v>5826</v>
      </c>
      <c r="AA267" s="16" t="s">
        <v>280</v>
      </c>
      <c r="AB267" s="16">
        <v>2.2000000000000002</v>
      </c>
      <c r="AC267" s="16" t="s">
        <v>5827</v>
      </c>
    </row>
    <row r="268" spans="1:29" ht="30" customHeight="1" x14ac:dyDescent="0.25">
      <c r="A268" s="76" t="s">
        <v>658</v>
      </c>
      <c r="B268" s="76" t="s">
        <v>192</v>
      </c>
      <c r="C268" s="76" t="s">
        <v>193</v>
      </c>
      <c r="D268" s="76" t="s">
        <v>4393</v>
      </c>
      <c r="E268" s="76" t="s">
        <v>5751</v>
      </c>
      <c r="F268" s="71" t="s">
        <v>5828</v>
      </c>
      <c r="G268" s="77">
        <v>38.367944999999999</v>
      </c>
      <c r="H268" s="77">
        <v>27.163930000000001</v>
      </c>
      <c r="I268" s="76" t="s">
        <v>4395</v>
      </c>
      <c r="J268" s="78">
        <v>60</v>
      </c>
      <c r="K268" s="76" t="s">
        <v>4396</v>
      </c>
      <c r="L268" s="76"/>
      <c r="M268" s="79">
        <v>46229</v>
      </c>
      <c r="N268" s="76" t="s">
        <v>5829</v>
      </c>
      <c r="O268" s="80" t="s">
        <v>4398</v>
      </c>
      <c r="P268" s="16">
        <v>10.6</v>
      </c>
      <c r="Q268" s="16" t="s">
        <v>224</v>
      </c>
      <c r="R268" s="16">
        <v>2</v>
      </c>
      <c r="S268" s="16" t="s">
        <v>1294</v>
      </c>
      <c r="T268" s="16" t="s">
        <v>5830</v>
      </c>
      <c r="U268" s="16" t="s">
        <v>193</v>
      </c>
      <c r="V268" s="16">
        <v>0.5</v>
      </c>
      <c r="W268" s="16" t="s">
        <v>5831</v>
      </c>
      <c r="X268" s="16" t="s">
        <v>902</v>
      </c>
      <c r="Y268" s="16">
        <v>1.3</v>
      </c>
      <c r="Z268" s="16" t="s">
        <v>5832</v>
      </c>
      <c r="AA268" s="16" t="s">
        <v>280</v>
      </c>
      <c r="AB268" s="16">
        <v>2.8</v>
      </c>
      <c r="AC268" s="16" t="s">
        <v>5833</v>
      </c>
    </row>
    <row r="269" spans="1:29" ht="30" customHeight="1" x14ac:dyDescent="0.25">
      <c r="A269" s="76" t="s">
        <v>659</v>
      </c>
      <c r="B269" s="76" t="s">
        <v>192</v>
      </c>
      <c r="C269" s="76" t="s">
        <v>193</v>
      </c>
      <c r="D269" s="76" t="s">
        <v>4393</v>
      </c>
      <c r="E269" s="76" t="s">
        <v>5751</v>
      </c>
      <c r="F269" s="71" t="s">
        <v>5834</v>
      </c>
      <c r="G269" s="77">
        <v>38.401423000000001</v>
      </c>
      <c r="H269" s="77">
        <v>27.126595999999999</v>
      </c>
      <c r="I269" s="76" t="s">
        <v>4395</v>
      </c>
      <c r="J269" s="78">
        <v>60</v>
      </c>
      <c r="K269" s="76" t="s">
        <v>4396</v>
      </c>
      <c r="L269" s="76"/>
      <c r="M269" s="79">
        <v>46229</v>
      </c>
      <c r="N269" s="76" t="s">
        <v>5835</v>
      </c>
      <c r="O269" s="80" t="s">
        <v>4398</v>
      </c>
      <c r="P269" s="16">
        <v>8.4</v>
      </c>
      <c r="Q269" s="16" t="s">
        <v>234</v>
      </c>
      <c r="R269" s="16">
        <v>2.1</v>
      </c>
      <c r="S269" s="16" t="s">
        <v>1294</v>
      </c>
      <c r="T269" s="16" t="s">
        <v>5836</v>
      </c>
      <c r="U269" s="16" t="s">
        <v>160</v>
      </c>
      <c r="V269" s="16">
        <v>0.6</v>
      </c>
      <c r="W269" s="16" t="s">
        <v>5837</v>
      </c>
      <c r="X269" s="16" t="s">
        <v>274</v>
      </c>
      <c r="Y269" s="16">
        <v>0.7</v>
      </c>
      <c r="Z269" s="16" t="s">
        <v>5838</v>
      </c>
      <c r="AA269" s="16" t="s">
        <v>255</v>
      </c>
      <c r="AB269" s="16">
        <v>1.4</v>
      </c>
      <c r="AC269" s="16" t="s">
        <v>5839</v>
      </c>
    </row>
    <row r="270" spans="1:29" ht="30" customHeight="1" x14ac:dyDescent="0.25">
      <c r="A270" s="76" t="s">
        <v>660</v>
      </c>
      <c r="B270" s="76" t="s">
        <v>192</v>
      </c>
      <c r="C270" s="76" t="s">
        <v>193</v>
      </c>
      <c r="D270" s="76" t="s">
        <v>4393</v>
      </c>
      <c r="E270" s="76" t="s">
        <v>5751</v>
      </c>
      <c r="F270" s="71" t="s">
        <v>5840</v>
      </c>
      <c r="G270" s="77">
        <v>38.397176999999999</v>
      </c>
      <c r="H270" s="77">
        <v>27.151219999999999</v>
      </c>
      <c r="I270" s="76" t="s">
        <v>4395</v>
      </c>
      <c r="J270" s="78">
        <v>60</v>
      </c>
      <c r="K270" s="76" t="s">
        <v>4396</v>
      </c>
      <c r="L270" s="76"/>
      <c r="M270" s="79">
        <v>46229</v>
      </c>
      <c r="N270" s="76" t="s">
        <v>5841</v>
      </c>
      <c r="O270" s="80" t="s">
        <v>4398</v>
      </c>
      <c r="P270" s="16">
        <v>7.8</v>
      </c>
      <c r="Q270" s="16" t="s">
        <v>234</v>
      </c>
      <c r="R270" s="16">
        <v>1.6</v>
      </c>
      <c r="S270" s="16" t="s">
        <v>1294</v>
      </c>
      <c r="T270" s="16" t="s">
        <v>5842</v>
      </c>
      <c r="U270" s="16" t="s">
        <v>284</v>
      </c>
      <c r="V270" s="16">
        <v>0.4</v>
      </c>
      <c r="W270" s="16" t="s">
        <v>5843</v>
      </c>
      <c r="X270" s="16" t="s">
        <v>277</v>
      </c>
      <c r="Y270" s="16">
        <v>0.4</v>
      </c>
      <c r="Z270" s="16" t="s">
        <v>5844</v>
      </c>
      <c r="AA270" s="16" t="s">
        <v>280</v>
      </c>
      <c r="AB270" s="16">
        <v>0.7</v>
      </c>
      <c r="AC270" s="16" t="s">
        <v>5845</v>
      </c>
    </row>
    <row r="271" spans="1:29" ht="30" customHeight="1" x14ac:dyDescent="0.25">
      <c r="A271" s="76" t="s">
        <v>652</v>
      </c>
      <c r="B271" s="76" t="s">
        <v>192</v>
      </c>
      <c r="C271" s="76" t="s">
        <v>193</v>
      </c>
      <c r="D271" s="76" t="s">
        <v>4393</v>
      </c>
      <c r="E271" s="76" t="s">
        <v>5751</v>
      </c>
      <c r="F271" s="71">
        <v>0</v>
      </c>
      <c r="G271" s="77">
        <v>38.423000000000002</v>
      </c>
      <c r="H271" s="77">
        <v>27.074999999999999</v>
      </c>
      <c r="I271" s="76" t="s">
        <v>4395</v>
      </c>
      <c r="J271" s="78">
        <v>60</v>
      </c>
      <c r="K271" s="76" t="s">
        <v>4396</v>
      </c>
      <c r="L271" s="76"/>
      <c r="M271" s="79">
        <v>46229</v>
      </c>
      <c r="N271" s="76" t="s">
        <v>4397</v>
      </c>
      <c r="O271" s="80" t="s">
        <v>4398</v>
      </c>
      <c r="P271" s="16">
        <v>10.3</v>
      </c>
      <c r="Q271" s="16" t="s">
        <v>224</v>
      </c>
      <c r="R271" s="16">
        <v>2</v>
      </c>
      <c r="S271" s="16" t="s">
        <v>1294</v>
      </c>
      <c r="T271" s="16" t="s">
        <v>5846</v>
      </c>
      <c r="U271" s="16" t="s">
        <v>224</v>
      </c>
      <c r="V271" s="16">
        <v>2</v>
      </c>
      <c r="W271" s="16" t="s">
        <v>5847</v>
      </c>
      <c r="X271" s="16" t="s">
        <v>196</v>
      </c>
      <c r="Y271" s="16">
        <v>2.9</v>
      </c>
      <c r="Z271" s="16" t="s">
        <v>5848</v>
      </c>
      <c r="AA271" s="16" t="s">
        <v>234</v>
      </c>
      <c r="AB271" s="16">
        <v>3.1</v>
      </c>
      <c r="AC271" s="16" t="s">
        <v>5849</v>
      </c>
    </row>
    <row r="272" spans="1:29" ht="30" customHeight="1" x14ac:dyDescent="0.25">
      <c r="A272" s="76" t="s">
        <v>661</v>
      </c>
      <c r="B272" s="76" t="s">
        <v>257</v>
      </c>
      <c r="C272" s="76" t="s">
        <v>258</v>
      </c>
      <c r="D272" s="76" t="s">
        <v>4393</v>
      </c>
      <c r="E272" s="76" t="s">
        <v>5850</v>
      </c>
      <c r="F272" s="71" t="s">
        <v>5851</v>
      </c>
      <c r="G272" s="77">
        <v>38.438746999999999</v>
      </c>
      <c r="H272" s="77">
        <v>27.207370000000001</v>
      </c>
      <c r="I272" s="76" t="s">
        <v>4395</v>
      </c>
      <c r="J272" s="78">
        <v>60</v>
      </c>
      <c r="K272" s="76" t="s">
        <v>4396</v>
      </c>
      <c r="L272" s="76"/>
      <c r="M272" s="79">
        <v>46229</v>
      </c>
      <c r="N272" s="76" t="s">
        <v>5852</v>
      </c>
      <c r="O272" s="80" t="s">
        <v>4398</v>
      </c>
      <c r="P272" s="16">
        <v>3.4</v>
      </c>
      <c r="Q272" s="16" t="s">
        <v>268</v>
      </c>
      <c r="R272" s="16">
        <v>2.2999999999999998</v>
      </c>
      <c r="S272" s="16" t="s">
        <v>1294</v>
      </c>
      <c r="T272" s="16" t="s">
        <v>5853</v>
      </c>
      <c r="U272" s="16" t="s">
        <v>258</v>
      </c>
      <c r="V272" s="16">
        <v>0.3</v>
      </c>
      <c r="W272" s="16" t="s">
        <v>5854</v>
      </c>
      <c r="X272" s="16" t="s">
        <v>263</v>
      </c>
      <c r="Y272" s="16">
        <v>1</v>
      </c>
      <c r="Z272" s="16" t="s">
        <v>5855</v>
      </c>
      <c r="AA272" s="16" t="s">
        <v>231</v>
      </c>
      <c r="AB272" s="16">
        <v>3.1</v>
      </c>
      <c r="AC272" s="16" t="s">
        <v>5856</v>
      </c>
    </row>
    <row r="273" spans="1:29" ht="30" customHeight="1" x14ac:dyDescent="0.25">
      <c r="A273" s="76" t="s">
        <v>663</v>
      </c>
      <c r="B273" s="76" t="s">
        <v>257</v>
      </c>
      <c r="C273" s="76" t="s">
        <v>258</v>
      </c>
      <c r="D273" s="76" t="s">
        <v>4393</v>
      </c>
      <c r="E273" s="76" t="s">
        <v>5850</v>
      </c>
      <c r="F273" s="71" t="s">
        <v>5857</v>
      </c>
      <c r="G273" s="77">
        <v>38.437804</v>
      </c>
      <c r="H273" s="77">
        <v>27.205251000000001</v>
      </c>
      <c r="I273" s="76" t="s">
        <v>4395</v>
      </c>
      <c r="J273" s="78">
        <v>60</v>
      </c>
      <c r="K273" s="76" t="s">
        <v>4396</v>
      </c>
      <c r="L273" s="76"/>
      <c r="M273" s="79">
        <v>46229</v>
      </c>
      <c r="N273" s="76" t="s">
        <v>5858</v>
      </c>
      <c r="O273" s="80" t="s">
        <v>4398</v>
      </c>
      <c r="P273" s="16">
        <v>3.1</v>
      </c>
      <c r="Q273" s="16" t="s">
        <v>205</v>
      </c>
      <c r="R273" s="16">
        <v>1.5</v>
      </c>
      <c r="S273" s="16" t="s">
        <v>1294</v>
      </c>
      <c r="T273" s="16" t="s">
        <v>5859</v>
      </c>
      <c r="U273" s="16" t="s">
        <v>258</v>
      </c>
      <c r="V273" s="16">
        <v>0.2</v>
      </c>
      <c r="W273" s="16" t="s">
        <v>5860</v>
      </c>
      <c r="X273" s="16" t="s">
        <v>263</v>
      </c>
      <c r="Y273" s="16">
        <v>0.8</v>
      </c>
      <c r="Z273" s="16" t="s">
        <v>5861</v>
      </c>
      <c r="AA273" s="16" t="s">
        <v>231</v>
      </c>
      <c r="AB273" s="16">
        <v>3.1</v>
      </c>
      <c r="AC273" s="16" t="s">
        <v>5859</v>
      </c>
    </row>
    <row r="274" spans="1:29" ht="30" customHeight="1" x14ac:dyDescent="0.25">
      <c r="A274" s="76" t="s">
        <v>664</v>
      </c>
      <c r="B274" s="76" t="s">
        <v>257</v>
      </c>
      <c r="C274" s="76" t="s">
        <v>258</v>
      </c>
      <c r="D274" s="76" t="s">
        <v>4393</v>
      </c>
      <c r="E274" s="76" t="s">
        <v>5850</v>
      </c>
      <c r="F274" s="71" t="s">
        <v>5862</v>
      </c>
      <c r="G274" s="77">
        <v>38.434851999999999</v>
      </c>
      <c r="H274" s="77">
        <v>27.208949</v>
      </c>
      <c r="I274" s="76" t="s">
        <v>4395</v>
      </c>
      <c r="J274" s="78">
        <v>60</v>
      </c>
      <c r="K274" s="76" t="s">
        <v>4396</v>
      </c>
      <c r="L274" s="76"/>
      <c r="M274" s="79">
        <v>46229</v>
      </c>
      <c r="N274" s="76" t="s">
        <v>5863</v>
      </c>
      <c r="O274" s="80" t="s">
        <v>4398</v>
      </c>
      <c r="P274" s="16">
        <v>3.6</v>
      </c>
      <c r="Q274" s="16" t="s">
        <v>268</v>
      </c>
      <c r="R274" s="16">
        <v>2.2999999999999998</v>
      </c>
      <c r="S274" s="16" t="s">
        <v>1294</v>
      </c>
      <c r="T274" s="16" t="s">
        <v>5864</v>
      </c>
      <c r="U274" s="16" t="s">
        <v>258</v>
      </c>
      <c r="V274" s="16">
        <v>0.2</v>
      </c>
      <c r="W274" s="16" t="s">
        <v>5865</v>
      </c>
      <c r="X274" s="16" t="s">
        <v>263</v>
      </c>
      <c r="Y274" s="16">
        <v>1.2</v>
      </c>
      <c r="Z274" s="16" t="s">
        <v>5866</v>
      </c>
      <c r="AA274" s="16" t="s">
        <v>231</v>
      </c>
      <c r="AB274" s="16">
        <v>3.6</v>
      </c>
      <c r="AC274" s="16" t="s">
        <v>5864</v>
      </c>
    </row>
    <row r="275" spans="1:29" ht="30" customHeight="1" x14ac:dyDescent="0.25">
      <c r="A275" s="76" t="s">
        <v>5867</v>
      </c>
      <c r="B275" s="76" t="s">
        <v>257</v>
      </c>
      <c r="C275" s="76" t="s">
        <v>258</v>
      </c>
      <c r="D275" s="76" t="s">
        <v>4393</v>
      </c>
      <c r="E275" s="76" t="s">
        <v>5850</v>
      </c>
      <c r="F275" s="71">
        <v>0</v>
      </c>
      <c r="G275" s="77">
        <v>38.509</v>
      </c>
      <c r="H275" s="77">
        <v>27.042999999999999</v>
      </c>
      <c r="I275" s="76" t="s">
        <v>4395</v>
      </c>
      <c r="J275" s="78">
        <v>60</v>
      </c>
      <c r="K275" s="76" t="s">
        <v>4396</v>
      </c>
      <c r="L275" s="76"/>
      <c r="M275" s="79">
        <v>46229</v>
      </c>
      <c r="N275" s="76" t="s">
        <v>4397</v>
      </c>
      <c r="O275" s="80" t="s">
        <v>4398</v>
      </c>
      <c r="P275" s="16">
        <v>14.1</v>
      </c>
      <c r="Q275" s="16" t="s">
        <v>205</v>
      </c>
      <c r="R275" s="16">
        <v>1.2</v>
      </c>
      <c r="S275" s="16" t="s">
        <v>1294</v>
      </c>
      <c r="T275" s="16" t="s">
        <v>5868</v>
      </c>
      <c r="U275" s="16" t="s">
        <v>205</v>
      </c>
      <c r="V275" s="16">
        <v>1.2</v>
      </c>
      <c r="W275" s="16" t="s">
        <v>5869</v>
      </c>
      <c r="X275" s="16" t="s">
        <v>268</v>
      </c>
      <c r="Y275" s="16">
        <v>2</v>
      </c>
      <c r="Z275" s="16" t="s">
        <v>5870</v>
      </c>
      <c r="AA275" s="16" t="s">
        <v>261</v>
      </c>
      <c r="AB275" s="16">
        <v>3.3</v>
      </c>
      <c r="AC275" s="16" t="s">
        <v>5871</v>
      </c>
    </row>
    <row r="276" spans="1:29" ht="30" customHeight="1" x14ac:dyDescent="0.25">
      <c r="A276" s="76" t="s">
        <v>666</v>
      </c>
      <c r="B276" s="76" t="s">
        <v>257</v>
      </c>
      <c r="C276" s="76" t="s">
        <v>258</v>
      </c>
      <c r="D276" s="76" t="s">
        <v>4393</v>
      </c>
      <c r="E276" s="76" t="s">
        <v>5850</v>
      </c>
      <c r="F276" s="71" t="s">
        <v>5872</v>
      </c>
      <c r="G276" s="77">
        <v>38.438068000000001</v>
      </c>
      <c r="H276" s="77">
        <v>27.194027999999999</v>
      </c>
      <c r="I276" s="76" t="s">
        <v>4395</v>
      </c>
      <c r="J276" s="78">
        <v>60</v>
      </c>
      <c r="K276" s="76" t="s">
        <v>4396</v>
      </c>
      <c r="L276" s="76"/>
      <c r="M276" s="79">
        <v>46229</v>
      </c>
      <c r="N276" s="76" t="s">
        <v>5873</v>
      </c>
      <c r="O276" s="80" t="s">
        <v>4398</v>
      </c>
      <c r="P276" s="16">
        <v>3</v>
      </c>
      <c r="Q276" s="16" t="s">
        <v>268</v>
      </c>
      <c r="R276" s="16">
        <v>2.2999999999999998</v>
      </c>
      <c r="S276" s="16" t="s">
        <v>1294</v>
      </c>
      <c r="T276" s="16" t="s">
        <v>5874</v>
      </c>
      <c r="U276" s="16" t="s">
        <v>263</v>
      </c>
      <c r="V276" s="16">
        <v>0.2</v>
      </c>
      <c r="W276" s="16" t="s">
        <v>5875</v>
      </c>
      <c r="X276" s="16" t="s">
        <v>258</v>
      </c>
      <c r="Y276" s="16">
        <v>1.1000000000000001</v>
      </c>
      <c r="Z276" s="16" t="s">
        <v>5876</v>
      </c>
      <c r="AA276" s="16" t="s">
        <v>217</v>
      </c>
      <c r="AB276" s="16">
        <v>2.9</v>
      </c>
      <c r="AC276" s="16" t="s">
        <v>5877</v>
      </c>
    </row>
    <row r="277" spans="1:29" ht="30" customHeight="1" x14ac:dyDescent="0.25">
      <c r="A277" s="76" t="s">
        <v>667</v>
      </c>
      <c r="B277" s="76" t="s">
        <v>257</v>
      </c>
      <c r="C277" s="76" t="s">
        <v>258</v>
      </c>
      <c r="D277" s="76" t="s">
        <v>4393</v>
      </c>
      <c r="E277" s="76" t="s">
        <v>5850</v>
      </c>
      <c r="F277" s="71" t="s">
        <v>5878</v>
      </c>
      <c r="G277" s="77">
        <v>38.373218999999999</v>
      </c>
      <c r="H277" s="77">
        <v>27.181936</v>
      </c>
      <c r="I277" s="76" t="s">
        <v>4395</v>
      </c>
      <c r="J277" s="78">
        <v>60</v>
      </c>
      <c r="K277" s="76" t="s">
        <v>4396</v>
      </c>
      <c r="L277" s="76"/>
      <c r="M277" s="79">
        <v>46229</v>
      </c>
      <c r="N277" s="76" t="s">
        <v>5879</v>
      </c>
      <c r="O277" s="80" t="s">
        <v>4398</v>
      </c>
      <c r="P277" s="16">
        <v>10.3</v>
      </c>
      <c r="Q277" s="16" t="s">
        <v>205</v>
      </c>
      <c r="R277" s="16">
        <v>1.3</v>
      </c>
      <c r="S277" s="16" t="s">
        <v>1294</v>
      </c>
      <c r="T277" s="16" t="s">
        <v>5880</v>
      </c>
      <c r="U277" s="16" t="s">
        <v>193</v>
      </c>
      <c r="V277" s="16">
        <v>2</v>
      </c>
      <c r="W277" s="16" t="s">
        <v>5881</v>
      </c>
      <c r="X277" s="16" t="s">
        <v>902</v>
      </c>
      <c r="Y277" s="16">
        <v>2.7</v>
      </c>
      <c r="Z277" s="16" t="s">
        <v>5882</v>
      </c>
      <c r="AA277" s="16" t="s">
        <v>280</v>
      </c>
      <c r="AB277" s="16">
        <v>3.3</v>
      </c>
      <c r="AC277" s="16" t="s">
        <v>5883</v>
      </c>
    </row>
    <row r="278" spans="1:29" ht="30" customHeight="1" x14ac:dyDescent="0.25">
      <c r="A278" s="76" t="s">
        <v>668</v>
      </c>
      <c r="B278" s="76" t="s">
        <v>257</v>
      </c>
      <c r="C278" s="76" t="s">
        <v>258</v>
      </c>
      <c r="D278" s="76" t="s">
        <v>4393</v>
      </c>
      <c r="E278" s="76" t="s">
        <v>5850</v>
      </c>
      <c r="F278" s="71">
        <v>0</v>
      </c>
      <c r="G278" s="77">
        <v>38.503</v>
      </c>
      <c r="H278" s="77">
        <v>27.042999999999999</v>
      </c>
      <c r="I278" s="76" t="s">
        <v>4395</v>
      </c>
      <c r="J278" s="78">
        <v>60</v>
      </c>
      <c r="K278" s="76" t="s">
        <v>4396</v>
      </c>
      <c r="L278" s="76"/>
      <c r="M278" s="79">
        <v>46229</v>
      </c>
      <c r="N278" s="76" t="s">
        <v>4397</v>
      </c>
      <c r="O278" s="80" t="s">
        <v>4398</v>
      </c>
      <c r="P278" s="16">
        <v>13.9</v>
      </c>
      <c r="Q278" s="16" t="s">
        <v>268</v>
      </c>
      <c r="R278" s="16">
        <v>1.5</v>
      </c>
      <c r="S278" s="16" t="s">
        <v>1294</v>
      </c>
      <c r="T278" s="16" t="s">
        <v>5884</v>
      </c>
      <c r="U278" s="16" t="s">
        <v>268</v>
      </c>
      <c r="V278" s="16">
        <v>1.5</v>
      </c>
      <c r="W278" s="16" t="s">
        <v>5885</v>
      </c>
      <c r="X278" s="16" t="s">
        <v>205</v>
      </c>
      <c r="Y278" s="16">
        <v>1.9</v>
      </c>
      <c r="Z278" s="16" t="s">
        <v>5886</v>
      </c>
      <c r="AA278" s="16" t="s">
        <v>261</v>
      </c>
      <c r="AB278" s="16">
        <v>2.9</v>
      </c>
      <c r="AC278" s="16" t="s">
        <v>5887</v>
      </c>
    </row>
    <row r="279" spans="1:29" ht="30" customHeight="1" x14ac:dyDescent="0.25">
      <c r="A279" s="76" t="s">
        <v>669</v>
      </c>
      <c r="B279" s="76" t="s">
        <v>257</v>
      </c>
      <c r="C279" s="76" t="s">
        <v>258</v>
      </c>
      <c r="D279" s="76" t="s">
        <v>4393</v>
      </c>
      <c r="E279" s="76" t="s">
        <v>5850</v>
      </c>
      <c r="F279" s="71">
        <v>0</v>
      </c>
      <c r="G279" s="77">
        <v>38.487000000000002</v>
      </c>
      <c r="H279" s="77">
        <v>27.027999999999999</v>
      </c>
      <c r="I279" s="76" t="s">
        <v>4395</v>
      </c>
      <c r="J279" s="78">
        <v>60</v>
      </c>
      <c r="K279" s="76" t="s">
        <v>4396</v>
      </c>
      <c r="L279" s="76"/>
      <c r="M279" s="79">
        <v>46229</v>
      </c>
      <c r="N279" s="76" t="s">
        <v>4397</v>
      </c>
      <c r="O279" s="80" t="s">
        <v>4398</v>
      </c>
      <c r="P279" s="16">
        <v>14.7</v>
      </c>
      <c r="Q279" s="16" t="s">
        <v>268</v>
      </c>
      <c r="R279" s="16">
        <v>2.4</v>
      </c>
      <c r="S279" s="16" t="s">
        <v>1294</v>
      </c>
      <c r="T279" s="16" t="s">
        <v>5888</v>
      </c>
      <c r="U279" s="16" t="s">
        <v>268</v>
      </c>
      <c r="V279" s="16">
        <v>2.4</v>
      </c>
      <c r="W279" s="16" t="s">
        <v>5889</v>
      </c>
      <c r="X279" s="16" t="s">
        <v>205</v>
      </c>
      <c r="Y279" s="16">
        <v>3.8</v>
      </c>
      <c r="Z279" s="16" t="s">
        <v>5890</v>
      </c>
      <c r="AA279" s="16" t="s">
        <v>261</v>
      </c>
      <c r="AB279" s="16">
        <v>3.8</v>
      </c>
      <c r="AC279" s="16" t="s">
        <v>5891</v>
      </c>
    </row>
    <row r="280" spans="1:29" ht="30" customHeight="1" x14ac:dyDescent="0.25">
      <c r="A280" s="76" t="s">
        <v>670</v>
      </c>
      <c r="B280" s="76" t="s">
        <v>257</v>
      </c>
      <c r="C280" s="76" t="s">
        <v>258</v>
      </c>
      <c r="D280" s="76" t="s">
        <v>4393</v>
      </c>
      <c r="E280" s="76" t="s">
        <v>5850</v>
      </c>
      <c r="F280" s="71" t="s">
        <v>5892</v>
      </c>
      <c r="G280" s="77">
        <v>38.437319000000002</v>
      </c>
      <c r="H280" s="77">
        <v>27.205935</v>
      </c>
      <c r="I280" s="76" t="s">
        <v>4395</v>
      </c>
      <c r="J280" s="78">
        <v>60</v>
      </c>
      <c r="K280" s="76" t="s">
        <v>4396</v>
      </c>
      <c r="L280" s="76"/>
      <c r="M280" s="79">
        <v>46229</v>
      </c>
      <c r="N280" s="76" t="s">
        <v>5893</v>
      </c>
      <c r="O280" s="80" t="s">
        <v>4398</v>
      </c>
      <c r="P280" s="16">
        <v>3.2</v>
      </c>
      <c r="Q280" s="16" t="s">
        <v>205</v>
      </c>
      <c r="R280" s="16">
        <v>1.7</v>
      </c>
      <c r="S280" s="16" t="s">
        <v>1294</v>
      </c>
      <c r="T280" s="16" t="s">
        <v>5894</v>
      </c>
      <c r="U280" s="16" t="s">
        <v>258</v>
      </c>
      <c r="V280" s="16">
        <v>0.2</v>
      </c>
      <c r="W280" s="16" t="s">
        <v>5895</v>
      </c>
      <c r="X280" s="16" t="s">
        <v>263</v>
      </c>
      <c r="Y280" s="16">
        <v>0.9</v>
      </c>
      <c r="Z280" s="16" t="s">
        <v>5896</v>
      </c>
      <c r="AA280" s="16" t="s">
        <v>231</v>
      </c>
      <c r="AB280" s="16">
        <v>3.2</v>
      </c>
      <c r="AC280" s="16" t="s">
        <v>5894</v>
      </c>
    </row>
    <row r="281" spans="1:29" ht="30" customHeight="1" x14ac:dyDescent="0.25">
      <c r="A281" s="76" t="s">
        <v>671</v>
      </c>
      <c r="B281" s="76" t="s">
        <v>257</v>
      </c>
      <c r="C281" s="76" t="s">
        <v>258</v>
      </c>
      <c r="D281" s="76" t="s">
        <v>4393</v>
      </c>
      <c r="E281" s="76" t="s">
        <v>5850</v>
      </c>
      <c r="F281" s="71" t="s">
        <v>5897</v>
      </c>
      <c r="G281" s="77">
        <v>38.425632</v>
      </c>
      <c r="H281" s="77">
        <v>27.133330999999998</v>
      </c>
      <c r="I281" s="76" t="s">
        <v>4395</v>
      </c>
      <c r="J281" s="78">
        <v>60</v>
      </c>
      <c r="K281" s="76" t="s">
        <v>4396</v>
      </c>
      <c r="L281" s="76"/>
      <c r="M281" s="79">
        <v>46229</v>
      </c>
      <c r="N281" s="76" t="s">
        <v>5898</v>
      </c>
      <c r="O281" s="80" t="s">
        <v>4398</v>
      </c>
      <c r="P281" s="16">
        <v>6.9</v>
      </c>
      <c r="Q281" s="16" t="s">
        <v>268</v>
      </c>
      <c r="R281" s="16">
        <v>0.5</v>
      </c>
      <c r="S281" s="16" t="s">
        <v>1294</v>
      </c>
      <c r="T281" s="16" t="s">
        <v>5899</v>
      </c>
      <c r="U281" s="16" t="s">
        <v>255</v>
      </c>
      <c r="V281" s="16">
        <v>1.5</v>
      </c>
      <c r="W281" s="16" t="s">
        <v>5900</v>
      </c>
      <c r="X281" s="16" t="s">
        <v>274</v>
      </c>
      <c r="Y281" s="16">
        <v>2.7</v>
      </c>
      <c r="Z281" s="16" t="s">
        <v>5901</v>
      </c>
      <c r="AA281" s="16" t="s">
        <v>160</v>
      </c>
      <c r="AB281" s="16">
        <v>3.3</v>
      </c>
      <c r="AC281" s="16" t="s">
        <v>5902</v>
      </c>
    </row>
    <row r="282" spans="1:29" ht="30" customHeight="1" x14ac:dyDescent="0.25">
      <c r="A282" s="76" t="s">
        <v>5903</v>
      </c>
      <c r="B282" s="76" t="s">
        <v>257</v>
      </c>
      <c r="C282" s="76" t="s">
        <v>258</v>
      </c>
      <c r="D282" s="76" t="s">
        <v>4393</v>
      </c>
      <c r="E282" s="76" t="s">
        <v>5850</v>
      </c>
      <c r="F282" s="71" t="s">
        <v>5904</v>
      </c>
      <c r="G282" s="77">
        <v>38.441011000000003</v>
      </c>
      <c r="H282" s="77">
        <v>27.204464999999999</v>
      </c>
      <c r="I282" s="76" t="s">
        <v>4395</v>
      </c>
      <c r="J282" s="78">
        <v>60</v>
      </c>
      <c r="K282" s="76" t="s">
        <v>4396</v>
      </c>
      <c r="L282" s="76"/>
      <c r="M282" s="79">
        <v>46229</v>
      </c>
      <c r="N282" s="76" t="s">
        <v>5905</v>
      </c>
      <c r="O282" s="80" t="s">
        <v>4398</v>
      </c>
      <c r="P282" s="16">
        <v>8.6999999999999993</v>
      </c>
      <c r="Q282" s="16" t="s">
        <v>205</v>
      </c>
      <c r="R282" s="16">
        <v>1.8</v>
      </c>
      <c r="S282" s="16" t="s">
        <v>1294</v>
      </c>
      <c r="T282" s="16" t="s">
        <v>5906</v>
      </c>
      <c r="U282" s="16" t="s">
        <v>258</v>
      </c>
      <c r="V282" s="16">
        <v>0.6</v>
      </c>
      <c r="W282" s="16" t="s">
        <v>5907</v>
      </c>
      <c r="X282" s="16" t="s">
        <v>263</v>
      </c>
      <c r="Y282" s="16">
        <v>0.8</v>
      </c>
      <c r="Z282" s="16" t="s">
        <v>5908</v>
      </c>
      <c r="AA282" s="16" t="s">
        <v>231</v>
      </c>
      <c r="AB282" s="16">
        <v>2.8</v>
      </c>
      <c r="AC282" s="16" t="s">
        <v>5909</v>
      </c>
    </row>
    <row r="283" spans="1:29" ht="30" customHeight="1" x14ac:dyDescent="0.25">
      <c r="A283" s="76" t="s">
        <v>672</v>
      </c>
      <c r="B283" s="76" t="s">
        <v>162</v>
      </c>
      <c r="C283" s="76" t="s">
        <v>902</v>
      </c>
      <c r="D283" s="76" t="s">
        <v>4393</v>
      </c>
      <c r="E283" s="76" t="s">
        <v>5910</v>
      </c>
      <c r="F283" s="71">
        <v>0</v>
      </c>
      <c r="G283" s="77">
        <v>38.404000000000003</v>
      </c>
      <c r="H283" s="77">
        <v>27.065000000000001</v>
      </c>
      <c r="I283" s="76" t="s">
        <v>4395</v>
      </c>
      <c r="J283" s="78">
        <v>60</v>
      </c>
      <c r="K283" s="76" t="s">
        <v>4396</v>
      </c>
      <c r="L283" s="76"/>
      <c r="M283" s="79">
        <v>46229</v>
      </c>
      <c r="N283" s="76" t="s">
        <v>4397</v>
      </c>
      <c r="O283" s="80" t="s">
        <v>4398</v>
      </c>
      <c r="P283" s="16">
        <v>9</v>
      </c>
      <c r="Q283" s="16" t="s">
        <v>234</v>
      </c>
      <c r="R283" s="16">
        <v>1.3</v>
      </c>
      <c r="S283" s="16" t="s">
        <v>1294</v>
      </c>
      <c r="T283" s="16" t="s">
        <v>5911</v>
      </c>
      <c r="U283" s="16" t="s">
        <v>234</v>
      </c>
      <c r="V283" s="16">
        <v>1.3</v>
      </c>
      <c r="W283" s="16" t="s">
        <v>5912</v>
      </c>
      <c r="X283" s="16" t="s">
        <v>154</v>
      </c>
      <c r="Y283" s="16">
        <v>2.2000000000000002</v>
      </c>
      <c r="Z283" s="16" t="s">
        <v>5913</v>
      </c>
      <c r="AA283" s="16" t="s">
        <v>196</v>
      </c>
      <c r="AB283" s="16">
        <v>2.5</v>
      </c>
      <c r="AC283" s="16" t="s">
        <v>5914</v>
      </c>
    </row>
    <row r="284" spans="1:29" ht="30" customHeight="1" x14ac:dyDescent="0.25">
      <c r="A284" s="76" t="s">
        <v>673</v>
      </c>
      <c r="B284" s="76" t="s">
        <v>162</v>
      </c>
      <c r="C284" s="76" t="s">
        <v>902</v>
      </c>
      <c r="D284" s="76" t="s">
        <v>4393</v>
      </c>
      <c r="E284" s="76" t="s">
        <v>5910</v>
      </c>
      <c r="F284" s="71" t="s">
        <v>5915</v>
      </c>
      <c r="G284" s="77">
        <v>38.374223999999998</v>
      </c>
      <c r="H284" s="77">
        <v>27.144984000000001</v>
      </c>
      <c r="I284" s="76" t="s">
        <v>4395</v>
      </c>
      <c r="J284" s="78">
        <v>60</v>
      </c>
      <c r="K284" s="76" t="s">
        <v>4396</v>
      </c>
      <c r="L284" s="76"/>
      <c r="M284" s="79">
        <v>46229</v>
      </c>
      <c r="N284" s="76" t="s">
        <v>5916</v>
      </c>
      <c r="O284" s="80" t="s">
        <v>4398</v>
      </c>
      <c r="P284" s="16">
        <v>1.3</v>
      </c>
      <c r="Q284" s="16" t="s">
        <v>234</v>
      </c>
      <c r="R284" s="16">
        <v>0.9</v>
      </c>
      <c r="S284" s="16" t="s">
        <v>1294</v>
      </c>
      <c r="T284" s="16" t="s">
        <v>5917</v>
      </c>
      <c r="U284" s="16" t="s">
        <v>902</v>
      </c>
      <c r="V284" s="16">
        <v>0.5</v>
      </c>
      <c r="W284" s="16" t="s">
        <v>5918</v>
      </c>
      <c r="X284" s="16" t="s">
        <v>193</v>
      </c>
      <c r="Y284" s="16">
        <v>1.3</v>
      </c>
      <c r="Z284" s="16" t="s">
        <v>5917</v>
      </c>
      <c r="AA284" s="16" t="s">
        <v>280</v>
      </c>
      <c r="AB284" s="16">
        <v>2</v>
      </c>
      <c r="AC284" s="16" t="s">
        <v>5919</v>
      </c>
    </row>
    <row r="285" spans="1:29" ht="30" customHeight="1" x14ac:dyDescent="0.25">
      <c r="A285" s="76" t="s">
        <v>674</v>
      </c>
      <c r="B285" s="76" t="s">
        <v>162</v>
      </c>
      <c r="C285" s="76" t="s">
        <v>902</v>
      </c>
      <c r="D285" s="76" t="s">
        <v>4393</v>
      </c>
      <c r="E285" s="76" t="s">
        <v>5910</v>
      </c>
      <c r="F285" s="71" t="s">
        <v>5920</v>
      </c>
      <c r="G285" s="77">
        <v>38.371524999999998</v>
      </c>
      <c r="H285" s="77">
        <v>27.151135</v>
      </c>
      <c r="I285" s="76" t="s">
        <v>4395</v>
      </c>
      <c r="J285" s="78">
        <v>60</v>
      </c>
      <c r="K285" s="76" t="s">
        <v>4396</v>
      </c>
      <c r="L285" s="76"/>
      <c r="M285" s="79">
        <v>46229</v>
      </c>
      <c r="N285" s="76" t="s">
        <v>5921</v>
      </c>
      <c r="O285" s="80" t="s">
        <v>4398</v>
      </c>
      <c r="P285" s="16">
        <v>0.7</v>
      </c>
      <c r="Q285" s="16" t="s">
        <v>234</v>
      </c>
      <c r="R285" s="16">
        <v>1.2</v>
      </c>
      <c r="S285" s="16" t="s">
        <v>1294</v>
      </c>
      <c r="T285" s="16" t="s">
        <v>5922</v>
      </c>
      <c r="U285" s="16" t="s">
        <v>902</v>
      </c>
      <c r="V285" s="16">
        <v>0.2</v>
      </c>
      <c r="W285" s="16" t="s">
        <v>5923</v>
      </c>
      <c r="X285" s="16" t="s">
        <v>193</v>
      </c>
      <c r="Y285" s="16">
        <v>0.7</v>
      </c>
      <c r="Z285" s="16" t="s">
        <v>5922</v>
      </c>
      <c r="AA285" s="16" t="s">
        <v>280</v>
      </c>
      <c r="AB285" s="16">
        <v>2.2000000000000002</v>
      </c>
      <c r="AC285" s="16" t="s">
        <v>5924</v>
      </c>
    </row>
    <row r="286" spans="1:29" ht="30" customHeight="1" x14ac:dyDescent="0.25">
      <c r="A286" s="76" t="s">
        <v>675</v>
      </c>
      <c r="B286" s="76" t="s">
        <v>162</v>
      </c>
      <c r="C286" s="76" t="s">
        <v>902</v>
      </c>
      <c r="D286" s="76" t="s">
        <v>4393</v>
      </c>
      <c r="E286" s="76" t="s">
        <v>5910</v>
      </c>
      <c r="F286" s="71" t="s">
        <v>5925</v>
      </c>
      <c r="G286" s="77">
        <v>38.357697999999999</v>
      </c>
      <c r="H286" s="77">
        <v>27.151475000000001</v>
      </c>
      <c r="I286" s="76" t="s">
        <v>4395</v>
      </c>
      <c r="J286" s="78">
        <v>60</v>
      </c>
      <c r="K286" s="76" t="s">
        <v>4396</v>
      </c>
      <c r="L286" s="76"/>
      <c r="M286" s="79">
        <v>46229</v>
      </c>
      <c r="N286" s="76" t="s">
        <v>5926</v>
      </c>
      <c r="O286" s="80" t="s">
        <v>4398</v>
      </c>
      <c r="P286" s="16">
        <v>1.6</v>
      </c>
      <c r="Q286" s="16" t="s">
        <v>234</v>
      </c>
      <c r="R286" s="16">
        <v>1</v>
      </c>
      <c r="S286" s="16" t="s">
        <v>1318</v>
      </c>
      <c r="T286" s="16" t="s">
        <v>5927</v>
      </c>
      <c r="U286" s="16" t="s">
        <v>193</v>
      </c>
      <c r="V286" s="16">
        <v>1.6</v>
      </c>
      <c r="W286" s="16" t="s">
        <v>5927</v>
      </c>
      <c r="X286" s="16" t="s">
        <v>902</v>
      </c>
      <c r="Y286" s="16">
        <v>1.7</v>
      </c>
      <c r="Z286" s="16" t="s">
        <v>5928</v>
      </c>
      <c r="AA286" s="16" t="s">
        <v>280</v>
      </c>
      <c r="AB286" s="16">
        <v>3.7</v>
      </c>
      <c r="AC286" s="16" t="s">
        <v>5929</v>
      </c>
    </row>
    <row r="287" spans="1:29" ht="30" customHeight="1" x14ac:dyDescent="0.25">
      <c r="A287" s="76" t="s">
        <v>5930</v>
      </c>
      <c r="B287" s="76" t="s">
        <v>162</v>
      </c>
      <c r="C287" s="76" t="s">
        <v>902</v>
      </c>
      <c r="D287" s="76" t="s">
        <v>4393</v>
      </c>
      <c r="E287" s="76" t="s">
        <v>5910</v>
      </c>
      <c r="F287" s="71" t="s">
        <v>5931</v>
      </c>
      <c r="G287" s="77">
        <v>38.367261999999997</v>
      </c>
      <c r="H287" s="77">
        <v>27.161103000000001</v>
      </c>
      <c r="I287" s="76" t="s">
        <v>4395</v>
      </c>
      <c r="J287" s="78">
        <v>60</v>
      </c>
      <c r="K287" s="76" t="s">
        <v>4396</v>
      </c>
      <c r="L287" s="76"/>
      <c r="M287" s="79">
        <v>46229</v>
      </c>
      <c r="N287" s="76" t="s">
        <v>5932</v>
      </c>
      <c r="O287" s="80" t="s">
        <v>4398</v>
      </c>
      <c r="P287" s="16">
        <v>0.4</v>
      </c>
      <c r="Q287" s="16" t="s">
        <v>234</v>
      </c>
      <c r="R287" s="16">
        <v>0.9</v>
      </c>
      <c r="S287" s="16" t="s">
        <v>1318</v>
      </c>
      <c r="T287" s="16" t="s">
        <v>5933</v>
      </c>
      <c r="U287" s="16" t="s">
        <v>193</v>
      </c>
      <c r="V287" s="16">
        <v>0.4</v>
      </c>
      <c r="W287" s="16" t="s">
        <v>5933</v>
      </c>
      <c r="X287" s="16" t="s">
        <v>902</v>
      </c>
      <c r="Y287" s="16">
        <v>1.1000000000000001</v>
      </c>
      <c r="Z287" s="16" t="s">
        <v>5934</v>
      </c>
      <c r="AA287" s="16" t="s">
        <v>280</v>
      </c>
      <c r="AB287" s="16">
        <v>2.8</v>
      </c>
      <c r="AC287" s="16" t="s">
        <v>5935</v>
      </c>
    </row>
    <row r="288" spans="1:29" ht="30" customHeight="1" x14ac:dyDescent="0.25">
      <c r="A288" s="76" t="s">
        <v>349</v>
      </c>
      <c r="B288" s="76" t="s">
        <v>162</v>
      </c>
      <c r="C288" s="76" t="s">
        <v>902</v>
      </c>
      <c r="D288" s="76" t="s">
        <v>4393</v>
      </c>
      <c r="E288" s="76" t="s">
        <v>5910</v>
      </c>
      <c r="F288" s="71" t="s">
        <v>4582</v>
      </c>
      <c r="G288" s="77">
        <v>38.332248999999997</v>
      </c>
      <c r="H288" s="77">
        <v>26.643439000000001</v>
      </c>
      <c r="I288" s="76" t="s">
        <v>4395</v>
      </c>
      <c r="J288" s="78">
        <v>60</v>
      </c>
      <c r="K288" s="76" t="s">
        <v>4396</v>
      </c>
      <c r="L288" s="76"/>
      <c r="M288" s="79">
        <v>46229</v>
      </c>
      <c r="N288" s="76" t="s">
        <v>5936</v>
      </c>
      <c r="O288" s="80" t="s">
        <v>4398</v>
      </c>
      <c r="P288" s="16">
        <v>45.2</v>
      </c>
      <c r="Q288" s="16" t="s">
        <v>234</v>
      </c>
      <c r="R288" s="16">
        <v>1.4</v>
      </c>
      <c r="S288" s="16" t="s">
        <v>1294</v>
      </c>
      <c r="T288" s="16" t="s">
        <v>5937</v>
      </c>
      <c r="U288" s="16" t="s">
        <v>237</v>
      </c>
      <c r="V288" s="16">
        <v>22.7</v>
      </c>
      <c r="W288" s="16" t="s">
        <v>5938</v>
      </c>
      <c r="X288" s="16" t="s">
        <v>228</v>
      </c>
      <c r="Y288" s="16">
        <v>32.299999999999997</v>
      </c>
      <c r="Z288" s="16" t="s">
        <v>5939</v>
      </c>
      <c r="AA288" s="16" t="s">
        <v>154</v>
      </c>
      <c r="AB288" s="16">
        <v>36.6</v>
      </c>
      <c r="AC288" s="16" t="s">
        <v>5940</v>
      </c>
    </row>
    <row r="289" spans="1:29" ht="30" customHeight="1" x14ac:dyDescent="0.25">
      <c r="A289" s="76" t="s">
        <v>5941</v>
      </c>
      <c r="B289" s="76" t="s">
        <v>162</v>
      </c>
      <c r="C289" s="76" t="s">
        <v>902</v>
      </c>
      <c r="D289" s="76" t="s">
        <v>4393</v>
      </c>
      <c r="E289" s="76" t="s">
        <v>5910</v>
      </c>
      <c r="F289" s="71" t="s">
        <v>5942</v>
      </c>
      <c r="G289" s="77">
        <v>38.400683999999998</v>
      </c>
      <c r="H289" s="77">
        <v>27.151413999999999</v>
      </c>
      <c r="I289" s="76" t="s">
        <v>4395</v>
      </c>
      <c r="J289" s="78">
        <v>60</v>
      </c>
      <c r="K289" s="76" t="s">
        <v>4396</v>
      </c>
      <c r="L289" s="76"/>
      <c r="M289" s="79">
        <v>46229</v>
      </c>
      <c r="N289" s="76" t="s">
        <v>5943</v>
      </c>
      <c r="O289" s="80" t="s">
        <v>4398</v>
      </c>
      <c r="P289" s="16">
        <v>3.4</v>
      </c>
      <c r="Q289" s="16" t="s">
        <v>234</v>
      </c>
      <c r="R289" s="16">
        <v>1.3</v>
      </c>
      <c r="S289" s="16" t="s">
        <v>1294</v>
      </c>
      <c r="T289" s="16" t="s">
        <v>5944</v>
      </c>
      <c r="U289" s="16" t="s">
        <v>277</v>
      </c>
      <c r="V289" s="16">
        <v>0.4</v>
      </c>
      <c r="W289" s="16" t="s">
        <v>5945</v>
      </c>
      <c r="X289" s="16" t="s">
        <v>284</v>
      </c>
      <c r="Y289" s="16">
        <v>0.7</v>
      </c>
      <c r="Z289" s="16" t="s">
        <v>5946</v>
      </c>
      <c r="AA289" s="16" t="s">
        <v>280</v>
      </c>
      <c r="AB289" s="16">
        <v>1.1000000000000001</v>
      </c>
      <c r="AC289" s="16" t="s">
        <v>5947</v>
      </c>
    </row>
    <row r="290" spans="1:29" ht="30" customHeight="1" x14ac:dyDescent="0.25">
      <c r="A290" s="76" t="s">
        <v>677</v>
      </c>
      <c r="B290" s="76" t="s">
        <v>162</v>
      </c>
      <c r="C290" s="76" t="s">
        <v>902</v>
      </c>
      <c r="D290" s="76" t="s">
        <v>4393</v>
      </c>
      <c r="E290" s="76" t="s">
        <v>5910</v>
      </c>
      <c r="F290" s="71" t="s">
        <v>5948</v>
      </c>
      <c r="G290" s="77">
        <v>38.375126999999999</v>
      </c>
      <c r="H290" s="77">
        <v>27.147362999999999</v>
      </c>
      <c r="I290" s="76" t="s">
        <v>4395</v>
      </c>
      <c r="J290" s="78">
        <v>60</v>
      </c>
      <c r="K290" s="76" t="s">
        <v>4396</v>
      </c>
      <c r="L290" s="76"/>
      <c r="M290" s="79">
        <v>46229</v>
      </c>
      <c r="N290" s="76" t="s">
        <v>5949</v>
      </c>
      <c r="O290" s="80" t="s">
        <v>4398</v>
      </c>
      <c r="P290" s="16">
        <v>1.2</v>
      </c>
      <c r="Q290" s="16" t="s">
        <v>234</v>
      </c>
      <c r="R290" s="16">
        <v>1</v>
      </c>
      <c r="S290" s="16" t="s">
        <v>1294</v>
      </c>
      <c r="T290" s="16" t="s">
        <v>5950</v>
      </c>
      <c r="U290" s="16" t="s">
        <v>902</v>
      </c>
      <c r="V290" s="16">
        <v>0.4</v>
      </c>
      <c r="W290" s="16" t="s">
        <v>5951</v>
      </c>
      <c r="X290" s="16" t="s">
        <v>193</v>
      </c>
      <c r="Y290" s="16">
        <v>1.2</v>
      </c>
      <c r="Z290" s="16" t="s">
        <v>5950</v>
      </c>
      <c r="AA290" s="16" t="s">
        <v>280</v>
      </c>
      <c r="AB290" s="16">
        <v>1.8</v>
      </c>
      <c r="AC290" s="16" t="s">
        <v>5952</v>
      </c>
    </row>
    <row r="291" spans="1:29" ht="30" customHeight="1" x14ac:dyDescent="0.25">
      <c r="A291" s="76" t="s">
        <v>678</v>
      </c>
      <c r="B291" s="76" t="s">
        <v>162</v>
      </c>
      <c r="C291" s="76" t="s">
        <v>902</v>
      </c>
      <c r="D291" s="76" t="s">
        <v>4393</v>
      </c>
      <c r="E291" s="76" t="s">
        <v>5910</v>
      </c>
      <c r="F291" s="71" t="s">
        <v>5953</v>
      </c>
      <c r="G291" s="77">
        <v>38.429569000000001</v>
      </c>
      <c r="H291" s="77">
        <v>27.201025999999999</v>
      </c>
      <c r="I291" s="76" t="s">
        <v>4395</v>
      </c>
      <c r="J291" s="78">
        <v>60</v>
      </c>
      <c r="K291" s="76" t="s">
        <v>4396</v>
      </c>
      <c r="L291" s="76"/>
      <c r="M291" s="79">
        <v>46229</v>
      </c>
      <c r="N291" s="76" t="s">
        <v>5954</v>
      </c>
      <c r="O291" s="80" t="s">
        <v>4398</v>
      </c>
      <c r="P291" s="16">
        <v>7.5</v>
      </c>
      <c r="Q291" s="16" t="s">
        <v>234</v>
      </c>
      <c r="R291" s="16">
        <v>1.4</v>
      </c>
      <c r="S291" s="16" t="s">
        <v>1294</v>
      </c>
      <c r="T291" s="16" t="s">
        <v>5955</v>
      </c>
      <c r="U291" s="16" t="s">
        <v>258</v>
      </c>
      <c r="V291" s="16">
        <v>0.9</v>
      </c>
      <c r="W291" s="16" t="s">
        <v>5956</v>
      </c>
      <c r="X291" s="16" t="s">
        <v>263</v>
      </c>
      <c r="Y291" s="16">
        <v>1</v>
      </c>
      <c r="Z291" s="16" t="s">
        <v>5957</v>
      </c>
      <c r="AA291" s="16" t="s">
        <v>202</v>
      </c>
      <c r="AB291" s="16">
        <v>3.5</v>
      </c>
      <c r="AC291" s="16" t="s">
        <v>5958</v>
      </c>
    </row>
    <row r="292" spans="1:29" ht="30" customHeight="1" x14ac:dyDescent="0.25">
      <c r="A292" s="76" t="s">
        <v>679</v>
      </c>
      <c r="B292" s="76" t="s">
        <v>162</v>
      </c>
      <c r="C292" s="76" t="s">
        <v>902</v>
      </c>
      <c r="D292" s="76" t="s">
        <v>4393</v>
      </c>
      <c r="E292" s="76" t="s">
        <v>5910</v>
      </c>
      <c r="F292" s="71" t="s">
        <v>5959</v>
      </c>
      <c r="G292" s="77">
        <v>38.406773999999999</v>
      </c>
      <c r="H292" s="77">
        <v>27.138617</v>
      </c>
      <c r="I292" s="76" t="s">
        <v>4395</v>
      </c>
      <c r="J292" s="78">
        <v>60</v>
      </c>
      <c r="K292" s="76" t="s">
        <v>4396</v>
      </c>
      <c r="L292" s="76"/>
      <c r="M292" s="79">
        <v>46229</v>
      </c>
      <c r="N292" s="76" t="s">
        <v>5960</v>
      </c>
      <c r="O292" s="80" t="s">
        <v>4398</v>
      </c>
      <c r="P292" s="16">
        <v>4.4000000000000004</v>
      </c>
      <c r="Q292" s="16" t="s">
        <v>234</v>
      </c>
      <c r="R292" s="16">
        <v>0.9</v>
      </c>
      <c r="S292" s="16" t="s">
        <v>1294</v>
      </c>
      <c r="T292" s="16" t="s">
        <v>5961</v>
      </c>
      <c r="U292" s="16" t="s">
        <v>255</v>
      </c>
      <c r="V292" s="16">
        <v>0.6</v>
      </c>
      <c r="W292" s="16" t="s">
        <v>5962</v>
      </c>
      <c r="X292" s="16" t="s">
        <v>284</v>
      </c>
      <c r="Y292" s="16">
        <v>1.6</v>
      </c>
      <c r="Z292" s="16" t="s">
        <v>5963</v>
      </c>
      <c r="AA292" s="16" t="s">
        <v>277</v>
      </c>
      <c r="AB292" s="16">
        <v>1.7</v>
      </c>
      <c r="AC292" s="16" t="s">
        <v>5964</v>
      </c>
    </row>
    <row r="293" spans="1:29" ht="30" customHeight="1" x14ac:dyDescent="0.25">
      <c r="A293" s="76" t="s">
        <v>680</v>
      </c>
      <c r="B293" s="76" t="s">
        <v>165</v>
      </c>
      <c r="C293" s="76" t="s">
        <v>166</v>
      </c>
      <c r="D293" s="76" t="s">
        <v>4393</v>
      </c>
      <c r="E293" s="76" t="s">
        <v>5965</v>
      </c>
      <c r="F293" s="71" t="s">
        <v>5966</v>
      </c>
      <c r="G293" s="77">
        <v>38.476736000000002</v>
      </c>
      <c r="H293" s="77">
        <v>27.142475000000001</v>
      </c>
      <c r="I293" s="76" t="s">
        <v>4395</v>
      </c>
      <c r="J293" s="78">
        <v>60</v>
      </c>
      <c r="K293" s="76" t="s">
        <v>4396</v>
      </c>
      <c r="L293" s="76"/>
      <c r="M293" s="79">
        <v>46229</v>
      </c>
      <c r="N293" s="76" t="s">
        <v>5967</v>
      </c>
      <c r="O293" s="80" t="s">
        <v>4398</v>
      </c>
      <c r="P293" s="16">
        <v>11.9</v>
      </c>
      <c r="Q293" s="16" t="s">
        <v>169</v>
      </c>
      <c r="R293" s="16">
        <v>1</v>
      </c>
      <c r="S293" s="16" t="s">
        <v>1294</v>
      </c>
      <c r="T293" s="16" t="s">
        <v>5968</v>
      </c>
      <c r="U293" s="16" t="s">
        <v>199</v>
      </c>
      <c r="V293" s="16">
        <v>1</v>
      </c>
      <c r="W293" s="16" t="s">
        <v>5969</v>
      </c>
      <c r="X293" s="16" t="s">
        <v>266</v>
      </c>
      <c r="Y293" s="16">
        <v>2.2000000000000002</v>
      </c>
      <c r="Z293" s="16" t="s">
        <v>5970</v>
      </c>
      <c r="AA293" s="16" t="s">
        <v>157</v>
      </c>
      <c r="AB293" s="16">
        <v>2.2000000000000002</v>
      </c>
      <c r="AC293" s="16" t="s">
        <v>5971</v>
      </c>
    </row>
    <row r="294" spans="1:29" ht="30" customHeight="1" x14ac:dyDescent="0.25">
      <c r="A294" s="76" t="s">
        <v>681</v>
      </c>
      <c r="B294" s="76" t="s">
        <v>165</v>
      </c>
      <c r="C294" s="76" t="s">
        <v>166</v>
      </c>
      <c r="D294" s="76" t="s">
        <v>4393</v>
      </c>
      <c r="E294" s="76" t="s">
        <v>5965</v>
      </c>
      <c r="F294" s="71" t="s">
        <v>5972</v>
      </c>
      <c r="G294" s="77">
        <v>38.504533000000002</v>
      </c>
      <c r="H294" s="77">
        <v>27.105885000000001</v>
      </c>
      <c r="I294" s="76" t="s">
        <v>4395</v>
      </c>
      <c r="J294" s="78">
        <v>60</v>
      </c>
      <c r="K294" s="76" t="s">
        <v>4396</v>
      </c>
      <c r="L294" s="76"/>
      <c r="M294" s="79">
        <v>46229</v>
      </c>
      <c r="N294" s="76" t="s">
        <v>5973</v>
      </c>
      <c r="O294" s="80" t="s">
        <v>4398</v>
      </c>
      <c r="P294" s="16">
        <v>15.6</v>
      </c>
      <c r="Q294" s="16" t="s">
        <v>208</v>
      </c>
      <c r="R294" s="16">
        <v>0.4</v>
      </c>
      <c r="S294" s="16" t="s">
        <v>1294</v>
      </c>
      <c r="T294" s="16" t="s">
        <v>5974</v>
      </c>
      <c r="U294" s="16" t="s">
        <v>266</v>
      </c>
      <c r="V294" s="16">
        <v>2.8</v>
      </c>
      <c r="W294" s="16" t="s">
        <v>5975</v>
      </c>
      <c r="X294" s="16" t="s">
        <v>261</v>
      </c>
      <c r="Y294" s="16">
        <v>3.4</v>
      </c>
      <c r="Z294" s="16" t="s">
        <v>5976</v>
      </c>
      <c r="AA294" s="16" t="s">
        <v>214</v>
      </c>
      <c r="AB294" s="16">
        <v>3.4</v>
      </c>
      <c r="AC294" s="16" t="s">
        <v>5977</v>
      </c>
    </row>
    <row r="295" spans="1:29" ht="30" customHeight="1" x14ac:dyDescent="0.25">
      <c r="A295" s="76" t="s">
        <v>555</v>
      </c>
      <c r="B295" s="76" t="s">
        <v>165</v>
      </c>
      <c r="C295" s="76" t="s">
        <v>166</v>
      </c>
      <c r="D295" s="76" t="s">
        <v>4393</v>
      </c>
      <c r="E295" s="76" t="s">
        <v>5965</v>
      </c>
      <c r="F295" s="71" t="s">
        <v>5978</v>
      </c>
      <c r="G295" s="77">
        <v>38.452488000000002</v>
      </c>
      <c r="H295" s="77">
        <v>27.113226999999998</v>
      </c>
      <c r="I295" s="76" t="s">
        <v>4395</v>
      </c>
      <c r="J295" s="78">
        <v>60</v>
      </c>
      <c r="K295" s="76" t="s">
        <v>4396</v>
      </c>
      <c r="L295" s="76"/>
      <c r="M295" s="79">
        <v>46229</v>
      </c>
      <c r="N295" s="76" t="s">
        <v>5979</v>
      </c>
      <c r="O295" s="80" t="s">
        <v>4398</v>
      </c>
      <c r="P295" s="16">
        <v>10</v>
      </c>
      <c r="Q295" s="16" t="s">
        <v>169</v>
      </c>
      <c r="R295" s="16">
        <v>1</v>
      </c>
      <c r="S295" s="16" t="s">
        <v>1294</v>
      </c>
      <c r="T295" s="16" t="s">
        <v>5980</v>
      </c>
      <c r="U295" s="16" t="s">
        <v>211</v>
      </c>
      <c r="V295" s="16">
        <v>1.4</v>
      </c>
      <c r="W295" s="16" t="s">
        <v>5981</v>
      </c>
      <c r="X295" s="16" t="s">
        <v>166</v>
      </c>
      <c r="Y295" s="16">
        <v>2</v>
      </c>
      <c r="Z295" s="16" t="s">
        <v>5982</v>
      </c>
      <c r="AA295" s="16" t="s">
        <v>157</v>
      </c>
      <c r="AB295" s="16">
        <v>2.2000000000000002</v>
      </c>
      <c r="AC295" s="16" t="s">
        <v>5983</v>
      </c>
    </row>
    <row r="296" spans="1:29" ht="30" customHeight="1" x14ac:dyDescent="0.25">
      <c r="A296" s="76" t="s">
        <v>682</v>
      </c>
      <c r="B296" s="76" t="s">
        <v>165</v>
      </c>
      <c r="C296" s="76" t="s">
        <v>166</v>
      </c>
      <c r="D296" s="76" t="s">
        <v>4393</v>
      </c>
      <c r="E296" s="76" t="s">
        <v>5965</v>
      </c>
      <c r="F296" s="71" t="s">
        <v>5984</v>
      </c>
      <c r="G296" s="77">
        <v>38.395000000000003</v>
      </c>
      <c r="H296" s="77">
        <v>27.099</v>
      </c>
      <c r="I296" s="76" t="s">
        <v>4395</v>
      </c>
      <c r="J296" s="78">
        <v>60</v>
      </c>
      <c r="K296" s="76" t="s">
        <v>4396</v>
      </c>
      <c r="L296" s="76"/>
      <c r="M296" s="79">
        <v>46229</v>
      </c>
      <c r="N296" s="76" t="s">
        <v>4397</v>
      </c>
      <c r="O296" s="80" t="s">
        <v>4398</v>
      </c>
      <c r="P296" s="16">
        <v>5.9</v>
      </c>
      <c r="Q296" s="16" t="s">
        <v>129</v>
      </c>
      <c r="R296" s="16">
        <v>0.5</v>
      </c>
      <c r="S296" s="16" t="s">
        <v>1294</v>
      </c>
      <c r="T296" s="16" t="s">
        <v>5985</v>
      </c>
      <c r="U296" s="16" t="s">
        <v>129</v>
      </c>
      <c r="V296" s="16">
        <v>0.5</v>
      </c>
      <c r="W296" s="16" t="s">
        <v>5986</v>
      </c>
      <c r="X296" s="16" t="s">
        <v>208</v>
      </c>
      <c r="Y296" s="16">
        <v>0.7</v>
      </c>
      <c r="Z296" s="16" t="s">
        <v>5987</v>
      </c>
      <c r="AA296" s="16" t="s">
        <v>196</v>
      </c>
      <c r="AB296" s="16">
        <v>0.9</v>
      </c>
      <c r="AC296" s="16" t="s">
        <v>5988</v>
      </c>
    </row>
    <row r="297" spans="1:29" ht="30" customHeight="1" x14ac:dyDescent="0.25">
      <c r="A297" s="76" t="s">
        <v>684</v>
      </c>
      <c r="B297" s="76" t="s">
        <v>165</v>
      </c>
      <c r="C297" s="76" t="s">
        <v>166</v>
      </c>
      <c r="D297" s="76" t="s">
        <v>4393</v>
      </c>
      <c r="E297" s="76" t="s">
        <v>5965</v>
      </c>
      <c r="F297" s="71" t="s">
        <v>5989</v>
      </c>
      <c r="G297" s="77">
        <v>38.474131</v>
      </c>
      <c r="H297" s="77">
        <v>27.088934999999999</v>
      </c>
      <c r="I297" s="76" t="s">
        <v>4395</v>
      </c>
      <c r="J297" s="78">
        <v>60</v>
      </c>
      <c r="K297" s="76" t="s">
        <v>4396</v>
      </c>
      <c r="L297" s="76"/>
      <c r="M297" s="79">
        <v>46229</v>
      </c>
      <c r="N297" s="76" t="s">
        <v>5990</v>
      </c>
      <c r="O297" s="80" t="s">
        <v>4398</v>
      </c>
      <c r="P297" s="16">
        <v>13</v>
      </c>
      <c r="Q297" s="16" t="s">
        <v>169</v>
      </c>
      <c r="R297" s="16">
        <v>0.8</v>
      </c>
      <c r="S297" s="16" t="s">
        <v>1294</v>
      </c>
      <c r="T297" s="16" t="s">
        <v>5991</v>
      </c>
      <c r="U297" s="16" t="s">
        <v>166</v>
      </c>
      <c r="V297" s="16">
        <v>1.7</v>
      </c>
      <c r="W297" s="16" t="s">
        <v>5992</v>
      </c>
      <c r="X297" s="16" t="s">
        <v>214</v>
      </c>
      <c r="Y297" s="16">
        <v>2.2000000000000002</v>
      </c>
      <c r="Z297" s="16" t="s">
        <v>5993</v>
      </c>
      <c r="AA297" s="16" t="s">
        <v>211</v>
      </c>
      <c r="AB297" s="16">
        <v>2.2000000000000002</v>
      </c>
      <c r="AC297" s="16" t="s">
        <v>5994</v>
      </c>
    </row>
    <row r="298" spans="1:29" ht="30" customHeight="1" x14ac:dyDescent="0.25">
      <c r="A298" s="76" t="s">
        <v>686</v>
      </c>
      <c r="B298" s="76" t="s">
        <v>165</v>
      </c>
      <c r="C298" s="76" t="s">
        <v>166</v>
      </c>
      <c r="D298" s="76" t="s">
        <v>4393</v>
      </c>
      <c r="E298" s="76" t="s">
        <v>5965</v>
      </c>
      <c r="F298" s="71" t="s">
        <v>5995</v>
      </c>
      <c r="G298" s="77">
        <v>38.387999999999998</v>
      </c>
      <c r="H298" s="77">
        <v>27.091000000000001</v>
      </c>
      <c r="I298" s="76" t="s">
        <v>4395</v>
      </c>
      <c r="J298" s="78">
        <v>60</v>
      </c>
      <c r="K298" s="76" t="s">
        <v>4396</v>
      </c>
      <c r="L298" s="76"/>
      <c r="M298" s="79">
        <v>46229</v>
      </c>
      <c r="N298" s="76" t="s">
        <v>4397</v>
      </c>
      <c r="O298" s="80" t="s">
        <v>4398</v>
      </c>
      <c r="P298" s="16">
        <v>6.3</v>
      </c>
      <c r="Q298" s="16" t="s">
        <v>129</v>
      </c>
      <c r="R298" s="16">
        <v>1.4</v>
      </c>
      <c r="S298" s="16" t="s">
        <v>1294</v>
      </c>
      <c r="T298" s="16" t="s">
        <v>5996</v>
      </c>
      <c r="U298" s="16" t="s">
        <v>129</v>
      </c>
      <c r="V298" s="16">
        <v>1.4</v>
      </c>
      <c r="W298" s="16" t="s">
        <v>5997</v>
      </c>
      <c r="X298" s="16" t="s">
        <v>196</v>
      </c>
      <c r="Y298" s="16">
        <v>1.5</v>
      </c>
      <c r="Z298" s="16" t="s">
        <v>5998</v>
      </c>
      <c r="AA298" s="16" t="s">
        <v>234</v>
      </c>
      <c r="AB298" s="16">
        <v>1.6</v>
      </c>
      <c r="AC298" s="16" t="s">
        <v>5999</v>
      </c>
    </row>
    <row r="299" spans="1:29" ht="30" customHeight="1" x14ac:dyDescent="0.25">
      <c r="A299" s="76" t="s">
        <v>687</v>
      </c>
      <c r="B299" s="76" t="s">
        <v>165</v>
      </c>
      <c r="C299" s="76" t="s">
        <v>166</v>
      </c>
      <c r="D299" s="76" t="s">
        <v>4393</v>
      </c>
      <c r="E299" s="76" t="s">
        <v>5965</v>
      </c>
      <c r="F299" s="71" t="s">
        <v>6000</v>
      </c>
      <c r="G299" s="77">
        <v>38.496203000000001</v>
      </c>
      <c r="H299" s="77">
        <v>27.109195</v>
      </c>
      <c r="I299" s="76" t="s">
        <v>4395</v>
      </c>
      <c r="J299" s="78">
        <v>60</v>
      </c>
      <c r="K299" s="76" t="s">
        <v>4396</v>
      </c>
      <c r="L299" s="76"/>
      <c r="M299" s="79">
        <v>46229</v>
      </c>
      <c r="N299" s="76" t="s">
        <v>6001</v>
      </c>
      <c r="O299" s="80" t="s">
        <v>4398</v>
      </c>
      <c r="P299" s="16">
        <v>10.8</v>
      </c>
      <c r="Q299" s="16" t="s">
        <v>169</v>
      </c>
      <c r="R299" s="16">
        <v>0.2</v>
      </c>
      <c r="S299" s="16" t="s">
        <v>1294</v>
      </c>
      <c r="T299" s="16" t="s">
        <v>6002</v>
      </c>
      <c r="U299" s="16" t="s">
        <v>266</v>
      </c>
      <c r="V299" s="16">
        <v>2.2999999999999998</v>
      </c>
      <c r="W299" s="16" t="s">
        <v>6003</v>
      </c>
      <c r="X299" s="16" t="s">
        <v>214</v>
      </c>
      <c r="Y299" s="16">
        <v>2.4</v>
      </c>
      <c r="Z299" s="16" t="s">
        <v>6004</v>
      </c>
      <c r="AA299" s="16" t="s">
        <v>157</v>
      </c>
      <c r="AB299" s="16">
        <v>2.8</v>
      </c>
      <c r="AC299" s="16" t="s">
        <v>6005</v>
      </c>
    </row>
    <row r="300" spans="1:29" ht="30" customHeight="1" x14ac:dyDescent="0.25">
      <c r="A300" s="76" t="s">
        <v>689</v>
      </c>
      <c r="B300" s="76" t="s">
        <v>279</v>
      </c>
      <c r="C300" s="76" t="s">
        <v>280</v>
      </c>
      <c r="D300" s="76" t="s">
        <v>5157</v>
      </c>
      <c r="E300" s="76" t="s">
        <v>6006</v>
      </c>
      <c r="F300" s="71" t="s">
        <v>6007</v>
      </c>
      <c r="G300" s="77">
        <v>38.389577000000003</v>
      </c>
      <c r="H300" s="77">
        <v>27.183209999999999</v>
      </c>
      <c r="I300" s="76" t="s">
        <v>4395</v>
      </c>
      <c r="J300" s="78">
        <v>60</v>
      </c>
      <c r="K300" s="76" t="s">
        <v>4396</v>
      </c>
      <c r="L300" s="76"/>
      <c r="M300" s="79">
        <v>46229</v>
      </c>
      <c r="N300" s="76" t="s">
        <v>6008</v>
      </c>
      <c r="O300" s="80" t="s">
        <v>4398</v>
      </c>
      <c r="P300" s="16">
        <v>5.6</v>
      </c>
      <c r="Q300" s="16" t="s">
        <v>211</v>
      </c>
      <c r="R300" s="16">
        <v>1.5</v>
      </c>
      <c r="S300" s="16" t="s">
        <v>1294</v>
      </c>
      <c r="T300" s="16" t="s">
        <v>6009</v>
      </c>
      <c r="U300" s="16" t="s">
        <v>277</v>
      </c>
      <c r="V300" s="16">
        <v>2.7</v>
      </c>
      <c r="W300" s="16" t="s">
        <v>6010</v>
      </c>
      <c r="X300" s="16" t="s">
        <v>280</v>
      </c>
      <c r="Y300" s="16">
        <v>2.8</v>
      </c>
      <c r="Z300" s="16" t="s">
        <v>6011</v>
      </c>
      <c r="AA300" s="16" t="s">
        <v>202</v>
      </c>
      <c r="AB300" s="16">
        <v>2.8</v>
      </c>
      <c r="AC300" s="16" t="s">
        <v>6012</v>
      </c>
    </row>
    <row r="301" spans="1:29" ht="30" customHeight="1" x14ac:dyDescent="0.25">
      <c r="A301" s="76" t="s">
        <v>690</v>
      </c>
      <c r="B301" s="76" t="s">
        <v>279</v>
      </c>
      <c r="C301" s="76" t="s">
        <v>280</v>
      </c>
      <c r="D301" s="76" t="s">
        <v>5157</v>
      </c>
      <c r="E301" s="76" t="s">
        <v>6006</v>
      </c>
      <c r="F301" s="71">
        <v>0</v>
      </c>
      <c r="G301" s="77">
        <v>37.953000000000003</v>
      </c>
      <c r="H301" s="77">
        <v>28.062999999999999</v>
      </c>
      <c r="I301" s="76" t="s">
        <v>4395</v>
      </c>
      <c r="J301" s="78">
        <v>60</v>
      </c>
      <c r="K301" s="76" t="s">
        <v>4396</v>
      </c>
      <c r="L301" s="76"/>
      <c r="M301" s="79">
        <v>46229</v>
      </c>
      <c r="N301" s="76" t="s">
        <v>4397</v>
      </c>
      <c r="O301" s="80" t="s">
        <v>4398</v>
      </c>
      <c r="P301" s="16">
        <v>92.1</v>
      </c>
      <c r="Q301" s="16" t="s">
        <v>255</v>
      </c>
      <c r="R301" s="16">
        <v>1.3</v>
      </c>
      <c r="S301" s="16" t="s">
        <v>1294</v>
      </c>
      <c r="T301" s="16" t="s">
        <v>6013</v>
      </c>
      <c r="U301" s="16" t="s">
        <v>142</v>
      </c>
      <c r="V301" s="16">
        <v>22.8</v>
      </c>
      <c r="W301" s="16" t="s">
        <v>6014</v>
      </c>
      <c r="X301" s="16" t="s">
        <v>145</v>
      </c>
      <c r="Y301" s="16">
        <v>23.6</v>
      </c>
      <c r="Z301" s="16" t="s">
        <v>6015</v>
      </c>
      <c r="AA301" s="16" t="s">
        <v>139</v>
      </c>
      <c r="AB301" s="16">
        <v>23.8</v>
      </c>
      <c r="AC301" s="16" t="s">
        <v>6016</v>
      </c>
    </row>
    <row r="302" spans="1:29" ht="30" customHeight="1" x14ac:dyDescent="0.25">
      <c r="A302" s="76" t="s">
        <v>6017</v>
      </c>
      <c r="B302" s="76" t="s">
        <v>279</v>
      </c>
      <c r="C302" s="76" t="s">
        <v>280</v>
      </c>
      <c r="D302" s="76" t="s">
        <v>5157</v>
      </c>
      <c r="E302" s="76" t="s">
        <v>6006</v>
      </c>
      <c r="F302" s="71">
        <v>0</v>
      </c>
      <c r="G302" s="77">
        <v>37.938000000000002</v>
      </c>
      <c r="H302" s="77">
        <v>28.079000000000001</v>
      </c>
      <c r="I302" s="76" t="s">
        <v>4395</v>
      </c>
      <c r="J302" s="78">
        <v>60</v>
      </c>
      <c r="K302" s="76" t="s">
        <v>4396</v>
      </c>
      <c r="L302" s="76"/>
      <c r="M302" s="79">
        <v>46229</v>
      </c>
      <c r="N302" s="76" t="s">
        <v>4397</v>
      </c>
      <c r="O302" s="80" t="s">
        <v>4398</v>
      </c>
      <c r="P302" s="16">
        <v>94.2</v>
      </c>
      <c r="Q302" s="16" t="s">
        <v>142</v>
      </c>
      <c r="R302" s="16">
        <v>23.2</v>
      </c>
      <c r="S302" s="16" t="s">
        <v>1294</v>
      </c>
      <c r="T302" s="16" t="s">
        <v>6018</v>
      </c>
      <c r="U302" s="16" t="s">
        <v>142</v>
      </c>
      <c r="V302" s="16">
        <v>23.2</v>
      </c>
      <c r="W302" s="16" t="s">
        <v>6019</v>
      </c>
      <c r="X302" s="16" t="s">
        <v>139</v>
      </c>
      <c r="Y302" s="16">
        <v>24.1</v>
      </c>
      <c r="Z302" s="16" t="s">
        <v>6020</v>
      </c>
      <c r="AA302" s="16" t="s">
        <v>145</v>
      </c>
      <c r="AB302" s="16">
        <v>24.2</v>
      </c>
      <c r="AC302" s="16" t="s">
        <v>6021</v>
      </c>
    </row>
    <row r="303" spans="1:29" ht="30" customHeight="1" x14ac:dyDescent="0.25">
      <c r="A303" s="76" t="s">
        <v>693</v>
      </c>
      <c r="B303" s="76" t="s">
        <v>279</v>
      </c>
      <c r="C303" s="76" t="s">
        <v>280</v>
      </c>
      <c r="D303" s="76" t="s">
        <v>5157</v>
      </c>
      <c r="E303" s="76" t="s">
        <v>6006</v>
      </c>
      <c r="F303" s="71">
        <v>0</v>
      </c>
      <c r="G303" s="77">
        <v>37.954000000000001</v>
      </c>
      <c r="H303" s="77">
        <v>28.062999999999999</v>
      </c>
      <c r="I303" s="76" t="s">
        <v>4395</v>
      </c>
      <c r="J303" s="78">
        <v>60</v>
      </c>
      <c r="K303" s="76" t="s">
        <v>4396</v>
      </c>
      <c r="L303" s="76"/>
      <c r="M303" s="79">
        <v>46229</v>
      </c>
      <c r="N303" s="76" t="s">
        <v>4397</v>
      </c>
      <c r="O303" s="80" t="s">
        <v>4398</v>
      </c>
      <c r="P303" s="16">
        <v>92</v>
      </c>
      <c r="Q303" s="16" t="s">
        <v>142</v>
      </c>
      <c r="R303" s="16">
        <v>22.9</v>
      </c>
      <c r="S303" s="16" t="s">
        <v>1294</v>
      </c>
      <c r="T303" s="16" t="s">
        <v>6022</v>
      </c>
      <c r="U303" s="16" t="s">
        <v>142</v>
      </c>
      <c r="V303" s="16">
        <v>22.9</v>
      </c>
      <c r="W303" s="16" t="s">
        <v>6023</v>
      </c>
      <c r="X303" s="16" t="s">
        <v>145</v>
      </c>
      <c r="Y303" s="16">
        <v>23.6</v>
      </c>
      <c r="Z303" s="16" t="s">
        <v>6024</v>
      </c>
      <c r="AA303" s="16" t="s">
        <v>139</v>
      </c>
      <c r="AB303" s="16">
        <v>23.9</v>
      </c>
      <c r="AC303" s="16" t="s">
        <v>6025</v>
      </c>
    </row>
    <row r="304" spans="1:29" ht="30" customHeight="1" x14ac:dyDescent="0.25">
      <c r="A304" s="76" t="s">
        <v>694</v>
      </c>
      <c r="B304" s="76" t="s">
        <v>279</v>
      </c>
      <c r="C304" s="76" t="s">
        <v>280</v>
      </c>
      <c r="D304" s="76" t="s">
        <v>5157</v>
      </c>
      <c r="E304" s="76" t="s">
        <v>6006</v>
      </c>
      <c r="F304" s="71" t="s">
        <v>6026</v>
      </c>
      <c r="G304" s="77">
        <v>38.366765999999998</v>
      </c>
      <c r="H304" s="77">
        <v>27.151418</v>
      </c>
      <c r="I304" s="76" t="s">
        <v>4395</v>
      </c>
      <c r="J304" s="78">
        <v>60</v>
      </c>
      <c r="K304" s="76" t="s">
        <v>4396</v>
      </c>
      <c r="L304" s="76"/>
      <c r="M304" s="79">
        <v>46229</v>
      </c>
      <c r="N304" s="76" t="s">
        <v>6027</v>
      </c>
      <c r="O304" s="80" t="s">
        <v>4398</v>
      </c>
      <c r="P304" s="16">
        <v>9.1</v>
      </c>
      <c r="Q304" s="16" t="s">
        <v>142</v>
      </c>
      <c r="R304" s="16">
        <v>23.2</v>
      </c>
      <c r="S304" s="16" t="s">
        <v>1294</v>
      </c>
      <c r="T304" s="16" t="s">
        <v>6028</v>
      </c>
      <c r="U304" s="16" t="s">
        <v>902</v>
      </c>
      <c r="V304" s="16">
        <v>0.7</v>
      </c>
      <c r="W304" s="16" t="s">
        <v>6029</v>
      </c>
      <c r="X304" s="16" t="s">
        <v>193</v>
      </c>
      <c r="Y304" s="16">
        <v>0.8</v>
      </c>
      <c r="Z304" s="16" t="s">
        <v>6030</v>
      </c>
      <c r="AA304" s="16" t="s">
        <v>280</v>
      </c>
      <c r="AB304" s="16">
        <v>2.7</v>
      </c>
      <c r="AC304" s="16" t="s">
        <v>6031</v>
      </c>
    </row>
    <row r="305" spans="1:29" ht="30" customHeight="1" x14ac:dyDescent="0.25">
      <c r="A305" s="76" t="s">
        <v>695</v>
      </c>
      <c r="B305" s="76" t="s">
        <v>279</v>
      </c>
      <c r="C305" s="76" t="s">
        <v>280</v>
      </c>
      <c r="D305" s="76" t="s">
        <v>5157</v>
      </c>
      <c r="E305" s="76" t="s">
        <v>6006</v>
      </c>
      <c r="F305" s="71" t="s">
        <v>6032</v>
      </c>
      <c r="G305" s="77">
        <v>38.369833</v>
      </c>
      <c r="H305" s="77">
        <v>27.094207000000001</v>
      </c>
      <c r="I305" s="76" t="s">
        <v>4395</v>
      </c>
      <c r="J305" s="78">
        <v>60</v>
      </c>
      <c r="K305" s="76" t="s">
        <v>4396</v>
      </c>
      <c r="L305" s="76"/>
      <c r="M305" s="79">
        <v>46229</v>
      </c>
      <c r="N305" s="76" t="s">
        <v>6033</v>
      </c>
      <c r="O305" s="80" t="s">
        <v>4398</v>
      </c>
      <c r="P305" s="16">
        <v>12.3</v>
      </c>
      <c r="Q305" s="16" t="s">
        <v>142</v>
      </c>
      <c r="R305" s="16">
        <v>23.5</v>
      </c>
      <c r="S305" s="16" t="s">
        <v>1294</v>
      </c>
      <c r="T305" s="16" t="s">
        <v>6034</v>
      </c>
      <c r="U305" s="16" t="s">
        <v>169</v>
      </c>
      <c r="V305" s="16">
        <v>1.3</v>
      </c>
      <c r="W305" s="16" t="s">
        <v>6035</v>
      </c>
      <c r="X305" s="16" t="s">
        <v>129</v>
      </c>
      <c r="Y305" s="16">
        <v>2.9</v>
      </c>
      <c r="Z305" s="16" t="s">
        <v>6036</v>
      </c>
      <c r="AA305" s="16" t="s">
        <v>234</v>
      </c>
      <c r="AB305" s="16">
        <v>3.3</v>
      </c>
      <c r="AC305" s="16" t="s">
        <v>6037</v>
      </c>
    </row>
    <row r="306" spans="1:29" ht="30" customHeight="1" x14ac:dyDescent="0.25">
      <c r="A306" s="76" t="s">
        <v>696</v>
      </c>
      <c r="B306" s="76" t="s">
        <v>279</v>
      </c>
      <c r="C306" s="76" t="s">
        <v>280</v>
      </c>
      <c r="D306" s="76" t="s">
        <v>5157</v>
      </c>
      <c r="E306" s="76" t="s">
        <v>6006</v>
      </c>
      <c r="F306" s="71" t="s">
        <v>6038</v>
      </c>
      <c r="G306" s="77">
        <v>38.407389999999999</v>
      </c>
      <c r="H306" s="77">
        <v>27.127410000000001</v>
      </c>
      <c r="I306" s="76" t="s">
        <v>4395</v>
      </c>
      <c r="J306" s="78">
        <v>60</v>
      </c>
      <c r="K306" s="76" t="s">
        <v>4396</v>
      </c>
      <c r="L306" s="76"/>
      <c r="M306" s="79">
        <v>46229</v>
      </c>
      <c r="N306" s="76" t="s">
        <v>6039</v>
      </c>
      <c r="O306" s="80" t="s">
        <v>4398</v>
      </c>
      <c r="P306" s="16">
        <v>7.6</v>
      </c>
      <c r="Q306" s="16" t="s">
        <v>142</v>
      </c>
      <c r="R306" s="16">
        <v>23.3</v>
      </c>
      <c r="S306" s="16" t="s">
        <v>1294</v>
      </c>
      <c r="T306" s="16" t="s">
        <v>6040</v>
      </c>
      <c r="U306" s="16" t="s">
        <v>274</v>
      </c>
      <c r="V306" s="16">
        <v>0.8</v>
      </c>
      <c r="W306" s="16" t="s">
        <v>6041</v>
      </c>
      <c r="X306" s="16" t="s">
        <v>255</v>
      </c>
      <c r="Y306" s="16">
        <v>0.9</v>
      </c>
      <c r="Z306" s="16" t="s">
        <v>6042</v>
      </c>
      <c r="AA306" s="16" t="s">
        <v>160</v>
      </c>
      <c r="AB306" s="16">
        <v>1.2</v>
      </c>
      <c r="AC306" s="16" t="s">
        <v>6043</v>
      </c>
    </row>
    <row r="307" spans="1:29" ht="30" customHeight="1" x14ac:dyDescent="0.25">
      <c r="A307" s="76" t="s">
        <v>697</v>
      </c>
      <c r="B307" s="76" t="s">
        <v>279</v>
      </c>
      <c r="C307" s="76" t="s">
        <v>280</v>
      </c>
      <c r="D307" s="76" t="s">
        <v>5157</v>
      </c>
      <c r="E307" s="76" t="s">
        <v>6006</v>
      </c>
      <c r="F307" s="71">
        <v>0</v>
      </c>
      <c r="G307" s="77">
        <v>37.942</v>
      </c>
      <c r="H307" s="77">
        <v>28.081</v>
      </c>
      <c r="I307" s="76" t="s">
        <v>4395</v>
      </c>
      <c r="J307" s="78">
        <v>60</v>
      </c>
      <c r="K307" s="76" t="s">
        <v>4396</v>
      </c>
      <c r="L307" s="76"/>
      <c r="M307" s="79">
        <v>46229</v>
      </c>
      <c r="N307" s="76" t="s">
        <v>4397</v>
      </c>
      <c r="O307" s="80" t="s">
        <v>4398</v>
      </c>
      <c r="P307" s="16">
        <v>94.1</v>
      </c>
      <c r="Q307" s="16" t="s">
        <v>142</v>
      </c>
      <c r="R307" s="16">
        <v>23.6</v>
      </c>
      <c r="S307" s="16" t="s">
        <v>1294</v>
      </c>
      <c r="T307" s="16" t="s">
        <v>6044</v>
      </c>
      <c r="U307" s="16" t="s">
        <v>142</v>
      </c>
      <c r="V307" s="16">
        <v>23.6</v>
      </c>
      <c r="W307" s="16" t="s">
        <v>6045</v>
      </c>
      <c r="X307" s="16" t="s">
        <v>145</v>
      </c>
      <c r="Y307" s="16">
        <v>24.5</v>
      </c>
      <c r="Z307" s="16" t="s">
        <v>6046</v>
      </c>
      <c r="AA307" s="16" t="s">
        <v>139</v>
      </c>
      <c r="AB307" s="16">
        <v>24.5</v>
      </c>
      <c r="AC307" s="16" t="s">
        <v>6047</v>
      </c>
    </row>
    <row r="308" spans="1:29" ht="30" customHeight="1" x14ac:dyDescent="0.25">
      <c r="A308" s="76" t="s">
        <v>698</v>
      </c>
      <c r="B308" s="76" t="s">
        <v>279</v>
      </c>
      <c r="C308" s="76" t="s">
        <v>280</v>
      </c>
      <c r="D308" s="76" t="s">
        <v>5157</v>
      </c>
      <c r="E308" s="76" t="s">
        <v>6006</v>
      </c>
      <c r="F308" s="71" t="s">
        <v>6048</v>
      </c>
      <c r="G308" s="77">
        <v>38.383696</v>
      </c>
      <c r="H308" s="77">
        <v>27.141988999999999</v>
      </c>
      <c r="I308" s="76" t="s">
        <v>4395</v>
      </c>
      <c r="J308" s="78">
        <v>60</v>
      </c>
      <c r="K308" s="76" t="s">
        <v>4396</v>
      </c>
      <c r="L308" s="76"/>
      <c r="M308" s="79">
        <v>46229</v>
      </c>
      <c r="N308" s="76" t="s">
        <v>6049</v>
      </c>
      <c r="O308" s="80" t="s">
        <v>4398</v>
      </c>
      <c r="P308" s="16">
        <v>8.1</v>
      </c>
      <c r="Q308" s="16" t="s">
        <v>142</v>
      </c>
      <c r="R308" s="16">
        <v>23.2</v>
      </c>
      <c r="S308" s="16" t="s">
        <v>1294</v>
      </c>
      <c r="T308" s="16" t="s">
        <v>6050</v>
      </c>
      <c r="U308" s="16" t="s">
        <v>280</v>
      </c>
      <c r="V308" s="16">
        <v>1.2</v>
      </c>
      <c r="W308" s="16" t="s">
        <v>6051</v>
      </c>
      <c r="X308" s="16" t="s">
        <v>284</v>
      </c>
      <c r="Y308" s="16">
        <v>1.3</v>
      </c>
      <c r="Z308" s="16" t="s">
        <v>6052</v>
      </c>
      <c r="AA308" s="16" t="s">
        <v>902</v>
      </c>
      <c r="AB308" s="16">
        <v>1.4</v>
      </c>
      <c r="AC308" s="16" t="s">
        <v>6053</v>
      </c>
    </row>
    <row r="309" spans="1:29" ht="30" customHeight="1" x14ac:dyDescent="0.25">
      <c r="A309" s="76" t="s">
        <v>699</v>
      </c>
      <c r="B309" s="76" t="s">
        <v>267</v>
      </c>
      <c r="C309" s="76" t="s">
        <v>268</v>
      </c>
      <c r="D309" s="76" t="s">
        <v>4393</v>
      </c>
      <c r="E309" s="76" t="s">
        <v>6054</v>
      </c>
      <c r="F309" s="71" t="s">
        <v>6055</v>
      </c>
      <c r="G309" s="77">
        <v>38.473601000000002</v>
      </c>
      <c r="H309" s="77">
        <v>27.182036</v>
      </c>
      <c r="I309" s="76" t="s">
        <v>4395</v>
      </c>
      <c r="J309" s="78">
        <v>60</v>
      </c>
      <c r="K309" s="76" t="s">
        <v>4396</v>
      </c>
      <c r="L309" s="76"/>
      <c r="M309" s="79">
        <v>46229</v>
      </c>
      <c r="N309" s="76" t="s">
        <v>6056</v>
      </c>
      <c r="O309" s="80" t="s">
        <v>4398</v>
      </c>
      <c r="P309" s="16">
        <v>11.5</v>
      </c>
      <c r="Q309" s="16" t="s">
        <v>217</v>
      </c>
      <c r="R309" s="16">
        <v>1.9</v>
      </c>
      <c r="S309" s="16" t="s">
        <v>1294</v>
      </c>
      <c r="T309" s="16" t="s">
        <v>6057</v>
      </c>
      <c r="U309" s="16" t="s">
        <v>217</v>
      </c>
      <c r="V309" s="16">
        <v>1.2</v>
      </c>
      <c r="W309" s="16" t="s">
        <v>6058</v>
      </c>
      <c r="X309" s="16" t="s">
        <v>231</v>
      </c>
      <c r="Y309" s="16">
        <v>1.5</v>
      </c>
      <c r="Z309" s="16" t="s">
        <v>6059</v>
      </c>
      <c r="AA309" s="16" t="s">
        <v>199</v>
      </c>
      <c r="AB309" s="16">
        <v>4</v>
      </c>
      <c r="AC309" s="16" t="s">
        <v>6060</v>
      </c>
    </row>
    <row r="310" spans="1:29" ht="30" customHeight="1" x14ac:dyDescent="0.25">
      <c r="A310" s="76" t="s">
        <v>700</v>
      </c>
      <c r="B310" s="76" t="s">
        <v>267</v>
      </c>
      <c r="C310" s="76" t="s">
        <v>268</v>
      </c>
      <c r="D310" s="76" t="s">
        <v>4393</v>
      </c>
      <c r="E310" s="76" t="s">
        <v>6054</v>
      </c>
      <c r="F310" s="71" t="s">
        <v>6061</v>
      </c>
      <c r="G310" s="77">
        <v>38.49821</v>
      </c>
      <c r="H310" s="77">
        <v>27.050252</v>
      </c>
      <c r="I310" s="76" t="s">
        <v>4395</v>
      </c>
      <c r="J310" s="78">
        <v>60</v>
      </c>
      <c r="K310" s="76" t="s">
        <v>4396</v>
      </c>
      <c r="L310" s="76"/>
      <c r="M310" s="79">
        <v>46229</v>
      </c>
      <c r="N310" s="76" t="s">
        <v>6062</v>
      </c>
      <c r="O310" s="80" t="s">
        <v>4398</v>
      </c>
      <c r="P310" s="16">
        <v>16.399999999999999</v>
      </c>
      <c r="Q310" s="16" t="s">
        <v>266</v>
      </c>
      <c r="R310" s="16">
        <v>1.9</v>
      </c>
      <c r="S310" s="16" t="s">
        <v>1294</v>
      </c>
      <c r="T310" s="16" t="s">
        <v>6063</v>
      </c>
      <c r="U310" s="16" t="s">
        <v>268</v>
      </c>
      <c r="V310" s="16">
        <v>0.7</v>
      </c>
      <c r="W310" s="16" t="s">
        <v>6064</v>
      </c>
      <c r="X310" s="16" t="s">
        <v>261</v>
      </c>
      <c r="Y310" s="16">
        <v>2.1</v>
      </c>
      <c r="Z310" s="16" t="s">
        <v>6065</v>
      </c>
      <c r="AA310" s="16" t="s">
        <v>205</v>
      </c>
      <c r="AB310" s="16">
        <v>2.5</v>
      </c>
      <c r="AC310" s="16" t="s">
        <v>6066</v>
      </c>
    </row>
    <row r="311" spans="1:29" ht="30" customHeight="1" x14ac:dyDescent="0.25">
      <c r="A311" s="76" t="s">
        <v>701</v>
      </c>
      <c r="B311" s="76" t="s">
        <v>267</v>
      </c>
      <c r="C311" s="76" t="s">
        <v>268</v>
      </c>
      <c r="D311" s="76" t="s">
        <v>4393</v>
      </c>
      <c r="E311" s="76" t="s">
        <v>6054</v>
      </c>
      <c r="F311" s="71" t="s">
        <v>6067</v>
      </c>
      <c r="G311" s="77">
        <v>38.503329000000001</v>
      </c>
      <c r="H311" s="77">
        <v>27.071086000000001</v>
      </c>
      <c r="I311" s="76" t="s">
        <v>4395</v>
      </c>
      <c r="J311" s="78">
        <v>60</v>
      </c>
      <c r="K311" s="76" t="s">
        <v>4396</v>
      </c>
      <c r="L311" s="76"/>
      <c r="M311" s="79">
        <v>46229</v>
      </c>
      <c r="N311" s="76" t="s">
        <v>6068</v>
      </c>
      <c r="O311" s="80" t="s">
        <v>4398</v>
      </c>
      <c r="P311" s="16">
        <v>16.100000000000001</v>
      </c>
      <c r="Q311" s="16" t="s">
        <v>217</v>
      </c>
      <c r="R311" s="16">
        <v>1.8</v>
      </c>
      <c r="S311" s="16" t="s">
        <v>1294</v>
      </c>
      <c r="T311" s="16" t="s">
        <v>6069</v>
      </c>
      <c r="U311" s="16" t="s">
        <v>261</v>
      </c>
      <c r="V311" s="16">
        <v>1.5</v>
      </c>
      <c r="W311" s="16" t="s">
        <v>6070</v>
      </c>
      <c r="X311" s="16" t="s">
        <v>268</v>
      </c>
      <c r="Y311" s="16">
        <v>1.8</v>
      </c>
      <c r="Z311" s="16" t="s">
        <v>6071</v>
      </c>
      <c r="AA311" s="16" t="s">
        <v>205</v>
      </c>
      <c r="AB311" s="16">
        <v>3.2</v>
      </c>
      <c r="AC311" s="16" t="s">
        <v>6072</v>
      </c>
    </row>
    <row r="312" spans="1:29" ht="30" customHeight="1" x14ac:dyDescent="0.25">
      <c r="A312" s="76" t="s">
        <v>702</v>
      </c>
      <c r="B312" s="76" t="s">
        <v>267</v>
      </c>
      <c r="C312" s="76" t="s">
        <v>268</v>
      </c>
      <c r="D312" s="76" t="s">
        <v>4393</v>
      </c>
      <c r="E312" s="76" t="s">
        <v>6054</v>
      </c>
      <c r="F312" s="71" t="s">
        <v>6073</v>
      </c>
      <c r="G312" s="77">
        <v>38.492973999999997</v>
      </c>
      <c r="H312" s="77">
        <v>26.952332999999999</v>
      </c>
      <c r="I312" s="76" t="s">
        <v>4395</v>
      </c>
      <c r="J312" s="78">
        <v>60</v>
      </c>
      <c r="K312" s="76" t="s">
        <v>4396</v>
      </c>
      <c r="L312" s="76"/>
      <c r="M312" s="79">
        <v>46229</v>
      </c>
      <c r="N312" s="76" t="s">
        <v>6074</v>
      </c>
      <c r="O312" s="80" t="s">
        <v>4398</v>
      </c>
      <c r="P312" s="16">
        <v>21.8</v>
      </c>
      <c r="Q312" s="16" t="s">
        <v>266</v>
      </c>
      <c r="R312" s="16">
        <v>1.9</v>
      </c>
      <c r="S312" s="16" t="s">
        <v>1294</v>
      </c>
      <c r="T312" s="16" t="s">
        <v>6075</v>
      </c>
      <c r="U312" s="16" t="s">
        <v>205</v>
      </c>
      <c r="V312" s="16">
        <v>8.3000000000000007</v>
      </c>
      <c r="W312" s="16" t="s">
        <v>6076</v>
      </c>
      <c r="X312" s="16" t="s">
        <v>268</v>
      </c>
      <c r="Y312" s="16">
        <v>8.9</v>
      </c>
      <c r="Z312" s="16" t="s">
        <v>6077</v>
      </c>
      <c r="AA312" s="16" t="s">
        <v>261</v>
      </c>
      <c r="AB312" s="16">
        <v>10.4</v>
      </c>
      <c r="AC312" s="16" t="s">
        <v>6078</v>
      </c>
    </row>
    <row r="313" spans="1:29" ht="30" customHeight="1" x14ac:dyDescent="0.25">
      <c r="A313" s="76" t="s">
        <v>703</v>
      </c>
      <c r="B313" s="76" t="s">
        <v>267</v>
      </c>
      <c r="C313" s="76" t="s">
        <v>268</v>
      </c>
      <c r="D313" s="76" t="s">
        <v>4393</v>
      </c>
      <c r="E313" s="76" t="s">
        <v>6054</v>
      </c>
      <c r="F313" s="71" t="s">
        <v>6079</v>
      </c>
      <c r="G313" s="77">
        <v>38.495435999999998</v>
      </c>
      <c r="H313" s="77">
        <v>27.055648999999999</v>
      </c>
      <c r="I313" s="76" t="s">
        <v>4395</v>
      </c>
      <c r="J313" s="78">
        <v>60</v>
      </c>
      <c r="K313" s="76" t="s">
        <v>4396</v>
      </c>
      <c r="L313" s="76"/>
      <c r="M313" s="79">
        <v>46229</v>
      </c>
      <c r="N313" s="76" t="s">
        <v>6080</v>
      </c>
      <c r="O313" s="80" t="s">
        <v>4398</v>
      </c>
      <c r="P313" s="16">
        <v>15.9</v>
      </c>
      <c r="Q313" s="16" t="s">
        <v>217</v>
      </c>
      <c r="R313" s="16">
        <v>1.7</v>
      </c>
      <c r="S313" s="16" t="s">
        <v>1294</v>
      </c>
      <c r="T313" s="16" t="s">
        <v>6081</v>
      </c>
      <c r="U313" s="16" t="s">
        <v>268</v>
      </c>
      <c r="V313" s="16">
        <v>0.3</v>
      </c>
      <c r="W313" s="16" t="s">
        <v>6082</v>
      </c>
      <c r="X313" s="16" t="s">
        <v>261</v>
      </c>
      <c r="Y313" s="16">
        <v>1.5</v>
      </c>
      <c r="Z313" s="16" t="s">
        <v>6083</v>
      </c>
      <c r="AA313" s="16" t="s">
        <v>205</v>
      </c>
      <c r="AB313" s="16">
        <v>3</v>
      </c>
      <c r="AC313" s="16" t="s">
        <v>6084</v>
      </c>
    </row>
    <row r="314" spans="1:29" ht="30" customHeight="1" x14ac:dyDescent="0.25">
      <c r="A314" s="76" t="s">
        <v>704</v>
      </c>
      <c r="B314" s="76" t="s">
        <v>267</v>
      </c>
      <c r="C314" s="76" t="s">
        <v>268</v>
      </c>
      <c r="D314" s="76" t="s">
        <v>4393</v>
      </c>
      <c r="E314" s="76" t="s">
        <v>6054</v>
      </c>
      <c r="F314" s="71" t="s">
        <v>6085</v>
      </c>
      <c r="G314" s="77">
        <v>38.476039</v>
      </c>
      <c r="H314" s="77">
        <v>27.115523</v>
      </c>
      <c r="I314" s="76" t="s">
        <v>4395</v>
      </c>
      <c r="J314" s="78">
        <v>60</v>
      </c>
      <c r="K314" s="76" t="s">
        <v>4396</v>
      </c>
      <c r="L314" s="76"/>
      <c r="M314" s="79">
        <v>46229</v>
      </c>
      <c r="N314" s="76" t="s">
        <v>6086</v>
      </c>
      <c r="O314" s="80" t="s">
        <v>4398</v>
      </c>
      <c r="P314" s="16">
        <v>11.9</v>
      </c>
      <c r="Q314" s="16" t="s">
        <v>266</v>
      </c>
      <c r="R314" s="16">
        <v>1.9</v>
      </c>
      <c r="S314" s="16" t="s">
        <v>1294</v>
      </c>
      <c r="T314" s="16" t="s">
        <v>6087</v>
      </c>
      <c r="U314" s="16" t="s">
        <v>214</v>
      </c>
      <c r="V314" s="16">
        <v>0.2</v>
      </c>
      <c r="W314" s="16" t="s">
        <v>6088</v>
      </c>
      <c r="X314" s="16" t="s">
        <v>157</v>
      </c>
      <c r="Y314" s="16">
        <v>0.5</v>
      </c>
      <c r="Z314" s="16" t="s">
        <v>6089</v>
      </c>
      <c r="AA314" s="16" t="s">
        <v>166</v>
      </c>
      <c r="AB314" s="16">
        <v>0.9</v>
      </c>
      <c r="AC314" s="16" t="s">
        <v>6090</v>
      </c>
    </row>
    <row r="315" spans="1:29" ht="30" customHeight="1" x14ac:dyDescent="0.25">
      <c r="A315" s="76" t="s">
        <v>707</v>
      </c>
      <c r="B315" s="76" t="s">
        <v>267</v>
      </c>
      <c r="C315" s="76" t="s">
        <v>268</v>
      </c>
      <c r="D315" s="76" t="s">
        <v>4393</v>
      </c>
      <c r="E315" s="76" t="s">
        <v>6054</v>
      </c>
      <c r="F315" s="71" t="s">
        <v>6091</v>
      </c>
      <c r="G315" s="77">
        <v>38.503034</v>
      </c>
      <c r="H315" s="77">
        <v>27.046372999999999</v>
      </c>
      <c r="I315" s="76" t="s">
        <v>4395</v>
      </c>
      <c r="J315" s="78">
        <v>60</v>
      </c>
      <c r="K315" s="76" t="s">
        <v>4396</v>
      </c>
      <c r="L315" s="76"/>
      <c r="M315" s="79">
        <v>46229</v>
      </c>
      <c r="N315" s="76" t="s">
        <v>6092</v>
      </c>
      <c r="O315" s="80" t="s">
        <v>4398</v>
      </c>
      <c r="P315" s="16">
        <v>17.100000000000001</v>
      </c>
      <c r="Q315" s="16" t="s">
        <v>217</v>
      </c>
      <c r="R315" s="16">
        <v>2.4</v>
      </c>
      <c r="S315" s="16" t="s">
        <v>1294</v>
      </c>
      <c r="T315" s="16" t="s">
        <v>6093</v>
      </c>
      <c r="U315" s="16" t="s">
        <v>268</v>
      </c>
      <c r="V315" s="16">
        <v>1.3</v>
      </c>
      <c r="W315" s="16" t="s">
        <v>6094</v>
      </c>
      <c r="X315" s="16" t="s">
        <v>205</v>
      </c>
      <c r="Y315" s="16">
        <v>1.9</v>
      </c>
      <c r="Z315" s="16" t="s">
        <v>6095</v>
      </c>
      <c r="AA315" s="16" t="s">
        <v>261</v>
      </c>
      <c r="AB315" s="16">
        <v>2.7</v>
      </c>
      <c r="AC315" s="16" t="s">
        <v>6096</v>
      </c>
    </row>
    <row r="316" spans="1:29" ht="30" customHeight="1" x14ac:dyDescent="0.25">
      <c r="A316" s="76" t="s">
        <v>708</v>
      </c>
      <c r="B316" s="76" t="s">
        <v>267</v>
      </c>
      <c r="C316" s="76" t="s">
        <v>268</v>
      </c>
      <c r="D316" s="76" t="s">
        <v>4393</v>
      </c>
      <c r="E316" s="76" t="s">
        <v>6054</v>
      </c>
      <c r="F316" s="71" t="s">
        <v>6097</v>
      </c>
      <c r="G316" s="77">
        <v>38.460290000000001</v>
      </c>
      <c r="H316" s="77">
        <v>27.176143</v>
      </c>
      <c r="I316" s="76" t="s">
        <v>4395</v>
      </c>
      <c r="J316" s="78">
        <v>60</v>
      </c>
      <c r="K316" s="76" t="s">
        <v>4396</v>
      </c>
      <c r="L316" s="76"/>
      <c r="M316" s="79">
        <v>46229</v>
      </c>
      <c r="N316" s="76" t="s">
        <v>6098</v>
      </c>
      <c r="O316" s="80" t="s">
        <v>4398</v>
      </c>
      <c r="P316" s="16">
        <v>10</v>
      </c>
      <c r="Q316" s="16" t="s">
        <v>266</v>
      </c>
      <c r="R316" s="16">
        <v>3.6</v>
      </c>
      <c r="S316" s="16" t="s">
        <v>1294</v>
      </c>
      <c r="T316" s="16" t="s">
        <v>6099</v>
      </c>
      <c r="U316" s="16" t="s">
        <v>217</v>
      </c>
      <c r="V316" s="16">
        <v>0.6</v>
      </c>
      <c r="W316" s="16" t="s">
        <v>6100</v>
      </c>
      <c r="X316" s="16" t="s">
        <v>231</v>
      </c>
      <c r="Y316" s="16">
        <v>1.7</v>
      </c>
      <c r="Z316" s="16" t="s">
        <v>6101</v>
      </c>
      <c r="AA316" s="16" t="s">
        <v>263</v>
      </c>
      <c r="AB316" s="16">
        <v>3</v>
      </c>
      <c r="AC316" s="16" t="s">
        <v>6102</v>
      </c>
    </row>
    <row r="317" spans="1:29" ht="30" customHeight="1" x14ac:dyDescent="0.25">
      <c r="A317" s="76" t="s">
        <v>710</v>
      </c>
      <c r="B317" s="76" t="s">
        <v>267</v>
      </c>
      <c r="C317" s="76" t="s">
        <v>268</v>
      </c>
      <c r="D317" s="76" t="s">
        <v>4393</v>
      </c>
      <c r="E317" s="76" t="s">
        <v>6054</v>
      </c>
      <c r="F317" s="71" t="s">
        <v>6103</v>
      </c>
      <c r="G317" s="77">
        <v>38.522660999999999</v>
      </c>
      <c r="H317" s="77">
        <v>27.04419</v>
      </c>
      <c r="I317" s="76" t="s">
        <v>4395</v>
      </c>
      <c r="J317" s="78">
        <v>60</v>
      </c>
      <c r="K317" s="76" t="s">
        <v>4396</v>
      </c>
      <c r="L317" s="76"/>
      <c r="M317" s="79">
        <v>46229</v>
      </c>
      <c r="N317" s="76" t="s">
        <v>6104</v>
      </c>
      <c r="O317" s="80" t="s">
        <v>4398</v>
      </c>
      <c r="P317" s="16">
        <v>19</v>
      </c>
      <c r="Q317" s="16" t="s">
        <v>199</v>
      </c>
      <c r="R317" s="16">
        <v>2.5</v>
      </c>
      <c r="S317" s="16" t="s">
        <v>1294</v>
      </c>
      <c r="T317" s="16" t="s">
        <v>6105</v>
      </c>
      <c r="U317" s="16" t="s">
        <v>205</v>
      </c>
      <c r="V317" s="16">
        <v>0.4</v>
      </c>
      <c r="W317" s="16" t="s">
        <v>6106</v>
      </c>
      <c r="X317" s="16" t="s">
        <v>268</v>
      </c>
      <c r="Y317" s="16">
        <v>3.4</v>
      </c>
      <c r="Z317" s="16" t="s">
        <v>6107</v>
      </c>
      <c r="AA317" s="16" t="s">
        <v>261</v>
      </c>
      <c r="AB317" s="16">
        <v>4.4000000000000004</v>
      </c>
      <c r="AC317" s="16" t="s">
        <v>6108</v>
      </c>
    </row>
    <row r="318" spans="1:29" ht="30" customHeight="1" x14ac:dyDescent="0.25">
      <c r="A318" s="76" t="s">
        <v>711</v>
      </c>
      <c r="B318" s="76" t="s">
        <v>267</v>
      </c>
      <c r="C318" s="76" t="s">
        <v>268</v>
      </c>
      <c r="D318" s="76" t="s">
        <v>4393</v>
      </c>
      <c r="E318" s="76" t="s">
        <v>6054</v>
      </c>
      <c r="F318" s="71" t="s">
        <v>6109</v>
      </c>
      <c r="G318" s="77">
        <v>38.501244</v>
      </c>
      <c r="H318" s="77">
        <v>27.057745000000001</v>
      </c>
      <c r="I318" s="76" t="s">
        <v>4395</v>
      </c>
      <c r="J318" s="78">
        <v>60</v>
      </c>
      <c r="K318" s="76" t="s">
        <v>4396</v>
      </c>
      <c r="L318" s="76"/>
      <c r="M318" s="79">
        <v>46229</v>
      </c>
      <c r="N318" s="76" t="s">
        <v>6110</v>
      </c>
      <c r="O318" s="80" t="s">
        <v>4398</v>
      </c>
      <c r="P318" s="16">
        <v>16.399999999999999</v>
      </c>
      <c r="Q318" s="16" t="s">
        <v>266</v>
      </c>
      <c r="R318" s="16">
        <v>3.6</v>
      </c>
      <c r="S318" s="16" t="s">
        <v>1294</v>
      </c>
      <c r="T318" s="16" t="s">
        <v>6111</v>
      </c>
      <c r="U318" s="16" t="s">
        <v>268</v>
      </c>
      <c r="V318" s="16">
        <v>1</v>
      </c>
      <c r="W318" s="16" t="s">
        <v>6112</v>
      </c>
      <c r="X318" s="16" t="s">
        <v>261</v>
      </c>
      <c r="Y318" s="16">
        <v>1.8</v>
      </c>
      <c r="Z318" s="16" t="s">
        <v>6113</v>
      </c>
      <c r="AA318" s="16" t="s">
        <v>205</v>
      </c>
      <c r="AB318" s="16">
        <v>2.5</v>
      </c>
      <c r="AC318" s="16" t="s">
        <v>6114</v>
      </c>
    </row>
    <row r="319" spans="1:29" ht="30" customHeight="1" x14ac:dyDescent="0.25">
      <c r="A319" s="76" t="s">
        <v>712</v>
      </c>
      <c r="B319" s="76" t="s">
        <v>267</v>
      </c>
      <c r="C319" s="76" t="s">
        <v>268</v>
      </c>
      <c r="D319" s="76" t="s">
        <v>4393</v>
      </c>
      <c r="E319" s="76" t="s">
        <v>6054</v>
      </c>
      <c r="F319" s="71">
        <v>0</v>
      </c>
      <c r="G319" s="77">
        <v>38.479999999999997</v>
      </c>
      <c r="H319" s="77">
        <v>27.161999999999999</v>
      </c>
      <c r="I319" s="76" t="s">
        <v>4395</v>
      </c>
      <c r="J319" s="78">
        <v>60</v>
      </c>
      <c r="K319" s="76" t="s">
        <v>4396</v>
      </c>
      <c r="L319" s="76"/>
      <c r="M319" s="79">
        <v>46229</v>
      </c>
      <c r="N319" s="76" t="s">
        <v>4397</v>
      </c>
      <c r="O319" s="80" t="s">
        <v>4398</v>
      </c>
      <c r="P319" s="16">
        <v>4.8</v>
      </c>
      <c r="Q319" s="16" t="s">
        <v>199</v>
      </c>
      <c r="R319" s="16">
        <v>2.5</v>
      </c>
      <c r="S319" s="16" t="s">
        <v>1294</v>
      </c>
      <c r="T319" s="16" t="s">
        <v>6115</v>
      </c>
      <c r="U319" s="16" t="s">
        <v>199</v>
      </c>
      <c r="V319" s="16">
        <v>2.5</v>
      </c>
      <c r="W319" s="16" t="s">
        <v>6116</v>
      </c>
      <c r="X319" s="16" t="s">
        <v>217</v>
      </c>
      <c r="Y319" s="16">
        <v>2.6</v>
      </c>
      <c r="Z319" s="16" t="s">
        <v>6117</v>
      </c>
      <c r="AA319" s="16" t="s">
        <v>266</v>
      </c>
      <c r="AB319" s="16">
        <v>2.9</v>
      </c>
      <c r="AC319" s="16" t="s">
        <v>6118</v>
      </c>
    </row>
    <row r="320" spans="1:29" ht="30" customHeight="1" x14ac:dyDescent="0.25">
      <c r="A320" s="76" t="s">
        <v>6119</v>
      </c>
      <c r="B320" s="76" t="s">
        <v>198</v>
      </c>
      <c r="C320" s="76" t="s">
        <v>199</v>
      </c>
      <c r="D320" s="76" t="s">
        <v>4393</v>
      </c>
      <c r="E320" s="76" t="s">
        <v>6120</v>
      </c>
      <c r="F320" s="71" t="s">
        <v>6121</v>
      </c>
      <c r="G320" s="77">
        <v>38.468865999999998</v>
      </c>
      <c r="H320" s="77">
        <v>27.1355</v>
      </c>
      <c r="I320" s="76" t="s">
        <v>4395</v>
      </c>
      <c r="J320" s="78">
        <v>60</v>
      </c>
      <c r="K320" s="76" t="s">
        <v>4396</v>
      </c>
      <c r="L320" s="76"/>
      <c r="M320" s="79">
        <v>46229</v>
      </c>
      <c r="N320" s="76" t="s">
        <v>6122</v>
      </c>
      <c r="O320" s="80" t="s">
        <v>4398</v>
      </c>
      <c r="P320" s="16">
        <v>2.4</v>
      </c>
      <c r="Q320" s="16" t="s">
        <v>255</v>
      </c>
      <c r="R320" s="16">
        <v>1.4</v>
      </c>
      <c r="S320" s="16" t="s">
        <v>1294</v>
      </c>
      <c r="T320" s="16" t="s">
        <v>6123</v>
      </c>
      <c r="U320" s="16" t="s">
        <v>199</v>
      </c>
      <c r="V320" s="16">
        <v>0.1</v>
      </c>
      <c r="W320" s="16" t="s">
        <v>6124</v>
      </c>
      <c r="X320" s="16" t="s">
        <v>157</v>
      </c>
      <c r="Y320" s="16">
        <v>1.6</v>
      </c>
      <c r="Z320" s="16" t="s">
        <v>6125</v>
      </c>
      <c r="AA320" s="16" t="s">
        <v>214</v>
      </c>
      <c r="AB320" s="16">
        <v>2</v>
      </c>
      <c r="AC320" s="16" t="s">
        <v>6126</v>
      </c>
    </row>
    <row r="321" spans="1:29" ht="30" customHeight="1" x14ac:dyDescent="0.25">
      <c r="A321" s="76" t="s">
        <v>717</v>
      </c>
      <c r="B321" s="76" t="s">
        <v>198</v>
      </c>
      <c r="C321" s="76" t="s">
        <v>199</v>
      </c>
      <c r="D321" s="76" t="s">
        <v>4393</v>
      </c>
      <c r="E321" s="76" t="s">
        <v>6120</v>
      </c>
      <c r="F321" s="71" t="s">
        <v>6127</v>
      </c>
      <c r="G321" s="77">
        <v>38.480758000000002</v>
      </c>
      <c r="H321" s="77">
        <v>27.136195000000001</v>
      </c>
      <c r="I321" s="76" t="s">
        <v>4395</v>
      </c>
      <c r="J321" s="78">
        <v>60</v>
      </c>
      <c r="K321" s="76" t="s">
        <v>4396</v>
      </c>
      <c r="L321" s="76"/>
      <c r="M321" s="79">
        <v>46229</v>
      </c>
      <c r="N321" s="76" t="s">
        <v>6128</v>
      </c>
      <c r="O321" s="80" t="s">
        <v>4398</v>
      </c>
      <c r="P321" s="16">
        <v>2.7</v>
      </c>
      <c r="Q321" s="16" t="s">
        <v>255</v>
      </c>
      <c r="R321" s="16">
        <v>0.7</v>
      </c>
      <c r="S321" s="16" t="s">
        <v>1294</v>
      </c>
      <c r="T321" s="16" t="s">
        <v>6129</v>
      </c>
      <c r="U321" s="16" t="s">
        <v>199</v>
      </c>
      <c r="V321" s="16">
        <v>1.3</v>
      </c>
      <c r="W321" s="16" t="s">
        <v>6130</v>
      </c>
      <c r="X321" s="16" t="s">
        <v>266</v>
      </c>
      <c r="Y321" s="16">
        <v>1.7</v>
      </c>
      <c r="Z321" s="16" t="s">
        <v>6131</v>
      </c>
      <c r="AA321" s="16" t="s">
        <v>157</v>
      </c>
      <c r="AB321" s="16">
        <v>1.9</v>
      </c>
      <c r="AC321" s="16" t="s">
        <v>6132</v>
      </c>
    </row>
    <row r="322" spans="1:29" ht="30" customHeight="1" x14ac:dyDescent="0.25">
      <c r="A322" s="76" t="s">
        <v>719</v>
      </c>
      <c r="B322" s="76" t="s">
        <v>198</v>
      </c>
      <c r="C322" s="76" t="s">
        <v>199</v>
      </c>
      <c r="D322" s="76" t="s">
        <v>4393</v>
      </c>
      <c r="E322" s="76" t="s">
        <v>6120</v>
      </c>
      <c r="F322" s="71" t="s">
        <v>6133</v>
      </c>
      <c r="G322" s="77">
        <v>38.472208000000002</v>
      </c>
      <c r="H322" s="77">
        <v>27.140639</v>
      </c>
      <c r="I322" s="76" t="s">
        <v>4395</v>
      </c>
      <c r="J322" s="78">
        <v>60</v>
      </c>
      <c r="K322" s="76" t="s">
        <v>4396</v>
      </c>
      <c r="L322" s="76"/>
      <c r="M322" s="79">
        <v>46229</v>
      </c>
      <c r="N322" s="76" t="s">
        <v>6134</v>
      </c>
      <c r="O322" s="80" t="s">
        <v>4398</v>
      </c>
      <c r="P322" s="16">
        <v>2.8</v>
      </c>
      <c r="Q322" s="16" t="s">
        <v>255</v>
      </c>
      <c r="R322" s="16">
        <v>1.3</v>
      </c>
      <c r="S322" s="16" t="s">
        <v>1294</v>
      </c>
      <c r="T322" s="16" t="s">
        <v>6135</v>
      </c>
      <c r="U322" s="16" t="s">
        <v>199</v>
      </c>
      <c r="V322" s="16">
        <v>0.5</v>
      </c>
      <c r="W322" s="16" t="s">
        <v>6136</v>
      </c>
      <c r="X322" s="16" t="s">
        <v>157</v>
      </c>
      <c r="Y322" s="16">
        <v>2</v>
      </c>
      <c r="Z322" s="16" t="s">
        <v>6137</v>
      </c>
      <c r="AA322" s="16" t="s">
        <v>214</v>
      </c>
      <c r="AB322" s="16">
        <v>2.2999999999999998</v>
      </c>
      <c r="AC322" s="16" t="s">
        <v>6138</v>
      </c>
    </row>
    <row r="323" spans="1:29" ht="30" customHeight="1" x14ac:dyDescent="0.25">
      <c r="A323" s="76" t="s">
        <v>6139</v>
      </c>
      <c r="B323" s="76" t="s">
        <v>198</v>
      </c>
      <c r="C323" s="76" t="s">
        <v>199</v>
      </c>
      <c r="D323" s="76" t="s">
        <v>4393</v>
      </c>
      <c r="E323" s="76" t="s">
        <v>6120</v>
      </c>
      <c r="F323" s="71" t="s">
        <v>6140</v>
      </c>
      <c r="G323" s="77">
        <v>38.468502000000001</v>
      </c>
      <c r="H323" s="77">
        <v>27.137316999999999</v>
      </c>
      <c r="I323" s="76" t="s">
        <v>4395</v>
      </c>
      <c r="J323" s="78">
        <v>60</v>
      </c>
      <c r="K323" s="76" t="s">
        <v>4396</v>
      </c>
      <c r="L323" s="76"/>
      <c r="M323" s="79">
        <v>46229</v>
      </c>
      <c r="N323" s="76" t="s">
        <v>6141</v>
      </c>
      <c r="O323" s="80" t="s">
        <v>4398</v>
      </c>
      <c r="P323" s="16">
        <v>2.5</v>
      </c>
      <c r="Q323" s="16" t="s">
        <v>255</v>
      </c>
      <c r="R323" s="16">
        <v>0.8</v>
      </c>
      <c r="S323" s="16" t="s">
        <v>1294</v>
      </c>
      <c r="T323" s="16" t="s">
        <v>6142</v>
      </c>
      <c r="U323" s="16" t="s">
        <v>199</v>
      </c>
      <c r="V323" s="16">
        <v>0.1</v>
      </c>
      <c r="W323" s="16" t="s">
        <v>6143</v>
      </c>
      <c r="X323" s="16" t="s">
        <v>157</v>
      </c>
      <c r="Y323" s="16">
        <v>1.7</v>
      </c>
      <c r="Z323" s="16" t="s">
        <v>6144</v>
      </c>
      <c r="AA323" s="16" t="s">
        <v>214</v>
      </c>
      <c r="AB323" s="16">
        <v>2.1</v>
      </c>
      <c r="AC323" s="16" t="s">
        <v>6145</v>
      </c>
    </row>
    <row r="324" spans="1:29" ht="30" customHeight="1" x14ac:dyDescent="0.25">
      <c r="A324" s="76" t="s">
        <v>720</v>
      </c>
      <c r="B324" s="76" t="s">
        <v>198</v>
      </c>
      <c r="C324" s="76" t="s">
        <v>199</v>
      </c>
      <c r="D324" s="76" t="s">
        <v>4393</v>
      </c>
      <c r="E324" s="76" t="s">
        <v>6120</v>
      </c>
      <c r="F324" s="71">
        <v>0</v>
      </c>
      <c r="G324" s="77">
        <v>38.427999999999997</v>
      </c>
      <c r="H324" s="77">
        <v>27.145</v>
      </c>
      <c r="I324" s="76" t="s">
        <v>4395</v>
      </c>
      <c r="J324" s="78">
        <v>60</v>
      </c>
      <c r="K324" s="76" t="s">
        <v>4396</v>
      </c>
      <c r="L324" s="76"/>
      <c r="M324" s="79">
        <v>46229</v>
      </c>
      <c r="N324" s="76" t="s">
        <v>4397</v>
      </c>
      <c r="O324" s="80" t="s">
        <v>4398</v>
      </c>
      <c r="P324" s="16">
        <v>5.7</v>
      </c>
      <c r="Q324" s="16" t="s">
        <v>255</v>
      </c>
      <c r="R324" s="16">
        <v>2</v>
      </c>
      <c r="S324" s="16" t="s">
        <v>1294</v>
      </c>
      <c r="T324" s="16" t="s">
        <v>6146</v>
      </c>
      <c r="U324" s="16" t="s">
        <v>255</v>
      </c>
      <c r="V324" s="16">
        <v>2</v>
      </c>
      <c r="W324" s="16" t="s">
        <v>6147</v>
      </c>
      <c r="X324" s="16" t="s">
        <v>202</v>
      </c>
      <c r="Y324" s="16">
        <v>2.7</v>
      </c>
      <c r="Z324" s="16" t="s">
        <v>6148</v>
      </c>
      <c r="AA324" s="16" t="s">
        <v>277</v>
      </c>
      <c r="AB324" s="16">
        <v>3.3</v>
      </c>
      <c r="AC324" s="16" t="s">
        <v>6149</v>
      </c>
    </row>
    <row r="325" spans="1:29" ht="30" customHeight="1" x14ac:dyDescent="0.25">
      <c r="A325" s="76" t="s">
        <v>727</v>
      </c>
      <c r="B325" s="76" t="s">
        <v>233</v>
      </c>
      <c r="C325" s="76" t="s">
        <v>234</v>
      </c>
      <c r="D325" s="76" t="s">
        <v>4393</v>
      </c>
      <c r="E325" s="76" t="s">
        <v>6150</v>
      </c>
      <c r="F325" s="71" t="s">
        <v>6151</v>
      </c>
      <c r="G325" s="77">
        <v>38.396196000000003</v>
      </c>
      <c r="H325" s="77">
        <v>27.126314000000001</v>
      </c>
      <c r="I325" s="76" t="s">
        <v>4395</v>
      </c>
      <c r="J325" s="78">
        <v>60</v>
      </c>
      <c r="K325" s="76" t="s">
        <v>4396</v>
      </c>
      <c r="L325" s="76"/>
      <c r="M325" s="79">
        <v>46229</v>
      </c>
      <c r="N325" s="76" t="s">
        <v>6152</v>
      </c>
      <c r="O325" s="80" t="s">
        <v>4398</v>
      </c>
      <c r="P325" s="16">
        <v>8.4</v>
      </c>
      <c r="Q325" s="16" t="s">
        <v>211</v>
      </c>
      <c r="R325" s="16">
        <v>1.3</v>
      </c>
      <c r="S325" s="16" t="s">
        <v>1294</v>
      </c>
      <c r="T325" s="16" t="s">
        <v>6153</v>
      </c>
      <c r="U325" s="16" t="s">
        <v>160</v>
      </c>
      <c r="V325" s="16">
        <v>0.4</v>
      </c>
      <c r="W325" s="16" t="s">
        <v>6154</v>
      </c>
      <c r="X325" s="16" t="s">
        <v>274</v>
      </c>
      <c r="Y325" s="16">
        <v>1</v>
      </c>
      <c r="Z325" s="16" t="s">
        <v>6155</v>
      </c>
      <c r="AA325" s="16" t="s">
        <v>129</v>
      </c>
      <c r="AB325" s="16">
        <v>1.9</v>
      </c>
      <c r="AC325" s="16" t="s">
        <v>6156</v>
      </c>
    </row>
    <row r="326" spans="1:29" ht="30" customHeight="1" x14ac:dyDescent="0.25">
      <c r="A326" s="76" t="s">
        <v>724</v>
      </c>
      <c r="B326" s="76" t="s">
        <v>233</v>
      </c>
      <c r="C326" s="76" t="s">
        <v>234</v>
      </c>
      <c r="D326" s="76" t="s">
        <v>4393</v>
      </c>
      <c r="E326" s="76" t="s">
        <v>6150</v>
      </c>
      <c r="F326" s="71" t="s">
        <v>6157</v>
      </c>
      <c r="G326" s="77">
        <v>38.406463000000002</v>
      </c>
      <c r="H326" s="77">
        <v>27.140053000000002</v>
      </c>
      <c r="I326" s="76" t="s">
        <v>4395</v>
      </c>
      <c r="J326" s="78">
        <v>60</v>
      </c>
      <c r="K326" s="76" t="s">
        <v>4396</v>
      </c>
      <c r="L326" s="76"/>
      <c r="M326" s="79">
        <v>46229</v>
      </c>
      <c r="N326" s="76" t="s">
        <v>6158</v>
      </c>
      <c r="O326" s="80" t="s">
        <v>4398</v>
      </c>
      <c r="P326" s="16">
        <v>7.6</v>
      </c>
      <c r="Q326" s="16" t="s">
        <v>214</v>
      </c>
      <c r="R326" s="16">
        <v>0.2</v>
      </c>
      <c r="S326" s="16" t="s">
        <v>1294</v>
      </c>
      <c r="T326" s="16" t="s">
        <v>6159</v>
      </c>
      <c r="U326" s="16" t="s">
        <v>255</v>
      </c>
      <c r="V326" s="16">
        <v>0.7</v>
      </c>
      <c r="W326" s="16" t="s">
        <v>6160</v>
      </c>
      <c r="X326" s="16" t="s">
        <v>284</v>
      </c>
      <c r="Y326" s="16">
        <v>1.5</v>
      </c>
      <c r="Z326" s="16" t="s">
        <v>6161</v>
      </c>
      <c r="AA326" s="16" t="s">
        <v>277</v>
      </c>
      <c r="AB326" s="16">
        <v>1.6</v>
      </c>
      <c r="AC326" s="16" t="s">
        <v>6162</v>
      </c>
    </row>
    <row r="327" spans="1:29" ht="30" customHeight="1" x14ac:dyDescent="0.25">
      <c r="A327" s="76" t="s">
        <v>6163</v>
      </c>
      <c r="B327" s="76" t="s">
        <v>233</v>
      </c>
      <c r="C327" s="76" t="s">
        <v>234</v>
      </c>
      <c r="D327" s="76" t="s">
        <v>4393</v>
      </c>
      <c r="E327" s="76" t="s">
        <v>6150</v>
      </c>
      <c r="F327" s="71" t="s">
        <v>6164</v>
      </c>
      <c r="G327" s="77">
        <v>38.397618999999999</v>
      </c>
      <c r="H327" s="77">
        <v>27.115732999999999</v>
      </c>
      <c r="I327" s="76" t="s">
        <v>4395</v>
      </c>
      <c r="J327" s="78">
        <v>60</v>
      </c>
      <c r="K327" s="76" t="s">
        <v>4396</v>
      </c>
      <c r="L327" s="76"/>
      <c r="M327" s="79">
        <v>46229</v>
      </c>
      <c r="N327" s="76" t="s">
        <v>6165</v>
      </c>
      <c r="O327" s="80" t="s">
        <v>4398</v>
      </c>
      <c r="P327" s="16">
        <v>8.1</v>
      </c>
      <c r="Q327" s="16" t="s">
        <v>211</v>
      </c>
      <c r="R327" s="16">
        <v>1.3</v>
      </c>
      <c r="S327" s="16" t="s">
        <v>1294</v>
      </c>
      <c r="T327" s="16" t="s">
        <v>6166</v>
      </c>
      <c r="U327" s="16" t="s">
        <v>160</v>
      </c>
      <c r="V327" s="16">
        <v>0.6</v>
      </c>
      <c r="W327" s="16" t="s">
        <v>6167</v>
      </c>
      <c r="X327" s="16" t="s">
        <v>274</v>
      </c>
      <c r="Y327" s="16">
        <v>0.7</v>
      </c>
      <c r="Z327" s="16" t="s">
        <v>6168</v>
      </c>
      <c r="AA327" s="16" t="s">
        <v>129</v>
      </c>
      <c r="AB327" s="16">
        <v>1</v>
      </c>
      <c r="AC327" s="16" t="s">
        <v>6169</v>
      </c>
    </row>
    <row r="328" spans="1:29" ht="30" customHeight="1" x14ac:dyDescent="0.25">
      <c r="A328" s="76" t="s">
        <v>728</v>
      </c>
      <c r="B328" s="76" t="s">
        <v>233</v>
      </c>
      <c r="C328" s="76" t="s">
        <v>234</v>
      </c>
      <c r="D328" s="76" t="s">
        <v>4393</v>
      </c>
      <c r="E328" s="76" t="s">
        <v>6150</v>
      </c>
      <c r="F328" s="71" t="s">
        <v>6170</v>
      </c>
      <c r="G328" s="77">
        <v>38.383876000000001</v>
      </c>
      <c r="H328" s="77">
        <v>27.128824999999999</v>
      </c>
      <c r="I328" s="76" t="s">
        <v>4395</v>
      </c>
      <c r="J328" s="78">
        <v>60</v>
      </c>
      <c r="K328" s="76" t="s">
        <v>4396</v>
      </c>
      <c r="L328" s="76"/>
      <c r="M328" s="79">
        <v>46229</v>
      </c>
      <c r="N328" s="76" t="s">
        <v>6171</v>
      </c>
      <c r="O328" s="80" t="s">
        <v>4398</v>
      </c>
      <c r="P328" s="16">
        <v>9.8000000000000007</v>
      </c>
      <c r="Q328" s="16" t="s">
        <v>214</v>
      </c>
      <c r="R328" s="16">
        <v>0.1</v>
      </c>
      <c r="S328" s="16" t="s">
        <v>1294</v>
      </c>
      <c r="T328" s="16" t="s">
        <v>6172</v>
      </c>
      <c r="U328" s="16" t="s">
        <v>160</v>
      </c>
      <c r="V328" s="16">
        <v>1.6</v>
      </c>
      <c r="W328" s="16" t="s">
        <v>6173</v>
      </c>
      <c r="X328" s="16" t="s">
        <v>284</v>
      </c>
      <c r="Y328" s="16">
        <v>2.1</v>
      </c>
      <c r="Z328" s="16" t="s">
        <v>6174</v>
      </c>
      <c r="AA328" s="16" t="s">
        <v>280</v>
      </c>
      <c r="AB328" s="16">
        <v>2.1</v>
      </c>
      <c r="AC328" s="16" t="s">
        <v>6175</v>
      </c>
    </row>
    <row r="329" spans="1:29" ht="30" customHeight="1" x14ac:dyDescent="0.25">
      <c r="A329" s="76" t="s">
        <v>730</v>
      </c>
      <c r="B329" s="76" t="s">
        <v>236</v>
      </c>
      <c r="C329" s="76" t="s">
        <v>234</v>
      </c>
      <c r="D329" s="76" t="s">
        <v>4393</v>
      </c>
      <c r="E329" s="76" t="s">
        <v>6150</v>
      </c>
      <c r="F329" s="71">
        <v>0</v>
      </c>
      <c r="G329" s="77">
        <v>38.460999999999999</v>
      </c>
      <c r="H329" s="77">
        <v>27.132000000000001</v>
      </c>
      <c r="I329" s="76" t="s">
        <v>4395</v>
      </c>
      <c r="J329" s="78">
        <v>60</v>
      </c>
      <c r="K329" s="76" t="s">
        <v>4396</v>
      </c>
      <c r="L329" s="76"/>
      <c r="M329" s="79">
        <v>46229</v>
      </c>
      <c r="N329" s="76" t="s">
        <v>4397</v>
      </c>
      <c r="O329" s="80" t="s">
        <v>4398</v>
      </c>
      <c r="P329" s="16">
        <v>7.9</v>
      </c>
      <c r="Q329" s="16" t="s">
        <v>211</v>
      </c>
      <c r="R329" s="16">
        <v>1.3</v>
      </c>
      <c r="S329" s="16" t="s">
        <v>1294</v>
      </c>
      <c r="T329" s="16" t="s">
        <v>6176</v>
      </c>
      <c r="U329" s="16" t="s">
        <v>199</v>
      </c>
      <c r="V329" s="16">
        <v>1</v>
      </c>
      <c r="W329" s="16" t="s">
        <v>6177</v>
      </c>
      <c r="X329" s="16" t="s">
        <v>157</v>
      </c>
      <c r="Y329" s="16">
        <v>1.7</v>
      </c>
      <c r="Z329" s="16" t="s">
        <v>6178</v>
      </c>
      <c r="AA329" s="16" t="s">
        <v>211</v>
      </c>
      <c r="AB329" s="16">
        <v>1.9</v>
      </c>
      <c r="AC329" s="16" t="s">
        <v>6179</v>
      </c>
    </row>
    <row r="330" spans="1:29" ht="30" customHeight="1" x14ac:dyDescent="0.25">
      <c r="A330" s="76" t="s">
        <v>733</v>
      </c>
      <c r="B330" s="76" t="s">
        <v>233</v>
      </c>
      <c r="C330" s="76" t="s">
        <v>234</v>
      </c>
      <c r="D330" s="76" t="s">
        <v>4393</v>
      </c>
      <c r="E330" s="76" t="s">
        <v>6150</v>
      </c>
      <c r="F330" s="71" t="s">
        <v>6180</v>
      </c>
      <c r="G330" s="77">
        <v>38.375225999999998</v>
      </c>
      <c r="H330" s="77">
        <v>27.102347000000002</v>
      </c>
      <c r="I330" s="76" t="s">
        <v>4395</v>
      </c>
      <c r="J330" s="78">
        <v>60</v>
      </c>
      <c r="K330" s="76" t="s">
        <v>4396</v>
      </c>
      <c r="L330" s="76"/>
      <c r="M330" s="79">
        <v>46229</v>
      </c>
      <c r="N330" s="76" t="s">
        <v>6181</v>
      </c>
      <c r="O330" s="80" t="s">
        <v>4398</v>
      </c>
      <c r="P330" s="16">
        <v>4.5999999999999996</v>
      </c>
      <c r="Q330" s="16" t="s">
        <v>214</v>
      </c>
      <c r="R330" s="16">
        <v>0.1</v>
      </c>
      <c r="S330" s="16" t="s">
        <v>1294</v>
      </c>
      <c r="T330" s="16" t="s">
        <v>6182</v>
      </c>
      <c r="U330" s="16" t="s">
        <v>169</v>
      </c>
      <c r="V330" s="16">
        <v>0.5</v>
      </c>
      <c r="W330" s="16" t="s">
        <v>6183</v>
      </c>
      <c r="X330" s="16" t="s">
        <v>129</v>
      </c>
      <c r="Y330" s="16">
        <v>2.1</v>
      </c>
      <c r="Z330" s="16" t="s">
        <v>6184</v>
      </c>
      <c r="AA330" s="16" t="s">
        <v>208</v>
      </c>
      <c r="AB330" s="16">
        <v>2.9</v>
      </c>
      <c r="AC330" s="16" t="s">
        <v>6185</v>
      </c>
    </row>
    <row r="331" spans="1:29" ht="30" customHeight="1" x14ac:dyDescent="0.25">
      <c r="A331" s="76" t="s">
        <v>734</v>
      </c>
      <c r="B331" s="76" t="s">
        <v>233</v>
      </c>
      <c r="C331" s="76" t="s">
        <v>234</v>
      </c>
      <c r="D331" s="76" t="s">
        <v>4393</v>
      </c>
      <c r="E331" s="76" t="s">
        <v>6150</v>
      </c>
      <c r="F331" s="71">
        <v>0</v>
      </c>
      <c r="G331" s="77">
        <v>38.459000000000003</v>
      </c>
      <c r="H331" s="77">
        <v>27.1</v>
      </c>
      <c r="I331" s="76" t="s">
        <v>4395</v>
      </c>
      <c r="J331" s="78">
        <v>60</v>
      </c>
      <c r="K331" s="76" t="s">
        <v>4396</v>
      </c>
      <c r="L331" s="76"/>
      <c r="M331" s="79">
        <v>46229</v>
      </c>
      <c r="N331" s="76" t="s">
        <v>4397</v>
      </c>
      <c r="O331" s="80" t="s">
        <v>4398</v>
      </c>
      <c r="P331" s="16">
        <v>8.8000000000000007</v>
      </c>
      <c r="Q331" s="16" t="s">
        <v>211</v>
      </c>
      <c r="R331" s="16">
        <v>1.2</v>
      </c>
      <c r="S331" s="16" t="s">
        <v>1294</v>
      </c>
      <c r="T331" s="16" t="s">
        <v>6186</v>
      </c>
      <c r="U331" s="16" t="s">
        <v>211</v>
      </c>
      <c r="V331" s="16">
        <v>1.2</v>
      </c>
      <c r="W331" s="16" t="s">
        <v>6187</v>
      </c>
      <c r="X331" s="16" t="s">
        <v>166</v>
      </c>
      <c r="Y331" s="16">
        <v>1.5</v>
      </c>
      <c r="Z331" s="16" t="s">
        <v>6188</v>
      </c>
      <c r="AA331" s="16" t="s">
        <v>157</v>
      </c>
      <c r="AB331" s="16">
        <v>2.1</v>
      </c>
      <c r="AC331" s="16" t="s">
        <v>6189</v>
      </c>
    </row>
    <row r="332" spans="1:29" ht="30" customHeight="1" x14ac:dyDescent="0.25">
      <c r="A332" s="76" t="s">
        <v>735</v>
      </c>
      <c r="B332" s="76" t="s">
        <v>233</v>
      </c>
      <c r="C332" s="76" t="s">
        <v>234</v>
      </c>
      <c r="D332" s="76" t="s">
        <v>4393</v>
      </c>
      <c r="E332" s="76" t="s">
        <v>6150</v>
      </c>
      <c r="F332" s="71" t="s">
        <v>6190</v>
      </c>
      <c r="G332" s="77">
        <v>38.396042000000001</v>
      </c>
      <c r="H332" s="77">
        <v>27.154416000000001</v>
      </c>
      <c r="I332" s="76" t="s">
        <v>4395</v>
      </c>
      <c r="J332" s="78">
        <v>60</v>
      </c>
      <c r="K332" s="76" t="s">
        <v>4396</v>
      </c>
      <c r="L332" s="76"/>
      <c r="M332" s="79">
        <v>46229</v>
      </c>
      <c r="N332" s="76" t="s">
        <v>6191</v>
      </c>
      <c r="O332" s="80" t="s">
        <v>4398</v>
      </c>
      <c r="P332" s="16">
        <v>0.6</v>
      </c>
      <c r="Q332" s="16" t="s">
        <v>214</v>
      </c>
      <c r="R332" s="16">
        <v>0.2</v>
      </c>
      <c r="S332" s="16" t="s">
        <v>1294</v>
      </c>
      <c r="T332" s="16" t="s">
        <v>6192</v>
      </c>
      <c r="U332" s="16" t="s">
        <v>277</v>
      </c>
      <c r="V332" s="16">
        <v>0.4</v>
      </c>
      <c r="W332" s="16" t="s">
        <v>6193</v>
      </c>
      <c r="X332" s="16" t="s">
        <v>284</v>
      </c>
      <c r="Y332" s="16">
        <v>0.6</v>
      </c>
      <c r="Z332" s="16" t="s">
        <v>6194</v>
      </c>
      <c r="AA332" s="16" t="s">
        <v>280</v>
      </c>
      <c r="AB332" s="16">
        <v>0.6</v>
      </c>
      <c r="AC332" s="16" t="s">
        <v>6192</v>
      </c>
    </row>
    <row r="333" spans="1:29" ht="30" customHeight="1" x14ac:dyDescent="0.25">
      <c r="A333" s="76" t="s">
        <v>736</v>
      </c>
      <c r="B333" s="76" t="s">
        <v>195</v>
      </c>
      <c r="C333" s="76" t="s">
        <v>196</v>
      </c>
      <c r="D333" s="76" t="s">
        <v>4393</v>
      </c>
      <c r="E333" s="76" t="s">
        <v>6195</v>
      </c>
      <c r="F333" s="71" t="s">
        <v>6196</v>
      </c>
      <c r="G333" s="77">
        <v>38.384500000000003</v>
      </c>
      <c r="H333" s="77">
        <v>27.011523</v>
      </c>
      <c r="I333" s="76" t="s">
        <v>4395</v>
      </c>
      <c r="J333" s="78">
        <v>60</v>
      </c>
      <c r="K333" s="76" t="s">
        <v>4396</v>
      </c>
      <c r="L333" s="76"/>
      <c r="M333" s="79">
        <v>46229</v>
      </c>
      <c r="N333" s="76" t="s">
        <v>6197</v>
      </c>
      <c r="O333" s="80" t="s">
        <v>4398</v>
      </c>
      <c r="P333" s="16">
        <v>12.2</v>
      </c>
      <c r="Q333" s="16" t="s">
        <v>208</v>
      </c>
      <c r="R333" s="16">
        <v>1.1000000000000001</v>
      </c>
      <c r="S333" s="16" t="s">
        <v>1294</v>
      </c>
      <c r="T333" s="16" t="s">
        <v>6198</v>
      </c>
      <c r="U333" s="16" t="s">
        <v>228</v>
      </c>
      <c r="V333" s="16">
        <v>1</v>
      </c>
      <c r="W333" s="16" t="s">
        <v>6199</v>
      </c>
      <c r="X333" s="16" t="s">
        <v>154</v>
      </c>
      <c r="Y333" s="16">
        <v>4</v>
      </c>
      <c r="Z333" s="16" t="s">
        <v>6200</v>
      </c>
      <c r="AA333" s="16" t="s">
        <v>234</v>
      </c>
      <c r="AB333" s="16">
        <v>5.7</v>
      </c>
      <c r="AC333" s="16" t="s">
        <v>6201</v>
      </c>
    </row>
    <row r="334" spans="1:29" ht="30" customHeight="1" x14ac:dyDescent="0.25">
      <c r="A334" s="76" t="s">
        <v>737</v>
      </c>
      <c r="B334" s="76" t="s">
        <v>195</v>
      </c>
      <c r="C334" s="76" t="s">
        <v>196</v>
      </c>
      <c r="D334" s="76" t="s">
        <v>4393</v>
      </c>
      <c r="E334" s="76" t="s">
        <v>6195</v>
      </c>
      <c r="F334" s="71" t="s">
        <v>6202</v>
      </c>
      <c r="G334" s="77">
        <v>38.391257000000003</v>
      </c>
      <c r="H334" s="77">
        <v>27.051361</v>
      </c>
      <c r="I334" s="76" t="s">
        <v>4395</v>
      </c>
      <c r="J334" s="78">
        <v>60</v>
      </c>
      <c r="K334" s="76" t="s">
        <v>4396</v>
      </c>
      <c r="L334" s="76"/>
      <c r="M334" s="79">
        <v>46229</v>
      </c>
      <c r="N334" s="76" t="s">
        <v>6203</v>
      </c>
      <c r="O334" s="80" t="s">
        <v>4398</v>
      </c>
      <c r="P334" s="16">
        <v>8.6999999999999993</v>
      </c>
      <c r="Q334" s="16" t="s">
        <v>274</v>
      </c>
      <c r="R334" s="16">
        <v>1.8</v>
      </c>
      <c r="S334" s="16" t="s">
        <v>1294</v>
      </c>
      <c r="T334" s="16" t="s">
        <v>6204</v>
      </c>
      <c r="U334" s="16" t="s">
        <v>154</v>
      </c>
      <c r="V334" s="16">
        <v>0.9</v>
      </c>
      <c r="W334" s="16" t="s">
        <v>6205</v>
      </c>
      <c r="X334" s="16" t="s">
        <v>234</v>
      </c>
      <c r="Y334" s="16">
        <v>2.1</v>
      </c>
      <c r="Z334" s="16" t="s">
        <v>6206</v>
      </c>
      <c r="AA334" s="16" t="s">
        <v>196</v>
      </c>
      <c r="AB334" s="16">
        <v>3.8</v>
      </c>
      <c r="AC334" s="16" t="s">
        <v>6207</v>
      </c>
    </row>
    <row r="335" spans="1:29" ht="30" customHeight="1" x14ac:dyDescent="0.25">
      <c r="A335" s="76" t="s">
        <v>738</v>
      </c>
      <c r="B335" s="76" t="s">
        <v>195</v>
      </c>
      <c r="C335" s="76" t="s">
        <v>196</v>
      </c>
      <c r="D335" s="76" t="s">
        <v>4393</v>
      </c>
      <c r="E335" s="76" t="s">
        <v>6195</v>
      </c>
      <c r="F335" s="71" t="s">
        <v>6208</v>
      </c>
      <c r="G335" s="77">
        <v>38.353597000000001</v>
      </c>
      <c r="H335" s="77">
        <v>27.082049000000001</v>
      </c>
      <c r="I335" s="76" t="s">
        <v>4395</v>
      </c>
      <c r="J335" s="78">
        <v>60</v>
      </c>
      <c r="K335" s="76" t="s">
        <v>4396</v>
      </c>
      <c r="L335" s="76"/>
      <c r="M335" s="79">
        <v>46229</v>
      </c>
      <c r="N335" s="76" t="s">
        <v>6209</v>
      </c>
      <c r="O335" s="80" t="s">
        <v>4398</v>
      </c>
      <c r="P335" s="16">
        <v>7.3</v>
      </c>
      <c r="Q335" s="16" t="s">
        <v>208</v>
      </c>
      <c r="R335" s="16">
        <v>0.3</v>
      </c>
      <c r="S335" s="16" t="s">
        <v>1294</v>
      </c>
      <c r="T335" s="16" t="s">
        <v>6210</v>
      </c>
      <c r="U335" s="16" t="s">
        <v>169</v>
      </c>
      <c r="V335" s="16">
        <v>3.2</v>
      </c>
      <c r="W335" s="16" t="s">
        <v>6211</v>
      </c>
      <c r="X335" s="16" t="s">
        <v>154</v>
      </c>
      <c r="Y335" s="16">
        <v>4.0999999999999996</v>
      </c>
      <c r="Z335" s="16" t="s">
        <v>6212</v>
      </c>
      <c r="AA335" s="16" t="s">
        <v>184</v>
      </c>
      <c r="AB335" s="16">
        <v>4.3</v>
      </c>
      <c r="AC335" s="16" t="s">
        <v>6213</v>
      </c>
    </row>
    <row r="336" spans="1:29" ht="30" customHeight="1" x14ac:dyDescent="0.25">
      <c r="A336" s="76" t="s">
        <v>739</v>
      </c>
      <c r="B336" s="76" t="s">
        <v>195</v>
      </c>
      <c r="C336" s="76" t="s">
        <v>196</v>
      </c>
      <c r="D336" s="76" t="s">
        <v>4393</v>
      </c>
      <c r="E336" s="76" t="s">
        <v>6195</v>
      </c>
      <c r="F336" s="71" t="s">
        <v>6214</v>
      </c>
      <c r="G336" s="77">
        <v>38.460746999999998</v>
      </c>
      <c r="H336" s="77">
        <v>27.110296999999999</v>
      </c>
      <c r="I336" s="76" t="s">
        <v>4395</v>
      </c>
      <c r="J336" s="78">
        <v>60</v>
      </c>
      <c r="K336" s="76" t="s">
        <v>4396</v>
      </c>
      <c r="L336" s="76"/>
      <c r="M336" s="79">
        <v>46229</v>
      </c>
      <c r="N336" s="76" t="s">
        <v>6215</v>
      </c>
      <c r="O336" s="80" t="s">
        <v>4398</v>
      </c>
      <c r="P336" s="16">
        <v>8.5</v>
      </c>
      <c r="Q336" s="16" t="s">
        <v>196</v>
      </c>
      <c r="R336" s="16">
        <v>2.4</v>
      </c>
      <c r="S336" s="16" t="s">
        <v>1294</v>
      </c>
      <c r="T336" s="16" t="s">
        <v>6216</v>
      </c>
      <c r="U336" s="16" t="s">
        <v>211</v>
      </c>
      <c r="V336" s="16">
        <v>0.5</v>
      </c>
      <c r="W336" s="16" t="s">
        <v>6217</v>
      </c>
      <c r="X336" s="16" t="s">
        <v>166</v>
      </c>
      <c r="Y336" s="16">
        <v>1.1000000000000001</v>
      </c>
      <c r="Z336" s="16" t="s">
        <v>6218</v>
      </c>
      <c r="AA336" s="16" t="s">
        <v>157</v>
      </c>
      <c r="AB336" s="16">
        <v>1.4</v>
      </c>
      <c r="AC336" s="16" t="s">
        <v>6219</v>
      </c>
    </row>
    <row r="337" spans="1:29" ht="30" customHeight="1" x14ac:dyDescent="0.25">
      <c r="A337" s="76" t="s">
        <v>740</v>
      </c>
      <c r="B337" s="76" t="s">
        <v>195</v>
      </c>
      <c r="C337" s="76" t="s">
        <v>196</v>
      </c>
      <c r="D337" s="76" t="s">
        <v>4393</v>
      </c>
      <c r="E337" s="76" t="s">
        <v>6195</v>
      </c>
      <c r="F337" s="71" t="s">
        <v>6220</v>
      </c>
      <c r="G337" s="77">
        <v>38.406999999999996</v>
      </c>
      <c r="H337" s="77">
        <v>27.108000000000001</v>
      </c>
      <c r="I337" s="76" t="s">
        <v>4395</v>
      </c>
      <c r="J337" s="78">
        <v>60</v>
      </c>
      <c r="K337" s="76" t="s">
        <v>4396</v>
      </c>
      <c r="L337" s="76"/>
      <c r="M337" s="79">
        <v>46229</v>
      </c>
      <c r="N337" s="76" t="s">
        <v>4397</v>
      </c>
      <c r="O337" s="80" t="s">
        <v>4398</v>
      </c>
      <c r="P337" s="16">
        <v>4.2</v>
      </c>
      <c r="Q337" s="16" t="s">
        <v>208</v>
      </c>
      <c r="R337" s="16">
        <v>0.9</v>
      </c>
      <c r="S337" s="16" t="s">
        <v>1294</v>
      </c>
      <c r="T337" s="16" t="s">
        <v>6221</v>
      </c>
      <c r="U337" s="16" t="s">
        <v>208</v>
      </c>
      <c r="V337" s="16">
        <v>0.9</v>
      </c>
      <c r="W337" s="16" t="s">
        <v>6222</v>
      </c>
      <c r="X337" s="16" t="s">
        <v>274</v>
      </c>
      <c r="Y337" s="16">
        <v>1</v>
      </c>
      <c r="Z337" s="16" t="s">
        <v>6223</v>
      </c>
      <c r="AA337" s="16" t="s">
        <v>196</v>
      </c>
      <c r="AB337" s="16">
        <v>1.4</v>
      </c>
      <c r="AC337" s="16" t="s">
        <v>6224</v>
      </c>
    </row>
    <row r="338" spans="1:29" ht="30" customHeight="1" x14ac:dyDescent="0.25">
      <c r="A338" s="76" t="s">
        <v>742</v>
      </c>
      <c r="B338" s="76" t="s">
        <v>195</v>
      </c>
      <c r="C338" s="76" t="s">
        <v>196</v>
      </c>
      <c r="D338" s="76" t="s">
        <v>4393</v>
      </c>
      <c r="E338" s="76" t="s">
        <v>6195</v>
      </c>
      <c r="F338" s="71" t="s">
        <v>6225</v>
      </c>
      <c r="G338" s="77">
        <v>38.387455000000003</v>
      </c>
      <c r="H338" s="77">
        <v>27.012134</v>
      </c>
      <c r="I338" s="76" t="s">
        <v>4395</v>
      </c>
      <c r="J338" s="78">
        <v>60</v>
      </c>
      <c r="K338" s="76" t="s">
        <v>4396</v>
      </c>
      <c r="L338" s="76"/>
      <c r="M338" s="79">
        <v>46229</v>
      </c>
      <c r="N338" s="76" t="s">
        <v>6226</v>
      </c>
      <c r="O338" s="80" t="s">
        <v>4398</v>
      </c>
      <c r="P338" s="16">
        <v>12.3</v>
      </c>
      <c r="Q338" s="16" t="s">
        <v>208</v>
      </c>
      <c r="R338" s="16">
        <v>0.9</v>
      </c>
      <c r="S338" s="16" t="s">
        <v>1294</v>
      </c>
      <c r="T338" s="16" t="s">
        <v>6227</v>
      </c>
      <c r="U338" s="16" t="s">
        <v>228</v>
      </c>
      <c r="V338" s="16">
        <v>0.8</v>
      </c>
      <c r="W338" s="16" t="s">
        <v>6228</v>
      </c>
      <c r="X338" s="16" t="s">
        <v>154</v>
      </c>
      <c r="Y338" s="16">
        <v>4</v>
      </c>
      <c r="Z338" s="16" t="s">
        <v>6229</v>
      </c>
      <c r="AA338" s="16" t="s">
        <v>234</v>
      </c>
      <c r="AB338" s="16">
        <v>5.6</v>
      </c>
      <c r="AC338" s="16" t="s">
        <v>6230</v>
      </c>
    </row>
    <row r="339" spans="1:29" ht="30" customHeight="1" x14ac:dyDescent="0.25">
      <c r="A339" s="76" t="s">
        <v>744</v>
      </c>
      <c r="B339" s="76" t="s">
        <v>195</v>
      </c>
      <c r="C339" s="76" t="s">
        <v>196</v>
      </c>
      <c r="D339" s="76" t="s">
        <v>4393</v>
      </c>
      <c r="E339" s="76" t="s">
        <v>6195</v>
      </c>
      <c r="F339" s="71" t="s">
        <v>6231</v>
      </c>
      <c r="G339" s="77">
        <v>38.391899000000002</v>
      </c>
      <c r="H339" s="77">
        <v>27.063226</v>
      </c>
      <c r="I339" s="76" t="s">
        <v>4395</v>
      </c>
      <c r="J339" s="78">
        <v>60</v>
      </c>
      <c r="K339" s="76" t="s">
        <v>4396</v>
      </c>
      <c r="L339" s="76"/>
      <c r="M339" s="79">
        <v>46229</v>
      </c>
      <c r="N339" s="76" t="s">
        <v>6232</v>
      </c>
      <c r="O339" s="80" t="s">
        <v>4398</v>
      </c>
      <c r="P339" s="16">
        <v>11.3</v>
      </c>
      <c r="Q339" s="16" t="s">
        <v>208</v>
      </c>
      <c r="R339" s="16">
        <v>1</v>
      </c>
      <c r="S339" s="16" t="s">
        <v>1294</v>
      </c>
      <c r="T339" s="16" t="s">
        <v>6233</v>
      </c>
      <c r="U339" s="16" t="s">
        <v>154</v>
      </c>
      <c r="V339" s="16">
        <v>0.9</v>
      </c>
      <c r="W339" s="16" t="s">
        <v>6234</v>
      </c>
      <c r="X339" s="16" t="s">
        <v>234</v>
      </c>
      <c r="Y339" s="16">
        <v>1.1000000000000001</v>
      </c>
      <c r="Z339" s="16" t="s">
        <v>6235</v>
      </c>
      <c r="AA339" s="16" t="s">
        <v>196</v>
      </c>
      <c r="AB339" s="16">
        <v>2.8</v>
      </c>
      <c r="AC339" s="16" t="s">
        <v>6236</v>
      </c>
    </row>
    <row r="340" spans="1:29" ht="30" customHeight="1" x14ac:dyDescent="0.25">
      <c r="A340" s="76" t="s">
        <v>745</v>
      </c>
      <c r="B340" s="76" t="s">
        <v>195</v>
      </c>
      <c r="C340" s="76" t="s">
        <v>196</v>
      </c>
      <c r="D340" s="76" t="s">
        <v>4393</v>
      </c>
      <c r="E340" s="76" t="s">
        <v>6195</v>
      </c>
      <c r="F340" s="71" t="s">
        <v>6237</v>
      </c>
      <c r="G340" s="77">
        <v>38.406861999999997</v>
      </c>
      <c r="H340" s="77">
        <v>27.118386000000001</v>
      </c>
      <c r="I340" s="76" t="s">
        <v>4395</v>
      </c>
      <c r="J340" s="78">
        <v>60</v>
      </c>
      <c r="K340" s="76" t="s">
        <v>4396</v>
      </c>
      <c r="L340" s="76"/>
      <c r="M340" s="79">
        <v>46229</v>
      </c>
      <c r="N340" s="76" t="s">
        <v>6238</v>
      </c>
      <c r="O340" s="80" t="s">
        <v>4398</v>
      </c>
      <c r="P340" s="16">
        <v>11.1</v>
      </c>
      <c r="Q340" s="16" t="s">
        <v>224</v>
      </c>
      <c r="R340" s="16">
        <v>2.4</v>
      </c>
      <c r="S340" s="16" t="s">
        <v>1294</v>
      </c>
      <c r="T340" s="16" t="s">
        <v>6239</v>
      </c>
      <c r="U340" s="16" t="s">
        <v>274</v>
      </c>
      <c r="V340" s="16">
        <v>0.4</v>
      </c>
      <c r="W340" s="16" t="s">
        <v>6240</v>
      </c>
      <c r="X340" s="16" t="s">
        <v>160</v>
      </c>
      <c r="Y340" s="16">
        <v>1.1000000000000001</v>
      </c>
      <c r="Z340" s="16" t="s">
        <v>6241</v>
      </c>
      <c r="AA340" s="16" t="s">
        <v>255</v>
      </c>
      <c r="AB340" s="16">
        <v>1.6</v>
      </c>
      <c r="AC340" s="16" t="s">
        <v>6242</v>
      </c>
    </row>
    <row r="341" spans="1:29" ht="30" customHeight="1" x14ac:dyDescent="0.25">
      <c r="A341" s="76" t="s">
        <v>746</v>
      </c>
      <c r="B341" s="76" t="s">
        <v>159</v>
      </c>
      <c r="C341" s="76" t="s">
        <v>160</v>
      </c>
      <c r="D341" s="76" t="s">
        <v>4393</v>
      </c>
      <c r="E341" s="76" t="s">
        <v>6243</v>
      </c>
      <c r="F341" s="71" t="s">
        <v>6244</v>
      </c>
      <c r="G341" s="77">
        <v>38.396301000000001</v>
      </c>
      <c r="H341" s="77">
        <v>27.123215999999999</v>
      </c>
      <c r="I341" s="76" t="s">
        <v>4395</v>
      </c>
      <c r="J341" s="78">
        <v>60</v>
      </c>
      <c r="K341" s="76" t="s">
        <v>4396</v>
      </c>
      <c r="L341" s="76"/>
      <c r="M341" s="79">
        <v>46229</v>
      </c>
      <c r="N341" s="76" t="s">
        <v>6245</v>
      </c>
      <c r="O341" s="80" t="s">
        <v>4398</v>
      </c>
      <c r="P341" s="16">
        <v>12.3</v>
      </c>
      <c r="Q341" s="16" t="s">
        <v>154</v>
      </c>
      <c r="R341" s="16">
        <v>1.2</v>
      </c>
      <c r="S341" s="16" t="s">
        <v>1294</v>
      </c>
      <c r="T341" s="16" t="s">
        <v>6246</v>
      </c>
      <c r="U341" s="16" t="s">
        <v>160</v>
      </c>
      <c r="V341" s="16">
        <v>0.2</v>
      </c>
      <c r="W341" s="16" t="s">
        <v>6247</v>
      </c>
      <c r="X341" s="16" t="s">
        <v>274</v>
      </c>
      <c r="Y341" s="16">
        <v>0.9</v>
      </c>
      <c r="Z341" s="16" t="s">
        <v>6248</v>
      </c>
      <c r="AA341" s="16" t="s">
        <v>129</v>
      </c>
      <c r="AB341" s="16">
        <v>1.6</v>
      </c>
      <c r="AC341" s="16" t="s">
        <v>6249</v>
      </c>
    </row>
    <row r="342" spans="1:29" ht="30" customHeight="1" x14ac:dyDescent="0.25">
      <c r="A342" s="76" t="s">
        <v>747</v>
      </c>
      <c r="B342" s="76" t="s">
        <v>159</v>
      </c>
      <c r="C342" s="76" t="s">
        <v>160</v>
      </c>
      <c r="D342" s="76" t="s">
        <v>4393</v>
      </c>
      <c r="E342" s="76" t="s">
        <v>6243</v>
      </c>
      <c r="F342" s="71" t="s">
        <v>6250</v>
      </c>
      <c r="G342" s="77">
        <v>38.362081000000003</v>
      </c>
      <c r="H342" s="77">
        <v>27.143239999999999</v>
      </c>
      <c r="I342" s="76" t="s">
        <v>4395</v>
      </c>
      <c r="J342" s="78">
        <v>60</v>
      </c>
      <c r="K342" s="76" t="s">
        <v>4396</v>
      </c>
      <c r="L342" s="76"/>
      <c r="M342" s="79">
        <v>46229</v>
      </c>
      <c r="N342" s="76" t="s">
        <v>6251</v>
      </c>
      <c r="O342" s="80" t="s">
        <v>4398</v>
      </c>
      <c r="P342" s="16">
        <v>16.5</v>
      </c>
      <c r="Q342" s="16" t="s">
        <v>228</v>
      </c>
      <c r="R342" s="16">
        <v>2.1</v>
      </c>
      <c r="S342" s="16" t="s">
        <v>1294</v>
      </c>
      <c r="T342" s="16" t="s">
        <v>6252</v>
      </c>
      <c r="U342" s="16" t="s">
        <v>902</v>
      </c>
      <c r="V342" s="16">
        <v>1.4</v>
      </c>
      <c r="W342" s="16" t="s">
        <v>6253</v>
      </c>
      <c r="X342" s="16" t="s">
        <v>193</v>
      </c>
      <c r="Y342" s="16">
        <v>1.7</v>
      </c>
      <c r="Z342" s="16" t="s">
        <v>6254</v>
      </c>
      <c r="AA342" s="16" t="s">
        <v>280</v>
      </c>
      <c r="AB342" s="16">
        <v>3.3</v>
      </c>
      <c r="AC342" s="16" t="s">
        <v>6255</v>
      </c>
    </row>
    <row r="343" spans="1:29" ht="30" customHeight="1" x14ac:dyDescent="0.25">
      <c r="A343" s="76" t="s">
        <v>748</v>
      </c>
      <c r="B343" s="76" t="s">
        <v>159</v>
      </c>
      <c r="C343" s="76" t="s">
        <v>160</v>
      </c>
      <c r="D343" s="76" t="s">
        <v>4393</v>
      </c>
      <c r="E343" s="76" t="s">
        <v>6243</v>
      </c>
      <c r="F343" s="71" t="s">
        <v>6256</v>
      </c>
      <c r="G343" s="77">
        <v>38.395502999999998</v>
      </c>
      <c r="H343" s="77">
        <v>27.121044000000001</v>
      </c>
      <c r="I343" s="76" t="s">
        <v>4395</v>
      </c>
      <c r="J343" s="78">
        <v>60</v>
      </c>
      <c r="K343" s="76" t="s">
        <v>4396</v>
      </c>
      <c r="L343" s="76"/>
      <c r="M343" s="79">
        <v>46229</v>
      </c>
      <c r="N343" s="76" t="s">
        <v>6257</v>
      </c>
      <c r="O343" s="80" t="s">
        <v>4398</v>
      </c>
      <c r="P343" s="16">
        <v>12.3</v>
      </c>
      <c r="Q343" s="16" t="s">
        <v>154</v>
      </c>
      <c r="R343" s="16">
        <v>1.2</v>
      </c>
      <c r="S343" s="16" t="s">
        <v>1294</v>
      </c>
      <c r="T343" s="16" t="s">
        <v>6258</v>
      </c>
      <c r="U343" s="16" t="s">
        <v>160</v>
      </c>
      <c r="V343" s="16">
        <v>0.3</v>
      </c>
      <c r="W343" s="16" t="s">
        <v>6259</v>
      </c>
      <c r="X343" s="16" t="s">
        <v>274</v>
      </c>
      <c r="Y343" s="16">
        <v>0.9</v>
      </c>
      <c r="Z343" s="16" t="s">
        <v>6260</v>
      </c>
      <c r="AA343" s="16" t="s">
        <v>129</v>
      </c>
      <c r="AB343" s="16">
        <v>1.4</v>
      </c>
      <c r="AC343" s="16" t="s">
        <v>6261</v>
      </c>
    </row>
    <row r="344" spans="1:29" ht="30" customHeight="1" x14ac:dyDescent="0.25">
      <c r="A344" s="76" t="s">
        <v>749</v>
      </c>
      <c r="B344" s="76" t="s">
        <v>159</v>
      </c>
      <c r="C344" s="76" t="s">
        <v>160</v>
      </c>
      <c r="D344" s="76" t="s">
        <v>4393</v>
      </c>
      <c r="E344" s="76" t="s">
        <v>6243</v>
      </c>
      <c r="F344" s="71" t="s">
        <v>6262</v>
      </c>
      <c r="G344" s="77">
        <v>38.394202999999997</v>
      </c>
      <c r="H344" s="77">
        <v>27.124545000000001</v>
      </c>
      <c r="I344" s="76" t="s">
        <v>4395</v>
      </c>
      <c r="J344" s="78">
        <v>60</v>
      </c>
      <c r="K344" s="76" t="s">
        <v>4396</v>
      </c>
      <c r="L344" s="76"/>
      <c r="M344" s="79">
        <v>46229</v>
      </c>
      <c r="N344" s="76" t="s">
        <v>6263</v>
      </c>
      <c r="O344" s="80" t="s">
        <v>4398</v>
      </c>
      <c r="P344" s="16">
        <v>12.6</v>
      </c>
      <c r="Q344" s="16" t="s">
        <v>228</v>
      </c>
      <c r="R344" s="16">
        <v>2.4</v>
      </c>
      <c r="S344" s="16" t="s">
        <v>1294</v>
      </c>
      <c r="T344" s="16" t="s">
        <v>6264</v>
      </c>
      <c r="U344" s="16" t="s">
        <v>160</v>
      </c>
      <c r="V344" s="16">
        <v>0.4</v>
      </c>
      <c r="W344" s="16" t="s">
        <v>6265</v>
      </c>
      <c r="X344" s="16" t="s">
        <v>274</v>
      </c>
      <c r="Y344" s="16">
        <v>1.2</v>
      </c>
      <c r="Z344" s="16" t="s">
        <v>6266</v>
      </c>
      <c r="AA344" s="16" t="s">
        <v>129</v>
      </c>
      <c r="AB344" s="16">
        <v>1.7</v>
      </c>
      <c r="AC344" s="16" t="s">
        <v>6267</v>
      </c>
    </row>
    <row r="345" spans="1:29" ht="30" customHeight="1" x14ac:dyDescent="0.25">
      <c r="A345" s="76" t="s">
        <v>750</v>
      </c>
      <c r="B345" s="76" t="s">
        <v>159</v>
      </c>
      <c r="C345" s="76" t="s">
        <v>160</v>
      </c>
      <c r="D345" s="76" t="s">
        <v>4393</v>
      </c>
      <c r="E345" s="76" t="s">
        <v>6243</v>
      </c>
      <c r="F345" s="71" t="s">
        <v>6268</v>
      </c>
      <c r="G345" s="77">
        <v>38.399320000000003</v>
      </c>
      <c r="H345" s="77">
        <v>27.126429999999999</v>
      </c>
      <c r="I345" s="76" t="s">
        <v>4395</v>
      </c>
      <c r="J345" s="78">
        <v>60</v>
      </c>
      <c r="K345" s="76" t="s">
        <v>4396</v>
      </c>
      <c r="L345" s="76"/>
      <c r="M345" s="79">
        <v>46229</v>
      </c>
      <c r="N345" s="76" t="s">
        <v>6269</v>
      </c>
      <c r="O345" s="80" t="s">
        <v>4398</v>
      </c>
      <c r="P345" s="16">
        <v>12.2</v>
      </c>
      <c r="Q345" s="16" t="s">
        <v>154</v>
      </c>
      <c r="R345" s="16">
        <v>1.7</v>
      </c>
      <c r="S345" s="16" t="s">
        <v>1294</v>
      </c>
      <c r="T345" s="16" t="s">
        <v>6270</v>
      </c>
      <c r="U345" s="16" t="s">
        <v>160</v>
      </c>
      <c r="V345" s="16">
        <v>0.4</v>
      </c>
      <c r="W345" s="16" t="s">
        <v>6271</v>
      </c>
      <c r="X345" s="16" t="s">
        <v>274</v>
      </c>
      <c r="Y345" s="16">
        <v>0.8</v>
      </c>
      <c r="Z345" s="16" t="s">
        <v>6272</v>
      </c>
      <c r="AA345" s="16" t="s">
        <v>255</v>
      </c>
      <c r="AB345" s="16">
        <v>1.6</v>
      </c>
      <c r="AC345" s="16" t="s">
        <v>6273</v>
      </c>
    </row>
    <row r="346" spans="1:29" ht="30" customHeight="1" x14ac:dyDescent="0.25">
      <c r="A346" s="76" t="s">
        <v>752</v>
      </c>
      <c r="B346" s="76" t="s">
        <v>159</v>
      </c>
      <c r="C346" s="76" t="s">
        <v>160</v>
      </c>
      <c r="D346" s="76" t="s">
        <v>4393</v>
      </c>
      <c r="E346" s="76" t="s">
        <v>6243</v>
      </c>
      <c r="F346" s="71" t="s">
        <v>6274</v>
      </c>
      <c r="G346" s="77">
        <v>38.408107000000001</v>
      </c>
      <c r="H346" s="77">
        <v>27.134195999999999</v>
      </c>
      <c r="I346" s="76" t="s">
        <v>4395</v>
      </c>
      <c r="J346" s="78">
        <v>60</v>
      </c>
      <c r="K346" s="76" t="s">
        <v>4396</v>
      </c>
      <c r="L346" s="76"/>
      <c r="M346" s="79">
        <v>46229</v>
      </c>
      <c r="N346" s="76" t="s">
        <v>6275</v>
      </c>
      <c r="O346" s="80" t="s">
        <v>4398</v>
      </c>
      <c r="P346" s="16">
        <v>11.7</v>
      </c>
      <c r="Q346" s="16" t="s">
        <v>226</v>
      </c>
      <c r="R346" s="16">
        <v>10</v>
      </c>
      <c r="S346" s="16" t="s">
        <v>1294</v>
      </c>
      <c r="T346" s="16" t="s">
        <v>6276</v>
      </c>
      <c r="U346" s="16" t="s">
        <v>255</v>
      </c>
      <c r="V346" s="16">
        <v>0.4</v>
      </c>
      <c r="W346" s="16" t="s">
        <v>6277</v>
      </c>
      <c r="X346" s="16" t="s">
        <v>274</v>
      </c>
      <c r="Y346" s="16">
        <v>1.4</v>
      </c>
      <c r="Z346" s="16" t="s">
        <v>6278</v>
      </c>
      <c r="AA346" s="16" t="s">
        <v>160</v>
      </c>
      <c r="AB346" s="16">
        <v>1.6</v>
      </c>
      <c r="AC346" s="16" t="s">
        <v>6279</v>
      </c>
    </row>
    <row r="347" spans="1:29" ht="30" customHeight="1" x14ac:dyDescent="0.25">
      <c r="A347" s="76" t="s">
        <v>753</v>
      </c>
      <c r="B347" s="76" t="s">
        <v>159</v>
      </c>
      <c r="C347" s="76" t="s">
        <v>160</v>
      </c>
      <c r="D347" s="76" t="s">
        <v>4393</v>
      </c>
      <c r="E347" s="76" t="s">
        <v>6243</v>
      </c>
      <c r="F347" s="71" t="s">
        <v>6280</v>
      </c>
      <c r="G347" s="77">
        <v>38.401221999999997</v>
      </c>
      <c r="H347" s="77">
        <v>27.128616000000001</v>
      </c>
      <c r="I347" s="76" t="s">
        <v>4395</v>
      </c>
      <c r="J347" s="78">
        <v>60</v>
      </c>
      <c r="K347" s="76" t="s">
        <v>4396</v>
      </c>
      <c r="L347" s="76"/>
      <c r="M347" s="79">
        <v>46229</v>
      </c>
      <c r="N347" s="76" t="s">
        <v>6281</v>
      </c>
      <c r="O347" s="80" t="s">
        <v>4398</v>
      </c>
      <c r="P347" s="16">
        <v>12.1</v>
      </c>
      <c r="Q347" s="16" t="s">
        <v>154</v>
      </c>
      <c r="R347" s="16">
        <v>1.7</v>
      </c>
      <c r="S347" s="16" t="s">
        <v>1294</v>
      </c>
      <c r="T347" s="16" t="s">
        <v>6282</v>
      </c>
      <c r="U347" s="16" t="s">
        <v>160</v>
      </c>
      <c r="V347" s="16">
        <v>0.7</v>
      </c>
      <c r="W347" s="16" t="s">
        <v>6283</v>
      </c>
      <c r="X347" s="16" t="s">
        <v>274</v>
      </c>
      <c r="Y347" s="16">
        <v>0.9</v>
      </c>
      <c r="Z347" s="16" t="s">
        <v>6284</v>
      </c>
      <c r="AA347" s="16" t="s">
        <v>255</v>
      </c>
      <c r="AB347" s="16">
        <v>1.3</v>
      </c>
      <c r="AC347" s="16" t="s">
        <v>6285</v>
      </c>
    </row>
    <row r="348" spans="1:29" ht="30" customHeight="1" x14ac:dyDescent="0.25">
      <c r="A348" s="76" t="s">
        <v>754</v>
      </c>
      <c r="B348" s="76" t="s">
        <v>159</v>
      </c>
      <c r="C348" s="76" t="s">
        <v>160</v>
      </c>
      <c r="D348" s="76" t="s">
        <v>4393</v>
      </c>
      <c r="E348" s="76" t="s">
        <v>6243</v>
      </c>
      <c r="F348" s="71" t="s">
        <v>6286</v>
      </c>
      <c r="G348" s="77">
        <v>38.382129999999997</v>
      </c>
      <c r="H348" s="77">
        <v>27.128063000000001</v>
      </c>
      <c r="I348" s="76" t="s">
        <v>4395</v>
      </c>
      <c r="J348" s="78">
        <v>60</v>
      </c>
      <c r="K348" s="76" t="s">
        <v>4396</v>
      </c>
      <c r="L348" s="76"/>
      <c r="M348" s="79">
        <v>46229</v>
      </c>
      <c r="N348" s="76" t="s">
        <v>6287</v>
      </c>
      <c r="O348" s="80" t="s">
        <v>4398</v>
      </c>
      <c r="P348" s="16">
        <v>13.9</v>
      </c>
      <c r="Q348" s="16" t="s">
        <v>228</v>
      </c>
      <c r="R348" s="16">
        <v>2.5</v>
      </c>
      <c r="S348" s="16" t="s">
        <v>1294</v>
      </c>
      <c r="T348" s="16" t="s">
        <v>6288</v>
      </c>
      <c r="U348" s="16" t="s">
        <v>160</v>
      </c>
      <c r="V348" s="16">
        <v>1.8</v>
      </c>
      <c r="W348" s="16" t="s">
        <v>6289</v>
      </c>
      <c r="X348" s="16" t="s">
        <v>169</v>
      </c>
      <c r="Y348" s="16">
        <v>2</v>
      </c>
      <c r="Z348" s="16" t="s">
        <v>6290</v>
      </c>
      <c r="AA348" s="16" t="s">
        <v>902</v>
      </c>
      <c r="AB348" s="16">
        <v>2.2000000000000002</v>
      </c>
      <c r="AC348" s="16" t="s">
        <v>6291</v>
      </c>
    </row>
    <row r="349" spans="1:29" ht="30" customHeight="1" x14ac:dyDescent="0.25">
      <c r="A349" s="76" t="s">
        <v>755</v>
      </c>
      <c r="B349" s="76" t="s">
        <v>159</v>
      </c>
      <c r="C349" s="76" t="s">
        <v>160</v>
      </c>
      <c r="D349" s="76" t="s">
        <v>4393</v>
      </c>
      <c r="E349" s="76" t="s">
        <v>6243</v>
      </c>
      <c r="F349" s="71" t="s">
        <v>6292</v>
      </c>
      <c r="G349" s="77">
        <v>38.405090999999999</v>
      </c>
      <c r="H349" s="77">
        <v>27.104597999999999</v>
      </c>
      <c r="I349" s="76" t="s">
        <v>4395</v>
      </c>
      <c r="J349" s="78">
        <v>60</v>
      </c>
      <c r="K349" s="76" t="s">
        <v>4396</v>
      </c>
      <c r="L349" s="76"/>
      <c r="M349" s="79">
        <v>46229</v>
      </c>
      <c r="N349" s="76" t="s">
        <v>6293</v>
      </c>
      <c r="O349" s="80" t="s">
        <v>4398</v>
      </c>
      <c r="P349" s="16">
        <v>10.7</v>
      </c>
      <c r="Q349" s="16" t="s">
        <v>154</v>
      </c>
      <c r="R349" s="16">
        <v>1.6</v>
      </c>
      <c r="S349" s="16" t="s">
        <v>1294</v>
      </c>
      <c r="T349" s="16" t="s">
        <v>6294</v>
      </c>
      <c r="U349" s="16" t="s">
        <v>208</v>
      </c>
      <c r="V349" s="16">
        <v>0.5</v>
      </c>
      <c r="W349" s="16" t="s">
        <v>6295</v>
      </c>
      <c r="X349" s="16" t="s">
        <v>196</v>
      </c>
      <c r="Y349" s="16">
        <v>1.1000000000000001</v>
      </c>
      <c r="Z349" s="16" t="s">
        <v>6296</v>
      </c>
      <c r="AA349" s="16" t="s">
        <v>129</v>
      </c>
      <c r="AB349" s="16">
        <v>1.2</v>
      </c>
      <c r="AC349" s="16" t="s">
        <v>6297</v>
      </c>
    </row>
    <row r="350" spans="1:29" ht="30" customHeight="1" x14ac:dyDescent="0.25">
      <c r="A350" s="76" t="s">
        <v>756</v>
      </c>
      <c r="B350" s="76" t="s">
        <v>273</v>
      </c>
      <c r="C350" s="76" t="s">
        <v>274</v>
      </c>
      <c r="D350" s="76" t="s">
        <v>4393</v>
      </c>
      <c r="E350" s="76" t="s">
        <v>6298</v>
      </c>
      <c r="F350" s="71" t="s">
        <v>6299</v>
      </c>
      <c r="G350" s="77">
        <v>38.355213999999997</v>
      </c>
      <c r="H350" s="77">
        <v>27.082163000000001</v>
      </c>
      <c r="I350" s="76" t="s">
        <v>4395</v>
      </c>
      <c r="J350" s="78">
        <v>60</v>
      </c>
      <c r="K350" s="76" t="s">
        <v>4396</v>
      </c>
      <c r="L350" s="76"/>
      <c r="M350" s="79">
        <v>46229</v>
      </c>
      <c r="N350" s="76" t="s">
        <v>6300</v>
      </c>
      <c r="O350" s="80" t="s">
        <v>4398</v>
      </c>
      <c r="P350" s="16">
        <v>15.5</v>
      </c>
      <c r="Q350" s="16" t="s">
        <v>231</v>
      </c>
      <c r="R350" s="16">
        <v>2.9</v>
      </c>
      <c r="S350" s="16" t="s">
        <v>1294</v>
      </c>
      <c r="T350" s="16" t="s">
        <v>6301</v>
      </c>
      <c r="U350" s="16" t="s">
        <v>169</v>
      </c>
      <c r="V350" s="16">
        <v>3.1</v>
      </c>
      <c r="W350" s="16" t="s">
        <v>6302</v>
      </c>
      <c r="X350" s="16" t="s">
        <v>154</v>
      </c>
      <c r="Y350" s="16">
        <v>4</v>
      </c>
      <c r="Z350" s="16" t="s">
        <v>6303</v>
      </c>
      <c r="AA350" s="16" t="s">
        <v>184</v>
      </c>
      <c r="AB350" s="16">
        <v>4.4000000000000004</v>
      </c>
      <c r="AC350" s="16" t="s">
        <v>6304</v>
      </c>
    </row>
    <row r="351" spans="1:29" ht="30" customHeight="1" x14ac:dyDescent="0.25">
      <c r="A351" s="76" t="s">
        <v>757</v>
      </c>
      <c r="B351" s="76" t="s">
        <v>273</v>
      </c>
      <c r="C351" s="76" t="s">
        <v>274</v>
      </c>
      <c r="D351" s="76" t="s">
        <v>4393</v>
      </c>
      <c r="E351" s="76" t="s">
        <v>6298</v>
      </c>
      <c r="F351" s="71" t="s">
        <v>6305</v>
      </c>
      <c r="G351" s="77">
        <v>38.406775000000003</v>
      </c>
      <c r="H351" s="77">
        <v>27.124421999999999</v>
      </c>
      <c r="I351" s="76" t="s">
        <v>4395</v>
      </c>
      <c r="J351" s="78">
        <v>60</v>
      </c>
      <c r="K351" s="76" t="s">
        <v>4396</v>
      </c>
      <c r="L351" s="76"/>
      <c r="M351" s="79">
        <v>46229</v>
      </c>
      <c r="N351" s="76" t="s">
        <v>6306</v>
      </c>
      <c r="O351" s="80" t="s">
        <v>4398</v>
      </c>
      <c r="P351" s="16">
        <v>11.4</v>
      </c>
      <c r="Q351" s="16" t="s">
        <v>154</v>
      </c>
      <c r="R351" s="16">
        <v>2.8</v>
      </c>
      <c r="S351" s="16" t="s">
        <v>1294</v>
      </c>
      <c r="T351" s="16" t="s">
        <v>6307</v>
      </c>
      <c r="U351" s="16" t="s">
        <v>274</v>
      </c>
      <c r="V351" s="16">
        <v>0.6</v>
      </c>
      <c r="W351" s="16" t="s">
        <v>6308</v>
      </c>
      <c r="X351" s="16" t="s">
        <v>160</v>
      </c>
      <c r="Y351" s="16">
        <v>1</v>
      </c>
      <c r="Z351" s="16" t="s">
        <v>6309</v>
      </c>
      <c r="AA351" s="16" t="s">
        <v>255</v>
      </c>
      <c r="AB351" s="16">
        <v>1.1000000000000001</v>
      </c>
      <c r="AC351" s="16" t="s">
        <v>6310</v>
      </c>
    </row>
    <row r="352" spans="1:29" ht="30" customHeight="1" x14ac:dyDescent="0.25">
      <c r="A352" s="76" t="s">
        <v>758</v>
      </c>
      <c r="B352" s="76" t="s">
        <v>273</v>
      </c>
      <c r="C352" s="76" t="s">
        <v>274</v>
      </c>
      <c r="D352" s="76" t="s">
        <v>4393</v>
      </c>
      <c r="E352" s="76" t="s">
        <v>6298</v>
      </c>
      <c r="F352" s="71" t="s">
        <v>6311</v>
      </c>
      <c r="G352" s="77">
        <v>38.481999999999999</v>
      </c>
      <c r="H352" s="77">
        <v>27.219000000000001</v>
      </c>
      <c r="I352" s="76" t="s">
        <v>4395</v>
      </c>
      <c r="J352" s="78">
        <v>60</v>
      </c>
      <c r="K352" s="76" t="s">
        <v>4396</v>
      </c>
      <c r="L352" s="76"/>
      <c r="M352" s="79">
        <v>46229</v>
      </c>
      <c r="N352" s="76" t="s">
        <v>4397</v>
      </c>
      <c r="O352" s="80" t="s">
        <v>4398</v>
      </c>
      <c r="P352" s="16">
        <v>14.4</v>
      </c>
      <c r="Q352" s="16" t="s">
        <v>231</v>
      </c>
      <c r="R352" s="16">
        <v>2.8</v>
      </c>
      <c r="S352" s="16" t="s">
        <v>1294</v>
      </c>
      <c r="T352" s="16" t="s">
        <v>6312</v>
      </c>
      <c r="U352" s="16" t="s">
        <v>231</v>
      </c>
      <c r="V352" s="16">
        <v>2.8</v>
      </c>
      <c r="W352" s="16" t="s">
        <v>6313</v>
      </c>
      <c r="X352" s="16" t="s">
        <v>217</v>
      </c>
      <c r="Y352" s="16">
        <v>3.8</v>
      </c>
      <c r="Z352" s="16" t="s">
        <v>6314</v>
      </c>
      <c r="AA352" s="16" t="s">
        <v>258</v>
      </c>
      <c r="AB352" s="16">
        <v>5.2</v>
      </c>
      <c r="AC352" s="16" t="s">
        <v>6315</v>
      </c>
    </row>
    <row r="353" spans="1:29" ht="30" customHeight="1" x14ac:dyDescent="0.25">
      <c r="A353" s="76" t="s">
        <v>759</v>
      </c>
      <c r="B353" s="76" t="s">
        <v>273</v>
      </c>
      <c r="C353" s="76" t="s">
        <v>274</v>
      </c>
      <c r="D353" s="76" t="s">
        <v>4393</v>
      </c>
      <c r="E353" s="76" t="s">
        <v>6298</v>
      </c>
      <c r="F353" s="71" t="s">
        <v>6316</v>
      </c>
      <c r="G353" s="77">
        <v>38.402892999999999</v>
      </c>
      <c r="H353" s="77">
        <v>27.168880999999999</v>
      </c>
      <c r="I353" s="76" t="s">
        <v>4395</v>
      </c>
      <c r="J353" s="78">
        <v>60</v>
      </c>
      <c r="K353" s="76" t="s">
        <v>4396</v>
      </c>
      <c r="L353" s="76"/>
      <c r="M353" s="79">
        <v>46229</v>
      </c>
      <c r="N353" s="76" t="s">
        <v>6317</v>
      </c>
      <c r="O353" s="80" t="s">
        <v>4398</v>
      </c>
      <c r="P353" s="16">
        <v>14.1</v>
      </c>
      <c r="Q353" s="16" t="s">
        <v>231</v>
      </c>
      <c r="R353" s="16">
        <v>5</v>
      </c>
      <c r="S353" s="16" t="s">
        <v>1294</v>
      </c>
      <c r="T353" s="16" t="s">
        <v>6318</v>
      </c>
      <c r="U353" s="16" t="s">
        <v>202</v>
      </c>
      <c r="V353" s="16">
        <v>1</v>
      </c>
      <c r="W353" s="16" t="s">
        <v>6319</v>
      </c>
      <c r="X353" s="16" t="s">
        <v>277</v>
      </c>
      <c r="Y353" s="16">
        <v>1.2</v>
      </c>
      <c r="Z353" s="16" t="s">
        <v>6320</v>
      </c>
      <c r="AA353" s="16" t="s">
        <v>284</v>
      </c>
      <c r="AB353" s="16">
        <v>2</v>
      </c>
      <c r="AC353" s="16" t="s">
        <v>6321</v>
      </c>
    </row>
    <row r="354" spans="1:29" ht="30" customHeight="1" x14ac:dyDescent="0.25">
      <c r="A354" s="76" t="s">
        <v>760</v>
      </c>
      <c r="B354" s="76" t="s">
        <v>273</v>
      </c>
      <c r="C354" s="76" t="s">
        <v>274</v>
      </c>
      <c r="D354" s="76" t="s">
        <v>4393</v>
      </c>
      <c r="E354" s="76" t="s">
        <v>6298</v>
      </c>
      <c r="F354" s="71" t="s">
        <v>6322</v>
      </c>
      <c r="G354" s="77">
        <v>38.394134000000001</v>
      </c>
      <c r="H354" s="77">
        <v>27.114412000000002</v>
      </c>
      <c r="I354" s="76" t="s">
        <v>4395</v>
      </c>
      <c r="J354" s="78">
        <v>60</v>
      </c>
      <c r="K354" s="76" t="s">
        <v>4396</v>
      </c>
      <c r="L354" s="76"/>
      <c r="M354" s="79">
        <v>46229</v>
      </c>
      <c r="N354" s="76" t="s">
        <v>6323</v>
      </c>
      <c r="O354" s="80" t="s">
        <v>4398</v>
      </c>
      <c r="P354" s="16">
        <v>8.6</v>
      </c>
      <c r="Q354" s="16" t="s">
        <v>231</v>
      </c>
      <c r="R354" s="16">
        <v>2.8</v>
      </c>
      <c r="S354" s="16" t="s">
        <v>1294</v>
      </c>
      <c r="T354" s="16" t="s">
        <v>6324</v>
      </c>
      <c r="U354" s="16" t="s">
        <v>160</v>
      </c>
      <c r="V354" s="16">
        <v>0.8</v>
      </c>
      <c r="W354" s="16" t="s">
        <v>6325</v>
      </c>
      <c r="X354" s="16" t="s">
        <v>129</v>
      </c>
      <c r="Y354" s="16">
        <v>0.8</v>
      </c>
      <c r="Z354" s="16" t="s">
        <v>6326</v>
      </c>
      <c r="AA354" s="16" t="s">
        <v>274</v>
      </c>
      <c r="AB354" s="16">
        <v>1.1000000000000001</v>
      </c>
      <c r="AC354" s="16" t="s">
        <v>6327</v>
      </c>
    </row>
    <row r="355" spans="1:29" ht="30" customHeight="1" x14ac:dyDescent="0.25">
      <c r="A355" s="76" t="s">
        <v>761</v>
      </c>
      <c r="B355" s="76" t="s">
        <v>273</v>
      </c>
      <c r="C355" s="76" t="s">
        <v>274</v>
      </c>
      <c r="D355" s="76" t="s">
        <v>4393</v>
      </c>
      <c r="E355" s="76" t="s">
        <v>6298</v>
      </c>
      <c r="F355" s="71" t="s">
        <v>6328</v>
      </c>
      <c r="G355" s="77">
        <v>38.371476000000001</v>
      </c>
      <c r="H355" s="77">
        <v>27.101908000000002</v>
      </c>
      <c r="I355" s="76" t="s">
        <v>4395</v>
      </c>
      <c r="J355" s="78">
        <v>60</v>
      </c>
      <c r="K355" s="76" t="s">
        <v>4396</v>
      </c>
      <c r="L355" s="76"/>
      <c r="M355" s="79">
        <v>46229</v>
      </c>
      <c r="N355" s="76" t="s">
        <v>6329</v>
      </c>
      <c r="O355" s="80" t="s">
        <v>4398</v>
      </c>
      <c r="P355" s="16">
        <v>11.3</v>
      </c>
      <c r="Q355" s="16" t="s">
        <v>231</v>
      </c>
      <c r="R355" s="16">
        <v>4.9000000000000004</v>
      </c>
      <c r="S355" s="16" t="s">
        <v>1294</v>
      </c>
      <c r="T355" s="16" t="s">
        <v>6330</v>
      </c>
      <c r="U355" s="16" t="s">
        <v>169</v>
      </c>
      <c r="V355" s="16">
        <v>0.6</v>
      </c>
      <c r="W355" s="16" t="s">
        <v>6331</v>
      </c>
      <c r="X355" s="16" t="s">
        <v>129</v>
      </c>
      <c r="Y355" s="16">
        <v>2.6</v>
      </c>
      <c r="Z355" s="16" t="s">
        <v>6332</v>
      </c>
      <c r="AA355" s="16" t="s">
        <v>208</v>
      </c>
      <c r="AB355" s="16">
        <v>3.3</v>
      </c>
      <c r="AC355" s="16" t="s">
        <v>6333</v>
      </c>
    </row>
    <row r="356" spans="1:29" ht="30" customHeight="1" x14ac:dyDescent="0.25">
      <c r="A356" s="76" t="s">
        <v>762</v>
      </c>
      <c r="B356" s="76" t="s">
        <v>273</v>
      </c>
      <c r="C356" s="76" t="s">
        <v>274</v>
      </c>
      <c r="D356" s="76" t="s">
        <v>4393</v>
      </c>
      <c r="E356" s="76" t="s">
        <v>6298</v>
      </c>
      <c r="F356" s="71" t="s">
        <v>6334</v>
      </c>
      <c r="G356" s="77">
        <v>38.393507</v>
      </c>
      <c r="H356" s="77">
        <v>27.118144999999998</v>
      </c>
      <c r="I356" s="76" t="s">
        <v>4395</v>
      </c>
      <c r="J356" s="78">
        <v>60</v>
      </c>
      <c r="K356" s="76" t="s">
        <v>4396</v>
      </c>
      <c r="L356" s="76"/>
      <c r="M356" s="79">
        <v>46229</v>
      </c>
      <c r="N356" s="76" t="s">
        <v>6335</v>
      </c>
      <c r="O356" s="80" t="s">
        <v>4398</v>
      </c>
      <c r="P356" s="16">
        <v>8.6</v>
      </c>
      <c r="Q356" s="16" t="s">
        <v>231</v>
      </c>
      <c r="R356" s="16">
        <v>2.7</v>
      </c>
      <c r="S356" s="16" t="s">
        <v>1294</v>
      </c>
      <c r="T356" s="16" t="s">
        <v>6336</v>
      </c>
      <c r="U356" s="16" t="s">
        <v>160</v>
      </c>
      <c r="V356" s="16">
        <v>0.6</v>
      </c>
      <c r="W356" s="16" t="s">
        <v>6337</v>
      </c>
      <c r="X356" s="16" t="s">
        <v>129</v>
      </c>
      <c r="Y356" s="16">
        <v>1.1000000000000001</v>
      </c>
      <c r="Z356" s="16" t="s">
        <v>6338</v>
      </c>
      <c r="AA356" s="16" t="s">
        <v>274</v>
      </c>
      <c r="AB356" s="16">
        <v>1.1000000000000001</v>
      </c>
      <c r="AC356" s="16" t="s">
        <v>6339</v>
      </c>
    </row>
    <row r="357" spans="1:29" ht="30" customHeight="1" x14ac:dyDescent="0.25">
      <c r="A357" s="76" t="s">
        <v>763</v>
      </c>
      <c r="B357" s="76" t="s">
        <v>273</v>
      </c>
      <c r="C357" s="76" t="s">
        <v>274</v>
      </c>
      <c r="D357" s="76" t="s">
        <v>4393</v>
      </c>
      <c r="E357" s="76" t="s">
        <v>6298</v>
      </c>
      <c r="F357" s="71" t="s">
        <v>6340</v>
      </c>
      <c r="G357" s="77">
        <v>38.376773999999997</v>
      </c>
      <c r="H357" s="77">
        <v>27.16572</v>
      </c>
      <c r="I357" s="76" t="s">
        <v>4395</v>
      </c>
      <c r="J357" s="78">
        <v>60</v>
      </c>
      <c r="K357" s="76" t="s">
        <v>4396</v>
      </c>
      <c r="L357" s="76"/>
      <c r="M357" s="79">
        <v>46229</v>
      </c>
      <c r="N357" s="76" t="s">
        <v>6341</v>
      </c>
      <c r="O357" s="80" t="s">
        <v>4398</v>
      </c>
      <c r="P357" s="16">
        <v>10.6</v>
      </c>
      <c r="Q357" s="16" t="s">
        <v>231</v>
      </c>
      <c r="R357" s="16">
        <v>4.8</v>
      </c>
      <c r="S357" s="16" t="s">
        <v>1294</v>
      </c>
      <c r="T357" s="16" t="s">
        <v>6342</v>
      </c>
      <c r="U357" s="16" t="s">
        <v>193</v>
      </c>
      <c r="V357" s="16">
        <v>0.9</v>
      </c>
      <c r="W357" s="16" t="s">
        <v>6343</v>
      </c>
      <c r="X357" s="16" t="s">
        <v>902</v>
      </c>
      <c r="Y357" s="16">
        <v>1.4</v>
      </c>
      <c r="Z357" s="16" t="s">
        <v>6344</v>
      </c>
      <c r="AA357" s="16" t="s">
        <v>280</v>
      </c>
      <c r="AB357" s="16">
        <v>2</v>
      </c>
      <c r="AC357" s="16" t="s">
        <v>6345</v>
      </c>
    </row>
    <row r="358" spans="1:29" ht="30" customHeight="1" x14ac:dyDescent="0.25">
      <c r="A358" s="76" t="s">
        <v>764</v>
      </c>
      <c r="B358" s="76" t="s">
        <v>273</v>
      </c>
      <c r="C358" s="76" t="s">
        <v>274</v>
      </c>
      <c r="D358" s="76" t="s">
        <v>4393</v>
      </c>
      <c r="E358" s="76" t="s">
        <v>6298</v>
      </c>
      <c r="F358" s="71" t="s">
        <v>6346</v>
      </c>
      <c r="G358" s="77">
        <v>38.375518999999997</v>
      </c>
      <c r="H358" s="77">
        <v>27.111090000000001</v>
      </c>
      <c r="I358" s="76" t="s">
        <v>4395</v>
      </c>
      <c r="J358" s="78">
        <v>60</v>
      </c>
      <c r="K358" s="76" t="s">
        <v>4396</v>
      </c>
      <c r="L358" s="76"/>
      <c r="M358" s="79">
        <v>46229</v>
      </c>
      <c r="N358" s="76" t="s">
        <v>6347</v>
      </c>
      <c r="O358" s="80" t="s">
        <v>4398</v>
      </c>
      <c r="P358" s="16">
        <v>10.7</v>
      </c>
      <c r="Q358" s="16" t="s">
        <v>231</v>
      </c>
      <c r="R358" s="16">
        <v>3</v>
      </c>
      <c r="S358" s="16" t="s">
        <v>1294</v>
      </c>
      <c r="T358" s="16" t="s">
        <v>6348</v>
      </c>
      <c r="U358" s="16" t="s">
        <v>169</v>
      </c>
      <c r="V358" s="16">
        <v>0.3</v>
      </c>
      <c r="W358" s="16" t="s">
        <v>6349</v>
      </c>
      <c r="X358" s="16" t="s">
        <v>129</v>
      </c>
      <c r="Y358" s="16">
        <v>2.2000000000000002</v>
      </c>
      <c r="Z358" s="16" t="s">
        <v>6350</v>
      </c>
      <c r="AA358" s="16" t="s">
        <v>160</v>
      </c>
      <c r="AB358" s="16">
        <v>2.6</v>
      </c>
      <c r="AC358" s="16" t="s">
        <v>6351</v>
      </c>
    </row>
    <row r="359" spans="1:29" ht="30" customHeight="1" x14ac:dyDescent="0.25">
      <c r="A359" s="76" t="s">
        <v>765</v>
      </c>
      <c r="B359" s="76" t="s">
        <v>273</v>
      </c>
      <c r="C359" s="76" t="s">
        <v>274</v>
      </c>
      <c r="D359" s="76" t="s">
        <v>4393</v>
      </c>
      <c r="E359" s="76" t="s">
        <v>6298</v>
      </c>
      <c r="F359" s="71" t="s">
        <v>6352</v>
      </c>
      <c r="G359" s="77">
        <v>38.385195000000003</v>
      </c>
      <c r="H359" s="77">
        <v>27.128629</v>
      </c>
      <c r="I359" s="76" t="s">
        <v>4395</v>
      </c>
      <c r="J359" s="78">
        <v>60</v>
      </c>
      <c r="K359" s="76" t="s">
        <v>4396</v>
      </c>
      <c r="L359" s="76"/>
      <c r="M359" s="79">
        <v>46229</v>
      </c>
      <c r="N359" s="76" t="s">
        <v>6353</v>
      </c>
      <c r="O359" s="80" t="s">
        <v>4398</v>
      </c>
      <c r="P359" s="16">
        <v>9.4</v>
      </c>
      <c r="Q359" s="16" t="s">
        <v>231</v>
      </c>
      <c r="R359" s="16">
        <v>5.0999999999999996</v>
      </c>
      <c r="S359" s="16" t="s">
        <v>1294</v>
      </c>
      <c r="T359" s="16" t="s">
        <v>6354</v>
      </c>
      <c r="U359" s="16" t="s">
        <v>160</v>
      </c>
      <c r="V359" s="16">
        <v>1.5</v>
      </c>
      <c r="W359" s="16" t="s">
        <v>6355</v>
      </c>
      <c r="X359" s="16" t="s">
        <v>284</v>
      </c>
      <c r="Y359" s="16">
        <v>2</v>
      </c>
      <c r="Z359" s="16" t="s">
        <v>6356</v>
      </c>
      <c r="AA359" s="16" t="s">
        <v>280</v>
      </c>
      <c r="AB359" s="16">
        <v>2.1</v>
      </c>
      <c r="AC359" s="16" t="s">
        <v>6357</v>
      </c>
    </row>
    <row r="360" spans="1:29" ht="30" customHeight="1" x14ac:dyDescent="0.25">
      <c r="A360" s="76" t="s">
        <v>766</v>
      </c>
      <c r="B360" s="76" t="s">
        <v>273</v>
      </c>
      <c r="C360" s="76" t="s">
        <v>274</v>
      </c>
      <c r="D360" s="76" t="s">
        <v>4393</v>
      </c>
      <c r="E360" s="76" t="s">
        <v>6298</v>
      </c>
      <c r="F360" s="71">
        <v>0</v>
      </c>
      <c r="G360" s="77">
        <v>38.484000000000002</v>
      </c>
      <c r="H360" s="77">
        <v>27.216999999999999</v>
      </c>
      <c r="I360" s="76" t="s">
        <v>4395</v>
      </c>
      <c r="J360" s="78">
        <v>60</v>
      </c>
      <c r="K360" s="76" t="s">
        <v>4396</v>
      </c>
      <c r="L360" s="76"/>
      <c r="M360" s="79">
        <v>46229</v>
      </c>
      <c r="N360" s="76" t="s">
        <v>4397</v>
      </c>
      <c r="O360" s="80" t="s">
        <v>4398</v>
      </c>
      <c r="P360" s="16">
        <v>7.2</v>
      </c>
      <c r="Q360" s="16" t="s">
        <v>231</v>
      </c>
      <c r="R360" s="16">
        <v>2.9</v>
      </c>
      <c r="S360" s="16" t="s">
        <v>1294</v>
      </c>
      <c r="T360" s="16" t="s">
        <v>6358</v>
      </c>
      <c r="U360" s="16" t="s">
        <v>231</v>
      </c>
      <c r="V360" s="16">
        <v>2.9</v>
      </c>
      <c r="W360" s="16" t="s">
        <v>6359</v>
      </c>
      <c r="X360" s="16" t="s">
        <v>217</v>
      </c>
      <c r="Y360" s="16">
        <v>3.8</v>
      </c>
      <c r="Z360" s="16" t="s">
        <v>6360</v>
      </c>
      <c r="AA360" s="16" t="s">
        <v>258</v>
      </c>
      <c r="AB360" s="16">
        <v>5.4</v>
      </c>
      <c r="AC360" s="16" t="s">
        <v>6361</v>
      </c>
    </row>
    <row r="361" spans="1:29" ht="30" customHeight="1" x14ac:dyDescent="0.25">
      <c r="A361" s="76" t="s">
        <v>6362</v>
      </c>
      <c r="B361" s="76" t="s">
        <v>273</v>
      </c>
      <c r="C361" s="76" t="s">
        <v>274</v>
      </c>
      <c r="D361" s="76" t="s">
        <v>4393</v>
      </c>
      <c r="E361" s="76" t="s">
        <v>6298</v>
      </c>
      <c r="F361" s="71">
        <v>0</v>
      </c>
      <c r="G361" s="77">
        <v>38.499000000000002</v>
      </c>
      <c r="H361" s="77">
        <v>27.231999999999999</v>
      </c>
      <c r="I361" s="76" t="s">
        <v>4395</v>
      </c>
      <c r="J361" s="78">
        <v>60</v>
      </c>
      <c r="K361" s="76" t="s">
        <v>4396</v>
      </c>
      <c r="L361" s="76"/>
      <c r="M361" s="79">
        <v>46229</v>
      </c>
      <c r="N361" s="76" t="s">
        <v>4397</v>
      </c>
      <c r="O361" s="80" t="s">
        <v>4398</v>
      </c>
      <c r="P361" s="16">
        <v>8.9</v>
      </c>
      <c r="Q361" s="16" t="s">
        <v>231</v>
      </c>
      <c r="R361" s="16">
        <v>5</v>
      </c>
      <c r="S361" s="16" t="s">
        <v>1294</v>
      </c>
      <c r="T361" s="16" t="s">
        <v>6363</v>
      </c>
      <c r="U361" s="16" t="s">
        <v>231</v>
      </c>
      <c r="V361" s="16">
        <v>5</v>
      </c>
      <c r="W361" s="16" t="s">
        <v>6364</v>
      </c>
      <c r="X361" s="16" t="s">
        <v>217</v>
      </c>
      <c r="Y361" s="16">
        <v>5.9</v>
      </c>
      <c r="Z361" s="16" t="s">
        <v>6365</v>
      </c>
      <c r="AA361" s="16" t="s">
        <v>258</v>
      </c>
      <c r="AB361" s="16">
        <v>7.3</v>
      </c>
      <c r="AC361" s="16" t="s">
        <v>6366</v>
      </c>
    </row>
    <row r="362" spans="1:29" ht="30" customHeight="1" x14ac:dyDescent="0.25">
      <c r="A362" s="76" t="s">
        <v>767</v>
      </c>
      <c r="B362" s="76" t="s">
        <v>273</v>
      </c>
      <c r="C362" s="76" t="s">
        <v>274</v>
      </c>
      <c r="D362" s="76" t="s">
        <v>4393</v>
      </c>
      <c r="E362" s="76" t="s">
        <v>6298</v>
      </c>
      <c r="F362" s="71" t="s">
        <v>6367</v>
      </c>
      <c r="G362" s="77">
        <v>38.51</v>
      </c>
      <c r="H362" s="77">
        <v>27.247</v>
      </c>
      <c r="I362" s="76" t="s">
        <v>4395</v>
      </c>
      <c r="J362" s="78">
        <v>60</v>
      </c>
      <c r="K362" s="76" t="s">
        <v>4396</v>
      </c>
      <c r="L362" s="76"/>
      <c r="M362" s="79">
        <v>46229</v>
      </c>
      <c r="N362" s="76" t="s">
        <v>4397</v>
      </c>
      <c r="O362" s="80" t="s">
        <v>4398</v>
      </c>
      <c r="P362" s="16">
        <v>10.6</v>
      </c>
      <c r="Q362" s="16" t="s">
        <v>231</v>
      </c>
      <c r="R362" s="16">
        <v>6.8</v>
      </c>
      <c r="S362" s="16" t="s">
        <v>1294</v>
      </c>
      <c r="T362" s="16" t="s">
        <v>6368</v>
      </c>
      <c r="U362" s="16" t="s">
        <v>231</v>
      </c>
      <c r="V362" s="16">
        <v>6.8</v>
      </c>
      <c r="W362" s="16" t="s">
        <v>6369</v>
      </c>
      <c r="X362" s="16" t="s">
        <v>217</v>
      </c>
      <c r="Y362" s="16">
        <v>7.7</v>
      </c>
      <c r="Z362" s="16" t="s">
        <v>6370</v>
      </c>
      <c r="AA362" s="16" t="s">
        <v>258</v>
      </c>
      <c r="AB362" s="16">
        <v>8.9</v>
      </c>
      <c r="AC362" s="16" t="s">
        <v>6371</v>
      </c>
    </row>
    <row r="363" spans="1:29" ht="30" customHeight="1" x14ac:dyDescent="0.25">
      <c r="A363" s="76" t="s">
        <v>768</v>
      </c>
      <c r="B363" s="76" t="s">
        <v>273</v>
      </c>
      <c r="C363" s="76" t="s">
        <v>274</v>
      </c>
      <c r="D363" s="76" t="s">
        <v>4393</v>
      </c>
      <c r="E363" s="76" t="s">
        <v>6298</v>
      </c>
      <c r="F363" s="71" t="s">
        <v>6372</v>
      </c>
      <c r="G363" s="77">
        <v>38.403232000000003</v>
      </c>
      <c r="H363" s="77">
        <v>27.132182</v>
      </c>
      <c r="I363" s="76" t="s">
        <v>4395</v>
      </c>
      <c r="J363" s="78">
        <v>60</v>
      </c>
      <c r="K363" s="76" t="s">
        <v>4396</v>
      </c>
      <c r="L363" s="76"/>
      <c r="M363" s="79">
        <v>46229</v>
      </c>
      <c r="N363" s="76" t="s">
        <v>6373</v>
      </c>
      <c r="O363" s="80" t="s">
        <v>4398</v>
      </c>
      <c r="P363" s="16">
        <v>7.4</v>
      </c>
      <c r="Q363" s="16" t="s">
        <v>231</v>
      </c>
      <c r="R363" s="16">
        <v>4.5999999999999996</v>
      </c>
      <c r="S363" s="16" t="s">
        <v>1294</v>
      </c>
      <c r="T363" s="16" t="s">
        <v>6374</v>
      </c>
      <c r="U363" s="16" t="s">
        <v>255</v>
      </c>
      <c r="V363" s="16">
        <v>1</v>
      </c>
      <c r="W363" s="16" t="s">
        <v>6375</v>
      </c>
      <c r="X363" s="16" t="s">
        <v>160</v>
      </c>
      <c r="Y363" s="16">
        <v>1.1000000000000001</v>
      </c>
      <c r="Z363" s="16" t="s">
        <v>6376</v>
      </c>
      <c r="AA363" s="16" t="s">
        <v>274</v>
      </c>
      <c r="AB363" s="16">
        <v>1.1000000000000001</v>
      </c>
      <c r="AC363" s="16" t="s">
        <v>6377</v>
      </c>
    </row>
    <row r="364" spans="1:29" ht="30" customHeight="1" x14ac:dyDescent="0.25">
      <c r="A364" s="76" t="s">
        <v>6378</v>
      </c>
      <c r="B364" s="76" t="s">
        <v>273</v>
      </c>
      <c r="C364" s="76" t="s">
        <v>274</v>
      </c>
      <c r="D364" s="76" t="s">
        <v>4393</v>
      </c>
      <c r="E364" s="76" t="s">
        <v>6298</v>
      </c>
      <c r="F364" s="71" t="s">
        <v>6379</v>
      </c>
      <c r="G364" s="77">
        <v>38.396881</v>
      </c>
      <c r="H364" s="77">
        <v>27.123304999999998</v>
      </c>
      <c r="I364" s="76" t="s">
        <v>4395</v>
      </c>
      <c r="J364" s="78">
        <v>60</v>
      </c>
      <c r="K364" s="76" t="s">
        <v>4396</v>
      </c>
      <c r="L364" s="76"/>
      <c r="M364" s="79">
        <v>46229</v>
      </c>
      <c r="N364" s="76" t="s">
        <v>6380</v>
      </c>
      <c r="O364" s="80" t="s">
        <v>4398</v>
      </c>
      <c r="P364" s="16">
        <v>4.2</v>
      </c>
      <c r="Q364" s="16" t="s">
        <v>231</v>
      </c>
      <c r="R364" s="16">
        <v>4.0999999999999996</v>
      </c>
      <c r="S364" s="16" t="s">
        <v>1294</v>
      </c>
      <c r="T364" s="16" t="s">
        <v>6381</v>
      </c>
      <c r="U364" s="16" t="s">
        <v>160</v>
      </c>
      <c r="V364" s="16">
        <v>0.1</v>
      </c>
      <c r="W364" s="16" t="s">
        <v>6382</v>
      </c>
      <c r="X364" s="16" t="s">
        <v>274</v>
      </c>
      <c r="Y364" s="16">
        <v>0.8</v>
      </c>
      <c r="Z364" s="16" t="s">
        <v>6383</v>
      </c>
      <c r="AA364" s="16" t="s">
        <v>129</v>
      </c>
      <c r="AB364" s="16">
        <v>1.6</v>
      </c>
      <c r="AC364" s="16" t="s">
        <v>6384</v>
      </c>
    </row>
    <row r="365" spans="1:29" ht="30" customHeight="1" x14ac:dyDescent="0.25">
      <c r="A365" s="76" t="s">
        <v>769</v>
      </c>
      <c r="B365" s="76" t="s">
        <v>273</v>
      </c>
      <c r="C365" s="76" t="s">
        <v>274</v>
      </c>
      <c r="D365" s="76" t="s">
        <v>4393</v>
      </c>
      <c r="E365" s="76" t="s">
        <v>6298</v>
      </c>
      <c r="F365" s="71" t="s">
        <v>6385</v>
      </c>
      <c r="G365" s="77">
        <v>38.397793</v>
      </c>
      <c r="H365" s="77">
        <v>27.120732</v>
      </c>
      <c r="I365" s="76" t="s">
        <v>4395</v>
      </c>
      <c r="J365" s="78">
        <v>60</v>
      </c>
      <c r="K365" s="76" t="s">
        <v>4396</v>
      </c>
      <c r="L365" s="76"/>
      <c r="M365" s="79">
        <v>46229</v>
      </c>
      <c r="N365" s="76" t="s">
        <v>6386</v>
      </c>
      <c r="O365" s="80" t="s">
        <v>4398</v>
      </c>
      <c r="P365" s="16">
        <v>4</v>
      </c>
      <c r="Q365" s="16" t="s">
        <v>231</v>
      </c>
      <c r="R365" s="16">
        <v>4.3</v>
      </c>
      <c r="S365" s="16" t="s">
        <v>1294</v>
      </c>
      <c r="T365" s="16" t="s">
        <v>6387</v>
      </c>
      <c r="U365" s="16" t="s">
        <v>160</v>
      </c>
      <c r="V365" s="16">
        <v>0.1</v>
      </c>
      <c r="W365" s="16" t="s">
        <v>6388</v>
      </c>
      <c r="X365" s="16" t="s">
        <v>274</v>
      </c>
      <c r="Y365" s="16">
        <v>0.7</v>
      </c>
      <c r="Z365" s="16" t="s">
        <v>6389</v>
      </c>
      <c r="AA365" s="16" t="s">
        <v>129</v>
      </c>
      <c r="AB365" s="16">
        <v>1.4</v>
      </c>
      <c r="AC365" s="16" t="s">
        <v>6390</v>
      </c>
    </row>
    <row r="366" spans="1:29" ht="30" customHeight="1" x14ac:dyDescent="0.25">
      <c r="A366" s="76" t="s">
        <v>770</v>
      </c>
      <c r="B366" s="76" t="s">
        <v>273</v>
      </c>
      <c r="C366" s="76" t="s">
        <v>274</v>
      </c>
      <c r="D366" s="76" t="s">
        <v>4393</v>
      </c>
      <c r="E366" s="76" t="s">
        <v>6298</v>
      </c>
      <c r="F366" s="71" t="s">
        <v>6391</v>
      </c>
      <c r="G366" s="77">
        <v>38.373080999999999</v>
      </c>
      <c r="H366" s="77">
        <v>27.100804</v>
      </c>
      <c r="I366" s="76" t="s">
        <v>4395</v>
      </c>
      <c r="J366" s="78">
        <v>60</v>
      </c>
      <c r="K366" s="76" t="s">
        <v>4396</v>
      </c>
      <c r="L366" s="76"/>
      <c r="M366" s="79">
        <v>46229</v>
      </c>
      <c r="N366" s="76" t="s">
        <v>6392</v>
      </c>
      <c r="O366" s="80" t="s">
        <v>4398</v>
      </c>
      <c r="P366" s="16">
        <v>3.3</v>
      </c>
      <c r="Q366" s="16" t="s">
        <v>231</v>
      </c>
      <c r="R366" s="16">
        <v>4.2</v>
      </c>
      <c r="S366" s="16" t="s">
        <v>1294</v>
      </c>
      <c r="T366" s="16" t="s">
        <v>6393</v>
      </c>
      <c r="U366" s="16" t="s">
        <v>169</v>
      </c>
      <c r="V366" s="16">
        <v>0.6</v>
      </c>
      <c r="W366" s="16" t="s">
        <v>6394</v>
      </c>
      <c r="X366" s="16" t="s">
        <v>129</v>
      </c>
      <c r="Y366" s="16">
        <v>2.4</v>
      </c>
      <c r="Z366" s="16" t="s">
        <v>6395</v>
      </c>
      <c r="AA366" s="16" t="s">
        <v>208</v>
      </c>
      <c r="AB366" s="16">
        <v>3.2</v>
      </c>
      <c r="AC366" s="16" t="s">
        <v>6396</v>
      </c>
    </row>
    <row r="367" spans="1:29" ht="30" customHeight="1" x14ac:dyDescent="0.25">
      <c r="A367" s="76" t="s">
        <v>771</v>
      </c>
      <c r="B367" s="76" t="s">
        <v>273</v>
      </c>
      <c r="C367" s="76" t="s">
        <v>274</v>
      </c>
      <c r="D367" s="76" t="s">
        <v>4393</v>
      </c>
      <c r="E367" s="76" t="s">
        <v>6298</v>
      </c>
      <c r="F367" s="71" t="s">
        <v>6397</v>
      </c>
      <c r="G367" s="77">
        <v>38.395769999999999</v>
      </c>
      <c r="H367" s="77">
        <v>27.116738000000002</v>
      </c>
      <c r="I367" s="76" t="s">
        <v>4395</v>
      </c>
      <c r="J367" s="78">
        <v>60</v>
      </c>
      <c r="K367" s="76" t="s">
        <v>4396</v>
      </c>
      <c r="L367" s="76"/>
      <c r="M367" s="79">
        <v>46229</v>
      </c>
      <c r="N367" s="76" t="s">
        <v>6398</v>
      </c>
      <c r="O367" s="80" t="s">
        <v>4398</v>
      </c>
      <c r="P367" s="16">
        <v>3.6</v>
      </c>
      <c r="Q367" s="16" t="s">
        <v>231</v>
      </c>
      <c r="R367" s="16">
        <v>4.4000000000000004</v>
      </c>
      <c r="S367" s="16" t="s">
        <v>1294</v>
      </c>
      <c r="T367" s="16" t="s">
        <v>6399</v>
      </c>
      <c r="U367" s="16" t="s">
        <v>160</v>
      </c>
      <c r="V367" s="16">
        <v>0.5</v>
      </c>
      <c r="W367" s="16" t="s">
        <v>6400</v>
      </c>
      <c r="X367" s="16" t="s">
        <v>274</v>
      </c>
      <c r="Y367" s="16">
        <v>0.9</v>
      </c>
      <c r="Z367" s="16" t="s">
        <v>6401</v>
      </c>
      <c r="AA367" s="16" t="s">
        <v>129</v>
      </c>
      <c r="AB367" s="16">
        <v>1</v>
      </c>
      <c r="AC367" s="16" t="s">
        <v>6402</v>
      </c>
    </row>
    <row r="368" spans="1:29" ht="30" customHeight="1" x14ac:dyDescent="0.25">
      <c r="A368" s="76" t="s">
        <v>772</v>
      </c>
      <c r="B368" s="76" t="s">
        <v>273</v>
      </c>
      <c r="C368" s="76" t="s">
        <v>274</v>
      </c>
      <c r="D368" s="76" t="s">
        <v>4393</v>
      </c>
      <c r="E368" s="76" t="s">
        <v>6298</v>
      </c>
      <c r="F368" s="71" t="s">
        <v>6403</v>
      </c>
      <c r="G368" s="77">
        <v>38.406070999999997</v>
      </c>
      <c r="H368" s="77">
        <v>27.120267999999999</v>
      </c>
      <c r="I368" s="76" t="s">
        <v>4395</v>
      </c>
      <c r="J368" s="78">
        <v>60</v>
      </c>
      <c r="K368" s="76" t="s">
        <v>4396</v>
      </c>
      <c r="L368" s="76"/>
      <c r="M368" s="79">
        <v>46229</v>
      </c>
      <c r="N368" s="76" t="s">
        <v>6404</v>
      </c>
      <c r="O368" s="80" t="s">
        <v>4398</v>
      </c>
      <c r="P368" s="16">
        <v>4.0999999999999996</v>
      </c>
      <c r="Q368" s="16" t="s">
        <v>231</v>
      </c>
      <c r="R368" s="16">
        <v>4.2</v>
      </c>
      <c r="S368" s="16" t="s">
        <v>1294</v>
      </c>
      <c r="T368" s="16" t="s">
        <v>6405</v>
      </c>
      <c r="U368" s="16" t="s">
        <v>274</v>
      </c>
      <c r="V368" s="16">
        <v>0.3</v>
      </c>
      <c r="W368" s="16" t="s">
        <v>6406</v>
      </c>
      <c r="X368" s="16" t="s">
        <v>160</v>
      </c>
      <c r="Y368" s="16">
        <v>1</v>
      </c>
      <c r="Z368" s="16" t="s">
        <v>6407</v>
      </c>
      <c r="AA368" s="16" t="s">
        <v>255</v>
      </c>
      <c r="AB368" s="16">
        <v>1.5</v>
      </c>
      <c r="AC368" s="16" t="s">
        <v>6408</v>
      </c>
    </row>
    <row r="369" spans="1:29" ht="30" customHeight="1" x14ac:dyDescent="0.25">
      <c r="A369" s="76" t="s">
        <v>775</v>
      </c>
      <c r="B369" s="76" t="s">
        <v>128</v>
      </c>
      <c r="C369" s="76" t="s">
        <v>129</v>
      </c>
      <c r="D369" s="76" t="s">
        <v>4393</v>
      </c>
      <c r="E369" s="76" t="s">
        <v>6409</v>
      </c>
      <c r="F369" s="71" t="s">
        <v>6410</v>
      </c>
      <c r="G369" s="77">
        <v>38.394846000000001</v>
      </c>
      <c r="H369" s="77">
        <v>27.104206999999999</v>
      </c>
      <c r="I369" s="76" t="s">
        <v>4395</v>
      </c>
      <c r="J369" s="78">
        <v>60</v>
      </c>
      <c r="K369" s="76" t="s">
        <v>4396</v>
      </c>
      <c r="L369" s="76"/>
      <c r="M369" s="79">
        <v>46229</v>
      </c>
      <c r="N369" s="76" t="s">
        <v>6411</v>
      </c>
      <c r="O369" s="80" t="s">
        <v>4398</v>
      </c>
      <c r="P369" s="16">
        <v>2.5</v>
      </c>
      <c r="Q369" s="16" t="s">
        <v>154</v>
      </c>
      <c r="R369" s="16">
        <v>1.8</v>
      </c>
      <c r="S369" s="16" t="s">
        <v>1294</v>
      </c>
      <c r="T369" s="16" t="s">
        <v>6412</v>
      </c>
      <c r="U369" s="16" t="s">
        <v>129</v>
      </c>
      <c r="V369" s="16">
        <v>0.1</v>
      </c>
      <c r="W369" s="16" t="s">
        <v>6413</v>
      </c>
      <c r="X369" s="16" t="s">
        <v>208</v>
      </c>
      <c r="Y369" s="16">
        <v>0.8</v>
      </c>
      <c r="Z369" s="16" t="s">
        <v>6414</v>
      </c>
      <c r="AA369" s="16" t="s">
        <v>196</v>
      </c>
      <c r="AB369" s="16">
        <v>1.2</v>
      </c>
      <c r="AC369" s="16" t="s">
        <v>6415</v>
      </c>
    </row>
    <row r="370" spans="1:29" ht="30" customHeight="1" x14ac:dyDescent="0.25">
      <c r="A370" s="76" t="s">
        <v>777</v>
      </c>
      <c r="B370" s="76" t="s">
        <v>128</v>
      </c>
      <c r="C370" s="76" t="s">
        <v>129</v>
      </c>
      <c r="D370" s="76" t="s">
        <v>4393</v>
      </c>
      <c r="E370" s="76" t="s">
        <v>6409</v>
      </c>
      <c r="F370" s="71" t="s">
        <v>6416</v>
      </c>
      <c r="G370" s="77">
        <v>38.353040999999997</v>
      </c>
      <c r="H370" s="77">
        <v>27.098040000000001</v>
      </c>
      <c r="I370" s="76" t="s">
        <v>4395</v>
      </c>
      <c r="J370" s="78">
        <v>60</v>
      </c>
      <c r="K370" s="76" t="s">
        <v>4396</v>
      </c>
      <c r="L370" s="76"/>
      <c r="M370" s="79">
        <v>46229</v>
      </c>
      <c r="N370" s="76" t="s">
        <v>6417</v>
      </c>
      <c r="O370" s="80" t="s">
        <v>4398</v>
      </c>
      <c r="P370" s="16">
        <v>5.0999999999999996</v>
      </c>
      <c r="Q370" s="16" t="s">
        <v>154</v>
      </c>
      <c r="R370" s="16">
        <v>3.9</v>
      </c>
      <c r="S370" s="16" t="s">
        <v>1294</v>
      </c>
      <c r="T370" s="16" t="s">
        <v>6418</v>
      </c>
      <c r="U370" s="16" t="s">
        <v>169</v>
      </c>
      <c r="V370" s="16">
        <v>2.5</v>
      </c>
      <c r="W370" s="16" t="s">
        <v>6419</v>
      </c>
      <c r="X370" s="16" t="s">
        <v>184</v>
      </c>
      <c r="Y370" s="16">
        <v>3.3</v>
      </c>
      <c r="Z370" s="16" t="s">
        <v>6420</v>
      </c>
      <c r="AA370" s="16" t="s">
        <v>178</v>
      </c>
      <c r="AB370" s="16">
        <v>3.8</v>
      </c>
      <c r="AC370" s="16" t="s">
        <v>6421</v>
      </c>
    </row>
    <row r="371" spans="1:29" ht="30" customHeight="1" x14ac:dyDescent="0.25">
      <c r="A371" s="76" t="s">
        <v>778</v>
      </c>
      <c r="B371" s="76" t="s">
        <v>128</v>
      </c>
      <c r="C371" s="76" t="s">
        <v>129</v>
      </c>
      <c r="D371" s="76" t="s">
        <v>4393</v>
      </c>
      <c r="E371" s="76" t="s">
        <v>6409</v>
      </c>
      <c r="F371" s="71" t="s">
        <v>6422</v>
      </c>
      <c r="G371" s="77">
        <v>38.394697999999998</v>
      </c>
      <c r="H371" s="77">
        <v>27.106034999999999</v>
      </c>
      <c r="I371" s="76" t="s">
        <v>4395</v>
      </c>
      <c r="J371" s="78">
        <v>60</v>
      </c>
      <c r="K371" s="76" t="s">
        <v>4396</v>
      </c>
      <c r="L371" s="76"/>
      <c r="M371" s="79">
        <v>46229</v>
      </c>
      <c r="N371" s="76" t="s">
        <v>6423</v>
      </c>
      <c r="O371" s="80" t="s">
        <v>4398</v>
      </c>
      <c r="P371" s="16">
        <v>2.7</v>
      </c>
      <c r="Q371" s="16" t="s">
        <v>154</v>
      </c>
      <c r="R371" s="16">
        <v>4.0999999999999996</v>
      </c>
      <c r="S371" s="16" t="s">
        <v>1294</v>
      </c>
      <c r="T371" s="16" t="s">
        <v>6424</v>
      </c>
      <c r="U371" s="16" t="s">
        <v>129</v>
      </c>
      <c r="V371" s="16">
        <v>0.1</v>
      </c>
      <c r="W371" s="16" t="s">
        <v>6425</v>
      </c>
      <c r="X371" s="16" t="s">
        <v>208</v>
      </c>
      <c r="Y371" s="16">
        <v>0.9</v>
      </c>
      <c r="Z371" s="16" t="s">
        <v>6426</v>
      </c>
      <c r="AA371" s="16" t="s">
        <v>196</v>
      </c>
      <c r="AB371" s="16">
        <v>1.3</v>
      </c>
      <c r="AC371" s="16" t="s">
        <v>6427</v>
      </c>
    </row>
    <row r="372" spans="1:29" ht="30" customHeight="1" x14ac:dyDescent="0.25">
      <c r="A372" s="76" t="s">
        <v>779</v>
      </c>
      <c r="B372" s="76" t="s">
        <v>128</v>
      </c>
      <c r="C372" s="76" t="s">
        <v>129</v>
      </c>
      <c r="D372" s="76" t="s">
        <v>4393</v>
      </c>
      <c r="E372" s="76" t="s">
        <v>6409</v>
      </c>
      <c r="F372" s="71">
        <v>0</v>
      </c>
      <c r="G372" s="77">
        <v>38.366</v>
      </c>
      <c r="H372" s="77">
        <v>27.053999999999998</v>
      </c>
      <c r="I372" s="76" t="s">
        <v>4395</v>
      </c>
      <c r="J372" s="78">
        <v>60</v>
      </c>
      <c r="K372" s="76" t="s">
        <v>4396</v>
      </c>
      <c r="L372" s="76"/>
      <c r="M372" s="79">
        <v>46229</v>
      </c>
      <c r="N372" s="76" t="s">
        <v>4397</v>
      </c>
      <c r="O372" s="80" t="s">
        <v>4398</v>
      </c>
      <c r="P372" s="16">
        <v>3.7</v>
      </c>
      <c r="Q372" s="16" t="s">
        <v>154</v>
      </c>
      <c r="R372" s="16">
        <v>2.1</v>
      </c>
      <c r="S372" s="16" t="s">
        <v>1294</v>
      </c>
      <c r="T372" s="16" t="s">
        <v>6428</v>
      </c>
      <c r="U372" s="16" t="s">
        <v>154</v>
      </c>
      <c r="V372" s="16">
        <v>2.1</v>
      </c>
      <c r="W372" s="16" t="s">
        <v>6429</v>
      </c>
      <c r="X372" s="16" t="s">
        <v>234</v>
      </c>
      <c r="Y372" s="16">
        <v>3.7</v>
      </c>
      <c r="Z372" s="16" t="s">
        <v>6428</v>
      </c>
      <c r="AA372" s="16" t="s">
        <v>169</v>
      </c>
      <c r="AB372" s="16">
        <v>4.8</v>
      </c>
      <c r="AC372" s="16" t="s">
        <v>6430</v>
      </c>
    </row>
    <row r="373" spans="1:29" ht="30" customHeight="1" x14ac:dyDescent="0.25">
      <c r="A373" s="76" t="s">
        <v>780</v>
      </c>
      <c r="B373" s="76" t="s">
        <v>128</v>
      </c>
      <c r="C373" s="76" t="s">
        <v>129</v>
      </c>
      <c r="D373" s="76" t="s">
        <v>4393</v>
      </c>
      <c r="E373" s="76" t="s">
        <v>6409</v>
      </c>
      <c r="F373" s="71" t="s">
        <v>6431</v>
      </c>
      <c r="G373" s="77">
        <v>38.383865999999998</v>
      </c>
      <c r="H373" s="77">
        <v>27.102965999999999</v>
      </c>
      <c r="I373" s="76" t="s">
        <v>4395</v>
      </c>
      <c r="J373" s="78">
        <v>60</v>
      </c>
      <c r="K373" s="76" t="s">
        <v>4396</v>
      </c>
      <c r="L373" s="76"/>
      <c r="M373" s="79">
        <v>46229</v>
      </c>
      <c r="N373" s="76" t="s">
        <v>6432</v>
      </c>
      <c r="O373" s="80" t="s">
        <v>4398</v>
      </c>
      <c r="P373" s="16">
        <v>2.7</v>
      </c>
      <c r="Q373" s="16" t="s">
        <v>154</v>
      </c>
      <c r="R373" s="16">
        <v>4</v>
      </c>
      <c r="S373" s="16" t="s">
        <v>1294</v>
      </c>
      <c r="T373" s="16" t="s">
        <v>6433</v>
      </c>
      <c r="U373" s="16" t="s">
        <v>169</v>
      </c>
      <c r="V373" s="16">
        <v>1.1000000000000001</v>
      </c>
      <c r="W373" s="16" t="s">
        <v>6434</v>
      </c>
      <c r="X373" s="16" t="s">
        <v>129</v>
      </c>
      <c r="Y373" s="16">
        <v>1.2</v>
      </c>
      <c r="Z373" s="16" t="s">
        <v>6435</v>
      </c>
      <c r="AA373" s="16" t="s">
        <v>208</v>
      </c>
      <c r="AB373" s="16">
        <v>2</v>
      </c>
      <c r="AC373" s="16" t="s">
        <v>6436</v>
      </c>
    </row>
    <row r="374" spans="1:29" ht="30" customHeight="1" x14ac:dyDescent="0.25">
      <c r="A374" s="76" t="s">
        <v>781</v>
      </c>
      <c r="B374" s="76" t="s">
        <v>128</v>
      </c>
      <c r="C374" s="76" t="s">
        <v>129</v>
      </c>
      <c r="D374" s="76" t="s">
        <v>4393</v>
      </c>
      <c r="E374" s="76" t="s">
        <v>6409</v>
      </c>
      <c r="F374" s="71" t="s">
        <v>6437</v>
      </c>
      <c r="G374" s="77">
        <v>38.390475000000002</v>
      </c>
      <c r="H374" s="77">
        <v>27.106649000000001</v>
      </c>
      <c r="I374" s="76" t="s">
        <v>4395</v>
      </c>
      <c r="J374" s="78">
        <v>60</v>
      </c>
      <c r="K374" s="76" t="s">
        <v>4396</v>
      </c>
      <c r="L374" s="76"/>
      <c r="M374" s="79">
        <v>46229</v>
      </c>
      <c r="N374" s="76" t="s">
        <v>6438</v>
      </c>
      <c r="O374" s="80" t="s">
        <v>4398</v>
      </c>
      <c r="P374" s="16">
        <v>1.7</v>
      </c>
      <c r="Q374" s="16" t="s">
        <v>154</v>
      </c>
      <c r="R374" s="16">
        <v>2</v>
      </c>
      <c r="S374" s="16" t="s">
        <v>1294</v>
      </c>
      <c r="T374" s="16" t="s">
        <v>6439</v>
      </c>
      <c r="U374" s="16" t="s">
        <v>129</v>
      </c>
      <c r="V374" s="16">
        <v>0.4</v>
      </c>
      <c r="W374" s="16" t="s">
        <v>6440</v>
      </c>
      <c r="X374" s="16" t="s">
        <v>208</v>
      </c>
      <c r="Y374" s="16">
        <v>1.3</v>
      </c>
      <c r="Z374" s="16" t="s">
        <v>6441</v>
      </c>
      <c r="AA374" s="16" t="s">
        <v>160</v>
      </c>
      <c r="AB374" s="16">
        <v>1.6</v>
      </c>
      <c r="AC374" s="16" t="s">
        <v>6442</v>
      </c>
    </row>
    <row r="375" spans="1:29" ht="30" customHeight="1" x14ac:dyDescent="0.25">
      <c r="A375" s="76" t="s">
        <v>784</v>
      </c>
      <c r="B375" s="76" t="s">
        <v>128</v>
      </c>
      <c r="C375" s="76" t="s">
        <v>129</v>
      </c>
      <c r="D375" s="76" t="s">
        <v>4393</v>
      </c>
      <c r="E375" s="76" t="s">
        <v>6409</v>
      </c>
      <c r="F375" s="71" t="s">
        <v>6443</v>
      </c>
      <c r="G375" s="77">
        <v>38.394661999999997</v>
      </c>
      <c r="H375" s="77">
        <v>27.106068</v>
      </c>
      <c r="I375" s="76" t="s">
        <v>4395</v>
      </c>
      <c r="J375" s="78">
        <v>60</v>
      </c>
      <c r="K375" s="76" t="s">
        <v>4396</v>
      </c>
      <c r="L375" s="76"/>
      <c r="M375" s="79">
        <v>46229</v>
      </c>
      <c r="N375" s="76" t="s">
        <v>6444</v>
      </c>
      <c r="O375" s="80" t="s">
        <v>4398</v>
      </c>
      <c r="P375" s="16">
        <v>1.3</v>
      </c>
      <c r="Q375" s="16" t="s">
        <v>154</v>
      </c>
      <c r="R375" s="16">
        <v>4.3</v>
      </c>
      <c r="S375" s="16" t="s">
        <v>1294</v>
      </c>
      <c r="T375" s="16" t="s">
        <v>6445</v>
      </c>
      <c r="U375" s="16" t="s">
        <v>129</v>
      </c>
      <c r="V375" s="16">
        <v>0.1</v>
      </c>
      <c r="W375" s="16" t="s">
        <v>6446</v>
      </c>
      <c r="X375" s="16" t="s">
        <v>208</v>
      </c>
      <c r="Y375" s="16">
        <v>0.9</v>
      </c>
      <c r="Z375" s="16" t="s">
        <v>6447</v>
      </c>
      <c r="AA375" s="16" t="s">
        <v>196</v>
      </c>
      <c r="AB375" s="16">
        <v>1.3</v>
      </c>
      <c r="AC375" s="16" t="s">
        <v>6445</v>
      </c>
    </row>
    <row r="376" spans="1:29" ht="30" customHeight="1" x14ac:dyDescent="0.25">
      <c r="A376" s="76" t="s">
        <v>785</v>
      </c>
      <c r="B376" s="76" t="s">
        <v>128</v>
      </c>
      <c r="C376" s="76" t="s">
        <v>129</v>
      </c>
      <c r="D376" s="76" t="s">
        <v>4393</v>
      </c>
      <c r="E376" s="76" t="s">
        <v>6409</v>
      </c>
      <c r="F376" s="71" t="s">
        <v>6448</v>
      </c>
      <c r="G376" s="77">
        <v>38.163545999999997</v>
      </c>
      <c r="H376" s="77">
        <v>27.360166</v>
      </c>
      <c r="I376" s="76" t="s">
        <v>4395</v>
      </c>
      <c r="J376" s="78">
        <v>60</v>
      </c>
      <c r="K376" s="76" t="s">
        <v>4396</v>
      </c>
      <c r="L376" s="76"/>
      <c r="M376" s="79">
        <v>46229</v>
      </c>
      <c r="N376" s="76" t="s">
        <v>6449</v>
      </c>
      <c r="O376" s="80" t="s">
        <v>4398</v>
      </c>
      <c r="P376" s="16">
        <v>35.200000000000003</v>
      </c>
      <c r="Q376" s="16" t="s">
        <v>154</v>
      </c>
      <c r="R376" s="16">
        <v>2.4</v>
      </c>
      <c r="S376" s="16" t="s">
        <v>1294</v>
      </c>
      <c r="T376" s="16" t="s">
        <v>6450</v>
      </c>
      <c r="U376" s="16" t="s">
        <v>243</v>
      </c>
      <c r="V376" s="16">
        <v>0.4</v>
      </c>
      <c r="W376" s="16" t="s">
        <v>6451</v>
      </c>
      <c r="X376" s="16" t="s">
        <v>240</v>
      </c>
      <c r="Y376" s="16">
        <v>1</v>
      </c>
      <c r="Z376" s="16" t="s">
        <v>6452</v>
      </c>
      <c r="AA376" s="16" t="s">
        <v>252</v>
      </c>
      <c r="AB376" s="16">
        <v>1.3</v>
      </c>
      <c r="AC376" s="16" t="s">
        <v>6453</v>
      </c>
    </row>
    <row r="377" spans="1:29" ht="30" customHeight="1" x14ac:dyDescent="0.25">
      <c r="A377" s="76" t="s">
        <v>786</v>
      </c>
      <c r="B377" s="76" t="s">
        <v>128</v>
      </c>
      <c r="C377" s="76" t="s">
        <v>129</v>
      </c>
      <c r="D377" s="76" t="s">
        <v>4393</v>
      </c>
      <c r="E377" s="76" t="s">
        <v>6409</v>
      </c>
      <c r="F377" s="71" t="s">
        <v>6454</v>
      </c>
      <c r="G377" s="77">
        <v>38.403309999999998</v>
      </c>
      <c r="H377" s="77">
        <v>27.120888000000001</v>
      </c>
      <c r="I377" s="76" t="s">
        <v>4395</v>
      </c>
      <c r="J377" s="78">
        <v>60</v>
      </c>
      <c r="K377" s="76" t="s">
        <v>4396</v>
      </c>
      <c r="L377" s="76"/>
      <c r="M377" s="79">
        <v>46229</v>
      </c>
      <c r="N377" s="76" t="s">
        <v>6455</v>
      </c>
      <c r="O377" s="80" t="s">
        <v>4398</v>
      </c>
      <c r="P377" s="16">
        <v>2.4</v>
      </c>
      <c r="Q377" s="16" t="s">
        <v>154</v>
      </c>
      <c r="R377" s="16">
        <v>4.2</v>
      </c>
      <c r="S377" s="16" t="s">
        <v>1294</v>
      </c>
      <c r="T377" s="16" t="s">
        <v>6456</v>
      </c>
      <c r="U377" s="16" t="s">
        <v>274</v>
      </c>
      <c r="V377" s="16">
        <v>0.2</v>
      </c>
      <c r="W377" s="16" t="s">
        <v>6457</v>
      </c>
      <c r="X377" s="16" t="s">
        <v>160</v>
      </c>
      <c r="Y377" s="16">
        <v>0.6</v>
      </c>
      <c r="Z377" s="16" t="s">
        <v>6458</v>
      </c>
      <c r="AA377" s="16" t="s">
        <v>255</v>
      </c>
      <c r="AB377" s="16">
        <v>1.6</v>
      </c>
      <c r="AC377" s="16" t="s">
        <v>6459</v>
      </c>
    </row>
    <row r="378" spans="1:29" ht="30" customHeight="1" x14ac:dyDescent="0.25">
      <c r="A378" s="76" t="s">
        <v>787</v>
      </c>
      <c r="B378" s="76" t="s">
        <v>128</v>
      </c>
      <c r="C378" s="76" t="s">
        <v>129</v>
      </c>
      <c r="D378" s="76" t="s">
        <v>4393</v>
      </c>
      <c r="E378" s="76" t="s">
        <v>6409</v>
      </c>
      <c r="F378" s="71" t="s">
        <v>6460</v>
      </c>
      <c r="G378" s="77">
        <v>38.395117999999997</v>
      </c>
      <c r="H378" s="77">
        <v>27.105267999999999</v>
      </c>
      <c r="I378" s="76" t="s">
        <v>4395</v>
      </c>
      <c r="J378" s="78">
        <v>60</v>
      </c>
      <c r="K378" s="76" t="s">
        <v>4396</v>
      </c>
      <c r="L378" s="76"/>
      <c r="M378" s="79">
        <v>46229</v>
      </c>
      <c r="N378" s="76" t="s">
        <v>6461</v>
      </c>
      <c r="O378" s="80" t="s">
        <v>4398</v>
      </c>
      <c r="P378" s="16">
        <v>1.3</v>
      </c>
      <c r="Q378" s="16" t="s">
        <v>166</v>
      </c>
      <c r="R378" s="16">
        <v>2</v>
      </c>
      <c r="S378" s="16" t="s">
        <v>1294</v>
      </c>
      <c r="T378" s="16" t="s">
        <v>6462</v>
      </c>
      <c r="U378" s="16" t="s">
        <v>129</v>
      </c>
      <c r="V378" s="16">
        <v>0.1</v>
      </c>
      <c r="W378" s="16" t="s">
        <v>6463</v>
      </c>
      <c r="X378" s="16" t="s">
        <v>208</v>
      </c>
      <c r="Y378" s="16">
        <v>0.8</v>
      </c>
      <c r="Z378" s="16" t="s">
        <v>6464</v>
      </c>
      <c r="AA378" s="16" t="s">
        <v>196</v>
      </c>
      <c r="AB378" s="16">
        <v>1.3</v>
      </c>
      <c r="AC378" s="16" t="s">
        <v>6462</v>
      </c>
    </row>
    <row r="379" spans="1:29" ht="30" customHeight="1" x14ac:dyDescent="0.25">
      <c r="A379" s="76" t="s">
        <v>788</v>
      </c>
      <c r="B379" s="76" t="s">
        <v>128</v>
      </c>
      <c r="C379" s="76" t="s">
        <v>129</v>
      </c>
      <c r="D379" s="76" t="s">
        <v>4393</v>
      </c>
      <c r="E379" s="76" t="s">
        <v>6409</v>
      </c>
      <c r="F379" s="71" t="s">
        <v>6465</v>
      </c>
      <c r="G379" s="77">
        <v>38.403176999999999</v>
      </c>
      <c r="H379" s="77">
        <v>27.132085</v>
      </c>
      <c r="I379" s="76" t="s">
        <v>4395</v>
      </c>
      <c r="J379" s="78">
        <v>60</v>
      </c>
      <c r="K379" s="76" t="s">
        <v>4396</v>
      </c>
      <c r="L379" s="76"/>
      <c r="M379" s="79">
        <v>46229</v>
      </c>
      <c r="N379" s="76" t="s">
        <v>6466</v>
      </c>
      <c r="O379" s="80" t="s">
        <v>4398</v>
      </c>
      <c r="P379" s="16">
        <v>3.4</v>
      </c>
      <c r="Q379" s="16" t="s">
        <v>154</v>
      </c>
      <c r="R379" s="16">
        <v>4.5</v>
      </c>
      <c r="S379" s="16" t="s">
        <v>1294</v>
      </c>
      <c r="T379" s="16" t="s">
        <v>6467</v>
      </c>
      <c r="U379" s="16" t="s">
        <v>255</v>
      </c>
      <c r="V379" s="16">
        <v>1</v>
      </c>
      <c r="W379" s="16" t="s">
        <v>6468</v>
      </c>
      <c r="X379" s="16" t="s">
        <v>160</v>
      </c>
      <c r="Y379" s="16">
        <v>1.1000000000000001</v>
      </c>
      <c r="Z379" s="16" t="s">
        <v>6469</v>
      </c>
      <c r="AA379" s="16" t="s">
        <v>274</v>
      </c>
      <c r="AB379" s="16">
        <v>1.1000000000000001</v>
      </c>
      <c r="AC379" s="16" t="s">
        <v>6470</v>
      </c>
    </row>
    <row r="380" spans="1:29" ht="30" customHeight="1" x14ac:dyDescent="0.25">
      <c r="A380" s="76" t="s">
        <v>789</v>
      </c>
      <c r="B380" s="76" t="s">
        <v>128</v>
      </c>
      <c r="C380" s="76" t="s">
        <v>129</v>
      </c>
      <c r="D380" s="76" t="s">
        <v>4393</v>
      </c>
      <c r="E380" s="76" t="s">
        <v>6409</v>
      </c>
      <c r="F380" s="71" t="s">
        <v>6471</v>
      </c>
      <c r="G380" s="77">
        <v>37.413156000000001</v>
      </c>
      <c r="H380" s="77">
        <v>28.483477000000001</v>
      </c>
      <c r="I380" s="76" t="s">
        <v>4395</v>
      </c>
      <c r="J380" s="78">
        <v>60</v>
      </c>
      <c r="K380" s="76" t="s">
        <v>4396</v>
      </c>
      <c r="L380" s="76"/>
      <c r="M380" s="79">
        <v>46229</v>
      </c>
      <c r="N380" s="76" t="s">
        <v>6472</v>
      </c>
      <c r="O380" s="80" t="s">
        <v>4398</v>
      </c>
      <c r="P380" s="16">
        <v>164.2</v>
      </c>
      <c r="Q380" s="16" t="s">
        <v>154</v>
      </c>
      <c r="R380" s="16">
        <v>4.5</v>
      </c>
      <c r="S380" s="16" t="s">
        <v>1294</v>
      </c>
      <c r="T380" s="16" t="s">
        <v>6473</v>
      </c>
      <c r="U380" s="16" t="s">
        <v>142</v>
      </c>
      <c r="V380" s="16">
        <v>73.5</v>
      </c>
      <c r="W380" s="16" t="s">
        <v>6474</v>
      </c>
      <c r="X380" s="16" t="s">
        <v>139</v>
      </c>
      <c r="Y380" s="16">
        <v>73.7</v>
      </c>
      <c r="Z380" s="16" t="s">
        <v>6475</v>
      </c>
      <c r="AA380" s="16" t="s">
        <v>133</v>
      </c>
      <c r="AB380" s="16">
        <v>74.900000000000006</v>
      </c>
      <c r="AC380" s="16" t="s">
        <v>6476</v>
      </c>
    </row>
    <row r="381" spans="1:29" ht="30" customHeight="1" x14ac:dyDescent="0.25">
      <c r="A381" s="76" t="s">
        <v>790</v>
      </c>
      <c r="B381" s="76" t="s">
        <v>227</v>
      </c>
      <c r="C381" s="76" t="s">
        <v>228</v>
      </c>
      <c r="D381" s="76" t="s">
        <v>4393</v>
      </c>
      <c r="E381" s="76" t="s">
        <v>6477</v>
      </c>
      <c r="F381" s="71" t="s">
        <v>6478</v>
      </c>
      <c r="G381" s="77">
        <v>38.393723000000001</v>
      </c>
      <c r="H381" s="77">
        <v>27.021343000000002</v>
      </c>
      <c r="I381" s="76" t="s">
        <v>4395</v>
      </c>
      <c r="J381" s="78">
        <v>60</v>
      </c>
      <c r="K381" s="76" t="s">
        <v>4396</v>
      </c>
      <c r="L381" s="76"/>
      <c r="M381" s="79">
        <v>46229</v>
      </c>
      <c r="N381" s="76" t="s">
        <v>6479</v>
      </c>
      <c r="O381" s="80" t="s">
        <v>4398</v>
      </c>
      <c r="P381" s="16">
        <v>8.8000000000000007</v>
      </c>
      <c r="Q381" s="16" t="s">
        <v>224</v>
      </c>
      <c r="R381" s="16">
        <v>3.5</v>
      </c>
      <c r="S381" s="16" t="s">
        <v>1294</v>
      </c>
      <c r="T381" s="16" t="s">
        <v>6480</v>
      </c>
      <c r="U381" s="16" t="s">
        <v>228</v>
      </c>
      <c r="V381" s="16">
        <v>1.3</v>
      </c>
      <c r="W381" s="16" t="s">
        <v>6481</v>
      </c>
      <c r="X381" s="16" t="s">
        <v>154</v>
      </c>
      <c r="Y381" s="16">
        <v>3.3</v>
      </c>
      <c r="Z381" s="16" t="s">
        <v>6482</v>
      </c>
      <c r="AA381" s="16" t="s">
        <v>234</v>
      </c>
      <c r="AB381" s="16">
        <v>4.7</v>
      </c>
      <c r="AC381" s="16" t="s">
        <v>6483</v>
      </c>
    </row>
    <row r="382" spans="1:29" ht="30" customHeight="1" x14ac:dyDescent="0.25">
      <c r="A382" s="76" t="s">
        <v>791</v>
      </c>
      <c r="B382" s="76" t="s">
        <v>227</v>
      </c>
      <c r="C382" s="76" t="s">
        <v>228</v>
      </c>
      <c r="D382" s="76" t="s">
        <v>4393</v>
      </c>
      <c r="E382" s="76" t="s">
        <v>6477</v>
      </c>
      <c r="F382" s="71" t="s">
        <v>6484</v>
      </c>
      <c r="G382" s="77">
        <v>38.384914000000002</v>
      </c>
      <c r="H382" s="77">
        <v>27.055879000000001</v>
      </c>
      <c r="I382" s="76" t="s">
        <v>4395</v>
      </c>
      <c r="J382" s="78">
        <v>60</v>
      </c>
      <c r="K382" s="76" t="s">
        <v>4396</v>
      </c>
      <c r="L382" s="76"/>
      <c r="M382" s="79">
        <v>46229</v>
      </c>
      <c r="N382" s="76" t="s">
        <v>6485</v>
      </c>
      <c r="O382" s="80" t="s">
        <v>4398</v>
      </c>
      <c r="P382" s="16">
        <v>5.9</v>
      </c>
      <c r="Q382" s="16" t="s">
        <v>268</v>
      </c>
      <c r="R382" s="16">
        <v>2.2000000000000002</v>
      </c>
      <c r="S382" s="16" t="s">
        <v>1294</v>
      </c>
      <c r="T382" s="16" t="s">
        <v>6486</v>
      </c>
      <c r="U382" s="16" t="s">
        <v>154</v>
      </c>
      <c r="V382" s="16">
        <v>0.1</v>
      </c>
      <c r="W382" s="16" t="s">
        <v>6487</v>
      </c>
      <c r="X382" s="16" t="s">
        <v>234</v>
      </c>
      <c r="Y382" s="16">
        <v>2</v>
      </c>
      <c r="Z382" s="16" t="s">
        <v>6488</v>
      </c>
      <c r="AA382" s="16" t="s">
        <v>196</v>
      </c>
      <c r="AB382" s="16">
        <v>3.7</v>
      </c>
      <c r="AC382" s="16" t="s">
        <v>6489</v>
      </c>
    </row>
    <row r="383" spans="1:29" ht="30" customHeight="1" x14ac:dyDescent="0.25">
      <c r="A383" s="76" t="s">
        <v>792</v>
      </c>
      <c r="B383" s="76" t="s">
        <v>227</v>
      </c>
      <c r="C383" s="76" t="s">
        <v>228</v>
      </c>
      <c r="D383" s="76" t="s">
        <v>4393</v>
      </c>
      <c r="E383" s="76" t="s">
        <v>6477</v>
      </c>
      <c r="F383" s="71" t="s">
        <v>6490</v>
      </c>
      <c r="G383" s="77">
        <v>38.249184999999997</v>
      </c>
      <c r="H383" s="77">
        <v>27.297003</v>
      </c>
      <c r="I383" s="76" t="s">
        <v>4395</v>
      </c>
      <c r="J383" s="78">
        <v>60</v>
      </c>
      <c r="K383" s="76" t="s">
        <v>4396</v>
      </c>
      <c r="L383" s="76"/>
      <c r="M383" s="79">
        <v>46229</v>
      </c>
      <c r="N383" s="76" t="s">
        <v>6491</v>
      </c>
      <c r="O383" s="80" t="s">
        <v>4398</v>
      </c>
      <c r="P383" s="16">
        <v>22.5</v>
      </c>
      <c r="Q383" s="16" t="s">
        <v>224</v>
      </c>
      <c r="R383" s="16">
        <v>3.5</v>
      </c>
      <c r="S383" s="16" t="s">
        <v>1294</v>
      </c>
      <c r="T383" s="16" t="s">
        <v>6492</v>
      </c>
      <c r="U383" s="16" t="s">
        <v>151</v>
      </c>
      <c r="V383" s="16">
        <v>1.7</v>
      </c>
      <c r="W383" s="16" t="s">
        <v>6493</v>
      </c>
      <c r="X383" s="16" t="s">
        <v>252</v>
      </c>
      <c r="Y383" s="16">
        <v>9.8000000000000007</v>
      </c>
      <c r="Z383" s="16" t="s">
        <v>6494</v>
      </c>
      <c r="AA383" s="16" t="s">
        <v>243</v>
      </c>
      <c r="AB383" s="16">
        <v>10.7</v>
      </c>
      <c r="AC383" s="16" t="s">
        <v>6495</v>
      </c>
    </row>
    <row r="384" spans="1:29" ht="30" customHeight="1" x14ac:dyDescent="0.25">
      <c r="A384" s="76" t="s">
        <v>794</v>
      </c>
      <c r="B384" s="76" t="s">
        <v>227</v>
      </c>
      <c r="C384" s="76" t="s">
        <v>228</v>
      </c>
      <c r="D384" s="76" t="s">
        <v>4393</v>
      </c>
      <c r="E384" s="76" t="s">
        <v>6477</v>
      </c>
      <c r="F384" s="71">
        <v>0</v>
      </c>
      <c r="G384" s="77">
        <v>38.472000000000001</v>
      </c>
      <c r="H384" s="77">
        <v>27.052</v>
      </c>
      <c r="I384" s="76" t="s">
        <v>4395</v>
      </c>
      <c r="J384" s="78">
        <v>60</v>
      </c>
      <c r="K384" s="76" t="s">
        <v>4396</v>
      </c>
      <c r="L384" s="76"/>
      <c r="M384" s="79">
        <v>46229</v>
      </c>
      <c r="N384" s="76" t="s">
        <v>4397</v>
      </c>
      <c r="O384" s="80" t="s">
        <v>4398</v>
      </c>
      <c r="P384" s="16">
        <v>10.3</v>
      </c>
      <c r="Q384" s="16" t="s">
        <v>268</v>
      </c>
      <c r="R384" s="16">
        <v>2.4</v>
      </c>
      <c r="S384" s="16" t="s">
        <v>1294</v>
      </c>
      <c r="T384" s="16" t="s">
        <v>6496</v>
      </c>
      <c r="U384" s="16" t="s">
        <v>268</v>
      </c>
      <c r="V384" s="16">
        <v>2.4</v>
      </c>
      <c r="W384" s="16" t="s">
        <v>6497</v>
      </c>
      <c r="X384" s="16" t="s">
        <v>261</v>
      </c>
      <c r="Y384" s="16">
        <v>2.7</v>
      </c>
      <c r="Z384" s="16" t="s">
        <v>6498</v>
      </c>
      <c r="AA384" s="16" t="s">
        <v>224</v>
      </c>
      <c r="AB384" s="16">
        <v>3.9</v>
      </c>
      <c r="AC384" s="16" t="s">
        <v>6499</v>
      </c>
    </row>
    <row r="385" spans="1:29" ht="30" customHeight="1" x14ac:dyDescent="0.25">
      <c r="A385" s="76" t="s">
        <v>795</v>
      </c>
      <c r="B385" s="76" t="s">
        <v>227</v>
      </c>
      <c r="C385" s="76" t="s">
        <v>228</v>
      </c>
      <c r="D385" s="76" t="s">
        <v>4393</v>
      </c>
      <c r="E385" s="76" t="s">
        <v>6477</v>
      </c>
      <c r="F385" s="71" t="s">
        <v>6500</v>
      </c>
      <c r="G385" s="77">
        <v>38.387811999999997</v>
      </c>
      <c r="H385" s="77">
        <v>27.11082</v>
      </c>
      <c r="I385" s="76" t="s">
        <v>4395</v>
      </c>
      <c r="J385" s="78">
        <v>60</v>
      </c>
      <c r="K385" s="76" t="s">
        <v>4396</v>
      </c>
      <c r="L385" s="76"/>
      <c r="M385" s="79">
        <v>46229</v>
      </c>
      <c r="N385" s="76" t="s">
        <v>6501</v>
      </c>
      <c r="O385" s="80" t="s">
        <v>4398</v>
      </c>
      <c r="P385" s="16">
        <v>1.5</v>
      </c>
      <c r="Q385" s="16" t="s">
        <v>268</v>
      </c>
      <c r="R385" s="16">
        <v>2</v>
      </c>
      <c r="S385" s="16" t="s">
        <v>1294</v>
      </c>
      <c r="T385" s="16" t="s">
        <v>6502</v>
      </c>
      <c r="U385" s="16" t="s">
        <v>129</v>
      </c>
      <c r="V385" s="16">
        <v>0.9</v>
      </c>
      <c r="W385" s="16" t="s">
        <v>6503</v>
      </c>
      <c r="X385" s="16" t="s">
        <v>160</v>
      </c>
      <c r="Y385" s="16">
        <v>1.5</v>
      </c>
      <c r="Z385" s="16" t="s">
        <v>6502</v>
      </c>
      <c r="AA385" s="16" t="s">
        <v>169</v>
      </c>
      <c r="AB385" s="16">
        <v>1.5</v>
      </c>
      <c r="AC385" s="16" t="s">
        <v>6504</v>
      </c>
    </row>
    <row r="386" spans="1:29" ht="30" customHeight="1" x14ac:dyDescent="0.25">
      <c r="A386" s="76" t="s">
        <v>796</v>
      </c>
      <c r="B386" s="76" t="s">
        <v>227</v>
      </c>
      <c r="C386" s="76" t="s">
        <v>228</v>
      </c>
      <c r="D386" s="76" t="s">
        <v>4393</v>
      </c>
      <c r="E386" s="76" t="s">
        <v>6477</v>
      </c>
      <c r="F386" s="71" t="s">
        <v>6505</v>
      </c>
      <c r="G386" s="77">
        <v>38.387135000000001</v>
      </c>
      <c r="H386" s="77">
        <v>27.098890000000001</v>
      </c>
      <c r="I386" s="76" t="s">
        <v>4395</v>
      </c>
      <c r="J386" s="78">
        <v>60</v>
      </c>
      <c r="K386" s="76" t="s">
        <v>4396</v>
      </c>
      <c r="L386" s="76"/>
      <c r="M386" s="79">
        <v>46229</v>
      </c>
      <c r="N386" s="76" t="s">
        <v>6506</v>
      </c>
      <c r="O386" s="80" t="s">
        <v>4398</v>
      </c>
      <c r="P386" s="16">
        <v>2.2999999999999998</v>
      </c>
      <c r="Q386" s="16" t="s">
        <v>268</v>
      </c>
      <c r="R386" s="16">
        <v>2.9</v>
      </c>
      <c r="S386" s="16" t="s">
        <v>1294</v>
      </c>
      <c r="T386" s="16" t="s">
        <v>6507</v>
      </c>
      <c r="U386" s="16" t="s">
        <v>129</v>
      </c>
      <c r="V386" s="16">
        <v>1</v>
      </c>
      <c r="W386" s="16" t="s">
        <v>6508</v>
      </c>
      <c r="X386" s="16" t="s">
        <v>169</v>
      </c>
      <c r="Y386" s="16">
        <v>1.6</v>
      </c>
      <c r="Z386" s="16" t="s">
        <v>6509</v>
      </c>
      <c r="AA386" s="16" t="s">
        <v>208</v>
      </c>
      <c r="AB386" s="16">
        <v>1.6</v>
      </c>
      <c r="AC386" s="16" t="s">
        <v>6510</v>
      </c>
    </row>
    <row r="387" spans="1:29" ht="30" customHeight="1" x14ac:dyDescent="0.25">
      <c r="A387" s="76" t="s">
        <v>797</v>
      </c>
      <c r="B387" s="76" t="s">
        <v>227</v>
      </c>
      <c r="C387" s="76" t="s">
        <v>228</v>
      </c>
      <c r="D387" s="76" t="s">
        <v>4393</v>
      </c>
      <c r="E387" s="76" t="s">
        <v>6477</v>
      </c>
      <c r="F387" s="71" t="s">
        <v>6511</v>
      </c>
      <c r="G387" s="77">
        <v>38.401891999999997</v>
      </c>
      <c r="H387" s="77">
        <v>27.113942999999999</v>
      </c>
      <c r="I387" s="76" t="s">
        <v>4395</v>
      </c>
      <c r="J387" s="78">
        <v>60</v>
      </c>
      <c r="K387" s="76" t="s">
        <v>4396</v>
      </c>
      <c r="L387" s="76"/>
      <c r="M387" s="79">
        <v>46229</v>
      </c>
      <c r="N387" s="76" t="s">
        <v>6512</v>
      </c>
      <c r="O387" s="80" t="s">
        <v>4398</v>
      </c>
      <c r="P387" s="16">
        <v>0.9</v>
      </c>
      <c r="Q387" s="16" t="s">
        <v>224</v>
      </c>
      <c r="R387" s="16">
        <v>3.4</v>
      </c>
      <c r="S387" s="16" t="s">
        <v>1294</v>
      </c>
      <c r="T387" s="16" t="s">
        <v>6513</v>
      </c>
      <c r="U387" s="16" t="s">
        <v>274</v>
      </c>
      <c r="V387" s="16">
        <v>0.5</v>
      </c>
      <c r="W387" s="16" t="s">
        <v>6514</v>
      </c>
      <c r="X387" s="16" t="s">
        <v>160</v>
      </c>
      <c r="Y387" s="16">
        <v>0.9</v>
      </c>
      <c r="Z387" s="16" t="s">
        <v>6513</v>
      </c>
      <c r="AA387" s="16" t="s">
        <v>208</v>
      </c>
      <c r="AB387" s="16">
        <v>1.1000000000000001</v>
      </c>
      <c r="AC387" s="16" t="s">
        <v>6515</v>
      </c>
    </row>
    <row r="388" spans="1:29" ht="30" customHeight="1" x14ac:dyDescent="0.25">
      <c r="A388" s="76" t="s">
        <v>798</v>
      </c>
      <c r="B388" s="76" t="s">
        <v>227</v>
      </c>
      <c r="C388" s="76" t="s">
        <v>228</v>
      </c>
      <c r="D388" s="76" t="s">
        <v>4393</v>
      </c>
      <c r="E388" s="76" t="s">
        <v>6477</v>
      </c>
      <c r="F388" s="71" t="s">
        <v>6516</v>
      </c>
      <c r="G388" s="77">
        <v>38.391100000000002</v>
      </c>
      <c r="H388" s="77">
        <v>27.077473000000001</v>
      </c>
      <c r="I388" s="76" t="s">
        <v>4395</v>
      </c>
      <c r="J388" s="78">
        <v>60</v>
      </c>
      <c r="K388" s="76" t="s">
        <v>4396</v>
      </c>
      <c r="L388" s="76"/>
      <c r="M388" s="79">
        <v>46229</v>
      </c>
      <c r="N388" s="76" t="s">
        <v>6517</v>
      </c>
      <c r="O388" s="80" t="s">
        <v>4398</v>
      </c>
      <c r="P388" s="16">
        <v>4</v>
      </c>
      <c r="Q388" s="16" t="s">
        <v>268</v>
      </c>
      <c r="R388" s="16">
        <v>2.9</v>
      </c>
      <c r="S388" s="16" t="s">
        <v>1294</v>
      </c>
      <c r="T388" s="16" t="s">
        <v>6518</v>
      </c>
      <c r="U388" s="16" t="s">
        <v>234</v>
      </c>
      <c r="V388" s="16">
        <v>0.5</v>
      </c>
      <c r="W388" s="16" t="s">
        <v>6519</v>
      </c>
      <c r="X388" s="16" t="s">
        <v>196</v>
      </c>
      <c r="Y388" s="16">
        <v>1.8</v>
      </c>
      <c r="Z388" s="16" t="s">
        <v>6520</v>
      </c>
      <c r="AA388" s="16" t="s">
        <v>154</v>
      </c>
      <c r="AB388" s="16">
        <v>1.9</v>
      </c>
      <c r="AC388" s="16" t="s">
        <v>6521</v>
      </c>
    </row>
    <row r="389" spans="1:29" ht="30" customHeight="1" x14ac:dyDescent="0.25">
      <c r="A389" s="76" t="s">
        <v>800</v>
      </c>
      <c r="B389" s="76" t="s">
        <v>153</v>
      </c>
      <c r="C389" s="76" t="s">
        <v>154</v>
      </c>
      <c r="D389" s="76" t="s">
        <v>4393</v>
      </c>
      <c r="E389" s="76" t="s">
        <v>6522</v>
      </c>
      <c r="F389" s="71" t="s">
        <v>6523</v>
      </c>
      <c r="G389" s="77">
        <v>38.387251999999997</v>
      </c>
      <c r="H389" s="77">
        <v>27.109404999999999</v>
      </c>
      <c r="I389" s="76" t="s">
        <v>4395</v>
      </c>
      <c r="J389" s="78">
        <v>60</v>
      </c>
      <c r="K389" s="76" t="s">
        <v>4396</v>
      </c>
      <c r="L389" s="76"/>
      <c r="M389" s="79">
        <v>46229</v>
      </c>
      <c r="N389" s="76" t="s">
        <v>6524</v>
      </c>
      <c r="O389" s="80" t="s">
        <v>4398</v>
      </c>
      <c r="P389" s="16">
        <v>2</v>
      </c>
      <c r="Q389" s="16" t="s">
        <v>226</v>
      </c>
      <c r="R389" s="16">
        <v>7.2</v>
      </c>
      <c r="S389" s="16" t="s">
        <v>1294</v>
      </c>
      <c r="T389" s="16" t="s">
        <v>6525</v>
      </c>
      <c r="U389" s="16" t="s">
        <v>129</v>
      </c>
      <c r="V389" s="16">
        <v>0.9</v>
      </c>
      <c r="W389" s="16" t="s">
        <v>6526</v>
      </c>
      <c r="X389" s="16" t="s">
        <v>169</v>
      </c>
      <c r="Y389" s="16">
        <v>1.4</v>
      </c>
      <c r="Z389" s="16" t="s">
        <v>6527</v>
      </c>
      <c r="AA389" s="16" t="s">
        <v>160</v>
      </c>
      <c r="AB389" s="16">
        <v>1.6</v>
      </c>
      <c r="AC389" s="16" t="s">
        <v>6528</v>
      </c>
    </row>
    <row r="390" spans="1:29" ht="30" customHeight="1" x14ac:dyDescent="0.25">
      <c r="A390" s="76" t="s">
        <v>801</v>
      </c>
      <c r="B390" s="76" t="s">
        <v>153</v>
      </c>
      <c r="C390" s="76" t="s">
        <v>154</v>
      </c>
      <c r="D390" s="76" t="s">
        <v>4393</v>
      </c>
      <c r="E390" s="76" t="s">
        <v>6522</v>
      </c>
      <c r="F390" s="71" t="s">
        <v>6529</v>
      </c>
      <c r="G390" s="77">
        <v>38.389226999999998</v>
      </c>
      <c r="H390" s="77">
        <v>27.102484</v>
      </c>
      <c r="I390" s="76" t="s">
        <v>4395</v>
      </c>
      <c r="J390" s="78">
        <v>60</v>
      </c>
      <c r="K390" s="76" t="s">
        <v>4396</v>
      </c>
      <c r="L390" s="76"/>
      <c r="M390" s="79">
        <v>46229</v>
      </c>
      <c r="N390" s="76" t="s">
        <v>6530</v>
      </c>
      <c r="O390" s="80" t="s">
        <v>4398</v>
      </c>
      <c r="P390" s="16">
        <v>2.2000000000000002</v>
      </c>
      <c r="Q390" s="16" t="s">
        <v>226</v>
      </c>
      <c r="R390" s="16">
        <v>8.4</v>
      </c>
      <c r="S390" s="16" t="s">
        <v>1294</v>
      </c>
      <c r="T390" s="16" t="s">
        <v>6531</v>
      </c>
      <c r="U390" s="16" t="s">
        <v>129</v>
      </c>
      <c r="V390" s="16">
        <v>0.6</v>
      </c>
      <c r="W390" s="16" t="s">
        <v>6532</v>
      </c>
      <c r="X390" s="16" t="s">
        <v>208</v>
      </c>
      <c r="Y390" s="16">
        <v>1.4</v>
      </c>
      <c r="Z390" s="16" t="s">
        <v>6533</v>
      </c>
      <c r="AA390" s="16" t="s">
        <v>196</v>
      </c>
      <c r="AB390" s="16">
        <v>1.6</v>
      </c>
      <c r="AC390" s="16" t="s">
        <v>6534</v>
      </c>
    </row>
    <row r="391" spans="1:29" ht="30" customHeight="1" x14ac:dyDescent="0.25">
      <c r="A391" s="76" t="s">
        <v>802</v>
      </c>
      <c r="B391" s="76" t="s">
        <v>153</v>
      </c>
      <c r="C391" s="76" t="s">
        <v>154</v>
      </c>
      <c r="D391" s="76" t="s">
        <v>4393</v>
      </c>
      <c r="E391" s="76" t="s">
        <v>6522</v>
      </c>
      <c r="F391" s="71" t="s">
        <v>6535</v>
      </c>
      <c r="G391" s="77">
        <v>38.383358999999999</v>
      </c>
      <c r="H391" s="77">
        <v>27.055997999999999</v>
      </c>
      <c r="I391" s="76" t="s">
        <v>4395</v>
      </c>
      <c r="J391" s="78">
        <v>60</v>
      </c>
      <c r="K391" s="76" t="s">
        <v>4396</v>
      </c>
      <c r="L391" s="76"/>
      <c r="M391" s="79">
        <v>46229</v>
      </c>
      <c r="N391" s="76" t="s">
        <v>6536</v>
      </c>
      <c r="O391" s="80" t="s">
        <v>4398</v>
      </c>
      <c r="P391" s="16">
        <v>5.9</v>
      </c>
      <c r="Q391" s="16" t="s">
        <v>226</v>
      </c>
      <c r="R391" s="16">
        <v>7.3</v>
      </c>
      <c r="S391" s="16" t="s">
        <v>1294</v>
      </c>
      <c r="T391" s="16" t="s">
        <v>6537</v>
      </c>
      <c r="U391" s="16" t="s">
        <v>154</v>
      </c>
      <c r="V391" s="16">
        <v>0.2</v>
      </c>
      <c r="W391" s="16" t="s">
        <v>6538</v>
      </c>
      <c r="X391" s="16" t="s">
        <v>234</v>
      </c>
      <c r="Y391" s="16">
        <v>2.1</v>
      </c>
      <c r="Z391" s="16" t="s">
        <v>6539</v>
      </c>
      <c r="AA391" s="16" t="s">
        <v>196</v>
      </c>
      <c r="AB391" s="16">
        <v>3.8</v>
      </c>
      <c r="AC391" s="16" t="s">
        <v>6540</v>
      </c>
    </row>
    <row r="392" spans="1:29" ht="30" customHeight="1" x14ac:dyDescent="0.25">
      <c r="A392" s="76" t="s">
        <v>803</v>
      </c>
      <c r="B392" s="76" t="s">
        <v>153</v>
      </c>
      <c r="C392" s="76" t="s">
        <v>154</v>
      </c>
      <c r="D392" s="76" t="s">
        <v>4393</v>
      </c>
      <c r="E392" s="76" t="s">
        <v>6522</v>
      </c>
      <c r="F392" s="71" t="s">
        <v>6541</v>
      </c>
      <c r="G392" s="77">
        <v>38.385165999999998</v>
      </c>
      <c r="H392" s="77">
        <v>27.173833999999999</v>
      </c>
      <c r="I392" s="76" t="s">
        <v>4395</v>
      </c>
      <c r="J392" s="78">
        <v>60</v>
      </c>
      <c r="K392" s="76" t="s">
        <v>4396</v>
      </c>
      <c r="L392" s="76"/>
      <c r="M392" s="79">
        <v>46229</v>
      </c>
      <c r="N392" s="76" t="s">
        <v>6542</v>
      </c>
      <c r="O392" s="80" t="s">
        <v>4398</v>
      </c>
      <c r="P392" s="16">
        <v>5.2</v>
      </c>
      <c r="Q392" s="16" t="s">
        <v>226</v>
      </c>
      <c r="R392" s="16">
        <v>8.6</v>
      </c>
      <c r="S392" s="16" t="s">
        <v>1294</v>
      </c>
      <c r="T392" s="16" t="s">
        <v>6543</v>
      </c>
      <c r="U392" s="16" t="s">
        <v>193</v>
      </c>
      <c r="V392" s="16">
        <v>2</v>
      </c>
      <c r="W392" s="16" t="s">
        <v>6544</v>
      </c>
      <c r="X392" s="16" t="s">
        <v>280</v>
      </c>
      <c r="Y392" s="16">
        <v>2.1</v>
      </c>
      <c r="Z392" s="16" t="s">
        <v>6545</v>
      </c>
      <c r="AA392" s="16" t="s">
        <v>277</v>
      </c>
      <c r="AB392" s="16">
        <v>2.2000000000000002</v>
      </c>
      <c r="AC392" s="16" t="s">
        <v>6546</v>
      </c>
    </row>
    <row r="393" spans="1:29" ht="30" customHeight="1" x14ac:dyDescent="0.25">
      <c r="A393" s="76" t="s">
        <v>804</v>
      </c>
      <c r="B393" s="76" t="s">
        <v>153</v>
      </c>
      <c r="C393" s="76" t="s">
        <v>154</v>
      </c>
      <c r="D393" s="76" t="s">
        <v>4393</v>
      </c>
      <c r="E393" s="76" t="s">
        <v>6522</v>
      </c>
      <c r="F393" s="71" t="s">
        <v>6547</v>
      </c>
      <c r="G393" s="77">
        <v>38.389603999999999</v>
      </c>
      <c r="H393" s="77">
        <v>27.003522</v>
      </c>
      <c r="I393" s="76" t="s">
        <v>4395</v>
      </c>
      <c r="J393" s="78">
        <v>60</v>
      </c>
      <c r="K393" s="76" t="s">
        <v>4396</v>
      </c>
      <c r="L393" s="76"/>
      <c r="M393" s="79">
        <v>46229</v>
      </c>
      <c r="N393" s="76" t="s">
        <v>6548</v>
      </c>
      <c r="O393" s="80" t="s">
        <v>4398</v>
      </c>
      <c r="P393" s="16">
        <v>10.199999999999999</v>
      </c>
      <c r="Q393" s="16" t="s">
        <v>226</v>
      </c>
      <c r="R393" s="16">
        <v>9.8000000000000007</v>
      </c>
      <c r="S393" s="16" t="s">
        <v>1294</v>
      </c>
      <c r="T393" s="16" t="s">
        <v>6549</v>
      </c>
      <c r="U393" s="16" t="s">
        <v>228</v>
      </c>
      <c r="V393" s="16">
        <v>0.4</v>
      </c>
      <c r="W393" s="16" t="s">
        <v>6550</v>
      </c>
      <c r="X393" s="16" t="s">
        <v>154</v>
      </c>
      <c r="Y393" s="16">
        <v>4.7</v>
      </c>
      <c r="Z393" s="16" t="s">
        <v>6551</v>
      </c>
      <c r="AA393" s="16" t="s">
        <v>234</v>
      </c>
      <c r="AB393" s="16">
        <v>6.3</v>
      </c>
      <c r="AC393" s="16" t="s">
        <v>6552</v>
      </c>
    </row>
    <row r="394" spans="1:29" ht="30" customHeight="1" x14ac:dyDescent="0.25">
      <c r="A394" s="76" t="s">
        <v>807</v>
      </c>
      <c r="B394" s="76" t="s">
        <v>153</v>
      </c>
      <c r="C394" s="76" t="s">
        <v>154</v>
      </c>
      <c r="D394" s="76" t="s">
        <v>4393</v>
      </c>
      <c r="E394" s="76" t="s">
        <v>6522</v>
      </c>
      <c r="F394" s="71">
        <v>0</v>
      </c>
      <c r="G394" s="77">
        <v>38.369999999999997</v>
      </c>
      <c r="H394" s="77">
        <v>27.306000000000001</v>
      </c>
      <c r="I394" s="76" t="s">
        <v>4395</v>
      </c>
      <c r="J394" s="78">
        <v>60</v>
      </c>
      <c r="K394" s="76" t="s">
        <v>4396</v>
      </c>
      <c r="L394" s="76"/>
      <c r="M394" s="79">
        <v>46229</v>
      </c>
      <c r="N394" s="76" t="s">
        <v>4397</v>
      </c>
      <c r="O394" s="80" t="s">
        <v>4398</v>
      </c>
      <c r="P394" s="16">
        <v>16.7</v>
      </c>
      <c r="Q394" s="16" t="s">
        <v>226</v>
      </c>
      <c r="R394" s="16">
        <v>7.8</v>
      </c>
      <c r="S394" s="16" t="s">
        <v>1294</v>
      </c>
      <c r="T394" s="16" t="s">
        <v>6553</v>
      </c>
      <c r="U394" s="16" t="s">
        <v>226</v>
      </c>
      <c r="V394" s="16">
        <v>7.8</v>
      </c>
      <c r="W394" s="16" t="s">
        <v>6554</v>
      </c>
      <c r="X394" s="16" t="s">
        <v>258</v>
      </c>
      <c r="Y394" s="16">
        <v>11.3</v>
      </c>
      <c r="Z394" s="16" t="s">
        <v>6555</v>
      </c>
      <c r="AA394" s="16" t="s">
        <v>263</v>
      </c>
      <c r="AB394" s="16">
        <v>12.2</v>
      </c>
      <c r="AC394" s="16" t="s">
        <v>6556</v>
      </c>
    </row>
    <row r="395" spans="1:29" ht="30" customHeight="1" x14ac:dyDescent="0.25">
      <c r="A395" s="76" t="s">
        <v>808</v>
      </c>
      <c r="B395" s="76" t="s">
        <v>153</v>
      </c>
      <c r="C395" s="76" t="s">
        <v>154</v>
      </c>
      <c r="D395" s="76" t="s">
        <v>4393</v>
      </c>
      <c r="E395" s="76" t="s">
        <v>6522</v>
      </c>
      <c r="F395" s="71">
        <v>0</v>
      </c>
      <c r="G395" s="77">
        <v>38.378999999999998</v>
      </c>
      <c r="H395" s="77">
        <v>27.288</v>
      </c>
      <c r="I395" s="76" t="s">
        <v>4395</v>
      </c>
      <c r="J395" s="78">
        <v>60</v>
      </c>
      <c r="K395" s="76" t="s">
        <v>4396</v>
      </c>
      <c r="L395" s="76"/>
      <c r="M395" s="79">
        <v>46229</v>
      </c>
      <c r="N395" s="76" t="s">
        <v>4397</v>
      </c>
      <c r="O395" s="80" t="s">
        <v>4398</v>
      </c>
      <c r="P395" s="16">
        <v>15</v>
      </c>
      <c r="Q395" s="16" t="s">
        <v>226</v>
      </c>
      <c r="R395" s="16">
        <v>7.4</v>
      </c>
      <c r="S395" s="16" t="s">
        <v>1294</v>
      </c>
      <c r="T395" s="16" t="s">
        <v>6557</v>
      </c>
      <c r="U395" s="16" t="s">
        <v>226</v>
      </c>
      <c r="V395" s="16">
        <v>7.4</v>
      </c>
      <c r="W395" s="16" t="s">
        <v>6558</v>
      </c>
      <c r="X395" s="16" t="s">
        <v>258</v>
      </c>
      <c r="Y395" s="16">
        <v>9.5</v>
      </c>
      <c r="Z395" s="16" t="s">
        <v>6559</v>
      </c>
      <c r="AA395" s="16" t="s">
        <v>263</v>
      </c>
      <c r="AB395" s="16">
        <v>10.4</v>
      </c>
      <c r="AC395" s="16" t="s">
        <v>6560</v>
      </c>
    </row>
    <row r="396" spans="1:29" ht="30" customHeight="1" x14ac:dyDescent="0.25">
      <c r="A396" s="76" t="s">
        <v>809</v>
      </c>
      <c r="B396" s="76" t="s">
        <v>153</v>
      </c>
      <c r="C396" s="76" t="s">
        <v>154</v>
      </c>
      <c r="D396" s="76" t="s">
        <v>4393</v>
      </c>
      <c r="E396" s="76" t="s">
        <v>6522</v>
      </c>
      <c r="F396" s="71">
        <v>0</v>
      </c>
      <c r="G396" s="77">
        <v>38.363999999999997</v>
      </c>
      <c r="H396" s="77">
        <v>27.303999999999998</v>
      </c>
      <c r="I396" s="76" t="s">
        <v>4395</v>
      </c>
      <c r="J396" s="78">
        <v>60</v>
      </c>
      <c r="K396" s="76" t="s">
        <v>4396</v>
      </c>
      <c r="L396" s="76"/>
      <c r="M396" s="79">
        <v>46229</v>
      </c>
      <c r="N396" s="76" t="s">
        <v>4397</v>
      </c>
      <c r="O396" s="80" t="s">
        <v>4398</v>
      </c>
      <c r="P396" s="16">
        <v>16.7</v>
      </c>
      <c r="Q396" s="16" t="s">
        <v>226</v>
      </c>
      <c r="R396" s="16">
        <v>8.5</v>
      </c>
      <c r="S396" s="16" t="s">
        <v>1294</v>
      </c>
      <c r="T396" s="16" t="s">
        <v>6561</v>
      </c>
      <c r="U396" s="16" t="s">
        <v>226</v>
      </c>
      <c r="V396" s="16">
        <v>8.5</v>
      </c>
      <c r="W396" s="16" t="s">
        <v>6562</v>
      </c>
      <c r="X396" s="16" t="s">
        <v>258</v>
      </c>
      <c r="Y396" s="16">
        <v>11.7</v>
      </c>
      <c r="Z396" s="16" t="s">
        <v>6563</v>
      </c>
      <c r="AA396" s="16" t="s">
        <v>263</v>
      </c>
      <c r="AB396" s="16">
        <v>12.5</v>
      </c>
      <c r="AC396" s="16" t="s">
        <v>6564</v>
      </c>
    </row>
    <row r="397" spans="1:29" ht="30" customHeight="1" x14ac:dyDescent="0.25">
      <c r="A397" s="76" t="s">
        <v>810</v>
      </c>
      <c r="B397" s="76" t="s">
        <v>153</v>
      </c>
      <c r="C397" s="76" t="s">
        <v>154</v>
      </c>
      <c r="D397" s="76" t="s">
        <v>4393</v>
      </c>
      <c r="E397" s="76" t="s">
        <v>6522</v>
      </c>
      <c r="F397" s="71" t="s">
        <v>6565</v>
      </c>
      <c r="G397" s="77">
        <v>38.381563</v>
      </c>
      <c r="H397" s="77">
        <v>27.058938999999999</v>
      </c>
      <c r="I397" s="76" t="s">
        <v>4395</v>
      </c>
      <c r="J397" s="78">
        <v>60</v>
      </c>
      <c r="K397" s="76" t="s">
        <v>4396</v>
      </c>
      <c r="L397" s="76"/>
      <c r="M397" s="79">
        <v>46229</v>
      </c>
      <c r="N397" s="76" t="s">
        <v>6566</v>
      </c>
      <c r="O397" s="80" t="s">
        <v>4398</v>
      </c>
      <c r="P397" s="16">
        <v>5.8</v>
      </c>
      <c r="Q397" s="16" t="s">
        <v>226</v>
      </c>
      <c r="R397" s="16">
        <v>8.6999999999999993</v>
      </c>
      <c r="S397" s="16" t="s">
        <v>1294</v>
      </c>
      <c r="T397" s="16" t="s">
        <v>6567</v>
      </c>
      <c r="U397" s="16" t="s">
        <v>154</v>
      </c>
      <c r="V397" s="16">
        <v>0.4</v>
      </c>
      <c r="W397" s="16" t="s">
        <v>6568</v>
      </c>
      <c r="X397" s="16" t="s">
        <v>234</v>
      </c>
      <c r="Y397" s="16">
        <v>2.1</v>
      </c>
      <c r="Z397" s="16" t="s">
        <v>6569</v>
      </c>
      <c r="AA397" s="16" t="s">
        <v>196</v>
      </c>
      <c r="AB397" s="16">
        <v>3.7</v>
      </c>
      <c r="AC397" s="16" t="s">
        <v>6570</v>
      </c>
    </row>
    <row r="398" spans="1:29" ht="30" customHeight="1" x14ac:dyDescent="0.25">
      <c r="A398" s="76" t="s">
        <v>811</v>
      </c>
      <c r="B398" s="76" t="s">
        <v>153</v>
      </c>
      <c r="C398" s="76" t="s">
        <v>154</v>
      </c>
      <c r="D398" s="76" t="s">
        <v>4393</v>
      </c>
      <c r="E398" s="76" t="s">
        <v>6522</v>
      </c>
      <c r="F398" s="71" t="s">
        <v>6571</v>
      </c>
      <c r="G398" s="77">
        <v>38.399627000000002</v>
      </c>
      <c r="H398" s="77">
        <v>27.125516000000001</v>
      </c>
      <c r="I398" s="76" t="s">
        <v>4395</v>
      </c>
      <c r="J398" s="78">
        <v>60</v>
      </c>
      <c r="K398" s="76" t="s">
        <v>4396</v>
      </c>
      <c r="L398" s="76"/>
      <c r="M398" s="79">
        <v>46229</v>
      </c>
      <c r="N398" s="76" t="s">
        <v>6572</v>
      </c>
      <c r="O398" s="80" t="s">
        <v>4398</v>
      </c>
      <c r="P398" s="16">
        <v>0.7</v>
      </c>
      <c r="Q398" s="16" t="s">
        <v>226</v>
      </c>
      <c r="R398" s="16">
        <v>7.5</v>
      </c>
      <c r="S398" s="16" t="s">
        <v>1294</v>
      </c>
      <c r="T398" s="16" t="s">
        <v>6573</v>
      </c>
      <c r="U398" s="16" t="s">
        <v>160</v>
      </c>
      <c r="V398" s="16">
        <v>0.4</v>
      </c>
      <c r="W398" s="16" t="s">
        <v>6574</v>
      </c>
      <c r="X398" s="16" t="s">
        <v>274</v>
      </c>
      <c r="Y398" s="16">
        <v>0.7</v>
      </c>
      <c r="Z398" s="16" t="s">
        <v>6573</v>
      </c>
      <c r="AA398" s="16" t="s">
        <v>255</v>
      </c>
      <c r="AB398" s="16">
        <v>1.6</v>
      </c>
      <c r="AC398" s="16" t="s">
        <v>6575</v>
      </c>
    </row>
    <row r="399" spans="1:29" ht="30" customHeight="1" x14ac:dyDescent="0.25">
      <c r="A399" s="76" t="s">
        <v>814</v>
      </c>
      <c r="B399" s="76" t="s">
        <v>153</v>
      </c>
      <c r="C399" s="76" t="s">
        <v>154</v>
      </c>
      <c r="D399" s="76" t="s">
        <v>4393</v>
      </c>
      <c r="E399" s="76" t="s">
        <v>6522</v>
      </c>
      <c r="F399" s="71">
        <v>0</v>
      </c>
      <c r="G399" s="77">
        <v>38.380000000000003</v>
      </c>
      <c r="H399" s="77">
        <v>27.288</v>
      </c>
      <c r="I399" s="76" t="s">
        <v>4395</v>
      </c>
      <c r="J399" s="78">
        <v>60</v>
      </c>
      <c r="K399" s="76" t="s">
        <v>4396</v>
      </c>
      <c r="L399" s="76"/>
      <c r="M399" s="79">
        <v>46229</v>
      </c>
      <c r="N399" s="76" t="s">
        <v>4397</v>
      </c>
      <c r="O399" s="80" t="s">
        <v>4398</v>
      </c>
      <c r="P399" s="16">
        <v>15</v>
      </c>
      <c r="Q399" s="16" t="s">
        <v>226</v>
      </c>
      <c r="R399" s="16">
        <v>7.3</v>
      </c>
      <c r="S399" s="16" t="s">
        <v>1294</v>
      </c>
      <c r="T399" s="16" t="s">
        <v>6576</v>
      </c>
      <c r="U399" s="16" t="s">
        <v>226</v>
      </c>
      <c r="V399" s="16">
        <v>7.3</v>
      </c>
      <c r="W399" s="16" t="s">
        <v>6577</v>
      </c>
      <c r="X399" s="16" t="s">
        <v>258</v>
      </c>
      <c r="Y399" s="16">
        <v>9.4</v>
      </c>
      <c r="Z399" s="16" t="s">
        <v>6578</v>
      </c>
      <c r="AA399" s="16" t="s">
        <v>263</v>
      </c>
      <c r="AB399" s="16">
        <v>10.3</v>
      </c>
      <c r="AC399" s="16" t="s">
        <v>6579</v>
      </c>
    </row>
    <row r="400" spans="1:29" ht="30" customHeight="1" x14ac:dyDescent="0.25">
      <c r="A400" s="76" t="s">
        <v>815</v>
      </c>
      <c r="B400" s="76" t="s">
        <v>153</v>
      </c>
      <c r="C400" s="76" t="s">
        <v>154</v>
      </c>
      <c r="D400" s="76" t="s">
        <v>4393</v>
      </c>
      <c r="E400" s="76" t="s">
        <v>6522</v>
      </c>
      <c r="F400" s="71" t="s">
        <v>6580</v>
      </c>
      <c r="G400" s="77">
        <v>38.386403999999999</v>
      </c>
      <c r="H400" s="77">
        <v>27.060635000000001</v>
      </c>
      <c r="I400" s="76" t="s">
        <v>4395</v>
      </c>
      <c r="J400" s="78">
        <v>60</v>
      </c>
      <c r="K400" s="76" t="s">
        <v>4396</v>
      </c>
      <c r="L400" s="76"/>
      <c r="M400" s="79">
        <v>46229</v>
      </c>
      <c r="N400" s="76" t="s">
        <v>6581</v>
      </c>
      <c r="O400" s="80" t="s">
        <v>4398</v>
      </c>
      <c r="P400" s="16">
        <v>5.4</v>
      </c>
      <c r="Q400" s="16" t="s">
        <v>226</v>
      </c>
      <c r="R400" s="16">
        <v>8.6</v>
      </c>
      <c r="S400" s="16" t="s">
        <v>1294</v>
      </c>
      <c r="T400" s="16" t="s">
        <v>6582</v>
      </c>
      <c r="U400" s="16" t="s">
        <v>154</v>
      </c>
      <c r="V400" s="16">
        <v>0.3</v>
      </c>
      <c r="W400" s="16" t="s">
        <v>6583</v>
      </c>
      <c r="X400" s="16" t="s">
        <v>234</v>
      </c>
      <c r="Y400" s="16">
        <v>1.6</v>
      </c>
      <c r="Z400" s="16" t="s">
        <v>6584</v>
      </c>
      <c r="AA400" s="16" t="s">
        <v>196</v>
      </c>
      <c r="AB400" s="16">
        <v>3.3</v>
      </c>
      <c r="AC400" s="16" t="s">
        <v>6585</v>
      </c>
    </row>
    <row r="401" spans="1:29" ht="30" customHeight="1" x14ac:dyDescent="0.25">
      <c r="A401" s="76" t="s">
        <v>816</v>
      </c>
      <c r="B401" s="76" t="s">
        <v>153</v>
      </c>
      <c r="C401" s="76" t="s">
        <v>154</v>
      </c>
      <c r="D401" s="76" t="s">
        <v>4393</v>
      </c>
      <c r="E401" s="76" t="s">
        <v>6522</v>
      </c>
      <c r="F401" s="71" t="s">
        <v>6586</v>
      </c>
      <c r="G401" s="77">
        <v>38.368203999999999</v>
      </c>
      <c r="H401" s="77">
        <v>27.118755</v>
      </c>
      <c r="I401" s="76" t="s">
        <v>4395</v>
      </c>
      <c r="J401" s="78">
        <v>60</v>
      </c>
      <c r="K401" s="76" t="s">
        <v>4396</v>
      </c>
      <c r="L401" s="76"/>
      <c r="M401" s="79">
        <v>46229</v>
      </c>
      <c r="N401" s="76" t="s">
        <v>6587</v>
      </c>
      <c r="O401" s="80" t="s">
        <v>4398</v>
      </c>
      <c r="P401" s="16">
        <v>3.9</v>
      </c>
      <c r="Q401" s="16" t="s">
        <v>226</v>
      </c>
      <c r="R401" s="16">
        <v>10.1</v>
      </c>
      <c r="S401" s="16" t="s">
        <v>1294</v>
      </c>
      <c r="T401" s="16" t="s">
        <v>6588</v>
      </c>
      <c r="U401" s="16" t="s">
        <v>169</v>
      </c>
      <c r="V401" s="16">
        <v>1.2</v>
      </c>
      <c r="W401" s="16" t="s">
        <v>6589</v>
      </c>
      <c r="X401" s="16" t="s">
        <v>902</v>
      </c>
      <c r="Y401" s="16">
        <v>2.8</v>
      </c>
      <c r="Z401" s="16" t="s">
        <v>6590</v>
      </c>
      <c r="AA401" s="16" t="s">
        <v>129</v>
      </c>
      <c r="AB401" s="16">
        <v>3.1</v>
      </c>
      <c r="AC401" s="16" t="s">
        <v>6591</v>
      </c>
    </row>
    <row r="402" spans="1:29" ht="30" customHeight="1" x14ac:dyDescent="0.25">
      <c r="A402" s="76" t="s">
        <v>817</v>
      </c>
      <c r="B402" s="76" t="s">
        <v>153</v>
      </c>
      <c r="C402" s="76" t="s">
        <v>154</v>
      </c>
      <c r="D402" s="76" t="s">
        <v>4393</v>
      </c>
      <c r="E402" s="76" t="s">
        <v>6522</v>
      </c>
      <c r="F402" s="71" t="s">
        <v>6592</v>
      </c>
      <c r="G402" s="77">
        <v>38.387075000000003</v>
      </c>
      <c r="H402" s="77">
        <v>27.014261999999999</v>
      </c>
      <c r="I402" s="76" t="s">
        <v>4395</v>
      </c>
      <c r="J402" s="78">
        <v>60</v>
      </c>
      <c r="K402" s="76" t="s">
        <v>4396</v>
      </c>
      <c r="L402" s="76"/>
      <c r="M402" s="79">
        <v>46229</v>
      </c>
      <c r="N402" s="76" t="s">
        <v>6593</v>
      </c>
      <c r="O402" s="80" t="s">
        <v>4398</v>
      </c>
      <c r="P402" s="16">
        <v>9.3000000000000007</v>
      </c>
      <c r="Q402" s="16" t="s">
        <v>226</v>
      </c>
      <c r="R402" s="16">
        <v>8.1</v>
      </c>
      <c r="S402" s="16" t="s">
        <v>1294</v>
      </c>
      <c r="T402" s="16" t="s">
        <v>6594</v>
      </c>
      <c r="U402" s="16" t="s">
        <v>228</v>
      </c>
      <c r="V402" s="16">
        <v>1</v>
      </c>
      <c r="W402" s="16" t="s">
        <v>6595</v>
      </c>
      <c r="X402" s="16" t="s">
        <v>154</v>
      </c>
      <c r="Y402" s="16">
        <v>3.8</v>
      </c>
      <c r="Z402" s="16" t="s">
        <v>6596</v>
      </c>
      <c r="AA402" s="16" t="s">
        <v>234</v>
      </c>
      <c r="AB402" s="16">
        <v>5.4</v>
      </c>
      <c r="AC402" s="16" t="s">
        <v>6597</v>
      </c>
    </row>
    <row r="403" spans="1:29" ht="30" customHeight="1" x14ac:dyDescent="0.25">
      <c r="A403" s="76" t="s">
        <v>819</v>
      </c>
      <c r="B403" s="76" t="s">
        <v>153</v>
      </c>
      <c r="C403" s="76" t="s">
        <v>154</v>
      </c>
      <c r="D403" s="76" t="s">
        <v>4393</v>
      </c>
      <c r="E403" s="76" t="s">
        <v>6522</v>
      </c>
      <c r="F403" s="71" t="s">
        <v>6598</v>
      </c>
      <c r="G403" s="77">
        <v>38.382423000000003</v>
      </c>
      <c r="H403" s="77">
        <v>27.058419000000001</v>
      </c>
      <c r="I403" s="76" t="s">
        <v>4395</v>
      </c>
      <c r="J403" s="78">
        <v>60</v>
      </c>
      <c r="K403" s="76" t="s">
        <v>4396</v>
      </c>
      <c r="L403" s="76"/>
      <c r="M403" s="79">
        <v>46229</v>
      </c>
      <c r="N403" s="76" t="s">
        <v>6599</v>
      </c>
      <c r="O403" s="80" t="s">
        <v>4398</v>
      </c>
      <c r="P403" s="16">
        <v>5.8</v>
      </c>
      <c r="Q403" s="16" t="s">
        <v>226</v>
      </c>
      <c r="R403" s="16">
        <v>10.3</v>
      </c>
      <c r="S403" s="16" t="s">
        <v>1294</v>
      </c>
      <c r="T403" s="16" t="s">
        <v>6600</v>
      </c>
      <c r="U403" s="16" t="s">
        <v>154</v>
      </c>
      <c r="V403" s="16">
        <v>0.3</v>
      </c>
      <c r="W403" s="16" t="s">
        <v>6601</v>
      </c>
      <c r="X403" s="16" t="s">
        <v>234</v>
      </c>
      <c r="Y403" s="16">
        <v>2</v>
      </c>
      <c r="Z403" s="16" t="s">
        <v>6602</v>
      </c>
      <c r="AA403" s="16" t="s">
        <v>196</v>
      </c>
      <c r="AB403" s="16">
        <v>3.7</v>
      </c>
      <c r="AC403" s="16" t="s">
        <v>6603</v>
      </c>
    </row>
    <row r="404" spans="1:29" ht="30" customHeight="1" x14ac:dyDescent="0.25">
      <c r="A404" s="76" t="s">
        <v>820</v>
      </c>
      <c r="B404" s="76" t="s">
        <v>153</v>
      </c>
      <c r="C404" s="76" t="s">
        <v>154</v>
      </c>
      <c r="D404" s="76" t="s">
        <v>4393</v>
      </c>
      <c r="E404" s="76" t="s">
        <v>6522</v>
      </c>
      <c r="F404" s="71">
        <v>0</v>
      </c>
      <c r="G404" s="77">
        <v>38.366</v>
      </c>
      <c r="H404" s="77">
        <v>27.303999999999998</v>
      </c>
      <c r="I404" s="76" t="s">
        <v>4395</v>
      </c>
      <c r="J404" s="78">
        <v>60</v>
      </c>
      <c r="K404" s="76" t="s">
        <v>4396</v>
      </c>
      <c r="L404" s="76"/>
      <c r="M404" s="79">
        <v>46229</v>
      </c>
      <c r="N404" s="76" t="s">
        <v>4397</v>
      </c>
      <c r="O404" s="80" t="s">
        <v>4398</v>
      </c>
      <c r="P404" s="16">
        <v>16.7</v>
      </c>
      <c r="Q404" s="16" t="s">
        <v>226</v>
      </c>
      <c r="R404" s="16">
        <v>8.3000000000000007</v>
      </c>
      <c r="S404" s="16" t="s">
        <v>1294</v>
      </c>
      <c r="T404" s="16" t="s">
        <v>6604</v>
      </c>
      <c r="U404" s="16" t="s">
        <v>226</v>
      </c>
      <c r="V404" s="16">
        <v>8.3000000000000007</v>
      </c>
      <c r="W404" s="16" t="s">
        <v>6605</v>
      </c>
      <c r="X404" s="16" t="s">
        <v>258</v>
      </c>
      <c r="Y404" s="16">
        <v>11.5</v>
      </c>
      <c r="Z404" s="16" t="s">
        <v>6606</v>
      </c>
      <c r="AA404" s="16" t="s">
        <v>263</v>
      </c>
      <c r="AB404" s="16">
        <v>12.4</v>
      </c>
      <c r="AC404" s="16" t="s">
        <v>6607</v>
      </c>
    </row>
    <row r="405" spans="1:29" ht="30" customHeight="1" x14ac:dyDescent="0.25">
      <c r="A405" s="76" t="s">
        <v>821</v>
      </c>
      <c r="B405" s="76" t="s">
        <v>153</v>
      </c>
      <c r="C405" s="76" t="s">
        <v>154</v>
      </c>
      <c r="D405" s="76" t="s">
        <v>4393</v>
      </c>
      <c r="E405" s="76" t="s">
        <v>6522</v>
      </c>
      <c r="F405" s="71" t="s">
        <v>6608</v>
      </c>
      <c r="G405" s="77">
        <v>38.385410999999998</v>
      </c>
      <c r="H405" s="77">
        <v>27.056519999999999</v>
      </c>
      <c r="I405" s="76" t="s">
        <v>4395</v>
      </c>
      <c r="J405" s="78">
        <v>60</v>
      </c>
      <c r="K405" s="76" t="s">
        <v>4396</v>
      </c>
      <c r="L405" s="76"/>
      <c r="M405" s="79">
        <v>46229</v>
      </c>
      <c r="N405" s="76" t="s">
        <v>6609</v>
      </c>
      <c r="O405" s="80" t="s">
        <v>4398</v>
      </c>
      <c r="P405" s="16">
        <v>5.8</v>
      </c>
      <c r="Q405" s="16" t="s">
        <v>226</v>
      </c>
      <c r="R405" s="16">
        <v>10.1</v>
      </c>
      <c r="S405" s="16" t="s">
        <v>1294</v>
      </c>
      <c r="T405" s="16" t="s">
        <v>6610</v>
      </c>
      <c r="U405" s="16" t="s">
        <v>154</v>
      </c>
      <c r="V405" s="16">
        <v>0.1</v>
      </c>
      <c r="W405" s="16" t="s">
        <v>6611</v>
      </c>
      <c r="X405" s="16" t="s">
        <v>234</v>
      </c>
      <c r="Y405" s="16">
        <v>1.9</v>
      </c>
      <c r="Z405" s="16" t="s">
        <v>6612</v>
      </c>
      <c r="AA405" s="16" t="s">
        <v>196</v>
      </c>
      <c r="AB405" s="16">
        <v>3.7</v>
      </c>
      <c r="AC405" s="16" t="s">
        <v>6613</v>
      </c>
    </row>
    <row r="406" spans="1:29" ht="30" customHeight="1" x14ac:dyDescent="0.25">
      <c r="A406" s="76" t="s">
        <v>822</v>
      </c>
      <c r="B406" s="76" t="s">
        <v>153</v>
      </c>
      <c r="C406" s="76" t="s">
        <v>154</v>
      </c>
      <c r="D406" s="76" t="s">
        <v>4393</v>
      </c>
      <c r="E406" s="76" t="s">
        <v>6522</v>
      </c>
      <c r="F406" s="71">
        <v>0</v>
      </c>
      <c r="G406" s="77">
        <v>38.366999999999997</v>
      </c>
      <c r="H406" s="77">
        <v>27.303999999999998</v>
      </c>
      <c r="I406" s="76" t="s">
        <v>4395</v>
      </c>
      <c r="J406" s="78">
        <v>60</v>
      </c>
      <c r="K406" s="76" t="s">
        <v>4396</v>
      </c>
      <c r="L406" s="76"/>
      <c r="M406" s="79">
        <v>46229</v>
      </c>
      <c r="N406" s="76" t="s">
        <v>4397</v>
      </c>
      <c r="O406" s="80" t="s">
        <v>4398</v>
      </c>
      <c r="P406" s="16">
        <v>16.600000000000001</v>
      </c>
      <c r="Q406" s="16" t="s">
        <v>226</v>
      </c>
      <c r="R406" s="16">
        <v>8.1999999999999993</v>
      </c>
      <c r="S406" s="16" t="s">
        <v>1294</v>
      </c>
      <c r="T406" s="16" t="s">
        <v>6614</v>
      </c>
      <c r="U406" s="16" t="s">
        <v>226</v>
      </c>
      <c r="V406" s="16">
        <v>8.1999999999999993</v>
      </c>
      <c r="W406" s="16" t="s">
        <v>6615</v>
      </c>
      <c r="X406" s="16" t="s">
        <v>258</v>
      </c>
      <c r="Y406" s="16">
        <v>11.4</v>
      </c>
      <c r="Z406" s="16" t="s">
        <v>6616</v>
      </c>
      <c r="AA406" s="16" t="s">
        <v>263</v>
      </c>
      <c r="AB406" s="16">
        <v>12.3</v>
      </c>
      <c r="AC406" s="16" t="s">
        <v>6617</v>
      </c>
    </row>
    <row r="407" spans="1:29" ht="30" customHeight="1" x14ac:dyDescent="0.25">
      <c r="A407" s="76" t="s">
        <v>823</v>
      </c>
      <c r="B407" s="76" t="s">
        <v>168</v>
      </c>
      <c r="C407" s="76" t="s">
        <v>169</v>
      </c>
      <c r="D407" s="76" t="s">
        <v>4393</v>
      </c>
      <c r="E407" s="76" t="s">
        <v>6618</v>
      </c>
      <c r="F407" s="71" t="s">
        <v>6619</v>
      </c>
      <c r="G407" s="77">
        <v>37.055700999999999</v>
      </c>
      <c r="H407" s="77">
        <v>28.324206</v>
      </c>
      <c r="I407" s="76" t="s">
        <v>4395</v>
      </c>
      <c r="J407" s="78">
        <v>60</v>
      </c>
      <c r="K407" s="76" t="s">
        <v>4396</v>
      </c>
      <c r="L407" s="76"/>
      <c r="M407" s="79">
        <v>46229</v>
      </c>
      <c r="N407" s="76" t="s">
        <v>6620</v>
      </c>
      <c r="O407" s="80" t="s">
        <v>4398</v>
      </c>
      <c r="P407" s="16">
        <v>183.4</v>
      </c>
      <c r="Q407" s="16" t="s">
        <v>169</v>
      </c>
      <c r="R407" s="16">
        <v>1.9</v>
      </c>
      <c r="S407" s="16" t="s">
        <v>1294</v>
      </c>
      <c r="T407" s="16" t="s">
        <v>6621</v>
      </c>
      <c r="U407" s="16" t="s">
        <v>139</v>
      </c>
      <c r="V407" s="16">
        <v>96.7</v>
      </c>
      <c r="W407" s="16" t="s">
        <v>6622</v>
      </c>
      <c r="X407" s="16" t="s">
        <v>142</v>
      </c>
      <c r="Y407" s="16">
        <v>96.9</v>
      </c>
      <c r="Z407" s="16" t="s">
        <v>6623</v>
      </c>
      <c r="AA407" s="16" t="s">
        <v>133</v>
      </c>
      <c r="AB407" s="16">
        <v>97.6</v>
      </c>
      <c r="AC407" s="16" t="s">
        <v>6624</v>
      </c>
    </row>
    <row r="408" spans="1:29" ht="30" customHeight="1" x14ac:dyDescent="0.25">
      <c r="A408" s="76" t="s">
        <v>824</v>
      </c>
      <c r="B408" s="76" t="s">
        <v>168</v>
      </c>
      <c r="C408" s="76" t="s">
        <v>169</v>
      </c>
      <c r="D408" s="76" t="s">
        <v>4393</v>
      </c>
      <c r="E408" s="76" t="s">
        <v>6618</v>
      </c>
      <c r="F408" s="71" t="s">
        <v>6625</v>
      </c>
      <c r="G408" s="77">
        <v>38.396003</v>
      </c>
      <c r="H408" s="77">
        <v>27.119447000000001</v>
      </c>
      <c r="I408" s="76" t="s">
        <v>4395</v>
      </c>
      <c r="J408" s="78">
        <v>60</v>
      </c>
      <c r="K408" s="76" t="s">
        <v>4396</v>
      </c>
      <c r="L408" s="76"/>
      <c r="M408" s="79">
        <v>46229</v>
      </c>
      <c r="N408" s="76" t="s">
        <v>6626</v>
      </c>
      <c r="O408" s="80" t="s">
        <v>4398</v>
      </c>
      <c r="P408" s="16">
        <v>1.3</v>
      </c>
      <c r="Q408" s="16" t="s">
        <v>284</v>
      </c>
      <c r="R408" s="16">
        <v>0.5</v>
      </c>
      <c r="S408" s="16" t="s">
        <v>1294</v>
      </c>
      <c r="T408" s="16" t="s">
        <v>6627</v>
      </c>
      <c r="U408" s="16" t="s">
        <v>160</v>
      </c>
      <c r="V408" s="16">
        <v>0.3</v>
      </c>
      <c r="W408" s="16" t="s">
        <v>6628</v>
      </c>
      <c r="X408" s="16" t="s">
        <v>274</v>
      </c>
      <c r="Y408" s="16">
        <v>0.9</v>
      </c>
      <c r="Z408" s="16" t="s">
        <v>6629</v>
      </c>
      <c r="AA408" s="16" t="s">
        <v>129</v>
      </c>
      <c r="AB408" s="16">
        <v>1.3</v>
      </c>
      <c r="AC408" s="16" t="s">
        <v>6627</v>
      </c>
    </row>
    <row r="409" spans="1:29" ht="30" customHeight="1" x14ac:dyDescent="0.25">
      <c r="A409" s="76" t="s">
        <v>825</v>
      </c>
      <c r="B409" s="76" t="s">
        <v>168</v>
      </c>
      <c r="C409" s="76" t="s">
        <v>169</v>
      </c>
      <c r="D409" s="76" t="s">
        <v>4393</v>
      </c>
      <c r="E409" s="76" t="s">
        <v>6618</v>
      </c>
      <c r="F409" s="71" t="s">
        <v>6630</v>
      </c>
      <c r="G409" s="77">
        <v>38.360779999999998</v>
      </c>
      <c r="H409" s="77">
        <v>27.120449000000001</v>
      </c>
      <c r="I409" s="76" t="s">
        <v>4395</v>
      </c>
      <c r="J409" s="78">
        <v>60</v>
      </c>
      <c r="K409" s="76" t="s">
        <v>4396</v>
      </c>
      <c r="L409" s="76"/>
      <c r="M409" s="79">
        <v>46229</v>
      </c>
      <c r="N409" s="76" t="s">
        <v>6631</v>
      </c>
      <c r="O409" s="80" t="s">
        <v>4398</v>
      </c>
      <c r="P409" s="16">
        <v>4</v>
      </c>
      <c r="Q409" s="16" t="s">
        <v>160</v>
      </c>
      <c r="R409" s="16">
        <v>0.6</v>
      </c>
      <c r="S409" s="16" t="s">
        <v>1294</v>
      </c>
      <c r="T409" s="16" t="s">
        <v>6632</v>
      </c>
      <c r="U409" s="16" t="s">
        <v>169</v>
      </c>
      <c r="V409" s="16">
        <v>1.9</v>
      </c>
      <c r="W409" s="16" t="s">
        <v>6633</v>
      </c>
      <c r="X409" s="16" t="s">
        <v>902</v>
      </c>
      <c r="Y409" s="16">
        <v>3</v>
      </c>
      <c r="Z409" s="16" t="s">
        <v>6634</v>
      </c>
      <c r="AA409" s="16" t="s">
        <v>193</v>
      </c>
      <c r="AB409" s="16">
        <v>3.6</v>
      </c>
      <c r="AC409" s="16" t="s">
        <v>6635</v>
      </c>
    </row>
    <row r="410" spans="1:29" ht="30" customHeight="1" x14ac:dyDescent="0.25">
      <c r="A410" s="76" t="s">
        <v>826</v>
      </c>
      <c r="B410" s="76" t="s">
        <v>168</v>
      </c>
      <c r="C410" s="76" t="s">
        <v>169</v>
      </c>
      <c r="D410" s="76" t="s">
        <v>4393</v>
      </c>
      <c r="E410" s="76" t="s">
        <v>6618</v>
      </c>
      <c r="F410" s="71" t="s">
        <v>6636</v>
      </c>
      <c r="G410" s="77">
        <v>38.374209</v>
      </c>
      <c r="H410" s="77">
        <v>27.108981</v>
      </c>
      <c r="I410" s="76" t="s">
        <v>4395</v>
      </c>
      <c r="J410" s="78">
        <v>60</v>
      </c>
      <c r="K410" s="76" t="s">
        <v>4396</v>
      </c>
      <c r="L410" s="76"/>
      <c r="M410" s="79">
        <v>46229</v>
      </c>
      <c r="N410" s="76" t="s">
        <v>6637</v>
      </c>
      <c r="O410" s="80" t="s">
        <v>4398</v>
      </c>
      <c r="P410" s="16">
        <v>2.2999999999999998</v>
      </c>
      <c r="Q410" s="16" t="s">
        <v>280</v>
      </c>
      <c r="R410" s="16">
        <v>0.9</v>
      </c>
      <c r="S410" s="16" t="s">
        <v>1294</v>
      </c>
      <c r="T410" s="16" t="s">
        <v>6638</v>
      </c>
      <c r="U410" s="16" t="s">
        <v>169</v>
      </c>
      <c r="V410" s="16">
        <v>0.1</v>
      </c>
      <c r="W410" s="16" t="s">
        <v>6639</v>
      </c>
      <c r="X410" s="16" t="s">
        <v>129</v>
      </c>
      <c r="Y410" s="16">
        <v>2.2999999999999998</v>
      </c>
      <c r="Z410" s="16" t="s">
        <v>6638</v>
      </c>
      <c r="AA410" s="16" t="s">
        <v>160</v>
      </c>
      <c r="AB410" s="16">
        <v>2.8</v>
      </c>
      <c r="AC410" s="16" t="s">
        <v>6640</v>
      </c>
    </row>
    <row r="411" spans="1:29" ht="30" customHeight="1" x14ac:dyDescent="0.25">
      <c r="A411" s="76" t="s">
        <v>827</v>
      </c>
      <c r="B411" s="76" t="s">
        <v>168</v>
      </c>
      <c r="C411" s="76" t="s">
        <v>169</v>
      </c>
      <c r="D411" s="76" t="s">
        <v>4393</v>
      </c>
      <c r="E411" s="76" t="s">
        <v>6618</v>
      </c>
      <c r="F411" s="71">
        <v>0</v>
      </c>
      <c r="G411" s="77">
        <v>38.402000000000001</v>
      </c>
      <c r="H411" s="77">
        <v>27.126000000000001</v>
      </c>
      <c r="I411" s="76" t="s">
        <v>4395</v>
      </c>
      <c r="J411" s="78">
        <v>60</v>
      </c>
      <c r="K411" s="76" t="s">
        <v>4396</v>
      </c>
      <c r="L411" s="76"/>
      <c r="M411" s="79">
        <v>46229</v>
      </c>
      <c r="N411" s="76" t="s">
        <v>4397</v>
      </c>
      <c r="O411" s="80" t="s">
        <v>4398</v>
      </c>
      <c r="P411" s="16">
        <v>2</v>
      </c>
      <c r="Q411" s="16" t="s">
        <v>160</v>
      </c>
      <c r="R411" s="16">
        <v>0.6</v>
      </c>
      <c r="S411" s="16" t="s">
        <v>1294</v>
      </c>
      <c r="T411" s="16" t="s">
        <v>6641</v>
      </c>
      <c r="U411" s="16" t="s">
        <v>160</v>
      </c>
      <c r="V411" s="16">
        <v>0.6</v>
      </c>
      <c r="W411" s="16" t="s">
        <v>6642</v>
      </c>
      <c r="X411" s="16" t="s">
        <v>274</v>
      </c>
      <c r="Y411" s="16">
        <v>0.6</v>
      </c>
      <c r="Z411" s="16" t="s">
        <v>6643</v>
      </c>
      <c r="AA411" s="16" t="s">
        <v>255</v>
      </c>
      <c r="AB411" s="16">
        <v>1.4</v>
      </c>
      <c r="AC411" s="16" t="s">
        <v>6644</v>
      </c>
    </row>
    <row r="412" spans="1:29" ht="30" customHeight="1" x14ac:dyDescent="0.25">
      <c r="A412" s="76" t="s">
        <v>828</v>
      </c>
      <c r="B412" s="76" t="s">
        <v>168</v>
      </c>
      <c r="C412" s="76" t="s">
        <v>169</v>
      </c>
      <c r="D412" s="76" t="s">
        <v>4393</v>
      </c>
      <c r="E412" s="76" t="s">
        <v>6618</v>
      </c>
      <c r="F412" s="71">
        <v>0</v>
      </c>
      <c r="G412" s="77">
        <v>38.387</v>
      </c>
      <c r="H412" s="77">
        <v>27.141999999999999</v>
      </c>
      <c r="I412" s="76" t="s">
        <v>4395</v>
      </c>
      <c r="J412" s="78">
        <v>60</v>
      </c>
      <c r="K412" s="76" t="s">
        <v>4396</v>
      </c>
      <c r="L412" s="76"/>
      <c r="M412" s="79">
        <v>46229</v>
      </c>
      <c r="N412" s="76" t="s">
        <v>4397</v>
      </c>
      <c r="O412" s="80" t="s">
        <v>4398</v>
      </c>
      <c r="P412" s="16">
        <v>3.3</v>
      </c>
      <c r="Q412" s="16" t="s">
        <v>280</v>
      </c>
      <c r="R412" s="16">
        <v>0.9</v>
      </c>
      <c r="S412" s="16" t="s">
        <v>1294</v>
      </c>
      <c r="T412" s="16" t="s">
        <v>6645</v>
      </c>
      <c r="U412" s="16" t="s">
        <v>280</v>
      </c>
      <c r="V412" s="16">
        <v>0.9</v>
      </c>
      <c r="W412" s="16" t="s">
        <v>6646</v>
      </c>
      <c r="X412" s="16" t="s">
        <v>284</v>
      </c>
      <c r="Y412" s="16">
        <v>1</v>
      </c>
      <c r="Z412" s="16" t="s">
        <v>6647</v>
      </c>
      <c r="AA412" s="16" t="s">
        <v>902</v>
      </c>
      <c r="AB412" s="16">
        <v>1.7</v>
      </c>
      <c r="AC412" s="16" t="s">
        <v>6648</v>
      </c>
    </row>
    <row r="413" spans="1:29" ht="30" customHeight="1" x14ac:dyDescent="0.25">
      <c r="A413" s="76" t="s">
        <v>6649</v>
      </c>
      <c r="B413" s="76" t="s">
        <v>168</v>
      </c>
      <c r="C413" s="76" t="s">
        <v>169</v>
      </c>
      <c r="D413" s="76" t="s">
        <v>4393</v>
      </c>
      <c r="E413" s="76" t="s">
        <v>6618</v>
      </c>
      <c r="F413" s="71" t="s">
        <v>6650</v>
      </c>
      <c r="G413" s="77">
        <v>38.361593999999997</v>
      </c>
      <c r="H413" s="77">
        <v>27.101665000000001</v>
      </c>
      <c r="I413" s="76" t="s">
        <v>4395</v>
      </c>
      <c r="J413" s="78">
        <v>60</v>
      </c>
      <c r="K413" s="76" t="s">
        <v>4396</v>
      </c>
      <c r="L413" s="76"/>
      <c r="M413" s="79">
        <v>46229</v>
      </c>
      <c r="N413" s="76" t="s">
        <v>6651</v>
      </c>
      <c r="O413" s="80" t="s">
        <v>4398</v>
      </c>
      <c r="P413" s="16">
        <v>3.6</v>
      </c>
      <c r="Q413" s="16" t="s">
        <v>160</v>
      </c>
      <c r="R413" s="16">
        <v>0.5</v>
      </c>
      <c r="S413" s="16" t="s">
        <v>1294</v>
      </c>
      <c r="T413" s="16" t="s">
        <v>6652</v>
      </c>
      <c r="U413" s="16" t="s">
        <v>169</v>
      </c>
      <c r="V413" s="16">
        <v>1.5</v>
      </c>
      <c r="W413" s="16" t="s">
        <v>6653</v>
      </c>
      <c r="X413" s="16" t="s">
        <v>129</v>
      </c>
      <c r="Y413" s="16">
        <v>3.6</v>
      </c>
      <c r="Z413" s="16" t="s">
        <v>6652</v>
      </c>
      <c r="AA413" s="16" t="s">
        <v>184</v>
      </c>
      <c r="AB413" s="16">
        <v>4</v>
      </c>
      <c r="AC413" s="16" t="s">
        <v>6654</v>
      </c>
    </row>
    <row r="414" spans="1:29" ht="30" customHeight="1" x14ac:dyDescent="0.25">
      <c r="A414" s="76" t="s">
        <v>829</v>
      </c>
      <c r="B414" s="76" t="s">
        <v>168</v>
      </c>
      <c r="C414" s="76" t="s">
        <v>169</v>
      </c>
      <c r="D414" s="76" t="s">
        <v>4393</v>
      </c>
      <c r="E414" s="76" t="s">
        <v>6618</v>
      </c>
      <c r="F414" s="71" t="s">
        <v>6655</v>
      </c>
      <c r="G414" s="77">
        <v>38.401077000000001</v>
      </c>
      <c r="H414" s="77">
        <v>27.098576999999999</v>
      </c>
      <c r="I414" s="76" t="s">
        <v>4395</v>
      </c>
      <c r="J414" s="78">
        <v>60</v>
      </c>
      <c r="K414" s="76" t="s">
        <v>4396</v>
      </c>
      <c r="L414" s="76"/>
      <c r="M414" s="79">
        <v>46229</v>
      </c>
      <c r="N414" s="76" t="s">
        <v>6656</v>
      </c>
      <c r="O414" s="80" t="s">
        <v>4398</v>
      </c>
      <c r="P414" s="16">
        <v>0.9</v>
      </c>
      <c r="Q414" s="16" t="s">
        <v>280</v>
      </c>
      <c r="R414" s="16">
        <v>1</v>
      </c>
      <c r="S414" s="16" t="s">
        <v>1294</v>
      </c>
      <c r="T414" s="16" t="s">
        <v>6657</v>
      </c>
      <c r="U414" s="16" t="s">
        <v>208</v>
      </c>
      <c r="V414" s="16">
        <v>0.2</v>
      </c>
      <c r="W414" s="16" t="s">
        <v>6658</v>
      </c>
      <c r="X414" s="16" t="s">
        <v>196</v>
      </c>
      <c r="Y414" s="16">
        <v>0.5</v>
      </c>
      <c r="Z414" s="16" t="s">
        <v>6659</v>
      </c>
      <c r="AA414" s="16" t="s">
        <v>129</v>
      </c>
      <c r="AB414" s="16">
        <v>0.9</v>
      </c>
      <c r="AC414" s="16" t="s">
        <v>6657</v>
      </c>
    </row>
    <row r="415" spans="1:29" ht="30" customHeight="1" x14ac:dyDescent="0.25">
      <c r="A415" s="76" t="s">
        <v>830</v>
      </c>
      <c r="B415" s="76" t="s">
        <v>168</v>
      </c>
      <c r="C415" s="76" t="s">
        <v>169</v>
      </c>
      <c r="D415" s="76" t="s">
        <v>4393</v>
      </c>
      <c r="E415" s="76" t="s">
        <v>6618</v>
      </c>
      <c r="F415" s="71">
        <v>0</v>
      </c>
      <c r="G415" s="77">
        <v>38.4</v>
      </c>
      <c r="H415" s="77">
        <v>27.126000000000001</v>
      </c>
      <c r="I415" s="76" t="s">
        <v>4395</v>
      </c>
      <c r="J415" s="78">
        <v>60</v>
      </c>
      <c r="K415" s="76" t="s">
        <v>4396</v>
      </c>
      <c r="L415" s="76"/>
      <c r="M415" s="79">
        <v>46229</v>
      </c>
      <c r="N415" s="76" t="s">
        <v>4397</v>
      </c>
      <c r="O415" s="80" t="s">
        <v>4398</v>
      </c>
      <c r="P415" s="16">
        <v>1.9</v>
      </c>
      <c r="Q415" s="16" t="s">
        <v>160</v>
      </c>
      <c r="R415" s="16">
        <v>0.4</v>
      </c>
      <c r="S415" s="16" t="s">
        <v>1294</v>
      </c>
      <c r="T415" s="16" t="s">
        <v>6660</v>
      </c>
      <c r="U415" s="16" t="s">
        <v>160</v>
      </c>
      <c r="V415" s="16">
        <v>0.4</v>
      </c>
      <c r="W415" s="16" t="s">
        <v>6661</v>
      </c>
      <c r="X415" s="16" t="s">
        <v>274</v>
      </c>
      <c r="Y415" s="16">
        <v>0.7</v>
      </c>
      <c r="Z415" s="16" t="s">
        <v>6662</v>
      </c>
      <c r="AA415" s="16" t="s">
        <v>255</v>
      </c>
      <c r="AB415" s="16">
        <v>1.6</v>
      </c>
      <c r="AC415" s="16" t="s">
        <v>6663</v>
      </c>
    </row>
    <row r="416" spans="1:29" ht="30" customHeight="1" x14ac:dyDescent="0.25">
      <c r="A416" s="76" t="s">
        <v>831</v>
      </c>
      <c r="B416" s="76" t="s">
        <v>168</v>
      </c>
      <c r="C416" s="76" t="s">
        <v>169</v>
      </c>
      <c r="D416" s="76" t="s">
        <v>4393</v>
      </c>
      <c r="E416" s="76" t="s">
        <v>6618</v>
      </c>
      <c r="F416" s="71" t="s">
        <v>6664</v>
      </c>
      <c r="G416" s="77">
        <v>38.368138000000002</v>
      </c>
      <c r="H416" s="77">
        <v>27.097048000000001</v>
      </c>
      <c r="I416" s="76" t="s">
        <v>4395</v>
      </c>
      <c r="J416" s="78">
        <v>60</v>
      </c>
      <c r="K416" s="76" t="s">
        <v>4396</v>
      </c>
      <c r="L416" s="76"/>
      <c r="M416" s="79">
        <v>46229</v>
      </c>
      <c r="N416" s="76" t="s">
        <v>6665</v>
      </c>
      <c r="O416" s="80" t="s">
        <v>4398</v>
      </c>
      <c r="P416" s="16">
        <v>3</v>
      </c>
      <c r="Q416" s="16" t="s">
        <v>280</v>
      </c>
      <c r="R416" s="16">
        <v>1.1000000000000001</v>
      </c>
      <c r="S416" s="16" t="s">
        <v>1294</v>
      </c>
      <c r="T416" s="16" t="s">
        <v>6666</v>
      </c>
      <c r="U416" s="16" t="s">
        <v>169</v>
      </c>
      <c r="V416" s="16">
        <v>1.2</v>
      </c>
      <c r="W416" s="16" t="s">
        <v>6667</v>
      </c>
      <c r="X416" s="16" t="s">
        <v>129</v>
      </c>
      <c r="Y416" s="16">
        <v>3</v>
      </c>
      <c r="Z416" s="16" t="s">
        <v>6666</v>
      </c>
      <c r="AA416" s="16" t="s">
        <v>234</v>
      </c>
      <c r="AB416" s="16">
        <v>3.6</v>
      </c>
      <c r="AC416" s="16" t="s">
        <v>6668</v>
      </c>
    </row>
    <row r="417" spans="1:29" ht="30" customHeight="1" x14ac:dyDescent="0.25">
      <c r="A417" s="76" t="s">
        <v>832</v>
      </c>
      <c r="B417" s="76" t="s">
        <v>168</v>
      </c>
      <c r="C417" s="76" t="s">
        <v>169</v>
      </c>
      <c r="D417" s="76" t="s">
        <v>4393</v>
      </c>
      <c r="E417" s="76" t="s">
        <v>6618</v>
      </c>
      <c r="F417" s="71" t="s">
        <v>6669</v>
      </c>
      <c r="G417" s="77">
        <v>38.369432000000003</v>
      </c>
      <c r="H417" s="77">
        <v>27.104413999999998</v>
      </c>
      <c r="I417" s="76" t="s">
        <v>4395</v>
      </c>
      <c r="J417" s="78">
        <v>60</v>
      </c>
      <c r="K417" s="76" t="s">
        <v>4396</v>
      </c>
      <c r="L417" s="76"/>
      <c r="M417" s="79">
        <v>46229</v>
      </c>
      <c r="N417" s="76" t="s">
        <v>6670</v>
      </c>
      <c r="O417" s="80" t="s">
        <v>4398</v>
      </c>
      <c r="P417" s="16">
        <v>2.8</v>
      </c>
      <c r="Q417" s="16" t="s">
        <v>160</v>
      </c>
      <c r="R417" s="16">
        <v>0.4</v>
      </c>
      <c r="S417" s="16" t="s">
        <v>1294</v>
      </c>
      <c r="T417" s="16" t="s">
        <v>6671</v>
      </c>
      <c r="U417" s="16" t="s">
        <v>169</v>
      </c>
      <c r="V417" s="16">
        <v>0.6</v>
      </c>
      <c r="W417" s="16" t="s">
        <v>6672</v>
      </c>
      <c r="X417" s="16" t="s">
        <v>129</v>
      </c>
      <c r="Y417" s="16">
        <v>2.8</v>
      </c>
      <c r="Z417" s="16" t="s">
        <v>6671</v>
      </c>
      <c r="AA417" s="16" t="s">
        <v>160</v>
      </c>
      <c r="AB417" s="16">
        <v>3.5</v>
      </c>
      <c r="AC417" s="16" t="s">
        <v>6673</v>
      </c>
    </row>
    <row r="418" spans="1:29" ht="30" customHeight="1" x14ac:dyDescent="0.25">
      <c r="A418" s="76" t="s">
        <v>833</v>
      </c>
      <c r="B418" s="76" t="s">
        <v>207</v>
      </c>
      <c r="C418" s="76" t="s">
        <v>208</v>
      </c>
      <c r="D418" s="76" t="s">
        <v>4393</v>
      </c>
      <c r="E418" s="76" t="s">
        <v>6674</v>
      </c>
      <c r="F418" s="71" t="s">
        <v>6675</v>
      </c>
      <c r="G418" s="77">
        <v>38.372100000000003</v>
      </c>
      <c r="H418" s="77">
        <v>27.118058999999999</v>
      </c>
      <c r="I418" s="76" t="s">
        <v>4395</v>
      </c>
      <c r="J418" s="78">
        <v>60</v>
      </c>
      <c r="K418" s="76" t="s">
        <v>4396</v>
      </c>
      <c r="L418" s="76"/>
      <c r="M418" s="79">
        <v>46229</v>
      </c>
      <c r="N418" s="76" t="s">
        <v>6676</v>
      </c>
      <c r="O418" s="80" t="s">
        <v>4398</v>
      </c>
      <c r="P418" s="16">
        <v>2.7</v>
      </c>
      <c r="Q418" s="16" t="s">
        <v>258</v>
      </c>
      <c r="R418" s="16">
        <v>3.7</v>
      </c>
      <c r="S418" s="16" t="s">
        <v>1294</v>
      </c>
      <c r="T418" s="16" t="s">
        <v>6677</v>
      </c>
      <c r="U418" s="16" t="s">
        <v>169</v>
      </c>
      <c r="V418" s="16">
        <v>0.9</v>
      </c>
      <c r="W418" s="16" t="s">
        <v>6678</v>
      </c>
      <c r="X418" s="16" t="s">
        <v>129</v>
      </c>
      <c r="Y418" s="16">
        <v>2.7</v>
      </c>
      <c r="Z418" s="16" t="s">
        <v>6677</v>
      </c>
      <c r="AA418" s="16" t="s">
        <v>902</v>
      </c>
      <c r="AB418" s="16">
        <v>2.8</v>
      </c>
      <c r="AC418" s="16" t="s">
        <v>6679</v>
      </c>
    </row>
    <row r="419" spans="1:29" ht="30" customHeight="1" x14ac:dyDescent="0.25">
      <c r="A419" s="76" t="s">
        <v>834</v>
      </c>
      <c r="B419" s="76" t="s">
        <v>207</v>
      </c>
      <c r="C419" s="76" t="s">
        <v>208</v>
      </c>
      <c r="D419" s="76" t="s">
        <v>4393</v>
      </c>
      <c r="E419" s="76" t="s">
        <v>6674</v>
      </c>
      <c r="F419" s="71" t="s">
        <v>6680</v>
      </c>
      <c r="G419" s="77">
        <v>38.386659999999999</v>
      </c>
      <c r="H419" s="77">
        <v>27.119693000000002</v>
      </c>
      <c r="I419" s="76" t="s">
        <v>4395</v>
      </c>
      <c r="J419" s="78">
        <v>60</v>
      </c>
      <c r="K419" s="76" t="s">
        <v>4396</v>
      </c>
      <c r="L419" s="76"/>
      <c r="M419" s="79">
        <v>46229</v>
      </c>
      <c r="N419" s="76" t="s">
        <v>6681</v>
      </c>
      <c r="O419" s="80" t="s">
        <v>4398</v>
      </c>
      <c r="P419" s="16">
        <v>1.5</v>
      </c>
      <c r="Q419" s="16" t="s">
        <v>258</v>
      </c>
      <c r="R419" s="16">
        <v>3.8</v>
      </c>
      <c r="S419" s="16" t="s">
        <v>1294</v>
      </c>
      <c r="T419" s="16" t="s">
        <v>6682</v>
      </c>
      <c r="U419" s="16" t="s">
        <v>160</v>
      </c>
      <c r="V419" s="16">
        <v>1.2</v>
      </c>
      <c r="W419" s="16" t="s">
        <v>6683</v>
      </c>
      <c r="X419" s="16" t="s">
        <v>129</v>
      </c>
      <c r="Y419" s="16">
        <v>1.5</v>
      </c>
      <c r="Z419" s="16" t="s">
        <v>6682</v>
      </c>
      <c r="AA419" s="16" t="s">
        <v>169</v>
      </c>
      <c r="AB419" s="16">
        <v>1.7</v>
      </c>
      <c r="AC419" s="16" t="s">
        <v>6684</v>
      </c>
    </row>
    <row r="420" spans="1:29" ht="30" customHeight="1" x14ac:dyDescent="0.25">
      <c r="A420" s="76" t="s">
        <v>835</v>
      </c>
      <c r="B420" s="76" t="s">
        <v>207</v>
      </c>
      <c r="C420" s="76" t="s">
        <v>208</v>
      </c>
      <c r="D420" s="76" t="s">
        <v>4393</v>
      </c>
      <c r="E420" s="76" t="s">
        <v>6674</v>
      </c>
      <c r="F420" s="71" t="s">
        <v>6685</v>
      </c>
      <c r="G420" s="77">
        <v>38.389240000000001</v>
      </c>
      <c r="H420" s="77">
        <v>27.130485</v>
      </c>
      <c r="I420" s="76" t="s">
        <v>4395</v>
      </c>
      <c r="J420" s="78">
        <v>60</v>
      </c>
      <c r="K420" s="76" t="s">
        <v>4396</v>
      </c>
      <c r="L420" s="76"/>
      <c r="M420" s="79">
        <v>46229</v>
      </c>
      <c r="N420" s="76" t="s">
        <v>6686</v>
      </c>
      <c r="O420" s="80" t="s">
        <v>4398</v>
      </c>
      <c r="P420" s="16">
        <v>10.9</v>
      </c>
      <c r="Q420" s="16" t="s">
        <v>258</v>
      </c>
      <c r="R420" s="16">
        <v>3.2</v>
      </c>
      <c r="S420" s="16" t="s">
        <v>1294</v>
      </c>
      <c r="T420" s="16" t="s">
        <v>6687</v>
      </c>
      <c r="U420" s="16" t="s">
        <v>160</v>
      </c>
      <c r="V420" s="16">
        <v>1.2</v>
      </c>
      <c r="W420" s="16" t="s">
        <v>6688</v>
      </c>
      <c r="X420" s="16" t="s">
        <v>284</v>
      </c>
      <c r="Y420" s="16">
        <v>1.7</v>
      </c>
      <c r="Z420" s="16" t="s">
        <v>6689</v>
      </c>
      <c r="AA420" s="16" t="s">
        <v>280</v>
      </c>
      <c r="AB420" s="16">
        <v>1.8</v>
      </c>
      <c r="AC420" s="16" t="s">
        <v>6690</v>
      </c>
    </row>
    <row r="421" spans="1:29" ht="30" customHeight="1" x14ac:dyDescent="0.25">
      <c r="A421" s="76" t="s">
        <v>838</v>
      </c>
      <c r="B421" s="76" t="s">
        <v>207</v>
      </c>
      <c r="C421" s="76" t="s">
        <v>208</v>
      </c>
      <c r="D421" s="76" t="s">
        <v>4393</v>
      </c>
      <c r="E421" s="76" t="s">
        <v>6674</v>
      </c>
      <c r="F421" s="71" t="s">
        <v>6691</v>
      </c>
      <c r="G421" s="77">
        <v>38.391053999999997</v>
      </c>
      <c r="H421" s="77">
        <v>27.095728999999999</v>
      </c>
      <c r="I421" s="76" t="s">
        <v>4395</v>
      </c>
      <c r="J421" s="78">
        <v>60</v>
      </c>
      <c r="K421" s="76" t="s">
        <v>4396</v>
      </c>
      <c r="L421" s="76"/>
      <c r="M421" s="79">
        <v>46229</v>
      </c>
      <c r="N421" s="76" t="s">
        <v>6692</v>
      </c>
      <c r="O421" s="80" t="s">
        <v>4398</v>
      </c>
      <c r="P421" s="16">
        <v>7.8</v>
      </c>
      <c r="Q421" s="16" t="s">
        <v>258</v>
      </c>
      <c r="R421" s="16">
        <v>3.4</v>
      </c>
      <c r="S421" s="16" t="s">
        <v>1294</v>
      </c>
      <c r="T421" s="16" t="s">
        <v>6693</v>
      </c>
      <c r="U421" s="16" t="s">
        <v>129</v>
      </c>
      <c r="V421" s="16">
        <v>0.9</v>
      </c>
      <c r="W421" s="16" t="s">
        <v>6694</v>
      </c>
      <c r="X421" s="16" t="s">
        <v>196</v>
      </c>
      <c r="Y421" s="16">
        <v>1.2</v>
      </c>
      <c r="Z421" s="16" t="s">
        <v>6695</v>
      </c>
      <c r="AA421" s="16" t="s">
        <v>208</v>
      </c>
      <c r="AB421" s="16">
        <v>1.3</v>
      </c>
      <c r="AC421" s="16" t="s">
        <v>6696</v>
      </c>
    </row>
    <row r="422" spans="1:29" ht="30" customHeight="1" x14ac:dyDescent="0.25">
      <c r="A422" s="76" t="s">
        <v>6697</v>
      </c>
      <c r="B422" s="76" t="s">
        <v>207</v>
      </c>
      <c r="C422" s="76" t="s">
        <v>208</v>
      </c>
      <c r="D422" s="76" t="s">
        <v>4393</v>
      </c>
      <c r="E422" s="76" t="s">
        <v>6674</v>
      </c>
      <c r="F422" s="71" t="s">
        <v>6698</v>
      </c>
      <c r="G422" s="77">
        <v>38.366160000000001</v>
      </c>
      <c r="H422" s="77">
        <v>27.096264000000001</v>
      </c>
      <c r="I422" s="76" t="s">
        <v>4395</v>
      </c>
      <c r="J422" s="78">
        <v>60</v>
      </c>
      <c r="K422" s="76" t="s">
        <v>4396</v>
      </c>
      <c r="L422" s="76"/>
      <c r="M422" s="79">
        <v>46229</v>
      </c>
      <c r="N422" s="76" t="s">
        <v>6699</v>
      </c>
      <c r="O422" s="80" t="s">
        <v>4398</v>
      </c>
      <c r="P422" s="16">
        <v>8.4</v>
      </c>
      <c r="Q422" s="16" t="s">
        <v>258</v>
      </c>
      <c r="R422" s="16">
        <v>3</v>
      </c>
      <c r="S422" s="16" t="s">
        <v>1294</v>
      </c>
      <c r="T422" s="16" t="s">
        <v>6700</v>
      </c>
      <c r="U422" s="16" t="s">
        <v>169</v>
      </c>
      <c r="V422" s="16">
        <v>1.4</v>
      </c>
      <c r="W422" s="16" t="s">
        <v>6701</v>
      </c>
      <c r="X422" s="16" t="s">
        <v>129</v>
      </c>
      <c r="Y422" s="16">
        <v>3.2</v>
      </c>
      <c r="Z422" s="16" t="s">
        <v>6702</v>
      </c>
      <c r="AA422" s="16" t="s">
        <v>234</v>
      </c>
      <c r="AB422" s="16">
        <v>3.7</v>
      </c>
      <c r="AC422" s="16" t="s">
        <v>6703</v>
      </c>
    </row>
    <row r="423" spans="1:29" ht="30" customHeight="1" x14ac:dyDescent="0.25">
      <c r="A423" s="76" t="s">
        <v>841</v>
      </c>
      <c r="B423" s="76" t="s">
        <v>207</v>
      </c>
      <c r="C423" s="76" t="s">
        <v>208</v>
      </c>
      <c r="D423" s="76" t="s">
        <v>4393</v>
      </c>
      <c r="E423" s="76" t="s">
        <v>6674</v>
      </c>
      <c r="F423" s="71" t="s">
        <v>6704</v>
      </c>
      <c r="G423" s="77">
        <v>38.413094999999998</v>
      </c>
      <c r="H423" s="77">
        <v>27.136758</v>
      </c>
      <c r="I423" s="76" t="s">
        <v>4395</v>
      </c>
      <c r="J423" s="78">
        <v>60</v>
      </c>
      <c r="K423" s="76" t="s">
        <v>4396</v>
      </c>
      <c r="L423" s="76"/>
      <c r="M423" s="79">
        <v>46229</v>
      </c>
      <c r="N423" s="76" t="s">
        <v>6705</v>
      </c>
      <c r="O423" s="80" t="s">
        <v>4398</v>
      </c>
      <c r="P423" s="16">
        <v>11.6</v>
      </c>
      <c r="Q423" s="16" t="s">
        <v>258</v>
      </c>
      <c r="R423" s="16">
        <v>3.4</v>
      </c>
      <c r="S423" s="16" t="s">
        <v>1294</v>
      </c>
      <c r="T423" s="16" t="s">
        <v>6706</v>
      </c>
      <c r="U423" s="16" t="s">
        <v>255</v>
      </c>
      <c r="V423" s="16">
        <v>0.2</v>
      </c>
      <c r="W423" s="16" t="s">
        <v>6707</v>
      </c>
      <c r="X423" s="16" t="s">
        <v>274</v>
      </c>
      <c r="Y423" s="16">
        <v>1.9</v>
      </c>
      <c r="Z423" s="16" t="s">
        <v>6708</v>
      </c>
      <c r="AA423" s="16" t="s">
        <v>160</v>
      </c>
      <c r="AB423" s="16">
        <v>2.1</v>
      </c>
      <c r="AC423" s="16" t="s">
        <v>6709</v>
      </c>
    </row>
    <row r="424" spans="1:29" ht="30" customHeight="1" x14ac:dyDescent="0.25">
      <c r="A424" s="76" t="s">
        <v>842</v>
      </c>
      <c r="B424" s="76" t="s">
        <v>207</v>
      </c>
      <c r="C424" s="76" t="s">
        <v>208</v>
      </c>
      <c r="D424" s="76" t="s">
        <v>4393</v>
      </c>
      <c r="E424" s="76" t="s">
        <v>6674</v>
      </c>
      <c r="F424" s="71" t="s">
        <v>6710</v>
      </c>
      <c r="G424" s="77">
        <v>38.394624999999998</v>
      </c>
      <c r="H424" s="77">
        <v>27.112427</v>
      </c>
      <c r="I424" s="76" t="s">
        <v>4395</v>
      </c>
      <c r="J424" s="78">
        <v>60</v>
      </c>
      <c r="K424" s="76" t="s">
        <v>4396</v>
      </c>
      <c r="L424" s="76"/>
      <c r="M424" s="79">
        <v>46229</v>
      </c>
      <c r="N424" s="76" t="s">
        <v>6711</v>
      </c>
      <c r="O424" s="80" t="s">
        <v>4398</v>
      </c>
      <c r="P424" s="16">
        <v>9.3000000000000007</v>
      </c>
      <c r="Q424" s="16" t="s">
        <v>266</v>
      </c>
      <c r="R424" s="16">
        <v>2.1</v>
      </c>
      <c r="S424" s="16" t="s">
        <v>1294</v>
      </c>
      <c r="T424" s="16" t="s">
        <v>6712</v>
      </c>
      <c r="U424" s="16" t="s">
        <v>129</v>
      </c>
      <c r="V424" s="16">
        <v>0.6</v>
      </c>
      <c r="W424" s="16" t="s">
        <v>6713</v>
      </c>
      <c r="X424" s="16" t="s">
        <v>160</v>
      </c>
      <c r="Y424" s="16">
        <v>0.9</v>
      </c>
      <c r="Z424" s="16" t="s">
        <v>6714</v>
      </c>
      <c r="AA424" s="16" t="s">
        <v>274</v>
      </c>
      <c r="AB424" s="16">
        <v>1.2</v>
      </c>
      <c r="AC424" s="16" t="s">
        <v>6715</v>
      </c>
    </row>
    <row r="425" spans="1:29" ht="30" customHeight="1" x14ac:dyDescent="0.25">
      <c r="A425" s="76" t="s">
        <v>843</v>
      </c>
      <c r="B425" s="76" t="s">
        <v>207</v>
      </c>
      <c r="C425" s="76" t="s">
        <v>208</v>
      </c>
      <c r="D425" s="76" t="s">
        <v>4393</v>
      </c>
      <c r="E425" s="76" t="s">
        <v>6674</v>
      </c>
      <c r="F425" s="71" t="s">
        <v>6716</v>
      </c>
      <c r="G425" s="77">
        <v>38.400239999999997</v>
      </c>
      <c r="H425" s="77">
        <v>27.102672999999999</v>
      </c>
      <c r="I425" s="76" t="s">
        <v>4395</v>
      </c>
      <c r="J425" s="78">
        <v>60</v>
      </c>
      <c r="K425" s="76" t="s">
        <v>4396</v>
      </c>
      <c r="L425" s="76"/>
      <c r="M425" s="79">
        <v>46229</v>
      </c>
      <c r="N425" s="76" t="s">
        <v>6717</v>
      </c>
      <c r="O425" s="80" t="s">
        <v>4398</v>
      </c>
      <c r="P425" s="16">
        <v>8.5</v>
      </c>
      <c r="Q425" s="16" t="s">
        <v>258</v>
      </c>
      <c r="R425" s="16">
        <v>3.3</v>
      </c>
      <c r="S425" s="16" t="s">
        <v>1294</v>
      </c>
      <c r="T425" s="16" t="s">
        <v>6718</v>
      </c>
      <c r="U425" s="16" t="s">
        <v>208</v>
      </c>
      <c r="V425" s="16">
        <v>0.2</v>
      </c>
      <c r="W425" s="16" t="s">
        <v>6719</v>
      </c>
      <c r="X425" s="16" t="s">
        <v>129</v>
      </c>
      <c r="Y425" s="16">
        <v>0.7</v>
      </c>
      <c r="Z425" s="16" t="s">
        <v>6720</v>
      </c>
      <c r="AA425" s="16" t="s">
        <v>196</v>
      </c>
      <c r="AB425" s="16">
        <v>0.8</v>
      </c>
      <c r="AC425" s="16" t="s">
        <v>6721</v>
      </c>
    </row>
    <row r="426" spans="1:29" ht="30" customHeight="1" x14ac:dyDescent="0.25">
      <c r="A426" s="76" t="s">
        <v>844</v>
      </c>
      <c r="B426" s="76" t="s">
        <v>207</v>
      </c>
      <c r="C426" s="76" t="s">
        <v>208</v>
      </c>
      <c r="D426" s="76" t="s">
        <v>4393</v>
      </c>
      <c r="E426" s="76" t="s">
        <v>6674</v>
      </c>
      <c r="F426" s="71" t="s">
        <v>6722</v>
      </c>
      <c r="G426" s="77">
        <v>38.389024999999997</v>
      </c>
      <c r="H426" s="77">
        <v>27.130106000000001</v>
      </c>
      <c r="I426" s="76" t="s">
        <v>4395</v>
      </c>
      <c r="J426" s="78">
        <v>60</v>
      </c>
      <c r="K426" s="76" t="s">
        <v>4396</v>
      </c>
      <c r="L426" s="76"/>
      <c r="M426" s="79">
        <v>46229</v>
      </c>
      <c r="N426" s="76" t="s">
        <v>6723</v>
      </c>
      <c r="O426" s="80" t="s">
        <v>4398</v>
      </c>
      <c r="P426" s="16">
        <v>10.8</v>
      </c>
      <c r="Q426" s="16" t="s">
        <v>258</v>
      </c>
      <c r="R426" s="16">
        <v>2.8</v>
      </c>
      <c r="S426" s="16" t="s">
        <v>1294</v>
      </c>
      <c r="T426" s="16" t="s">
        <v>6724</v>
      </c>
      <c r="U426" s="16" t="s">
        <v>160</v>
      </c>
      <c r="V426" s="16">
        <v>1.2</v>
      </c>
      <c r="W426" s="16" t="s">
        <v>6725</v>
      </c>
      <c r="X426" s="16" t="s">
        <v>284</v>
      </c>
      <c r="Y426" s="16">
        <v>1.7</v>
      </c>
      <c r="Z426" s="16" t="s">
        <v>6726</v>
      </c>
      <c r="AA426" s="16" t="s">
        <v>280</v>
      </c>
      <c r="AB426" s="16">
        <v>1.9</v>
      </c>
      <c r="AC426" s="16" t="s">
        <v>6727</v>
      </c>
    </row>
    <row r="427" spans="1:29" ht="30" customHeight="1" x14ac:dyDescent="0.25">
      <c r="A427" s="76" t="s">
        <v>845</v>
      </c>
      <c r="B427" s="76" t="s">
        <v>276</v>
      </c>
      <c r="C427" s="76" t="s">
        <v>277</v>
      </c>
      <c r="D427" s="76" t="s">
        <v>4393</v>
      </c>
      <c r="E427" s="76" t="s">
        <v>6728</v>
      </c>
      <c r="F427" s="71" t="s">
        <v>6729</v>
      </c>
      <c r="G427" s="77">
        <v>38.399732</v>
      </c>
      <c r="H427" s="77">
        <v>27.163043999999999</v>
      </c>
      <c r="I427" s="76" t="s">
        <v>4395</v>
      </c>
      <c r="J427" s="78">
        <v>60</v>
      </c>
      <c r="K427" s="76" t="s">
        <v>4396</v>
      </c>
      <c r="L427" s="76"/>
      <c r="M427" s="79">
        <v>46229</v>
      </c>
      <c r="N427" s="76" t="s">
        <v>6730</v>
      </c>
      <c r="O427" s="80" t="s">
        <v>4398</v>
      </c>
      <c r="P427" s="16">
        <v>13.7</v>
      </c>
      <c r="Q427" s="16" t="s">
        <v>226</v>
      </c>
      <c r="R427" s="16">
        <v>6</v>
      </c>
      <c r="S427" s="16" t="s">
        <v>1294</v>
      </c>
      <c r="T427" s="16" t="s">
        <v>6731</v>
      </c>
      <c r="U427" s="16" t="s">
        <v>277</v>
      </c>
      <c r="V427" s="16">
        <v>0.7</v>
      </c>
      <c r="W427" s="16" t="s">
        <v>6732</v>
      </c>
      <c r="X427" s="16" t="s">
        <v>284</v>
      </c>
      <c r="Y427" s="16">
        <v>1.4</v>
      </c>
      <c r="Z427" s="16" t="s">
        <v>6733</v>
      </c>
      <c r="AA427" s="16" t="s">
        <v>280</v>
      </c>
      <c r="AB427" s="16">
        <v>1.4</v>
      </c>
      <c r="AC427" s="16" t="s">
        <v>6734</v>
      </c>
    </row>
    <row r="428" spans="1:29" ht="30" customHeight="1" x14ac:dyDescent="0.25">
      <c r="A428" s="76" t="s">
        <v>846</v>
      </c>
      <c r="B428" s="76" t="s">
        <v>276</v>
      </c>
      <c r="C428" s="76" t="s">
        <v>277</v>
      </c>
      <c r="D428" s="76" t="s">
        <v>4393</v>
      </c>
      <c r="E428" s="76" t="s">
        <v>6728</v>
      </c>
      <c r="F428" s="71">
        <v>0</v>
      </c>
      <c r="G428" s="77">
        <v>38.491</v>
      </c>
      <c r="H428" s="77">
        <v>27.262</v>
      </c>
      <c r="I428" s="76" t="s">
        <v>4395</v>
      </c>
      <c r="J428" s="78">
        <v>60</v>
      </c>
      <c r="K428" s="76" t="s">
        <v>4396</v>
      </c>
      <c r="L428" s="76"/>
      <c r="M428" s="79">
        <v>46229</v>
      </c>
      <c r="N428" s="76" t="s">
        <v>4397</v>
      </c>
      <c r="O428" s="80" t="s">
        <v>4398</v>
      </c>
      <c r="P428" s="16">
        <v>24.8</v>
      </c>
      <c r="Q428" s="16" t="s">
        <v>231</v>
      </c>
      <c r="R428" s="16">
        <v>6.5</v>
      </c>
      <c r="S428" s="16" t="s">
        <v>1294</v>
      </c>
      <c r="T428" s="16" t="s">
        <v>6735</v>
      </c>
      <c r="U428" s="16" t="s">
        <v>231</v>
      </c>
      <c r="V428" s="16">
        <v>6.5</v>
      </c>
      <c r="W428" s="16" t="s">
        <v>6736</v>
      </c>
      <c r="X428" s="16" t="s">
        <v>217</v>
      </c>
      <c r="Y428" s="16">
        <v>7.6</v>
      </c>
      <c r="Z428" s="16" t="s">
        <v>6737</v>
      </c>
      <c r="AA428" s="16" t="s">
        <v>258</v>
      </c>
      <c r="AB428" s="16">
        <v>7.8</v>
      </c>
      <c r="AC428" s="16" t="s">
        <v>6738</v>
      </c>
    </row>
    <row r="429" spans="1:29" ht="30" customHeight="1" x14ac:dyDescent="0.25">
      <c r="A429" s="76" t="s">
        <v>847</v>
      </c>
      <c r="B429" s="76" t="s">
        <v>276</v>
      </c>
      <c r="C429" s="76" t="s">
        <v>277</v>
      </c>
      <c r="D429" s="76" t="s">
        <v>4393</v>
      </c>
      <c r="E429" s="76" t="s">
        <v>6728</v>
      </c>
      <c r="F429" s="71" t="s">
        <v>6739</v>
      </c>
      <c r="G429" s="77">
        <v>38.415064000000001</v>
      </c>
      <c r="H429" s="77">
        <v>27.146585999999999</v>
      </c>
      <c r="I429" s="76" t="s">
        <v>4395</v>
      </c>
      <c r="J429" s="78">
        <v>60</v>
      </c>
      <c r="K429" s="76" t="s">
        <v>4396</v>
      </c>
      <c r="L429" s="76"/>
      <c r="M429" s="79">
        <v>46229</v>
      </c>
      <c r="N429" s="76" t="s">
        <v>6740</v>
      </c>
      <c r="O429" s="80" t="s">
        <v>4398</v>
      </c>
      <c r="P429" s="16">
        <v>12.5</v>
      </c>
      <c r="Q429" s="16" t="s">
        <v>231</v>
      </c>
      <c r="R429" s="16">
        <v>8.1</v>
      </c>
      <c r="S429" s="16" t="s">
        <v>1294</v>
      </c>
      <c r="T429" s="16" t="s">
        <v>6741</v>
      </c>
      <c r="U429" s="16" t="s">
        <v>255</v>
      </c>
      <c r="V429" s="16">
        <v>1</v>
      </c>
      <c r="W429" s="16" t="s">
        <v>6742</v>
      </c>
      <c r="X429" s="16" t="s">
        <v>202</v>
      </c>
      <c r="Y429" s="16">
        <v>1.9</v>
      </c>
      <c r="Z429" s="16" t="s">
        <v>6743</v>
      </c>
      <c r="AA429" s="16" t="s">
        <v>277</v>
      </c>
      <c r="AB429" s="16">
        <v>1.9</v>
      </c>
      <c r="AC429" s="16" t="s">
        <v>6744</v>
      </c>
    </row>
    <row r="430" spans="1:29" ht="30" customHeight="1" x14ac:dyDescent="0.25">
      <c r="A430" s="76" t="s">
        <v>848</v>
      </c>
      <c r="B430" s="76" t="s">
        <v>276</v>
      </c>
      <c r="C430" s="76" t="s">
        <v>277</v>
      </c>
      <c r="D430" s="76" t="s">
        <v>4393</v>
      </c>
      <c r="E430" s="76" t="s">
        <v>6728</v>
      </c>
      <c r="F430" s="71" t="s">
        <v>6745</v>
      </c>
      <c r="G430" s="77">
        <v>38.394219999999997</v>
      </c>
      <c r="H430" s="77">
        <v>27.148683999999999</v>
      </c>
      <c r="I430" s="76" t="s">
        <v>4395</v>
      </c>
      <c r="J430" s="78">
        <v>60</v>
      </c>
      <c r="K430" s="76" t="s">
        <v>4396</v>
      </c>
      <c r="L430" s="76"/>
      <c r="M430" s="79">
        <v>46229</v>
      </c>
      <c r="N430" s="76" t="s">
        <v>6746</v>
      </c>
      <c r="O430" s="80" t="s">
        <v>4398</v>
      </c>
      <c r="P430" s="16">
        <v>8</v>
      </c>
      <c r="Q430" s="16" t="s">
        <v>231</v>
      </c>
      <c r="R430" s="16">
        <v>6.2</v>
      </c>
      <c r="S430" s="16" t="s">
        <v>1294</v>
      </c>
      <c r="T430" s="16" t="s">
        <v>6747</v>
      </c>
      <c r="U430" s="16" t="s">
        <v>284</v>
      </c>
      <c r="V430" s="16">
        <v>0.1</v>
      </c>
      <c r="W430" s="16" t="s">
        <v>6748</v>
      </c>
      <c r="X430" s="16" t="s">
        <v>280</v>
      </c>
      <c r="Y430" s="16">
        <v>0.4</v>
      </c>
      <c r="Z430" s="16" t="s">
        <v>6749</v>
      </c>
      <c r="AA430" s="16" t="s">
        <v>277</v>
      </c>
      <c r="AB430" s="16">
        <v>0.8</v>
      </c>
      <c r="AC430" s="16" t="s">
        <v>6750</v>
      </c>
    </row>
    <row r="431" spans="1:29" ht="30" customHeight="1" x14ac:dyDescent="0.25">
      <c r="A431" s="76" t="s">
        <v>6751</v>
      </c>
      <c r="B431" s="76" t="s">
        <v>276</v>
      </c>
      <c r="C431" s="76" t="s">
        <v>277</v>
      </c>
      <c r="D431" s="76" t="s">
        <v>4393</v>
      </c>
      <c r="E431" s="76" t="s">
        <v>6728</v>
      </c>
      <c r="F431" s="71" t="s">
        <v>6752</v>
      </c>
      <c r="G431" s="77">
        <v>38.462057000000001</v>
      </c>
      <c r="H431" s="77">
        <v>27.121756000000001</v>
      </c>
      <c r="I431" s="76" t="s">
        <v>4395</v>
      </c>
      <c r="J431" s="78">
        <v>60</v>
      </c>
      <c r="K431" s="76" t="s">
        <v>4396</v>
      </c>
      <c r="L431" s="76"/>
      <c r="M431" s="79">
        <v>46229</v>
      </c>
      <c r="N431" s="76" t="s">
        <v>6753</v>
      </c>
      <c r="O431" s="80" t="s">
        <v>4398</v>
      </c>
      <c r="P431" s="16">
        <v>10.199999999999999</v>
      </c>
      <c r="Q431" s="16" t="s">
        <v>231</v>
      </c>
      <c r="R431" s="16">
        <v>4.8</v>
      </c>
      <c r="S431" s="16" t="s">
        <v>1294</v>
      </c>
      <c r="T431" s="16" t="s">
        <v>6754</v>
      </c>
      <c r="U431" s="16" t="s">
        <v>211</v>
      </c>
      <c r="V431" s="16">
        <v>1</v>
      </c>
      <c r="W431" s="16" t="s">
        <v>6755</v>
      </c>
      <c r="X431" s="16" t="s">
        <v>157</v>
      </c>
      <c r="Y431" s="16">
        <v>1.1000000000000001</v>
      </c>
      <c r="Z431" s="16" t="s">
        <v>6756</v>
      </c>
      <c r="AA431" s="16" t="s">
        <v>166</v>
      </c>
      <c r="AB431" s="16">
        <v>1.5</v>
      </c>
      <c r="AC431" s="16" t="s">
        <v>6757</v>
      </c>
    </row>
    <row r="432" spans="1:29" ht="30" customHeight="1" x14ac:dyDescent="0.25">
      <c r="A432" s="76" t="s">
        <v>850</v>
      </c>
      <c r="B432" s="76" t="s">
        <v>276</v>
      </c>
      <c r="C432" s="76" t="s">
        <v>277</v>
      </c>
      <c r="D432" s="76" t="s">
        <v>4393</v>
      </c>
      <c r="E432" s="76" t="s">
        <v>6728</v>
      </c>
      <c r="F432" s="71" t="s">
        <v>6758</v>
      </c>
      <c r="G432" s="77">
        <v>38.412542000000002</v>
      </c>
      <c r="H432" s="77">
        <v>27.152569</v>
      </c>
      <c r="I432" s="76" t="s">
        <v>4395</v>
      </c>
      <c r="J432" s="78">
        <v>60</v>
      </c>
      <c r="K432" s="76" t="s">
        <v>4396</v>
      </c>
      <c r="L432" s="76"/>
      <c r="M432" s="79">
        <v>46229</v>
      </c>
      <c r="N432" s="76" t="s">
        <v>6759</v>
      </c>
      <c r="O432" s="80" t="s">
        <v>4398</v>
      </c>
      <c r="P432" s="16">
        <v>8.8000000000000007</v>
      </c>
      <c r="Q432" s="16" t="s">
        <v>231</v>
      </c>
      <c r="R432" s="16">
        <v>6.6</v>
      </c>
      <c r="S432" s="16" t="s">
        <v>1294</v>
      </c>
      <c r="T432" s="16" t="s">
        <v>6760</v>
      </c>
      <c r="U432" s="16" t="s">
        <v>202</v>
      </c>
      <c r="V432" s="16">
        <v>1.3</v>
      </c>
      <c r="W432" s="16" t="s">
        <v>6761</v>
      </c>
      <c r="X432" s="16" t="s">
        <v>255</v>
      </c>
      <c r="Y432" s="16">
        <v>1.5</v>
      </c>
      <c r="Z432" s="16" t="s">
        <v>6762</v>
      </c>
      <c r="AA432" s="16" t="s">
        <v>277</v>
      </c>
      <c r="AB432" s="16">
        <v>1.5</v>
      </c>
      <c r="AC432" s="16" t="s">
        <v>6763</v>
      </c>
    </row>
    <row r="433" spans="1:29" ht="30" customHeight="1" x14ac:dyDescent="0.25">
      <c r="A433" s="76" t="s">
        <v>851</v>
      </c>
      <c r="B433" s="76" t="s">
        <v>276</v>
      </c>
      <c r="C433" s="76" t="s">
        <v>277</v>
      </c>
      <c r="D433" s="76" t="s">
        <v>4393</v>
      </c>
      <c r="E433" s="76" t="s">
        <v>6728</v>
      </c>
      <c r="F433" s="71" t="s">
        <v>6764</v>
      </c>
      <c r="G433" s="77">
        <v>38.386912000000002</v>
      </c>
      <c r="H433" s="77">
        <v>27.107061999999999</v>
      </c>
      <c r="I433" s="76" t="s">
        <v>4395</v>
      </c>
      <c r="J433" s="78">
        <v>60</v>
      </c>
      <c r="K433" s="76" t="s">
        <v>4396</v>
      </c>
      <c r="L433" s="76"/>
      <c r="M433" s="79">
        <v>46229</v>
      </c>
      <c r="N433" s="76" t="s">
        <v>6765</v>
      </c>
      <c r="O433" s="80" t="s">
        <v>4398</v>
      </c>
      <c r="P433" s="16">
        <v>4.3</v>
      </c>
      <c r="Q433" s="16" t="s">
        <v>231</v>
      </c>
      <c r="R433" s="16">
        <v>8.6</v>
      </c>
      <c r="S433" s="16" t="s">
        <v>1294</v>
      </c>
      <c r="T433" s="16" t="s">
        <v>6766</v>
      </c>
      <c r="U433" s="16" t="s">
        <v>129</v>
      </c>
      <c r="V433" s="16">
        <v>0.8</v>
      </c>
      <c r="W433" s="16" t="s">
        <v>6767</v>
      </c>
      <c r="X433" s="16" t="s">
        <v>169</v>
      </c>
      <c r="Y433" s="16">
        <v>1.4</v>
      </c>
      <c r="Z433" s="16" t="s">
        <v>6768</v>
      </c>
      <c r="AA433" s="16" t="s">
        <v>208</v>
      </c>
      <c r="AB433" s="16">
        <v>1.7</v>
      </c>
      <c r="AC433" s="16" t="s">
        <v>6769</v>
      </c>
    </row>
    <row r="434" spans="1:29" ht="30" customHeight="1" x14ac:dyDescent="0.25">
      <c r="A434" s="76" t="s">
        <v>853</v>
      </c>
      <c r="B434" s="76" t="s">
        <v>276</v>
      </c>
      <c r="C434" s="76" t="s">
        <v>277</v>
      </c>
      <c r="D434" s="76" t="s">
        <v>4393</v>
      </c>
      <c r="E434" s="76" t="s">
        <v>6728</v>
      </c>
      <c r="F434" s="71" t="s">
        <v>6770</v>
      </c>
      <c r="G434" s="77">
        <v>38.400613999999997</v>
      </c>
      <c r="H434" s="77">
        <v>27.148095000000001</v>
      </c>
      <c r="I434" s="76" t="s">
        <v>4395</v>
      </c>
      <c r="J434" s="78">
        <v>60</v>
      </c>
      <c r="K434" s="76" t="s">
        <v>4396</v>
      </c>
      <c r="L434" s="76"/>
      <c r="M434" s="79">
        <v>46229</v>
      </c>
      <c r="N434" s="76" t="s">
        <v>6771</v>
      </c>
      <c r="O434" s="80" t="s">
        <v>4398</v>
      </c>
      <c r="P434" s="16">
        <v>8.1</v>
      </c>
      <c r="Q434" s="16" t="s">
        <v>231</v>
      </c>
      <c r="R434" s="16">
        <v>6.6</v>
      </c>
      <c r="S434" s="16" t="s">
        <v>1294</v>
      </c>
      <c r="T434" s="16" t="s">
        <v>6772</v>
      </c>
      <c r="U434" s="16" t="s">
        <v>284</v>
      </c>
      <c r="V434" s="16">
        <v>0.7</v>
      </c>
      <c r="W434" s="16" t="s">
        <v>6773</v>
      </c>
      <c r="X434" s="16" t="s">
        <v>277</v>
      </c>
      <c r="Y434" s="16">
        <v>0.7</v>
      </c>
      <c r="Z434" s="16" t="s">
        <v>6774</v>
      </c>
      <c r="AA434" s="16" t="s">
        <v>280</v>
      </c>
      <c r="AB434" s="16">
        <v>1.1000000000000001</v>
      </c>
      <c r="AC434" s="16" t="s">
        <v>6775</v>
      </c>
    </row>
    <row r="435" spans="1:29" ht="30" customHeight="1" x14ac:dyDescent="0.25">
      <c r="A435" s="76" t="s">
        <v>854</v>
      </c>
      <c r="B435" s="76" t="s">
        <v>276</v>
      </c>
      <c r="C435" s="76" t="s">
        <v>277</v>
      </c>
      <c r="D435" s="76" t="s">
        <v>4393</v>
      </c>
      <c r="E435" s="76" t="s">
        <v>6728</v>
      </c>
      <c r="F435" s="71" t="s">
        <v>6776</v>
      </c>
      <c r="G435" s="77">
        <v>38.395724000000001</v>
      </c>
      <c r="H435" s="77">
        <v>27.151973999999999</v>
      </c>
      <c r="I435" s="76" t="s">
        <v>4395</v>
      </c>
      <c r="J435" s="78">
        <v>60</v>
      </c>
      <c r="K435" s="76" t="s">
        <v>4396</v>
      </c>
      <c r="L435" s="76"/>
      <c r="M435" s="79">
        <v>46229</v>
      </c>
      <c r="N435" s="76" t="s">
        <v>6777</v>
      </c>
      <c r="O435" s="80" t="s">
        <v>4398</v>
      </c>
      <c r="P435" s="16">
        <v>8.3000000000000007</v>
      </c>
      <c r="Q435" s="16" t="s">
        <v>226</v>
      </c>
      <c r="R435" s="16">
        <v>2.2000000000000002</v>
      </c>
      <c r="S435" s="16" t="s">
        <v>1294</v>
      </c>
      <c r="T435" s="16" t="s">
        <v>6778</v>
      </c>
      <c r="U435" s="16" t="s">
        <v>284</v>
      </c>
      <c r="V435" s="16">
        <v>0.3</v>
      </c>
      <c r="W435" s="16" t="s">
        <v>6779</v>
      </c>
      <c r="X435" s="16" t="s">
        <v>277</v>
      </c>
      <c r="Y435" s="16">
        <v>0.5</v>
      </c>
      <c r="Z435" s="16" t="s">
        <v>6780</v>
      </c>
      <c r="AA435" s="16" t="s">
        <v>280</v>
      </c>
      <c r="AB435" s="16">
        <v>0.5</v>
      </c>
      <c r="AC435" s="16" t="s">
        <v>6781</v>
      </c>
    </row>
    <row r="436" spans="1:29" ht="30" customHeight="1" x14ac:dyDescent="0.25">
      <c r="A436" s="76" t="s">
        <v>855</v>
      </c>
      <c r="B436" s="76" t="s">
        <v>276</v>
      </c>
      <c r="C436" s="76" t="s">
        <v>277</v>
      </c>
      <c r="D436" s="76" t="s">
        <v>4393</v>
      </c>
      <c r="E436" s="76" t="s">
        <v>6728</v>
      </c>
      <c r="F436" s="71" t="s">
        <v>6782</v>
      </c>
      <c r="G436" s="77">
        <v>38.394719000000002</v>
      </c>
      <c r="H436" s="77">
        <v>27.121755</v>
      </c>
      <c r="I436" s="76" t="s">
        <v>4395</v>
      </c>
      <c r="J436" s="78">
        <v>60</v>
      </c>
      <c r="K436" s="76" t="s">
        <v>4396</v>
      </c>
      <c r="L436" s="76"/>
      <c r="M436" s="79">
        <v>46229</v>
      </c>
      <c r="N436" s="76" t="s">
        <v>6783</v>
      </c>
      <c r="O436" s="80" t="s">
        <v>4398</v>
      </c>
      <c r="P436" s="16">
        <v>5.7</v>
      </c>
      <c r="Q436" s="16" t="s">
        <v>231</v>
      </c>
      <c r="R436" s="16">
        <v>6.7</v>
      </c>
      <c r="S436" s="16" t="s">
        <v>1294</v>
      </c>
      <c r="T436" s="16" t="s">
        <v>6784</v>
      </c>
      <c r="U436" s="16" t="s">
        <v>160</v>
      </c>
      <c r="V436" s="16">
        <v>0.3</v>
      </c>
      <c r="W436" s="16" t="s">
        <v>6785</v>
      </c>
      <c r="X436" s="16" t="s">
        <v>274</v>
      </c>
      <c r="Y436" s="16">
        <v>1</v>
      </c>
      <c r="Z436" s="16" t="s">
        <v>6786</v>
      </c>
      <c r="AA436" s="16" t="s">
        <v>129</v>
      </c>
      <c r="AB436" s="16">
        <v>1.4</v>
      </c>
      <c r="AC436" s="16" t="s">
        <v>6787</v>
      </c>
    </row>
    <row r="437" spans="1:29" ht="30" customHeight="1" x14ac:dyDescent="0.25">
      <c r="A437" s="76" t="s">
        <v>856</v>
      </c>
      <c r="B437" s="76" t="s">
        <v>276</v>
      </c>
      <c r="C437" s="76" t="s">
        <v>277</v>
      </c>
      <c r="D437" s="76" t="s">
        <v>4393</v>
      </c>
      <c r="E437" s="76" t="s">
        <v>6728</v>
      </c>
      <c r="F437" s="71">
        <v>0</v>
      </c>
      <c r="G437" s="77">
        <v>38.475999999999999</v>
      </c>
      <c r="H437" s="77">
        <v>27.248999999999999</v>
      </c>
      <c r="I437" s="76" t="s">
        <v>4395</v>
      </c>
      <c r="J437" s="78">
        <v>60</v>
      </c>
      <c r="K437" s="76" t="s">
        <v>4396</v>
      </c>
      <c r="L437" s="76"/>
      <c r="M437" s="79">
        <v>46229</v>
      </c>
      <c r="N437" s="76" t="s">
        <v>4397</v>
      </c>
      <c r="O437" s="80" t="s">
        <v>4398</v>
      </c>
      <c r="P437" s="16">
        <v>19.5</v>
      </c>
      <c r="Q437" s="16" t="s">
        <v>231</v>
      </c>
      <c r="R437" s="16">
        <v>4.9000000000000004</v>
      </c>
      <c r="S437" s="16" t="s">
        <v>1294</v>
      </c>
      <c r="T437" s="16" t="s">
        <v>6788</v>
      </c>
      <c r="U437" s="16" t="s">
        <v>231</v>
      </c>
      <c r="V437" s="16">
        <v>4.9000000000000004</v>
      </c>
      <c r="W437" s="16" t="s">
        <v>6789</v>
      </c>
      <c r="X437" s="16" t="s">
        <v>258</v>
      </c>
      <c r="Y437" s="16">
        <v>5.8</v>
      </c>
      <c r="Z437" s="16" t="s">
        <v>6790</v>
      </c>
      <c r="AA437" s="16" t="s">
        <v>217</v>
      </c>
      <c r="AB437" s="16">
        <v>6</v>
      </c>
      <c r="AC437" s="16" t="s">
        <v>6791</v>
      </c>
    </row>
    <row r="438" spans="1:29" ht="30" customHeight="1" x14ac:dyDescent="0.25">
      <c r="A438" s="76" t="s">
        <v>857</v>
      </c>
      <c r="B438" s="76" t="s">
        <v>276</v>
      </c>
      <c r="C438" s="76" t="s">
        <v>277</v>
      </c>
      <c r="D438" s="76" t="s">
        <v>4393</v>
      </c>
      <c r="E438" s="76" t="s">
        <v>6728</v>
      </c>
      <c r="F438" s="71" t="s">
        <v>6792</v>
      </c>
      <c r="G438" s="77">
        <v>38.415852000000001</v>
      </c>
      <c r="H438" s="77">
        <v>27.147552999999998</v>
      </c>
      <c r="I438" s="76" t="s">
        <v>4395</v>
      </c>
      <c r="J438" s="78">
        <v>60</v>
      </c>
      <c r="K438" s="76" t="s">
        <v>4396</v>
      </c>
      <c r="L438" s="76"/>
      <c r="M438" s="79">
        <v>46229</v>
      </c>
      <c r="N438" s="76" t="s">
        <v>6793</v>
      </c>
      <c r="O438" s="80" t="s">
        <v>4398</v>
      </c>
      <c r="P438" s="16">
        <v>8.6</v>
      </c>
      <c r="Q438" s="16" t="s">
        <v>231</v>
      </c>
      <c r="R438" s="16">
        <v>6.7</v>
      </c>
      <c r="S438" s="16" t="s">
        <v>1294</v>
      </c>
      <c r="T438" s="16" t="s">
        <v>6794</v>
      </c>
      <c r="U438" s="16" t="s">
        <v>255</v>
      </c>
      <c r="V438" s="16">
        <v>1.1000000000000001</v>
      </c>
      <c r="W438" s="16" t="s">
        <v>4968</v>
      </c>
      <c r="X438" s="16" t="s">
        <v>202</v>
      </c>
      <c r="Y438" s="16">
        <v>1.8</v>
      </c>
      <c r="Z438" s="16" t="s">
        <v>4969</v>
      </c>
      <c r="AA438" s="16" t="s">
        <v>277</v>
      </c>
      <c r="AB438" s="16">
        <v>2</v>
      </c>
      <c r="AC438" s="16" t="s">
        <v>4970</v>
      </c>
    </row>
    <row r="439" spans="1:29" ht="30" customHeight="1" x14ac:dyDescent="0.25">
      <c r="A439" s="76" t="s">
        <v>858</v>
      </c>
      <c r="B439" s="76" t="s">
        <v>254</v>
      </c>
      <c r="C439" s="76" t="s">
        <v>255</v>
      </c>
      <c r="D439" s="76" t="s">
        <v>4393</v>
      </c>
      <c r="E439" s="76" t="s">
        <v>6795</v>
      </c>
      <c r="F439" s="71" t="s">
        <v>6796</v>
      </c>
      <c r="G439" s="77">
        <v>38.411307999999998</v>
      </c>
      <c r="H439" s="77">
        <v>27.134855000000002</v>
      </c>
      <c r="I439" s="76" t="s">
        <v>4395</v>
      </c>
      <c r="J439" s="78">
        <v>60</v>
      </c>
      <c r="K439" s="76" t="s">
        <v>4396</v>
      </c>
      <c r="L439" s="76"/>
      <c r="M439" s="79">
        <v>46229</v>
      </c>
      <c r="N439" s="76" t="s">
        <v>6797</v>
      </c>
      <c r="O439" s="80" t="s">
        <v>4398</v>
      </c>
      <c r="P439" s="16">
        <v>7.3</v>
      </c>
      <c r="Q439" s="16" t="s">
        <v>226</v>
      </c>
      <c r="R439" s="16">
        <v>4.7</v>
      </c>
      <c r="S439" s="16" t="s">
        <v>1294</v>
      </c>
      <c r="T439" s="16" t="s">
        <v>6798</v>
      </c>
      <c r="U439" s="16" t="s">
        <v>255</v>
      </c>
      <c r="V439" s="16">
        <v>0.1</v>
      </c>
      <c r="W439" s="16" t="s">
        <v>6799</v>
      </c>
      <c r="X439" s="16" t="s">
        <v>274</v>
      </c>
      <c r="Y439" s="16">
        <v>1.6</v>
      </c>
      <c r="Z439" s="16" t="s">
        <v>6800</v>
      </c>
      <c r="AA439" s="16" t="s">
        <v>160</v>
      </c>
      <c r="AB439" s="16">
        <v>1.9</v>
      </c>
      <c r="AC439" s="16" t="s">
        <v>6801</v>
      </c>
    </row>
    <row r="440" spans="1:29" ht="30" customHeight="1" x14ac:dyDescent="0.25">
      <c r="A440" s="76" t="s">
        <v>859</v>
      </c>
      <c r="B440" s="76" t="s">
        <v>254</v>
      </c>
      <c r="C440" s="76" t="s">
        <v>255</v>
      </c>
      <c r="D440" s="76" t="s">
        <v>4393</v>
      </c>
      <c r="E440" s="76" t="s">
        <v>6795</v>
      </c>
      <c r="F440" s="71" t="s">
        <v>6802</v>
      </c>
      <c r="G440" s="77">
        <v>38.413094999999998</v>
      </c>
      <c r="H440" s="77">
        <v>27.136758</v>
      </c>
      <c r="I440" s="76" t="s">
        <v>4395</v>
      </c>
      <c r="J440" s="78">
        <v>60</v>
      </c>
      <c r="K440" s="76" t="s">
        <v>4396</v>
      </c>
      <c r="L440" s="76"/>
      <c r="M440" s="79">
        <v>46229</v>
      </c>
      <c r="N440" s="76" t="s">
        <v>6803</v>
      </c>
      <c r="O440" s="80" t="s">
        <v>4398</v>
      </c>
      <c r="P440" s="16">
        <v>7.6</v>
      </c>
      <c r="Q440" s="16" t="s">
        <v>226</v>
      </c>
      <c r="R440" s="16">
        <v>2.8</v>
      </c>
      <c r="S440" s="16" t="s">
        <v>1294</v>
      </c>
      <c r="T440" s="16" t="s">
        <v>6804</v>
      </c>
      <c r="U440" s="16" t="s">
        <v>255</v>
      </c>
      <c r="V440" s="16">
        <v>0.2</v>
      </c>
      <c r="W440" s="16" t="s">
        <v>6707</v>
      </c>
      <c r="X440" s="16" t="s">
        <v>274</v>
      </c>
      <c r="Y440" s="16">
        <v>1.9</v>
      </c>
      <c r="Z440" s="16" t="s">
        <v>6708</v>
      </c>
      <c r="AA440" s="16" t="s">
        <v>160</v>
      </c>
      <c r="AB440" s="16">
        <v>2.1</v>
      </c>
      <c r="AC440" s="16" t="s">
        <v>6709</v>
      </c>
    </row>
    <row r="441" spans="1:29" ht="30" customHeight="1" x14ac:dyDescent="0.25">
      <c r="A441" s="76" t="s">
        <v>860</v>
      </c>
      <c r="B441" s="76" t="s">
        <v>254</v>
      </c>
      <c r="C441" s="76" t="s">
        <v>255</v>
      </c>
      <c r="D441" s="76" t="s">
        <v>4393</v>
      </c>
      <c r="E441" s="76" t="s">
        <v>6795</v>
      </c>
      <c r="F441" s="71" t="s">
        <v>6805</v>
      </c>
      <c r="G441" s="77">
        <v>38.404237000000002</v>
      </c>
      <c r="H441" s="77">
        <v>27.133268000000001</v>
      </c>
      <c r="I441" s="76" t="s">
        <v>4395</v>
      </c>
      <c r="J441" s="78">
        <v>60</v>
      </c>
      <c r="K441" s="76" t="s">
        <v>4396</v>
      </c>
      <c r="L441" s="76"/>
      <c r="M441" s="79">
        <v>46229</v>
      </c>
      <c r="N441" s="76" t="s">
        <v>6806</v>
      </c>
      <c r="O441" s="80" t="s">
        <v>4398</v>
      </c>
      <c r="P441" s="16">
        <v>6.9</v>
      </c>
      <c r="Q441" s="16" t="s">
        <v>226</v>
      </c>
      <c r="R441" s="16">
        <v>1.7</v>
      </c>
      <c r="S441" s="16" t="s">
        <v>1294</v>
      </c>
      <c r="T441" s="16" t="s">
        <v>6807</v>
      </c>
      <c r="U441" s="16" t="s">
        <v>255</v>
      </c>
      <c r="V441" s="16">
        <v>0.9</v>
      </c>
      <c r="W441" s="16" t="s">
        <v>6808</v>
      </c>
      <c r="X441" s="16" t="s">
        <v>160</v>
      </c>
      <c r="Y441" s="16">
        <v>1.2</v>
      </c>
      <c r="Z441" s="16" t="s">
        <v>6809</v>
      </c>
      <c r="AA441" s="16" t="s">
        <v>274</v>
      </c>
      <c r="AB441" s="16">
        <v>1.2</v>
      </c>
      <c r="AC441" s="16" t="s">
        <v>6810</v>
      </c>
    </row>
    <row r="442" spans="1:29" ht="30" customHeight="1" x14ac:dyDescent="0.25">
      <c r="A442" s="76" t="s">
        <v>861</v>
      </c>
      <c r="B442" s="76" t="s">
        <v>254</v>
      </c>
      <c r="C442" s="76" t="s">
        <v>255</v>
      </c>
      <c r="D442" s="76" t="s">
        <v>4393</v>
      </c>
      <c r="E442" s="76" t="s">
        <v>6795</v>
      </c>
      <c r="F442" s="71" t="s">
        <v>6811</v>
      </c>
      <c r="G442" s="77">
        <v>38.407156999999998</v>
      </c>
      <c r="H442" s="77">
        <v>27.128557000000001</v>
      </c>
      <c r="I442" s="76" t="s">
        <v>4395</v>
      </c>
      <c r="J442" s="78">
        <v>60</v>
      </c>
      <c r="K442" s="76" t="s">
        <v>4396</v>
      </c>
      <c r="L442" s="76"/>
      <c r="M442" s="79">
        <v>46229</v>
      </c>
      <c r="N442" s="76" t="s">
        <v>6812</v>
      </c>
      <c r="O442" s="80" t="s">
        <v>4398</v>
      </c>
      <c r="P442" s="16">
        <v>6.7</v>
      </c>
      <c r="Q442" s="16" t="s">
        <v>226</v>
      </c>
      <c r="R442" s="16">
        <v>3.6</v>
      </c>
      <c r="S442" s="16" t="s">
        <v>1294</v>
      </c>
      <c r="T442" s="16" t="s">
        <v>6813</v>
      </c>
      <c r="U442" s="16" t="s">
        <v>255</v>
      </c>
      <c r="V442" s="16">
        <v>0.8</v>
      </c>
      <c r="W442" s="16" t="s">
        <v>6814</v>
      </c>
      <c r="X442" s="16" t="s">
        <v>274</v>
      </c>
      <c r="Y442" s="16">
        <v>0.9</v>
      </c>
      <c r="Z442" s="16" t="s">
        <v>6815</v>
      </c>
      <c r="AA442" s="16" t="s">
        <v>160</v>
      </c>
      <c r="AB442" s="16">
        <v>1.2</v>
      </c>
      <c r="AC442" s="16" t="s">
        <v>6816</v>
      </c>
    </row>
    <row r="443" spans="1:29" ht="30" customHeight="1" x14ac:dyDescent="0.25">
      <c r="A443" s="76" t="s">
        <v>862</v>
      </c>
      <c r="B443" s="76" t="s">
        <v>254</v>
      </c>
      <c r="C443" s="76" t="s">
        <v>255</v>
      </c>
      <c r="D443" s="76" t="s">
        <v>4393</v>
      </c>
      <c r="E443" s="76" t="s">
        <v>6795</v>
      </c>
      <c r="F443" s="71" t="s">
        <v>6817</v>
      </c>
      <c r="G443" s="77">
        <v>38.412038000000003</v>
      </c>
      <c r="H443" s="77">
        <v>27.135538</v>
      </c>
      <c r="I443" s="76" t="s">
        <v>4395</v>
      </c>
      <c r="J443" s="78">
        <v>60</v>
      </c>
      <c r="K443" s="76" t="s">
        <v>4396</v>
      </c>
      <c r="L443" s="76"/>
      <c r="M443" s="79">
        <v>46229</v>
      </c>
      <c r="N443" s="76" t="s">
        <v>6818</v>
      </c>
      <c r="O443" s="80" t="s">
        <v>4398</v>
      </c>
      <c r="P443" s="16">
        <v>7.4</v>
      </c>
      <c r="Q443" s="16" t="s">
        <v>226</v>
      </c>
      <c r="R443" s="16">
        <v>1.6</v>
      </c>
      <c r="S443" s="16" t="s">
        <v>1294</v>
      </c>
      <c r="T443" s="16" t="s">
        <v>6819</v>
      </c>
      <c r="U443" s="16" t="s">
        <v>255</v>
      </c>
      <c r="V443" s="16">
        <v>0</v>
      </c>
      <c r="W443" s="16" t="s">
        <v>6820</v>
      </c>
      <c r="X443" s="16" t="s">
        <v>274</v>
      </c>
      <c r="Y443" s="16">
        <v>1.7</v>
      </c>
      <c r="Z443" s="16" t="s">
        <v>6821</v>
      </c>
      <c r="AA443" s="16" t="s">
        <v>160</v>
      </c>
      <c r="AB443" s="16">
        <v>2</v>
      </c>
      <c r="AC443" s="16" t="s">
        <v>6822</v>
      </c>
    </row>
    <row r="444" spans="1:29" ht="30" customHeight="1" x14ac:dyDescent="0.25">
      <c r="A444" s="76" t="s">
        <v>864</v>
      </c>
      <c r="B444" s="76" t="s">
        <v>254</v>
      </c>
      <c r="C444" s="76" t="s">
        <v>255</v>
      </c>
      <c r="D444" s="76" t="s">
        <v>4393</v>
      </c>
      <c r="E444" s="76" t="s">
        <v>6795</v>
      </c>
      <c r="F444" s="71" t="s">
        <v>6823</v>
      </c>
      <c r="G444" s="77">
        <v>38.411624000000003</v>
      </c>
      <c r="H444" s="77">
        <v>27.134523999999999</v>
      </c>
      <c r="I444" s="76" t="s">
        <v>4395</v>
      </c>
      <c r="J444" s="78">
        <v>60</v>
      </c>
      <c r="K444" s="76" t="s">
        <v>4396</v>
      </c>
      <c r="L444" s="76"/>
      <c r="M444" s="79">
        <v>46229</v>
      </c>
      <c r="N444" s="76" t="s">
        <v>6824</v>
      </c>
      <c r="O444" s="80" t="s">
        <v>4398</v>
      </c>
      <c r="P444" s="16">
        <v>7.3</v>
      </c>
      <c r="Q444" s="16" t="s">
        <v>226</v>
      </c>
      <c r="R444" s="16">
        <v>3.5</v>
      </c>
      <c r="S444" s="16" t="s">
        <v>1294</v>
      </c>
      <c r="T444" s="16" t="s">
        <v>6825</v>
      </c>
      <c r="U444" s="16" t="s">
        <v>255</v>
      </c>
      <c r="V444" s="16">
        <v>0.1</v>
      </c>
      <c r="W444" s="16" t="s">
        <v>6826</v>
      </c>
      <c r="X444" s="16" t="s">
        <v>274</v>
      </c>
      <c r="Y444" s="16">
        <v>1.6</v>
      </c>
      <c r="Z444" s="16" t="s">
        <v>6827</v>
      </c>
      <c r="AA444" s="16" t="s">
        <v>160</v>
      </c>
      <c r="AB444" s="16">
        <v>1.9</v>
      </c>
      <c r="AC444" s="16" t="s">
        <v>6828</v>
      </c>
    </row>
    <row r="445" spans="1:29" ht="30" customHeight="1" x14ac:dyDescent="0.25">
      <c r="A445" s="76" t="s">
        <v>866</v>
      </c>
      <c r="B445" s="76" t="s">
        <v>254</v>
      </c>
      <c r="C445" s="76" t="s">
        <v>255</v>
      </c>
      <c r="D445" s="76" t="s">
        <v>4393</v>
      </c>
      <c r="E445" s="76" t="s">
        <v>6795</v>
      </c>
      <c r="F445" s="71" t="s">
        <v>6829</v>
      </c>
      <c r="G445" s="77">
        <v>38.407760000000003</v>
      </c>
      <c r="H445" s="77">
        <v>27.134998</v>
      </c>
      <c r="I445" s="76" t="s">
        <v>4395</v>
      </c>
      <c r="J445" s="78">
        <v>60</v>
      </c>
      <c r="K445" s="76" t="s">
        <v>4396</v>
      </c>
      <c r="L445" s="76"/>
      <c r="M445" s="79">
        <v>46229</v>
      </c>
      <c r="N445" s="76" t="s">
        <v>6830</v>
      </c>
      <c r="O445" s="80" t="s">
        <v>4398</v>
      </c>
      <c r="P445" s="16">
        <v>7.2</v>
      </c>
      <c r="Q445" s="16" t="s">
        <v>226</v>
      </c>
      <c r="R445" s="16">
        <v>4.9000000000000004</v>
      </c>
      <c r="S445" s="16" t="s">
        <v>1294</v>
      </c>
      <c r="T445" s="16" t="s">
        <v>6831</v>
      </c>
      <c r="U445" s="16" t="s">
        <v>255</v>
      </c>
      <c r="V445" s="16">
        <v>0.5</v>
      </c>
      <c r="W445" s="16" t="s">
        <v>6832</v>
      </c>
      <c r="X445" s="16" t="s">
        <v>274</v>
      </c>
      <c r="Y445" s="16">
        <v>1.5</v>
      </c>
      <c r="Z445" s="16" t="s">
        <v>6833</v>
      </c>
      <c r="AA445" s="16" t="s">
        <v>160</v>
      </c>
      <c r="AB445" s="16">
        <v>1.6</v>
      </c>
      <c r="AC445" s="16" t="s">
        <v>6834</v>
      </c>
    </row>
    <row r="446" spans="1:29" ht="30" customHeight="1" x14ac:dyDescent="0.25">
      <c r="A446" s="76" t="s">
        <v>867</v>
      </c>
      <c r="B446" s="76" t="s">
        <v>254</v>
      </c>
      <c r="C446" s="76" t="s">
        <v>255</v>
      </c>
      <c r="D446" s="76" t="s">
        <v>4393</v>
      </c>
      <c r="E446" s="76" t="s">
        <v>6795</v>
      </c>
      <c r="F446" s="71">
        <v>0</v>
      </c>
      <c r="G446" s="77">
        <v>38.466999999999999</v>
      </c>
      <c r="H446" s="77">
        <v>27.338999999999999</v>
      </c>
      <c r="I446" s="76" t="s">
        <v>4395</v>
      </c>
      <c r="J446" s="78">
        <v>60</v>
      </c>
      <c r="K446" s="76" t="s">
        <v>4396</v>
      </c>
      <c r="L446" s="76"/>
      <c r="M446" s="79">
        <v>46229</v>
      </c>
      <c r="N446" s="76" t="s">
        <v>4397</v>
      </c>
      <c r="O446" s="80" t="s">
        <v>4398</v>
      </c>
      <c r="P446" s="16">
        <v>26.2</v>
      </c>
      <c r="Q446" s="16" t="s">
        <v>226</v>
      </c>
      <c r="R446" s="16">
        <v>3.4</v>
      </c>
      <c r="S446" s="16" t="s">
        <v>1294</v>
      </c>
      <c r="T446" s="16" t="s">
        <v>6835</v>
      </c>
      <c r="U446" s="16" t="s">
        <v>226</v>
      </c>
      <c r="V446" s="16">
        <v>3.4</v>
      </c>
      <c r="W446" s="16" t="s">
        <v>6836</v>
      </c>
      <c r="X446" s="16" t="s">
        <v>258</v>
      </c>
      <c r="Y446" s="16">
        <v>12</v>
      </c>
      <c r="Z446" s="16" t="s">
        <v>6837</v>
      </c>
      <c r="AA446" s="16" t="s">
        <v>231</v>
      </c>
      <c r="AB446" s="16">
        <v>12.6</v>
      </c>
      <c r="AC446" s="16" t="s">
        <v>6838</v>
      </c>
    </row>
    <row r="447" spans="1:29" ht="30" customHeight="1" x14ac:dyDescent="0.25">
      <c r="A447" s="76" t="s">
        <v>868</v>
      </c>
      <c r="B447" s="76" t="s">
        <v>254</v>
      </c>
      <c r="C447" s="76" t="s">
        <v>255</v>
      </c>
      <c r="D447" s="76" t="s">
        <v>4393</v>
      </c>
      <c r="E447" s="76" t="s">
        <v>6795</v>
      </c>
      <c r="F447" s="71" t="s">
        <v>6839</v>
      </c>
      <c r="G447" s="77">
        <v>38.420475000000003</v>
      </c>
      <c r="H447" s="77">
        <v>27.149953</v>
      </c>
      <c r="I447" s="76" t="s">
        <v>4395</v>
      </c>
      <c r="J447" s="78">
        <v>60</v>
      </c>
      <c r="K447" s="76" t="s">
        <v>4396</v>
      </c>
      <c r="L447" s="76"/>
      <c r="M447" s="79">
        <v>46229</v>
      </c>
      <c r="N447" s="76" t="s">
        <v>6840</v>
      </c>
      <c r="O447" s="80" t="s">
        <v>4398</v>
      </c>
      <c r="P447" s="16">
        <v>9</v>
      </c>
      <c r="Q447" s="16" t="s">
        <v>226</v>
      </c>
      <c r="R447" s="16">
        <v>4.8</v>
      </c>
      <c r="S447" s="16" t="s">
        <v>1294</v>
      </c>
      <c r="T447" s="16" t="s">
        <v>6841</v>
      </c>
      <c r="U447" s="16" t="s">
        <v>255</v>
      </c>
      <c r="V447" s="16">
        <v>1.6</v>
      </c>
      <c r="W447" s="16" t="s">
        <v>6842</v>
      </c>
      <c r="X447" s="16" t="s">
        <v>202</v>
      </c>
      <c r="Y447" s="16">
        <v>1.8</v>
      </c>
      <c r="Z447" s="16" t="s">
        <v>6843</v>
      </c>
      <c r="AA447" s="16" t="s">
        <v>277</v>
      </c>
      <c r="AB447" s="16">
        <v>2.4</v>
      </c>
      <c r="AC447" s="16" t="s">
        <v>6844</v>
      </c>
    </row>
    <row r="448" spans="1:29" ht="30" customHeight="1" x14ac:dyDescent="0.25">
      <c r="A448" s="76" t="s">
        <v>869</v>
      </c>
      <c r="B448" s="76" t="s">
        <v>254</v>
      </c>
      <c r="C448" s="76" t="s">
        <v>255</v>
      </c>
      <c r="D448" s="76" t="s">
        <v>4393</v>
      </c>
      <c r="E448" s="76" t="s">
        <v>6795</v>
      </c>
      <c r="F448" s="71" t="s">
        <v>6845</v>
      </c>
      <c r="G448" s="77">
        <v>38.415872999999998</v>
      </c>
      <c r="H448" s="77">
        <v>27.150946000000001</v>
      </c>
      <c r="I448" s="76" t="s">
        <v>4395</v>
      </c>
      <c r="J448" s="78">
        <v>60</v>
      </c>
      <c r="K448" s="76" t="s">
        <v>4396</v>
      </c>
      <c r="L448" s="76"/>
      <c r="M448" s="79">
        <v>46229</v>
      </c>
      <c r="N448" s="76" t="s">
        <v>6846</v>
      </c>
      <c r="O448" s="80" t="s">
        <v>4398</v>
      </c>
      <c r="P448" s="16">
        <v>8.8000000000000007</v>
      </c>
      <c r="Q448" s="16" t="s">
        <v>226</v>
      </c>
      <c r="R448" s="16">
        <v>3.3</v>
      </c>
      <c r="S448" s="16" t="s">
        <v>1294</v>
      </c>
      <c r="T448" s="16" t="s">
        <v>6847</v>
      </c>
      <c r="U448" s="16" t="s">
        <v>255</v>
      </c>
      <c r="V448" s="16">
        <v>1.4</v>
      </c>
      <c r="W448" s="16" t="s">
        <v>6848</v>
      </c>
      <c r="X448" s="16" t="s">
        <v>202</v>
      </c>
      <c r="Y448" s="16">
        <v>1.5</v>
      </c>
      <c r="Z448" s="16" t="s">
        <v>6849</v>
      </c>
      <c r="AA448" s="16" t="s">
        <v>277</v>
      </c>
      <c r="AB448" s="16">
        <v>1.9</v>
      </c>
      <c r="AC448" s="16" t="s">
        <v>6850</v>
      </c>
    </row>
    <row r="449" spans="1:29" ht="30" customHeight="1" x14ac:dyDescent="0.25">
      <c r="A449" s="76" t="s">
        <v>870</v>
      </c>
      <c r="B449" s="76" t="s">
        <v>283</v>
      </c>
      <c r="C449" s="76" t="s">
        <v>6851</v>
      </c>
      <c r="D449" s="76" t="s">
        <v>4393</v>
      </c>
      <c r="E449" s="76" t="s">
        <v>6852</v>
      </c>
      <c r="F449" s="71" t="s">
        <v>6853</v>
      </c>
      <c r="G449" s="77">
        <v>38.367685999999999</v>
      </c>
      <c r="H449" s="77">
        <v>27.193629000000001</v>
      </c>
      <c r="I449" s="76" t="s">
        <v>4395</v>
      </c>
      <c r="J449" s="78">
        <v>60</v>
      </c>
      <c r="K449" s="76" t="s">
        <v>4396</v>
      </c>
      <c r="L449" s="76"/>
      <c r="M449" s="79">
        <v>46229</v>
      </c>
      <c r="N449" s="76" t="s">
        <v>6854</v>
      </c>
      <c r="O449" s="80" t="s">
        <v>4398</v>
      </c>
      <c r="P449" s="16">
        <v>12</v>
      </c>
      <c r="Q449" s="16" t="s">
        <v>266</v>
      </c>
      <c r="R449" s="16">
        <v>3.7</v>
      </c>
      <c r="S449" s="16" t="s">
        <v>1294</v>
      </c>
      <c r="T449" s="16" t="s">
        <v>6855</v>
      </c>
      <c r="U449" s="16" t="s">
        <v>193</v>
      </c>
      <c r="V449" s="16">
        <v>3</v>
      </c>
      <c r="W449" s="16" t="s">
        <v>6856</v>
      </c>
      <c r="X449" s="16" t="s">
        <v>902</v>
      </c>
      <c r="Y449" s="16">
        <v>3.8</v>
      </c>
      <c r="Z449" s="16" t="s">
        <v>6857</v>
      </c>
      <c r="AA449" s="16" t="s">
        <v>280</v>
      </c>
      <c r="AB449" s="16">
        <v>4.5</v>
      </c>
      <c r="AC449" s="16" t="s">
        <v>6858</v>
      </c>
    </row>
    <row r="450" spans="1:29" ht="30" customHeight="1" x14ac:dyDescent="0.25">
      <c r="A450" s="76" t="s">
        <v>871</v>
      </c>
      <c r="B450" s="76" t="s">
        <v>283</v>
      </c>
      <c r="C450" s="76" t="s">
        <v>6851</v>
      </c>
      <c r="D450" s="76" t="s">
        <v>4393</v>
      </c>
      <c r="E450" s="76" t="s">
        <v>6852</v>
      </c>
      <c r="F450" s="71" t="s">
        <v>6859</v>
      </c>
      <c r="G450" s="77">
        <v>38.367010999999998</v>
      </c>
      <c r="H450" s="77">
        <v>27.143166000000001</v>
      </c>
      <c r="I450" s="76" t="s">
        <v>4395</v>
      </c>
      <c r="J450" s="78">
        <v>60</v>
      </c>
      <c r="K450" s="76" t="s">
        <v>4396</v>
      </c>
      <c r="L450" s="76"/>
      <c r="M450" s="79">
        <v>46229</v>
      </c>
      <c r="N450" s="76" t="s">
        <v>6860</v>
      </c>
      <c r="O450" s="80" t="s">
        <v>4398</v>
      </c>
      <c r="P450" s="16">
        <v>7.7</v>
      </c>
      <c r="Q450" s="16" t="s">
        <v>266</v>
      </c>
      <c r="R450" s="16">
        <v>2.2000000000000002</v>
      </c>
      <c r="S450" s="16" t="s">
        <v>1294</v>
      </c>
      <c r="T450" s="16" t="s">
        <v>6861</v>
      </c>
      <c r="U450" s="16" t="s">
        <v>902</v>
      </c>
      <c r="V450" s="16">
        <v>0.9</v>
      </c>
      <c r="W450" s="16" t="s">
        <v>6862</v>
      </c>
      <c r="X450" s="16" t="s">
        <v>193</v>
      </c>
      <c r="Y450" s="16">
        <v>1.5</v>
      </c>
      <c r="Z450" s="16" t="s">
        <v>6863</v>
      </c>
      <c r="AA450" s="16" t="s">
        <v>280</v>
      </c>
      <c r="AB450" s="16">
        <v>2.8</v>
      </c>
      <c r="AC450" s="16" t="s">
        <v>6864</v>
      </c>
    </row>
    <row r="451" spans="1:29" ht="30" customHeight="1" x14ac:dyDescent="0.25">
      <c r="A451" s="76" t="s">
        <v>872</v>
      </c>
      <c r="B451" s="76" t="s">
        <v>283</v>
      </c>
      <c r="C451" s="76" t="s">
        <v>6851</v>
      </c>
      <c r="D451" s="76" t="s">
        <v>4393</v>
      </c>
      <c r="E451" s="76" t="s">
        <v>6852</v>
      </c>
      <c r="F451" s="71">
        <v>0</v>
      </c>
      <c r="G451" s="77">
        <v>38.520000000000003</v>
      </c>
      <c r="H451" s="77">
        <v>27.132999999999999</v>
      </c>
      <c r="I451" s="76" t="s">
        <v>4395</v>
      </c>
      <c r="J451" s="78">
        <v>60</v>
      </c>
      <c r="K451" s="76" t="s">
        <v>4396</v>
      </c>
      <c r="L451" s="76"/>
      <c r="M451" s="79">
        <v>46229</v>
      </c>
      <c r="N451" s="76" t="s">
        <v>4397</v>
      </c>
      <c r="O451" s="80" t="s">
        <v>4398</v>
      </c>
      <c r="P451" s="16">
        <v>16.399999999999999</v>
      </c>
      <c r="Q451" s="16" t="s">
        <v>266</v>
      </c>
      <c r="R451" s="16">
        <v>2.7</v>
      </c>
      <c r="S451" s="16" t="s">
        <v>1294</v>
      </c>
      <c r="T451" s="16" t="s">
        <v>6865</v>
      </c>
      <c r="U451" s="16" t="s">
        <v>266</v>
      </c>
      <c r="V451" s="16">
        <v>2.7</v>
      </c>
      <c r="W451" s="16" t="s">
        <v>6866</v>
      </c>
      <c r="X451" s="16" t="s">
        <v>214</v>
      </c>
      <c r="Y451" s="16">
        <v>5.3</v>
      </c>
      <c r="Z451" s="16" t="s">
        <v>6867</v>
      </c>
      <c r="AA451" s="16" t="s">
        <v>157</v>
      </c>
      <c r="AB451" s="16">
        <v>5.5</v>
      </c>
      <c r="AC451" s="16" t="s">
        <v>6868</v>
      </c>
    </row>
    <row r="452" spans="1:29" ht="30" customHeight="1" x14ac:dyDescent="0.25">
      <c r="A452" s="76" t="s">
        <v>874</v>
      </c>
      <c r="B452" s="76" t="s">
        <v>283</v>
      </c>
      <c r="C452" s="76" t="s">
        <v>6851</v>
      </c>
      <c r="D452" s="76" t="s">
        <v>4393</v>
      </c>
      <c r="E452" s="76" t="s">
        <v>6852</v>
      </c>
      <c r="F452" s="71" t="s">
        <v>6869</v>
      </c>
      <c r="G452" s="77">
        <v>38.390574000000001</v>
      </c>
      <c r="H452" s="77">
        <v>27.152227</v>
      </c>
      <c r="I452" s="76" t="s">
        <v>4395</v>
      </c>
      <c r="J452" s="78">
        <v>60</v>
      </c>
      <c r="K452" s="76" t="s">
        <v>4396</v>
      </c>
      <c r="L452" s="76"/>
      <c r="M452" s="79">
        <v>46229</v>
      </c>
      <c r="N452" s="76" t="s">
        <v>6870</v>
      </c>
      <c r="O452" s="80" t="s">
        <v>4398</v>
      </c>
      <c r="P452" s="16">
        <v>8.3000000000000007</v>
      </c>
      <c r="Q452" s="16" t="s">
        <v>266</v>
      </c>
      <c r="R452" s="16">
        <v>1.4</v>
      </c>
      <c r="S452" s="16" t="s">
        <v>1294</v>
      </c>
      <c r="T452" s="16" t="s">
        <v>6871</v>
      </c>
      <c r="U452" s="16" t="s">
        <v>280</v>
      </c>
      <c r="V452" s="16">
        <v>0.1</v>
      </c>
      <c r="W452" s="16" t="s">
        <v>6872</v>
      </c>
      <c r="X452" s="16" t="s">
        <v>284</v>
      </c>
      <c r="Y452" s="16">
        <v>0.6</v>
      </c>
      <c r="Z452" s="16" t="s">
        <v>6873</v>
      </c>
      <c r="AA452" s="16" t="s">
        <v>277</v>
      </c>
      <c r="AB452" s="16">
        <v>1</v>
      </c>
      <c r="AC452" s="16" t="s">
        <v>6874</v>
      </c>
    </row>
    <row r="453" spans="1:29" ht="30" customHeight="1" x14ac:dyDescent="0.25">
      <c r="A453" s="76" t="s">
        <v>6875</v>
      </c>
      <c r="B453" s="76" t="s">
        <v>283</v>
      </c>
      <c r="C453" s="76" t="s">
        <v>6851</v>
      </c>
      <c r="D453" s="76" t="s">
        <v>4393</v>
      </c>
      <c r="E453" s="76" t="s">
        <v>6852</v>
      </c>
      <c r="F453" s="71" t="s">
        <v>6876</v>
      </c>
      <c r="G453" s="77">
        <v>38.403447</v>
      </c>
      <c r="H453" s="77">
        <v>27.159882</v>
      </c>
      <c r="I453" s="76" t="s">
        <v>4395</v>
      </c>
      <c r="J453" s="78">
        <v>60</v>
      </c>
      <c r="K453" s="76" t="s">
        <v>4396</v>
      </c>
      <c r="L453" s="76"/>
      <c r="M453" s="79">
        <v>46229</v>
      </c>
      <c r="N453" s="76" t="s">
        <v>6877</v>
      </c>
      <c r="O453" s="80" t="s">
        <v>4398</v>
      </c>
      <c r="P453" s="16">
        <v>5.6</v>
      </c>
      <c r="Q453" s="16" t="s">
        <v>266</v>
      </c>
      <c r="R453" s="16">
        <v>2.8</v>
      </c>
      <c r="S453" s="16" t="s">
        <v>1294</v>
      </c>
      <c r="T453" s="16" t="s">
        <v>6878</v>
      </c>
      <c r="U453" s="16" t="s">
        <v>277</v>
      </c>
      <c r="V453" s="16">
        <v>0.6</v>
      </c>
      <c r="W453" s="16" t="s">
        <v>6879</v>
      </c>
      <c r="X453" s="16" t="s">
        <v>202</v>
      </c>
      <c r="Y453" s="16">
        <v>1.2</v>
      </c>
      <c r="Z453" s="16" t="s">
        <v>6880</v>
      </c>
      <c r="AA453" s="16" t="s">
        <v>284</v>
      </c>
      <c r="AB453" s="16">
        <v>1.4</v>
      </c>
      <c r="AC453" s="16" t="s">
        <v>6881</v>
      </c>
    </row>
    <row r="454" spans="1:29" ht="30" customHeight="1" x14ac:dyDescent="0.25">
      <c r="A454" s="76" t="s">
        <v>875</v>
      </c>
      <c r="B454" s="76" t="s">
        <v>283</v>
      </c>
      <c r="C454" s="76" t="s">
        <v>6851</v>
      </c>
      <c r="D454" s="76" t="s">
        <v>4393</v>
      </c>
      <c r="E454" s="76" t="s">
        <v>6852</v>
      </c>
      <c r="F454" s="71" t="s">
        <v>6882</v>
      </c>
      <c r="G454" s="77">
        <v>38.364865999999999</v>
      </c>
      <c r="H454" s="77">
        <v>27.155829000000001</v>
      </c>
      <c r="I454" s="76" t="s">
        <v>4395</v>
      </c>
      <c r="J454" s="78">
        <v>60</v>
      </c>
      <c r="K454" s="76" t="s">
        <v>4396</v>
      </c>
      <c r="L454" s="76"/>
      <c r="M454" s="79">
        <v>46229</v>
      </c>
      <c r="N454" s="76" t="s">
        <v>6883</v>
      </c>
      <c r="O454" s="80" t="s">
        <v>4398</v>
      </c>
      <c r="P454" s="16">
        <v>4.3</v>
      </c>
      <c r="Q454" s="16" t="s">
        <v>266</v>
      </c>
      <c r="R454" s="16">
        <v>1.5</v>
      </c>
      <c r="S454" s="16" t="s">
        <v>1294</v>
      </c>
      <c r="T454" s="16" t="s">
        <v>6884</v>
      </c>
      <c r="U454" s="16" t="s">
        <v>193</v>
      </c>
      <c r="V454" s="16">
        <v>0.7</v>
      </c>
      <c r="W454" s="16" t="s">
        <v>6885</v>
      </c>
      <c r="X454" s="16" t="s">
        <v>902</v>
      </c>
      <c r="Y454" s="16">
        <v>1</v>
      </c>
      <c r="Z454" s="16" t="s">
        <v>6886</v>
      </c>
      <c r="AA454" s="16" t="s">
        <v>280</v>
      </c>
      <c r="AB454" s="16">
        <v>2.9</v>
      </c>
      <c r="AC454" s="16" t="s">
        <v>6887</v>
      </c>
    </row>
    <row r="455" spans="1:29" ht="30" customHeight="1" x14ac:dyDescent="0.25">
      <c r="A455" s="76" t="s">
        <v>877</v>
      </c>
      <c r="B455" s="76" t="s">
        <v>283</v>
      </c>
      <c r="C455" s="76" t="s">
        <v>6851</v>
      </c>
      <c r="D455" s="76" t="s">
        <v>4393</v>
      </c>
      <c r="E455" s="76" t="s">
        <v>6852</v>
      </c>
      <c r="F455" s="71" t="s">
        <v>6888</v>
      </c>
      <c r="G455" s="77">
        <v>38.406826000000002</v>
      </c>
      <c r="H455" s="77">
        <v>27.128890999999999</v>
      </c>
      <c r="I455" s="76" t="s">
        <v>4395</v>
      </c>
      <c r="J455" s="78">
        <v>60</v>
      </c>
      <c r="K455" s="76" t="s">
        <v>4396</v>
      </c>
      <c r="L455" s="76"/>
      <c r="M455" s="79">
        <v>46229</v>
      </c>
      <c r="N455" s="76" t="s">
        <v>6889</v>
      </c>
      <c r="O455" s="80" t="s">
        <v>4398</v>
      </c>
      <c r="P455" s="16">
        <v>4</v>
      </c>
      <c r="Q455" s="16" t="s">
        <v>266</v>
      </c>
      <c r="R455" s="16">
        <v>1.6</v>
      </c>
      <c r="S455" s="16" t="s">
        <v>1294</v>
      </c>
      <c r="T455" s="16" t="s">
        <v>6890</v>
      </c>
      <c r="U455" s="16" t="s">
        <v>255</v>
      </c>
      <c r="V455" s="16">
        <v>0.8</v>
      </c>
      <c r="W455" s="16" t="s">
        <v>6891</v>
      </c>
      <c r="X455" s="16" t="s">
        <v>274</v>
      </c>
      <c r="Y455" s="16">
        <v>0.9</v>
      </c>
      <c r="Z455" s="16" t="s">
        <v>6892</v>
      </c>
      <c r="AA455" s="16" t="s">
        <v>160</v>
      </c>
      <c r="AB455" s="16">
        <v>1.2</v>
      </c>
      <c r="AC455" s="16" t="s">
        <v>6893</v>
      </c>
    </row>
    <row r="456" spans="1:29" ht="30" customHeight="1" x14ac:dyDescent="0.25">
      <c r="A456" s="76" t="s">
        <v>878</v>
      </c>
      <c r="B456" s="76" t="s">
        <v>283</v>
      </c>
      <c r="C456" s="76" t="s">
        <v>6851</v>
      </c>
      <c r="D456" s="76" t="s">
        <v>4393</v>
      </c>
      <c r="E456" s="76" t="s">
        <v>6852</v>
      </c>
      <c r="F456" s="71" t="s">
        <v>6894</v>
      </c>
      <c r="G456" s="77">
        <v>38.378726999999998</v>
      </c>
      <c r="H456" s="77">
        <v>27.114733999999999</v>
      </c>
      <c r="I456" s="76" t="s">
        <v>4395</v>
      </c>
      <c r="J456" s="78">
        <v>60</v>
      </c>
      <c r="K456" s="76" t="s">
        <v>4396</v>
      </c>
      <c r="L456" s="76"/>
      <c r="M456" s="79">
        <v>46229</v>
      </c>
      <c r="N456" s="76" t="s">
        <v>6895</v>
      </c>
      <c r="O456" s="80" t="s">
        <v>4398</v>
      </c>
      <c r="P456" s="16">
        <v>0.8</v>
      </c>
      <c r="Q456" s="16" t="s">
        <v>266</v>
      </c>
      <c r="R456" s="16">
        <v>3</v>
      </c>
      <c r="S456" s="16" t="s">
        <v>1318</v>
      </c>
      <c r="T456" s="16" t="s">
        <v>6896</v>
      </c>
      <c r="U456" s="16" t="s">
        <v>169</v>
      </c>
      <c r="V456" s="16">
        <v>0.8</v>
      </c>
      <c r="W456" s="16" t="s">
        <v>6896</v>
      </c>
      <c r="X456" s="16" t="s">
        <v>129</v>
      </c>
      <c r="Y456" s="16">
        <v>1.9</v>
      </c>
      <c r="Z456" s="16" t="s">
        <v>6897</v>
      </c>
      <c r="AA456" s="16" t="s">
        <v>160</v>
      </c>
      <c r="AB456" s="16">
        <v>2.2000000000000002</v>
      </c>
      <c r="AC456" s="16" t="s">
        <v>6898</v>
      </c>
    </row>
    <row r="457" spans="1:29" ht="30" customHeight="1" x14ac:dyDescent="0.25">
      <c r="A457" s="76" t="s">
        <v>879</v>
      </c>
      <c r="B457" s="76" t="s">
        <v>236</v>
      </c>
      <c r="C457" s="76" t="s">
        <v>237</v>
      </c>
      <c r="D457" s="76" t="s">
        <v>4393</v>
      </c>
      <c r="E457" s="76" t="s">
        <v>6899</v>
      </c>
      <c r="F457" s="71" t="s">
        <v>6900</v>
      </c>
      <c r="G457" s="77">
        <v>38.459277</v>
      </c>
      <c r="H457" s="77">
        <v>27.212225</v>
      </c>
      <c r="I457" s="76" t="s">
        <v>4395</v>
      </c>
      <c r="J457" s="78">
        <v>60</v>
      </c>
      <c r="K457" s="76" t="s">
        <v>4396</v>
      </c>
      <c r="L457" s="76"/>
      <c r="M457" s="79">
        <v>46229</v>
      </c>
      <c r="N457" s="76" t="s">
        <v>6901</v>
      </c>
      <c r="O457" s="80" t="s">
        <v>4398</v>
      </c>
      <c r="P457" s="16">
        <v>13.1</v>
      </c>
      <c r="Q457" s="16" t="s">
        <v>199</v>
      </c>
      <c r="R457" s="16">
        <v>1.6</v>
      </c>
      <c r="S457" s="16" t="s">
        <v>1294</v>
      </c>
      <c r="T457" s="16" t="s">
        <v>6902</v>
      </c>
      <c r="U457" s="16" t="s">
        <v>231</v>
      </c>
      <c r="V457" s="16">
        <v>1.6</v>
      </c>
      <c r="W457" s="16" t="s">
        <v>6903</v>
      </c>
      <c r="X457" s="16" t="s">
        <v>217</v>
      </c>
      <c r="Y457" s="16">
        <v>2.6</v>
      </c>
      <c r="Z457" s="16" t="s">
        <v>6904</v>
      </c>
      <c r="AA457" s="16" t="s">
        <v>258</v>
      </c>
      <c r="AB457" s="16">
        <v>2.6</v>
      </c>
      <c r="AC457" s="16" t="s">
        <v>6905</v>
      </c>
    </row>
    <row r="458" spans="1:29" ht="30" customHeight="1" x14ac:dyDescent="0.25">
      <c r="A458" s="76" t="s">
        <v>880</v>
      </c>
      <c r="B458" s="76" t="s">
        <v>236</v>
      </c>
      <c r="C458" s="76" t="s">
        <v>237</v>
      </c>
      <c r="D458" s="76" t="s">
        <v>4393</v>
      </c>
      <c r="E458" s="76" t="s">
        <v>6899</v>
      </c>
      <c r="F458" s="71" t="s">
        <v>6906</v>
      </c>
      <c r="G458" s="77">
        <v>38.197598999999997</v>
      </c>
      <c r="H458" s="77">
        <v>26.836216</v>
      </c>
      <c r="I458" s="76" t="s">
        <v>4395</v>
      </c>
      <c r="J458" s="78">
        <v>60</v>
      </c>
      <c r="K458" s="76" t="s">
        <v>4396</v>
      </c>
      <c r="L458" s="76"/>
      <c r="M458" s="79">
        <v>46229</v>
      </c>
      <c r="N458" s="76" t="s">
        <v>6907</v>
      </c>
      <c r="O458" s="80" t="s">
        <v>4398</v>
      </c>
      <c r="P458" s="16">
        <v>30.8</v>
      </c>
      <c r="Q458" s="16" t="s">
        <v>199</v>
      </c>
      <c r="R458" s="16">
        <v>0.7</v>
      </c>
      <c r="S458" s="16" t="s">
        <v>1294</v>
      </c>
      <c r="T458" s="16" t="s">
        <v>6908</v>
      </c>
      <c r="U458" s="16" t="s">
        <v>237</v>
      </c>
      <c r="V458" s="16">
        <v>0.3</v>
      </c>
      <c r="W458" s="16" t="s">
        <v>6909</v>
      </c>
      <c r="X458" s="16" t="s">
        <v>221</v>
      </c>
      <c r="Y458" s="16">
        <v>26.2</v>
      </c>
      <c r="Z458" s="16" t="s">
        <v>6910</v>
      </c>
      <c r="AA458" s="16" t="s">
        <v>228</v>
      </c>
      <c r="AB458" s="16">
        <v>26.3</v>
      </c>
      <c r="AC458" s="16" t="s">
        <v>6911</v>
      </c>
    </row>
    <row r="459" spans="1:29" ht="30" customHeight="1" x14ac:dyDescent="0.25">
      <c r="A459" s="76" t="s">
        <v>881</v>
      </c>
      <c r="B459" s="76" t="s">
        <v>236</v>
      </c>
      <c r="C459" s="76" t="s">
        <v>237</v>
      </c>
      <c r="D459" s="76" t="s">
        <v>4393</v>
      </c>
      <c r="E459" s="76" t="s">
        <v>6899</v>
      </c>
      <c r="F459" s="71" t="s">
        <v>6912</v>
      </c>
      <c r="G459" s="77">
        <v>38.212254000000001</v>
      </c>
      <c r="H459" s="77">
        <v>26.826384000000001</v>
      </c>
      <c r="I459" s="76" t="s">
        <v>4395</v>
      </c>
      <c r="J459" s="78">
        <v>60</v>
      </c>
      <c r="K459" s="76" t="s">
        <v>4396</v>
      </c>
      <c r="L459" s="76"/>
      <c r="M459" s="79">
        <v>46229</v>
      </c>
      <c r="N459" s="76" t="s">
        <v>6913</v>
      </c>
      <c r="O459" s="80" t="s">
        <v>4398</v>
      </c>
      <c r="P459" s="16">
        <v>30.5</v>
      </c>
      <c r="Q459" s="16" t="s">
        <v>199</v>
      </c>
      <c r="R459" s="16">
        <v>1.6</v>
      </c>
      <c r="S459" s="16" t="s">
        <v>1294</v>
      </c>
      <c r="T459" s="16" t="s">
        <v>6914</v>
      </c>
      <c r="U459" s="16" t="s">
        <v>237</v>
      </c>
      <c r="V459" s="16">
        <v>2.1</v>
      </c>
      <c r="W459" s="16" t="s">
        <v>6915</v>
      </c>
      <c r="X459" s="16" t="s">
        <v>228</v>
      </c>
      <c r="Y459" s="16">
        <v>25.5</v>
      </c>
      <c r="Z459" s="16" t="s">
        <v>6916</v>
      </c>
      <c r="AA459" s="16" t="s">
        <v>221</v>
      </c>
      <c r="AB459" s="16">
        <v>26.7</v>
      </c>
      <c r="AC459" s="16" t="s">
        <v>6917</v>
      </c>
    </row>
    <row r="460" spans="1:29" ht="30" customHeight="1" x14ac:dyDescent="0.25">
      <c r="A460" s="76" t="s">
        <v>882</v>
      </c>
      <c r="B460" s="76" t="s">
        <v>236</v>
      </c>
      <c r="C460" s="76" t="s">
        <v>237</v>
      </c>
      <c r="D460" s="76" t="s">
        <v>4393</v>
      </c>
      <c r="E460" s="76" t="s">
        <v>6899</v>
      </c>
      <c r="F460" s="71" t="s">
        <v>6918</v>
      </c>
      <c r="G460" s="77">
        <v>38.190919000000001</v>
      </c>
      <c r="H460" s="77">
        <v>26.837713000000001</v>
      </c>
      <c r="I460" s="76" t="s">
        <v>4395</v>
      </c>
      <c r="J460" s="78">
        <v>60</v>
      </c>
      <c r="K460" s="76" t="s">
        <v>4396</v>
      </c>
      <c r="L460" s="76"/>
      <c r="M460" s="79">
        <v>46229</v>
      </c>
      <c r="N460" s="76" t="s">
        <v>6919</v>
      </c>
      <c r="O460" s="80" t="s">
        <v>4398</v>
      </c>
      <c r="P460" s="16">
        <v>31.2</v>
      </c>
      <c r="Q460" s="16" t="s">
        <v>199</v>
      </c>
      <c r="R460" s="16">
        <v>0.6</v>
      </c>
      <c r="S460" s="16" t="s">
        <v>1294</v>
      </c>
      <c r="T460" s="16" t="s">
        <v>6920</v>
      </c>
      <c r="U460" s="16" t="s">
        <v>237</v>
      </c>
      <c r="V460" s="16">
        <v>0.5</v>
      </c>
      <c r="W460" s="16" t="s">
        <v>6921</v>
      </c>
      <c r="X460" s="16" t="s">
        <v>221</v>
      </c>
      <c r="Y460" s="16">
        <v>26.3</v>
      </c>
      <c r="Z460" s="16" t="s">
        <v>6922</v>
      </c>
      <c r="AA460" s="16" t="s">
        <v>228</v>
      </c>
      <c r="AB460" s="16">
        <v>26.8</v>
      </c>
      <c r="AC460" s="16" t="s">
        <v>6923</v>
      </c>
    </row>
    <row r="461" spans="1:29" ht="30" customHeight="1" x14ac:dyDescent="0.25">
      <c r="A461" s="76" t="s">
        <v>883</v>
      </c>
      <c r="B461" s="76" t="s">
        <v>236</v>
      </c>
      <c r="C461" s="76" t="s">
        <v>237</v>
      </c>
      <c r="D461" s="76" t="s">
        <v>4393</v>
      </c>
      <c r="E461" s="76" t="s">
        <v>6899</v>
      </c>
      <c r="F461" s="71" t="s">
        <v>6924</v>
      </c>
      <c r="G461" s="77">
        <v>38.180686000000001</v>
      </c>
      <c r="H461" s="77">
        <v>26.848648000000001</v>
      </c>
      <c r="I461" s="76" t="s">
        <v>4395</v>
      </c>
      <c r="J461" s="78">
        <v>60</v>
      </c>
      <c r="K461" s="76" t="s">
        <v>4396</v>
      </c>
      <c r="L461" s="76"/>
      <c r="M461" s="79">
        <v>46229</v>
      </c>
      <c r="N461" s="76" t="s">
        <v>6925</v>
      </c>
      <c r="O461" s="80" t="s">
        <v>4398</v>
      </c>
      <c r="P461" s="16">
        <v>31.2</v>
      </c>
      <c r="Q461" s="16" t="s">
        <v>199</v>
      </c>
      <c r="R461" s="16">
        <v>1.7</v>
      </c>
      <c r="S461" s="16" t="s">
        <v>1294</v>
      </c>
      <c r="T461" s="16" t="s">
        <v>6926</v>
      </c>
      <c r="U461" s="16" t="s">
        <v>237</v>
      </c>
      <c r="V461" s="16">
        <v>2</v>
      </c>
      <c r="W461" s="16" t="s">
        <v>6927</v>
      </c>
      <c r="X461" s="16" t="s">
        <v>221</v>
      </c>
      <c r="Y461" s="16">
        <v>25.8</v>
      </c>
      <c r="Z461" s="16" t="s">
        <v>6928</v>
      </c>
      <c r="AA461" s="16" t="s">
        <v>228</v>
      </c>
      <c r="AB461" s="16">
        <v>27.3</v>
      </c>
      <c r="AC461" s="16" t="s">
        <v>6929</v>
      </c>
    </row>
    <row r="462" spans="1:29" ht="30" customHeight="1" x14ac:dyDescent="0.25">
      <c r="A462" s="76" t="s">
        <v>885</v>
      </c>
      <c r="B462" s="76" t="s">
        <v>236</v>
      </c>
      <c r="C462" s="76" t="s">
        <v>237</v>
      </c>
      <c r="D462" s="76" t="s">
        <v>4393</v>
      </c>
      <c r="E462" s="76" t="s">
        <v>6899</v>
      </c>
      <c r="F462" s="71" t="s">
        <v>6930</v>
      </c>
      <c r="G462" s="77">
        <v>38.197727999999998</v>
      </c>
      <c r="H462" s="77">
        <v>26.841659</v>
      </c>
      <c r="I462" s="76" t="s">
        <v>4395</v>
      </c>
      <c r="J462" s="78">
        <v>60</v>
      </c>
      <c r="K462" s="76" t="s">
        <v>4396</v>
      </c>
      <c r="L462" s="76"/>
      <c r="M462" s="79">
        <v>46229</v>
      </c>
      <c r="N462" s="76" t="s">
        <v>6931</v>
      </c>
      <c r="O462" s="80" t="s">
        <v>4398</v>
      </c>
      <c r="P462" s="16">
        <v>30.4</v>
      </c>
      <c r="Q462" s="16" t="s">
        <v>199</v>
      </c>
      <c r="R462" s="16">
        <v>0.7</v>
      </c>
      <c r="S462" s="16" t="s">
        <v>1294</v>
      </c>
      <c r="T462" s="16" t="s">
        <v>6932</v>
      </c>
      <c r="U462" s="16" t="s">
        <v>237</v>
      </c>
      <c r="V462" s="16">
        <v>0.6</v>
      </c>
      <c r="W462" s="16" t="s">
        <v>6933</v>
      </c>
      <c r="X462" s="16" t="s">
        <v>221</v>
      </c>
      <c r="Y462" s="16">
        <v>25.8</v>
      </c>
      <c r="Z462" s="16" t="s">
        <v>6934</v>
      </c>
      <c r="AA462" s="16" t="s">
        <v>228</v>
      </c>
      <c r="AB462" s="16">
        <v>26</v>
      </c>
      <c r="AC462" s="16" t="s">
        <v>6935</v>
      </c>
    </row>
    <row r="463" spans="1:29" ht="30" customHeight="1" x14ac:dyDescent="0.25">
      <c r="A463" s="76" t="s">
        <v>891</v>
      </c>
      <c r="B463" s="76" t="s">
        <v>236</v>
      </c>
      <c r="C463" s="76" t="s">
        <v>237</v>
      </c>
      <c r="D463" s="76" t="s">
        <v>4393</v>
      </c>
      <c r="E463" s="76" t="s">
        <v>6899</v>
      </c>
      <c r="F463" s="71" t="s">
        <v>6936</v>
      </c>
      <c r="G463" s="77">
        <v>38.196421000000001</v>
      </c>
      <c r="H463" s="77">
        <v>26.837132</v>
      </c>
      <c r="I463" s="76" t="s">
        <v>4395</v>
      </c>
      <c r="J463" s="78">
        <v>60</v>
      </c>
      <c r="K463" s="76" t="s">
        <v>4396</v>
      </c>
      <c r="L463" s="76"/>
      <c r="M463" s="79">
        <v>46229</v>
      </c>
      <c r="N463" s="76" t="s">
        <v>6937</v>
      </c>
      <c r="O463" s="80" t="s">
        <v>4398</v>
      </c>
      <c r="P463" s="16">
        <v>32.4</v>
      </c>
      <c r="Q463" s="16" t="s">
        <v>199</v>
      </c>
      <c r="R463" s="16">
        <v>1.6</v>
      </c>
      <c r="S463" s="16" t="s">
        <v>1294</v>
      </c>
      <c r="T463" s="16" t="s">
        <v>6938</v>
      </c>
      <c r="U463" s="16" t="s">
        <v>237</v>
      </c>
      <c r="V463" s="16">
        <v>0.2</v>
      </c>
      <c r="W463" s="16" t="s">
        <v>6939</v>
      </c>
      <c r="X463" s="16" t="s">
        <v>221</v>
      </c>
      <c r="Y463" s="16">
        <v>26.2</v>
      </c>
      <c r="Z463" s="16" t="s">
        <v>6940</v>
      </c>
      <c r="AA463" s="16" t="s">
        <v>228</v>
      </c>
      <c r="AB463" s="16">
        <v>26.3</v>
      </c>
      <c r="AC463" s="16" t="s">
        <v>6941</v>
      </c>
    </row>
    <row r="464" spans="1:29" ht="30" customHeight="1" x14ac:dyDescent="0.25">
      <c r="A464" s="76" t="s">
        <v>892</v>
      </c>
      <c r="B464" s="76" t="s">
        <v>236</v>
      </c>
      <c r="C464" s="76" t="s">
        <v>237</v>
      </c>
      <c r="D464" s="76" t="s">
        <v>4393</v>
      </c>
      <c r="E464" s="76" t="s">
        <v>6899</v>
      </c>
      <c r="F464" s="71" t="s">
        <v>6942</v>
      </c>
      <c r="G464" s="77">
        <v>38.195079</v>
      </c>
      <c r="H464" s="77">
        <v>26.836113999999998</v>
      </c>
      <c r="I464" s="76" t="s">
        <v>4395</v>
      </c>
      <c r="J464" s="78">
        <v>60</v>
      </c>
      <c r="K464" s="76" t="s">
        <v>4396</v>
      </c>
      <c r="L464" s="76"/>
      <c r="M464" s="79">
        <v>46229</v>
      </c>
      <c r="N464" s="76" t="s">
        <v>6943</v>
      </c>
      <c r="O464" s="80" t="s">
        <v>4398</v>
      </c>
      <c r="P464" s="16">
        <v>32.6</v>
      </c>
      <c r="Q464" s="16" t="s">
        <v>199</v>
      </c>
      <c r="R464" s="16">
        <v>0.3</v>
      </c>
      <c r="S464" s="16" t="s">
        <v>1294</v>
      </c>
      <c r="T464" s="16" t="s">
        <v>6944</v>
      </c>
      <c r="U464" s="16" t="s">
        <v>237</v>
      </c>
      <c r="V464" s="16">
        <v>0.1</v>
      </c>
      <c r="W464" s="16" t="s">
        <v>6945</v>
      </c>
      <c r="X464" s="16" t="s">
        <v>221</v>
      </c>
      <c r="Y464" s="16">
        <v>26.3</v>
      </c>
      <c r="Z464" s="16" t="s">
        <v>6946</v>
      </c>
      <c r="AA464" s="16" t="s">
        <v>228</v>
      </c>
      <c r="AB464" s="16">
        <v>26.5</v>
      </c>
      <c r="AC464" s="16" t="s">
        <v>6947</v>
      </c>
    </row>
    <row r="465" spans="1:29" ht="30" customHeight="1" x14ac:dyDescent="0.25">
      <c r="A465" s="76" t="s">
        <v>893</v>
      </c>
      <c r="B465" s="76" t="s">
        <v>236</v>
      </c>
      <c r="C465" s="76" t="s">
        <v>237</v>
      </c>
      <c r="D465" s="76" t="s">
        <v>4393</v>
      </c>
      <c r="E465" s="76" t="s">
        <v>6899</v>
      </c>
      <c r="F465" s="71" t="s">
        <v>6948</v>
      </c>
      <c r="G465" s="77">
        <v>38.19961</v>
      </c>
      <c r="H465" s="77">
        <v>26.840353</v>
      </c>
      <c r="I465" s="76" t="s">
        <v>4395</v>
      </c>
      <c r="J465" s="78">
        <v>60</v>
      </c>
      <c r="K465" s="76" t="s">
        <v>4396</v>
      </c>
      <c r="L465" s="76"/>
      <c r="M465" s="79">
        <v>46229</v>
      </c>
      <c r="N465" s="76" t="s">
        <v>6949</v>
      </c>
      <c r="O465" s="80" t="s">
        <v>4398</v>
      </c>
      <c r="P465" s="16">
        <v>32</v>
      </c>
      <c r="Q465" s="16" t="s">
        <v>199</v>
      </c>
      <c r="R465" s="16">
        <v>1.8</v>
      </c>
      <c r="S465" s="16" t="s">
        <v>1294</v>
      </c>
      <c r="T465" s="16" t="s">
        <v>6950</v>
      </c>
      <c r="U465" s="16" t="s">
        <v>237</v>
      </c>
      <c r="V465" s="16">
        <v>0.7</v>
      </c>
      <c r="W465" s="16" t="s">
        <v>6951</v>
      </c>
      <c r="X465" s="16" t="s">
        <v>221</v>
      </c>
      <c r="Y465" s="16">
        <v>25.8</v>
      </c>
      <c r="Z465" s="16" t="s">
        <v>6952</v>
      </c>
      <c r="AA465" s="16" t="s">
        <v>228</v>
      </c>
      <c r="AB465" s="16">
        <v>25.9</v>
      </c>
      <c r="AC465" s="16" t="s">
        <v>6953</v>
      </c>
    </row>
    <row r="466" spans="1:29" ht="30" customHeight="1" x14ac:dyDescent="0.25">
      <c r="A466" s="76" t="s">
        <v>894</v>
      </c>
      <c r="B466" s="76" t="s">
        <v>236</v>
      </c>
      <c r="C466" s="76" t="s">
        <v>237</v>
      </c>
      <c r="D466" s="76" t="s">
        <v>4393</v>
      </c>
      <c r="E466" s="76" t="s">
        <v>6899</v>
      </c>
      <c r="F466" s="71" t="s">
        <v>6954</v>
      </c>
      <c r="G466" s="77">
        <v>38.197429</v>
      </c>
      <c r="H466" s="77">
        <v>26.840281000000001</v>
      </c>
      <c r="I466" s="76" t="s">
        <v>4395</v>
      </c>
      <c r="J466" s="78">
        <v>60</v>
      </c>
      <c r="K466" s="76" t="s">
        <v>4396</v>
      </c>
      <c r="L466" s="76"/>
      <c r="M466" s="79">
        <v>46229</v>
      </c>
      <c r="N466" s="76" t="s">
        <v>6955</v>
      </c>
      <c r="O466" s="80" t="s">
        <v>4398</v>
      </c>
      <c r="P466" s="16">
        <v>32.1</v>
      </c>
      <c r="Q466" s="16" t="s">
        <v>199</v>
      </c>
      <c r="R466" s="16">
        <v>0.4</v>
      </c>
      <c r="S466" s="16" t="s">
        <v>1294</v>
      </c>
      <c r="T466" s="16" t="s">
        <v>6956</v>
      </c>
      <c r="U466" s="16" t="s">
        <v>237</v>
      </c>
      <c r="V466" s="16">
        <v>0.5</v>
      </c>
      <c r="W466" s="16" t="s">
        <v>6957</v>
      </c>
      <c r="X466" s="16" t="s">
        <v>221</v>
      </c>
      <c r="Y466" s="16">
        <v>25.9</v>
      </c>
      <c r="Z466" s="16" t="s">
        <v>6958</v>
      </c>
      <c r="AA466" s="16" t="s">
        <v>228</v>
      </c>
      <c r="AB466" s="16">
        <v>26.1</v>
      </c>
      <c r="AC466" s="16" t="s">
        <v>6959</v>
      </c>
    </row>
    <row r="467" spans="1:29" ht="30" customHeight="1" x14ac:dyDescent="0.25">
      <c r="A467" s="76" t="s">
        <v>895</v>
      </c>
      <c r="B467" s="76" t="s">
        <v>236</v>
      </c>
      <c r="C467" s="76" t="s">
        <v>237</v>
      </c>
      <c r="D467" s="76" t="s">
        <v>4393</v>
      </c>
      <c r="E467" s="76" t="s">
        <v>6899</v>
      </c>
      <c r="F467" s="71" t="s">
        <v>6960</v>
      </c>
      <c r="G467" s="77">
        <v>38.195320000000002</v>
      </c>
      <c r="H467" s="77">
        <v>26.842551</v>
      </c>
      <c r="I467" s="76" t="s">
        <v>4395</v>
      </c>
      <c r="J467" s="78">
        <v>60</v>
      </c>
      <c r="K467" s="76" t="s">
        <v>4396</v>
      </c>
      <c r="L467" s="76"/>
      <c r="M467" s="79">
        <v>46229</v>
      </c>
      <c r="N467" s="76" t="s">
        <v>6961</v>
      </c>
      <c r="O467" s="80" t="s">
        <v>4398</v>
      </c>
      <c r="P467" s="16">
        <v>32.200000000000003</v>
      </c>
      <c r="Q467" s="16" t="s">
        <v>199</v>
      </c>
      <c r="R467" s="16">
        <v>1.8</v>
      </c>
      <c r="S467" s="16" t="s">
        <v>1294</v>
      </c>
      <c r="T467" s="16" t="s">
        <v>6962</v>
      </c>
      <c r="U467" s="16" t="s">
        <v>237</v>
      </c>
      <c r="V467" s="16">
        <v>0.6</v>
      </c>
      <c r="W467" s="16" t="s">
        <v>6963</v>
      </c>
      <c r="X467" s="16" t="s">
        <v>221</v>
      </c>
      <c r="Y467" s="16">
        <v>25.8</v>
      </c>
      <c r="Z467" s="16" t="s">
        <v>6964</v>
      </c>
      <c r="AA467" s="16" t="s">
        <v>228</v>
      </c>
      <c r="AB467" s="16">
        <v>26.2</v>
      </c>
      <c r="AC467" s="16" t="s">
        <v>6965</v>
      </c>
    </row>
    <row r="468" spans="1:29" ht="30" customHeight="1" x14ac:dyDescent="0.25">
      <c r="A468" s="76" t="s">
        <v>896</v>
      </c>
      <c r="B468" s="76" t="s">
        <v>236</v>
      </c>
      <c r="C468" s="76" t="s">
        <v>237</v>
      </c>
      <c r="D468" s="76" t="s">
        <v>4393</v>
      </c>
      <c r="E468" s="76" t="s">
        <v>6899</v>
      </c>
      <c r="F468" s="71" t="s">
        <v>6966</v>
      </c>
      <c r="G468" s="77">
        <v>38.200403999999999</v>
      </c>
      <c r="H468" s="77">
        <v>26.838097000000001</v>
      </c>
      <c r="I468" s="76" t="s">
        <v>4395</v>
      </c>
      <c r="J468" s="78">
        <v>60</v>
      </c>
      <c r="K468" s="76" t="s">
        <v>4396</v>
      </c>
      <c r="L468" s="76"/>
      <c r="M468" s="79">
        <v>46229</v>
      </c>
      <c r="N468" s="76" t="s">
        <v>6967</v>
      </c>
      <c r="O468" s="80" t="s">
        <v>4398</v>
      </c>
      <c r="P468" s="16">
        <v>32</v>
      </c>
      <c r="Q468" s="16" t="s">
        <v>199</v>
      </c>
      <c r="R468" s="16">
        <v>1</v>
      </c>
      <c r="S468" s="16" t="s">
        <v>1294</v>
      </c>
      <c r="T468" s="16" t="s">
        <v>6968</v>
      </c>
      <c r="U468" s="16" t="s">
        <v>237</v>
      </c>
      <c r="V468" s="16">
        <v>0.7</v>
      </c>
      <c r="W468" s="16" t="s">
        <v>6969</v>
      </c>
      <c r="X468" s="16" t="s">
        <v>228</v>
      </c>
      <c r="Y468" s="16">
        <v>25.9</v>
      </c>
      <c r="Z468" s="16" t="s">
        <v>6970</v>
      </c>
      <c r="AA468" s="16" t="s">
        <v>221</v>
      </c>
      <c r="AB468" s="16">
        <v>26</v>
      </c>
      <c r="AC468" s="16" t="s">
        <v>6971</v>
      </c>
    </row>
    <row r="469" spans="1:29" ht="30" customHeight="1" x14ac:dyDescent="0.25">
      <c r="A469" s="12" t="s">
        <v>326</v>
      </c>
      <c r="B469" s="12" t="s">
        <v>242</v>
      </c>
      <c r="C469" s="12" t="s">
        <v>243</v>
      </c>
      <c r="D469" s="12" t="s">
        <v>4393</v>
      </c>
      <c r="E469" s="12" t="s">
        <v>4448</v>
      </c>
      <c r="F469" s="12">
        <v>0</v>
      </c>
      <c r="G469" s="12">
        <v>38.173029999999997</v>
      </c>
      <c r="H469" s="12">
        <v>27.327617</v>
      </c>
      <c r="I469" s="12" t="s">
        <v>6972</v>
      </c>
      <c r="J469" s="12">
        <v>45</v>
      </c>
      <c r="K469" s="12" t="s">
        <v>3029</v>
      </c>
      <c r="L469" s="12"/>
      <c r="M469" s="12"/>
      <c r="N469" s="12" t="s">
        <v>4397</v>
      </c>
      <c r="O469" s="12" t="s">
        <v>4398</v>
      </c>
      <c r="P469" s="16">
        <v>2.7</v>
      </c>
      <c r="Q469" s="16"/>
      <c r="R469" s="16"/>
      <c r="S469" s="16" t="s">
        <v>1294</v>
      </c>
      <c r="T469" s="16" t="s">
        <v>6973</v>
      </c>
      <c r="U469" s="16" t="s">
        <v>252</v>
      </c>
      <c r="V469" s="16">
        <v>2</v>
      </c>
      <c r="W469" s="16" t="s">
        <v>6974</v>
      </c>
      <c r="X469" s="16" t="s">
        <v>243</v>
      </c>
      <c r="Y469" s="16">
        <v>2.7</v>
      </c>
      <c r="Z469" s="16" t="s">
        <v>6973</v>
      </c>
      <c r="AA469" s="16" t="s">
        <v>249</v>
      </c>
      <c r="AB469" s="16">
        <v>3.3</v>
      </c>
      <c r="AC469" s="16" t="s">
        <v>6975</v>
      </c>
    </row>
    <row r="470" spans="1:29" ht="30" customHeight="1" x14ac:dyDescent="0.25">
      <c r="A470" s="12" t="s">
        <v>327</v>
      </c>
      <c r="B470" s="12" t="s">
        <v>242</v>
      </c>
      <c r="C470" s="12" t="s">
        <v>243</v>
      </c>
      <c r="D470" s="12" t="s">
        <v>4393</v>
      </c>
      <c r="E470" s="12" t="s">
        <v>4448</v>
      </c>
      <c r="F470" s="12">
        <v>0</v>
      </c>
      <c r="G470" s="12">
        <v>38.151166000000003</v>
      </c>
      <c r="H470" s="12">
        <v>27.339509</v>
      </c>
      <c r="I470" s="12" t="s">
        <v>6972</v>
      </c>
      <c r="J470" s="12">
        <v>45</v>
      </c>
      <c r="K470" s="12" t="s">
        <v>3029</v>
      </c>
      <c r="L470" s="12"/>
      <c r="M470" s="12"/>
      <c r="N470" s="12" t="s">
        <v>4397</v>
      </c>
      <c r="O470" s="12" t="s">
        <v>4398</v>
      </c>
      <c r="P470" s="16">
        <v>2.1</v>
      </c>
      <c r="Q470" s="16"/>
      <c r="R470" s="16"/>
      <c r="S470" s="16" t="s">
        <v>1294</v>
      </c>
      <c r="T470" s="16" t="s">
        <v>6976</v>
      </c>
      <c r="U470" s="16" t="s">
        <v>249</v>
      </c>
      <c r="V470" s="16">
        <v>1.2</v>
      </c>
      <c r="W470" s="16" t="s">
        <v>6977</v>
      </c>
      <c r="X470" s="16" t="s">
        <v>246</v>
      </c>
      <c r="Y470" s="16">
        <v>1.5</v>
      </c>
      <c r="Z470" s="16" t="s">
        <v>6978</v>
      </c>
      <c r="AA470" s="16" t="s">
        <v>240</v>
      </c>
      <c r="AB470" s="16">
        <v>2</v>
      </c>
      <c r="AC470" s="16" t="s">
        <v>6979</v>
      </c>
    </row>
    <row r="471" spans="1:29" ht="30" customHeight="1" x14ac:dyDescent="0.25">
      <c r="A471" s="12" t="s">
        <v>328</v>
      </c>
      <c r="B471" s="12" t="s">
        <v>242</v>
      </c>
      <c r="C471" s="12" t="s">
        <v>243</v>
      </c>
      <c r="D471" s="12" t="s">
        <v>4393</v>
      </c>
      <c r="E471" s="12" t="s">
        <v>4448</v>
      </c>
      <c r="F471" s="12">
        <v>0</v>
      </c>
      <c r="G471" s="12">
        <v>38.178851999999999</v>
      </c>
      <c r="H471" s="12">
        <v>27.366717999999999</v>
      </c>
      <c r="I471" s="12" t="s">
        <v>6972</v>
      </c>
      <c r="J471" s="12">
        <v>45</v>
      </c>
      <c r="K471" s="12" t="s">
        <v>3029</v>
      </c>
      <c r="L471" s="12"/>
      <c r="M471" s="12"/>
      <c r="N471" s="12" t="s">
        <v>4397</v>
      </c>
      <c r="O471" s="12" t="s">
        <v>4398</v>
      </c>
      <c r="P471" s="16">
        <v>1.8</v>
      </c>
      <c r="Q471" s="16"/>
      <c r="R471" s="16"/>
      <c r="S471" s="16" t="s">
        <v>1294</v>
      </c>
      <c r="T471" s="16" t="s">
        <v>6980</v>
      </c>
      <c r="U471" s="16" t="s">
        <v>252</v>
      </c>
      <c r="V471" s="16">
        <v>1.7</v>
      </c>
      <c r="W471" s="16" t="s">
        <v>6981</v>
      </c>
      <c r="X471" s="16" t="s">
        <v>243</v>
      </c>
      <c r="Y471" s="16">
        <v>1.8</v>
      </c>
      <c r="Z471" s="16" t="s">
        <v>6980</v>
      </c>
      <c r="AA471" s="16" t="s">
        <v>240</v>
      </c>
      <c r="AB471" s="16">
        <v>2.7</v>
      </c>
      <c r="AC471" s="16" t="s">
        <v>6982</v>
      </c>
    </row>
    <row r="472" spans="1:29" ht="30" customHeight="1" x14ac:dyDescent="0.25">
      <c r="A472" s="12" t="s">
        <v>338</v>
      </c>
      <c r="B472" s="12" t="s">
        <v>245</v>
      </c>
      <c r="C472" s="12" t="s">
        <v>246</v>
      </c>
      <c r="D472" s="12" t="s">
        <v>4393</v>
      </c>
      <c r="E472" s="12" t="s">
        <v>4522</v>
      </c>
      <c r="F472" s="12">
        <v>0</v>
      </c>
      <c r="G472" s="12">
        <v>38.172341000000003</v>
      </c>
      <c r="H472" s="12">
        <v>27.331886999999998</v>
      </c>
      <c r="I472" s="12" t="s">
        <v>6972</v>
      </c>
      <c r="J472" s="12">
        <v>45</v>
      </c>
      <c r="K472" s="12" t="s">
        <v>3029</v>
      </c>
      <c r="L472" s="12"/>
      <c r="M472" s="12"/>
      <c r="N472" s="12" t="s">
        <v>4397</v>
      </c>
      <c r="O472" s="12" t="s">
        <v>4398</v>
      </c>
      <c r="P472" s="16">
        <v>3.4</v>
      </c>
      <c r="Q472" s="16"/>
      <c r="R472" s="16"/>
      <c r="S472" s="16" t="s">
        <v>1294</v>
      </c>
      <c r="T472" s="16" t="s">
        <v>6983</v>
      </c>
      <c r="U472" s="16" t="s">
        <v>252</v>
      </c>
      <c r="V472" s="16">
        <v>1.6</v>
      </c>
      <c r="W472" s="16" t="s">
        <v>6984</v>
      </c>
      <c r="X472" s="16" t="s">
        <v>243</v>
      </c>
      <c r="Y472" s="16">
        <v>2.2999999999999998</v>
      </c>
      <c r="Z472" s="16" t="s">
        <v>6985</v>
      </c>
      <c r="AA472" s="16" t="s">
        <v>249</v>
      </c>
      <c r="AB472" s="16">
        <v>3</v>
      </c>
      <c r="AC472" s="16" t="s">
        <v>6986</v>
      </c>
    </row>
    <row r="473" spans="1:29" ht="30" customHeight="1" x14ac:dyDescent="0.25">
      <c r="A473" s="12" t="s">
        <v>362</v>
      </c>
      <c r="B473" s="12" t="s">
        <v>251</v>
      </c>
      <c r="C473" s="12" t="s">
        <v>252</v>
      </c>
      <c r="D473" s="12" t="s">
        <v>4393</v>
      </c>
      <c r="E473" s="12" t="s">
        <v>4595</v>
      </c>
      <c r="F473" s="12">
        <v>0</v>
      </c>
      <c r="G473" s="12">
        <v>38.166668000000001</v>
      </c>
      <c r="H473" s="12">
        <v>27.321617</v>
      </c>
      <c r="I473" s="12" t="s">
        <v>6972</v>
      </c>
      <c r="J473" s="12">
        <v>45</v>
      </c>
      <c r="K473" s="12" t="s">
        <v>3029</v>
      </c>
      <c r="L473" s="12"/>
      <c r="M473" s="12"/>
      <c r="N473" s="12" t="s">
        <v>4397</v>
      </c>
      <c r="O473" s="12" t="s">
        <v>4398</v>
      </c>
      <c r="P473" s="16">
        <v>2.5</v>
      </c>
      <c r="Q473" s="16"/>
      <c r="R473" s="16"/>
      <c r="S473" s="16" t="s">
        <v>1318</v>
      </c>
      <c r="T473" s="16" t="s">
        <v>6987</v>
      </c>
      <c r="U473" s="16" t="s">
        <v>252</v>
      </c>
      <c r="V473" s="16">
        <v>2.5</v>
      </c>
      <c r="W473" s="16" t="s">
        <v>6987</v>
      </c>
      <c r="X473" s="16" t="s">
        <v>243</v>
      </c>
      <c r="Y473" s="16">
        <v>3</v>
      </c>
      <c r="Z473" s="16" t="s">
        <v>6988</v>
      </c>
      <c r="AA473" s="16" t="s">
        <v>249</v>
      </c>
      <c r="AB473" s="16">
        <v>3.2</v>
      </c>
      <c r="AC473" s="16" t="s">
        <v>6989</v>
      </c>
    </row>
    <row r="474" spans="1:29" ht="30" customHeight="1" x14ac:dyDescent="0.25">
      <c r="A474" s="12" t="s">
        <v>382</v>
      </c>
      <c r="B474" s="12" t="s">
        <v>150</v>
      </c>
      <c r="C474" s="12" t="s">
        <v>151</v>
      </c>
      <c r="D474" s="12" t="s">
        <v>4393</v>
      </c>
      <c r="E474" s="12" t="s">
        <v>4644</v>
      </c>
      <c r="F474" s="12">
        <v>0</v>
      </c>
      <c r="G474" s="12">
        <v>38.223407000000002</v>
      </c>
      <c r="H474" s="12">
        <v>27.281732999999999</v>
      </c>
      <c r="I474" s="12" t="s">
        <v>6972</v>
      </c>
      <c r="J474" s="12">
        <v>45</v>
      </c>
      <c r="K474" s="12" t="s">
        <v>3029</v>
      </c>
      <c r="L474" s="12"/>
      <c r="M474" s="12"/>
      <c r="N474" s="12" t="s">
        <v>4397</v>
      </c>
      <c r="O474" s="12" t="s">
        <v>4398</v>
      </c>
      <c r="P474" s="16">
        <v>1.9</v>
      </c>
      <c r="Q474" s="16"/>
      <c r="R474" s="16"/>
      <c r="S474" s="16" t="s">
        <v>1318</v>
      </c>
      <c r="T474" s="16" t="s">
        <v>6990</v>
      </c>
      <c r="U474" s="16" t="s">
        <v>151</v>
      </c>
      <c r="V474" s="16">
        <v>1.9</v>
      </c>
      <c r="W474" s="16" t="s">
        <v>6990</v>
      </c>
      <c r="X474" s="16" t="s">
        <v>252</v>
      </c>
      <c r="Y474" s="16">
        <v>8.3000000000000007</v>
      </c>
      <c r="Z474" s="16" t="s">
        <v>6991</v>
      </c>
      <c r="AA474" s="16" t="s">
        <v>243</v>
      </c>
      <c r="AB474" s="16">
        <v>9.1999999999999993</v>
      </c>
      <c r="AC474" s="16" t="s">
        <v>6992</v>
      </c>
    </row>
    <row r="475" spans="1:29" ht="30" customHeight="1" x14ac:dyDescent="0.25">
      <c r="A475" s="12" t="s">
        <v>385</v>
      </c>
      <c r="B475" s="12" t="s">
        <v>270</v>
      </c>
      <c r="C475" s="12" t="s">
        <v>271</v>
      </c>
      <c r="D475" s="12" t="s">
        <v>4393</v>
      </c>
      <c r="E475" s="12" t="s">
        <v>4722</v>
      </c>
      <c r="F475" s="12">
        <v>0</v>
      </c>
      <c r="G475" s="12">
        <v>37.993485999999997</v>
      </c>
      <c r="H475" s="12">
        <v>27.074493</v>
      </c>
      <c r="I475" s="12" t="s">
        <v>6972</v>
      </c>
      <c r="J475" s="12">
        <v>45</v>
      </c>
      <c r="K475" s="12" t="s">
        <v>3029</v>
      </c>
      <c r="L475" s="12"/>
      <c r="M475" s="12"/>
      <c r="N475" s="12" t="s">
        <v>4397</v>
      </c>
      <c r="O475" s="12" t="s">
        <v>4398</v>
      </c>
      <c r="P475" s="16">
        <v>3.5</v>
      </c>
      <c r="Q475" s="16"/>
      <c r="R475" s="16"/>
      <c r="S475" s="16" t="s">
        <v>1318</v>
      </c>
      <c r="T475" s="16" t="s">
        <v>6993</v>
      </c>
      <c r="U475" s="16" t="s">
        <v>271</v>
      </c>
      <c r="V475" s="16">
        <v>3.5</v>
      </c>
      <c r="W475" s="16" t="s">
        <v>6993</v>
      </c>
      <c r="X475" s="16" t="s">
        <v>221</v>
      </c>
      <c r="Y475" s="16">
        <v>30</v>
      </c>
      <c r="Z475" s="16" t="s">
        <v>6994</v>
      </c>
      <c r="AA475" s="16" t="s">
        <v>249</v>
      </c>
      <c r="AB475" s="16">
        <v>30.1</v>
      </c>
      <c r="AC475" s="16" t="s">
        <v>6995</v>
      </c>
    </row>
    <row r="476" spans="1:29" ht="30" customHeight="1" x14ac:dyDescent="0.25">
      <c r="A476" s="12" t="s">
        <v>391</v>
      </c>
      <c r="B476" s="12" t="s">
        <v>270</v>
      </c>
      <c r="C476" s="12" t="s">
        <v>271</v>
      </c>
      <c r="D476" s="12" t="s">
        <v>4393</v>
      </c>
      <c r="E476" s="12" t="s">
        <v>4722</v>
      </c>
      <c r="F476" s="12">
        <v>0</v>
      </c>
      <c r="G476" s="12">
        <v>38.030887</v>
      </c>
      <c r="H476" s="12">
        <v>27.095258999999999</v>
      </c>
      <c r="I476" s="12" t="s">
        <v>6972</v>
      </c>
      <c r="J476" s="12">
        <v>45</v>
      </c>
      <c r="K476" s="12" t="s">
        <v>3029</v>
      </c>
      <c r="L476" s="12"/>
      <c r="M476" s="12"/>
      <c r="N476" s="12" t="s">
        <v>4397</v>
      </c>
      <c r="O476" s="12" t="s">
        <v>4398</v>
      </c>
      <c r="P476" s="16">
        <v>1</v>
      </c>
      <c r="Q476" s="16"/>
      <c r="R476" s="16"/>
      <c r="S476" s="16" t="s">
        <v>1318</v>
      </c>
      <c r="T476" s="16" t="s">
        <v>6996</v>
      </c>
      <c r="U476" s="16" t="s">
        <v>271</v>
      </c>
      <c r="V476" s="16">
        <v>1</v>
      </c>
      <c r="W476" s="16" t="s">
        <v>6996</v>
      </c>
      <c r="X476" s="16" t="s">
        <v>221</v>
      </c>
      <c r="Y476" s="16">
        <v>25.7</v>
      </c>
      <c r="Z476" s="16" t="s">
        <v>6997</v>
      </c>
      <c r="AA476" s="16" t="s">
        <v>249</v>
      </c>
      <c r="AB476" s="16">
        <v>26.3</v>
      </c>
      <c r="AC476" s="16" t="s">
        <v>6998</v>
      </c>
    </row>
    <row r="477" spans="1:29" ht="30" customHeight="1" x14ac:dyDescent="0.25">
      <c r="A477" s="12" t="s">
        <v>394</v>
      </c>
      <c r="B477" s="12" t="s">
        <v>270</v>
      </c>
      <c r="C477" s="12" t="s">
        <v>271</v>
      </c>
      <c r="D477" s="12" t="s">
        <v>4393</v>
      </c>
      <c r="E477" s="12" t="s">
        <v>4722</v>
      </c>
      <c r="F477" s="12">
        <v>0</v>
      </c>
      <c r="G477" s="12">
        <v>38.005119999999998</v>
      </c>
      <c r="H477" s="12">
        <v>27.097919000000001</v>
      </c>
      <c r="I477" s="12" t="s">
        <v>6972</v>
      </c>
      <c r="J477" s="12">
        <v>45</v>
      </c>
      <c r="K477" s="12" t="s">
        <v>3029</v>
      </c>
      <c r="L477" s="12"/>
      <c r="M477" s="12"/>
      <c r="N477" s="12" t="s">
        <v>4397</v>
      </c>
      <c r="O477" s="12" t="s">
        <v>4398</v>
      </c>
      <c r="P477" s="16">
        <v>1.9</v>
      </c>
      <c r="Q477" s="16"/>
      <c r="R477" s="16"/>
      <c r="S477" s="16" t="s">
        <v>1318</v>
      </c>
      <c r="T477" s="16" t="s">
        <v>6999</v>
      </c>
      <c r="U477" s="16" t="s">
        <v>271</v>
      </c>
      <c r="V477" s="16">
        <v>1.9</v>
      </c>
      <c r="W477" s="16" t="s">
        <v>6999</v>
      </c>
      <c r="X477" s="16" t="s">
        <v>249</v>
      </c>
      <c r="Y477" s="16">
        <v>27.7</v>
      </c>
      <c r="Z477" s="16" t="s">
        <v>7000</v>
      </c>
      <c r="AA477" s="16" t="s">
        <v>246</v>
      </c>
      <c r="AB477" s="16">
        <v>27.7</v>
      </c>
      <c r="AC477" s="16" t="s">
        <v>7001</v>
      </c>
    </row>
    <row r="478" spans="1:29" ht="30" customHeight="1" x14ac:dyDescent="0.25">
      <c r="A478" s="12" t="s">
        <v>401</v>
      </c>
      <c r="B478" s="12" t="s">
        <v>171</v>
      </c>
      <c r="C478" s="12" t="s">
        <v>172</v>
      </c>
      <c r="D478" s="12" t="s">
        <v>4393</v>
      </c>
      <c r="E478" s="12" t="s">
        <v>4759</v>
      </c>
      <c r="F478" s="12">
        <v>0</v>
      </c>
      <c r="G478" s="12">
        <v>38.344306000000003</v>
      </c>
      <c r="H478" s="12">
        <v>27.102115000000001</v>
      </c>
      <c r="I478" s="12" t="s">
        <v>6972</v>
      </c>
      <c r="J478" s="12">
        <v>45</v>
      </c>
      <c r="K478" s="12" t="s">
        <v>3029</v>
      </c>
      <c r="L478" s="12"/>
      <c r="M478" s="12"/>
      <c r="N478" s="12" t="s">
        <v>4397</v>
      </c>
      <c r="O478" s="12" t="s">
        <v>4398</v>
      </c>
      <c r="P478" s="16">
        <v>3.3</v>
      </c>
      <c r="Q478" s="16"/>
      <c r="R478" s="16"/>
      <c r="S478" s="16" t="s">
        <v>1294</v>
      </c>
      <c r="T478" s="16" t="s">
        <v>7002</v>
      </c>
      <c r="U478" s="16" t="s">
        <v>184</v>
      </c>
      <c r="V478" s="16">
        <v>2.2999999999999998</v>
      </c>
      <c r="W478" s="16" t="s">
        <v>7003</v>
      </c>
      <c r="X478" s="16" t="s">
        <v>178</v>
      </c>
      <c r="Y478" s="16">
        <v>2.8</v>
      </c>
      <c r="Z478" s="16" t="s">
        <v>7004</v>
      </c>
      <c r="AA478" s="16" t="s">
        <v>181</v>
      </c>
      <c r="AB478" s="16">
        <v>3.3</v>
      </c>
      <c r="AC478" s="16" t="s">
        <v>7005</v>
      </c>
    </row>
    <row r="479" spans="1:29" ht="30" customHeight="1" x14ac:dyDescent="0.25">
      <c r="A479" s="12" t="s">
        <v>421</v>
      </c>
      <c r="B479" s="12" t="s">
        <v>174</v>
      </c>
      <c r="C479" s="12" t="s">
        <v>175</v>
      </c>
      <c r="D479" s="12" t="s">
        <v>4393</v>
      </c>
      <c r="E479" s="12" t="s">
        <v>4840</v>
      </c>
      <c r="F479" s="12">
        <v>0</v>
      </c>
      <c r="G479" s="12">
        <v>38.335895000000001</v>
      </c>
      <c r="H479" s="12">
        <v>27.145365999999999</v>
      </c>
      <c r="I479" s="12" t="s">
        <v>6972</v>
      </c>
      <c r="J479" s="12">
        <v>45</v>
      </c>
      <c r="K479" s="12" t="s">
        <v>3029</v>
      </c>
      <c r="L479" s="12"/>
      <c r="M479" s="12"/>
      <c r="N479" s="12" t="s">
        <v>4397</v>
      </c>
      <c r="O479" s="12" t="s">
        <v>4398</v>
      </c>
      <c r="P479" s="16">
        <v>2.2999999999999998</v>
      </c>
      <c r="Q479" s="16"/>
      <c r="R479" s="16"/>
      <c r="S479" s="16" t="s">
        <v>1294</v>
      </c>
      <c r="T479" s="16" t="s">
        <v>7006</v>
      </c>
      <c r="U479" s="16" t="s">
        <v>172</v>
      </c>
      <c r="V479" s="16">
        <v>1.6</v>
      </c>
      <c r="W479" s="16" t="s">
        <v>7007</v>
      </c>
      <c r="X479" s="16" t="s">
        <v>190</v>
      </c>
      <c r="Y479" s="16">
        <v>2</v>
      </c>
      <c r="Z479" s="16" t="s">
        <v>7008</v>
      </c>
      <c r="AA479" s="16" t="s">
        <v>181</v>
      </c>
      <c r="AB479" s="16">
        <v>2</v>
      </c>
      <c r="AC479" s="16" t="s">
        <v>7009</v>
      </c>
    </row>
    <row r="480" spans="1:29" ht="30" customHeight="1" x14ac:dyDescent="0.25">
      <c r="A480" s="12" t="s">
        <v>433</v>
      </c>
      <c r="B480" s="12" t="s">
        <v>177</v>
      </c>
      <c r="C480" s="12" t="s">
        <v>178</v>
      </c>
      <c r="D480" s="12" t="s">
        <v>4393</v>
      </c>
      <c r="E480" s="12" t="s">
        <v>4872</v>
      </c>
      <c r="F480" s="12">
        <v>0</v>
      </c>
      <c r="G480" s="12">
        <v>38.314475000000002</v>
      </c>
      <c r="H480" s="12">
        <v>27.101286999999999</v>
      </c>
      <c r="I480" s="12" t="s">
        <v>6972</v>
      </c>
      <c r="J480" s="12">
        <v>45</v>
      </c>
      <c r="K480" s="12" t="s">
        <v>3029</v>
      </c>
      <c r="L480" s="12"/>
      <c r="M480" s="12"/>
      <c r="N480" s="12" t="s">
        <v>4397</v>
      </c>
      <c r="O480" s="12" t="s">
        <v>4398</v>
      </c>
      <c r="P480" s="16">
        <v>2.1</v>
      </c>
      <c r="Q480" s="16"/>
      <c r="R480" s="16"/>
      <c r="S480" s="16" t="s">
        <v>1318</v>
      </c>
      <c r="T480" s="16" t="s">
        <v>7010</v>
      </c>
      <c r="U480" s="16" t="s">
        <v>178</v>
      </c>
      <c r="V480" s="16">
        <v>2.1</v>
      </c>
      <c r="W480" s="16" t="s">
        <v>7010</v>
      </c>
      <c r="X480" s="16" t="s">
        <v>184</v>
      </c>
      <c r="Y480" s="16">
        <v>2.2000000000000002</v>
      </c>
      <c r="Z480" s="16" t="s">
        <v>7011</v>
      </c>
      <c r="AA480" s="16" t="s">
        <v>187</v>
      </c>
      <c r="AB480" s="16">
        <v>2.6</v>
      </c>
      <c r="AC480" s="16" t="s">
        <v>7012</v>
      </c>
    </row>
    <row r="481" spans="1:29" ht="30" customHeight="1" x14ac:dyDescent="0.25">
      <c r="A481" s="12" t="s">
        <v>434</v>
      </c>
      <c r="B481" s="12" t="s">
        <v>177</v>
      </c>
      <c r="C481" s="12" t="s">
        <v>178</v>
      </c>
      <c r="D481" s="12" t="s">
        <v>4393</v>
      </c>
      <c r="E481" s="12" t="s">
        <v>4872</v>
      </c>
      <c r="F481" s="12">
        <v>0</v>
      </c>
      <c r="G481" s="12">
        <v>38.351492999999998</v>
      </c>
      <c r="H481" s="12">
        <v>27.112154</v>
      </c>
      <c r="I481" s="12" t="s">
        <v>6972</v>
      </c>
      <c r="J481" s="12">
        <v>45</v>
      </c>
      <c r="K481" s="12" t="s">
        <v>3029</v>
      </c>
      <c r="L481" s="12"/>
      <c r="M481" s="12"/>
      <c r="N481" s="12" t="s">
        <v>4397</v>
      </c>
      <c r="O481" s="12" t="s">
        <v>4398</v>
      </c>
      <c r="P481" s="16">
        <v>3.2</v>
      </c>
      <c r="Q481" s="16"/>
      <c r="R481" s="16"/>
      <c r="S481" s="16" t="s">
        <v>1294</v>
      </c>
      <c r="T481" s="16" t="s">
        <v>7013</v>
      </c>
      <c r="U481" s="16" t="s">
        <v>169</v>
      </c>
      <c r="V481" s="16">
        <v>2.6</v>
      </c>
      <c r="W481" s="16" t="s">
        <v>7014</v>
      </c>
      <c r="X481" s="16" t="s">
        <v>184</v>
      </c>
      <c r="Y481" s="16">
        <v>2.7</v>
      </c>
      <c r="Z481" s="16" t="s">
        <v>7015</v>
      </c>
      <c r="AA481" s="16" t="s">
        <v>178</v>
      </c>
      <c r="AB481" s="16">
        <v>3.2</v>
      </c>
      <c r="AC481" s="16" t="s">
        <v>7013</v>
      </c>
    </row>
    <row r="482" spans="1:29" ht="30" customHeight="1" x14ac:dyDescent="0.25">
      <c r="A482" s="12" t="s">
        <v>435</v>
      </c>
      <c r="B482" s="12" t="s">
        <v>180</v>
      </c>
      <c r="C482" s="12" t="s">
        <v>181</v>
      </c>
      <c r="D482" s="12" t="s">
        <v>4393</v>
      </c>
      <c r="E482" s="12" t="s">
        <v>4918</v>
      </c>
      <c r="F482" s="12">
        <v>0</v>
      </c>
      <c r="G482" s="12">
        <v>38.283265999999998</v>
      </c>
      <c r="H482" s="12">
        <v>27.170591000000002</v>
      </c>
      <c r="I482" s="12" t="s">
        <v>6972</v>
      </c>
      <c r="J482" s="12">
        <v>45</v>
      </c>
      <c r="K482" s="12" t="s">
        <v>3029</v>
      </c>
      <c r="L482" s="12"/>
      <c r="M482" s="12"/>
      <c r="N482" s="12" t="s">
        <v>4920</v>
      </c>
      <c r="O482" s="12" t="s">
        <v>4398</v>
      </c>
      <c r="P482" s="16">
        <v>5.8</v>
      </c>
      <c r="Q482" s="16"/>
      <c r="R482" s="16"/>
      <c r="S482" s="16" t="s">
        <v>1294</v>
      </c>
      <c r="T482" s="16" t="s">
        <v>7016</v>
      </c>
      <c r="U482" s="16" t="s">
        <v>221</v>
      </c>
      <c r="V482" s="16">
        <v>4.7</v>
      </c>
      <c r="W482" s="16" t="s">
        <v>4922</v>
      </c>
      <c r="X482" s="16" t="s">
        <v>175</v>
      </c>
      <c r="Y482" s="16">
        <v>5</v>
      </c>
      <c r="Z482" s="16" t="s">
        <v>4923</v>
      </c>
      <c r="AA482" s="16" t="s">
        <v>187</v>
      </c>
      <c r="AB482" s="16">
        <v>5.2</v>
      </c>
      <c r="AC482" s="16" t="s">
        <v>4924</v>
      </c>
    </row>
    <row r="483" spans="1:29" ht="30" customHeight="1" x14ac:dyDescent="0.25">
      <c r="A483" s="12" t="s">
        <v>436</v>
      </c>
      <c r="B483" s="12" t="s">
        <v>180</v>
      </c>
      <c r="C483" s="12" t="s">
        <v>181</v>
      </c>
      <c r="D483" s="12" t="s">
        <v>4393</v>
      </c>
      <c r="E483" s="12" t="s">
        <v>4918</v>
      </c>
      <c r="F483" s="12">
        <v>0</v>
      </c>
      <c r="G483" s="12">
        <v>38.344330999999997</v>
      </c>
      <c r="H483" s="12">
        <v>27.135259999999999</v>
      </c>
      <c r="I483" s="12" t="s">
        <v>6972</v>
      </c>
      <c r="J483" s="12">
        <v>45</v>
      </c>
      <c r="K483" s="12" t="s">
        <v>3029</v>
      </c>
      <c r="L483" s="12"/>
      <c r="M483" s="12"/>
      <c r="N483" s="12" t="s">
        <v>4397</v>
      </c>
      <c r="O483" s="12" t="s">
        <v>4398</v>
      </c>
      <c r="P483" s="16">
        <v>2.4</v>
      </c>
      <c r="Q483" s="16"/>
      <c r="R483" s="16"/>
      <c r="S483" s="16" t="s">
        <v>1294</v>
      </c>
      <c r="T483" s="16" t="s">
        <v>7017</v>
      </c>
      <c r="U483" s="16" t="s">
        <v>172</v>
      </c>
      <c r="V483" s="16">
        <v>2.1</v>
      </c>
      <c r="W483" s="16" t="s">
        <v>7018</v>
      </c>
      <c r="X483" s="16" t="s">
        <v>184</v>
      </c>
      <c r="Y483" s="16">
        <v>2.2000000000000002</v>
      </c>
      <c r="Z483" s="16" t="s">
        <v>7019</v>
      </c>
      <c r="AA483" s="16" t="s">
        <v>181</v>
      </c>
      <c r="AB483" s="16">
        <v>2.4</v>
      </c>
      <c r="AC483" s="16" t="s">
        <v>7017</v>
      </c>
    </row>
    <row r="484" spans="1:29" ht="30" customHeight="1" x14ac:dyDescent="0.25">
      <c r="A484" s="12" t="s">
        <v>437</v>
      </c>
      <c r="B484" s="12" t="s">
        <v>180</v>
      </c>
      <c r="C484" s="12" t="s">
        <v>181</v>
      </c>
      <c r="D484" s="12" t="s">
        <v>4393</v>
      </c>
      <c r="E484" s="12" t="s">
        <v>4918</v>
      </c>
      <c r="F484" s="12">
        <v>0</v>
      </c>
      <c r="G484" s="12">
        <v>38.341909000000001</v>
      </c>
      <c r="H484" s="12">
        <v>27.14282</v>
      </c>
      <c r="I484" s="12" t="s">
        <v>6972</v>
      </c>
      <c r="J484" s="12">
        <v>45</v>
      </c>
      <c r="K484" s="12" t="s">
        <v>3029</v>
      </c>
      <c r="L484" s="12"/>
      <c r="M484" s="12"/>
      <c r="N484" s="12" t="s">
        <v>4397</v>
      </c>
      <c r="O484" s="12" t="s">
        <v>4398</v>
      </c>
      <c r="P484" s="16">
        <v>2.4</v>
      </c>
      <c r="Q484" s="16"/>
      <c r="R484" s="16"/>
      <c r="S484" s="16" t="s">
        <v>1294</v>
      </c>
      <c r="T484" s="16" t="s">
        <v>7020</v>
      </c>
      <c r="U484" s="16" t="s">
        <v>172</v>
      </c>
      <c r="V484" s="16">
        <v>2</v>
      </c>
      <c r="W484" s="16" t="s">
        <v>7021</v>
      </c>
      <c r="X484" s="16" t="s">
        <v>181</v>
      </c>
      <c r="Y484" s="16">
        <v>2.4</v>
      </c>
      <c r="Z484" s="16" t="s">
        <v>7020</v>
      </c>
      <c r="AA484" s="16" t="s">
        <v>190</v>
      </c>
      <c r="AB484" s="16">
        <v>2.4</v>
      </c>
      <c r="AC484" s="16" t="s">
        <v>7022</v>
      </c>
    </row>
    <row r="485" spans="1:29" ht="30" customHeight="1" x14ac:dyDescent="0.25">
      <c r="A485" s="12" t="s">
        <v>438</v>
      </c>
      <c r="B485" s="12" t="s">
        <v>180</v>
      </c>
      <c r="C485" s="12" t="s">
        <v>181</v>
      </c>
      <c r="D485" s="12" t="s">
        <v>4393</v>
      </c>
      <c r="E485" s="12" t="s">
        <v>4918</v>
      </c>
      <c r="F485" s="12">
        <v>0</v>
      </c>
      <c r="G485" s="12">
        <v>38.325654999999998</v>
      </c>
      <c r="H485" s="12">
        <v>27.157423000000001</v>
      </c>
      <c r="I485" s="12" t="s">
        <v>6972</v>
      </c>
      <c r="J485" s="12">
        <v>45</v>
      </c>
      <c r="K485" s="12" t="s">
        <v>3029</v>
      </c>
      <c r="L485" s="12"/>
      <c r="M485" s="12"/>
      <c r="N485" s="12" t="s">
        <v>4397</v>
      </c>
      <c r="O485" s="12" t="s">
        <v>4398</v>
      </c>
      <c r="P485" s="16">
        <v>2.5</v>
      </c>
      <c r="Q485" s="16"/>
      <c r="R485" s="16"/>
      <c r="S485" s="16" t="s">
        <v>1294</v>
      </c>
      <c r="T485" s="16" t="s">
        <v>7023</v>
      </c>
      <c r="U485" s="16" t="s">
        <v>172</v>
      </c>
      <c r="V485" s="16">
        <v>2.2000000000000002</v>
      </c>
      <c r="W485" s="16" t="s">
        <v>7024</v>
      </c>
      <c r="X485" s="16" t="s">
        <v>175</v>
      </c>
      <c r="Y485" s="16">
        <v>2.2999999999999998</v>
      </c>
      <c r="Z485" s="16" t="s">
        <v>7025</v>
      </c>
      <c r="AA485" s="16" t="s">
        <v>190</v>
      </c>
      <c r="AB485" s="16">
        <v>2.2999999999999998</v>
      </c>
      <c r="AC485" s="16" t="s">
        <v>7026</v>
      </c>
    </row>
    <row r="486" spans="1:29" ht="30" customHeight="1" x14ac:dyDescent="0.25">
      <c r="A486" s="12" t="s">
        <v>439</v>
      </c>
      <c r="B486" s="12" t="s">
        <v>180</v>
      </c>
      <c r="C486" s="12" t="s">
        <v>181</v>
      </c>
      <c r="D486" s="12" t="s">
        <v>4393</v>
      </c>
      <c r="E486" s="12" t="s">
        <v>4918</v>
      </c>
      <c r="F486" s="12">
        <v>0</v>
      </c>
      <c r="G486" s="12">
        <v>38.316192999999998</v>
      </c>
      <c r="H486" s="12">
        <v>27.132158</v>
      </c>
      <c r="I486" s="12" t="s">
        <v>6972</v>
      </c>
      <c r="J486" s="12">
        <v>45</v>
      </c>
      <c r="K486" s="12" t="s">
        <v>3029</v>
      </c>
      <c r="L486" s="12"/>
      <c r="M486" s="12"/>
      <c r="N486" s="12" t="s">
        <v>4397</v>
      </c>
      <c r="O486" s="12" t="s">
        <v>4398</v>
      </c>
      <c r="P486" s="16">
        <v>0.9</v>
      </c>
      <c r="Q486" s="16"/>
      <c r="R486" s="16"/>
      <c r="S486" s="16" t="s">
        <v>1294</v>
      </c>
      <c r="T486" s="16" t="s">
        <v>7027</v>
      </c>
      <c r="U486" s="16" t="s">
        <v>175</v>
      </c>
      <c r="V486" s="16">
        <v>0.2</v>
      </c>
      <c r="W486" s="16" t="s">
        <v>7028</v>
      </c>
      <c r="X486" s="16" t="s">
        <v>187</v>
      </c>
      <c r="Y486" s="16">
        <v>0.2</v>
      </c>
      <c r="Z486" s="16" t="s">
        <v>7029</v>
      </c>
      <c r="AA486" s="16" t="s">
        <v>190</v>
      </c>
      <c r="AB486" s="16">
        <v>0.7</v>
      </c>
      <c r="AC486" s="16" t="s">
        <v>7030</v>
      </c>
    </row>
    <row r="487" spans="1:29" ht="30" customHeight="1" x14ac:dyDescent="0.25">
      <c r="A487" s="12" t="s">
        <v>451</v>
      </c>
      <c r="B487" s="12" t="s">
        <v>183</v>
      </c>
      <c r="C487" s="12" t="s">
        <v>184</v>
      </c>
      <c r="D487" s="12" t="s">
        <v>4393</v>
      </c>
      <c r="E487" s="12" t="s">
        <v>4975</v>
      </c>
      <c r="F487" s="12">
        <v>0</v>
      </c>
      <c r="G487" s="12">
        <v>38.348064000000001</v>
      </c>
      <c r="H487" s="12">
        <v>27.126750999999999</v>
      </c>
      <c r="I487" s="12" t="s">
        <v>6972</v>
      </c>
      <c r="J487" s="12">
        <v>45</v>
      </c>
      <c r="K487" s="12" t="s">
        <v>3029</v>
      </c>
      <c r="L487" s="12"/>
      <c r="M487" s="12"/>
      <c r="N487" s="12" t="s">
        <v>4397</v>
      </c>
      <c r="O487" s="12" t="s">
        <v>4398</v>
      </c>
      <c r="P487" s="16">
        <v>2.2999999999999998</v>
      </c>
      <c r="Q487" s="16"/>
      <c r="R487" s="16"/>
      <c r="S487" s="16" t="s">
        <v>1318</v>
      </c>
      <c r="T487" s="16" t="s">
        <v>7031</v>
      </c>
      <c r="U487" s="16" t="s">
        <v>184</v>
      </c>
      <c r="V487" s="16">
        <v>2.2999999999999998</v>
      </c>
      <c r="W487" s="16" t="s">
        <v>7031</v>
      </c>
      <c r="X487" s="16" t="s">
        <v>172</v>
      </c>
      <c r="Y487" s="16">
        <v>2.5</v>
      </c>
      <c r="Z487" s="16" t="s">
        <v>7032</v>
      </c>
      <c r="AA487" s="16" t="s">
        <v>178</v>
      </c>
      <c r="AB487" s="16">
        <v>2.7</v>
      </c>
      <c r="AC487" s="16" t="s">
        <v>7033</v>
      </c>
    </row>
    <row r="488" spans="1:29" ht="30" customHeight="1" x14ac:dyDescent="0.25">
      <c r="A488" s="12" t="s">
        <v>452</v>
      </c>
      <c r="B488" s="12" t="s">
        <v>183</v>
      </c>
      <c r="C488" s="12" t="s">
        <v>184</v>
      </c>
      <c r="D488" s="12" t="s">
        <v>4393</v>
      </c>
      <c r="E488" s="12" t="s">
        <v>4975</v>
      </c>
      <c r="F488" s="12">
        <v>0</v>
      </c>
      <c r="G488" s="12">
        <v>38.350002000000003</v>
      </c>
      <c r="H488" s="12">
        <v>27.124281</v>
      </c>
      <c r="I488" s="12" t="s">
        <v>6972</v>
      </c>
      <c r="J488" s="12">
        <v>45</v>
      </c>
      <c r="K488" s="12" t="s">
        <v>3029</v>
      </c>
      <c r="L488" s="12"/>
      <c r="M488" s="12"/>
      <c r="N488" s="12" t="s">
        <v>4397</v>
      </c>
      <c r="O488" s="12" t="s">
        <v>4398</v>
      </c>
      <c r="P488" s="16">
        <v>2.4</v>
      </c>
      <c r="Q488" s="16"/>
      <c r="R488" s="16"/>
      <c r="S488" s="16" t="s">
        <v>1318</v>
      </c>
      <c r="T488" s="16" t="s">
        <v>7034</v>
      </c>
      <c r="U488" s="16" t="s">
        <v>184</v>
      </c>
      <c r="V488" s="16">
        <v>2.4</v>
      </c>
      <c r="W488" s="16" t="s">
        <v>7034</v>
      </c>
      <c r="X488" s="16" t="s">
        <v>172</v>
      </c>
      <c r="Y488" s="16">
        <v>2.8</v>
      </c>
      <c r="Z488" s="16" t="s">
        <v>7035</v>
      </c>
      <c r="AA488" s="16" t="s">
        <v>178</v>
      </c>
      <c r="AB488" s="16">
        <v>2.9</v>
      </c>
      <c r="AC488" s="16" t="s">
        <v>7036</v>
      </c>
    </row>
    <row r="489" spans="1:29" ht="30" customHeight="1" x14ac:dyDescent="0.25">
      <c r="A489" s="12" t="s">
        <v>461</v>
      </c>
      <c r="B489" s="12" t="s">
        <v>186</v>
      </c>
      <c r="C489" s="12" t="s">
        <v>187</v>
      </c>
      <c r="D489" s="12" t="s">
        <v>4393</v>
      </c>
      <c r="E489" s="12" t="s">
        <v>5035</v>
      </c>
      <c r="F489" s="12">
        <v>0</v>
      </c>
      <c r="G489" s="12">
        <v>38.329827000000002</v>
      </c>
      <c r="H489" s="12">
        <v>27.103290999999999</v>
      </c>
      <c r="I489" s="12" t="s">
        <v>6972</v>
      </c>
      <c r="J489" s="12">
        <v>45</v>
      </c>
      <c r="K489" s="12" t="s">
        <v>3029</v>
      </c>
      <c r="L489" s="12"/>
      <c r="M489" s="12"/>
      <c r="N489" s="12" t="s">
        <v>4397</v>
      </c>
      <c r="O489" s="12" t="s">
        <v>4398</v>
      </c>
      <c r="P489" s="16">
        <v>2.7</v>
      </c>
      <c r="Q489" s="16"/>
      <c r="R489" s="16"/>
      <c r="S489" s="16" t="s">
        <v>1294</v>
      </c>
      <c r="T489" s="16" t="s">
        <v>7037</v>
      </c>
      <c r="U489" s="16" t="s">
        <v>184</v>
      </c>
      <c r="V489" s="16">
        <v>1.4</v>
      </c>
      <c r="W489" s="16" t="s">
        <v>7038</v>
      </c>
      <c r="X489" s="16" t="s">
        <v>178</v>
      </c>
      <c r="Y489" s="16">
        <v>1.8</v>
      </c>
      <c r="Z489" s="16" t="s">
        <v>7039</v>
      </c>
      <c r="AA489" s="16" t="s">
        <v>181</v>
      </c>
      <c r="AB489" s="16">
        <v>2.4</v>
      </c>
      <c r="AC489" s="16" t="s">
        <v>7040</v>
      </c>
    </row>
    <row r="490" spans="1:29" ht="30" customHeight="1" x14ac:dyDescent="0.25">
      <c r="A490" s="12" t="s">
        <v>469</v>
      </c>
      <c r="B490" s="12" t="s">
        <v>189</v>
      </c>
      <c r="C490" s="12" t="s">
        <v>190</v>
      </c>
      <c r="D490" s="12" t="s">
        <v>4393</v>
      </c>
      <c r="E490" s="12" t="s">
        <v>5082</v>
      </c>
      <c r="F490" s="12">
        <v>0</v>
      </c>
      <c r="G490" s="12">
        <v>38.305773000000002</v>
      </c>
      <c r="H490" s="12">
        <v>27.118400000000001</v>
      </c>
      <c r="I490" s="12" t="s">
        <v>6972</v>
      </c>
      <c r="J490" s="12">
        <v>45</v>
      </c>
      <c r="K490" s="12" t="s">
        <v>3029</v>
      </c>
      <c r="L490" s="12"/>
      <c r="M490" s="12"/>
      <c r="N490" s="12" t="s">
        <v>4397</v>
      </c>
      <c r="O490" s="12" t="s">
        <v>4398</v>
      </c>
      <c r="P490" s="16">
        <v>2.1</v>
      </c>
      <c r="Q490" s="16"/>
      <c r="R490" s="16"/>
      <c r="S490" s="16" t="s">
        <v>1294</v>
      </c>
      <c r="T490" s="16" t="s">
        <v>7041</v>
      </c>
      <c r="U490" s="16" t="s">
        <v>187</v>
      </c>
      <c r="V490" s="16">
        <v>1.7</v>
      </c>
      <c r="W490" s="16" t="s">
        <v>7042</v>
      </c>
      <c r="X490" s="16" t="s">
        <v>175</v>
      </c>
      <c r="Y490" s="16">
        <v>1.9</v>
      </c>
      <c r="Z490" s="16" t="s">
        <v>7043</v>
      </c>
      <c r="AA490" s="16" t="s">
        <v>178</v>
      </c>
      <c r="AB490" s="16">
        <v>2.1</v>
      </c>
      <c r="AC490" s="16" t="s">
        <v>7044</v>
      </c>
    </row>
    <row r="491" spans="1:29" ht="30" customHeight="1" x14ac:dyDescent="0.25">
      <c r="A491" s="12" t="s">
        <v>471</v>
      </c>
      <c r="B491" s="12" t="s">
        <v>189</v>
      </c>
      <c r="C491" s="12" t="s">
        <v>190</v>
      </c>
      <c r="D491" s="12" t="s">
        <v>4393</v>
      </c>
      <c r="E491" s="12" t="s">
        <v>5082</v>
      </c>
      <c r="F491" s="12">
        <v>0</v>
      </c>
      <c r="G491" s="12">
        <v>38.296886999999998</v>
      </c>
      <c r="H491" s="12">
        <v>27.115003999999999</v>
      </c>
      <c r="I491" s="12" t="s">
        <v>6972</v>
      </c>
      <c r="J491" s="12">
        <v>45</v>
      </c>
      <c r="K491" s="12" t="s">
        <v>3029</v>
      </c>
      <c r="L491" s="12"/>
      <c r="M491" s="12"/>
      <c r="N491" s="12" t="s">
        <v>4397</v>
      </c>
      <c r="O491" s="12" t="s">
        <v>4398</v>
      </c>
      <c r="P491" s="16">
        <v>3.1</v>
      </c>
      <c r="Q491" s="16"/>
      <c r="R491" s="16"/>
      <c r="S491" s="16" t="s">
        <v>1294</v>
      </c>
      <c r="T491" s="16" t="s">
        <v>7045</v>
      </c>
      <c r="U491" s="16" t="s">
        <v>187</v>
      </c>
      <c r="V491" s="16">
        <v>2.7</v>
      </c>
      <c r="W491" s="16" t="s">
        <v>7046</v>
      </c>
      <c r="X491" s="16" t="s">
        <v>175</v>
      </c>
      <c r="Y491" s="16">
        <v>2.8</v>
      </c>
      <c r="Z491" s="16" t="s">
        <v>7047</v>
      </c>
      <c r="AA491" s="16" t="s">
        <v>178</v>
      </c>
      <c r="AB491" s="16">
        <v>3.1</v>
      </c>
      <c r="AC491" s="16" t="s">
        <v>7048</v>
      </c>
    </row>
    <row r="492" spans="1:29" ht="30" customHeight="1" x14ac:dyDescent="0.25">
      <c r="A492" s="12" t="s">
        <v>472</v>
      </c>
      <c r="B492" s="12" t="s">
        <v>189</v>
      </c>
      <c r="C492" s="12" t="s">
        <v>190</v>
      </c>
      <c r="D492" s="12" t="s">
        <v>4393</v>
      </c>
      <c r="E492" s="12" t="s">
        <v>5082</v>
      </c>
      <c r="F492" s="12">
        <v>0</v>
      </c>
      <c r="G492" s="12">
        <v>38.298158999999998</v>
      </c>
      <c r="H492" s="12">
        <v>27.117715</v>
      </c>
      <c r="I492" s="12" t="s">
        <v>6972</v>
      </c>
      <c r="J492" s="12">
        <v>45</v>
      </c>
      <c r="K492" s="12" t="s">
        <v>3029</v>
      </c>
      <c r="L492" s="12"/>
      <c r="M492" s="12"/>
      <c r="N492" s="12" t="s">
        <v>4397</v>
      </c>
      <c r="O492" s="12" t="s">
        <v>4398</v>
      </c>
      <c r="P492" s="16">
        <v>2.9</v>
      </c>
      <c r="Q492" s="16"/>
      <c r="R492" s="16"/>
      <c r="S492" s="16" t="s">
        <v>1294</v>
      </c>
      <c r="T492" s="16" t="s">
        <v>7049</v>
      </c>
      <c r="U492" s="16" t="s">
        <v>187</v>
      </c>
      <c r="V492" s="16">
        <v>2.4</v>
      </c>
      <c r="W492" s="16" t="s">
        <v>7050</v>
      </c>
      <c r="X492" s="16" t="s">
        <v>175</v>
      </c>
      <c r="Y492" s="16">
        <v>2.6</v>
      </c>
      <c r="Z492" s="16" t="s">
        <v>7051</v>
      </c>
      <c r="AA492" s="16" t="s">
        <v>178</v>
      </c>
      <c r="AB492" s="16">
        <v>2.9</v>
      </c>
      <c r="AC492" s="16" t="s">
        <v>7052</v>
      </c>
    </row>
    <row r="493" spans="1:29" ht="30" customHeight="1" x14ac:dyDescent="0.25">
      <c r="A493" s="12" t="s">
        <v>473</v>
      </c>
      <c r="B493" s="12" t="s">
        <v>189</v>
      </c>
      <c r="C493" s="12" t="s">
        <v>190</v>
      </c>
      <c r="D493" s="12" t="s">
        <v>4393</v>
      </c>
      <c r="E493" s="12" t="s">
        <v>5082</v>
      </c>
      <c r="F493" s="12">
        <v>0</v>
      </c>
      <c r="G493" s="12">
        <v>38.330240000000003</v>
      </c>
      <c r="H493" s="12">
        <v>27.122927000000001</v>
      </c>
      <c r="I493" s="12" t="s">
        <v>6972</v>
      </c>
      <c r="J493" s="12">
        <v>45</v>
      </c>
      <c r="K493" s="12" t="s">
        <v>3029</v>
      </c>
      <c r="L493" s="12"/>
      <c r="M493" s="12"/>
      <c r="N493" s="12" t="s">
        <v>4397</v>
      </c>
      <c r="O493" s="12" t="s">
        <v>4398</v>
      </c>
      <c r="P493" s="16">
        <v>1.1000000000000001</v>
      </c>
      <c r="Q493" s="16"/>
      <c r="R493" s="16"/>
      <c r="S493" s="16" t="s">
        <v>1294</v>
      </c>
      <c r="T493" s="16" t="s">
        <v>7053</v>
      </c>
      <c r="U493" s="16" t="s">
        <v>184</v>
      </c>
      <c r="V493" s="16">
        <v>0.4</v>
      </c>
      <c r="W493" s="16" t="s">
        <v>7054</v>
      </c>
      <c r="X493" s="16" t="s">
        <v>178</v>
      </c>
      <c r="Y493" s="16">
        <v>0.7</v>
      </c>
      <c r="Z493" s="16" t="s">
        <v>7055</v>
      </c>
      <c r="AA493" s="16" t="s">
        <v>172</v>
      </c>
      <c r="AB493" s="16">
        <v>0.9</v>
      </c>
      <c r="AC493" s="16" t="s">
        <v>7056</v>
      </c>
    </row>
    <row r="494" spans="1:29" ht="30" customHeight="1" x14ac:dyDescent="0.25">
      <c r="A494" s="12" t="s">
        <v>474</v>
      </c>
      <c r="B494" s="12" t="s">
        <v>189</v>
      </c>
      <c r="C494" s="12" t="s">
        <v>190</v>
      </c>
      <c r="D494" s="12" t="s">
        <v>4393</v>
      </c>
      <c r="E494" s="12" t="s">
        <v>5082</v>
      </c>
      <c r="F494" s="12">
        <v>0</v>
      </c>
      <c r="G494" s="12">
        <v>38.314309999999999</v>
      </c>
      <c r="H494" s="12">
        <v>27.113606999999998</v>
      </c>
      <c r="I494" s="12" t="s">
        <v>6972</v>
      </c>
      <c r="J494" s="12">
        <v>45</v>
      </c>
      <c r="K494" s="12" t="s">
        <v>3029</v>
      </c>
      <c r="L494" s="12"/>
      <c r="M494" s="12"/>
      <c r="N494" s="12" t="s">
        <v>4397</v>
      </c>
      <c r="O494" s="12" t="s">
        <v>4398</v>
      </c>
      <c r="P494" s="16">
        <v>1.7</v>
      </c>
      <c r="Q494" s="16"/>
      <c r="R494" s="16"/>
      <c r="S494" s="16" t="s">
        <v>1294</v>
      </c>
      <c r="T494" s="16" t="s">
        <v>7057</v>
      </c>
      <c r="U494" s="16" t="s">
        <v>178</v>
      </c>
      <c r="V494" s="16">
        <v>1.3</v>
      </c>
      <c r="W494" s="16" t="s">
        <v>7058</v>
      </c>
      <c r="X494" s="16" t="s">
        <v>187</v>
      </c>
      <c r="Y494" s="16">
        <v>1.5</v>
      </c>
      <c r="Z494" s="16" t="s">
        <v>7059</v>
      </c>
      <c r="AA494" s="16" t="s">
        <v>184</v>
      </c>
      <c r="AB494" s="16">
        <v>1.6</v>
      </c>
      <c r="AC494" s="16" t="s">
        <v>7060</v>
      </c>
    </row>
    <row r="495" spans="1:29" ht="30" customHeight="1" x14ac:dyDescent="0.25">
      <c r="A495" s="12" t="s">
        <v>480</v>
      </c>
      <c r="B495" s="12" t="s">
        <v>220</v>
      </c>
      <c r="C495" s="12" t="s">
        <v>221</v>
      </c>
      <c r="D495" s="12" t="s">
        <v>4393</v>
      </c>
      <c r="E495" s="12" t="s">
        <v>5122</v>
      </c>
      <c r="F495" s="12">
        <v>0</v>
      </c>
      <c r="G495" s="12">
        <v>38.246482</v>
      </c>
      <c r="H495" s="12">
        <v>27.151786000000001</v>
      </c>
      <c r="I495" s="12" t="s">
        <v>6972</v>
      </c>
      <c r="J495" s="12">
        <v>45</v>
      </c>
      <c r="K495" s="12" t="s">
        <v>3029</v>
      </c>
      <c r="L495" s="12"/>
      <c r="M495" s="12"/>
      <c r="N495" s="12" t="s">
        <v>4397</v>
      </c>
      <c r="O495" s="12" t="s">
        <v>4398</v>
      </c>
      <c r="P495" s="16">
        <v>2.8</v>
      </c>
      <c r="Q495" s="16"/>
      <c r="R495" s="16"/>
      <c r="S495" s="16" t="s">
        <v>1318</v>
      </c>
      <c r="T495" s="16" t="s">
        <v>7061</v>
      </c>
      <c r="U495" s="16" t="s">
        <v>221</v>
      </c>
      <c r="V495" s="16">
        <v>2.8</v>
      </c>
      <c r="W495" s="16" t="s">
        <v>7061</v>
      </c>
      <c r="X495" s="16" t="s">
        <v>175</v>
      </c>
      <c r="Y495" s="16">
        <v>8.1</v>
      </c>
      <c r="Z495" s="16" t="s">
        <v>7062</v>
      </c>
      <c r="AA495" s="16" t="s">
        <v>187</v>
      </c>
      <c r="AB495" s="16">
        <v>8.1</v>
      </c>
      <c r="AC495" s="16" t="s">
        <v>7063</v>
      </c>
    </row>
    <row r="496" spans="1:29" ht="30" customHeight="1" x14ac:dyDescent="0.25">
      <c r="A496" s="12" t="s">
        <v>483</v>
      </c>
      <c r="B496" s="12" t="s">
        <v>132</v>
      </c>
      <c r="C496" s="12" t="s">
        <v>133</v>
      </c>
      <c r="D496" s="12" t="s">
        <v>4393</v>
      </c>
      <c r="E496" s="12" t="s">
        <v>5158</v>
      </c>
      <c r="F496" s="12">
        <v>0</v>
      </c>
      <c r="G496" s="12">
        <v>37.847341</v>
      </c>
      <c r="H496" s="12">
        <v>27.830306</v>
      </c>
      <c r="I496" s="12" t="s">
        <v>6972</v>
      </c>
      <c r="J496" s="12">
        <v>45</v>
      </c>
      <c r="K496" s="12" t="s">
        <v>3029</v>
      </c>
      <c r="L496" s="12"/>
      <c r="M496" s="12"/>
      <c r="N496" s="12" t="s">
        <v>4397</v>
      </c>
      <c r="O496" s="12" t="s">
        <v>4398</v>
      </c>
      <c r="P496" s="16">
        <v>1.1000000000000001</v>
      </c>
      <c r="Q496" s="16"/>
      <c r="R496" s="16"/>
      <c r="S496" s="16" t="s">
        <v>1294</v>
      </c>
      <c r="T496" s="16" t="s">
        <v>7064</v>
      </c>
      <c r="U496" s="16" t="s">
        <v>136</v>
      </c>
      <c r="V496" s="16">
        <v>0.5</v>
      </c>
      <c r="W496" s="16" t="s">
        <v>7065</v>
      </c>
      <c r="X496" s="16" t="s">
        <v>133</v>
      </c>
      <c r="Y496" s="16">
        <v>1.1000000000000001</v>
      </c>
      <c r="Z496" s="16" t="s">
        <v>7064</v>
      </c>
      <c r="AA496" s="16" t="s">
        <v>148</v>
      </c>
      <c r="AB496" s="16">
        <v>1.2</v>
      </c>
      <c r="AC496" s="16" t="s">
        <v>7066</v>
      </c>
    </row>
    <row r="497" spans="1:29" ht="30" customHeight="1" x14ac:dyDescent="0.25">
      <c r="A497" s="12" t="s">
        <v>484</v>
      </c>
      <c r="B497" s="12" t="s">
        <v>132</v>
      </c>
      <c r="C497" s="12" t="s">
        <v>133</v>
      </c>
      <c r="D497" s="12" t="s">
        <v>4393</v>
      </c>
      <c r="E497" s="12" t="s">
        <v>5158</v>
      </c>
      <c r="F497" s="12">
        <v>0</v>
      </c>
      <c r="G497" s="12">
        <v>37.818727000000003</v>
      </c>
      <c r="H497" s="12">
        <v>27.837506000000001</v>
      </c>
      <c r="I497" s="12" t="s">
        <v>6972</v>
      </c>
      <c r="J497" s="12">
        <v>45</v>
      </c>
      <c r="K497" s="12" t="s">
        <v>3029</v>
      </c>
      <c r="L497" s="12"/>
      <c r="M497" s="12"/>
      <c r="N497" s="12" t="s">
        <v>4397</v>
      </c>
      <c r="O497" s="12" t="s">
        <v>4398</v>
      </c>
      <c r="P497" s="16">
        <v>2.5</v>
      </c>
      <c r="Q497" s="16"/>
      <c r="R497" s="16"/>
      <c r="S497" s="16" t="s">
        <v>1294</v>
      </c>
      <c r="T497" s="16" t="s">
        <v>7067</v>
      </c>
      <c r="U497" s="16" t="s">
        <v>139</v>
      </c>
      <c r="V497" s="16">
        <v>1.7</v>
      </c>
      <c r="W497" s="16" t="s">
        <v>7068</v>
      </c>
      <c r="X497" s="16" t="s">
        <v>142</v>
      </c>
      <c r="Y497" s="16">
        <v>2.5</v>
      </c>
      <c r="Z497" s="16" t="s">
        <v>7069</v>
      </c>
      <c r="AA497" s="16" t="s">
        <v>133</v>
      </c>
      <c r="AB497" s="16">
        <v>2.5</v>
      </c>
      <c r="AC497" s="16" t="s">
        <v>7067</v>
      </c>
    </row>
    <row r="498" spans="1:29" ht="30" customHeight="1" x14ac:dyDescent="0.25">
      <c r="A498" s="12" t="s">
        <v>493</v>
      </c>
      <c r="B498" s="12" t="s">
        <v>132</v>
      </c>
      <c r="C498" s="12" t="s">
        <v>133</v>
      </c>
      <c r="D498" s="12" t="s">
        <v>4393</v>
      </c>
      <c r="E498" s="12" t="s">
        <v>5158</v>
      </c>
      <c r="F498" s="12">
        <v>0</v>
      </c>
      <c r="G498" s="12">
        <v>37.818263000000002</v>
      </c>
      <c r="H498" s="12">
        <v>27.816524999999999</v>
      </c>
      <c r="I498" s="12" t="s">
        <v>6972</v>
      </c>
      <c r="J498" s="12">
        <v>45</v>
      </c>
      <c r="K498" s="12" t="s">
        <v>3029</v>
      </c>
      <c r="L498" s="12"/>
      <c r="M498" s="12"/>
      <c r="N498" s="12" t="s">
        <v>4397</v>
      </c>
      <c r="O498" s="12" t="s">
        <v>4398</v>
      </c>
      <c r="P498" s="16">
        <v>2.2999999999999998</v>
      </c>
      <c r="Q498" s="16"/>
      <c r="R498" s="16"/>
      <c r="S498" s="16" t="s">
        <v>1318</v>
      </c>
      <c r="T498" s="16" t="s">
        <v>7070</v>
      </c>
      <c r="U498" s="16" t="s">
        <v>133</v>
      </c>
      <c r="V498" s="16">
        <v>2.2999999999999998</v>
      </c>
      <c r="W498" s="16" t="s">
        <v>7070</v>
      </c>
      <c r="X498" s="16" t="s">
        <v>139</v>
      </c>
      <c r="Y498" s="16">
        <v>2.6</v>
      </c>
      <c r="Z498" s="16" t="s">
        <v>7071</v>
      </c>
      <c r="AA498" s="16" t="s">
        <v>136</v>
      </c>
      <c r="AB498" s="16">
        <v>2.9</v>
      </c>
      <c r="AC498" s="16" t="s">
        <v>7072</v>
      </c>
    </row>
    <row r="499" spans="1:29" ht="30" customHeight="1" x14ac:dyDescent="0.25">
      <c r="A499" s="12" t="s">
        <v>494</v>
      </c>
      <c r="B499" s="12" t="s">
        <v>141</v>
      </c>
      <c r="C499" s="12" t="s">
        <v>142</v>
      </c>
      <c r="D499" s="12" t="s">
        <v>4393</v>
      </c>
      <c r="E499" s="12" t="s">
        <v>5202</v>
      </c>
      <c r="F499" s="12">
        <v>0</v>
      </c>
      <c r="G499" s="12">
        <v>37.869278999999999</v>
      </c>
      <c r="H499" s="12">
        <v>27.854261999999999</v>
      </c>
      <c r="I499" s="12" t="s">
        <v>6972</v>
      </c>
      <c r="J499" s="12">
        <v>45</v>
      </c>
      <c r="K499" s="12" t="s">
        <v>3029</v>
      </c>
      <c r="L499" s="12"/>
      <c r="M499" s="12"/>
      <c r="N499" s="12" t="s">
        <v>4397</v>
      </c>
      <c r="O499" s="12" t="s">
        <v>4398</v>
      </c>
      <c r="P499" s="16">
        <v>3.3</v>
      </c>
      <c r="Q499" s="16"/>
      <c r="R499" s="16"/>
      <c r="S499" s="16" t="s">
        <v>1294</v>
      </c>
      <c r="T499" s="16" t="s">
        <v>7073</v>
      </c>
      <c r="U499" s="16" t="s">
        <v>145</v>
      </c>
      <c r="V499" s="16">
        <v>3</v>
      </c>
      <c r="W499" s="16" t="s">
        <v>7074</v>
      </c>
      <c r="X499" s="16" t="s">
        <v>142</v>
      </c>
      <c r="Y499" s="16">
        <v>3.3</v>
      </c>
      <c r="Z499" s="16" t="s">
        <v>7073</v>
      </c>
      <c r="AA499" s="16" t="s">
        <v>136</v>
      </c>
      <c r="AB499" s="16">
        <v>3.7</v>
      </c>
      <c r="AC499" s="16" t="s">
        <v>7075</v>
      </c>
    </row>
    <row r="500" spans="1:29" ht="30" customHeight="1" x14ac:dyDescent="0.25">
      <c r="A500" s="12" t="s">
        <v>495</v>
      </c>
      <c r="B500" s="12" t="s">
        <v>141</v>
      </c>
      <c r="C500" s="12" t="s">
        <v>142</v>
      </c>
      <c r="D500" s="12" t="s">
        <v>4393</v>
      </c>
      <c r="E500" s="12" t="s">
        <v>5202</v>
      </c>
      <c r="F500" s="12">
        <v>0</v>
      </c>
      <c r="G500" s="12">
        <v>37.854166999999997</v>
      </c>
      <c r="H500" s="12">
        <v>27.822351000000001</v>
      </c>
      <c r="I500" s="12" t="s">
        <v>6972</v>
      </c>
      <c r="J500" s="12">
        <v>45</v>
      </c>
      <c r="K500" s="12" t="s">
        <v>3029</v>
      </c>
      <c r="L500" s="12"/>
      <c r="M500" s="12"/>
      <c r="N500" s="12" t="s">
        <v>5210</v>
      </c>
      <c r="O500" s="12" t="s">
        <v>4398</v>
      </c>
      <c r="P500" s="16">
        <v>2.6</v>
      </c>
      <c r="Q500" s="16"/>
      <c r="R500" s="16"/>
      <c r="S500" s="16" t="s">
        <v>1294</v>
      </c>
      <c r="T500" s="16" t="s">
        <v>7076</v>
      </c>
      <c r="U500" s="16" t="s">
        <v>145</v>
      </c>
      <c r="V500" s="16">
        <v>0.4</v>
      </c>
      <c r="W500" s="16" t="s">
        <v>5212</v>
      </c>
      <c r="X500" s="16" t="s">
        <v>148</v>
      </c>
      <c r="Y500" s="16">
        <v>0.6</v>
      </c>
      <c r="Z500" s="16" t="s">
        <v>5213</v>
      </c>
      <c r="AA500" s="16" t="s">
        <v>136</v>
      </c>
      <c r="AB500" s="16">
        <v>1.4</v>
      </c>
      <c r="AC500" s="16" t="s">
        <v>5214</v>
      </c>
    </row>
    <row r="501" spans="1:29" ht="30" customHeight="1" x14ac:dyDescent="0.25">
      <c r="A501" s="12" t="s">
        <v>529</v>
      </c>
      <c r="B501" s="12" t="s">
        <v>141</v>
      </c>
      <c r="C501" s="12" t="s">
        <v>142</v>
      </c>
      <c r="D501" s="12" t="s">
        <v>4393</v>
      </c>
      <c r="E501" s="12" t="s">
        <v>5202</v>
      </c>
      <c r="F501" s="12">
        <v>0</v>
      </c>
      <c r="G501" s="12">
        <v>37.860478999999998</v>
      </c>
      <c r="H501" s="12">
        <v>27.862421999999999</v>
      </c>
      <c r="I501" s="12" t="s">
        <v>6972</v>
      </c>
      <c r="J501" s="12">
        <v>45</v>
      </c>
      <c r="K501" s="12" t="s">
        <v>3029</v>
      </c>
      <c r="L501" s="12"/>
      <c r="M501" s="12"/>
      <c r="N501" s="12" t="s">
        <v>4397</v>
      </c>
      <c r="O501" s="12" t="s">
        <v>4398</v>
      </c>
      <c r="P501" s="16">
        <v>2.7</v>
      </c>
      <c r="Q501" s="16"/>
      <c r="R501" s="16"/>
      <c r="S501" s="16" t="s">
        <v>1318</v>
      </c>
      <c r="T501" s="16" t="s">
        <v>7077</v>
      </c>
      <c r="U501" s="16" t="s">
        <v>142</v>
      </c>
      <c r="V501" s="16">
        <v>2.7</v>
      </c>
      <c r="W501" s="16" t="s">
        <v>7077</v>
      </c>
      <c r="X501" s="16" t="s">
        <v>145</v>
      </c>
      <c r="Y501" s="16">
        <v>3.5</v>
      </c>
      <c r="Z501" s="16" t="s">
        <v>7078</v>
      </c>
      <c r="AA501" s="16" t="s">
        <v>136</v>
      </c>
      <c r="AB501" s="16">
        <v>3.6</v>
      </c>
      <c r="AC501" s="16" t="s">
        <v>7079</v>
      </c>
    </row>
    <row r="502" spans="1:29" ht="30" customHeight="1" x14ac:dyDescent="0.25">
      <c r="A502" s="12" t="s">
        <v>502</v>
      </c>
      <c r="B502" s="12" t="s">
        <v>141</v>
      </c>
      <c r="C502" s="12" t="s">
        <v>142</v>
      </c>
      <c r="D502" s="12" t="s">
        <v>4393</v>
      </c>
      <c r="E502" s="12" t="s">
        <v>5202</v>
      </c>
      <c r="F502" s="12">
        <v>0</v>
      </c>
      <c r="G502" s="12">
        <v>37.823650999999998</v>
      </c>
      <c r="H502" s="12">
        <v>27.817788</v>
      </c>
      <c r="I502" s="12" t="s">
        <v>6972</v>
      </c>
      <c r="J502" s="12">
        <v>45</v>
      </c>
      <c r="K502" s="12" t="s">
        <v>3029</v>
      </c>
      <c r="L502" s="12"/>
      <c r="M502" s="12"/>
      <c r="N502" s="12" t="s">
        <v>4397</v>
      </c>
      <c r="O502" s="12" t="s">
        <v>4398</v>
      </c>
      <c r="P502" s="16">
        <v>3.1</v>
      </c>
      <c r="Q502" s="16"/>
      <c r="R502" s="16"/>
      <c r="S502" s="16" t="s">
        <v>1294</v>
      </c>
      <c r="T502" s="16" t="s">
        <v>7080</v>
      </c>
      <c r="U502" s="16" t="s">
        <v>133</v>
      </c>
      <c r="V502" s="16">
        <v>1.7</v>
      </c>
      <c r="W502" s="16" t="s">
        <v>7081</v>
      </c>
      <c r="X502" s="16" t="s">
        <v>139</v>
      </c>
      <c r="Y502" s="16">
        <v>2.1</v>
      </c>
      <c r="Z502" s="16" t="s">
        <v>7082</v>
      </c>
      <c r="AA502" s="16" t="s">
        <v>136</v>
      </c>
      <c r="AB502" s="16">
        <v>2.2999999999999998</v>
      </c>
      <c r="AC502" s="16" t="s">
        <v>7083</v>
      </c>
    </row>
    <row r="503" spans="1:29" ht="30" customHeight="1" x14ac:dyDescent="0.25">
      <c r="A503" s="12" t="s">
        <v>527</v>
      </c>
      <c r="B503" s="12" t="s">
        <v>138</v>
      </c>
      <c r="C503" s="12" t="s">
        <v>139</v>
      </c>
      <c r="D503" s="12" t="s">
        <v>4393</v>
      </c>
      <c r="E503" s="12" t="s">
        <v>5248</v>
      </c>
      <c r="F503" s="12">
        <v>0</v>
      </c>
      <c r="G503" s="12">
        <v>37.823363000000001</v>
      </c>
      <c r="H503" s="12">
        <v>27.823201999999998</v>
      </c>
      <c r="I503" s="12" t="s">
        <v>6972</v>
      </c>
      <c r="J503" s="12">
        <v>45</v>
      </c>
      <c r="K503" s="12" t="s">
        <v>3029</v>
      </c>
      <c r="L503" s="12"/>
      <c r="M503" s="12"/>
      <c r="N503" s="12" t="s">
        <v>4397</v>
      </c>
      <c r="O503" s="12" t="s">
        <v>4398</v>
      </c>
      <c r="P503" s="16">
        <v>1.7</v>
      </c>
      <c r="Q503" s="16"/>
      <c r="R503" s="16"/>
      <c r="S503" s="16" t="s">
        <v>1294</v>
      </c>
      <c r="T503" s="16" t="s">
        <v>7084</v>
      </c>
      <c r="U503" s="16" t="s">
        <v>133</v>
      </c>
      <c r="V503" s="16">
        <v>1.7</v>
      </c>
      <c r="W503" s="16" t="s">
        <v>7085</v>
      </c>
      <c r="X503" s="16" t="s">
        <v>139</v>
      </c>
      <c r="Y503" s="16">
        <v>1.7</v>
      </c>
      <c r="Z503" s="16" t="s">
        <v>7084</v>
      </c>
      <c r="AA503" s="16" t="s">
        <v>136</v>
      </c>
      <c r="AB503" s="16">
        <v>2.2000000000000002</v>
      </c>
      <c r="AC503" s="16" t="s">
        <v>7086</v>
      </c>
    </row>
    <row r="504" spans="1:29" ht="30" customHeight="1" x14ac:dyDescent="0.25">
      <c r="A504" s="12" t="s">
        <v>519</v>
      </c>
      <c r="B504" s="12" t="s">
        <v>138</v>
      </c>
      <c r="C504" s="12" t="s">
        <v>139</v>
      </c>
      <c r="D504" s="12" t="s">
        <v>4393</v>
      </c>
      <c r="E504" s="12" t="s">
        <v>5248</v>
      </c>
      <c r="F504" s="12">
        <v>0</v>
      </c>
      <c r="G504" s="12">
        <v>37.836053</v>
      </c>
      <c r="H504" s="12">
        <v>27.816489000000001</v>
      </c>
      <c r="I504" s="12" t="s">
        <v>6972</v>
      </c>
      <c r="J504" s="12">
        <v>45</v>
      </c>
      <c r="K504" s="12" t="s">
        <v>3029</v>
      </c>
      <c r="L504" s="12"/>
      <c r="M504" s="12"/>
      <c r="N504" s="12" t="s">
        <v>5267</v>
      </c>
      <c r="O504" s="12" t="s">
        <v>4398</v>
      </c>
      <c r="P504" s="16">
        <v>1.8</v>
      </c>
      <c r="Q504" s="16"/>
      <c r="R504" s="16"/>
      <c r="S504" s="16" t="s">
        <v>1294</v>
      </c>
      <c r="T504" s="16" t="s">
        <v>7087</v>
      </c>
      <c r="U504" s="16" t="s">
        <v>133</v>
      </c>
      <c r="V504" s="16">
        <v>0.7</v>
      </c>
      <c r="W504" s="16" t="s">
        <v>5268</v>
      </c>
      <c r="X504" s="16" t="s">
        <v>136</v>
      </c>
      <c r="Y504" s="16">
        <v>1.3</v>
      </c>
      <c r="Z504" s="16" t="s">
        <v>5269</v>
      </c>
      <c r="AA504" s="16" t="s">
        <v>148</v>
      </c>
      <c r="AB504" s="16">
        <v>1.7</v>
      </c>
      <c r="AC504" s="16" t="s">
        <v>5270</v>
      </c>
    </row>
    <row r="505" spans="1:29" ht="30" customHeight="1" x14ac:dyDescent="0.25">
      <c r="A505" s="12" t="s">
        <v>487</v>
      </c>
      <c r="B505" s="12" t="s">
        <v>138</v>
      </c>
      <c r="C505" s="12" t="s">
        <v>139</v>
      </c>
      <c r="D505" s="12" t="s">
        <v>4393</v>
      </c>
      <c r="E505" s="12" t="s">
        <v>5248</v>
      </c>
      <c r="F505" s="12">
        <v>0</v>
      </c>
      <c r="G505" s="12">
        <v>37.857017999999997</v>
      </c>
      <c r="H505" s="12">
        <v>27.826018999999999</v>
      </c>
      <c r="I505" s="12" t="s">
        <v>6972</v>
      </c>
      <c r="J505" s="12">
        <v>45</v>
      </c>
      <c r="K505" s="12" t="s">
        <v>3029</v>
      </c>
      <c r="L505" s="12"/>
      <c r="M505" s="12"/>
      <c r="N505" s="12" t="s">
        <v>4397</v>
      </c>
      <c r="O505" s="12" t="s">
        <v>4398</v>
      </c>
      <c r="P505" s="16">
        <v>2.7</v>
      </c>
      <c r="Q505" s="16"/>
      <c r="R505" s="16"/>
      <c r="S505" s="16" t="s">
        <v>1294</v>
      </c>
      <c r="T505" s="16" t="s">
        <v>7088</v>
      </c>
      <c r="U505" s="16" t="s">
        <v>145</v>
      </c>
      <c r="V505" s="16">
        <v>0.3</v>
      </c>
      <c r="W505" s="16" t="s">
        <v>7089</v>
      </c>
      <c r="X505" s="16" t="s">
        <v>148</v>
      </c>
      <c r="Y505" s="16">
        <v>1</v>
      </c>
      <c r="Z505" s="16" t="s">
        <v>7090</v>
      </c>
      <c r="AA505" s="16" t="s">
        <v>136</v>
      </c>
      <c r="AB505" s="16">
        <v>1.6</v>
      </c>
      <c r="AC505" s="16" t="s">
        <v>7091</v>
      </c>
    </row>
    <row r="506" spans="1:29" ht="30" customHeight="1" x14ac:dyDescent="0.25">
      <c r="A506" s="12" t="s">
        <v>510</v>
      </c>
      <c r="B506" s="12" t="s">
        <v>138</v>
      </c>
      <c r="C506" s="12" t="s">
        <v>139</v>
      </c>
      <c r="D506" s="12" t="s">
        <v>4393</v>
      </c>
      <c r="E506" s="12" t="s">
        <v>5248</v>
      </c>
      <c r="F506" s="12">
        <v>0</v>
      </c>
      <c r="G506" s="12">
        <v>37.843761999999998</v>
      </c>
      <c r="H506" s="12">
        <v>27.830876</v>
      </c>
      <c r="I506" s="12" t="s">
        <v>6972</v>
      </c>
      <c r="J506" s="12">
        <v>45</v>
      </c>
      <c r="K506" s="12" t="s">
        <v>3029</v>
      </c>
      <c r="L506" s="12"/>
      <c r="M506" s="12"/>
      <c r="N506" s="12" t="s">
        <v>4397</v>
      </c>
      <c r="O506" s="12" t="s">
        <v>4398</v>
      </c>
      <c r="P506" s="16">
        <v>1.2</v>
      </c>
      <c r="Q506" s="16"/>
      <c r="R506" s="16"/>
      <c r="S506" s="16" t="s">
        <v>1294</v>
      </c>
      <c r="T506" s="16" t="s">
        <v>7092</v>
      </c>
      <c r="U506" s="16" t="s">
        <v>136</v>
      </c>
      <c r="V506" s="16">
        <v>0.3</v>
      </c>
      <c r="W506" s="16" t="s">
        <v>7093</v>
      </c>
      <c r="X506" s="16" t="s">
        <v>133</v>
      </c>
      <c r="Y506" s="16">
        <v>0.9</v>
      </c>
      <c r="Z506" s="16" t="s">
        <v>7094</v>
      </c>
      <c r="AA506" s="16" t="s">
        <v>139</v>
      </c>
      <c r="AB506" s="16">
        <v>1.2</v>
      </c>
      <c r="AC506" s="16" t="s">
        <v>7092</v>
      </c>
    </row>
    <row r="507" spans="1:29" ht="30" customHeight="1" x14ac:dyDescent="0.25">
      <c r="A507" s="12" t="s">
        <v>490</v>
      </c>
      <c r="B507" s="12" t="s">
        <v>138</v>
      </c>
      <c r="C507" s="12" t="s">
        <v>139</v>
      </c>
      <c r="D507" s="12" t="s">
        <v>4393</v>
      </c>
      <c r="E507" s="12" t="s">
        <v>5248</v>
      </c>
      <c r="F507" s="12">
        <v>0</v>
      </c>
      <c r="G507" s="12">
        <v>37.844665999999997</v>
      </c>
      <c r="H507" s="12">
        <v>27.835539000000001</v>
      </c>
      <c r="I507" s="12" t="s">
        <v>6972</v>
      </c>
      <c r="J507" s="12">
        <v>45</v>
      </c>
      <c r="K507" s="12" t="s">
        <v>3029</v>
      </c>
      <c r="L507" s="12"/>
      <c r="M507" s="12"/>
      <c r="N507" s="12" t="s">
        <v>5282</v>
      </c>
      <c r="O507" s="12" t="s">
        <v>4398</v>
      </c>
      <c r="P507" s="16">
        <v>1.1000000000000001</v>
      </c>
      <c r="Q507" s="16"/>
      <c r="R507" s="16"/>
      <c r="S507" s="16" t="s">
        <v>1294</v>
      </c>
      <c r="T507" s="16" t="s">
        <v>5286</v>
      </c>
      <c r="U507" s="16" t="s">
        <v>136</v>
      </c>
      <c r="V507" s="16">
        <v>0.7</v>
      </c>
      <c r="W507" s="16" t="s">
        <v>5284</v>
      </c>
      <c r="X507" s="16" t="s">
        <v>142</v>
      </c>
      <c r="Y507" s="16">
        <v>1</v>
      </c>
      <c r="Z507" s="16" t="s">
        <v>5285</v>
      </c>
      <c r="AA507" s="16" t="s">
        <v>139</v>
      </c>
      <c r="AB507" s="16">
        <v>1.1000000000000001</v>
      </c>
      <c r="AC507" s="16" t="s">
        <v>5286</v>
      </c>
    </row>
    <row r="508" spans="1:29" ht="30" customHeight="1" x14ac:dyDescent="0.25">
      <c r="A508" s="12" t="s">
        <v>512</v>
      </c>
      <c r="B508" s="12" t="s">
        <v>138</v>
      </c>
      <c r="C508" s="12" t="s">
        <v>139</v>
      </c>
      <c r="D508" s="12" t="s">
        <v>4393</v>
      </c>
      <c r="E508" s="12" t="s">
        <v>5248</v>
      </c>
      <c r="F508" s="12">
        <v>0</v>
      </c>
      <c r="G508" s="12">
        <v>37.820329000000001</v>
      </c>
      <c r="H508" s="12">
        <v>27.821936000000001</v>
      </c>
      <c r="I508" s="12" t="s">
        <v>6972</v>
      </c>
      <c r="J508" s="12">
        <v>45</v>
      </c>
      <c r="K508" s="12" t="s">
        <v>3029</v>
      </c>
      <c r="L508" s="12"/>
      <c r="M508" s="12"/>
      <c r="N508" s="12" t="s">
        <v>4397</v>
      </c>
      <c r="O508" s="12" t="s">
        <v>4398</v>
      </c>
      <c r="P508" s="16">
        <v>2.1</v>
      </c>
      <c r="Q508" s="16"/>
      <c r="R508" s="16"/>
      <c r="S508" s="16" t="s">
        <v>1294</v>
      </c>
      <c r="T508" s="16" t="s">
        <v>7095</v>
      </c>
      <c r="U508" s="16" t="s">
        <v>133</v>
      </c>
      <c r="V508" s="16">
        <v>2</v>
      </c>
      <c r="W508" s="16" t="s">
        <v>7096</v>
      </c>
      <c r="X508" s="16" t="s">
        <v>139</v>
      </c>
      <c r="Y508" s="16">
        <v>2.1</v>
      </c>
      <c r="Z508" s="16" t="s">
        <v>7095</v>
      </c>
      <c r="AA508" s="16" t="s">
        <v>136</v>
      </c>
      <c r="AB508" s="16">
        <v>2.6</v>
      </c>
      <c r="AC508" s="16" t="s">
        <v>7097</v>
      </c>
    </row>
    <row r="509" spans="1:29" ht="30" customHeight="1" x14ac:dyDescent="0.25">
      <c r="A509" s="12" t="s">
        <v>524</v>
      </c>
      <c r="B509" s="12" t="s">
        <v>144</v>
      </c>
      <c r="C509" s="12" t="s">
        <v>145</v>
      </c>
      <c r="D509" s="12" t="s">
        <v>4393</v>
      </c>
      <c r="E509" s="12" t="s">
        <v>5298</v>
      </c>
      <c r="F509" s="12">
        <v>0</v>
      </c>
      <c r="G509" s="12">
        <v>37.8613</v>
      </c>
      <c r="H509" s="12">
        <v>27.808892</v>
      </c>
      <c r="I509" s="12" t="s">
        <v>6972</v>
      </c>
      <c r="J509" s="12">
        <v>45</v>
      </c>
      <c r="K509" s="12" t="s">
        <v>3029</v>
      </c>
      <c r="L509" s="12"/>
      <c r="M509" s="12"/>
      <c r="N509" s="12" t="s">
        <v>4397</v>
      </c>
      <c r="O509" s="12" t="s">
        <v>4398</v>
      </c>
      <c r="P509" s="16">
        <v>1.3</v>
      </c>
      <c r="Q509" s="16"/>
      <c r="R509" s="16"/>
      <c r="S509" s="16" t="s">
        <v>1318</v>
      </c>
      <c r="T509" s="16" t="s">
        <v>7098</v>
      </c>
      <c r="U509" s="16" t="s">
        <v>145</v>
      </c>
      <c r="V509" s="16">
        <v>1.3</v>
      </c>
      <c r="W509" s="16" t="s">
        <v>7098</v>
      </c>
      <c r="X509" s="16" t="s">
        <v>148</v>
      </c>
      <c r="Y509" s="16">
        <v>1.4</v>
      </c>
      <c r="Z509" s="16" t="s">
        <v>7099</v>
      </c>
      <c r="AA509" s="16" t="s">
        <v>136</v>
      </c>
      <c r="AB509" s="16">
        <v>2.7</v>
      </c>
      <c r="AC509" s="16" t="s">
        <v>7100</v>
      </c>
    </row>
    <row r="510" spans="1:29" ht="30" customHeight="1" x14ac:dyDescent="0.25">
      <c r="A510" s="12" t="s">
        <v>530</v>
      </c>
      <c r="B510" s="12" t="s">
        <v>135</v>
      </c>
      <c r="C510" s="12" t="s">
        <v>136</v>
      </c>
      <c r="D510" s="12" t="s">
        <v>4393</v>
      </c>
      <c r="E510" s="12" t="s">
        <v>7101</v>
      </c>
      <c r="F510" s="12">
        <v>0</v>
      </c>
      <c r="G510" s="12">
        <v>37.847937999999999</v>
      </c>
      <c r="H510" s="12">
        <v>27.852080999999998</v>
      </c>
      <c r="I510" s="12" t="s">
        <v>6972</v>
      </c>
      <c r="J510" s="12">
        <v>45</v>
      </c>
      <c r="K510" s="12" t="s">
        <v>3029</v>
      </c>
      <c r="L510" s="12"/>
      <c r="M510" s="12"/>
      <c r="N510" s="12" t="s">
        <v>4397</v>
      </c>
      <c r="O510" s="12" t="s">
        <v>4398</v>
      </c>
      <c r="P510" s="16">
        <v>2.2000000000000002</v>
      </c>
      <c r="Q510" s="16"/>
      <c r="R510" s="16"/>
      <c r="S510" s="16" t="s">
        <v>1294</v>
      </c>
      <c r="T510" s="16" t="s">
        <v>7102</v>
      </c>
      <c r="U510" s="16" t="s">
        <v>142</v>
      </c>
      <c r="V510" s="16">
        <v>1</v>
      </c>
      <c r="W510" s="16" t="s">
        <v>7103</v>
      </c>
      <c r="X510" s="16" t="s">
        <v>139</v>
      </c>
      <c r="Y510" s="16">
        <v>2</v>
      </c>
      <c r="Z510" s="16" t="s">
        <v>7104</v>
      </c>
      <c r="AA510" s="16" t="s">
        <v>136</v>
      </c>
      <c r="AB510" s="16">
        <v>2.2000000000000002</v>
      </c>
      <c r="AC510" s="16" t="s">
        <v>7102</v>
      </c>
    </row>
    <row r="511" spans="1:29" ht="30" customHeight="1" x14ac:dyDescent="0.25">
      <c r="A511" s="12" t="s">
        <v>488</v>
      </c>
      <c r="B511" s="12" t="s">
        <v>135</v>
      </c>
      <c r="C511" s="12" t="s">
        <v>136</v>
      </c>
      <c r="D511" s="12" t="s">
        <v>4393</v>
      </c>
      <c r="E511" s="12" t="s">
        <v>7101</v>
      </c>
      <c r="F511" s="12">
        <v>0</v>
      </c>
      <c r="G511" s="12">
        <v>37.836827</v>
      </c>
      <c r="H511" s="12">
        <v>27.811371000000001</v>
      </c>
      <c r="I511" s="12" t="s">
        <v>6972</v>
      </c>
      <c r="J511" s="12">
        <v>45</v>
      </c>
      <c r="K511" s="12" t="s">
        <v>3029</v>
      </c>
      <c r="L511" s="12"/>
      <c r="M511" s="12"/>
      <c r="N511" s="12" t="s">
        <v>4397</v>
      </c>
      <c r="O511" s="12" t="s">
        <v>4398</v>
      </c>
      <c r="P511" s="16">
        <v>1.6</v>
      </c>
      <c r="Q511" s="16"/>
      <c r="R511" s="16"/>
      <c r="S511" s="16" t="s">
        <v>1294</v>
      </c>
      <c r="T511" s="16" t="s">
        <v>7105</v>
      </c>
      <c r="U511" s="16" t="s">
        <v>133</v>
      </c>
      <c r="V511" s="16">
        <v>1.1000000000000001</v>
      </c>
      <c r="W511" s="16" t="s">
        <v>7106</v>
      </c>
      <c r="X511" s="16" t="s">
        <v>136</v>
      </c>
      <c r="Y511" s="16">
        <v>1.6</v>
      </c>
      <c r="Z511" s="16" t="s">
        <v>7105</v>
      </c>
      <c r="AA511" s="16" t="s">
        <v>148</v>
      </c>
      <c r="AB511" s="16">
        <v>1.7</v>
      </c>
      <c r="AC511" s="16" t="s">
        <v>7107</v>
      </c>
    </row>
    <row r="512" spans="1:29" ht="30" customHeight="1" x14ac:dyDescent="0.25">
      <c r="A512" s="12" t="s">
        <v>538</v>
      </c>
      <c r="B512" s="12" t="s">
        <v>135</v>
      </c>
      <c r="C512" s="12" t="s">
        <v>136</v>
      </c>
      <c r="D512" s="12" t="s">
        <v>4393</v>
      </c>
      <c r="E512" s="12" t="s">
        <v>7101</v>
      </c>
      <c r="F512" s="12">
        <v>0</v>
      </c>
      <c r="G512" s="12">
        <v>37.872714999999999</v>
      </c>
      <c r="H512" s="12">
        <v>27.828783999999999</v>
      </c>
      <c r="I512" s="12" t="s">
        <v>6972</v>
      </c>
      <c r="J512" s="12">
        <v>45</v>
      </c>
      <c r="K512" s="12" t="s">
        <v>3029</v>
      </c>
      <c r="L512" s="12"/>
      <c r="M512" s="12"/>
      <c r="N512" s="12" t="s">
        <v>4397</v>
      </c>
      <c r="O512" s="12" t="s">
        <v>4398</v>
      </c>
      <c r="P512" s="16">
        <v>3.3</v>
      </c>
      <c r="Q512" s="16"/>
      <c r="R512" s="16"/>
      <c r="S512" s="16" t="s">
        <v>1294</v>
      </c>
      <c r="T512" s="16" t="s">
        <v>7108</v>
      </c>
      <c r="U512" s="16" t="s">
        <v>145</v>
      </c>
      <c r="V512" s="16">
        <v>1.8</v>
      </c>
      <c r="W512" s="16" t="s">
        <v>7109</v>
      </c>
      <c r="X512" s="16" t="s">
        <v>148</v>
      </c>
      <c r="Y512" s="16">
        <v>2.6</v>
      </c>
      <c r="Z512" s="16" t="s">
        <v>7110</v>
      </c>
      <c r="AA512" s="16" t="s">
        <v>136</v>
      </c>
      <c r="AB512" s="16">
        <v>3.3</v>
      </c>
      <c r="AC512" s="16" t="s">
        <v>7108</v>
      </c>
    </row>
    <row r="513" spans="1:29" ht="30" customHeight="1" x14ac:dyDescent="0.25">
      <c r="A513" s="12" t="s">
        <v>550</v>
      </c>
      <c r="B513" s="12" t="s">
        <v>147</v>
      </c>
      <c r="C513" s="12" t="s">
        <v>148</v>
      </c>
      <c r="D513" s="12" t="s">
        <v>4393</v>
      </c>
      <c r="E513" s="12" t="s">
        <v>7111</v>
      </c>
      <c r="F513" s="12">
        <v>0</v>
      </c>
      <c r="G513" s="12">
        <v>37.826503000000002</v>
      </c>
      <c r="H513" s="12">
        <v>27.790236</v>
      </c>
      <c r="I513" s="12" t="s">
        <v>6972</v>
      </c>
      <c r="J513" s="12">
        <v>45</v>
      </c>
      <c r="K513" s="12" t="s">
        <v>3029</v>
      </c>
      <c r="L513" s="12"/>
      <c r="M513" s="12"/>
      <c r="N513" s="12" t="s">
        <v>4397</v>
      </c>
      <c r="O513" s="12" t="s">
        <v>4398</v>
      </c>
      <c r="P513" s="16">
        <v>3.6</v>
      </c>
      <c r="Q513" s="16"/>
      <c r="R513" s="16"/>
      <c r="S513" s="16" t="s">
        <v>1294</v>
      </c>
      <c r="T513" s="16" t="s">
        <v>7112</v>
      </c>
      <c r="U513" s="16" t="s">
        <v>133</v>
      </c>
      <c r="V513" s="16">
        <v>3.2</v>
      </c>
      <c r="W513" s="16" t="s">
        <v>7113</v>
      </c>
      <c r="X513" s="16" t="s">
        <v>148</v>
      </c>
      <c r="Y513" s="16">
        <v>3.6</v>
      </c>
      <c r="Z513" s="16" t="s">
        <v>7112</v>
      </c>
      <c r="AA513" s="16" t="s">
        <v>136</v>
      </c>
      <c r="AB513" s="16">
        <v>3.8</v>
      </c>
      <c r="AC513" s="16" t="s">
        <v>7114</v>
      </c>
    </row>
    <row r="514" spans="1:29" ht="30" customHeight="1" x14ac:dyDescent="0.25">
      <c r="A514" s="12" t="s">
        <v>551</v>
      </c>
      <c r="B514" s="12" t="s">
        <v>147</v>
      </c>
      <c r="C514" s="12" t="s">
        <v>148</v>
      </c>
      <c r="D514" s="12" t="s">
        <v>4393</v>
      </c>
      <c r="E514" s="12" t="s">
        <v>7111</v>
      </c>
      <c r="F514" s="12">
        <v>0</v>
      </c>
      <c r="G514" s="12">
        <v>37.827627</v>
      </c>
      <c r="H514" s="12">
        <v>27.825056</v>
      </c>
      <c r="I514" s="12" t="s">
        <v>6972</v>
      </c>
      <c r="J514" s="12">
        <v>45</v>
      </c>
      <c r="K514" s="12" t="s">
        <v>3029</v>
      </c>
      <c r="L514" s="12"/>
      <c r="M514" s="12"/>
      <c r="N514" s="12" t="s">
        <v>4397</v>
      </c>
      <c r="O514" s="12" t="s">
        <v>4398</v>
      </c>
      <c r="P514" s="16">
        <v>2.7</v>
      </c>
      <c r="Q514" s="16"/>
      <c r="R514" s="16"/>
      <c r="S514" s="16" t="s">
        <v>1294</v>
      </c>
      <c r="T514" s="16" t="s">
        <v>7115</v>
      </c>
      <c r="U514" s="16" t="s">
        <v>133</v>
      </c>
      <c r="V514" s="16">
        <v>1.2</v>
      </c>
      <c r="W514" s="16" t="s">
        <v>7116</v>
      </c>
      <c r="X514" s="16" t="s">
        <v>139</v>
      </c>
      <c r="Y514" s="16">
        <v>1.3</v>
      </c>
      <c r="Z514" s="16" t="s">
        <v>7117</v>
      </c>
      <c r="AA514" s="16" t="s">
        <v>136</v>
      </c>
      <c r="AB514" s="16">
        <v>1.7</v>
      </c>
      <c r="AC514" s="16" t="s">
        <v>7118</v>
      </c>
    </row>
    <row r="515" spans="1:29" ht="30" customHeight="1" x14ac:dyDescent="0.25">
      <c r="A515" s="12" t="s">
        <v>5364</v>
      </c>
      <c r="B515" s="12" t="s">
        <v>156</v>
      </c>
      <c r="C515" s="12" t="s">
        <v>157</v>
      </c>
      <c r="D515" s="12" t="s">
        <v>4393</v>
      </c>
      <c r="E515" s="12" t="s">
        <v>5345</v>
      </c>
      <c r="F515" s="12">
        <v>0</v>
      </c>
      <c r="G515" s="12">
        <v>38.489210999999997</v>
      </c>
      <c r="H515" s="12">
        <v>27.113109999999999</v>
      </c>
      <c r="I515" s="12" t="s">
        <v>6972</v>
      </c>
      <c r="J515" s="12">
        <v>45</v>
      </c>
      <c r="K515" s="12" t="s">
        <v>3029</v>
      </c>
      <c r="L515" s="12"/>
      <c r="M515" s="12"/>
      <c r="N515" s="12" t="s">
        <v>4397</v>
      </c>
      <c r="O515" s="12" t="s">
        <v>4398</v>
      </c>
      <c r="P515" s="16">
        <v>2</v>
      </c>
      <c r="Q515" s="16"/>
      <c r="R515" s="16"/>
      <c r="S515" s="16" t="s">
        <v>1294</v>
      </c>
      <c r="T515" s="16" t="s">
        <v>7119</v>
      </c>
      <c r="U515" s="16" t="s">
        <v>214</v>
      </c>
      <c r="V515" s="16">
        <v>1.6</v>
      </c>
      <c r="W515" s="16" t="s">
        <v>7120</v>
      </c>
      <c r="X515" s="16" t="s">
        <v>157</v>
      </c>
      <c r="Y515" s="16">
        <v>2</v>
      </c>
      <c r="Z515" s="16" t="s">
        <v>7119</v>
      </c>
      <c r="AA515" s="16" t="s">
        <v>266</v>
      </c>
      <c r="AB515" s="16">
        <v>2.1</v>
      </c>
      <c r="AC515" s="16" t="s">
        <v>7121</v>
      </c>
    </row>
    <row r="516" spans="1:29" ht="30" customHeight="1" x14ac:dyDescent="0.25">
      <c r="A516" s="12" t="s">
        <v>559</v>
      </c>
      <c r="B516" s="12" t="s">
        <v>156</v>
      </c>
      <c r="C516" s="12" t="s">
        <v>157</v>
      </c>
      <c r="D516" s="12" t="s">
        <v>4393</v>
      </c>
      <c r="E516" s="12" t="s">
        <v>5345</v>
      </c>
      <c r="F516" s="12">
        <v>0</v>
      </c>
      <c r="G516" s="12">
        <v>38.445498000000001</v>
      </c>
      <c r="H516" s="12">
        <v>27.110676999999999</v>
      </c>
      <c r="I516" s="12" t="s">
        <v>6972</v>
      </c>
      <c r="J516" s="12">
        <v>45</v>
      </c>
      <c r="K516" s="12" t="s">
        <v>3029</v>
      </c>
      <c r="L516" s="12"/>
      <c r="M516" s="12"/>
      <c r="N516" s="12" t="s">
        <v>4397</v>
      </c>
      <c r="O516" s="12" t="s">
        <v>4398</v>
      </c>
      <c r="P516" s="16">
        <v>3</v>
      </c>
      <c r="Q516" s="16"/>
      <c r="R516" s="16"/>
      <c r="S516" s="16" t="s">
        <v>1294</v>
      </c>
      <c r="T516" s="16" t="s">
        <v>7122</v>
      </c>
      <c r="U516" s="16" t="s">
        <v>211</v>
      </c>
      <c r="V516" s="16">
        <v>2.2000000000000002</v>
      </c>
      <c r="W516" s="16" t="s">
        <v>7123</v>
      </c>
      <c r="X516" s="16" t="s">
        <v>166</v>
      </c>
      <c r="Y516" s="16">
        <v>2.8</v>
      </c>
      <c r="Z516" s="16" t="s">
        <v>7124</v>
      </c>
      <c r="AA516" s="16" t="s">
        <v>157</v>
      </c>
      <c r="AB516" s="16">
        <v>3</v>
      </c>
      <c r="AC516" s="16" t="s">
        <v>7122</v>
      </c>
    </row>
    <row r="517" spans="1:29" ht="30" customHeight="1" x14ac:dyDescent="0.25">
      <c r="A517" s="12" t="s">
        <v>564</v>
      </c>
      <c r="B517" s="12" t="s">
        <v>213</v>
      </c>
      <c r="C517" s="12" t="s">
        <v>214</v>
      </c>
      <c r="D517" s="12" t="s">
        <v>4393</v>
      </c>
      <c r="E517" s="12" t="s">
        <v>5401</v>
      </c>
      <c r="F517" s="12">
        <v>0</v>
      </c>
      <c r="G517" s="12">
        <v>38.504351999999997</v>
      </c>
      <c r="H517" s="12">
        <v>27.115632000000002</v>
      </c>
      <c r="I517" s="12" t="s">
        <v>6972</v>
      </c>
      <c r="J517" s="12">
        <v>45</v>
      </c>
      <c r="K517" s="12" t="s">
        <v>3029</v>
      </c>
      <c r="L517" s="12"/>
      <c r="M517" s="12"/>
      <c r="N517" s="12" t="s">
        <v>4397</v>
      </c>
      <c r="O517" s="12" t="s">
        <v>4398</v>
      </c>
      <c r="P517" s="16">
        <v>3.3</v>
      </c>
      <c r="Q517" s="16"/>
      <c r="R517" s="16"/>
      <c r="S517" s="16" t="s">
        <v>1294</v>
      </c>
      <c r="T517" s="16" t="s">
        <v>7125</v>
      </c>
      <c r="U517" s="16" t="s">
        <v>266</v>
      </c>
      <c r="V517" s="16">
        <v>2</v>
      </c>
      <c r="W517" s="16" t="s">
        <v>7126</v>
      </c>
      <c r="X517" s="16" t="s">
        <v>214</v>
      </c>
      <c r="Y517" s="16">
        <v>3.3</v>
      </c>
      <c r="Z517" s="16" t="s">
        <v>7125</v>
      </c>
      <c r="AA517" s="16" t="s">
        <v>157</v>
      </c>
      <c r="AB517" s="16">
        <v>3.6</v>
      </c>
      <c r="AC517" s="16" t="s">
        <v>7127</v>
      </c>
    </row>
    <row r="518" spans="1:29" ht="30" customHeight="1" x14ac:dyDescent="0.25">
      <c r="A518" s="12" t="s">
        <v>570</v>
      </c>
      <c r="B518" s="12" t="s">
        <v>213</v>
      </c>
      <c r="C518" s="12" t="s">
        <v>214</v>
      </c>
      <c r="D518" s="12" t="s">
        <v>4393</v>
      </c>
      <c r="E518" s="12" t="s">
        <v>5401</v>
      </c>
      <c r="F518" s="12">
        <v>0</v>
      </c>
      <c r="G518" s="12">
        <v>38.502850000000002</v>
      </c>
      <c r="H518" s="12">
        <v>27.135532000000001</v>
      </c>
      <c r="I518" s="12" t="s">
        <v>6972</v>
      </c>
      <c r="J518" s="12">
        <v>45</v>
      </c>
      <c r="K518" s="12" t="s">
        <v>3029</v>
      </c>
      <c r="L518" s="12"/>
      <c r="M518" s="12"/>
      <c r="N518" s="12" t="s">
        <v>4397</v>
      </c>
      <c r="O518" s="12" t="s">
        <v>4398</v>
      </c>
      <c r="P518" s="16">
        <v>3.7</v>
      </c>
      <c r="Q518" s="16"/>
      <c r="R518" s="16"/>
      <c r="S518" s="16" t="s">
        <v>1294</v>
      </c>
      <c r="T518" s="16" t="s">
        <v>7128</v>
      </c>
      <c r="U518" s="16" t="s">
        <v>266</v>
      </c>
      <c r="V518" s="16">
        <v>0.8</v>
      </c>
      <c r="W518" s="16" t="s">
        <v>7129</v>
      </c>
      <c r="X518" s="16" t="s">
        <v>214</v>
      </c>
      <c r="Y518" s="16">
        <v>3.7</v>
      </c>
      <c r="Z518" s="16" t="s">
        <v>7128</v>
      </c>
      <c r="AA518" s="16" t="s">
        <v>199</v>
      </c>
      <c r="AB518" s="16">
        <v>3.7</v>
      </c>
      <c r="AC518" s="16" t="s">
        <v>7130</v>
      </c>
    </row>
    <row r="519" spans="1:29" ht="30" customHeight="1" x14ac:dyDescent="0.25">
      <c r="A519" s="12" t="s">
        <v>572</v>
      </c>
      <c r="B519" s="12" t="s">
        <v>213</v>
      </c>
      <c r="C519" s="12" t="s">
        <v>214</v>
      </c>
      <c r="D519" s="12" t="s">
        <v>4393</v>
      </c>
      <c r="E519" s="12" t="s">
        <v>5401</v>
      </c>
      <c r="F519" s="12">
        <v>0</v>
      </c>
      <c r="G519" s="12">
        <v>38.445273999999998</v>
      </c>
      <c r="H519" s="12">
        <v>27.127127999999999</v>
      </c>
      <c r="I519" s="12" t="s">
        <v>6972</v>
      </c>
      <c r="J519" s="12">
        <v>45</v>
      </c>
      <c r="K519" s="12" t="s">
        <v>3029</v>
      </c>
      <c r="L519" s="12"/>
      <c r="M519" s="12"/>
      <c r="N519" s="12" t="s">
        <v>4397</v>
      </c>
      <c r="O519" s="12" t="s">
        <v>4398</v>
      </c>
      <c r="P519" s="16">
        <v>3.5</v>
      </c>
      <c r="Q519" s="16"/>
      <c r="R519" s="16"/>
      <c r="S519" s="16" t="s">
        <v>1294</v>
      </c>
      <c r="T519" s="16" t="s">
        <v>7131</v>
      </c>
      <c r="U519" s="16" t="s">
        <v>211</v>
      </c>
      <c r="V519" s="16">
        <v>2.6</v>
      </c>
      <c r="W519" s="16" t="s">
        <v>7132</v>
      </c>
      <c r="X519" s="16" t="s">
        <v>199</v>
      </c>
      <c r="Y519" s="16">
        <v>2.8</v>
      </c>
      <c r="Z519" s="16" t="s">
        <v>7133</v>
      </c>
      <c r="AA519" s="16" t="s">
        <v>157</v>
      </c>
      <c r="AB519" s="16">
        <v>3</v>
      </c>
      <c r="AC519" s="16" t="s">
        <v>7134</v>
      </c>
    </row>
    <row r="520" spans="1:29" ht="30" customHeight="1" x14ac:dyDescent="0.25">
      <c r="A520" s="12" t="s">
        <v>578</v>
      </c>
      <c r="B520" s="12" t="s">
        <v>204</v>
      </c>
      <c r="C520" s="12" t="s">
        <v>205</v>
      </c>
      <c r="D520" s="12" t="s">
        <v>4393</v>
      </c>
      <c r="E520" s="12" t="s">
        <v>5454</v>
      </c>
      <c r="F520" s="12">
        <v>0</v>
      </c>
      <c r="G520" s="12">
        <v>38.530546999999999</v>
      </c>
      <c r="H520" s="12">
        <v>27.043375000000001</v>
      </c>
      <c r="I520" s="12" t="s">
        <v>6972</v>
      </c>
      <c r="J520" s="12">
        <v>45</v>
      </c>
      <c r="K520" s="12" t="s">
        <v>3029</v>
      </c>
      <c r="L520" s="12"/>
      <c r="M520" s="12"/>
      <c r="N520" s="12" t="s">
        <v>4397</v>
      </c>
      <c r="O520" s="12" t="s">
        <v>4398</v>
      </c>
      <c r="P520" s="16">
        <v>1.2</v>
      </c>
      <c r="Q520" s="16"/>
      <c r="R520" s="16"/>
      <c r="S520" s="16" t="s">
        <v>1318</v>
      </c>
      <c r="T520" s="16" t="s">
        <v>7135</v>
      </c>
      <c r="U520" s="16" t="s">
        <v>205</v>
      </c>
      <c r="V520" s="16">
        <v>1.2</v>
      </c>
      <c r="W520" s="16" t="s">
        <v>7135</v>
      </c>
      <c r="X520" s="16" t="s">
        <v>268</v>
      </c>
      <c r="Y520" s="16">
        <v>4.3</v>
      </c>
      <c r="Z520" s="16" t="s">
        <v>7136</v>
      </c>
      <c r="AA520" s="16" t="s">
        <v>261</v>
      </c>
      <c r="AB520" s="16">
        <v>5.2</v>
      </c>
      <c r="AC520" s="16" t="s">
        <v>7137</v>
      </c>
    </row>
    <row r="521" spans="1:29" ht="30" customHeight="1" x14ac:dyDescent="0.25">
      <c r="A521" s="12" t="s">
        <v>585</v>
      </c>
      <c r="B521" s="12" t="s">
        <v>204</v>
      </c>
      <c r="C521" s="12" t="s">
        <v>205</v>
      </c>
      <c r="D521" s="12" t="s">
        <v>4393</v>
      </c>
      <c r="E521" s="12" t="s">
        <v>5454</v>
      </c>
      <c r="F521" s="12">
        <v>0</v>
      </c>
      <c r="G521" s="12">
        <v>38.505654</v>
      </c>
      <c r="H521" s="12">
        <v>27.049614999999999</v>
      </c>
      <c r="I521" s="12" t="s">
        <v>6972</v>
      </c>
      <c r="J521" s="12">
        <v>45</v>
      </c>
      <c r="K521" s="12" t="s">
        <v>3029</v>
      </c>
      <c r="L521" s="12"/>
      <c r="M521" s="12"/>
      <c r="N521" s="12" t="s">
        <v>4397</v>
      </c>
      <c r="O521" s="12" t="s">
        <v>4398</v>
      </c>
      <c r="P521" s="16">
        <v>1.7</v>
      </c>
      <c r="Q521" s="16"/>
      <c r="R521" s="16"/>
      <c r="S521" s="16" t="s">
        <v>1294</v>
      </c>
      <c r="T521" s="16" t="s">
        <v>7138</v>
      </c>
      <c r="U521" s="16" t="s">
        <v>268</v>
      </c>
      <c r="V521" s="16">
        <v>1.5</v>
      </c>
      <c r="W521" s="16" t="s">
        <v>7139</v>
      </c>
      <c r="X521" s="16" t="s">
        <v>205</v>
      </c>
      <c r="Y521" s="16">
        <v>1.7</v>
      </c>
      <c r="Z521" s="16" t="s">
        <v>7138</v>
      </c>
      <c r="AA521" s="16" t="s">
        <v>261</v>
      </c>
      <c r="AB521" s="16">
        <v>2.6</v>
      </c>
      <c r="AC521" s="16" t="s">
        <v>7140</v>
      </c>
    </row>
    <row r="522" spans="1:29" ht="30" customHeight="1" x14ac:dyDescent="0.25">
      <c r="A522" s="12" t="s">
        <v>598</v>
      </c>
      <c r="B522" s="12" t="s">
        <v>210</v>
      </c>
      <c r="C522" s="12" t="s">
        <v>211</v>
      </c>
      <c r="D522" s="12" t="s">
        <v>4393</v>
      </c>
      <c r="E522" s="12" t="s">
        <v>5533</v>
      </c>
      <c r="F522" s="12">
        <v>0</v>
      </c>
      <c r="G522" s="12">
        <v>38.441864000000002</v>
      </c>
      <c r="H522" s="12">
        <v>27.107351999999999</v>
      </c>
      <c r="I522" s="12" t="s">
        <v>6972</v>
      </c>
      <c r="J522" s="12">
        <v>45</v>
      </c>
      <c r="K522" s="12" t="s">
        <v>3029</v>
      </c>
      <c r="L522" s="12"/>
      <c r="M522" s="12"/>
      <c r="N522" s="12" t="s">
        <v>4397</v>
      </c>
      <c r="O522" s="12" t="s">
        <v>4398</v>
      </c>
      <c r="P522" s="16">
        <v>2.6</v>
      </c>
      <c r="Q522" s="16"/>
      <c r="R522" s="16"/>
      <c r="S522" s="16" t="s">
        <v>1318</v>
      </c>
      <c r="T522" s="16" t="s">
        <v>7141</v>
      </c>
      <c r="U522" s="16" t="s">
        <v>211</v>
      </c>
      <c r="V522" s="16">
        <v>2.6</v>
      </c>
      <c r="W522" s="16" t="s">
        <v>7141</v>
      </c>
      <c r="X522" s="16" t="s">
        <v>224</v>
      </c>
      <c r="Y522" s="16">
        <v>3.1</v>
      </c>
      <c r="Z522" s="16" t="s">
        <v>7142</v>
      </c>
      <c r="AA522" s="16" t="s">
        <v>166</v>
      </c>
      <c r="AB522" s="16">
        <v>3.2</v>
      </c>
      <c r="AC522" s="16" t="s">
        <v>7143</v>
      </c>
    </row>
    <row r="523" spans="1:29" ht="30" customHeight="1" x14ac:dyDescent="0.25">
      <c r="A523" s="12" t="s">
        <v>601</v>
      </c>
      <c r="B523" s="12" t="s">
        <v>210</v>
      </c>
      <c r="C523" s="12" t="s">
        <v>211</v>
      </c>
      <c r="D523" s="12" t="s">
        <v>4393</v>
      </c>
      <c r="E523" s="12" t="s">
        <v>5533</v>
      </c>
      <c r="F523" s="12">
        <v>0</v>
      </c>
      <c r="G523" s="12">
        <v>38.462394000000003</v>
      </c>
      <c r="H523" s="12">
        <v>27.138494999999999</v>
      </c>
      <c r="I523" s="12" t="s">
        <v>6972</v>
      </c>
      <c r="J523" s="12">
        <v>45</v>
      </c>
      <c r="K523" s="12" t="s">
        <v>3029</v>
      </c>
      <c r="L523" s="12"/>
      <c r="M523" s="12"/>
      <c r="N523" s="12" t="s">
        <v>4397</v>
      </c>
      <c r="O523" s="12" t="s">
        <v>4398</v>
      </c>
      <c r="P523" s="16">
        <v>2.4</v>
      </c>
      <c r="Q523" s="16"/>
      <c r="R523" s="16"/>
      <c r="S523" s="16" t="s">
        <v>1294</v>
      </c>
      <c r="T523" s="16" t="s">
        <v>7144</v>
      </c>
      <c r="U523" s="16" t="s">
        <v>199</v>
      </c>
      <c r="V523" s="16">
        <v>0.8</v>
      </c>
      <c r="W523" s="16" t="s">
        <v>7145</v>
      </c>
      <c r="X523" s="16" t="s">
        <v>157</v>
      </c>
      <c r="Y523" s="16">
        <v>2.1</v>
      </c>
      <c r="Z523" s="16" t="s">
        <v>7146</v>
      </c>
      <c r="AA523" s="16" t="s">
        <v>211</v>
      </c>
      <c r="AB523" s="16">
        <v>2.4</v>
      </c>
      <c r="AC523" s="16" t="s">
        <v>7144</v>
      </c>
    </row>
    <row r="524" spans="1:29" ht="30" customHeight="1" x14ac:dyDescent="0.25">
      <c r="A524" s="12" t="s">
        <v>607</v>
      </c>
      <c r="B524" s="12" t="s">
        <v>262</v>
      </c>
      <c r="C524" s="12" t="s">
        <v>263</v>
      </c>
      <c r="D524" s="12" t="s">
        <v>4393</v>
      </c>
      <c r="E524" s="12" t="s">
        <v>5580</v>
      </c>
      <c r="F524" s="12">
        <v>0</v>
      </c>
      <c r="G524" s="12">
        <v>38.460659999999997</v>
      </c>
      <c r="H524" s="12">
        <v>27.181882999999999</v>
      </c>
      <c r="I524" s="12" t="s">
        <v>6972</v>
      </c>
      <c r="J524" s="12">
        <v>45</v>
      </c>
      <c r="K524" s="12" t="s">
        <v>3029</v>
      </c>
      <c r="L524" s="12"/>
      <c r="M524" s="12"/>
      <c r="N524" s="12" t="s">
        <v>4397</v>
      </c>
      <c r="O524" s="12" t="s">
        <v>4398</v>
      </c>
      <c r="P524" s="16">
        <v>2.8</v>
      </c>
      <c r="Q524" s="16"/>
      <c r="R524" s="16"/>
      <c r="S524" s="16" t="s">
        <v>1294</v>
      </c>
      <c r="T524" s="16" t="s">
        <v>7147</v>
      </c>
      <c r="U524" s="16" t="s">
        <v>217</v>
      </c>
      <c r="V524" s="16">
        <v>0.2</v>
      </c>
      <c r="W524" s="16" t="s">
        <v>7148</v>
      </c>
      <c r="X524" s="16" t="s">
        <v>231</v>
      </c>
      <c r="Y524" s="16">
        <v>1.2</v>
      </c>
      <c r="Z524" s="16" t="s">
        <v>7149</v>
      </c>
      <c r="AA524" s="16" t="s">
        <v>263</v>
      </c>
      <c r="AB524" s="16">
        <v>2.8</v>
      </c>
      <c r="AC524" s="16" t="s">
        <v>7147</v>
      </c>
    </row>
    <row r="525" spans="1:29" ht="30" customHeight="1" x14ac:dyDescent="0.25">
      <c r="A525" s="12" t="s">
        <v>609</v>
      </c>
      <c r="B525" s="12" t="s">
        <v>262</v>
      </c>
      <c r="C525" s="12" t="s">
        <v>263</v>
      </c>
      <c r="D525" s="12" t="s">
        <v>4393</v>
      </c>
      <c r="E525" s="12" t="s">
        <v>5580</v>
      </c>
      <c r="F525" s="12">
        <v>0</v>
      </c>
      <c r="G525" s="12">
        <v>38.438144000000001</v>
      </c>
      <c r="H525" s="12">
        <v>27.176798999999999</v>
      </c>
      <c r="I525" s="12" t="s">
        <v>6972</v>
      </c>
      <c r="J525" s="12">
        <v>45</v>
      </c>
      <c r="K525" s="12" t="s">
        <v>3029</v>
      </c>
      <c r="L525" s="12"/>
      <c r="M525" s="12"/>
      <c r="N525" s="12" t="s">
        <v>4397</v>
      </c>
      <c r="O525" s="12" t="s">
        <v>4398</v>
      </c>
      <c r="P525" s="16">
        <v>1.7</v>
      </c>
      <c r="Q525" s="16"/>
      <c r="R525" s="16"/>
      <c r="S525" s="16" t="s">
        <v>1318</v>
      </c>
      <c r="T525" s="16" t="s">
        <v>7150</v>
      </c>
      <c r="U525" s="16" t="s">
        <v>263</v>
      </c>
      <c r="V525" s="16">
        <v>1.7</v>
      </c>
      <c r="W525" s="16" t="s">
        <v>7150</v>
      </c>
      <c r="X525" s="16" t="s">
        <v>258</v>
      </c>
      <c r="Y525" s="16">
        <v>2.6</v>
      </c>
      <c r="Z525" s="16" t="s">
        <v>7151</v>
      </c>
      <c r="AA525" s="16" t="s">
        <v>217</v>
      </c>
      <c r="AB525" s="16">
        <v>2.8</v>
      </c>
      <c r="AC525" s="16" t="s">
        <v>7152</v>
      </c>
    </row>
    <row r="526" spans="1:29" ht="30" customHeight="1" x14ac:dyDescent="0.25">
      <c r="A526" s="12" t="s">
        <v>610</v>
      </c>
      <c r="B526" s="12" t="s">
        <v>262</v>
      </c>
      <c r="C526" s="12" t="s">
        <v>263</v>
      </c>
      <c r="D526" s="12" t="s">
        <v>4393</v>
      </c>
      <c r="E526" s="12" t="s">
        <v>5580</v>
      </c>
      <c r="F526" s="12">
        <v>0</v>
      </c>
      <c r="G526" s="12">
        <v>38.462867000000003</v>
      </c>
      <c r="H526" s="12">
        <v>27.218311</v>
      </c>
      <c r="I526" s="12" t="s">
        <v>6972</v>
      </c>
      <c r="J526" s="12">
        <v>45</v>
      </c>
      <c r="K526" s="12" t="s">
        <v>3029</v>
      </c>
      <c r="L526" s="12"/>
      <c r="M526" s="12"/>
      <c r="N526" s="12" t="s">
        <v>4397</v>
      </c>
      <c r="O526" s="12" t="s">
        <v>4398</v>
      </c>
      <c r="P526" s="16">
        <v>3.4</v>
      </c>
      <c r="Q526" s="16"/>
      <c r="R526" s="16"/>
      <c r="S526" s="16" t="s">
        <v>1294</v>
      </c>
      <c r="T526" s="16" t="s">
        <v>7153</v>
      </c>
      <c r="U526" s="16" t="s">
        <v>231</v>
      </c>
      <c r="V526" s="16">
        <v>2.1</v>
      </c>
      <c r="W526" s="16" t="s">
        <v>7154</v>
      </c>
      <c r="X526" s="16" t="s">
        <v>217</v>
      </c>
      <c r="Y526" s="16">
        <v>3.1</v>
      </c>
      <c r="Z526" s="16" t="s">
        <v>7155</v>
      </c>
      <c r="AA526" s="16" t="s">
        <v>258</v>
      </c>
      <c r="AB526" s="16">
        <v>3.2</v>
      </c>
      <c r="AC526" s="16" t="s">
        <v>7156</v>
      </c>
    </row>
    <row r="527" spans="1:29" ht="30" customHeight="1" x14ac:dyDescent="0.25">
      <c r="A527" s="12" t="s">
        <v>611</v>
      </c>
      <c r="B527" s="12" t="s">
        <v>262</v>
      </c>
      <c r="C527" s="12" t="s">
        <v>263</v>
      </c>
      <c r="D527" s="12" t="s">
        <v>4393</v>
      </c>
      <c r="E527" s="12" t="s">
        <v>5580</v>
      </c>
      <c r="F527" s="12">
        <v>0</v>
      </c>
      <c r="G527" s="12">
        <v>38.426015999999997</v>
      </c>
      <c r="H527" s="12">
        <v>27.204416999999999</v>
      </c>
      <c r="I527" s="12" t="s">
        <v>6972</v>
      </c>
      <c r="J527" s="12">
        <v>45</v>
      </c>
      <c r="K527" s="12" t="s">
        <v>3029</v>
      </c>
      <c r="L527" s="12"/>
      <c r="M527" s="12"/>
      <c r="N527" s="12" t="s">
        <v>4397</v>
      </c>
      <c r="O527" s="12" t="s">
        <v>4398</v>
      </c>
      <c r="P527" s="16">
        <v>1.5</v>
      </c>
      <c r="Q527" s="16"/>
      <c r="R527" s="16"/>
      <c r="S527" s="16" t="s">
        <v>1294</v>
      </c>
      <c r="T527" s="16" t="s">
        <v>7157</v>
      </c>
      <c r="U527" s="16" t="s">
        <v>258</v>
      </c>
      <c r="V527" s="16">
        <v>1.1000000000000001</v>
      </c>
      <c r="W527" s="16" t="s">
        <v>7158</v>
      </c>
      <c r="X527" s="16" t="s">
        <v>263</v>
      </c>
      <c r="Y527" s="16">
        <v>1.5</v>
      </c>
      <c r="Z527" s="16" t="s">
        <v>7157</v>
      </c>
      <c r="AA527" s="16" t="s">
        <v>202</v>
      </c>
      <c r="AB527" s="16">
        <v>3.5</v>
      </c>
      <c r="AC527" s="16" t="s">
        <v>7159</v>
      </c>
    </row>
    <row r="528" spans="1:29" ht="30" customHeight="1" x14ac:dyDescent="0.25">
      <c r="A528" s="12" t="s">
        <v>615</v>
      </c>
      <c r="B528" s="12" t="s">
        <v>216</v>
      </c>
      <c r="C528" s="12" t="s">
        <v>217</v>
      </c>
      <c r="D528" s="12" t="s">
        <v>4393</v>
      </c>
      <c r="E528" s="12" t="s">
        <v>5629</v>
      </c>
      <c r="F528" s="12">
        <v>0</v>
      </c>
      <c r="G528" s="12">
        <v>38.469109000000003</v>
      </c>
      <c r="H528" s="12">
        <v>27.161574000000002</v>
      </c>
      <c r="I528" s="12" t="s">
        <v>6972</v>
      </c>
      <c r="J528" s="12">
        <v>45</v>
      </c>
      <c r="K528" s="12" t="s">
        <v>3029</v>
      </c>
      <c r="L528" s="12"/>
      <c r="M528" s="12"/>
      <c r="N528" s="12" t="s">
        <v>4397</v>
      </c>
      <c r="O528" s="12" t="s">
        <v>4398</v>
      </c>
      <c r="P528" s="16">
        <v>2</v>
      </c>
      <c r="Q528" s="16"/>
      <c r="R528" s="16"/>
      <c r="S528" s="16" t="s">
        <v>1318</v>
      </c>
      <c r="T528" s="16" t="s">
        <v>7160</v>
      </c>
      <c r="U528" s="16" t="s">
        <v>217</v>
      </c>
      <c r="V528" s="16">
        <v>2</v>
      </c>
      <c r="W528" s="16" t="s">
        <v>7160</v>
      </c>
      <c r="X528" s="16" t="s">
        <v>199</v>
      </c>
      <c r="Y528" s="16">
        <v>2.1</v>
      </c>
      <c r="Z528" s="16" t="s">
        <v>7161</v>
      </c>
      <c r="AA528" s="16" t="s">
        <v>231</v>
      </c>
      <c r="AB528" s="16">
        <v>2.9</v>
      </c>
      <c r="AC528" s="16" t="s">
        <v>7162</v>
      </c>
    </row>
    <row r="529" spans="1:29" ht="30" customHeight="1" x14ac:dyDescent="0.25">
      <c r="A529" s="12" t="s">
        <v>628</v>
      </c>
      <c r="B529" s="12" t="s">
        <v>216</v>
      </c>
      <c r="C529" s="12" t="s">
        <v>217</v>
      </c>
      <c r="D529" s="12" t="s">
        <v>4393</v>
      </c>
      <c r="E529" s="12" t="s">
        <v>5629</v>
      </c>
      <c r="F529" s="12">
        <v>0</v>
      </c>
      <c r="G529" s="12">
        <v>38.478321999999999</v>
      </c>
      <c r="H529" s="12">
        <v>27.184767000000001</v>
      </c>
      <c r="I529" s="12" t="s">
        <v>6972</v>
      </c>
      <c r="J529" s="12">
        <v>45</v>
      </c>
      <c r="K529" s="12" t="s">
        <v>3029</v>
      </c>
      <c r="L529" s="12"/>
      <c r="M529" s="12"/>
      <c r="N529" s="12" t="s">
        <v>4397</v>
      </c>
      <c r="O529" s="12" t="s">
        <v>4398</v>
      </c>
      <c r="P529" s="16">
        <v>1.8</v>
      </c>
      <c r="Q529" s="16"/>
      <c r="R529" s="16"/>
      <c r="S529" s="16" t="s">
        <v>1294</v>
      </c>
      <c r="T529" s="16" t="s">
        <v>7163</v>
      </c>
      <c r="U529" s="16" t="s">
        <v>231</v>
      </c>
      <c r="V529" s="16">
        <v>1.7</v>
      </c>
      <c r="W529" s="16" t="s">
        <v>7164</v>
      </c>
      <c r="X529" s="16" t="s">
        <v>217</v>
      </c>
      <c r="Y529" s="16">
        <v>1.8</v>
      </c>
      <c r="Z529" s="16" t="s">
        <v>7163</v>
      </c>
      <c r="AA529" s="16" t="s">
        <v>199</v>
      </c>
      <c r="AB529" s="16">
        <v>4.3</v>
      </c>
      <c r="AC529" s="16" t="s">
        <v>7165</v>
      </c>
    </row>
    <row r="530" spans="1:29" ht="30" customHeight="1" x14ac:dyDescent="0.25">
      <c r="A530" s="12" t="s">
        <v>639</v>
      </c>
      <c r="B530" s="12" t="s">
        <v>230</v>
      </c>
      <c r="C530" s="12" t="s">
        <v>231</v>
      </c>
      <c r="D530" s="12" t="s">
        <v>4393</v>
      </c>
      <c r="E530" s="12" t="s">
        <v>5713</v>
      </c>
      <c r="F530" s="12">
        <v>0</v>
      </c>
      <c r="G530" s="12">
        <v>38.481594999999999</v>
      </c>
      <c r="H530" s="12">
        <v>27.196655</v>
      </c>
      <c r="I530" s="12" t="s">
        <v>6972</v>
      </c>
      <c r="J530" s="12">
        <v>45</v>
      </c>
      <c r="K530" s="12" t="s">
        <v>3029</v>
      </c>
      <c r="L530" s="12"/>
      <c r="M530" s="12"/>
      <c r="N530" s="12" t="s">
        <v>4397</v>
      </c>
      <c r="O530" s="12" t="s">
        <v>4398</v>
      </c>
      <c r="P530" s="16">
        <v>1.9</v>
      </c>
      <c r="Q530" s="16"/>
      <c r="R530" s="16"/>
      <c r="S530" s="16" t="s">
        <v>1318</v>
      </c>
      <c r="T530" s="16" t="s">
        <v>7166</v>
      </c>
      <c r="U530" s="16" t="s">
        <v>231</v>
      </c>
      <c r="V530" s="16">
        <v>1.9</v>
      </c>
      <c r="W530" s="16" t="s">
        <v>7166</v>
      </c>
      <c r="X530" s="16" t="s">
        <v>217</v>
      </c>
      <c r="Y530" s="16">
        <v>2.5</v>
      </c>
      <c r="Z530" s="16" t="s">
        <v>7167</v>
      </c>
      <c r="AA530" s="16" t="s">
        <v>263</v>
      </c>
      <c r="AB530" s="16">
        <v>4.8</v>
      </c>
      <c r="AC530" s="16" t="s">
        <v>7168</v>
      </c>
    </row>
    <row r="531" spans="1:29" ht="30" customHeight="1" x14ac:dyDescent="0.25">
      <c r="A531" s="12" t="s">
        <v>632</v>
      </c>
      <c r="B531" s="12" t="s">
        <v>192</v>
      </c>
      <c r="C531" s="12" t="s">
        <v>193</v>
      </c>
      <c r="D531" s="12" t="s">
        <v>4393</v>
      </c>
      <c r="E531" s="12" t="s">
        <v>5751</v>
      </c>
      <c r="F531" s="12">
        <v>0</v>
      </c>
      <c r="G531" s="12">
        <v>38.340693999999999</v>
      </c>
      <c r="H531" s="12">
        <v>27.149066999999999</v>
      </c>
      <c r="I531" s="12" t="s">
        <v>6972</v>
      </c>
      <c r="J531" s="12">
        <v>45</v>
      </c>
      <c r="K531" s="12" t="s">
        <v>3029</v>
      </c>
      <c r="L531" s="12"/>
      <c r="M531" s="12"/>
      <c r="N531" s="12" t="s">
        <v>4397</v>
      </c>
      <c r="O531" s="12" t="s">
        <v>4398</v>
      </c>
      <c r="P531" s="16">
        <v>3.5</v>
      </c>
      <c r="Q531" s="16"/>
      <c r="R531" s="16"/>
      <c r="S531" s="16" t="s">
        <v>1294</v>
      </c>
      <c r="T531" s="16" t="s">
        <v>7169</v>
      </c>
      <c r="U531" s="16" t="s">
        <v>172</v>
      </c>
      <c r="V531" s="16">
        <v>2.2000000000000002</v>
      </c>
      <c r="W531" s="16" t="s">
        <v>7170</v>
      </c>
      <c r="X531" s="16" t="s">
        <v>181</v>
      </c>
      <c r="Y531" s="16">
        <v>2.6</v>
      </c>
      <c r="Z531" s="16" t="s">
        <v>7171</v>
      </c>
      <c r="AA531" s="16" t="s">
        <v>190</v>
      </c>
      <c r="AB531" s="16">
        <v>2.6</v>
      </c>
      <c r="AC531" s="16" t="s">
        <v>7172</v>
      </c>
    </row>
    <row r="532" spans="1:29" ht="30" customHeight="1" x14ac:dyDescent="0.25">
      <c r="A532" s="12" t="s">
        <v>656</v>
      </c>
      <c r="B532" s="12" t="s">
        <v>192</v>
      </c>
      <c r="C532" s="12" t="s">
        <v>193</v>
      </c>
      <c r="D532" s="12" t="s">
        <v>4393</v>
      </c>
      <c r="E532" s="12" t="s">
        <v>5751</v>
      </c>
      <c r="F532" s="12">
        <v>0</v>
      </c>
      <c r="G532" s="12">
        <v>38.341828999999997</v>
      </c>
      <c r="H532" s="12">
        <v>27.185364</v>
      </c>
      <c r="I532" s="12" t="s">
        <v>6972</v>
      </c>
      <c r="J532" s="12">
        <v>45</v>
      </c>
      <c r="K532" s="12" t="s">
        <v>3029</v>
      </c>
      <c r="L532" s="12"/>
      <c r="M532" s="12"/>
      <c r="N532" s="12" t="s">
        <v>4397</v>
      </c>
      <c r="O532" s="12" t="s">
        <v>4398</v>
      </c>
      <c r="P532" s="16">
        <v>3.9</v>
      </c>
      <c r="Q532" s="16"/>
      <c r="R532" s="16"/>
      <c r="S532" s="16" t="s">
        <v>1318</v>
      </c>
      <c r="T532" s="16" t="s">
        <v>7173</v>
      </c>
      <c r="U532" s="16" t="s">
        <v>193</v>
      </c>
      <c r="V532" s="16">
        <v>3.9</v>
      </c>
      <c r="W532" s="16" t="s">
        <v>7173</v>
      </c>
      <c r="X532" s="16" t="s">
        <v>902</v>
      </c>
      <c r="Y532" s="16">
        <v>4.5999999999999996</v>
      </c>
      <c r="Z532" s="16" t="s">
        <v>7174</v>
      </c>
      <c r="AA532" s="16" t="s">
        <v>172</v>
      </c>
      <c r="AB532" s="16">
        <v>5</v>
      </c>
      <c r="AC532" s="16" t="s">
        <v>7175</v>
      </c>
    </row>
    <row r="533" spans="1:29" ht="30" customHeight="1" x14ac:dyDescent="0.25">
      <c r="A533" s="12" t="s">
        <v>663</v>
      </c>
      <c r="B533" s="12" t="s">
        <v>257</v>
      </c>
      <c r="C533" s="12" t="s">
        <v>258</v>
      </c>
      <c r="D533" s="12" t="s">
        <v>4393</v>
      </c>
      <c r="E533" s="12" t="s">
        <v>5850</v>
      </c>
      <c r="F533" s="12">
        <v>0</v>
      </c>
      <c r="G533" s="12">
        <v>38.458728000000001</v>
      </c>
      <c r="H533" s="12">
        <v>27.226707000000001</v>
      </c>
      <c r="I533" s="12" t="s">
        <v>6972</v>
      </c>
      <c r="J533" s="12">
        <v>45</v>
      </c>
      <c r="K533" s="12" t="s">
        <v>3029</v>
      </c>
      <c r="L533" s="12"/>
      <c r="M533" s="12"/>
      <c r="N533" s="12" t="s">
        <v>4397</v>
      </c>
      <c r="O533" s="12" t="s">
        <v>4398</v>
      </c>
      <c r="P533" s="16">
        <v>3.1</v>
      </c>
      <c r="Q533" s="16"/>
      <c r="R533" s="16"/>
      <c r="S533" s="16" t="s">
        <v>1294</v>
      </c>
      <c r="T533" s="16" t="s">
        <v>7176</v>
      </c>
      <c r="U533" s="16" t="s">
        <v>231</v>
      </c>
      <c r="V533" s="16">
        <v>2.9</v>
      </c>
      <c r="W533" s="16" t="s">
        <v>7177</v>
      </c>
      <c r="X533" s="16" t="s">
        <v>258</v>
      </c>
      <c r="Y533" s="16">
        <v>3.1</v>
      </c>
      <c r="Z533" s="16" t="s">
        <v>7176</v>
      </c>
      <c r="AA533" s="16" t="s">
        <v>263</v>
      </c>
      <c r="AB533" s="16">
        <v>3.5</v>
      </c>
      <c r="AC533" s="16" t="s">
        <v>7178</v>
      </c>
    </row>
    <row r="534" spans="1:29" ht="30" customHeight="1" x14ac:dyDescent="0.25">
      <c r="A534" s="12" t="s">
        <v>667</v>
      </c>
      <c r="B534" s="12" t="s">
        <v>257</v>
      </c>
      <c r="C534" s="12" t="s">
        <v>258</v>
      </c>
      <c r="D534" s="12" t="s">
        <v>4393</v>
      </c>
      <c r="E534" s="12" t="s">
        <v>5850</v>
      </c>
      <c r="F534" s="12">
        <v>0</v>
      </c>
      <c r="G534" s="12">
        <v>38.424455999999999</v>
      </c>
      <c r="H534" s="12">
        <v>27.180282999999999</v>
      </c>
      <c r="I534" s="12" t="s">
        <v>6972</v>
      </c>
      <c r="J534" s="12">
        <v>45</v>
      </c>
      <c r="K534" s="12" t="s">
        <v>3029</v>
      </c>
      <c r="L534" s="12"/>
      <c r="M534" s="12"/>
      <c r="N534" s="12" t="s">
        <v>4397</v>
      </c>
      <c r="O534" s="12" t="s">
        <v>4398</v>
      </c>
      <c r="P534" s="16">
        <v>2.6</v>
      </c>
      <c r="Q534" s="16"/>
      <c r="R534" s="16"/>
      <c r="S534" s="16" t="s">
        <v>1294</v>
      </c>
      <c r="T534" s="16" t="s">
        <v>7179</v>
      </c>
      <c r="U534" s="16" t="s">
        <v>202</v>
      </c>
      <c r="V534" s="16">
        <v>1.8</v>
      </c>
      <c r="W534" s="16" t="s">
        <v>7180</v>
      </c>
      <c r="X534" s="16" t="s">
        <v>263</v>
      </c>
      <c r="Y534" s="16">
        <v>2</v>
      </c>
      <c r="Z534" s="16" t="s">
        <v>7181</v>
      </c>
      <c r="AA534" s="16" t="s">
        <v>258</v>
      </c>
      <c r="AB534" s="16">
        <v>2.6</v>
      </c>
      <c r="AC534" s="16" t="s">
        <v>7179</v>
      </c>
    </row>
    <row r="535" spans="1:29" ht="30" customHeight="1" x14ac:dyDescent="0.25">
      <c r="A535" s="12" t="s">
        <v>698</v>
      </c>
      <c r="B535" s="12" t="s">
        <v>279</v>
      </c>
      <c r="C535" s="12" t="s">
        <v>280</v>
      </c>
      <c r="D535" s="12" t="s">
        <v>4393</v>
      </c>
      <c r="E535" s="12" t="s">
        <v>6006</v>
      </c>
      <c r="F535" s="12">
        <v>0</v>
      </c>
      <c r="G535" s="12">
        <v>38.413812999999998</v>
      </c>
      <c r="H535" s="12">
        <v>27.177990999999999</v>
      </c>
      <c r="I535" s="12" t="s">
        <v>6972</v>
      </c>
      <c r="J535" s="12">
        <v>45</v>
      </c>
      <c r="K535" s="12" t="s">
        <v>3029</v>
      </c>
      <c r="L535" s="12"/>
      <c r="M535" s="12"/>
      <c r="N535" s="12" t="s">
        <v>4397</v>
      </c>
      <c r="O535" s="12" t="s">
        <v>4398</v>
      </c>
      <c r="P535" s="16">
        <v>3.4</v>
      </c>
      <c r="Q535" s="16"/>
      <c r="R535" s="16"/>
      <c r="S535" s="16" t="s">
        <v>1294</v>
      </c>
      <c r="T535" s="16" t="s">
        <v>7182</v>
      </c>
      <c r="U535" s="16" t="s">
        <v>202</v>
      </c>
      <c r="V535" s="16">
        <v>0.9</v>
      </c>
      <c r="W535" s="16" t="s">
        <v>7183</v>
      </c>
      <c r="X535" s="16" t="s">
        <v>277</v>
      </c>
      <c r="Y535" s="16">
        <v>2.5</v>
      </c>
      <c r="Z535" s="16" t="s">
        <v>7184</v>
      </c>
      <c r="AA535" s="16" t="s">
        <v>263</v>
      </c>
      <c r="AB535" s="16">
        <v>3.1</v>
      </c>
      <c r="AC535" s="16" t="s">
        <v>7185</v>
      </c>
    </row>
    <row r="536" spans="1:29" ht="30" customHeight="1" x14ac:dyDescent="0.25">
      <c r="A536" s="12" t="s">
        <v>700</v>
      </c>
      <c r="B536" s="12" t="s">
        <v>267</v>
      </c>
      <c r="C536" s="12" t="s">
        <v>268</v>
      </c>
      <c r="D536" s="12" t="s">
        <v>4393</v>
      </c>
      <c r="E536" s="12" t="s">
        <v>6054</v>
      </c>
      <c r="F536" s="12">
        <v>0</v>
      </c>
      <c r="G536" s="12">
        <v>38.468209999999999</v>
      </c>
      <c r="H536" s="12">
        <v>27.053709999999999</v>
      </c>
      <c r="I536" s="12" t="s">
        <v>6972</v>
      </c>
      <c r="J536" s="12">
        <v>45</v>
      </c>
      <c r="K536" s="12" t="s">
        <v>3029</v>
      </c>
      <c r="L536" s="12"/>
      <c r="M536" s="12"/>
      <c r="N536" s="12" t="s">
        <v>4397</v>
      </c>
      <c r="O536" s="12" t="s">
        <v>4398</v>
      </c>
      <c r="P536" s="16">
        <v>2.8</v>
      </c>
      <c r="Q536" s="16"/>
      <c r="R536" s="16"/>
      <c r="S536" s="16" t="s">
        <v>1318</v>
      </c>
      <c r="T536" s="16" t="s">
        <v>7186</v>
      </c>
      <c r="U536" s="16" t="s">
        <v>268</v>
      </c>
      <c r="V536" s="16">
        <v>2.8</v>
      </c>
      <c r="W536" s="16" t="s">
        <v>7186</v>
      </c>
      <c r="X536" s="16" t="s">
        <v>261</v>
      </c>
      <c r="Y536" s="16">
        <v>2.9</v>
      </c>
      <c r="Z536" s="16" t="s">
        <v>7187</v>
      </c>
      <c r="AA536" s="16" t="s">
        <v>224</v>
      </c>
      <c r="AB536" s="16">
        <v>3.4</v>
      </c>
      <c r="AC536" s="16" t="s">
        <v>7188</v>
      </c>
    </row>
    <row r="537" spans="1:29" ht="30" customHeight="1" x14ac:dyDescent="0.25">
      <c r="A537" s="12" t="s">
        <v>6163</v>
      </c>
      <c r="B537" s="12" t="s">
        <v>233</v>
      </c>
      <c r="C537" s="12" t="s">
        <v>234</v>
      </c>
      <c r="D537" s="12" t="s">
        <v>4393</v>
      </c>
      <c r="E537" s="12" t="s">
        <v>6150</v>
      </c>
      <c r="F537" s="12">
        <v>0</v>
      </c>
      <c r="G537" s="12">
        <v>38.369335</v>
      </c>
      <c r="H537" s="12">
        <v>27.090723000000001</v>
      </c>
      <c r="I537" s="12" t="s">
        <v>6972</v>
      </c>
      <c r="J537" s="12">
        <v>45</v>
      </c>
      <c r="K537" s="12" t="s">
        <v>3029</v>
      </c>
      <c r="L537" s="12"/>
      <c r="M537" s="12"/>
      <c r="N537" s="12" t="s">
        <v>4397</v>
      </c>
      <c r="O537" s="12" t="s">
        <v>4398</v>
      </c>
      <c r="P537" s="16">
        <v>3.2</v>
      </c>
      <c r="Q537" s="16"/>
      <c r="R537" s="16"/>
      <c r="S537" s="16" t="s">
        <v>1294</v>
      </c>
      <c r="T537" s="16" t="s">
        <v>7189</v>
      </c>
      <c r="U537" s="16" t="s">
        <v>169</v>
      </c>
      <c r="V537" s="16">
        <v>1.6</v>
      </c>
      <c r="W537" s="16" t="s">
        <v>7190</v>
      </c>
      <c r="X537" s="16" t="s">
        <v>129</v>
      </c>
      <c r="Y537" s="16">
        <v>3</v>
      </c>
      <c r="Z537" s="16" t="s">
        <v>7191</v>
      </c>
      <c r="AA537" s="16" t="s">
        <v>234</v>
      </c>
      <c r="AB537" s="16">
        <v>3.2</v>
      </c>
      <c r="AC537" s="16" t="s">
        <v>7189</v>
      </c>
    </row>
    <row r="538" spans="1:29" ht="30" customHeight="1" x14ac:dyDescent="0.25">
      <c r="A538" s="12" t="s">
        <v>728</v>
      </c>
      <c r="B538" s="12" t="s">
        <v>233</v>
      </c>
      <c r="C538" s="12" t="s">
        <v>234</v>
      </c>
      <c r="D538" s="12" t="s">
        <v>4393</v>
      </c>
      <c r="E538" s="12" t="s">
        <v>6150</v>
      </c>
      <c r="F538" s="12">
        <v>0</v>
      </c>
      <c r="G538" s="12">
        <v>38.411132000000002</v>
      </c>
      <c r="H538" s="12">
        <v>27.052790000000002</v>
      </c>
      <c r="I538" s="12" t="s">
        <v>6972</v>
      </c>
      <c r="J538" s="12">
        <v>45</v>
      </c>
      <c r="K538" s="12" t="s">
        <v>3029</v>
      </c>
      <c r="L538" s="12"/>
      <c r="M538" s="12"/>
      <c r="N538" s="12" t="s">
        <v>4397</v>
      </c>
      <c r="O538" s="12" t="s">
        <v>4398</v>
      </c>
      <c r="P538" s="16">
        <v>2.6</v>
      </c>
      <c r="Q538" s="16"/>
      <c r="R538" s="16"/>
      <c r="S538" s="16" t="s">
        <v>1318</v>
      </c>
      <c r="T538" s="16" t="s">
        <v>7192</v>
      </c>
      <c r="U538" s="16" t="s">
        <v>234</v>
      </c>
      <c r="V538" s="16">
        <v>2.6</v>
      </c>
      <c r="W538" s="16" t="s">
        <v>7192</v>
      </c>
      <c r="X538" s="16" t="s">
        <v>154</v>
      </c>
      <c r="Y538" s="16">
        <v>2.9</v>
      </c>
      <c r="Z538" s="16" t="s">
        <v>7193</v>
      </c>
      <c r="AA538" s="16" t="s">
        <v>196</v>
      </c>
      <c r="AB538" s="16">
        <v>3.7</v>
      </c>
      <c r="AC538" s="16" t="s">
        <v>7194</v>
      </c>
    </row>
    <row r="539" spans="1:29" ht="30" customHeight="1" x14ac:dyDescent="0.25">
      <c r="A539" s="12" t="s">
        <v>743</v>
      </c>
      <c r="B539" s="12" t="s">
        <v>195</v>
      </c>
      <c r="C539" s="12" t="s">
        <v>196</v>
      </c>
      <c r="D539" s="12" t="s">
        <v>4393</v>
      </c>
      <c r="E539" s="12" t="s">
        <v>6195</v>
      </c>
      <c r="F539" s="12">
        <v>0</v>
      </c>
      <c r="G539" s="12">
        <v>38.399844999999999</v>
      </c>
      <c r="H539" s="12">
        <v>27.096254999999999</v>
      </c>
      <c r="I539" s="12" t="s">
        <v>6972</v>
      </c>
      <c r="J539" s="12">
        <v>45</v>
      </c>
      <c r="K539" s="12" t="s">
        <v>3029</v>
      </c>
      <c r="L539" s="12"/>
      <c r="M539" s="12"/>
      <c r="N539" s="12" t="s">
        <v>4397</v>
      </c>
      <c r="O539" s="12" t="s">
        <v>4398</v>
      </c>
      <c r="P539" s="16">
        <v>0.3</v>
      </c>
      <c r="Q539" s="16"/>
      <c r="R539" s="16"/>
      <c r="S539" s="16" t="s">
        <v>1318</v>
      </c>
      <c r="T539" s="16" t="s">
        <v>7195</v>
      </c>
      <c r="U539" s="16" t="s">
        <v>196</v>
      </c>
      <c r="V539" s="16">
        <v>0.3</v>
      </c>
      <c r="W539" s="16" t="s">
        <v>7195</v>
      </c>
      <c r="X539" s="16" t="s">
        <v>208</v>
      </c>
      <c r="Y539" s="16">
        <v>0.5</v>
      </c>
      <c r="Z539" s="16" t="s">
        <v>7196</v>
      </c>
      <c r="AA539" s="16" t="s">
        <v>129</v>
      </c>
      <c r="AB539" s="16">
        <v>1</v>
      </c>
      <c r="AC539" s="16" t="s">
        <v>7197</v>
      </c>
    </row>
    <row r="540" spans="1:29" ht="30" customHeight="1" x14ac:dyDescent="0.25">
      <c r="A540" s="12" t="s">
        <v>745</v>
      </c>
      <c r="B540" s="12" t="s">
        <v>195</v>
      </c>
      <c r="C540" s="12" t="s">
        <v>196</v>
      </c>
      <c r="D540" s="12" t="s">
        <v>4393</v>
      </c>
      <c r="E540" s="12" t="s">
        <v>6195</v>
      </c>
      <c r="F540" s="12">
        <v>0</v>
      </c>
      <c r="G540" s="12">
        <v>38.387231</v>
      </c>
      <c r="H540" s="12">
        <v>27.115613</v>
      </c>
      <c r="I540" s="12" t="s">
        <v>6972</v>
      </c>
      <c r="J540" s="12">
        <v>45</v>
      </c>
      <c r="K540" s="12" t="s">
        <v>3029</v>
      </c>
      <c r="L540" s="12"/>
      <c r="M540" s="12"/>
      <c r="N540" s="12" t="s">
        <v>4397</v>
      </c>
      <c r="O540" s="12" t="s">
        <v>4398</v>
      </c>
      <c r="P540" s="16">
        <v>2.5</v>
      </c>
      <c r="Q540" s="16"/>
      <c r="R540" s="16"/>
      <c r="S540" s="16" t="s">
        <v>1294</v>
      </c>
      <c r="T540" s="16" t="s">
        <v>7198</v>
      </c>
      <c r="U540" s="16" t="s">
        <v>129</v>
      </c>
      <c r="V540" s="16">
        <v>1.2</v>
      </c>
      <c r="W540" s="16" t="s">
        <v>7199</v>
      </c>
      <c r="X540" s="16" t="s">
        <v>160</v>
      </c>
      <c r="Y540" s="16">
        <v>1.3</v>
      </c>
      <c r="Z540" s="16" t="s">
        <v>7200</v>
      </c>
      <c r="AA540" s="16" t="s">
        <v>169</v>
      </c>
      <c r="AB540" s="16">
        <v>1.6</v>
      </c>
      <c r="AC540" s="16" t="s">
        <v>7201</v>
      </c>
    </row>
    <row r="541" spans="1:29" ht="30" customHeight="1" x14ac:dyDescent="0.25">
      <c r="A541" s="12" t="s">
        <v>746</v>
      </c>
      <c r="B541" s="12" t="s">
        <v>159</v>
      </c>
      <c r="C541" s="12" t="s">
        <v>160</v>
      </c>
      <c r="D541" s="12" t="s">
        <v>4393</v>
      </c>
      <c r="E541" s="12" t="s">
        <v>6243</v>
      </c>
      <c r="F541" s="12">
        <v>0</v>
      </c>
      <c r="G541" s="12">
        <v>38.392986000000001</v>
      </c>
      <c r="H541" s="12">
        <v>27.10491</v>
      </c>
      <c r="I541" s="12" t="s">
        <v>6972</v>
      </c>
      <c r="J541" s="12">
        <v>45</v>
      </c>
      <c r="K541" s="12" t="s">
        <v>3029</v>
      </c>
      <c r="L541" s="12"/>
      <c r="M541" s="12"/>
      <c r="N541" s="12" t="s">
        <v>4397</v>
      </c>
      <c r="O541" s="12" t="s">
        <v>4398</v>
      </c>
      <c r="P541" s="16">
        <v>1.6</v>
      </c>
      <c r="Q541" s="16"/>
      <c r="R541" s="16"/>
      <c r="S541" s="16" t="s">
        <v>1294</v>
      </c>
      <c r="T541" s="16" t="s">
        <v>7202</v>
      </c>
      <c r="U541" s="16" t="s">
        <v>129</v>
      </c>
      <c r="V541" s="16">
        <v>0.1</v>
      </c>
      <c r="W541" s="16" t="s">
        <v>7203</v>
      </c>
      <c r="X541" s="16" t="s">
        <v>208</v>
      </c>
      <c r="Y541" s="16">
        <v>1</v>
      </c>
      <c r="Z541" s="16" t="s">
        <v>7204</v>
      </c>
      <c r="AA541" s="16" t="s">
        <v>196</v>
      </c>
      <c r="AB541" s="16">
        <v>1.4</v>
      </c>
      <c r="AC541" s="16" t="s">
        <v>7205</v>
      </c>
    </row>
    <row r="542" spans="1:29" ht="30" customHeight="1" x14ac:dyDescent="0.25">
      <c r="A542" s="12" t="s">
        <v>747</v>
      </c>
      <c r="B542" s="12" t="s">
        <v>159</v>
      </c>
      <c r="C542" s="12" t="s">
        <v>160</v>
      </c>
      <c r="D542" s="12" t="s">
        <v>4393</v>
      </c>
      <c r="E542" s="12" t="s">
        <v>6243</v>
      </c>
      <c r="F542" s="12">
        <v>0</v>
      </c>
      <c r="G542" s="12">
        <v>38.399956000000003</v>
      </c>
      <c r="H542" s="12">
        <v>27.135998000000001</v>
      </c>
      <c r="I542" s="12" t="s">
        <v>6972</v>
      </c>
      <c r="J542" s="12">
        <v>45</v>
      </c>
      <c r="K542" s="12" t="s">
        <v>3029</v>
      </c>
      <c r="L542" s="12"/>
      <c r="M542" s="12"/>
      <c r="N542" s="12" t="s">
        <v>4397</v>
      </c>
      <c r="O542" s="12" t="s">
        <v>4398</v>
      </c>
      <c r="P542" s="16">
        <v>1.2</v>
      </c>
      <c r="Q542" s="16"/>
      <c r="R542" s="16"/>
      <c r="S542" s="16" t="s">
        <v>1294</v>
      </c>
      <c r="T542" s="16" t="s">
        <v>7206</v>
      </c>
      <c r="U542" s="16" t="s">
        <v>284</v>
      </c>
      <c r="V542" s="16">
        <v>1.2</v>
      </c>
      <c r="W542" s="16" t="s">
        <v>7207</v>
      </c>
      <c r="X542" s="16" t="s">
        <v>160</v>
      </c>
      <c r="Y542" s="16">
        <v>1.2</v>
      </c>
      <c r="Z542" s="16" t="s">
        <v>7206</v>
      </c>
      <c r="AA542" s="16" t="s">
        <v>255</v>
      </c>
      <c r="AB542" s="16">
        <v>1.3</v>
      </c>
      <c r="AC542" s="16" t="s">
        <v>7208</v>
      </c>
    </row>
    <row r="543" spans="1:29" ht="30" customHeight="1" x14ac:dyDescent="0.25">
      <c r="A543" s="12" t="s">
        <v>756</v>
      </c>
      <c r="B543" s="12" t="s">
        <v>273</v>
      </c>
      <c r="C543" s="12" t="s">
        <v>274</v>
      </c>
      <c r="D543" s="12" t="s">
        <v>4393</v>
      </c>
      <c r="E543" s="12" t="s">
        <v>6298</v>
      </c>
      <c r="F543" s="12">
        <v>0</v>
      </c>
      <c r="G543" s="12">
        <v>38.385759999999998</v>
      </c>
      <c r="H543" s="12">
        <v>27.107807999999999</v>
      </c>
      <c r="I543" s="12" t="s">
        <v>6972</v>
      </c>
      <c r="J543" s="12">
        <v>45</v>
      </c>
      <c r="K543" s="12" t="s">
        <v>3029</v>
      </c>
      <c r="L543" s="12"/>
      <c r="M543" s="12"/>
      <c r="N543" s="12" t="s">
        <v>4397</v>
      </c>
      <c r="O543" s="12" t="s">
        <v>4398</v>
      </c>
      <c r="P543" s="16">
        <v>2.2000000000000002</v>
      </c>
      <c r="Q543" s="16"/>
      <c r="R543" s="16"/>
      <c r="S543" s="16" t="s">
        <v>1294</v>
      </c>
      <c r="T543" s="16" t="s">
        <v>7209</v>
      </c>
      <c r="U543" s="16" t="s">
        <v>129</v>
      </c>
      <c r="V543" s="16">
        <v>1</v>
      </c>
      <c r="W543" s="16" t="s">
        <v>7210</v>
      </c>
      <c r="X543" s="16" t="s">
        <v>169</v>
      </c>
      <c r="Y543" s="16">
        <v>1.2</v>
      </c>
      <c r="Z543" s="16" t="s">
        <v>7211</v>
      </c>
      <c r="AA543" s="16" t="s">
        <v>160</v>
      </c>
      <c r="AB543" s="16">
        <v>1.8</v>
      </c>
      <c r="AC543" s="16" t="s">
        <v>7212</v>
      </c>
    </row>
    <row r="544" spans="1:29" ht="30" customHeight="1" x14ac:dyDescent="0.25">
      <c r="A544" s="12" t="s">
        <v>757</v>
      </c>
      <c r="B544" s="12" t="s">
        <v>273</v>
      </c>
      <c r="C544" s="12" t="s">
        <v>274</v>
      </c>
      <c r="D544" s="12" t="s">
        <v>4393</v>
      </c>
      <c r="E544" s="12" t="s">
        <v>6298</v>
      </c>
      <c r="F544" s="12">
        <v>0</v>
      </c>
      <c r="G544" s="12">
        <v>38.433399999999999</v>
      </c>
      <c r="H544" s="12">
        <v>27.128098000000001</v>
      </c>
      <c r="I544" s="12" t="s">
        <v>6972</v>
      </c>
      <c r="J544" s="12">
        <v>45</v>
      </c>
      <c r="K544" s="12" t="s">
        <v>3029</v>
      </c>
      <c r="L544" s="12"/>
      <c r="M544" s="12"/>
      <c r="N544" s="12" t="s">
        <v>4397</v>
      </c>
      <c r="O544" s="12" t="s">
        <v>4398</v>
      </c>
      <c r="P544" s="16">
        <v>3.4</v>
      </c>
      <c r="Q544" s="16"/>
      <c r="R544" s="16"/>
      <c r="S544" s="16" t="s">
        <v>1294</v>
      </c>
      <c r="T544" s="16" t="s">
        <v>7213</v>
      </c>
      <c r="U544" s="16" t="s">
        <v>255</v>
      </c>
      <c r="V544" s="16">
        <v>2.5</v>
      </c>
      <c r="W544" s="16" t="s">
        <v>7214</v>
      </c>
      <c r="X544" s="16" t="s">
        <v>274</v>
      </c>
      <c r="Y544" s="16">
        <v>3.4</v>
      </c>
      <c r="Z544" s="16" t="s">
        <v>7213</v>
      </c>
      <c r="AA544" s="16" t="s">
        <v>211</v>
      </c>
      <c r="AB544" s="16">
        <v>3.8</v>
      </c>
      <c r="AC544" s="16" t="s">
        <v>7215</v>
      </c>
    </row>
    <row r="545" spans="1:29" ht="30" customHeight="1" x14ac:dyDescent="0.25">
      <c r="A545" s="12" t="s">
        <v>6362</v>
      </c>
      <c r="B545" s="12" t="s">
        <v>273</v>
      </c>
      <c r="C545" s="12" t="s">
        <v>274</v>
      </c>
      <c r="D545" s="12" t="s">
        <v>4393</v>
      </c>
      <c r="E545" s="12" t="s">
        <v>6298</v>
      </c>
      <c r="F545" s="12">
        <v>0</v>
      </c>
      <c r="G545" s="12">
        <v>38.399977</v>
      </c>
      <c r="H545" s="12">
        <v>27.120159999999998</v>
      </c>
      <c r="I545" s="12" t="s">
        <v>6972</v>
      </c>
      <c r="J545" s="12">
        <v>45</v>
      </c>
      <c r="K545" s="12" t="s">
        <v>3029</v>
      </c>
      <c r="L545" s="12"/>
      <c r="M545" s="12"/>
      <c r="N545" s="12" t="s">
        <v>4397</v>
      </c>
      <c r="O545" s="12" t="s">
        <v>4398</v>
      </c>
      <c r="P545" s="16">
        <v>0.4</v>
      </c>
      <c r="Q545" s="16"/>
      <c r="R545" s="16"/>
      <c r="S545" s="16" t="s">
        <v>1294</v>
      </c>
      <c r="T545" s="16" t="s">
        <v>7216</v>
      </c>
      <c r="U545" s="16" t="s">
        <v>160</v>
      </c>
      <c r="V545" s="16">
        <v>0.3</v>
      </c>
      <c r="W545" s="16" t="s">
        <v>7217</v>
      </c>
      <c r="X545" s="16" t="s">
        <v>274</v>
      </c>
      <c r="Y545" s="16">
        <v>0.4</v>
      </c>
      <c r="Z545" s="16" t="s">
        <v>7216</v>
      </c>
      <c r="AA545" s="16" t="s">
        <v>129</v>
      </c>
      <c r="AB545" s="16">
        <v>1.4</v>
      </c>
      <c r="AC545" s="16" t="s">
        <v>7218</v>
      </c>
    </row>
    <row r="546" spans="1:29" ht="30" customHeight="1" x14ac:dyDescent="0.25">
      <c r="A546" s="12" t="s">
        <v>767</v>
      </c>
      <c r="B546" s="12" t="s">
        <v>273</v>
      </c>
      <c r="C546" s="12" t="s">
        <v>274</v>
      </c>
      <c r="D546" s="12" t="s">
        <v>4393</v>
      </c>
      <c r="E546" s="12" t="s">
        <v>6298</v>
      </c>
      <c r="F546" s="12">
        <v>0</v>
      </c>
      <c r="G546" s="12">
        <v>38.380951000000003</v>
      </c>
      <c r="H546" s="12">
        <v>27.102587</v>
      </c>
      <c r="I546" s="12" t="s">
        <v>6972</v>
      </c>
      <c r="J546" s="12">
        <v>45</v>
      </c>
      <c r="K546" s="12" t="s">
        <v>3029</v>
      </c>
      <c r="L546" s="12"/>
      <c r="M546" s="12"/>
      <c r="N546" s="12" t="s">
        <v>4397</v>
      </c>
      <c r="O546" s="12" t="s">
        <v>4398</v>
      </c>
      <c r="P546" s="16">
        <v>2.9</v>
      </c>
      <c r="Q546" s="16"/>
      <c r="R546" s="16"/>
      <c r="S546" s="16" t="s">
        <v>1294</v>
      </c>
      <c r="T546" s="16" t="s">
        <v>7219</v>
      </c>
      <c r="U546" s="16" t="s">
        <v>169</v>
      </c>
      <c r="V546" s="16">
        <v>0.8</v>
      </c>
      <c r="W546" s="16" t="s">
        <v>7220</v>
      </c>
      <c r="X546" s="16" t="s">
        <v>129</v>
      </c>
      <c r="Y546" s="16">
        <v>1.5</v>
      </c>
      <c r="Z546" s="16" t="s">
        <v>7221</v>
      </c>
      <c r="AA546" s="16" t="s">
        <v>208</v>
      </c>
      <c r="AB546" s="16">
        <v>2.2999999999999998</v>
      </c>
      <c r="AC546" s="16" t="s">
        <v>7222</v>
      </c>
    </row>
    <row r="547" spans="1:29" ht="30" customHeight="1" x14ac:dyDescent="0.25">
      <c r="A547" s="12" t="s">
        <v>774</v>
      </c>
      <c r="B547" s="12" t="s">
        <v>273</v>
      </c>
      <c r="C547" s="12" t="s">
        <v>274</v>
      </c>
      <c r="D547" s="12" t="s">
        <v>4393</v>
      </c>
      <c r="E547" s="12" t="s">
        <v>6298</v>
      </c>
      <c r="F547" s="12">
        <v>0</v>
      </c>
      <c r="G547" s="12">
        <v>38.393976000000002</v>
      </c>
      <c r="H547" s="12">
        <v>27.124403999999998</v>
      </c>
      <c r="I547" s="12" t="s">
        <v>6972</v>
      </c>
      <c r="J547" s="12">
        <v>45</v>
      </c>
      <c r="K547" s="12" t="s">
        <v>3029</v>
      </c>
      <c r="L547" s="12"/>
      <c r="M547" s="12"/>
      <c r="N547" s="12" t="s">
        <v>4397</v>
      </c>
      <c r="O547" s="12" t="s">
        <v>4398</v>
      </c>
      <c r="P547" s="16">
        <v>1.2</v>
      </c>
      <c r="Q547" s="16"/>
      <c r="R547" s="16"/>
      <c r="S547" s="16" t="s">
        <v>1294</v>
      </c>
      <c r="T547" s="16" t="s">
        <v>7223</v>
      </c>
      <c r="U547" s="16" t="s">
        <v>160</v>
      </c>
      <c r="V547" s="16">
        <v>0.4</v>
      </c>
      <c r="W547" s="16" t="s">
        <v>7224</v>
      </c>
      <c r="X547" s="16" t="s">
        <v>274</v>
      </c>
      <c r="Y547" s="16">
        <v>1.2</v>
      </c>
      <c r="Z547" s="16" t="s">
        <v>7223</v>
      </c>
      <c r="AA547" s="16" t="s">
        <v>129</v>
      </c>
      <c r="AB547" s="16">
        <v>1.7</v>
      </c>
      <c r="AC547" s="16" t="s">
        <v>7225</v>
      </c>
    </row>
    <row r="548" spans="1:29" ht="30" customHeight="1" x14ac:dyDescent="0.25">
      <c r="A548" s="12" t="s">
        <v>775</v>
      </c>
      <c r="B548" s="12" t="s">
        <v>128</v>
      </c>
      <c r="C548" s="12" t="s">
        <v>129</v>
      </c>
      <c r="D548" s="12" t="s">
        <v>4393</v>
      </c>
      <c r="E548" s="12" t="s">
        <v>6409</v>
      </c>
      <c r="F548" s="12">
        <v>0</v>
      </c>
      <c r="G548" s="12">
        <v>38.378107999999997</v>
      </c>
      <c r="H548" s="12">
        <v>27.088407</v>
      </c>
      <c r="I548" s="12" t="s">
        <v>6972</v>
      </c>
      <c r="J548" s="12">
        <v>45</v>
      </c>
      <c r="K548" s="12" t="s">
        <v>3029</v>
      </c>
      <c r="L548" s="12"/>
      <c r="M548" s="12"/>
      <c r="N548" s="12" t="s">
        <v>4397</v>
      </c>
      <c r="O548" s="12" t="s">
        <v>4398</v>
      </c>
      <c r="P548" s="16">
        <v>2.2999999999999998</v>
      </c>
      <c r="Q548" s="16"/>
      <c r="R548" s="16"/>
      <c r="S548" s="16" t="s">
        <v>1294</v>
      </c>
      <c r="T548" s="16" t="s">
        <v>7226</v>
      </c>
      <c r="U548" s="16" t="s">
        <v>169</v>
      </c>
      <c r="V548" s="16">
        <v>1.7</v>
      </c>
      <c r="W548" s="16" t="s">
        <v>7227</v>
      </c>
      <c r="X548" s="16" t="s">
        <v>234</v>
      </c>
      <c r="Y548" s="16">
        <v>2.2000000000000002</v>
      </c>
      <c r="Z548" s="16" t="s">
        <v>7228</v>
      </c>
      <c r="AA548" s="16" t="s">
        <v>129</v>
      </c>
      <c r="AB548" s="16">
        <v>2.2999999999999998</v>
      </c>
      <c r="AC548" s="16" t="s">
        <v>7226</v>
      </c>
    </row>
    <row r="549" spans="1:29" ht="30" customHeight="1" x14ac:dyDescent="0.25">
      <c r="A549" s="12" t="s">
        <v>825</v>
      </c>
      <c r="B549" s="12" t="s">
        <v>168</v>
      </c>
      <c r="C549" s="12" t="s">
        <v>169</v>
      </c>
      <c r="D549" s="12" t="s">
        <v>4393</v>
      </c>
      <c r="E549" s="12" t="s">
        <v>6618</v>
      </c>
      <c r="F549" s="12">
        <v>0</v>
      </c>
      <c r="G549" s="12">
        <v>38.348793999999998</v>
      </c>
      <c r="H549" s="12">
        <v>27.115525000000002</v>
      </c>
      <c r="I549" s="12" t="s">
        <v>6972</v>
      </c>
      <c r="J549" s="12">
        <v>45</v>
      </c>
      <c r="K549" s="12" t="s">
        <v>3029</v>
      </c>
      <c r="L549" s="12"/>
      <c r="M549" s="12"/>
      <c r="N549" s="12" t="s">
        <v>4397</v>
      </c>
      <c r="O549" s="12" t="s">
        <v>4398</v>
      </c>
      <c r="P549" s="16">
        <v>2.9</v>
      </c>
      <c r="Q549" s="16"/>
      <c r="R549" s="16"/>
      <c r="S549" s="16" t="s">
        <v>1294</v>
      </c>
      <c r="T549" s="16" t="s">
        <v>7229</v>
      </c>
      <c r="U549" s="16" t="s">
        <v>184</v>
      </c>
      <c r="V549" s="16">
        <v>2.2999999999999998</v>
      </c>
      <c r="W549" s="16" t="s">
        <v>7230</v>
      </c>
      <c r="X549" s="16" t="s">
        <v>178</v>
      </c>
      <c r="Y549" s="16">
        <v>2.8</v>
      </c>
      <c r="Z549" s="16" t="s">
        <v>7231</v>
      </c>
      <c r="AA549" s="16" t="s">
        <v>172</v>
      </c>
      <c r="AB549" s="16">
        <v>2.9</v>
      </c>
      <c r="AC549" s="16" t="s">
        <v>7232</v>
      </c>
    </row>
    <row r="550" spans="1:29" ht="30" customHeight="1" x14ac:dyDescent="0.25">
      <c r="A550" s="12" t="s">
        <v>839</v>
      </c>
      <c r="B550" s="12" t="s">
        <v>207</v>
      </c>
      <c r="C550" s="12" t="s">
        <v>208</v>
      </c>
      <c r="D550" s="12" t="s">
        <v>4393</v>
      </c>
      <c r="E550" s="12" t="s">
        <v>6674</v>
      </c>
      <c r="F550" s="12">
        <v>0</v>
      </c>
      <c r="G550" s="12">
        <v>38.385218999999999</v>
      </c>
      <c r="H550" s="12">
        <v>27.125481000000001</v>
      </c>
      <c r="I550" s="12" t="s">
        <v>6972</v>
      </c>
      <c r="J550" s="12">
        <v>45</v>
      </c>
      <c r="K550" s="12" t="s">
        <v>3029</v>
      </c>
      <c r="L550" s="12"/>
      <c r="M550" s="12"/>
      <c r="N550" s="12" t="s">
        <v>4397</v>
      </c>
      <c r="O550" s="12" t="s">
        <v>4398</v>
      </c>
      <c r="P550" s="16">
        <v>2.8</v>
      </c>
      <c r="Q550" s="16"/>
      <c r="R550" s="16"/>
      <c r="S550" s="16" t="s">
        <v>1294</v>
      </c>
      <c r="T550" s="16" t="s">
        <v>7233</v>
      </c>
      <c r="U550" s="16" t="s">
        <v>160</v>
      </c>
      <c r="V550" s="16">
        <v>1.4</v>
      </c>
      <c r="W550" s="16" t="s">
        <v>7234</v>
      </c>
      <c r="X550" s="16" t="s">
        <v>169</v>
      </c>
      <c r="Y550" s="16">
        <v>2</v>
      </c>
      <c r="Z550" s="16" t="s">
        <v>7235</v>
      </c>
      <c r="AA550" s="16" t="s">
        <v>129</v>
      </c>
      <c r="AB550" s="16">
        <v>2</v>
      </c>
      <c r="AC550" s="16" t="s">
        <v>7236</v>
      </c>
    </row>
    <row r="551" spans="1:29" ht="30" customHeight="1" x14ac:dyDescent="0.25">
      <c r="A551" s="12" t="s">
        <v>840</v>
      </c>
      <c r="B551" s="12" t="s">
        <v>207</v>
      </c>
      <c r="C551" s="12" t="s">
        <v>208</v>
      </c>
      <c r="D551" s="12" t="s">
        <v>4393</v>
      </c>
      <c r="E551" s="12" t="s">
        <v>6674</v>
      </c>
      <c r="F551" s="12">
        <v>0</v>
      </c>
      <c r="G551" s="12">
        <v>38.42306</v>
      </c>
      <c r="H551" s="12">
        <v>27.075406999999998</v>
      </c>
      <c r="I551" s="12" t="s">
        <v>6972</v>
      </c>
      <c r="J551" s="12">
        <v>45</v>
      </c>
      <c r="K551" s="12" t="s">
        <v>3029</v>
      </c>
      <c r="L551" s="12"/>
      <c r="M551" s="12"/>
      <c r="N551" s="12" t="s">
        <v>4397</v>
      </c>
      <c r="O551" s="12" t="s">
        <v>4398</v>
      </c>
      <c r="P551" s="16">
        <v>3.3</v>
      </c>
      <c r="Q551" s="16"/>
      <c r="R551" s="16"/>
      <c r="S551" s="16" t="s">
        <v>1294</v>
      </c>
      <c r="T551" s="16" t="s">
        <v>7237</v>
      </c>
      <c r="U551" s="16" t="s">
        <v>224</v>
      </c>
      <c r="V551" s="16">
        <v>2</v>
      </c>
      <c r="W551" s="16" t="s">
        <v>7238</v>
      </c>
      <c r="X551" s="16" t="s">
        <v>196</v>
      </c>
      <c r="Y551" s="16">
        <v>2.9</v>
      </c>
      <c r="Z551" s="16" t="s">
        <v>7239</v>
      </c>
      <c r="AA551" s="16" t="s">
        <v>234</v>
      </c>
      <c r="AB551" s="16">
        <v>3.1</v>
      </c>
      <c r="AC551" s="16" t="s">
        <v>7240</v>
      </c>
    </row>
    <row r="552" spans="1:29" ht="30" customHeight="1" x14ac:dyDescent="0.25">
      <c r="A552" s="12" t="s">
        <v>6697</v>
      </c>
      <c r="B552" s="12" t="s">
        <v>207</v>
      </c>
      <c r="C552" s="12" t="s">
        <v>208</v>
      </c>
      <c r="D552" s="12" t="s">
        <v>4393</v>
      </c>
      <c r="E552" s="12" t="s">
        <v>6674</v>
      </c>
      <c r="F552" s="12">
        <v>0</v>
      </c>
      <c r="G552" s="12">
        <v>38.385762</v>
      </c>
      <c r="H552" s="12">
        <v>27.111294999999998</v>
      </c>
      <c r="I552" s="12" t="s">
        <v>6972</v>
      </c>
      <c r="J552" s="12">
        <v>45</v>
      </c>
      <c r="K552" s="12" t="s">
        <v>3029</v>
      </c>
      <c r="L552" s="12"/>
      <c r="M552" s="12"/>
      <c r="N552" s="12" t="s">
        <v>4397</v>
      </c>
      <c r="O552" s="12" t="s">
        <v>4398</v>
      </c>
      <c r="P552" s="16">
        <v>2</v>
      </c>
      <c r="Q552" s="16"/>
      <c r="R552" s="16"/>
      <c r="S552" s="16" t="s">
        <v>1294</v>
      </c>
      <c r="T552" s="16" t="s">
        <v>7241</v>
      </c>
      <c r="U552" s="16" t="s">
        <v>129</v>
      </c>
      <c r="V552" s="16">
        <v>1.1000000000000001</v>
      </c>
      <c r="W552" s="16" t="s">
        <v>7242</v>
      </c>
      <c r="X552" s="16" t="s">
        <v>169</v>
      </c>
      <c r="Y552" s="16">
        <v>1.3</v>
      </c>
      <c r="Z552" s="16" t="s">
        <v>7243</v>
      </c>
      <c r="AA552" s="16" t="s">
        <v>160</v>
      </c>
      <c r="AB552" s="16">
        <v>1.6</v>
      </c>
      <c r="AC552" s="16" t="s">
        <v>7244</v>
      </c>
    </row>
    <row r="553" spans="1:29" ht="30" customHeight="1" x14ac:dyDescent="0.25">
      <c r="A553" s="12" t="s">
        <v>841</v>
      </c>
      <c r="B553" s="12" t="s">
        <v>207</v>
      </c>
      <c r="C553" s="12" t="s">
        <v>208</v>
      </c>
      <c r="D553" s="12" t="s">
        <v>4393</v>
      </c>
      <c r="E553" s="12" t="s">
        <v>6674</v>
      </c>
      <c r="F553" s="12">
        <v>0</v>
      </c>
      <c r="G553" s="12">
        <v>38.384335999999998</v>
      </c>
      <c r="H553" s="12">
        <v>27.079094999999999</v>
      </c>
      <c r="I553" s="12" t="s">
        <v>6972</v>
      </c>
      <c r="J553" s="12">
        <v>45</v>
      </c>
      <c r="K553" s="12" t="s">
        <v>3029</v>
      </c>
      <c r="L553" s="12"/>
      <c r="M553" s="12"/>
      <c r="N553" s="12" t="s">
        <v>4397</v>
      </c>
      <c r="O553" s="12" t="s">
        <v>4398</v>
      </c>
      <c r="P553" s="16">
        <v>2.7</v>
      </c>
      <c r="Q553" s="16"/>
      <c r="R553" s="16"/>
      <c r="S553" s="16" t="s">
        <v>1294</v>
      </c>
      <c r="T553" s="16" t="s">
        <v>7245</v>
      </c>
      <c r="U553" s="16" t="s">
        <v>234</v>
      </c>
      <c r="V553" s="16">
        <v>1.3</v>
      </c>
      <c r="W553" s="16" t="s">
        <v>7246</v>
      </c>
      <c r="X553" s="16" t="s">
        <v>154</v>
      </c>
      <c r="Y553" s="16">
        <v>1.9</v>
      </c>
      <c r="Z553" s="16" t="s">
        <v>7247</v>
      </c>
      <c r="AA553" s="16" t="s">
        <v>196</v>
      </c>
      <c r="AB553" s="16">
        <v>2.2999999999999998</v>
      </c>
      <c r="AC553" s="16" t="s">
        <v>7248</v>
      </c>
    </row>
    <row r="554" spans="1:29" ht="30" customHeight="1" x14ac:dyDescent="0.25">
      <c r="A554" s="12" t="s">
        <v>842</v>
      </c>
      <c r="B554" s="12" t="s">
        <v>207</v>
      </c>
      <c r="C554" s="12" t="s">
        <v>208</v>
      </c>
      <c r="D554" s="12" t="s">
        <v>4393</v>
      </c>
      <c r="E554" s="12" t="s">
        <v>6674</v>
      </c>
      <c r="F554" s="12">
        <v>0</v>
      </c>
      <c r="G554" s="12">
        <v>38.427613000000001</v>
      </c>
      <c r="H554" s="12">
        <v>27.105419000000001</v>
      </c>
      <c r="I554" s="12" t="s">
        <v>6972</v>
      </c>
      <c r="J554" s="12">
        <v>45</v>
      </c>
      <c r="K554" s="12" t="s">
        <v>3029</v>
      </c>
      <c r="L554" s="12"/>
      <c r="M554" s="12"/>
      <c r="N554" s="12" t="s">
        <v>4397</v>
      </c>
      <c r="O554" s="12" t="s">
        <v>4398</v>
      </c>
      <c r="P554" s="16">
        <v>2.9</v>
      </c>
      <c r="Q554" s="16"/>
      <c r="R554" s="16"/>
      <c r="S554" s="16" t="s">
        <v>1294</v>
      </c>
      <c r="T554" s="16" t="s">
        <v>7249</v>
      </c>
      <c r="U554" s="16" t="s">
        <v>274</v>
      </c>
      <c r="V554" s="16">
        <v>2.9</v>
      </c>
      <c r="W554" s="16" t="s">
        <v>7250</v>
      </c>
      <c r="X554" s="16" t="s">
        <v>208</v>
      </c>
      <c r="Y554" s="16">
        <v>2.9</v>
      </c>
      <c r="Z554" s="16" t="s">
        <v>7249</v>
      </c>
      <c r="AA554" s="16" t="s">
        <v>196</v>
      </c>
      <c r="AB554" s="16">
        <v>3.1</v>
      </c>
      <c r="AC554" s="16" t="s">
        <v>7251</v>
      </c>
    </row>
    <row r="555" spans="1:29" ht="30" customHeight="1" x14ac:dyDescent="0.25">
      <c r="A555" s="12" t="s">
        <v>843</v>
      </c>
      <c r="B555" s="12" t="s">
        <v>207</v>
      </c>
      <c r="C555" s="12" t="s">
        <v>208</v>
      </c>
      <c r="D555" s="12" t="s">
        <v>4393</v>
      </c>
      <c r="E555" s="12" t="s">
        <v>6674</v>
      </c>
      <c r="F555" s="12">
        <v>0</v>
      </c>
      <c r="G555" s="12">
        <v>38.399842</v>
      </c>
      <c r="H555" s="12">
        <v>27.118233</v>
      </c>
      <c r="I555" s="12" t="s">
        <v>6972</v>
      </c>
      <c r="J555" s="12">
        <v>45</v>
      </c>
      <c r="K555" s="12" t="s">
        <v>3029</v>
      </c>
      <c r="L555" s="12"/>
      <c r="M555" s="12"/>
      <c r="N555" s="12" t="s">
        <v>4397</v>
      </c>
      <c r="O555" s="12" t="s">
        <v>4398</v>
      </c>
      <c r="P555" s="16">
        <v>1.5</v>
      </c>
      <c r="Q555" s="16"/>
      <c r="R555" s="16"/>
      <c r="S555" s="16" t="s">
        <v>1294</v>
      </c>
      <c r="T555" s="16" t="s">
        <v>7252</v>
      </c>
      <c r="U555" s="16" t="s">
        <v>160</v>
      </c>
      <c r="V555" s="16">
        <v>0.4</v>
      </c>
      <c r="W555" s="16" t="s">
        <v>7253</v>
      </c>
      <c r="X555" s="16" t="s">
        <v>274</v>
      </c>
      <c r="Y555" s="16">
        <v>0.4</v>
      </c>
      <c r="Z555" s="16" t="s">
        <v>7254</v>
      </c>
      <c r="AA555" s="16" t="s">
        <v>129</v>
      </c>
      <c r="AB555" s="16">
        <v>1.3</v>
      </c>
      <c r="AC555" s="16" t="s">
        <v>7255</v>
      </c>
    </row>
    <row r="556" spans="1:29" ht="30" customHeight="1" x14ac:dyDescent="0.25">
      <c r="A556" s="12" t="s">
        <v>844</v>
      </c>
      <c r="B556" s="12" t="s">
        <v>207</v>
      </c>
      <c r="C556" s="12" t="s">
        <v>208</v>
      </c>
      <c r="D556" s="12" t="s">
        <v>4393</v>
      </c>
      <c r="E556" s="12" t="s">
        <v>6674</v>
      </c>
      <c r="F556" s="12">
        <v>0</v>
      </c>
      <c r="G556" s="12">
        <v>38.419932000000003</v>
      </c>
      <c r="H556" s="12">
        <v>27.082581000000001</v>
      </c>
      <c r="I556" s="12" t="s">
        <v>6972</v>
      </c>
      <c r="J556" s="12">
        <v>45</v>
      </c>
      <c r="K556" s="12" t="s">
        <v>3029</v>
      </c>
      <c r="L556" s="12"/>
      <c r="M556" s="12"/>
      <c r="N556" s="12" t="s">
        <v>4397</v>
      </c>
      <c r="O556" s="12" t="s">
        <v>4398</v>
      </c>
      <c r="P556" s="16">
        <v>2.6</v>
      </c>
      <c r="Q556" s="16"/>
      <c r="R556" s="16"/>
      <c r="S556" s="16" t="s">
        <v>1294</v>
      </c>
      <c r="T556" s="16" t="s">
        <v>7256</v>
      </c>
      <c r="U556" s="16" t="s">
        <v>196</v>
      </c>
      <c r="V556" s="16">
        <v>2.2999999999999998</v>
      </c>
      <c r="W556" s="16" t="s">
        <v>7257</v>
      </c>
      <c r="X556" s="16" t="s">
        <v>224</v>
      </c>
      <c r="Y556" s="16">
        <v>2.5</v>
      </c>
      <c r="Z556" s="16" t="s">
        <v>7258</v>
      </c>
      <c r="AA556" s="16" t="s">
        <v>208</v>
      </c>
      <c r="AB556" s="16">
        <v>2.6</v>
      </c>
      <c r="AC556" s="16" t="s">
        <v>7256</v>
      </c>
    </row>
    <row r="557" spans="1:29" ht="30" customHeight="1" x14ac:dyDescent="0.25">
      <c r="A557" s="12" t="s">
        <v>845</v>
      </c>
      <c r="B557" s="12" t="s">
        <v>276</v>
      </c>
      <c r="C557" s="12" t="s">
        <v>277</v>
      </c>
      <c r="D557" s="12" t="s">
        <v>4393</v>
      </c>
      <c r="E557" s="12" t="s">
        <v>6728</v>
      </c>
      <c r="F557" s="12">
        <v>0</v>
      </c>
      <c r="G557" s="12">
        <v>38.375193000000003</v>
      </c>
      <c r="H557" s="12">
        <v>27.151332</v>
      </c>
      <c r="I557" s="12" t="s">
        <v>6972</v>
      </c>
      <c r="J557" s="12">
        <v>45</v>
      </c>
      <c r="K557" s="12" t="s">
        <v>3029</v>
      </c>
      <c r="L557" s="12"/>
      <c r="M557" s="12"/>
      <c r="N557" s="12" t="s">
        <v>4397</v>
      </c>
      <c r="O557" s="12" t="s">
        <v>4398</v>
      </c>
      <c r="P557" s="16">
        <v>2.7</v>
      </c>
      <c r="Q557" s="16"/>
      <c r="R557" s="16"/>
      <c r="S557" s="16" t="s">
        <v>1294</v>
      </c>
      <c r="T557" s="16" t="s">
        <v>7259</v>
      </c>
      <c r="U557" s="16" t="s">
        <v>902</v>
      </c>
      <c r="V557" s="16">
        <v>0.2</v>
      </c>
      <c r="W557" s="16" t="s">
        <v>7260</v>
      </c>
      <c r="X557" s="16" t="s">
        <v>193</v>
      </c>
      <c r="Y557" s="16">
        <v>0.9</v>
      </c>
      <c r="Z557" s="16" t="s">
        <v>7261</v>
      </c>
      <c r="AA557" s="16" t="s">
        <v>280</v>
      </c>
      <c r="AB557" s="16">
        <v>1.8</v>
      </c>
      <c r="AC557" s="16" t="s">
        <v>7262</v>
      </c>
    </row>
    <row r="558" spans="1:29" ht="30" customHeight="1" x14ac:dyDescent="0.25">
      <c r="A558" s="12" t="s">
        <v>846</v>
      </c>
      <c r="B558" s="12" t="s">
        <v>276</v>
      </c>
      <c r="C558" s="12" t="s">
        <v>277</v>
      </c>
      <c r="D558" s="12" t="s">
        <v>4393</v>
      </c>
      <c r="E558" s="12" t="s">
        <v>6728</v>
      </c>
      <c r="F558" s="12">
        <v>0</v>
      </c>
      <c r="G558" s="12">
        <v>38.394792000000002</v>
      </c>
      <c r="H558" s="12">
        <v>27.153490000000001</v>
      </c>
      <c r="I558" s="12" t="s">
        <v>6972</v>
      </c>
      <c r="J558" s="12">
        <v>45</v>
      </c>
      <c r="K558" s="12" t="s">
        <v>3029</v>
      </c>
      <c r="L558" s="12"/>
      <c r="M558" s="12"/>
      <c r="N558" s="12" t="s">
        <v>4397</v>
      </c>
      <c r="O558" s="12" t="s">
        <v>4398</v>
      </c>
      <c r="P558" s="16">
        <v>0.5</v>
      </c>
      <c r="Q558" s="16"/>
      <c r="R558" s="16"/>
      <c r="S558" s="16" t="s">
        <v>1294</v>
      </c>
      <c r="T558" s="16" t="s">
        <v>7263</v>
      </c>
      <c r="U558" s="16" t="s">
        <v>280</v>
      </c>
      <c r="V558" s="16">
        <v>0.5</v>
      </c>
      <c r="W558" s="16" t="s">
        <v>7264</v>
      </c>
      <c r="X558" s="16" t="s">
        <v>284</v>
      </c>
      <c r="Y558" s="16">
        <v>0.5</v>
      </c>
      <c r="Z558" s="16" t="s">
        <v>7265</v>
      </c>
      <c r="AA558" s="16" t="s">
        <v>277</v>
      </c>
      <c r="AB558" s="16">
        <v>0.5</v>
      </c>
      <c r="AC558" s="16" t="s">
        <v>7263</v>
      </c>
    </row>
    <row r="559" spans="1:29" ht="30" customHeight="1" x14ac:dyDescent="0.25">
      <c r="A559" s="12" t="s">
        <v>847</v>
      </c>
      <c r="B559" s="12" t="s">
        <v>276</v>
      </c>
      <c r="C559" s="12" t="s">
        <v>277</v>
      </c>
      <c r="D559" s="12" t="s">
        <v>4393</v>
      </c>
      <c r="E559" s="12" t="s">
        <v>6728</v>
      </c>
      <c r="F559" s="12">
        <v>0</v>
      </c>
      <c r="G559" s="12">
        <v>38.413122000000001</v>
      </c>
      <c r="H559" s="12">
        <v>27.165870999999999</v>
      </c>
      <c r="I559" s="12" t="s">
        <v>6972</v>
      </c>
      <c r="J559" s="12">
        <v>45</v>
      </c>
      <c r="K559" s="12" t="s">
        <v>3029</v>
      </c>
      <c r="L559" s="12"/>
      <c r="M559" s="12"/>
      <c r="N559" s="12" t="s">
        <v>4397</v>
      </c>
      <c r="O559" s="12" t="s">
        <v>4398</v>
      </c>
      <c r="P559" s="16">
        <v>1.8</v>
      </c>
      <c r="Q559" s="16"/>
      <c r="R559" s="16"/>
      <c r="S559" s="16" t="s">
        <v>1294</v>
      </c>
      <c r="T559" s="16" t="s">
        <v>7266</v>
      </c>
      <c r="U559" s="16" t="s">
        <v>202</v>
      </c>
      <c r="V559" s="16">
        <v>0.2</v>
      </c>
      <c r="W559" s="16" t="s">
        <v>7267</v>
      </c>
      <c r="X559" s="16" t="s">
        <v>277</v>
      </c>
      <c r="Y559" s="16">
        <v>1.8</v>
      </c>
      <c r="Z559" s="16" t="s">
        <v>7266</v>
      </c>
      <c r="AA559" s="16" t="s">
        <v>284</v>
      </c>
      <c r="AB559" s="16">
        <v>2.6</v>
      </c>
      <c r="AC559" s="16" t="s">
        <v>7268</v>
      </c>
    </row>
    <row r="560" spans="1:29" ht="30" customHeight="1" x14ac:dyDescent="0.25">
      <c r="A560" s="12" t="s">
        <v>848</v>
      </c>
      <c r="B560" s="12" t="s">
        <v>276</v>
      </c>
      <c r="C560" s="12" t="s">
        <v>277</v>
      </c>
      <c r="D560" s="12" t="s">
        <v>4393</v>
      </c>
      <c r="E560" s="12" t="s">
        <v>6728</v>
      </c>
      <c r="F560" s="12">
        <v>0</v>
      </c>
      <c r="G560" s="12">
        <v>38.428426999999999</v>
      </c>
      <c r="H560" s="12">
        <v>27.131374000000001</v>
      </c>
      <c r="I560" s="12" t="s">
        <v>6972</v>
      </c>
      <c r="J560" s="12">
        <v>45</v>
      </c>
      <c r="K560" s="12" t="s">
        <v>3029</v>
      </c>
      <c r="L560" s="12"/>
      <c r="M560" s="12"/>
      <c r="N560" s="12" t="s">
        <v>4397</v>
      </c>
      <c r="O560" s="12" t="s">
        <v>4398</v>
      </c>
      <c r="P560" s="16">
        <v>3.9</v>
      </c>
      <c r="Q560" s="16"/>
      <c r="R560" s="16"/>
      <c r="S560" s="16" t="s">
        <v>1294</v>
      </c>
      <c r="T560" s="16" t="s">
        <v>7269</v>
      </c>
      <c r="U560" s="16" t="s">
        <v>255</v>
      </c>
      <c r="V560" s="16">
        <v>1.9</v>
      </c>
      <c r="W560" s="16" t="s">
        <v>7270</v>
      </c>
      <c r="X560" s="16" t="s">
        <v>274</v>
      </c>
      <c r="Y560" s="16">
        <v>3</v>
      </c>
      <c r="Z560" s="16" t="s">
        <v>7271</v>
      </c>
      <c r="AA560" s="16" t="s">
        <v>160</v>
      </c>
      <c r="AB560" s="16">
        <v>3.5</v>
      </c>
      <c r="AC560" s="16" t="s">
        <v>7272</v>
      </c>
    </row>
    <row r="561" spans="1:29" ht="30" customHeight="1" x14ac:dyDescent="0.25">
      <c r="A561" s="12" t="s">
        <v>6751</v>
      </c>
      <c r="B561" s="12" t="s">
        <v>276</v>
      </c>
      <c r="C561" s="12" t="s">
        <v>277</v>
      </c>
      <c r="D561" s="12" t="s">
        <v>4393</v>
      </c>
      <c r="E561" s="12" t="s">
        <v>6728</v>
      </c>
      <c r="F561" s="12">
        <v>0</v>
      </c>
      <c r="G561" s="12">
        <v>38.393534000000002</v>
      </c>
      <c r="H561" s="12">
        <v>27.145827000000001</v>
      </c>
      <c r="I561" s="12" t="s">
        <v>6972</v>
      </c>
      <c r="J561" s="12">
        <v>45</v>
      </c>
      <c r="K561" s="12" t="s">
        <v>3029</v>
      </c>
      <c r="L561" s="12"/>
      <c r="M561" s="12"/>
      <c r="N561" s="12" t="s">
        <v>4397</v>
      </c>
      <c r="O561" s="12" t="s">
        <v>4398</v>
      </c>
      <c r="P561" s="16">
        <v>1.1000000000000001</v>
      </c>
      <c r="Q561" s="16"/>
      <c r="R561" s="16"/>
      <c r="S561" s="16" t="s">
        <v>1294</v>
      </c>
      <c r="T561" s="16" t="s">
        <v>7273</v>
      </c>
      <c r="U561" s="16" t="s">
        <v>284</v>
      </c>
      <c r="V561" s="16">
        <v>0.2</v>
      </c>
      <c r="W561" s="16" t="s">
        <v>7274</v>
      </c>
      <c r="X561" s="16" t="s">
        <v>280</v>
      </c>
      <c r="Y561" s="16">
        <v>0.5</v>
      </c>
      <c r="Z561" s="16" t="s">
        <v>7275</v>
      </c>
      <c r="AA561" s="16" t="s">
        <v>277</v>
      </c>
      <c r="AB561" s="16">
        <v>1.1000000000000001</v>
      </c>
      <c r="AC561" s="16" t="s">
        <v>7273</v>
      </c>
    </row>
    <row r="562" spans="1:29" ht="30" customHeight="1" x14ac:dyDescent="0.25">
      <c r="A562" s="12" t="s">
        <v>850</v>
      </c>
      <c r="B562" s="12" t="s">
        <v>276</v>
      </c>
      <c r="C562" s="12" t="s">
        <v>277</v>
      </c>
      <c r="D562" s="12" t="s">
        <v>4393</v>
      </c>
      <c r="E562" s="12" t="s">
        <v>6728</v>
      </c>
      <c r="F562" s="12">
        <v>0</v>
      </c>
      <c r="G562" s="12">
        <v>38.421076999999997</v>
      </c>
      <c r="H562" s="12">
        <v>27.140388000000002</v>
      </c>
      <c r="I562" s="12" t="s">
        <v>6972</v>
      </c>
      <c r="J562" s="12">
        <v>45</v>
      </c>
      <c r="K562" s="12" t="s">
        <v>3029</v>
      </c>
      <c r="L562" s="12"/>
      <c r="M562" s="12"/>
      <c r="N562" s="12" t="s">
        <v>4397</v>
      </c>
      <c r="O562" s="12" t="s">
        <v>4398</v>
      </c>
      <c r="P562" s="16">
        <v>2.7</v>
      </c>
      <c r="Q562" s="16"/>
      <c r="R562" s="16"/>
      <c r="S562" s="16" t="s">
        <v>1294</v>
      </c>
      <c r="T562" s="16" t="s">
        <v>7276</v>
      </c>
      <c r="U562" s="16" t="s">
        <v>255</v>
      </c>
      <c r="V562" s="16">
        <v>1.1000000000000001</v>
      </c>
      <c r="W562" s="16" t="s">
        <v>7277</v>
      </c>
      <c r="X562" s="16" t="s">
        <v>202</v>
      </c>
      <c r="Y562" s="16">
        <v>2.6</v>
      </c>
      <c r="Z562" s="16" t="s">
        <v>7278</v>
      </c>
      <c r="AA562" s="16" t="s">
        <v>274</v>
      </c>
      <c r="AB562" s="16">
        <v>2.7</v>
      </c>
      <c r="AC562" s="16" t="s">
        <v>7279</v>
      </c>
    </row>
    <row r="563" spans="1:29" ht="30" customHeight="1" x14ac:dyDescent="0.25">
      <c r="A563" s="12" t="s">
        <v>851</v>
      </c>
      <c r="B563" s="12" t="s">
        <v>276</v>
      </c>
      <c r="C563" s="12" t="s">
        <v>277</v>
      </c>
      <c r="D563" s="12" t="s">
        <v>4393</v>
      </c>
      <c r="E563" s="12" t="s">
        <v>6728</v>
      </c>
      <c r="F563" s="12">
        <v>0</v>
      </c>
      <c r="G563" s="12">
        <v>38.380789999999998</v>
      </c>
      <c r="H563" s="12">
        <v>27.152386</v>
      </c>
      <c r="I563" s="12" t="s">
        <v>6972</v>
      </c>
      <c r="J563" s="12">
        <v>45</v>
      </c>
      <c r="K563" s="12" t="s">
        <v>3029</v>
      </c>
      <c r="L563" s="12"/>
      <c r="M563" s="12"/>
      <c r="N563" s="12" t="s">
        <v>4397</v>
      </c>
      <c r="O563" s="12" t="s">
        <v>4398</v>
      </c>
      <c r="P563" s="16">
        <v>2.1</v>
      </c>
      <c r="Q563" s="16"/>
      <c r="R563" s="16"/>
      <c r="S563" s="16" t="s">
        <v>1294</v>
      </c>
      <c r="T563" s="16" t="s">
        <v>7280</v>
      </c>
      <c r="U563" s="16" t="s">
        <v>902</v>
      </c>
      <c r="V563" s="16">
        <v>0.9</v>
      </c>
      <c r="W563" s="16" t="s">
        <v>7281</v>
      </c>
      <c r="X563" s="16" t="s">
        <v>280</v>
      </c>
      <c r="Y563" s="16">
        <v>1.2</v>
      </c>
      <c r="Z563" s="16" t="s">
        <v>7282</v>
      </c>
      <c r="AA563" s="16" t="s">
        <v>193</v>
      </c>
      <c r="AB563" s="16">
        <v>1.3</v>
      </c>
      <c r="AC563" s="16" t="s">
        <v>7283</v>
      </c>
    </row>
    <row r="564" spans="1:29" ht="30" customHeight="1" x14ac:dyDescent="0.25">
      <c r="A564" s="12" t="s">
        <v>852</v>
      </c>
      <c r="B564" s="12" t="s">
        <v>276</v>
      </c>
      <c r="C564" s="12" t="s">
        <v>277</v>
      </c>
      <c r="D564" s="12" t="s">
        <v>4393</v>
      </c>
      <c r="E564" s="12" t="s">
        <v>6728</v>
      </c>
      <c r="F564" s="12">
        <v>0</v>
      </c>
      <c r="G564" s="12">
        <v>38.394689999999997</v>
      </c>
      <c r="H564" s="12">
        <v>27.142181999999998</v>
      </c>
      <c r="I564" s="12" t="s">
        <v>6972</v>
      </c>
      <c r="J564" s="12">
        <v>45</v>
      </c>
      <c r="K564" s="12" t="s">
        <v>3029</v>
      </c>
      <c r="L564" s="12"/>
      <c r="M564" s="12"/>
      <c r="N564" s="12" t="s">
        <v>4397</v>
      </c>
      <c r="O564" s="12" t="s">
        <v>4398</v>
      </c>
      <c r="P564" s="16">
        <v>1.3</v>
      </c>
      <c r="Q564" s="16"/>
      <c r="R564" s="16"/>
      <c r="S564" s="16" t="s">
        <v>1294</v>
      </c>
      <c r="T564" s="16" t="s">
        <v>7284</v>
      </c>
      <c r="U564" s="16" t="s">
        <v>284</v>
      </c>
      <c r="V564" s="16">
        <v>0.5</v>
      </c>
      <c r="W564" s="16" t="s">
        <v>7285</v>
      </c>
      <c r="X564" s="16" t="s">
        <v>280</v>
      </c>
      <c r="Y564" s="16">
        <v>0.9</v>
      </c>
      <c r="Z564" s="16" t="s">
        <v>7286</v>
      </c>
      <c r="AA564" s="16" t="s">
        <v>277</v>
      </c>
      <c r="AB564" s="16">
        <v>1.3</v>
      </c>
      <c r="AC564" s="16" t="s">
        <v>7284</v>
      </c>
    </row>
    <row r="565" spans="1:29" ht="30" customHeight="1" x14ac:dyDescent="0.25">
      <c r="A565" s="12" t="s">
        <v>853</v>
      </c>
      <c r="B565" s="12" t="s">
        <v>276</v>
      </c>
      <c r="C565" s="12" t="s">
        <v>277</v>
      </c>
      <c r="D565" s="12" t="s">
        <v>4393</v>
      </c>
      <c r="E565" s="12" t="s">
        <v>6728</v>
      </c>
      <c r="F565" s="12">
        <v>0</v>
      </c>
      <c r="G565" s="12">
        <v>38.384365000000003</v>
      </c>
      <c r="H565" s="12">
        <v>27.180865000000001</v>
      </c>
      <c r="I565" s="12" t="s">
        <v>6972</v>
      </c>
      <c r="J565" s="12">
        <v>45</v>
      </c>
      <c r="K565" s="12" t="s">
        <v>3029</v>
      </c>
      <c r="L565" s="12"/>
      <c r="M565" s="12"/>
      <c r="N565" s="12" t="s">
        <v>4397</v>
      </c>
      <c r="O565" s="12" t="s">
        <v>4398</v>
      </c>
      <c r="P565" s="16">
        <v>2.8</v>
      </c>
      <c r="Q565" s="16"/>
      <c r="R565" s="16"/>
      <c r="S565" s="16" t="s">
        <v>1294</v>
      </c>
      <c r="T565" s="16" t="s">
        <v>7287</v>
      </c>
      <c r="U565" s="16" t="s">
        <v>193</v>
      </c>
      <c r="V565" s="16">
        <v>2.4</v>
      </c>
      <c r="W565" s="16" t="s">
        <v>7288</v>
      </c>
      <c r="X565" s="16" t="s">
        <v>280</v>
      </c>
      <c r="Y565" s="16">
        <v>2.7</v>
      </c>
      <c r="Z565" s="16" t="s">
        <v>7289</v>
      </c>
      <c r="AA565" s="16" t="s">
        <v>277</v>
      </c>
      <c r="AB565" s="16">
        <v>2.8</v>
      </c>
      <c r="AC565" s="16" t="s">
        <v>7287</v>
      </c>
    </row>
    <row r="566" spans="1:29" ht="30" customHeight="1" x14ac:dyDescent="0.25">
      <c r="A566" s="12" t="s">
        <v>854</v>
      </c>
      <c r="B566" s="12" t="s">
        <v>276</v>
      </c>
      <c r="C566" s="12" t="s">
        <v>277</v>
      </c>
      <c r="D566" s="12" t="s">
        <v>4393</v>
      </c>
      <c r="E566" s="12" t="s">
        <v>6728</v>
      </c>
      <c r="F566" s="12">
        <v>0</v>
      </c>
      <c r="G566" s="12">
        <v>38.395964999999997</v>
      </c>
      <c r="H566" s="12">
        <v>27.177150000000001</v>
      </c>
      <c r="I566" s="12" t="s">
        <v>6972</v>
      </c>
      <c r="J566" s="12">
        <v>45</v>
      </c>
      <c r="K566" s="12" t="s">
        <v>3029</v>
      </c>
      <c r="L566" s="12"/>
      <c r="M566" s="12"/>
      <c r="N566" s="12" t="s">
        <v>4397</v>
      </c>
      <c r="O566" s="12" t="s">
        <v>4398</v>
      </c>
      <c r="P566" s="16">
        <v>1.9</v>
      </c>
      <c r="Q566" s="16"/>
      <c r="R566" s="16"/>
      <c r="S566" s="16" t="s">
        <v>1318</v>
      </c>
      <c r="T566" s="16" t="s">
        <v>7290</v>
      </c>
      <c r="U566" s="16" t="s">
        <v>277</v>
      </c>
      <c r="V566" s="16">
        <v>1.9</v>
      </c>
      <c r="W566" s="16" t="s">
        <v>7290</v>
      </c>
      <c r="X566" s="16" t="s">
        <v>202</v>
      </c>
      <c r="Y566" s="16">
        <v>2</v>
      </c>
      <c r="Z566" s="16" t="s">
        <v>7291</v>
      </c>
      <c r="AA566" s="16" t="s">
        <v>280</v>
      </c>
      <c r="AB566" s="16">
        <v>2.2999999999999998</v>
      </c>
      <c r="AC566" s="16" t="s">
        <v>7292</v>
      </c>
    </row>
    <row r="567" spans="1:29" ht="30" customHeight="1" x14ac:dyDescent="0.25">
      <c r="A567" s="12" t="s">
        <v>855</v>
      </c>
      <c r="B567" s="12" t="s">
        <v>276</v>
      </c>
      <c r="C567" s="12" t="s">
        <v>277</v>
      </c>
      <c r="D567" s="12" t="s">
        <v>4393</v>
      </c>
      <c r="E567" s="12" t="s">
        <v>6728</v>
      </c>
      <c r="F567" s="12">
        <v>0</v>
      </c>
      <c r="G567" s="12">
        <v>38.402397000000001</v>
      </c>
      <c r="H567" s="12">
        <v>27.128504</v>
      </c>
      <c r="I567" s="12" t="s">
        <v>6972</v>
      </c>
      <c r="J567" s="12">
        <v>45</v>
      </c>
      <c r="K567" s="12" t="s">
        <v>3029</v>
      </c>
      <c r="L567" s="12"/>
      <c r="M567" s="12"/>
      <c r="N567" s="12" t="s">
        <v>4397</v>
      </c>
      <c r="O567" s="12" t="s">
        <v>4398</v>
      </c>
      <c r="P567" s="16">
        <v>2.4</v>
      </c>
      <c r="Q567" s="16"/>
      <c r="R567" s="16"/>
      <c r="S567" s="16" t="s">
        <v>1294</v>
      </c>
      <c r="T567" s="16" t="s">
        <v>7293</v>
      </c>
      <c r="U567" s="16" t="s">
        <v>160</v>
      </c>
      <c r="V567" s="16">
        <v>0.8</v>
      </c>
      <c r="W567" s="16" t="s">
        <v>7294</v>
      </c>
      <c r="X567" s="16" t="s">
        <v>274</v>
      </c>
      <c r="Y567" s="16">
        <v>0.8</v>
      </c>
      <c r="Z567" s="16" t="s">
        <v>7295</v>
      </c>
      <c r="AA567" s="16" t="s">
        <v>255</v>
      </c>
      <c r="AB567" s="16">
        <v>1.2</v>
      </c>
      <c r="AC567" s="16" t="s">
        <v>7296</v>
      </c>
    </row>
    <row r="568" spans="1:29" ht="30" customHeight="1" x14ac:dyDescent="0.25">
      <c r="A568" s="12" t="s">
        <v>856</v>
      </c>
      <c r="B568" s="12" t="s">
        <v>276</v>
      </c>
      <c r="C568" s="12" t="s">
        <v>277</v>
      </c>
      <c r="D568" s="12" t="s">
        <v>4393</v>
      </c>
      <c r="E568" s="12" t="s">
        <v>6728</v>
      </c>
      <c r="F568" s="12">
        <v>0</v>
      </c>
      <c r="G568" s="12">
        <v>38.429333999999997</v>
      </c>
      <c r="H568" s="12">
        <v>27.175630999999999</v>
      </c>
      <c r="I568" s="12" t="s">
        <v>6972</v>
      </c>
      <c r="J568" s="12">
        <v>45</v>
      </c>
      <c r="K568" s="12" t="s">
        <v>3029</v>
      </c>
      <c r="L568" s="12"/>
      <c r="M568" s="12"/>
      <c r="N568" s="12" t="s">
        <v>4397</v>
      </c>
      <c r="O568" s="12" t="s">
        <v>4398</v>
      </c>
      <c r="P568" s="16">
        <v>3.8</v>
      </c>
      <c r="Q568" s="16"/>
      <c r="R568" s="16"/>
      <c r="S568" s="16" t="s">
        <v>1294</v>
      </c>
      <c r="T568" s="16" t="s">
        <v>7297</v>
      </c>
      <c r="U568" s="16" t="s">
        <v>263</v>
      </c>
      <c r="V568" s="16">
        <v>2</v>
      </c>
      <c r="W568" s="16" t="s">
        <v>7298</v>
      </c>
      <c r="X568" s="16" t="s">
        <v>202</v>
      </c>
      <c r="Y568" s="16">
        <v>2</v>
      </c>
      <c r="Z568" s="16" t="s">
        <v>7299</v>
      </c>
      <c r="AA568" s="16" t="s">
        <v>258</v>
      </c>
      <c r="AB568" s="16">
        <v>2.8</v>
      </c>
      <c r="AC568" s="16" t="s">
        <v>7300</v>
      </c>
    </row>
    <row r="569" spans="1:29" ht="30" customHeight="1" x14ac:dyDescent="0.25">
      <c r="A569" s="12" t="s">
        <v>857</v>
      </c>
      <c r="B569" s="12" t="s">
        <v>276</v>
      </c>
      <c r="C569" s="12" t="s">
        <v>277</v>
      </c>
      <c r="D569" s="12" t="s">
        <v>4393</v>
      </c>
      <c r="E569" s="12" t="s">
        <v>6728</v>
      </c>
      <c r="F569" s="12">
        <v>0</v>
      </c>
      <c r="G569" s="12">
        <v>38.427517000000002</v>
      </c>
      <c r="H569" s="12">
        <v>27.181051</v>
      </c>
      <c r="I569" s="12" t="s">
        <v>6972</v>
      </c>
      <c r="J569" s="12">
        <v>45</v>
      </c>
      <c r="K569" s="12" t="s">
        <v>3029</v>
      </c>
      <c r="L569" s="12"/>
      <c r="M569" s="12"/>
      <c r="N569" s="12" t="s">
        <v>4397</v>
      </c>
      <c r="O569" s="12" t="s">
        <v>4398</v>
      </c>
      <c r="P569" s="16">
        <v>3.8</v>
      </c>
      <c r="Q569" s="16"/>
      <c r="R569" s="16"/>
      <c r="S569" s="16" t="s">
        <v>1294</v>
      </c>
      <c r="T569" s="16" t="s">
        <v>7301</v>
      </c>
      <c r="U569" s="16" t="s">
        <v>263</v>
      </c>
      <c r="V569" s="16">
        <v>1.8</v>
      </c>
      <c r="W569" s="16" t="s">
        <v>7302</v>
      </c>
      <c r="X569" s="16" t="s">
        <v>202</v>
      </c>
      <c r="Y569" s="16">
        <v>2.1</v>
      </c>
      <c r="Z569" s="16" t="s">
        <v>7303</v>
      </c>
      <c r="AA569" s="16" t="s">
        <v>258</v>
      </c>
      <c r="AB569" s="16">
        <v>2.4</v>
      </c>
      <c r="AC569" s="16" t="s">
        <v>7304</v>
      </c>
    </row>
    <row r="570" spans="1:29" ht="30" customHeight="1" x14ac:dyDescent="0.25">
      <c r="A570" s="12" t="s">
        <v>858</v>
      </c>
      <c r="B570" s="12" t="s">
        <v>254</v>
      </c>
      <c r="C570" s="12" t="s">
        <v>255</v>
      </c>
      <c r="D570" s="12" t="s">
        <v>4393</v>
      </c>
      <c r="E570" s="12" t="s">
        <v>6795</v>
      </c>
      <c r="F570" s="12">
        <v>0</v>
      </c>
      <c r="G570" s="12">
        <v>38.432842000000001</v>
      </c>
      <c r="H570" s="12">
        <v>27.115667999999999</v>
      </c>
      <c r="I570" s="12" t="s">
        <v>6972</v>
      </c>
      <c r="J570" s="12">
        <v>45</v>
      </c>
      <c r="K570" s="12" t="s">
        <v>3029</v>
      </c>
      <c r="L570" s="12"/>
      <c r="M570" s="12"/>
      <c r="N570" s="12" t="s">
        <v>4397</v>
      </c>
      <c r="O570" s="12" t="s">
        <v>4398</v>
      </c>
      <c r="P570" s="16">
        <v>2.9</v>
      </c>
      <c r="Q570" s="16"/>
      <c r="R570" s="16"/>
      <c r="S570" s="16" t="s">
        <v>1318</v>
      </c>
      <c r="T570" s="16" t="s">
        <v>7305</v>
      </c>
      <c r="U570" s="16" t="s">
        <v>255</v>
      </c>
      <c r="V570" s="16">
        <v>2.9</v>
      </c>
      <c r="W570" s="16" t="s">
        <v>7305</v>
      </c>
      <c r="X570" s="16" t="s">
        <v>274</v>
      </c>
      <c r="Y570" s="16">
        <v>3.3</v>
      </c>
      <c r="Z570" s="16" t="s">
        <v>7306</v>
      </c>
      <c r="AA570" s="16" t="s">
        <v>211</v>
      </c>
      <c r="AB570" s="16">
        <v>3.6</v>
      </c>
      <c r="AC570" s="16" t="s">
        <v>7307</v>
      </c>
    </row>
    <row r="571" spans="1:29" ht="30" customHeight="1" x14ac:dyDescent="0.25">
      <c r="A571" s="12" t="s">
        <v>859</v>
      </c>
      <c r="B571" s="12" t="s">
        <v>254</v>
      </c>
      <c r="C571" s="12" t="s">
        <v>255</v>
      </c>
      <c r="D571" s="12" t="s">
        <v>4393</v>
      </c>
      <c r="E571" s="12" t="s">
        <v>6795</v>
      </c>
      <c r="F571" s="12">
        <v>0</v>
      </c>
      <c r="G571" s="12">
        <v>38.411057999999997</v>
      </c>
      <c r="H571" s="12">
        <v>27.118514000000001</v>
      </c>
      <c r="I571" s="12" t="s">
        <v>6972</v>
      </c>
      <c r="J571" s="12">
        <v>45</v>
      </c>
      <c r="K571" s="12" t="s">
        <v>3029</v>
      </c>
      <c r="L571" s="12"/>
      <c r="M571" s="12"/>
      <c r="N571" s="12" t="s">
        <v>4397</v>
      </c>
      <c r="O571" s="12" t="s">
        <v>4398</v>
      </c>
      <c r="P571" s="16">
        <v>1.5</v>
      </c>
      <c r="Q571" s="16"/>
      <c r="R571" s="16"/>
      <c r="S571" s="16" t="s">
        <v>1294</v>
      </c>
      <c r="T571" s="16" t="s">
        <v>7308</v>
      </c>
      <c r="U571" s="16" t="s">
        <v>274</v>
      </c>
      <c r="V571" s="16">
        <v>0.8</v>
      </c>
      <c r="W571" s="16" t="s">
        <v>7309</v>
      </c>
      <c r="X571" s="16" t="s">
        <v>255</v>
      </c>
      <c r="Y571" s="16">
        <v>1.5</v>
      </c>
      <c r="Z571" s="16" t="s">
        <v>7308</v>
      </c>
      <c r="AA571" s="16" t="s">
        <v>160</v>
      </c>
      <c r="AB571" s="16">
        <v>1.5</v>
      </c>
      <c r="AC571" s="16" t="s">
        <v>7310</v>
      </c>
    </row>
    <row r="572" spans="1:29" ht="30" customHeight="1" x14ac:dyDescent="0.25">
      <c r="A572" s="12" t="s">
        <v>860</v>
      </c>
      <c r="B572" s="12" t="s">
        <v>254</v>
      </c>
      <c r="C572" s="12" t="s">
        <v>255</v>
      </c>
      <c r="D572" s="12" t="s">
        <v>4393</v>
      </c>
      <c r="E572" s="12" t="s">
        <v>6795</v>
      </c>
      <c r="F572" s="12">
        <v>0</v>
      </c>
      <c r="G572" s="12">
        <v>38.405982000000002</v>
      </c>
      <c r="H572" s="12">
        <v>27.109207000000001</v>
      </c>
      <c r="I572" s="12" t="s">
        <v>6972</v>
      </c>
      <c r="J572" s="12">
        <v>45</v>
      </c>
      <c r="K572" s="12" t="s">
        <v>3029</v>
      </c>
      <c r="L572" s="12"/>
      <c r="M572" s="12"/>
      <c r="N572" s="12" t="s">
        <v>4397</v>
      </c>
      <c r="O572" s="12" t="s">
        <v>4398</v>
      </c>
      <c r="P572" s="16">
        <v>2.4</v>
      </c>
      <c r="Q572" s="16"/>
      <c r="R572" s="16"/>
      <c r="S572" s="16" t="s">
        <v>1294</v>
      </c>
      <c r="T572" s="16" t="s">
        <v>7311</v>
      </c>
      <c r="U572" s="16" t="s">
        <v>208</v>
      </c>
      <c r="V572" s="16">
        <v>0.9</v>
      </c>
      <c r="W572" s="16" t="s">
        <v>7312</v>
      </c>
      <c r="X572" s="16" t="s">
        <v>274</v>
      </c>
      <c r="Y572" s="16">
        <v>0.9</v>
      </c>
      <c r="Z572" s="16" t="s">
        <v>7313</v>
      </c>
      <c r="AA572" s="16" t="s">
        <v>129</v>
      </c>
      <c r="AB572" s="16">
        <v>1.3</v>
      </c>
      <c r="AC572" s="16" t="s">
        <v>7314</v>
      </c>
    </row>
    <row r="573" spans="1:29" ht="30" customHeight="1" x14ac:dyDescent="0.25">
      <c r="A573" s="12" t="s">
        <v>861</v>
      </c>
      <c r="B573" s="12" t="s">
        <v>254</v>
      </c>
      <c r="C573" s="12" t="s">
        <v>255</v>
      </c>
      <c r="D573" s="12" t="s">
        <v>4393</v>
      </c>
      <c r="E573" s="12" t="s">
        <v>6795</v>
      </c>
      <c r="F573" s="12">
        <v>0</v>
      </c>
      <c r="G573" s="12">
        <v>38.404657999999998</v>
      </c>
      <c r="H573" s="12">
        <v>27.164808000000001</v>
      </c>
      <c r="I573" s="12" t="s">
        <v>6972</v>
      </c>
      <c r="J573" s="12">
        <v>45</v>
      </c>
      <c r="K573" s="12" t="s">
        <v>3029</v>
      </c>
      <c r="L573" s="12"/>
      <c r="M573" s="12"/>
      <c r="N573" s="12" t="s">
        <v>4397</v>
      </c>
      <c r="O573" s="12" t="s">
        <v>4398</v>
      </c>
      <c r="P573" s="16">
        <v>2.7</v>
      </c>
      <c r="Q573" s="16"/>
      <c r="R573" s="16"/>
      <c r="S573" s="16" t="s">
        <v>1294</v>
      </c>
      <c r="T573" s="16" t="s">
        <v>7315</v>
      </c>
      <c r="U573" s="16" t="s">
        <v>202</v>
      </c>
      <c r="V573" s="16">
        <v>0.9</v>
      </c>
      <c r="W573" s="16" t="s">
        <v>7316</v>
      </c>
      <c r="X573" s="16" t="s">
        <v>277</v>
      </c>
      <c r="Y573" s="16">
        <v>1</v>
      </c>
      <c r="Z573" s="16" t="s">
        <v>7317</v>
      </c>
      <c r="AA573" s="16" t="s">
        <v>284</v>
      </c>
      <c r="AB573" s="16">
        <v>1.8</v>
      </c>
      <c r="AC573" s="16" t="s">
        <v>7318</v>
      </c>
    </row>
    <row r="574" spans="1:29" ht="30" customHeight="1" x14ac:dyDescent="0.25">
      <c r="A574" s="12" t="s">
        <v>862</v>
      </c>
      <c r="B574" s="12" t="s">
        <v>254</v>
      </c>
      <c r="C574" s="12" t="s">
        <v>255</v>
      </c>
      <c r="D574" s="12" t="s">
        <v>4393</v>
      </c>
      <c r="E574" s="12" t="s">
        <v>6795</v>
      </c>
      <c r="F574" s="12">
        <v>0</v>
      </c>
      <c r="G574" s="12">
        <v>38.397832000000001</v>
      </c>
      <c r="H574" s="12">
        <v>27.152733000000001</v>
      </c>
      <c r="I574" s="12" t="s">
        <v>6972</v>
      </c>
      <c r="J574" s="12">
        <v>45</v>
      </c>
      <c r="K574" s="12" t="s">
        <v>3029</v>
      </c>
      <c r="L574" s="12"/>
      <c r="M574" s="12"/>
      <c r="N574" s="12" t="s">
        <v>4397</v>
      </c>
      <c r="O574" s="12" t="s">
        <v>4398</v>
      </c>
      <c r="P574" s="16">
        <v>2.2000000000000002</v>
      </c>
      <c r="Q574" s="16"/>
      <c r="R574" s="16"/>
      <c r="S574" s="16" t="s">
        <v>1294</v>
      </c>
      <c r="T574" s="16" t="s">
        <v>7319</v>
      </c>
      <c r="U574" s="16" t="s">
        <v>277</v>
      </c>
      <c r="V574" s="16">
        <v>0.3</v>
      </c>
      <c r="W574" s="16" t="s">
        <v>7320</v>
      </c>
      <c r="X574" s="16" t="s">
        <v>284</v>
      </c>
      <c r="Y574" s="16">
        <v>0.5</v>
      </c>
      <c r="Z574" s="16" t="s">
        <v>7321</v>
      </c>
      <c r="AA574" s="16" t="s">
        <v>280</v>
      </c>
      <c r="AB574" s="16">
        <v>0.8</v>
      </c>
      <c r="AC574" s="16" t="s">
        <v>7322</v>
      </c>
    </row>
    <row r="575" spans="1:29" ht="30" customHeight="1" x14ac:dyDescent="0.25">
      <c r="A575" s="12" t="s">
        <v>863</v>
      </c>
      <c r="B575" s="12" t="s">
        <v>254</v>
      </c>
      <c r="C575" s="12" t="s">
        <v>255</v>
      </c>
      <c r="D575" s="12" t="s">
        <v>4393</v>
      </c>
      <c r="E575" s="12" t="s">
        <v>6795</v>
      </c>
      <c r="F575" s="12">
        <v>0</v>
      </c>
      <c r="G575" s="12">
        <v>38.409221000000002</v>
      </c>
      <c r="H575" s="12">
        <v>27.131069</v>
      </c>
      <c r="I575" s="12" t="s">
        <v>6972</v>
      </c>
      <c r="J575" s="12">
        <v>45</v>
      </c>
      <c r="K575" s="12" t="s">
        <v>3029</v>
      </c>
      <c r="L575" s="12"/>
      <c r="M575" s="12"/>
      <c r="N575" s="12" t="s">
        <v>4397</v>
      </c>
      <c r="O575" s="12" t="s">
        <v>4398</v>
      </c>
      <c r="P575" s="16">
        <v>0.5</v>
      </c>
      <c r="Q575" s="16"/>
      <c r="R575" s="16"/>
      <c r="S575" s="16" t="s">
        <v>1318</v>
      </c>
      <c r="T575" s="16" t="s">
        <v>7323</v>
      </c>
      <c r="U575" s="16" t="s">
        <v>255</v>
      </c>
      <c r="V575" s="16">
        <v>0.5</v>
      </c>
      <c r="W575" s="16" t="s">
        <v>7323</v>
      </c>
      <c r="X575" s="16" t="s">
        <v>274</v>
      </c>
      <c r="Y575" s="16">
        <v>1.2</v>
      </c>
      <c r="Z575" s="16" t="s">
        <v>7324</v>
      </c>
      <c r="AA575" s="16" t="s">
        <v>160</v>
      </c>
      <c r="AB575" s="16">
        <v>1.5</v>
      </c>
      <c r="AC575" s="16" t="s">
        <v>7325</v>
      </c>
    </row>
    <row r="576" spans="1:29" ht="30" customHeight="1" x14ac:dyDescent="0.25">
      <c r="A576" s="12" t="s">
        <v>864</v>
      </c>
      <c r="B576" s="12" t="s">
        <v>254</v>
      </c>
      <c r="C576" s="12" t="s">
        <v>255</v>
      </c>
      <c r="D576" s="12" t="s">
        <v>4393</v>
      </c>
      <c r="E576" s="12" t="s">
        <v>6795</v>
      </c>
      <c r="F576" s="12">
        <v>0</v>
      </c>
      <c r="G576" s="12">
        <v>38.439359000000003</v>
      </c>
      <c r="H576" s="12">
        <v>27.165413999999998</v>
      </c>
      <c r="I576" s="12" t="s">
        <v>6972</v>
      </c>
      <c r="J576" s="12">
        <v>45</v>
      </c>
      <c r="K576" s="12" t="s">
        <v>3029</v>
      </c>
      <c r="L576" s="12"/>
      <c r="M576" s="12"/>
      <c r="N576" s="12" t="s">
        <v>4397</v>
      </c>
      <c r="O576" s="12" t="s">
        <v>4398</v>
      </c>
      <c r="P576" s="16">
        <v>4</v>
      </c>
      <c r="Q576" s="16"/>
      <c r="R576" s="16"/>
      <c r="S576" s="16" t="s">
        <v>1294</v>
      </c>
      <c r="T576" s="16" t="s">
        <v>7326</v>
      </c>
      <c r="U576" s="16" t="s">
        <v>263</v>
      </c>
      <c r="V576" s="16">
        <v>2.7</v>
      </c>
      <c r="W576" s="16" t="s">
        <v>7327</v>
      </c>
      <c r="X576" s="16" t="s">
        <v>217</v>
      </c>
      <c r="Y576" s="16">
        <v>3</v>
      </c>
      <c r="Z576" s="16" t="s">
        <v>7328</v>
      </c>
      <c r="AA576" s="16" t="s">
        <v>202</v>
      </c>
      <c r="AB576" s="16">
        <v>3.1</v>
      </c>
      <c r="AC576" s="16" t="s">
        <v>7329</v>
      </c>
    </row>
    <row r="577" spans="1:29" ht="30" customHeight="1" x14ac:dyDescent="0.25">
      <c r="A577" s="12" t="s">
        <v>865</v>
      </c>
      <c r="B577" s="12" t="s">
        <v>254</v>
      </c>
      <c r="C577" s="12" t="s">
        <v>255</v>
      </c>
      <c r="D577" s="12" t="s">
        <v>4393</v>
      </c>
      <c r="E577" s="12" t="s">
        <v>6795</v>
      </c>
      <c r="F577" s="12">
        <v>0</v>
      </c>
      <c r="G577" s="12">
        <v>38.415266000000003</v>
      </c>
      <c r="H577" s="12">
        <v>27.148793000000001</v>
      </c>
      <c r="I577" s="12" t="s">
        <v>6972</v>
      </c>
      <c r="J577" s="12">
        <v>45</v>
      </c>
      <c r="K577" s="12" t="s">
        <v>3029</v>
      </c>
      <c r="L577" s="12"/>
      <c r="M577" s="12"/>
      <c r="N577" s="12" t="s">
        <v>4397</v>
      </c>
      <c r="O577" s="12" t="s">
        <v>4398</v>
      </c>
      <c r="P577" s="16">
        <v>1.2</v>
      </c>
      <c r="Q577" s="16"/>
      <c r="R577" s="16"/>
      <c r="S577" s="16" t="s">
        <v>1318</v>
      </c>
      <c r="T577" s="16" t="s">
        <v>7330</v>
      </c>
      <c r="U577" s="16" t="s">
        <v>255</v>
      </c>
      <c r="V577" s="16">
        <v>1.2</v>
      </c>
      <c r="W577" s="16" t="s">
        <v>7330</v>
      </c>
      <c r="X577" s="16" t="s">
        <v>202</v>
      </c>
      <c r="Y577" s="16">
        <v>1.7</v>
      </c>
      <c r="Z577" s="16" t="s">
        <v>7331</v>
      </c>
      <c r="AA577" s="16" t="s">
        <v>277</v>
      </c>
      <c r="AB577" s="16">
        <v>1.9</v>
      </c>
      <c r="AC577" s="16" t="s">
        <v>7332</v>
      </c>
    </row>
    <row r="578" spans="1:29" ht="30" customHeight="1" x14ac:dyDescent="0.25">
      <c r="A578" s="12" t="s">
        <v>866</v>
      </c>
      <c r="B578" s="12" t="s">
        <v>254</v>
      </c>
      <c r="C578" s="12" t="s">
        <v>255</v>
      </c>
      <c r="D578" s="12" t="s">
        <v>4393</v>
      </c>
      <c r="E578" s="12" t="s">
        <v>6795</v>
      </c>
      <c r="F578" s="12">
        <v>0</v>
      </c>
      <c r="G578" s="12">
        <v>38.391207999999999</v>
      </c>
      <c r="H578" s="12">
        <v>27.123491000000001</v>
      </c>
      <c r="I578" s="12" t="s">
        <v>6972</v>
      </c>
      <c r="J578" s="12">
        <v>45</v>
      </c>
      <c r="K578" s="12" t="s">
        <v>3029</v>
      </c>
      <c r="L578" s="12"/>
      <c r="M578" s="12"/>
      <c r="N578" s="12" t="s">
        <v>4397</v>
      </c>
      <c r="O578" s="12" t="s">
        <v>4398</v>
      </c>
      <c r="P578" s="16">
        <v>2.5</v>
      </c>
      <c r="Q578" s="16"/>
      <c r="R578" s="16"/>
      <c r="S578" s="16" t="s">
        <v>1294</v>
      </c>
      <c r="T578" s="16" t="s">
        <v>7333</v>
      </c>
      <c r="U578" s="16" t="s">
        <v>160</v>
      </c>
      <c r="V578" s="16">
        <v>0.7</v>
      </c>
      <c r="W578" s="16" t="s">
        <v>7334</v>
      </c>
      <c r="X578" s="16" t="s">
        <v>274</v>
      </c>
      <c r="Y578" s="16">
        <v>1.4</v>
      </c>
      <c r="Z578" s="16" t="s">
        <v>7335</v>
      </c>
      <c r="AA578" s="16" t="s">
        <v>129</v>
      </c>
      <c r="AB578" s="16">
        <v>1.6</v>
      </c>
      <c r="AC578" s="16" t="s">
        <v>7336</v>
      </c>
    </row>
    <row r="579" spans="1:29" ht="30" customHeight="1" x14ac:dyDescent="0.25">
      <c r="A579" s="12" t="s">
        <v>867</v>
      </c>
      <c r="B579" s="12" t="s">
        <v>254</v>
      </c>
      <c r="C579" s="12" t="s">
        <v>255</v>
      </c>
      <c r="D579" s="12" t="s">
        <v>4393</v>
      </c>
      <c r="E579" s="12" t="s">
        <v>6795</v>
      </c>
      <c r="F579" s="12">
        <v>0</v>
      </c>
      <c r="G579" s="12">
        <v>38.440043000000003</v>
      </c>
      <c r="H579" s="12">
        <v>27.140440000000002</v>
      </c>
      <c r="I579" s="12" t="s">
        <v>6972</v>
      </c>
      <c r="J579" s="12">
        <v>45</v>
      </c>
      <c r="K579" s="12" t="s">
        <v>3029</v>
      </c>
      <c r="L579" s="12"/>
      <c r="M579" s="12"/>
      <c r="N579" s="12" t="s">
        <v>4397</v>
      </c>
      <c r="O579" s="12" t="s">
        <v>4398</v>
      </c>
      <c r="P579" s="16">
        <v>3.2</v>
      </c>
      <c r="Q579" s="16"/>
      <c r="R579" s="16"/>
      <c r="S579" s="16" t="s">
        <v>1318</v>
      </c>
      <c r="T579" s="16" t="s">
        <v>7337</v>
      </c>
      <c r="U579" s="16" t="s">
        <v>255</v>
      </c>
      <c r="V579" s="16">
        <v>3.2</v>
      </c>
      <c r="W579" s="16" t="s">
        <v>7337</v>
      </c>
      <c r="X579" s="16" t="s">
        <v>199</v>
      </c>
      <c r="Y579" s="16">
        <v>3.3</v>
      </c>
      <c r="Z579" s="16" t="s">
        <v>7338</v>
      </c>
      <c r="AA579" s="16" t="s">
        <v>211</v>
      </c>
      <c r="AB579" s="16">
        <v>3.8</v>
      </c>
      <c r="AC579" s="16" t="s">
        <v>7339</v>
      </c>
    </row>
    <row r="580" spans="1:29" ht="30" customHeight="1" x14ac:dyDescent="0.25">
      <c r="A580" s="12" t="s">
        <v>868</v>
      </c>
      <c r="B580" s="12" t="s">
        <v>254</v>
      </c>
      <c r="C580" s="12" t="s">
        <v>255</v>
      </c>
      <c r="D580" s="12" t="s">
        <v>4393</v>
      </c>
      <c r="E580" s="12" t="s">
        <v>6795</v>
      </c>
      <c r="F580" s="12">
        <v>0</v>
      </c>
      <c r="G580" s="12">
        <v>38.414451999999997</v>
      </c>
      <c r="H580" s="12">
        <v>27.150568</v>
      </c>
      <c r="I580" s="12" t="s">
        <v>6972</v>
      </c>
      <c r="J580" s="12">
        <v>45</v>
      </c>
      <c r="K580" s="12" t="s">
        <v>3029</v>
      </c>
      <c r="L580" s="12"/>
      <c r="M580" s="12"/>
      <c r="N580" s="12" t="s">
        <v>4397</v>
      </c>
      <c r="O580" s="12" t="s">
        <v>4398</v>
      </c>
      <c r="P580" s="16">
        <v>1.3</v>
      </c>
      <c r="Q580" s="16"/>
      <c r="R580" s="16"/>
      <c r="S580" s="16" t="s">
        <v>1318</v>
      </c>
      <c r="T580" s="16" t="s">
        <v>7340</v>
      </c>
      <c r="U580" s="16" t="s">
        <v>255</v>
      </c>
      <c r="V580" s="16">
        <v>1.3</v>
      </c>
      <c r="W580" s="16" t="s">
        <v>7340</v>
      </c>
      <c r="X580" s="16" t="s">
        <v>202</v>
      </c>
      <c r="Y580" s="16">
        <v>1.5</v>
      </c>
      <c r="Z580" s="16" t="s">
        <v>7341</v>
      </c>
      <c r="AA580" s="16" t="s">
        <v>277</v>
      </c>
      <c r="AB580" s="16">
        <v>1.7</v>
      </c>
      <c r="AC580" s="16" t="s">
        <v>7342</v>
      </c>
    </row>
    <row r="581" spans="1:29" ht="30" customHeight="1" x14ac:dyDescent="0.25">
      <c r="A581" s="12" t="s">
        <v>869</v>
      </c>
      <c r="B581" s="12" t="s">
        <v>254</v>
      </c>
      <c r="C581" s="12" t="s">
        <v>255</v>
      </c>
      <c r="D581" s="12" t="s">
        <v>4393</v>
      </c>
      <c r="E581" s="12" t="s">
        <v>6795</v>
      </c>
      <c r="F581" s="12">
        <v>0</v>
      </c>
      <c r="G581" s="12">
        <v>38.385350000000003</v>
      </c>
      <c r="H581" s="12">
        <v>27.140740000000001</v>
      </c>
      <c r="I581" s="12" t="s">
        <v>6972</v>
      </c>
      <c r="J581" s="12">
        <v>45</v>
      </c>
      <c r="K581" s="12" t="s">
        <v>3029</v>
      </c>
      <c r="L581" s="12"/>
      <c r="M581" s="12"/>
      <c r="N581" s="12" t="s">
        <v>4397</v>
      </c>
      <c r="O581" s="12" t="s">
        <v>4398</v>
      </c>
      <c r="P581" s="16">
        <v>3</v>
      </c>
      <c r="Q581" s="16"/>
      <c r="R581" s="16"/>
      <c r="S581" s="16" t="s">
        <v>1294</v>
      </c>
      <c r="T581" s="16" t="s">
        <v>7343</v>
      </c>
      <c r="U581" s="16" t="s">
        <v>280</v>
      </c>
      <c r="V581" s="16">
        <v>1.1000000000000001</v>
      </c>
      <c r="W581" s="16" t="s">
        <v>7344</v>
      </c>
      <c r="X581" s="16" t="s">
        <v>284</v>
      </c>
      <c r="Y581" s="16">
        <v>1.2</v>
      </c>
      <c r="Z581" s="16" t="s">
        <v>7345</v>
      </c>
      <c r="AA581" s="16" t="s">
        <v>902</v>
      </c>
      <c r="AB581" s="16">
        <v>1.6</v>
      </c>
      <c r="AC581" s="16" t="s">
        <v>7346</v>
      </c>
    </row>
    <row r="582" spans="1:29" ht="15" customHeight="1" x14ac:dyDescent="0.25">
      <c r="A582" s="12" t="s">
        <v>870</v>
      </c>
      <c r="B582" s="12" t="s">
        <v>283</v>
      </c>
      <c r="C582" s="12" t="s">
        <v>284</v>
      </c>
      <c r="D582" s="12" t="s">
        <v>4393</v>
      </c>
      <c r="E582" s="12" t="s">
        <v>7347</v>
      </c>
      <c r="F582" s="12">
        <v>0</v>
      </c>
      <c r="G582" s="12">
        <v>38.394893000000003</v>
      </c>
      <c r="H582" s="12">
        <v>27.169370000000001</v>
      </c>
      <c r="I582" s="12" t="s">
        <v>6972</v>
      </c>
      <c r="J582" s="12">
        <v>45</v>
      </c>
      <c r="K582" s="12" t="s">
        <v>3029</v>
      </c>
      <c r="L582" s="12"/>
      <c r="M582" s="12"/>
      <c r="N582" s="12" t="s">
        <v>4397</v>
      </c>
      <c r="O582" s="12" t="s">
        <v>4398</v>
      </c>
      <c r="P582" s="16">
        <v>1.8</v>
      </c>
      <c r="Q582" s="16"/>
      <c r="R582" s="16"/>
      <c r="S582" s="16" t="s">
        <v>1294</v>
      </c>
      <c r="T582" s="16" t="s">
        <v>7348</v>
      </c>
      <c r="U582" s="16" t="s">
        <v>277</v>
      </c>
      <c r="V582" s="16">
        <v>1.3</v>
      </c>
      <c r="W582" s="16" t="s">
        <v>7349</v>
      </c>
      <c r="X582" s="16" t="s">
        <v>280</v>
      </c>
      <c r="Y582" s="16">
        <v>1.6</v>
      </c>
      <c r="Z582" s="16" t="s">
        <v>7350</v>
      </c>
      <c r="AA582" s="16" t="s">
        <v>284</v>
      </c>
      <c r="AB582" s="16">
        <v>1.8</v>
      </c>
      <c r="AC582" s="16" t="s">
        <v>7348</v>
      </c>
    </row>
    <row r="583" spans="1:29" ht="15" customHeight="1" x14ac:dyDescent="0.25">
      <c r="A583" s="12" t="s">
        <v>871</v>
      </c>
      <c r="B583" s="12" t="s">
        <v>283</v>
      </c>
      <c r="C583" s="12" t="s">
        <v>284</v>
      </c>
      <c r="D583" s="12" t="s">
        <v>4393</v>
      </c>
      <c r="E583" s="12" t="s">
        <v>7347</v>
      </c>
      <c r="F583" s="12">
        <v>0</v>
      </c>
      <c r="G583" s="12">
        <v>38.374167999999997</v>
      </c>
      <c r="H583" s="12">
        <v>27.175854000000001</v>
      </c>
      <c r="I583" s="12" t="s">
        <v>6972</v>
      </c>
      <c r="J583" s="12">
        <v>45</v>
      </c>
      <c r="K583" s="12" t="s">
        <v>3029</v>
      </c>
      <c r="L583" s="12"/>
      <c r="M583" s="12"/>
      <c r="N583" s="12" t="s">
        <v>4397</v>
      </c>
      <c r="O583" s="12" t="s">
        <v>4398</v>
      </c>
      <c r="P583" s="16">
        <v>3.3</v>
      </c>
      <c r="Q583" s="16"/>
      <c r="R583" s="16"/>
      <c r="S583" s="16" t="s">
        <v>1294</v>
      </c>
      <c r="T583" s="16" t="s">
        <v>7351</v>
      </c>
      <c r="U583" s="16" t="s">
        <v>193</v>
      </c>
      <c r="V583" s="16">
        <v>1.5</v>
      </c>
      <c r="W583" s="16" t="s">
        <v>7352</v>
      </c>
      <c r="X583" s="16" t="s">
        <v>902</v>
      </c>
      <c r="Y583" s="16">
        <v>2.2000000000000002</v>
      </c>
      <c r="Z583" s="16" t="s">
        <v>7353</v>
      </c>
      <c r="AA583" s="16" t="s">
        <v>280</v>
      </c>
      <c r="AB583" s="16">
        <v>2.9</v>
      </c>
      <c r="AC583" s="16" t="s">
        <v>7354</v>
      </c>
    </row>
    <row r="584" spans="1:29" ht="15" customHeight="1" x14ac:dyDescent="0.25">
      <c r="A584" s="12" t="s">
        <v>872</v>
      </c>
      <c r="B584" s="12" t="s">
        <v>283</v>
      </c>
      <c r="C584" s="12" t="s">
        <v>284</v>
      </c>
      <c r="D584" s="12" t="s">
        <v>4393</v>
      </c>
      <c r="E584" s="12" t="s">
        <v>7347</v>
      </c>
      <c r="F584" s="12">
        <v>0</v>
      </c>
      <c r="G584" s="12">
        <v>38.369529</v>
      </c>
      <c r="H584" s="12">
        <v>27.129356000000001</v>
      </c>
      <c r="I584" s="12" t="s">
        <v>6972</v>
      </c>
      <c r="J584" s="12">
        <v>45</v>
      </c>
      <c r="K584" s="12" t="s">
        <v>3029</v>
      </c>
      <c r="L584" s="12"/>
      <c r="M584" s="12"/>
      <c r="N584" s="12" t="s">
        <v>4397</v>
      </c>
      <c r="O584" s="12" t="s">
        <v>4398</v>
      </c>
      <c r="P584" s="16">
        <v>3.2</v>
      </c>
      <c r="Q584" s="16"/>
      <c r="R584" s="16"/>
      <c r="S584" s="16" t="s">
        <v>1294</v>
      </c>
      <c r="T584" s="16" t="s">
        <v>7355</v>
      </c>
      <c r="U584" s="16" t="s">
        <v>902</v>
      </c>
      <c r="V584" s="16">
        <v>1.9</v>
      </c>
      <c r="W584" s="16" t="s">
        <v>7356</v>
      </c>
      <c r="X584" s="16" t="s">
        <v>169</v>
      </c>
      <c r="Y584" s="16">
        <v>2</v>
      </c>
      <c r="Z584" s="16" t="s">
        <v>7357</v>
      </c>
      <c r="AA584" s="16" t="s">
        <v>193</v>
      </c>
      <c r="AB584" s="16">
        <v>2.6</v>
      </c>
      <c r="AC584" s="16" t="s">
        <v>7358</v>
      </c>
    </row>
    <row r="585" spans="1:29" ht="15" customHeight="1" x14ac:dyDescent="0.25">
      <c r="A585" s="12" t="s">
        <v>7359</v>
      </c>
      <c r="B585" s="12" t="s">
        <v>283</v>
      </c>
      <c r="C585" s="12" t="s">
        <v>284</v>
      </c>
      <c r="D585" s="12" t="s">
        <v>4393</v>
      </c>
      <c r="E585" s="12" t="s">
        <v>7347</v>
      </c>
      <c r="F585" s="12">
        <v>0</v>
      </c>
      <c r="G585" s="12">
        <v>38.400424000000001</v>
      </c>
      <c r="H585" s="12">
        <v>27.158719999999999</v>
      </c>
      <c r="I585" s="12" t="s">
        <v>6972</v>
      </c>
      <c r="J585" s="12">
        <v>45</v>
      </c>
      <c r="K585" s="12" t="s">
        <v>3029</v>
      </c>
      <c r="L585" s="12"/>
      <c r="M585" s="12"/>
      <c r="N585" s="12" t="s">
        <v>4397</v>
      </c>
      <c r="O585" s="12" t="s">
        <v>4398</v>
      </c>
      <c r="P585" s="16">
        <v>1.1000000000000001</v>
      </c>
      <c r="Q585" s="16"/>
      <c r="R585" s="16"/>
      <c r="S585" s="16" t="s">
        <v>1294</v>
      </c>
      <c r="T585" s="16" t="s">
        <v>7360</v>
      </c>
      <c r="U585" s="16" t="s">
        <v>277</v>
      </c>
      <c r="V585" s="16">
        <v>0.3</v>
      </c>
      <c r="W585" s="16" t="s">
        <v>7361</v>
      </c>
      <c r="X585" s="16" t="s">
        <v>284</v>
      </c>
      <c r="Y585" s="16">
        <v>1.1000000000000001</v>
      </c>
      <c r="Z585" s="16" t="s">
        <v>7360</v>
      </c>
      <c r="AA585" s="16" t="s">
        <v>280</v>
      </c>
      <c r="AB585" s="16">
        <v>1.2</v>
      </c>
      <c r="AC585" s="16" t="s">
        <v>7362</v>
      </c>
    </row>
    <row r="586" spans="1:29" ht="15" customHeight="1" x14ac:dyDescent="0.25">
      <c r="A586" s="12" t="s">
        <v>874</v>
      </c>
      <c r="B586" s="12" t="s">
        <v>283</v>
      </c>
      <c r="C586" s="12" t="s">
        <v>284</v>
      </c>
      <c r="D586" s="12" t="s">
        <v>4393</v>
      </c>
      <c r="E586" s="12" t="s">
        <v>7347</v>
      </c>
      <c r="F586" s="12">
        <v>0</v>
      </c>
      <c r="G586" s="12">
        <v>38.378833999999998</v>
      </c>
      <c r="H586" s="12">
        <v>27.125399999999999</v>
      </c>
      <c r="I586" s="12" t="s">
        <v>6972</v>
      </c>
      <c r="J586" s="12">
        <v>45</v>
      </c>
      <c r="K586" s="12" t="s">
        <v>3029</v>
      </c>
      <c r="L586" s="12"/>
      <c r="M586" s="12"/>
      <c r="N586" s="12" t="s">
        <v>4397</v>
      </c>
      <c r="O586" s="12" t="s">
        <v>4398</v>
      </c>
      <c r="P586" s="16">
        <v>2.7</v>
      </c>
      <c r="Q586" s="16"/>
      <c r="R586" s="16"/>
      <c r="S586" s="16" t="s">
        <v>1294</v>
      </c>
      <c r="T586" s="16" t="s">
        <v>7363</v>
      </c>
      <c r="U586" s="16" t="s">
        <v>169</v>
      </c>
      <c r="V586" s="16">
        <v>1.6</v>
      </c>
      <c r="W586" s="16" t="s">
        <v>7364</v>
      </c>
      <c r="X586" s="16" t="s">
        <v>160</v>
      </c>
      <c r="Y586" s="16">
        <v>2.1</v>
      </c>
      <c r="Z586" s="16" t="s">
        <v>7365</v>
      </c>
      <c r="AA586" s="16" t="s">
        <v>902</v>
      </c>
      <c r="AB586" s="16">
        <v>2.2999999999999998</v>
      </c>
      <c r="AC586" s="16" t="s">
        <v>7366</v>
      </c>
    </row>
    <row r="587" spans="1:29" ht="15" customHeight="1" x14ac:dyDescent="0.25">
      <c r="A587" s="12" t="s">
        <v>7367</v>
      </c>
      <c r="B587" s="12" t="s">
        <v>283</v>
      </c>
      <c r="C587" s="12" t="s">
        <v>284</v>
      </c>
      <c r="D587" s="12" t="s">
        <v>4393</v>
      </c>
      <c r="E587" s="12" t="s">
        <v>7347</v>
      </c>
      <c r="F587" s="12">
        <v>0</v>
      </c>
      <c r="G587" s="12">
        <v>38.418138999999996</v>
      </c>
      <c r="H587" s="12">
        <v>27.13298</v>
      </c>
      <c r="I587" s="12" t="s">
        <v>6972</v>
      </c>
      <c r="J587" s="12">
        <v>45</v>
      </c>
      <c r="K587" s="12" t="s">
        <v>3029</v>
      </c>
      <c r="L587" s="12"/>
      <c r="M587" s="12"/>
      <c r="N587" s="12" t="s">
        <v>4397</v>
      </c>
      <c r="O587" s="12" t="s">
        <v>4398</v>
      </c>
      <c r="P587" s="16">
        <v>2.9</v>
      </c>
      <c r="Q587" s="16"/>
      <c r="R587" s="16"/>
      <c r="S587" s="16" t="s">
        <v>1294</v>
      </c>
      <c r="T587" s="16" t="s">
        <v>7368</v>
      </c>
      <c r="U587" s="16" t="s">
        <v>255</v>
      </c>
      <c r="V587" s="16">
        <v>0.7</v>
      </c>
      <c r="W587" s="16" t="s">
        <v>7369</v>
      </c>
      <c r="X587" s="16" t="s">
        <v>274</v>
      </c>
      <c r="Y587" s="16">
        <v>2</v>
      </c>
      <c r="Z587" s="16" t="s">
        <v>7370</v>
      </c>
      <c r="AA587" s="16" t="s">
        <v>160</v>
      </c>
      <c r="AB587" s="16">
        <v>2.5</v>
      </c>
      <c r="AC587" s="16" t="s">
        <v>7371</v>
      </c>
    </row>
    <row r="588" spans="1:29" ht="15" customHeight="1" x14ac:dyDescent="0.25">
      <c r="A588" s="12" t="s">
        <v>6875</v>
      </c>
      <c r="B588" s="12" t="s">
        <v>283</v>
      </c>
      <c r="C588" s="12" t="s">
        <v>284</v>
      </c>
      <c r="D588" s="12" t="s">
        <v>4393</v>
      </c>
      <c r="E588" s="12" t="s">
        <v>7347</v>
      </c>
      <c r="F588" s="12">
        <v>0</v>
      </c>
      <c r="G588" s="12">
        <v>38.400393000000001</v>
      </c>
      <c r="H588" s="12">
        <v>27.155370000000001</v>
      </c>
      <c r="I588" s="12" t="s">
        <v>6972</v>
      </c>
      <c r="J588" s="12">
        <v>45</v>
      </c>
      <c r="K588" s="12" t="s">
        <v>3029</v>
      </c>
      <c r="L588" s="12"/>
      <c r="M588" s="12"/>
      <c r="N588" s="12" t="s">
        <v>4397</v>
      </c>
      <c r="O588" s="12" t="s">
        <v>4398</v>
      </c>
      <c r="P588" s="16">
        <v>0.9</v>
      </c>
      <c r="Q588" s="16"/>
      <c r="R588" s="16"/>
      <c r="S588" s="16" t="s">
        <v>1294</v>
      </c>
      <c r="T588" s="16" t="s">
        <v>7372</v>
      </c>
      <c r="U588" s="16" t="s">
        <v>277</v>
      </c>
      <c r="V588" s="16">
        <v>0.1</v>
      </c>
      <c r="W588" s="16" t="s">
        <v>7373</v>
      </c>
      <c r="X588" s="16" t="s">
        <v>284</v>
      </c>
      <c r="Y588" s="16">
        <v>0.9</v>
      </c>
      <c r="Z588" s="16" t="s">
        <v>7372</v>
      </c>
      <c r="AA588" s="16" t="s">
        <v>280</v>
      </c>
      <c r="AB588" s="16">
        <v>1.1000000000000001</v>
      </c>
      <c r="AC588" s="16" t="s">
        <v>7374</v>
      </c>
    </row>
    <row r="589" spans="1:29" ht="15" customHeight="1" x14ac:dyDescent="0.25">
      <c r="A589" s="12" t="s">
        <v>7375</v>
      </c>
      <c r="B589" s="12" t="s">
        <v>283</v>
      </c>
      <c r="C589" s="12" t="s">
        <v>284</v>
      </c>
      <c r="D589" s="12" t="s">
        <v>4393</v>
      </c>
      <c r="E589" s="12" t="s">
        <v>7347</v>
      </c>
      <c r="F589" s="12">
        <v>0</v>
      </c>
      <c r="G589" s="12">
        <v>38.389875000000004</v>
      </c>
      <c r="H589" s="12">
        <v>27.153227000000001</v>
      </c>
      <c r="I589" s="12" t="s">
        <v>6972</v>
      </c>
      <c r="J589" s="12">
        <v>45</v>
      </c>
      <c r="K589" s="12" t="s">
        <v>3029</v>
      </c>
      <c r="L589" s="12"/>
      <c r="M589" s="12"/>
      <c r="N589" s="12" t="s">
        <v>4397</v>
      </c>
      <c r="O589" s="12" t="s">
        <v>4398</v>
      </c>
      <c r="P589" s="16">
        <v>0.7</v>
      </c>
      <c r="Q589" s="16"/>
      <c r="R589" s="16"/>
      <c r="S589" s="16" t="s">
        <v>1294</v>
      </c>
      <c r="T589" s="16" t="s">
        <v>7376</v>
      </c>
      <c r="U589" s="16" t="s">
        <v>280</v>
      </c>
      <c r="V589" s="16">
        <v>0.2</v>
      </c>
      <c r="W589" s="16" t="s">
        <v>7377</v>
      </c>
      <c r="X589" s="16" t="s">
        <v>284</v>
      </c>
      <c r="Y589" s="16">
        <v>0.7</v>
      </c>
      <c r="Z589" s="16" t="s">
        <v>7376</v>
      </c>
      <c r="AA589" s="16" t="s">
        <v>277</v>
      </c>
      <c r="AB589" s="16">
        <v>1.1000000000000001</v>
      </c>
      <c r="AC589" s="16" t="s">
        <v>7378</v>
      </c>
    </row>
    <row r="590" spans="1:29" ht="15" customHeight="1" x14ac:dyDescent="0.25">
      <c r="A590" s="12" t="s">
        <v>875</v>
      </c>
      <c r="B590" s="12" t="s">
        <v>283</v>
      </c>
      <c r="C590" s="12" t="s">
        <v>284</v>
      </c>
      <c r="D590" s="12" t="s">
        <v>4393</v>
      </c>
      <c r="E590" s="12" t="s">
        <v>7347</v>
      </c>
      <c r="F590" s="12">
        <v>0</v>
      </c>
      <c r="G590" s="12">
        <v>38.396089000000003</v>
      </c>
      <c r="H590" s="12">
        <v>27.174289000000002</v>
      </c>
      <c r="I590" s="12" t="s">
        <v>6972</v>
      </c>
      <c r="J590" s="12">
        <v>45</v>
      </c>
      <c r="K590" s="12" t="s">
        <v>3029</v>
      </c>
      <c r="L590" s="12"/>
      <c r="M590" s="12"/>
      <c r="N590" s="12" t="s">
        <v>4397</v>
      </c>
      <c r="O590" s="12" t="s">
        <v>4398</v>
      </c>
      <c r="P590" s="16">
        <v>2.2999999999999998</v>
      </c>
      <c r="Q590" s="16"/>
      <c r="R590" s="16"/>
      <c r="S590" s="16" t="s">
        <v>1294</v>
      </c>
      <c r="T590" s="16" t="s">
        <v>7379</v>
      </c>
      <c r="U590" s="16" t="s">
        <v>277</v>
      </c>
      <c r="V590" s="16">
        <v>1.7</v>
      </c>
      <c r="W590" s="16" t="s">
        <v>7380</v>
      </c>
      <c r="X590" s="16" t="s">
        <v>202</v>
      </c>
      <c r="Y590" s="16">
        <v>1.9</v>
      </c>
      <c r="Z590" s="16" t="s">
        <v>7381</v>
      </c>
      <c r="AA590" s="16" t="s">
        <v>280</v>
      </c>
      <c r="AB590" s="16">
        <v>2.1</v>
      </c>
      <c r="AC590" s="16" t="s">
        <v>7382</v>
      </c>
    </row>
    <row r="591" spans="1:29" ht="15" customHeight="1" x14ac:dyDescent="0.25">
      <c r="A591" s="12" t="s">
        <v>876</v>
      </c>
      <c r="B591" s="12" t="s">
        <v>283</v>
      </c>
      <c r="C591" s="12" t="s">
        <v>284</v>
      </c>
      <c r="D591" s="12" t="s">
        <v>4393</v>
      </c>
      <c r="E591" s="12" t="s">
        <v>7347</v>
      </c>
      <c r="F591" s="12">
        <v>0</v>
      </c>
      <c r="G591" s="12">
        <v>38.376978000000001</v>
      </c>
      <c r="H591" s="12">
        <v>27.161179000000001</v>
      </c>
      <c r="I591" s="12" t="s">
        <v>6972</v>
      </c>
      <c r="J591" s="12">
        <v>45</v>
      </c>
      <c r="K591" s="12" t="s">
        <v>3029</v>
      </c>
      <c r="L591" s="12"/>
      <c r="M591" s="12"/>
      <c r="N591" s="12" t="s">
        <v>4397</v>
      </c>
      <c r="O591" s="12" t="s">
        <v>4398</v>
      </c>
      <c r="P591" s="16">
        <v>2.2999999999999998</v>
      </c>
      <c r="Q591" s="16"/>
      <c r="R591" s="16"/>
      <c r="S591" s="16" t="s">
        <v>1294</v>
      </c>
      <c r="T591" s="16" t="s">
        <v>7383</v>
      </c>
      <c r="U591" s="16" t="s">
        <v>193</v>
      </c>
      <c r="V591" s="16">
        <v>0.7</v>
      </c>
      <c r="W591" s="16" t="s">
        <v>7384</v>
      </c>
      <c r="X591" s="16" t="s">
        <v>902</v>
      </c>
      <c r="Y591" s="16">
        <v>1</v>
      </c>
      <c r="Z591" s="16" t="s">
        <v>7385</v>
      </c>
      <c r="AA591" s="16" t="s">
        <v>280</v>
      </c>
      <c r="AB591" s="16">
        <v>1.8</v>
      </c>
      <c r="AC591" s="16" t="s">
        <v>7386</v>
      </c>
    </row>
    <row r="592" spans="1:29" ht="15" customHeight="1" x14ac:dyDescent="0.25">
      <c r="A592" s="12" t="s">
        <v>877</v>
      </c>
      <c r="B592" s="12" t="s">
        <v>283</v>
      </c>
      <c r="C592" s="12" t="s">
        <v>284</v>
      </c>
      <c r="D592" s="12" t="s">
        <v>4393</v>
      </c>
      <c r="E592" s="12" t="s">
        <v>7347</v>
      </c>
      <c r="F592" s="12">
        <v>0</v>
      </c>
      <c r="G592" s="12">
        <v>38.379043000000003</v>
      </c>
      <c r="H592" s="12">
        <v>27.141953999999998</v>
      </c>
      <c r="I592" s="12" t="s">
        <v>6972</v>
      </c>
      <c r="J592" s="12">
        <v>45</v>
      </c>
      <c r="K592" s="12" t="s">
        <v>3029</v>
      </c>
      <c r="L592" s="12"/>
      <c r="M592" s="12"/>
      <c r="N592" s="12" t="s">
        <v>4397</v>
      </c>
      <c r="O592" s="12" t="s">
        <v>4398</v>
      </c>
      <c r="P592" s="16">
        <v>1.8</v>
      </c>
      <c r="Q592" s="16"/>
      <c r="R592" s="16"/>
      <c r="S592" s="16" t="s">
        <v>1294</v>
      </c>
      <c r="T592" s="16" t="s">
        <v>7387</v>
      </c>
      <c r="U592" s="16" t="s">
        <v>902</v>
      </c>
      <c r="V592" s="16">
        <v>1</v>
      </c>
      <c r="W592" s="16" t="s">
        <v>7388</v>
      </c>
      <c r="X592" s="16" t="s">
        <v>280</v>
      </c>
      <c r="Y592" s="16">
        <v>1.6</v>
      </c>
      <c r="Z592" s="16" t="s">
        <v>7389</v>
      </c>
      <c r="AA592" s="16" t="s">
        <v>193</v>
      </c>
      <c r="AB592" s="16">
        <v>1.8</v>
      </c>
      <c r="AC592" s="16" t="s">
        <v>7390</v>
      </c>
    </row>
    <row r="593" spans="1:29" ht="15" customHeight="1" x14ac:dyDescent="0.25">
      <c r="A593" s="12" t="s">
        <v>878</v>
      </c>
      <c r="B593" s="12" t="s">
        <v>283</v>
      </c>
      <c r="C593" s="12" t="s">
        <v>284</v>
      </c>
      <c r="D593" s="12" t="s">
        <v>4393</v>
      </c>
      <c r="E593" s="12" t="s">
        <v>7347</v>
      </c>
      <c r="F593" s="12">
        <v>0</v>
      </c>
      <c r="G593" s="12">
        <v>38.405023</v>
      </c>
      <c r="H593" s="12">
        <v>27.136206999999999</v>
      </c>
      <c r="I593" s="12" t="s">
        <v>6972</v>
      </c>
      <c r="J593" s="12">
        <v>45</v>
      </c>
      <c r="K593" s="12" t="s">
        <v>3029</v>
      </c>
      <c r="L593" s="12"/>
      <c r="M593" s="12"/>
      <c r="N593" s="12" t="s">
        <v>4397</v>
      </c>
      <c r="O593" s="12" t="s">
        <v>4398</v>
      </c>
      <c r="P593" s="16">
        <v>1.6</v>
      </c>
      <c r="Q593" s="16"/>
      <c r="R593" s="16"/>
      <c r="S593" s="16" t="s">
        <v>1294</v>
      </c>
      <c r="T593" s="16" t="s">
        <v>7391</v>
      </c>
      <c r="U593" s="16" t="s">
        <v>255</v>
      </c>
      <c r="V593" s="16">
        <v>0.8</v>
      </c>
      <c r="W593" s="16" t="s">
        <v>7392</v>
      </c>
      <c r="X593" s="16" t="s">
        <v>160</v>
      </c>
      <c r="Y593" s="16">
        <v>1.5</v>
      </c>
      <c r="Z593" s="16" t="s">
        <v>7393</v>
      </c>
      <c r="AA593" s="16" t="s">
        <v>274</v>
      </c>
      <c r="AB593" s="16">
        <v>1.5</v>
      </c>
      <c r="AC593" s="16" t="s">
        <v>7394</v>
      </c>
    </row>
    <row r="594" spans="1:29" ht="15" customHeight="1" x14ac:dyDescent="0.25">
      <c r="A594" s="12" t="s">
        <v>879</v>
      </c>
      <c r="B594" s="12" t="s">
        <v>236</v>
      </c>
      <c r="C594" s="12" t="s">
        <v>237</v>
      </c>
      <c r="D594" s="12" t="s">
        <v>4393</v>
      </c>
      <c r="E594" s="12" t="s">
        <v>6899</v>
      </c>
      <c r="F594" s="12">
        <v>0</v>
      </c>
      <c r="G594" s="12">
        <v>38.183892</v>
      </c>
      <c r="H594" s="12">
        <v>26.850324000000001</v>
      </c>
      <c r="I594" s="12" t="s">
        <v>6972</v>
      </c>
      <c r="J594" s="12">
        <v>45</v>
      </c>
      <c r="K594" s="12" t="s">
        <v>3029</v>
      </c>
      <c r="L594" s="12"/>
      <c r="M594" s="12"/>
      <c r="N594" s="12" t="s">
        <v>4397</v>
      </c>
      <c r="O594" s="12" t="s">
        <v>4398</v>
      </c>
      <c r="P594" s="16">
        <v>1.8</v>
      </c>
      <c r="Q594" s="16"/>
      <c r="R594" s="16"/>
      <c r="S594" s="16" t="s">
        <v>1318</v>
      </c>
      <c r="T594" s="16" t="s">
        <v>7395</v>
      </c>
      <c r="U594" s="16" t="s">
        <v>237</v>
      </c>
      <c r="V594" s="16">
        <v>1.8</v>
      </c>
      <c r="W594" s="16" t="s">
        <v>7395</v>
      </c>
      <c r="X594" s="16" t="s">
        <v>221</v>
      </c>
      <c r="Y594" s="16">
        <v>25.5</v>
      </c>
      <c r="Z594" s="16" t="s">
        <v>7396</v>
      </c>
      <c r="AA594" s="16" t="s">
        <v>228</v>
      </c>
      <c r="AB594" s="16">
        <v>26.9</v>
      </c>
      <c r="AC594" s="16" t="s">
        <v>7397</v>
      </c>
    </row>
    <row r="595" spans="1:29" ht="15" customHeight="1" x14ac:dyDescent="0.25">
      <c r="A595" s="12" t="s">
        <v>880</v>
      </c>
      <c r="B595" s="12" t="s">
        <v>236</v>
      </c>
      <c r="C595" s="12" t="s">
        <v>237</v>
      </c>
      <c r="D595" s="12" t="s">
        <v>4393</v>
      </c>
      <c r="E595" s="12" t="s">
        <v>6899</v>
      </c>
      <c r="F595" s="12">
        <v>0</v>
      </c>
      <c r="G595" s="12">
        <v>38.169274000000001</v>
      </c>
      <c r="H595" s="12">
        <v>26.832709000000001</v>
      </c>
      <c r="I595" s="12" t="s">
        <v>6972</v>
      </c>
      <c r="J595" s="12">
        <v>45</v>
      </c>
      <c r="K595" s="12" t="s">
        <v>3029</v>
      </c>
      <c r="L595" s="12"/>
      <c r="M595" s="12"/>
      <c r="N595" s="12" t="s">
        <v>4397</v>
      </c>
      <c r="O595" s="12" t="s">
        <v>4398</v>
      </c>
      <c r="P595" s="16">
        <v>2.9</v>
      </c>
      <c r="Q595" s="16"/>
      <c r="R595" s="16"/>
      <c r="S595" s="16" t="s">
        <v>1318</v>
      </c>
      <c r="T595" s="16" t="s">
        <v>7398</v>
      </c>
      <c r="U595" s="16" t="s">
        <v>237</v>
      </c>
      <c r="V595" s="16">
        <v>2.9</v>
      </c>
      <c r="W595" s="16" t="s">
        <v>7398</v>
      </c>
      <c r="X595" s="16" t="s">
        <v>221</v>
      </c>
      <c r="Y595" s="16">
        <v>27.5</v>
      </c>
      <c r="Z595" s="16" t="s">
        <v>7399</v>
      </c>
      <c r="AA595" s="16" t="s">
        <v>271</v>
      </c>
      <c r="AB595" s="16">
        <v>28</v>
      </c>
      <c r="AC595" s="16" t="s">
        <v>7400</v>
      </c>
    </row>
    <row r="596" spans="1:29" ht="15" customHeight="1" x14ac:dyDescent="0.25">
      <c r="A596" s="12" t="s">
        <v>881</v>
      </c>
      <c r="B596" s="12" t="s">
        <v>236</v>
      </c>
      <c r="C596" s="12" t="s">
        <v>237</v>
      </c>
      <c r="D596" s="12" t="s">
        <v>4393</v>
      </c>
      <c r="E596" s="12" t="s">
        <v>6899</v>
      </c>
      <c r="F596" s="12">
        <v>0</v>
      </c>
      <c r="G596" s="12">
        <v>38.224828000000002</v>
      </c>
      <c r="H596" s="12">
        <v>26.864978000000001</v>
      </c>
      <c r="I596" s="12" t="s">
        <v>6972</v>
      </c>
      <c r="J596" s="12">
        <v>45</v>
      </c>
      <c r="K596" s="12" t="s">
        <v>3029</v>
      </c>
      <c r="L596" s="12"/>
      <c r="M596" s="12"/>
      <c r="N596" s="12" t="s">
        <v>4397</v>
      </c>
      <c r="O596" s="12" t="s">
        <v>4398</v>
      </c>
      <c r="P596" s="16">
        <v>4.2</v>
      </c>
      <c r="Q596" s="16"/>
      <c r="R596" s="16"/>
      <c r="S596" s="16" t="s">
        <v>1318</v>
      </c>
      <c r="T596" s="16" t="s">
        <v>7401</v>
      </c>
      <c r="U596" s="16" t="s">
        <v>237</v>
      </c>
      <c r="V596" s="16">
        <v>4.2</v>
      </c>
      <c r="W596" s="16" t="s">
        <v>7401</v>
      </c>
      <c r="X596" s="16" t="s">
        <v>228</v>
      </c>
      <c r="Y596" s="16">
        <v>22.4</v>
      </c>
      <c r="Z596" s="16" t="s">
        <v>7402</v>
      </c>
      <c r="AA596" s="16" t="s">
        <v>221</v>
      </c>
      <c r="AB596" s="16">
        <v>23.1</v>
      </c>
      <c r="AC596" s="16" t="s">
        <v>7403</v>
      </c>
    </row>
    <row r="597" spans="1:29" ht="15" customHeight="1" x14ac:dyDescent="0.25">
      <c r="A597" s="12" t="s">
        <v>882</v>
      </c>
      <c r="B597" s="12" t="s">
        <v>236</v>
      </c>
      <c r="C597" s="12" t="s">
        <v>237</v>
      </c>
      <c r="D597" s="12" t="s">
        <v>4393</v>
      </c>
      <c r="E597" s="12" t="s">
        <v>6899</v>
      </c>
      <c r="F597" s="12">
        <v>0</v>
      </c>
      <c r="G597" s="12">
        <v>38.169316999999999</v>
      </c>
      <c r="H597" s="12">
        <v>26.818000999999999</v>
      </c>
      <c r="I597" s="12" t="s">
        <v>6972</v>
      </c>
      <c r="J597" s="12">
        <v>45</v>
      </c>
      <c r="K597" s="12" t="s">
        <v>3029</v>
      </c>
      <c r="L597" s="12"/>
      <c r="M597" s="12"/>
      <c r="N597" s="12" t="s">
        <v>4397</v>
      </c>
      <c r="O597" s="12" t="s">
        <v>4398</v>
      </c>
      <c r="P597" s="16">
        <v>3.2</v>
      </c>
      <c r="Q597" s="16"/>
      <c r="R597" s="16"/>
      <c r="S597" s="16" t="s">
        <v>1318</v>
      </c>
      <c r="T597" s="16" t="s">
        <v>7404</v>
      </c>
      <c r="U597" s="16" t="s">
        <v>237</v>
      </c>
      <c r="V597" s="16">
        <v>3.2</v>
      </c>
      <c r="W597" s="16" t="s">
        <v>7404</v>
      </c>
      <c r="X597" s="16" t="s">
        <v>221</v>
      </c>
      <c r="Y597" s="16">
        <v>28.7</v>
      </c>
      <c r="Z597" s="16" t="s">
        <v>7405</v>
      </c>
      <c r="AA597" s="16" t="s">
        <v>271</v>
      </c>
      <c r="AB597" s="16">
        <v>29.1</v>
      </c>
      <c r="AC597" s="16" t="s">
        <v>7406</v>
      </c>
    </row>
    <row r="598" spans="1:29" ht="15" customHeight="1" x14ac:dyDescent="0.25">
      <c r="A598" s="12" t="s">
        <v>883</v>
      </c>
      <c r="B598" s="12" t="s">
        <v>236</v>
      </c>
      <c r="C598" s="12" t="s">
        <v>237</v>
      </c>
      <c r="D598" s="12" t="s">
        <v>4393</v>
      </c>
      <c r="E598" s="12" t="s">
        <v>6899</v>
      </c>
      <c r="F598" s="12">
        <v>0</v>
      </c>
      <c r="G598" s="12">
        <v>38.180833</v>
      </c>
      <c r="H598" s="12">
        <v>26.861208000000001</v>
      </c>
      <c r="I598" s="12" t="s">
        <v>6972</v>
      </c>
      <c r="J598" s="12">
        <v>45</v>
      </c>
      <c r="K598" s="12" t="s">
        <v>3029</v>
      </c>
      <c r="L598" s="12"/>
      <c r="M598" s="12"/>
      <c r="N598" s="12" t="s">
        <v>4397</v>
      </c>
      <c r="O598" s="12" t="s">
        <v>4398</v>
      </c>
      <c r="P598" s="16">
        <v>2.8</v>
      </c>
      <c r="Q598" s="16"/>
      <c r="R598" s="16"/>
      <c r="S598" s="16" t="s">
        <v>1318</v>
      </c>
      <c r="T598" s="16" t="s">
        <v>7407</v>
      </c>
      <c r="U598" s="16" t="s">
        <v>237</v>
      </c>
      <c r="V598" s="16">
        <v>2.8</v>
      </c>
      <c r="W598" s="16" t="s">
        <v>7407</v>
      </c>
      <c r="X598" s="16" t="s">
        <v>221</v>
      </c>
      <c r="Y598" s="16">
        <v>24.7</v>
      </c>
      <c r="Z598" s="16" t="s">
        <v>7408</v>
      </c>
      <c r="AA598" s="16" t="s">
        <v>228</v>
      </c>
      <c r="AB598" s="16">
        <v>26.7</v>
      </c>
      <c r="AC598" s="16" t="s">
        <v>7409</v>
      </c>
    </row>
    <row r="599" spans="1:29" ht="15" customHeight="1" x14ac:dyDescent="0.25">
      <c r="A599" s="12" t="s">
        <v>884</v>
      </c>
      <c r="B599" s="12" t="s">
        <v>236</v>
      </c>
      <c r="C599" s="12" t="s">
        <v>237</v>
      </c>
      <c r="D599" s="12" t="s">
        <v>4393</v>
      </c>
      <c r="E599" s="12" t="s">
        <v>6899</v>
      </c>
      <c r="F599" s="12">
        <v>0</v>
      </c>
      <c r="G599" s="12">
        <v>38.217773000000001</v>
      </c>
      <c r="H599" s="12">
        <v>26.857968</v>
      </c>
      <c r="I599" s="12" t="s">
        <v>6972</v>
      </c>
      <c r="J599" s="12">
        <v>45</v>
      </c>
      <c r="K599" s="12" t="s">
        <v>3029</v>
      </c>
      <c r="L599" s="12"/>
      <c r="M599" s="12"/>
      <c r="N599" s="12" t="s">
        <v>4397</v>
      </c>
      <c r="O599" s="12" t="s">
        <v>4398</v>
      </c>
      <c r="P599" s="16">
        <v>3.2</v>
      </c>
      <c r="Q599" s="16"/>
      <c r="R599" s="16"/>
      <c r="S599" s="16" t="s">
        <v>1318</v>
      </c>
      <c r="T599" s="16" t="s">
        <v>7410</v>
      </c>
      <c r="U599" s="16" t="s">
        <v>237</v>
      </c>
      <c r="V599" s="16">
        <v>3.2</v>
      </c>
      <c r="W599" s="16" t="s">
        <v>7410</v>
      </c>
      <c r="X599" s="16" t="s">
        <v>228</v>
      </c>
      <c r="Y599" s="16">
        <v>23.4</v>
      </c>
      <c r="Z599" s="16" t="s">
        <v>7411</v>
      </c>
      <c r="AA599" s="16" t="s">
        <v>221</v>
      </c>
      <c r="AB599" s="16">
        <v>23.9</v>
      </c>
      <c r="AC599" s="16" t="s">
        <v>7412</v>
      </c>
    </row>
    <row r="600" spans="1:29" ht="15" customHeight="1" x14ac:dyDescent="0.25">
      <c r="A600" s="12" t="s">
        <v>885</v>
      </c>
      <c r="B600" s="12" t="s">
        <v>236</v>
      </c>
      <c r="C600" s="12" t="s">
        <v>237</v>
      </c>
      <c r="D600" s="12" t="s">
        <v>4393</v>
      </c>
      <c r="E600" s="12" t="s">
        <v>6899</v>
      </c>
      <c r="F600" s="12">
        <v>0</v>
      </c>
      <c r="G600" s="12">
        <v>38.187092999999997</v>
      </c>
      <c r="H600" s="12">
        <v>26.814677</v>
      </c>
      <c r="I600" s="12" t="s">
        <v>6972</v>
      </c>
      <c r="J600" s="12">
        <v>45</v>
      </c>
      <c r="K600" s="12" t="s">
        <v>3029</v>
      </c>
      <c r="L600" s="12"/>
      <c r="M600" s="12"/>
      <c r="N600" s="12" t="s">
        <v>4397</v>
      </c>
      <c r="O600" s="12" t="s">
        <v>4398</v>
      </c>
      <c r="P600" s="16">
        <v>2</v>
      </c>
      <c r="Q600" s="16"/>
      <c r="R600" s="16"/>
      <c r="S600" s="16" t="s">
        <v>1318</v>
      </c>
      <c r="T600" s="16" t="s">
        <v>7413</v>
      </c>
      <c r="U600" s="16" t="s">
        <v>237</v>
      </c>
      <c r="V600" s="16">
        <v>2</v>
      </c>
      <c r="W600" s="16" t="s">
        <v>7413</v>
      </c>
      <c r="X600" s="16" t="s">
        <v>228</v>
      </c>
      <c r="Y600" s="16">
        <v>28.3</v>
      </c>
      <c r="Z600" s="16" t="s">
        <v>7414</v>
      </c>
      <c r="AA600" s="16" t="s">
        <v>221</v>
      </c>
      <c r="AB600" s="16">
        <v>28.4</v>
      </c>
      <c r="AC600" s="16" t="s">
        <v>7415</v>
      </c>
    </row>
    <row r="601" spans="1:29" ht="15" customHeight="1" x14ac:dyDescent="0.25">
      <c r="A601" s="12" t="s">
        <v>886</v>
      </c>
      <c r="B601" s="12" t="s">
        <v>236</v>
      </c>
      <c r="C601" s="12" t="s">
        <v>237</v>
      </c>
      <c r="D601" s="12" t="s">
        <v>4393</v>
      </c>
      <c r="E601" s="12" t="s">
        <v>6899</v>
      </c>
      <c r="F601" s="12">
        <v>0</v>
      </c>
      <c r="G601" s="12">
        <v>38.214945999999998</v>
      </c>
      <c r="H601" s="12">
        <v>26.847424</v>
      </c>
      <c r="I601" s="12" t="s">
        <v>6972</v>
      </c>
      <c r="J601" s="12">
        <v>45</v>
      </c>
      <c r="K601" s="12" t="s">
        <v>3029</v>
      </c>
      <c r="L601" s="12"/>
      <c r="M601" s="12"/>
      <c r="N601" s="12" t="s">
        <v>4397</v>
      </c>
      <c r="O601" s="12" t="s">
        <v>4398</v>
      </c>
      <c r="P601" s="16">
        <v>2.5</v>
      </c>
      <c r="Q601" s="16"/>
      <c r="R601" s="16"/>
      <c r="S601" s="16" t="s">
        <v>1318</v>
      </c>
      <c r="T601" s="16" t="s">
        <v>7416</v>
      </c>
      <c r="U601" s="16" t="s">
        <v>237</v>
      </c>
      <c r="V601" s="16">
        <v>2.5</v>
      </c>
      <c r="W601" s="16" t="s">
        <v>7416</v>
      </c>
      <c r="X601" s="16" t="s">
        <v>228</v>
      </c>
      <c r="Y601" s="16">
        <v>24.1</v>
      </c>
      <c r="Z601" s="16" t="s">
        <v>7417</v>
      </c>
      <c r="AA601" s="16" t="s">
        <v>221</v>
      </c>
      <c r="AB601" s="16">
        <v>24.8</v>
      </c>
      <c r="AC601" s="16" t="s">
        <v>7418</v>
      </c>
    </row>
    <row r="602" spans="1:29" ht="15" customHeight="1" x14ac:dyDescent="0.25">
      <c r="A602" s="12" t="s">
        <v>887</v>
      </c>
      <c r="B602" s="12" t="s">
        <v>236</v>
      </c>
      <c r="C602" s="12" t="s">
        <v>237</v>
      </c>
      <c r="D602" s="12" t="s">
        <v>4393</v>
      </c>
      <c r="E602" s="12" t="s">
        <v>6899</v>
      </c>
      <c r="F602" s="12">
        <v>0</v>
      </c>
      <c r="G602" s="12">
        <v>38.201622</v>
      </c>
      <c r="H602" s="12">
        <v>26.864446000000001</v>
      </c>
      <c r="I602" s="12" t="s">
        <v>6972</v>
      </c>
      <c r="J602" s="12">
        <v>45</v>
      </c>
      <c r="K602" s="12" t="s">
        <v>3029</v>
      </c>
      <c r="L602" s="12"/>
      <c r="M602" s="12"/>
      <c r="N602" s="12" t="s">
        <v>4397</v>
      </c>
      <c r="O602" s="12" t="s">
        <v>4398</v>
      </c>
      <c r="P602" s="16">
        <v>2.7</v>
      </c>
      <c r="Q602" s="16"/>
      <c r="R602" s="16"/>
      <c r="S602" s="16" t="s">
        <v>1318</v>
      </c>
      <c r="T602" s="16" t="s">
        <v>7419</v>
      </c>
      <c r="U602" s="16" t="s">
        <v>237</v>
      </c>
      <c r="V602" s="16">
        <v>2.7</v>
      </c>
      <c r="W602" s="16" t="s">
        <v>7419</v>
      </c>
      <c r="X602" s="16" t="s">
        <v>221</v>
      </c>
      <c r="Y602" s="16">
        <v>23.7</v>
      </c>
      <c r="Z602" s="16" t="s">
        <v>7420</v>
      </c>
      <c r="AA602" s="16" t="s">
        <v>228</v>
      </c>
      <c r="AB602" s="16">
        <v>24.6</v>
      </c>
      <c r="AC602" s="16" t="s">
        <v>7421</v>
      </c>
    </row>
    <row r="603" spans="1:29" ht="15" customHeight="1" x14ac:dyDescent="0.25">
      <c r="A603" s="12" t="s">
        <v>888</v>
      </c>
      <c r="B603" s="12" t="s">
        <v>236</v>
      </c>
      <c r="C603" s="12" t="s">
        <v>237</v>
      </c>
      <c r="D603" s="12" t="s">
        <v>4393</v>
      </c>
      <c r="E603" s="12" t="s">
        <v>6899</v>
      </c>
      <c r="F603" s="12">
        <v>0</v>
      </c>
      <c r="G603" s="12">
        <v>38.204160000000002</v>
      </c>
      <c r="H603" s="12">
        <v>26.805681</v>
      </c>
      <c r="I603" s="12" t="s">
        <v>6972</v>
      </c>
      <c r="J603" s="12">
        <v>45</v>
      </c>
      <c r="K603" s="12" t="s">
        <v>3029</v>
      </c>
      <c r="L603" s="12"/>
      <c r="M603" s="12"/>
      <c r="N603" s="12" t="s">
        <v>4397</v>
      </c>
      <c r="O603" s="12" t="s">
        <v>4398</v>
      </c>
      <c r="P603" s="16">
        <v>2.8</v>
      </c>
      <c r="Q603" s="16"/>
      <c r="R603" s="16"/>
      <c r="S603" s="16" t="s">
        <v>1318</v>
      </c>
      <c r="T603" s="16" t="s">
        <v>7422</v>
      </c>
      <c r="U603" s="16" t="s">
        <v>237</v>
      </c>
      <c r="V603" s="16">
        <v>2.8</v>
      </c>
      <c r="W603" s="16" t="s">
        <v>7422</v>
      </c>
      <c r="X603" s="16" t="s">
        <v>228</v>
      </c>
      <c r="Y603" s="16">
        <v>27.3</v>
      </c>
      <c r="Z603" s="16" t="s">
        <v>7423</v>
      </c>
      <c r="AA603" s="16" t="s">
        <v>221</v>
      </c>
      <c r="AB603" s="16">
        <v>28.6</v>
      </c>
      <c r="AC603" s="16" t="s">
        <v>7424</v>
      </c>
    </row>
    <row r="604" spans="1:29" ht="15" customHeight="1" x14ac:dyDescent="0.25">
      <c r="A604" s="12" t="s">
        <v>889</v>
      </c>
      <c r="B604" s="12" t="s">
        <v>236</v>
      </c>
      <c r="C604" s="12" t="s">
        <v>237</v>
      </c>
      <c r="D604" s="12" t="s">
        <v>4393</v>
      </c>
      <c r="E604" s="12" t="s">
        <v>6899</v>
      </c>
      <c r="F604" s="12">
        <v>0</v>
      </c>
      <c r="G604" s="12">
        <v>38.213946999999997</v>
      </c>
      <c r="H604" s="12">
        <v>26.823174999999999</v>
      </c>
      <c r="I604" s="12" t="s">
        <v>6972</v>
      </c>
      <c r="J604" s="12">
        <v>45</v>
      </c>
      <c r="K604" s="12" t="s">
        <v>3029</v>
      </c>
      <c r="L604" s="12"/>
      <c r="M604" s="12"/>
      <c r="N604" s="12" t="s">
        <v>4397</v>
      </c>
      <c r="O604" s="12" t="s">
        <v>4398</v>
      </c>
      <c r="P604" s="16">
        <v>2.4</v>
      </c>
      <c r="Q604" s="16"/>
      <c r="R604" s="16"/>
      <c r="S604" s="16" t="s">
        <v>1318</v>
      </c>
      <c r="T604" s="16" t="s">
        <v>7425</v>
      </c>
      <c r="U604" s="16" t="s">
        <v>237</v>
      </c>
      <c r="V604" s="16">
        <v>2.4</v>
      </c>
      <c r="W604" s="16" t="s">
        <v>7425</v>
      </c>
      <c r="X604" s="16" t="s">
        <v>228</v>
      </c>
      <c r="Y604" s="16">
        <v>25.5</v>
      </c>
      <c r="Z604" s="16" t="s">
        <v>7426</v>
      </c>
      <c r="AA604" s="16" t="s">
        <v>221</v>
      </c>
      <c r="AB604" s="16">
        <v>26.9</v>
      </c>
      <c r="AC604" s="16" t="s">
        <v>7427</v>
      </c>
    </row>
    <row r="605" spans="1:29" ht="15" customHeight="1" x14ac:dyDescent="0.25">
      <c r="A605" s="12" t="s">
        <v>890</v>
      </c>
      <c r="B605" s="12" t="s">
        <v>236</v>
      </c>
      <c r="C605" s="12" t="s">
        <v>237</v>
      </c>
      <c r="D605" s="12" t="s">
        <v>4393</v>
      </c>
      <c r="E605" s="12" t="s">
        <v>6899</v>
      </c>
      <c r="F605" s="12">
        <v>0</v>
      </c>
      <c r="G605" s="12">
        <v>38.204723999999999</v>
      </c>
      <c r="H605" s="12">
        <v>26.861547999999999</v>
      </c>
      <c r="I605" s="12" t="s">
        <v>6972</v>
      </c>
      <c r="J605" s="12">
        <v>45</v>
      </c>
      <c r="K605" s="12" t="s">
        <v>3029</v>
      </c>
      <c r="L605" s="12"/>
      <c r="M605" s="12"/>
      <c r="N605" s="12" t="s">
        <v>4397</v>
      </c>
      <c r="O605" s="12" t="s">
        <v>4398</v>
      </c>
      <c r="P605" s="16">
        <v>2.5</v>
      </c>
      <c r="Q605" s="16"/>
      <c r="R605" s="16"/>
      <c r="S605" s="16" t="s">
        <v>1318</v>
      </c>
      <c r="T605" s="16" t="s">
        <v>7428</v>
      </c>
      <c r="U605" s="16" t="s">
        <v>237</v>
      </c>
      <c r="V605" s="16">
        <v>2.5</v>
      </c>
      <c r="W605" s="16" t="s">
        <v>7428</v>
      </c>
      <c r="X605" s="16" t="s">
        <v>221</v>
      </c>
      <c r="Y605" s="16">
        <v>23.9</v>
      </c>
      <c r="Z605" s="16" t="s">
        <v>7429</v>
      </c>
      <c r="AA605" s="16" t="s">
        <v>228</v>
      </c>
      <c r="AB605" s="16">
        <v>24.4</v>
      </c>
      <c r="AC605" s="16" t="s">
        <v>7430</v>
      </c>
    </row>
    <row r="606" spans="1:29" ht="15" customHeight="1" x14ac:dyDescent="0.25">
      <c r="A606" s="12" t="s">
        <v>891</v>
      </c>
      <c r="B606" s="12" t="s">
        <v>236</v>
      </c>
      <c r="C606" s="12" t="s">
        <v>237</v>
      </c>
      <c r="D606" s="12" t="s">
        <v>4393</v>
      </c>
      <c r="E606" s="12" t="s">
        <v>6899</v>
      </c>
      <c r="F606" s="12">
        <v>0</v>
      </c>
      <c r="G606" s="12">
        <v>38.172978000000001</v>
      </c>
      <c r="H606" s="12">
        <v>26.812138000000001</v>
      </c>
      <c r="I606" s="12" t="s">
        <v>6972</v>
      </c>
      <c r="J606" s="12">
        <v>45</v>
      </c>
      <c r="K606" s="12" t="s">
        <v>3029</v>
      </c>
      <c r="L606" s="12"/>
      <c r="M606" s="12"/>
      <c r="N606" s="12" t="s">
        <v>4397</v>
      </c>
      <c r="O606" s="12" t="s">
        <v>4398</v>
      </c>
      <c r="P606" s="16">
        <v>3.2</v>
      </c>
      <c r="Q606" s="16"/>
      <c r="R606" s="16"/>
      <c r="S606" s="16" t="s">
        <v>1318</v>
      </c>
      <c r="T606" s="16" t="s">
        <v>7431</v>
      </c>
      <c r="U606" s="16" t="s">
        <v>237</v>
      </c>
      <c r="V606" s="16">
        <v>3.2</v>
      </c>
      <c r="W606" s="16" t="s">
        <v>7431</v>
      </c>
      <c r="X606" s="16" t="s">
        <v>221</v>
      </c>
      <c r="Y606" s="16">
        <v>29.1</v>
      </c>
      <c r="Z606" s="16" t="s">
        <v>7432</v>
      </c>
      <c r="AA606" s="16" t="s">
        <v>228</v>
      </c>
      <c r="AB606" s="16">
        <v>29.7</v>
      </c>
      <c r="AC606" s="16" t="s">
        <v>7433</v>
      </c>
    </row>
    <row r="607" spans="1:29" ht="15" customHeight="1" x14ac:dyDescent="0.25">
      <c r="A607" s="12" t="s">
        <v>892</v>
      </c>
      <c r="B607" s="12" t="s">
        <v>236</v>
      </c>
      <c r="C607" s="12" t="s">
        <v>237</v>
      </c>
      <c r="D607" s="12" t="s">
        <v>4393</v>
      </c>
      <c r="E607" s="12" t="s">
        <v>6899</v>
      </c>
      <c r="F607" s="12">
        <v>0</v>
      </c>
      <c r="G607" s="12">
        <v>38.171343</v>
      </c>
      <c r="H607" s="12">
        <v>26.838405000000002</v>
      </c>
      <c r="I607" s="12" t="s">
        <v>6972</v>
      </c>
      <c r="J607" s="12">
        <v>45</v>
      </c>
      <c r="K607" s="12" t="s">
        <v>3029</v>
      </c>
      <c r="L607" s="12"/>
      <c r="M607" s="12"/>
      <c r="N607" s="12" t="s">
        <v>4397</v>
      </c>
      <c r="O607" s="12" t="s">
        <v>4398</v>
      </c>
      <c r="P607" s="16">
        <v>2.6</v>
      </c>
      <c r="Q607" s="16"/>
      <c r="R607" s="16"/>
      <c r="S607" s="16" t="s">
        <v>1318</v>
      </c>
      <c r="T607" s="16" t="s">
        <v>7434</v>
      </c>
      <c r="U607" s="16" t="s">
        <v>237</v>
      </c>
      <c r="V607" s="16">
        <v>2.6</v>
      </c>
      <c r="W607" s="16" t="s">
        <v>7434</v>
      </c>
      <c r="X607" s="16" t="s">
        <v>221</v>
      </c>
      <c r="Y607" s="16">
        <v>27</v>
      </c>
      <c r="Z607" s="16" t="s">
        <v>7435</v>
      </c>
      <c r="AA607" s="16" t="s">
        <v>271</v>
      </c>
      <c r="AB607" s="16">
        <v>27.8</v>
      </c>
      <c r="AC607" s="16" t="s">
        <v>7436</v>
      </c>
    </row>
    <row r="608" spans="1:29" ht="15" customHeight="1" x14ac:dyDescent="0.25">
      <c r="A608" s="12" t="s">
        <v>893</v>
      </c>
      <c r="B608" s="12" t="s">
        <v>236</v>
      </c>
      <c r="C608" s="12" t="s">
        <v>237</v>
      </c>
      <c r="D608" s="12" t="s">
        <v>4393</v>
      </c>
      <c r="E608" s="12" t="s">
        <v>6899</v>
      </c>
      <c r="F608" s="12">
        <v>0</v>
      </c>
      <c r="G608" s="12">
        <v>38.181261999999997</v>
      </c>
      <c r="H608" s="12">
        <v>26.841501999999998</v>
      </c>
      <c r="I608" s="12" t="s">
        <v>6972</v>
      </c>
      <c r="J608" s="12">
        <v>45</v>
      </c>
      <c r="K608" s="12" t="s">
        <v>3029</v>
      </c>
      <c r="L608" s="12"/>
      <c r="M608" s="12"/>
      <c r="N608" s="12" t="s">
        <v>4397</v>
      </c>
      <c r="O608" s="12" t="s">
        <v>4398</v>
      </c>
      <c r="P608" s="16">
        <v>1.6</v>
      </c>
      <c r="Q608" s="16"/>
      <c r="R608" s="16"/>
      <c r="S608" s="16" t="s">
        <v>1318</v>
      </c>
      <c r="T608" s="16" t="s">
        <v>7437</v>
      </c>
      <c r="U608" s="16" t="s">
        <v>237</v>
      </c>
      <c r="V608" s="16">
        <v>1.6</v>
      </c>
      <c r="W608" s="16" t="s">
        <v>7437</v>
      </c>
      <c r="X608" s="16" t="s">
        <v>221</v>
      </c>
      <c r="Y608" s="16">
        <v>26.3</v>
      </c>
      <c r="Z608" s="16" t="s">
        <v>7438</v>
      </c>
      <c r="AA608" s="16" t="s">
        <v>228</v>
      </c>
      <c r="AB608" s="16">
        <v>27.6</v>
      </c>
      <c r="AC608" s="16" t="s">
        <v>7439</v>
      </c>
    </row>
    <row r="609" spans="1:29" ht="15" customHeight="1" x14ac:dyDescent="0.25">
      <c r="A609" s="12" t="s">
        <v>894</v>
      </c>
      <c r="B609" s="12" t="s">
        <v>236</v>
      </c>
      <c r="C609" s="12" t="s">
        <v>237</v>
      </c>
      <c r="D609" s="12" t="s">
        <v>4393</v>
      </c>
      <c r="E609" s="12" t="s">
        <v>6899</v>
      </c>
      <c r="F609" s="12">
        <v>0</v>
      </c>
      <c r="G609" s="12">
        <v>38.207977999999997</v>
      </c>
      <c r="H609" s="12">
        <v>26.817428</v>
      </c>
      <c r="I609" s="12" t="s">
        <v>6972</v>
      </c>
      <c r="J609" s="12">
        <v>45</v>
      </c>
      <c r="K609" s="12" t="s">
        <v>3029</v>
      </c>
      <c r="L609" s="12"/>
      <c r="M609" s="12"/>
      <c r="N609" s="12" t="s">
        <v>4397</v>
      </c>
      <c r="O609" s="12" t="s">
        <v>4398</v>
      </c>
      <c r="P609" s="16">
        <v>2.1</v>
      </c>
      <c r="Q609" s="16"/>
      <c r="R609" s="16"/>
      <c r="S609" s="16" t="s">
        <v>1318</v>
      </c>
      <c r="T609" s="16" t="s">
        <v>7440</v>
      </c>
      <c r="U609" s="16" t="s">
        <v>237</v>
      </c>
      <c r="V609" s="16">
        <v>2.1</v>
      </c>
      <c r="W609" s="16" t="s">
        <v>7440</v>
      </c>
      <c r="X609" s="16" t="s">
        <v>228</v>
      </c>
      <c r="Y609" s="16">
        <v>26.3</v>
      </c>
      <c r="Z609" s="16" t="s">
        <v>7441</v>
      </c>
      <c r="AA609" s="16" t="s">
        <v>221</v>
      </c>
      <c r="AB609" s="16">
        <v>27.5</v>
      </c>
      <c r="AC609" s="16" t="s">
        <v>7442</v>
      </c>
    </row>
    <row r="610" spans="1:29" ht="15" customHeight="1" x14ac:dyDescent="0.25">
      <c r="A610" s="12" t="s">
        <v>895</v>
      </c>
      <c r="B610" s="12" t="s">
        <v>236</v>
      </c>
      <c r="C610" s="12" t="s">
        <v>237</v>
      </c>
      <c r="D610" s="12" t="s">
        <v>4393</v>
      </c>
      <c r="E610" s="12" t="s">
        <v>6899</v>
      </c>
      <c r="F610" s="12">
        <v>0</v>
      </c>
      <c r="G610" s="12">
        <v>38.202975000000002</v>
      </c>
      <c r="H610" s="12">
        <v>26.821051000000001</v>
      </c>
      <c r="I610" s="12" t="s">
        <v>6972</v>
      </c>
      <c r="J610" s="12">
        <v>45</v>
      </c>
      <c r="K610" s="12" t="s">
        <v>3029</v>
      </c>
      <c r="L610" s="12"/>
      <c r="M610" s="12"/>
      <c r="N610" s="12" t="s">
        <v>4397</v>
      </c>
      <c r="O610" s="12" t="s">
        <v>4398</v>
      </c>
      <c r="P610" s="16">
        <v>1.5</v>
      </c>
      <c r="Q610" s="16"/>
      <c r="R610" s="16"/>
      <c r="S610" s="16" t="s">
        <v>1318</v>
      </c>
      <c r="T610" s="16" t="s">
        <v>7443</v>
      </c>
      <c r="U610" s="16" t="s">
        <v>237</v>
      </c>
      <c r="V610" s="16">
        <v>1.5</v>
      </c>
      <c r="W610" s="16" t="s">
        <v>7443</v>
      </c>
      <c r="X610" s="16" t="s">
        <v>228</v>
      </c>
      <c r="Y610" s="16">
        <v>26.6</v>
      </c>
      <c r="Z610" s="16" t="s">
        <v>7444</v>
      </c>
      <c r="AA610" s="16" t="s">
        <v>221</v>
      </c>
      <c r="AB610" s="16">
        <v>27.4</v>
      </c>
      <c r="AC610" s="16" t="s">
        <v>7445</v>
      </c>
    </row>
    <row r="611" spans="1:29" ht="15" customHeight="1" x14ac:dyDescent="0.25">
      <c r="A611" s="12" t="s">
        <v>896</v>
      </c>
      <c r="B611" s="12" t="s">
        <v>236</v>
      </c>
      <c r="C611" s="12" t="s">
        <v>237</v>
      </c>
      <c r="D611" s="12" t="s">
        <v>4393</v>
      </c>
      <c r="E611" s="12" t="s">
        <v>6899</v>
      </c>
      <c r="F611" s="12">
        <v>0</v>
      </c>
      <c r="G611" s="12">
        <v>38.194232999999997</v>
      </c>
      <c r="H611" s="12">
        <v>26.859532000000002</v>
      </c>
      <c r="I611" s="12" t="s">
        <v>6972</v>
      </c>
      <c r="J611" s="12">
        <v>45</v>
      </c>
      <c r="K611" s="12" t="s">
        <v>3029</v>
      </c>
      <c r="L611" s="12"/>
      <c r="M611" s="12"/>
      <c r="N611" s="12" t="s">
        <v>4397</v>
      </c>
      <c r="O611" s="12" t="s">
        <v>4398</v>
      </c>
      <c r="P611" s="16">
        <v>2.1</v>
      </c>
      <c r="Q611" s="16"/>
      <c r="R611" s="16"/>
      <c r="S611" s="16" t="s">
        <v>1318</v>
      </c>
      <c r="T611" s="16" t="s">
        <v>7446</v>
      </c>
      <c r="U611" s="16" t="s">
        <v>237</v>
      </c>
      <c r="V611" s="16">
        <v>2.1</v>
      </c>
      <c r="W611" s="16" t="s">
        <v>7446</v>
      </c>
      <c r="X611" s="16" t="s">
        <v>221</v>
      </c>
      <c r="Y611" s="16">
        <v>24.4</v>
      </c>
      <c r="Z611" s="16" t="s">
        <v>7447</v>
      </c>
      <c r="AA611" s="16" t="s">
        <v>228</v>
      </c>
      <c r="AB611" s="16">
        <v>25.5</v>
      </c>
      <c r="AC611" s="16" t="s">
        <v>7448</v>
      </c>
    </row>
    <row r="612" spans="1:29" ht="15" customHeight="1" x14ac:dyDescent="0.25">
      <c r="A612" s="12" t="s">
        <v>897</v>
      </c>
      <c r="B612" s="12" t="s">
        <v>236</v>
      </c>
      <c r="C612" s="12" t="s">
        <v>237</v>
      </c>
      <c r="D612" s="12" t="s">
        <v>4393</v>
      </c>
      <c r="E612" s="12" t="s">
        <v>6899</v>
      </c>
      <c r="F612" s="12">
        <v>0</v>
      </c>
      <c r="G612" s="12">
        <v>38.215687000000003</v>
      </c>
      <c r="H612" s="12">
        <v>26.810749999999999</v>
      </c>
      <c r="I612" s="12" t="s">
        <v>6972</v>
      </c>
      <c r="J612" s="12">
        <v>45</v>
      </c>
      <c r="K612" s="12" t="s">
        <v>3029</v>
      </c>
      <c r="L612" s="12"/>
      <c r="M612" s="12"/>
      <c r="N612" s="12" t="s">
        <v>4397</v>
      </c>
      <c r="O612" s="12" t="s">
        <v>4398</v>
      </c>
      <c r="P612" s="16">
        <v>3.1</v>
      </c>
      <c r="Q612" s="16"/>
      <c r="R612" s="16"/>
      <c r="S612" s="16" t="s">
        <v>1318</v>
      </c>
      <c r="T612" s="16" t="s">
        <v>7449</v>
      </c>
      <c r="U612" s="16" t="s">
        <v>237</v>
      </c>
      <c r="V612" s="16">
        <v>3.1</v>
      </c>
      <c r="W612" s="16" t="s">
        <v>7449</v>
      </c>
      <c r="X612" s="16" t="s">
        <v>228</v>
      </c>
      <c r="Y612" s="16">
        <v>26</v>
      </c>
      <c r="Z612" s="16" t="s">
        <v>7450</v>
      </c>
      <c r="AA612" s="16" t="s">
        <v>221</v>
      </c>
      <c r="AB612" s="16">
        <v>27.9</v>
      </c>
      <c r="AC612" s="16" t="s">
        <v>7451</v>
      </c>
    </row>
    <row r="613" spans="1:29" ht="15" customHeight="1" x14ac:dyDescent="0.25">
      <c r="A613" s="12" t="s">
        <v>567</v>
      </c>
      <c r="B613" s="12" t="s">
        <v>213</v>
      </c>
      <c r="C613" s="12" t="s">
        <v>214</v>
      </c>
      <c r="D613" s="12" t="s">
        <v>4393</v>
      </c>
      <c r="E613" s="12" t="s">
        <v>5401</v>
      </c>
      <c r="F613" s="12">
        <v>0</v>
      </c>
      <c r="G613" s="12">
        <v>38.47</v>
      </c>
      <c r="H613" s="12">
        <v>27.100486</v>
      </c>
      <c r="I613" s="12" t="s">
        <v>6972</v>
      </c>
      <c r="J613" s="12">
        <v>45</v>
      </c>
      <c r="K613" s="12" t="s">
        <v>3029</v>
      </c>
      <c r="L613" s="12"/>
      <c r="M613" s="12"/>
      <c r="N613" s="12" t="s">
        <v>4397</v>
      </c>
      <c r="O613" s="12" t="s">
        <v>4398</v>
      </c>
      <c r="P613" s="16">
        <v>1.3</v>
      </c>
      <c r="Q613" s="16"/>
      <c r="R613" s="16"/>
      <c r="S613" s="16" t="s">
        <v>1294</v>
      </c>
      <c r="T613" s="16" t="s">
        <v>7452</v>
      </c>
      <c r="U613" s="16" t="s">
        <v>166</v>
      </c>
      <c r="V613" s="16">
        <v>0.7</v>
      </c>
      <c r="W613" s="16" t="s">
        <v>7453</v>
      </c>
      <c r="X613" s="16" t="s">
        <v>211</v>
      </c>
      <c r="Y613" s="16">
        <v>1.1000000000000001</v>
      </c>
      <c r="Z613" s="16" t="s">
        <v>7454</v>
      </c>
      <c r="AA613" s="16" t="s">
        <v>214</v>
      </c>
      <c r="AB613" s="16">
        <v>1.3</v>
      </c>
      <c r="AC613" s="16" t="s">
        <v>7452</v>
      </c>
    </row>
    <row r="614" spans="1:29" ht="15" customHeight="1" x14ac:dyDescent="0.25">
      <c r="A614" s="12" t="s">
        <v>635</v>
      </c>
      <c r="B614" s="12" t="s">
        <v>230</v>
      </c>
      <c r="C614" s="12" t="s">
        <v>231</v>
      </c>
      <c r="D614" s="12" t="s">
        <v>4393</v>
      </c>
      <c r="E614" s="12" t="s">
        <v>5713</v>
      </c>
      <c r="F614" s="12">
        <v>0</v>
      </c>
      <c r="G614" s="12">
        <v>38.435090000000002</v>
      </c>
      <c r="H614" s="12">
        <v>27.211100999999999</v>
      </c>
      <c r="I614" s="12" t="s">
        <v>6972</v>
      </c>
      <c r="J614" s="12">
        <v>45</v>
      </c>
      <c r="K614" s="12" t="s">
        <v>3029</v>
      </c>
      <c r="L614" s="12"/>
      <c r="M614" s="12"/>
      <c r="N614" s="12" t="s">
        <v>4397</v>
      </c>
      <c r="O614" s="12" t="s">
        <v>4398</v>
      </c>
      <c r="P614" s="16">
        <v>3.6</v>
      </c>
      <c r="Q614" s="16"/>
      <c r="R614" s="16"/>
      <c r="S614" s="16" t="s">
        <v>1294</v>
      </c>
      <c r="T614" s="16" t="s">
        <v>7455</v>
      </c>
      <c r="U614" s="16" t="s">
        <v>258</v>
      </c>
      <c r="V614" s="16">
        <v>0.4</v>
      </c>
      <c r="W614" s="16" t="s">
        <v>7456</v>
      </c>
      <c r="X614" s="16" t="s">
        <v>263</v>
      </c>
      <c r="Y614" s="16">
        <v>1.4</v>
      </c>
      <c r="Z614" s="16" t="s">
        <v>7457</v>
      </c>
      <c r="AA614" s="16" t="s">
        <v>231</v>
      </c>
      <c r="AB614" s="16">
        <v>3.6</v>
      </c>
      <c r="AC614" s="16" t="s">
        <v>7455</v>
      </c>
    </row>
    <row r="615" spans="1:29" ht="15" customHeight="1" x14ac:dyDescent="0.25">
      <c r="A615" s="12" t="s">
        <v>7458</v>
      </c>
      <c r="B615" s="12" t="s">
        <v>248</v>
      </c>
      <c r="C615" s="12" t="s">
        <v>249</v>
      </c>
      <c r="D615" s="12" t="s">
        <v>4393</v>
      </c>
      <c r="E615" s="12" t="s">
        <v>4552</v>
      </c>
      <c r="F615" s="12">
        <v>0</v>
      </c>
      <c r="G615" s="12">
        <v>38.159883999999998</v>
      </c>
      <c r="H615" s="12">
        <v>27.338909999999998</v>
      </c>
      <c r="I615" s="12" t="s">
        <v>6972</v>
      </c>
      <c r="J615" s="12">
        <v>45</v>
      </c>
      <c r="K615" s="12" t="s">
        <v>3029</v>
      </c>
      <c r="L615" s="12"/>
      <c r="M615" s="12"/>
      <c r="N615" s="12" t="s">
        <v>4397</v>
      </c>
      <c r="O615" s="12" t="s">
        <v>4398</v>
      </c>
      <c r="P615" s="16">
        <v>1.5</v>
      </c>
      <c r="Q615" s="16"/>
      <c r="R615" s="16"/>
      <c r="S615" s="16" t="s">
        <v>1318</v>
      </c>
      <c r="T615" s="16" t="s">
        <v>7459</v>
      </c>
      <c r="U615" s="16" t="s">
        <v>249</v>
      </c>
      <c r="V615" s="16">
        <v>1.5</v>
      </c>
      <c r="W615" s="16" t="s">
        <v>7459</v>
      </c>
      <c r="X615" s="16" t="s">
        <v>252</v>
      </c>
      <c r="Y615" s="16">
        <v>1.6</v>
      </c>
      <c r="Z615" s="16" t="s">
        <v>7460</v>
      </c>
      <c r="AA615" s="16" t="s">
        <v>243</v>
      </c>
      <c r="AB615" s="16">
        <v>1.6</v>
      </c>
      <c r="AC615" s="16" t="s">
        <v>7461</v>
      </c>
    </row>
    <row r="616" spans="1:29" ht="15" customHeight="1" x14ac:dyDescent="0.25">
      <c r="A616" s="12" t="s">
        <v>344</v>
      </c>
      <c r="B616" s="12" t="s">
        <v>248</v>
      </c>
      <c r="C616" s="12" t="s">
        <v>249</v>
      </c>
      <c r="D616" s="12" t="s">
        <v>4393</v>
      </c>
      <c r="E616" s="12" t="s">
        <v>4552</v>
      </c>
      <c r="F616" s="12">
        <v>0</v>
      </c>
      <c r="G616" s="12">
        <v>38.166131</v>
      </c>
      <c r="H616" s="12">
        <v>27.356293999999998</v>
      </c>
      <c r="I616" s="12" t="s">
        <v>6972</v>
      </c>
      <c r="J616" s="12">
        <v>45</v>
      </c>
      <c r="K616" s="12" t="s">
        <v>3029</v>
      </c>
      <c r="L616" s="12"/>
      <c r="M616" s="12"/>
      <c r="N616" s="12" t="s">
        <v>4397</v>
      </c>
      <c r="O616" s="12" t="s">
        <v>4398</v>
      </c>
      <c r="P616" s="16">
        <v>1.6</v>
      </c>
      <c r="Q616" s="16"/>
      <c r="R616" s="16"/>
      <c r="S616" s="16" t="s">
        <v>1294</v>
      </c>
      <c r="T616" s="16" t="s">
        <v>7462</v>
      </c>
      <c r="U616" s="16" t="s">
        <v>243</v>
      </c>
      <c r="V616" s="16">
        <v>0.2</v>
      </c>
      <c r="W616" s="16" t="s">
        <v>7463</v>
      </c>
      <c r="X616" s="16" t="s">
        <v>252</v>
      </c>
      <c r="Y616" s="16">
        <v>0.8</v>
      </c>
      <c r="Z616" s="16" t="s">
        <v>7464</v>
      </c>
      <c r="AA616" s="16" t="s">
        <v>240</v>
      </c>
      <c r="AB616" s="16">
        <v>1.3</v>
      </c>
      <c r="AC616" s="16" t="s">
        <v>7465</v>
      </c>
    </row>
    <row r="617" spans="1:29" ht="15" customHeight="1" x14ac:dyDescent="0.25">
      <c r="A617" s="12" t="s">
        <v>633</v>
      </c>
      <c r="B617" s="12" t="s">
        <v>257</v>
      </c>
      <c r="C617" s="12" t="s">
        <v>258</v>
      </c>
      <c r="D617" s="12" t="s">
        <v>4393</v>
      </c>
      <c r="E617" s="12" t="s">
        <v>7466</v>
      </c>
      <c r="F617" s="12">
        <v>0</v>
      </c>
      <c r="G617" s="12">
        <v>38.446005</v>
      </c>
      <c r="H617" s="12">
        <v>27.216806999999999</v>
      </c>
      <c r="I617" s="12" t="s">
        <v>6972</v>
      </c>
      <c r="J617" s="12">
        <v>45</v>
      </c>
      <c r="K617" s="12" t="s">
        <v>3029</v>
      </c>
      <c r="L617" s="12"/>
      <c r="M617" s="12"/>
      <c r="N617" s="12" t="s">
        <v>4397</v>
      </c>
      <c r="O617" s="12" t="s">
        <v>4398</v>
      </c>
      <c r="P617" s="16">
        <v>1.4</v>
      </c>
      <c r="Q617" s="16"/>
      <c r="R617" s="16"/>
      <c r="S617" s="16" t="s">
        <v>1318</v>
      </c>
      <c r="T617" s="16" t="s">
        <v>7467</v>
      </c>
      <c r="U617" s="16" t="s">
        <v>258</v>
      </c>
      <c r="V617" s="16">
        <v>1.4</v>
      </c>
      <c r="W617" s="16" t="s">
        <v>7467</v>
      </c>
      <c r="X617" s="16" t="s">
        <v>263</v>
      </c>
      <c r="Y617" s="16">
        <v>2</v>
      </c>
      <c r="Z617" s="16" t="s">
        <v>7468</v>
      </c>
      <c r="AA617" s="16" t="s">
        <v>231</v>
      </c>
      <c r="AB617" s="16">
        <v>2.8</v>
      </c>
      <c r="AC617" s="16" t="s">
        <v>7469</v>
      </c>
    </row>
    <row r="618" spans="1:29" ht="1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spans="1:29" ht="1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spans="1:29" ht="1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spans="1:29" ht="1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spans="1:29" ht="1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spans="1:29" ht="1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spans="1:29" ht="1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spans="1:29" ht="1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spans="1:29" ht="1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spans="1:29" ht="1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spans="1:29" ht="1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spans="1:29" ht="1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spans="1:29" ht="1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spans="1:29" ht="1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spans="1:29" ht="1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spans="1:29" ht="1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spans="1:29" ht="1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spans="1:29" ht="1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spans="1:29" ht="1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spans="1:29" ht="1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</sheetData>
  <dataValidations count="3">
    <dataValidation type="list" sqref="J2:J581" xr:uid="{00000000-0002-0000-3100-000000000000}">
      <formula1>"Toplu Taşıma,Özel Araç,Servis,Yürüyüş/Bisiklet"</formula1>
      <formula2>0</formula2>
    </dataValidation>
    <dataValidation type="list" sqref="L2:L581" xr:uid="{00000000-0002-0000-3100-000001000000}">
      <formula1>"Evet,Hayır,Değerlendirilebilir"</formula1>
      <formula2>0</formula2>
    </dataValidation>
    <dataValidation type="list" sqref="O2:O581" xr:uid="{00000000-0002-0000-3100-000002000000}">
      <formula1>"Gerçek,Dummy - değiştiriniz"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617"/>
  <sheetViews>
    <sheetView zoomScaleNormal="100" workbookViewId="0"/>
  </sheetViews>
  <sheetFormatPr defaultColWidth="8.7109375" defaultRowHeight="15" customHeight="1" x14ac:dyDescent="0.25"/>
  <cols>
    <col min="1" max="1" width="22" customWidth="1"/>
    <col min="2" max="2" width="16" customWidth="1"/>
    <col min="3" max="3" width="14" customWidth="1"/>
    <col min="4" max="4" width="32" customWidth="1"/>
    <col min="5" max="5" width="16" customWidth="1"/>
    <col min="6" max="6" width="20" customWidth="1"/>
    <col min="7" max="7" width="14" customWidth="1"/>
    <col min="8" max="8" width="32" customWidth="1"/>
    <col min="9" max="9" width="20" customWidth="1"/>
    <col min="10" max="10" width="14" customWidth="1"/>
    <col min="11" max="11" width="32" customWidth="1"/>
    <col min="12" max="12" width="20" customWidth="1"/>
    <col min="13" max="13" width="14" customWidth="1"/>
    <col min="14" max="14" width="40" customWidth="1"/>
  </cols>
  <sheetData>
    <row r="1" spans="1:15" ht="15" customHeight="1" x14ac:dyDescent="0.25">
      <c r="A1" s="39" t="s">
        <v>291</v>
      </c>
      <c r="B1" s="39" t="s">
        <v>4368</v>
      </c>
      <c r="C1" s="39" t="s">
        <v>4379</v>
      </c>
      <c r="D1" s="39" t="s">
        <v>4383</v>
      </c>
      <c r="E1" s="39" t="s">
        <v>4382</v>
      </c>
      <c r="F1" s="39" t="s">
        <v>4384</v>
      </c>
      <c r="G1" s="39" t="s">
        <v>4385</v>
      </c>
      <c r="H1" s="39" t="s">
        <v>4386</v>
      </c>
      <c r="I1" s="39" t="s">
        <v>4387</v>
      </c>
      <c r="J1" s="39" t="s">
        <v>4388</v>
      </c>
      <c r="K1" s="39" t="s">
        <v>4389</v>
      </c>
      <c r="L1" s="39" t="s">
        <v>4390</v>
      </c>
      <c r="M1" s="39" t="s">
        <v>4391</v>
      </c>
      <c r="N1" s="39" t="s">
        <v>4392</v>
      </c>
      <c r="O1" s="39" t="s">
        <v>7470</v>
      </c>
    </row>
    <row r="2" spans="1:15" ht="15" customHeight="1" x14ac:dyDescent="0.25">
      <c r="A2" s="16" t="s">
        <v>301</v>
      </c>
      <c r="B2" s="16" t="s">
        <v>240</v>
      </c>
      <c r="C2" s="16">
        <v>40.700000000000003</v>
      </c>
      <c r="D2" s="16" t="s">
        <v>4399</v>
      </c>
      <c r="E2" s="16" t="s">
        <v>1294</v>
      </c>
      <c r="F2" s="16" t="s">
        <v>266</v>
      </c>
      <c r="G2" s="16">
        <v>2.2999999999999998</v>
      </c>
      <c r="H2" s="16" t="s">
        <v>4400</v>
      </c>
      <c r="I2" s="16" t="s">
        <v>199</v>
      </c>
      <c r="J2" s="16">
        <v>2.5</v>
      </c>
      <c r="K2" s="16" t="s">
        <v>4401</v>
      </c>
      <c r="L2" s="16" t="s">
        <v>217</v>
      </c>
      <c r="M2" s="16">
        <v>3.2</v>
      </c>
      <c r="N2" s="16" t="s">
        <v>4402</v>
      </c>
      <c r="O2" s="16" t="s">
        <v>4397</v>
      </c>
    </row>
    <row r="3" spans="1:15" ht="15" customHeight="1" x14ac:dyDescent="0.25">
      <c r="A3" s="16" t="s">
        <v>302</v>
      </c>
      <c r="B3" s="16" t="s">
        <v>240</v>
      </c>
      <c r="C3" s="16">
        <v>0.2</v>
      </c>
      <c r="D3" s="16" t="s">
        <v>4405</v>
      </c>
      <c r="E3" s="16" t="s">
        <v>1318</v>
      </c>
      <c r="F3" s="16" t="s">
        <v>240</v>
      </c>
      <c r="G3" s="16">
        <v>0.2</v>
      </c>
      <c r="H3" s="16" t="s">
        <v>4405</v>
      </c>
      <c r="I3" s="16" t="s">
        <v>246</v>
      </c>
      <c r="J3" s="16">
        <v>0.7</v>
      </c>
      <c r="K3" s="16" t="s">
        <v>4406</v>
      </c>
      <c r="L3" s="16" t="s">
        <v>249</v>
      </c>
      <c r="M3" s="16">
        <v>0.8</v>
      </c>
      <c r="N3" s="16" t="s">
        <v>4407</v>
      </c>
      <c r="O3" s="16" t="s">
        <v>4404</v>
      </c>
    </row>
    <row r="4" spans="1:15" ht="15" customHeight="1" x14ac:dyDescent="0.25">
      <c r="A4" s="16" t="s">
        <v>4408</v>
      </c>
      <c r="B4" s="16" t="s">
        <v>240</v>
      </c>
      <c r="C4" s="16">
        <v>3.1</v>
      </c>
      <c r="D4" s="16" t="s">
        <v>4411</v>
      </c>
      <c r="E4" s="16" t="s">
        <v>1294</v>
      </c>
      <c r="F4" s="16" t="s">
        <v>252</v>
      </c>
      <c r="G4" s="16">
        <v>2</v>
      </c>
      <c r="H4" s="16" t="s">
        <v>4412</v>
      </c>
      <c r="I4" s="16" t="s">
        <v>243</v>
      </c>
      <c r="J4" s="16">
        <v>2.2000000000000002</v>
      </c>
      <c r="K4" s="16" t="s">
        <v>4413</v>
      </c>
      <c r="L4" s="16" t="s">
        <v>240</v>
      </c>
      <c r="M4" s="16">
        <v>3.1</v>
      </c>
      <c r="N4" s="16" t="s">
        <v>4411</v>
      </c>
      <c r="O4" s="16" t="s">
        <v>4410</v>
      </c>
    </row>
    <row r="5" spans="1:15" ht="15" customHeight="1" x14ac:dyDescent="0.25">
      <c r="A5" s="16" t="s">
        <v>305</v>
      </c>
      <c r="B5" s="16" t="s">
        <v>240</v>
      </c>
      <c r="C5" s="16">
        <v>38.4</v>
      </c>
      <c r="D5" s="16" t="s">
        <v>4414</v>
      </c>
      <c r="E5" s="16" t="s">
        <v>1294</v>
      </c>
      <c r="F5" s="16" t="s">
        <v>217</v>
      </c>
      <c r="G5" s="16">
        <v>0.9</v>
      </c>
      <c r="H5" s="16" t="s">
        <v>4415</v>
      </c>
      <c r="I5" s="16" t="s">
        <v>231</v>
      </c>
      <c r="J5" s="16">
        <v>1.8</v>
      </c>
      <c r="K5" s="16" t="s">
        <v>4416</v>
      </c>
      <c r="L5" s="16" t="s">
        <v>199</v>
      </c>
      <c r="M5" s="16">
        <v>3.2</v>
      </c>
      <c r="N5" s="16" t="s">
        <v>4417</v>
      </c>
      <c r="O5" s="16" t="s">
        <v>4397</v>
      </c>
    </row>
    <row r="6" spans="1:15" ht="15" customHeight="1" x14ac:dyDescent="0.25">
      <c r="A6" s="16" t="s">
        <v>306</v>
      </c>
      <c r="B6" s="16" t="s">
        <v>240</v>
      </c>
      <c r="C6" s="16">
        <v>40.5</v>
      </c>
      <c r="D6" s="16" t="s">
        <v>4418</v>
      </c>
      <c r="E6" s="16" t="s">
        <v>1294</v>
      </c>
      <c r="F6" s="16" t="s">
        <v>199</v>
      </c>
      <c r="G6" s="16">
        <v>2.2999999999999998</v>
      </c>
      <c r="H6" s="16" t="s">
        <v>4419</v>
      </c>
      <c r="I6" s="16" t="s">
        <v>266</v>
      </c>
      <c r="J6" s="16">
        <v>2.5</v>
      </c>
      <c r="K6" s="16" t="s">
        <v>4420</v>
      </c>
      <c r="L6" s="16" t="s">
        <v>217</v>
      </c>
      <c r="M6" s="16">
        <v>3</v>
      </c>
      <c r="N6" s="16" t="s">
        <v>4421</v>
      </c>
      <c r="O6" s="16" t="s">
        <v>4397</v>
      </c>
    </row>
    <row r="7" spans="1:15" ht="15" customHeight="1" x14ac:dyDescent="0.25">
      <c r="A7" s="16" t="s">
        <v>307</v>
      </c>
      <c r="B7" s="16" t="s">
        <v>240</v>
      </c>
      <c r="C7" s="16">
        <v>0.9</v>
      </c>
      <c r="D7" s="16" t="s">
        <v>4424</v>
      </c>
      <c r="E7" s="16" t="s">
        <v>1294</v>
      </c>
      <c r="F7" s="16" t="s">
        <v>246</v>
      </c>
      <c r="G7" s="16">
        <v>0.1</v>
      </c>
      <c r="H7" s="16" t="s">
        <v>4425</v>
      </c>
      <c r="I7" s="16" t="s">
        <v>249</v>
      </c>
      <c r="J7" s="16">
        <v>0.5</v>
      </c>
      <c r="K7" s="16" t="s">
        <v>4426</v>
      </c>
      <c r="L7" s="16" t="s">
        <v>240</v>
      </c>
      <c r="M7" s="16">
        <v>0.9</v>
      </c>
      <c r="N7" s="16" t="s">
        <v>4424</v>
      </c>
      <c r="O7" s="16" t="s">
        <v>4423</v>
      </c>
    </row>
    <row r="8" spans="1:15" ht="15" customHeight="1" x14ac:dyDescent="0.25">
      <c r="A8" s="16" t="s">
        <v>308</v>
      </c>
      <c r="B8" s="16" t="s">
        <v>240</v>
      </c>
      <c r="C8" s="16">
        <v>1.5</v>
      </c>
      <c r="D8" s="16" t="s">
        <v>4429</v>
      </c>
      <c r="E8" s="16" t="s">
        <v>1294</v>
      </c>
      <c r="F8" s="16" t="s">
        <v>243</v>
      </c>
      <c r="G8" s="16">
        <v>0.7</v>
      </c>
      <c r="H8" s="16" t="s">
        <v>4430</v>
      </c>
      <c r="I8" s="16" t="s">
        <v>252</v>
      </c>
      <c r="J8" s="16">
        <v>0.9</v>
      </c>
      <c r="K8" s="16" t="s">
        <v>4431</v>
      </c>
      <c r="L8" s="16" t="s">
        <v>249</v>
      </c>
      <c r="M8" s="16">
        <v>1.4</v>
      </c>
      <c r="N8" s="16" t="s">
        <v>4432</v>
      </c>
      <c r="O8" s="16" t="s">
        <v>4428</v>
      </c>
    </row>
    <row r="9" spans="1:15" ht="15" customHeight="1" x14ac:dyDescent="0.25">
      <c r="A9" s="16" t="s">
        <v>309</v>
      </c>
      <c r="B9" s="16" t="s">
        <v>240</v>
      </c>
      <c r="C9" s="16">
        <v>11.6</v>
      </c>
      <c r="D9" s="16" t="s">
        <v>4435</v>
      </c>
      <c r="E9" s="16" t="s">
        <v>1294</v>
      </c>
      <c r="F9" s="16" t="s">
        <v>151</v>
      </c>
      <c r="G9" s="16">
        <v>0.4</v>
      </c>
      <c r="H9" s="16" t="s">
        <v>4436</v>
      </c>
      <c r="I9" s="16" t="s">
        <v>252</v>
      </c>
      <c r="J9" s="16">
        <v>9.5</v>
      </c>
      <c r="K9" s="16" t="s">
        <v>4437</v>
      </c>
      <c r="L9" s="16" t="s">
        <v>243</v>
      </c>
      <c r="M9" s="16">
        <v>10.4</v>
      </c>
      <c r="N9" s="16" t="s">
        <v>4438</v>
      </c>
      <c r="O9" s="16" t="s">
        <v>4434</v>
      </c>
    </row>
    <row r="10" spans="1:15" ht="15" customHeight="1" x14ac:dyDescent="0.25">
      <c r="A10" s="16" t="s">
        <v>310</v>
      </c>
      <c r="B10" s="16" t="s">
        <v>240</v>
      </c>
      <c r="C10" s="16">
        <v>0.3</v>
      </c>
      <c r="D10" s="16" t="s">
        <v>4441</v>
      </c>
      <c r="E10" s="16" t="s">
        <v>1318</v>
      </c>
      <c r="F10" s="16" t="s">
        <v>240</v>
      </c>
      <c r="G10" s="16">
        <v>0.3</v>
      </c>
      <c r="H10" s="16" t="s">
        <v>4441</v>
      </c>
      <c r="I10" s="16" t="s">
        <v>249</v>
      </c>
      <c r="J10" s="16">
        <v>0.6</v>
      </c>
      <c r="K10" s="16" t="s">
        <v>4442</v>
      </c>
      <c r="L10" s="16" t="s">
        <v>246</v>
      </c>
      <c r="M10" s="16">
        <v>0.6</v>
      </c>
      <c r="N10" s="16" t="s">
        <v>4443</v>
      </c>
      <c r="O10" s="16" t="s">
        <v>4440</v>
      </c>
    </row>
    <row r="11" spans="1:15" ht="15" customHeight="1" x14ac:dyDescent="0.25">
      <c r="A11" s="16" t="s">
        <v>311</v>
      </c>
      <c r="B11" s="16" t="s">
        <v>240</v>
      </c>
      <c r="C11" s="16">
        <v>38.299999999999997</v>
      </c>
      <c r="D11" s="16" t="s">
        <v>4444</v>
      </c>
      <c r="E11" s="16" t="s">
        <v>1294</v>
      </c>
      <c r="F11" s="16" t="s">
        <v>217</v>
      </c>
      <c r="G11" s="16">
        <v>1</v>
      </c>
      <c r="H11" s="16" t="s">
        <v>4445</v>
      </c>
      <c r="I11" s="16" t="s">
        <v>231</v>
      </c>
      <c r="J11" s="16">
        <v>2</v>
      </c>
      <c r="K11" s="16" t="s">
        <v>4446</v>
      </c>
      <c r="L11" s="16" t="s">
        <v>199</v>
      </c>
      <c r="M11" s="16">
        <v>3.1</v>
      </c>
      <c r="N11" s="16" t="s">
        <v>4447</v>
      </c>
      <c r="O11" s="16" t="s">
        <v>4397</v>
      </c>
    </row>
    <row r="12" spans="1:15" ht="15" customHeight="1" x14ac:dyDescent="0.25">
      <c r="A12" s="16" t="s">
        <v>312</v>
      </c>
      <c r="B12" s="16" t="s">
        <v>243</v>
      </c>
      <c r="C12" s="16">
        <v>54.7</v>
      </c>
      <c r="D12" s="16" t="s">
        <v>4451</v>
      </c>
      <c r="E12" s="16" t="s">
        <v>1294</v>
      </c>
      <c r="F12" s="16" t="s">
        <v>142</v>
      </c>
      <c r="G12" s="16">
        <v>0.6</v>
      </c>
      <c r="H12" s="16" t="s">
        <v>4452</v>
      </c>
      <c r="I12" s="16" t="s">
        <v>139</v>
      </c>
      <c r="J12" s="16">
        <v>1.4</v>
      </c>
      <c r="K12" s="16" t="s">
        <v>4453</v>
      </c>
      <c r="L12" s="16" t="s">
        <v>136</v>
      </c>
      <c r="M12" s="16">
        <v>1.6</v>
      </c>
      <c r="N12" s="16" t="s">
        <v>4454</v>
      </c>
      <c r="O12" s="16" t="s">
        <v>4450</v>
      </c>
    </row>
    <row r="13" spans="1:15" ht="15" customHeight="1" x14ac:dyDescent="0.25">
      <c r="A13" s="16" t="s">
        <v>313</v>
      </c>
      <c r="B13" s="16" t="s">
        <v>243</v>
      </c>
      <c r="C13" s="16">
        <v>0.2</v>
      </c>
      <c r="D13" s="16" t="s">
        <v>4457</v>
      </c>
      <c r="E13" s="16" t="s">
        <v>1318</v>
      </c>
      <c r="F13" s="16" t="s">
        <v>243</v>
      </c>
      <c r="G13" s="16">
        <v>0.2</v>
      </c>
      <c r="H13" s="16" t="s">
        <v>4457</v>
      </c>
      <c r="I13" s="16" t="s">
        <v>252</v>
      </c>
      <c r="J13" s="16">
        <v>1</v>
      </c>
      <c r="K13" s="16" t="s">
        <v>4458</v>
      </c>
      <c r="L13" s="16" t="s">
        <v>240</v>
      </c>
      <c r="M13" s="16">
        <v>1.1000000000000001</v>
      </c>
      <c r="N13" s="16" t="s">
        <v>4459</v>
      </c>
      <c r="O13" s="16" t="s">
        <v>4456</v>
      </c>
    </row>
    <row r="14" spans="1:15" ht="15" customHeight="1" x14ac:dyDescent="0.25">
      <c r="A14" s="16" t="s">
        <v>314</v>
      </c>
      <c r="B14" s="16" t="s">
        <v>243</v>
      </c>
      <c r="C14" s="16">
        <v>5</v>
      </c>
      <c r="D14" s="16" t="s">
        <v>4462</v>
      </c>
      <c r="E14" s="16" t="s">
        <v>1294</v>
      </c>
      <c r="F14" s="16" t="s">
        <v>252</v>
      </c>
      <c r="G14" s="16">
        <v>4.2</v>
      </c>
      <c r="H14" s="16" t="s">
        <v>4463</v>
      </c>
      <c r="I14" s="16" t="s">
        <v>243</v>
      </c>
      <c r="J14" s="16">
        <v>5</v>
      </c>
      <c r="K14" s="16" t="s">
        <v>4462</v>
      </c>
      <c r="L14" s="16" t="s">
        <v>240</v>
      </c>
      <c r="M14" s="16">
        <v>6.2</v>
      </c>
      <c r="N14" s="16" t="s">
        <v>4464</v>
      </c>
      <c r="O14" s="16" t="s">
        <v>4461</v>
      </c>
    </row>
    <row r="15" spans="1:15" ht="15" customHeight="1" x14ac:dyDescent="0.25">
      <c r="A15" s="16" t="s">
        <v>315</v>
      </c>
      <c r="B15" s="16" t="s">
        <v>243</v>
      </c>
      <c r="C15" s="16">
        <v>35.6</v>
      </c>
      <c r="D15" s="16" t="s">
        <v>4465</v>
      </c>
      <c r="E15" s="16" t="s">
        <v>1294</v>
      </c>
      <c r="F15" s="16" t="s">
        <v>231</v>
      </c>
      <c r="G15" s="16">
        <v>0.9</v>
      </c>
      <c r="H15" s="16" t="s">
        <v>4466</v>
      </c>
      <c r="I15" s="16" t="s">
        <v>217</v>
      </c>
      <c r="J15" s="16">
        <v>1.9</v>
      </c>
      <c r="K15" s="16" t="s">
        <v>4467</v>
      </c>
      <c r="L15" s="16" t="s">
        <v>263</v>
      </c>
      <c r="M15" s="16">
        <v>2.7</v>
      </c>
      <c r="N15" s="16" t="s">
        <v>4468</v>
      </c>
      <c r="O15" s="16" t="s">
        <v>4397</v>
      </c>
    </row>
    <row r="16" spans="1:15" ht="15" customHeight="1" x14ac:dyDescent="0.25">
      <c r="A16" s="16" t="s">
        <v>4469</v>
      </c>
      <c r="B16" s="16" t="s">
        <v>243</v>
      </c>
      <c r="C16" s="16">
        <v>0.7</v>
      </c>
      <c r="D16" s="16" t="s">
        <v>4472</v>
      </c>
      <c r="E16" s="16" t="s">
        <v>1294</v>
      </c>
      <c r="F16" s="16" t="s">
        <v>252</v>
      </c>
      <c r="G16" s="16">
        <v>0.3</v>
      </c>
      <c r="H16" s="16" t="s">
        <v>4473</v>
      </c>
      <c r="I16" s="16" t="s">
        <v>243</v>
      </c>
      <c r="J16" s="16">
        <v>0.7</v>
      </c>
      <c r="K16" s="16" t="s">
        <v>4472</v>
      </c>
      <c r="L16" s="16" t="s">
        <v>240</v>
      </c>
      <c r="M16" s="16">
        <v>1.9</v>
      </c>
      <c r="N16" s="16" t="s">
        <v>4474</v>
      </c>
      <c r="O16" s="16" t="s">
        <v>4471</v>
      </c>
    </row>
    <row r="17" spans="1:15" ht="15" customHeight="1" x14ac:dyDescent="0.25">
      <c r="A17" s="16" t="s">
        <v>317</v>
      </c>
      <c r="B17" s="16" t="s">
        <v>243</v>
      </c>
      <c r="C17" s="16">
        <v>1.4</v>
      </c>
      <c r="D17" s="16" t="s">
        <v>4477</v>
      </c>
      <c r="E17" s="16" t="s">
        <v>1294</v>
      </c>
      <c r="F17" s="16" t="s">
        <v>252</v>
      </c>
      <c r="G17" s="16">
        <v>0.5</v>
      </c>
      <c r="H17" s="16" t="s">
        <v>4478</v>
      </c>
      <c r="I17" s="16" t="s">
        <v>243</v>
      </c>
      <c r="J17" s="16">
        <v>1.4</v>
      </c>
      <c r="K17" s="16" t="s">
        <v>4477</v>
      </c>
      <c r="L17" s="16" t="s">
        <v>240</v>
      </c>
      <c r="M17" s="16">
        <v>2.6</v>
      </c>
      <c r="N17" s="16" t="s">
        <v>4479</v>
      </c>
      <c r="O17" s="16" t="s">
        <v>4476</v>
      </c>
    </row>
    <row r="18" spans="1:15" ht="15" customHeight="1" x14ac:dyDescent="0.25">
      <c r="A18" s="16" t="s">
        <v>319</v>
      </c>
      <c r="B18" s="16" t="s">
        <v>243</v>
      </c>
      <c r="C18" s="16">
        <v>2.2000000000000002</v>
      </c>
      <c r="D18" s="16" t="s">
        <v>4482</v>
      </c>
      <c r="E18" s="16" t="s">
        <v>1294</v>
      </c>
      <c r="F18" s="16" t="s">
        <v>246</v>
      </c>
      <c r="G18" s="16">
        <v>0.9</v>
      </c>
      <c r="H18" s="16" t="s">
        <v>4483</v>
      </c>
      <c r="I18" s="16" t="s">
        <v>240</v>
      </c>
      <c r="J18" s="16">
        <v>1</v>
      </c>
      <c r="K18" s="16" t="s">
        <v>4484</v>
      </c>
      <c r="L18" s="16" t="s">
        <v>249</v>
      </c>
      <c r="M18" s="16">
        <v>1.3</v>
      </c>
      <c r="N18" s="16" t="s">
        <v>4485</v>
      </c>
      <c r="O18" s="16" t="s">
        <v>4481</v>
      </c>
    </row>
    <row r="19" spans="1:15" ht="15" customHeight="1" x14ac:dyDescent="0.25">
      <c r="A19" s="16" t="s">
        <v>321</v>
      </c>
      <c r="B19" s="16" t="s">
        <v>243</v>
      </c>
      <c r="C19" s="16">
        <v>1.7</v>
      </c>
      <c r="D19" s="16" t="s">
        <v>4488</v>
      </c>
      <c r="E19" s="16" t="s">
        <v>1294</v>
      </c>
      <c r="F19" s="16" t="s">
        <v>246</v>
      </c>
      <c r="G19" s="16">
        <v>0.1</v>
      </c>
      <c r="H19" s="16" t="s">
        <v>4489</v>
      </c>
      <c r="I19" s="16" t="s">
        <v>249</v>
      </c>
      <c r="J19" s="16">
        <v>0.5</v>
      </c>
      <c r="K19" s="16" t="s">
        <v>4490</v>
      </c>
      <c r="L19" s="16" t="s">
        <v>240</v>
      </c>
      <c r="M19" s="16">
        <v>0.7</v>
      </c>
      <c r="N19" s="16" t="s">
        <v>4491</v>
      </c>
      <c r="O19" s="16" t="s">
        <v>4487</v>
      </c>
    </row>
    <row r="20" spans="1:15" ht="15" customHeight="1" x14ac:dyDescent="0.25">
      <c r="A20" s="16" t="s">
        <v>323</v>
      </c>
      <c r="B20" s="16" t="s">
        <v>243</v>
      </c>
      <c r="C20" s="16">
        <v>0.7</v>
      </c>
      <c r="D20" s="16" t="s">
        <v>4494</v>
      </c>
      <c r="E20" s="16" t="s">
        <v>1294</v>
      </c>
      <c r="F20" s="16" t="s">
        <v>252</v>
      </c>
      <c r="G20" s="16">
        <v>0.6</v>
      </c>
      <c r="H20" s="16" t="s">
        <v>4495</v>
      </c>
      <c r="I20" s="16" t="s">
        <v>243</v>
      </c>
      <c r="J20" s="16">
        <v>0.7</v>
      </c>
      <c r="K20" s="16" t="s">
        <v>4494</v>
      </c>
      <c r="L20" s="16" t="s">
        <v>249</v>
      </c>
      <c r="M20" s="16">
        <v>1.6</v>
      </c>
      <c r="N20" s="16" t="s">
        <v>4496</v>
      </c>
      <c r="O20" s="16" t="s">
        <v>4493</v>
      </c>
    </row>
    <row r="21" spans="1:15" ht="15" customHeight="1" x14ac:dyDescent="0.25">
      <c r="A21" s="16" t="s">
        <v>324</v>
      </c>
      <c r="B21" s="16" t="s">
        <v>243</v>
      </c>
      <c r="C21" s="16">
        <v>1.2</v>
      </c>
      <c r="D21" s="16" t="s">
        <v>4499</v>
      </c>
      <c r="E21" s="16" t="s">
        <v>1294</v>
      </c>
      <c r="F21" s="16" t="s">
        <v>252</v>
      </c>
      <c r="G21" s="16">
        <v>0.3</v>
      </c>
      <c r="H21" s="16" t="s">
        <v>4500</v>
      </c>
      <c r="I21" s="16" t="s">
        <v>243</v>
      </c>
      <c r="J21" s="16">
        <v>1.2</v>
      </c>
      <c r="K21" s="16" t="s">
        <v>4499</v>
      </c>
      <c r="L21" s="16" t="s">
        <v>240</v>
      </c>
      <c r="M21" s="16">
        <v>2.4</v>
      </c>
      <c r="N21" s="16" t="s">
        <v>4501</v>
      </c>
      <c r="O21" s="16" t="s">
        <v>4498</v>
      </c>
    </row>
    <row r="22" spans="1:15" ht="15" customHeight="1" x14ac:dyDescent="0.25">
      <c r="A22" s="16" t="s">
        <v>318</v>
      </c>
      <c r="B22" s="16" t="s">
        <v>243</v>
      </c>
      <c r="C22" s="16">
        <v>5</v>
      </c>
      <c r="D22" s="16" t="s">
        <v>4504</v>
      </c>
      <c r="E22" s="16" t="s">
        <v>1294</v>
      </c>
      <c r="F22" s="16" t="s">
        <v>252</v>
      </c>
      <c r="G22" s="16">
        <v>4.2</v>
      </c>
      <c r="H22" s="16" t="s">
        <v>4505</v>
      </c>
      <c r="I22" s="16" t="s">
        <v>243</v>
      </c>
      <c r="J22" s="16">
        <v>5</v>
      </c>
      <c r="K22" s="16" t="s">
        <v>4504</v>
      </c>
      <c r="L22" s="16" t="s">
        <v>240</v>
      </c>
      <c r="M22" s="16">
        <v>6.2</v>
      </c>
      <c r="N22" s="16" t="s">
        <v>4506</v>
      </c>
      <c r="O22" s="16" t="s">
        <v>4503</v>
      </c>
    </row>
    <row r="23" spans="1:15" ht="15" customHeight="1" x14ac:dyDescent="0.25">
      <c r="A23" s="16" t="s">
        <v>326</v>
      </c>
      <c r="B23" s="16" t="s">
        <v>243</v>
      </c>
      <c r="C23" s="16">
        <v>0.3</v>
      </c>
      <c r="D23" s="16" t="s">
        <v>4509</v>
      </c>
      <c r="E23" s="16" t="s">
        <v>1318</v>
      </c>
      <c r="F23" s="16" t="s">
        <v>243</v>
      </c>
      <c r="G23" s="16">
        <v>0.3</v>
      </c>
      <c r="H23" s="16" t="s">
        <v>4509</v>
      </c>
      <c r="I23" s="16" t="s">
        <v>252</v>
      </c>
      <c r="J23" s="16">
        <v>1</v>
      </c>
      <c r="K23" s="16" t="s">
        <v>4510</v>
      </c>
      <c r="L23" s="16" t="s">
        <v>240</v>
      </c>
      <c r="M23" s="16">
        <v>1.3</v>
      </c>
      <c r="N23" s="16" t="s">
        <v>4511</v>
      </c>
      <c r="O23" s="16" t="s">
        <v>4508</v>
      </c>
    </row>
    <row r="24" spans="1:15" ht="15" customHeight="1" x14ac:dyDescent="0.25">
      <c r="A24" s="16" t="s">
        <v>327</v>
      </c>
      <c r="B24" s="16" t="s">
        <v>243</v>
      </c>
      <c r="C24" s="16">
        <v>35.6</v>
      </c>
      <c r="D24" s="16" t="s">
        <v>4512</v>
      </c>
      <c r="E24" s="16" t="s">
        <v>1294</v>
      </c>
      <c r="F24" s="16" t="s">
        <v>217</v>
      </c>
      <c r="G24" s="16">
        <v>0.8</v>
      </c>
      <c r="H24" s="16" t="s">
        <v>4513</v>
      </c>
      <c r="I24" s="16" t="s">
        <v>231</v>
      </c>
      <c r="J24" s="16">
        <v>1.2</v>
      </c>
      <c r="K24" s="16" t="s">
        <v>4514</v>
      </c>
      <c r="L24" s="16" t="s">
        <v>263</v>
      </c>
      <c r="M24" s="16">
        <v>2.1</v>
      </c>
      <c r="N24" s="16" t="s">
        <v>4515</v>
      </c>
      <c r="O24" s="16" t="s">
        <v>4397</v>
      </c>
    </row>
    <row r="25" spans="1:15" ht="15" customHeight="1" x14ac:dyDescent="0.25">
      <c r="A25" s="16" t="s">
        <v>328</v>
      </c>
      <c r="B25" s="16" t="s">
        <v>243</v>
      </c>
      <c r="C25" s="16">
        <v>28.6</v>
      </c>
      <c r="D25" s="16" t="s">
        <v>4518</v>
      </c>
      <c r="E25" s="16" t="s">
        <v>1294</v>
      </c>
      <c r="F25" s="16" t="s">
        <v>193</v>
      </c>
      <c r="G25" s="16">
        <v>0.7</v>
      </c>
      <c r="H25" s="16" t="s">
        <v>4519</v>
      </c>
      <c r="I25" s="16" t="s">
        <v>902</v>
      </c>
      <c r="J25" s="16">
        <v>0.7</v>
      </c>
      <c r="K25" s="16" t="s">
        <v>4520</v>
      </c>
      <c r="L25" s="16" t="s">
        <v>280</v>
      </c>
      <c r="M25" s="16">
        <v>2.7</v>
      </c>
      <c r="N25" s="16" t="s">
        <v>4521</v>
      </c>
      <c r="O25" s="16" t="s">
        <v>4517</v>
      </c>
    </row>
    <row r="26" spans="1:15" ht="15" customHeight="1" x14ac:dyDescent="0.25">
      <c r="A26" s="16" t="s">
        <v>329</v>
      </c>
      <c r="B26" s="16" t="s">
        <v>246</v>
      </c>
      <c r="C26" s="16">
        <v>35.799999999999997</v>
      </c>
      <c r="D26" s="16" t="s">
        <v>4523</v>
      </c>
      <c r="E26" s="16" t="s">
        <v>1294</v>
      </c>
      <c r="F26" s="16" t="s">
        <v>231</v>
      </c>
      <c r="G26" s="16">
        <v>3.5</v>
      </c>
      <c r="H26" s="16" t="s">
        <v>4524</v>
      </c>
      <c r="I26" s="16" t="s">
        <v>217</v>
      </c>
      <c r="J26" s="16">
        <v>4.5999999999999996</v>
      </c>
      <c r="K26" s="16" t="s">
        <v>4525</v>
      </c>
      <c r="L26" s="16" t="s">
        <v>258</v>
      </c>
      <c r="M26" s="16">
        <v>4.7</v>
      </c>
      <c r="N26" s="16" t="s">
        <v>4526</v>
      </c>
      <c r="O26" s="16" t="s">
        <v>4397</v>
      </c>
    </row>
    <row r="27" spans="1:15" ht="15" customHeight="1" x14ac:dyDescent="0.25">
      <c r="A27" s="16" t="s">
        <v>334</v>
      </c>
      <c r="B27" s="16" t="s">
        <v>246</v>
      </c>
      <c r="C27" s="16">
        <v>34.5</v>
      </c>
      <c r="D27" s="16" t="s">
        <v>4527</v>
      </c>
      <c r="E27" s="16" t="s">
        <v>1294</v>
      </c>
      <c r="F27" s="16" t="s">
        <v>231</v>
      </c>
      <c r="G27" s="16">
        <v>2.2999999999999998</v>
      </c>
      <c r="H27" s="16" t="s">
        <v>4528</v>
      </c>
      <c r="I27" s="16" t="s">
        <v>258</v>
      </c>
      <c r="J27" s="16">
        <v>2.5</v>
      </c>
      <c r="K27" s="16" t="s">
        <v>4529</v>
      </c>
      <c r="L27" s="16" t="s">
        <v>263</v>
      </c>
      <c r="M27" s="16">
        <v>2.8</v>
      </c>
      <c r="N27" s="16" t="s">
        <v>4530</v>
      </c>
      <c r="O27" s="16" t="s">
        <v>4397</v>
      </c>
    </row>
    <row r="28" spans="1:15" ht="15" customHeight="1" x14ac:dyDescent="0.25">
      <c r="A28" s="16" t="s">
        <v>335</v>
      </c>
      <c r="B28" s="16" t="s">
        <v>246</v>
      </c>
      <c r="C28" s="16">
        <v>38.1</v>
      </c>
      <c r="D28" s="16" t="s">
        <v>4531</v>
      </c>
      <c r="E28" s="16" t="s">
        <v>1294</v>
      </c>
      <c r="F28" s="16" t="s">
        <v>231</v>
      </c>
      <c r="G28" s="16">
        <v>2.7</v>
      </c>
      <c r="H28" s="16" t="s">
        <v>4532</v>
      </c>
      <c r="I28" s="16" t="s">
        <v>217</v>
      </c>
      <c r="J28" s="16">
        <v>3.8</v>
      </c>
      <c r="K28" s="16" t="s">
        <v>4533</v>
      </c>
      <c r="L28" s="16" t="s">
        <v>258</v>
      </c>
      <c r="M28" s="16">
        <v>4.5999999999999996</v>
      </c>
      <c r="N28" s="16" t="s">
        <v>4534</v>
      </c>
      <c r="O28" s="16" t="s">
        <v>4397</v>
      </c>
    </row>
    <row r="29" spans="1:15" ht="15" customHeight="1" x14ac:dyDescent="0.25">
      <c r="A29" s="16" t="s">
        <v>337</v>
      </c>
      <c r="B29" s="16" t="s">
        <v>246</v>
      </c>
      <c r="C29" s="16">
        <v>3.7</v>
      </c>
      <c r="D29" s="16" t="s">
        <v>4537</v>
      </c>
      <c r="E29" s="16" t="s">
        <v>1294</v>
      </c>
      <c r="F29" s="16" t="s">
        <v>252</v>
      </c>
      <c r="G29" s="16">
        <v>1.2</v>
      </c>
      <c r="H29" s="16" t="s">
        <v>4538</v>
      </c>
      <c r="I29" s="16" t="s">
        <v>243</v>
      </c>
      <c r="J29" s="16">
        <v>1.9</v>
      </c>
      <c r="K29" s="16" t="s">
        <v>4539</v>
      </c>
      <c r="L29" s="16" t="s">
        <v>240</v>
      </c>
      <c r="M29" s="16">
        <v>3.1</v>
      </c>
      <c r="N29" s="16" t="s">
        <v>4540</v>
      </c>
      <c r="O29" s="16" t="s">
        <v>4536</v>
      </c>
    </row>
    <row r="30" spans="1:15" ht="15" customHeight="1" x14ac:dyDescent="0.25">
      <c r="A30" s="16" t="s">
        <v>338</v>
      </c>
      <c r="B30" s="16" t="s">
        <v>246</v>
      </c>
      <c r="C30" s="16">
        <v>3.4</v>
      </c>
      <c r="D30" s="16" t="s">
        <v>4543</v>
      </c>
      <c r="E30" s="16" t="s">
        <v>1318</v>
      </c>
      <c r="F30" s="16" t="s">
        <v>246</v>
      </c>
      <c r="G30" s="16">
        <v>3.4</v>
      </c>
      <c r="H30" s="16" t="s">
        <v>4543</v>
      </c>
      <c r="I30" s="16" t="s">
        <v>249</v>
      </c>
      <c r="J30" s="16">
        <v>3.5</v>
      </c>
      <c r="K30" s="16" t="s">
        <v>4544</v>
      </c>
      <c r="L30" s="16" t="s">
        <v>240</v>
      </c>
      <c r="M30" s="16">
        <v>4.2</v>
      </c>
      <c r="N30" s="16" t="s">
        <v>4545</v>
      </c>
      <c r="O30" s="16" t="s">
        <v>4542</v>
      </c>
    </row>
    <row r="31" spans="1:15" ht="15" customHeight="1" x14ac:dyDescent="0.25">
      <c r="A31" s="16" t="s">
        <v>339</v>
      </c>
      <c r="B31" s="16" t="s">
        <v>246</v>
      </c>
      <c r="C31" s="16">
        <v>12.4</v>
      </c>
      <c r="D31" s="16" t="s">
        <v>4548</v>
      </c>
      <c r="E31" s="16" t="s">
        <v>1294</v>
      </c>
      <c r="F31" s="16" t="s">
        <v>151</v>
      </c>
      <c r="G31" s="16">
        <v>0.4</v>
      </c>
      <c r="H31" s="16" t="s">
        <v>4549</v>
      </c>
      <c r="I31" s="16" t="s">
        <v>252</v>
      </c>
      <c r="J31" s="16">
        <v>10</v>
      </c>
      <c r="K31" s="16" t="s">
        <v>4550</v>
      </c>
      <c r="L31" s="16" t="s">
        <v>243</v>
      </c>
      <c r="M31" s="16">
        <v>10.9</v>
      </c>
      <c r="N31" s="16" t="s">
        <v>4551</v>
      </c>
      <c r="O31" s="16" t="s">
        <v>4547</v>
      </c>
    </row>
    <row r="32" spans="1:15" ht="15" customHeight="1" x14ac:dyDescent="0.25">
      <c r="A32" s="16" t="s">
        <v>341</v>
      </c>
      <c r="B32" s="16" t="s">
        <v>249</v>
      </c>
      <c r="C32" s="16">
        <v>0.6</v>
      </c>
      <c r="D32" s="16" t="s">
        <v>4555</v>
      </c>
      <c r="E32" s="16" t="s">
        <v>1294</v>
      </c>
      <c r="F32" s="16" t="s">
        <v>240</v>
      </c>
      <c r="G32" s="16">
        <v>0.2</v>
      </c>
      <c r="H32" s="16" t="s">
        <v>4556</v>
      </c>
      <c r="I32" s="16" t="s">
        <v>246</v>
      </c>
      <c r="J32" s="16">
        <v>0.6</v>
      </c>
      <c r="K32" s="16" t="s">
        <v>4555</v>
      </c>
      <c r="L32" s="16" t="s">
        <v>249</v>
      </c>
      <c r="M32" s="16">
        <v>0.7</v>
      </c>
      <c r="N32" s="16" t="s">
        <v>4557</v>
      </c>
      <c r="O32" s="16" t="s">
        <v>4554</v>
      </c>
    </row>
    <row r="33" spans="1:15" ht="15" customHeight="1" x14ac:dyDescent="0.25">
      <c r="A33" s="16" t="s">
        <v>342</v>
      </c>
      <c r="B33" s="16" t="s">
        <v>249</v>
      </c>
      <c r="C33" s="16">
        <v>0.3</v>
      </c>
      <c r="D33" s="16" t="s">
        <v>4560</v>
      </c>
      <c r="E33" s="16" t="s">
        <v>1318</v>
      </c>
      <c r="F33" s="16" t="s">
        <v>246</v>
      </c>
      <c r="G33" s="16">
        <v>0.3</v>
      </c>
      <c r="H33" s="16" t="s">
        <v>4560</v>
      </c>
      <c r="I33" s="16" t="s">
        <v>249</v>
      </c>
      <c r="J33" s="16">
        <v>0.6</v>
      </c>
      <c r="K33" s="16" t="s">
        <v>4561</v>
      </c>
      <c r="L33" s="16" t="s">
        <v>240</v>
      </c>
      <c r="M33" s="16">
        <v>1.1000000000000001</v>
      </c>
      <c r="N33" s="16" t="s">
        <v>4562</v>
      </c>
      <c r="O33" s="16" t="s">
        <v>4559</v>
      </c>
    </row>
    <row r="34" spans="1:15" ht="15" customHeight="1" x14ac:dyDescent="0.25">
      <c r="A34" s="16" t="s">
        <v>343</v>
      </c>
      <c r="B34" s="16" t="s">
        <v>249</v>
      </c>
      <c r="C34" s="16">
        <v>1.6</v>
      </c>
      <c r="D34" s="16" t="s">
        <v>4565</v>
      </c>
      <c r="E34" s="16" t="s">
        <v>1294</v>
      </c>
      <c r="F34" s="16" t="s">
        <v>243</v>
      </c>
      <c r="G34" s="16">
        <v>0.2</v>
      </c>
      <c r="H34" s="16" t="s">
        <v>4566</v>
      </c>
      <c r="I34" s="16" t="s">
        <v>252</v>
      </c>
      <c r="J34" s="16">
        <v>1</v>
      </c>
      <c r="K34" s="16" t="s">
        <v>4567</v>
      </c>
      <c r="L34" s="16" t="s">
        <v>240</v>
      </c>
      <c r="M34" s="16">
        <v>1.1000000000000001</v>
      </c>
      <c r="N34" s="16" t="s">
        <v>4568</v>
      </c>
      <c r="O34" s="16" t="s">
        <v>4564</v>
      </c>
    </row>
    <row r="35" spans="1:15" ht="15" customHeight="1" x14ac:dyDescent="0.25">
      <c r="A35" s="16" t="s">
        <v>345</v>
      </c>
      <c r="B35" s="16" t="s">
        <v>249</v>
      </c>
      <c r="C35" s="16">
        <v>35.6</v>
      </c>
      <c r="D35" s="16" t="s">
        <v>4569</v>
      </c>
      <c r="E35" s="16" t="s">
        <v>1294</v>
      </c>
      <c r="F35" s="16" t="s">
        <v>226</v>
      </c>
      <c r="G35" s="16">
        <v>5.6</v>
      </c>
      <c r="H35" s="16" t="s">
        <v>4570</v>
      </c>
      <c r="I35" s="16" t="s">
        <v>258</v>
      </c>
      <c r="J35" s="16">
        <v>6.3</v>
      </c>
      <c r="K35" s="16" t="s">
        <v>4571</v>
      </c>
      <c r="L35" s="16" t="s">
        <v>231</v>
      </c>
      <c r="M35" s="16">
        <v>6.6</v>
      </c>
      <c r="N35" s="16" t="s">
        <v>4572</v>
      </c>
      <c r="O35" s="16" t="s">
        <v>4397</v>
      </c>
    </row>
    <row r="36" spans="1:15" ht="15" customHeight="1" x14ac:dyDescent="0.25">
      <c r="A36" s="16" t="s">
        <v>346</v>
      </c>
      <c r="B36" s="16" t="s">
        <v>249</v>
      </c>
      <c r="C36" s="16">
        <v>37.200000000000003</v>
      </c>
      <c r="D36" s="16" t="s">
        <v>4573</v>
      </c>
      <c r="E36" s="16" t="s">
        <v>1294</v>
      </c>
      <c r="F36" s="16" t="s">
        <v>231</v>
      </c>
      <c r="G36" s="16">
        <v>5.3</v>
      </c>
      <c r="H36" s="16" t="s">
        <v>4574</v>
      </c>
      <c r="I36" s="16" t="s">
        <v>258</v>
      </c>
      <c r="J36" s="16">
        <v>6</v>
      </c>
      <c r="K36" s="16" t="s">
        <v>4575</v>
      </c>
      <c r="L36" s="16" t="s">
        <v>217</v>
      </c>
      <c r="M36" s="16">
        <v>6.4</v>
      </c>
      <c r="N36" s="16" t="s">
        <v>4576</v>
      </c>
      <c r="O36" s="16" t="s">
        <v>4397</v>
      </c>
    </row>
    <row r="37" spans="1:15" ht="15" customHeight="1" x14ac:dyDescent="0.25">
      <c r="A37" s="16" t="s">
        <v>348</v>
      </c>
      <c r="B37" s="16" t="s">
        <v>249</v>
      </c>
      <c r="C37" s="16">
        <v>0.2</v>
      </c>
      <c r="D37" s="16" t="s">
        <v>4579</v>
      </c>
      <c r="E37" s="16" t="s">
        <v>1318</v>
      </c>
      <c r="F37" s="16" t="s">
        <v>246</v>
      </c>
      <c r="G37" s="16">
        <v>0.2</v>
      </c>
      <c r="H37" s="16" t="s">
        <v>4579</v>
      </c>
      <c r="I37" s="16" t="s">
        <v>249</v>
      </c>
      <c r="J37" s="16">
        <v>0.6</v>
      </c>
      <c r="K37" s="16" t="s">
        <v>4580</v>
      </c>
      <c r="L37" s="16" t="s">
        <v>240</v>
      </c>
      <c r="M37" s="16">
        <v>1</v>
      </c>
      <c r="N37" s="16" t="s">
        <v>4581</v>
      </c>
      <c r="O37" s="16" t="s">
        <v>4578</v>
      </c>
    </row>
    <row r="38" spans="1:15" ht="15" customHeight="1" x14ac:dyDescent="0.25">
      <c r="A38" s="16" t="s">
        <v>349</v>
      </c>
      <c r="B38" s="16" t="s">
        <v>249</v>
      </c>
      <c r="C38" s="16">
        <v>0.8</v>
      </c>
      <c r="D38" s="16" t="s">
        <v>4584</v>
      </c>
      <c r="E38" s="16" t="s">
        <v>1294</v>
      </c>
      <c r="F38" s="16" t="s">
        <v>249</v>
      </c>
      <c r="G38" s="16">
        <v>0.5</v>
      </c>
      <c r="H38" s="16" t="s">
        <v>4585</v>
      </c>
      <c r="I38" s="16" t="s">
        <v>240</v>
      </c>
      <c r="J38" s="16">
        <v>0.6</v>
      </c>
      <c r="K38" s="16" t="s">
        <v>4586</v>
      </c>
      <c r="L38" s="16" t="s">
        <v>246</v>
      </c>
      <c r="M38" s="16">
        <v>0.8</v>
      </c>
      <c r="N38" s="16" t="s">
        <v>4584</v>
      </c>
      <c r="O38" s="16" t="s">
        <v>4583</v>
      </c>
    </row>
    <row r="39" spans="1:15" ht="15" customHeight="1" x14ac:dyDescent="0.25">
      <c r="A39" s="16" t="s">
        <v>350</v>
      </c>
      <c r="B39" s="16" t="s">
        <v>249</v>
      </c>
      <c r="C39" s="16">
        <v>2.1</v>
      </c>
      <c r="D39" s="16" t="s">
        <v>4588</v>
      </c>
      <c r="E39" s="16" t="s">
        <v>1294</v>
      </c>
      <c r="F39" s="16" t="s">
        <v>252</v>
      </c>
      <c r="G39" s="16">
        <v>0.3</v>
      </c>
      <c r="H39" s="16" t="s">
        <v>4473</v>
      </c>
      <c r="I39" s="16" t="s">
        <v>243</v>
      </c>
      <c r="J39" s="16">
        <v>0.7</v>
      </c>
      <c r="K39" s="16" t="s">
        <v>4472</v>
      </c>
      <c r="L39" s="16" t="s">
        <v>240</v>
      </c>
      <c r="M39" s="16">
        <v>1.9</v>
      </c>
      <c r="N39" s="16" t="s">
        <v>4474</v>
      </c>
      <c r="O39" s="16" t="s">
        <v>4471</v>
      </c>
    </row>
    <row r="40" spans="1:15" ht="15" customHeight="1" x14ac:dyDescent="0.25">
      <c r="A40" s="16" t="s">
        <v>4589</v>
      </c>
      <c r="B40" s="16" t="s">
        <v>249</v>
      </c>
      <c r="C40" s="16">
        <v>2.4</v>
      </c>
      <c r="D40" s="16" t="s">
        <v>4592</v>
      </c>
      <c r="E40" s="16" t="s">
        <v>1294</v>
      </c>
      <c r="F40" s="16" t="s">
        <v>240</v>
      </c>
      <c r="G40" s="16">
        <v>1.7</v>
      </c>
      <c r="H40" s="16" t="s">
        <v>4593</v>
      </c>
      <c r="I40" s="16" t="s">
        <v>246</v>
      </c>
      <c r="J40" s="16">
        <v>2.2000000000000002</v>
      </c>
      <c r="K40" s="16" t="s">
        <v>4594</v>
      </c>
      <c r="L40" s="16" t="s">
        <v>249</v>
      </c>
      <c r="M40" s="16">
        <v>2.4</v>
      </c>
      <c r="N40" s="16" t="s">
        <v>4592</v>
      </c>
      <c r="O40" s="16" t="s">
        <v>4591</v>
      </c>
    </row>
    <row r="41" spans="1:15" ht="15" customHeight="1" x14ac:dyDescent="0.25">
      <c r="A41" s="16" t="s">
        <v>352</v>
      </c>
      <c r="B41" s="16" t="s">
        <v>252</v>
      </c>
      <c r="C41" s="16">
        <v>1.2</v>
      </c>
      <c r="D41" s="16" t="s">
        <v>4598</v>
      </c>
      <c r="E41" s="16" t="s">
        <v>1294</v>
      </c>
      <c r="F41" s="16" t="s">
        <v>243</v>
      </c>
      <c r="G41" s="16">
        <v>0.3</v>
      </c>
      <c r="H41" s="16" t="s">
        <v>4599</v>
      </c>
      <c r="I41" s="16" t="s">
        <v>252</v>
      </c>
      <c r="J41" s="16">
        <v>1</v>
      </c>
      <c r="K41" s="16" t="s">
        <v>4600</v>
      </c>
      <c r="L41" s="16" t="s">
        <v>240</v>
      </c>
      <c r="M41" s="16">
        <v>1.1000000000000001</v>
      </c>
      <c r="N41" s="16" t="s">
        <v>4601</v>
      </c>
      <c r="O41" s="16" t="s">
        <v>4597</v>
      </c>
    </row>
    <row r="42" spans="1:15" ht="15" customHeight="1" x14ac:dyDescent="0.25">
      <c r="A42" s="16" t="s">
        <v>353</v>
      </c>
      <c r="B42" s="16" t="s">
        <v>252</v>
      </c>
      <c r="C42" s="16">
        <v>11.9</v>
      </c>
      <c r="D42" s="16" t="s">
        <v>4604</v>
      </c>
      <c r="E42" s="16" t="s">
        <v>1294</v>
      </c>
      <c r="F42" s="16" t="s">
        <v>151</v>
      </c>
      <c r="G42" s="16">
        <v>6.2</v>
      </c>
      <c r="H42" s="16" t="s">
        <v>4605</v>
      </c>
      <c r="I42" s="16" t="s">
        <v>252</v>
      </c>
      <c r="J42" s="16">
        <v>10.8</v>
      </c>
      <c r="K42" s="16" t="s">
        <v>4606</v>
      </c>
      <c r="L42" s="16" t="s">
        <v>221</v>
      </c>
      <c r="M42" s="16">
        <v>11.4</v>
      </c>
      <c r="N42" s="16" t="s">
        <v>4607</v>
      </c>
      <c r="O42" s="16" t="s">
        <v>4603</v>
      </c>
    </row>
    <row r="43" spans="1:15" ht="15" customHeight="1" x14ac:dyDescent="0.25">
      <c r="A43" s="16" t="s">
        <v>354</v>
      </c>
      <c r="B43" s="16" t="s">
        <v>252</v>
      </c>
      <c r="C43" s="16">
        <v>1.1000000000000001</v>
      </c>
      <c r="D43" s="16" t="s">
        <v>4610</v>
      </c>
      <c r="E43" s="16" t="s">
        <v>1294</v>
      </c>
      <c r="F43" s="16" t="s">
        <v>243</v>
      </c>
      <c r="G43" s="16">
        <v>0.5</v>
      </c>
      <c r="H43" s="16" t="s">
        <v>4611</v>
      </c>
      <c r="I43" s="16" t="s">
        <v>249</v>
      </c>
      <c r="J43" s="16">
        <v>1.1000000000000001</v>
      </c>
      <c r="K43" s="16" t="s">
        <v>4610</v>
      </c>
      <c r="L43" s="16" t="s">
        <v>240</v>
      </c>
      <c r="M43" s="16">
        <v>1.1000000000000001</v>
      </c>
      <c r="N43" s="16" t="s">
        <v>4612</v>
      </c>
      <c r="O43" s="16" t="s">
        <v>4609</v>
      </c>
    </row>
    <row r="44" spans="1:15" ht="15" customHeight="1" x14ac:dyDescent="0.25">
      <c r="A44" s="16" t="s">
        <v>355</v>
      </c>
      <c r="B44" s="16" t="s">
        <v>252</v>
      </c>
      <c r="C44" s="16">
        <v>3.3</v>
      </c>
      <c r="D44" s="16" t="s">
        <v>4614</v>
      </c>
      <c r="E44" s="16" t="s">
        <v>1294</v>
      </c>
      <c r="F44" s="16" t="s">
        <v>252</v>
      </c>
      <c r="G44" s="16">
        <v>1.2</v>
      </c>
      <c r="H44" s="16" t="s">
        <v>4538</v>
      </c>
      <c r="I44" s="16" t="s">
        <v>243</v>
      </c>
      <c r="J44" s="16">
        <v>1.9</v>
      </c>
      <c r="K44" s="16" t="s">
        <v>4539</v>
      </c>
      <c r="L44" s="16" t="s">
        <v>240</v>
      </c>
      <c r="M44" s="16">
        <v>3.1</v>
      </c>
      <c r="N44" s="16" t="s">
        <v>4540</v>
      </c>
      <c r="O44" s="16" t="s">
        <v>4536</v>
      </c>
    </row>
    <row r="45" spans="1:15" ht="15" customHeight="1" x14ac:dyDescent="0.25">
      <c r="A45" s="16" t="s">
        <v>357</v>
      </c>
      <c r="B45" s="16" t="s">
        <v>252</v>
      </c>
      <c r="C45" s="16">
        <v>34.1</v>
      </c>
      <c r="D45" s="16" t="s">
        <v>4615</v>
      </c>
      <c r="E45" s="16" t="s">
        <v>1294</v>
      </c>
      <c r="F45" s="16" t="s">
        <v>226</v>
      </c>
      <c r="G45" s="16">
        <v>3.1</v>
      </c>
      <c r="H45" s="16" t="s">
        <v>4616</v>
      </c>
      <c r="I45" s="16" t="s">
        <v>258</v>
      </c>
      <c r="J45" s="16">
        <v>8.5</v>
      </c>
      <c r="K45" s="16" t="s">
        <v>4617</v>
      </c>
      <c r="L45" s="16" t="s">
        <v>231</v>
      </c>
      <c r="M45" s="16">
        <v>9.3000000000000007</v>
      </c>
      <c r="N45" s="16" t="s">
        <v>4618</v>
      </c>
      <c r="O45" s="16" t="s">
        <v>4397</v>
      </c>
    </row>
    <row r="46" spans="1:15" ht="15" customHeight="1" x14ac:dyDescent="0.25">
      <c r="A46" s="16" t="s">
        <v>358</v>
      </c>
      <c r="B46" s="16" t="s">
        <v>252</v>
      </c>
      <c r="C46" s="16">
        <v>35.299999999999997</v>
      </c>
      <c r="D46" s="16" t="s">
        <v>4619</v>
      </c>
      <c r="E46" s="16" t="s">
        <v>1294</v>
      </c>
      <c r="F46" s="16" t="s">
        <v>226</v>
      </c>
      <c r="G46" s="16">
        <v>4.8</v>
      </c>
      <c r="H46" s="16" t="s">
        <v>4620</v>
      </c>
      <c r="I46" s="16" t="s">
        <v>258</v>
      </c>
      <c r="J46" s="16">
        <v>7.5</v>
      </c>
      <c r="K46" s="16" t="s">
        <v>4621</v>
      </c>
      <c r="L46" s="16" t="s">
        <v>231</v>
      </c>
      <c r="M46" s="16">
        <v>7.9</v>
      </c>
      <c r="N46" s="16" t="s">
        <v>4622</v>
      </c>
      <c r="O46" s="16" t="s">
        <v>4397</v>
      </c>
    </row>
    <row r="47" spans="1:15" ht="15" customHeight="1" x14ac:dyDescent="0.25">
      <c r="A47" s="16" t="s">
        <v>359</v>
      </c>
      <c r="B47" s="16" t="s">
        <v>252</v>
      </c>
      <c r="C47" s="16">
        <v>1.4</v>
      </c>
      <c r="D47" s="16" t="s">
        <v>4625</v>
      </c>
      <c r="E47" s="16" t="s">
        <v>1294</v>
      </c>
      <c r="F47" s="16" t="s">
        <v>243</v>
      </c>
      <c r="G47" s="16">
        <v>0.4</v>
      </c>
      <c r="H47" s="16" t="s">
        <v>4626</v>
      </c>
      <c r="I47" s="16" t="s">
        <v>240</v>
      </c>
      <c r="J47" s="16">
        <v>0.9</v>
      </c>
      <c r="K47" s="16" t="s">
        <v>4627</v>
      </c>
      <c r="L47" s="16" t="s">
        <v>252</v>
      </c>
      <c r="M47" s="16">
        <v>1.3</v>
      </c>
      <c r="N47" s="16" t="s">
        <v>4628</v>
      </c>
      <c r="O47" s="16" t="s">
        <v>4624</v>
      </c>
    </row>
    <row r="48" spans="1:15" ht="15" customHeight="1" x14ac:dyDescent="0.25">
      <c r="A48" s="16" t="s">
        <v>360</v>
      </c>
      <c r="B48" s="16" t="s">
        <v>252</v>
      </c>
      <c r="C48" s="16">
        <v>12.7</v>
      </c>
      <c r="D48" s="16" t="s">
        <v>4631</v>
      </c>
      <c r="E48" s="16" t="s">
        <v>1294</v>
      </c>
      <c r="F48" s="16" t="s">
        <v>240</v>
      </c>
      <c r="G48" s="16">
        <v>11.9</v>
      </c>
      <c r="H48" s="16" t="s">
        <v>4632</v>
      </c>
      <c r="I48" s="16" t="s">
        <v>243</v>
      </c>
      <c r="J48" s="16">
        <v>12.1</v>
      </c>
      <c r="K48" s="16" t="s">
        <v>4633</v>
      </c>
      <c r="L48" s="16" t="s">
        <v>246</v>
      </c>
      <c r="M48" s="16">
        <v>12.5</v>
      </c>
      <c r="N48" s="16" t="s">
        <v>4634</v>
      </c>
      <c r="O48" s="16" t="s">
        <v>4630</v>
      </c>
    </row>
    <row r="49" spans="1:15" ht="15" customHeight="1" x14ac:dyDescent="0.25">
      <c r="A49" s="16" t="s">
        <v>362</v>
      </c>
      <c r="B49" s="16" t="s">
        <v>252</v>
      </c>
      <c r="C49" s="16">
        <v>0.4</v>
      </c>
      <c r="D49" s="16" t="s">
        <v>4637</v>
      </c>
      <c r="E49" s="16" t="s">
        <v>1318</v>
      </c>
      <c r="F49" s="16" t="s">
        <v>252</v>
      </c>
      <c r="G49" s="16">
        <v>0.4</v>
      </c>
      <c r="H49" s="16" t="s">
        <v>4637</v>
      </c>
      <c r="I49" s="16" t="s">
        <v>243</v>
      </c>
      <c r="J49" s="16">
        <v>1</v>
      </c>
      <c r="K49" s="16" t="s">
        <v>4638</v>
      </c>
      <c r="L49" s="16" t="s">
        <v>240</v>
      </c>
      <c r="M49" s="16">
        <v>2.1</v>
      </c>
      <c r="N49" s="16" t="s">
        <v>4639</v>
      </c>
      <c r="O49" s="16" t="s">
        <v>4636</v>
      </c>
    </row>
    <row r="50" spans="1:15" ht="15" customHeight="1" x14ac:dyDescent="0.25">
      <c r="A50" s="16" t="s">
        <v>363</v>
      </c>
      <c r="B50" s="16" t="s">
        <v>252</v>
      </c>
      <c r="C50" s="16">
        <v>31.3</v>
      </c>
      <c r="D50" s="16" t="s">
        <v>4640</v>
      </c>
      <c r="E50" s="16" t="s">
        <v>1294</v>
      </c>
      <c r="F50" s="16" t="s">
        <v>226</v>
      </c>
      <c r="G50" s="16">
        <v>2.9</v>
      </c>
      <c r="H50" s="16" t="s">
        <v>4641</v>
      </c>
      <c r="I50" s="16" t="s">
        <v>258</v>
      </c>
      <c r="J50" s="16">
        <v>8.1999999999999993</v>
      </c>
      <c r="K50" s="16" t="s">
        <v>4642</v>
      </c>
      <c r="L50" s="16" t="s">
        <v>263</v>
      </c>
      <c r="M50" s="16">
        <v>9.1</v>
      </c>
      <c r="N50" s="16" t="s">
        <v>4643</v>
      </c>
      <c r="O50" s="16" t="s">
        <v>4397</v>
      </c>
    </row>
    <row r="51" spans="1:15" ht="15" customHeight="1" x14ac:dyDescent="0.25">
      <c r="A51" s="16" t="s">
        <v>364</v>
      </c>
      <c r="B51" s="16" t="s">
        <v>151</v>
      </c>
      <c r="C51" s="16">
        <v>20.5</v>
      </c>
      <c r="D51" s="16" t="s">
        <v>4647</v>
      </c>
      <c r="E51" s="16" t="s">
        <v>1294</v>
      </c>
      <c r="F51" s="16" t="s">
        <v>221</v>
      </c>
      <c r="G51" s="16">
        <v>1.5</v>
      </c>
      <c r="H51" s="16" t="s">
        <v>4648</v>
      </c>
      <c r="I51" s="16" t="s">
        <v>175</v>
      </c>
      <c r="J51" s="16">
        <v>6.8</v>
      </c>
      <c r="K51" s="16" t="s">
        <v>4649</v>
      </c>
      <c r="L51" s="16" t="s">
        <v>187</v>
      </c>
      <c r="M51" s="16">
        <v>6.8</v>
      </c>
      <c r="N51" s="16" t="s">
        <v>4650</v>
      </c>
      <c r="O51" s="16" t="s">
        <v>4646</v>
      </c>
    </row>
    <row r="52" spans="1:15" ht="15" customHeight="1" x14ac:dyDescent="0.25">
      <c r="A52" s="16" t="s">
        <v>365</v>
      </c>
      <c r="B52" s="16" t="s">
        <v>151</v>
      </c>
      <c r="C52" s="16">
        <v>9.1999999999999993</v>
      </c>
      <c r="D52" s="16" t="s">
        <v>4653</v>
      </c>
      <c r="E52" s="16" t="s">
        <v>1294</v>
      </c>
      <c r="F52" s="16" t="s">
        <v>246</v>
      </c>
      <c r="G52" s="16">
        <v>7</v>
      </c>
      <c r="H52" s="16" t="s">
        <v>4654</v>
      </c>
      <c r="I52" s="16" t="s">
        <v>240</v>
      </c>
      <c r="J52" s="16">
        <v>7.2</v>
      </c>
      <c r="K52" s="16" t="s">
        <v>4655</v>
      </c>
      <c r="L52" s="16" t="s">
        <v>249</v>
      </c>
      <c r="M52" s="16">
        <v>7.5</v>
      </c>
      <c r="N52" s="16" t="s">
        <v>4656</v>
      </c>
      <c r="O52" s="16" t="s">
        <v>4652</v>
      </c>
    </row>
    <row r="53" spans="1:15" ht="15" customHeight="1" x14ac:dyDescent="0.25">
      <c r="A53" s="16" t="s">
        <v>4657</v>
      </c>
      <c r="B53" s="16" t="s">
        <v>151</v>
      </c>
      <c r="C53" s="16">
        <v>9.5</v>
      </c>
      <c r="D53" s="16" t="s">
        <v>4437</v>
      </c>
      <c r="E53" s="16" t="s">
        <v>1294</v>
      </c>
      <c r="F53" s="16" t="s">
        <v>151</v>
      </c>
      <c r="G53" s="16">
        <v>0.4</v>
      </c>
      <c r="H53" s="16" t="s">
        <v>4436</v>
      </c>
      <c r="I53" s="16" t="s">
        <v>252</v>
      </c>
      <c r="J53" s="16">
        <v>9.5</v>
      </c>
      <c r="K53" s="16" t="s">
        <v>4437</v>
      </c>
      <c r="L53" s="16" t="s">
        <v>243</v>
      </c>
      <c r="M53" s="16">
        <v>10.4</v>
      </c>
      <c r="N53" s="16" t="s">
        <v>4438</v>
      </c>
      <c r="O53" s="16" t="s">
        <v>4659</v>
      </c>
    </row>
    <row r="54" spans="1:15" ht="15" customHeight="1" x14ac:dyDescent="0.25">
      <c r="A54" s="16" t="s">
        <v>368</v>
      </c>
      <c r="B54" s="16" t="s">
        <v>151</v>
      </c>
      <c r="C54" s="16">
        <v>9.6</v>
      </c>
      <c r="D54" s="16" t="s">
        <v>4662</v>
      </c>
      <c r="E54" s="16" t="s">
        <v>1294</v>
      </c>
      <c r="F54" s="16" t="s">
        <v>151</v>
      </c>
      <c r="G54" s="16">
        <v>0.1</v>
      </c>
      <c r="H54" s="16" t="s">
        <v>4663</v>
      </c>
      <c r="I54" s="16" t="s">
        <v>252</v>
      </c>
      <c r="J54" s="16">
        <v>9.6</v>
      </c>
      <c r="K54" s="16" t="s">
        <v>4662</v>
      </c>
      <c r="L54" s="16" t="s">
        <v>243</v>
      </c>
      <c r="M54" s="16">
        <v>10.6</v>
      </c>
      <c r="N54" s="16" t="s">
        <v>4664</v>
      </c>
      <c r="O54" s="16" t="s">
        <v>4661</v>
      </c>
    </row>
    <row r="55" spans="1:15" ht="15" customHeight="1" x14ac:dyDescent="0.25">
      <c r="A55" s="16" t="s">
        <v>370</v>
      </c>
      <c r="B55" s="16" t="s">
        <v>151</v>
      </c>
      <c r="C55" s="16">
        <v>1.9</v>
      </c>
      <c r="D55" s="16" t="s">
        <v>4667</v>
      </c>
      <c r="E55" s="16" t="s">
        <v>1294</v>
      </c>
      <c r="F55" s="16" t="s">
        <v>249</v>
      </c>
      <c r="G55" s="16">
        <v>0.4</v>
      </c>
      <c r="H55" s="16" t="s">
        <v>4668</v>
      </c>
      <c r="I55" s="16" t="s">
        <v>246</v>
      </c>
      <c r="J55" s="16">
        <v>0.8</v>
      </c>
      <c r="K55" s="16" t="s">
        <v>4669</v>
      </c>
      <c r="L55" s="16" t="s">
        <v>240</v>
      </c>
      <c r="M55" s="16">
        <v>0.9</v>
      </c>
      <c r="N55" s="16" t="s">
        <v>4670</v>
      </c>
      <c r="O55" s="16" t="s">
        <v>4666</v>
      </c>
    </row>
    <row r="56" spans="1:15" ht="15" customHeight="1" x14ac:dyDescent="0.25">
      <c r="A56" s="16" t="s">
        <v>372</v>
      </c>
      <c r="B56" s="16" t="s">
        <v>151</v>
      </c>
      <c r="C56" s="16">
        <v>8.9</v>
      </c>
      <c r="D56" s="16" t="s">
        <v>4673</v>
      </c>
      <c r="E56" s="16" t="s">
        <v>1294</v>
      </c>
      <c r="F56" s="16" t="s">
        <v>151</v>
      </c>
      <c r="G56" s="16">
        <v>1.1000000000000001</v>
      </c>
      <c r="H56" s="16" t="s">
        <v>4674</v>
      </c>
      <c r="I56" s="16" t="s">
        <v>252</v>
      </c>
      <c r="J56" s="16">
        <v>8.9</v>
      </c>
      <c r="K56" s="16" t="s">
        <v>4673</v>
      </c>
      <c r="L56" s="16" t="s">
        <v>243</v>
      </c>
      <c r="M56" s="16">
        <v>9.9</v>
      </c>
      <c r="N56" s="16" t="s">
        <v>4675</v>
      </c>
      <c r="O56" s="16" t="s">
        <v>4672</v>
      </c>
    </row>
    <row r="57" spans="1:15" ht="15" customHeight="1" x14ac:dyDescent="0.25">
      <c r="A57" s="16" t="s">
        <v>373</v>
      </c>
      <c r="B57" s="16" t="s">
        <v>151</v>
      </c>
      <c r="C57" s="16">
        <v>9.5</v>
      </c>
      <c r="D57" s="16" t="s">
        <v>4678</v>
      </c>
      <c r="E57" s="16" t="s">
        <v>1294</v>
      </c>
      <c r="F57" s="16" t="s">
        <v>151</v>
      </c>
      <c r="G57" s="16">
        <v>2.4</v>
      </c>
      <c r="H57" s="16" t="s">
        <v>4679</v>
      </c>
      <c r="I57" s="16" t="s">
        <v>252</v>
      </c>
      <c r="J57" s="16">
        <v>9.5</v>
      </c>
      <c r="K57" s="16" t="s">
        <v>4678</v>
      </c>
      <c r="L57" s="16" t="s">
        <v>243</v>
      </c>
      <c r="M57" s="16">
        <v>10.4</v>
      </c>
      <c r="N57" s="16" t="s">
        <v>4680</v>
      </c>
      <c r="O57" s="16" t="s">
        <v>4677</v>
      </c>
    </row>
    <row r="58" spans="1:15" ht="15" customHeight="1" x14ac:dyDescent="0.25">
      <c r="A58" s="16" t="s">
        <v>374</v>
      </c>
      <c r="B58" s="16" t="s">
        <v>151</v>
      </c>
      <c r="C58" s="16">
        <v>10</v>
      </c>
      <c r="D58" s="16" t="s">
        <v>4683</v>
      </c>
      <c r="E58" s="16" t="s">
        <v>1294</v>
      </c>
      <c r="F58" s="16" t="s">
        <v>151</v>
      </c>
      <c r="G58" s="16">
        <v>0.4</v>
      </c>
      <c r="H58" s="16" t="s">
        <v>4684</v>
      </c>
      <c r="I58" s="16" t="s">
        <v>252</v>
      </c>
      <c r="J58" s="16">
        <v>10</v>
      </c>
      <c r="K58" s="16" t="s">
        <v>4683</v>
      </c>
      <c r="L58" s="16" t="s">
        <v>243</v>
      </c>
      <c r="M58" s="16">
        <v>11</v>
      </c>
      <c r="N58" s="16" t="s">
        <v>4685</v>
      </c>
      <c r="O58" s="16" t="s">
        <v>4682</v>
      </c>
    </row>
    <row r="59" spans="1:15" ht="15" customHeight="1" x14ac:dyDescent="0.25">
      <c r="A59" s="16" t="s">
        <v>375</v>
      </c>
      <c r="B59" s="16" t="s">
        <v>151</v>
      </c>
      <c r="C59" s="16">
        <v>10.199999999999999</v>
      </c>
      <c r="D59" s="16" t="s">
        <v>4688</v>
      </c>
      <c r="E59" s="16" t="s">
        <v>1294</v>
      </c>
      <c r="F59" s="16" t="s">
        <v>151</v>
      </c>
      <c r="G59" s="16">
        <v>0.5</v>
      </c>
      <c r="H59" s="16" t="s">
        <v>4689</v>
      </c>
      <c r="I59" s="16" t="s">
        <v>252</v>
      </c>
      <c r="J59" s="16">
        <v>10.199999999999999</v>
      </c>
      <c r="K59" s="16" t="s">
        <v>4688</v>
      </c>
      <c r="L59" s="16" t="s">
        <v>243</v>
      </c>
      <c r="M59" s="16">
        <v>11.1</v>
      </c>
      <c r="N59" s="16" t="s">
        <v>4690</v>
      </c>
      <c r="O59" s="16" t="s">
        <v>4687</v>
      </c>
    </row>
    <row r="60" spans="1:15" ht="15" customHeight="1" x14ac:dyDescent="0.25">
      <c r="A60" s="16" t="s">
        <v>378</v>
      </c>
      <c r="B60" s="16" t="s">
        <v>151</v>
      </c>
      <c r="C60" s="16">
        <v>23.2</v>
      </c>
      <c r="D60" s="16" t="s">
        <v>4691</v>
      </c>
      <c r="E60" s="16" t="s">
        <v>1294</v>
      </c>
      <c r="F60" s="16" t="s">
        <v>193</v>
      </c>
      <c r="G60" s="16">
        <v>7.8</v>
      </c>
      <c r="H60" s="16" t="s">
        <v>4692</v>
      </c>
      <c r="I60" s="16" t="s">
        <v>902</v>
      </c>
      <c r="J60" s="16">
        <v>8.6</v>
      </c>
      <c r="K60" s="16" t="s">
        <v>4693</v>
      </c>
      <c r="L60" s="16" t="s">
        <v>258</v>
      </c>
      <c r="M60" s="16">
        <v>8.8000000000000007</v>
      </c>
      <c r="N60" s="16" t="s">
        <v>4694</v>
      </c>
      <c r="O60" s="16" t="s">
        <v>4397</v>
      </c>
    </row>
    <row r="61" spans="1:15" ht="15" customHeight="1" x14ac:dyDescent="0.25">
      <c r="A61" s="16" t="s">
        <v>379</v>
      </c>
      <c r="B61" s="16" t="s">
        <v>151</v>
      </c>
      <c r="C61" s="16">
        <v>0.3</v>
      </c>
      <c r="D61" s="16" t="s">
        <v>4697</v>
      </c>
      <c r="E61" s="16" t="s">
        <v>1318</v>
      </c>
      <c r="F61" s="16" t="s">
        <v>151</v>
      </c>
      <c r="G61" s="16">
        <v>0.3</v>
      </c>
      <c r="H61" s="16" t="s">
        <v>4697</v>
      </c>
      <c r="I61" s="16" t="s">
        <v>252</v>
      </c>
      <c r="J61" s="16">
        <v>9.8000000000000007</v>
      </c>
      <c r="K61" s="16" t="s">
        <v>4698</v>
      </c>
      <c r="L61" s="16" t="s">
        <v>243</v>
      </c>
      <c r="M61" s="16">
        <v>10.7</v>
      </c>
      <c r="N61" s="16" t="s">
        <v>4699</v>
      </c>
      <c r="O61" s="16" t="s">
        <v>4696</v>
      </c>
    </row>
    <row r="62" spans="1:15" ht="15" customHeight="1" x14ac:dyDescent="0.25">
      <c r="A62" s="16" t="s">
        <v>380</v>
      </c>
      <c r="B62" s="16" t="s">
        <v>151</v>
      </c>
      <c r="C62" s="16">
        <v>0.4</v>
      </c>
      <c r="D62" s="16" t="s">
        <v>4702</v>
      </c>
      <c r="E62" s="16" t="s">
        <v>1318</v>
      </c>
      <c r="F62" s="16" t="s">
        <v>151</v>
      </c>
      <c r="G62" s="16">
        <v>0.4</v>
      </c>
      <c r="H62" s="16" t="s">
        <v>4702</v>
      </c>
      <c r="I62" s="16" t="s">
        <v>252</v>
      </c>
      <c r="J62" s="16">
        <v>9.4</v>
      </c>
      <c r="K62" s="16" t="s">
        <v>4703</v>
      </c>
      <c r="L62" s="16" t="s">
        <v>243</v>
      </c>
      <c r="M62" s="16">
        <v>10.4</v>
      </c>
      <c r="N62" s="16" t="s">
        <v>4704</v>
      </c>
      <c r="O62" s="16" t="s">
        <v>4701</v>
      </c>
    </row>
    <row r="63" spans="1:15" ht="15" customHeight="1" x14ac:dyDescent="0.25">
      <c r="A63" s="16" t="s">
        <v>381</v>
      </c>
      <c r="B63" s="16" t="s">
        <v>151</v>
      </c>
      <c r="C63" s="16">
        <v>10.7</v>
      </c>
      <c r="D63" s="16" t="s">
        <v>4707</v>
      </c>
      <c r="E63" s="16" t="s">
        <v>1294</v>
      </c>
      <c r="F63" s="16" t="s">
        <v>243</v>
      </c>
      <c r="G63" s="16">
        <v>0.1</v>
      </c>
      <c r="H63" s="16" t="s">
        <v>4708</v>
      </c>
      <c r="I63" s="16" t="s">
        <v>252</v>
      </c>
      <c r="J63" s="16">
        <v>1</v>
      </c>
      <c r="K63" s="16" t="s">
        <v>4709</v>
      </c>
      <c r="L63" s="16" t="s">
        <v>240</v>
      </c>
      <c r="M63" s="16">
        <v>1.1000000000000001</v>
      </c>
      <c r="N63" s="16" t="s">
        <v>4710</v>
      </c>
      <c r="O63" s="16" t="s">
        <v>4706</v>
      </c>
    </row>
    <row r="64" spans="1:15" ht="15" customHeight="1" x14ac:dyDescent="0.25">
      <c r="A64" s="16" t="s">
        <v>382</v>
      </c>
      <c r="B64" s="16" t="s">
        <v>151</v>
      </c>
      <c r="C64" s="16">
        <v>0.1</v>
      </c>
      <c r="D64" s="16" t="s">
        <v>4713</v>
      </c>
      <c r="E64" s="16" t="s">
        <v>1318</v>
      </c>
      <c r="F64" s="16" t="s">
        <v>151</v>
      </c>
      <c r="G64" s="16">
        <v>0.1</v>
      </c>
      <c r="H64" s="16" t="s">
        <v>4713</v>
      </c>
      <c r="I64" s="16" t="s">
        <v>252</v>
      </c>
      <c r="J64" s="16">
        <v>9.6</v>
      </c>
      <c r="K64" s="16" t="s">
        <v>4714</v>
      </c>
      <c r="L64" s="16" t="s">
        <v>243</v>
      </c>
      <c r="M64" s="16">
        <v>10.5</v>
      </c>
      <c r="N64" s="16" t="s">
        <v>4715</v>
      </c>
      <c r="O64" s="16" t="s">
        <v>4712</v>
      </c>
    </row>
    <row r="65" spans="1:15" ht="15" customHeight="1" x14ac:dyDescent="0.25">
      <c r="A65" s="16" t="s">
        <v>383</v>
      </c>
      <c r="B65" s="16" t="s">
        <v>151</v>
      </c>
      <c r="C65" s="16">
        <v>23.2</v>
      </c>
      <c r="D65" s="16" t="s">
        <v>4718</v>
      </c>
      <c r="E65" s="16" t="s">
        <v>1294</v>
      </c>
      <c r="F65" s="16" t="s">
        <v>151</v>
      </c>
      <c r="G65" s="16">
        <v>2</v>
      </c>
      <c r="H65" s="16" t="s">
        <v>4719</v>
      </c>
      <c r="I65" s="16" t="s">
        <v>252</v>
      </c>
      <c r="J65" s="16">
        <v>11.4</v>
      </c>
      <c r="K65" s="16" t="s">
        <v>4720</v>
      </c>
      <c r="L65" s="16" t="s">
        <v>221</v>
      </c>
      <c r="M65" s="16">
        <v>11.8</v>
      </c>
      <c r="N65" s="16" t="s">
        <v>4721</v>
      </c>
      <c r="O65" s="16" t="s">
        <v>4717</v>
      </c>
    </row>
    <row r="66" spans="1:15" ht="15" customHeight="1" x14ac:dyDescent="0.25">
      <c r="A66" s="16" t="s">
        <v>384</v>
      </c>
      <c r="B66" s="16" t="s">
        <v>271</v>
      </c>
      <c r="C66" s="16">
        <v>29.4</v>
      </c>
      <c r="D66" s="16" t="s">
        <v>4725</v>
      </c>
      <c r="E66" s="16" t="s">
        <v>1294</v>
      </c>
      <c r="F66" s="16" t="s">
        <v>271</v>
      </c>
      <c r="G66" s="16">
        <v>8.9</v>
      </c>
      <c r="H66" s="16" t="s">
        <v>4726</v>
      </c>
      <c r="I66" s="16" t="s">
        <v>237</v>
      </c>
      <c r="J66" s="16">
        <v>20.8</v>
      </c>
      <c r="K66" s="16" t="s">
        <v>4727</v>
      </c>
      <c r="L66" s="16" t="s">
        <v>221</v>
      </c>
      <c r="M66" s="16">
        <v>22.6</v>
      </c>
      <c r="N66" s="16" t="s">
        <v>4728</v>
      </c>
      <c r="O66" s="16" t="s">
        <v>4724</v>
      </c>
    </row>
    <row r="67" spans="1:15" ht="15" customHeight="1" x14ac:dyDescent="0.25">
      <c r="A67" s="16" t="s">
        <v>385</v>
      </c>
      <c r="B67" s="16" t="s">
        <v>271</v>
      </c>
      <c r="C67" s="16">
        <v>28.1</v>
      </c>
      <c r="D67" s="16" t="s">
        <v>4729</v>
      </c>
      <c r="E67" s="16" t="s">
        <v>1294</v>
      </c>
      <c r="F67" s="16" t="s">
        <v>231</v>
      </c>
      <c r="G67" s="16">
        <v>2.9</v>
      </c>
      <c r="H67" s="16" t="s">
        <v>4730</v>
      </c>
      <c r="I67" s="16" t="s">
        <v>217</v>
      </c>
      <c r="J67" s="16">
        <v>3.7</v>
      </c>
      <c r="K67" s="16" t="s">
        <v>4731</v>
      </c>
      <c r="L67" s="16" t="s">
        <v>263</v>
      </c>
      <c r="M67" s="16">
        <v>5.6</v>
      </c>
      <c r="N67" s="16" t="s">
        <v>4732</v>
      </c>
      <c r="O67" s="16" t="s">
        <v>4397</v>
      </c>
    </row>
    <row r="68" spans="1:15" ht="15" customHeight="1" x14ac:dyDescent="0.25">
      <c r="A68" s="16" t="s">
        <v>386</v>
      </c>
      <c r="B68" s="16" t="s">
        <v>271</v>
      </c>
      <c r="C68" s="16">
        <v>30.1</v>
      </c>
      <c r="D68" s="16" t="s">
        <v>4733</v>
      </c>
      <c r="E68" s="16" t="s">
        <v>1294</v>
      </c>
      <c r="F68" s="16" t="s">
        <v>231</v>
      </c>
      <c r="G68" s="16">
        <v>4.2</v>
      </c>
      <c r="H68" s="16" t="s">
        <v>4734</v>
      </c>
      <c r="I68" s="16" t="s">
        <v>217</v>
      </c>
      <c r="J68" s="16">
        <v>4.5999999999999996</v>
      </c>
      <c r="K68" s="16" t="s">
        <v>4735</v>
      </c>
      <c r="L68" s="16" t="s">
        <v>266</v>
      </c>
      <c r="M68" s="16">
        <v>5.3</v>
      </c>
      <c r="N68" s="16" t="s">
        <v>4736</v>
      </c>
      <c r="O68" s="16" t="s">
        <v>4397</v>
      </c>
    </row>
    <row r="69" spans="1:15" ht="15" customHeight="1" x14ac:dyDescent="0.25">
      <c r="A69" s="16" t="s">
        <v>388</v>
      </c>
      <c r="B69" s="16" t="s">
        <v>271</v>
      </c>
      <c r="C69" s="16">
        <v>28.2</v>
      </c>
      <c r="D69" s="16" t="s">
        <v>4737</v>
      </c>
      <c r="E69" s="16" t="s">
        <v>1294</v>
      </c>
      <c r="F69" s="16" t="s">
        <v>231</v>
      </c>
      <c r="G69" s="16">
        <v>3</v>
      </c>
      <c r="H69" s="16" t="s">
        <v>4738</v>
      </c>
      <c r="I69" s="16" t="s">
        <v>217</v>
      </c>
      <c r="J69" s="16">
        <v>3.8</v>
      </c>
      <c r="K69" s="16" t="s">
        <v>4739</v>
      </c>
      <c r="L69" s="16" t="s">
        <v>263</v>
      </c>
      <c r="M69" s="16">
        <v>5.7</v>
      </c>
      <c r="N69" s="16" t="s">
        <v>4740</v>
      </c>
      <c r="O69" s="16" t="s">
        <v>4397</v>
      </c>
    </row>
    <row r="70" spans="1:15" ht="15" customHeight="1" x14ac:dyDescent="0.25">
      <c r="A70" s="16" t="s">
        <v>391</v>
      </c>
      <c r="B70" s="16" t="s">
        <v>271</v>
      </c>
      <c r="C70" s="16">
        <v>25.2</v>
      </c>
      <c r="D70" s="16" t="s">
        <v>4743</v>
      </c>
      <c r="E70" s="16" t="s">
        <v>1294</v>
      </c>
      <c r="F70" s="16" t="s">
        <v>271</v>
      </c>
      <c r="G70" s="16">
        <v>8.3000000000000007</v>
      </c>
      <c r="H70" s="16" t="s">
        <v>4744</v>
      </c>
      <c r="I70" s="16" t="s">
        <v>249</v>
      </c>
      <c r="J70" s="16">
        <v>20.100000000000001</v>
      </c>
      <c r="K70" s="16" t="s">
        <v>4745</v>
      </c>
      <c r="L70" s="16" t="s">
        <v>246</v>
      </c>
      <c r="M70" s="16">
        <v>20.100000000000001</v>
      </c>
      <c r="N70" s="16" t="s">
        <v>4746</v>
      </c>
      <c r="O70" s="16" t="s">
        <v>4742</v>
      </c>
    </row>
    <row r="71" spans="1:15" ht="15" customHeight="1" x14ac:dyDescent="0.25">
      <c r="A71" s="16" t="s">
        <v>392</v>
      </c>
      <c r="B71" s="16" t="s">
        <v>271</v>
      </c>
      <c r="C71" s="16">
        <v>28.4</v>
      </c>
      <c r="D71" s="16" t="s">
        <v>4749</v>
      </c>
      <c r="E71" s="16" t="s">
        <v>1294</v>
      </c>
      <c r="F71" s="16" t="s">
        <v>271</v>
      </c>
      <c r="G71" s="16">
        <v>3.2</v>
      </c>
      <c r="H71" s="16" t="s">
        <v>4750</v>
      </c>
      <c r="I71" s="16" t="s">
        <v>249</v>
      </c>
      <c r="J71" s="16">
        <v>24.9</v>
      </c>
      <c r="K71" s="16" t="s">
        <v>4751</v>
      </c>
      <c r="L71" s="16" t="s">
        <v>246</v>
      </c>
      <c r="M71" s="16">
        <v>25</v>
      </c>
      <c r="N71" s="16" t="s">
        <v>4752</v>
      </c>
      <c r="O71" s="16" t="s">
        <v>4748</v>
      </c>
    </row>
    <row r="72" spans="1:15" ht="15" customHeight="1" x14ac:dyDescent="0.25">
      <c r="A72" s="16" t="s">
        <v>393</v>
      </c>
      <c r="B72" s="16" t="s">
        <v>271</v>
      </c>
      <c r="C72" s="16">
        <v>13.1</v>
      </c>
      <c r="D72" s="16" t="s">
        <v>4755</v>
      </c>
      <c r="E72" s="16" t="s">
        <v>1294</v>
      </c>
      <c r="F72" s="16" t="s">
        <v>221</v>
      </c>
      <c r="G72" s="16">
        <v>0.7</v>
      </c>
      <c r="H72" s="16" t="s">
        <v>4756</v>
      </c>
      <c r="I72" s="16" t="s">
        <v>175</v>
      </c>
      <c r="J72" s="16">
        <v>6.7</v>
      </c>
      <c r="K72" s="16" t="s">
        <v>4757</v>
      </c>
      <c r="L72" s="16" t="s">
        <v>187</v>
      </c>
      <c r="M72" s="16">
        <v>6.7</v>
      </c>
      <c r="N72" s="16" t="s">
        <v>4758</v>
      </c>
      <c r="O72" s="16" t="s">
        <v>4754</v>
      </c>
    </row>
    <row r="73" spans="1:15" ht="15" customHeight="1" x14ac:dyDescent="0.25">
      <c r="A73" s="16" t="s">
        <v>395</v>
      </c>
      <c r="B73" s="16" t="s">
        <v>172</v>
      </c>
      <c r="C73" s="16">
        <v>18.8</v>
      </c>
      <c r="D73" s="16" t="s">
        <v>4760</v>
      </c>
      <c r="E73" s="16" t="s">
        <v>1294</v>
      </c>
      <c r="F73" s="16" t="s">
        <v>277</v>
      </c>
      <c r="G73" s="16">
        <v>2.4</v>
      </c>
      <c r="H73" s="16" t="s">
        <v>4761</v>
      </c>
      <c r="I73" s="16" t="s">
        <v>280</v>
      </c>
      <c r="J73" s="16">
        <v>2.5</v>
      </c>
      <c r="K73" s="16" t="s">
        <v>4762</v>
      </c>
      <c r="L73" s="16" t="s">
        <v>193</v>
      </c>
      <c r="M73" s="16">
        <v>2.7</v>
      </c>
      <c r="N73" s="16" t="s">
        <v>4763</v>
      </c>
      <c r="O73" s="16" t="s">
        <v>4397</v>
      </c>
    </row>
    <row r="74" spans="1:15" ht="15" customHeight="1" x14ac:dyDescent="0.25">
      <c r="A74" s="16" t="s">
        <v>396</v>
      </c>
      <c r="B74" s="16" t="s">
        <v>172</v>
      </c>
      <c r="C74" s="16">
        <v>19.399999999999999</v>
      </c>
      <c r="D74" s="16" t="s">
        <v>4766</v>
      </c>
      <c r="E74" s="16" t="s">
        <v>1294</v>
      </c>
      <c r="F74" s="16" t="s">
        <v>169</v>
      </c>
      <c r="G74" s="16">
        <v>1.9</v>
      </c>
      <c r="H74" s="16" t="s">
        <v>4767</v>
      </c>
      <c r="I74" s="16" t="s">
        <v>902</v>
      </c>
      <c r="J74" s="16">
        <v>2.6</v>
      </c>
      <c r="K74" s="16" t="s">
        <v>4768</v>
      </c>
      <c r="L74" s="16" t="s">
        <v>193</v>
      </c>
      <c r="M74" s="16">
        <v>3.2</v>
      </c>
      <c r="N74" s="16" t="s">
        <v>4769</v>
      </c>
      <c r="O74" s="16" t="s">
        <v>4765</v>
      </c>
    </row>
    <row r="75" spans="1:15" ht="15" customHeight="1" x14ac:dyDescent="0.25">
      <c r="A75" s="16" t="s">
        <v>397</v>
      </c>
      <c r="B75" s="16" t="s">
        <v>172</v>
      </c>
      <c r="C75" s="16">
        <v>18.899999999999999</v>
      </c>
      <c r="D75" s="16" t="s">
        <v>4771</v>
      </c>
      <c r="E75" s="16" t="s">
        <v>1294</v>
      </c>
      <c r="F75" s="16" t="s">
        <v>277</v>
      </c>
      <c r="G75" s="16">
        <v>2.4</v>
      </c>
      <c r="H75" s="16" t="s">
        <v>4772</v>
      </c>
      <c r="I75" s="16" t="s">
        <v>280</v>
      </c>
      <c r="J75" s="16">
        <v>2.5</v>
      </c>
      <c r="K75" s="16" t="s">
        <v>4773</v>
      </c>
      <c r="L75" s="16" t="s">
        <v>202</v>
      </c>
      <c r="M75" s="16">
        <v>2.7</v>
      </c>
      <c r="N75" s="16" t="s">
        <v>4774</v>
      </c>
      <c r="O75" s="16" t="s">
        <v>4397</v>
      </c>
    </row>
    <row r="76" spans="1:15" ht="15" customHeight="1" x14ac:dyDescent="0.25">
      <c r="A76" s="16" t="s">
        <v>398</v>
      </c>
      <c r="B76" s="16" t="s">
        <v>172</v>
      </c>
      <c r="C76" s="16">
        <v>1.8</v>
      </c>
      <c r="D76" s="16" t="s">
        <v>4777</v>
      </c>
      <c r="E76" s="16" t="s">
        <v>1318</v>
      </c>
      <c r="F76" s="16" t="s">
        <v>151</v>
      </c>
      <c r="G76" s="16">
        <v>1.8</v>
      </c>
      <c r="H76" s="16" t="s">
        <v>4777</v>
      </c>
      <c r="I76" s="16" t="s">
        <v>252</v>
      </c>
      <c r="J76" s="16">
        <v>9</v>
      </c>
      <c r="K76" s="16" t="s">
        <v>4778</v>
      </c>
      <c r="L76" s="16" t="s">
        <v>243</v>
      </c>
      <c r="M76" s="16">
        <v>9.9</v>
      </c>
      <c r="N76" s="16" t="s">
        <v>4779</v>
      </c>
      <c r="O76" s="16" t="s">
        <v>4776</v>
      </c>
    </row>
    <row r="77" spans="1:15" ht="15" customHeight="1" x14ac:dyDescent="0.25">
      <c r="A77" s="16" t="s">
        <v>400</v>
      </c>
      <c r="B77" s="16" t="s">
        <v>172</v>
      </c>
      <c r="C77" s="16">
        <v>17.7</v>
      </c>
      <c r="D77" s="16" t="s">
        <v>4782</v>
      </c>
      <c r="E77" s="16" t="s">
        <v>1294</v>
      </c>
      <c r="F77" s="16" t="s">
        <v>172</v>
      </c>
      <c r="G77" s="16">
        <v>2.8</v>
      </c>
      <c r="H77" s="16" t="s">
        <v>4783</v>
      </c>
      <c r="I77" s="16" t="s">
        <v>902</v>
      </c>
      <c r="J77" s="16">
        <v>2.8</v>
      </c>
      <c r="K77" s="16" t="s">
        <v>4784</v>
      </c>
      <c r="L77" s="16" t="s">
        <v>184</v>
      </c>
      <c r="M77" s="16">
        <v>2.8</v>
      </c>
      <c r="N77" s="16" t="s">
        <v>4785</v>
      </c>
      <c r="O77" s="16" t="s">
        <v>4781</v>
      </c>
    </row>
    <row r="78" spans="1:15" ht="15" customHeight="1" x14ac:dyDescent="0.25">
      <c r="A78" s="16" t="s">
        <v>401</v>
      </c>
      <c r="B78" s="16" t="s">
        <v>172</v>
      </c>
      <c r="C78" s="16">
        <v>19.399999999999999</v>
      </c>
      <c r="D78" s="16" t="s">
        <v>4786</v>
      </c>
      <c r="E78" s="16" t="s">
        <v>1294</v>
      </c>
      <c r="F78" s="16" t="s">
        <v>280</v>
      </c>
      <c r="G78" s="16">
        <v>0.9</v>
      </c>
      <c r="H78" s="16" t="s">
        <v>4787</v>
      </c>
      <c r="I78" s="16" t="s">
        <v>284</v>
      </c>
      <c r="J78" s="16">
        <v>1.3</v>
      </c>
      <c r="K78" s="16" t="s">
        <v>4788</v>
      </c>
      <c r="L78" s="16" t="s">
        <v>902</v>
      </c>
      <c r="M78" s="16">
        <v>1.4</v>
      </c>
      <c r="N78" s="16" t="s">
        <v>4789</v>
      </c>
      <c r="O78" s="16" t="s">
        <v>4397</v>
      </c>
    </row>
    <row r="79" spans="1:15" ht="15" customHeight="1" x14ac:dyDescent="0.25">
      <c r="A79" s="16" t="s">
        <v>403</v>
      </c>
      <c r="B79" s="16" t="s">
        <v>172</v>
      </c>
      <c r="C79" s="16">
        <v>10.8</v>
      </c>
      <c r="D79" s="16" t="s">
        <v>4792</v>
      </c>
      <c r="E79" s="16" t="s">
        <v>1294</v>
      </c>
      <c r="F79" s="16" t="s">
        <v>221</v>
      </c>
      <c r="G79" s="16">
        <v>4</v>
      </c>
      <c r="H79" s="16" t="s">
        <v>4793</v>
      </c>
      <c r="I79" s="16" t="s">
        <v>175</v>
      </c>
      <c r="J79" s="16">
        <v>9.4</v>
      </c>
      <c r="K79" s="16" t="s">
        <v>4794</v>
      </c>
      <c r="L79" s="16" t="s">
        <v>187</v>
      </c>
      <c r="M79" s="16">
        <v>9.5</v>
      </c>
      <c r="N79" s="16" t="s">
        <v>4795</v>
      </c>
      <c r="O79" s="16" t="s">
        <v>4791</v>
      </c>
    </row>
    <row r="80" spans="1:15" ht="15" customHeight="1" x14ac:dyDescent="0.25">
      <c r="A80" s="16" t="s">
        <v>404</v>
      </c>
      <c r="B80" s="16" t="s">
        <v>172</v>
      </c>
      <c r="C80" s="16">
        <v>42.2</v>
      </c>
      <c r="D80" s="16" t="s">
        <v>4798</v>
      </c>
      <c r="E80" s="16" t="s">
        <v>1294</v>
      </c>
      <c r="F80" s="16" t="s">
        <v>277</v>
      </c>
      <c r="G80" s="16">
        <v>0.4</v>
      </c>
      <c r="H80" s="16" t="s">
        <v>4799</v>
      </c>
      <c r="I80" s="16" t="s">
        <v>284</v>
      </c>
      <c r="J80" s="16">
        <v>0.5</v>
      </c>
      <c r="K80" s="16" t="s">
        <v>4800</v>
      </c>
      <c r="L80" s="16" t="s">
        <v>280</v>
      </c>
      <c r="M80" s="16">
        <v>0.9</v>
      </c>
      <c r="N80" s="16" t="s">
        <v>4801</v>
      </c>
      <c r="O80" s="16" t="s">
        <v>4797</v>
      </c>
    </row>
    <row r="81" spans="1:15" ht="15" customHeight="1" x14ac:dyDescent="0.25">
      <c r="A81" s="16" t="s">
        <v>405</v>
      </c>
      <c r="B81" s="16" t="s">
        <v>172</v>
      </c>
      <c r="C81" s="16">
        <v>34.1</v>
      </c>
      <c r="D81" s="16" t="s">
        <v>4804</v>
      </c>
      <c r="E81" s="16" t="s">
        <v>1294</v>
      </c>
      <c r="F81" s="16" t="s">
        <v>178</v>
      </c>
      <c r="G81" s="16">
        <v>0.4</v>
      </c>
      <c r="H81" s="16" t="s">
        <v>4805</v>
      </c>
      <c r="I81" s="16" t="s">
        <v>184</v>
      </c>
      <c r="J81" s="16">
        <v>0.4</v>
      </c>
      <c r="K81" s="16" t="s">
        <v>4806</v>
      </c>
      <c r="L81" s="16" t="s">
        <v>181</v>
      </c>
      <c r="M81" s="16">
        <v>0.6</v>
      </c>
      <c r="N81" s="16" t="s">
        <v>4807</v>
      </c>
      <c r="O81" s="16" t="s">
        <v>4803</v>
      </c>
    </row>
    <row r="82" spans="1:15" ht="15" customHeight="1" x14ac:dyDescent="0.25">
      <c r="A82" s="16" t="s">
        <v>406</v>
      </c>
      <c r="B82" s="16" t="s">
        <v>172</v>
      </c>
      <c r="C82" s="16">
        <v>40.700000000000003</v>
      </c>
      <c r="D82" s="16" t="s">
        <v>4808</v>
      </c>
      <c r="E82" s="16" t="s">
        <v>1294</v>
      </c>
      <c r="F82" s="16" t="s">
        <v>280</v>
      </c>
      <c r="G82" s="16">
        <v>0.9</v>
      </c>
      <c r="H82" s="16" t="s">
        <v>4809</v>
      </c>
      <c r="I82" s="16" t="s">
        <v>902</v>
      </c>
      <c r="J82" s="16">
        <v>1.3</v>
      </c>
      <c r="K82" s="16" t="s">
        <v>4810</v>
      </c>
      <c r="L82" s="16" t="s">
        <v>284</v>
      </c>
      <c r="M82" s="16">
        <v>1.4</v>
      </c>
      <c r="N82" s="16" t="s">
        <v>4811</v>
      </c>
      <c r="O82" s="16" t="s">
        <v>4397</v>
      </c>
    </row>
    <row r="83" spans="1:15" ht="15" customHeight="1" x14ac:dyDescent="0.25">
      <c r="A83" s="16" t="s">
        <v>407</v>
      </c>
      <c r="B83" s="16" t="s">
        <v>172</v>
      </c>
      <c r="C83" s="16">
        <v>42.3</v>
      </c>
      <c r="D83" s="16" t="s">
        <v>4812</v>
      </c>
      <c r="E83" s="16" t="s">
        <v>1294</v>
      </c>
      <c r="F83" s="16" t="s">
        <v>277</v>
      </c>
      <c r="G83" s="16">
        <v>1.5</v>
      </c>
      <c r="H83" s="16" t="s">
        <v>4813</v>
      </c>
      <c r="I83" s="16" t="s">
        <v>202</v>
      </c>
      <c r="J83" s="16">
        <v>1.7</v>
      </c>
      <c r="K83" s="16" t="s">
        <v>4814</v>
      </c>
      <c r="L83" s="16" t="s">
        <v>280</v>
      </c>
      <c r="M83" s="16">
        <v>1.9</v>
      </c>
      <c r="N83" s="16" t="s">
        <v>4815</v>
      </c>
      <c r="O83" s="16" t="s">
        <v>4397</v>
      </c>
    </row>
    <row r="84" spans="1:15" ht="15" customHeight="1" x14ac:dyDescent="0.25">
      <c r="A84" s="16" t="s">
        <v>408</v>
      </c>
      <c r="B84" s="16" t="s">
        <v>172</v>
      </c>
      <c r="C84" s="16">
        <v>31.8</v>
      </c>
      <c r="D84" s="16" t="s">
        <v>4818</v>
      </c>
      <c r="E84" s="16" t="s">
        <v>1294</v>
      </c>
      <c r="F84" s="16" t="s">
        <v>175</v>
      </c>
      <c r="G84" s="16">
        <v>4.3</v>
      </c>
      <c r="H84" s="16" t="s">
        <v>4819</v>
      </c>
      <c r="I84" s="16" t="s">
        <v>187</v>
      </c>
      <c r="J84" s="16">
        <v>4.5</v>
      </c>
      <c r="K84" s="16" t="s">
        <v>4820</v>
      </c>
      <c r="L84" s="16" t="s">
        <v>190</v>
      </c>
      <c r="M84" s="16">
        <v>4.7</v>
      </c>
      <c r="N84" s="16" t="s">
        <v>4821</v>
      </c>
      <c r="O84" s="16" t="s">
        <v>4817</v>
      </c>
    </row>
    <row r="85" spans="1:15" ht="15" customHeight="1" x14ac:dyDescent="0.25">
      <c r="A85" s="16" t="s">
        <v>409</v>
      </c>
      <c r="B85" s="16" t="s">
        <v>172</v>
      </c>
      <c r="C85" s="16">
        <v>38.5</v>
      </c>
      <c r="D85" s="16" t="s">
        <v>4824</v>
      </c>
      <c r="E85" s="16" t="s">
        <v>1294</v>
      </c>
      <c r="F85" s="16" t="s">
        <v>169</v>
      </c>
      <c r="G85" s="16">
        <v>1.3</v>
      </c>
      <c r="H85" s="16" t="s">
        <v>4825</v>
      </c>
      <c r="I85" s="16" t="s">
        <v>902</v>
      </c>
      <c r="J85" s="16">
        <v>2.9</v>
      </c>
      <c r="K85" s="16" t="s">
        <v>4826</v>
      </c>
      <c r="L85" s="16" t="s">
        <v>129</v>
      </c>
      <c r="M85" s="16">
        <v>3.2</v>
      </c>
      <c r="N85" s="16" t="s">
        <v>4827</v>
      </c>
      <c r="O85" s="16" t="s">
        <v>4823</v>
      </c>
    </row>
    <row r="86" spans="1:15" ht="15" customHeight="1" x14ac:dyDescent="0.25">
      <c r="A86" s="16" t="s">
        <v>410</v>
      </c>
      <c r="B86" s="16" t="s">
        <v>172</v>
      </c>
      <c r="C86" s="16">
        <v>40.700000000000003</v>
      </c>
      <c r="D86" s="16" t="s">
        <v>4830</v>
      </c>
      <c r="E86" s="16" t="s">
        <v>1294</v>
      </c>
      <c r="F86" s="16" t="s">
        <v>160</v>
      </c>
      <c r="G86" s="16">
        <v>1.1000000000000001</v>
      </c>
      <c r="H86" s="16" t="s">
        <v>4831</v>
      </c>
      <c r="I86" s="16" t="s">
        <v>129</v>
      </c>
      <c r="J86" s="16">
        <v>1.7</v>
      </c>
      <c r="K86" s="16" t="s">
        <v>4832</v>
      </c>
      <c r="L86" s="16" t="s">
        <v>274</v>
      </c>
      <c r="M86" s="16">
        <v>1.8</v>
      </c>
      <c r="N86" s="16" t="s">
        <v>4833</v>
      </c>
      <c r="O86" s="16" t="s">
        <v>4829</v>
      </c>
    </row>
    <row r="87" spans="1:15" ht="15" customHeight="1" x14ac:dyDescent="0.25">
      <c r="A87" s="16" t="s">
        <v>411</v>
      </c>
      <c r="B87" s="16" t="s">
        <v>172</v>
      </c>
      <c r="C87" s="16">
        <v>35.1</v>
      </c>
      <c r="D87" s="16" t="s">
        <v>4836</v>
      </c>
      <c r="E87" s="16" t="s">
        <v>1294</v>
      </c>
      <c r="F87" s="16" t="s">
        <v>184</v>
      </c>
      <c r="G87" s="16">
        <v>1.7</v>
      </c>
      <c r="H87" s="16" t="s">
        <v>4837</v>
      </c>
      <c r="I87" s="16" t="s">
        <v>178</v>
      </c>
      <c r="J87" s="16">
        <v>2.2000000000000002</v>
      </c>
      <c r="K87" s="16" t="s">
        <v>4838</v>
      </c>
      <c r="L87" s="16" t="s">
        <v>181</v>
      </c>
      <c r="M87" s="16">
        <v>2.7</v>
      </c>
      <c r="N87" s="16" t="s">
        <v>4839</v>
      </c>
      <c r="O87" s="16" t="s">
        <v>4835</v>
      </c>
    </row>
    <row r="88" spans="1:15" ht="15" customHeight="1" x14ac:dyDescent="0.25">
      <c r="A88" s="16" t="s">
        <v>413</v>
      </c>
      <c r="B88" s="16" t="s">
        <v>175</v>
      </c>
      <c r="C88" s="16">
        <v>7.4</v>
      </c>
      <c r="D88" s="16" t="s">
        <v>4841</v>
      </c>
      <c r="E88" s="16" t="s">
        <v>1294</v>
      </c>
      <c r="F88" s="16" t="s">
        <v>193</v>
      </c>
      <c r="G88" s="16">
        <v>2.2999999999999998</v>
      </c>
      <c r="H88" s="16" t="s">
        <v>4842</v>
      </c>
      <c r="I88" s="16" t="s">
        <v>902</v>
      </c>
      <c r="J88" s="16">
        <v>3</v>
      </c>
      <c r="K88" s="16" t="s">
        <v>4843</v>
      </c>
      <c r="L88" s="16" t="s">
        <v>280</v>
      </c>
      <c r="M88" s="16">
        <v>3.3</v>
      </c>
      <c r="N88" s="16" t="s">
        <v>4844</v>
      </c>
      <c r="O88" s="16" t="s">
        <v>4397</v>
      </c>
    </row>
    <row r="89" spans="1:15" ht="15" customHeight="1" x14ac:dyDescent="0.25">
      <c r="A89" s="16" t="s">
        <v>414</v>
      </c>
      <c r="B89" s="16" t="s">
        <v>175</v>
      </c>
      <c r="C89" s="16">
        <v>3</v>
      </c>
      <c r="D89" s="16" t="s">
        <v>4847</v>
      </c>
      <c r="E89" s="16" t="s">
        <v>1294</v>
      </c>
      <c r="F89" s="16" t="s">
        <v>184</v>
      </c>
      <c r="G89" s="16">
        <v>2.6</v>
      </c>
      <c r="H89" s="16" t="s">
        <v>4848</v>
      </c>
      <c r="I89" s="16" t="s">
        <v>169</v>
      </c>
      <c r="J89" s="16">
        <v>2.9</v>
      </c>
      <c r="K89" s="16" t="s">
        <v>4849</v>
      </c>
      <c r="L89" s="16" t="s">
        <v>172</v>
      </c>
      <c r="M89" s="16">
        <v>3</v>
      </c>
      <c r="N89" s="16" t="s">
        <v>4847</v>
      </c>
      <c r="O89" s="16" t="s">
        <v>4846</v>
      </c>
    </row>
    <row r="90" spans="1:15" ht="15" customHeight="1" x14ac:dyDescent="0.25">
      <c r="A90" s="16" t="s">
        <v>416</v>
      </c>
      <c r="B90" s="16" t="s">
        <v>175</v>
      </c>
      <c r="C90" s="16">
        <v>7.3</v>
      </c>
      <c r="D90" s="16" t="s">
        <v>4850</v>
      </c>
      <c r="E90" s="16" t="s">
        <v>1294</v>
      </c>
      <c r="F90" s="16" t="s">
        <v>193</v>
      </c>
      <c r="G90" s="16">
        <v>2.2999999999999998</v>
      </c>
      <c r="H90" s="16" t="s">
        <v>4851</v>
      </c>
      <c r="I90" s="16" t="s">
        <v>902</v>
      </c>
      <c r="J90" s="16">
        <v>3</v>
      </c>
      <c r="K90" s="16" t="s">
        <v>4852</v>
      </c>
      <c r="L90" s="16" t="s">
        <v>280</v>
      </c>
      <c r="M90" s="16">
        <v>3.4</v>
      </c>
      <c r="N90" s="16" t="s">
        <v>4853</v>
      </c>
      <c r="O90" s="16" t="s">
        <v>4397</v>
      </c>
    </row>
    <row r="91" spans="1:15" ht="15" customHeight="1" x14ac:dyDescent="0.25">
      <c r="A91" s="16" t="s">
        <v>417</v>
      </c>
      <c r="B91" s="16" t="s">
        <v>175</v>
      </c>
      <c r="C91" s="16">
        <v>9</v>
      </c>
      <c r="D91" s="16" t="s">
        <v>4854</v>
      </c>
      <c r="E91" s="16" t="s">
        <v>1294</v>
      </c>
      <c r="F91" s="16" t="s">
        <v>193</v>
      </c>
      <c r="G91" s="16">
        <v>3.9</v>
      </c>
      <c r="H91" s="16" t="s">
        <v>4855</v>
      </c>
      <c r="I91" s="16" t="s">
        <v>202</v>
      </c>
      <c r="J91" s="16">
        <v>4</v>
      </c>
      <c r="K91" s="16" t="s">
        <v>4856</v>
      </c>
      <c r="L91" s="16" t="s">
        <v>277</v>
      </c>
      <c r="M91" s="16">
        <v>4.2</v>
      </c>
      <c r="N91" s="16" t="s">
        <v>4857</v>
      </c>
      <c r="O91" s="16" t="s">
        <v>4397</v>
      </c>
    </row>
    <row r="92" spans="1:15" ht="15" customHeight="1" x14ac:dyDescent="0.25">
      <c r="A92" s="16" t="s">
        <v>418</v>
      </c>
      <c r="B92" s="16" t="s">
        <v>175</v>
      </c>
      <c r="C92" s="16">
        <v>6.8</v>
      </c>
      <c r="D92" s="16" t="s">
        <v>4858</v>
      </c>
      <c r="E92" s="16" t="s">
        <v>1294</v>
      </c>
      <c r="F92" s="16" t="s">
        <v>193</v>
      </c>
      <c r="G92" s="16">
        <v>2.2000000000000002</v>
      </c>
      <c r="H92" s="16" t="s">
        <v>4859</v>
      </c>
      <c r="I92" s="16" t="s">
        <v>902</v>
      </c>
      <c r="J92" s="16">
        <v>3</v>
      </c>
      <c r="K92" s="16" t="s">
        <v>4860</v>
      </c>
      <c r="L92" s="16" t="s">
        <v>280</v>
      </c>
      <c r="M92" s="16">
        <v>3.7</v>
      </c>
      <c r="N92" s="16" t="s">
        <v>4861</v>
      </c>
      <c r="O92" s="16" t="s">
        <v>4397</v>
      </c>
    </row>
    <row r="93" spans="1:15" ht="15" customHeight="1" x14ac:dyDescent="0.25">
      <c r="A93" s="16" t="s">
        <v>419</v>
      </c>
      <c r="B93" s="16" t="s">
        <v>175</v>
      </c>
      <c r="C93" s="16">
        <v>0.4</v>
      </c>
      <c r="D93" s="16" t="s">
        <v>4864</v>
      </c>
      <c r="E93" s="16" t="s">
        <v>1294</v>
      </c>
      <c r="F93" s="16" t="s">
        <v>190</v>
      </c>
      <c r="G93" s="16">
        <v>0.3</v>
      </c>
      <c r="H93" s="16" t="s">
        <v>4865</v>
      </c>
      <c r="I93" s="16" t="s">
        <v>172</v>
      </c>
      <c r="J93" s="16">
        <v>0.4</v>
      </c>
      <c r="K93" s="16" t="s">
        <v>4864</v>
      </c>
      <c r="L93" s="16" t="s">
        <v>181</v>
      </c>
      <c r="M93" s="16">
        <v>0.4</v>
      </c>
      <c r="N93" s="16" t="s">
        <v>4866</v>
      </c>
      <c r="O93" s="16" t="s">
        <v>4863</v>
      </c>
    </row>
    <row r="94" spans="1:15" ht="15" customHeight="1" x14ac:dyDescent="0.25">
      <c r="A94" s="16" t="s">
        <v>421</v>
      </c>
      <c r="B94" s="16" t="s">
        <v>175</v>
      </c>
      <c r="C94" s="16">
        <v>7.2</v>
      </c>
      <c r="D94" s="16" t="s">
        <v>4867</v>
      </c>
      <c r="E94" s="16" t="s">
        <v>1294</v>
      </c>
      <c r="F94" s="16" t="s">
        <v>193</v>
      </c>
      <c r="G94" s="16">
        <v>2.2999999999999998</v>
      </c>
      <c r="H94" s="16" t="s">
        <v>4868</v>
      </c>
      <c r="I94" s="16" t="s">
        <v>902</v>
      </c>
      <c r="J94" s="16">
        <v>3</v>
      </c>
      <c r="K94" s="16" t="s">
        <v>4869</v>
      </c>
      <c r="L94" s="16" t="s">
        <v>280</v>
      </c>
      <c r="M94" s="16">
        <v>3.5</v>
      </c>
      <c r="N94" s="16" t="s">
        <v>4870</v>
      </c>
      <c r="O94" s="16" t="s">
        <v>4397</v>
      </c>
    </row>
    <row r="95" spans="1:15" ht="15" customHeight="1" x14ac:dyDescent="0.25">
      <c r="A95" s="16" t="s">
        <v>4871</v>
      </c>
      <c r="B95" s="16" t="s">
        <v>178</v>
      </c>
      <c r="C95" s="16">
        <v>9.6999999999999993</v>
      </c>
      <c r="D95" s="16" t="s">
        <v>4873</v>
      </c>
      <c r="E95" s="16" t="s">
        <v>1294</v>
      </c>
      <c r="F95" s="16" t="s">
        <v>193</v>
      </c>
      <c r="G95" s="16">
        <v>5.6</v>
      </c>
      <c r="H95" s="16" t="s">
        <v>4874</v>
      </c>
      <c r="I95" s="16" t="s">
        <v>202</v>
      </c>
      <c r="J95" s="16">
        <v>6.4</v>
      </c>
      <c r="K95" s="16" t="s">
        <v>4875</v>
      </c>
      <c r="L95" s="16" t="s">
        <v>902</v>
      </c>
      <c r="M95" s="16">
        <v>6.4</v>
      </c>
      <c r="N95" s="16" t="s">
        <v>4876</v>
      </c>
      <c r="O95" s="16" t="s">
        <v>4397</v>
      </c>
    </row>
    <row r="96" spans="1:15" ht="15" customHeight="1" x14ac:dyDescent="0.25">
      <c r="A96" s="16" t="s">
        <v>425</v>
      </c>
      <c r="B96" s="16" t="s">
        <v>178</v>
      </c>
      <c r="C96" s="16">
        <v>0.5</v>
      </c>
      <c r="D96" s="16" t="s">
        <v>4879</v>
      </c>
      <c r="E96" s="16" t="s">
        <v>1294</v>
      </c>
      <c r="F96" s="16" t="s">
        <v>190</v>
      </c>
      <c r="G96" s="16">
        <v>0.2</v>
      </c>
      <c r="H96" s="16" t="s">
        <v>4880</v>
      </c>
      <c r="I96" s="16" t="s">
        <v>181</v>
      </c>
      <c r="J96" s="16">
        <v>0.2</v>
      </c>
      <c r="K96" s="16" t="s">
        <v>4881</v>
      </c>
      <c r="L96" s="16" t="s">
        <v>187</v>
      </c>
      <c r="M96" s="16">
        <v>0.5</v>
      </c>
      <c r="N96" s="16" t="s">
        <v>4882</v>
      </c>
      <c r="O96" s="16" t="s">
        <v>4878</v>
      </c>
    </row>
    <row r="97" spans="1:15" ht="15" customHeight="1" x14ac:dyDescent="0.25">
      <c r="A97" s="16" t="s">
        <v>426</v>
      </c>
      <c r="B97" s="16" t="s">
        <v>178</v>
      </c>
      <c r="C97" s="16">
        <v>5.0999999999999996</v>
      </c>
      <c r="D97" s="16" t="s">
        <v>4885</v>
      </c>
      <c r="E97" s="16" t="s">
        <v>1294</v>
      </c>
      <c r="F97" s="16" t="s">
        <v>175</v>
      </c>
      <c r="G97" s="16">
        <v>4.4000000000000004</v>
      </c>
      <c r="H97" s="16" t="s">
        <v>4886</v>
      </c>
      <c r="I97" s="16" t="s">
        <v>187</v>
      </c>
      <c r="J97" s="16">
        <v>4.5999999999999996</v>
      </c>
      <c r="K97" s="16" t="s">
        <v>4887</v>
      </c>
      <c r="L97" s="16" t="s">
        <v>190</v>
      </c>
      <c r="M97" s="16">
        <v>4.9000000000000004</v>
      </c>
      <c r="N97" s="16" t="s">
        <v>4888</v>
      </c>
      <c r="O97" s="16" t="s">
        <v>4884</v>
      </c>
    </row>
    <row r="98" spans="1:15" ht="15" customHeight="1" x14ac:dyDescent="0.25">
      <c r="A98" s="16" t="s">
        <v>428</v>
      </c>
      <c r="B98" s="16" t="s">
        <v>178</v>
      </c>
      <c r="C98" s="16">
        <v>5.5</v>
      </c>
      <c r="D98" s="16" t="s">
        <v>4891</v>
      </c>
      <c r="E98" s="16" t="s">
        <v>1294</v>
      </c>
      <c r="F98" s="16" t="s">
        <v>902</v>
      </c>
      <c r="G98" s="16">
        <v>0.3</v>
      </c>
      <c r="H98" s="16" t="s">
        <v>4892</v>
      </c>
      <c r="I98" s="16" t="s">
        <v>193</v>
      </c>
      <c r="J98" s="16">
        <v>1.1000000000000001</v>
      </c>
      <c r="K98" s="16" t="s">
        <v>4893</v>
      </c>
      <c r="L98" s="16" t="s">
        <v>280</v>
      </c>
      <c r="M98" s="16">
        <v>1.9</v>
      </c>
      <c r="N98" s="16" t="s">
        <v>4894</v>
      </c>
      <c r="O98" s="16" t="s">
        <v>4890</v>
      </c>
    </row>
    <row r="99" spans="1:15" ht="15" customHeight="1" x14ac:dyDescent="0.25">
      <c r="A99" s="16" t="s">
        <v>430</v>
      </c>
      <c r="B99" s="16" t="s">
        <v>178</v>
      </c>
      <c r="C99" s="16">
        <v>9.4</v>
      </c>
      <c r="D99" s="16" t="s">
        <v>4895</v>
      </c>
      <c r="E99" s="16" t="s">
        <v>1294</v>
      </c>
      <c r="F99" s="16" t="s">
        <v>193</v>
      </c>
      <c r="G99" s="16">
        <v>5.0999999999999996</v>
      </c>
      <c r="H99" s="16" t="s">
        <v>4896</v>
      </c>
      <c r="I99" s="16" t="s">
        <v>202</v>
      </c>
      <c r="J99" s="16">
        <v>5.8</v>
      </c>
      <c r="K99" s="16" t="s">
        <v>4897</v>
      </c>
      <c r="L99" s="16" t="s">
        <v>902</v>
      </c>
      <c r="M99" s="16">
        <v>5.8</v>
      </c>
      <c r="N99" s="16" t="s">
        <v>4898</v>
      </c>
      <c r="O99" s="16" t="s">
        <v>4397</v>
      </c>
    </row>
    <row r="100" spans="1:15" ht="15" customHeight="1" x14ac:dyDescent="0.25">
      <c r="A100" s="16" t="s">
        <v>431</v>
      </c>
      <c r="B100" s="16" t="s">
        <v>178</v>
      </c>
      <c r="C100" s="16">
        <v>5.5</v>
      </c>
      <c r="D100" s="16" t="s">
        <v>4891</v>
      </c>
      <c r="E100" s="16" t="s">
        <v>1294</v>
      </c>
      <c r="F100" s="16" t="s">
        <v>902</v>
      </c>
      <c r="G100" s="16">
        <v>0.3</v>
      </c>
      <c r="H100" s="16" t="s">
        <v>4892</v>
      </c>
      <c r="I100" s="16" t="s">
        <v>193</v>
      </c>
      <c r="J100" s="16">
        <v>1.1000000000000001</v>
      </c>
      <c r="K100" s="16" t="s">
        <v>4893</v>
      </c>
      <c r="L100" s="16" t="s">
        <v>280</v>
      </c>
      <c r="M100" s="16">
        <v>1.9</v>
      </c>
      <c r="N100" s="16" t="s">
        <v>4894</v>
      </c>
      <c r="O100" s="16" t="s">
        <v>4900</v>
      </c>
    </row>
    <row r="101" spans="1:15" ht="15" customHeight="1" x14ac:dyDescent="0.25">
      <c r="A101" s="16" t="s">
        <v>432</v>
      </c>
      <c r="B101" s="16" t="s">
        <v>178</v>
      </c>
      <c r="C101" s="16">
        <v>6.6</v>
      </c>
      <c r="D101" s="16" t="s">
        <v>4903</v>
      </c>
      <c r="E101" s="16" t="s">
        <v>1294</v>
      </c>
      <c r="F101" s="16" t="s">
        <v>169</v>
      </c>
      <c r="G101" s="16">
        <v>1.1000000000000001</v>
      </c>
      <c r="H101" s="16" t="s">
        <v>4904</v>
      </c>
      <c r="I101" s="16" t="s">
        <v>129</v>
      </c>
      <c r="J101" s="16">
        <v>1.4</v>
      </c>
      <c r="K101" s="16" t="s">
        <v>4905</v>
      </c>
      <c r="L101" s="16" t="s">
        <v>160</v>
      </c>
      <c r="M101" s="16">
        <v>1.7</v>
      </c>
      <c r="N101" s="16" t="s">
        <v>4906</v>
      </c>
      <c r="O101" s="16" t="s">
        <v>4902</v>
      </c>
    </row>
    <row r="102" spans="1:15" ht="15" customHeight="1" x14ac:dyDescent="0.25">
      <c r="A102" s="16" t="s">
        <v>433</v>
      </c>
      <c r="B102" s="16" t="s">
        <v>178</v>
      </c>
      <c r="C102" s="16">
        <v>12</v>
      </c>
      <c r="D102" s="16" t="s">
        <v>4908</v>
      </c>
      <c r="E102" s="16" t="s">
        <v>1294</v>
      </c>
      <c r="F102" s="16" t="s">
        <v>258</v>
      </c>
      <c r="G102" s="16">
        <v>5.7</v>
      </c>
      <c r="H102" s="16" t="s">
        <v>4909</v>
      </c>
      <c r="I102" s="16" t="s">
        <v>263</v>
      </c>
      <c r="J102" s="16">
        <v>6.5</v>
      </c>
      <c r="K102" s="16" t="s">
        <v>4910</v>
      </c>
      <c r="L102" s="16" t="s">
        <v>202</v>
      </c>
      <c r="M102" s="16">
        <v>6.7</v>
      </c>
      <c r="N102" s="16" t="s">
        <v>4911</v>
      </c>
      <c r="O102" s="16" t="s">
        <v>4397</v>
      </c>
    </row>
    <row r="103" spans="1:15" ht="15" customHeight="1" x14ac:dyDescent="0.25">
      <c r="A103" s="16" t="s">
        <v>434</v>
      </c>
      <c r="B103" s="16" t="s">
        <v>178</v>
      </c>
      <c r="C103" s="16">
        <v>2.7</v>
      </c>
      <c r="D103" s="16" t="s">
        <v>4914</v>
      </c>
      <c r="E103" s="16" t="s">
        <v>1294</v>
      </c>
      <c r="F103" s="16" t="s">
        <v>184</v>
      </c>
      <c r="G103" s="16">
        <v>1.7</v>
      </c>
      <c r="H103" s="16" t="s">
        <v>4915</v>
      </c>
      <c r="I103" s="16" t="s">
        <v>178</v>
      </c>
      <c r="J103" s="16">
        <v>2.1</v>
      </c>
      <c r="K103" s="16" t="s">
        <v>4916</v>
      </c>
      <c r="L103" s="16" t="s">
        <v>181</v>
      </c>
      <c r="M103" s="16">
        <v>2.7</v>
      </c>
      <c r="N103" s="16" t="s">
        <v>4917</v>
      </c>
      <c r="O103" s="16" t="s">
        <v>4913</v>
      </c>
    </row>
    <row r="104" spans="1:15" ht="15" customHeight="1" x14ac:dyDescent="0.25">
      <c r="A104" s="16" t="s">
        <v>435</v>
      </c>
      <c r="B104" s="16" t="s">
        <v>181</v>
      </c>
      <c r="C104" s="16">
        <v>5.8</v>
      </c>
      <c r="D104" s="16" t="s">
        <v>4921</v>
      </c>
      <c r="E104" s="16" t="s">
        <v>1294</v>
      </c>
      <c r="F104" s="16" t="s">
        <v>221</v>
      </c>
      <c r="G104" s="16">
        <v>4.7</v>
      </c>
      <c r="H104" s="16" t="s">
        <v>4922</v>
      </c>
      <c r="I104" s="16" t="s">
        <v>175</v>
      </c>
      <c r="J104" s="16">
        <v>5</v>
      </c>
      <c r="K104" s="16" t="s">
        <v>4923</v>
      </c>
      <c r="L104" s="16" t="s">
        <v>187</v>
      </c>
      <c r="M104" s="16">
        <v>5.2</v>
      </c>
      <c r="N104" s="16" t="s">
        <v>4924</v>
      </c>
      <c r="O104" s="16" t="s">
        <v>4920</v>
      </c>
    </row>
    <row r="105" spans="1:15" ht="15" customHeight="1" x14ac:dyDescent="0.25">
      <c r="A105" s="16" t="s">
        <v>436</v>
      </c>
      <c r="B105" s="16" t="s">
        <v>181</v>
      </c>
      <c r="C105" s="16">
        <v>8</v>
      </c>
      <c r="D105" s="16" t="s">
        <v>4927</v>
      </c>
      <c r="E105" s="16" t="s">
        <v>1294</v>
      </c>
      <c r="F105" s="16" t="s">
        <v>280</v>
      </c>
      <c r="G105" s="16">
        <v>0.7</v>
      </c>
      <c r="H105" s="16" t="s">
        <v>4928</v>
      </c>
      <c r="I105" s="16" t="s">
        <v>284</v>
      </c>
      <c r="J105" s="16">
        <v>1.2</v>
      </c>
      <c r="K105" s="16" t="s">
        <v>4929</v>
      </c>
      <c r="L105" s="16" t="s">
        <v>277</v>
      </c>
      <c r="M105" s="16">
        <v>1.4</v>
      </c>
      <c r="N105" s="16" t="s">
        <v>4930</v>
      </c>
      <c r="O105" s="16" t="s">
        <v>4926</v>
      </c>
    </row>
    <row r="106" spans="1:15" ht="15" customHeight="1" x14ac:dyDescent="0.25">
      <c r="A106" s="16" t="s">
        <v>437</v>
      </c>
      <c r="B106" s="16" t="s">
        <v>181</v>
      </c>
      <c r="C106" s="16">
        <v>5.5</v>
      </c>
      <c r="D106" s="16" t="s">
        <v>4933</v>
      </c>
      <c r="E106" s="16" t="s">
        <v>1294</v>
      </c>
      <c r="F106" s="16" t="s">
        <v>902</v>
      </c>
      <c r="G106" s="16">
        <v>0.8</v>
      </c>
      <c r="H106" s="16" t="s">
        <v>4934</v>
      </c>
      <c r="I106" s="16" t="s">
        <v>193</v>
      </c>
      <c r="J106" s="16">
        <v>1.3</v>
      </c>
      <c r="K106" s="16" t="s">
        <v>4935</v>
      </c>
      <c r="L106" s="16" t="s">
        <v>280</v>
      </c>
      <c r="M106" s="16">
        <v>2.8</v>
      </c>
      <c r="N106" s="16" t="s">
        <v>4936</v>
      </c>
      <c r="O106" s="16" t="s">
        <v>4932</v>
      </c>
    </row>
    <row r="107" spans="1:15" ht="15" customHeight="1" x14ac:dyDescent="0.25">
      <c r="A107" s="16" t="s">
        <v>438</v>
      </c>
      <c r="B107" s="16" t="s">
        <v>181</v>
      </c>
      <c r="C107" s="16">
        <v>5.9</v>
      </c>
      <c r="D107" s="16" t="s">
        <v>4939</v>
      </c>
      <c r="E107" s="16" t="s">
        <v>1294</v>
      </c>
      <c r="F107" s="16" t="s">
        <v>169</v>
      </c>
      <c r="G107" s="16">
        <v>1.6</v>
      </c>
      <c r="H107" s="16" t="s">
        <v>4940</v>
      </c>
      <c r="I107" s="16" t="s">
        <v>129</v>
      </c>
      <c r="J107" s="16">
        <v>3.6</v>
      </c>
      <c r="K107" s="16" t="s">
        <v>4941</v>
      </c>
      <c r="L107" s="16" t="s">
        <v>234</v>
      </c>
      <c r="M107" s="16">
        <v>4.2</v>
      </c>
      <c r="N107" s="16" t="s">
        <v>4942</v>
      </c>
      <c r="O107" s="16" t="s">
        <v>4938</v>
      </c>
    </row>
    <row r="108" spans="1:15" ht="15" customHeight="1" x14ac:dyDescent="0.25">
      <c r="A108" s="16" t="s">
        <v>439</v>
      </c>
      <c r="B108" s="16" t="s">
        <v>181</v>
      </c>
      <c r="C108" s="16">
        <v>0.7</v>
      </c>
      <c r="D108" s="16" t="s">
        <v>4945</v>
      </c>
      <c r="E108" s="16" t="s">
        <v>1294</v>
      </c>
      <c r="F108" s="16" t="s">
        <v>181</v>
      </c>
      <c r="G108" s="16">
        <v>0.1</v>
      </c>
      <c r="H108" s="16" t="s">
        <v>4946</v>
      </c>
      <c r="I108" s="16" t="s">
        <v>190</v>
      </c>
      <c r="J108" s="16">
        <v>0.3</v>
      </c>
      <c r="K108" s="16" t="s">
        <v>4947</v>
      </c>
      <c r="L108" s="16" t="s">
        <v>172</v>
      </c>
      <c r="M108" s="16">
        <v>0.5</v>
      </c>
      <c r="N108" s="16" t="s">
        <v>4948</v>
      </c>
      <c r="O108" s="16" t="s">
        <v>4944</v>
      </c>
    </row>
    <row r="109" spans="1:15" ht="15" customHeight="1" x14ac:dyDescent="0.25">
      <c r="A109" s="16" t="s">
        <v>440</v>
      </c>
      <c r="B109" s="16" t="s">
        <v>181</v>
      </c>
      <c r="C109" s="16">
        <v>12.4</v>
      </c>
      <c r="D109" s="16" t="s">
        <v>4949</v>
      </c>
      <c r="E109" s="16" t="s">
        <v>1294</v>
      </c>
      <c r="F109" s="16" t="s">
        <v>258</v>
      </c>
      <c r="G109" s="16">
        <v>7.3</v>
      </c>
      <c r="H109" s="16" t="s">
        <v>4950</v>
      </c>
      <c r="I109" s="16" t="s">
        <v>193</v>
      </c>
      <c r="J109" s="16">
        <v>8</v>
      </c>
      <c r="K109" s="16" t="s">
        <v>4951</v>
      </c>
      <c r="L109" s="16" t="s">
        <v>263</v>
      </c>
      <c r="M109" s="16">
        <v>8</v>
      </c>
      <c r="N109" s="16" t="s">
        <v>4952</v>
      </c>
      <c r="O109" s="16" t="s">
        <v>4397</v>
      </c>
    </row>
    <row r="110" spans="1:15" ht="15" customHeight="1" x14ac:dyDescent="0.25">
      <c r="A110" s="16" t="s">
        <v>441</v>
      </c>
      <c r="B110" s="16" t="s">
        <v>181</v>
      </c>
      <c r="C110" s="16">
        <v>1.4</v>
      </c>
      <c r="D110" s="16" t="s">
        <v>4955</v>
      </c>
      <c r="E110" s="16" t="s">
        <v>1294</v>
      </c>
      <c r="F110" s="16" t="s">
        <v>172</v>
      </c>
      <c r="G110" s="16">
        <v>1</v>
      </c>
      <c r="H110" s="16" t="s">
        <v>4956</v>
      </c>
      <c r="I110" s="16" t="s">
        <v>190</v>
      </c>
      <c r="J110" s="16">
        <v>1.2</v>
      </c>
      <c r="K110" s="16" t="s">
        <v>4957</v>
      </c>
      <c r="L110" s="16" t="s">
        <v>181</v>
      </c>
      <c r="M110" s="16">
        <v>1.3</v>
      </c>
      <c r="N110" s="16" t="s">
        <v>4958</v>
      </c>
      <c r="O110" s="16" t="s">
        <v>4954</v>
      </c>
    </row>
    <row r="111" spans="1:15" ht="15" customHeight="1" x14ac:dyDescent="0.25">
      <c r="A111" s="16" t="s">
        <v>442</v>
      </c>
      <c r="B111" s="16" t="s">
        <v>181</v>
      </c>
      <c r="C111" s="16">
        <v>5.3</v>
      </c>
      <c r="D111" s="16" t="s">
        <v>4961</v>
      </c>
      <c r="E111" s="16" t="s">
        <v>1294</v>
      </c>
      <c r="F111" s="16" t="s">
        <v>169</v>
      </c>
      <c r="G111" s="16">
        <v>1.6</v>
      </c>
      <c r="H111" s="16" t="s">
        <v>4962</v>
      </c>
      <c r="I111" s="16" t="s">
        <v>902</v>
      </c>
      <c r="J111" s="16">
        <v>2.8</v>
      </c>
      <c r="K111" s="16" t="s">
        <v>4963</v>
      </c>
      <c r="L111" s="16" t="s">
        <v>193</v>
      </c>
      <c r="M111" s="16">
        <v>3.4</v>
      </c>
      <c r="N111" s="16" t="s">
        <v>4964</v>
      </c>
      <c r="O111" s="16" t="s">
        <v>4960</v>
      </c>
    </row>
    <row r="112" spans="1:15" ht="15" customHeight="1" x14ac:dyDescent="0.25">
      <c r="A112" s="16" t="s">
        <v>443</v>
      </c>
      <c r="B112" s="16" t="s">
        <v>181</v>
      </c>
      <c r="C112" s="16">
        <v>11</v>
      </c>
      <c r="D112" s="16" t="s">
        <v>4967</v>
      </c>
      <c r="E112" s="16" t="s">
        <v>1294</v>
      </c>
      <c r="F112" s="16" t="s">
        <v>255</v>
      </c>
      <c r="G112" s="16">
        <v>1.1000000000000001</v>
      </c>
      <c r="H112" s="16" t="s">
        <v>4968</v>
      </c>
      <c r="I112" s="16" t="s">
        <v>202</v>
      </c>
      <c r="J112" s="16">
        <v>1.8</v>
      </c>
      <c r="K112" s="16" t="s">
        <v>4969</v>
      </c>
      <c r="L112" s="16" t="s">
        <v>277</v>
      </c>
      <c r="M112" s="16">
        <v>2</v>
      </c>
      <c r="N112" s="16" t="s">
        <v>4970</v>
      </c>
      <c r="O112" s="16" t="s">
        <v>4966</v>
      </c>
    </row>
    <row r="113" spans="1:15" ht="15" customHeight="1" x14ac:dyDescent="0.25">
      <c r="A113" s="16" t="s">
        <v>444</v>
      </c>
      <c r="B113" s="16" t="s">
        <v>181</v>
      </c>
      <c r="C113" s="16">
        <v>14.4</v>
      </c>
      <c r="D113" s="16" t="s">
        <v>4971</v>
      </c>
      <c r="E113" s="16" t="s">
        <v>1294</v>
      </c>
      <c r="F113" s="16" t="s">
        <v>258</v>
      </c>
      <c r="G113" s="16">
        <v>6.2</v>
      </c>
      <c r="H113" s="16" t="s">
        <v>4972</v>
      </c>
      <c r="I113" s="16" t="s">
        <v>263</v>
      </c>
      <c r="J113" s="16">
        <v>7.1</v>
      </c>
      <c r="K113" s="16" t="s">
        <v>4973</v>
      </c>
      <c r="L113" s="16" t="s">
        <v>226</v>
      </c>
      <c r="M113" s="16">
        <v>7.2</v>
      </c>
      <c r="N113" s="16" t="s">
        <v>4974</v>
      </c>
      <c r="O113" s="16" t="s">
        <v>4397</v>
      </c>
    </row>
    <row r="114" spans="1:15" ht="15" customHeight="1" x14ac:dyDescent="0.25">
      <c r="A114" s="16" t="s">
        <v>445</v>
      </c>
      <c r="B114" s="16" t="s">
        <v>184</v>
      </c>
      <c r="C114" s="16">
        <v>16.2</v>
      </c>
      <c r="D114" s="16" t="s">
        <v>4976</v>
      </c>
      <c r="E114" s="16" t="s">
        <v>1294</v>
      </c>
      <c r="F114" s="16" t="s">
        <v>226</v>
      </c>
      <c r="G114" s="16">
        <v>5.9</v>
      </c>
      <c r="H114" s="16" t="s">
        <v>4977</v>
      </c>
      <c r="I114" s="16" t="s">
        <v>258</v>
      </c>
      <c r="J114" s="16">
        <v>8.9</v>
      </c>
      <c r="K114" s="16" t="s">
        <v>4978</v>
      </c>
      <c r="L114" s="16" t="s">
        <v>263</v>
      </c>
      <c r="M114" s="16">
        <v>9.8000000000000007</v>
      </c>
      <c r="N114" s="16" t="s">
        <v>4979</v>
      </c>
      <c r="O114" s="16" t="s">
        <v>4397</v>
      </c>
    </row>
    <row r="115" spans="1:15" ht="15" customHeight="1" x14ac:dyDescent="0.25">
      <c r="A115" s="16" t="s">
        <v>446</v>
      </c>
      <c r="B115" s="16" t="s">
        <v>184</v>
      </c>
      <c r="C115" s="16">
        <v>1</v>
      </c>
      <c r="D115" s="16" t="s">
        <v>4982</v>
      </c>
      <c r="E115" s="16" t="s">
        <v>1294</v>
      </c>
      <c r="F115" s="16" t="s">
        <v>190</v>
      </c>
      <c r="G115" s="16">
        <v>0.2</v>
      </c>
      <c r="H115" s="16" t="s">
        <v>4983</v>
      </c>
      <c r="I115" s="16" t="s">
        <v>181</v>
      </c>
      <c r="J115" s="16">
        <v>0.4</v>
      </c>
      <c r="K115" s="16" t="s">
        <v>4984</v>
      </c>
      <c r="L115" s="16" t="s">
        <v>172</v>
      </c>
      <c r="M115" s="16">
        <v>0.4</v>
      </c>
      <c r="N115" s="16" t="s">
        <v>4985</v>
      </c>
      <c r="O115" s="16" t="s">
        <v>4981</v>
      </c>
    </row>
    <row r="116" spans="1:15" ht="15" customHeight="1" x14ac:dyDescent="0.25">
      <c r="A116" s="16" t="s">
        <v>447</v>
      </c>
      <c r="B116" s="16" t="s">
        <v>184</v>
      </c>
      <c r="C116" s="16">
        <v>6.2</v>
      </c>
      <c r="D116" s="16" t="s">
        <v>4988</v>
      </c>
      <c r="E116" s="16" t="s">
        <v>1294</v>
      </c>
      <c r="F116" s="16" t="s">
        <v>902</v>
      </c>
      <c r="G116" s="16">
        <v>0.5</v>
      </c>
      <c r="H116" s="16" t="s">
        <v>4989</v>
      </c>
      <c r="I116" s="16" t="s">
        <v>193</v>
      </c>
      <c r="J116" s="16">
        <v>1.3</v>
      </c>
      <c r="K116" s="16" t="s">
        <v>4990</v>
      </c>
      <c r="L116" s="16" t="s">
        <v>280</v>
      </c>
      <c r="M116" s="16">
        <v>1.7</v>
      </c>
      <c r="N116" s="16" t="s">
        <v>4991</v>
      </c>
      <c r="O116" s="16" t="s">
        <v>4987</v>
      </c>
    </row>
    <row r="117" spans="1:15" ht="15" customHeight="1" x14ac:dyDescent="0.25">
      <c r="A117" s="16" t="s">
        <v>4992</v>
      </c>
      <c r="B117" s="16" t="s">
        <v>184</v>
      </c>
      <c r="C117" s="16">
        <v>0.6</v>
      </c>
      <c r="D117" s="16" t="s">
        <v>4995</v>
      </c>
      <c r="E117" s="16" t="s">
        <v>1294</v>
      </c>
      <c r="F117" s="16" t="s">
        <v>181</v>
      </c>
      <c r="G117" s="16">
        <v>0.1</v>
      </c>
      <c r="H117" s="16" t="s">
        <v>4996</v>
      </c>
      <c r="I117" s="16" t="s">
        <v>190</v>
      </c>
      <c r="J117" s="16">
        <v>0.2</v>
      </c>
      <c r="K117" s="16" t="s">
        <v>4997</v>
      </c>
      <c r="L117" s="16" t="s">
        <v>172</v>
      </c>
      <c r="M117" s="16">
        <v>0.5</v>
      </c>
      <c r="N117" s="16" t="s">
        <v>4998</v>
      </c>
      <c r="O117" s="16" t="s">
        <v>4994</v>
      </c>
    </row>
    <row r="118" spans="1:15" ht="15" customHeight="1" x14ac:dyDescent="0.25">
      <c r="A118" s="16" t="s">
        <v>449</v>
      </c>
      <c r="B118" s="16" t="s">
        <v>184</v>
      </c>
      <c r="C118" s="16">
        <v>1.2</v>
      </c>
      <c r="D118" s="16" t="s">
        <v>5001</v>
      </c>
      <c r="E118" s="16" t="s">
        <v>1294</v>
      </c>
      <c r="F118" s="16" t="s">
        <v>190</v>
      </c>
      <c r="G118" s="16">
        <v>0.4</v>
      </c>
      <c r="H118" s="16" t="s">
        <v>5002</v>
      </c>
      <c r="I118" s="16" t="s">
        <v>172</v>
      </c>
      <c r="J118" s="16">
        <v>0.5</v>
      </c>
      <c r="K118" s="16" t="s">
        <v>5003</v>
      </c>
      <c r="L118" s="16" t="s">
        <v>175</v>
      </c>
      <c r="M118" s="16">
        <v>0.6</v>
      </c>
      <c r="N118" s="16" t="s">
        <v>5004</v>
      </c>
      <c r="O118" s="16" t="s">
        <v>5000</v>
      </c>
    </row>
    <row r="119" spans="1:15" ht="15" customHeight="1" x14ac:dyDescent="0.25">
      <c r="A119" s="16" t="s">
        <v>450</v>
      </c>
      <c r="B119" s="16" t="s">
        <v>184</v>
      </c>
      <c r="C119" s="16">
        <v>8.1999999999999993</v>
      </c>
      <c r="D119" s="16" t="s">
        <v>5007</v>
      </c>
      <c r="E119" s="16" t="s">
        <v>1294</v>
      </c>
      <c r="F119" s="16" t="s">
        <v>221</v>
      </c>
      <c r="G119" s="16">
        <v>1.2</v>
      </c>
      <c r="H119" s="16" t="s">
        <v>5008</v>
      </c>
      <c r="I119" s="16" t="s">
        <v>187</v>
      </c>
      <c r="J119" s="16">
        <v>7.5</v>
      </c>
      <c r="K119" s="16" t="s">
        <v>5009</v>
      </c>
      <c r="L119" s="16" t="s">
        <v>175</v>
      </c>
      <c r="M119" s="16">
        <v>7.5</v>
      </c>
      <c r="N119" s="16" t="s">
        <v>5010</v>
      </c>
      <c r="O119" s="16" t="s">
        <v>5006</v>
      </c>
    </row>
    <row r="120" spans="1:15" ht="15" customHeight="1" x14ac:dyDescent="0.25">
      <c r="A120" s="16" t="s">
        <v>451</v>
      </c>
      <c r="B120" s="16" t="s">
        <v>184</v>
      </c>
      <c r="C120" s="16">
        <v>1.2</v>
      </c>
      <c r="D120" s="16" t="s">
        <v>5013</v>
      </c>
      <c r="E120" s="16" t="s">
        <v>1294</v>
      </c>
      <c r="F120" s="16" t="s">
        <v>190</v>
      </c>
      <c r="G120" s="16">
        <v>0.4</v>
      </c>
      <c r="H120" s="16" t="s">
        <v>5014</v>
      </c>
      <c r="I120" s="16" t="s">
        <v>172</v>
      </c>
      <c r="J120" s="16">
        <v>0.5</v>
      </c>
      <c r="K120" s="16" t="s">
        <v>5015</v>
      </c>
      <c r="L120" s="16" t="s">
        <v>181</v>
      </c>
      <c r="M120" s="16">
        <v>0.6</v>
      </c>
      <c r="N120" s="16" t="s">
        <v>5016</v>
      </c>
      <c r="O120" s="16" t="s">
        <v>5012</v>
      </c>
    </row>
    <row r="121" spans="1:15" ht="15" customHeight="1" x14ac:dyDescent="0.25">
      <c r="A121" s="16" t="s">
        <v>452</v>
      </c>
      <c r="B121" s="16" t="s">
        <v>184</v>
      </c>
      <c r="C121" s="16">
        <v>7</v>
      </c>
      <c r="D121" s="16" t="s">
        <v>5019</v>
      </c>
      <c r="E121" s="16" t="s">
        <v>1294</v>
      </c>
      <c r="F121" s="16" t="s">
        <v>160</v>
      </c>
      <c r="G121" s="16">
        <v>1.2</v>
      </c>
      <c r="H121" s="16" t="s">
        <v>5020</v>
      </c>
      <c r="I121" s="16" t="s">
        <v>129</v>
      </c>
      <c r="J121" s="16">
        <v>1.8</v>
      </c>
      <c r="K121" s="16" t="s">
        <v>5021</v>
      </c>
      <c r="L121" s="16" t="s">
        <v>274</v>
      </c>
      <c r="M121" s="16">
        <v>1.9</v>
      </c>
      <c r="N121" s="16" t="s">
        <v>5022</v>
      </c>
      <c r="O121" s="16" t="s">
        <v>5018</v>
      </c>
    </row>
    <row r="122" spans="1:15" ht="15" customHeight="1" x14ac:dyDescent="0.25">
      <c r="A122" s="16" t="s">
        <v>453</v>
      </c>
      <c r="B122" s="16" t="s">
        <v>184</v>
      </c>
      <c r="C122" s="16">
        <v>1.6</v>
      </c>
      <c r="D122" s="16" t="s">
        <v>5025</v>
      </c>
      <c r="E122" s="16" t="s">
        <v>1294</v>
      </c>
      <c r="F122" s="16" t="s">
        <v>172</v>
      </c>
      <c r="G122" s="16">
        <v>1</v>
      </c>
      <c r="H122" s="16" t="s">
        <v>5026</v>
      </c>
      <c r="I122" s="16" t="s">
        <v>181</v>
      </c>
      <c r="J122" s="16">
        <v>1.3</v>
      </c>
      <c r="K122" s="16" t="s">
        <v>5027</v>
      </c>
      <c r="L122" s="16" t="s">
        <v>190</v>
      </c>
      <c r="M122" s="16">
        <v>1.4</v>
      </c>
      <c r="N122" s="16" t="s">
        <v>5028</v>
      </c>
      <c r="O122" s="16" t="s">
        <v>5024</v>
      </c>
    </row>
    <row r="123" spans="1:15" ht="15" customHeight="1" x14ac:dyDescent="0.25">
      <c r="A123" s="16" t="s">
        <v>455</v>
      </c>
      <c r="B123" s="16" t="s">
        <v>184</v>
      </c>
      <c r="C123" s="16">
        <v>4.0999999999999996</v>
      </c>
      <c r="D123" s="16" t="s">
        <v>5031</v>
      </c>
      <c r="E123" s="16" t="s">
        <v>1294</v>
      </c>
      <c r="F123" s="16" t="s">
        <v>221</v>
      </c>
      <c r="G123" s="16">
        <v>3</v>
      </c>
      <c r="H123" s="16" t="s">
        <v>5032</v>
      </c>
      <c r="I123" s="16" t="s">
        <v>187</v>
      </c>
      <c r="J123" s="16">
        <v>3.4</v>
      </c>
      <c r="K123" s="16" t="s">
        <v>5033</v>
      </c>
      <c r="L123" s="16" t="s">
        <v>175</v>
      </c>
      <c r="M123" s="16">
        <v>3.4</v>
      </c>
      <c r="N123" s="16" t="s">
        <v>5034</v>
      </c>
      <c r="O123" s="16" t="s">
        <v>5030</v>
      </c>
    </row>
    <row r="124" spans="1:15" ht="15" customHeight="1" x14ac:dyDescent="0.25">
      <c r="A124" s="16" t="s">
        <v>457</v>
      </c>
      <c r="B124" s="16" t="s">
        <v>187</v>
      </c>
      <c r="C124" s="16">
        <v>1.1000000000000001</v>
      </c>
      <c r="D124" s="16" t="s">
        <v>5038</v>
      </c>
      <c r="E124" s="16" t="s">
        <v>1294</v>
      </c>
      <c r="F124" s="16" t="s">
        <v>175</v>
      </c>
      <c r="G124" s="16">
        <v>0.9</v>
      </c>
      <c r="H124" s="16" t="s">
        <v>5039</v>
      </c>
      <c r="I124" s="16" t="s">
        <v>190</v>
      </c>
      <c r="J124" s="16">
        <v>1</v>
      </c>
      <c r="K124" s="16" t="s">
        <v>5040</v>
      </c>
      <c r="L124" s="16" t="s">
        <v>172</v>
      </c>
      <c r="M124" s="16">
        <v>1</v>
      </c>
      <c r="N124" s="16" t="s">
        <v>5041</v>
      </c>
      <c r="O124" s="16" t="s">
        <v>5037</v>
      </c>
    </row>
    <row r="125" spans="1:15" ht="15" customHeight="1" x14ac:dyDescent="0.25">
      <c r="A125" s="16" t="s">
        <v>459</v>
      </c>
      <c r="B125" s="16" t="s">
        <v>187</v>
      </c>
      <c r="C125" s="16">
        <v>0.6</v>
      </c>
      <c r="D125" s="16" t="s">
        <v>5044</v>
      </c>
      <c r="E125" s="16" t="s">
        <v>1294</v>
      </c>
      <c r="F125" s="16" t="s">
        <v>175</v>
      </c>
      <c r="G125" s="16">
        <v>0.2</v>
      </c>
      <c r="H125" s="16" t="s">
        <v>5045</v>
      </c>
      <c r="I125" s="16" t="s">
        <v>187</v>
      </c>
      <c r="J125" s="16">
        <v>0.2</v>
      </c>
      <c r="K125" s="16" t="s">
        <v>5046</v>
      </c>
      <c r="L125" s="16" t="s">
        <v>190</v>
      </c>
      <c r="M125" s="16">
        <v>0.4</v>
      </c>
      <c r="N125" s="16" t="s">
        <v>5047</v>
      </c>
      <c r="O125" s="16" t="s">
        <v>5043</v>
      </c>
    </row>
    <row r="126" spans="1:15" ht="15" customHeight="1" x14ac:dyDescent="0.25">
      <c r="A126" s="16" t="s">
        <v>460</v>
      </c>
      <c r="B126" s="16" t="s">
        <v>187</v>
      </c>
      <c r="C126" s="16">
        <v>5.5</v>
      </c>
      <c r="D126" s="16" t="s">
        <v>5050</v>
      </c>
      <c r="E126" s="16" t="s">
        <v>1294</v>
      </c>
      <c r="F126" s="16" t="s">
        <v>902</v>
      </c>
      <c r="G126" s="16">
        <v>0.4</v>
      </c>
      <c r="H126" s="16" t="s">
        <v>5051</v>
      </c>
      <c r="I126" s="16" t="s">
        <v>193</v>
      </c>
      <c r="J126" s="16">
        <v>1.1000000000000001</v>
      </c>
      <c r="K126" s="16" t="s">
        <v>5052</v>
      </c>
      <c r="L126" s="16" t="s">
        <v>280</v>
      </c>
      <c r="M126" s="16">
        <v>2.2999999999999998</v>
      </c>
      <c r="N126" s="16" t="s">
        <v>5053</v>
      </c>
      <c r="O126" s="16" t="s">
        <v>5049</v>
      </c>
    </row>
    <row r="127" spans="1:15" ht="15" customHeight="1" x14ac:dyDescent="0.25">
      <c r="A127" s="16" t="s">
        <v>461</v>
      </c>
      <c r="B127" s="16" t="s">
        <v>187</v>
      </c>
      <c r="C127" s="16">
        <v>19.5</v>
      </c>
      <c r="D127" s="16" t="s">
        <v>5054</v>
      </c>
      <c r="E127" s="16" t="s">
        <v>1294</v>
      </c>
      <c r="F127" s="16" t="s">
        <v>226</v>
      </c>
      <c r="G127" s="16">
        <v>4.7</v>
      </c>
      <c r="H127" s="16" t="s">
        <v>5055</v>
      </c>
      <c r="I127" s="16" t="s">
        <v>258</v>
      </c>
      <c r="J127" s="16">
        <v>11.9</v>
      </c>
      <c r="K127" s="16" t="s">
        <v>5056</v>
      </c>
      <c r="L127" s="16" t="s">
        <v>263</v>
      </c>
      <c r="M127" s="16">
        <v>12.8</v>
      </c>
      <c r="N127" s="16" t="s">
        <v>5057</v>
      </c>
      <c r="O127" s="16" t="s">
        <v>4397</v>
      </c>
    </row>
    <row r="128" spans="1:15" ht="15" customHeight="1" x14ac:dyDescent="0.25">
      <c r="A128" s="16" t="s">
        <v>462</v>
      </c>
      <c r="B128" s="16" t="s">
        <v>187</v>
      </c>
      <c r="C128" s="16">
        <v>4.9000000000000004</v>
      </c>
      <c r="D128" s="16" t="s">
        <v>5060</v>
      </c>
      <c r="E128" s="16" t="s">
        <v>1294</v>
      </c>
      <c r="F128" s="16" t="s">
        <v>175</v>
      </c>
      <c r="G128" s="16">
        <v>4.3</v>
      </c>
      <c r="H128" s="16" t="s">
        <v>5061</v>
      </c>
      <c r="I128" s="16" t="s">
        <v>187</v>
      </c>
      <c r="J128" s="16">
        <v>4.5</v>
      </c>
      <c r="K128" s="16" t="s">
        <v>5062</v>
      </c>
      <c r="L128" s="16" t="s">
        <v>190</v>
      </c>
      <c r="M128" s="16">
        <v>4.7</v>
      </c>
      <c r="N128" s="16" t="s">
        <v>5063</v>
      </c>
      <c r="O128" s="16" t="s">
        <v>5059</v>
      </c>
    </row>
    <row r="129" spans="1:15" ht="15" customHeight="1" x14ac:dyDescent="0.25">
      <c r="A129" s="16" t="s">
        <v>463</v>
      </c>
      <c r="B129" s="16" t="s">
        <v>187</v>
      </c>
      <c r="C129" s="16">
        <v>4.9000000000000004</v>
      </c>
      <c r="D129" s="16" t="s">
        <v>5066</v>
      </c>
      <c r="E129" s="16" t="s">
        <v>1294</v>
      </c>
      <c r="F129" s="16" t="s">
        <v>175</v>
      </c>
      <c r="G129" s="16">
        <v>4.3</v>
      </c>
      <c r="H129" s="16" t="s">
        <v>5067</v>
      </c>
      <c r="I129" s="16" t="s">
        <v>187</v>
      </c>
      <c r="J129" s="16">
        <v>4.5</v>
      </c>
      <c r="K129" s="16" t="s">
        <v>5068</v>
      </c>
      <c r="L129" s="16" t="s">
        <v>190</v>
      </c>
      <c r="M129" s="16">
        <v>4.7</v>
      </c>
      <c r="N129" s="16" t="s">
        <v>5069</v>
      </c>
      <c r="O129" s="16" t="s">
        <v>5065</v>
      </c>
    </row>
    <row r="130" spans="1:15" ht="15" customHeight="1" x14ac:dyDescent="0.25">
      <c r="A130" s="16" t="s">
        <v>464</v>
      </c>
      <c r="B130" s="16" t="s">
        <v>187</v>
      </c>
      <c r="C130" s="16">
        <v>10.4</v>
      </c>
      <c r="D130" s="16" t="s">
        <v>5072</v>
      </c>
      <c r="E130" s="16" t="s">
        <v>1294</v>
      </c>
      <c r="F130" s="16" t="s">
        <v>202</v>
      </c>
      <c r="G130" s="16">
        <v>2.7</v>
      </c>
      <c r="H130" s="16" t="s">
        <v>5073</v>
      </c>
      <c r="I130" s="16" t="s">
        <v>277</v>
      </c>
      <c r="J130" s="16">
        <v>3.5</v>
      </c>
      <c r="K130" s="16" t="s">
        <v>5074</v>
      </c>
      <c r="L130" s="16" t="s">
        <v>280</v>
      </c>
      <c r="M130" s="16">
        <v>4</v>
      </c>
      <c r="N130" s="16" t="s">
        <v>5075</v>
      </c>
      <c r="O130" s="16" t="s">
        <v>5071</v>
      </c>
    </row>
    <row r="131" spans="1:15" ht="15" customHeight="1" x14ac:dyDescent="0.25">
      <c r="A131" s="16" t="s">
        <v>465</v>
      </c>
      <c r="B131" s="16" t="s">
        <v>187</v>
      </c>
      <c r="C131" s="16">
        <v>1.5</v>
      </c>
      <c r="D131" s="16" t="s">
        <v>5078</v>
      </c>
      <c r="E131" s="16" t="s">
        <v>1294</v>
      </c>
      <c r="F131" s="16" t="s">
        <v>172</v>
      </c>
      <c r="G131" s="16">
        <v>0.7</v>
      </c>
      <c r="H131" s="16" t="s">
        <v>5079</v>
      </c>
      <c r="I131" s="16" t="s">
        <v>181</v>
      </c>
      <c r="J131" s="16">
        <v>1</v>
      </c>
      <c r="K131" s="16" t="s">
        <v>5080</v>
      </c>
      <c r="L131" s="16" t="s">
        <v>190</v>
      </c>
      <c r="M131" s="16">
        <v>1</v>
      </c>
      <c r="N131" s="16" t="s">
        <v>5081</v>
      </c>
      <c r="O131" s="16" t="s">
        <v>5077</v>
      </c>
    </row>
    <row r="132" spans="1:15" ht="15" customHeight="1" x14ac:dyDescent="0.25">
      <c r="A132" s="16" t="s">
        <v>467</v>
      </c>
      <c r="B132" s="16" t="s">
        <v>190</v>
      </c>
      <c r="C132" s="16">
        <v>2.8</v>
      </c>
      <c r="D132" s="16" t="s">
        <v>5085</v>
      </c>
      <c r="E132" s="16" t="s">
        <v>1294</v>
      </c>
      <c r="F132" s="16" t="s">
        <v>175</v>
      </c>
      <c r="G132" s="16">
        <v>1.2</v>
      </c>
      <c r="H132" s="16" t="s">
        <v>5086</v>
      </c>
      <c r="I132" s="16" t="s">
        <v>187</v>
      </c>
      <c r="J132" s="16">
        <v>1.4</v>
      </c>
      <c r="K132" s="16" t="s">
        <v>5087</v>
      </c>
      <c r="L132" s="16" t="s">
        <v>190</v>
      </c>
      <c r="M132" s="16">
        <v>1.6</v>
      </c>
      <c r="N132" s="16" t="s">
        <v>5088</v>
      </c>
      <c r="O132" s="16" t="s">
        <v>5084</v>
      </c>
    </row>
    <row r="133" spans="1:15" ht="15" customHeight="1" x14ac:dyDescent="0.25">
      <c r="A133" s="16" t="s">
        <v>468</v>
      </c>
      <c r="B133" s="16" t="s">
        <v>190</v>
      </c>
      <c r="C133" s="16">
        <v>1.6</v>
      </c>
      <c r="D133" s="16" t="s">
        <v>5091</v>
      </c>
      <c r="E133" s="16" t="s">
        <v>1294</v>
      </c>
      <c r="F133" s="16" t="s">
        <v>187</v>
      </c>
      <c r="G133" s="16">
        <v>0.1</v>
      </c>
      <c r="H133" s="16" t="s">
        <v>5092</v>
      </c>
      <c r="I133" s="16" t="s">
        <v>175</v>
      </c>
      <c r="J133" s="16">
        <v>0.3</v>
      </c>
      <c r="K133" s="16" t="s">
        <v>5093</v>
      </c>
      <c r="L133" s="16" t="s">
        <v>190</v>
      </c>
      <c r="M133" s="16">
        <v>0.6</v>
      </c>
      <c r="N133" s="16" t="s">
        <v>5094</v>
      </c>
      <c r="O133" s="16" t="s">
        <v>5090</v>
      </c>
    </row>
    <row r="134" spans="1:15" ht="15" customHeight="1" x14ac:dyDescent="0.25">
      <c r="A134" s="16" t="s">
        <v>469</v>
      </c>
      <c r="B134" s="16" t="s">
        <v>190</v>
      </c>
      <c r="C134" s="16">
        <v>12</v>
      </c>
      <c r="D134" s="16" t="s">
        <v>5095</v>
      </c>
      <c r="E134" s="16" t="s">
        <v>1294</v>
      </c>
      <c r="F134" s="16" t="s">
        <v>228</v>
      </c>
      <c r="G134" s="16">
        <v>3</v>
      </c>
      <c r="H134" s="16" t="s">
        <v>5096</v>
      </c>
      <c r="I134" s="16" t="s">
        <v>154</v>
      </c>
      <c r="J134" s="16">
        <v>3.6</v>
      </c>
      <c r="K134" s="16" t="s">
        <v>5097</v>
      </c>
      <c r="L134" s="16" t="s">
        <v>234</v>
      </c>
      <c r="M134" s="16">
        <v>4.0999999999999996</v>
      </c>
      <c r="N134" s="16" t="s">
        <v>5098</v>
      </c>
      <c r="O134" s="16" t="s">
        <v>4397</v>
      </c>
    </row>
    <row r="135" spans="1:15" ht="15" customHeight="1" x14ac:dyDescent="0.25">
      <c r="A135" s="16" t="s">
        <v>470</v>
      </c>
      <c r="B135" s="16" t="s">
        <v>190</v>
      </c>
      <c r="C135" s="16">
        <v>12.6</v>
      </c>
      <c r="D135" s="16" t="s">
        <v>5100</v>
      </c>
      <c r="E135" s="16" t="s">
        <v>1294</v>
      </c>
      <c r="F135" s="16" t="s">
        <v>224</v>
      </c>
      <c r="G135" s="16">
        <v>2.7</v>
      </c>
      <c r="H135" s="16" t="s">
        <v>5101</v>
      </c>
      <c r="I135" s="16" t="s">
        <v>234</v>
      </c>
      <c r="J135" s="16">
        <v>4.2</v>
      </c>
      <c r="K135" s="16" t="s">
        <v>5102</v>
      </c>
      <c r="L135" s="16" t="s">
        <v>154</v>
      </c>
      <c r="M135" s="16">
        <v>4.5999999999999996</v>
      </c>
      <c r="N135" s="16" t="s">
        <v>5103</v>
      </c>
      <c r="O135" s="16" t="s">
        <v>4397</v>
      </c>
    </row>
    <row r="136" spans="1:15" ht="15" customHeight="1" x14ac:dyDescent="0.25">
      <c r="A136" s="16" t="s">
        <v>471</v>
      </c>
      <c r="B136" s="16" t="s">
        <v>190</v>
      </c>
      <c r="C136" s="16">
        <v>3.5</v>
      </c>
      <c r="D136" s="16" t="s">
        <v>5106</v>
      </c>
      <c r="E136" s="16" t="s">
        <v>1294</v>
      </c>
      <c r="F136" s="16" t="s">
        <v>169</v>
      </c>
      <c r="G136" s="16">
        <v>2.4</v>
      </c>
      <c r="H136" s="16" t="s">
        <v>5107</v>
      </c>
      <c r="I136" s="16" t="s">
        <v>902</v>
      </c>
      <c r="J136" s="16">
        <v>2.6</v>
      </c>
      <c r="K136" s="16" t="s">
        <v>5108</v>
      </c>
      <c r="L136" s="16" t="s">
        <v>193</v>
      </c>
      <c r="M136" s="16">
        <v>3.2</v>
      </c>
      <c r="N136" s="16" t="s">
        <v>5109</v>
      </c>
      <c r="O136" s="16" t="s">
        <v>5105</v>
      </c>
    </row>
    <row r="137" spans="1:15" ht="15" customHeight="1" x14ac:dyDescent="0.25">
      <c r="A137" s="16" t="s">
        <v>473</v>
      </c>
      <c r="B137" s="16" t="s">
        <v>190</v>
      </c>
      <c r="C137" s="16">
        <v>1.2</v>
      </c>
      <c r="D137" s="16" t="s">
        <v>5112</v>
      </c>
      <c r="E137" s="16" t="s">
        <v>1294</v>
      </c>
      <c r="F137" s="16" t="s">
        <v>190</v>
      </c>
      <c r="G137" s="16">
        <v>0.2</v>
      </c>
      <c r="H137" s="16" t="s">
        <v>5113</v>
      </c>
      <c r="I137" s="16" t="s">
        <v>181</v>
      </c>
      <c r="J137" s="16">
        <v>0.3</v>
      </c>
      <c r="K137" s="16" t="s">
        <v>5114</v>
      </c>
      <c r="L137" s="16" t="s">
        <v>187</v>
      </c>
      <c r="M137" s="16">
        <v>0.4</v>
      </c>
      <c r="N137" s="16" t="s">
        <v>5115</v>
      </c>
      <c r="O137" s="16" t="s">
        <v>5111</v>
      </c>
    </row>
    <row r="138" spans="1:15" ht="15" customHeight="1" x14ac:dyDescent="0.25">
      <c r="A138" s="16" t="s">
        <v>474</v>
      </c>
      <c r="B138" s="16" t="s">
        <v>190</v>
      </c>
      <c r="C138" s="16">
        <v>9.4</v>
      </c>
      <c r="D138" s="16" t="s">
        <v>5118</v>
      </c>
      <c r="E138" s="16" t="s">
        <v>1294</v>
      </c>
      <c r="F138" s="16" t="s">
        <v>221</v>
      </c>
      <c r="G138" s="16">
        <v>1.9</v>
      </c>
      <c r="H138" s="16" t="s">
        <v>5119</v>
      </c>
      <c r="I138" s="16" t="s">
        <v>187</v>
      </c>
      <c r="J138" s="16">
        <v>8.1999999999999993</v>
      </c>
      <c r="K138" s="16" t="s">
        <v>5120</v>
      </c>
      <c r="L138" s="16" t="s">
        <v>175</v>
      </c>
      <c r="M138" s="16">
        <v>8.1999999999999993</v>
      </c>
      <c r="N138" s="16" t="s">
        <v>5121</v>
      </c>
      <c r="O138" s="16" t="s">
        <v>5117</v>
      </c>
    </row>
    <row r="139" spans="1:15" ht="15" customHeight="1" x14ac:dyDescent="0.25">
      <c r="A139" s="16" t="s">
        <v>475</v>
      </c>
      <c r="B139" s="16" t="s">
        <v>221</v>
      </c>
      <c r="C139" s="16">
        <v>8.6</v>
      </c>
      <c r="D139" s="16" t="s">
        <v>5125</v>
      </c>
      <c r="E139" s="16" t="s">
        <v>1294</v>
      </c>
      <c r="F139" s="16" t="s">
        <v>221</v>
      </c>
      <c r="G139" s="16">
        <v>1.3</v>
      </c>
      <c r="H139" s="16" t="s">
        <v>5126</v>
      </c>
      <c r="I139" s="16" t="s">
        <v>175</v>
      </c>
      <c r="J139" s="16">
        <v>7.3</v>
      </c>
      <c r="K139" s="16" t="s">
        <v>5127</v>
      </c>
      <c r="L139" s="16" t="s">
        <v>187</v>
      </c>
      <c r="M139" s="16">
        <v>7.3</v>
      </c>
      <c r="N139" s="16" t="s">
        <v>5128</v>
      </c>
      <c r="O139" s="16" t="s">
        <v>5124</v>
      </c>
    </row>
    <row r="140" spans="1:15" ht="15" customHeight="1" x14ac:dyDescent="0.25">
      <c r="A140" s="16" t="s">
        <v>476</v>
      </c>
      <c r="B140" s="16" t="s">
        <v>221</v>
      </c>
      <c r="C140" s="16">
        <v>14.1</v>
      </c>
      <c r="D140" s="16" t="s">
        <v>5129</v>
      </c>
      <c r="E140" s="16" t="s">
        <v>1294</v>
      </c>
      <c r="F140" s="16" t="s">
        <v>224</v>
      </c>
      <c r="G140" s="16">
        <v>3.5</v>
      </c>
      <c r="H140" s="16" t="s">
        <v>5130</v>
      </c>
      <c r="I140" s="16" t="s">
        <v>228</v>
      </c>
      <c r="J140" s="16">
        <v>5.2</v>
      </c>
      <c r="K140" s="16" t="s">
        <v>5131</v>
      </c>
      <c r="L140" s="16" t="s">
        <v>234</v>
      </c>
      <c r="M140" s="16">
        <v>5.8</v>
      </c>
      <c r="N140" s="16" t="s">
        <v>5132</v>
      </c>
      <c r="O140" s="16" t="s">
        <v>4397</v>
      </c>
    </row>
    <row r="141" spans="1:15" ht="15" customHeight="1" x14ac:dyDescent="0.25">
      <c r="A141" s="16" t="s">
        <v>478</v>
      </c>
      <c r="B141" s="16" t="s">
        <v>221</v>
      </c>
      <c r="C141" s="16">
        <v>16.399999999999999</v>
      </c>
      <c r="D141" s="16" t="s">
        <v>5133</v>
      </c>
      <c r="E141" s="16" t="s">
        <v>1294</v>
      </c>
      <c r="F141" s="16" t="s">
        <v>224</v>
      </c>
      <c r="G141" s="16">
        <v>2.4</v>
      </c>
      <c r="H141" s="16" t="s">
        <v>5134</v>
      </c>
      <c r="I141" s="16" t="s">
        <v>268</v>
      </c>
      <c r="J141" s="16">
        <v>4.8</v>
      </c>
      <c r="K141" s="16" t="s">
        <v>5135</v>
      </c>
      <c r="L141" s="16" t="s">
        <v>261</v>
      </c>
      <c r="M141" s="16">
        <v>5</v>
      </c>
      <c r="N141" s="16" t="s">
        <v>5136</v>
      </c>
      <c r="O141" s="16" t="s">
        <v>4397</v>
      </c>
    </row>
    <row r="142" spans="1:15" ht="15" customHeight="1" x14ac:dyDescent="0.25">
      <c r="A142" s="16" t="s">
        <v>5137</v>
      </c>
      <c r="B142" s="16" t="s">
        <v>221</v>
      </c>
      <c r="C142" s="16">
        <v>15.5</v>
      </c>
      <c r="D142" s="16" t="s">
        <v>5138</v>
      </c>
      <c r="E142" s="16" t="s">
        <v>1294</v>
      </c>
      <c r="F142" s="16" t="s">
        <v>224</v>
      </c>
      <c r="G142" s="16">
        <v>3.2</v>
      </c>
      <c r="H142" s="16" t="s">
        <v>5139</v>
      </c>
      <c r="I142" s="16" t="s">
        <v>228</v>
      </c>
      <c r="J142" s="16">
        <v>5.5</v>
      </c>
      <c r="K142" s="16" t="s">
        <v>5140</v>
      </c>
      <c r="L142" s="16" t="s">
        <v>234</v>
      </c>
      <c r="M142" s="16">
        <v>5.7</v>
      </c>
      <c r="N142" s="16" t="s">
        <v>5141</v>
      </c>
      <c r="O142" s="16" t="s">
        <v>4397</v>
      </c>
    </row>
    <row r="143" spans="1:15" ht="15" customHeight="1" x14ac:dyDescent="0.25">
      <c r="A143" s="16" t="s">
        <v>479</v>
      </c>
      <c r="B143" s="16" t="s">
        <v>221</v>
      </c>
      <c r="C143" s="16">
        <v>93.8</v>
      </c>
      <c r="D143" s="16" t="s">
        <v>5142</v>
      </c>
      <c r="E143" s="16" t="s">
        <v>1294</v>
      </c>
      <c r="F143" s="16" t="s">
        <v>228</v>
      </c>
      <c r="G143" s="16">
        <v>3.8</v>
      </c>
      <c r="H143" s="16" t="s">
        <v>5143</v>
      </c>
      <c r="I143" s="16" t="s">
        <v>224</v>
      </c>
      <c r="J143" s="16">
        <v>4.4000000000000004</v>
      </c>
      <c r="K143" s="16" t="s">
        <v>5144</v>
      </c>
      <c r="L143" s="16" t="s">
        <v>154</v>
      </c>
      <c r="M143" s="16">
        <v>5</v>
      </c>
      <c r="N143" s="16" t="s">
        <v>5145</v>
      </c>
      <c r="O143" s="16" t="s">
        <v>4397</v>
      </c>
    </row>
    <row r="144" spans="1:15" ht="15" customHeight="1" x14ac:dyDescent="0.25">
      <c r="A144" s="16" t="s">
        <v>480</v>
      </c>
      <c r="B144" s="16" t="s">
        <v>221</v>
      </c>
      <c r="C144" s="16">
        <v>23.8</v>
      </c>
      <c r="D144" s="16" t="s">
        <v>5148</v>
      </c>
      <c r="E144" s="16" t="s">
        <v>1294</v>
      </c>
      <c r="F144" s="16" t="s">
        <v>271</v>
      </c>
      <c r="G144" s="16">
        <v>10.5</v>
      </c>
      <c r="H144" s="16" t="s">
        <v>5149</v>
      </c>
      <c r="I144" s="16" t="s">
        <v>221</v>
      </c>
      <c r="J144" s="16">
        <v>17.5</v>
      </c>
      <c r="K144" s="16" t="s">
        <v>5150</v>
      </c>
      <c r="L144" s="16" t="s">
        <v>249</v>
      </c>
      <c r="M144" s="16">
        <v>18.5</v>
      </c>
      <c r="N144" s="16" t="s">
        <v>5151</v>
      </c>
      <c r="O144" s="16" t="s">
        <v>5147</v>
      </c>
    </row>
    <row r="145" spans="1:15" ht="15" customHeight="1" x14ac:dyDescent="0.25">
      <c r="A145" s="16" t="s">
        <v>481</v>
      </c>
      <c r="B145" s="16" t="s">
        <v>221</v>
      </c>
      <c r="C145" s="16">
        <v>7.1</v>
      </c>
      <c r="D145" s="16" t="s">
        <v>5154</v>
      </c>
      <c r="E145" s="16" t="s">
        <v>1294</v>
      </c>
      <c r="F145" s="16" t="s">
        <v>221</v>
      </c>
      <c r="G145" s="16">
        <v>1.2</v>
      </c>
      <c r="H145" s="16" t="s">
        <v>5155</v>
      </c>
      <c r="I145" s="16" t="s">
        <v>175</v>
      </c>
      <c r="J145" s="16">
        <v>7</v>
      </c>
      <c r="K145" s="16" t="s">
        <v>5156</v>
      </c>
      <c r="L145" s="16" t="s">
        <v>187</v>
      </c>
      <c r="M145" s="16">
        <v>7.1</v>
      </c>
      <c r="N145" s="16" t="s">
        <v>5154</v>
      </c>
      <c r="O145" s="16" t="s">
        <v>5153</v>
      </c>
    </row>
    <row r="146" spans="1:15" ht="15" customHeight="1" x14ac:dyDescent="0.25">
      <c r="A146" s="16" t="s">
        <v>482</v>
      </c>
      <c r="B146" s="16" t="s">
        <v>133</v>
      </c>
      <c r="C146" s="16">
        <v>83.8</v>
      </c>
      <c r="D146" s="16" t="s">
        <v>5160</v>
      </c>
      <c r="E146" s="16" t="s">
        <v>1294</v>
      </c>
      <c r="F146" s="16" t="s">
        <v>139</v>
      </c>
      <c r="G146" s="16">
        <v>2</v>
      </c>
      <c r="H146" s="16" t="s">
        <v>5161</v>
      </c>
      <c r="I146" s="16" t="s">
        <v>142</v>
      </c>
      <c r="J146" s="16">
        <v>2.2999999999999998</v>
      </c>
      <c r="K146" s="16" t="s">
        <v>5162</v>
      </c>
      <c r="L146" s="16" t="s">
        <v>133</v>
      </c>
      <c r="M146" s="16">
        <v>3</v>
      </c>
      <c r="N146" s="16" t="s">
        <v>5163</v>
      </c>
      <c r="O146" s="16" t="s">
        <v>4397</v>
      </c>
    </row>
    <row r="147" spans="1:15" ht="15" customHeight="1" x14ac:dyDescent="0.25">
      <c r="A147" s="16" t="s">
        <v>483</v>
      </c>
      <c r="B147" s="16" t="s">
        <v>133</v>
      </c>
      <c r="C147" s="16">
        <v>113.4</v>
      </c>
      <c r="D147" s="16" t="s">
        <v>5166</v>
      </c>
      <c r="E147" s="16" t="s">
        <v>1294</v>
      </c>
      <c r="F147" s="16" t="s">
        <v>139</v>
      </c>
      <c r="G147" s="16">
        <v>32</v>
      </c>
      <c r="H147" s="16" t="s">
        <v>5167</v>
      </c>
      <c r="I147" s="16" t="s">
        <v>142</v>
      </c>
      <c r="J147" s="16">
        <v>32</v>
      </c>
      <c r="K147" s="16" t="s">
        <v>5168</v>
      </c>
      <c r="L147" s="16" t="s">
        <v>133</v>
      </c>
      <c r="M147" s="16">
        <v>33</v>
      </c>
      <c r="N147" s="16" t="s">
        <v>5169</v>
      </c>
      <c r="O147" s="16" t="s">
        <v>5165</v>
      </c>
    </row>
    <row r="148" spans="1:15" ht="15" customHeight="1" x14ac:dyDescent="0.25">
      <c r="A148" s="16" t="s">
        <v>485</v>
      </c>
      <c r="B148" s="16" t="s">
        <v>133</v>
      </c>
      <c r="C148" s="16">
        <v>83.8</v>
      </c>
      <c r="D148" s="16" t="s">
        <v>5170</v>
      </c>
      <c r="E148" s="16" t="s">
        <v>1294</v>
      </c>
      <c r="F148" s="16" t="s">
        <v>139</v>
      </c>
      <c r="G148" s="16">
        <v>2.1</v>
      </c>
      <c r="H148" s="16" t="s">
        <v>5171</v>
      </c>
      <c r="I148" s="16" t="s">
        <v>142</v>
      </c>
      <c r="J148" s="16">
        <v>2.4</v>
      </c>
      <c r="K148" s="16" t="s">
        <v>5172</v>
      </c>
      <c r="L148" s="16" t="s">
        <v>133</v>
      </c>
      <c r="M148" s="16">
        <v>3.1</v>
      </c>
      <c r="N148" s="16" t="s">
        <v>5173</v>
      </c>
      <c r="O148" s="16" t="s">
        <v>4397</v>
      </c>
    </row>
    <row r="149" spans="1:15" ht="15" customHeight="1" x14ac:dyDescent="0.25">
      <c r="A149" s="16" t="s">
        <v>497</v>
      </c>
      <c r="B149" s="16" t="s">
        <v>133</v>
      </c>
      <c r="C149" s="16">
        <v>81.599999999999994</v>
      </c>
      <c r="D149" s="16" t="s">
        <v>5176</v>
      </c>
      <c r="E149" s="16" t="s">
        <v>1294</v>
      </c>
      <c r="F149" s="16" t="s">
        <v>142</v>
      </c>
      <c r="G149" s="16">
        <v>0.5</v>
      </c>
      <c r="H149" s="16" t="s">
        <v>5177</v>
      </c>
      <c r="I149" s="16" t="s">
        <v>139</v>
      </c>
      <c r="J149" s="16">
        <v>1.2</v>
      </c>
      <c r="K149" s="16" t="s">
        <v>5178</v>
      </c>
      <c r="L149" s="16" t="s">
        <v>136</v>
      </c>
      <c r="M149" s="16">
        <v>1.3</v>
      </c>
      <c r="N149" s="16" t="s">
        <v>5179</v>
      </c>
      <c r="O149" s="16" t="s">
        <v>5175</v>
      </c>
    </row>
    <row r="150" spans="1:15" ht="15" customHeight="1" x14ac:dyDescent="0.25">
      <c r="A150" s="16" t="s">
        <v>508</v>
      </c>
      <c r="B150" s="16" t="s">
        <v>133</v>
      </c>
      <c r="C150" s="16">
        <v>80.400000000000006</v>
      </c>
      <c r="D150" s="16" t="s">
        <v>5182</v>
      </c>
      <c r="E150" s="16" t="s">
        <v>1294</v>
      </c>
      <c r="F150" s="16" t="s">
        <v>136</v>
      </c>
      <c r="G150" s="16">
        <v>1</v>
      </c>
      <c r="H150" s="16" t="s">
        <v>5183</v>
      </c>
      <c r="I150" s="16" t="s">
        <v>145</v>
      </c>
      <c r="J150" s="16">
        <v>1.1000000000000001</v>
      </c>
      <c r="K150" s="16" t="s">
        <v>5184</v>
      </c>
      <c r="L150" s="16" t="s">
        <v>148</v>
      </c>
      <c r="M150" s="16">
        <v>1.4</v>
      </c>
      <c r="N150" s="16" t="s">
        <v>5185</v>
      </c>
      <c r="O150" s="16" t="s">
        <v>5181</v>
      </c>
    </row>
    <row r="151" spans="1:15" ht="15" customHeight="1" x14ac:dyDescent="0.25">
      <c r="A151" s="16" t="s">
        <v>521</v>
      </c>
      <c r="B151" s="16" t="s">
        <v>133</v>
      </c>
      <c r="C151" s="16">
        <v>79.8</v>
      </c>
      <c r="D151" s="16" t="s">
        <v>5188</v>
      </c>
      <c r="E151" s="16" t="s">
        <v>1294</v>
      </c>
      <c r="F151" s="16" t="s">
        <v>145</v>
      </c>
      <c r="G151" s="16">
        <v>0.3</v>
      </c>
      <c r="H151" s="16" t="s">
        <v>5189</v>
      </c>
      <c r="I151" s="16" t="s">
        <v>148</v>
      </c>
      <c r="J151" s="16">
        <v>0.8</v>
      </c>
      <c r="K151" s="16" t="s">
        <v>5190</v>
      </c>
      <c r="L151" s="16" t="s">
        <v>136</v>
      </c>
      <c r="M151" s="16">
        <v>1.5</v>
      </c>
      <c r="N151" s="16" t="s">
        <v>5191</v>
      </c>
      <c r="O151" s="16" t="s">
        <v>5187</v>
      </c>
    </row>
    <row r="152" spans="1:15" ht="15" customHeight="1" x14ac:dyDescent="0.25">
      <c r="A152" s="16" t="s">
        <v>489</v>
      </c>
      <c r="B152" s="16" t="s">
        <v>133</v>
      </c>
      <c r="C152" s="16">
        <v>79.5</v>
      </c>
      <c r="D152" s="16" t="s">
        <v>5194</v>
      </c>
      <c r="E152" s="16" t="s">
        <v>1294</v>
      </c>
      <c r="F152" s="16" t="s">
        <v>145</v>
      </c>
      <c r="G152" s="16">
        <v>0.2</v>
      </c>
      <c r="H152" s="16" t="s">
        <v>5195</v>
      </c>
      <c r="I152" s="16" t="s">
        <v>148</v>
      </c>
      <c r="J152" s="16">
        <v>0.7</v>
      </c>
      <c r="K152" s="16" t="s">
        <v>5196</v>
      </c>
      <c r="L152" s="16" t="s">
        <v>136</v>
      </c>
      <c r="M152" s="16">
        <v>1.6</v>
      </c>
      <c r="N152" s="16" t="s">
        <v>5197</v>
      </c>
      <c r="O152" s="16" t="s">
        <v>5193</v>
      </c>
    </row>
    <row r="153" spans="1:15" ht="15" customHeight="1" x14ac:dyDescent="0.25">
      <c r="A153" s="16" t="s">
        <v>491</v>
      </c>
      <c r="B153" s="16" t="s">
        <v>133</v>
      </c>
      <c r="C153" s="16">
        <v>83.8</v>
      </c>
      <c r="D153" s="16" t="s">
        <v>5198</v>
      </c>
      <c r="E153" s="16" t="s">
        <v>1294</v>
      </c>
      <c r="F153" s="16" t="s">
        <v>139</v>
      </c>
      <c r="G153" s="16">
        <v>1.5</v>
      </c>
      <c r="H153" s="16" t="s">
        <v>5199</v>
      </c>
      <c r="I153" s="16" t="s">
        <v>142</v>
      </c>
      <c r="J153" s="16">
        <v>1.7</v>
      </c>
      <c r="K153" s="16" t="s">
        <v>5200</v>
      </c>
      <c r="L153" s="16" t="s">
        <v>133</v>
      </c>
      <c r="M153" s="16">
        <v>2.7</v>
      </c>
      <c r="N153" s="16" t="s">
        <v>5201</v>
      </c>
      <c r="O153" s="16" t="s">
        <v>4397</v>
      </c>
    </row>
    <row r="154" spans="1:15" ht="15" customHeight="1" x14ac:dyDescent="0.25">
      <c r="A154" s="16" t="s">
        <v>494</v>
      </c>
      <c r="B154" s="16" t="s">
        <v>142</v>
      </c>
      <c r="C154" s="16">
        <v>77.599999999999994</v>
      </c>
      <c r="D154" s="16" t="s">
        <v>5205</v>
      </c>
      <c r="E154" s="16" t="s">
        <v>1294</v>
      </c>
      <c r="F154" s="16" t="s">
        <v>136</v>
      </c>
      <c r="G154" s="16">
        <v>0.5</v>
      </c>
      <c r="H154" s="16" t="s">
        <v>5206</v>
      </c>
      <c r="I154" s="16" t="s">
        <v>139</v>
      </c>
      <c r="J154" s="16">
        <v>0.8</v>
      </c>
      <c r="K154" s="16" t="s">
        <v>5207</v>
      </c>
      <c r="L154" s="16" t="s">
        <v>133</v>
      </c>
      <c r="M154" s="16">
        <v>0.9</v>
      </c>
      <c r="N154" s="16" t="s">
        <v>5208</v>
      </c>
      <c r="O154" s="16" t="s">
        <v>5204</v>
      </c>
    </row>
    <row r="155" spans="1:15" ht="15" customHeight="1" x14ac:dyDescent="0.25">
      <c r="A155" s="16" t="s">
        <v>495</v>
      </c>
      <c r="B155" s="16" t="s">
        <v>142</v>
      </c>
      <c r="C155" s="16">
        <v>75.900000000000006</v>
      </c>
      <c r="D155" s="16" t="s">
        <v>5211</v>
      </c>
      <c r="E155" s="16" t="s">
        <v>1294</v>
      </c>
      <c r="F155" s="16" t="s">
        <v>145</v>
      </c>
      <c r="G155" s="16">
        <v>0.4</v>
      </c>
      <c r="H155" s="16" t="s">
        <v>5212</v>
      </c>
      <c r="I155" s="16" t="s">
        <v>148</v>
      </c>
      <c r="J155" s="16">
        <v>0.6</v>
      </c>
      <c r="K155" s="16" t="s">
        <v>5213</v>
      </c>
      <c r="L155" s="16" t="s">
        <v>136</v>
      </c>
      <c r="M155" s="16">
        <v>1.4</v>
      </c>
      <c r="N155" s="16" t="s">
        <v>5214</v>
      </c>
      <c r="O155" s="16" t="s">
        <v>5210</v>
      </c>
    </row>
    <row r="156" spans="1:15" ht="15" customHeight="1" x14ac:dyDescent="0.25">
      <c r="A156" s="16" t="s">
        <v>496</v>
      </c>
      <c r="B156" s="16" t="s">
        <v>142</v>
      </c>
      <c r="C156" s="16">
        <v>75.900000000000006</v>
      </c>
      <c r="D156" s="16" t="s">
        <v>5211</v>
      </c>
      <c r="E156" s="16" t="s">
        <v>1294</v>
      </c>
      <c r="F156" s="16" t="s">
        <v>145</v>
      </c>
      <c r="G156" s="16">
        <v>0.4</v>
      </c>
      <c r="H156" s="16" t="s">
        <v>5212</v>
      </c>
      <c r="I156" s="16" t="s">
        <v>148</v>
      </c>
      <c r="J156" s="16">
        <v>0.6</v>
      </c>
      <c r="K156" s="16" t="s">
        <v>5213</v>
      </c>
      <c r="L156" s="16" t="s">
        <v>136</v>
      </c>
      <c r="M156" s="16">
        <v>1.4</v>
      </c>
      <c r="N156" s="16" t="s">
        <v>5214</v>
      </c>
      <c r="O156" s="16" t="s">
        <v>5210</v>
      </c>
    </row>
    <row r="157" spans="1:15" ht="15" customHeight="1" x14ac:dyDescent="0.25">
      <c r="A157" s="16" t="s">
        <v>529</v>
      </c>
      <c r="B157" s="16" t="s">
        <v>142</v>
      </c>
      <c r="C157" s="16">
        <v>76.400000000000006</v>
      </c>
      <c r="D157" s="16" t="s">
        <v>5218</v>
      </c>
      <c r="E157" s="16" t="s">
        <v>1294</v>
      </c>
      <c r="F157" s="16" t="s">
        <v>133</v>
      </c>
      <c r="G157" s="16">
        <v>0.7</v>
      </c>
      <c r="H157" s="16" t="s">
        <v>5219</v>
      </c>
      <c r="I157" s="16" t="s">
        <v>136</v>
      </c>
      <c r="J157" s="16">
        <v>1.1000000000000001</v>
      </c>
      <c r="K157" s="16" t="s">
        <v>5220</v>
      </c>
      <c r="L157" s="16" t="s">
        <v>148</v>
      </c>
      <c r="M157" s="16">
        <v>1.3</v>
      </c>
      <c r="N157" s="16" t="s">
        <v>5221</v>
      </c>
      <c r="O157" s="16" t="s">
        <v>5217</v>
      </c>
    </row>
    <row r="158" spans="1:15" ht="15" customHeight="1" x14ac:dyDescent="0.25">
      <c r="A158" s="16" t="s">
        <v>498</v>
      </c>
      <c r="B158" s="16" t="s">
        <v>142</v>
      </c>
      <c r="C158" s="16">
        <v>85.5</v>
      </c>
      <c r="D158" s="16" t="s">
        <v>5222</v>
      </c>
      <c r="E158" s="16" t="s">
        <v>1294</v>
      </c>
      <c r="F158" s="16" t="s">
        <v>142</v>
      </c>
      <c r="G158" s="16">
        <v>8</v>
      </c>
      <c r="H158" s="16" t="s">
        <v>5223</v>
      </c>
      <c r="I158" s="16" t="s">
        <v>139</v>
      </c>
      <c r="J158" s="16">
        <v>8.8000000000000007</v>
      </c>
      <c r="K158" s="16" t="s">
        <v>5224</v>
      </c>
      <c r="L158" s="16" t="s">
        <v>136</v>
      </c>
      <c r="M158" s="16">
        <v>9.6</v>
      </c>
      <c r="N158" s="16" t="s">
        <v>5225</v>
      </c>
      <c r="O158" s="16" t="s">
        <v>4397</v>
      </c>
    </row>
    <row r="159" spans="1:15" ht="15" customHeight="1" x14ac:dyDescent="0.25">
      <c r="A159" s="16" t="s">
        <v>499</v>
      </c>
      <c r="B159" s="16" t="s">
        <v>142</v>
      </c>
      <c r="C159" s="16">
        <v>77.900000000000006</v>
      </c>
      <c r="D159" s="16" t="s">
        <v>5228</v>
      </c>
      <c r="E159" s="16" t="s">
        <v>1294</v>
      </c>
      <c r="F159" s="16" t="s">
        <v>133</v>
      </c>
      <c r="G159" s="16">
        <v>1.1000000000000001</v>
      </c>
      <c r="H159" s="16" t="s">
        <v>5229</v>
      </c>
      <c r="I159" s="16" t="s">
        <v>139</v>
      </c>
      <c r="J159" s="16">
        <v>1.2</v>
      </c>
      <c r="K159" s="16" t="s">
        <v>5230</v>
      </c>
      <c r="L159" s="16" t="s">
        <v>136</v>
      </c>
      <c r="M159" s="16">
        <v>1.6</v>
      </c>
      <c r="N159" s="16" t="s">
        <v>5231</v>
      </c>
      <c r="O159" s="16" t="s">
        <v>5227</v>
      </c>
    </row>
    <row r="160" spans="1:15" ht="15" customHeight="1" x14ac:dyDescent="0.25">
      <c r="A160" s="16" t="s">
        <v>511</v>
      </c>
      <c r="B160" s="16" t="s">
        <v>142</v>
      </c>
      <c r="C160" s="16">
        <v>85.4</v>
      </c>
      <c r="D160" s="16" t="s">
        <v>5233</v>
      </c>
      <c r="E160" s="16" t="s">
        <v>1294</v>
      </c>
      <c r="F160" s="16" t="s">
        <v>142</v>
      </c>
      <c r="G160" s="16">
        <v>8</v>
      </c>
      <c r="H160" s="16" t="s">
        <v>5234</v>
      </c>
      <c r="I160" s="16" t="s">
        <v>139</v>
      </c>
      <c r="J160" s="16">
        <v>8.8000000000000007</v>
      </c>
      <c r="K160" s="16" t="s">
        <v>5235</v>
      </c>
      <c r="L160" s="16" t="s">
        <v>136</v>
      </c>
      <c r="M160" s="16">
        <v>9.6</v>
      </c>
      <c r="N160" s="16" t="s">
        <v>5236</v>
      </c>
      <c r="O160" s="16" t="s">
        <v>4397</v>
      </c>
    </row>
    <row r="161" spans="1:15" ht="15" customHeight="1" x14ac:dyDescent="0.25">
      <c r="A161" s="16" t="s">
        <v>502</v>
      </c>
      <c r="B161" s="16" t="s">
        <v>142</v>
      </c>
      <c r="C161" s="16">
        <v>79.2</v>
      </c>
      <c r="D161" s="16" t="s">
        <v>5239</v>
      </c>
      <c r="E161" s="16" t="s">
        <v>1294</v>
      </c>
      <c r="F161" s="16" t="s">
        <v>139</v>
      </c>
      <c r="G161" s="16">
        <v>1.4</v>
      </c>
      <c r="H161" s="16" t="s">
        <v>5240</v>
      </c>
      <c r="I161" s="16" t="s">
        <v>142</v>
      </c>
      <c r="J161" s="16">
        <v>2.1</v>
      </c>
      <c r="K161" s="16" t="s">
        <v>5241</v>
      </c>
      <c r="L161" s="16" t="s">
        <v>133</v>
      </c>
      <c r="M161" s="16">
        <v>2.2999999999999998</v>
      </c>
      <c r="N161" s="16" t="s">
        <v>5242</v>
      </c>
      <c r="O161" s="16" t="s">
        <v>5238</v>
      </c>
    </row>
    <row r="162" spans="1:15" ht="15" customHeight="1" x14ac:dyDescent="0.25">
      <c r="A162" s="16" t="s">
        <v>503</v>
      </c>
      <c r="B162" s="16" t="s">
        <v>142</v>
      </c>
      <c r="C162" s="16">
        <v>4.8</v>
      </c>
      <c r="D162" s="16" t="s">
        <v>5245</v>
      </c>
      <c r="E162" s="16" t="s">
        <v>1294</v>
      </c>
      <c r="F162" s="16" t="s">
        <v>148</v>
      </c>
      <c r="G162" s="16">
        <v>4.2</v>
      </c>
      <c r="H162" s="16" t="s">
        <v>5246</v>
      </c>
      <c r="I162" s="16" t="s">
        <v>133</v>
      </c>
      <c r="J162" s="16">
        <v>4.8</v>
      </c>
      <c r="K162" s="16" t="s">
        <v>5245</v>
      </c>
      <c r="L162" s="16" t="s">
        <v>145</v>
      </c>
      <c r="M162" s="16">
        <v>4.9000000000000004</v>
      </c>
      <c r="N162" s="16" t="s">
        <v>5247</v>
      </c>
      <c r="O162" s="16" t="s">
        <v>5244</v>
      </c>
    </row>
    <row r="163" spans="1:15" ht="15" customHeight="1" x14ac:dyDescent="0.25">
      <c r="A163" s="16" t="s">
        <v>527</v>
      </c>
      <c r="B163" s="16" t="s">
        <v>139</v>
      </c>
      <c r="C163" s="16">
        <v>1.9</v>
      </c>
      <c r="D163" s="16" t="s">
        <v>5251</v>
      </c>
      <c r="E163" s="16" t="s">
        <v>1294</v>
      </c>
      <c r="F163" s="16" t="s">
        <v>142</v>
      </c>
      <c r="G163" s="16">
        <v>0.8</v>
      </c>
      <c r="H163" s="16" t="s">
        <v>5252</v>
      </c>
      <c r="I163" s="16" t="s">
        <v>136</v>
      </c>
      <c r="J163" s="16">
        <v>1.3</v>
      </c>
      <c r="K163" s="16" t="s">
        <v>5253</v>
      </c>
      <c r="L163" s="16" t="s">
        <v>139</v>
      </c>
      <c r="M163" s="16">
        <v>1.4</v>
      </c>
      <c r="N163" s="16" t="s">
        <v>5254</v>
      </c>
      <c r="O163" s="16" t="s">
        <v>5250</v>
      </c>
    </row>
    <row r="164" spans="1:15" ht="15" customHeight="1" x14ac:dyDescent="0.25">
      <c r="A164" s="16" t="s">
        <v>505</v>
      </c>
      <c r="B164" s="16" t="s">
        <v>139</v>
      </c>
      <c r="C164" s="16">
        <v>0.4</v>
      </c>
      <c r="D164" s="16" t="s">
        <v>5257</v>
      </c>
      <c r="E164" s="16" t="s">
        <v>1318</v>
      </c>
      <c r="F164" s="16" t="s">
        <v>133</v>
      </c>
      <c r="G164" s="16">
        <v>0.4</v>
      </c>
      <c r="H164" s="16" t="s">
        <v>5257</v>
      </c>
      <c r="I164" s="16" t="s">
        <v>136</v>
      </c>
      <c r="J164" s="16">
        <v>0.4</v>
      </c>
      <c r="K164" s="16" t="s">
        <v>5258</v>
      </c>
      <c r="L164" s="16" t="s">
        <v>139</v>
      </c>
      <c r="M164" s="16">
        <v>1</v>
      </c>
      <c r="N164" s="16" t="s">
        <v>5259</v>
      </c>
      <c r="O164" s="16" t="s">
        <v>5256</v>
      </c>
    </row>
    <row r="165" spans="1:15" ht="15" customHeight="1" x14ac:dyDescent="0.25">
      <c r="A165" s="16" t="s">
        <v>506</v>
      </c>
      <c r="B165" s="16" t="s">
        <v>139</v>
      </c>
      <c r="C165" s="16">
        <v>1.6</v>
      </c>
      <c r="D165" s="16" t="s">
        <v>5262</v>
      </c>
      <c r="E165" s="16" t="s">
        <v>1294</v>
      </c>
      <c r="F165" s="16" t="s">
        <v>139</v>
      </c>
      <c r="G165" s="16">
        <v>0.4</v>
      </c>
      <c r="H165" s="16" t="s">
        <v>5263</v>
      </c>
      <c r="I165" s="16" t="s">
        <v>142</v>
      </c>
      <c r="J165" s="16">
        <v>0.6</v>
      </c>
      <c r="K165" s="16" t="s">
        <v>5264</v>
      </c>
      <c r="L165" s="16" t="s">
        <v>136</v>
      </c>
      <c r="M165" s="16">
        <v>1.4</v>
      </c>
      <c r="N165" s="16" t="s">
        <v>5265</v>
      </c>
      <c r="O165" s="16" t="s">
        <v>5261</v>
      </c>
    </row>
    <row r="166" spans="1:15" ht="15" customHeight="1" x14ac:dyDescent="0.25">
      <c r="A166" s="16" t="s">
        <v>519</v>
      </c>
      <c r="B166" s="16" t="s">
        <v>139</v>
      </c>
      <c r="C166" s="16">
        <v>0.7</v>
      </c>
      <c r="D166" s="16" t="s">
        <v>5268</v>
      </c>
      <c r="E166" s="16" t="s">
        <v>1318</v>
      </c>
      <c r="F166" s="16" t="s">
        <v>133</v>
      </c>
      <c r="G166" s="16">
        <v>0.7</v>
      </c>
      <c r="H166" s="16" t="s">
        <v>5268</v>
      </c>
      <c r="I166" s="16" t="s">
        <v>136</v>
      </c>
      <c r="J166" s="16">
        <v>1.3</v>
      </c>
      <c r="K166" s="16" t="s">
        <v>5269</v>
      </c>
      <c r="L166" s="16" t="s">
        <v>148</v>
      </c>
      <c r="M166" s="16">
        <v>1.7</v>
      </c>
      <c r="N166" s="16" t="s">
        <v>5270</v>
      </c>
      <c r="O166" s="16" t="s">
        <v>5267</v>
      </c>
    </row>
    <row r="167" spans="1:15" ht="15" customHeight="1" x14ac:dyDescent="0.25">
      <c r="A167" s="16" t="s">
        <v>487</v>
      </c>
      <c r="B167" s="16" t="s">
        <v>139</v>
      </c>
      <c r="C167" s="16">
        <v>7.4</v>
      </c>
      <c r="D167" s="16" t="s">
        <v>5271</v>
      </c>
      <c r="E167" s="16" t="s">
        <v>1294</v>
      </c>
      <c r="F167" s="16" t="s">
        <v>142</v>
      </c>
      <c r="G167" s="16">
        <v>5.5</v>
      </c>
      <c r="H167" s="16" t="s">
        <v>5272</v>
      </c>
      <c r="I167" s="16" t="s">
        <v>139</v>
      </c>
      <c r="J167" s="16">
        <v>6.1</v>
      </c>
      <c r="K167" s="16" t="s">
        <v>5273</v>
      </c>
      <c r="L167" s="16" t="s">
        <v>136</v>
      </c>
      <c r="M167" s="16">
        <v>7</v>
      </c>
      <c r="N167" s="16" t="s">
        <v>5274</v>
      </c>
      <c r="O167" s="16" t="s">
        <v>4397</v>
      </c>
    </row>
    <row r="168" spans="1:15" ht="15" customHeight="1" x14ac:dyDescent="0.25">
      <c r="A168" s="16" t="s">
        <v>510</v>
      </c>
      <c r="B168" s="16" t="s">
        <v>139</v>
      </c>
      <c r="C168" s="16">
        <v>2.5</v>
      </c>
      <c r="D168" s="16" t="s">
        <v>5277</v>
      </c>
      <c r="E168" s="16" t="s">
        <v>1294</v>
      </c>
      <c r="F168" s="16" t="s">
        <v>145</v>
      </c>
      <c r="G168" s="16">
        <v>0.4</v>
      </c>
      <c r="H168" s="16" t="s">
        <v>5278</v>
      </c>
      <c r="I168" s="16" t="s">
        <v>148</v>
      </c>
      <c r="J168" s="16">
        <v>1.2</v>
      </c>
      <c r="K168" s="16" t="s">
        <v>5279</v>
      </c>
      <c r="L168" s="16" t="s">
        <v>136</v>
      </c>
      <c r="M168" s="16">
        <v>2.1</v>
      </c>
      <c r="N168" s="16" t="s">
        <v>5280</v>
      </c>
      <c r="O168" s="16" t="s">
        <v>5276</v>
      </c>
    </row>
    <row r="169" spans="1:15" ht="15" customHeight="1" x14ac:dyDescent="0.25">
      <c r="A169" s="16" t="s">
        <v>490</v>
      </c>
      <c r="B169" s="16" t="s">
        <v>139</v>
      </c>
      <c r="C169" s="16">
        <v>1.2</v>
      </c>
      <c r="D169" s="16" t="s">
        <v>5283</v>
      </c>
      <c r="E169" s="16" t="s">
        <v>1294</v>
      </c>
      <c r="F169" s="16" t="s">
        <v>136</v>
      </c>
      <c r="G169" s="16">
        <v>0.7</v>
      </c>
      <c r="H169" s="16" t="s">
        <v>5284</v>
      </c>
      <c r="I169" s="16" t="s">
        <v>142</v>
      </c>
      <c r="J169" s="16">
        <v>1</v>
      </c>
      <c r="K169" s="16" t="s">
        <v>5285</v>
      </c>
      <c r="L169" s="16" t="s">
        <v>139</v>
      </c>
      <c r="M169" s="16">
        <v>1.1000000000000001</v>
      </c>
      <c r="N169" s="16" t="s">
        <v>5286</v>
      </c>
      <c r="O169" s="16" t="s">
        <v>5282</v>
      </c>
    </row>
    <row r="170" spans="1:15" ht="15" customHeight="1" x14ac:dyDescent="0.25">
      <c r="A170" s="16" t="s">
        <v>525</v>
      </c>
      <c r="B170" s="16" t="s">
        <v>139</v>
      </c>
      <c r="C170" s="16">
        <v>1.3</v>
      </c>
      <c r="D170" s="16" t="s">
        <v>5289</v>
      </c>
      <c r="E170" s="16" t="s">
        <v>1294</v>
      </c>
      <c r="F170" s="16" t="s">
        <v>139</v>
      </c>
      <c r="G170" s="16">
        <v>0.7</v>
      </c>
      <c r="H170" s="16" t="s">
        <v>5290</v>
      </c>
      <c r="I170" s="16" t="s">
        <v>133</v>
      </c>
      <c r="J170" s="16">
        <v>1.3</v>
      </c>
      <c r="K170" s="16" t="s">
        <v>5289</v>
      </c>
      <c r="L170" s="16" t="s">
        <v>136</v>
      </c>
      <c r="M170" s="16">
        <v>1.6</v>
      </c>
      <c r="N170" s="16" t="s">
        <v>5291</v>
      </c>
      <c r="O170" s="16" t="s">
        <v>5288</v>
      </c>
    </row>
    <row r="171" spans="1:15" ht="15" customHeight="1" x14ac:dyDescent="0.25">
      <c r="A171" s="16" t="s">
        <v>513</v>
      </c>
      <c r="B171" s="16" t="s">
        <v>139</v>
      </c>
      <c r="C171" s="16">
        <v>22.1</v>
      </c>
      <c r="D171" s="16" t="s">
        <v>5294</v>
      </c>
      <c r="E171" s="16" t="s">
        <v>1294</v>
      </c>
      <c r="F171" s="16" t="s">
        <v>142</v>
      </c>
      <c r="G171" s="16">
        <v>20.5</v>
      </c>
      <c r="H171" s="16" t="s">
        <v>5295</v>
      </c>
      <c r="I171" s="16" t="s">
        <v>145</v>
      </c>
      <c r="J171" s="16">
        <v>20.9</v>
      </c>
      <c r="K171" s="16" t="s">
        <v>5296</v>
      </c>
      <c r="L171" s="16" t="s">
        <v>139</v>
      </c>
      <c r="M171" s="16">
        <v>21.5</v>
      </c>
      <c r="N171" s="16" t="s">
        <v>5297</v>
      </c>
      <c r="O171" s="16" t="s">
        <v>5293</v>
      </c>
    </row>
    <row r="172" spans="1:15" ht="15" customHeight="1" x14ac:dyDescent="0.25">
      <c r="A172" s="16" t="s">
        <v>515</v>
      </c>
      <c r="B172" s="16" t="s">
        <v>145</v>
      </c>
      <c r="C172" s="16">
        <v>5.9</v>
      </c>
      <c r="D172" s="16" t="s">
        <v>5301</v>
      </c>
      <c r="E172" s="16" t="s">
        <v>1294</v>
      </c>
      <c r="F172" s="16" t="s">
        <v>148</v>
      </c>
      <c r="G172" s="16">
        <v>3.2</v>
      </c>
      <c r="H172" s="16" t="s">
        <v>5302</v>
      </c>
      <c r="I172" s="16" t="s">
        <v>145</v>
      </c>
      <c r="J172" s="16">
        <v>3.7</v>
      </c>
      <c r="K172" s="16" t="s">
        <v>5303</v>
      </c>
      <c r="L172" s="16" t="s">
        <v>133</v>
      </c>
      <c r="M172" s="16">
        <v>4.0999999999999996</v>
      </c>
      <c r="N172" s="16" t="s">
        <v>5304</v>
      </c>
      <c r="O172" s="16" t="s">
        <v>5300</v>
      </c>
    </row>
    <row r="173" spans="1:15" ht="15" customHeight="1" x14ac:dyDescent="0.25">
      <c r="A173" s="16" t="s">
        <v>518</v>
      </c>
      <c r="B173" s="16" t="s">
        <v>145</v>
      </c>
      <c r="C173" s="16">
        <v>2.8</v>
      </c>
      <c r="D173" s="16" t="s">
        <v>5307</v>
      </c>
      <c r="E173" s="16" t="s">
        <v>1294</v>
      </c>
      <c r="F173" s="16" t="s">
        <v>145</v>
      </c>
      <c r="G173" s="16">
        <v>0.5</v>
      </c>
      <c r="H173" s="16" t="s">
        <v>5308</v>
      </c>
      <c r="I173" s="16" t="s">
        <v>148</v>
      </c>
      <c r="J173" s="16">
        <v>1.3</v>
      </c>
      <c r="K173" s="16" t="s">
        <v>5309</v>
      </c>
      <c r="L173" s="16" t="s">
        <v>136</v>
      </c>
      <c r="M173" s="16">
        <v>1.9</v>
      </c>
      <c r="N173" s="16" t="s">
        <v>5310</v>
      </c>
      <c r="O173" s="16" t="s">
        <v>5306</v>
      </c>
    </row>
    <row r="174" spans="1:15" ht="15" customHeight="1" x14ac:dyDescent="0.25">
      <c r="A174" s="16" t="s">
        <v>5311</v>
      </c>
      <c r="B174" s="16" t="s">
        <v>145</v>
      </c>
      <c r="C174" s="16">
        <v>1.1000000000000001</v>
      </c>
      <c r="D174" s="16" t="s">
        <v>5314</v>
      </c>
      <c r="E174" s="16" t="s">
        <v>1294</v>
      </c>
      <c r="F174" s="16" t="s">
        <v>139</v>
      </c>
      <c r="G174" s="16">
        <v>0.2</v>
      </c>
      <c r="H174" s="16" t="s">
        <v>5315</v>
      </c>
      <c r="I174" s="16" t="s">
        <v>136</v>
      </c>
      <c r="J174" s="16">
        <v>1.1000000000000001</v>
      </c>
      <c r="K174" s="16" t="s">
        <v>5316</v>
      </c>
      <c r="L174" s="16" t="s">
        <v>133</v>
      </c>
      <c r="M174" s="16">
        <v>1.1000000000000001</v>
      </c>
      <c r="N174" s="16" t="s">
        <v>5317</v>
      </c>
      <c r="O174" s="16" t="s">
        <v>5313</v>
      </c>
    </row>
    <row r="175" spans="1:15" ht="15" customHeight="1" x14ac:dyDescent="0.25">
      <c r="A175" s="16" t="s">
        <v>532</v>
      </c>
      <c r="B175" s="16" t="s">
        <v>145</v>
      </c>
      <c r="C175" s="16">
        <v>3.3</v>
      </c>
      <c r="D175" s="16" t="s">
        <v>5320</v>
      </c>
      <c r="E175" s="16" t="s">
        <v>1294</v>
      </c>
      <c r="F175" s="16" t="s">
        <v>139</v>
      </c>
      <c r="G175" s="16">
        <v>2.5</v>
      </c>
      <c r="H175" s="16" t="s">
        <v>5321</v>
      </c>
      <c r="I175" s="16" t="s">
        <v>133</v>
      </c>
      <c r="J175" s="16">
        <v>3.1</v>
      </c>
      <c r="K175" s="16" t="s">
        <v>5322</v>
      </c>
      <c r="L175" s="16" t="s">
        <v>142</v>
      </c>
      <c r="M175" s="16">
        <v>3.3</v>
      </c>
      <c r="N175" s="16" t="s">
        <v>5320</v>
      </c>
      <c r="O175" s="16" t="s">
        <v>5319</v>
      </c>
    </row>
    <row r="176" spans="1:15" ht="15" customHeight="1" x14ac:dyDescent="0.25">
      <c r="A176" s="16" t="s">
        <v>546</v>
      </c>
      <c r="B176" s="16" t="s">
        <v>145</v>
      </c>
      <c r="C176" s="16">
        <v>12.9</v>
      </c>
      <c r="D176" s="16" t="s">
        <v>5323</v>
      </c>
      <c r="E176" s="16" t="s">
        <v>1318</v>
      </c>
      <c r="F176" s="16" t="s">
        <v>142</v>
      </c>
      <c r="G176" s="16">
        <v>12.9</v>
      </c>
      <c r="H176" s="16" t="s">
        <v>5323</v>
      </c>
      <c r="I176" s="16" t="s">
        <v>139</v>
      </c>
      <c r="J176" s="16">
        <v>13.7</v>
      </c>
      <c r="K176" s="16" t="s">
        <v>5324</v>
      </c>
      <c r="L176" s="16" t="s">
        <v>136</v>
      </c>
      <c r="M176" s="16">
        <v>14.5</v>
      </c>
      <c r="N176" s="16" t="s">
        <v>5325</v>
      </c>
      <c r="O176" s="16" t="s">
        <v>4397</v>
      </c>
    </row>
    <row r="177" spans="1:15" ht="15" customHeight="1" x14ac:dyDescent="0.25">
      <c r="A177" s="16" t="s">
        <v>522</v>
      </c>
      <c r="B177" s="16" t="s">
        <v>145</v>
      </c>
      <c r="C177" s="16">
        <v>12.9</v>
      </c>
      <c r="D177" s="16" t="s">
        <v>5326</v>
      </c>
      <c r="E177" s="16" t="s">
        <v>1318</v>
      </c>
      <c r="F177" s="16" t="s">
        <v>142</v>
      </c>
      <c r="G177" s="16">
        <v>12.9</v>
      </c>
      <c r="H177" s="16" t="s">
        <v>5326</v>
      </c>
      <c r="I177" s="16" t="s">
        <v>139</v>
      </c>
      <c r="J177" s="16">
        <v>13.7</v>
      </c>
      <c r="K177" s="16" t="s">
        <v>5327</v>
      </c>
      <c r="L177" s="16" t="s">
        <v>136</v>
      </c>
      <c r="M177" s="16">
        <v>14.5</v>
      </c>
      <c r="N177" s="16" t="s">
        <v>5328</v>
      </c>
      <c r="O177" s="16" t="s">
        <v>4397</v>
      </c>
    </row>
    <row r="178" spans="1:15" ht="15" customHeight="1" x14ac:dyDescent="0.25">
      <c r="A178" s="16" t="s">
        <v>523</v>
      </c>
      <c r="B178" s="16" t="s">
        <v>145</v>
      </c>
      <c r="C178" s="16">
        <v>2.8</v>
      </c>
      <c r="D178" s="16" t="s">
        <v>5331</v>
      </c>
      <c r="E178" s="16" t="s">
        <v>1294</v>
      </c>
      <c r="F178" s="16" t="s">
        <v>145</v>
      </c>
      <c r="G178" s="16">
        <v>0.2</v>
      </c>
      <c r="H178" s="16" t="s">
        <v>5195</v>
      </c>
      <c r="I178" s="16" t="s">
        <v>148</v>
      </c>
      <c r="J178" s="16">
        <v>0.7</v>
      </c>
      <c r="K178" s="16" t="s">
        <v>5196</v>
      </c>
      <c r="L178" s="16" t="s">
        <v>136</v>
      </c>
      <c r="M178" s="16">
        <v>1.6</v>
      </c>
      <c r="N178" s="16" t="s">
        <v>5197</v>
      </c>
      <c r="O178" s="16" t="s">
        <v>5330</v>
      </c>
    </row>
    <row r="179" spans="1:15" ht="15" customHeight="1" x14ac:dyDescent="0.25">
      <c r="A179" s="16" t="s">
        <v>524</v>
      </c>
      <c r="B179" s="16" t="s">
        <v>145</v>
      </c>
      <c r="C179" s="16">
        <v>12.2</v>
      </c>
      <c r="D179" s="16" t="s">
        <v>5332</v>
      </c>
      <c r="E179" s="16" t="s">
        <v>1294</v>
      </c>
      <c r="F179" s="16" t="s">
        <v>142</v>
      </c>
      <c r="G179" s="16">
        <v>11.5</v>
      </c>
      <c r="H179" s="16" t="s">
        <v>5333</v>
      </c>
      <c r="I179" s="16" t="s">
        <v>139</v>
      </c>
      <c r="J179" s="16">
        <v>12.2</v>
      </c>
      <c r="K179" s="16" t="s">
        <v>5332</v>
      </c>
      <c r="L179" s="16" t="s">
        <v>136</v>
      </c>
      <c r="M179" s="16">
        <v>13.1</v>
      </c>
      <c r="N179" s="16" t="s">
        <v>5334</v>
      </c>
      <c r="O179" s="16" t="s">
        <v>4397</v>
      </c>
    </row>
    <row r="180" spans="1:15" ht="15" customHeight="1" x14ac:dyDescent="0.25">
      <c r="A180" s="16" t="s">
        <v>5335</v>
      </c>
      <c r="B180" s="16" t="s">
        <v>145</v>
      </c>
      <c r="C180" s="16">
        <v>13.3</v>
      </c>
      <c r="D180" s="16" t="s">
        <v>5336</v>
      </c>
      <c r="E180" s="16" t="s">
        <v>1294</v>
      </c>
      <c r="F180" s="16" t="s">
        <v>142</v>
      </c>
      <c r="G180" s="16">
        <v>12.6</v>
      </c>
      <c r="H180" s="16" t="s">
        <v>5337</v>
      </c>
      <c r="I180" s="16" t="s">
        <v>139</v>
      </c>
      <c r="J180" s="16">
        <v>13.3</v>
      </c>
      <c r="K180" s="16" t="s">
        <v>5336</v>
      </c>
      <c r="L180" s="16" t="s">
        <v>136</v>
      </c>
      <c r="M180" s="16">
        <v>14.2</v>
      </c>
      <c r="N180" s="16" t="s">
        <v>5338</v>
      </c>
      <c r="O180" s="16" t="s">
        <v>4397</v>
      </c>
    </row>
    <row r="181" spans="1:15" ht="15" customHeight="1" x14ac:dyDescent="0.25">
      <c r="A181" s="16" t="s">
        <v>514</v>
      </c>
      <c r="B181" s="16" t="s">
        <v>145</v>
      </c>
      <c r="C181" s="16">
        <v>3.6</v>
      </c>
      <c r="D181" s="16" t="s">
        <v>5341</v>
      </c>
      <c r="E181" s="16" t="s">
        <v>1294</v>
      </c>
      <c r="F181" s="16" t="s">
        <v>145</v>
      </c>
      <c r="G181" s="16">
        <v>0.9</v>
      </c>
      <c r="H181" s="16" t="s">
        <v>5342</v>
      </c>
      <c r="I181" s="16" t="s">
        <v>148</v>
      </c>
      <c r="J181" s="16">
        <v>1.7</v>
      </c>
      <c r="K181" s="16" t="s">
        <v>5343</v>
      </c>
      <c r="L181" s="16" t="s">
        <v>136</v>
      </c>
      <c r="M181" s="16">
        <v>2.5</v>
      </c>
      <c r="N181" s="16" t="s">
        <v>5344</v>
      </c>
      <c r="O181" s="16" t="s">
        <v>5340</v>
      </c>
    </row>
    <row r="182" spans="1:15" ht="15" customHeight="1" x14ac:dyDescent="0.25">
      <c r="A182" s="16" t="s">
        <v>552</v>
      </c>
      <c r="B182" s="16" t="s">
        <v>157</v>
      </c>
      <c r="C182" s="16">
        <v>96</v>
      </c>
      <c r="D182" s="16" t="s">
        <v>5348</v>
      </c>
      <c r="E182" s="16" t="s">
        <v>1294</v>
      </c>
      <c r="F182" s="16" t="s">
        <v>166</v>
      </c>
      <c r="G182" s="16">
        <v>0.8</v>
      </c>
      <c r="H182" s="16" t="s">
        <v>5349</v>
      </c>
      <c r="I182" s="16" t="s">
        <v>214</v>
      </c>
      <c r="J182" s="16">
        <v>1.2</v>
      </c>
      <c r="K182" s="16" t="s">
        <v>5350</v>
      </c>
      <c r="L182" s="16" t="s">
        <v>211</v>
      </c>
      <c r="M182" s="16">
        <v>1.4</v>
      </c>
      <c r="N182" s="16" t="s">
        <v>5351</v>
      </c>
      <c r="O182" s="16" t="s">
        <v>5347</v>
      </c>
    </row>
    <row r="183" spans="1:15" ht="15" customHeight="1" x14ac:dyDescent="0.25">
      <c r="A183" s="16" t="s">
        <v>553</v>
      </c>
      <c r="B183" s="16" t="s">
        <v>157</v>
      </c>
      <c r="C183" s="16">
        <v>95.6</v>
      </c>
      <c r="D183" s="16" t="s">
        <v>5354</v>
      </c>
      <c r="E183" s="16" t="s">
        <v>1294</v>
      </c>
      <c r="F183" s="16" t="s">
        <v>214</v>
      </c>
      <c r="G183" s="16">
        <v>0.4</v>
      </c>
      <c r="H183" s="16" t="s">
        <v>5355</v>
      </c>
      <c r="I183" s="16" t="s">
        <v>157</v>
      </c>
      <c r="J183" s="16">
        <v>0.8</v>
      </c>
      <c r="K183" s="16" t="s">
        <v>5356</v>
      </c>
      <c r="L183" s="16" t="s">
        <v>166</v>
      </c>
      <c r="M183" s="16">
        <v>0.9</v>
      </c>
      <c r="N183" s="16" t="s">
        <v>5357</v>
      </c>
      <c r="O183" s="16" t="s">
        <v>5353</v>
      </c>
    </row>
    <row r="184" spans="1:15" ht="15" customHeight="1" x14ac:dyDescent="0.25">
      <c r="A184" s="16" t="s">
        <v>554</v>
      </c>
      <c r="B184" s="16" t="s">
        <v>157</v>
      </c>
      <c r="C184" s="16">
        <v>92.8</v>
      </c>
      <c r="D184" s="16" t="s">
        <v>5360</v>
      </c>
      <c r="E184" s="16" t="s">
        <v>1294</v>
      </c>
      <c r="F184" s="16" t="s">
        <v>266</v>
      </c>
      <c r="G184" s="16">
        <v>0.4</v>
      </c>
      <c r="H184" s="16" t="s">
        <v>5361</v>
      </c>
      <c r="I184" s="16" t="s">
        <v>199</v>
      </c>
      <c r="J184" s="16">
        <v>3</v>
      </c>
      <c r="K184" s="16" t="s">
        <v>5362</v>
      </c>
      <c r="L184" s="16" t="s">
        <v>214</v>
      </c>
      <c r="M184" s="16">
        <v>3.3</v>
      </c>
      <c r="N184" s="16" t="s">
        <v>5363</v>
      </c>
      <c r="O184" s="16" t="s">
        <v>5359</v>
      </c>
    </row>
    <row r="185" spans="1:15" ht="15" customHeight="1" x14ac:dyDescent="0.25">
      <c r="A185" s="16" t="s">
        <v>5364</v>
      </c>
      <c r="B185" s="16" t="s">
        <v>157</v>
      </c>
      <c r="C185" s="16">
        <v>92.2</v>
      </c>
      <c r="D185" s="16" t="s">
        <v>5367</v>
      </c>
      <c r="E185" s="16" t="s">
        <v>1294</v>
      </c>
      <c r="F185" s="16" t="s">
        <v>157</v>
      </c>
      <c r="G185" s="16">
        <v>0.7</v>
      </c>
      <c r="H185" s="16" t="s">
        <v>5368</v>
      </c>
      <c r="I185" s="16" t="s">
        <v>214</v>
      </c>
      <c r="J185" s="16">
        <v>0.7</v>
      </c>
      <c r="K185" s="16" t="s">
        <v>5369</v>
      </c>
      <c r="L185" s="16" t="s">
        <v>166</v>
      </c>
      <c r="M185" s="16">
        <v>1.4</v>
      </c>
      <c r="N185" s="16" t="s">
        <v>5370</v>
      </c>
      <c r="O185" s="16" t="s">
        <v>5366</v>
      </c>
    </row>
    <row r="186" spans="1:15" ht="15" customHeight="1" x14ac:dyDescent="0.25">
      <c r="A186" s="16" t="s">
        <v>556</v>
      </c>
      <c r="B186" s="16" t="s">
        <v>157</v>
      </c>
      <c r="C186" s="16">
        <v>91.6</v>
      </c>
      <c r="D186" s="16" t="s">
        <v>5373</v>
      </c>
      <c r="E186" s="16" t="s">
        <v>1294</v>
      </c>
      <c r="F186" s="16" t="s">
        <v>266</v>
      </c>
      <c r="G186" s="16">
        <v>1.8</v>
      </c>
      <c r="H186" s="16" t="s">
        <v>5374</v>
      </c>
      <c r="I186" s="16" t="s">
        <v>199</v>
      </c>
      <c r="J186" s="16">
        <v>3.1</v>
      </c>
      <c r="K186" s="16" t="s">
        <v>5375</v>
      </c>
      <c r="L186" s="16" t="s">
        <v>217</v>
      </c>
      <c r="M186" s="16">
        <v>4.0999999999999996</v>
      </c>
      <c r="N186" s="16" t="s">
        <v>5376</v>
      </c>
      <c r="O186" s="16" t="s">
        <v>5372</v>
      </c>
    </row>
    <row r="187" spans="1:15" ht="15" customHeight="1" x14ac:dyDescent="0.25">
      <c r="A187" s="16" t="s">
        <v>557</v>
      </c>
      <c r="B187" s="16" t="s">
        <v>157</v>
      </c>
      <c r="C187" s="16">
        <v>88.2</v>
      </c>
      <c r="D187" s="16" t="s">
        <v>5379</v>
      </c>
      <c r="E187" s="16" t="s">
        <v>1294</v>
      </c>
      <c r="F187" s="16" t="s">
        <v>217</v>
      </c>
      <c r="G187" s="16">
        <v>0.7</v>
      </c>
      <c r="H187" s="16" t="s">
        <v>5380</v>
      </c>
      <c r="I187" s="16" t="s">
        <v>231</v>
      </c>
      <c r="J187" s="16">
        <v>1.5</v>
      </c>
      <c r="K187" s="16" t="s">
        <v>5381</v>
      </c>
      <c r="L187" s="16" t="s">
        <v>199</v>
      </c>
      <c r="M187" s="16">
        <v>3.5</v>
      </c>
      <c r="N187" s="16" t="s">
        <v>5382</v>
      </c>
      <c r="O187" s="16" t="s">
        <v>5378</v>
      </c>
    </row>
    <row r="188" spans="1:15" ht="15" customHeight="1" x14ac:dyDescent="0.25">
      <c r="A188" s="16" t="s">
        <v>558</v>
      </c>
      <c r="B188" s="16" t="s">
        <v>157</v>
      </c>
      <c r="C188" s="16">
        <v>91.4</v>
      </c>
      <c r="D188" s="16" t="s">
        <v>5385</v>
      </c>
      <c r="E188" s="16" t="s">
        <v>1294</v>
      </c>
      <c r="F188" s="16" t="s">
        <v>157</v>
      </c>
      <c r="G188" s="16">
        <v>0.7</v>
      </c>
      <c r="H188" s="16" t="s">
        <v>5386</v>
      </c>
      <c r="I188" s="16" t="s">
        <v>199</v>
      </c>
      <c r="J188" s="16">
        <v>1</v>
      </c>
      <c r="K188" s="16" t="s">
        <v>5387</v>
      </c>
      <c r="L188" s="16" t="s">
        <v>214</v>
      </c>
      <c r="M188" s="16">
        <v>1.1000000000000001</v>
      </c>
      <c r="N188" s="16" t="s">
        <v>5388</v>
      </c>
      <c r="O188" s="16" t="s">
        <v>5384</v>
      </c>
    </row>
    <row r="189" spans="1:15" ht="15" customHeight="1" x14ac:dyDescent="0.25">
      <c r="A189" s="16" t="s">
        <v>560</v>
      </c>
      <c r="B189" s="16" t="s">
        <v>157</v>
      </c>
      <c r="C189" s="16">
        <v>91.7</v>
      </c>
      <c r="D189" s="16" t="s">
        <v>5391</v>
      </c>
      <c r="E189" s="16" t="s">
        <v>1294</v>
      </c>
      <c r="F189" s="16" t="s">
        <v>157</v>
      </c>
      <c r="G189" s="16">
        <v>0.4</v>
      </c>
      <c r="H189" s="16" t="s">
        <v>5392</v>
      </c>
      <c r="I189" s="16" t="s">
        <v>214</v>
      </c>
      <c r="J189" s="16">
        <v>0.8</v>
      </c>
      <c r="K189" s="16" t="s">
        <v>5393</v>
      </c>
      <c r="L189" s="16" t="s">
        <v>211</v>
      </c>
      <c r="M189" s="16">
        <v>1.2</v>
      </c>
      <c r="N189" s="16" t="s">
        <v>5394</v>
      </c>
      <c r="O189" s="16" t="s">
        <v>5390</v>
      </c>
    </row>
    <row r="190" spans="1:15" ht="15" customHeight="1" x14ac:dyDescent="0.25">
      <c r="A190" s="16" t="s">
        <v>561</v>
      </c>
      <c r="B190" s="16" t="s">
        <v>157</v>
      </c>
      <c r="C190" s="16">
        <v>91.3</v>
      </c>
      <c r="D190" s="16" t="s">
        <v>5397</v>
      </c>
      <c r="E190" s="16" t="s">
        <v>1294</v>
      </c>
      <c r="F190" s="16" t="s">
        <v>199</v>
      </c>
      <c r="G190" s="16">
        <v>0.9</v>
      </c>
      <c r="H190" s="16" t="s">
        <v>5398</v>
      </c>
      <c r="I190" s="16" t="s">
        <v>157</v>
      </c>
      <c r="J190" s="16">
        <v>1.8</v>
      </c>
      <c r="K190" s="16" t="s">
        <v>5399</v>
      </c>
      <c r="L190" s="16" t="s">
        <v>214</v>
      </c>
      <c r="M190" s="16">
        <v>2.1</v>
      </c>
      <c r="N190" s="16" t="s">
        <v>5400</v>
      </c>
      <c r="O190" s="16" t="s">
        <v>5396</v>
      </c>
    </row>
    <row r="191" spans="1:15" ht="15" customHeight="1" x14ac:dyDescent="0.25">
      <c r="A191" s="16" t="s">
        <v>563</v>
      </c>
      <c r="B191" s="16" t="s">
        <v>214</v>
      </c>
      <c r="C191" s="16">
        <v>96.3</v>
      </c>
      <c r="D191" s="16" t="s">
        <v>5404</v>
      </c>
      <c r="E191" s="16" t="s">
        <v>1294</v>
      </c>
      <c r="F191" s="16" t="s">
        <v>261</v>
      </c>
      <c r="G191" s="16">
        <v>0.8</v>
      </c>
      <c r="H191" s="16" t="s">
        <v>5405</v>
      </c>
      <c r="I191" s="16" t="s">
        <v>268</v>
      </c>
      <c r="J191" s="16">
        <v>1.2</v>
      </c>
      <c r="K191" s="16" t="s">
        <v>5406</v>
      </c>
      <c r="L191" s="16" t="s">
        <v>166</v>
      </c>
      <c r="M191" s="16">
        <v>4.2</v>
      </c>
      <c r="N191" s="16" t="s">
        <v>5407</v>
      </c>
      <c r="O191" s="16" t="s">
        <v>5403</v>
      </c>
    </row>
    <row r="192" spans="1:15" ht="15" customHeight="1" x14ac:dyDescent="0.25">
      <c r="A192" s="16" t="s">
        <v>564</v>
      </c>
      <c r="B192" s="16" t="s">
        <v>214</v>
      </c>
      <c r="C192" s="16">
        <v>91</v>
      </c>
      <c r="D192" s="16" t="s">
        <v>5410</v>
      </c>
      <c r="E192" s="16" t="s">
        <v>1294</v>
      </c>
      <c r="F192" s="16" t="s">
        <v>199</v>
      </c>
      <c r="G192" s="16">
        <v>0.9</v>
      </c>
      <c r="H192" s="16" t="s">
        <v>5411</v>
      </c>
      <c r="I192" s="16" t="s">
        <v>157</v>
      </c>
      <c r="J192" s="16">
        <v>2.1</v>
      </c>
      <c r="K192" s="16" t="s">
        <v>5412</v>
      </c>
      <c r="L192" s="16" t="s">
        <v>266</v>
      </c>
      <c r="M192" s="16">
        <v>2.2999999999999998</v>
      </c>
      <c r="N192" s="16" t="s">
        <v>5413</v>
      </c>
      <c r="O192" s="16" t="s">
        <v>5409</v>
      </c>
    </row>
    <row r="193" spans="1:15" ht="15" customHeight="1" x14ac:dyDescent="0.25">
      <c r="A193" s="16" t="s">
        <v>565</v>
      </c>
      <c r="B193" s="16" t="s">
        <v>214</v>
      </c>
      <c r="C193" s="16">
        <v>94.1</v>
      </c>
      <c r="D193" s="16" t="s">
        <v>5416</v>
      </c>
      <c r="E193" s="16" t="s">
        <v>1294</v>
      </c>
      <c r="F193" s="16" t="s">
        <v>214</v>
      </c>
      <c r="G193" s="16">
        <v>0.2</v>
      </c>
      <c r="H193" s="16" t="s">
        <v>5417</v>
      </c>
      <c r="I193" s="16" t="s">
        <v>157</v>
      </c>
      <c r="J193" s="16">
        <v>0.6</v>
      </c>
      <c r="K193" s="16" t="s">
        <v>5418</v>
      </c>
      <c r="L193" s="16" t="s">
        <v>166</v>
      </c>
      <c r="M193" s="16">
        <v>0.8</v>
      </c>
      <c r="N193" s="16" t="s">
        <v>5419</v>
      </c>
      <c r="O193" s="16" t="s">
        <v>5415</v>
      </c>
    </row>
    <row r="194" spans="1:15" ht="15" customHeight="1" x14ac:dyDescent="0.25">
      <c r="A194" s="16" t="s">
        <v>566</v>
      </c>
      <c r="B194" s="16" t="s">
        <v>214</v>
      </c>
      <c r="C194" s="16">
        <v>93.1</v>
      </c>
      <c r="D194" s="16" t="s">
        <v>5422</v>
      </c>
      <c r="E194" s="16" t="s">
        <v>1294</v>
      </c>
      <c r="F194" s="16" t="s">
        <v>157</v>
      </c>
      <c r="G194" s="16">
        <v>0.5</v>
      </c>
      <c r="H194" s="16" t="s">
        <v>5423</v>
      </c>
      <c r="I194" s="16" t="s">
        <v>214</v>
      </c>
      <c r="J194" s="16">
        <v>1</v>
      </c>
      <c r="K194" s="16" t="s">
        <v>5424</v>
      </c>
      <c r="L194" s="16" t="s">
        <v>199</v>
      </c>
      <c r="M194" s="16">
        <v>1.2</v>
      </c>
      <c r="N194" s="16" t="s">
        <v>5425</v>
      </c>
      <c r="O194" s="16" t="s">
        <v>5421</v>
      </c>
    </row>
    <row r="195" spans="1:15" ht="15" customHeight="1" x14ac:dyDescent="0.25">
      <c r="A195" s="16" t="s">
        <v>568</v>
      </c>
      <c r="B195" s="16" t="s">
        <v>214</v>
      </c>
      <c r="C195" s="16">
        <v>78.900000000000006</v>
      </c>
      <c r="D195" s="16" t="s">
        <v>5426</v>
      </c>
      <c r="E195" s="16" t="s">
        <v>1294</v>
      </c>
      <c r="F195" s="16" t="s">
        <v>226</v>
      </c>
      <c r="G195" s="16">
        <v>3.7</v>
      </c>
      <c r="H195" s="16" t="s">
        <v>5427</v>
      </c>
      <c r="I195" s="16" t="s">
        <v>258</v>
      </c>
      <c r="J195" s="16">
        <v>8.1</v>
      </c>
      <c r="K195" s="16" t="s">
        <v>5428</v>
      </c>
      <c r="L195" s="16" t="s">
        <v>263</v>
      </c>
      <c r="M195" s="16">
        <v>9</v>
      </c>
      <c r="N195" s="16" t="s">
        <v>5429</v>
      </c>
      <c r="O195" s="16" t="s">
        <v>4397</v>
      </c>
    </row>
    <row r="196" spans="1:15" ht="15" customHeight="1" x14ac:dyDescent="0.25">
      <c r="A196" s="16" t="s">
        <v>569</v>
      </c>
      <c r="B196" s="16" t="s">
        <v>214</v>
      </c>
      <c r="C196" s="16">
        <v>94.1</v>
      </c>
      <c r="D196" s="16" t="s">
        <v>5432</v>
      </c>
      <c r="E196" s="16" t="s">
        <v>1294</v>
      </c>
      <c r="F196" s="16" t="s">
        <v>214</v>
      </c>
      <c r="G196" s="16">
        <v>0.2</v>
      </c>
      <c r="H196" s="16" t="s">
        <v>5433</v>
      </c>
      <c r="I196" s="16" t="s">
        <v>157</v>
      </c>
      <c r="J196" s="16">
        <v>0.6</v>
      </c>
      <c r="K196" s="16" t="s">
        <v>5434</v>
      </c>
      <c r="L196" s="16" t="s">
        <v>166</v>
      </c>
      <c r="M196" s="16">
        <v>0.8</v>
      </c>
      <c r="N196" s="16" t="s">
        <v>5435</v>
      </c>
      <c r="O196" s="16" t="s">
        <v>5431</v>
      </c>
    </row>
    <row r="197" spans="1:15" ht="15" customHeight="1" x14ac:dyDescent="0.25">
      <c r="A197" s="16" t="s">
        <v>573</v>
      </c>
      <c r="B197" s="16" t="s">
        <v>214</v>
      </c>
      <c r="C197" s="16">
        <v>95.8</v>
      </c>
      <c r="D197" s="16" t="s">
        <v>5438</v>
      </c>
      <c r="E197" s="16" t="s">
        <v>1294</v>
      </c>
      <c r="F197" s="16" t="s">
        <v>214</v>
      </c>
      <c r="G197" s="16">
        <v>1.8</v>
      </c>
      <c r="H197" s="16" t="s">
        <v>5439</v>
      </c>
      <c r="I197" s="16" t="s">
        <v>166</v>
      </c>
      <c r="J197" s="16">
        <v>1.9</v>
      </c>
      <c r="K197" s="16" t="s">
        <v>5440</v>
      </c>
      <c r="L197" s="16" t="s">
        <v>157</v>
      </c>
      <c r="M197" s="16">
        <v>2.2000000000000002</v>
      </c>
      <c r="N197" s="16" t="s">
        <v>5441</v>
      </c>
      <c r="O197" s="16" t="s">
        <v>5437</v>
      </c>
    </row>
    <row r="198" spans="1:15" ht="15" customHeight="1" x14ac:dyDescent="0.25">
      <c r="A198" s="16" t="s">
        <v>574</v>
      </c>
      <c r="B198" s="16" t="s">
        <v>214</v>
      </c>
      <c r="C198" s="16">
        <v>93</v>
      </c>
      <c r="D198" s="16" t="s">
        <v>5444</v>
      </c>
      <c r="E198" s="16" t="s">
        <v>1294</v>
      </c>
      <c r="F198" s="16" t="s">
        <v>199</v>
      </c>
      <c r="G198" s="16">
        <v>0.8</v>
      </c>
      <c r="H198" s="16" t="s">
        <v>5445</v>
      </c>
      <c r="I198" s="16" t="s">
        <v>157</v>
      </c>
      <c r="J198" s="16">
        <v>1.4</v>
      </c>
      <c r="K198" s="16" t="s">
        <v>5446</v>
      </c>
      <c r="L198" s="16" t="s">
        <v>214</v>
      </c>
      <c r="M198" s="16">
        <v>1.6</v>
      </c>
      <c r="N198" s="16" t="s">
        <v>5447</v>
      </c>
      <c r="O198" s="16" t="s">
        <v>5443</v>
      </c>
    </row>
    <row r="199" spans="1:15" ht="15" customHeight="1" x14ac:dyDescent="0.25">
      <c r="A199" s="16" t="s">
        <v>575</v>
      </c>
      <c r="B199" s="16" t="s">
        <v>214</v>
      </c>
      <c r="C199" s="16">
        <v>98.7</v>
      </c>
      <c r="D199" s="16" t="s">
        <v>5450</v>
      </c>
      <c r="E199" s="16" t="s">
        <v>1294</v>
      </c>
      <c r="F199" s="16" t="s">
        <v>261</v>
      </c>
      <c r="G199" s="16">
        <v>1.6</v>
      </c>
      <c r="H199" s="16" t="s">
        <v>5451</v>
      </c>
      <c r="I199" s="16" t="s">
        <v>268</v>
      </c>
      <c r="J199" s="16">
        <v>2.1</v>
      </c>
      <c r="K199" s="16" t="s">
        <v>5452</v>
      </c>
      <c r="L199" s="16" t="s">
        <v>205</v>
      </c>
      <c r="M199" s="16">
        <v>3.4</v>
      </c>
      <c r="N199" s="16" t="s">
        <v>5453</v>
      </c>
      <c r="O199" s="16" t="s">
        <v>5449</v>
      </c>
    </row>
    <row r="200" spans="1:15" ht="15" customHeight="1" x14ac:dyDescent="0.25">
      <c r="A200" s="16" t="s">
        <v>576</v>
      </c>
      <c r="B200" s="16" t="s">
        <v>205</v>
      </c>
      <c r="C200" s="16">
        <v>85.6</v>
      </c>
      <c r="D200" s="16" t="s">
        <v>5455</v>
      </c>
      <c r="E200" s="16" t="s">
        <v>1294</v>
      </c>
      <c r="F200" s="16" t="s">
        <v>263</v>
      </c>
      <c r="G200" s="16">
        <v>1</v>
      </c>
      <c r="H200" s="16" t="s">
        <v>5456</v>
      </c>
      <c r="I200" s="16" t="s">
        <v>258</v>
      </c>
      <c r="J200" s="16">
        <v>1.4</v>
      </c>
      <c r="K200" s="16" t="s">
        <v>5457</v>
      </c>
      <c r="L200" s="16" t="s">
        <v>202</v>
      </c>
      <c r="M200" s="16">
        <v>3</v>
      </c>
      <c r="N200" s="16" t="s">
        <v>5458</v>
      </c>
      <c r="O200" s="16" t="s">
        <v>4397</v>
      </c>
    </row>
    <row r="201" spans="1:15" ht="15" customHeight="1" x14ac:dyDescent="0.25">
      <c r="A201" s="16" t="s">
        <v>578</v>
      </c>
      <c r="B201" s="16" t="s">
        <v>205</v>
      </c>
      <c r="C201" s="16">
        <v>102.3</v>
      </c>
      <c r="D201" s="16" t="s">
        <v>5461</v>
      </c>
      <c r="E201" s="16" t="s">
        <v>1294</v>
      </c>
      <c r="F201" s="16" t="s">
        <v>205</v>
      </c>
      <c r="G201" s="16">
        <v>0.5</v>
      </c>
      <c r="H201" s="16" t="s">
        <v>5462</v>
      </c>
      <c r="I201" s="16" t="s">
        <v>268</v>
      </c>
      <c r="J201" s="16">
        <v>3.4</v>
      </c>
      <c r="K201" s="16" t="s">
        <v>5463</v>
      </c>
      <c r="L201" s="16" t="s">
        <v>261</v>
      </c>
      <c r="M201" s="16">
        <v>4.5999999999999996</v>
      </c>
      <c r="N201" s="16" t="s">
        <v>5464</v>
      </c>
      <c r="O201" s="16" t="s">
        <v>5460</v>
      </c>
    </row>
    <row r="202" spans="1:15" ht="15" customHeight="1" x14ac:dyDescent="0.25">
      <c r="A202" s="16" t="s">
        <v>579</v>
      </c>
      <c r="B202" s="16" t="s">
        <v>205</v>
      </c>
      <c r="C202" s="16">
        <v>100.6</v>
      </c>
      <c r="D202" s="16" t="s">
        <v>5467</v>
      </c>
      <c r="E202" s="16" t="s">
        <v>1294</v>
      </c>
      <c r="F202" s="16" t="s">
        <v>205</v>
      </c>
      <c r="G202" s="16">
        <v>0</v>
      </c>
      <c r="H202" s="16" t="s">
        <v>5468</v>
      </c>
      <c r="I202" s="16" t="s">
        <v>268</v>
      </c>
      <c r="J202" s="16">
        <v>3.2</v>
      </c>
      <c r="K202" s="16" t="s">
        <v>5469</v>
      </c>
      <c r="L202" s="16" t="s">
        <v>261</v>
      </c>
      <c r="M202" s="16">
        <v>4.2</v>
      </c>
      <c r="N202" s="16" t="s">
        <v>5470</v>
      </c>
      <c r="O202" s="16" t="s">
        <v>5466</v>
      </c>
    </row>
    <row r="203" spans="1:15" ht="15" customHeight="1" x14ac:dyDescent="0.25">
      <c r="A203" s="16" t="s">
        <v>580</v>
      </c>
      <c r="B203" s="16" t="s">
        <v>205</v>
      </c>
      <c r="C203" s="16">
        <v>82.3</v>
      </c>
      <c r="D203" s="16" t="s">
        <v>5472</v>
      </c>
      <c r="E203" s="16" t="s">
        <v>1294</v>
      </c>
      <c r="F203" s="16" t="s">
        <v>258</v>
      </c>
      <c r="G203" s="16">
        <v>2.2000000000000002</v>
      </c>
      <c r="H203" s="16" t="s">
        <v>5473</v>
      </c>
      <c r="I203" s="16" t="s">
        <v>263</v>
      </c>
      <c r="J203" s="16">
        <v>2.7</v>
      </c>
      <c r="K203" s="16" t="s">
        <v>5474</v>
      </c>
      <c r="L203" s="16" t="s">
        <v>202</v>
      </c>
      <c r="M203" s="16">
        <v>3.7</v>
      </c>
      <c r="N203" s="16" t="s">
        <v>5475</v>
      </c>
      <c r="O203" s="16" t="s">
        <v>4397</v>
      </c>
    </row>
    <row r="204" spans="1:15" ht="15" customHeight="1" x14ac:dyDescent="0.25">
      <c r="A204" s="16" t="s">
        <v>582</v>
      </c>
      <c r="B204" s="16" t="s">
        <v>205</v>
      </c>
      <c r="C204" s="16">
        <v>100.9</v>
      </c>
      <c r="D204" s="16" t="s">
        <v>5478</v>
      </c>
      <c r="E204" s="16" t="s">
        <v>1294</v>
      </c>
      <c r="F204" s="16" t="s">
        <v>205</v>
      </c>
      <c r="G204" s="16">
        <v>0.3</v>
      </c>
      <c r="H204" s="16" t="s">
        <v>5479</v>
      </c>
      <c r="I204" s="16" t="s">
        <v>268</v>
      </c>
      <c r="J204" s="16">
        <v>3.5</v>
      </c>
      <c r="K204" s="16" t="s">
        <v>5480</v>
      </c>
      <c r="L204" s="16" t="s">
        <v>261</v>
      </c>
      <c r="M204" s="16">
        <v>4.5</v>
      </c>
      <c r="N204" s="16" t="s">
        <v>5481</v>
      </c>
      <c r="O204" s="16" t="s">
        <v>5477</v>
      </c>
    </row>
    <row r="205" spans="1:15" ht="15" customHeight="1" x14ac:dyDescent="0.25">
      <c r="A205" s="16" t="s">
        <v>585</v>
      </c>
      <c r="B205" s="16" t="s">
        <v>205</v>
      </c>
      <c r="C205" s="16">
        <v>98.1</v>
      </c>
      <c r="D205" s="16" t="s">
        <v>5484</v>
      </c>
      <c r="E205" s="16" t="s">
        <v>1294</v>
      </c>
      <c r="F205" s="16" t="s">
        <v>268</v>
      </c>
      <c r="G205" s="16">
        <v>0.8</v>
      </c>
      <c r="H205" s="16" t="s">
        <v>5485</v>
      </c>
      <c r="I205" s="16" t="s">
        <v>261</v>
      </c>
      <c r="J205" s="16">
        <v>1.7</v>
      </c>
      <c r="K205" s="16" t="s">
        <v>5486</v>
      </c>
      <c r="L205" s="16" t="s">
        <v>205</v>
      </c>
      <c r="M205" s="16">
        <v>2.5</v>
      </c>
      <c r="N205" s="16" t="s">
        <v>5487</v>
      </c>
      <c r="O205" s="16" t="s">
        <v>5483</v>
      </c>
    </row>
    <row r="206" spans="1:15" ht="15" customHeight="1" x14ac:dyDescent="0.25">
      <c r="A206" s="16" t="s">
        <v>586</v>
      </c>
      <c r="B206" s="16" t="s">
        <v>205</v>
      </c>
      <c r="C206" s="16">
        <v>63.1</v>
      </c>
      <c r="D206" s="16" t="s">
        <v>5490</v>
      </c>
      <c r="E206" s="16" t="s">
        <v>1294</v>
      </c>
      <c r="F206" s="16" t="s">
        <v>271</v>
      </c>
      <c r="G206" s="16">
        <v>3.2</v>
      </c>
      <c r="H206" s="16" t="s">
        <v>5491</v>
      </c>
      <c r="I206" s="16" t="s">
        <v>249</v>
      </c>
      <c r="J206" s="16">
        <v>24.7</v>
      </c>
      <c r="K206" s="16" t="s">
        <v>5492</v>
      </c>
      <c r="L206" s="16" t="s">
        <v>246</v>
      </c>
      <c r="M206" s="16">
        <v>24.8</v>
      </c>
      <c r="N206" s="16" t="s">
        <v>5493</v>
      </c>
      <c r="O206" s="16" t="s">
        <v>5489</v>
      </c>
    </row>
    <row r="207" spans="1:15" ht="15" customHeight="1" x14ac:dyDescent="0.25">
      <c r="A207" s="16" t="s">
        <v>587</v>
      </c>
      <c r="B207" s="16" t="s">
        <v>205</v>
      </c>
      <c r="C207" s="16">
        <v>92.8</v>
      </c>
      <c r="D207" s="16" t="s">
        <v>5496</v>
      </c>
      <c r="E207" s="16" t="s">
        <v>1294</v>
      </c>
      <c r="F207" s="16" t="s">
        <v>214</v>
      </c>
      <c r="G207" s="16">
        <v>0.3</v>
      </c>
      <c r="H207" s="16" t="s">
        <v>5497</v>
      </c>
      <c r="I207" s="16" t="s">
        <v>157</v>
      </c>
      <c r="J207" s="16">
        <v>0.6</v>
      </c>
      <c r="K207" s="16" t="s">
        <v>5498</v>
      </c>
      <c r="L207" s="16" t="s">
        <v>166</v>
      </c>
      <c r="M207" s="16">
        <v>0.9</v>
      </c>
      <c r="N207" s="16" t="s">
        <v>5499</v>
      </c>
      <c r="O207" s="16" t="s">
        <v>5495</v>
      </c>
    </row>
    <row r="208" spans="1:15" ht="15" customHeight="1" x14ac:dyDescent="0.25">
      <c r="A208" s="16" t="s">
        <v>588</v>
      </c>
      <c r="B208" s="16" t="s">
        <v>205</v>
      </c>
      <c r="C208" s="16">
        <v>99.7</v>
      </c>
      <c r="D208" s="16" t="s">
        <v>5502</v>
      </c>
      <c r="E208" s="16" t="s">
        <v>1294</v>
      </c>
      <c r="F208" s="16" t="s">
        <v>205</v>
      </c>
      <c r="G208" s="16">
        <v>1.6</v>
      </c>
      <c r="H208" s="16" t="s">
        <v>5503</v>
      </c>
      <c r="I208" s="16" t="s">
        <v>268</v>
      </c>
      <c r="J208" s="16">
        <v>3.1</v>
      </c>
      <c r="K208" s="16" t="s">
        <v>5504</v>
      </c>
      <c r="L208" s="16" t="s">
        <v>261</v>
      </c>
      <c r="M208" s="16">
        <v>3.6</v>
      </c>
      <c r="N208" s="16" t="s">
        <v>5505</v>
      </c>
      <c r="O208" s="16" t="s">
        <v>5501</v>
      </c>
    </row>
    <row r="209" spans="1:15" ht="15" customHeight="1" x14ac:dyDescent="0.25">
      <c r="A209" s="16" t="s">
        <v>589</v>
      </c>
      <c r="B209" s="16" t="s">
        <v>205</v>
      </c>
      <c r="C209" s="16">
        <v>92</v>
      </c>
      <c r="D209" s="16" t="s">
        <v>5508</v>
      </c>
      <c r="E209" s="16" t="s">
        <v>1294</v>
      </c>
      <c r="F209" s="16" t="s">
        <v>157</v>
      </c>
      <c r="G209" s="16">
        <v>0.4</v>
      </c>
      <c r="H209" s="16" t="s">
        <v>5509</v>
      </c>
      <c r="I209" s="16" t="s">
        <v>214</v>
      </c>
      <c r="J209" s="16">
        <v>0.8</v>
      </c>
      <c r="K209" s="16" t="s">
        <v>5510</v>
      </c>
      <c r="L209" s="16" t="s">
        <v>166</v>
      </c>
      <c r="M209" s="16">
        <v>1.3</v>
      </c>
      <c r="N209" s="16" t="s">
        <v>5511</v>
      </c>
      <c r="O209" s="16" t="s">
        <v>5507</v>
      </c>
    </row>
    <row r="210" spans="1:15" ht="15" customHeight="1" x14ac:dyDescent="0.25">
      <c r="A210" s="16" t="s">
        <v>590</v>
      </c>
      <c r="B210" s="16" t="s">
        <v>205</v>
      </c>
      <c r="C210" s="16">
        <v>101.4</v>
      </c>
      <c r="D210" s="16" t="s">
        <v>5514</v>
      </c>
      <c r="E210" s="16" t="s">
        <v>1294</v>
      </c>
      <c r="F210" s="16" t="s">
        <v>205</v>
      </c>
      <c r="G210" s="16">
        <v>2.6</v>
      </c>
      <c r="H210" s="16" t="s">
        <v>5515</v>
      </c>
      <c r="I210" s="16" t="s">
        <v>268</v>
      </c>
      <c r="J210" s="16">
        <v>5.2</v>
      </c>
      <c r="K210" s="16" t="s">
        <v>5516</v>
      </c>
      <c r="L210" s="16" t="s">
        <v>261</v>
      </c>
      <c r="M210" s="16">
        <v>5.7</v>
      </c>
      <c r="N210" s="16" t="s">
        <v>5517</v>
      </c>
      <c r="O210" s="16" t="s">
        <v>5513</v>
      </c>
    </row>
    <row r="211" spans="1:15" ht="15" customHeight="1" x14ac:dyDescent="0.25">
      <c r="A211" s="16" t="s">
        <v>591</v>
      </c>
      <c r="B211" s="16" t="s">
        <v>205</v>
      </c>
      <c r="C211" s="16">
        <v>82.1</v>
      </c>
      <c r="D211" s="16" t="s">
        <v>5518</v>
      </c>
      <c r="E211" s="16" t="s">
        <v>1294</v>
      </c>
      <c r="F211" s="16" t="s">
        <v>258</v>
      </c>
      <c r="G211" s="16">
        <v>2.6</v>
      </c>
      <c r="H211" s="16" t="s">
        <v>5519</v>
      </c>
      <c r="I211" s="16" t="s">
        <v>263</v>
      </c>
      <c r="J211" s="16">
        <v>3</v>
      </c>
      <c r="K211" s="16" t="s">
        <v>5520</v>
      </c>
      <c r="L211" s="16" t="s">
        <v>202</v>
      </c>
      <c r="M211" s="16">
        <v>3.5</v>
      </c>
      <c r="N211" s="16" t="s">
        <v>5521</v>
      </c>
      <c r="O211" s="16" t="s">
        <v>4397</v>
      </c>
    </row>
    <row r="212" spans="1:15" ht="15" customHeight="1" x14ac:dyDescent="0.25">
      <c r="A212" s="16" t="s">
        <v>592</v>
      </c>
      <c r="B212" s="16" t="s">
        <v>205</v>
      </c>
      <c r="C212" s="16">
        <v>100.8</v>
      </c>
      <c r="D212" s="16" t="s">
        <v>5524</v>
      </c>
      <c r="E212" s="16" t="s">
        <v>1294</v>
      </c>
      <c r="F212" s="16" t="s">
        <v>205</v>
      </c>
      <c r="G212" s="16">
        <v>0.1</v>
      </c>
      <c r="H212" s="16" t="s">
        <v>5525</v>
      </c>
      <c r="I212" s="16" t="s">
        <v>268</v>
      </c>
      <c r="J212" s="16">
        <v>3.3</v>
      </c>
      <c r="K212" s="16" t="s">
        <v>5526</v>
      </c>
      <c r="L212" s="16" t="s">
        <v>261</v>
      </c>
      <c r="M212" s="16">
        <v>4.4000000000000004</v>
      </c>
      <c r="N212" s="16" t="s">
        <v>5527</v>
      </c>
      <c r="O212" s="16" t="s">
        <v>5523</v>
      </c>
    </row>
    <row r="213" spans="1:15" ht="15" customHeight="1" x14ac:dyDescent="0.25">
      <c r="A213" s="16" t="s">
        <v>594</v>
      </c>
      <c r="B213" s="16" t="s">
        <v>205</v>
      </c>
      <c r="C213" s="16">
        <v>10.1</v>
      </c>
      <c r="D213" s="16" t="s">
        <v>5529</v>
      </c>
      <c r="E213" s="16" t="s">
        <v>1294</v>
      </c>
      <c r="F213" s="16" t="s">
        <v>258</v>
      </c>
      <c r="G213" s="16">
        <v>2.2999999999999998</v>
      </c>
      <c r="H213" s="16" t="s">
        <v>5530</v>
      </c>
      <c r="I213" s="16" t="s">
        <v>263</v>
      </c>
      <c r="J213" s="16">
        <v>2.8</v>
      </c>
      <c r="K213" s="16" t="s">
        <v>5531</v>
      </c>
      <c r="L213" s="16" t="s">
        <v>202</v>
      </c>
      <c r="M213" s="16">
        <v>3.5</v>
      </c>
      <c r="N213" s="16" t="s">
        <v>5532</v>
      </c>
      <c r="O213" s="16" t="s">
        <v>4397</v>
      </c>
    </row>
    <row r="214" spans="1:15" ht="15" customHeight="1" x14ac:dyDescent="0.25">
      <c r="A214" s="16" t="s">
        <v>595</v>
      </c>
      <c r="B214" s="16" t="s">
        <v>211</v>
      </c>
      <c r="C214" s="16">
        <v>10.8</v>
      </c>
      <c r="D214" s="16" t="s">
        <v>5536</v>
      </c>
      <c r="E214" s="16" t="s">
        <v>1294</v>
      </c>
      <c r="F214" s="16" t="s">
        <v>205</v>
      </c>
      <c r="G214" s="16">
        <v>3.8</v>
      </c>
      <c r="H214" s="16" t="s">
        <v>5537</v>
      </c>
      <c r="I214" s="16" t="s">
        <v>268</v>
      </c>
      <c r="J214" s="16">
        <v>6.7</v>
      </c>
      <c r="K214" s="16" t="s">
        <v>5538</v>
      </c>
      <c r="L214" s="16" t="s">
        <v>261</v>
      </c>
      <c r="M214" s="16">
        <v>7.3</v>
      </c>
      <c r="N214" s="16" t="s">
        <v>5539</v>
      </c>
      <c r="O214" s="16" t="s">
        <v>5535</v>
      </c>
    </row>
    <row r="215" spans="1:15" ht="15" customHeight="1" x14ac:dyDescent="0.25">
      <c r="A215" s="16" t="s">
        <v>596</v>
      </c>
      <c r="B215" s="16" t="s">
        <v>211</v>
      </c>
      <c r="C215" s="16">
        <v>1.3</v>
      </c>
      <c r="D215" s="16" t="s">
        <v>5542</v>
      </c>
      <c r="E215" s="16" t="s">
        <v>1294</v>
      </c>
      <c r="F215" s="16" t="s">
        <v>214</v>
      </c>
      <c r="G215" s="16">
        <v>1.1000000000000001</v>
      </c>
      <c r="H215" s="16" t="s">
        <v>5543</v>
      </c>
      <c r="I215" s="16" t="s">
        <v>157</v>
      </c>
      <c r="J215" s="16">
        <v>1.3</v>
      </c>
      <c r="K215" s="16" t="s">
        <v>5542</v>
      </c>
      <c r="L215" s="16" t="s">
        <v>166</v>
      </c>
      <c r="M215" s="16">
        <v>1.7</v>
      </c>
      <c r="N215" s="16" t="s">
        <v>5544</v>
      </c>
      <c r="O215" s="16" t="s">
        <v>5541</v>
      </c>
    </row>
    <row r="216" spans="1:15" ht="15" customHeight="1" x14ac:dyDescent="0.25">
      <c r="A216" s="16" t="s">
        <v>597</v>
      </c>
      <c r="B216" s="16" t="s">
        <v>211</v>
      </c>
      <c r="C216" s="16">
        <v>0.6</v>
      </c>
      <c r="D216" s="16" t="s">
        <v>5498</v>
      </c>
      <c r="E216" s="16" t="s">
        <v>1294</v>
      </c>
      <c r="F216" s="16" t="s">
        <v>214</v>
      </c>
      <c r="G216" s="16">
        <v>0.3</v>
      </c>
      <c r="H216" s="16" t="s">
        <v>5497</v>
      </c>
      <c r="I216" s="16" t="s">
        <v>157</v>
      </c>
      <c r="J216" s="16">
        <v>0.6</v>
      </c>
      <c r="K216" s="16" t="s">
        <v>5498</v>
      </c>
      <c r="L216" s="16" t="s">
        <v>166</v>
      </c>
      <c r="M216" s="16">
        <v>0.9</v>
      </c>
      <c r="N216" s="16" t="s">
        <v>5499</v>
      </c>
      <c r="O216" s="16" t="s">
        <v>5546</v>
      </c>
    </row>
    <row r="217" spans="1:15" ht="15" customHeight="1" x14ac:dyDescent="0.25">
      <c r="A217" s="16" t="s">
        <v>598</v>
      </c>
      <c r="B217" s="16" t="s">
        <v>211</v>
      </c>
      <c r="C217" s="16">
        <v>2.5</v>
      </c>
      <c r="D217" s="16" t="s">
        <v>5549</v>
      </c>
      <c r="E217" s="16" t="s">
        <v>1294</v>
      </c>
      <c r="F217" s="16" t="s">
        <v>266</v>
      </c>
      <c r="G217" s="16">
        <v>0.8</v>
      </c>
      <c r="H217" s="16" t="s">
        <v>5550</v>
      </c>
      <c r="I217" s="16" t="s">
        <v>199</v>
      </c>
      <c r="J217" s="16">
        <v>2.1</v>
      </c>
      <c r="K217" s="16" t="s">
        <v>5551</v>
      </c>
      <c r="L217" s="16" t="s">
        <v>157</v>
      </c>
      <c r="M217" s="16">
        <v>2.5</v>
      </c>
      <c r="N217" s="16" t="s">
        <v>5549</v>
      </c>
      <c r="O217" s="16" t="s">
        <v>5548</v>
      </c>
    </row>
    <row r="218" spans="1:15" ht="15" customHeight="1" x14ac:dyDescent="0.25">
      <c r="A218" s="16" t="s">
        <v>599</v>
      </c>
      <c r="B218" s="16" t="s">
        <v>211</v>
      </c>
      <c r="C218" s="16">
        <v>5</v>
      </c>
      <c r="D218" s="16" t="s">
        <v>5554</v>
      </c>
      <c r="E218" s="16" t="s">
        <v>1294</v>
      </c>
      <c r="F218" s="16" t="s">
        <v>261</v>
      </c>
      <c r="G218" s="16">
        <v>0.9</v>
      </c>
      <c r="H218" s="16" t="s">
        <v>5555</v>
      </c>
      <c r="I218" s="16" t="s">
        <v>268</v>
      </c>
      <c r="J218" s="16">
        <v>1.6</v>
      </c>
      <c r="K218" s="16" t="s">
        <v>5556</v>
      </c>
      <c r="L218" s="16" t="s">
        <v>205</v>
      </c>
      <c r="M218" s="16">
        <v>3.5</v>
      </c>
      <c r="N218" s="16" t="s">
        <v>5557</v>
      </c>
      <c r="O218" s="16" t="s">
        <v>5553</v>
      </c>
    </row>
    <row r="219" spans="1:15" ht="15" customHeight="1" x14ac:dyDescent="0.25">
      <c r="A219" s="16" t="s">
        <v>601</v>
      </c>
      <c r="B219" s="16" t="s">
        <v>211</v>
      </c>
      <c r="C219" s="16">
        <v>4.8</v>
      </c>
      <c r="D219" s="16" t="s">
        <v>5560</v>
      </c>
      <c r="E219" s="16" t="s">
        <v>1294</v>
      </c>
      <c r="F219" s="16" t="s">
        <v>261</v>
      </c>
      <c r="G219" s="16">
        <v>0.6</v>
      </c>
      <c r="H219" s="16" t="s">
        <v>5561</v>
      </c>
      <c r="I219" s="16" t="s">
        <v>268</v>
      </c>
      <c r="J219" s="16">
        <v>1.5</v>
      </c>
      <c r="K219" s="16" t="s">
        <v>5562</v>
      </c>
      <c r="L219" s="16" t="s">
        <v>205</v>
      </c>
      <c r="M219" s="16">
        <v>3.7</v>
      </c>
      <c r="N219" s="16" t="s">
        <v>5563</v>
      </c>
      <c r="O219" s="16" t="s">
        <v>5559</v>
      </c>
    </row>
    <row r="220" spans="1:15" ht="15" customHeight="1" x14ac:dyDescent="0.25">
      <c r="A220" s="16" t="s">
        <v>602</v>
      </c>
      <c r="B220" s="16" t="s">
        <v>211</v>
      </c>
      <c r="C220" s="16">
        <v>0.5</v>
      </c>
      <c r="D220" s="16" t="s">
        <v>5566</v>
      </c>
      <c r="E220" s="16" t="s">
        <v>1294</v>
      </c>
      <c r="F220" s="16" t="s">
        <v>214</v>
      </c>
      <c r="G220" s="16">
        <v>0.1</v>
      </c>
      <c r="H220" s="16" t="s">
        <v>5567</v>
      </c>
      <c r="I220" s="16" t="s">
        <v>157</v>
      </c>
      <c r="J220" s="16">
        <v>0.5</v>
      </c>
      <c r="K220" s="16" t="s">
        <v>5566</v>
      </c>
      <c r="L220" s="16" t="s">
        <v>166</v>
      </c>
      <c r="M220" s="16">
        <v>0.7</v>
      </c>
      <c r="N220" s="16" t="s">
        <v>5568</v>
      </c>
      <c r="O220" s="16" t="s">
        <v>5565</v>
      </c>
    </row>
    <row r="221" spans="1:15" ht="15" customHeight="1" x14ac:dyDescent="0.25">
      <c r="A221" s="16" t="s">
        <v>603</v>
      </c>
      <c r="B221" s="16" t="s">
        <v>211</v>
      </c>
      <c r="C221" s="16">
        <v>4.0999999999999996</v>
      </c>
      <c r="D221" s="16" t="s">
        <v>5571</v>
      </c>
      <c r="E221" s="16" t="s">
        <v>1294</v>
      </c>
      <c r="F221" s="16" t="s">
        <v>217</v>
      </c>
      <c r="G221" s="16">
        <v>1.9</v>
      </c>
      <c r="H221" s="16" t="s">
        <v>5572</v>
      </c>
      <c r="I221" s="16" t="s">
        <v>199</v>
      </c>
      <c r="J221" s="16">
        <v>2.5</v>
      </c>
      <c r="K221" s="16" t="s">
        <v>5573</v>
      </c>
      <c r="L221" s="16" t="s">
        <v>231</v>
      </c>
      <c r="M221" s="16">
        <v>2.8</v>
      </c>
      <c r="N221" s="16" t="s">
        <v>5574</v>
      </c>
      <c r="O221" s="16" t="s">
        <v>5570</v>
      </c>
    </row>
    <row r="222" spans="1:15" ht="15" customHeight="1" x14ac:dyDescent="0.25">
      <c r="A222" s="16" t="s">
        <v>604</v>
      </c>
      <c r="B222" s="16" t="s">
        <v>211</v>
      </c>
      <c r="C222" s="16">
        <v>1.8</v>
      </c>
      <c r="D222" s="16" t="s">
        <v>5577</v>
      </c>
      <c r="E222" s="16" t="s">
        <v>1294</v>
      </c>
      <c r="F222" s="16" t="s">
        <v>199</v>
      </c>
      <c r="G222" s="16">
        <v>0.7</v>
      </c>
      <c r="H222" s="16" t="s">
        <v>5578</v>
      </c>
      <c r="I222" s="16" t="s">
        <v>157</v>
      </c>
      <c r="J222" s="16">
        <v>1.5</v>
      </c>
      <c r="K222" s="16" t="s">
        <v>5579</v>
      </c>
      <c r="L222" s="16" t="s">
        <v>214</v>
      </c>
      <c r="M222" s="16">
        <v>1.8</v>
      </c>
      <c r="N222" s="16" t="s">
        <v>5577</v>
      </c>
      <c r="O222" s="16" t="s">
        <v>5576</v>
      </c>
    </row>
    <row r="223" spans="1:15" ht="15" customHeight="1" x14ac:dyDescent="0.25">
      <c r="A223" s="16" t="s">
        <v>605</v>
      </c>
      <c r="B223" s="16" t="s">
        <v>263</v>
      </c>
      <c r="C223" s="16">
        <v>0.5</v>
      </c>
      <c r="D223" s="16" t="s">
        <v>5581</v>
      </c>
      <c r="E223" s="16" t="s">
        <v>1318</v>
      </c>
      <c r="F223" s="16" t="s">
        <v>214</v>
      </c>
      <c r="G223" s="16">
        <v>0.5</v>
      </c>
      <c r="H223" s="16" t="s">
        <v>5581</v>
      </c>
      <c r="I223" s="16" t="s">
        <v>166</v>
      </c>
      <c r="J223" s="16">
        <v>0.9</v>
      </c>
      <c r="K223" s="16" t="s">
        <v>5582</v>
      </c>
      <c r="L223" s="16" t="s">
        <v>157</v>
      </c>
      <c r="M223" s="16">
        <v>1</v>
      </c>
      <c r="N223" s="16" t="s">
        <v>5583</v>
      </c>
      <c r="O223" s="16" t="s">
        <v>4397</v>
      </c>
    </row>
    <row r="224" spans="1:15" ht="15" customHeight="1" x14ac:dyDescent="0.25">
      <c r="A224" s="16" t="s">
        <v>606</v>
      </c>
      <c r="B224" s="16" t="s">
        <v>263</v>
      </c>
      <c r="C224" s="16">
        <v>7.9</v>
      </c>
      <c r="D224" s="16" t="s">
        <v>5586</v>
      </c>
      <c r="E224" s="16" t="s">
        <v>1294</v>
      </c>
      <c r="F224" s="16" t="s">
        <v>263</v>
      </c>
      <c r="G224" s="16">
        <v>0.4</v>
      </c>
      <c r="H224" s="16" t="s">
        <v>5587</v>
      </c>
      <c r="I224" s="16" t="s">
        <v>258</v>
      </c>
      <c r="J224" s="16">
        <v>1.4</v>
      </c>
      <c r="K224" s="16" t="s">
        <v>5588</v>
      </c>
      <c r="L224" s="16" t="s">
        <v>217</v>
      </c>
      <c r="M224" s="16">
        <v>2.8</v>
      </c>
      <c r="N224" s="16" t="s">
        <v>5589</v>
      </c>
      <c r="O224" s="16" t="s">
        <v>5585</v>
      </c>
    </row>
    <row r="225" spans="1:15" ht="15" customHeight="1" x14ac:dyDescent="0.25">
      <c r="A225" s="16" t="s">
        <v>607</v>
      </c>
      <c r="B225" s="16" t="s">
        <v>263</v>
      </c>
      <c r="C225" s="16">
        <v>3.7</v>
      </c>
      <c r="D225" s="16" t="s">
        <v>5590</v>
      </c>
      <c r="E225" s="16" t="s">
        <v>1294</v>
      </c>
      <c r="F225" s="16" t="s">
        <v>266</v>
      </c>
      <c r="G225" s="16">
        <v>2.7</v>
      </c>
      <c r="H225" s="16" t="s">
        <v>5591</v>
      </c>
      <c r="I225" s="16" t="s">
        <v>214</v>
      </c>
      <c r="J225" s="16">
        <v>3.7</v>
      </c>
      <c r="K225" s="16" t="s">
        <v>5590</v>
      </c>
      <c r="L225" s="16" t="s">
        <v>261</v>
      </c>
      <c r="M225" s="16">
        <v>3.8</v>
      </c>
      <c r="N225" s="16" t="s">
        <v>5592</v>
      </c>
      <c r="O225" s="16" t="s">
        <v>4397</v>
      </c>
    </row>
    <row r="226" spans="1:15" ht="15" customHeight="1" x14ac:dyDescent="0.25">
      <c r="A226" s="16" t="s">
        <v>608</v>
      </c>
      <c r="B226" s="16" t="s">
        <v>263</v>
      </c>
      <c r="C226" s="16">
        <v>8.1999999999999993</v>
      </c>
      <c r="D226" s="16" t="s">
        <v>5595</v>
      </c>
      <c r="E226" s="16" t="s">
        <v>1294</v>
      </c>
      <c r="F226" s="16" t="s">
        <v>263</v>
      </c>
      <c r="G226" s="16">
        <v>0.3</v>
      </c>
      <c r="H226" s="16" t="s">
        <v>5596</v>
      </c>
      <c r="I226" s="16" t="s">
        <v>258</v>
      </c>
      <c r="J226" s="16">
        <v>0.9</v>
      </c>
      <c r="K226" s="16" t="s">
        <v>5597</v>
      </c>
      <c r="L226" s="16" t="s">
        <v>231</v>
      </c>
      <c r="M226" s="16">
        <v>2.7</v>
      </c>
      <c r="N226" s="16" t="s">
        <v>5598</v>
      </c>
      <c r="O226" s="16" t="s">
        <v>5594</v>
      </c>
    </row>
    <row r="227" spans="1:15" ht="15" customHeight="1" x14ac:dyDescent="0.25">
      <c r="A227" s="16" t="s">
        <v>609</v>
      </c>
      <c r="B227" s="16" t="s">
        <v>263</v>
      </c>
      <c r="C227" s="16">
        <v>8.1</v>
      </c>
      <c r="D227" s="16" t="s">
        <v>5601</v>
      </c>
      <c r="E227" s="16" t="s">
        <v>1294</v>
      </c>
      <c r="F227" s="16" t="s">
        <v>231</v>
      </c>
      <c r="G227" s="16">
        <v>1.9</v>
      </c>
      <c r="H227" s="16" t="s">
        <v>5602</v>
      </c>
      <c r="I227" s="16" t="s">
        <v>217</v>
      </c>
      <c r="J227" s="16">
        <v>2.9</v>
      </c>
      <c r="K227" s="16" t="s">
        <v>5603</v>
      </c>
      <c r="L227" s="16" t="s">
        <v>263</v>
      </c>
      <c r="M227" s="16">
        <v>4.7</v>
      </c>
      <c r="N227" s="16" t="s">
        <v>5604</v>
      </c>
      <c r="O227" s="16" t="s">
        <v>5600</v>
      </c>
    </row>
    <row r="228" spans="1:15" ht="15" customHeight="1" x14ac:dyDescent="0.25">
      <c r="A228" s="16" t="s">
        <v>610</v>
      </c>
      <c r="B228" s="16" t="s">
        <v>263</v>
      </c>
      <c r="C228" s="16">
        <v>2.5</v>
      </c>
      <c r="D228" s="16" t="s">
        <v>5606</v>
      </c>
      <c r="E228" s="16" t="s">
        <v>1294</v>
      </c>
      <c r="F228" s="16" t="s">
        <v>261</v>
      </c>
      <c r="G228" s="16">
        <v>1.9</v>
      </c>
      <c r="H228" s="16" t="s">
        <v>5607</v>
      </c>
      <c r="I228" s="16" t="s">
        <v>214</v>
      </c>
      <c r="J228" s="16">
        <v>2.5</v>
      </c>
      <c r="K228" s="16" t="s">
        <v>5606</v>
      </c>
      <c r="L228" s="16" t="s">
        <v>166</v>
      </c>
      <c r="M228" s="16">
        <v>2.6</v>
      </c>
      <c r="N228" s="16" t="s">
        <v>5608</v>
      </c>
      <c r="O228" s="16" t="s">
        <v>4397</v>
      </c>
    </row>
    <row r="229" spans="1:15" ht="15" customHeight="1" x14ac:dyDescent="0.25">
      <c r="A229" s="16" t="s">
        <v>611</v>
      </c>
      <c r="B229" s="16" t="s">
        <v>263</v>
      </c>
      <c r="C229" s="16">
        <v>8.1999999999999993</v>
      </c>
      <c r="D229" s="16" t="s">
        <v>5611</v>
      </c>
      <c r="E229" s="16" t="s">
        <v>1294</v>
      </c>
      <c r="F229" s="16" t="s">
        <v>263</v>
      </c>
      <c r="G229" s="16">
        <v>0.2</v>
      </c>
      <c r="H229" s="16" t="s">
        <v>5612</v>
      </c>
      <c r="I229" s="16" t="s">
        <v>258</v>
      </c>
      <c r="J229" s="16">
        <v>1</v>
      </c>
      <c r="K229" s="16" t="s">
        <v>5613</v>
      </c>
      <c r="L229" s="16" t="s">
        <v>231</v>
      </c>
      <c r="M229" s="16">
        <v>2.8</v>
      </c>
      <c r="N229" s="16" t="s">
        <v>5614</v>
      </c>
      <c r="O229" s="16" t="s">
        <v>5610</v>
      </c>
    </row>
    <row r="230" spans="1:15" ht="15" customHeight="1" x14ac:dyDescent="0.25">
      <c r="A230" s="16" t="s">
        <v>612</v>
      </c>
      <c r="B230" s="16" t="s">
        <v>263</v>
      </c>
      <c r="C230" s="16">
        <v>2.4</v>
      </c>
      <c r="D230" s="16" t="s">
        <v>5615</v>
      </c>
      <c r="E230" s="16" t="s">
        <v>1294</v>
      </c>
      <c r="F230" s="16" t="s">
        <v>261</v>
      </c>
      <c r="G230" s="16">
        <v>1.9</v>
      </c>
      <c r="H230" s="16" t="s">
        <v>5616</v>
      </c>
      <c r="I230" s="16" t="s">
        <v>214</v>
      </c>
      <c r="J230" s="16">
        <v>2.4</v>
      </c>
      <c r="K230" s="16" t="s">
        <v>5615</v>
      </c>
      <c r="L230" s="16" t="s">
        <v>166</v>
      </c>
      <c r="M230" s="16">
        <v>2.5</v>
      </c>
      <c r="N230" s="16" t="s">
        <v>5617</v>
      </c>
      <c r="O230" s="16" t="s">
        <v>4397</v>
      </c>
    </row>
    <row r="231" spans="1:15" ht="15" customHeight="1" x14ac:dyDescent="0.25">
      <c r="A231" s="16" t="s">
        <v>613</v>
      </c>
      <c r="B231" s="16" t="s">
        <v>263</v>
      </c>
      <c r="C231" s="16">
        <v>15.4</v>
      </c>
      <c r="D231" s="16" t="s">
        <v>5620</v>
      </c>
      <c r="E231" s="16" t="s">
        <v>1294</v>
      </c>
      <c r="F231" s="16" t="s">
        <v>263</v>
      </c>
      <c r="G231" s="16">
        <v>1.1000000000000001</v>
      </c>
      <c r="H231" s="16" t="s">
        <v>5621</v>
      </c>
      <c r="I231" s="16" t="s">
        <v>258</v>
      </c>
      <c r="J231" s="16">
        <v>2.1</v>
      </c>
      <c r="K231" s="16" t="s">
        <v>5622</v>
      </c>
      <c r="L231" s="16" t="s">
        <v>217</v>
      </c>
      <c r="M231" s="16">
        <v>2.8</v>
      </c>
      <c r="N231" s="16" t="s">
        <v>5623</v>
      </c>
      <c r="O231" s="16" t="s">
        <v>5619</v>
      </c>
    </row>
    <row r="232" spans="1:15" ht="15" customHeight="1" x14ac:dyDescent="0.25">
      <c r="A232" s="16" t="s">
        <v>614</v>
      </c>
      <c r="B232" s="16" t="s">
        <v>263</v>
      </c>
      <c r="C232" s="16">
        <v>6.2</v>
      </c>
      <c r="D232" s="16" t="s">
        <v>5625</v>
      </c>
      <c r="E232" s="16" t="s">
        <v>1294</v>
      </c>
      <c r="F232" s="16" t="s">
        <v>214</v>
      </c>
      <c r="G232" s="16">
        <v>2.2999999999999998</v>
      </c>
      <c r="H232" s="16" t="s">
        <v>5626</v>
      </c>
      <c r="I232" s="16" t="s">
        <v>166</v>
      </c>
      <c r="J232" s="16">
        <v>2.7</v>
      </c>
      <c r="K232" s="16" t="s">
        <v>5627</v>
      </c>
      <c r="L232" s="16" t="s">
        <v>157</v>
      </c>
      <c r="M232" s="16">
        <v>2.8</v>
      </c>
      <c r="N232" s="16" t="s">
        <v>5628</v>
      </c>
      <c r="O232" s="16" t="s">
        <v>4397</v>
      </c>
    </row>
    <row r="233" spans="1:15" ht="15" customHeight="1" x14ac:dyDescent="0.25">
      <c r="A233" s="16" t="s">
        <v>615</v>
      </c>
      <c r="B233" s="16" t="s">
        <v>217</v>
      </c>
      <c r="C233" s="16">
        <v>17.5</v>
      </c>
      <c r="D233" s="16" t="s">
        <v>5632</v>
      </c>
      <c r="E233" s="16" t="s">
        <v>1294</v>
      </c>
      <c r="F233" s="16" t="s">
        <v>231</v>
      </c>
      <c r="G233" s="16">
        <v>3.9</v>
      </c>
      <c r="H233" s="16" t="s">
        <v>5633</v>
      </c>
      <c r="I233" s="16" t="s">
        <v>217</v>
      </c>
      <c r="J233" s="16">
        <v>5</v>
      </c>
      <c r="K233" s="16" t="s">
        <v>5634</v>
      </c>
      <c r="L233" s="16" t="s">
        <v>258</v>
      </c>
      <c r="M233" s="16">
        <v>5.3</v>
      </c>
      <c r="N233" s="16" t="s">
        <v>5635</v>
      </c>
      <c r="O233" s="16" t="s">
        <v>5631</v>
      </c>
    </row>
    <row r="234" spans="1:15" ht="15" customHeight="1" x14ac:dyDescent="0.25">
      <c r="A234" s="16" t="s">
        <v>617</v>
      </c>
      <c r="B234" s="16" t="s">
        <v>217</v>
      </c>
      <c r="C234" s="16">
        <v>117.4</v>
      </c>
      <c r="D234" s="16" t="s">
        <v>5636</v>
      </c>
      <c r="E234" s="16" t="s">
        <v>1294</v>
      </c>
      <c r="F234" s="16" t="s">
        <v>142</v>
      </c>
      <c r="G234" s="16">
        <v>25</v>
      </c>
      <c r="H234" s="16" t="s">
        <v>5637</v>
      </c>
      <c r="I234" s="16" t="s">
        <v>139</v>
      </c>
      <c r="J234" s="16">
        <v>25.9</v>
      </c>
      <c r="K234" s="16" t="s">
        <v>5638</v>
      </c>
      <c r="L234" s="16" t="s">
        <v>136</v>
      </c>
      <c r="M234" s="16">
        <v>26.5</v>
      </c>
      <c r="N234" s="16" t="s">
        <v>5639</v>
      </c>
      <c r="O234" s="16" t="s">
        <v>4397</v>
      </c>
    </row>
    <row r="235" spans="1:15" ht="15" customHeight="1" x14ac:dyDescent="0.25">
      <c r="A235" s="16" t="s">
        <v>618</v>
      </c>
      <c r="B235" s="16" t="s">
        <v>217</v>
      </c>
      <c r="C235" s="16">
        <v>12.6</v>
      </c>
      <c r="D235" s="16" t="s">
        <v>5642</v>
      </c>
      <c r="E235" s="16" t="s">
        <v>1294</v>
      </c>
      <c r="F235" s="16" t="s">
        <v>217</v>
      </c>
      <c r="G235" s="16">
        <v>1.5</v>
      </c>
      <c r="H235" s="16" t="s">
        <v>5643</v>
      </c>
      <c r="I235" s="16" t="s">
        <v>231</v>
      </c>
      <c r="J235" s="16">
        <v>2.1</v>
      </c>
      <c r="K235" s="16" t="s">
        <v>5644</v>
      </c>
      <c r="L235" s="16" t="s">
        <v>199</v>
      </c>
      <c r="M235" s="16">
        <v>3.3</v>
      </c>
      <c r="N235" s="16" t="s">
        <v>5645</v>
      </c>
      <c r="O235" s="16" t="s">
        <v>5641</v>
      </c>
    </row>
    <row r="236" spans="1:15" ht="15" customHeight="1" x14ac:dyDescent="0.25">
      <c r="A236" s="16" t="s">
        <v>619</v>
      </c>
      <c r="B236" s="16" t="s">
        <v>217</v>
      </c>
      <c r="C236" s="16">
        <v>12.2</v>
      </c>
      <c r="D236" s="16" t="s">
        <v>5648</v>
      </c>
      <c r="E236" s="16" t="s">
        <v>1294</v>
      </c>
      <c r="F236" s="16" t="s">
        <v>217</v>
      </c>
      <c r="G236" s="16">
        <v>1.7</v>
      </c>
      <c r="H236" s="16" t="s">
        <v>5649</v>
      </c>
      <c r="I236" s="16" t="s">
        <v>199</v>
      </c>
      <c r="J236" s="16">
        <v>2.4</v>
      </c>
      <c r="K236" s="16" t="s">
        <v>5650</v>
      </c>
      <c r="L236" s="16" t="s">
        <v>231</v>
      </c>
      <c r="M236" s="16">
        <v>2.6</v>
      </c>
      <c r="N236" s="16" t="s">
        <v>5651</v>
      </c>
      <c r="O236" s="16" t="s">
        <v>5647</v>
      </c>
    </row>
    <row r="237" spans="1:15" ht="15" customHeight="1" x14ac:dyDescent="0.25">
      <c r="A237" s="16" t="s">
        <v>620</v>
      </c>
      <c r="B237" s="16" t="s">
        <v>217</v>
      </c>
      <c r="C237" s="16">
        <v>14.8</v>
      </c>
      <c r="D237" s="16" t="s">
        <v>5654</v>
      </c>
      <c r="E237" s="16" t="s">
        <v>1294</v>
      </c>
      <c r="F237" s="16" t="s">
        <v>217</v>
      </c>
      <c r="G237" s="16">
        <v>1</v>
      </c>
      <c r="H237" s="16" t="s">
        <v>5655</v>
      </c>
      <c r="I237" s="16" t="s">
        <v>231</v>
      </c>
      <c r="J237" s="16">
        <v>1.1000000000000001</v>
      </c>
      <c r="K237" s="16" t="s">
        <v>5656</v>
      </c>
      <c r="L237" s="16" t="s">
        <v>263</v>
      </c>
      <c r="M237" s="16">
        <v>2</v>
      </c>
      <c r="N237" s="16" t="s">
        <v>5657</v>
      </c>
      <c r="O237" s="16" t="s">
        <v>5653</v>
      </c>
    </row>
    <row r="238" spans="1:15" ht="15" customHeight="1" x14ac:dyDescent="0.25">
      <c r="A238" s="16" t="s">
        <v>621</v>
      </c>
      <c r="B238" s="16" t="s">
        <v>217</v>
      </c>
      <c r="C238" s="16">
        <v>8.9</v>
      </c>
      <c r="D238" s="16" t="s">
        <v>5660</v>
      </c>
      <c r="E238" s="16" t="s">
        <v>1294</v>
      </c>
      <c r="F238" s="16" t="s">
        <v>157</v>
      </c>
      <c r="G238" s="16">
        <v>1.2</v>
      </c>
      <c r="H238" s="16" t="s">
        <v>5661</v>
      </c>
      <c r="I238" s="16" t="s">
        <v>199</v>
      </c>
      <c r="J238" s="16">
        <v>1.2</v>
      </c>
      <c r="K238" s="16" t="s">
        <v>5662</v>
      </c>
      <c r="L238" s="16" t="s">
        <v>214</v>
      </c>
      <c r="M238" s="16">
        <v>1.3</v>
      </c>
      <c r="N238" s="16" t="s">
        <v>5663</v>
      </c>
      <c r="O238" s="16" t="s">
        <v>5659</v>
      </c>
    </row>
    <row r="239" spans="1:15" ht="15" customHeight="1" x14ac:dyDescent="0.25">
      <c r="A239" s="16" t="s">
        <v>622</v>
      </c>
      <c r="B239" s="16" t="s">
        <v>217</v>
      </c>
      <c r="C239" s="16">
        <v>117.4</v>
      </c>
      <c r="D239" s="16" t="s">
        <v>5665</v>
      </c>
      <c r="E239" s="16" t="s">
        <v>1294</v>
      </c>
      <c r="F239" s="16" t="s">
        <v>142</v>
      </c>
      <c r="G239" s="16">
        <v>24.8</v>
      </c>
      <c r="H239" s="16" t="s">
        <v>5666</v>
      </c>
      <c r="I239" s="16" t="s">
        <v>139</v>
      </c>
      <c r="J239" s="16">
        <v>25.7</v>
      </c>
      <c r="K239" s="16" t="s">
        <v>5667</v>
      </c>
      <c r="L239" s="16" t="s">
        <v>136</v>
      </c>
      <c r="M239" s="16">
        <v>26.3</v>
      </c>
      <c r="N239" s="16" t="s">
        <v>5668</v>
      </c>
      <c r="O239" s="16" t="s">
        <v>4397</v>
      </c>
    </row>
    <row r="240" spans="1:15" ht="15" customHeight="1" x14ac:dyDescent="0.25">
      <c r="A240" s="16" t="s">
        <v>623</v>
      </c>
      <c r="B240" s="16" t="s">
        <v>217</v>
      </c>
      <c r="C240" s="16">
        <v>13.9</v>
      </c>
      <c r="D240" s="16" t="s">
        <v>5671</v>
      </c>
      <c r="E240" s="16" t="s">
        <v>1294</v>
      </c>
      <c r="F240" s="16" t="s">
        <v>217</v>
      </c>
      <c r="G240" s="16">
        <v>0.2</v>
      </c>
      <c r="H240" s="16" t="s">
        <v>5672</v>
      </c>
      <c r="I240" s="16" t="s">
        <v>231</v>
      </c>
      <c r="J240" s="16">
        <v>1.2</v>
      </c>
      <c r="K240" s="16" t="s">
        <v>5673</v>
      </c>
      <c r="L240" s="16" t="s">
        <v>263</v>
      </c>
      <c r="M240" s="16">
        <v>2.8</v>
      </c>
      <c r="N240" s="16" t="s">
        <v>5674</v>
      </c>
      <c r="O240" s="16" t="s">
        <v>5670</v>
      </c>
    </row>
    <row r="241" spans="1:15" ht="15" customHeight="1" x14ac:dyDescent="0.25">
      <c r="A241" s="16" t="s">
        <v>624</v>
      </c>
      <c r="B241" s="16" t="s">
        <v>217</v>
      </c>
      <c r="C241" s="16">
        <v>12.4</v>
      </c>
      <c r="D241" s="16" t="s">
        <v>5677</v>
      </c>
      <c r="E241" s="16" t="s">
        <v>1294</v>
      </c>
      <c r="F241" s="16" t="s">
        <v>217</v>
      </c>
      <c r="G241" s="16">
        <v>1.5</v>
      </c>
      <c r="H241" s="16" t="s">
        <v>5678</v>
      </c>
      <c r="I241" s="16" t="s">
        <v>231</v>
      </c>
      <c r="J241" s="16">
        <v>2.2999999999999998</v>
      </c>
      <c r="K241" s="16" t="s">
        <v>5679</v>
      </c>
      <c r="L241" s="16" t="s">
        <v>199</v>
      </c>
      <c r="M241" s="16">
        <v>2.9</v>
      </c>
      <c r="N241" s="16" t="s">
        <v>5680</v>
      </c>
      <c r="O241" s="16" t="s">
        <v>5676</v>
      </c>
    </row>
    <row r="242" spans="1:15" ht="15" customHeight="1" x14ac:dyDescent="0.25">
      <c r="A242" s="16" t="s">
        <v>625</v>
      </c>
      <c r="B242" s="16" t="s">
        <v>217</v>
      </c>
      <c r="C242" s="16">
        <v>15.1</v>
      </c>
      <c r="D242" s="16" t="s">
        <v>5683</v>
      </c>
      <c r="E242" s="16" t="s">
        <v>1294</v>
      </c>
      <c r="F242" s="16" t="s">
        <v>231</v>
      </c>
      <c r="G242" s="16">
        <v>0.9</v>
      </c>
      <c r="H242" s="16" t="s">
        <v>5684</v>
      </c>
      <c r="I242" s="16" t="s">
        <v>217</v>
      </c>
      <c r="J242" s="16">
        <v>1.2</v>
      </c>
      <c r="K242" s="16" t="s">
        <v>5685</v>
      </c>
      <c r="L242" s="16" t="s">
        <v>263</v>
      </c>
      <c r="M242" s="16">
        <v>2.1</v>
      </c>
      <c r="N242" s="16" t="s">
        <v>5686</v>
      </c>
      <c r="O242" s="16" t="s">
        <v>5682</v>
      </c>
    </row>
    <row r="243" spans="1:15" ht="15" customHeight="1" x14ac:dyDescent="0.25">
      <c r="A243" s="16" t="s">
        <v>626</v>
      </c>
      <c r="B243" s="16" t="s">
        <v>217</v>
      </c>
      <c r="C243" s="16">
        <v>117.5</v>
      </c>
      <c r="D243" s="16" t="s">
        <v>5687</v>
      </c>
      <c r="E243" s="16" t="s">
        <v>1294</v>
      </c>
      <c r="F243" s="16" t="s">
        <v>142</v>
      </c>
      <c r="G243" s="16">
        <v>24.8</v>
      </c>
      <c r="H243" s="16" t="s">
        <v>5688</v>
      </c>
      <c r="I243" s="16" t="s">
        <v>139</v>
      </c>
      <c r="J243" s="16">
        <v>25.7</v>
      </c>
      <c r="K243" s="16" t="s">
        <v>5689</v>
      </c>
      <c r="L243" s="16" t="s">
        <v>136</v>
      </c>
      <c r="M243" s="16">
        <v>26.2</v>
      </c>
      <c r="N243" s="16" t="s">
        <v>5690</v>
      </c>
      <c r="O243" s="16" t="s">
        <v>4397</v>
      </c>
    </row>
    <row r="244" spans="1:15" ht="15" customHeight="1" x14ac:dyDescent="0.25">
      <c r="A244" s="16" t="s">
        <v>627</v>
      </c>
      <c r="B244" s="16" t="s">
        <v>217</v>
      </c>
      <c r="C244" s="16">
        <v>117.5</v>
      </c>
      <c r="D244" s="16" t="s">
        <v>5691</v>
      </c>
      <c r="E244" s="16" t="s">
        <v>1294</v>
      </c>
      <c r="F244" s="16" t="s">
        <v>142</v>
      </c>
      <c r="G244" s="16">
        <v>23.2</v>
      </c>
      <c r="H244" s="16" t="s">
        <v>5692</v>
      </c>
      <c r="I244" s="16" t="s">
        <v>139</v>
      </c>
      <c r="J244" s="16">
        <v>24</v>
      </c>
      <c r="K244" s="16" t="s">
        <v>5693</v>
      </c>
      <c r="L244" s="16" t="s">
        <v>136</v>
      </c>
      <c r="M244" s="16">
        <v>24.6</v>
      </c>
      <c r="N244" s="16" t="s">
        <v>5694</v>
      </c>
      <c r="O244" s="16" t="s">
        <v>4397</v>
      </c>
    </row>
    <row r="245" spans="1:15" ht="15" customHeight="1" x14ac:dyDescent="0.25">
      <c r="A245" s="16" t="s">
        <v>628</v>
      </c>
      <c r="B245" s="16" t="s">
        <v>217</v>
      </c>
      <c r="C245" s="16">
        <v>7.6</v>
      </c>
      <c r="D245" s="16" t="s">
        <v>5697</v>
      </c>
      <c r="E245" s="16" t="s">
        <v>1294</v>
      </c>
      <c r="F245" s="16" t="s">
        <v>231</v>
      </c>
      <c r="G245" s="16">
        <v>0.6</v>
      </c>
      <c r="H245" s="16" t="s">
        <v>5698</v>
      </c>
      <c r="I245" s="16" t="s">
        <v>217</v>
      </c>
      <c r="J245" s="16">
        <v>1.4</v>
      </c>
      <c r="K245" s="16" t="s">
        <v>5699</v>
      </c>
      <c r="L245" s="16" t="s">
        <v>263</v>
      </c>
      <c r="M245" s="16">
        <v>2.5</v>
      </c>
      <c r="N245" s="16" t="s">
        <v>5700</v>
      </c>
      <c r="O245" s="16" t="s">
        <v>5696</v>
      </c>
    </row>
    <row r="246" spans="1:15" ht="15" customHeight="1" x14ac:dyDescent="0.25">
      <c r="A246" s="16" t="s">
        <v>629</v>
      </c>
      <c r="B246" s="16" t="s">
        <v>217</v>
      </c>
      <c r="C246" s="16">
        <v>10.6</v>
      </c>
      <c r="D246" s="16" t="s">
        <v>5703</v>
      </c>
      <c r="E246" s="16" t="s">
        <v>1294</v>
      </c>
      <c r="F246" s="16" t="s">
        <v>258</v>
      </c>
      <c r="G246" s="16">
        <v>2.2000000000000002</v>
      </c>
      <c r="H246" s="16" t="s">
        <v>5704</v>
      </c>
      <c r="I246" s="16" t="s">
        <v>263</v>
      </c>
      <c r="J246" s="16">
        <v>3</v>
      </c>
      <c r="K246" s="16" t="s">
        <v>5705</v>
      </c>
      <c r="L246" s="16" t="s">
        <v>231</v>
      </c>
      <c r="M246" s="16">
        <v>3.9</v>
      </c>
      <c r="N246" s="16" t="s">
        <v>5706</v>
      </c>
      <c r="O246" s="16" t="s">
        <v>5702</v>
      </c>
    </row>
    <row r="247" spans="1:15" ht="15" customHeight="1" x14ac:dyDescent="0.25">
      <c r="A247" s="16" t="s">
        <v>630</v>
      </c>
      <c r="B247" s="16" t="s">
        <v>217</v>
      </c>
      <c r="C247" s="16">
        <v>8.3000000000000007</v>
      </c>
      <c r="D247" s="16" t="s">
        <v>5709</v>
      </c>
      <c r="E247" s="16" t="s">
        <v>1294</v>
      </c>
      <c r="F247" s="16" t="s">
        <v>202</v>
      </c>
      <c r="G247" s="16">
        <v>0.8</v>
      </c>
      <c r="H247" s="16" t="s">
        <v>5710</v>
      </c>
      <c r="I247" s="16" t="s">
        <v>277</v>
      </c>
      <c r="J247" s="16">
        <v>2.2999999999999998</v>
      </c>
      <c r="K247" s="16" t="s">
        <v>5711</v>
      </c>
      <c r="L247" s="16" t="s">
        <v>284</v>
      </c>
      <c r="M247" s="16">
        <v>3.1</v>
      </c>
      <c r="N247" s="16" t="s">
        <v>5712</v>
      </c>
      <c r="O247" s="16" t="s">
        <v>5708</v>
      </c>
    </row>
    <row r="248" spans="1:15" ht="15" customHeight="1" x14ac:dyDescent="0.25">
      <c r="A248" s="16" t="s">
        <v>631</v>
      </c>
      <c r="B248" s="16" t="s">
        <v>231</v>
      </c>
      <c r="C248" s="16">
        <v>0.9</v>
      </c>
      <c r="D248" s="16" t="s">
        <v>5716</v>
      </c>
      <c r="E248" s="16" t="s">
        <v>1294</v>
      </c>
      <c r="F248" s="16" t="s">
        <v>157</v>
      </c>
      <c r="G248" s="16">
        <v>0.6</v>
      </c>
      <c r="H248" s="16" t="s">
        <v>5717</v>
      </c>
      <c r="I248" s="16" t="s">
        <v>211</v>
      </c>
      <c r="J248" s="16">
        <v>0.9</v>
      </c>
      <c r="K248" s="16" t="s">
        <v>5716</v>
      </c>
      <c r="L248" s="16" t="s">
        <v>214</v>
      </c>
      <c r="M248" s="16">
        <v>1.1000000000000001</v>
      </c>
      <c r="N248" s="16" t="s">
        <v>5718</v>
      </c>
      <c r="O248" s="16" t="s">
        <v>5715</v>
      </c>
    </row>
    <row r="249" spans="1:15" ht="15" customHeight="1" x14ac:dyDescent="0.25">
      <c r="A249" s="16" t="s">
        <v>634</v>
      </c>
      <c r="B249" s="16" t="s">
        <v>231</v>
      </c>
      <c r="C249" s="16">
        <v>7.8</v>
      </c>
      <c r="D249" s="16" t="s">
        <v>5721</v>
      </c>
      <c r="E249" s="16" t="s">
        <v>1294</v>
      </c>
      <c r="F249" s="16" t="s">
        <v>231</v>
      </c>
      <c r="G249" s="16">
        <v>0.5</v>
      </c>
      <c r="H249" s="16" t="s">
        <v>5722</v>
      </c>
      <c r="I249" s="16" t="s">
        <v>217</v>
      </c>
      <c r="J249" s="16">
        <v>1.6</v>
      </c>
      <c r="K249" s="16" t="s">
        <v>5723</v>
      </c>
      <c r="L249" s="16" t="s">
        <v>263</v>
      </c>
      <c r="M249" s="16">
        <v>3.1</v>
      </c>
      <c r="N249" s="16" t="s">
        <v>5724</v>
      </c>
      <c r="O249" s="16" t="s">
        <v>5720</v>
      </c>
    </row>
    <row r="250" spans="1:15" ht="15" customHeight="1" x14ac:dyDescent="0.25">
      <c r="A250" s="16" t="s">
        <v>636</v>
      </c>
      <c r="B250" s="16" t="s">
        <v>231</v>
      </c>
      <c r="C250" s="16">
        <v>5.8</v>
      </c>
      <c r="D250" s="16" t="s">
        <v>5727</v>
      </c>
      <c r="E250" s="16" t="s">
        <v>1294</v>
      </c>
      <c r="F250" s="16" t="s">
        <v>217</v>
      </c>
      <c r="G250" s="16">
        <v>1.3</v>
      </c>
      <c r="H250" s="16" t="s">
        <v>5728</v>
      </c>
      <c r="I250" s="16" t="s">
        <v>231</v>
      </c>
      <c r="J250" s="16">
        <v>1.8</v>
      </c>
      <c r="K250" s="16" t="s">
        <v>5729</v>
      </c>
      <c r="L250" s="16" t="s">
        <v>199</v>
      </c>
      <c r="M250" s="16">
        <v>3.5</v>
      </c>
      <c r="N250" s="16" t="s">
        <v>5730</v>
      </c>
      <c r="O250" s="16" t="s">
        <v>5726</v>
      </c>
    </row>
    <row r="251" spans="1:15" ht="15" customHeight="1" x14ac:dyDescent="0.25">
      <c r="A251" s="16" t="s">
        <v>639</v>
      </c>
      <c r="B251" s="16" t="s">
        <v>231</v>
      </c>
      <c r="C251" s="16">
        <v>8.5</v>
      </c>
      <c r="D251" s="16" t="s">
        <v>5733</v>
      </c>
      <c r="E251" s="16" t="s">
        <v>1294</v>
      </c>
      <c r="F251" s="16" t="s">
        <v>231</v>
      </c>
      <c r="G251" s="16">
        <v>1.9</v>
      </c>
      <c r="H251" s="16" t="s">
        <v>5602</v>
      </c>
      <c r="I251" s="16" t="s">
        <v>217</v>
      </c>
      <c r="J251" s="16">
        <v>2.9</v>
      </c>
      <c r="K251" s="16" t="s">
        <v>5603</v>
      </c>
      <c r="L251" s="16" t="s">
        <v>263</v>
      </c>
      <c r="M251" s="16">
        <v>4.7</v>
      </c>
      <c r="N251" s="16" t="s">
        <v>5604</v>
      </c>
      <c r="O251" s="16" t="s">
        <v>5732</v>
      </c>
    </row>
    <row r="252" spans="1:15" ht="15" customHeight="1" x14ac:dyDescent="0.25">
      <c r="A252" s="16" t="s">
        <v>640</v>
      </c>
      <c r="B252" s="16" t="s">
        <v>231</v>
      </c>
      <c r="C252" s="16">
        <v>9.6</v>
      </c>
      <c r="D252" s="16" t="s">
        <v>5736</v>
      </c>
      <c r="E252" s="16" t="s">
        <v>1294</v>
      </c>
      <c r="F252" s="16" t="s">
        <v>231</v>
      </c>
      <c r="G252" s="16">
        <v>2.4</v>
      </c>
      <c r="H252" s="16" t="s">
        <v>5737</v>
      </c>
      <c r="I252" s="16" t="s">
        <v>258</v>
      </c>
      <c r="J252" s="16">
        <v>3.4</v>
      </c>
      <c r="K252" s="16" t="s">
        <v>5738</v>
      </c>
      <c r="L252" s="16" t="s">
        <v>217</v>
      </c>
      <c r="M252" s="16">
        <v>3.4</v>
      </c>
      <c r="N252" s="16" t="s">
        <v>5739</v>
      </c>
      <c r="O252" s="16" t="s">
        <v>5735</v>
      </c>
    </row>
    <row r="253" spans="1:15" ht="15" customHeight="1" x14ac:dyDescent="0.25">
      <c r="A253" s="16" t="s">
        <v>641</v>
      </c>
      <c r="B253" s="16" t="s">
        <v>231</v>
      </c>
      <c r="C253" s="16">
        <v>7.5</v>
      </c>
      <c r="D253" s="16" t="s">
        <v>5742</v>
      </c>
      <c r="E253" s="16" t="s">
        <v>1294</v>
      </c>
      <c r="F253" s="16" t="s">
        <v>157</v>
      </c>
      <c r="G253" s="16">
        <v>0.8</v>
      </c>
      <c r="H253" s="16" t="s">
        <v>5743</v>
      </c>
      <c r="I253" s="16" t="s">
        <v>214</v>
      </c>
      <c r="J253" s="16">
        <v>1</v>
      </c>
      <c r="K253" s="16" t="s">
        <v>5744</v>
      </c>
      <c r="L253" s="16" t="s">
        <v>199</v>
      </c>
      <c r="M253" s="16">
        <v>1.2</v>
      </c>
      <c r="N253" s="16" t="s">
        <v>5745</v>
      </c>
      <c r="O253" s="16" t="s">
        <v>5741</v>
      </c>
    </row>
    <row r="254" spans="1:15" ht="15" customHeight="1" x14ac:dyDescent="0.25">
      <c r="A254" s="16" t="s">
        <v>642</v>
      </c>
      <c r="B254" s="16" t="s">
        <v>231</v>
      </c>
      <c r="C254" s="16">
        <v>5.9</v>
      </c>
      <c r="D254" s="16" t="s">
        <v>5748</v>
      </c>
      <c r="E254" s="16" t="s">
        <v>1294</v>
      </c>
      <c r="F254" s="16" t="s">
        <v>231</v>
      </c>
      <c r="G254" s="16">
        <v>3.1</v>
      </c>
      <c r="H254" s="16" t="s">
        <v>5749</v>
      </c>
      <c r="I254" s="16" t="s">
        <v>217</v>
      </c>
      <c r="J254" s="16">
        <v>3.9</v>
      </c>
      <c r="K254" s="16" t="s">
        <v>5750</v>
      </c>
      <c r="L254" s="16" t="s">
        <v>263</v>
      </c>
      <c r="M254" s="16">
        <v>5.9</v>
      </c>
      <c r="N254" s="16" t="s">
        <v>5748</v>
      </c>
      <c r="O254" s="16" t="s">
        <v>5747</v>
      </c>
    </row>
    <row r="255" spans="1:15" ht="15" customHeight="1" x14ac:dyDescent="0.25">
      <c r="A255" s="16" t="s">
        <v>643</v>
      </c>
      <c r="B255" s="16" t="s">
        <v>193</v>
      </c>
      <c r="C255" s="16">
        <v>8.4</v>
      </c>
      <c r="D255" s="16" t="s">
        <v>5754</v>
      </c>
      <c r="E255" s="16" t="s">
        <v>1294</v>
      </c>
      <c r="F255" s="16" t="s">
        <v>902</v>
      </c>
      <c r="G255" s="16">
        <v>0.1</v>
      </c>
      <c r="H255" s="16" t="s">
        <v>5755</v>
      </c>
      <c r="I255" s="16" t="s">
        <v>193</v>
      </c>
      <c r="J255" s="16">
        <v>0.8</v>
      </c>
      <c r="K255" s="16" t="s">
        <v>5756</v>
      </c>
      <c r="L255" s="16" t="s">
        <v>280</v>
      </c>
      <c r="M255" s="16">
        <v>2.1</v>
      </c>
      <c r="N255" s="16" t="s">
        <v>5757</v>
      </c>
      <c r="O255" s="16" t="s">
        <v>5753</v>
      </c>
    </row>
    <row r="256" spans="1:15" ht="15" customHeight="1" x14ac:dyDescent="0.25">
      <c r="A256" s="16" t="s">
        <v>632</v>
      </c>
      <c r="B256" s="16" t="s">
        <v>193</v>
      </c>
      <c r="C256" s="16">
        <v>6.1</v>
      </c>
      <c r="D256" s="16" t="s">
        <v>5760</v>
      </c>
      <c r="E256" s="16" t="s">
        <v>1294</v>
      </c>
      <c r="F256" s="16" t="s">
        <v>284</v>
      </c>
      <c r="G256" s="16">
        <v>0.2</v>
      </c>
      <c r="H256" s="16" t="s">
        <v>5761</v>
      </c>
      <c r="I256" s="16" t="s">
        <v>277</v>
      </c>
      <c r="J256" s="16">
        <v>0.6</v>
      </c>
      <c r="K256" s="16" t="s">
        <v>5762</v>
      </c>
      <c r="L256" s="16" t="s">
        <v>280</v>
      </c>
      <c r="M256" s="16">
        <v>0.6</v>
      </c>
      <c r="N256" s="16" t="s">
        <v>5763</v>
      </c>
      <c r="O256" s="16" t="s">
        <v>5759</v>
      </c>
    </row>
    <row r="257" spans="1:15" ht="15" customHeight="1" x14ac:dyDescent="0.25">
      <c r="A257" s="16" t="s">
        <v>644</v>
      </c>
      <c r="B257" s="16" t="s">
        <v>193</v>
      </c>
      <c r="C257" s="16">
        <v>7.4</v>
      </c>
      <c r="D257" s="16" t="s">
        <v>5766</v>
      </c>
      <c r="E257" s="16" t="s">
        <v>1294</v>
      </c>
      <c r="F257" s="16" t="s">
        <v>193</v>
      </c>
      <c r="G257" s="16">
        <v>1</v>
      </c>
      <c r="H257" s="16" t="s">
        <v>5767</v>
      </c>
      <c r="I257" s="16" t="s">
        <v>902</v>
      </c>
      <c r="J257" s="16">
        <v>1.7</v>
      </c>
      <c r="K257" s="16" t="s">
        <v>5768</v>
      </c>
      <c r="L257" s="16" t="s">
        <v>280</v>
      </c>
      <c r="M257" s="16">
        <v>2.5</v>
      </c>
      <c r="N257" s="16" t="s">
        <v>5769</v>
      </c>
      <c r="O257" s="16" t="s">
        <v>5765</v>
      </c>
    </row>
    <row r="258" spans="1:15" ht="15" customHeight="1" x14ac:dyDescent="0.25">
      <c r="A258" s="16" t="s">
        <v>646</v>
      </c>
      <c r="B258" s="16" t="s">
        <v>193</v>
      </c>
      <c r="C258" s="16">
        <v>9.1999999999999993</v>
      </c>
      <c r="D258" s="16" t="s">
        <v>5772</v>
      </c>
      <c r="E258" s="16" t="s">
        <v>1294</v>
      </c>
      <c r="F258" s="16" t="s">
        <v>902</v>
      </c>
      <c r="G258" s="16">
        <v>1</v>
      </c>
      <c r="H258" s="16" t="s">
        <v>5773</v>
      </c>
      <c r="I258" s="16" t="s">
        <v>193</v>
      </c>
      <c r="J258" s="16">
        <v>1.5</v>
      </c>
      <c r="K258" s="16" t="s">
        <v>5774</v>
      </c>
      <c r="L258" s="16" t="s">
        <v>280</v>
      </c>
      <c r="M258" s="16">
        <v>2.8</v>
      </c>
      <c r="N258" s="16" t="s">
        <v>5775</v>
      </c>
      <c r="O258" s="16" t="s">
        <v>5771</v>
      </c>
    </row>
    <row r="259" spans="1:15" ht="15" customHeight="1" x14ac:dyDescent="0.25">
      <c r="A259" s="16" t="s">
        <v>647</v>
      </c>
      <c r="B259" s="16" t="s">
        <v>193</v>
      </c>
      <c r="C259" s="16">
        <v>10.3</v>
      </c>
      <c r="D259" s="16" t="s">
        <v>5778</v>
      </c>
      <c r="E259" s="16" t="s">
        <v>1294</v>
      </c>
      <c r="F259" s="16" t="s">
        <v>193</v>
      </c>
      <c r="G259" s="16">
        <v>0.4</v>
      </c>
      <c r="H259" s="16" t="s">
        <v>5779</v>
      </c>
      <c r="I259" s="16" t="s">
        <v>902</v>
      </c>
      <c r="J259" s="16">
        <v>0.4</v>
      </c>
      <c r="K259" s="16" t="s">
        <v>5780</v>
      </c>
      <c r="L259" s="16" t="s">
        <v>280</v>
      </c>
      <c r="M259" s="16">
        <v>2.1</v>
      </c>
      <c r="N259" s="16" t="s">
        <v>5781</v>
      </c>
      <c r="O259" s="16" t="s">
        <v>5777</v>
      </c>
    </row>
    <row r="260" spans="1:15" ht="15" customHeight="1" x14ac:dyDescent="0.25">
      <c r="A260" s="16" t="s">
        <v>648</v>
      </c>
      <c r="B260" s="16" t="s">
        <v>193</v>
      </c>
      <c r="C260" s="16">
        <v>11.1</v>
      </c>
      <c r="D260" s="16" t="s">
        <v>5784</v>
      </c>
      <c r="E260" s="16" t="s">
        <v>1294</v>
      </c>
      <c r="F260" s="16" t="s">
        <v>902</v>
      </c>
      <c r="G260" s="16">
        <v>0.9</v>
      </c>
      <c r="H260" s="16" t="s">
        <v>5785</v>
      </c>
      <c r="I260" s="16" t="s">
        <v>193</v>
      </c>
      <c r="J260" s="16">
        <v>0.9</v>
      </c>
      <c r="K260" s="16" t="s">
        <v>5786</v>
      </c>
      <c r="L260" s="16" t="s">
        <v>280</v>
      </c>
      <c r="M260" s="16">
        <v>2.9</v>
      </c>
      <c r="N260" s="16" t="s">
        <v>5787</v>
      </c>
      <c r="O260" s="16" t="s">
        <v>5783</v>
      </c>
    </row>
    <row r="261" spans="1:15" ht="15" customHeight="1" x14ac:dyDescent="0.25">
      <c r="A261" s="16" t="s">
        <v>649</v>
      </c>
      <c r="B261" s="16" t="s">
        <v>193</v>
      </c>
      <c r="C261" s="16">
        <v>7.3</v>
      </c>
      <c r="D261" s="16" t="s">
        <v>5790</v>
      </c>
      <c r="E261" s="16" t="s">
        <v>1294</v>
      </c>
      <c r="F261" s="16" t="s">
        <v>202</v>
      </c>
      <c r="G261" s="16">
        <v>3.5</v>
      </c>
      <c r="H261" s="16" t="s">
        <v>5791</v>
      </c>
      <c r="I261" s="16" t="s">
        <v>258</v>
      </c>
      <c r="J261" s="16">
        <v>4.0999999999999996</v>
      </c>
      <c r="K261" s="16" t="s">
        <v>5792</v>
      </c>
      <c r="L261" s="16" t="s">
        <v>277</v>
      </c>
      <c r="M261" s="16">
        <v>4.3</v>
      </c>
      <c r="N261" s="16" t="s">
        <v>5793</v>
      </c>
      <c r="O261" s="16" t="s">
        <v>5789</v>
      </c>
    </row>
    <row r="262" spans="1:15" ht="15" customHeight="1" x14ac:dyDescent="0.25">
      <c r="A262" s="16" t="s">
        <v>650</v>
      </c>
      <c r="B262" s="16" t="s">
        <v>193</v>
      </c>
      <c r="C262" s="16">
        <v>10.6</v>
      </c>
      <c r="D262" s="16" t="s">
        <v>5794</v>
      </c>
      <c r="E262" s="16" t="s">
        <v>1294</v>
      </c>
      <c r="F262" s="16" t="s">
        <v>224</v>
      </c>
      <c r="G262" s="16">
        <v>2.2999999999999998</v>
      </c>
      <c r="H262" s="16" t="s">
        <v>5795</v>
      </c>
      <c r="I262" s="16" t="s">
        <v>196</v>
      </c>
      <c r="J262" s="16">
        <v>2.7</v>
      </c>
      <c r="K262" s="16" t="s">
        <v>5796</v>
      </c>
      <c r="L262" s="16" t="s">
        <v>234</v>
      </c>
      <c r="M262" s="16">
        <v>2.8</v>
      </c>
      <c r="N262" s="16" t="s">
        <v>5797</v>
      </c>
      <c r="O262" s="16" t="s">
        <v>4397</v>
      </c>
    </row>
    <row r="263" spans="1:15" ht="15" customHeight="1" x14ac:dyDescent="0.25">
      <c r="A263" s="16" t="s">
        <v>653</v>
      </c>
      <c r="B263" s="16" t="s">
        <v>193</v>
      </c>
      <c r="C263" s="16">
        <v>10.6</v>
      </c>
      <c r="D263" s="16" t="s">
        <v>5800</v>
      </c>
      <c r="E263" s="16" t="s">
        <v>1294</v>
      </c>
      <c r="F263" s="16" t="s">
        <v>193</v>
      </c>
      <c r="G263" s="16">
        <v>0.4</v>
      </c>
      <c r="H263" s="16" t="s">
        <v>5801</v>
      </c>
      <c r="I263" s="16" t="s">
        <v>902</v>
      </c>
      <c r="J263" s="16">
        <v>1.2</v>
      </c>
      <c r="K263" s="16" t="s">
        <v>5802</v>
      </c>
      <c r="L263" s="16" t="s">
        <v>280</v>
      </c>
      <c r="M263" s="16">
        <v>2.8</v>
      </c>
      <c r="N263" s="16" t="s">
        <v>5803</v>
      </c>
      <c r="O263" s="16" t="s">
        <v>5799</v>
      </c>
    </row>
    <row r="264" spans="1:15" ht="15" customHeight="1" x14ac:dyDescent="0.25">
      <c r="A264" s="16" t="s">
        <v>654</v>
      </c>
      <c r="B264" s="16" t="s">
        <v>193</v>
      </c>
      <c r="C264" s="16">
        <v>6.1</v>
      </c>
      <c r="D264" s="16" t="s">
        <v>5806</v>
      </c>
      <c r="E264" s="16" t="s">
        <v>1294</v>
      </c>
      <c r="F264" s="16" t="s">
        <v>255</v>
      </c>
      <c r="G264" s="16">
        <v>0.9</v>
      </c>
      <c r="H264" s="16" t="s">
        <v>5807</v>
      </c>
      <c r="I264" s="16" t="s">
        <v>202</v>
      </c>
      <c r="J264" s="16">
        <v>2.2999999999999998</v>
      </c>
      <c r="K264" s="16" t="s">
        <v>5808</v>
      </c>
      <c r="L264" s="16" t="s">
        <v>277</v>
      </c>
      <c r="M264" s="16">
        <v>2.2999999999999998</v>
      </c>
      <c r="N264" s="16" t="s">
        <v>5809</v>
      </c>
      <c r="O264" s="16" t="s">
        <v>5805</v>
      </c>
    </row>
    <row r="265" spans="1:15" ht="15" customHeight="1" x14ac:dyDescent="0.25">
      <c r="A265" s="16" t="s">
        <v>655</v>
      </c>
      <c r="B265" s="16" t="s">
        <v>193</v>
      </c>
      <c r="C265" s="16">
        <v>11</v>
      </c>
      <c r="D265" s="16" t="s">
        <v>5812</v>
      </c>
      <c r="E265" s="16" t="s">
        <v>1294</v>
      </c>
      <c r="F265" s="16" t="s">
        <v>902</v>
      </c>
      <c r="G265" s="16">
        <v>0.7</v>
      </c>
      <c r="H265" s="16" t="s">
        <v>5813</v>
      </c>
      <c r="I265" s="16" t="s">
        <v>193</v>
      </c>
      <c r="J265" s="16">
        <v>1.1000000000000001</v>
      </c>
      <c r="K265" s="16" t="s">
        <v>5814</v>
      </c>
      <c r="L265" s="16" t="s">
        <v>280</v>
      </c>
      <c r="M265" s="16">
        <v>2.6</v>
      </c>
      <c r="N265" s="16" t="s">
        <v>5815</v>
      </c>
      <c r="O265" s="16" t="s">
        <v>5811</v>
      </c>
    </row>
    <row r="266" spans="1:15" ht="15" customHeight="1" x14ac:dyDescent="0.25">
      <c r="A266" s="16" t="s">
        <v>656</v>
      </c>
      <c r="B266" s="16" t="s">
        <v>193</v>
      </c>
      <c r="C266" s="16">
        <v>8.8000000000000007</v>
      </c>
      <c r="D266" s="16" t="s">
        <v>5818</v>
      </c>
      <c r="E266" s="16" t="s">
        <v>1294</v>
      </c>
      <c r="F266" s="16" t="s">
        <v>284</v>
      </c>
      <c r="G266" s="16">
        <v>0.8</v>
      </c>
      <c r="H266" s="16" t="s">
        <v>5819</v>
      </c>
      <c r="I266" s="16" t="s">
        <v>280</v>
      </c>
      <c r="J266" s="16">
        <v>0.9</v>
      </c>
      <c r="K266" s="16" t="s">
        <v>5820</v>
      </c>
      <c r="L266" s="16" t="s">
        <v>277</v>
      </c>
      <c r="M266" s="16">
        <v>1.6</v>
      </c>
      <c r="N266" s="16" t="s">
        <v>5821</v>
      </c>
      <c r="O266" s="16" t="s">
        <v>5817</v>
      </c>
    </row>
    <row r="267" spans="1:15" ht="15" customHeight="1" x14ac:dyDescent="0.25">
      <c r="A267" s="16" t="s">
        <v>657</v>
      </c>
      <c r="B267" s="16" t="s">
        <v>193</v>
      </c>
      <c r="C267" s="16">
        <v>10.5</v>
      </c>
      <c r="D267" s="16" t="s">
        <v>5824</v>
      </c>
      <c r="E267" s="16" t="s">
        <v>1294</v>
      </c>
      <c r="F267" s="16" t="s">
        <v>902</v>
      </c>
      <c r="G267" s="16">
        <v>0.2</v>
      </c>
      <c r="H267" s="16" t="s">
        <v>5825</v>
      </c>
      <c r="I267" s="16" t="s">
        <v>193</v>
      </c>
      <c r="J267" s="16">
        <v>0.7</v>
      </c>
      <c r="K267" s="16" t="s">
        <v>5826</v>
      </c>
      <c r="L267" s="16" t="s">
        <v>280</v>
      </c>
      <c r="M267" s="16">
        <v>2.2000000000000002</v>
      </c>
      <c r="N267" s="16" t="s">
        <v>5827</v>
      </c>
      <c r="O267" s="16" t="s">
        <v>5823</v>
      </c>
    </row>
    <row r="268" spans="1:15" ht="15" customHeight="1" x14ac:dyDescent="0.25">
      <c r="A268" s="16" t="s">
        <v>658</v>
      </c>
      <c r="B268" s="16" t="s">
        <v>193</v>
      </c>
      <c r="C268" s="16">
        <v>10.6</v>
      </c>
      <c r="D268" s="16" t="s">
        <v>5830</v>
      </c>
      <c r="E268" s="16" t="s">
        <v>1294</v>
      </c>
      <c r="F268" s="16" t="s">
        <v>193</v>
      </c>
      <c r="G268" s="16">
        <v>0.5</v>
      </c>
      <c r="H268" s="16" t="s">
        <v>5831</v>
      </c>
      <c r="I268" s="16" t="s">
        <v>902</v>
      </c>
      <c r="J268" s="16">
        <v>1.3</v>
      </c>
      <c r="K268" s="16" t="s">
        <v>5832</v>
      </c>
      <c r="L268" s="16" t="s">
        <v>280</v>
      </c>
      <c r="M268" s="16">
        <v>2.8</v>
      </c>
      <c r="N268" s="16" t="s">
        <v>5833</v>
      </c>
      <c r="O268" s="16" t="s">
        <v>5829</v>
      </c>
    </row>
    <row r="269" spans="1:15" ht="15" customHeight="1" x14ac:dyDescent="0.25">
      <c r="A269" s="16" t="s">
        <v>659</v>
      </c>
      <c r="B269" s="16" t="s">
        <v>193</v>
      </c>
      <c r="C269" s="16">
        <v>8.4</v>
      </c>
      <c r="D269" s="16" t="s">
        <v>5836</v>
      </c>
      <c r="E269" s="16" t="s">
        <v>1294</v>
      </c>
      <c r="F269" s="16" t="s">
        <v>160</v>
      </c>
      <c r="G269" s="16">
        <v>0.6</v>
      </c>
      <c r="H269" s="16" t="s">
        <v>5837</v>
      </c>
      <c r="I269" s="16" t="s">
        <v>274</v>
      </c>
      <c r="J269" s="16">
        <v>0.7</v>
      </c>
      <c r="K269" s="16" t="s">
        <v>5838</v>
      </c>
      <c r="L269" s="16" t="s">
        <v>255</v>
      </c>
      <c r="M269" s="16">
        <v>1.4</v>
      </c>
      <c r="N269" s="16" t="s">
        <v>5839</v>
      </c>
      <c r="O269" s="16" t="s">
        <v>5835</v>
      </c>
    </row>
    <row r="270" spans="1:15" ht="15" customHeight="1" x14ac:dyDescent="0.25">
      <c r="A270" s="16" t="s">
        <v>660</v>
      </c>
      <c r="B270" s="16" t="s">
        <v>193</v>
      </c>
      <c r="C270" s="16">
        <v>7.8</v>
      </c>
      <c r="D270" s="16" t="s">
        <v>5842</v>
      </c>
      <c r="E270" s="16" t="s">
        <v>1294</v>
      </c>
      <c r="F270" s="16" t="s">
        <v>284</v>
      </c>
      <c r="G270" s="16">
        <v>0.4</v>
      </c>
      <c r="H270" s="16" t="s">
        <v>5843</v>
      </c>
      <c r="I270" s="16" t="s">
        <v>277</v>
      </c>
      <c r="J270" s="16">
        <v>0.4</v>
      </c>
      <c r="K270" s="16" t="s">
        <v>5844</v>
      </c>
      <c r="L270" s="16" t="s">
        <v>280</v>
      </c>
      <c r="M270" s="16">
        <v>0.7</v>
      </c>
      <c r="N270" s="16" t="s">
        <v>5845</v>
      </c>
      <c r="O270" s="16" t="s">
        <v>5841</v>
      </c>
    </row>
    <row r="271" spans="1:15" ht="15" customHeight="1" x14ac:dyDescent="0.25">
      <c r="A271" s="16" t="s">
        <v>652</v>
      </c>
      <c r="B271" s="16" t="s">
        <v>193</v>
      </c>
      <c r="C271" s="16">
        <v>10.3</v>
      </c>
      <c r="D271" s="16" t="s">
        <v>5846</v>
      </c>
      <c r="E271" s="16" t="s">
        <v>1294</v>
      </c>
      <c r="F271" s="16" t="s">
        <v>224</v>
      </c>
      <c r="G271" s="16">
        <v>2</v>
      </c>
      <c r="H271" s="16" t="s">
        <v>5847</v>
      </c>
      <c r="I271" s="16" t="s">
        <v>196</v>
      </c>
      <c r="J271" s="16">
        <v>2.9</v>
      </c>
      <c r="K271" s="16" t="s">
        <v>5848</v>
      </c>
      <c r="L271" s="16" t="s">
        <v>234</v>
      </c>
      <c r="M271" s="16">
        <v>3.1</v>
      </c>
      <c r="N271" s="16" t="s">
        <v>5849</v>
      </c>
      <c r="O271" s="16" t="s">
        <v>4397</v>
      </c>
    </row>
    <row r="272" spans="1:15" ht="15" customHeight="1" x14ac:dyDescent="0.25">
      <c r="A272" s="16" t="s">
        <v>661</v>
      </c>
      <c r="B272" s="16" t="s">
        <v>258</v>
      </c>
      <c r="C272" s="16">
        <v>3.4</v>
      </c>
      <c r="D272" s="16" t="s">
        <v>5853</v>
      </c>
      <c r="E272" s="16" t="s">
        <v>1294</v>
      </c>
      <c r="F272" s="16" t="s">
        <v>258</v>
      </c>
      <c r="G272" s="16">
        <v>0.3</v>
      </c>
      <c r="H272" s="16" t="s">
        <v>5854</v>
      </c>
      <c r="I272" s="16" t="s">
        <v>263</v>
      </c>
      <c r="J272" s="16">
        <v>1</v>
      </c>
      <c r="K272" s="16" t="s">
        <v>5855</v>
      </c>
      <c r="L272" s="16" t="s">
        <v>231</v>
      </c>
      <c r="M272" s="16">
        <v>3.1</v>
      </c>
      <c r="N272" s="16" t="s">
        <v>5856</v>
      </c>
      <c r="O272" s="16" t="s">
        <v>5852</v>
      </c>
    </row>
    <row r="273" spans="1:15" ht="15" customHeight="1" x14ac:dyDescent="0.25">
      <c r="A273" s="16" t="s">
        <v>663</v>
      </c>
      <c r="B273" s="16" t="s">
        <v>258</v>
      </c>
      <c r="C273" s="16">
        <v>3.1</v>
      </c>
      <c r="D273" s="16" t="s">
        <v>5859</v>
      </c>
      <c r="E273" s="16" t="s">
        <v>1294</v>
      </c>
      <c r="F273" s="16" t="s">
        <v>258</v>
      </c>
      <c r="G273" s="16">
        <v>0.2</v>
      </c>
      <c r="H273" s="16" t="s">
        <v>5860</v>
      </c>
      <c r="I273" s="16" t="s">
        <v>263</v>
      </c>
      <c r="J273" s="16">
        <v>0.8</v>
      </c>
      <c r="K273" s="16" t="s">
        <v>5861</v>
      </c>
      <c r="L273" s="16" t="s">
        <v>231</v>
      </c>
      <c r="M273" s="16">
        <v>3.1</v>
      </c>
      <c r="N273" s="16" t="s">
        <v>5859</v>
      </c>
      <c r="O273" s="16" t="s">
        <v>5858</v>
      </c>
    </row>
    <row r="274" spans="1:15" ht="15" customHeight="1" x14ac:dyDescent="0.25">
      <c r="A274" s="16" t="s">
        <v>664</v>
      </c>
      <c r="B274" s="16" t="s">
        <v>258</v>
      </c>
      <c r="C274" s="16">
        <v>3.6</v>
      </c>
      <c r="D274" s="16" t="s">
        <v>5864</v>
      </c>
      <c r="E274" s="16" t="s">
        <v>1294</v>
      </c>
      <c r="F274" s="16" t="s">
        <v>258</v>
      </c>
      <c r="G274" s="16">
        <v>0.2</v>
      </c>
      <c r="H274" s="16" t="s">
        <v>5865</v>
      </c>
      <c r="I274" s="16" t="s">
        <v>263</v>
      </c>
      <c r="J274" s="16">
        <v>1.2</v>
      </c>
      <c r="K274" s="16" t="s">
        <v>5866</v>
      </c>
      <c r="L274" s="16" t="s">
        <v>231</v>
      </c>
      <c r="M274" s="16">
        <v>3.6</v>
      </c>
      <c r="N274" s="16" t="s">
        <v>5864</v>
      </c>
      <c r="O274" s="16" t="s">
        <v>5863</v>
      </c>
    </row>
    <row r="275" spans="1:15" ht="15" customHeight="1" x14ac:dyDescent="0.25">
      <c r="A275" s="16" t="s">
        <v>5867</v>
      </c>
      <c r="B275" s="16" t="s">
        <v>258</v>
      </c>
      <c r="C275" s="16">
        <v>14.1</v>
      </c>
      <c r="D275" s="16" t="s">
        <v>5868</v>
      </c>
      <c r="E275" s="16" t="s">
        <v>1294</v>
      </c>
      <c r="F275" s="16" t="s">
        <v>205</v>
      </c>
      <c r="G275" s="16">
        <v>1.2</v>
      </c>
      <c r="H275" s="16" t="s">
        <v>5869</v>
      </c>
      <c r="I275" s="16" t="s">
        <v>268</v>
      </c>
      <c r="J275" s="16">
        <v>2</v>
      </c>
      <c r="K275" s="16" t="s">
        <v>5870</v>
      </c>
      <c r="L275" s="16" t="s">
        <v>261</v>
      </c>
      <c r="M275" s="16">
        <v>3.3</v>
      </c>
      <c r="N275" s="16" t="s">
        <v>5871</v>
      </c>
      <c r="O275" s="16" t="s">
        <v>4397</v>
      </c>
    </row>
    <row r="276" spans="1:15" ht="15" customHeight="1" x14ac:dyDescent="0.25">
      <c r="A276" s="16" t="s">
        <v>666</v>
      </c>
      <c r="B276" s="16" t="s">
        <v>258</v>
      </c>
      <c r="C276" s="16">
        <v>3</v>
      </c>
      <c r="D276" s="16" t="s">
        <v>5874</v>
      </c>
      <c r="E276" s="16" t="s">
        <v>1294</v>
      </c>
      <c r="F276" s="16" t="s">
        <v>263</v>
      </c>
      <c r="G276" s="16">
        <v>0.2</v>
      </c>
      <c r="H276" s="16" t="s">
        <v>5875</v>
      </c>
      <c r="I276" s="16" t="s">
        <v>258</v>
      </c>
      <c r="J276" s="16">
        <v>1.1000000000000001</v>
      </c>
      <c r="K276" s="16" t="s">
        <v>5876</v>
      </c>
      <c r="L276" s="16" t="s">
        <v>217</v>
      </c>
      <c r="M276" s="16">
        <v>2.9</v>
      </c>
      <c r="N276" s="16" t="s">
        <v>5877</v>
      </c>
      <c r="O276" s="16" t="s">
        <v>5873</v>
      </c>
    </row>
    <row r="277" spans="1:15" ht="15" customHeight="1" x14ac:dyDescent="0.25">
      <c r="A277" s="16" t="s">
        <v>667</v>
      </c>
      <c r="B277" s="16" t="s">
        <v>258</v>
      </c>
      <c r="C277" s="16">
        <v>10.3</v>
      </c>
      <c r="D277" s="16" t="s">
        <v>5880</v>
      </c>
      <c r="E277" s="16" t="s">
        <v>1294</v>
      </c>
      <c r="F277" s="16" t="s">
        <v>193</v>
      </c>
      <c r="G277" s="16">
        <v>2</v>
      </c>
      <c r="H277" s="16" t="s">
        <v>5881</v>
      </c>
      <c r="I277" s="16" t="s">
        <v>902</v>
      </c>
      <c r="J277" s="16">
        <v>2.7</v>
      </c>
      <c r="K277" s="16" t="s">
        <v>5882</v>
      </c>
      <c r="L277" s="16" t="s">
        <v>280</v>
      </c>
      <c r="M277" s="16">
        <v>3.3</v>
      </c>
      <c r="N277" s="16" t="s">
        <v>5883</v>
      </c>
      <c r="O277" s="16" t="s">
        <v>5879</v>
      </c>
    </row>
    <row r="278" spans="1:15" ht="15" customHeight="1" x14ac:dyDescent="0.25">
      <c r="A278" s="16" t="s">
        <v>668</v>
      </c>
      <c r="B278" s="16" t="s">
        <v>258</v>
      </c>
      <c r="C278" s="16">
        <v>13.9</v>
      </c>
      <c r="D278" s="16" t="s">
        <v>5884</v>
      </c>
      <c r="E278" s="16" t="s">
        <v>1294</v>
      </c>
      <c r="F278" s="16" t="s">
        <v>268</v>
      </c>
      <c r="G278" s="16">
        <v>1.5</v>
      </c>
      <c r="H278" s="16" t="s">
        <v>5885</v>
      </c>
      <c r="I278" s="16" t="s">
        <v>205</v>
      </c>
      <c r="J278" s="16">
        <v>1.9</v>
      </c>
      <c r="K278" s="16" t="s">
        <v>5886</v>
      </c>
      <c r="L278" s="16" t="s">
        <v>261</v>
      </c>
      <c r="M278" s="16">
        <v>2.9</v>
      </c>
      <c r="N278" s="16" t="s">
        <v>5887</v>
      </c>
      <c r="O278" s="16" t="s">
        <v>4397</v>
      </c>
    </row>
    <row r="279" spans="1:15" ht="15" customHeight="1" x14ac:dyDescent="0.25">
      <c r="A279" s="16" t="s">
        <v>669</v>
      </c>
      <c r="B279" s="16" t="s">
        <v>258</v>
      </c>
      <c r="C279" s="16">
        <v>14.7</v>
      </c>
      <c r="D279" s="16" t="s">
        <v>5888</v>
      </c>
      <c r="E279" s="16" t="s">
        <v>1294</v>
      </c>
      <c r="F279" s="16" t="s">
        <v>268</v>
      </c>
      <c r="G279" s="16">
        <v>2.4</v>
      </c>
      <c r="H279" s="16" t="s">
        <v>5889</v>
      </c>
      <c r="I279" s="16" t="s">
        <v>205</v>
      </c>
      <c r="J279" s="16">
        <v>3.8</v>
      </c>
      <c r="K279" s="16" t="s">
        <v>5890</v>
      </c>
      <c r="L279" s="16" t="s">
        <v>261</v>
      </c>
      <c r="M279" s="16">
        <v>3.8</v>
      </c>
      <c r="N279" s="16" t="s">
        <v>5891</v>
      </c>
      <c r="O279" s="16" t="s">
        <v>4397</v>
      </c>
    </row>
    <row r="280" spans="1:15" ht="15" customHeight="1" x14ac:dyDescent="0.25">
      <c r="A280" s="16" t="s">
        <v>670</v>
      </c>
      <c r="B280" s="16" t="s">
        <v>258</v>
      </c>
      <c r="C280" s="16">
        <v>3.2</v>
      </c>
      <c r="D280" s="16" t="s">
        <v>5894</v>
      </c>
      <c r="E280" s="16" t="s">
        <v>1294</v>
      </c>
      <c r="F280" s="16" t="s">
        <v>258</v>
      </c>
      <c r="G280" s="16">
        <v>0.2</v>
      </c>
      <c r="H280" s="16" t="s">
        <v>5895</v>
      </c>
      <c r="I280" s="16" t="s">
        <v>263</v>
      </c>
      <c r="J280" s="16">
        <v>0.9</v>
      </c>
      <c r="K280" s="16" t="s">
        <v>5896</v>
      </c>
      <c r="L280" s="16" t="s">
        <v>231</v>
      </c>
      <c r="M280" s="16">
        <v>3.2</v>
      </c>
      <c r="N280" s="16" t="s">
        <v>5894</v>
      </c>
      <c r="O280" s="16" t="s">
        <v>5893</v>
      </c>
    </row>
    <row r="281" spans="1:15" ht="15" customHeight="1" x14ac:dyDescent="0.25">
      <c r="A281" s="16" t="s">
        <v>671</v>
      </c>
      <c r="B281" s="16" t="s">
        <v>258</v>
      </c>
      <c r="C281" s="16">
        <v>6.9</v>
      </c>
      <c r="D281" s="16" t="s">
        <v>5899</v>
      </c>
      <c r="E281" s="16" t="s">
        <v>1294</v>
      </c>
      <c r="F281" s="16" t="s">
        <v>255</v>
      </c>
      <c r="G281" s="16">
        <v>1.5</v>
      </c>
      <c r="H281" s="16" t="s">
        <v>5900</v>
      </c>
      <c r="I281" s="16" t="s">
        <v>274</v>
      </c>
      <c r="J281" s="16">
        <v>2.7</v>
      </c>
      <c r="K281" s="16" t="s">
        <v>5901</v>
      </c>
      <c r="L281" s="16" t="s">
        <v>160</v>
      </c>
      <c r="M281" s="16">
        <v>3.3</v>
      </c>
      <c r="N281" s="16" t="s">
        <v>5902</v>
      </c>
      <c r="O281" s="16" t="s">
        <v>5898</v>
      </c>
    </row>
    <row r="282" spans="1:15" ht="15" customHeight="1" x14ac:dyDescent="0.25">
      <c r="A282" s="16" t="s">
        <v>5903</v>
      </c>
      <c r="B282" s="16" t="s">
        <v>258</v>
      </c>
      <c r="C282" s="16">
        <v>8.6999999999999993</v>
      </c>
      <c r="D282" s="16" t="s">
        <v>5906</v>
      </c>
      <c r="E282" s="16" t="s">
        <v>1294</v>
      </c>
      <c r="F282" s="16" t="s">
        <v>258</v>
      </c>
      <c r="G282" s="16">
        <v>0.6</v>
      </c>
      <c r="H282" s="16" t="s">
        <v>5907</v>
      </c>
      <c r="I282" s="16" t="s">
        <v>263</v>
      </c>
      <c r="J282" s="16">
        <v>0.8</v>
      </c>
      <c r="K282" s="16" t="s">
        <v>5908</v>
      </c>
      <c r="L282" s="16" t="s">
        <v>231</v>
      </c>
      <c r="M282" s="16">
        <v>2.8</v>
      </c>
      <c r="N282" s="16" t="s">
        <v>5909</v>
      </c>
      <c r="O282" s="16" t="s">
        <v>5905</v>
      </c>
    </row>
    <row r="283" spans="1:15" ht="15" customHeight="1" x14ac:dyDescent="0.25">
      <c r="A283" s="16" t="s">
        <v>672</v>
      </c>
      <c r="B283" s="16" t="s">
        <v>902</v>
      </c>
      <c r="C283" s="16">
        <v>9</v>
      </c>
      <c r="D283" s="16" t="s">
        <v>5911</v>
      </c>
      <c r="E283" s="16" t="s">
        <v>1294</v>
      </c>
      <c r="F283" s="16" t="s">
        <v>234</v>
      </c>
      <c r="G283" s="16">
        <v>1.3</v>
      </c>
      <c r="H283" s="16" t="s">
        <v>5912</v>
      </c>
      <c r="I283" s="16" t="s">
        <v>154</v>
      </c>
      <c r="J283" s="16">
        <v>2.2000000000000002</v>
      </c>
      <c r="K283" s="16" t="s">
        <v>5913</v>
      </c>
      <c r="L283" s="16" t="s">
        <v>196</v>
      </c>
      <c r="M283" s="16">
        <v>2.5</v>
      </c>
      <c r="N283" s="16" t="s">
        <v>5914</v>
      </c>
      <c r="O283" s="16" t="s">
        <v>4397</v>
      </c>
    </row>
    <row r="284" spans="1:15" ht="15" customHeight="1" x14ac:dyDescent="0.25">
      <c r="A284" s="16" t="s">
        <v>673</v>
      </c>
      <c r="B284" s="16" t="s">
        <v>902</v>
      </c>
      <c r="C284" s="16">
        <v>1.3</v>
      </c>
      <c r="D284" s="16" t="s">
        <v>5917</v>
      </c>
      <c r="E284" s="16" t="s">
        <v>1294</v>
      </c>
      <c r="F284" s="16" t="s">
        <v>902</v>
      </c>
      <c r="G284" s="16">
        <v>0.5</v>
      </c>
      <c r="H284" s="16" t="s">
        <v>5918</v>
      </c>
      <c r="I284" s="16" t="s">
        <v>193</v>
      </c>
      <c r="J284" s="16">
        <v>1.3</v>
      </c>
      <c r="K284" s="16" t="s">
        <v>5917</v>
      </c>
      <c r="L284" s="16" t="s">
        <v>280</v>
      </c>
      <c r="M284" s="16">
        <v>2</v>
      </c>
      <c r="N284" s="16" t="s">
        <v>5919</v>
      </c>
      <c r="O284" s="16" t="s">
        <v>5916</v>
      </c>
    </row>
    <row r="285" spans="1:15" ht="15" customHeight="1" x14ac:dyDescent="0.25">
      <c r="A285" s="16" t="s">
        <v>674</v>
      </c>
      <c r="B285" s="16" t="s">
        <v>902</v>
      </c>
      <c r="C285" s="16">
        <v>0.7</v>
      </c>
      <c r="D285" s="16" t="s">
        <v>5922</v>
      </c>
      <c r="E285" s="16" t="s">
        <v>1294</v>
      </c>
      <c r="F285" s="16" t="s">
        <v>902</v>
      </c>
      <c r="G285" s="16">
        <v>0.2</v>
      </c>
      <c r="H285" s="16" t="s">
        <v>5923</v>
      </c>
      <c r="I285" s="16" t="s">
        <v>193</v>
      </c>
      <c r="J285" s="16">
        <v>0.7</v>
      </c>
      <c r="K285" s="16" t="s">
        <v>5922</v>
      </c>
      <c r="L285" s="16" t="s">
        <v>280</v>
      </c>
      <c r="M285" s="16">
        <v>2.2000000000000002</v>
      </c>
      <c r="N285" s="16" t="s">
        <v>5924</v>
      </c>
      <c r="O285" s="16" t="s">
        <v>5921</v>
      </c>
    </row>
    <row r="286" spans="1:15" ht="15" customHeight="1" x14ac:dyDescent="0.25">
      <c r="A286" s="16" t="s">
        <v>675</v>
      </c>
      <c r="B286" s="16" t="s">
        <v>902</v>
      </c>
      <c r="C286" s="16">
        <v>1.6</v>
      </c>
      <c r="D286" s="16" t="s">
        <v>5927</v>
      </c>
      <c r="E286" s="16" t="s">
        <v>1318</v>
      </c>
      <c r="F286" s="16" t="s">
        <v>193</v>
      </c>
      <c r="G286" s="16">
        <v>1.6</v>
      </c>
      <c r="H286" s="16" t="s">
        <v>5927</v>
      </c>
      <c r="I286" s="16" t="s">
        <v>902</v>
      </c>
      <c r="J286" s="16">
        <v>1.7</v>
      </c>
      <c r="K286" s="16" t="s">
        <v>5928</v>
      </c>
      <c r="L286" s="16" t="s">
        <v>280</v>
      </c>
      <c r="M286" s="16">
        <v>3.7</v>
      </c>
      <c r="N286" s="16" t="s">
        <v>5929</v>
      </c>
      <c r="O286" s="16" t="s">
        <v>5926</v>
      </c>
    </row>
    <row r="287" spans="1:15" ht="15" customHeight="1" x14ac:dyDescent="0.25">
      <c r="A287" s="16" t="s">
        <v>5930</v>
      </c>
      <c r="B287" s="16" t="s">
        <v>902</v>
      </c>
      <c r="C287" s="16">
        <v>0.4</v>
      </c>
      <c r="D287" s="16" t="s">
        <v>5933</v>
      </c>
      <c r="E287" s="16" t="s">
        <v>1318</v>
      </c>
      <c r="F287" s="16" t="s">
        <v>193</v>
      </c>
      <c r="G287" s="16">
        <v>0.4</v>
      </c>
      <c r="H287" s="16" t="s">
        <v>5933</v>
      </c>
      <c r="I287" s="16" t="s">
        <v>902</v>
      </c>
      <c r="J287" s="16">
        <v>1.1000000000000001</v>
      </c>
      <c r="K287" s="16" t="s">
        <v>5934</v>
      </c>
      <c r="L287" s="16" t="s">
        <v>280</v>
      </c>
      <c r="M287" s="16">
        <v>2.8</v>
      </c>
      <c r="N287" s="16" t="s">
        <v>5935</v>
      </c>
      <c r="O287" s="16" t="s">
        <v>5932</v>
      </c>
    </row>
    <row r="288" spans="1:15" ht="15" customHeight="1" x14ac:dyDescent="0.25">
      <c r="A288" s="16" t="s">
        <v>349</v>
      </c>
      <c r="B288" s="16" t="s">
        <v>902</v>
      </c>
      <c r="C288" s="16">
        <v>45.2</v>
      </c>
      <c r="D288" s="16" t="s">
        <v>5937</v>
      </c>
      <c r="E288" s="16" t="s">
        <v>1294</v>
      </c>
      <c r="F288" s="16" t="s">
        <v>237</v>
      </c>
      <c r="G288" s="16">
        <v>22.7</v>
      </c>
      <c r="H288" s="16" t="s">
        <v>5938</v>
      </c>
      <c r="I288" s="16" t="s">
        <v>228</v>
      </c>
      <c r="J288" s="16">
        <v>32.299999999999997</v>
      </c>
      <c r="K288" s="16" t="s">
        <v>5939</v>
      </c>
      <c r="L288" s="16" t="s">
        <v>154</v>
      </c>
      <c r="M288" s="16">
        <v>36.6</v>
      </c>
      <c r="N288" s="16" t="s">
        <v>5940</v>
      </c>
      <c r="O288" s="16" t="s">
        <v>5936</v>
      </c>
    </row>
    <row r="289" spans="1:15" ht="15" customHeight="1" x14ac:dyDescent="0.25">
      <c r="A289" s="16" t="s">
        <v>5941</v>
      </c>
      <c r="B289" s="16" t="s">
        <v>902</v>
      </c>
      <c r="C289" s="16">
        <v>3.4</v>
      </c>
      <c r="D289" s="16" t="s">
        <v>5944</v>
      </c>
      <c r="E289" s="16" t="s">
        <v>1294</v>
      </c>
      <c r="F289" s="16" t="s">
        <v>277</v>
      </c>
      <c r="G289" s="16">
        <v>0.4</v>
      </c>
      <c r="H289" s="16" t="s">
        <v>5945</v>
      </c>
      <c r="I289" s="16" t="s">
        <v>284</v>
      </c>
      <c r="J289" s="16">
        <v>0.7</v>
      </c>
      <c r="K289" s="16" t="s">
        <v>5946</v>
      </c>
      <c r="L289" s="16" t="s">
        <v>280</v>
      </c>
      <c r="M289" s="16">
        <v>1.1000000000000001</v>
      </c>
      <c r="N289" s="16" t="s">
        <v>5947</v>
      </c>
      <c r="O289" s="16" t="s">
        <v>5943</v>
      </c>
    </row>
    <row r="290" spans="1:15" ht="15" customHeight="1" x14ac:dyDescent="0.25">
      <c r="A290" s="16" t="s">
        <v>677</v>
      </c>
      <c r="B290" s="16" t="s">
        <v>902</v>
      </c>
      <c r="C290" s="16">
        <v>1.2</v>
      </c>
      <c r="D290" s="16" t="s">
        <v>5950</v>
      </c>
      <c r="E290" s="16" t="s">
        <v>1294</v>
      </c>
      <c r="F290" s="16" t="s">
        <v>902</v>
      </c>
      <c r="G290" s="16">
        <v>0.4</v>
      </c>
      <c r="H290" s="16" t="s">
        <v>5951</v>
      </c>
      <c r="I290" s="16" t="s">
        <v>193</v>
      </c>
      <c r="J290" s="16">
        <v>1.2</v>
      </c>
      <c r="K290" s="16" t="s">
        <v>5950</v>
      </c>
      <c r="L290" s="16" t="s">
        <v>280</v>
      </c>
      <c r="M290" s="16">
        <v>1.8</v>
      </c>
      <c r="N290" s="16" t="s">
        <v>5952</v>
      </c>
      <c r="O290" s="16" t="s">
        <v>5949</v>
      </c>
    </row>
    <row r="291" spans="1:15" ht="15" customHeight="1" x14ac:dyDescent="0.25">
      <c r="A291" s="16" t="s">
        <v>678</v>
      </c>
      <c r="B291" s="16" t="s">
        <v>902</v>
      </c>
      <c r="C291" s="16">
        <v>7.5</v>
      </c>
      <c r="D291" s="16" t="s">
        <v>5955</v>
      </c>
      <c r="E291" s="16" t="s">
        <v>1294</v>
      </c>
      <c r="F291" s="16" t="s">
        <v>258</v>
      </c>
      <c r="G291" s="16">
        <v>0.9</v>
      </c>
      <c r="H291" s="16" t="s">
        <v>5956</v>
      </c>
      <c r="I291" s="16" t="s">
        <v>263</v>
      </c>
      <c r="J291" s="16">
        <v>1</v>
      </c>
      <c r="K291" s="16" t="s">
        <v>5957</v>
      </c>
      <c r="L291" s="16" t="s">
        <v>202</v>
      </c>
      <c r="M291" s="16">
        <v>3.5</v>
      </c>
      <c r="N291" s="16" t="s">
        <v>5958</v>
      </c>
      <c r="O291" s="16" t="s">
        <v>5954</v>
      </c>
    </row>
    <row r="292" spans="1:15" ht="15" customHeight="1" x14ac:dyDescent="0.25">
      <c r="A292" s="16" t="s">
        <v>679</v>
      </c>
      <c r="B292" s="16" t="s">
        <v>902</v>
      </c>
      <c r="C292" s="16">
        <v>4.4000000000000004</v>
      </c>
      <c r="D292" s="16" t="s">
        <v>5961</v>
      </c>
      <c r="E292" s="16" t="s">
        <v>1294</v>
      </c>
      <c r="F292" s="16" t="s">
        <v>255</v>
      </c>
      <c r="G292" s="16">
        <v>0.6</v>
      </c>
      <c r="H292" s="16" t="s">
        <v>5962</v>
      </c>
      <c r="I292" s="16" t="s">
        <v>284</v>
      </c>
      <c r="J292" s="16">
        <v>1.6</v>
      </c>
      <c r="K292" s="16" t="s">
        <v>5963</v>
      </c>
      <c r="L292" s="16" t="s">
        <v>277</v>
      </c>
      <c r="M292" s="16">
        <v>1.7</v>
      </c>
      <c r="N292" s="16" t="s">
        <v>5964</v>
      </c>
      <c r="O292" s="16" t="s">
        <v>5960</v>
      </c>
    </row>
    <row r="293" spans="1:15" ht="15" customHeight="1" x14ac:dyDescent="0.25">
      <c r="A293" s="16" t="s">
        <v>680</v>
      </c>
      <c r="B293" s="16" t="s">
        <v>166</v>
      </c>
      <c r="C293" s="16">
        <v>11.9</v>
      </c>
      <c r="D293" s="16" t="s">
        <v>5968</v>
      </c>
      <c r="E293" s="16" t="s">
        <v>1294</v>
      </c>
      <c r="F293" s="16" t="s">
        <v>199</v>
      </c>
      <c r="G293" s="16">
        <v>1</v>
      </c>
      <c r="H293" s="16" t="s">
        <v>5969</v>
      </c>
      <c r="I293" s="16" t="s">
        <v>266</v>
      </c>
      <c r="J293" s="16">
        <v>2.2000000000000002</v>
      </c>
      <c r="K293" s="16" t="s">
        <v>5970</v>
      </c>
      <c r="L293" s="16" t="s">
        <v>157</v>
      </c>
      <c r="M293" s="16">
        <v>2.2000000000000002</v>
      </c>
      <c r="N293" s="16" t="s">
        <v>5971</v>
      </c>
      <c r="O293" s="16" t="s">
        <v>5967</v>
      </c>
    </row>
    <row r="294" spans="1:15" ht="15" customHeight="1" x14ac:dyDescent="0.25">
      <c r="A294" s="16" t="s">
        <v>681</v>
      </c>
      <c r="B294" s="16" t="s">
        <v>166</v>
      </c>
      <c r="C294" s="16">
        <v>15.6</v>
      </c>
      <c r="D294" s="16" t="s">
        <v>5974</v>
      </c>
      <c r="E294" s="16" t="s">
        <v>1294</v>
      </c>
      <c r="F294" s="16" t="s">
        <v>266</v>
      </c>
      <c r="G294" s="16">
        <v>2.8</v>
      </c>
      <c r="H294" s="16" t="s">
        <v>5975</v>
      </c>
      <c r="I294" s="16" t="s">
        <v>261</v>
      </c>
      <c r="J294" s="16">
        <v>3.4</v>
      </c>
      <c r="K294" s="16" t="s">
        <v>5976</v>
      </c>
      <c r="L294" s="16" t="s">
        <v>214</v>
      </c>
      <c r="M294" s="16">
        <v>3.4</v>
      </c>
      <c r="N294" s="16" t="s">
        <v>5977</v>
      </c>
      <c r="O294" s="16" t="s">
        <v>5973</v>
      </c>
    </row>
    <row r="295" spans="1:15" ht="15" customHeight="1" x14ac:dyDescent="0.25">
      <c r="A295" s="16" t="s">
        <v>555</v>
      </c>
      <c r="B295" s="16" t="s">
        <v>166</v>
      </c>
      <c r="C295" s="16">
        <v>10</v>
      </c>
      <c r="D295" s="16" t="s">
        <v>5980</v>
      </c>
      <c r="E295" s="16" t="s">
        <v>1294</v>
      </c>
      <c r="F295" s="16" t="s">
        <v>211</v>
      </c>
      <c r="G295" s="16">
        <v>1.4</v>
      </c>
      <c r="H295" s="16" t="s">
        <v>5981</v>
      </c>
      <c r="I295" s="16" t="s">
        <v>166</v>
      </c>
      <c r="J295" s="16">
        <v>2</v>
      </c>
      <c r="K295" s="16" t="s">
        <v>5982</v>
      </c>
      <c r="L295" s="16" t="s">
        <v>157</v>
      </c>
      <c r="M295" s="16">
        <v>2.2000000000000002</v>
      </c>
      <c r="N295" s="16" t="s">
        <v>5983</v>
      </c>
      <c r="O295" s="16" t="s">
        <v>5979</v>
      </c>
    </row>
    <row r="296" spans="1:15" ht="15" customHeight="1" x14ac:dyDescent="0.25">
      <c r="A296" s="16" t="s">
        <v>682</v>
      </c>
      <c r="B296" s="16" t="s">
        <v>166</v>
      </c>
      <c r="C296" s="16">
        <v>5.9</v>
      </c>
      <c r="D296" s="16" t="s">
        <v>5985</v>
      </c>
      <c r="E296" s="16" t="s">
        <v>1294</v>
      </c>
      <c r="F296" s="16" t="s">
        <v>129</v>
      </c>
      <c r="G296" s="16">
        <v>0.5</v>
      </c>
      <c r="H296" s="16" t="s">
        <v>5986</v>
      </c>
      <c r="I296" s="16" t="s">
        <v>208</v>
      </c>
      <c r="J296" s="16">
        <v>0.7</v>
      </c>
      <c r="K296" s="16" t="s">
        <v>5987</v>
      </c>
      <c r="L296" s="16" t="s">
        <v>196</v>
      </c>
      <c r="M296" s="16">
        <v>0.9</v>
      </c>
      <c r="N296" s="16" t="s">
        <v>5988</v>
      </c>
      <c r="O296" s="16" t="s">
        <v>4397</v>
      </c>
    </row>
    <row r="297" spans="1:15" ht="15" customHeight="1" x14ac:dyDescent="0.25">
      <c r="A297" s="16" t="s">
        <v>684</v>
      </c>
      <c r="B297" s="16" t="s">
        <v>166</v>
      </c>
      <c r="C297" s="16">
        <v>13</v>
      </c>
      <c r="D297" s="16" t="s">
        <v>5991</v>
      </c>
      <c r="E297" s="16" t="s">
        <v>1294</v>
      </c>
      <c r="F297" s="16" t="s">
        <v>166</v>
      </c>
      <c r="G297" s="16">
        <v>1.7</v>
      </c>
      <c r="H297" s="16" t="s">
        <v>5992</v>
      </c>
      <c r="I297" s="16" t="s">
        <v>214</v>
      </c>
      <c r="J297" s="16">
        <v>2.2000000000000002</v>
      </c>
      <c r="K297" s="16" t="s">
        <v>5993</v>
      </c>
      <c r="L297" s="16" t="s">
        <v>211</v>
      </c>
      <c r="M297" s="16">
        <v>2.2000000000000002</v>
      </c>
      <c r="N297" s="16" t="s">
        <v>5994</v>
      </c>
      <c r="O297" s="16" t="s">
        <v>5990</v>
      </c>
    </row>
    <row r="298" spans="1:15" ht="15" customHeight="1" x14ac:dyDescent="0.25">
      <c r="A298" s="16" t="s">
        <v>686</v>
      </c>
      <c r="B298" s="16" t="s">
        <v>166</v>
      </c>
      <c r="C298" s="16">
        <v>6.3</v>
      </c>
      <c r="D298" s="16" t="s">
        <v>5996</v>
      </c>
      <c r="E298" s="16" t="s">
        <v>1294</v>
      </c>
      <c r="F298" s="16" t="s">
        <v>129</v>
      </c>
      <c r="G298" s="16">
        <v>1.4</v>
      </c>
      <c r="H298" s="16" t="s">
        <v>5997</v>
      </c>
      <c r="I298" s="16" t="s">
        <v>196</v>
      </c>
      <c r="J298" s="16">
        <v>1.5</v>
      </c>
      <c r="K298" s="16" t="s">
        <v>5998</v>
      </c>
      <c r="L298" s="16" t="s">
        <v>234</v>
      </c>
      <c r="M298" s="16">
        <v>1.6</v>
      </c>
      <c r="N298" s="16" t="s">
        <v>5999</v>
      </c>
      <c r="O298" s="16" t="s">
        <v>4397</v>
      </c>
    </row>
    <row r="299" spans="1:15" ht="15" customHeight="1" x14ac:dyDescent="0.25">
      <c r="A299" s="16" t="s">
        <v>687</v>
      </c>
      <c r="B299" s="16" t="s">
        <v>166</v>
      </c>
      <c r="C299" s="16">
        <v>10.8</v>
      </c>
      <c r="D299" s="16" t="s">
        <v>6002</v>
      </c>
      <c r="E299" s="16" t="s">
        <v>1294</v>
      </c>
      <c r="F299" s="16" t="s">
        <v>266</v>
      </c>
      <c r="G299" s="16">
        <v>2.2999999999999998</v>
      </c>
      <c r="H299" s="16" t="s">
        <v>6003</v>
      </c>
      <c r="I299" s="16" t="s">
        <v>214</v>
      </c>
      <c r="J299" s="16">
        <v>2.4</v>
      </c>
      <c r="K299" s="16" t="s">
        <v>6004</v>
      </c>
      <c r="L299" s="16" t="s">
        <v>157</v>
      </c>
      <c r="M299" s="16">
        <v>2.8</v>
      </c>
      <c r="N299" s="16" t="s">
        <v>6005</v>
      </c>
      <c r="O299" s="16" t="s">
        <v>6001</v>
      </c>
    </row>
    <row r="300" spans="1:15" ht="15" customHeight="1" x14ac:dyDescent="0.25">
      <c r="A300" s="16" t="s">
        <v>689</v>
      </c>
      <c r="B300" s="16" t="s">
        <v>280</v>
      </c>
      <c r="C300" s="16">
        <v>5.6</v>
      </c>
      <c r="D300" s="16" t="s">
        <v>6009</v>
      </c>
      <c r="E300" s="16" t="s">
        <v>1294</v>
      </c>
      <c r="F300" s="16" t="s">
        <v>277</v>
      </c>
      <c r="G300" s="16">
        <v>2.7</v>
      </c>
      <c r="H300" s="16" t="s">
        <v>6010</v>
      </c>
      <c r="I300" s="16" t="s">
        <v>280</v>
      </c>
      <c r="J300" s="16">
        <v>2.8</v>
      </c>
      <c r="K300" s="16" t="s">
        <v>6011</v>
      </c>
      <c r="L300" s="16" t="s">
        <v>202</v>
      </c>
      <c r="M300" s="16">
        <v>2.8</v>
      </c>
      <c r="N300" s="16" t="s">
        <v>6012</v>
      </c>
      <c r="O300" s="16" t="s">
        <v>6008</v>
      </c>
    </row>
    <row r="301" spans="1:15" ht="15" customHeight="1" x14ac:dyDescent="0.25">
      <c r="A301" s="16" t="s">
        <v>690</v>
      </c>
      <c r="B301" s="16" t="s">
        <v>280</v>
      </c>
      <c r="C301" s="16">
        <v>92.1</v>
      </c>
      <c r="D301" s="16" t="s">
        <v>6013</v>
      </c>
      <c r="E301" s="16" t="s">
        <v>1294</v>
      </c>
      <c r="F301" s="16" t="s">
        <v>142</v>
      </c>
      <c r="G301" s="16">
        <v>22.8</v>
      </c>
      <c r="H301" s="16" t="s">
        <v>6014</v>
      </c>
      <c r="I301" s="16" t="s">
        <v>145</v>
      </c>
      <c r="J301" s="16">
        <v>23.6</v>
      </c>
      <c r="K301" s="16" t="s">
        <v>6015</v>
      </c>
      <c r="L301" s="16" t="s">
        <v>139</v>
      </c>
      <c r="M301" s="16">
        <v>23.8</v>
      </c>
      <c r="N301" s="16" t="s">
        <v>6016</v>
      </c>
      <c r="O301" s="16" t="s">
        <v>4397</v>
      </c>
    </row>
    <row r="302" spans="1:15" ht="15" customHeight="1" x14ac:dyDescent="0.25">
      <c r="A302" s="16" t="s">
        <v>6017</v>
      </c>
      <c r="B302" s="16" t="s">
        <v>280</v>
      </c>
      <c r="C302" s="16">
        <v>94.2</v>
      </c>
      <c r="D302" s="16" t="s">
        <v>6018</v>
      </c>
      <c r="E302" s="16" t="s">
        <v>1294</v>
      </c>
      <c r="F302" s="16" t="s">
        <v>142</v>
      </c>
      <c r="G302" s="16">
        <v>23.2</v>
      </c>
      <c r="H302" s="16" t="s">
        <v>6019</v>
      </c>
      <c r="I302" s="16" t="s">
        <v>139</v>
      </c>
      <c r="J302" s="16">
        <v>24.1</v>
      </c>
      <c r="K302" s="16" t="s">
        <v>6020</v>
      </c>
      <c r="L302" s="16" t="s">
        <v>145</v>
      </c>
      <c r="M302" s="16">
        <v>24.2</v>
      </c>
      <c r="N302" s="16" t="s">
        <v>6021</v>
      </c>
      <c r="O302" s="16" t="s">
        <v>4397</v>
      </c>
    </row>
    <row r="303" spans="1:15" ht="15" customHeight="1" x14ac:dyDescent="0.25">
      <c r="A303" s="16" t="s">
        <v>693</v>
      </c>
      <c r="B303" s="16" t="s">
        <v>280</v>
      </c>
      <c r="C303" s="16">
        <v>92</v>
      </c>
      <c r="D303" s="16" t="s">
        <v>6022</v>
      </c>
      <c r="E303" s="16" t="s">
        <v>1294</v>
      </c>
      <c r="F303" s="16" t="s">
        <v>142</v>
      </c>
      <c r="G303" s="16">
        <v>22.9</v>
      </c>
      <c r="H303" s="16" t="s">
        <v>6023</v>
      </c>
      <c r="I303" s="16" t="s">
        <v>145</v>
      </c>
      <c r="J303" s="16">
        <v>23.6</v>
      </c>
      <c r="K303" s="16" t="s">
        <v>6024</v>
      </c>
      <c r="L303" s="16" t="s">
        <v>139</v>
      </c>
      <c r="M303" s="16">
        <v>23.9</v>
      </c>
      <c r="N303" s="16" t="s">
        <v>6025</v>
      </c>
      <c r="O303" s="16" t="s">
        <v>4397</v>
      </c>
    </row>
    <row r="304" spans="1:15" ht="15" customHeight="1" x14ac:dyDescent="0.25">
      <c r="A304" s="16" t="s">
        <v>694</v>
      </c>
      <c r="B304" s="16" t="s">
        <v>280</v>
      </c>
      <c r="C304" s="16">
        <v>9.1</v>
      </c>
      <c r="D304" s="16" t="s">
        <v>6028</v>
      </c>
      <c r="E304" s="16" t="s">
        <v>1294</v>
      </c>
      <c r="F304" s="16" t="s">
        <v>902</v>
      </c>
      <c r="G304" s="16">
        <v>0.7</v>
      </c>
      <c r="H304" s="16" t="s">
        <v>6029</v>
      </c>
      <c r="I304" s="16" t="s">
        <v>193</v>
      </c>
      <c r="J304" s="16">
        <v>0.8</v>
      </c>
      <c r="K304" s="16" t="s">
        <v>6030</v>
      </c>
      <c r="L304" s="16" t="s">
        <v>280</v>
      </c>
      <c r="M304" s="16">
        <v>2.7</v>
      </c>
      <c r="N304" s="16" t="s">
        <v>6031</v>
      </c>
      <c r="O304" s="16" t="s">
        <v>6027</v>
      </c>
    </row>
    <row r="305" spans="1:15" ht="15" customHeight="1" x14ac:dyDescent="0.25">
      <c r="A305" s="16" t="s">
        <v>695</v>
      </c>
      <c r="B305" s="16" t="s">
        <v>280</v>
      </c>
      <c r="C305" s="16">
        <v>12.3</v>
      </c>
      <c r="D305" s="16" t="s">
        <v>6034</v>
      </c>
      <c r="E305" s="16" t="s">
        <v>1294</v>
      </c>
      <c r="F305" s="16" t="s">
        <v>169</v>
      </c>
      <c r="G305" s="16">
        <v>1.3</v>
      </c>
      <c r="H305" s="16" t="s">
        <v>6035</v>
      </c>
      <c r="I305" s="16" t="s">
        <v>129</v>
      </c>
      <c r="J305" s="16">
        <v>2.9</v>
      </c>
      <c r="K305" s="16" t="s">
        <v>6036</v>
      </c>
      <c r="L305" s="16" t="s">
        <v>234</v>
      </c>
      <c r="M305" s="16">
        <v>3.3</v>
      </c>
      <c r="N305" s="16" t="s">
        <v>6037</v>
      </c>
      <c r="O305" s="16" t="s">
        <v>6033</v>
      </c>
    </row>
    <row r="306" spans="1:15" ht="15" customHeight="1" x14ac:dyDescent="0.25">
      <c r="A306" s="16" t="s">
        <v>696</v>
      </c>
      <c r="B306" s="16" t="s">
        <v>280</v>
      </c>
      <c r="C306" s="16">
        <v>7.6</v>
      </c>
      <c r="D306" s="16" t="s">
        <v>6040</v>
      </c>
      <c r="E306" s="16" t="s">
        <v>1294</v>
      </c>
      <c r="F306" s="16" t="s">
        <v>274</v>
      </c>
      <c r="G306" s="16">
        <v>0.8</v>
      </c>
      <c r="H306" s="16" t="s">
        <v>6041</v>
      </c>
      <c r="I306" s="16" t="s">
        <v>255</v>
      </c>
      <c r="J306" s="16">
        <v>0.9</v>
      </c>
      <c r="K306" s="16" t="s">
        <v>6042</v>
      </c>
      <c r="L306" s="16" t="s">
        <v>160</v>
      </c>
      <c r="M306" s="16">
        <v>1.2</v>
      </c>
      <c r="N306" s="16" t="s">
        <v>6043</v>
      </c>
      <c r="O306" s="16" t="s">
        <v>6039</v>
      </c>
    </row>
    <row r="307" spans="1:15" ht="15" customHeight="1" x14ac:dyDescent="0.25">
      <c r="A307" s="16" t="s">
        <v>697</v>
      </c>
      <c r="B307" s="16" t="s">
        <v>280</v>
      </c>
      <c r="C307" s="16">
        <v>94.1</v>
      </c>
      <c r="D307" s="16" t="s">
        <v>6044</v>
      </c>
      <c r="E307" s="16" t="s">
        <v>1294</v>
      </c>
      <c r="F307" s="16" t="s">
        <v>142</v>
      </c>
      <c r="G307" s="16">
        <v>23.6</v>
      </c>
      <c r="H307" s="16" t="s">
        <v>6045</v>
      </c>
      <c r="I307" s="16" t="s">
        <v>145</v>
      </c>
      <c r="J307" s="16">
        <v>24.5</v>
      </c>
      <c r="K307" s="16" t="s">
        <v>6046</v>
      </c>
      <c r="L307" s="16" t="s">
        <v>139</v>
      </c>
      <c r="M307" s="16">
        <v>24.5</v>
      </c>
      <c r="N307" s="16" t="s">
        <v>6047</v>
      </c>
      <c r="O307" s="16" t="s">
        <v>4397</v>
      </c>
    </row>
    <row r="308" spans="1:15" ht="15" customHeight="1" x14ac:dyDescent="0.25">
      <c r="A308" s="16" t="s">
        <v>698</v>
      </c>
      <c r="B308" s="16" t="s">
        <v>280</v>
      </c>
      <c r="C308" s="16">
        <v>8.1</v>
      </c>
      <c r="D308" s="16" t="s">
        <v>6050</v>
      </c>
      <c r="E308" s="16" t="s">
        <v>1294</v>
      </c>
      <c r="F308" s="16" t="s">
        <v>280</v>
      </c>
      <c r="G308" s="16">
        <v>1.2</v>
      </c>
      <c r="H308" s="16" t="s">
        <v>6051</v>
      </c>
      <c r="I308" s="16" t="s">
        <v>284</v>
      </c>
      <c r="J308" s="16">
        <v>1.3</v>
      </c>
      <c r="K308" s="16" t="s">
        <v>6052</v>
      </c>
      <c r="L308" s="16" t="s">
        <v>902</v>
      </c>
      <c r="M308" s="16">
        <v>1.4</v>
      </c>
      <c r="N308" s="16" t="s">
        <v>6053</v>
      </c>
      <c r="O308" s="16" t="s">
        <v>6049</v>
      </c>
    </row>
    <row r="309" spans="1:15" ht="15" customHeight="1" x14ac:dyDescent="0.25">
      <c r="A309" s="16" t="s">
        <v>699</v>
      </c>
      <c r="B309" s="16" t="s">
        <v>268</v>
      </c>
      <c r="C309" s="16">
        <v>11.5</v>
      </c>
      <c r="D309" s="16" t="s">
        <v>6057</v>
      </c>
      <c r="E309" s="16" t="s">
        <v>1294</v>
      </c>
      <c r="F309" s="16" t="s">
        <v>217</v>
      </c>
      <c r="G309" s="16">
        <v>1.2</v>
      </c>
      <c r="H309" s="16" t="s">
        <v>6058</v>
      </c>
      <c r="I309" s="16" t="s">
        <v>231</v>
      </c>
      <c r="J309" s="16">
        <v>1.5</v>
      </c>
      <c r="K309" s="16" t="s">
        <v>6059</v>
      </c>
      <c r="L309" s="16" t="s">
        <v>199</v>
      </c>
      <c r="M309" s="16">
        <v>4</v>
      </c>
      <c r="N309" s="16" t="s">
        <v>6060</v>
      </c>
      <c r="O309" s="16" t="s">
        <v>6056</v>
      </c>
    </row>
    <row r="310" spans="1:15" ht="15" customHeight="1" x14ac:dyDescent="0.25">
      <c r="A310" s="16" t="s">
        <v>700</v>
      </c>
      <c r="B310" s="16" t="s">
        <v>268</v>
      </c>
      <c r="C310" s="16">
        <v>16.399999999999999</v>
      </c>
      <c r="D310" s="16" t="s">
        <v>6063</v>
      </c>
      <c r="E310" s="16" t="s">
        <v>1294</v>
      </c>
      <c r="F310" s="16" t="s">
        <v>268</v>
      </c>
      <c r="G310" s="16">
        <v>0.7</v>
      </c>
      <c r="H310" s="16" t="s">
        <v>6064</v>
      </c>
      <c r="I310" s="16" t="s">
        <v>261</v>
      </c>
      <c r="J310" s="16">
        <v>2.1</v>
      </c>
      <c r="K310" s="16" t="s">
        <v>6065</v>
      </c>
      <c r="L310" s="16" t="s">
        <v>205</v>
      </c>
      <c r="M310" s="16">
        <v>2.5</v>
      </c>
      <c r="N310" s="16" t="s">
        <v>6066</v>
      </c>
      <c r="O310" s="16" t="s">
        <v>6062</v>
      </c>
    </row>
    <row r="311" spans="1:15" ht="15" customHeight="1" x14ac:dyDescent="0.25">
      <c r="A311" s="16" t="s">
        <v>701</v>
      </c>
      <c r="B311" s="16" t="s">
        <v>268</v>
      </c>
      <c r="C311" s="16">
        <v>16.100000000000001</v>
      </c>
      <c r="D311" s="16" t="s">
        <v>6069</v>
      </c>
      <c r="E311" s="16" t="s">
        <v>1294</v>
      </c>
      <c r="F311" s="16" t="s">
        <v>261</v>
      </c>
      <c r="G311" s="16">
        <v>1.5</v>
      </c>
      <c r="H311" s="16" t="s">
        <v>6070</v>
      </c>
      <c r="I311" s="16" t="s">
        <v>268</v>
      </c>
      <c r="J311" s="16">
        <v>1.8</v>
      </c>
      <c r="K311" s="16" t="s">
        <v>6071</v>
      </c>
      <c r="L311" s="16" t="s">
        <v>205</v>
      </c>
      <c r="M311" s="16">
        <v>3.2</v>
      </c>
      <c r="N311" s="16" t="s">
        <v>6072</v>
      </c>
      <c r="O311" s="16" t="s">
        <v>6068</v>
      </c>
    </row>
    <row r="312" spans="1:15" ht="15" customHeight="1" x14ac:dyDescent="0.25">
      <c r="A312" s="16" t="s">
        <v>702</v>
      </c>
      <c r="B312" s="16" t="s">
        <v>268</v>
      </c>
      <c r="C312" s="16">
        <v>21.8</v>
      </c>
      <c r="D312" s="16" t="s">
        <v>6075</v>
      </c>
      <c r="E312" s="16" t="s">
        <v>1294</v>
      </c>
      <c r="F312" s="16" t="s">
        <v>205</v>
      </c>
      <c r="G312" s="16">
        <v>8.3000000000000007</v>
      </c>
      <c r="H312" s="16" t="s">
        <v>6076</v>
      </c>
      <c r="I312" s="16" t="s">
        <v>268</v>
      </c>
      <c r="J312" s="16">
        <v>8.9</v>
      </c>
      <c r="K312" s="16" t="s">
        <v>6077</v>
      </c>
      <c r="L312" s="16" t="s">
        <v>261</v>
      </c>
      <c r="M312" s="16">
        <v>10.4</v>
      </c>
      <c r="N312" s="16" t="s">
        <v>6078</v>
      </c>
      <c r="O312" s="16" t="s">
        <v>6074</v>
      </c>
    </row>
    <row r="313" spans="1:15" ht="15" customHeight="1" x14ac:dyDescent="0.25">
      <c r="A313" s="16" t="s">
        <v>703</v>
      </c>
      <c r="B313" s="16" t="s">
        <v>268</v>
      </c>
      <c r="C313" s="16">
        <v>15.9</v>
      </c>
      <c r="D313" s="16" t="s">
        <v>6081</v>
      </c>
      <c r="E313" s="16" t="s">
        <v>1294</v>
      </c>
      <c r="F313" s="16" t="s">
        <v>268</v>
      </c>
      <c r="G313" s="16">
        <v>0.3</v>
      </c>
      <c r="H313" s="16" t="s">
        <v>6082</v>
      </c>
      <c r="I313" s="16" t="s">
        <v>261</v>
      </c>
      <c r="J313" s="16">
        <v>1.5</v>
      </c>
      <c r="K313" s="16" t="s">
        <v>6083</v>
      </c>
      <c r="L313" s="16" t="s">
        <v>205</v>
      </c>
      <c r="M313" s="16">
        <v>3</v>
      </c>
      <c r="N313" s="16" t="s">
        <v>6084</v>
      </c>
      <c r="O313" s="16" t="s">
        <v>6080</v>
      </c>
    </row>
    <row r="314" spans="1:15" ht="15" customHeight="1" x14ac:dyDescent="0.25">
      <c r="A314" s="16" t="s">
        <v>704</v>
      </c>
      <c r="B314" s="16" t="s">
        <v>268</v>
      </c>
      <c r="C314" s="16">
        <v>11.9</v>
      </c>
      <c r="D314" s="16" t="s">
        <v>6087</v>
      </c>
      <c r="E314" s="16" t="s">
        <v>1294</v>
      </c>
      <c r="F314" s="16" t="s">
        <v>214</v>
      </c>
      <c r="G314" s="16">
        <v>0.2</v>
      </c>
      <c r="H314" s="16" t="s">
        <v>6088</v>
      </c>
      <c r="I314" s="16" t="s">
        <v>157</v>
      </c>
      <c r="J314" s="16">
        <v>0.5</v>
      </c>
      <c r="K314" s="16" t="s">
        <v>6089</v>
      </c>
      <c r="L314" s="16" t="s">
        <v>166</v>
      </c>
      <c r="M314" s="16">
        <v>0.9</v>
      </c>
      <c r="N314" s="16" t="s">
        <v>6090</v>
      </c>
      <c r="O314" s="16" t="s">
        <v>6086</v>
      </c>
    </row>
    <row r="315" spans="1:15" ht="15" customHeight="1" x14ac:dyDescent="0.25">
      <c r="A315" s="16" t="s">
        <v>707</v>
      </c>
      <c r="B315" s="16" t="s">
        <v>268</v>
      </c>
      <c r="C315" s="16">
        <v>17.100000000000001</v>
      </c>
      <c r="D315" s="16" t="s">
        <v>6093</v>
      </c>
      <c r="E315" s="16" t="s">
        <v>1294</v>
      </c>
      <c r="F315" s="16" t="s">
        <v>268</v>
      </c>
      <c r="G315" s="16">
        <v>1.3</v>
      </c>
      <c r="H315" s="16" t="s">
        <v>6094</v>
      </c>
      <c r="I315" s="16" t="s">
        <v>205</v>
      </c>
      <c r="J315" s="16">
        <v>1.9</v>
      </c>
      <c r="K315" s="16" t="s">
        <v>6095</v>
      </c>
      <c r="L315" s="16" t="s">
        <v>261</v>
      </c>
      <c r="M315" s="16">
        <v>2.7</v>
      </c>
      <c r="N315" s="16" t="s">
        <v>6096</v>
      </c>
      <c r="O315" s="16" t="s">
        <v>6092</v>
      </c>
    </row>
    <row r="316" spans="1:15" ht="15" customHeight="1" x14ac:dyDescent="0.25">
      <c r="A316" s="16" t="s">
        <v>708</v>
      </c>
      <c r="B316" s="16" t="s">
        <v>268</v>
      </c>
      <c r="C316" s="16">
        <v>10</v>
      </c>
      <c r="D316" s="16" t="s">
        <v>6099</v>
      </c>
      <c r="E316" s="16" t="s">
        <v>1294</v>
      </c>
      <c r="F316" s="16" t="s">
        <v>217</v>
      </c>
      <c r="G316" s="16">
        <v>0.6</v>
      </c>
      <c r="H316" s="16" t="s">
        <v>6100</v>
      </c>
      <c r="I316" s="16" t="s">
        <v>231</v>
      </c>
      <c r="J316" s="16">
        <v>1.7</v>
      </c>
      <c r="K316" s="16" t="s">
        <v>6101</v>
      </c>
      <c r="L316" s="16" t="s">
        <v>263</v>
      </c>
      <c r="M316" s="16">
        <v>3</v>
      </c>
      <c r="N316" s="16" t="s">
        <v>6102</v>
      </c>
      <c r="O316" s="16" t="s">
        <v>6098</v>
      </c>
    </row>
    <row r="317" spans="1:15" ht="15" customHeight="1" x14ac:dyDescent="0.25">
      <c r="A317" s="16" t="s">
        <v>710</v>
      </c>
      <c r="B317" s="16" t="s">
        <v>268</v>
      </c>
      <c r="C317" s="16">
        <v>19</v>
      </c>
      <c r="D317" s="16" t="s">
        <v>6105</v>
      </c>
      <c r="E317" s="16" t="s">
        <v>1294</v>
      </c>
      <c r="F317" s="16" t="s">
        <v>205</v>
      </c>
      <c r="G317" s="16">
        <v>0.4</v>
      </c>
      <c r="H317" s="16" t="s">
        <v>6106</v>
      </c>
      <c r="I317" s="16" t="s">
        <v>268</v>
      </c>
      <c r="J317" s="16">
        <v>3.4</v>
      </c>
      <c r="K317" s="16" t="s">
        <v>6107</v>
      </c>
      <c r="L317" s="16" t="s">
        <v>261</v>
      </c>
      <c r="M317" s="16">
        <v>4.4000000000000004</v>
      </c>
      <c r="N317" s="16" t="s">
        <v>6108</v>
      </c>
      <c r="O317" s="16" t="s">
        <v>6104</v>
      </c>
    </row>
    <row r="318" spans="1:15" ht="15" customHeight="1" x14ac:dyDescent="0.25">
      <c r="A318" s="16" t="s">
        <v>711</v>
      </c>
      <c r="B318" s="16" t="s">
        <v>268</v>
      </c>
      <c r="C318" s="16">
        <v>16.399999999999999</v>
      </c>
      <c r="D318" s="16" t="s">
        <v>6111</v>
      </c>
      <c r="E318" s="16" t="s">
        <v>1294</v>
      </c>
      <c r="F318" s="16" t="s">
        <v>268</v>
      </c>
      <c r="G318" s="16">
        <v>1</v>
      </c>
      <c r="H318" s="16" t="s">
        <v>6112</v>
      </c>
      <c r="I318" s="16" t="s">
        <v>261</v>
      </c>
      <c r="J318" s="16">
        <v>1.8</v>
      </c>
      <c r="K318" s="16" t="s">
        <v>6113</v>
      </c>
      <c r="L318" s="16" t="s">
        <v>205</v>
      </c>
      <c r="M318" s="16">
        <v>2.5</v>
      </c>
      <c r="N318" s="16" t="s">
        <v>6114</v>
      </c>
      <c r="O318" s="16" t="s">
        <v>6110</v>
      </c>
    </row>
    <row r="319" spans="1:15" ht="15" customHeight="1" x14ac:dyDescent="0.25">
      <c r="A319" s="16" t="s">
        <v>712</v>
      </c>
      <c r="B319" s="16" t="s">
        <v>268</v>
      </c>
      <c r="C319" s="16">
        <v>4.8</v>
      </c>
      <c r="D319" s="16" t="s">
        <v>6115</v>
      </c>
      <c r="E319" s="16" t="s">
        <v>1294</v>
      </c>
      <c r="F319" s="16" t="s">
        <v>199</v>
      </c>
      <c r="G319" s="16">
        <v>2.5</v>
      </c>
      <c r="H319" s="16" t="s">
        <v>6116</v>
      </c>
      <c r="I319" s="16" t="s">
        <v>217</v>
      </c>
      <c r="J319" s="16">
        <v>2.6</v>
      </c>
      <c r="K319" s="16" t="s">
        <v>6117</v>
      </c>
      <c r="L319" s="16" t="s">
        <v>266</v>
      </c>
      <c r="M319" s="16">
        <v>2.9</v>
      </c>
      <c r="N319" s="16" t="s">
        <v>6118</v>
      </c>
      <c r="O319" s="16" t="s">
        <v>4397</v>
      </c>
    </row>
    <row r="320" spans="1:15" ht="15" customHeight="1" x14ac:dyDescent="0.25">
      <c r="A320" s="16" t="s">
        <v>6119</v>
      </c>
      <c r="B320" s="16" t="s">
        <v>199</v>
      </c>
      <c r="C320" s="16">
        <v>2.4</v>
      </c>
      <c r="D320" s="16" t="s">
        <v>6123</v>
      </c>
      <c r="E320" s="16" t="s">
        <v>1294</v>
      </c>
      <c r="F320" s="16" t="s">
        <v>199</v>
      </c>
      <c r="G320" s="16">
        <v>0.1</v>
      </c>
      <c r="H320" s="16" t="s">
        <v>6124</v>
      </c>
      <c r="I320" s="16" t="s">
        <v>157</v>
      </c>
      <c r="J320" s="16">
        <v>1.6</v>
      </c>
      <c r="K320" s="16" t="s">
        <v>6125</v>
      </c>
      <c r="L320" s="16" t="s">
        <v>214</v>
      </c>
      <c r="M320" s="16">
        <v>2</v>
      </c>
      <c r="N320" s="16" t="s">
        <v>6126</v>
      </c>
      <c r="O320" s="16" t="s">
        <v>6122</v>
      </c>
    </row>
    <row r="321" spans="1:15" ht="15" customHeight="1" x14ac:dyDescent="0.25">
      <c r="A321" s="16" t="s">
        <v>717</v>
      </c>
      <c r="B321" s="16" t="s">
        <v>199</v>
      </c>
      <c r="C321" s="16">
        <v>2.7</v>
      </c>
      <c r="D321" s="16" t="s">
        <v>6129</v>
      </c>
      <c r="E321" s="16" t="s">
        <v>1294</v>
      </c>
      <c r="F321" s="16" t="s">
        <v>199</v>
      </c>
      <c r="G321" s="16">
        <v>1.3</v>
      </c>
      <c r="H321" s="16" t="s">
        <v>6130</v>
      </c>
      <c r="I321" s="16" t="s">
        <v>266</v>
      </c>
      <c r="J321" s="16">
        <v>1.7</v>
      </c>
      <c r="K321" s="16" t="s">
        <v>6131</v>
      </c>
      <c r="L321" s="16" t="s">
        <v>157</v>
      </c>
      <c r="M321" s="16">
        <v>1.9</v>
      </c>
      <c r="N321" s="16" t="s">
        <v>6132</v>
      </c>
      <c r="O321" s="16" t="s">
        <v>6128</v>
      </c>
    </row>
    <row r="322" spans="1:15" ht="15" customHeight="1" x14ac:dyDescent="0.25">
      <c r="A322" s="16" t="s">
        <v>719</v>
      </c>
      <c r="B322" s="16" t="s">
        <v>199</v>
      </c>
      <c r="C322" s="16">
        <v>2.8</v>
      </c>
      <c r="D322" s="16" t="s">
        <v>6135</v>
      </c>
      <c r="E322" s="16" t="s">
        <v>1294</v>
      </c>
      <c r="F322" s="16" t="s">
        <v>199</v>
      </c>
      <c r="G322" s="16">
        <v>0.5</v>
      </c>
      <c r="H322" s="16" t="s">
        <v>6136</v>
      </c>
      <c r="I322" s="16" t="s">
        <v>157</v>
      </c>
      <c r="J322" s="16">
        <v>2</v>
      </c>
      <c r="K322" s="16" t="s">
        <v>6137</v>
      </c>
      <c r="L322" s="16" t="s">
        <v>214</v>
      </c>
      <c r="M322" s="16">
        <v>2.2999999999999998</v>
      </c>
      <c r="N322" s="16" t="s">
        <v>6138</v>
      </c>
      <c r="O322" s="16" t="s">
        <v>6134</v>
      </c>
    </row>
    <row r="323" spans="1:15" ht="15" customHeight="1" x14ac:dyDescent="0.25">
      <c r="A323" s="16" t="s">
        <v>6139</v>
      </c>
      <c r="B323" s="16" t="s">
        <v>199</v>
      </c>
      <c r="C323" s="16">
        <v>2.5</v>
      </c>
      <c r="D323" s="16" t="s">
        <v>6142</v>
      </c>
      <c r="E323" s="16" t="s">
        <v>1294</v>
      </c>
      <c r="F323" s="16" t="s">
        <v>199</v>
      </c>
      <c r="G323" s="16">
        <v>0.1</v>
      </c>
      <c r="H323" s="16" t="s">
        <v>6143</v>
      </c>
      <c r="I323" s="16" t="s">
        <v>157</v>
      </c>
      <c r="J323" s="16">
        <v>1.7</v>
      </c>
      <c r="K323" s="16" t="s">
        <v>6144</v>
      </c>
      <c r="L323" s="16" t="s">
        <v>214</v>
      </c>
      <c r="M323" s="16">
        <v>2.1</v>
      </c>
      <c r="N323" s="16" t="s">
        <v>6145</v>
      </c>
      <c r="O323" s="16" t="s">
        <v>6141</v>
      </c>
    </row>
    <row r="324" spans="1:15" ht="15" customHeight="1" x14ac:dyDescent="0.25">
      <c r="A324" s="16" t="s">
        <v>720</v>
      </c>
      <c r="B324" s="16" t="s">
        <v>199</v>
      </c>
      <c r="C324" s="16">
        <v>5.7</v>
      </c>
      <c r="D324" s="16" t="s">
        <v>6146</v>
      </c>
      <c r="E324" s="16" t="s">
        <v>1294</v>
      </c>
      <c r="F324" s="16" t="s">
        <v>255</v>
      </c>
      <c r="G324" s="16">
        <v>2</v>
      </c>
      <c r="H324" s="16" t="s">
        <v>6147</v>
      </c>
      <c r="I324" s="16" t="s">
        <v>202</v>
      </c>
      <c r="J324" s="16">
        <v>2.7</v>
      </c>
      <c r="K324" s="16" t="s">
        <v>6148</v>
      </c>
      <c r="L324" s="16" t="s">
        <v>277</v>
      </c>
      <c r="M324" s="16">
        <v>3.3</v>
      </c>
      <c r="N324" s="16" t="s">
        <v>6149</v>
      </c>
      <c r="O324" s="16" t="s">
        <v>4397</v>
      </c>
    </row>
    <row r="325" spans="1:15" ht="15" customHeight="1" x14ac:dyDescent="0.25">
      <c r="A325" s="16" t="s">
        <v>727</v>
      </c>
      <c r="B325" s="16" t="s">
        <v>234</v>
      </c>
      <c r="C325" s="16">
        <v>8.4</v>
      </c>
      <c r="D325" s="16" t="s">
        <v>6153</v>
      </c>
      <c r="E325" s="16" t="s">
        <v>1294</v>
      </c>
      <c r="F325" s="16" t="s">
        <v>160</v>
      </c>
      <c r="G325" s="16">
        <v>0.4</v>
      </c>
      <c r="H325" s="16" t="s">
        <v>6154</v>
      </c>
      <c r="I325" s="16" t="s">
        <v>274</v>
      </c>
      <c r="J325" s="16">
        <v>1</v>
      </c>
      <c r="K325" s="16" t="s">
        <v>6155</v>
      </c>
      <c r="L325" s="16" t="s">
        <v>129</v>
      </c>
      <c r="M325" s="16">
        <v>1.9</v>
      </c>
      <c r="N325" s="16" t="s">
        <v>6156</v>
      </c>
      <c r="O325" s="16" t="s">
        <v>6152</v>
      </c>
    </row>
    <row r="326" spans="1:15" ht="15" customHeight="1" x14ac:dyDescent="0.25">
      <c r="A326" s="16" t="s">
        <v>724</v>
      </c>
      <c r="B326" s="16" t="s">
        <v>234</v>
      </c>
      <c r="C326" s="16">
        <v>7.6</v>
      </c>
      <c r="D326" s="16" t="s">
        <v>6159</v>
      </c>
      <c r="E326" s="16" t="s">
        <v>1294</v>
      </c>
      <c r="F326" s="16" t="s">
        <v>255</v>
      </c>
      <c r="G326" s="16">
        <v>0.7</v>
      </c>
      <c r="H326" s="16" t="s">
        <v>6160</v>
      </c>
      <c r="I326" s="16" t="s">
        <v>284</v>
      </c>
      <c r="J326" s="16">
        <v>1.5</v>
      </c>
      <c r="K326" s="16" t="s">
        <v>6161</v>
      </c>
      <c r="L326" s="16" t="s">
        <v>277</v>
      </c>
      <c r="M326" s="16">
        <v>1.6</v>
      </c>
      <c r="N326" s="16" t="s">
        <v>6162</v>
      </c>
      <c r="O326" s="16" t="s">
        <v>6158</v>
      </c>
    </row>
    <row r="327" spans="1:15" ht="15" customHeight="1" x14ac:dyDescent="0.25">
      <c r="A327" s="16" t="s">
        <v>6163</v>
      </c>
      <c r="B327" s="16" t="s">
        <v>234</v>
      </c>
      <c r="C327" s="16">
        <v>8.1</v>
      </c>
      <c r="D327" s="16" t="s">
        <v>6166</v>
      </c>
      <c r="E327" s="16" t="s">
        <v>1294</v>
      </c>
      <c r="F327" s="16" t="s">
        <v>160</v>
      </c>
      <c r="G327" s="16">
        <v>0.6</v>
      </c>
      <c r="H327" s="16" t="s">
        <v>6167</v>
      </c>
      <c r="I327" s="16" t="s">
        <v>274</v>
      </c>
      <c r="J327" s="16">
        <v>0.7</v>
      </c>
      <c r="K327" s="16" t="s">
        <v>6168</v>
      </c>
      <c r="L327" s="16" t="s">
        <v>129</v>
      </c>
      <c r="M327" s="16">
        <v>1</v>
      </c>
      <c r="N327" s="16" t="s">
        <v>6169</v>
      </c>
      <c r="O327" s="16" t="s">
        <v>6165</v>
      </c>
    </row>
    <row r="328" spans="1:15" ht="15" customHeight="1" x14ac:dyDescent="0.25">
      <c r="A328" s="16" t="s">
        <v>728</v>
      </c>
      <c r="B328" s="16" t="s">
        <v>234</v>
      </c>
      <c r="C328" s="16">
        <v>9.8000000000000007</v>
      </c>
      <c r="D328" s="16" t="s">
        <v>6172</v>
      </c>
      <c r="E328" s="16" t="s">
        <v>1294</v>
      </c>
      <c r="F328" s="16" t="s">
        <v>160</v>
      </c>
      <c r="G328" s="16">
        <v>1.6</v>
      </c>
      <c r="H328" s="16" t="s">
        <v>6173</v>
      </c>
      <c r="I328" s="16" t="s">
        <v>284</v>
      </c>
      <c r="J328" s="16">
        <v>2.1</v>
      </c>
      <c r="K328" s="16" t="s">
        <v>6174</v>
      </c>
      <c r="L328" s="16" t="s">
        <v>280</v>
      </c>
      <c r="M328" s="16">
        <v>2.1</v>
      </c>
      <c r="N328" s="16" t="s">
        <v>6175</v>
      </c>
      <c r="O328" s="16" t="s">
        <v>6171</v>
      </c>
    </row>
    <row r="329" spans="1:15" ht="15" customHeight="1" x14ac:dyDescent="0.25">
      <c r="A329" s="16" t="s">
        <v>730</v>
      </c>
      <c r="B329" s="16" t="s">
        <v>234</v>
      </c>
      <c r="C329" s="16">
        <v>7.9</v>
      </c>
      <c r="D329" s="16" t="s">
        <v>6176</v>
      </c>
      <c r="E329" s="16" t="s">
        <v>1294</v>
      </c>
      <c r="F329" s="16" t="s">
        <v>199</v>
      </c>
      <c r="G329" s="16">
        <v>1</v>
      </c>
      <c r="H329" s="16" t="s">
        <v>6177</v>
      </c>
      <c r="I329" s="16" t="s">
        <v>157</v>
      </c>
      <c r="J329" s="16">
        <v>1.7</v>
      </c>
      <c r="K329" s="16" t="s">
        <v>6178</v>
      </c>
      <c r="L329" s="16" t="s">
        <v>211</v>
      </c>
      <c r="M329" s="16">
        <v>1.9</v>
      </c>
      <c r="N329" s="16" t="s">
        <v>6179</v>
      </c>
      <c r="O329" s="16" t="s">
        <v>4397</v>
      </c>
    </row>
    <row r="330" spans="1:15" ht="15" customHeight="1" x14ac:dyDescent="0.25">
      <c r="A330" s="16" t="s">
        <v>733</v>
      </c>
      <c r="B330" s="16" t="s">
        <v>234</v>
      </c>
      <c r="C330" s="16">
        <v>4.5999999999999996</v>
      </c>
      <c r="D330" s="16" t="s">
        <v>6182</v>
      </c>
      <c r="E330" s="16" t="s">
        <v>1294</v>
      </c>
      <c r="F330" s="16" t="s">
        <v>169</v>
      </c>
      <c r="G330" s="16">
        <v>0.5</v>
      </c>
      <c r="H330" s="16" t="s">
        <v>6183</v>
      </c>
      <c r="I330" s="16" t="s">
        <v>129</v>
      </c>
      <c r="J330" s="16">
        <v>2.1</v>
      </c>
      <c r="K330" s="16" t="s">
        <v>6184</v>
      </c>
      <c r="L330" s="16" t="s">
        <v>208</v>
      </c>
      <c r="M330" s="16">
        <v>2.9</v>
      </c>
      <c r="N330" s="16" t="s">
        <v>6185</v>
      </c>
      <c r="O330" s="16" t="s">
        <v>6181</v>
      </c>
    </row>
    <row r="331" spans="1:15" ht="15" customHeight="1" x14ac:dyDescent="0.25">
      <c r="A331" s="16" t="s">
        <v>734</v>
      </c>
      <c r="B331" s="16" t="s">
        <v>234</v>
      </c>
      <c r="C331" s="16">
        <v>8.8000000000000007</v>
      </c>
      <c r="D331" s="16" t="s">
        <v>6186</v>
      </c>
      <c r="E331" s="16" t="s">
        <v>1294</v>
      </c>
      <c r="F331" s="16" t="s">
        <v>211</v>
      </c>
      <c r="G331" s="16">
        <v>1.2</v>
      </c>
      <c r="H331" s="16" t="s">
        <v>6187</v>
      </c>
      <c r="I331" s="16" t="s">
        <v>166</v>
      </c>
      <c r="J331" s="16">
        <v>1.5</v>
      </c>
      <c r="K331" s="16" t="s">
        <v>6188</v>
      </c>
      <c r="L331" s="16" t="s">
        <v>157</v>
      </c>
      <c r="M331" s="16">
        <v>2.1</v>
      </c>
      <c r="N331" s="16" t="s">
        <v>6189</v>
      </c>
      <c r="O331" s="16" t="s">
        <v>4397</v>
      </c>
    </row>
    <row r="332" spans="1:15" ht="15" customHeight="1" x14ac:dyDescent="0.25">
      <c r="A332" s="16" t="s">
        <v>735</v>
      </c>
      <c r="B332" s="16" t="s">
        <v>234</v>
      </c>
      <c r="C332" s="16">
        <v>0.6</v>
      </c>
      <c r="D332" s="16" t="s">
        <v>6192</v>
      </c>
      <c r="E332" s="16" t="s">
        <v>1294</v>
      </c>
      <c r="F332" s="16" t="s">
        <v>277</v>
      </c>
      <c r="G332" s="16">
        <v>0.4</v>
      </c>
      <c r="H332" s="16" t="s">
        <v>6193</v>
      </c>
      <c r="I332" s="16" t="s">
        <v>284</v>
      </c>
      <c r="J332" s="16">
        <v>0.6</v>
      </c>
      <c r="K332" s="16" t="s">
        <v>6194</v>
      </c>
      <c r="L332" s="16" t="s">
        <v>280</v>
      </c>
      <c r="M332" s="16">
        <v>0.6</v>
      </c>
      <c r="N332" s="16" t="s">
        <v>6192</v>
      </c>
      <c r="O332" s="16" t="s">
        <v>6191</v>
      </c>
    </row>
    <row r="333" spans="1:15" ht="15" customHeight="1" x14ac:dyDescent="0.25">
      <c r="A333" s="16" t="s">
        <v>736</v>
      </c>
      <c r="B333" s="16" t="s">
        <v>196</v>
      </c>
      <c r="C333" s="16">
        <v>12.2</v>
      </c>
      <c r="D333" s="16" t="s">
        <v>6198</v>
      </c>
      <c r="E333" s="16" t="s">
        <v>1294</v>
      </c>
      <c r="F333" s="16" t="s">
        <v>228</v>
      </c>
      <c r="G333" s="16">
        <v>1</v>
      </c>
      <c r="H333" s="16" t="s">
        <v>6199</v>
      </c>
      <c r="I333" s="16" t="s">
        <v>154</v>
      </c>
      <c r="J333" s="16">
        <v>4</v>
      </c>
      <c r="K333" s="16" t="s">
        <v>6200</v>
      </c>
      <c r="L333" s="16" t="s">
        <v>234</v>
      </c>
      <c r="M333" s="16">
        <v>5.7</v>
      </c>
      <c r="N333" s="16" t="s">
        <v>6201</v>
      </c>
      <c r="O333" s="16" t="s">
        <v>6197</v>
      </c>
    </row>
    <row r="334" spans="1:15" ht="15" customHeight="1" x14ac:dyDescent="0.25">
      <c r="A334" s="16" t="s">
        <v>737</v>
      </c>
      <c r="B334" s="16" t="s">
        <v>196</v>
      </c>
      <c r="C334" s="16">
        <v>8.6999999999999993</v>
      </c>
      <c r="D334" s="16" t="s">
        <v>6204</v>
      </c>
      <c r="E334" s="16" t="s">
        <v>1294</v>
      </c>
      <c r="F334" s="16" t="s">
        <v>154</v>
      </c>
      <c r="G334" s="16">
        <v>0.9</v>
      </c>
      <c r="H334" s="16" t="s">
        <v>6205</v>
      </c>
      <c r="I334" s="16" t="s">
        <v>234</v>
      </c>
      <c r="J334" s="16">
        <v>2.1</v>
      </c>
      <c r="K334" s="16" t="s">
        <v>6206</v>
      </c>
      <c r="L334" s="16" t="s">
        <v>196</v>
      </c>
      <c r="M334" s="16">
        <v>3.8</v>
      </c>
      <c r="N334" s="16" t="s">
        <v>6207</v>
      </c>
      <c r="O334" s="16" t="s">
        <v>6203</v>
      </c>
    </row>
    <row r="335" spans="1:15" ht="15" customHeight="1" x14ac:dyDescent="0.25">
      <c r="A335" s="16" t="s">
        <v>738</v>
      </c>
      <c r="B335" s="16" t="s">
        <v>196</v>
      </c>
      <c r="C335" s="16">
        <v>7.3</v>
      </c>
      <c r="D335" s="16" t="s">
        <v>6210</v>
      </c>
      <c r="E335" s="16" t="s">
        <v>1294</v>
      </c>
      <c r="F335" s="16" t="s">
        <v>169</v>
      </c>
      <c r="G335" s="16">
        <v>3.2</v>
      </c>
      <c r="H335" s="16" t="s">
        <v>6211</v>
      </c>
      <c r="I335" s="16" t="s">
        <v>154</v>
      </c>
      <c r="J335" s="16">
        <v>4.0999999999999996</v>
      </c>
      <c r="K335" s="16" t="s">
        <v>6212</v>
      </c>
      <c r="L335" s="16" t="s">
        <v>184</v>
      </c>
      <c r="M335" s="16">
        <v>4.3</v>
      </c>
      <c r="N335" s="16" t="s">
        <v>6213</v>
      </c>
      <c r="O335" s="16" t="s">
        <v>6209</v>
      </c>
    </row>
    <row r="336" spans="1:15" ht="15" customHeight="1" x14ac:dyDescent="0.25">
      <c r="A336" s="16" t="s">
        <v>739</v>
      </c>
      <c r="B336" s="16" t="s">
        <v>196</v>
      </c>
      <c r="C336" s="16">
        <v>8.5</v>
      </c>
      <c r="D336" s="16" t="s">
        <v>6216</v>
      </c>
      <c r="E336" s="16" t="s">
        <v>1294</v>
      </c>
      <c r="F336" s="16" t="s">
        <v>211</v>
      </c>
      <c r="G336" s="16">
        <v>0.5</v>
      </c>
      <c r="H336" s="16" t="s">
        <v>6217</v>
      </c>
      <c r="I336" s="16" t="s">
        <v>166</v>
      </c>
      <c r="J336" s="16">
        <v>1.1000000000000001</v>
      </c>
      <c r="K336" s="16" t="s">
        <v>6218</v>
      </c>
      <c r="L336" s="16" t="s">
        <v>157</v>
      </c>
      <c r="M336" s="16">
        <v>1.4</v>
      </c>
      <c r="N336" s="16" t="s">
        <v>6219</v>
      </c>
      <c r="O336" s="16" t="s">
        <v>6215</v>
      </c>
    </row>
    <row r="337" spans="1:15" ht="15" customHeight="1" x14ac:dyDescent="0.25">
      <c r="A337" s="16" t="s">
        <v>740</v>
      </c>
      <c r="B337" s="16" t="s">
        <v>196</v>
      </c>
      <c r="C337" s="16">
        <v>4.2</v>
      </c>
      <c r="D337" s="16" t="s">
        <v>6221</v>
      </c>
      <c r="E337" s="16" t="s">
        <v>1294</v>
      </c>
      <c r="F337" s="16" t="s">
        <v>208</v>
      </c>
      <c r="G337" s="16">
        <v>0.9</v>
      </c>
      <c r="H337" s="16" t="s">
        <v>6222</v>
      </c>
      <c r="I337" s="16" t="s">
        <v>274</v>
      </c>
      <c r="J337" s="16">
        <v>1</v>
      </c>
      <c r="K337" s="16" t="s">
        <v>6223</v>
      </c>
      <c r="L337" s="16" t="s">
        <v>196</v>
      </c>
      <c r="M337" s="16">
        <v>1.4</v>
      </c>
      <c r="N337" s="16" t="s">
        <v>6224</v>
      </c>
      <c r="O337" s="16" t="s">
        <v>4397</v>
      </c>
    </row>
    <row r="338" spans="1:15" ht="15" customHeight="1" x14ac:dyDescent="0.25">
      <c r="A338" s="16" t="s">
        <v>742</v>
      </c>
      <c r="B338" s="16" t="s">
        <v>196</v>
      </c>
      <c r="C338" s="16">
        <v>12.3</v>
      </c>
      <c r="D338" s="16" t="s">
        <v>6227</v>
      </c>
      <c r="E338" s="16" t="s">
        <v>1294</v>
      </c>
      <c r="F338" s="16" t="s">
        <v>228</v>
      </c>
      <c r="G338" s="16">
        <v>0.8</v>
      </c>
      <c r="H338" s="16" t="s">
        <v>6228</v>
      </c>
      <c r="I338" s="16" t="s">
        <v>154</v>
      </c>
      <c r="J338" s="16">
        <v>4</v>
      </c>
      <c r="K338" s="16" t="s">
        <v>6229</v>
      </c>
      <c r="L338" s="16" t="s">
        <v>234</v>
      </c>
      <c r="M338" s="16">
        <v>5.6</v>
      </c>
      <c r="N338" s="16" t="s">
        <v>6230</v>
      </c>
      <c r="O338" s="16" t="s">
        <v>6226</v>
      </c>
    </row>
    <row r="339" spans="1:15" ht="15" customHeight="1" x14ac:dyDescent="0.25">
      <c r="A339" s="16" t="s">
        <v>744</v>
      </c>
      <c r="B339" s="16" t="s">
        <v>196</v>
      </c>
      <c r="C339" s="16">
        <v>11.3</v>
      </c>
      <c r="D339" s="16" t="s">
        <v>6233</v>
      </c>
      <c r="E339" s="16" t="s">
        <v>1294</v>
      </c>
      <c r="F339" s="16" t="s">
        <v>154</v>
      </c>
      <c r="G339" s="16">
        <v>0.9</v>
      </c>
      <c r="H339" s="16" t="s">
        <v>6234</v>
      </c>
      <c r="I339" s="16" t="s">
        <v>234</v>
      </c>
      <c r="J339" s="16">
        <v>1.1000000000000001</v>
      </c>
      <c r="K339" s="16" t="s">
        <v>6235</v>
      </c>
      <c r="L339" s="16" t="s">
        <v>196</v>
      </c>
      <c r="M339" s="16">
        <v>2.8</v>
      </c>
      <c r="N339" s="16" t="s">
        <v>6236</v>
      </c>
      <c r="O339" s="16" t="s">
        <v>6232</v>
      </c>
    </row>
    <row r="340" spans="1:15" ht="15" customHeight="1" x14ac:dyDescent="0.25">
      <c r="A340" s="16" t="s">
        <v>745</v>
      </c>
      <c r="B340" s="16" t="s">
        <v>196</v>
      </c>
      <c r="C340" s="16">
        <v>11.1</v>
      </c>
      <c r="D340" s="16" t="s">
        <v>6239</v>
      </c>
      <c r="E340" s="16" t="s">
        <v>1294</v>
      </c>
      <c r="F340" s="16" t="s">
        <v>274</v>
      </c>
      <c r="G340" s="16">
        <v>0.4</v>
      </c>
      <c r="H340" s="16" t="s">
        <v>6240</v>
      </c>
      <c r="I340" s="16" t="s">
        <v>160</v>
      </c>
      <c r="J340" s="16">
        <v>1.1000000000000001</v>
      </c>
      <c r="K340" s="16" t="s">
        <v>6241</v>
      </c>
      <c r="L340" s="16" t="s">
        <v>255</v>
      </c>
      <c r="M340" s="16">
        <v>1.6</v>
      </c>
      <c r="N340" s="16" t="s">
        <v>6242</v>
      </c>
      <c r="O340" s="16" t="s">
        <v>6238</v>
      </c>
    </row>
    <row r="341" spans="1:15" ht="15" customHeight="1" x14ac:dyDescent="0.25">
      <c r="A341" s="16" t="s">
        <v>746</v>
      </c>
      <c r="B341" s="16" t="s">
        <v>160</v>
      </c>
      <c r="C341" s="16">
        <v>12.3</v>
      </c>
      <c r="D341" s="16" t="s">
        <v>6246</v>
      </c>
      <c r="E341" s="16" t="s">
        <v>1294</v>
      </c>
      <c r="F341" s="16" t="s">
        <v>160</v>
      </c>
      <c r="G341" s="16">
        <v>0.2</v>
      </c>
      <c r="H341" s="16" t="s">
        <v>6247</v>
      </c>
      <c r="I341" s="16" t="s">
        <v>274</v>
      </c>
      <c r="J341" s="16">
        <v>0.9</v>
      </c>
      <c r="K341" s="16" t="s">
        <v>6248</v>
      </c>
      <c r="L341" s="16" t="s">
        <v>129</v>
      </c>
      <c r="M341" s="16">
        <v>1.6</v>
      </c>
      <c r="N341" s="16" t="s">
        <v>6249</v>
      </c>
      <c r="O341" s="16" t="s">
        <v>6245</v>
      </c>
    </row>
    <row r="342" spans="1:15" ht="15" customHeight="1" x14ac:dyDescent="0.25">
      <c r="A342" s="16" t="s">
        <v>747</v>
      </c>
      <c r="B342" s="16" t="s">
        <v>160</v>
      </c>
      <c r="C342" s="16">
        <v>16.5</v>
      </c>
      <c r="D342" s="16" t="s">
        <v>6252</v>
      </c>
      <c r="E342" s="16" t="s">
        <v>1294</v>
      </c>
      <c r="F342" s="16" t="s">
        <v>902</v>
      </c>
      <c r="G342" s="16">
        <v>1.4</v>
      </c>
      <c r="H342" s="16" t="s">
        <v>6253</v>
      </c>
      <c r="I342" s="16" t="s">
        <v>193</v>
      </c>
      <c r="J342" s="16">
        <v>1.7</v>
      </c>
      <c r="K342" s="16" t="s">
        <v>6254</v>
      </c>
      <c r="L342" s="16" t="s">
        <v>280</v>
      </c>
      <c r="M342" s="16">
        <v>3.3</v>
      </c>
      <c r="N342" s="16" t="s">
        <v>6255</v>
      </c>
      <c r="O342" s="16" t="s">
        <v>6251</v>
      </c>
    </row>
    <row r="343" spans="1:15" ht="15" customHeight="1" x14ac:dyDescent="0.25">
      <c r="A343" s="16" t="s">
        <v>748</v>
      </c>
      <c r="B343" s="16" t="s">
        <v>160</v>
      </c>
      <c r="C343" s="16">
        <v>12.3</v>
      </c>
      <c r="D343" s="16" t="s">
        <v>6258</v>
      </c>
      <c r="E343" s="16" t="s">
        <v>1294</v>
      </c>
      <c r="F343" s="16" t="s">
        <v>160</v>
      </c>
      <c r="G343" s="16">
        <v>0.3</v>
      </c>
      <c r="H343" s="16" t="s">
        <v>6259</v>
      </c>
      <c r="I343" s="16" t="s">
        <v>274</v>
      </c>
      <c r="J343" s="16">
        <v>0.9</v>
      </c>
      <c r="K343" s="16" t="s">
        <v>6260</v>
      </c>
      <c r="L343" s="16" t="s">
        <v>129</v>
      </c>
      <c r="M343" s="16">
        <v>1.4</v>
      </c>
      <c r="N343" s="16" t="s">
        <v>6261</v>
      </c>
      <c r="O343" s="16" t="s">
        <v>6257</v>
      </c>
    </row>
    <row r="344" spans="1:15" ht="15" customHeight="1" x14ac:dyDescent="0.25">
      <c r="A344" s="16" t="s">
        <v>749</v>
      </c>
      <c r="B344" s="16" t="s">
        <v>160</v>
      </c>
      <c r="C344" s="16">
        <v>12.6</v>
      </c>
      <c r="D344" s="16" t="s">
        <v>6264</v>
      </c>
      <c r="E344" s="16" t="s">
        <v>1294</v>
      </c>
      <c r="F344" s="16" t="s">
        <v>160</v>
      </c>
      <c r="G344" s="16">
        <v>0.4</v>
      </c>
      <c r="H344" s="16" t="s">
        <v>6265</v>
      </c>
      <c r="I344" s="16" t="s">
        <v>274</v>
      </c>
      <c r="J344" s="16">
        <v>1.2</v>
      </c>
      <c r="K344" s="16" t="s">
        <v>6266</v>
      </c>
      <c r="L344" s="16" t="s">
        <v>129</v>
      </c>
      <c r="M344" s="16">
        <v>1.7</v>
      </c>
      <c r="N344" s="16" t="s">
        <v>6267</v>
      </c>
      <c r="O344" s="16" t="s">
        <v>6263</v>
      </c>
    </row>
    <row r="345" spans="1:15" ht="15" customHeight="1" x14ac:dyDescent="0.25">
      <c r="A345" s="16" t="s">
        <v>750</v>
      </c>
      <c r="B345" s="16" t="s">
        <v>160</v>
      </c>
      <c r="C345" s="16">
        <v>12.2</v>
      </c>
      <c r="D345" s="16" t="s">
        <v>6270</v>
      </c>
      <c r="E345" s="16" t="s">
        <v>1294</v>
      </c>
      <c r="F345" s="16" t="s">
        <v>160</v>
      </c>
      <c r="G345" s="16">
        <v>0.4</v>
      </c>
      <c r="H345" s="16" t="s">
        <v>6271</v>
      </c>
      <c r="I345" s="16" t="s">
        <v>274</v>
      </c>
      <c r="J345" s="16">
        <v>0.8</v>
      </c>
      <c r="K345" s="16" t="s">
        <v>6272</v>
      </c>
      <c r="L345" s="16" t="s">
        <v>255</v>
      </c>
      <c r="M345" s="16">
        <v>1.6</v>
      </c>
      <c r="N345" s="16" t="s">
        <v>6273</v>
      </c>
      <c r="O345" s="16" t="s">
        <v>6269</v>
      </c>
    </row>
    <row r="346" spans="1:15" ht="15" customHeight="1" x14ac:dyDescent="0.25">
      <c r="A346" s="16" t="s">
        <v>752</v>
      </c>
      <c r="B346" s="16" t="s">
        <v>160</v>
      </c>
      <c r="C346" s="16">
        <v>11.7</v>
      </c>
      <c r="D346" s="16" t="s">
        <v>6276</v>
      </c>
      <c r="E346" s="16" t="s">
        <v>1294</v>
      </c>
      <c r="F346" s="16" t="s">
        <v>255</v>
      </c>
      <c r="G346" s="16">
        <v>0.4</v>
      </c>
      <c r="H346" s="16" t="s">
        <v>6277</v>
      </c>
      <c r="I346" s="16" t="s">
        <v>274</v>
      </c>
      <c r="J346" s="16">
        <v>1.4</v>
      </c>
      <c r="K346" s="16" t="s">
        <v>6278</v>
      </c>
      <c r="L346" s="16" t="s">
        <v>160</v>
      </c>
      <c r="M346" s="16">
        <v>1.6</v>
      </c>
      <c r="N346" s="16" t="s">
        <v>6279</v>
      </c>
      <c r="O346" s="16" t="s">
        <v>6275</v>
      </c>
    </row>
    <row r="347" spans="1:15" ht="15" customHeight="1" x14ac:dyDescent="0.25">
      <c r="A347" s="16" t="s">
        <v>753</v>
      </c>
      <c r="B347" s="16" t="s">
        <v>160</v>
      </c>
      <c r="C347" s="16">
        <v>12.1</v>
      </c>
      <c r="D347" s="16" t="s">
        <v>6282</v>
      </c>
      <c r="E347" s="16" t="s">
        <v>1294</v>
      </c>
      <c r="F347" s="16" t="s">
        <v>160</v>
      </c>
      <c r="G347" s="16">
        <v>0.7</v>
      </c>
      <c r="H347" s="16" t="s">
        <v>6283</v>
      </c>
      <c r="I347" s="16" t="s">
        <v>274</v>
      </c>
      <c r="J347" s="16">
        <v>0.9</v>
      </c>
      <c r="K347" s="16" t="s">
        <v>6284</v>
      </c>
      <c r="L347" s="16" t="s">
        <v>255</v>
      </c>
      <c r="M347" s="16">
        <v>1.3</v>
      </c>
      <c r="N347" s="16" t="s">
        <v>6285</v>
      </c>
      <c r="O347" s="16" t="s">
        <v>6281</v>
      </c>
    </row>
    <row r="348" spans="1:15" ht="15" customHeight="1" x14ac:dyDescent="0.25">
      <c r="A348" s="16" t="s">
        <v>754</v>
      </c>
      <c r="B348" s="16" t="s">
        <v>160</v>
      </c>
      <c r="C348" s="16">
        <v>13.9</v>
      </c>
      <c r="D348" s="16" t="s">
        <v>6288</v>
      </c>
      <c r="E348" s="16" t="s">
        <v>1294</v>
      </c>
      <c r="F348" s="16" t="s">
        <v>160</v>
      </c>
      <c r="G348" s="16">
        <v>1.8</v>
      </c>
      <c r="H348" s="16" t="s">
        <v>6289</v>
      </c>
      <c r="I348" s="16" t="s">
        <v>169</v>
      </c>
      <c r="J348" s="16">
        <v>2</v>
      </c>
      <c r="K348" s="16" t="s">
        <v>6290</v>
      </c>
      <c r="L348" s="16" t="s">
        <v>902</v>
      </c>
      <c r="M348" s="16">
        <v>2.2000000000000002</v>
      </c>
      <c r="N348" s="16" t="s">
        <v>6291</v>
      </c>
      <c r="O348" s="16" t="s">
        <v>6287</v>
      </c>
    </row>
    <row r="349" spans="1:15" ht="15" customHeight="1" x14ac:dyDescent="0.25">
      <c r="A349" s="16" t="s">
        <v>755</v>
      </c>
      <c r="B349" s="16" t="s">
        <v>160</v>
      </c>
      <c r="C349" s="16">
        <v>10.7</v>
      </c>
      <c r="D349" s="16" t="s">
        <v>6294</v>
      </c>
      <c r="E349" s="16" t="s">
        <v>1294</v>
      </c>
      <c r="F349" s="16" t="s">
        <v>208</v>
      </c>
      <c r="G349" s="16">
        <v>0.5</v>
      </c>
      <c r="H349" s="16" t="s">
        <v>6295</v>
      </c>
      <c r="I349" s="16" t="s">
        <v>196</v>
      </c>
      <c r="J349" s="16">
        <v>1.1000000000000001</v>
      </c>
      <c r="K349" s="16" t="s">
        <v>6296</v>
      </c>
      <c r="L349" s="16" t="s">
        <v>129</v>
      </c>
      <c r="M349" s="16">
        <v>1.2</v>
      </c>
      <c r="N349" s="16" t="s">
        <v>6297</v>
      </c>
      <c r="O349" s="16" t="s">
        <v>6293</v>
      </c>
    </row>
    <row r="350" spans="1:15" ht="15" customHeight="1" x14ac:dyDescent="0.25">
      <c r="A350" s="16" t="s">
        <v>756</v>
      </c>
      <c r="B350" s="16" t="s">
        <v>274</v>
      </c>
      <c r="C350" s="16">
        <v>15.5</v>
      </c>
      <c r="D350" s="16" t="s">
        <v>6301</v>
      </c>
      <c r="E350" s="16" t="s">
        <v>1294</v>
      </c>
      <c r="F350" s="16" t="s">
        <v>169</v>
      </c>
      <c r="G350" s="16">
        <v>3.1</v>
      </c>
      <c r="H350" s="16" t="s">
        <v>6302</v>
      </c>
      <c r="I350" s="16" t="s">
        <v>154</v>
      </c>
      <c r="J350" s="16">
        <v>4</v>
      </c>
      <c r="K350" s="16" t="s">
        <v>6303</v>
      </c>
      <c r="L350" s="16" t="s">
        <v>184</v>
      </c>
      <c r="M350" s="16">
        <v>4.4000000000000004</v>
      </c>
      <c r="N350" s="16" t="s">
        <v>6304</v>
      </c>
      <c r="O350" s="16" t="s">
        <v>6300</v>
      </c>
    </row>
    <row r="351" spans="1:15" ht="15" customHeight="1" x14ac:dyDescent="0.25">
      <c r="A351" s="16" t="s">
        <v>757</v>
      </c>
      <c r="B351" s="16" t="s">
        <v>274</v>
      </c>
      <c r="C351" s="16">
        <v>11.4</v>
      </c>
      <c r="D351" s="16" t="s">
        <v>6307</v>
      </c>
      <c r="E351" s="16" t="s">
        <v>1294</v>
      </c>
      <c r="F351" s="16" t="s">
        <v>274</v>
      </c>
      <c r="G351" s="16">
        <v>0.6</v>
      </c>
      <c r="H351" s="16" t="s">
        <v>6308</v>
      </c>
      <c r="I351" s="16" t="s">
        <v>160</v>
      </c>
      <c r="J351" s="16">
        <v>1</v>
      </c>
      <c r="K351" s="16" t="s">
        <v>6309</v>
      </c>
      <c r="L351" s="16" t="s">
        <v>255</v>
      </c>
      <c r="M351" s="16">
        <v>1.1000000000000001</v>
      </c>
      <c r="N351" s="16" t="s">
        <v>6310</v>
      </c>
      <c r="O351" s="16" t="s">
        <v>6306</v>
      </c>
    </row>
    <row r="352" spans="1:15" ht="15" customHeight="1" x14ac:dyDescent="0.25">
      <c r="A352" s="16" t="s">
        <v>758</v>
      </c>
      <c r="B352" s="16" t="s">
        <v>274</v>
      </c>
      <c r="C352" s="16">
        <v>14.4</v>
      </c>
      <c r="D352" s="16" t="s">
        <v>6312</v>
      </c>
      <c r="E352" s="16" t="s">
        <v>1294</v>
      </c>
      <c r="F352" s="16" t="s">
        <v>231</v>
      </c>
      <c r="G352" s="16">
        <v>2.8</v>
      </c>
      <c r="H352" s="16" t="s">
        <v>6313</v>
      </c>
      <c r="I352" s="16" t="s">
        <v>217</v>
      </c>
      <c r="J352" s="16">
        <v>3.8</v>
      </c>
      <c r="K352" s="16" t="s">
        <v>6314</v>
      </c>
      <c r="L352" s="16" t="s">
        <v>258</v>
      </c>
      <c r="M352" s="16">
        <v>5.2</v>
      </c>
      <c r="N352" s="16" t="s">
        <v>6315</v>
      </c>
      <c r="O352" s="16" t="s">
        <v>4397</v>
      </c>
    </row>
    <row r="353" spans="1:15" ht="15" customHeight="1" x14ac:dyDescent="0.25">
      <c r="A353" s="16" t="s">
        <v>759</v>
      </c>
      <c r="B353" s="16" t="s">
        <v>274</v>
      </c>
      <c r="C353" s="16">
        <v>14.1</v>
      </c>
      <c r="D353" s="16" t="s">
        <v>6318</v>
      </c>
      <c r="E353" s="16" t="s">
        <v>1294</v>
      </c>
      <c r="F353" s="16" t="s">
        <v>202</v>
      </c>
      <c r="G353" s="16">
        <v>1</v>
      </c>
      <c r="H353" s="16" t="s">
        <v>6319</v>
      </c>
      <c r="I353" s="16" t="s">
        <v>277</v>
      </c>
      <c r="J353" s="16">
        <v>1.2</v>
      </c>
      <c r="K353" s="16" t="s">
        <v>6320</v>
      </c>
      <c r="L353" s="16" t="s">
        <v>284</v>
      </c>
      <c r="M353" s="16">
        <v>2</v>
      </c>
      <c r="N353" s="16" t="s">
        <v>6321</v>
      </c>
      <c r="O353" s="16" t="s">
        <v>6317</v>
      </c>
    </row>
    <row r="354" spans="1:15" ht="15" customHeight="1" x14ac:dyDescent="0.25">
      <c r="A354" s="16" t="s">
        <v>760</v>
      </c>
      <c r="B354" s="16" t="s">
        <v>274</v>
      </c>
      <c r="C354" s="16">
        <v>8.6</v>
      </c>
      <c r="D354" s="16" t="s">
        <v>6324</v>
      </c>
      <c r="E354" s="16" t="s">
        <v>1294</v>
      </c>
      <c r="F354" s="16" t="s">
        <v>160</v>
      </c>
      <c r="G354" s="16">
        <v>0.8</v>
      </c>
      <c r="H354" s="16" t="s">
        <v>6325</v>
      </c>
      <c r="I354" s="16" t="s">
        <v>129</v>
      </c>
      <c r="J354" s="16">
        <v>0.8</v>
      </c>
      <c r="K354" s="16" t="s">
        <v>6326</v>
      </c>
      <c r="L354" s="16" t="s">
        <v>274</v>
      </c>
      <c r="M354" s="16">
        <v>1.1000000000000001</v>
      </c>
      <c r="N354" s="16" t="s">
        <v>6327</v>
      </c>
      <c r="O354" s="16" t="s">
        <v>6323</v>
      </c>
    </row>
    <row r="355" spans="1:15" ht="15" customHeight="1" x14ac:dyDescent="0.25">
      <c r="A355" s="16" t="s">
        <v>761</v>
      </c>
      <c r="B355" s="16" t="s">
        <v>274</v>
      </c>
      <c r="C355" s="16">
        <v>11.3</v>
      </c>
      <c r="D355" s="16" t="s">
        <v>6330</v>
      </c>
      <c r="E355" s="16" t="s">
        <v>1294</v>
      </c>
      <c r="F355" s="16" t="s">
        <v>169</v>
      </c>
      <c r="G355" s="16">
        <v>0.6</v>
      </c>
      <c r="H355" s="16" t="s">
        <v>6331</v>
      </c>
      <c r="I355" s="16" t="s">
        <v>129</v>
      </c>
      <c r="J355" s="16">
        <v>2.6</v>
      </c>
      <c r="K355" s="16" t="s">
        <v>6332</v>
      </c>
      <c r="L355" s="16" t="s">
        <v>208</v>
      </c>
      <c r="M355" s="16">
        <v>3.3</v>
      </c>
      <c r="N355" s="16" t="s">
        <v>6333</v>
      </c>
      <c r="O355" s="16" t="s">
        <v>6329</v>
      </c>
    </row>
    <row r="356" spans="1:15" ht="15" customHeight="1" x14ac:dyDescent="0.25">
      <c r="A356" s="16" t="s">
        <v>762</v>
      </c>
      <c r="B356" s="16" t="s">
        <v>274</v>
      </c>
      <c r="C356" s="16">
        <v>8.6</v>
      </c>
      <c r="D356" s="16" t="s">
        <v>6336</v>
      </c>
      <c r="E356" s="16" t="s">
        <v>1294</v>
      </c>
      <c r="F356" s="16" t="s">
        <v>160</v>
      </c>
      <c r="G356" s="16">
        <v>0.6</v>
      </c>
      <c r="H356" s="16" t="s">
        <v>6337</v>
      </c>
      <c r="I356" s="16" t="s">
        <v>129</v>
      </c>
      <c r="J356" s="16">
        <v>1.1000000000000001</v>
      </c>
      <c r="K356" s="16" t="s">
        <v>6338</v>
      </c>
      <c r="L356" s="16" t="s">
        <v>274</v>
      </c>
      <c r="M356" s="16">
        <v>1.1000000000000001</v>
      </c>
      <c r="N356" s="16" t="s">
        <v>6339</v>
      </c>
      <c r="O356" s="16" t="s">
        <v>6335</v>
      </c>
    </row>
    <row r="357" spans="1:15" ht="15" customHeight="1" x14ac:dyDescent="0.25">
      <c r="A357" s="16" t="s">
        <v>763</v>
      </c>
      <c r="B357" s="16" t="s">
        <v>274</v>
      </c>
      <c r="C357" s="16">
        <v>10.6</v>
      </c>
      <c r="D357" s="16" t="s">
        <v>6342</v>
      </c>
      <c r="E357" s="16" t="s">
        <v>1294</v>
      </c>
      <c r="F357" s="16" t="s">
        <v>193</v>
      </c>
      <c r="G357" s="16">
        <v>0.9</v>
      </c>
      <c r="H357" s="16" t="s">
        <v>6343</v>
      </c>
      <c r="I357" s="16" t="s">
        <v>902</v>
      </c>
      <c r="J357" s="16">
        <v>1.4</v>
      </c>
      <c r="K357" s="16" t="s">
        <v>6344</v>
      </c>
      <c r="L357" s="16" t="s">
        <v>280</v>
      </c>
      <c r="M357" s="16">
        <v>2</v>
      </c>
      <c r="N357" s="16" t="s">
        <v>6345</v>
      </c>
      <c r="O357" s="16" t="s">
        <v>6341</v>
      </c>
    </row>
    <row r="358" spans="1:15" ht="15" customHeight="1" x14ac:dyDescent="0.25">
      <c r="A358" s="16" t="s">
        <v>764</v>
      </c>
      <c r="B358" s="16" t="s">
        <v>274</v>
      </c>
      <c r="C358" s="16">
        <v>10.7</v>
      </c>
      <c r="D358" s="16" t="s">
        <v>6348</v>
      </c>
      <c r="E358" s="16" t="s">
        <v>1294</v>
      </c>
      <c r="F358" s="16" t="s">
        <v>169</v>
      </c>
      <c r="G358" s="16">
        <v>0.3</v>
      </c>
      <c r="H358" s="16" t="s">
        <v>6349</v>
      </c>
      <c r="I358" s="16" t="s">
        <v>129</v>
      </c>
      <c r="J358" s="16">
        <v>2.2000000000000002</v>
      </c>
      <c r="K358" s="16" t="s">
        <v>6350</v>
      </c>
      <c r="L358" s="16" t="s">
        <v>160</v>
      </c>
      <c r="M358" s="16">
        <v>2.6</v>
      </c>
      <c r="N358" s="16" t="s">
        <v>6351</v>
      </c>
      <c r="O358" s="16" t="s">
        <v>6347</v>
      </c>
    </row>
    <row r="359" spans="1:15" ht="15" customHeight="1" x14ac:dyDescent="0.25">
      <c r="A359" s="16" t="s">
        <v>765</v>
      </c>
      <c r="B359" s="16" t="s">
        <v>274</v>
      </c>
      <c r="C359" s="16">
        <v>9.4</v>
      </c>
      <c r="D359" s="16" t="s">
        <v>6354</v>
      </c>
      <c r="E359" s="16" t="s">
        <v>1294</v>
      </c>
      <c r="F359" s="16" t="s">
        <v>160</v>
      </c>
      <c r="G359" s="16">
        <v>1.5</v>
      </c>
      <c r="H359" s="16" t="s">
        <v>6355</v>
      </c>
      <c r="I359" s="16" t="s">
        <v>284</v>
      </c>
      <c r="J359" s="16">
        <v>2</v>
      </c>
      <c r="K359" s="16" t="s">
        <v>6356</v>
      </c>
      <c r="L359" s="16" t="s">
        <v>280</v>
      </c>
      <c r="M359" s="16">
        <v>2.1</v>
      </c>
      <c r="N359" s="16" t="s">
        <v>6357</v>
      </c>
      <c r="O359" s="16" t="s">
        <v>6353</v>
      </c>
    </row>
    <row r="360" spans="1:15" ht="15" customHeight="1" x14ac:dyDescent="0.25">
      <c r="A360" s="16" t="s">
        <v>766</v>
      </c>
      <c r="B360" s="16" t="s">
        <v>274</v>
      </c>
      <c r="C360" s="16">
        <v>7.2</v>
      </c>
      <c r="D360" s="16" t="s">
        <v>6358</v>
      </c>
      <c r="E360" s="16" t="s">
        <v>1294</v>
      </c>
      <c r="F360" s="16" t="s">
        <v>231</v>
      </c>
      <c r="G360" s="16">
        <v>2.9</v>
      </c>
      <c r="H360" s="16" t="s">
        <v>6359</v>
      </c>
      <c r="I360" s="16" t="s">
        <v>217</v>
      </c>
      <c r="J360" s="16">
        <v>3.8</v>
      </c>
      <c r="K360" s="16" t="s">
        <v>6360</v>
      </c>
      <c r="L360" s="16" t="s">
        <v>258</v>
      </c>
      <c r="M360" s="16">
        <v>5.4</v>
      </c>
      <c r="N360" s="16" t="s">
        <v>6361</v>
      </c>
      <c r="O360" s="16" t="s">
        <v>4397</v>
      </c>
    </row>
    <row r="361" spans="1:15" ht="15" customHeight="1" x14ac:dyDescent="0.25">
      <c r="A361" s="16" t="s">
        <v>6362</v>
      </c>
      <c r="B361" s="16" t="s">
        <v>274</v>
      </c>
      <c r="C361" s="16">
        <v>8.9</v>
      </c>
      <c r="D361" s="16" t="s">
        <v>6363</v>
      </c>
      <c r="E361" s="16" t="s">
        <v>1294</v>
      </c>
      <c r="F361" s="16" t="s">
        <v>231</v>
      </c>
      <c r="G361" s="16">
        <v>5</v>
      </c>
      <c r="H361" s="16" t="s">
        <v>6364</v>
      </c>
      <c r="I361" s="16" t="s">
        <v>217</v>
      </c>
      <c r="J361" s="16">
        <v>5.9</v>
      </c>
      <c r="K361" s="16" t="s">
        <v>6365</v>
      </c>
      <c r="L361" s="16" t="s">
        <v>258</v>
      </c>
      <c r="M361" s="16">
        <v>7.3</v>
      </c>
      <c r="N361" s="16" t="s">
        <v>6366</v>
      </c>
      <c r="O361" s="16" t="s">
        <v>4397</v>
      </c>
    </row>
    <row r="362" spans="1:15" ht="15" customHeight="1" x14ac:dyDescent="0.25">
      <c r="A362" s="16" t="s">
        <v>767</v>
      </c>
      <c r="B362" s="16" t="s">
        <v>274</v>
      </c>
      <c r="C362" s="16">
        <v>10.6</v>
      </c>
      <c r="D362" s="16" t="s">
        <v>6368</v>
      </c>
      <c r="E362" s="16" t="s">
        <v>1294</v>
      </c>
      <c r="F362" s="16" t="s">
        <v>231</v>
      </c>
      <c r="G362" s="16">
        <v>6.8</v>
      </c>
      <c r="H362" s="16" t="s">
        <v>6369</v>
      </c>
      <c r="I362" s="16" t="s">
        <v>217</v>
      </c>
      <c r="J362" s="16">
        <v>7.7</v>
      </c>
      <c r="K362" s="16" t="s">
        <v>6370</v>
      </c>
      <c r="L362" s="16" t="s">
        <v>258</v>
      </c>
      <c r="M362" s="16">
        <v>8.9</v>
      </c>
      <c r="N362" s="16" t="s">
        <v>6371</v>
      </c>
      <c r="O362" s="16" t="s">
        <v>4397</v>
      </c>
    </row>
    <row r="363" spans="1:15" ht="15" customHeight="1" x14ac:dyDescent="0.25">
      <c r="A363" s="16" t="s">
        <v>768</v>
      </c>
      <c r="B363" s="16" t="s">
        <v>274</v>
      </c>
      <c r="C363" s="16">
        <v>7.4</v>
      </c>
      <c r="D363" s="16" t="s">
        <v>6374</v>
      </c>
      <c r="E363" s="16" t="s">
        <v>1294</v>
      </c>
      <c r="F363" s="16" t="s">
        <v>255</v>
      </c>
      <c r="G363" s="16">
        <v>1</v>
      </c>
      <c r="H363" s="16" t="s">
        <v>6375</v>
      </c>
      <c r="I363" s="16" t="s">
        <v>160</v>
      </c>
      <c r="J363" s="16">
        <v>1.1000000000000001</v>
      </c>
      <c r="K363" s="16" t="s">
        <v>6376</v>
      </c>
      <c r="L363" s="16" t="s">
        <v>274</v>
      </c>
      <c r="M363" s="16">
        <v>1.1000000000000001</v>
      </c>
      <c r="N363" s="16" t="s">
        <v>6377</v>
      </c>
      <c r="O363" s="16" t="s">
        <v>6373</v>
      </c>
    </row>
    <row r="364" spans="1:15" ht="15" customHeight="1" x14ac:dyDescent="0.25">
      <c r="A364" s="16" t="s">
        <v>6378</v>
      </c>
      <c r="B364" s="16" t="s">
        <v>274</v>
      </c>
      <c r="C364" s="16">
        <v>4.2</v>
      </c>
      <c r="D364" s="16" t="s">
        <v>6381</v>
      </c>
      <c r="E364" s="16" t="s">
        <v>1294</v>
      </c>
      <c r="F364" s="16" t="s">
        <v>160</v>
      </c>
      <c r="G364" s="16">
        <v>0.1</v>
      </c>
      <c r="H364" s="16" t="s">
        <v>6382</v>
      </c>
      <c r="I364" s="16" t="s">
        <v>274</v>
      </c>
      <c r="J364" s="16">
        <v>0.8</v>
      </c>
      <c r="K364" s="16" t="s">
        <v>6383</v>
      </c>
      <c r="L364" s="16" t="s">
        <v>129</v>
      </c>
      <c r="M364" s="16">
        <v>1.6</v>
      </c>
      <c r="N364" s="16" t="s">
        <v>6384</v>
      </c>
      <c r="O364" s="16" t="s">
        <v>6380</v>
      </c>
    </row>
    <row r="365" spans="1:15" ht="15" customHeight="1" x14ac:dyDescent="0.25">
      <c r="A365" s="16" t="s">
        <v>769</v>
      </c>
      <c r="B365" s="16" t="s">
        <v>274</v>
      </c>
      <c r="C365" s="16">
        <v>4</v>
      </c>
      <c r="D365" s="16" t="s">
        <v>6387</v>
      </c>
      <c r="E365" s="16" t="s">
        <v>1294</v>
      </c>
      <c r="F365" s="16" t="s">
        <v>160</v>
      </c>
      <c r="G365" s="16">
        <v>0.1</v>
      </c>
      <c r="H365" s="16" t="s">
        <v>6388</v>
      </c>
      <c r="I365" s="16" t="s">
        <v>274</v>
      </c>
      <c r="J365" s="16">
        <v>0.7</v>
      </c>
      <c r="K365" s="16" t="s">
        <v>6389</v>
      </c>
      <c r="L365" s="16" t="s">
        <v>129</v>
      </c>
      <c r="M365" s="16">
        <v>1.4</v>
      </c>
      <c r="N365" s="16" t="s">
        <v>6390</v>
      </c>
      <c r="O365" s="16" t="s">
        <v>6386</v>
      </c>
    </row>
    <row r="366" spans="1:15" ht="15" customHeight="1" x14ac:dyDescent="0.25">
      <c r="A366" s="16" t="s">
        <v>770</v>
      </c>
      <c r="B366" s="16" t="s">
        <v>274</v>
      </c>
      <c r="C366" s="16">
        <v>3.3</v>
      </c>
      <c r="D366" s="16" t="s">
        <v>6393</v>
      </c>
      <c r="E366" s="16" t="s">
        <v>1294</v>
      </c>
      <c r="F366" s="16" t="s">
        <v>169</v>
      </c>
      <c r="G366" s="16">
        <v>0.6</v>
      </c>
      <c r="H366" s="16" t="s">
        <v>6394</v>
      </c>
      <c r="I366" s="16" t="s">
        <v>129</v>
      </c>
      <c r="J366" s="16">
        <v>2.4</v>
      </c>
      <c r="K366" s="16" t="s">
        <v>6395</v>
      </c>
      <c r="L366" s="16" t="s">
        <v>208</v>
      </c>
      <c r="M366" s="16">
        <v>3.2</v>
      </c>
      <c r="N366" s="16" t="s">
        <v>6396</v>
      </c>
      <c r="O366" s="16" t="s">
        <v>6392</v>
      </c>
    </row>
    <row r="367" spans="1:15" ht="15" customHeight="1" x14ac:dyDescent="0.25">
      <c r="A367" s="16" t="s">
        <v>771</v>
      </c>
      <c r="B367" s="16" t="s">
        <v>274</v>
      </c>
      <c r="C367" s="16">
        <v>3.6</v>
      </c>
      <c r="D367" s="16" t="s">
        <v>6399</v>
      </c>
      <c r="E367" s="16" t="s">
        <v>1294</v>
      </c>
      <c r="F367" s="16" t="s">
        <v>160</v>
      </c>
      <c r="G367" s="16">
        <v>0.5</v>
      </c>
      <c r="H367" s="16" t="s">
        <v>6400</v>
      </c>
      <c r="I367" s="16" t="s">
        <v>274</v>
      </c>
      <c r="J367" s="16">
        <v>0.9</v>
      </c>
      <c r="K367" s="16" t="s">
        <v>6401</v>
      </c>
      <c r="L367" s="16" t="s">
        <v>129</v>
      </c>
      <c r="M367" s="16">
        <v>1</v>
      </c>
      <c r="N367" s="16" t="s">
        <v>6402</v>
      </c>
      <c r="O367" s="16" t="s">
        <v>6398</v>
      </c>
    </row>
    <row r="368" spans="1:15" ht="15" customHeight="1" x14ac:dyDescent="0.25">
      <c r="A368" s="16" t="s">
        <v>772</v>
      </c>
      <c r="B368" s="16" t="s">
        <v>274</v>
      </c>
      <c r="C368" s="16">
        <v>4.0999999999999996</v>
      </c>
      <c r="D368" s="16" t="s">
        <v>6405</v>
      </c>
      <c r="E368" s="16" t="s">
        <v>1294</v>
      </c>
      <c r="F368" s="16" t="s">
        <v>274</v>
      </c>
      <c r="G368" s="16">
        <v>0.3</v>
      </c>
      <c r="H368" s="16" t="s">
        <v>6406</v>
      </c>
      <c r="I368" s="16" t="s">
        <v>160</v>
      </c>
      <c r="J368" s="16">
        <v>1</v>
      </c>
      <c r="K368" s="16" t="s">
        <v>6407</v>
      </c>
      <c r="L368" s="16" t="s">
        <v>255</v>
      </c>
      <c r="M368" s="16">
        <v>1.5</v>
      </c>
      <c r="N368" s="16" t="s">
        <v>6408</v>
      </c>
      <c r="O368" s="16" t="s">
        <v>6404</v>
      </c>
    </row>
    <row r="369" spans="1:15" ht="15" customHeight="1" x14ac:dyDescent="0.25">
      <c r="A369" s="16" t="s">
        <v>775</v>
      </c>
      <c r="B369" s="16" t="s">
        <v>129</v>
      </c>
      <c r="C369" s="16">
        <v>2.5</v>
      </c>
      <c r="D369" s="16" t="s">
        <v>6412</v>
      </c>
      <c r="E369" s="16" t="s">
        <v>1294</v>
      </c>
      <c r="F369" s="16" t="s">
        <v>129</v>
      </c>
      <c r="G369" s="16">
        <v>0.1</v>
      </c>
      <c r="H369" s="16" t="s">
        <v>6413</v>
      </c>
      <c r="I369" s="16" t="s">
        <v>208</v>
      </c>
      <c r="J369" s="16">
        <v>0.8</v>
      </c>
      <c r="K369" s="16" t="s">
        <v>6414</v>
      </c>
      <c r="L369" s="16" t="s">
        <v>196</v>
      </c>
      <c r="M369" s="16">
        <v>1.2</v>
      </c>
      <c r="N369" s="16" t="s">
        <v>6415</v>
      </c>
      <c r="O369" s="16" t="s">
        <v>6411</v>
      </c>
    </row>
    <row r="370" spans="1:15" ht="15" customHeight="1" x14ac:dyDescent="0.25">
      <c r="A370" s="16" t="s">
        <v>777</v>
      </c>
      <c r="B370" s="16" t="s">
        <v>129</v>
      </c>
      <c r="C370" s="16">
        <v>5.0999999999999996</v>
      </c>
      <c r="D370" s="16" t="s">
        <v>6418</v>
      </c>
      <c r="E370" s="16" t="s">
        <v>1294</v>
      </c>
      <c r="F370" s="16" t="s">
        <v>169</v>
      </c>
      <c r="G370" s="16">
        <v>2.5</v>
      </c>
      <c r="H370" s="16" t="s">
        <v>6419</v>
      </c>
      <c r="I370" s="16" t="s">
        <v>184</v>
      </c>
      <c r="J370" s="16">
        <v>3.3</v>
      </c>
      <c r="K370" s="16" t="s">
        <v>6420</v>
      </c>
      <c r="L370" s="16" t="s">
        <v>178</v>
      </c>
      <c r="M370" s="16">
        <v>3.8</v>
      </c>
      <c r="N370" s="16" t="s">
        <v>6421</v>
      </c>
      <c r="O370" s="16" t="s">
        <v>6417</v>
      </c>
    </row>
    <row r="371" spans="1:15" ht="15" customHeight="1" x14ac:dyDescent="0.25">
      <c r="A371" s="16" t="s">
        <v>778</v>
      </c>
      <c r="B371" s="16" t="s">
        <v>129</v>
      </c>
      <c r="C371" s="16">
        <v>2.7</v>
      </c>
      <c r="D371" s="16" t="s">
        <v>6424</v>
      </c>
      <c r="E371" s="16" t="s">
        <v>1294</v>
      </c>
      <c r="F371" s="16" t="s">
        <v>129</v>
      </c>
      <c r="G371" s="16">
        <v>0.1</v>
      </c>
      <c r="H371" s="16" t="s">
        <v>6425</v>
      </c>
      <c r="I371" s="16" t="s">
        <v>208</v>
      </c>
      <c r="J371" s="16">
        <v>0.9</v>
      </c>
      <c r="K371" s="16" t="s">
        <v>6426</v>
      </c>
      <c r="L371" s="16" t="s">
        <v>196</v>
      </c>
      <c r="M371" s="16">
        <v>1.3</v>
      </c>
      <c r="N371" s="16" t="s">
        <v>6427</v>
      </c>
      <c r="O371" s="16" t="s">
        <v>6423</v>
      </c>
    </row>
    <row r="372" spans="1:15" ht="15" customHeight="1" x14ac:dyDescent="0.25">
      <c r="A372" s="16" t="s">
        <v>779</v>
      </c>
      <c r="B372" s="16" t="s">
        <v>129</v>
      </c>
      <c r="C372" s="16">
        <v>3.7</v>
      </c>
      <c r="D372" s="16" t="s">
        <v>6428</v>
      </c>
      <c r="E372" s="16" t="s">
        <v>1294</v>
      </c>
      <c r="F372" s="16" t="s">
        <v>154</v>
      </c>
      <c r="G372" s="16">
        <v>2.1</v>
      </c>
      <c r="H372" s="16" t="s">
        <v>6429</v>
      </c>
      <c r="I372" s="16" t="s">
        <v>234</v>
      </c>
      <c r="J372" s="16">
        <v>3.7</v>
      </c>
      <c r="K372" s="16" t="s">
        <v>6428</v>
      </c>
      <c r="L372" s="16" t="s">
        <v>169</v>
      </c>
      <c r="M372" s="16">
        <v>4.8</v>
      </c>
      <c r="N372" s="16" t="s">
        <v>6430</v>
      </c>
      <c r="O372" s="16" t="s">
        <v>4397</v>
      </c>
    </row>
    <row r="373" spans="1:15" ht="15" customHeight="1" x14ac:dyDescent="0.25">
      <c r="A373" s="16" t="s">
        <v>780</v>
      </c>
      <c r="B373" s="16" t="s">
        <v>129</v>
      </c>
      <c r="C373" s="16">
        <v>2.7</v>
      </c>
      <c r="D373" s="16" t="s">
        <v>6433</v>
      </c>
      <c r="E373" s="16" t="s">
        <v>1294</v>
      </c>
      <c r="F373" s="16" t="s">
        <v>169</v>
      </c>
      <c r="G373" s="16">
        <v>1.1000000000000001</v>
      </c>
      <c r="H373" s="16" t="s">
        <v>6434</v>
      </c>
      <c r="I373" s="16" t="s">
        <v>129</v>
      </c>
      <c r="J373" s="16">
        <v>1.2</v>
      </c>
      <c r="K373" s="16" t="s">
        <v>6435</v>
      </c>
      <c r="L373" s="16" t="s">
        <v>208</v>
      </c>
      <c r="M373" s="16">
        <v>2</v>
      </c>
      <c r="N373" s="16" t="s">
        <v>6436</v>
      </c>
      <c r="O373" s="16" t="s">
        <v>6432</v>
      </c>
    </row>
    <row r="374" spans="1:15" ht="15" customHeight="1" x14ac:dyDescent="0.25">
      <c r="A374" s="16" t="s">
        <v>781</v>
      </c>
      <c r="B374" s="16" t="s">
        <v>129</v>
      </c>
      <c r="C374" s="16">
        <v>1.7</v>
      </c>
      <c r="D374" s="16" t="s">
        <v>6439</v>
      </c>
      <c r="E374" s="16" t="s">
        <v>1294</v>
      </c>
      <c r="F374" s="16" t="s">
        <v>129</v>
      </c>
      <c r="G374" s="16">
        <v>0.4</v>
      </c>
      <c r="H374" s="16" t="s">
        <v>6440</v>
      </c>
      <c r="I374" s="16" t="s">
        <v>208</v>
      </c>
      <c r="J374" s="16">
        <v>1.3</v>
      </c>
      <c r="K374" s="16" t="s">
        <v>6441</v>
      </c>
      <c r="L374" s="16" t="s">
        <v>160</v>
      </c>
      <c r="M374" s="16">
        <v>1.6</v>
      </c>
      <c r="N374" s="16" t="s">
        <v>6442</v>
      </c>
      <c r="O374" s="16" t="s">
        <v>6438</v>
      </c>
    </row>
    <row r="375" spans="1:15" ht="15" customHeight="1" x14ac:dyDescent="0.25">
      <c r="A375" s="16" t="s">
        <v>784</v>
      </c>
      <c r="B375" s="16" t="s">
        <v>129</v>
      </c>
      <c r="C375" s="16">
        <v>1.3</v>
      </c>
      <c r="D375" s="16" t="s">
        <v>6445</v>
      </c>
      <c r="E375" s="16" t="s">
        <v>1294</v>
      </c>
      <c r="F375" s="16" t="s">
        <v>129</v>
      </c>
      <c r="G375" s="16">
        <v>0.1</v>
      </c>
      <c r="H375" s="16" t="s">
        <v>6446</v>
      </c>
      <c r="I375" s="16" t="s">
        <v>208</v>
      </c>
      <c r="J375" s="16">
        <v>0.9</v>
      </c>
      <c r="K375" s="16" t="s">
        <v>6447</v>
      </c>
      <c r="L375" s="16" t="s">
        <v>196</v>
      </c>
      <c r="M375" s="16">
        <v>1.3</v>
      </c>
      <c r="N375" s="16" t="s">
        <v>6445</v>
      </c>
      <c r="O375" s="16" t="s">
        <v>6444</v>
      </c>
    </row>
    <row r="376" spans="1:15" ht="15" customHeight="1" x14ac:dyDescent="0.25">
      <c r="A376" s="16" t="s">
        <v>785</v>
      </c>
      <c r="B376" s="16" t="s">
        <v>129</v>
      </c>
      <c r="C376" s="16">
        <v>35.200000000000003</v>
      </c>
      <c r="D376" s="16" t="s">
        <v>6450</v>
      </c>
      <c r="E376" s="16" t="s">
        <v>1294</v>
      </c>
      <c r="F376" s="16" t="s">
        <v>243</v>
      </c>
      <c r="G376" s="16">
        <v>0.4</v>
      </c>
      <c r="H376" s="16" t="s">
        <v>6451</v>
      </c>
      <c r="I376" s="16" t="s">
        <v>240</v>
      </c>
      <c r="J376" s="16">
        <v>1</v>
      </c>
      <c r="K376" s="16" t="s">
        <v>6452</v>
      </c>
      <c r="L376" s="16" t="s">
        <v>252</v>
      </c>
      <c r="M376" s="16">
        <v>1.3</v>
      </c>
      <c r="N376" s="16" t="s">
        <v>6453</v>
      </c>
      <c r="O376" s="16" t="s">
        <v>6449</v>
      </c>
    </row>
    <row r="377" spans="1:15" ht="15" customHeight="1" x14ac:dyDescent="0.25">
      <c r="A377" s="16" t="s">
        <v>786</v>
      </c>
      <c r="B377" s="16" t="s">
        <v>129</v>
      </c>
      <c r="C377" s="16">
        <v>2.4</v>
      </c>
      <c r="D377" s="16" t="s">
        <v>6456</v>
      </c>
      <c r="E377" s="16" t="s">
        <v>1294</v>
      </c>
      <c r="F377" s="16" t="s">
        <v>274</v>
      </c>
      <c r="G377" s="16">
        <v>0.2</v>
      </c>
      <c r="H377" s="16" t="s">
        <v>6457</v>
      </c>
      <c r="I377" s="16" t="s">
        <v>160</v>
      </c>
      <c r="J377" s="16">
        <v>0.6</v>
      </c>
      <c r="K377" s="16" t="s">
        <v>6458</v>
      </c>
      <c r="L377" s="16" t="s">
        <v>255</v>
      </c>
      <c r="M377" s="16">
        <v>1.6</v>
      </c>
      <c r="N377" s="16" t="s">
        <v>6459</v>
      </c>
      <c r="O377" s="16" t="s">
        <v>6455</v>
      </c>
    </row>
    <row r="378" spans="1:15" ht="15" customHeight="1" x14ac:dyDescent="0.25">
      <c r="A378" s="16" t="s">
        <v>787</v>
      </c>
      <c r="B378" s="16" t="s">
        <v>129</v>
      </c>
      <c r="C378" s="16">
        <v>1.3</v>
      </c>
      <c r="D378" s="16" t="s">
        <v>6462</v>
      </c>
      <c r="E378" s="16" t="s">
        <v>1294</v>
      </c>
      <c r="F378" s="16" t="s">
        <v>129</v>
      </c>
      <c r="G378" s="16">
        <v>0.1</v>
      </c>
      <c r="H378" s="16" t="s">
        <v>6463</v>
      </c>
      <c r="I378" s="16" t="s">
        <v>208</v>
      </c>
      <c r="J378" s="16">
        <v>0.8</v>
      </c>
      <c r="K378" s="16" t="s">
        <v>6464</v>
      </c>
      <c r="L378" s="16" t="s">
        <v>196</v>
      </c>
      <c r="M378" s="16">
        <v>1.3</v>
      </c>
      <c r="N378" s="16" t="s">
        <v>6462</v>
      </c>
      <c r="O378" s="16" t="s">
        <v>6461</v>
      </c>
    </row>
    <row r="379" spans="1:15" ht="15" customHeight="1" x14ac:dyDescent="0.25">
      <c r="A379" s="16" t="s">
        <v>788</v>
      </c>
      <c r="B379" s="16" t="s">
        <v>129</v>
      </c>
      <c r="C379" s="16">
        <v>3.4</v>
      </c>
      <c r="D379" s="16" t="s">
        <v>6467</v>
      </c>
      <c r="E379" s="16" t="s">
        <v>1294</v>
      </c>
      <c r="F379" s="16" t="s">
        <v>255</v>
      </c>
      <c r="G379" s="16">
        <v>1</v>
      </c>
      <c r="H379" s="16" t="s">
        <v>6468</v>
      </c>
      <c r="I379" s="16" t="s">
        <v>160</v>
      </c>
      <c r="J379" s="16">
        <v>1.1000000000000001</v>
      </c>
      <c r="K379" s="16" t="s">
        <v>6469</v>
      </c>
      <c r="L379" s="16" t="s">
        <v>274</v>
      </c>
      <c r="M379" s="16">
        <v>1.1000000000000001</v>
      </c>
      <c r="N379" s="16" t="s">
        <v>6470</v>
      </c>
      <c r="O379" s="16" t="s">
        <v>6466</v>
      </c>
    </row>
    <row r="380" spans="1:15" ht="15" customHeight="1" x14ac:dyDescent="0.25">
      <c r="A380" s="16" t="s">
        <v>789</v>
      </c>
      <c r="B380" s="16" t="s">
        <v>129</v>
      </c>
      <c r="C380" s="16">
        <v>164.2</v>
      </c>
      <c r="D380" s="16" t="s">
        <v>6473</v>
      </c>
      <c r="E380" s="16" t="s">
        <v>1294</v>
      </c>
      <c r="F380" s="16" t="s">
        <v>142</v>
      </c>
      <c r="G380" s="16">
        <v>73.5</v>
      </c>
      <c r="H380" s="16" t="s">
        <v>6474</v>
      </c>
      <c r="I380" s="16" t="s">
        <v>139</v>
      </c>
      <c r="J380" s="16">
        <v>73.7</v>
      </c>
      <c r="K380" s="16" t="s">
        <v>6475</v>
      </c>
      <c r="L380" s="16" t="s">
        <v>133</v>
      </c>
      <c r="M380" s="16">
        <v>74.900000000000006</v>
      </c>
      <c r="N380" s="16" t="s">
        <v>6476</v>
      </c>
      <c r="O380" s="16" t="s">
        <v>6472</v>
      </c>
    </row>
    <row r="381" spans="1:15" ht="15" customHeight="1" x14ac:dyDescent="0.25">
      <c r="A381" s="16" t="s">
        <v>790</v>
      </c>
      <c r="B381" s="16" t="s">
        <v>228</v>
      </c>
      <c r="C381" s="16">
        <v>8.8000000000000007</v>
      </c>
      <c r="D381" s="16" t="s">
        <v>6480</v>
      </c>
      <c r="E381" s="16" t="s">
        <v>1294</v>
      </c>
      <c r="F381" s="16" t="s">
        <v>228</v>
      </c>
      <c r="G381" s="16">
        <v>1.3</v>
      </c>
      <c r="H381" s="16" t="s">
        <v>6481</v>
      </c>
      <c r="I381" s="16" t="s">
        <v>154</v>
      </c>
      <c r="J381" s="16">
        <v>3.3</v>
      </c>
      <c r="K381" s="16" t="s">
        <v>6482</v>
      </c>
      <c r="L381" s="16" t="s">
        <v>234</v>
      </c>
      <c r="M381" s="16">
        <v>4.7</v>
      </c>
      <c r="N381" s="16" t="s">
        <v>6483</v>
      </c>
      <c r="O381" s="16" t="s">
        <v>6479</v>
      </c>
    </row>
    <row r="382" spans="1:15" ht="15" customHeight="1" x14ac:dyDescent="0.25">
      <c r="A382" s="16" t="s">
        <v>791</v>
      </c>
      <c r="B382" s="16" t="s">
        <v>228</v>
      </c>
      <c r="C382" s="16">
        <v>5.9</v>
      </c>
      <c r="D382" s="16" t="s">
        <v>6486</v>
      </c>
      <c r="E382" s="16" t="s">
        <v>1294</v>
      </c>
      <c r="F382" s="16" t="s">
        <v>154</v>
      </c>
      <c r="G382" s="16">
        <v>0.1</v>
      </c>
      <c r="H382" s="16" t="s">
        <v>6487</v>
      </c>
      <c r="I382" s="16" t="s">
        <v>234</v>
      </c>
      <c r="J382" s="16">
        <v>2</v>
      </c>
      <c r="K382" s="16" t="s">
        <v>6488</v>
      </c>
      <c r="L382" s="16" t="s">
        <v>196</v>
      </c>
      <c r="M382" s="16">
        <v>3.7</v>
      </c>
      <c r="N382" s="16" t="s">
        <v>6489</v>
      </c>
      <c r="O382" s="16" t="s">
        <v>6485</v>
      </c>
    </row>
    <row r="383" spans="1:15" ht="15" customHeight="1" x14ac:dyDescent="0.25">
      <c r="A383" s="16" t="s">
        <v>792</v>
      </c>
      <c r="B383" s="16" t="s">
        <v>228</v>
      </c>
      <c r="C383" s="16">
        <v>22.5</v>
      </c>
      <c r="D383" s="16" t="s">
        <v>6492</v>
      </c>
      <c r="E383" s="16" t="s">
        <v>1294</v>
      </c>
      <c r="F383" s="16" t="s">
        <v>151</v>
      </c>
      <c r="G383" s="16">
        <v>1.7</v>
      </c>
      <c r="H383" s="16" t="s">
        <v>6493</v>
      </c>
      <c r="I383" s="16" t="s">
        <v>252</v>
      </c>
      <c r="J383" s="16">
        <v>9.8000000000000007</v>
      </c>
      <c r="K383" s="16" t="s">
        <v>6494</v>
      </c>
      <c r="L383" s="16" t="s">
        <v>243</v>
      </c>
      <c r="M383" s="16">
        <v>10.7</v>
      </c>
      <c r="N383" s="16" t="s">
        <v>6495</v>
      </c>
      <c r="O383" s="16" t="s">
        <v>6491</v>
      </c>
    </row>
    <row r="384" spans="1:15" ht="15" customHeight="1" x14ac:dyDescent="0.25">
      <c r="A384" s="16" t="s">
        <v>794</v>
      </c>
      <c r="B384" s="16" t="s">
        <v>228</v>
      </c>
      <c r="C384" s="16">
        <v>10.3</v>
      </c>
      <c r="D384" s="16" t="s">
        <v>6496</v>
      </c>
      <c r="E384" s="16" t="s">
        <v>1294</v>
      </c>
      <c r="F384" s="16" t="s">
        <v>268</v>
      </c>
      <c r="G384" s="16">
        <v>2.4</v>
      </c>
      <c r="H384" s="16" t="s">
        <v>6497</v>
      </c>
      <c r="I384" s="16" t="s">
        <v>261</v>
      </c>
      <c r="J384" s="16">
        <v>2.7</v>
      </c>
      <c r="K384" s="16" t="s">
        <v>6498</v>
      </c>
      <c r="L384" s="16" t="s">
        <v>224</v>
      </c>
      <c r="M384" s="16">
        <v>3.9</v>
      </c>
      <c r="N384" s="16" t="s">
        <v>6499</v>
      </c>
      <c r="O384" s="16" t="s">
        <v>4397</v>
      </c>
    </row>
    <row r="385" spans="1:15" ht="15" customHeight="1" x14ac:dyDescent="0.25">
      <c r="A385" s="16" t="s">
        <v>795</v>
      </c>
      <c r="B385" s="16" t="s">
        <v>228</v>
      </c>
      <c r="C385" s="16">
        <v>1.5</v>
      </c>
      <c r="D385" s="16" t="s">
        <v>6502</v>
      </c>
      <c r="E385" s="16" t="s">
        <v>1294</v>
      </c>
      <c r="F385" s="16" t="s">
        <v>129</v>
      </c>
      <c r="G385" s="16">
        <v>0.9</v>
      </c>
      <c r="H385" s="16" t="s">
        <v>6503</v>
      </c>
      <c r="I385" s="16" t="s">
        <v>160</v>
      </c>
      <c r="J385" s="16">
        <v>1.5</v>
      </c>
      <c r="K385" s="16" t="s">
        <v>6502</v>
      </c>
      <c r="L385" s="16" t="s">
        <v>169</v>
      </c>
      <c r="M385" s="16">
        <v>1.5</v>
      </c>
      <c r="N385" s="16" t="s">
        <v>6504</v>
      </c>
      <c r="O385" s="16" t="s">
        <v>6501</v>
      </c>
    </row>
    <row r="386" spans="1:15" ht="15" customHeight="1" x14ac:dyDescent="0.25">
      <c r="A386" s="16" t="s">
        <v>796</v>
      </c>
      <c r="B386" s="16" t="s">
        <v>228</v>
      </c>
      <c r="C386" s="16">
        <v>2.2999999999999998</v>
      </c>
      <c r="D386" s="16" t="s">
        <v>6507</v>
      </c>
      <c r="E386" s="16" t="s">
        <v>1294</v>
      </c>
      <c r="F386" s="16" t="s">
        <v>129</v>
      </c>
      <c r="G386" s="16">
        <v>1</v>
      </c>
      <c r="H386" s="16" t="s">
        <v>6508</v>
      </c>
      <c r="I386" s="16" t="s">
        <v>169</v>
      </c>
      <c r="J386" s="16">
        <v>1.6</v>
      </c>
      <c r="K386" s="16" t="s">
        <v>6509</v>
      </c>
      <c r="L386" s="16" t="s">
        <v>208</v>
      </c>
      <c r="M386" s="16">
        <v>1.6</v>
      </c>
      <c r="N386" s="16" t="s">
        <v>6510</v>
      </c>
      <c r="O386" s="16" t="s">
        <v>6506</v>
      </c>
    </row>
    <row r="387" spans="1:15" ht="15" customHeight="1" x14ac:dyDescent="0.25">
      <c r="A387" s="16" t="s">
        <v>797</v>
      </c>
      <c r="B387" s="16" t="s">
        <v>228</v>
      </c>
      <c r="C387" s="16">
        <v>0.9</v>
      </c>
      <c r="D387" s="16" t="s">
        <v>6513</v>
      </c>
      <c r="E387" s="16" t="s">
        <v>1294</v>
      </c>
      <c r="F387" s="16" t="s">
        <v>274</v>
      </c>
      <c r="G387" s="16">
        <v>0.5</v>
      </c>
      <c r="H387" s="16" t="s">
        <v>6514</v>
      </c>
      <c r="I387" s="16" t="s">
        <v>160</v>
      </c>
      <c r="J387" s="16">
        <v>0.9</v>
      </c>
      <c r="K387" s="16" t="s">
        <v>6513</v>
      </c>
      <c r="L387" s="16" t="s">
        <v>208</v>
      </c>
      <c r="M387" s="16">
        <v>1.1000000000000001</v>
      </c>
      <c r="N387" s="16" t="s">
        <v>6515</v>
      </c>
      <c r="O387" s="16" t="s">
        <v>6512</v>
      </c>
    </row>
    <row r="388" spans="1:15" ht="15" customHeight="1" x14ac:dyDescent="0.25">
      <c r="A388" s="16" t="s">
        <v>798</v>
      </c>
      <c r="B388" s="16" t="s">
        <v>228</v>
      </c>
      <c r="C388" s="16">
        <v>4</v>
      </c>
      <c r="D388" s="16" t="s">
        <v>6518</v>
      </c>
      <c r="E388" s="16" t="s">
        <v>1294</v>
      </c>
      <c r="F388" s="16" t="s">
        <v>234</v>
      </c>
      <c r="G388" s="16">
        <v>0.5</v>
      </c>
      <c r="H388" s="16" t="s">
        <v>6519</v>
      </c>
      <c r="I388" s="16" t="s">
        <v>196</v>
      </c>
      <c r="J388" s="16">
        <v>1.8</v>
      </c>
      <c r="K388" s="16" t="s">
        <v>6520</v>
      </c>
      <c r="L388" s="16" t="s">
        <v>154</v>
      </c>
      <c r="M388" s="16">
        <v>1.9</v>
      </c>
      <c r="N388" s="16" t="s">
        <v>6521</v>
      </c>
      <c r="O388" s="16" t="s">
        <v>6517</v>
      </c>
    </row>
    <row r="389" spans="1:15" ht="15" customHeight="1" x14ac:dyDescent="0.25">
      <c r="A389" s="16" t="s">
        <v>800</v>
      </c>
      <c r="B389" s="16" t="s">
        <v>154</v>
      </c>
      <c r="C389" s="16">
        <v>2</v>
      </c>
      <c r="D389" s="16" t="s">
        <v>6525</v>
      </c>
      <c r="E389" s="16" t="s">
        <v>1294</v>
      </c>
      <c r="F389" s="16" t="s">
        <v>129</v>
      </c>
      <c r="G389" s="16">
        <v>0.9</v>
      </c>
      <c r="H389" s="16" t="s">
        <v>6526</v>
      </c>
      <c r="I389" s="16" t="s">
        <v>169</v>
      </c>
      <c r="J389" s="16">
        <v>1.4</v>
      </c>
      <c r="K389" s="16" t="s">
        <v>6527</v>
      </c>
      <c r="L389" s="16" t="s">
        <v>160</v>
      </c>
      <c r="M389" s="16">
        <v>1.6</v>
      </c>
      <c r="N389" s="16" t="s">
        <v>6528</v>
      </c>
      <c r="O389" s="16" t="s">
        <v>6524</v>
      </c>
    </row>
    <row r="390" spans="1:15" ht="15" customHeight="1" x14ac:dyDescent="0.25">
      <c r="A390" s="16" t="s">
        <v>801</v>
      </c>
      <c r="B390" s="16" t="s">
        <v>154</v>
      </c>
      <c r="C390" s="16">
        <v>2.2000000000000002</v>
      </c>
      <c r="D390" s="16" t="s">
        <v>6531</v>
      </c>
      <c r="E390" s="16" t="s">
        <v>1294</v>
      </c>
      <c r="F390" s="16" t="s">
        <v>129</v>
      </c>
      <c r="G390" s="16">
        <v>0.6</v>
      </c>
      <c r="H390" s="16" t="s">
        <v>6532</v>
      </c>
      <c r="I390" s="16" t="s">
        <v>208</v>
      </c>
      <c r="J390" s="16">
        <v>1.4</v>
      </c>
      <c r="K390" s="16" t="s">
        <v>6533</v>
      </c>
      <c r="L390" s="16" t="s">
        <v>196</v>
      </c>
      <c r="M390" s="16">
        <v>1.6</v>
      </c>
      <c r="N390" s="16" t="s">
        <v>6534</v>
      </c>
      <c r="O390" s="16" t="s">
        <v>6530</v>
      </c>
    </row>
    <row r="391" spans="1:15" ht="15" customHeight="1" x14ac:dyDescent="0.25">
      <c r="A391" s="16" t="s">
        <v>802</v>
      </c>
      <c r="B391" s="16" t="s">
        <v>154</v>
      </c>
      <c r="C391" s="16">
        <v>5.9</v>
      </c>
      <c r="D391" s="16" t="s">
        <v>6537</v>
      </c>
      <c r="E391" s="16" t="s">
        <v>1294</v>
      </c>
      <c r="F391" s="16" t="s">
        <v>154</v>
      </c>
      <c r="G391" s="16">
        <v>0.2</v>
      </c>
      <c r="H391" s="16" t="s">
        <v>6538</v>
      </c>
      <c r="I391" s="16" t="s">
        <v>234</v>
      </c>
      <c r="J391" s="16">
        <v>2.1</v>
      </c>
      <c r="K391" s="16" t="s">
        <v>6539</v>
      </c>
      <c r="L391" s="16" t="s">
        <v>196</v>
      </c>
      <c r="M391" s="16">
        <v>3.8</v>
      </c>
      <c r="N391" s="16" t="s">
        <v>6540</v>
      </c>
      <c r="O391" s="16" t="s">
        <v>6536</v>
      </c>
    </row>
    <row r="392" spans="1:15" ht="15" customHeight="1" x14ac:dyDescent="0.25">
      <c r="A392" s="16" t="s">
        <v>803</v>
      </c>
      <c r="B392" s="16" t="s">
        <v>154</v>
      </c>
      <c r="C392" s="16">
        <v>5.2</v>
      </c>
      <c r="D392" s="16" t="s">
        <v>6543</v>
      </c>
      <c r="E392" s="16" t="s">
        <v>1294</v>
      </c>
      <c r="F392" s="16" t="s">
        <v>193</v>
      </c>
      <c r="G392" s="16">
        <v>2</v>
      </c>
      <c r="H392" s="16" t="s">
        <v>6544</v>
      </c>
      <c r="I392" s="16" t="s">
        <v>280</v>
      </c>
      <c r="J392" s="16">
        <v>2.1</v>
      </c>
      <c r="K392" s="16" t="s">
        <v>6545</v>
      </c>
      <c r="L392" s="16" t="s">
        <v>277</v>
      </c>
      <c r="M392" s="16">
        <v>2.2000000000000002</v>
      </c>
      <c r="N392" s="16" t="s">
        <v>6546</v>
      </c>
      <c r="O392" s="16" t="s">
        <v>6542</v>
      </c>
    </row>
    <row r="393" spans="1:15" ht="15" customHeight="1" x14ac:dyDescent="0.25">
      <c r="A393" s="16" t="s">
        <v>804</v>
      </c>
      <c r="B393" s="16" t="s">
        <v>154</v>
      </c>
      <c r="C393" s="16">
        <v>10.199999999999999</v>
      </c>
      <c r="D393" s="16" t="s">
        <v>6549</v>
      </c>
      <c r="E393" s="16" t="s">
        <v>1294</v>
      </c>
      <c r="F393" s="16" t="s">
        <v>228</v>
      </c>
      <c r="G393" s="16">
        <v>0.4</v>
      </c>
      <c r="H393" s="16" t="s">
        <v>6550</v>
      </c>
      <c r="I393" s="16" t="s">
        <v>154</v>
      </c>
      <c r="J393" s="16">
        <v>4.7</v>
      </c>
      <c r="K393" s="16" t="s">
        <v>6551</v>
      </c>
      <c r="L393" s="16" t="s">
        <v>234</v>
      </c>
      <c r="M393" s="16">
        <v>6.3</v>
      </c>
      <c r="N393" s="16" t="s">
        <v>6552</v>
      </c>
      <c r="O393" s="16" t="s">
        <v>6548</v>
      </c>
    </row>
    <row r="394" spans="1:15" ht="15" customHeight="1" x14ac:dyDescent="0.25">
      <c r="A394" s="16" t="s">
        <v>807</v>
      </c>
      <c r="B394" s="16" t="s">
        <v>154</v>
      </c>
      <c r="C394" s="16">
        <v>16.7</v>
      </c>
      <c r="D394" s="16" t="s">
        <v>6553</v>
      </c>
      <c r="E394" s="16" t="s">
        <v>1294</v>
      </c>
      <c r="F394" s="16" t="s">
        <v>226</v>
      </c>
      <c r="G394" s="16">
        <v>7.8</v>
      </c>
      <c r="H394" s="16" t="s">
        <v>6554</v>
      </c>
      <c r="I394" s="16" t="s">
        <v>258</v>
      </c>
      <c r="J394" s="16">
        <v>11.3</v>
      </c>
      <c r="K394" s="16" t="s">
        <v>6555</v>
      </c>
      <c r="L394" s="16" t="s">
        <v>263</v>
      </c>
      <c r="M394" s="16">
        <v>12.2</v>
      </c>
      <c r="N394" s="16" t="s">
        <v>6556</v>
      </c>
      <c r="O394" s="16" t="s">
        <v>4397</v>
      </c>
    </row>
    <row r="395" spans="1:15" ht="15" customHeight="1" x14ac:dyDescent="0.25">
      <c r="A395" s="16" t="s">
        <v>808</v>
      </c>
      <c r="B395" s="16" t="s">
        <v>154</v>
      </c>
      <c r="C395" s="16">
        <v>15</v>
      </c>
      <c r="D395" s="16" t="s">
        <v>6557</v>
      </c>
      <c r="E395" s="16" t="s">
        <v>1294</v>
      </c>
      <c r="F395" s="16" t="s">
        <v>226</v>
      </c>
      <c r="G395" s="16">
        <v>7.4</v>
      </c>
      <c r="H395" s="16" t="s">
        <v>6558</v>
      </c>
      <c r="I395" s="16" t="s">
        <v>258</v>
      </c>
      <c r="J395" s="16">
        <v>9.5</v>
      </c>
      <c r="K395" s="16" t="s">
        <v>6559</v>
      </c>
      <c r="L395" s="16" t="s">
        <v>263</v>
      </c>
      <c r="M395" s="16">
        <v>10.4</v>
      </c>
      <c r="N395" s="16" t="s">
        <v>6560</v>
      </c>
      <c r="O395" s="16" t="s">
        <v>4397</v>
      </c>
    </row>
    <row r="396" spans="1:15" ht="15" customHeight="1" x14ac:dyDescent="0.25">
      <c r="A396" s="16" t="s">
        <v>809</v>
      </c>
      <c r="B396" s="16" t="s">
        <v>154</v>
      </c>
      <c r="C396" s="16">
        <v>16.7</v>
      </c>
      <c r="D396" s="16" t="s">
        <v>6561</v>
      </c>
      <c r="E396" s="16" t="s">
        <v>1294</v>
      </c>
      <c r="F396" s="16" t="s">
        <v>226</v>
      </c>
      <c r="G396" s="16">
        <v>8.5</v>
      </c>
      <c r="H396" s="16" t="s">
        <v>6562</v>
      </c>
      <c r="I396" s="16" t="s">
        <v>258</v>
      </c>
      <c r="J396" s="16">
        <v>11.7</v>
      </c>
      <c r="K396" s="16" t="s">
        <v>6563</v>
      </c>
      <c r="L396" s="16" t="s">
        <v>263</v>
      </c>
      <c r="M396" s="16">
        <v>12.5</v>
      </c>
      <c r="N396" s="16" t="s">
        <v>6564</v>
      </c>
      <c r="O396" s="16" t="s">
        <v>4397</v>
      </c>
    </row>
    <row r="397" spans="1:15" ht="15" customHeight="1" x14ac:dyDescent="0.25">
      <c r="A397" s="16" t="s">
        <v>810</v>
      </c>
      <c r="B397" s="16" t="s">
        <v>154</v>
      </c>
      <c r="C397" s="16">
        <v>5.8</v>
      </c>
      <c r="D397" s="16" t="s">
        <v>6567</v>
      </c>
      <c r="E397" s="16" t="s">
        <v>1294</v>
      </c>
      <c r="F397" s="16" t="s">
        <v>154</v>
      </c>
      <c r="G397" s="16">
        <v>0.4</v>
      </c>
      <c r="H397" s="16" t="s">
        <v>6568</v>
      </c>
      <c r="I397" s="16" t="s">
        <v>234</v>
      </c>
      <c r="J397" s="16">
        <v>2.1</v>
      </c>
      <c r="K397" s="16" t="s">
        <v>6569</v>
      </c>
      <c r="L397" s="16" t="s">
        <v>196</v>
      </c>
      <c r="M397" s="16">
        <v>3.7</v>
      </c>
      <c r="N397" s="16" t="s">
        <v>6570</v>
      </c>
      <c r="O397" s="16" t="s">
        <v>6566</v>
      </c>
    </row>
    <row r="398" spans="1:15" ht="15" customHeight="1" x14ac:dyDescent="0.25">
      <c r="A398" s="16" t="s">
        <v>811</v>
      </c>
      <c r="B398" s="16" t="s">
        <v>154</v>
      </c>
      <c r="C398" s="16">
        <v>0.7</v>
      </c>
      <c r="D398" s="16" t="s">
        <v>6573</v>
      </c>
      <c r="E398" s="16" t="s">
        <v>1294</v>
      </c>
      <c r="F398" s="16" t="s">
        <v>160</v>
      </c>
      <c r="G398" s="16">
        <v>0.4</v>
      </c>
      <c r="H398" s="16" t="s">
        <v>6574</v>
      </c>
      <c r="I398" s="16" t="s">
        <v>274</v>
      </c>
      <c r="J398" s="16">
        <v>0.7</v>
      </c>
      <c r="K398" s="16" t="s">
        <v>6573</v>
      </c>
      <c r="L398" s="16" t="s">
        <v>255</v>
      </c>
      <c r="M398" s="16">
        <v>1.6</v>
      </c>
      <c r="N398" s="16" t="s">
        <v>6575</v>
      </c>
      <c r="O398" s="16" t="s">
        <v>6572</v>
      </c>
    </row>
    <row r="399" spans="1:15" ht="15" customHeight="1" x14ac:dyDescent="0.25">
      <c r="A399" s="16" t="s">
        <v>814</v>
      </c>
      <c r="B399" s="16" t="s">
        <v>154</v>
      </c>
      <c r="C399" s="16">
        <v>15</v>
      </c>
      <c r="D399" s="16" t="s">
        <v>6576</v>
      </c>
      <c r="E399" s="16" t="s">
        <v>1294</v>
      </c>
      <c r="F399" s="16" t="s">
        <v>226</v>
      </c>
      <c r="G399" s="16">
        <v>7.3</v>
      </c>
      <c r="H399" s="16" t="s">
        <v>6577</v>
      </c>
      <c r="I399" s="16" t="s">
        <v>258</v>
      </c>
      <c r="J399" s="16">
        <v>9.4</v>
      </c>
      <c r="K399" s="16" t="s">
        <v>6578</v>
      </c>
      <c r="L399" s="16" t="s">
        <v>263</v>
      </c>
      <c r="M399" s="16">
        <v>10.3</v>
      </c>
      <c r="N399" s="16" t="s">
        <v>6579</v>
      </c>
      <c r="O399" s="16" t="s">
        <v>4397</v>
      </c>
    </row>
    <row r="400" spans="1:15" ht="15" customHeight="1" x14ac:dyDescent="0.25">
      <c r="A400" s="16" t="s">
        <v>815</v>
      </c>
      <c r="B400" s="16" t="s">
        <v>154</v>
      </c>
      <c r="C400" s="16">
        <v>5.4</v>
      </c>
      <c r="D400" s="16" t="s">
        <v>6582</v>
      </c>
      <c r="E400" s="16" t="s">
        <v>1294</v>
      </c>
      <c r="F400" s="16" t="s">
        <v>154</v>
      </c>
      <c r="G400" s="16">
        <v>0.3</v>
      </c>
      <c r="H400" s="16" t="s">
        <v>6583</v>
      </c>
      <c r="I400" s="16" t="s">
        <v>234</v>
      </c>
      <c r="J400" s="16">
        <v>1.6</v>
      </c>
      <c r="K400" s="16" t="s">
        <v>6584</v>
      </c>
      <c r="L400" s="16" t="s">
        <v>196</v>
      </c>
      <c r="M400" s="16">
        <v>3.3</v>
      </c>
      <c r="N400" s="16" t="s">
        <v>6585</v>
      </c>
      <c r="O400" s="16" t="s">
        <v>6581</v>
      </c>
    </row>
    <row r="401" spans="1:15" ht="15" customHeight="1" x14ac:dyDescent="0.25">
      <c r="A401" s="16" t="s">
        <v>816</v>
      </c>
      <c r="B401" s="16" t="s">
        <v>154</v>
      </c>
      <c r="C401" s="16">
        <v>3.9</v>
      </c>
      <c r="D401" s="16" t="s">
        <v>6588</v>
      </c>
      <c r="E401" s="16" t="s">
        <v>1294</v>
      </c>
      <c r="F401" s="16" t="s">
        <v>169</v>
      </c>
      <c r="G401" s="16">
        <v>1.2</v>
      </c>
      <c r="H401" s="16" t="s">
        <v>6589</v>
      </c>
      <c r="I401" s="16" t="s">
        <v>902</v>
      </c>
      <c r="J401" s="16">
        <v>2.8</v>
      </c>
      <c r="K401" s="16" t="s">
        <v>6590</v>
      </c>
      <c r="L401" s="16" t="s">
        <v>129</v>
      </c>
      <c r="M401" s="16">
        <v>3.1</v>
      </c>
      <c r="N401" s="16" t="s">
        <v>6591</v>
      </c>
      <c r="O401" s="16" t="s">
        <v>6587</v>
      </c>
    </row>
    <row r="402" spans="1:15" ht="15" customHeight="1" x14ac:dyDescent="0.25">
      <c r="A402" s="16" t="s">
        <v>817</v>
      </c>
      <c r="B402" s="16" t="s">
        <v>154</v>
      </c>
      <c r="C402" s="16">
        <v>9.3000000000000007</v>
      </c>
      <c r="D402" s="16" t="s">
        <v>6594</v>
      </c>
      <c r="E402" s="16" t="s">
        <v>1294</v>
      </c>
      <c r="F402" s="16" t="s">
        <v>228</v>
      </c>
      <c r="G402" s="16">
        <v>1</v>
      </c>
      <c r="H402" s="16" t="s">
        <v>6595</v>
      </c>
      <c r="I402" s="16" t="s">
        <v>154</v>
      </c>
      <c r="J402" s="16">
        <v>3.8</v>
      </c>
      <c r="K402" s="16" t="s">
        <v>6596</v>
      </c>
      <c r="L402" s="16" t="s">
        <v>234</v>
      </c>
      <c r="M402" s="16">
        <v>5.4</v>
      </c>
      <c r="N402" s="16" t="s">
        <v>6597</v>
      </c>
      <c r="O402" s="16" t="s">
        <v>6593</v>
      </c>
    </row>
    <row r="403" spans="1:15" ht="15" customHeight="1" x14ac:dyDescent="0.25">
      <c r="A403" s="16" t="s">
        <v>819</v>
      </c>
      <c r="B403" s="16" t="s">
        <v>154</v>
      </c>
      <c r="C403" s="16">
        <v>5.8</v>
      </c>
      <c r="D403" s="16" t="s">
        <v>6600</v>
      </c>
      <c r="E403" s="16" t="s">
        <v>1294</v>
      </c>
      <c r="F403" s="16" t="s">
        <v>154</v>
      </c>
      <c r="G403" s="16">
        <v>0.3</v>
      </c>
      <c r="H403" s="16" t="s">
        <v>6601</v>
      </c>
      <c r="I403" s="16" t="s">
        <v>234</v>
      </c>
      <c r="J403" s="16">
        <v>2</v>
      </c>
      <c r="K403" s="16" t="s">
        <v>6602</v>
      </c>
      <c r="L403" s="16" t="s">
        <v>196</v>
      </c>
      <c r="M403" s="16">
        <v>3.7</v>
      </c>
      <c r="N403" s="16" t="s">
        <v>6603</v>
      </c>
      <c r="O403" s="16" t="s">
        <v>6599</v>
      </c>
    </row>
    <row r="404" spans="1:15" ht="15" customHeight="1" x14ac:dyDescent="0.25">
      <c r="A404" s="16" t="s">
        <v>820</v>
      </c>
      <c r="B404" s="16" t="s">
        <v>154</v>
      </c>
      <c r="C404" s="16">
        <v>16.7</v>
      </c>
      <c r="D404" s="16" t="s">
        <v>6604</v>
      </c>
      <c r="E404" s="16" t="s">
        <v>1294</v>
      </c>
      <c r="F404" s="16" t="s">
        <v>226</v>
      </c>
      <c r="G404" s="16">
        <v>8.3000000000000007</v>
      </c>
      <c r="H404" s="16" t="s">
        <v>6605</v>
      </c>
      <c r="I404" s="16" t="s">
        <v>258</v>
      </c>
      <c r="J404" s="16">
        <v>11.5</v>
      </c>
      <c r="K404" s="16" t="s">
        <v>6606</v>
      </c>
      <c r="L404" s="16" t="s">
        <v>263</v>
      </c>
      <c r="M404" s="16">
        <v>12.4</v>
      </c>
      <c r="N404" s="16" t="s">
        <v>6607</v>
      </c>
      <c r="O404" s="16" t="s">
        <v>4397</v>
      </c>
    </row>
    <row r="405" spans="1:15" ht="15" customHeight="1" x14ac:dyDescent="0.25">
      <c r="A405" s="16" t="s">
        <v>821</v>
      </c>
      <c r="B405" s="16" t="s">
        <v>154</v>
      </c>
      <c r="C405" s="16">
        <v>5.8</v>
      </c>
      <c r="D405" s="16" t="s">
        <v>6610</v>
      </c>
      <c r="E405" s="16" t="s">
        <v>1294</v>
      </c>
      <c r="F405" s="16" t="s">
        <v>154</v>
      </c>
      <c r="G405" s="16">
        <v>0.1</v>
      </c>
      <c r="H405" s="16" t="s">
        <v>6611</v>
      </c>
      <c r="I405" s="16" t="s">
        <v>234</v>
      </c>
      <c r="J405" s="16">
        <v>1.9</v>
      </c>
      <c r="K405" s="16" t="s">
        <v>6612</v>
      </c>
      <c r="L405" s="16" t="s">
        <v>196</v>
      </c>
      <c r="M405" s="16">
        <v>3.7</v>
      </c>
      <c r="N405" s="16" t="s">
        <v>6613</v>
      </c>
      <c r="O405" s="16" t="s">
        <v>6609</v>
      </c>
    </row>
    <row r="406" spans="1:15" ht="15" customHeight="1" x14ac:dyDescent="0.25">
      <c r="A406" s="16" t="s">
        <v>822</v>
      </c>
      <c r="B406" s="16" t="s">
        <v>154</v>
      </c>
      <c r="C406" s="16">
        <v>16.600000000000001</v>
      </c>
      <c r="D406" s="16" t="s">
        <v>6614</v>
      </c>
      <c r="E406" s="16" t="s">
        <v>1294</v>
      </c>
      <c r="F406" s="16" t="s">
        <v>226</v>
      </c>
      <c r="G406" s="16">
        <v>8.1999999999999993</v>
      </c>
      <c r="H406" s="16" t="s">
        <v>6615</v>
      </c>
      <c r="I406" s="16" t="s">
        <v>258</v>
      </c>
      <c r="J406" s="16">
        <v>11.4</v>
      </c>
      <c r="K406" s="16" t="s">
        <v>6616</v>
      </c>
      <c r="L406" s="16" t="s">
        <v>263</v>
      </c>
      <c r="M406" s="16">
        <v>12.3</v>
      </c>
      <c r="N406" s="16" t="s">
        <v>6617</v>
      </c>
      <c r="O406" s="16" t="s">
        <v>4397</v>
      </c>
    </row>
    <row r="407" spans="1:15" ht="15" customHeight="1" x14ac:dyDescent="0.25">
      <c r="A407" s="16" t="s">
        <v>823</v>
      </c>
      <c r="B407" s="16" t="s">
        <v>169</v>
      </c>
      <c r="C407" s="16">
        <v>183.4</v>
      </c>
      <c r="D407" s="16" t="s">
        <v>6621</v>
      </c>
      <c r="E407" s="16" t="s">
        <v>1294</v>
      </c>
      <c r="F407" s="16" t="s">
        <v>139</v>
      </c>
      <c r="G407" s="16">
        <v>96.7</v>
      </c>
      <c r="H407" s="16" t="s">
        <v>6622</v>
      </c>
      <c r="I407" s="16" t="s">
        <v>142</v>
      </c>
      <c r="J407" s="16">
        <v>96.9</v>
      </c>
      <c r="K407" s="16" t="s">
        <v>6623</v>
      </c>
      <c r="L407" s="16" t="s">
        <v>133</v>
      </c>
      <c r="M407" s="16">
        <v>97.6</v>
      </c>
      <c r="N407" s="16" t="s">
        <v>6624</v>
      </c>
      <c r="O407" s="16" t="s">
        <v>6620</v>
      </c>
    </row>
    <row r="408" spans="1:15" ht="15" customHeight="1" x14ac:dyDescent="0.25">
      <c r="A408" s="16" t="s">
        <v>824</v>
      </c>
      <c r="B408" s="16" t="s">
        <v>169</v>
      </c>
      <c r="C408" s="16">
        <v>1.3</v>
      </c>
      <c r="D408" s="16" t="s">
        <v>6627</v>
      </c>
      <c r="E408" s="16" t="s">
        <v>1294</v>
      </c>
      <c r="F408" s="16" t="s">
        <v>160</v>
      </c>
      <c r="G408" s="16">
        <v>0.3</v>
      </c>
      <c r="H408" s="16" t="s">
        <v>6628</v>
      </c>
      <c r="I408" s="16" t="s">
        <v>274</v>
      </c>
      <c r="J408" s="16">
        <v>0.9</v>
      </c>
      <c r="K408" s="16" t="s">
        <v>6629</v>
      </c>
      <c r="L408" s="16" t="s">
        <v>129</v>
      </c>
      <c r="M408" s="16">
        <v>1.3</v>
      </c>
      <c r="N408" s="16" t="s">
        <v>6627</v>
      </c>
      <c r="O408" s="16" t="s">
        <v>6626</v>
      </c>
    </row>
    <row r="409" spans="1:15" ht="15" customHeight="1" x14ac:dyDescent="0.25">
      <c r="A409" s="16" t="s">
        <v>825</v>
      </c>
      <c r="B409" s="16" t="s">
        <v>169</v>
      </c>
      <c r="C409" s="16">
        <v>4</v>
      </c>
      <c r="D409" s="16" t="s">
        <v>6632</v>
      </c>
      <c r="E409" s="16" t="s">
        <v>1294</v>
      </c>
      <c r="F409" s="16" t="s">
        <v>169</v>
      </c>
      <c r="G409" s="16">
        <v>1.9</v>
      </c>
      <c r="H409" s="16" t="s">
        <v>6633</v>
      </c>
      <c r="I409" s="16" t="s">
        <v>902</v>
      </c>
      <c r="J409" s="16">
        <v>3</v>
      </c>
      <c r="K409" s="16" t="s">
        <v>6634</v>
      </c>
      <c r="L409" s="16" t="s">
        <v>193</v>
      </c>
      <c r="M409" s="16">
        <v>3.6</v>
      </c>
      <c r="N409" s="16" t="s">
        <v>6635</v>
      </c>
      <c r="O409" s="16" t="s">
        <v>6631</v>
      </c>
    </row>
    <row r="410" spans="1:15" ht="15" customHeight="1" x14ac:dyDescent="0.25">
      <c r="A410" s="16" t="s">
        <v>826</v>
      </c>
      <c r="B410" s="16" t="s">
        <v>169</v>
      </c>
      <c r="C410" s="16">
        <v>2.2999999999999998</v>
      </c>
      <c r="D410" s="16" t="s">
        <v>6638</v>
      </c>
      <c r="E410" s="16" t="s">
        <v>1294</v>
      </c>
      <c r="F410" s="16" t="s">
        <v>169</v>
      </c>
      <c r="G410" s="16">
        <v>0.1</v>
      </c>
      <c r="H410" s="16" t="s">
        <v>6639</v>
      </c>
      <c r="I410" s="16" t="s">
        <v>129</v>
      </c>
      <c r="J410" s="16">
        <v>2.2999999999999998</v>
      </c>
      <c r="K410" s="16" t="s">
        <v>6638</v>
      </c>
      <c r="L410" s="16" t="s">
        <v>160</v>
      </c>
      <c r="M410" s="16">
        <v>2.8</v>
      </c>
      <c r="N410" s="16" t="s">
        <v>6640</v>
      </c>
      <c r="O410" s="16" t="s">
        <v>6637</v>
      </c>
    </row>
    <row r="411" spans="1:15" ht="15" customHeight="1" x14ac:dyDescent="0.25">
      <c r="A411" s="16" t="s">
        <v>827</v>
      </c>
      <c r="B411" s="16" t="s">
        <v>169</v>
      </c>
      <c r="C411" s="16">
        <v>2</v>
      </c>
      <c r="D411" s="16" t="s">
        <v>6641</v>
      </c>
      <c r="E411" s="16" t="s">
        <v>1294</v>
      </c>
      <c r="F411" s="16" t="s">
        <v>160</v>
      </c>
      <c r="G411" s="16">
        <v>0.6</v>
      </c>
      <c r="H411" s="16" t="s">
        <v>6642</v>
      </c>
      <c r="I411" s="16" t="s">
        <v>274</v>
      </c>
      <c r="J411" s="16">
        <v>0.6</v>
      </c>
      <c r="K411" s="16" t="s">
        <v>6643</v>
      </c>
      <c r="L411" s="16" t="s">
        <v>255</v>
      </c>
      <c r="M411" s="16">
        <v>1.4</v>
      </c>
      <c r="N411" s="16" t="s">
        <v>6644</v>
      </c>
      <c r="O411" s="16" t="s">
        <v>4397</v>
      </c>
    </row>
    <row r="412" spans="1:15" ht="15" customHeight="1" x14ac:dyDescent="0.25">
      <c r="A412" s="16" t="s">
        <v>828</v>
      </c>
      <c r="B412" s="16" t="s">
        <v>169</v>
      </c>
      <c r="C412" s="16">
        <v>3.3</v>
      </c>
      <c r="D412" s="16" t="s">
        <v>6645</v>
      </c>
      <c r="E412" s="16" t="s">
        <v>1294</v>
      </c>
      <c r="F412" s="16" t="s">
        <v>280</v>
      </c>
      <c r="G412" s="16">
        <v>0.9</v>
      </c>
      <c r="H412" s="16" t="s">
        <v>6646</v>
      </c>
      <c r="I412" s="16" t="s">
        <v>284</v>
      </c>
      <c r="J412" s="16">
        <v>1</v>
      </c>
      <c r="K412" s="16" t="s">
        <v>6647</v>
      </c>
      <c r="L412" s="16" t="s">
        <v>902</v>
      </c>
      <c r="M412" s="16">
        <v>1.7</v>
      </c>
      <c r="N412" s="16" t="s">
        <v>6648</v>
      </c>
      <c r="O412" s="16" t="s">
        <v>4397</v>
      </c>
    </row>
    <row r="413" spans="1:15" ht="15" customHeight="1" x14ac:dyDescent="0.25">
      <c r="A413" s="16" t="s">
        <v>6649</v>
      </c>
      <c r="B413" s="16" t="s">
        <v>169</v>
      </c>
      <c r="C413" s="16">
        <v>3.6</v>
      </c>
      <c r="D413" s="16" t="s">
        <v>6652</v>
      </c>
      <c r="E413" s="16" t="s">
        <v>1294</v>
      </c>
      <c r="F413" s="16" t="s">
        <v>169</v>
      </c>
      <c r="G413" s="16">
        <v>1.5</v>
      </c>
      <c r="H413" s="16" t="s">
        <v>6653</v>
      </c>
      <c r="I413" s="16" t="s">
        <v>129</v>
      </c>
      <c r="J413" s="16">
        <v>3.6</v>
      </c>
      <c r="K413" s="16" t="s">
        <v>6652</v>
      </c>
      <c r="L413" s="16" t="s">
        <v>184</v>
      </c>
      <c r="M413" s="16">
        <v>4</v>
      </c>
      <c r="N413" s="16" t="s">
        <v>6654</v>
      </c>
      <c r="O413" s="16" t="s">
        <v>6651</v>
      </c>
    </row>
    <row r="414" spans="1:15" ht="15" customHeight="1" x14ac:dyDescent="0.25">
      <c r="A414" s="16" t="s">
        <v>829</v>
      </c>
      <c r="B414" s="16" t="s">
        <v>169</v>
      </c>
      <c r="C414" s="16">
        <v>0.9</v>
      </c>
      <c r="D414" s="16" t="s">
        <v>6657</v>
      </c>
      <c r="E414" s="16" t="s">
        <v>1294</v>
      </c>
      <c r="F414" s="16" t="s">
        <v>208</v>
      </c>
      <c r="G414" s="16">
        <v>0.2</v>
      </c>
      <c r="H414" s="16" t="s">
        <v>6658</v>
      </c>
      <c r="I414" s="16" t="s">
        <v>196</v>
      </c>
      <c r="J414" s="16">
        <v>0.5</v>
      </c>
      <c r="K414" s="16" t="s">
        <v>6659</v>
      </c>
      <c r="L414" s="16" t="s">
        <v>129</v>
      </c>
      <c r="M414" s="16">
        <v>0.9</v>
      </c>
      <c r="N414" s="16" t="s">
        <v>6657</v>
      </c>
      <c r="O414" s="16" t="s">
        <v>6656</v>
      </c>
    </row>
    <row r="415" spans="1:15" ht="15" customHeight="1" x14ac:dyDescent="0.25">
      <c r="A415" s="16" t="s">
        <v>830</v>
      </c>
      <c r="B415" s="16" t="s">
        <v>169</v>
      </c>
      <c r="C415" s="16">
        <v>1.9</v>
      </c>
      <c r="D415" s="16" t="s">
        <v>6660</v>
      </c>
      <c r="E415" s="16" t="s">
        <v>1294</v>
      </c>
      <c r="F415" s="16" t="s">
        <v>160</v>
      </c>
      <c r="G415" s="16">
        <v>0.4</v>
      </c>
      <c r="H415" s="16" t="s">
        <v>6661</v>
      </c>
      <c r="I415" s="16" t="s">
        <v>274</v>
      </c>
      <c r="J415" s="16">
        <v>0.7</v>
      </c>
      <c r="K415" s="16" t="s">
        <v>6662</v>
      </c>
      <c r="L415" s="16" t="s">
        <v>255</v>
      </c>
      <c r="M415" s="16">
        <v>1.6</v>
      </c>
      <c r="N415" s="16" t="s">
        <v>6663</v>
      </c>
      <c r="O415" s="16" t="s">
        <v>4397</v>
      </c>
    </row>
    <row r="416" spans="1:15" ht="15" customHeight="1" x14ac:dyDescent="0.25">
      <c r="A416" s="16" t="s">
        <v>831</v>
      </c>
      <c r="B416" s="16" t="s">
        <v>169</v>
      </c>
      <c r="C416" s="16">
        <v>3</v>
      </c>
      <c r="D416" s="16" t="s">
        <v>6666</v>
      </c>
      <c r="E416" s="16" t="s">
        <v>1294</v>
      </c>
      <c r="F416" s="16" t="s">
        <v>169</v>
      </c>
      <c r="G416" s="16">
        <v>1.2</v>
      </c>
      <c r="H416" s="16" t="s">
        <v>6667</v>
      </c>
      <c r="I416" s="16" t="s">
        <v>129</v>
      </c>
      <c r="J416" s="16">
        <v>3</v>
      </c>
      <c r="K416" s="16" t="s">
        <v>6666</v>
      </c>
      <c r="L416" s="16" t="s">
        <v>234</v>
      </c>
      <c r="M416" s="16">
        <v>3.6</v>
      </c>
      <c r="N416" s="16" t="s">
        <v>6668</v>
      </c>
      <c r="O416" s="16" t="s">
        <v>6665</v>
      </c>
    </row>
    <row r="417" spans="1:15" ht="15" customHeight="1" x14ac:dyDescent="0.25">
      <c r="A417" s="16" t="s">
        <v>832</v>
      </c>
      <c r="B417" s="16" t="s">
        <v>169</v>
      </c>
      <c r="C417" s="16">
        <v>2.8</v>
      </c>
      <c r="D417" s="16" t="s">
        <v>6671</v>
      </c>
      <c r="E417" s="16" t="s">
        <v>1294</v>
      </c>
      <c r="F417" s="16" t="s">
        <v>169</v>
      </c>
      <c r="G417" s="16">
        <v>0.6</v>
      </c>
      <c r="H417" s="16" t="s">
        <v>6672</v>
      </c>
      <c r="I417" s="16" t="s">
        <v>129</v>
      </c>
      <c r="J417" s="16">
        <v>2.8</v>
      </c>
      <c r="K417" s="16" t="s">
        <v>6671</v>
      </c>
      <c r="L417" s="16" t="s">
        <v>160</v>
      </c>
      <c r="M417" s="16">
        <v>3.5</v>
      </c>
      <c r="N417" s="16" t="s">
        <v>6673</v>
      </c>
      <c r="O417" s="16" t="s">
        <v>6670</v>
      </c>
    </row>
    <row r="418" spans="1:15" ht="15" customHeight="1" x14ac:dyDescent="0.25">
      <c r="A418" s="16" t="s">
        <v>833</v>
      </c>
      <c r="B418" s="16" t="s">
        <v>208</v>
      </c>
      <c r="C418" s="16">
        <v>2.7</v>
      </c>
      <c r="D418" s="16" t="s">
        <v>6677</v>
      </c>
      <c r="E418" s="16" t="s">
        <v>1294</v>
      </c>
      <c r="F418" s="16" t="s">
        <v>169</v>
      </c>
      <c r="G418" s="16">
        <v>0.9</v>
      </c>
      <c r="H418" s="16" t="s">
        <v>6678</v>
      </c>
      <c r="I418" s="16" t="s">
        <v>129</v>
      </c>
      <c r="J418" s="16">
        <v>2.7</v>
      </c>
      <c r="K418" s="16" t="s">
        <v>6677</v>
      </c>
      <c r="L418" s="16" t="s">
        <v>902</v>
      </c>
      <c r="M418" s="16">
        <v>2.8</v>
      </c>
      <c r="N418" s="16" t="s">
        <v>6679</v>
      </c>
      <c r="O418" s="16" t="s">
        <v>6676</v>
      </c>
    </row>
    <row r="419" spans="1:15" ht="15" customHeight="1" x14ac:dyDescent="0.25">
      <c r="A419" s="16" t="s">
        <v>834</v>
      </c>
      <c r="B419" s="16" t="s">
        <v>208</v>
      </c>
      <c r="C419" s="16">
        <v>1.5</v>
      </c>
      <c r="D419" s="16" t="s">
        <v>6682</v>
      </c>
      <c r="E419" s="16" t="s">
        <v>1294</v>
      </c>
      <c r="F419" s="16" t="s">
        <v>160</v>
      </c>
      <c r="G419" s="16">
        <v>1.2</v>
      </c>
      <c r="H419" s="16" t="s">
        <v>6683</v>
      </c>
      <c r="I419" s="16" t="s">
        <v>129</v>
      </c>
      <c r="J419" s="16">
        <v>1.5</v>
      </c>
      <c r="K419" s="16" t="s">
        <v>6682</v>
      </c>
      <c r="L419" s="16" t="s">
        <v>169</v>
      </c>
      <c r="M419" s="16">
        <v>1.7</v>
      </c>
      <c r="N419" s="16" t="s">
        <v>6684</v>
      </c>
      <c r="O419" s="16" t="s">
        <v>6681</v>
      </c>
    </row>
    <row r="420" spans="1:15" ht="15" customHeight="1" x14ac:dyDescent="0.25">
      <c r="A420" s="16" t="s">
        <v>835</v>
      </c>
      <c r="B420" s="16" t="s">
        <v>208</v>
      </c>
      <c r="C420" s="16">
        <v>10.9</v>
      </c>
      <c r="D420" s="16" t="s">
        <v>6687</v>
      </c>
      <c r="E420" s="16" t="s">
        <v>1294</v>
      </c>
      <c r="F420" s="16" t="s">
        <v>160</v>
      </c>
      <c r="G420" s="16">
        <v>1.2</v>
      </c>
      <c r="H420" s="16" t="s">
        <v>6688</v>
      </c>
      <c r="I420" s="16" t="s">
        <v>284</v>
      </c>
      <c r="J420" s="16">
        <v>1.7</v>
      </c>
      <c r="K420" s="16" t="s">
        <v>6689</v>
      </c>
      <c r="L420" s="16" t="s">
        <v>280</v>
      </c>
      <c r="M420" s="16">
        <v>1.8</v>
      </c>
      <c r="N420" s="16" t="s">
        <v>6690</v>
      </c>
      <c r="O420" s="16" t="s">
        <v>6686</v>
      </c>
    </row>
    <row r="421" spans="1:15" ht="15" customHeight="1" x14ac:dyDescent="0.25">
      <c r="A421" s="16" t="s">
        <v>838</v>
      </c>
      <c r="B421" s="16" t="s">
        <v>208</v>
      </c>
      <c r="C421" s="16">
        <v>7.8</v>
      </c>
      <c r="D421" s="16" t="s">
        <v>6693</v>
      </c>
      <c r="E421" s="16" t="s">
        <v>1294</v>
      </c>
      <c r="F421" s="16" t="s">
        <v>129</v>
      </c>
      <c r="G421" s="16">
        <v>0.9</v>
      </c>
      <c r="H421" s="16" t="s">
        <v>6694</v>
      </c>
      <c r="I421" s="16" t="s">
        <v>196</v>
      </c>
      <c r="J421" s="16">
        <v>1.2</v>
      </c>
      <c r="K421" s="16" t="s">
        <v>6695</v>
      </c>
      <c r="L421" s="16" t="s">
        <v>208</v>
      </c>
      <c r="M421" s="16">
        <v>1.3</v>
      </c>
      <c r="N421" s="16" t="s">
        <v>6696</v>
      </c>
      <c r="O421" s="16" t="s">
        <v>6692</v>
      </c>
    </row>
    <row r="422" spans="1:15" ht="15" customHeight="1" x14ac:dyDescent="0.25">
      <c r="A422" s="16" t="s">
        <v>6697</v>
      </c>
      <c r="B422" s="16" t="s">
        <v>208</v>
      </c>
      <c r="C422" s="16">
        <v>8.4</v>
      </c>
      <c r="D422" s="16" t="s">
        <v>6700</v>
      </c>
      <c r="E422" s="16" t="s">
        <v>1294</v>
      </c>
      <c r="F422" s="16" t="s">
        <v>169</v>
      </c>
      <c r="G422" s="16">
        <v>1.4</v>
      </c>
      <c r="H422" s="16" t="s">
        <v>6701</v>
      </c>
      <c r="I422" s="16" t="s">
        <v>129</v>
      </c>
      <c r="J422" s="16">
        <v>3.2</v>
      </c>
      <c r="K422" s="16" t="s">
        <v>6702</v>
      </c>
      <c r="L422" s="16" t="s">
        <v>234</v>
      </c>
      <c r="M422" s="16">
        <v>3.7</v>
      </c>
      <c r="N422" s="16" t="s">
        <v>6703</v>
      </c>
      <c r="O422" s="16" t="s">
        <v>6699</v>
      </c>
    </row>
    <row r="423" spans="1:15" ht="15" customHeight="1" x14ac:dyDescent="0.25">
      <c r="A423" s="16" t="s">
        <v>841</v>
      </c>
      <c r="B423" s="16" t="s">
        <v>208</v>
      </c>
      <c r="C423" s="16">
        <v>11.6</v>
      </c>
      <c r="D423" s="16" t="s">
        <v>6706</v>
      </c>
      <c r="E423" s="16" t="s">
        <v>1294</v>
      </c>
      <c r="F423" s="16" t="s">
        <v>255</v>
      </c>
      <c r="G423" s="16">
        <v>0.2</v>
      </c>
      <c r="H423" s="16" t="s">
        <v>6707</v>
      </c>
      <c r="I423" s="16" t="s">
        <v>274</v>
      </c>
      <c r="J423" s="16">
        <v>1.9</v>
      </c>
      <c r="K423" s="16" t="s">
        <v>6708</v>
      </c>
      <c r="L423" s="16" t="s">
        <v>160</v>
      </c>
      <c r="M423" s="16">
        <v>2.1</v>
      </c>
      <c r="N423" s="16" t="s">
        <v>6709</v>
      </c>
      <c r="O423" s="16" t="s">
        <v>6705</v>
      </c>
    </row>
    <row r="424" spans="1:15" ht="15" customHeight="1" x14ac:dyDescent="0.25">
      <c r="A424" s="16" t="s">
        <v>842</v>
      </c>
      <c r="B424" s="16" t="s">
        <v>208</v>
      </c>
      <c r="C424" s="16">
        <v>9.3000000000000007</v>
      </c>
      <c r="D424" s="16" t="s">
        <v>6712</v>
      </c>
      <c r="E424" s="16" t="s">
        <v>1294</v>
      </c>
      <c r="F424" s="16" t="s">
        <v>129</v>
      </c>
      <c r="G424" s="16">
        <v>0.6</v>
      </c>
      <c r="H424" s="16" t="s">
        <v>6713</v>
      </c>
      <c r="I424" s="16" t="s">
        <v>160</v>
      </c>
      <c r="J424" s="16">
        <v>0.9</v>
      </c>
      <c r="K424" s="16" t="s">
        <v>6714</v>
      </c>
      <c r="L424" s="16" t="s">
        <v>274</v>
      </c>
      <c r="M424" s="16">
        <v>1.2</v>
      </c>
      <c r="N424" s="16" t="s">
        <v>6715</v>
      </c>
      <c r="O424" s="16" t="s">
        <v>6711</v>
      </c>
    </row>
    <row r="425" spans="1:15" ht="15" customHeight="1" x14ac:dyDescent="0.25">
      <c r="A425" s="16" t="s">
        <v>843</v>
      </c>
      <c r="B425" s="16" t="s">
        <v>208</v>
      </c>
      <c r="C425" s="16">
        <v>8.5</v>
      </c>
      <c r="D425" s="16" t="s">
        <v>6718</v>
      </c>
      <c r="E425" s="16" t="s">
        <v>1294</v>
      </c>
      <c r="F425" s="16" t="s">
        <v>208</v>
      </c>
      <c r="G425" s="16">
        <v>0.2</v>
      </c>
      <c r="H425" s="16" t="s">
        <v>6719</v>
      </c>
      <c r="I425" s="16" t="s">
        <v>129</v>
      </c>
      <c r="J425" s="16">
        <v>0.7</v>
      </c>
      <c r="K425" s="16" t="s">
        <v>6720</v>
      </c>
      <c r="L425" s="16" t="s">
        <v>196</v>
      </c>
      <c r="M425" s="16">
        <v>0.8</v>
      </c>
      <c r="N425" s="16" t="s">
        <v>6721</v>
      </c>
      <c r="O425" s="16" t="s">
        <v>6717</v>
      </c>
    </row>
    <row r="426" spans="1:15" ht="15" customHeight="1" x14ac:dyDescent="0.25">
      <c r="A426" s="16" t="s">
        <v>844</v>
      </c>
      <c r="B426" s="16" t="s">
        <v>208</v>
      </c>
      <c r="C426" s="16">
        <v>10.8</v>
      </c>
      <c r="D426" s="16" t="s">
        <v>6724</v>
      </c>
      <c r="E426" s="16" t="s">
        <v>1294</v>
      </c>
      <c r="F426" s="16" t="s">
        <v>160</v>
      </c>
      <c r="G426" s="16">
        <v>1.2</v>
      </c>
      <c r="H426" s="16" t="s">
        <v>6725</v>
      </c>
      <c r="I426" s="16" t="s">
        <v>284</v>
      </c>
      <c r="J426" s="16">
        <v>1.7</v>
      </c>
      <c r="K426" s="16" t="s">
        <v>6726</v>
      </c>
      <c r="L426" s="16" t="s">
        <v>280</v>
      </c>
      <c r="M426" s="16">
        <v>1.9</v>
      </c>
      <c r="N426" s="16" t="s">
        <v>6727</v>
      </c>
      <c r="O426" s="16" t="s">
        <v>6723</v>
      </c>
    </row>
    <row r="427" spans="1:15" ht="15" customHeight="1" x14ac:dyDescent="0.25">
      <c r="A427" s="16" t="s">
        <v>845</v>
      </c>
      <c r="B427" s="16" t="s">
        <v>277</v>
      </c>
      <c r="C427" s="16">
        <v>13.7</v>
      </c>
      <c r="D427" s="16" t="s">
        <v>6731</v>
      </c>
      <c r="E427" s="16" t="s">
        <v>1294</v>
      </c>
      <c r="F427" s="16" t="s">
        <v>277</v>
      </c>
      <c r="G427" s="16">
        <v>0.7</v>
      </c>
      <c r="H427" s="16" t="s">
        <v>6732</v>
      </c>
      <c r="I427" s="16" t="s">
        <v>284</v>
      </c>
      <c r="J427" s="16">
        <v>1.4</v>
      </c>
      <c r="K427" s="16" t="s">
        <v>6733</v>
      </c>
      <c r="L427" s="16" t="s">
        <v>280</v>
      </c>
      <c r="M427" s="16">
        <v>1.4</v>
      </c>
      <c r="N427" s="16" t="s">
        <v>6734</v>
      </c>
      <c r="O427" s="16" t="s">
        <v>6730</v>
      </c>
    </row>
    <row r="428" spans="1:15" ht="15" customHeight="1" x14ac:dyDescent="0.25">
      <c r="A428" s="16" t="s">
        <v>846</v>
      </c>
      <c r="B428" s="16" t="s">
        <v>277</v>
      </c>
      <c r="C428" s="16">
        <v>24.8</v>
      </c>
      <c r="D428" s="16" t="s">
        <v>6735</v>
      </c>
      <c r="E428" s="16" t="s">
        <v>1294</v>
      </c>
      <c r="F428" s="16" t="s">
        <v>231</v>
      </c>
      <c r="G428" s="16">
        <v>6.5</v>
      </c>
      <c r="H428" s="16" t="s">
        <v>6736</v>
      </c>
      <c r="I428" s="16" t="s">
        <v>217</v>
      </c>
      <c r="J428" s="16">
        <v>7.6</v>
      </c>
      <c r="K428" s="16" t="s">
        <v>6737</v>
      </c>
      <c r="L428" s="16" t="s">
        <v>258</v>
      </c>
      <c r="M428" s="16">
        <v>7.8</v>
      </c>
      <c r="N428" s="16" t="s">
        <v>6738</v>
      </c>
      <c r="O428" s="16" t="s">
        <v>4397</v>
      </c>
    </row>
    <row r="429" spans="1:15" ht="15" customHeight="1" x14ac:dyDescent="0.25">
      <c r="A429" s="16" t="s">
        <v>847</v>
      </c>
      <c r="B429" s="16" t="s">
        <v>277</v>
      </c>
      <c r="C429" s="16">
        <v>12.5</v>
      </c>
      <c r="D429" s="16" t="s">
        <v>6741</v>
      </c>
      <c r="E429" s="16" t="s">
        <v>1294</v>
      </c>
      <c r="F429" s="16" t="s">
        <v>255</v>
      </c>
      <c r="G429" s="16">
        <v>1</v>
      </c>
      <c r="H429" s="16" t="s">
        <v>6742</v>
      </c>
      <c r="I429" s="16" t="s">
        <v>202</v>
      </c>
      <c r="J429" s="16">
        <v>1.9</v>
      </c>
      <c r="K429" s="16" t="s">
        <v>6743</v>
      </c>
      <c r="L429" s="16" t="s">
        <v>277</v>
      </c>
      <c r="M429" s="16">
        <v>1.9</v>
      </c>
      <c r="N429" s="16" t="s">
        <v>6744</v>
      </c>
      <c r="O429" s="16" t="s">
        <v>6740</v>
      </c>
    </row>
    <row r="430" spans="1:15" ht="15" customHeight="1" x14ac:dyDescent="0.25">
      <c r="A430" s="16" t="s">
        <v>848</v>
      </c>
      <c r="B430" s="16" t="s">
        <v>277</v>
      </c>
      <c r="C430" s="16">
        <v>8</v>
      </c>
      <c r="D430" s="16" t="s">
        <v>6747</v>
      </c>
      <c r="E430" s="16" t="s">
        <v>1294</v>
      </c>
      <c r="F430" s="16" t="s">
        <v>284</v>
      </c>
      <c r="G430" s="16">
        <v>0.1</v>
      </c>
      <c r="H430" s="16" t="s">
        <v>6748</v>
      </c>
      <c r="I430" s="16" t="s">
        <v>280</v>
      </c>
      <c r="J430" s="16">
        <v>0.4</v>
      </c>
      <c r="K430" s="16" t="s">
        <v>6749</v>
      </c>
      <c r="L430" s="16" t="s">
        <v>277</v>
      </c>
      <c r="M430" s="16">
        <v>0.8</v>
      </c>
      <c r="N430" s="16" t="s">
        <v>6750</v>
      </c>
      <c r="O430" s="16" t="s">
        <v>6746</v>
      </c>
    </row>
    <row r="431" spans="1:15" ht="15" customHeight="1" x14ac:dyDescent="0.25">
      <c r="A431" s="16" t="s">
        <v>6751</v>
      </c>
      <c r="B431" s="16" t="s">
        <v>277</v>
      </c>
      <c r="C431" s="16">
        <v>10.199999999999999</v>
      </c>
      <c r="D431" s="16" t="s">
        <v>6754</v>
      </c>
      <c r="E431" s="16" t="s">
        <v>1294</v>
      </c>
      <c r="F431" s="16" t="s">
        <v>211</v>
      </c>
      <c r="G431" s="16">
        <v>1</v>
      </c>
      <c r="H431" s="16" t="s">
        <v>6755</v>
      </c>
      <c r="I431" s="16" t="s">
        <v>157</v>
      </c>
      <c r="J431" s="16">
        <v>1.1000000000000001</v>
      </c>
      <c r="K431" s="16" t="s">
        <v>6756</v>
      </c>
      <c r="L431" s="16" t="s">
        <v>166</v>
      </c>
      <c r="M431" s="16">
        <v>1.5</v>
      </c>
      <c r="N431" s="16" t="s">
        <v>6757</v>
      </c>
      <c r="O431" s="16" t="s">
        <v>6753</v>
      </c>
    </row>
    <row r="432" spans="1:15" ht="15" customHeight="1" x14ac:dyDescent="0.25">
      <c r="A432" s="16" t="s">
        <v>850</v>
      </c>
      <c r="B432" s="16" t="s">
        <v>277</v>
      </c>
      <c r="C432" s="16">
        <v>8.8000000000000007</v>
      </c>
      <c r="D432" s="16" t="s">
        <v>6760</v>
      </c>
      <c r="E432" s="16" t="s">
        <v>1294</v>
      </c>
      <c r="F432" s="16" t="s">
        <v>202</v>
      </c>
      <c r="G432" s="16">
        <v>1.3</v>
      </c>
      <c r="H432" s="16" t="s">
        <v>6761</v>
      </c>
      <c r="I432" s="16" t="s">
        <v>255</v>
      </c>
      <c r="J432" s="16">
        <v>1.5</v>
      </c>
      <c r="K432" s="16" t="s">
        <v>6762</v>
      </c>
      <c r="L432" s="16" t="s">
        <v>277</v>
      </c>
      <c r="M432" s="16">
        <v>1.5</v>
      </c>
      <c r="N432" s="16" t="s">
        <v>6763</v>
      </c>
      <c r="O432" s="16" t="s">
        <v>6759</v>
      </c>
    </row>
    <row r="433" spans="1:15" ht="15" customHeight="1" x14ac:dyDescent="0.25">
      <c r="A433" s="16" t="s">
        <v>851</v>
      </c>
      <c r="B433" s="16" t="s">
        <v>277</v>
      </c>
      <c r="C433" s="16">
        <v>4.3</v>
      </c>
      <c r="D433" s="16" t="s">
        <v>6766</v>
      </c>
      <c r="E433" s="16" t="s">
        <v>1294</v>
      </c>
      <c r="F433" s="16" t="s">
        <v>129</v>
      </c>
      <c r="G433" s="16">
        <v>0.8</v>
      </c>
      <c r="H433" s="16" t="s">
        <v>6767</v>
      </c>
      <c r="I433" s="16" t="s">
        <v>169</v>
      </c>
      <c r="J433" s="16">
        <v>1.4</v>
      </c>
      <c r="K433" s="16" t="s">
        <v>6768</v>
      </c>
      <c r="L433" s="16" t="s">
        <v>208</v>
      </c>
      <c r="M433" s="16">
        <v>1.7</v>
      </c>
      <c r="N433" s="16" t="s">
        <v>6769</v>
      </c>
      <c r="O433" s="16" t="s">
        <v>6765</v>
      </c>
    </row>
    <row r="434" spans="1:15" ht="15" customHeight="1" x14ac:dyDescent="0.25">
      <c r="A434" s="16" t="s">
        <v>853</v>
      </c>
      <c r="B434" s="16" t="s">
        <v>277</v>
      </c>
      <c r="C434" s="16">
        <v>8.1</v>
      </c>
      <c r="D434" s="16" t="s">
        <v>6772</v>
      </c>
      <c r="E434" s="16" t="s">
        <v>1294</v>
      </c>
      <c r="F434" s="16" t="s">
        <v>284</v>
      </c>
      <c r="G434" s="16">
        <v>0.7</v>
      </c>
      <c r="H434" s="16" t="s">
        <v>6773</v>
      </c>
      <c r="I434" s="16" t="s">
        <v>277</v>
      </c>
      <c r="J434" s="16">
        <v>0.7</v>
      </c>
      <c r="K434" s="16" t="s">
        <v>6774</v>
      </c>
      <c r="L434" s="16" t="s">
        <v>280</v>
      </c>
      <c r="M434" s="16">
        <v>1.1000000000000001</v>
      </c>
      <c r="N434" s="16" t="s">
        <v>6775</v>
      </c>
      <c r="O434" s="16" t="s">
        <v>6771</v>
      </c>
    </row>
    <row r="435" spans="1:15" ht="15" customHeight="1" x14ac:dyDescent="0.25">
      <c r="A435" s="16" t="s">
        <v>854</v>
      </c>
      <c r="B435" s="16" t="s">
        <v>277</v>
      </c>
      <c r="C435" s="16">
        <v>8.3000000000000007</v>
      </c>
      <c r="D435" s="16" t="s">
        <v>6778</v>
      </c>
      <c r="E435" s="16" t="s">
        <v>1294</v>
      </c>
      <c r="F435" s="16" t="s">
        <v>284</v>
      </c>
      <c r="G435" s="16">
        <v>0.3</v>
      </c>
      <c r="H435" s="16" t="s">
        <v>6779</v>
      </c>
      <c r="I435" s="16" t="s">
        <v>277</v>
      </c>
      <c r="J435" s="16">
        <v>0.5</v>
      </c>
      <c r="K435" s="16" t="s">
        <v>6780</v>
      </c>
      <c r="L435" s="16" t="s">
        <v>280</v>
      </c>
      <c r="M435" s="16">
        <v>0.5</v>
      </c>
      <c r="N435" s="16" t="s">
        <v>6781</v>
      </c>
      <c r="O435" s="16" t="s">
        <v>6777</v>
      </c>
    </row>
    <row r="436" spans="1:15" ht="15" customHeight="1" x14ac:dyDescent="0.25">
      <c r="A436" s="16" t="s">
        <v>855</v>
      </c>
      <c r="B436" s="16" t="s">
        <v>277</v>
      </c>
      <c r="C436" s="16">
        <v>5.7</v>
      </c>
      <c r="D436" s="16" t="s">
        <v>6784</v>
      </c>
      <c r="E436" s="16" t="s">
        <v>1294</v>
      </c>
      <c r="F436" s="16" t="s">
        <v>160</v>
      </c>
      <c r="G436" s="16">
        <v>0.3</v>
      </c>
      <c r="H436" s="16" t="s">
        <v>6785</v>
      </c>
      <c r="I436" s="16" t="s">
        <v>274</v>
      </c>
      <c r="J436" s="16">
        <v>1</v>
      </c>
      <c r="K436" s="16" t="s">
        <v>6786</v>
      </c>
      <c r="L436" s="16" t="s">
        <v>129</v>
      </c>
      <c r="M436" s="16">
        <v>1.4</v>
      </c>
      <c r="N436" s="16" t="s">
        <v>6787</v>
      </c>
      <c r="O436" s="16" t="s">
        <v>6783</v>
      </c>
    </row>
    <row r="437" spans="1:15" ht="15" customHeight="1" x14ac:dyDescent="0.25">
      <c r="A437" s="16" t="s">
        <v>856</v>
      </c>
      <c r="B437" s="16" t="s">
        <v>277</v>
      </c>
      <c r="C437" s="16">
        <v>19.5</v>
      </c>
      <c r="D437" s="16" t="s">
        <v>6788</v>
      </c>
      <c r="E437" s="16" t="s">
        <v>1294</v>
      </c>
      <c r="F437" s="16" t="s">
        <v>231</v>
      </c>
      <c r="G437" s="16">
        <v>4.9000000000000004</v>
      </c>
      <c r="H437" s="16" t="s">
        <v>6789</v>
      </c>
      <c r="I437" s="16" t="s">
        <v>258</v>
      </c>
      <c r="J437" s="16">
        <v>5.8</v>
      </c>
      <c r="K437" s="16" t="s">
        <v>6790</v>
      </c>
      <c r="L437" s="16" t="s">
        <v>217</v>
      </c>
      <c r="M437" s="16">
        <v>6</v>
      </c>
      <c r="N437" s="16" t="s">
        <v>6791</v>
      </c>
      <c r="O437" s="16" t="s">
        <v>4397</v>
      </c>
    </row>
    <row r="438" spans="1:15" ht="15" customHeight="1" x14ac:dyDescent="0.25">
      <c r="A438" s="16" t="s">
        <v>857</v>
      </c>
      <c r="B438" s="16" t="s">
        <v>277</v>
      </c>
      <c r="C438" s="16">
        <v>8.6</v>
      </c>
      <c r="D438" s="16" t="s">
        <v>6794</v>
      </c>
      <c r="E438" s="16" t="s">
        <v>1294</v>
      </c>
      <c r="F438" s="16" t="s">
        <v>255</v>
      </c>
      <c r="G438" s="16">
        <v>1.1000000000000001</v>
      </c>
      <c r="H438" s="16" t="s">
        <v>4968</v>
      </c>
      <c r="I438" s="16" t="s">
        <v>202</v>
      </c>
      <c r="J438" s="16">
        <v>1.8</v>
      </c>
      <c r="K438" s="16" t="s">
        <v>4969</v>
      </c>
      <c r="L438" s="16" t="s">
        <v>277</v>
      </c>
      <c r="M438" s="16">
        <v>2</v>
      </c>
      <c r="N438" s="16" t="s">
        <v>4970</v>
      </c>
      <c r="O438" s="16" t="s">
        <v>6793</v>
      </c>
    </row>
    <row r="439" spans="1:15" ht="15" customHeight="1" x14ac:dyDescent="0.25">
      <c r="A439" s="16" t="s">
        <v>858</v>
      </c>
      <c r="B439" s="16" t="s">
        <v>255</v>
      </c>
      <c r="C439" s="16">
        <v>7.3</v>
      </c>
      <c r="D439" s="16" t="s">
        <v>6798</v>
      </c>
      <c r="E439" s="16" t="s">
        <v>1294</v>
      </c>
      <c r="F439" s="16" t="s">
        <v>255</v>
      </c>
      <c r="G439" s="16">
        <v>0.1</v>
      </c>
      <c r="H439" s="16" t="s">
        <v>6799</v>
      </c>
      <c r="I439" s="16" t="s">
        <v>274</v>
      </c>
      <c r="J439" s="16">
        <v>1.6</v>
      </c>
      <c r="K439" s="16" t="s">
        <v>6800</v>
      </c>
      <c r="L439" s="16" t="s">
        <v>160</v>
      </c>
      <c r="M439" s="16">
        <v>1.9</v>
      </c>
      <c r="N439" s="16" t="s">
        <v>6801</v>
      </c>
      <c r="O439" s="16" t="s">
        <v>6797</v>
      </c>
    </row>
    <row r="440" spans="1:15" ht="15" customHeight="1" x14ac:dyDescent="0.25">
      <c r="A440" s="16" t="s">
        <v>859</v>
      </c>
      <c r="B440" s="16" t="s">
        <v>255</v>
      </c>
      <c r="C440" s="16">
        <v>7.6</v>
      </c>
      <c r="D440" s="16" t="s">
        <v>6804</v>
      </c>
      <c r="E440" s="16" t="s">
        <v>1294</v>
      </c>
      <c r="F440" s="16" t="s">
        <v>255</v>
      </c>
      <c r="G440" s="16">
        <v>0.2</v>
      </c>
      <c r="H440" s="16" t="s">
        <v>6707</v>
      </c>
      <c r="I440" s="16" t="s">
        <v>274</v>
      </c>
      <c r="J440" s="16">
        <v>1.9</v>
      </c>
      <c r="K440" s="16" t="s">
        <v>6708</v>
      </c>
      <c r="L440" s="16" t="s">
        <v>160</v>
      </c>
      <c r="M440" s="16">
        <v>2.1</v>
      </c>
      <c r="N440" s="16" t="s">
        <v>6709</v>
      </c>
      <c r="O440" s="16" t="s">
        <v>6803</v>
      </c>
    </row>
    <row r="441" spans="1:15" ht="15" customHeight="1" x14ac:dyDescent="0.25">
      <c r="A441" s="16" t="s">
        <v>860</v>
      </c>
      <c r="B441" s="16" t="s">
        <v>255</v>
      </c>
      <c r="C441" s="16">
        <v>6.9</v>
      </c>
      <c r="D441" s="16" t="s">
        <v>6807</v>
      </c>
      <c r="E441" s="16" t="s">
        <v>1294</v>
      </c>
      <c r="F441" s="16" t="s">
        <v>255</v>
      </c>
      <c r="G441" s="16">
        <v>0.9</v>
      </c>
      <c r="H441" s="16" t="s">
        <v>6808</v>
      </c>
      <c r="I441" s="16" t="s">
        <v>160</v>
      </c>
      <c r="J441" s="16">
        <v>1.2</v>
      </c>
      <c r="K441" s="16" t="s">
        <v>6809</v>
      </c>
      <c r="L441" s="16" t="s">
        <v>274</v>
      </c>
      <c r="M441" s="16">
        <v>1.2</v>
      </c>
      <c r="N441" s="16" t="s">
        <v>6810</v>
      </c>
      <c r="O441" s="16" t="s">
        <v>6806</v>
      </c>
    </row>
    <row r="442" spans="1:15" ht="15" customHeight="1" x14ac:dyDescent="0.25">
      <c r="A442" s="16" t="s">
        <v>861</v>
      </c>
      <c r="B442" s="16" t="s">
        <v>255</v>
      </c>
      <c r="C442" s="16">
        <v>6.7</v>
      </c>
      <c r="D442" s="16" t="s">
        <v>6813</v>
      </c>
      <c r="E442" s="16" t="s">
        <v>1294</v>
      </c>
      <c r="F442" s="16" t="s">
        <v>255</v>
      </c>
      <c r="G442" s="16">
        <v>0.8</v>
      </c>
      <c r="H442" s="16" t="s">
        <v>6814</v>
      </c>
      <c r="I442" s="16" t="s">
        <v>274</v>
      </c>
      <c r="J442" s="16">
        <v>0.9</v>
      </c>
      <c r="K442" s="16" t="s">
        <v>6815</v>
      </c>
      <c r="L442" s="16" t="s">
        <v>160</v>
      </c>
      <c r="M442" s="16">
        <v>1.2</v>
      </c>
      <c r="N442" s="16" t="s">
        <v>6816</v>
      </c>
      <c r="O442" s="16" t="s">
        <v>6812</v>
      </c>
    </row>
    <row r="443" spans="1:15" ht="15" customHeight="1" x14ac:dyDescent="0.25">
      <c r="A443" s="16" t="s">
        <v>862</v>
      </c>
      <c r="B443" s="16" t="s">
        <v>255</v>
      </c>
      <c r="C443" s="16">
        <v>7.4</v>
      </c>
      <c r="D443" s="16" t="s">
        <v>6819</v>
      </c>
      <c r="E443" s="16" t="s">
        <v>1294</v>
      </c>
      <c r="F443" s="16" t="s">
        <v>255</v>
      </c>
      <c r="G443" s="16">
        <v>0</v>
      </c>
      <c r="H443" s="16" t="s">
        <v>6820</v>
      </c>
      <c r="I443" s="16" t="s">
        <v>274</v>
      </c>
      <c r="J443" s="16">
        <v>1.7</v>
      </c>
      <c r="K443" s="16" t="s">
        <v>6821</v>
      </c>
      <c r="L443" s="16" t="s">
        <v>160</v>
      </c>
      <c r="M443" s="16">
        <v>2</v>
      </c>
      <c r="N443" s="16" t="s">
        <v>6822</v>
      </c>
      <c r="O443" s="16" t="s">
        <v>6818</v>
      </c>
    </row>
    <row r="444" spans="1:15" ht="15" customHeight="1" x14ac:dyDescent="0.25">
      <c r="A444" s="16" t="s">
        <v>864</v>
      </c>
      <c r="B444" s="16" t="s">
        <v>255</v>
      </c>
      <c r="C444" s="16">
        <v>7.3</v>
      </c>
      <c r="D444" s="16" t="s">
        <v>6825</v>
      </c>
      <c r="E444" s="16" t="s">
        <v>1294</v>
      </c>
      <c r="F444" s="16" t="s">
        <v>255</v>
      </c>
      <c r="G444" s="16">
        <v>0.1</v>
      </c>
      <c r="H444" s="16" t="s">
        <v>6826</v>
      </c>
      <c r="I444" s="16" t="s">
        <v>274</v>
      </c>
      <c r="J444" s="16">
        <v>1.6</v>
      </c>
      <c r="K444" s="16" t="s">
        <v>6827</v>
      </c>
      <c r="L444" s="16" t="s">
        <v>160</v>
      </c>
      <c r="M444" s="16">
        <v>1.9</v>
      </c>
      <c r="N444" s="16" t="s">
        <v>6828</v>
      </c>
      <c r="O444" s="16" t="s">
        <v>6824</v>
      </c>
    </row>
    <row r="445" spans="1:15" ht="15" customHeight="1" x14ac:dyDescent="0.25">
      <c r="A445" s="16" t="s">
        <v>866</v>
      </c>
      <c r="B445" s="16" t="s">
        <v>255</v>
      </c>
      <c r="C445" s="16">
        <v>7.2</v>
      </c>
      <c r="D445" s="16" t="s">
        <v>6831</v>
      </c>
      <c r="E445" s="16" t="s">
        <v>1294</v>
      </c>
      <c r="F445" s="16" t="s">
        <v>255</v>
      </c>
      <c r="G445" s="16">
        <v>0.5</v>
      </c>
      <c r="H445" s="16" t="s">
        <v>6832</v>
      </c>
      <c r="I445" s="16" t="s">
        <v>274</v>
      </c>
      <c r="J445" s="16">
        <v>1.5</v>
      </c>
      <c r="K445" s="16" t="s">
        <v>6833</v>
      </c>
      <c r="L445" s="16" t="s">
        <v>160</v>
      </c>
      <c r="M445" s="16">
        <v>1.6</v>
      </c>
      <c r="N445" s="16" t="s">
        <v>6834</v>
      </c>
      <c r="O445" s="16" t="s">
        <v>6830</v>
      </c>
    </row>
    <row r="446" spans="1:15" ht="15" customHeight="1" x14ac:dyDescent="0.25">
      <c r="A446" s="16" t="s">
        <v>867</v>
      </c>
      <c r="B446" s="16" t="s">
        <v>255</v>
      </c>
      <c r="C446" s="16">
        <v>26.2</v>
      </c>
      <c r="D446" s="16" t="s">
        <v>6835</v>
      </c>
      <c r="E446" s="16" t="s">
        <v>1294</v>
      </c>
      <c r="F446" s="16" t="s">
        <v>226</v>
      </c>
      <c r="G446" s="16">
        <v>3.4</v>
      </c>
      <c r="H446" s="16" t="s">
        <v>6836</v>
      </c>
      <c r="I446" s="16" t="s">
        <v>258</v>
      </c>
      <c r="J446" s="16">
        <v>12</v>
      </c>
      <c r="K446" s="16" t="s">
        <v>6837</v>
      </c>
      <c r="L446" s="16" t="s">
        <v>231</v>
      </c>
      <c r="M446" s="16">
        <v>12.6</v>
      </c>
      <c r="N446" s="16" t="s">
        <v>6838</v>
      </c>
      <c r="O446" s="16" t="s">
        <v>4397</v>
      </c>
    </row>
    <row r="447" spans="1:15" ht="15" customHeight="1" x14ac:dyDescent="0.25">
      <c r="A447" s="16" t="s">
        <v>868</v>
      </c>
      <c r="B447" s="16" t="s">
        <v>255</v>
      </c>
      <c r="C447" s="16">
        <v>9</v>
      </c>
      <c r="D447" s="16" t="s">
        <v>6841</v>
      </c>
      <c r="E447" s="16" t="s">
        <v>1294</v>
      </c>
      <c r="F447" s="16" t="s">
        <v>255</v>
      </c>
      <c r="G447" s="16">
        <v>1.6</v>
      </c>
      <c r="H447" s="16" t="s">
        <v>6842</v>
      </c>
      <c r="I447" s="16" t="s">
        <v>202</v>
      </c>
      <c r="J447" s="16">
        <v>1.8</v>
      </c>
      <c r="K447" s="16" t="s">
        <v>6843</v>
      </c>
      <c r="L447" s="16" t="s">
        <v>277</v>
      </c>
      <c r="M447" s="16">
        <v>2.4</v>
      </c>
      <c r="N447" s="16" t="s">
        <v>6844</v>
      </c>
      <c r="O447" s="16" t="s">
        <v>6840</v>
      </c>
    </row>
    <row r="448" spans="1:15" ht="15" customHeight="1" x14ac:dyDescent="0.25">
      <c r="A448" s="16" t="s">
        <v>869</v>
      </c>
      <c r="B448" s="16" t="s">
        <v>255</v>
      </c>
      <c r="C448" s="16">
        <v>8.8000000000000007</v>
      </c>
      <c r="D448" s="16" t="s">
        <v>6847</v>
      </c>
      <c r="E448" s="16" t="s">
        <v>1294</v>
      </c>
      <c r="F448" s="16" t="s">
        <v>255</v>
      </c>
      <c r="G448" s="16">
        <v>1.4</v>
      </c>
      <c r="H448" s="16" t="s">
        <v>6848</v>
      </c>
      <c r="I448" s="16" t="s">
        <v>202</v>
      </c>
      <c r="J448" s="16">
        <v>1.5</v>
      </c>
      <c r="K448" s="16" t="s">
        <v>6849</v>
      </c>
      <c r="L448" s="16" t="s">
        <v>277</v>
      </c>
      <c r="M448" s="16">
        <v>1.9</v>
      </c>
      <c r="N448" s="16" t="s">
        <v>6850</v>
      </c>
      <c r="O448" s="16" t="s">
        <v>6846</v>
      </c>
    </row>
    <row r="449" spans="1:15" ht="15" customHeight="1" x14ac:dyDescent="0.25">
      <c r="A449" s="16" t="s">
        <v>870</v>
      </c>
      <c r="B449" s="16" t="s">
        <v>6851</v>
      </c>
      <c r="C449" s="16">
        <v>12</v>
      </c>
      <c r="D449" s="16" t="s">
        <v>6855</v>
      </c>
      <c r="E449" s="16" t="s">
        <v>1294</v>
      </c>
      <c r="F449" s="16" t="s">
        <v>193</v>
      </c>
      <c r="G449" s="16">
        <v>3</v>
      </c>
      <c r="H449" s="16" t="s">
        <v>6856</v>
      </c>
      <c r="I449" s="16" t="s">
        <v>902</v>
      </c>
      <c r="J449" s="16">
        <v>3.8</v>
      </c>
      <c r="K449" s="16" t="s">
        <v>6857</v>
      </c>
      <c r="L449" s="16" t="s">
        <v>280</v>
      </c>
      <c r="M449" s="16">
        <v>4.5</v>
      </c>
      <c r="N449" s="16" t="s">
        <v>6858</v>
      </c>
      <c r="O449" s="16" t="s">
        <v>6854</v>
      </c>
    </row>
    <row r="450" spans="1:15" ht="15" customHeight="1" x14ac:dyDescent="0.25">
      <c r="A450" s="16" t="s">
        <v>871</v>
      </c>
      <c r="B450" s="16" t="s">
        <v>6851</v>
      </c>
      <c r="C450" s="16">
        <v>7.7</v>
      </c>
      <c r="D450" s="16" t="s">
        <v>6861</v>
      </c>
      <c r="E450" s="16" t="s">
        <v>1294</v>
      </c>
      <c r="F450" s="16" t="s">
        <v>902</v>
      </c>
      <c r="G450" s="16">
        <v>0.9</v>
      </c>
      <c r="H450" s="16" t="s">
        <v>6862</v>
      </c>
      <c r="I450" s="16" t="s">
        <v>193</v>
      </c>
      <c r="J450" s="16">
        <v>1.5</v>
      </c>
      <c r="K450" s="16" t="s">
        <v>6863</v>
      </c>
      <c r="L450" s="16" t="s">
        <v>280</v>
      </c>
      <c r="M450" s="16">
        <v>2.8</v>
      </c>
      <c r="N450" s="16" t="s">
        <v>6864</v>
      </c>
      <c r="O450" s="16" t="s">
        <v>6860</v>
      </c>
    </row>
    <row r="451" spans="1:15" ht="15" customHeight="1" x14ac:dyDescent="0.25">
      <c r="A451" s="16" t="s">
        <v>872</v>
      </c>
      <c r="B451" s="16" t="s">
        <v>6851</v>
      </c>
      <c r="C451" s="16">
        <v>16.399999999999999</v>
      </c>
      <c r="D451" s="16" t="s">
        <v>6865</v>
      </c>
      <c r="E451" s="16" t="s">
        <v>1294</v>
      </c>
      <c r="F451" s="16" t="s">
        <v>266</v>
      </c>
      <c r="G451" s="16">
        <v>2.7</v>
      </c>
      <c r="H451" s="16" t="s">
        <v>6866</v>
      </c>
      <c r="I451" s="16" t="s">
        <v>214</v>
      </c>
      <c r="J451" s="16">
        <v>5.3</v>
      </c>
      <c r="K451" s="16" t="s">
        <v>6867</v>
      </c>
      <c r="L451" s="16" t="s">
        <v>157</v>
      </c>
      <c r="M451" s="16">
        <v>5.5</v>
      </c>
      <c r="N451" s="16" t="s">
        <v>6868</v>
      </c>
      <c r="O451" s="16" t="s">
        <v>4397</v>
      </c>
    </row>
    <row r="452" spans="1:15" ht="15" customHeight="1" x14ac:dyDescent="0.25">
      <c r="A452" s="16" t="s">
        <v>874</v>
      </c>
      <c r="B452" s="16" t="s">
        <v>6851</v>
      </c>
      <c r="C452" s="16">
        <v>8.3000000000000007</v>
      </c>
      <c r="D452" s="16" t="s">
        <v>6871</v>
      </c>
      <c r="E452" s="16" t="s">
        <v>1294</v>
      </c>
      <c r="F452" s="16" t="s">
        <v>280</v>
      </c>
      <c r="G452" s="16">
        <v>0.1</v>
      </c>
      <c r="H452" s="16" t="s">
        <v>6872</v>
      </c>
      <c r="I452" s="16" t="s">
        <v>284</v>
      </c>
      <c r="J452" s="16">
        <v>0.6</v>
      </c>
      <c r="K452" s="16" t="s">
        <v>6873</v>
      </c>
      <c r="L452" s="16" t="s">
        <v>277</v>
      </c>
      <c r="M452" s="16">
        <v>1</v>
      </c>
      <c r="N452" s="16" t="s">
        <v>6874</v>
      </c>
      <c r="O452" s="16" t="s">
        <v>6870</v>
      </c>
    </row>
    <row r="453" spans="1:15" ht="15" customHeight="1" x14ac:dyDescent="0.25">
      <c r="A453" s="16" t="s">
        <v>6875</v>
      </c>
      <c r="B453" s="16" t="s">
        <v>6851</v>
      </c>
      <c r="C453" s="16">
        <v>5.6</v>
      </c>
      <c r="D453" s="16" t="s">
        <v>6878</v>
      </c>
      <c r="E453" s="16" t="s">
        <v>1294</v>
      </c>
      <c r="F453" s="16" t="s">
        <v>277</v>
      </c>
      <c r="G453" s="16">
        <v>0.6</v>
      </c>
      <c r="H453" s="16" t="s">
        <v>6879</v>
      </c>
      <c r="I453" s="16" t="s">
        <v>202</v>
      </c>
      <c r="J453" s="16">
        <v>1.2</v>
      </c>
      <c r="K453" s="16" t="s">
        <v>6880</v>
      </c>
      <c r="L453" s="16" t="s">
        <v>284</v>
      </c>
      <c r="M453" s="16">
        <v>1.4</v>
      </c>
      <c r="N453" s="16" t="s">
        <v>6881</v>
      </c>
      <c r="O453" s="16" t="s">
        <v>6877</v>
      </c>
    </row>
    <row r="454" spans="1:15" ht="15" customHeight="1" x14ac:dyDescent="0.25">
      <c r="A454" s="16" t="s">
        <v>875</v>
      </c>
      <c r="B454" s="16" t="s">
        <v>6851</v>
      </c>
      <c r="C454" s="16">
        <v>4.3</v>
      </c>
      <c r="D454" s="16" t="s">
        <v>6884</v>
      </c>
      <c r="E454" s="16" t="s">
        <v>1294</v>
      </c>
      <c r="F454" s="16" t="s">
        <v>193</v>
      </c>
      <c r="G454" s="16">
        <v>0.7</v>
      </c>
      <c r="H454" s="16" t="s">
        <v>6885</v>
      </c>
      <c r="I454" s="16" t="s">
        <v>902</v>
      </c>
      <c r="J454" s="16">
        <v>1</v>
      </c>
      <c r="K454" s="16" t="s">
        <v>6886</v>
      </c>
      <c r="L454" s="16" t="s">
        <v>280</v>
      </c>
      <c r="M454" s="16">
        <v>2.9</v>
      </c>
      <c r="N454" s="16" t="s">
        <v>6887</v>
      </c>
      <c r="O454" s="16" t="s">
        <v>6883</v>
      </c>
    </row>
    <row r="455" spans="1:15" ht="15" customHeight="1" x14ac:dyDescent="0.25">
      <c r="A455" s="16" t="s">
        <v>877</v>
      </c>
      <c r="B455" s="16" t="s">
        <v>6851</v>
      </c>
      <c r="C455" s="16">
        <v>4</v>
      </c>
      <c r="D455" s="16" t="s">
        <v>6890</v>
      </c>
      <c r="E455" s="16" t="s">
        <v>1294</v>
      </c>
      <c r="F455" s="16" t="s">
        <v>255</v>
      </c>
      <c r="G455" s="16">
        <v>0.8</v>
      </c>
      <c r="H455" s="16" t="s">
        <v>6891</v>
      </c>
      <c r="I455" s="16" t="s">
        <v>274</v>
      </c>
      <c r="J455" s="16">
        <v>0.9</v>
      </c>
      <c r="K455" s="16" t="s">
        <v>6892</v>
      </c>
      <c r="L455" s="16" t="s">
        <v>160</v>
      </c>
      <c r="M455" s="16">
        <v>1.2</v>
      </c>
      <c r="N455" s="16" t="s">
        <v>6893</v>
      </c>
      <c r="O455" s="16" t="s">
        <v>6889</v>
      </c>
    </row>
    <row r="456" spans="1:15" ht="15" customHeight="1" x14ac:dyDescent="0.25">
      <c r="A456" s="16" t="s">
        <v>878</v>
      </c>
      <c r="B456" s="16" t="s">
        <v>6851</v>
      </c>
      <c r="C456" s="16">
        <v>0.8</v>
      </c>
      <c r="D456" s="16" t="s">
        <v>6896</v>
      </c>
      <c r="E456" s="16" t="s">
        <v>1318</v>
      </c>
      <c r="F456" s="16" t="s">
        <v>169</v>
      </c>
      <c r="G456" s="16">
        <v>0.8</v>
      </c>
      <c r="H456" s="16" t="s">
        <v>6896</v>
      </c>
      <c r="I456" s="16" t="s">
        <v>129</v>
      </c>
      <c r="J456" s="16">
        <v>1.9</v>
      </c>
      <c r="K456" s="16" t="s">
        <v>6897</v>
      </c>
      <c r="L456" s="16" t="s">
        <v>160</v>
      </c>
      <c r="M456" s="16">
        <v>2.2000000000000002</v>
      </c>
      <c r="N456" s="16" t="s">
        <v>6898</v>
      </c>
      <c r="O456" s="16" t="s">
        <v>6895</v>
      </c>
    </row>
    <row r="457" spans="1:15" ht="15" customHeight="1" x14ac:dyDescent="0.25">
      <c r="A457" s="16" t="s">
        <v>879</v>
      </c>
      <c r="B457" s="16" t="s">
        <v>237</v>
      </c>
      <c r="C457" s="16">
        <v>13.1</v>
      </c>
      <c r="D457" s="16" t="s">
        <v>6902</v>
      </c>
      <c r="E457" s="16" t="s">
        <v>1294</v>
      </c>
      <c r="F457" s="16" t="s">
        <v>231</v>
      </c>
      <c r="G457" s="16">
        <v>1.6</v>
      </c>
      <c r="H457" s="16" t="s">
        <v>6903</v>
      </c>
      <c r="I457" s="16" t="s">
        <v>217</v>
      </c>
      <c r="J457" s="16">
        <v>2.6</v>
      </c>
      <c r="K457" s="16" t="s">
        <v>6904</v>
      </c>
      <c r="L457" s="16" t="s">
        <v>258</v>
      </c>
      <c r="M457" s="16">
        <v>2.6</v>
      </c>
      <c r="N457" s="16" t="s">
        <v>6905</v>
      </c>
      <c r="O457" s="16" t="s">
        <v>6901</v>
      </c>
    </row>
    <row r="458" spans="1:15" ht="15" customHeight="1" x14ac:dyDescent="0.25">
      <c r="A458" s="16" t="s">
        <v>880</v>
      </c>
      <c r="B458" s="16" t="s">
        <v>237</v>
      </c>
      <c r="C458" s="16">
        <v>30.8</v>
      </c>
      <c r="D458" s="16" t="s">
        <v>6908</v>
      </c>
      <c r="E458" s="16" t="s">
        <v>1294</v>
      </c>
      <c r="F458" s="16" t="s">
        <v>237</v>
      </c>
      <c r="G458" s="16">
        <v>0.3</v>
      </c>
      <c r="H458" s="16" t="s">
        <v>6909</v>
      </c>
      <c r="I458" s="16" t="s">
        <v>221</v>
      </c>
      <c r="J458" s="16">
        <v>26.2</v>
      </c>
      <c r="K458" s="16" t="s">
        <v>6910</v>
      </c>
      <c r="L458" s="16" t="s">
        <v>228</v>
      </c>
      <c r="M458" s="16">
        <v>26.3</v>
      </c>
      <c r="N458" s="16" t="s">
        <v>6911</v>
      </c>
      <c r="O458" s="16" t="s">
        <v>6907</v>
      </c>
    </row>
    <row r="459" spans="1:15" ht="15" customHeight="1" x14ac:dyDescent="0.25">
      <c r="A459" s="16" t="s">
        <v>881</v>
      </c>
      <c r="B459" s="16" t="s">
        <v>237</v>
      </c>
      <c r="C459" s="16">
        <v>30.5</v>
      </c>
      <c r="D459" s="16" t="s">
        <v>6914</v>
      </c>
      <c r="E459" s="16" t="s">
        <v>1294</v>
      </c>
      <c r="F459" s="16" t="s">
        <v>237</v>
      </c>
      <c r="G459" s="16">
        <v>2.1</v>
      </c>
      <c r="H459" s="16" t="s">
        <v>6915</v>
      </c>
      <c r="I459" s="16" t="s">
        <v>228</v>
      </c>
      <c r="J459" s="16">
        <v>25.5</v>
      </c>
      <c r="K459" s="16" t="s">
        <v>6916</v>
      </c>
      <c r="L459" s="16" t="s">
        <v>221</v>
      </c>
      <c r="M459" s="16">
        <v>26.7</v>
      </c>
      <c r="N459" s="16" t="s">
        <v>6917</v>
      </c>
      <c r="O459" s="16" t="s">
        <v>6913</v>
      </c>
    </row>
    <row r="460" spans="1:15" ht="15" customHeight="1" x14ac:dyDescent="0.25">
      <c r="A460" s="16" t="s">
        <v>882</v>
      </c>
      <c r="B460" s="16" t="s">
        <v>237</v>
      </c>
      <c r="C460" s="16">
        <v>31.2</v>
      </c>
      <c r="D460" s="16" t="s">
        <v>6920</v>
      </c>
      <c r="E460" s="16" t="s">
        <v>1294</v>
      </c>
      <c r="F460" s="16" t="s">
        <v>237</v>
      </c>
      <c r="G460" s="16">
        <v>0.5</v>
      </c>
      <c r="H460" s="16" t="s">
        <v>6921</v>
      </c>
      <c r="I460" s="16" t="s">
        <v>221</v>
      </c>
      <c r="J460" s="16">
        <v>26.3</v>
      </c>
      <c r="K460" s="16" t="s">
        <v>6922</v>
      </c>
      <c r="L460" s="16" t="s">
        <v>228</v>
      </c>
      <c r="M460" s="16">
        <v>26.8</v>
      </c>
      <c r="N460" s="16" t="s">
        <v>6923</v>
      </c>
      <c r="O460" s="16" t="s">
        <v>6919</v>
      </c>
    </row>
    <row r="461" spans="1:15" ht="15" customHeight="1" x14ac:dyDescent="0.25">
      <c r="A461" s="16" t="s">
        <v>883</v>
      </c>
      <c r="B461" s="16" t="s">
        <v>237</v>
      </c>
      <c r="C461" s="16">
        <v>31.2</v>
      </c>
      <c r="D461" s="16" t="s">
        <v>6926</v>
      </c>
      <c r="E461" s="16" t="s">
        <v>1294</v>
      </c>
      <c r="F461" s="16" t="s">
        <v>237</v>
      </c>
      <c r="G461" s="16">
        <v>2</v>
      </c>
      <c r="H461" s="16" t="s">
        <v>6927</v>
      </c>
      <c r="I461" s="16" t="s">
        <v>221</v>
      </c>
      <c r="J461" s="16">
        <v>25.8</v>
      </c>
      <c r="K461" s="16" t="s">
        <v>6928</v>
      </c>
      <c r="L461" s="16" t="s">
        <v>228</v>
      </c>
      <c r="M461" s="16">
        <v>27.3</v>
      </c>
      <c r="N461" s="16" t="s">
        <v>6929</v>
      </c>
      <c r="O461" s="16" t="s">
        <v>6925</v>
      </c>
    </row>
    <row r="462" spans="1:15" ht="15" customHeight="1" x14ac:dyDescent="0.25">
      <c r="A462" s="16" t="s">
        <v>885</v>
      </c>
      <c r="B462" s="16" t="s">
        <v>237</v>
      </c>
      <c r="C462" s="16">
        <v>30.4</v>
      </c>
      <c r="D462" s="16" t="s">
        <v>6932</v>
      </c>
      <c r="E462" s="16" t="s">
        <v>1294</v>
      </c>
      <c r="F462" s="16" t="s">
        <v>237</v>
      </c>
      <c r="G462" s="16">
        <v>0.6</v>
      </c>
      <c r="H462" s="16" t="s">
        <v>6933</v>
      </c>
      <c r="I462" s="16" t="s">
        <v>221</v>
      </c>
      <c r="J462" s="16">
        <v>25.8</v>
      </c>
      <c r="K462" s="16" t="s">
        <v>6934</v>
      </c>
      <c r="L462" s="16" t="s">
        <v>228</v>
      </c>
      <c r="M462" s="16">
        <v>26</v>
      </c>
      <c r="N462" s="16" t="s">
        <v>6935</v>
      </c>
      <c r="O462" s="16" t="s">
        <v>6931</v>
      </c>
    </row>
    <row r="463" spans="1:15" ht="15" customHeight="1" x14ac:dyDescent="0.25">
      <c r="A463" s="16" t="s">
        <v>891</v>
      </c>
      <c r="B463" s="16" t="s">
        <v>237</v>
      </c>
      <c r="C463" s="16">
        <v>32.4</v>
      </c>
      <c r="D463" s="16" t="s">
        <v>6938</v>
      </c>
      <c r="E463" s="16" t="s">
        <v>1294</v>
      </c>
      <c r="F463" s="16" t="s">
        <v>237</v>
      </c>
      <c r="G463" s="16">
        <v>0.2</v>
      </c>
      <c r="H463" s="16" t="s">
        <v>6939</v>
      </c>
      <c r="I463" s="16" t="s">
        <v>221</v>
      </c>
      <c r="J463" s="16">
        <v>26.2</v>
      </c>
      <c r="K463" s="16" t="s">
        <v>6940</v>
      </c>
      <c r="L463" s="16" t="s">
        <v>228</v>
      </c>
      <c r="M463" s="16">
        <v>26.3</v>
      </c>
      <c r="N463" s="16" t="s">
        <v>6941</v>
      </c>
      <c r="O463" s="16" t="s">
        <v>6937</v>
      </c>
    </row>
    <row r="464" spans="1:15" ht="15" customHeight="1" x14ac:dyDescent="0.25">
      <c r="A464" s="16" t="s">
        <v>892</v>
      </c>
      <c r="B464" s="16" t="s">
        <v>237</v>
      </c>
      <c r="C464" s="16">
        <v>32.6</v>
      </c>
      <c r="D464" s="16" t="s">
        <v>6944</v>
      </c>
      <c r="E464" s="16" t="s">
        <v>1294</v>
      </c>
      <c r="F464" s="16" t="s">
        <v>237</v>
      </c>
      <c r="G464" s="16">
        <v>0.1</v>
      </c>
      <c r="H464" s="16" t="s">
        <v>6945</v>
      </c>
      <c r="I464" s="16" t="s">
        <v>221</v>
      </c>
      <c r="J464" s="16">
        <v>26.3</v>
      </c>
      <c r="K464" s="16" t="s">
        <v>6946</v>
      </c>
      <c r="L464" s="16" t="s">
        <v>228</v>
      </c>
      <c r="M464" s="16">
        <v>26.5</v>
      </c>
      <c r="N464" s="16" t="s">
        <v>6947</v>
      </c>
      <c r="O464" s="16" t="s">
        <v>6943</v>
      </c>
    </row>
    <row r="465" spans="1:15" ht="15" customHeight="1" x14ac:dyDescent="0.25">
      <c r="A465" s="16" t="s">
        <v>893</v>
      </c>
      <c r="B465" s="16" t="s">
        <v>237</v>
      </c>
      <c r="C465" s="16">
        <v>32</v>
      </c>
      <c r="D465" s="16" t="s">
        <v>6950</v>
      </c>
      <c r="E465" s="16" t="s">
        <v>1294</v>
      </c>
      <c r="F465" s="16" t="s">
        <v>237</v>
      </c>
      <c r="G465" s="16">
        <v>0.7</v>
      </c>
      <c r="H465" s="16" t="s">
        <v>6951</v>
      </c>
      <c r="I465" s="16" t="s">
        <v>221</v>
      </c>
      <c r="J465" s="16">
        <v>25.8</v>
      </c>
      <c r="K465" s="16" t="s">
        <v>6952</v>
      </c>
      <c r="L465" s="16" t="s">
        <v>228</v>
      </c>
      <c r="M465" s="16">
        <v>25.9</v>
      </c>
      <c r="N465" s="16" t="s">
        <v>6953</v>
      </c>
      <c r="O465" s="16" t="s">
        <v>6949</v>
      </c>
    </row>
    <row r="466" spans="1:15" ht="15" customHeight="1" x14ac:dyDescent="0.25">
      <c r="A466" s="16" t="s">
        <v>894</v>
      </c>
      <c r="B466" s="16" t="s">
        <v>237</v>
      </c>
      <c r="C466" s="16">
        <v>32.1</v>
      </c>
      <c r="D466" s="16" t="s">
        <v>6956</v>
      </c>
      <c r="E466" s="16" t="s">
        <v>1294</v>
      </c>
      <c r="F466" s="16" t="s">
        <v>237</v>
      </c>
      <c r="G466" s="16">
        <v>0.5</v>
      </c>
      <c r="H466" s="16" t="s">
        <v>6957</v>
      </c>
      <c r="I466" s="16" t="s">
        <v>221</v>
      </c>
      <c r="J466" s="16">
        <v>25.9</v>
      </c>
      <c r="K466" s="16" t="s">
        <v>6958</v>
      </c>
      <c r="L466" s="16" t="s">
        <v>228</v>
      </c>
      <c r="M466" s="16">
        <v>26.1</v>
      </c>
      <c r="N466" s="16" t="s">
        <v>6959</v>
      </c>
      <c r="O466" s="16" t="s">
        <v>6955</v>
      </c>
    </row>
    <row r="467" spans="1:15" ht="15" customHeight="1" x14ac:dyDescent="0.25">
      <c r="A467" s="16" t="s">
        <v>895</v>
      </c>
      <c r="B467" s="16" t="s">
        <v>237</v>
      </c>
      <c r="C467" s="16">
        <v>32.200000000000003</v>
      </c>
      <c r="D467" s="16" t="s">
        <v>6962</v>
      </c>
      <c r="E467" s="16" t="s">
        <v>1294</v>
      </c>
      <c r="F467" s="16" t="s">
        <v>237</v>
      </c>
      <c r="G467" s="16">
        <v>0.6</v>
      </c>
      <c r="H467" s="16" t="s">
        <v>6963</v>
      </c>
      <c r="I467" s="16" t="s">
        <v>221</v>
      </c>
      <c r="J467" s="16">
        <v>25.8</v>
      </c>
      <c r="K467" s="16" t="s">
        <v>6964</v>
      </c>
      <c r="L467" s="16" t="s">
        <v>228</v>
      </c>
      <c r="M467" s="16">
        <v>26.2</v>
      </c>
      <c r="N467" s="16" t="s">
        <v>6965</v>
      </c>
      <c r="O467" s="16" t="s">
        <v>6961</v>
      </c>
    </row>
    <row r="468" spans="1:15" ht="15" customHeight="1" x14ac:dyDescent="0.25">
      <c r="A468" s="16" t="s">
        <v>896</v>
      </c>
      <c r="B468" s="16" t="s">
        <v>237</v>
      </c>
      <c r="C468" s="16">
        <v>32</v>
      </c>
      <c r="D468" s="16" t="s">
        <v>6968</v>
      </c>
      <c r="E468" s="16" t="s">
        <v>1294</v>
      </c>
      <c r="F468" s="16" t="s">
        <v>237</v>
      </c>
      <c r="G468" s="16">
        <v>0.7</v>
      </c>
      <c r="H468" s="16" t="s">
        <v>6969</v>
      </c>
      <c r="I468" s="16" t="s">
        <v>228</v>
      </c>
      <c r="J468" s="16">
        <v>25.9</v>
      </c>
      <c r="K468" s="16" t="s">
        <v>6970</v>
      </c>
      <c r="L468" s="16" t="s">
        <v>221</v>
      </c>
      <c r="M468" s="16">
        <v>26</v>
      </c>
      <c r="N468" s="16" t="s">
        <v>6971</v>
      </c>
      <c r="O468" s="16" t="s">
        <v>6967</v>
      </c>
    </row>
    <row r="469" spans="1:15" ht="15" customHeight="1" x14ac:dyDescent="0.25">
      <c r="A469" s="16" t="s">
        <v>326</v>
      </c>
      <c r="B469" s="16" t="s">
        <v>243</v>
      </c>
      <c r="C469" s="16">
        <v>2.7</v>
      </c>
      <c r="D469" s="16" t="s">
        <v>6973</v>
      </c>
      <c r="E469" s="16" t="s">
        <v>1294</v>
      </c>
      <c r="F469" s="16" t="s">
        <v>252</v>
      </c>
      <c r="G469" s="16">
        <v>2</v>
      </c>
      <c r="H469" s="16" t="s">
        <v>6974</v>
      </c>
      <c r="I469" s="16" t="s">
        <v>243</v>
      </c>
      <c r="J469" s="16">
        <v>2.7</v>
      </c>
      <c r="K469" s="16" t="s">
        <v>6973</v>
      </c>
      <c r="L469" s="16" t="s">
        <v>249</v>
      </c>
      <c r="M469" s="16">
        <v>3.3</v>
      </c>
      <c r="N469" s="16" t="s">
        <v>6975</v>
      </c>
      <c r="O469" s="16" t="s">
        <v>4397</v>
      </c>
    </row>
    <row r="470" spans="1:15" ht="15" customHeight="1" x14ac:dyDescent="0.25">
      <c r="A470" s="16" t="s">
        <v>327</v>
      </c>
      <c r="B470" s="16" t="s">
        <v>243</v>
      </c>
      <c r="C470" s="16">
        <v>2.1</v>
      </c>
      <c r="D470" s="16" t="s">
        <v>6976</v>
      </c>
      <c r="E470" s="16" t="s">
        <v>1294</v>
      </c>
      <c r="F470" s="16" t="s">
        <v>249</v>
      </c>
      <c r="G470" s="16">
        <v>1.2</v>
      </c>
      <c r="H470" s="16" t="s">
        <v>6977</v>
      </c>
      <c r="I470" s="16" t="s">
        <v>246</v>
      </c>
      <c r="J470" s="16">
        <v>1.5</v>
      </c>
      <c r="K470" s="16" t="s">
        <v>6978</v>
      </c>
      <c r="L470" s="16" t="s">
        <v>240</v>
      </c>
      <c r="M470" s="16">
        <v>2</v>
      </c>
      <c r="N470" s="16" t="s">
        <v>6979</v>
      </c>
      <c r="O470" s="16" t="s">
        <v>4397</v>
      </c>
    </row>
    <row r="471" spans="1:15" ht="15" customHeight="1" x14ac:dyDescent="0.25">
      <c r="A471" s="16" t="s">
        <v>328</v>
      </c>
      <c r="B471" s="16" t="s">
        <v>243</v>
      </c>
      <c r="C471" s="16">
        <v>1.8</v>
      </c>
      <c r="D471" s="16" t="s">
        <v>6980</v>
      </c>
      <c r="E471" s="16" t="s">
        <v>1294</v>
      </c>
      <c r="F471" s="16" t="s">
        <v>252</v>
      </c>
      <c r="G471" s="16">
        <v>1.7</v>
      </c>
      <c r="H471" s="16" t="s">
        <v>6981</v>
      </c>
      <c r="I471" s="16" t="s">
        <v>243</v>
      </c>
      <c r="J471" s="16">
        <v>1.8</v>
      </c>
      <c r="K471" s="16" t="s">
        <v>6980</v>
      </c>
      <c r="L471" s="16" t="s">
        <v>240</v>
      </c>
      <c r="M471" s="16">
        <v>2.7</v>
      </c>
      <c r="N471" s="16" t="s">
        <v>6982</v>
      </c>
      <c r="O471" s="16" t="s">
        <v>4397</v>
      </c>
    </row>
    <row r="472" spans="1:15" ht="15" customHeight="1" x14ac:dyDescent="0.25">
      <c r="A472" s="16" t="s">
        <v>338</v>
      </c>
      <c r="B472" s="16" t="s">
        <v>246</v>
      </c>
      <c r="C472" s="16">
        <v>3.4</v>
      </c>
      <c r="D472" s="16" t="s">
        <v>6983</v>
      </c>
      <c r="E472" s="16" t="s">
        <v>1294</v>
      </c>
      <c r="F472" s="16" t="s">
        <v>252</v>
      </c>
      <c r="G472" s="16">
        <v>1.6</v>
      </c>
      <c r="H472" s="16" t="s">
        <v>6984</v>
      </c>
      <c r="I472" s="16" t="s">
        <v>243</v>
      </c>
      <c r="J472" s="16">
        <v>2.2999999999999998</v>
      </c>
      <c r="K472" s="16" t="s">
        <v>6985</v>
      </c>
      <c r="L472" s="16" t="s">
        <v>249</v>
      </c>
      <c r="M472" s="16">
        <v>3</v>
      </c>
      <c r="N472" s="16" t="s">
        <v>6986</v>
      </c>
      <c r="O472" s="16" t="s">
        <v>4397</v>
      </c>
    </row>
    <row r="473" spans="1:15" ht="15" customHeight="1" x14ac:dyDescent="0.25">
      <c r="A473" s="16" t="s">
        <v>362</v>
      </c>
      <c r="B473" s="16" t="s">
        <v>252</v>
      </c>
      <c r="C473" s="16">
        <v>2.5</v>
      </c>
      <c r="D473" s="16" t="s">
        <v>6987</v>
      </c>
      <c r="E473" s="16" t="s">
        <v>1318</v>
      </c>
      <c r="F473" s="16" t="s">
        <v>252</v>
      </c>
      <c r="G473" s="16">
        <v>2.5</v>
      </c>
      <c r="H473" s="16" t="s">
        <v>6987</v>
      </c>
      <c r="I473" s="16" t="s">
        <v>243</v>
      </c>
      <c r="J473" s="16">
        <v>3</v>
      </c>
      <c r="K473" s="16" t="s">
        <v>6988</v>
      </c>
      <c r="L473" s="16" t="s">
        <v>249</v>
      </c>
      <c r="M473" s="16">
        <v>3.2</v>
      </c>
      <c r="N473" s="16" t="s">
        <v>6989</v>
      </c>
      <c r="O473" s="16" t="s">
        <v>4397</v>
      </c>
    </row>
    <row r="474" spans="1:15" ht="15" customHeight="1" x14ac:dyDescent="0.25">
      <c r="A474" s="16" t="s">
        <v>382</v>
      </c>
      <c r="B474" s="16" t="s">
        <v>151</v>
      </c>
      <c r="C474" s="16">
        <v>1.9</v>
      </c>
      <c r="D474" s="16" t="s">
        <v>6990</v>
      </c>
      <c r="E474" s="16" t="s">
        <v>1318</v>
      </c>
      <c r="F474" s="16" t="s">
        <v>151</v>
      </c>
      <c r="G474" s="16">
        <v>1.9</v>
      </c>
      <c r="H474" s="16" t="s">
        <v>6990</v>
      </c>
      <c r="I474" s="16" t="s">
        <v>252</v>
      </c>
      <c r="J474" s="16">
        <v>8.3000000000000007</v>
      </c>
      <c r="K474" s="16" t="s">
        <v>6991</v>
      </c>
      <c r="L474" s="16" t="s">
        <v>243</v>
      </c>
      <c r="M474" s="16">
        <v>9.1999999999999993</v>
      </c>
      <c r="N474" s="16" t="s">
        <v>6992</v>
      </c>
      <c r="O474" s="16" t="s">
        <v>4397</v>
      </c>
    </row>
    <row r="475" spans="1:15" ht="15" customHeight="1" x14ac:dyDescent="0.25">
      <c r="A475" s="16" t="s">
        <v>385</v>
      </c>
      <c r="B475" s="16" t="s">
        <v>271</v>
      </c>
      <c r="C475" s="16">
        <v>3.5</v>
      </c>
      <c r="D475" s="16" t="s">
        <v>6993</v>
      </c>
      <c r="E475" s="16" t="s">
        <v>1318</v>
      </c>
      <c r="F475" s="16" t="s">
        <v>271</v>
      </c>
      <c r="G475" s="16">
        <v>3.5</v>
      </c>
      <c r="H475" s="16" t="s">
        <v>6993</v>
      </c>
      <c r="I475" s="16" t="s">
        <v>221</v>
      </c>
      <c r="J475" s="16">
        <v>30</v>
      </c>
      <c r="K475" s="16" t="s">
        <v>6994</v>
      </c>
      <c r="L475" s="16" t="s">
        <v>249</v>
      </c>
      <c r="M475" s="16">
        <v>30.1</v>
      </c>
      <c r="N475" s="16" t="s">
        <v>6995</v>
      </c>
      <c r="O475" s="16" t="s">
        <v>4397</v>
      </c>
    </row>
    <row r="476" spans="1:15" ht="15" customHeight="1" x14ac:dyDescent="0.25">
      <c r="A476" s="16" t="s">
        <v>391</v>
      </c>
      <c r="B476" s="16" t="s">
        <v>271</v>
      </c>
      <c r="C476" s="16">
        <v>1</v>
      </c>
      <c r="D476" s="16" t="s">
        <v>6996</v>
      </c>
      <c r="E476" s="16" t="s">
        <v>1318</v>
      </c>
      <c r="F476" s="16" t="s">
        <v>271</v>
      </c>
      <c r="G476" s="16">
        <v>1</v>
      </c>
      <c r="H476" s="16" t="s">
        <v>6996</v>
      </c>
      <c r="I476" s="16" t="s">
        <v>221</v>
      </c>
      <c r="J476" s="16">
        <v>25.7</v>
      </c>
      <c r="K476" s="16" t="s">
        <v>6997</v>
      </c>
      <c r="L476" s="16" t="s">
        <v>249</v>
      </c>
      <c r="M476" s="16">
        <v>26.3</v>
      </c>
      <c r="N476" s="16" t="s">
        <v>6998</v>
      </c>
      <c r="O476" s="16" t="s">
        <v>4397</v>
      </c>
    </row>
    <row r="477" spans="1:15" ht="15" customHeight="1" x14ac:dyDescent="0.25">
      <c r="A477" s="16" t="s">
        <v>394</v>
      </c>
      <c r="B477" s="16" t="s">
        <v>271</v>
      </c>
      <c r="C477" s="16">
        <v>1.9</v>
      </c>
      <c r="D477" s="16" t="s">
        <v>6999</v>
      </c>
      <c r="E477" s="16" t="s">
        <v>1318</v>
      </c>
      <c r="F477" s="16" t="s">
        <v>271</v>
      </c>
      <c r="G477" s="16">
        <v>1.9</v>
      </c>
      <c r="H477" s="16" t="s">
        <v>6999</v>
      </c>
      <c r="I477" s="16" t="s">
        <v>249</v>
      </c>
      <c r="J477" s="16">
        <v>27.7</v>
      </c>
      <c r="K477" s="16" t="s">
        <v>7000</v>
      </c>
      <c r="L477" s="16" t="s">
        <v>246</v>
      </c>
      <c r="M477" s="16">
        <v>27.7</v>
      </c>
      <c r="N477" s="16" t="s">
        <v>7001</v>
      </c>
      <c r="O477" s="16" t="s">
        <v>4397</v>
      </c>
    </row>
    <row r="478" spans="1:15" ht="15" customHeight="1" x14ac:dyDescent="0.25">
      <c r="A478" s="16" t="s">
        <v>401</v>
      </c>
      <c r="B478" s="16" t="s">
        <v>172</v>
      </c>
      <c r="C478" s="16">
        <v>3.3</v>
      </c>
      <c r="D478" s="16" t="s">
        <v>7002</v>
      </c>
      <c r="E478" s="16" t="s">
        <v>1294</v>
      </c>
      <c r="F478" s="16" t="s">
        <v>184</v>
      </c>
      <c r="G478" s="16">
        <v>2.2999999999999998</v>
      </c>
      <c r="H478" s="16" t="s">
        <v>7003</v>
      </c>
      <c r="I478" s="16" t="s">
        <v>178</v>
      </c>
      <c r="J478" s="16">
        <v>2.8</v>
      </c>
      <c r="K478" s="16" t="s">
        <v>7004</v>
      </c>
      <c r="L478" s="16" t="s">
        <v>181</v>
      </c>
      <c r="M478" s="16">
        <v>3.3</v>
      </c>
      <c r="N478" s="16" t="s">
        <v>7005</v>
      </c>
      <c r="O478" s="16" t="s">
        <v>4397</v>
      </c>
    </row>
    <row r="479" spans="1:15" ht="15" customHeight="1" x14ac:dyDescent="0.25">
      <c r="A479" s="16" t="s">
        <v>421</v>
      </c>
      <c r="B479" s="16" t="s">
        <v>175</v>
      </c>
      <c r="C479" s="16">
        <v>2.2999999999999998</v>
      </c>
      <c r="D479" s="16" t="s">
        <v>7006</v>
      </c>
      <c r="E479" s="16" t="s">
        <v>1294</v>
      </c>
      <c r="F479" s="16" t="s">
        <v>172</v>
      </c>
      <c r="G479" s="16">
        <v>1.6</v>
      </c>
      <c r="H479" s="16" t="s">
        <v>7007</v>
      </c>
      <c r="I479" s="16" t="s">
        <v>190</v>
      </c>
      <c r="J479" s="16">
        <v>2</v>
      </c>
      <c r="K479" s="16" t="s">
        <v>7008</v>
      </c>
      <c r="L479" s="16" t="s">
        <v>181</v>
      </c>
      <c r="M479" s="16">
        <v>2</v>
      </c>
      <c r="N479" s="16" t="s">
        <v>7009</v>
      </c>
      <c r="O479" s="16" t="s">
        <v>4397</v>
      </c>
    </row>
    <row r="480" spans="1:15" ht="15" customHeight="1" x14ac:dyDescent="0.25">
      <c r="A480" s="16" t="s">
        <v>433</v>
      </c>
      <c r="B480" s="16" t="s">
        <v>178</v>
      </c>
      <c r="C480" s="16">
        <v>2.1</v>
      </c>
      <c r="D480" s="16" t="s">
        <v>7010</v>
      </c>
      <c r="E480" s="16" t="s">
        <v>1318</v>
      </c>
      <c r="F480" s="16" t="s">
        <v>178</v>
      </c>
      <c r="G480" s="16">
        <v>2.1</v>
      </c>
      <c r="H480" s="16" t="s">
        <v>7010</v>
      </c>
      <c r="I480" s="16" t="s">
        <v>184</v>
      </c>
      <c r="J480" s="16">
        <v>2.2000000000000002</v>
      </c>
      <c r="K480" s="16" t="s">
        <v>7011</v>
      </c>
      <c r="L480" s="16" t="s">
        <v>187</v>
      </c>
      <c r="M480" s="16">
        <v>2.6</v>
      </c>
      <c r="N480" s="16" t="s">
        <v>7012</v>
      </c>
      <c r="O480" s="16" t="s">
        <v>4397</v>
      </c>
    </row>
    <row r="481" spans="1:15" ht="15" customHeight="1" x14ac:dyDescent="0.25">
      <c r="A481" s="16" t="s">
        <v>434</v>
      </c>
      <c r="B481" s="16" t="s">
        <v>178</v>
      </c>
      <c r="C481" s="16">
        <v>3.2</v>
      </c>
      <c r="D481" s="16" t="s">
        <v>7013</v>
      </c>
      <c r="E481" s="16" t="s">
        <v>1294</v>
      </c>
      <c r="F481" s="16" t="s">
        <v>169</v>
      </c>
      <c r="G481" s="16">
        <v>2.6</v>
      </c>
      <c r="H481" s="16" t="s">
        <v>7014</v>
      </c>
      <c r="I481" s="16" t="s">
        <v>184</v>
      </c>
      <c r="J481" s="16">
        <v>2.7</v>
      </c>
      <c r="K481" s="16" t="s">
        <v>7015</v>
      </c>
      <c r="L481" s="16" t="s">
        <v>178</v>
      </c>
      <c r="M481" s="16">
        <v>3.2</v>
      </c>
      <c r="N481" s="16" t="s">
        <v>7013</v>
      </c>
      <c r="O481" s="16" t="s">
        <v>4397</v>
      </c>
    </row>
    <row r="482" spans="1:15" ht="15" customHeight="1" x14ac:dyDescent="0.25">
      <c r="A482" s="16" t="s">
        <v>435</v>
      </c>
      <c r="B482" s="16" t="s">
        <v>181</v>
      </c>
      <c r="C482" s="16">
        <v>5.8</v>
      </c>
      <c r="D482" s="16" t="s">
        <v>7016</v>
      </c>
      <c r="E482" s="16" t="s">
        <v>1294</v>
      </c>
      <c r="F482" s="16" t="s">
        <v>221</v>
      </c>
      <c r="G482" s="16">
        <v>4.7</v>
      </c>
      <c r="H482" s="16" t="s">
        <v>4922</v>
      </c>
      <c r="I482" s="16" t="s">
        <v>175</v>
      </c>
      <c r="J482" s="16">
        <v>5</v>
      </c>
      <c r="K482" s="16" t="s">
        <v>4923</v>
      </c>
      <c r="L482" s="16" t="s">
        <v>187</v>
      </c>
      <c r="M482" s="16">
        <v>5.2</v>
      </c>
      <c r="N482" s="16" t="s">
        <v>4924</v>
      </c>
      <c r="O482" s="16" t="s">
        <v>4920</v>
      </c>
    </row>
    <row r="483" spans="1:15" ht="15" customHeight="1" x14ac:dyDescent="0.25">
      <c r="A483" s="16" t="s">
        <v>436</v>
      </c>
      <c r="B483" s="16" t="s">
        <v>181</v>
      </c>
      <c r="C483" s="16">
        <v>2.4</v>
      </c>
      <c r="D483" s="16" t="s">
        <v>7017</v>
      </c>
      <c r="E483" s="16" t="s">
        <v>1294</v>
      </c>
      <c r="F483" s="16" t="s">
        <v>172</v>
      </c>
      <c r="G483" s="16">
        <v>2.1</v>
      </c>
      <c r="H483" s="16" t="s">
        <v>7018</v>
      </c>
      <c r="I483" s="16" t="s">
        <v>184</v>
      </c>
      <c r="J483" s="16">
        <v>2.2000000000000002</v>
      </c>
      <c r="K483" s="16" t="s">
        <v>7019</v>
      </c>
      <c r="L483" s="16" t="s">
        <v>181</v>
      </c>
      <c r="M483" s="16">
        <v>2.4</v>
      </c>
      <c r="N483" s="16" t="s">
        <v>7017</v>
      </c>
      <c r="O483" s="16" t="s">
        <v>4397</v>
      </c>
    </row>
    <row r="484" spans="1:15" ht="15" customHeight="1" x14ac:dyDescent="0.25">
      <c r="A484" s="16" t="s">
        <v>437</v>
      </c>
      <c r="B484" s="16" t="s">
        <v>181</v>
      </c>
      <c r="C484" s="16">
        <v>2.4</v>
      </c>
      <c r="D484" s="16" t="s">
        <v>7020</v>
      </c>
      <c r="E484" s="16" t="s">
        <v>1294</v>
      </c>
      <c r="F484" s="16" t="s">
        <v>172</v>
      </c>
      <c r="G484" s="16">
        <v>2</v>
      </c>
      <c r="H484" s="16" t="s">
        <v>7021</v>
      </c>
      <c r="I484" s="16" t="s">
        <v>181</v>
      </c>
      <c r="J484" s="16">
        <v>2.4</v>
      </c>
      <c r="K484" s="16" t="s">
        <v>7020</v>
      </c>
      <c r="L484" s="16" t="s">
        <v>190</v>
      </c>
      <c r="M484" s="16">
        <v>2.4</v>
      </c>
      <c r="N484" s="16" t="s">
        <v>7022</v>
      </c>
      <c r="O484" s="16" t="s">
        <v>4397</v>
      </c>
    </row>
    <row r="485" spans="1:15" ht="15" customHeight="1" x14ac:dyDescent="0.25">
      <c r="A485" s="16" t="s">
        <v>438</v>
      </c>
      <c r="B485" s="16" t="s">
        <v>181</v>
      </c>
      <c r="C485" s="16">
        <v>2.5</v>
      </c>
      <c r="D485" s="16" t="s">
        <v>7023</v>
      </c>
      <c r="E485" s="16" t="s">
        <v>1294</v>
      </c>
      <c r="F485" s="16" t="s">
        <v>172</v>
      </c>
      <c r="G485" s="16">
        <v>2.2000000000000002</v>
      </c>
      <c r="H485" s="16" t="s">
        <v>7024</v>
      </c>
      <c r="I485" s="16" t="s">
        <v>175</v>
      </c>
      <c r="J485" s="16">
        <v>2.2999999999999998</v>
      </c>
      <c r="K485" s="16" t="s">
        <v>7025</v>
      </c>
      <c r="L485" s="16" t="s">
        <v>190</v>
      </c>
      <c r="M485" s="16">
        <v>2.2999999999999998</v>
      </c>
      <c r="N485" s="16" t="s">
        <v>7026</v>
      </c>
      <c r="O485" s="16" t="s">
        <v>4397</v>
      </c>
    </row>
    <row r="486" spans="1:15" ht="15" customHeight="1" x14ac:dyDescent="0.25">
      <c r="A486" s="16" t="s">
        <v>439</v>
      </c>
      <c r="B486" s="16" t="s">
        <v>181</v>
      </c>
      <c r="C486" s="16">
        <v>0.9</v>
      </c>
      <c r="D486" s="16" t="s">
        <v>7027</v>
      </c>
      <c r="E486" s="16" t="s">
        <v>1294</v>
      </c>
      <c r="F486" s="16" t="s">
        <v>175</v>
      </c>
      <c r="G486" s="16">
        <v>0.2</v>
      </c>
      <c r="H486" s="16" t="s">
        <v>7028</v>
      </c>
      <c r="I486" s="16" t="s">
        <v>187</v>
      </c>
      <c r="J486" s="16">
        <v>0.2</v>
      </c>
      <c r="K486" s="16" t="s">
        <v>7029</v>
      </c>
      <c r="L486" s="16" t="s">
        <v>190</v>
      </c>
      <c r="M486" s="16">
        <v>0.7</v>
      </c>
      <c r="N486" s="16" t="s">
        <v>7030</v>
      </c>
      <c r="O486" s="16" t="s">
        <v>4397</v>
      </c>
    </row>
    <row r="487" spans="1:15" ht="15" customHeight="1" x14ac:dyDescent="0.25">
      <c r="A487" s="16" t="s">
        <v>451</v>
      </c>
      <c r="B487" s="16" t="s">
        <v>184</v>
      </c>
      <c r="C487" s="16">
        <v>2.2999999999999998</v>
      </c>
      <c r="D487" s="16" t="s">
        <v>7031</v>
      </c>
      <c r="E487" s="16" t="s">
        <v>1318</v>
      </c>
      <c r="F487" s="16" t="s">
        <v>184</v>
      </c>
      <c r="G487" s="16">
        <v>2.2999999999999998</v>
      </c>
      <c r="H487" s="16" t="s">
        <v>7031</v>
      </c>
      <c r="I487" s="16" t="s">
        <v>172</v>
      </c>
      <c r="J487" s="16">
        <v>2.5</v>
      </c>
      <c r="K487" s="16" t="s">
        <v>7032</v>
      </c>
      <c r="L487" s="16" t="s">
        <v>178</v>
      </c>
      <c r="M487" s="16">
        <v>2.7</v>
      </c>
      <c r="N487" s="16" t="s">
        <v>7033</v>
      </c>
      <c r="O487" s="16" t="s">
        <v>4397</v>
      </c>
    </row>
    <row r="488" spans="1:15" ht="15" customHeight="1" x14ac:dyDescent="0.25">
      <c r="A488" s="16" t="s">
        <v>452</v>
      </c>
      <c r="B488" s="16" t="s">
        <v>184</v>
      </c>
      <c r="C488" s="16">
        <v>2.4</v>
      </c>
      <c r="D488" s="16" t="s">
        <v>7034</v>
      </c>
      <c r="E488" s="16" t="s">
        <v>1318</v>
      </c>
      <c r="F488" s="16" t="s">
        <v>184</v>
      </c>
      <c r="G488" s="16">
        <v>2.4</v>
      </c>
      <c r="H488" s="16" t="s">
        <v>7034</v>
      </c>
      <c r="I488" s="16" t="s">
        <v>172</v>
      </c>
      <c r="J488" s="16">
        <v>2.8</v>
      </c>
      <c r="K488" s="16" t="s">
        <v>7035</v>
      </c>
      <c r="L488" s="16" t="s">
        <v>178</v>
      </c>
      <c r="M488" s="16">
        <v>2.9</v>
      </c>
      <c r="N488" s="16" t="s">
        <v>7036</v>
      </c>
      <c r="O488" s="16" t="s">
        <v>4397</v>
      </c>
    </row>
    <row r="489" spans="1:15" ht="15" customHeight="1" x14ac:dyDescent="0.25">
      <c r="A489" s="16" t="s">
        <v>461</v>
      </c>
      <c r="B489" s="16" t="s">
        <v>187</v>
      </c>
      <c r="C489" s="16">
        <v>2.7</v>
      </c>
      <c r="D489" s="16" t="s">
        <v>7037</v>
      </c>
      <c r="E489" s="16" t="s">
        <v>1294</v>
      </c>
      <c r="F489" s="16" t="s">
        <v>184</v>
      </c>
      <c r="G489" s="16">
        <v>1.4</v>
      </c>
      <c r="H489" s="16" t="s">
        <v>7038</v>
      </c>
      <c r="I489" s="16" t="s">
        <v>178</v>
      </c>
      <c r="J489" s="16">
        <v>1.8</v>
      </c>
      <c r="K489" s="16" t="s">
        <v>7039</v>
      </c>
      <c r="L489" s="16" t="s">
        <v>181</v>
      </c>
      <c r="M489" s="16">
        <v>2.4</v>
      </c>
      <c r="N489" s="16" t="s">
        <v>7040</v>
      </c>
      <c r="O489" s="16" t="s">
        <v>4397</v>
      </c>
    </row>
    <row r="490" spans="1:15" ht="15" customHeight="1" x14ac:dyDescent="0.25">
      <c r="A490" s="16" t="s">
        <v>469</v>
      </c>
      <c r="B490" s="16" t="s">
        <v>190</v>
      </c>
      <c r="C490" s="16">
        <v>2.1</v>
      </c>
      <c r="D490" s="16" t="s">
        <v>7041</v>
      </c>
      <c r="E490" s="16" t="s">
        <v>1294</v>
      </c>
      <c r="F490" s="16" t="s">
        <v>187</v>
      </c>
      <c r="G490" s="16">
        <v>1.7</v>
      </c>
      <c r="H490" s="16" t="s">
        <v>7042</v>
      </c>
      <c r="I490" s="16" t="s">
        <v>175</v>
      </c>
      <c r="J490" s="16">
        <v>1.9</v>
      </c>
      <c r="K490" s="16" t="s">
        <v>7043</v>
      </c>
      <c r="L490" s="16" t="s">
        <v>178</v>
      </c>
      <c r="M490" s="16">
        <v>2.1</v>
      </c>
      <c r="N490" s="16" t="s">
        <v>7044</v>
      </c>
      <c r="O490" s="16" t="s">
        <v>4397</v>
      </c>
    </row>
    <row r="491" spans="1:15" ht="15" customHeight="1" x14ac:dyDescent="0.25">
      <c r="A491" s="16" t="s">
        <v>471</v>
      </c>
      <c r="B491" s="16" t="s">
        <v>190</v>
      </c>
      <c r="C491" s="16">
        <v>3.1</v>
      </c>
      <c r="D491" s="16" t="s">
        <v>7045</v>
      </c>
      <c r="E491" s="16" t="s">
        <v>1294</v>
      </c>
      <c r="F491" s="16" t="s">
        <v>187</v>
      </c>
      <c r="G491" s="16">
        <v>2.7</v>
      </c>
      <c r="H491" s="16" t="s">
        <v>7046</v>
      </c>
      <c r="I491" s="16" t="s">
        <v>175</v>
      </c>
      <c r="J491" s="16">
        <v>2.8</v>
      </c>
      <c r="K491" s="16" t="s">
        <v>7047</v>
      </c>
      <c r="L491" s="16" t="s">
        <v>178</v>
      </c>
      <c r="M491" s="16">
        <v>3.1</v>
      </c>
      <c r="N491" s="16" t="s">
        <v>7048</v>
      </c>
      <c r="O491" s="16" t="s">
        <v>4397</v>
      </c>
    </row>
    <row r="492" spans="1:15" ht="15" customHeight="1" x14ac:dyDescent="0.25">
      <c r="A492" s="16" t="s">
        <v>472</v>
      </c>
      <c r="B492" s="16" t="s">
        <v>190</v>
      </c>
      <c r="C492" s="16">
        <v>2.9</v>
      </c>
      <c r="D492" s="16" t="s">
        <v>7049</v>
      </c>
      <c r="E492" s="16" t="s">
        <v>1294</v>
      </c>
      <c r="F492" s="16" t="s">
        <v>187</v>
      </c>
      <c r="G492" s="16">
        <v>2.4</v>
      </c>
      <c r="H492" s="16" t="s">
        <v>7050</v>
      </c>
      <c r="I492" s="16" t="s">
        <v>175</v>
      </c>
      <c r="J492" s="16">
        <v>2.6</v>
      </c>
      <c r="K492" s="16" t="s">
        <v>7051</v>
      </c>
      <c r="L492" s="16" t="s">
        <v>178</v>
      </c>
      <c r="M492" s="16">
        <v>2.9</v>
      </c>
      <c r="N492" s="16" t="s">
        <v>7052</v>
      </c>
      <c r="O492" s="16" t="s">
        <v>4397</v>
      </c>
    </row>
    <row r="493" spans="1:15" ht="15" customHeight="1" x14ac:dyDescent="0.25">
      <c r="A493" s="16" t="s">
        <v>473</v>
      </c>
      <c r="B493" s="16" t="s">
        <v>190</v>
      </c>
      <c r="C493" s="16">
        <v>1.1000000000000001</v>
      </c>
      <c r="D493" s="16" t="s">
        <v>7053</v>
      </c>
      <c r="E493" s="16" t="s">
        <v>1294</v>
      </c>
      <c r="F493" s="16" t="s">
        <v>184</v>
      </c>
      <c r="G493" s="16">
        <v>0.4</v>
      </c>
      <c r="H493" s="16" t="s">
        <v>7054</v>
      </c>
      <c r="I493" s="16" t="s">
        <v>178</v>
      </c>
      <c r="J493" s="16">
        <v>0.7</v>
      </c>
      <c r="K493" s="16" t="s">
        <v>7055</v>
      </c>
      <c r="L493" s="16" t="s">
        <v>172</v>
      </c>
      <c r="M493" s="16">
        <v>0.9</v>
      </c>
      <c r="N493" s="16" t="s">
        <v>7056</v>
      </c>
      <c r="O493" s="16" t="s">
        <v>4397</v>
      </c>
    </row>
    <row r="494" spans="1:15" ht="15" customHeight="1" x14ac:dyDescent="0.25">
      <c r="A494" s="16" t="s">
        <v>474</v>
      </c>
      <c r="B494" s="16" t="s">
        <v>190</v>
      </c>
      <c r="C494" s="16">
        <v>1.7</v>
      </c>
      <c r="D494" s="16" t="s">
        <v>7057</v>
      </c>
      <c r="E494" s="16" t="s">
        <v>1294</v>
      </c>
      <c r="F494" s="16" t="s">
        <v>178</v>
      </c>
      <c r="G494" s="16">
        <v>1.3</v>
      </c>
      <c r="H494" s="16" t="s">
        <v>7058</v>
      </c>
      <c r="I494" s="16" t="s">
        <v>187</v>
      </c>
      <c r="J494" s="16">
        <v>1.5</v>
      </c>
      <c r="K494" s="16" t="s">
        <v>7059</v>
      </c>
      <c r="L494" s="16" t="s">
        <v>184</v>
      </c>
      <c r="M494" s="16">
        <v>1.6</v>
      </c>
      <c r="N494" s="16" t="s">
        <v>7060</v>
      </c>
      <c r="O494" s="16" t="s">
        <v>4397</v>
      </c>
    </row>
    <row r="495" spans="1:15" ht="15" customHeight="1" x14ac:dyDescent="0.25">
      <c r="A495" s="16" t="s">
        <v>480</v>
      </c>
      <c r="B495" s="16" t="s">
        <v>221</v>
      </c>
      <c r="C495" s="16">
        <v>2.8</v>
      </c>
      <c r="D495" s="16" t="s">
        <v>7061</v>
      </c>
      <c r="E495" s="16" t="s">
        <v>1318</v>
      </c>
      <c r="F495" s="16" t="s">
        <v>221</v>
      </c>
      <c r="G495" s="16">
        <v>2.8</v>
      </c>
      <c r="H495" s="16" t="s">
        <v>7061</v>
      </c>
      <c r="I495" s="16" t="s">
        <v>175</v>
      </c>
      <c r="J495" s="16">
        <v>8.1</v>
      </c>
      <c r="K495" s="16" t="s">
        <v>7062</v>
      </c>
      <c r="L495" s="16" t="s">
        <v>187</v>
      </c>
      <c r="M495" s="16">
        <v>8.1</v>
      </c>
      <c r="N495" s="16" t="s">
        <v>7063</v>
      </c>
      <c r="O495" s="16" t="s">
        <v>4397</v>
      </c>
    </row>
    <row r="496" spans="1:15" ht="15" customHeight="1" x14ac:dyDescent="0.25">
      <c r="A496" s="16" t="s">
        <v>483</v>
      </c>
      <c r="B496" s="16" t="s">
        <v>133</v>
      </c>
      <c r="C496" s="16">
        <v>1.1000000000000001</v>
      </c>
      <c r="D496" s="16" t="s">
        <v>7064</v>
      </c>
      <c r="E496" s="16" t="s">
        <v>1294</v>
      </c>
      <c r="F496" s="16" t="s">
        <v>136</v>
      </c>
      <c r="G496" s="16">
        <v>0.5</v>
      </c>
      <c r="H496" s="16" t="s">
        <v>7065</v>
      </c>
      <c r="I496" s="16" t="s">
        <v>133</v>
      </c>
      <c r="J496" s="16">
        <v>1.1000000000000001</v>
      </c>
      <c r="K496" s="16" t="s">
        <v>7064</v>
      </c>
      <c r="L496" s="16" t="s">
        <v>148</v>
      </c>
      <c r="M496" s="16">
        <v>1.2</v>
      </c>
      <c r="N496" s="16" t="s">
        <v>7066</v>
      </c>
      <c r="O496" s="16" t="s">
        <v>4397</v>
      </c>
    </row>
    <row r="497" spans="1:15" ht="15" customHeight="1" x14ac:dyDescent="0.25">
      <c r="A497" s="16" t="s">
        <v>484</v>
      </c>
      <c r="B497" s="16" t="s">
        <v>133</v>
      </c>
      <c r="C497" s="16">
        <v>2.5</v>
      </c>
      <c r="D497" s="16" t="s">
        <v>7067</v>
      </c>
      <c r="E497" s="16" t="s">
        <v>1294</v>
      </c>
      <c r="F497" s="16" t="s">
        <v>139</v>
      </c>
      <c r="G497" s="16">
        <v>1.7</v>
      </c>
      <c r="H497" s="16" t="s">
        <v>7068</v>
      </c>
      <c r="I497" s="16" t="s">
        <v>142</v>
      </c>
      <c r="J497" s="16">
        <v>2.5</v>
      </c>
      <c r="K497" s="16" t="s">
        <v>7069</v>
      </c>
      <c r="L497" s="16" t="s">
        <v>133</v>
      </c>
      <c r="M497" s="16">
        <v>2.5</v>
      </c>
      <c r="N497" s="16" t="s">
        <v>7067</v>
      </c>
      <c r="O497" s="16" t="s">
        <v>4397</v>
      </c>
    </row>
    <row r="498" spans="1:15" ht="15" customHeight="1" x14ac:dyDescent="0.25">
      <c r="A498" s="16" t="s">
        <v>493</v>
      </c>
      <c r="B498" s="16" t="s">
        <v>133</v>
      </c>
      <c r="C498" s="16">
        <v>2.2999999999999998</v>
      </c>
      <c r="D498" s="16" t="s">
        <v>7070</v>
      </c>
      <c r="E498" s="16" t="s">
        <v>1318</v>
      </c>
      <c r="F498" s="16" t="s">
        <v>133</v>
      </c>
      <c r="G498" s="16">
        <v>2.2999999999999998</v>
      </c>
      <c r="H498" s="16" t="s">
        <v>7070</v>
      </c>
      <c r="I498" s="16" t="s">
        <v>139</v>
      </c>
      <c r="J498" s="16">
        <v>2.6</v>
      </c>
      <c r="K498" s="16" t="s">
        <v>7071</v>
      </c>
      <c r="L498" s="16" t="s">
        <v>136</v>
      </c>
      <c r="M498" s="16">
        <v>2.9</v>
      </c>
      <c r="N498" s="16" t="s">
        <v>7072</v>
      </c>
      <c r="O498" s="16" t="s">
        <v>4397</v>
      </c>
    </row>
    <row r="499" spans="1:15" ht="15" customHeight="1" x14ac:dyDescent="0.25">
      <c r="A499" s="16" t="s">
        <v>494</v>
      </c>
      <c r="B499" s="16" t="s">
        <v>142</v>
      </c>
      <c r="C499" s="16">
        <v>3.3</v>
      </c>
      <c r="D499" s="16" t="s">
        <v>7073</v>
      </c>
      <c r="E499" s="16" t="s">
        <v>1294</v>
      </c>
      <c r="F499" s="16" t="s">
        <v>145</v>
      </c>
      <c r="G499" s="16">
        <v>3</v>
      </c>
      <c r="H499" s="16" t="s">
        <v>7074</v>
      </c>
      <c r="I499" s="16" t="s">
        <v>142</v>
      </c>
      <c r="J499" s="16">
        <v>3.3</v>
      </c>
      <c r="K499" s="16" t="s">
        <v>7073</v>
      </c>
      <c r="L499" s="16" t="s">
        <v>136</v>
      </c>
      <c r="M499" s="16">
        <v>3.7</v>
      </c>
      <c r="N499" s="16" t="s">
        <v>7075</v>
      </c>
      <c r="O499" s="16" t="s">
        <v>4397</v>
      </c>
    </row>
    <row r="500" spans="1:15" ht="15" customHeight="1" x14ac:dyDescent="0.25">
      <c r="A500" s="16" t="s">
        <v>495</v>
      </c>
      <c r="B500" s="16" t="s">
        <v>142</v>
      </c>
      <c r="C500" s="16">
        <v>2.6</v>
      </c>
      <c r="D500" s="16" t="s">
        <v>7076</v>
      </c>
      <c r="E500" s="16" t="s">
        <v>1294</v>
      </c>
      <c r="F500" s="16" t="s">
        <v>145</v>
      </c>
      <c r="G500" s="16">
        <v>0.4</v>
      </c>
      <c r="H500" s="16" t="s">
        <v>5212</v>
      </c>
      <c r="I500" s="16" t="s">
        <v>148</v>
      </c>
      <c r="J500" s="16">
        <v>0.6</v>
      </c>
      <c r="K500" s="16" t="s">
        <v>5213</v>
      </c>
      <c r="L500" s="16" t="s">
        <v>136</v>
      </c>
      <c r="M500" s="16">
        <v>1.4</v>
      </c>
      <c r="N500" s="16" t="s">
        <v>5214</v>
      </c>
      <c r="O500" s="16" t="s">
        <v>5210</v>
      </c>
    </row>
    <row r="501" spans="1:15" ht="15" customHeight="1" x14ac:dyDescent="0.25">
      <c r="A501" s="16" t="s">
        <v>529</v>
      </c>
      <c r="B501" s="16" t="s">
        <v>142</v>
      </c>
      <c r="C501" s="16">
        <v>2.7</v>
      </c>
      <c r="D501" s="16" t="s">
        <v>7077</v>
      </c>
      <c r="E501" s="16" t="s">
        <v>1318</v>
      </c>
      <c r="F501" s="16" t="s">
        <v>142</v>
      </c>
      <c r="G501" s="16">
        <v>2.7</v>
      </c>
      <c r="H501" s="16" t="s">
        <v>7077</v>
      </c>
      <c r="I501" s="16" t="s">
        <v>145</v>
      </c>
      <c r="J501" s="16">
        <v>3.5</v>
      </c>
      <c r="K501" s="16" t="s">
        <v>7078</v>
      </c>
      <c r="L501" s="16" t="s">
        <v>136</v>
      </c>
      <c r="M501" s="16">
        <v>3.6</v>
      </c>
      <c r="N501" s="16" t="s">
        <v>7079</v>
      </c>
      <c r="O501" s="16" t="s">
        <v>4397</v>
      </c>
    </row>
    <row r="502" spans="1:15" ht="15" customHeight="1" x14ac:dyDescent="0.25">
      <c r="A502" s="16" t="s">
        <v>502</v>
      </c>
      <c r="B502" s="16" t="s">
        <v>142</v>
      </c>
      <c r="C502" s="16">
        <v>3.1</v>
      </c>
      <c r="D502" s="16" t="s">
        <v>7080</v>
      </c>
      <c r="E502" s="16" t="s">
        <v>1294</v>
      </c>
      <c r="F502" s="16" t="s">
        <v>133</v>
      </c>
      <c r="G502" s="16">
        <v>1.7</v>
      </c>
      <c r="H502" s="16" t="s">
        <v>7081</v>
      </c>
      <c r="I502" s="16" t="s">
        <v>139</v>
      </c>
      <c r="J502" s="16">
        <v>2.1</v>
      </c>
      <c r="K502" s="16" t="s">
        <v>7082</v>
      </c>
      <c r="L502" s="16" t="s">
        <v>136</v>
      </c>
      <c r="M502" s="16">
        <v>2.2999999999999998</v>
      </c>
      <c r="N502" s="16" t="s">
        <v>7083</v>
      </c>
      <c r="O502" s="16" t="s">
        <v>4397</v>
      </c>
    </row>
    <row r="503" spans="1:15" ht="15" customHeight="1" x14ac:dyDescent="0.25">
      <c r="A503" s="16" t="s">
        <v>527</v>
      </c>
      <c r="B503" s="16" t="s">
        <v>139</v>
      </c>
      <c r="C503" s="16">
        <v>1.7</v>
      </c>
      <c r="D503" s="16" t="s">
        <v>7084</v>
      </c>
      <c r="E503" s="16" t="s">
        <v>1294</v>
      </c>
      <c r="F503" s="16" t="s">
        <v>133</v>
      </c>
      <c r="G503" s="16">
        <v>1.7</v>
      </c>
      <c r="H503" s="16" t="s">
        <v>7085</v>
      </c>
      <c r="I503" s="16" t="s">
        <v>139</v>
      </c>
      <c r="J503" s="16">
        <v>1.7</v>
      </c>
      <c r="K503" s="16" t="s">
        <v>7084</v>
      </c>
      <c r="L503" s="16" t="s">
        <v>136</v>
      </c>
      <c r="M503" s="16">
        <v>2.2000000000000002</v>
      </c>
      <c r="N503" s="16" t="s">
        <v>7086</v>
      </c>
      <c r="O503" s="16" t="s">
        <v>4397</v>
      </c>
    </row>
    <row r="504" spans="1:15" ht="15" customHeight="1" x14ac:dyDescent="0.25">
      <c r="A504" s="16" t="s">
        <v>519</v>
      </c>
      <c r="B504" s="16" t="s">
        <v>139</v>
      </c>
      <c r="C504" s="16">
        <v>1.8</v>
      </c>
      <c r="D504" s="16" t="s">
        <v>7087</v>
      </c>
      <c r="E504" s="16" t="s">
        <v>1294</v>
      </c>
      <c r="F504" s="16" t="s">
        <v>133</v>
      </c>
      <c r="G504" s="16">
        <v>0.7</v>
      </c>
      <c r="H504" s="16" t="s">
        <v>5268</v>
      </c>
      <c r="I504" s="16" t="s">
        <v>136</v>
      </c>
      <c r="J504" s="16">
        <v>1.3</v>
      </c>
      <c r="K504" s="16" t="s">
        <v>5269</v>
      </c>
      <c r="L504" s="16" t="s">
        <v>148</v>
      </c>
      <c r="M504" s="16">
        <v>1.7</v>
      </c>
      <c r="N504" s="16" t="s">
        <v>5270</v>
      </c>
      <c r="O504" s="16" t="s">
        <v>5267</v>
      </c>
    </row>
    <row r="505" spans="1:15" ht="15" customHeight="1" x14ac:dyDescent="0.25">
      <c r="A505" s="16" t="s">
        <v>487</v>
      </c>
      <c r="B505" s="16" t="s">
        <v>139</v>
      </c>
      <c r="C505" s="16">
        <v>2.7</v>
      </c>
      <c r="D505" s="16" t="s">
        <v>7088</v>
      </c>
      <c r="E505" s="16" t="s">
        <v>1294</v>
      </c>
      <c r="F505" s="16" t="s">
        <v>145</v>
      </c>
      <c r="G505" s="16">
        <v>0.3</v>
      </c>
      <c r="H505" s="16" t="s">
        <v>7089</v>
      </c>
      <c r="I505" s="16" t="s">
        <v>148</v>
      </c>
      <c r="J505" s="16">
        <v>1</v>
      </c>
      <c r="K505" s="16" t="s">
        <v>7090</v>
      </c>
      <c r="L505" s="16" t="s">
        <v>136</v>
      </c>
      <c r="M505" s="16">
        <v>1.6</v>
      </c>
      <c r="N505" s="16" t="s">
        <v>7091</v>
      </c>
      <c r="O505" s="16" t="s">
        <v>4397</v>
      </c>
    </row>
    <row r="506" spans="1:15" ht="15" customHeight="1" x14ac:dyDescent="0.25">
      <c r="A506" s="16" t="s">
        <v>510</v>
      </c>
      <c r="B506" s="16" t="s">
        <v>139</v>
      </c>
      <c r="C506" s="16">
        <v>1.2</v>
      </c>
      <c r="D506" s="16" t="s">
        <v>7092</v>
      </c>
      <c r="E506" s="16" t="s">
        <v>1294</v>
      </c>
      <c r="F506" s="16" t="s">
        <v>136</v>
      </c>
      <c r="G506" s="16">
        <v>0.3</v>
      </c>
      <c r="H506" s="16" t="s">
        <v>7093</v>
      </c>
      <c r="I506" s="16" t="s">
        <v>133</v>
      </c>
      <c r="J506" s="16">
        <v>0.9</v>
      </c>
      <c r="K506" s="16" t="s">
        <v>7094</v>
      </c>
      <c r="L506" s="16" t="s">
        <v>139</v>
      </c>
      <c r="M506" s="16">
        <v>1.2</v>
      </c>
      <c r="N506" s="16" t="s">
        <v>7092</v>
      </c>
      <c r="O506" s="16" t="s">
        <v>4397</v>
      </c>
    </row>
    <row r="507" spans="1:15" ht="15" customHeight="1" x14ac:dyDescent="0.25">
      <c r="A507" s="16" t="s">
        <v>490</v>
      </c>
      <c r="B507" s="16" t="s">
        <v>139</v>
      </c>
      <c r="C507" s="16">
        <v>1.1000000000000001</v>
      </c>
      <c r="D507" s="16" t="s">
        <v>5286</v>
      </c>
      <c r="E507" s="16" t="s">
        <v>1294</v>
      </c>
      <c r="F507" s="16" t="s">
        <v>136</v>
      </c>
      <c r="G507" s="16">
        <v>0.7</v>
      </c>
      <c r="H507" s="16" t="s">
        <v>5284</v>
      </c>
      <c r="I507" s="16" t="s">
        <v>142</v>
      </c>
      <c r="J507" s="16">
        <v>1</v>
      </c>
      <c r="K507" s="16" t="s">
        <v>5285</v>
      </c>
      <c r="L507" s="16" t="s">
        <v>139</v>
      </c>
      <c r="M507" s="16">
        <v>1.1000000000000001</v>
      </c>
      <c r="N507" s="16" t="s">
        <v>5286</v>
      </c>
      <c r="O507" s="16" t="s">
        <v>5282</v>
      </c>
    </row>
    <row r="508" spans="1:15" ht="15" customHeight="1" x14ac:dyDescent="0.25">
      <c r="A508" s="16" t="s">
        <v>512</v>
      </c>
      <c r="B508" s="16" t="s">
        <v>139</v>
      </c>
      <c r="C508" s="16">
        <v>2.1</v>
      </c>
      <c r="D508" s="16" t="s">
        <v>7095</v>
      </c>
      <c r="E508" s="16" t="s">
        <v>1294</v>
      </c>
      <c r="F508" s="16" t="s">
        <v>133</v>
      </c>
      <c r="G508" s="16">
        <v>2</v>
      </c>
      <c r="H508" s="16" t="s">
        <v>7096</v>
      </c>
      <c r="I508" s="16" t="s">
        <v>139</v>
      </c>
      <c r="J508" s="16">
        <v>2.1</v>
      </c>
      <c r="K508" s="16" t="s">
        <v>7095</v>
      </c>
      <c r="L508" s="16" t="s">
        <v>136</v>
      </c>
      <c r="M508" s="16">
        <v>2.6</v>
      </c>
      <c r="N508" s="16" t="s">
        <v>7097</v>
      </c>
      <c r="O508" s="16" t="s">
        <v>4397</v>
      </c>
    </row>
    <row r="509" spans="1:15" ht="15" customHeight="1" x14ac:dyDescent="0.25">
      <c r="A509" s="16" t="s">
        <v>524</v>
      </c>
      <c r="B509" s="16" t="s">
        <v>145</v>
      </c>
      <c r="C509" s="16">
        <v>1.3</v>
      </c>
      <c r="D509" s="16" t="s">
        <v>7098</v>
      </c>
      <c r="E509" s="16" t="s">
        <v>1318</v>
      </c>
      <c r="F509" s="16" t="s">
        <v>145</v>
      </c>
      <c r="G509" s="16">
        <v>1.3</v>
      </c>
      <c r="H509" s="16" t="s">
        <v>7098</v>
      </c>
      <c r="I509" s="16" t="s">
        <v>148</v>
      </c>
      <c r="J509" s="16">
        <v>1.4</v>
      </c>
      <c r="K509" s="16" t="s">
        <v>7099</v>
      </c>
      <c r="L509" s="16" t="s">
        <v>136</v>
      </c>
      <c r="M509" s="16">
        <v>2.7</v>
      </c>
      <c r="N509" s="16" t="s">
        <v>7100</v>
      </c>
      <c r="O509" s="16" t="s">
        <v>4397</v>
      </c>
    </row>
    <row r="510" spans="1:15" ht="15" customHeight="1" x14ac:dyDescent="0.25">
      <c r="A510" s="16" t="s">
        <v>530</v>
      </c>
      <c r="B510" s="16" t="s">
        <v>136</v>
      </c>
      <c r="C510" s="16">
        <v>2.2000000000000002</v>
      </c>
      <c r="D510" s="16" t="s">
        <v>7102</v>
      </c>
      <c r="E510" s="16" t="s">
        <v>1294</v>
      </c>
      <c r="F510" s="16" t="s">
        <v>142</v>
      </c>
      <c r="G510" s="16">
        <v>1</v>
      </c>
      <c r="H510" s="16" t="s">
        <v>7103</v>
      </c>
      <c r="I510" s="16" t="s">
        <v>139</v>
      </c>
      <c r="J510" s="16">
        <v>2</v>
      </c>
      <c r="K510" s="16" t="s">
        <v>7104</v>
      </c>
      <c r="L510" s="16" t="s">
        <v>136</v>
      </c>
      <c r="M510" s="16">
        <v>2.2000000000000002</v>
      </c>
      <c r="N510" s="16" t="s">
        <v>7102</v>
      </c>
      <c r="O510" s="16" t="s">
        <v>4397</v>
      </c>
    </row>
    <row r="511" spans="1:15" ht="15" customHeight="1" x14ac:dyDescent="0.25">
      <c r="A511" s="16" t="s">
        <v>488</v>
      </c>
      <c r="B511" s="16" t="s">
        <v>136</v>
      </c>
      <c r="C511" s="16">
        <v>1.6</v>
      </c>
      <c r="D511" s="16" t="s">
        <v>7105</v>
      </c>
      <c r="E511" s="16" t="s">
        <v>1294</v>
      </c>
      <c r="F511" s="16" t="s">
        <v>133</v>
      </c>
      <c r="G511" s="16">
        <v>1.1000000000000001</v>
      </c>
      <c r="H511" s="16" t="s">
        <v>7106</v>
      </c>
      <c r="I511" s="16" t="s">
        <v>136</v>
      </c>
      <c r="J511" s="16">
        <v>1.6</v>
      </c>
      <c r="K511" s="16" t="s">
        <v>7105</v>
      </c>
      <c r="L511" s="16" t="s">
        <v>148</v>
      </c>
      <c r="M511" s="16">
        <v>1.7</v>
      </c>
      <c r="N511" s="16" t="s">
        <v>7107</v>
      </c>
      <c r="O511" s="16" t="s">
        <v>4397</v>
      </c>
    </row>
    <row r="512" spans="1:15" ht="15" customHeight="1" x14ac:dyDescent="0.25">
      <c r="A512" s="16" t="s">
        <v>538</v>
      </c>
      <c r="B512" s="16" t="s">
        <v>136</v>
      </c>
      <c r="C512" s="16">
        <v>3.3</v>
      </c>
      <c r="D512" s="16" t="s">
        <v>7108</v>
      </c>
      <c r="E512" s="16" t="s">
        <v>1294</v>
      </c>
      <c r="F512" s="16" t="s">
        <v>145</v>
      </c>
      <c r="G512" s="16">
        <v>1.8</v>
      </c>
      <c r="H512" s="16" t="s">
        <v>7109</v>
      </c>
      <c r="I512" s="16" t="s">
        <v>148</v>
      </c>
      <c r="J512" s="16">
        <v>2.6</v>
      </c>
      <c r="K512" s="16" t="s">
        <v>7110</v>
      </c>
      <c r="L512" s="16" t="s">
        <v>136</v>
      </c>
      <c r="M512" s="16">
        <v>3.3</v>
      </c>
      <c r="N512" s="16" t="s">
        <v>7108</v>
      </c>
      <c r="O512" s="16" t="s">
        <v>4397</v>
      </c>
    </row>
    <row r="513" spans="1:15" ht="15" customHeight="1" x14ac:dyDescent="0.25">
      <c r="A513" s="16" t="s">
        <v>550</v>
      </c>
      <c r="B513" s="16" t="s">
        <v>148</v>
      </c>
      <c r="C513" s="16">
        <v>3.6</v>
      </c>
      <c r="D513" s="16" t="s">
        <v>7112</v>
      </c>
      <c r="E513" s="16" t="s">
        <v>1294</v>
      </c>
      <c r="F513" s="16" t="s">
        <v>133</v>
      </c>
      <c r="G513" s="16">
        <v>3.2</v>
      </c>
      <c r="H513" s="16" t="s">
        <v>7113</v>
      </c>
      <c r="I513" s="16" t="s">
        <v>148</v>
      </c>
      <c r="J513" s="16">
        <v>3.6</v>
      </c>
      <c r="K513" s="16" t="s">
        <v>7112</v>
      </c>
      <c r="L513" s="16" t="s">
        <v>136</v>
      </c>
      <c r="M513" s="16">
        <v>3.8</v>
      </c>
      <c r="N513" s="16" t="s">
        <v>7114</v>
      </c>
      <c r="O513" s="16" t="s">
        <v>4397</v>
      </c>
    </row>
    <row r="514" spans="1:15" ht="15" customHeight="1" x14ac:dyDescent="0.25">
      <c r="A514" s="16" t="s">
        <v>551</v>
      </c>
      <c r="B514" s="16" t="s">
        <v>148</v>
      </c>
      <c r="C514" s="16">
        <v>2.7</v>
      </c>
      <c r="D514" s="16" t="s">
        <v>7115</v>
      </c>
      <c r="E514" s="16" t="s">
        <v>1294</v>
      </c>
      <c r="F514" s="16" t="s">
        <v>133</v>
      </c>
      <c r="G514" s="16">
        <v>1.2</v>
      </c>
      <c r="H514" s="16" t="s">
        <v>7116</v>
      </c>
      <c r="I514" s="16" t="s">
        <v>139</v>
      </c>
      <c r="J514" s="16">
        <v>1.3</v>
      </c>
      <c r="K514" s="16" t="s">
        <v>7117</v>
      </c>
      <c r="L514" s="16" t="s">
        <v>136</v>
      </c>
      <c r="M514" s="16">
        <v>1.7</v>
      </c>
      <c r="N514" s="16" t="s">
        <v>7118</v>
      </c>
      <c r="O514" s="16" t="s">
        <v>4397</v>
      </c>
    </row>
    <row r="515" spans="1:15" ht="15" customHeight="1" x14ac:dyDescent="0.25">
      <c r="A515" s="16" t="s">
        <v>5364</v>
      </c>
      <c r="B515" s="16" t="s">
        <v>157</v>
      </c>
      <c r="C515" s="16">
        <v>2</v>
      </c>
      <c r="D515" s="16" t="s">
        <v>7119</v>
      </c>
      <c r="E515" s="16" t="s">
        <v>1294</v>
      </c>
      <c r="F515" s="16" t="s">
        <v>214</v>
      </c>
      <c r="G515" s="16">
        <v>1.6</v>
      </c>
      <c r="H515" s="16" t="s">
        <v>7120</v>
      </c>
      <c r="I515" s="16" t="s">
        <v>157</v>
      </c>
      <c r="J515" s="16">
        <v>2</v>
      </c>
      <c r="K515" s="16" t="s">
        <v>7119</v>
      </c>
      <c r="L515" s="16" t="s">
        <v>266</v>
      </c>
      <c r="M515" s="16">
        <v>2.1</v>
      </c>
      <c r="N515" s="16" t="s">
        <v>7121</v>
      </c>
      <c r="O515" s="16" t="s">
        <v>4397</v>
      </c>
    </row>
    <row r="516" spans="1:15" ht="15" customHeight="1" x14ac:dyDescent="0.25">
      <c r="A516" s="16" t="s">
        <v>559</v>
      </c>
      <c r="B516" s="16" t="s">
        <v>157</v>
      </c>
      <c r="C516" s="16">
        <v>3</v>
      </c>
      <c r="D516" s="16" t="s">
        <v>7122</v>
      </c>
      <c r="E516" s="16" t="s">
        <v>1294</v>
      </c>
      <c r="F516" s="16" t="s">
        <v>211</v>
      </c>
      <c r="G516" s="16">
        <v>2.2000000000000002</v>
      </c>
      <c r="H516" s="16" t="s">
        <v>7123</v>
      </c>
      <c r="I516" s="16" t="s">
        <v>166</v>
      </c>
      <c r="J516" s="16">
        <v>2.8</v>
      </c>
      <c r="K516" s="16" t="s">
        <v>7124</v>
      </c>
      <c r="L516" s="16" t="s">
        <v>157</v>
      </c>
      <c r="M516" s="16">
        <v>3</v>
      </c>
      <c r="N516" s="16" t="s">
        <v>7122</v>
      </c>
      <c r="O516" s="16" t="s">
        <v>4397</v>
      </c>
    </row>
    <row r="517" spans="1:15" ht="15" customHeight="1" x14ac:dyDescent="0.25">
      <c r="A517" s="16" t="s">
        <v>564</v>
      </c>
      <c r="B517" s="16" t="s">
        <v>214</v>
      </c>
      <c r="C517" s="16">
        <v>3.3</v>
      </c>
      <c r="D517" s="16" t="s">
        <v>7125</v>
      </c>
      <c r="E517" s="16" t="s">
        <v>1294</v>
      </c>
      <c r="F517" s="16" t="s">
        <v>266</v>
      </c>
      <c r="G517" s="16">
        <v>2</v>
      </c>
      <c r="H517" s="16" t="s">
        <v>7126</v>
      </c>
      <c r="I517" s="16" t="s">
        <v>214</v>
      </c>
      <c r="J517" s="16">
        <v>3.3</v>
      </c>
      <c r="K517" s="16" t="s">
        <v>7125</v>
      </c>
      <c r="L517" s="16" t="s">
        <v>157</v>
      </c>
      <c r="M517" s="16">
        <v>3.6</v>
      </c>
      <c r="N517" s="16" t="s">
        <v>7127</v>
      </c>
      <c r="O517" s="16" t="s">
        <v>4397</v>
      </c>
    </row>
    <row r="518" spans="1:15" ht="15" customHeight="1" x14ac:dyDescent="0.25">
      <c r="A518" s="16" t="s">
        <v>570</v>
      </c>
      <c r="B518" s="16" t="s">
        <v>214</v>
      </c>
      <c r="C518" s="16">
        <v>3.7</v>
      </c>
      <c r="D518" s="16" t="s">
        <v>7128</v>
      </c>
      <c r="E518" s="16" t="s">
        <v>1294</v>
      </c>
      <c r="F518" s="16" t="s">
        <v>266</v>
      </c>
      <c r="G518" s="16">
        <v>0.8</v>
      </c>
      <c r="H518" s="16" t="s">
        <v>7129</v>
      </c>
      <c r="I518" s="16" t="s">
        <v>214</v>
      </c>
      <c r="J518" s="16">
        <v>3.7</v>
      </c>
      <c r="K518" s="16" t="s">
        <v>7128</v>
      </c>
      <c r="L518" s="16" t="s">
        <v>199</v>
      </c>
      <c r="M518" s="16">
        <v>3.7</v>
      </c>
      <c r="N518" s="16" t="s">
        <v>7130</v>
      </c>
      <c r="O518" s="16" t="s">
        <v>4397</v>
      </c>
    </row>
    <row r="519" spans="1:15" ht="15" customHeight="1" x14ac:dyDescent="0.25">
      <c r="A519" s="16" t="s">
        <v>572</v>
      </c>
      <c r="B519" s="16" t="s">
        <v>214</v>
      </c>
      <c r="C519" s="16">
        <v>3.5</v>
      </c>
      <c r="D519" s="16" t="s">
        <v>7131</v>
      </c>
      <c r="E519" s="16" t="s">
        <v>1294</v>
      </c>
      <c r="F519" s="16" t="s">
        <v>211</v>
      </c>
      <c r="G519" s="16">
        <v>2.6</v>
      </c>
      <c r="H519" s="16" t="s">
        <v>7132</v>
      </c>
      <c r="I519" s="16" t="s">
        <v>199</v>
      </c>
      <c r="J519" s="16">
        <v>2.8</v>
      </c>
      <c r="K519" s="16" t="s">
        <v>7133</v>
      </c>
      <c r="L519" s="16" t="s">
        <v>157</v>
      </c>
      <c r="M519" s="16">
        <v>3</v>
      </c>
      <c r="N519" s="16" t="s">
        <v>7134</v>
      </c>
      <c r="O519" s="16" t="s">
        <v>4397</v>
      </c>
    </row>
    <row r="520" spans="1:15" ht="15" customHeight="1" x14ac:dyDescent="0.25">
      <c r="A520" s="16" t="s">
        <v>578</v>
      </c>
      <c r="B520" s="16" t="s">
        <v>205</v>
      </c>
      <c r="C520" s="16">
        <v>1.2</v>
      </c>
      <c r="D520" s="16" t="s">
        <v>7135</v>
      </c>
      <c r="E520" s="16" t="s">
        <v>1318</v>
      </c>
      <c r="F520" s="16" t="s">
        <v>205</v>
      </c>
      <c r="G520" s="16">
        <v>1.2</v>
      </c>
      <c r="H520" s="16" t="s">
        <v>7135</v>
      </c>
      <c r="I520" s="16" t="s">
        <v>268</v>
      </c>
      <c r="J520" s="16">
        <v>4.3</v>
      </c>
      <c r="K520" s="16" t="s">
        <v>7136</v>
      </c>
      <c r="L520" s="16" t="s">
        <v>261</v>
      </c>
      <c r="M520" s="16">
        <v>5.2</v>
      </c>
      <c r="N520" s="16" t="s">
        <v>7137</v>
      </c>
      <c r="O520" s="16" t="s">
        <v>4397</v>
      </c>
    </row>
    <row r="521" spans="1:15" ht="15" customHeight="1" x14ac:dyDescent="0.25">
      <c r="A521" s="16" t="s">
        <v>585</v>
      </c>
      <c r="B521" s="16" t="s">
        <v>205</v>
      </c>
      <c r="C521" s="16">
        <v>1.7</v>
      </c>
      <c r="D521" s="16" t="s">
        <v>7138</v>
      </c>
      <c r="E521" s="16" t="s">
        <v>1294</v>
      </c>
      <c r="F521" s="16" t="s">
        <v>268</v>
      </c>
      <c r="G521" s="16">
        <v>1.5</v>
      </c>
      <c r="H521" s="16" t="s">
        <v>7139</v>
      </c>
      <c r="I521" s="16" t="s">
        <v>205</v>
      </c>
      <c r="J521" s="16">
        <v>1.7</v>
      </c>
      <c r="K521" s="16" t="s">
        <v>7138</v>
      </c>
      <c r="L521" s="16" t="s">
        <v>261</v>
      </c>
      <c r="M521" s="16">
        <v>2.6</v>
      </c>
      <c r="N521" s="16" t="s">
        <v>7140</v>
      </c>
      <c r="O521" s="16" t="s">
        <v>4397</v>
      </c>
    </row>
    <row r="522" spans="1:15" ht="15" customHeight="1" x14ac:dyDescent="0.25">
      <c r="A522" s="16" t="s">
        <v>598</v>
      </c>
      <c r="B522" s="16" t="s">
        <v>211</v>
      </c>
      <c r="C522" s="16">
        <v>2.6</v>
      </c>
      <c r="D522" s="16" t="s">
        <v>7141</v>
      </c>
      <c r="E522" s="16" t="s">
        <v>1318</v>
      </c>
      <c r="F522" s="16" t="s">
        <v>211</v>
      </c>
      <c r="G522" s="16">
        <v>2.6</v>
      </c>
      <c r="H522" s="16" t="s">
        <v>7141</v>
      </c>
      <c r="I522" s="16" t="s">
        <v>224</v>
      </c>
      <c r="J522" s="16">
        <v>3.1</v>
      </c>
      <c r="K522" s="16" t="s">
        <v>7142</v>
      </c>
      <c r="L522" s="16" t="s">
        <v>166</v>
      </c>
      <c r="M522" s="16">
        <v>3.2</v>
      </c>
      <c r="N522" s="16" t="s">
        <v>7143</v>
      </c>
      <c r="O522" s="16" t="s">
        <v>4397</v>
      </c>
    </row>
    <row r="523" spans="1:15" ht="15" customHeight="1" x14ac:dyDescent="0.25">
      <c r="A523" s="16" t="s">
        <v>601</v>
      </c>
      <c r="B523" s="16" t="s">
        <v>211</v>
      </c>
      <c r="C523" s="16">
        <v>2.4</v>
      </c>
      <c r="D523" s="16" t="s">
        <v>7144</v>
      </c>
      <c r="E523" s="16" t="s">
        <v>1294</v>
      </c>
      <c r="F523" s="16" t="s">
        <v>199</v>
      </c>
      <c r="G523" s="16">
        <v>0.8</v>
      </c>
      <c r="H523" s="16" t="s">
        <v>7145</v>
      </c>
      <c r="I523" s="16" t="s">
        <v>157</v>
      </c>
      <c r="J523" s="16">
        <v>2.1</v>
      </c>
      <c r="K523" s="16" t="s">
        <v>7146</v>
      </c>
      <c r="L523" s="16" t="s">
        <v>211</v>
      </c>
      <c r="M523" s="16">
        <v>2.4</v>
      </c>
      <c r="N523" s="16" t="s">
        <v>7144</v>
      </c>
      <c r="O523" s="16" t="s">
        <v>4397</v>
      </c>
    </row>
    <row r="524" spans="1:15" ht="15" customHeight="1" x14ac:dyDescent="0.25">
      <c r="A524" s="16" t="s">
        <v>607</v>
      </c>
      <c r="B524" s="16" t="s">
        <v>263</v>
      </c>
      <c r="C524" s="16">
        <v>2.8</v>
      </c>
      <c r="D524" s="16" t="s">
        <v>7147</v>
      </c>
      <c r="E524" s="16" t="s">
        <v>1294</v>
      </c>
      <c r="F524" s="16" t="s">
        <v>217</v>
      </c>
      <c r="G524" s="16">
        <v>0.2</v>
      </c>
      <c r="H524" s="16" t="s">
        <v>7148</v>
      </c>
      <c r="I524" s="16" t="s">
        <v>231</v>
      </c>
      <c r="J524" s="16">
        <v>1.2</v>
      </c>
      <c r="K524" s="16" t="s">
        <v>7149</v>
      </c>
      <c r="L524" s="16" t="s">
        <v>263</v>
      </c>
      <c r="M524" s="16">
        <v>2.8</v>
      </c>
      <c r="N524" s="16" t="s">
        <v>7147</v>
      </c>
      <c r="O524" s="16" t="s">
        <v>4397</v>
      </c>
    </row>
    <row r="525" spans="1:15" ht="15" customHeight="1" x14ac:dyDescent="0.25">
      <c r="A525" s="16" t="s">
        <v>609</v>
      </c>
      <c r="B525" s="16" t="s">
        <v>263</v>
      </c>
      <c r="C525" s="16">
        <v>1.7</v>
      </c>
      <c r="D525" s="16" t="s">
        <v>7150</v>
      </c>
      <c r="E525" s="16" t="s">
        <v>1318</v>
      </c>
      <c r="F525" s="16" t="s">
        <v>263</v>
      </c>
      <c r="G525" s="16">
        <v>1.7</v>
      </c>
      <c r="H525" s="16" t="s">
        <v>7150</v>
      </c>
      <c r="I525" s="16" t="s">
        <v>258</v>
      </c>
      <c r="J525" s="16">
        <v>2.6</v>
      </c>
      <c r="K525" s="16" t="s">
        <v>7151</v>
      </c>
      <c r="L525" s="16" t="s">
        <v>217</v>
      </c>
      <c r="M525" s="16">
        <v>2.8</v>
      </c>
      <c r="N525" s="16" t="s">
        <v>7152</v>
      </c>
      <c r="O525" s="16" t="s">
        <v>4397</v>
      </c>
    </row>
    <row r="526" spans="1:15" ht="15" customHeight="1" x14ac:dyDescent="0.25">
      <c r="A526" s="16" t="s">
        <v>610</v>
      </c>
      <c r="B526" s="16" t="s">
        <v>263</v>
      </c>
      <c r="C526" s="16">
        <v>3.4</v>
      </c>
      <c r="D526" s="16" t="s">
        <v>7153</v>
      </c>
      <c r="E526" s="16" t="s">
        <v>1294</v>
      </c>
      <c r="F526" s="16" t="s">
        <v>231</v>
      </c>
      <c r="G526" s="16">
        <v>2.1</v>
      </c>
      <c r="H526" s="16" t="s">
        <v>7154</v>
      </c>
      <c r="I526" s="16" t="s">
        <v>217</v>
      </c>
      <c r="J526" s="16">
        <v>3.1</v>
      </c>
      <c r="K526" s="16" t="s">
        <v>7155</v>
      </c>
      <c r="L526" s="16" t="s">
        <v>258</v>
      </c>
      <c r="M526" s="16">
        <v>3.2</v>
      </c>
      <c r="N526" s="16" t="s">
        <v>7156</v>
      </c>
      <c r="O526" s="16" t="s">
        <v>4397</v>
      </c>
    </row>
    <row r="527" spans="1:15" ht="15" customHeight="1" x14ac:dyDescent="0.25">
      <c r="A527" s="16" t="s">
        <v>611</v>
      </c>
      <c r="B527" s="16" t="s">
        <v>263</v>
      </c>
      <c r="C527" s="16">
        <v>1.5</v>
      </c>
      <c r="D527" s="16" t="s">
        <v>7157</v>
      </c>
      <c r="E527" s="16" t="s">
        <v>1294</v>
      </c>
      <c r="F527" s="16" t="s">
        <v>258</v>
      </c>
      <c r="G527" s="16">
        <v>1.1000000000000001</v>
      </c>
      <c r="H527" s="16" t="s">
        <v>7158</v>
      </c>
      <c r="I527" s="16" t="s">
        <v>263</v>
      </c>
      <c r="J527" s="16">
        <v>1.5</v>
      </c>
      <c r="K527" s="16" t="s">
        <v>7157</v>
      </c>
      <c r="L527" s="16" t="s">
        <v>202</v>
      </c>
      <c r="M527" s="16">
        <v>3.5</v>
      </c>
      <c r="N527" s="16" t="s">
        <v>7159</v>
      </c>
      <c r="O527" s="16" t="s">
        <v>4397</v>
      </c>
    </row>
    <row r="528" spans="1:15" ht="15" customHeight="1" x14ac:dyDescent="0.25">
      <c r="A528" s="16" t="s">
        <v>615</v>
      </c>
      <c r="B528" s="16" t="s">
        <v>217</v>
      </c>
      <c r="C528" s="16">
        <v>2</v>
      </c>
      <c r="D528" s="16" t="s">
        <v>7160</v>
      </c>
      <c r="E528" s="16" t="s">
        <v>1318</v>
      </c>
      <c r="F528" s="16" t="s">
        <v>217</v>
      </c>
      <c r="G528" s="16">
        <v>2</v>
      </c>
      <c r="H528" s="16" t="s">
        <v>7160</v>
      </c>
      <c r="I528" s="16" t="s">
        <v>199</v>
      </c>
      <c r="J528" s="16">
        <v>2.1</v>
      </c>
      <c r="K528" s="16" t="s">
        <v>7161</v>
      </c>
      <c r="L528" s="16" t="s">
        <v>231</v>
      </c>
      <c r="M528" s="16">
        <v>2.9</v>
      </c>
      <c r="N528" s="16" t="s">
        <v>7162</v>
      </c>
      <c r="O528" s="16" t="s">
        <v>4397</v>
      </c>
    </row>
    <row r="529" spans="1:15" ht="15" customHeight="1" x14ac:dyDescent="0.25">
      <c r="A529" s="16" t="s">
        <v>628</v>
      </c>
      <c r="B529" s="16" t="s">
        <v>217</v>
      </c>
      <c r="C529" s="16">
        <v>1.8</v>
      </c>
      <c r="D529" s="16" t="s">
        <v>7163</v>
      </c>
      <c r="E529" s="16" t="s">
        <v>1294</v>
      </c>
      <c r="F529" s="16" t="s">
        <v>231</v>
      </c>
      <c r="G529" s="16">
        <v>1.7</v>
      </c>
      <c r="H529" s="16" t="s">
        <v>7164</v>
      </c>
      <c r="I529" s="16" t="s">
        <v>217</v>
      </c>
      <c r="J529" s="16">
        <v>1.8</v>
      </c>
      <c r="K529" s="16" t="s">
        <v>7163</v>
      </c>
      <c r="L529" s="16" t="s">
        <v>199</v>
      </c>
      <c r="M529" s="16">
        <v>4.3</v>
      </c>
      <c r="N529" s="16" t="s">
        <v>7165</v>
      </c>
      <c r="O529" s="16" t="s">
        <v>4397</v>
      </c>
    </row>
    <row r="530" spans="1:15" ht="15" customHeight="1" x14ac:dyDescent="0.25">
      <c r="A530" s="16" t="s">
        <v>639</v>
      </c>
      <c r="B530" s="16" t="s">
        <v>231</v>
      </c>
      <c r="C530" s="16">
        <v>1.9</v>
      </c>
      <c r="D530" s="16" t="s">
        <v>7166</v>
      </c>
      <c r="E530" s="16" t="s">
        <v>1318</v>
      </c>
      <c r="F530" s="16" t="s">
        <v>231</v>
      </c>
      <c r="G530" s="16">
        <v>1.9</v>
      </c>
      <c r="H530" s="16" t="s">
        <v>7166</v>
      </c>
      <c r="I530" s="16" t="s">
        <v>217</v>
      </c>
      <c r="J530" s="16">
        <v>2.5</v>
      </c>
      <c r="K530" s="16" t="s">
        <v>7167</v>
      </c>
      <c r="L530" s="16" t="s">
        <v>263</v>
      </c>
      <c r="M530" s="16">
        <v>4.8</v>
      </c>
      <c r="N530" s="16" t="s">
        <v>7168</v>
      </c>
      <c r="O530" s="16" t="s">
        <v>4397</v>
      </c>
    </row>
    <row r="531" spans="1:15" ht="15" customHeight="1" x14ac:dyDescent="0.25">
      <c r="A531" s="16" t="s">
        <v>632</v>
      </c>
      <c r="B531" s="16" t="s">
        <v>193</v>
      </c>
      <c r="C531" s="16">
        <v>3.5</v>
      </c>
      <c r="D531" s="16" t="s">
        <v>7169</v>
      </c>
      <c r="E531" s="16" t="s">
        <v>1294</v>
      </c>
      <c r="F531" s="16" t="s">
        <v>172</v>
      </c>
      <c r="G531" s="16">
        <v>2.2000000000000002</v>
      </c>
      <c r="H531" s="16" t="s">
        <v>7170</v>
      </c>
      <c r="I531" s="16" t="s">
        <v>181</v>
      </c>
      <c r="J531" s="16">
        <v>2.6</v>
      </c>
      <c r="K531" s="16" t="s">
        <v>7171</v>
      </c>
      <c r="L531" s="16" t="s">
        <v>190</v>
      </c>
      <c r="M531" s="16">
        <v>2.6</v>
      </c>
      <c r="N531" s="16" t="s">
        <v>7172</v>
      </c>
      <c r="O531" s="16" t="s">
        <v>4397</v>
      </c>
    </row>
    <row r="532" spans="1:15" ht="15" customHeight="1" x14ac:dyDescent="0.25">
      <c r="A532" s="16" t="s">
        <v>656</v>
      </c>
      <c r="B532" s="16" t="s">
        <v>193</v>
      </c>
      <c r="C532" s="16">
        <v>3.9</v>
      </c>
      <c r="D532" s="16" t="s">
        <v>7173</v>
      </c>
      <c r="E532" s="16" t="s">
        <v>1318</v>
      </c>
      <c r="F532" s="16" t="s">
        <v>193</v>
      </c>
      <c r="G532" s="16">
        <v>3.9</v>
      </c>
      <c r="H532" s="16" t="s">
        <v>7173</v>
      </c>
      <c r="I532" s="16" t="s">
        <v>902</v>
      </c>
      <c r="J532" s="16">
        <v>4.5999999999999996</v>
      </c>
      <c r="K532" s="16" t="s">
        <v>7174</v>
      </c>
      <c r="L532" s="16" t="s">
        <v>172</v>
      </c>
      <c r="M532" s="16">
        <v>5</v>
      </c>
      <c r="N532" s="16" t="s">
        <v>7175</v>
      </c>
      <c r="O532" s="16" t="s">
        <v>4397</v>
      </c>
    </row>
    <row r="533" spans="1:15" ht="15" customHeight="1" x14ac:dyDescent="0.25">
      <c r="A533" s="16" t="s">
        <v>663</v>
      </c>
      <c r="B533" s="16" t="s">
        <v>258</v>
      </c>
      <c r="C533" s="16">
        <v>3.1</v>
      </c>
      <c r="D533" s="16" t="s">
        <v>7176</v>
      </c>
      <c r="E533" s="16" t="s">
        <v>1294</v>
      </c>
      <c r="F533" s="16" t="s">
        <v>231</v>
      </c>
      <c r="G533" s="16">
        <v>2.9</v>
      </c>
      <c r="H533" s="16" t="s">
        <v>7177</v>
      </c>
      <c r="I533" s="16" t="s">
        <v>258</v>
      </c>
      <c r="J533" s="16">
        <v>3.1</v>
      </c>
      <c r="K533" s="16" t="s">
        <v>7176</v>
      </c>
      <c r="L533" s="16" t="s">
        <v>263</v>
      </c>
      <c r="M533" s="16">
        <v>3.5</v>
      </c>
      <c r="N533" s="16" t="s">
        <v>7178</v>
      </c>
      <c r="O533" s="16" t="s">
        <v>4397</v>
      </c>
    </row>
    <row r="534" spans="1:15" ht="15" customHeight="1" x14ac:dyDescent="0.25">
      <c r="A534" s="16" t="s">
        <v>667</v>
      </c>
      <c r="B534" s="16" t="s">
        <v>258</v>
      </c>
      <c r="C534" s="16">
        <v>2.6</v>
      </c>
      <c r="D534" s="16" t="s">
        <v>7179</v>
      </c>
      <c r="E534" s="16" t="s">
        <v>1294</v>
      </c>
      <c r="F534" s="16" t="s">
        <v>202</v>
      </c>
      <c r="G534" s="16">
        <v>1.8</v>
      </c>
      <c r="H534" s="16" t="s">
        <v>7180</v>
      </c>
      <c r="I534" s="16" t="s">
        <v>263</v>
      </c>
      <c r="J534" s="16">
        <v>2</v>
      </c>
      <c r="K534" s="16" t="s">
        <v>7181</v>
      </c>
      <c r="L534" s="16" t="s">
        <v>258</v>
      </c>
      <c r="M534" s="16">
        <v>2.6</v>
      </c>
      <c r="N534" s="16" t="s">
        <v>7179</v>
      </c>
      <c r="O534" s="16" t="s">
        <v>4397</v>
      </c>
    </row>
    <row r="535" spans="1:15" ht="15" customHeight="1" x14ac:dyDescent="0.25">
      <c r="A535" s="16" t="s">
        <v>698</v>
      </c>
      <c r="B535" s="16" t="s">
        <v>280</v>
      </c>
      <c r="C535" s="16">
        <v>3.4</v>
      </c>
      <c r="D535" s="16" t="s">
        <v>7182</v>
      </c>
      <c r="E535" s="16" t="s">
        <v>1294</v>
      </c>
      <c r="F535" s="16" t="s">
        <v>202</v>
      </c>
      <c r="G535" s="16">
        <v>0.9</v>
      </c>
      <c r="H535" s="16" t="s">
        <v>7183</v>
      </c>
      <c r="I535" s="16" t="s">
        <v>277</v>
      </c>
      <c r="J535" s="16">
        <v>2.5</v>
      </c>
      <c r="K535" s="16" t="s">
        <v>7184</v>
      </c>
      <c r="L535" s="16" t="s">
        <v>263</v>
      </c>
      <c r="M535" s="16">
        <v>3.1</v>
      </c>
      <c r="N535" s="16" t="s">
        <v>7185</v>
      </c>
      <c r="O535" s="16" t="s">
        <v>4397</v>
      </c>
    </row>
    <row r="536" spans="1:15" ht="15" customHeight="1" x14ac:dyDescent="0.25">
      <c r="A536" s="16" t="s">
        <v>700</v>
      </c>
      <c r="B536" s="16" t="s">
        <v>268</v>
      </c>
      <c r="C536" s="16">
        <v>2.8</v>
      </c>
      <c r="D536" s="16" t="s">
        <v>7186</v>
      </c>
      <c r="E536" s="16" t="s">
        <v>1318</v>
      </c>
      <c r="F536" s="16" t="s">
        <v>268</v>
      </c>
      <c r="G536" s="16">
        <v>2.8</v>
      </c>
      <c r="H536" s="16" t="s">
        <v>7186</v>
      </c>
      <c r="I536" s="16" t="s">
        <v>261</v>
      </c>
      <c r="J536" s="16">
        <v>2.9</v>
      </c>
      <c r="K536" s="16" t="s">
        <v>7187</v>
      </c>
      <c r="L536" s="16" t="s">
        <v>224</v>
      </c>
      <c r="M536" s="16">
        <v>3.4</v>
      </c>
      <c r="N536" s="16" t="s">
        <v>7188</v>
      </c>
      <c r="O536" s="16" t="s">
        <v>4397</v>
      </c>
    </row>
    <row r="537" spans="1:15" ht="15" customHeight="1" x14ac:dyDescent="0.25">
      <c r="A537" s="16" t="s">
        <v>6163</v>
      </c>
      <c r="B537" s="16" t="s">
        <v>234</v>
      </c>
      <c r="C537" s="16">
        <v>3.2</v>
      </c>
      <c r="D537" s="16" t="s">
        <v>7189</v>
      </c>
      <c r="E537" s="16" t="s">
        <v>1294</v>
      </c>
      <c r="F537" s="16" t="s">
        <v>169</v>
      </c>
      <c r="G537" s="16">
        <v>1.6</v>
      </c>
      <c r="H537" s="16" t="s">
        <v>7190</v>
      </c>
      <c r="I537" s="16" t="s">
        <v>129</v>
      </c>
      <c r="J537" s="16">
        <v>3</v>
      </c>
      <c r="K537" s="16" t="s">
        <v>7191</v>
      </c>
      <c r="L537" s="16" t="s">
        <v>234</v>
      </c>
      <c r="M537" s="16">
        <v>3.2</v>
      </c>
      <c r="N537" s="16" t="s">
        <v>7189</v>
      </c>
      <c r="O537" s="16" t="s">
        <v>4397</v>
      </c>
    </row>
    <row r="538" spans="1:15" ht="15" customHeight="1" x14ac:dyDescent="0.25">
      <c r="A538" s="16" t="s">
        <v>728</v>
      </c>
      <c r="B538" s="16" t="s">
        <v>234</v>
      </c>
      <c r="C538" s="16">
        <v>2.6</v>
      </c>
      <c r="D538" s="16" t="s">
        <v>7192</v>
      </c>
      <c r="E538" s="16" t="s">
        <v>1318</v>
      </c>
      <c r="F538" s="16" t="s">
        <v>234</v>
      </c>
      <c r="G538" s="16">
        <v>2.6</v>
      </c>
      <c r="H538" s="16" t="s">
        <v>7192</v>
      </c>
      <c r="I538" s="16" t="s">
        <v>154</v>
      </c>
      <c r="J538" s="16">
        <v>2.9</v>
      </c>
      <c r="K538" s="16" t="s">
        <v>7193</v>
      </c>
      <c r="L538" s="16" t="s">
        <v>196</v>
      </c>
      <c r="M538" s="16">
        <v>3.7</v>
      </c>
      <c r="N538" s="16" t="s">
        <v>7194</v>
      </c>
      <c r="O538" s="16" t="s">
        <v>4397</v>
      </c>
    </row>
    <row r="539" spans="1:15" ht="15" customHeight="1" x14ac:dyDescent="0.25">
      <c r="A539" s="16" t="s">
        <v>743</v>
      </c>
      <c r="B539" s="16" t="s">
        <v>196</v>
      </c>
      <c r="C539" s="16">
        <v>0.3</v>
      </c>
      <c r="D539" s="16" t="s">
        <v>7195</v>
      </c>
      <c r="E539" s="16" t="s">
        <v>1318</v>
      </c>
      <c r="F539" s="16" t="s">
        <v>196</v>
      </c>
      <c r="G539" s="16">
        <v>0.3</v>
      </c>
      <c r="H539" s="16" t="s">
        <v>7195</v>
      </c>
      <c r="I539" s="16" t="s">
        <v>208</v>
      </c>
      <c r="J539" s="16">
        <v>0.5</v>
      </c>
      <c r="K539" s="16" t="s">
        <v>7196</v>
      </c>
      <c r="L539" s="16" t="s">
        <v>129</v>
      </c>
      <c r="M539" s="16">
        <v>1</v>
      </c>
      <c r="N539" s="16" t="s">
        <v>7197</v>
      </c>
      <c r="O539" s="16" t="s">
        <v>4397</v>
      </c>
    </row>
    <row r="540" spans="1:15" ht="15" customHeight="1" x14ac:dyDescent="0.25">
      <c r="A540" s="16" t="s">
        <v>745</v>
      </c>
      <c r="B540" s="16" t="s">
        <v>196</v>
      </c>
      <c r="C540" s="16">
        <v>2.5</v>
      </c>
      <c r="D540" s="16" t="s">
        <v>7198</v>
      </c>
      <c r="E540" s="16" t="s">
        <v>1294</v>
      </c>
      <c r="F540" s="16" t="s">
        <v>129</v>
      </c>
      <c r="G540" s="16">
        <v>1.2</v>
      </c>
      <c r="H540" s="16" t="s">
        <v>7199</v>
      </c>
      <c r="I540" s="16" t="s">
        <v>160</v>
      </c>
      <c r="J540" s="16">
        <v>1.3</v>
      </c>
      <c r="K540" s="16" t="s">
        <v>7200</v>
      </c>
      <c r="L540" s="16" t="s">
        <v>169</v>
      </c>
      <c r="M540" s="16">
        <v>1.6</v>
      </c>
      <c r="N540" s="16" t="s">
        <v>7201</v>
      </c>
      <c r="O540" s="16" t="s">
        <v>4397</v>
      </c>
    </row>
    <row r="541" spans="1:15" ht="15" customHeight="1" x14ac:dyDescent="0.25">
      <c r="A541" s="16" t="s">
        <v>746</v>
      </c>
      <c r="B541" s="16" t="s">
        <v>160</v>
      </c>
      <c r="C541" s="16">
        <v>1.6</v>
      </c>
      <c r="D541" s="16" t="s">
        <v>7202</v>
      </c>
      <c r="E541" s="16" t="s">
        <v>1294</v>
      </c>
      <c r="F541" s="16" t="s">
        <v>129</v>
      </c>
      <c r="G541" s="16">
        <v>0.1</v>
      </c>
      <c r="H541" s="16" t="s">
        <v>7203</v>
      </c>
      <c r="I541" s="16" t="s">
        <v>208</v>
      </c>
      <c r="J541" s="16">
        <v>1</v>
      </c>
      <c r="K541" s="16" t="s">
        <v>7204</v>
      </c>
      <c r="L541" s="16" t="s">
        <v>196</v>
      </c>
      <c r="M541" s="16">
        <v>1.4</v>
      </c>
      <c r="N541" s="16" t="s">
        <v>7205</v>
      </c>
      <c r="O541" s="16" t="s">
        <v>4397</v>
      </c>
    </row>
    <row r="542" spans="1:15" ht="15" customHeight="1" x14ac:dyDescent="0.25">
      <c r="A542" s="16" t="s">
        <v>747</v>
      </c>
      <c r="B542" s="16" t="s">
        <v>160</v>
      </c>
      <c r="C542" s="16">
        <v>1.2</v>
      </c>
      <c r="D542" s="16" t="s">
        <v>7206</v>
      </c>
      <c r="E542" s="16" t="s">
        <v>1294</v>
      </c>
      <c r="F542" s="16" t="s">
        <v>284</v>
      </c>
      <c r="G542" s="16">
        <v>1.2</v>
      </c>
      <c r="H542" s="16" t="s">
        <v>7207</v>
      </c>
      <c r="I542" s="16" t="s">
        <v>160</v>
      </c>
      <c r="J542" s="16">
        <v>1.2</v>
      </c>
      <c r="K542" s="16" t="s">
        <v>7206</v>
      </c>
      <c r="L542" s="16" t="s">
        <v>255</v>
      </c>
      <c r="M542" s="16">
        <v>1.3</v>
      </c>
      <c r="N542" s="16" t="s">
        <v>7208</v>
      </c>
      <c r="O542" s="16" t="s">
        <v>4397</v>
      </c>
    </row>
    <row r="543" spans="1:15" ht="15" customHeight="1" x14ac:dyDescent="0.25">
      <c r="A543" s="16" t="s">
        <v>756</v>
      </c>
      <c r="B543" s="16" t="s">
        <v>274</v>
      </c>
      <c r="C543" s="16">
        <v>2.2000000000000002</v>
      </c>
      <c r="D543" s="16" t="s">
        <v>7209</v>
      </c>
      <c r="E543" s="16" t="s">
        <v>1294</v>
      </c>
      <c r="F543" s="16" t="s">
        <v>129</v>
      </c>
      <c r="G543" s="16">
        <v>1</v>
      </c>
      <c r="H543" s="16" t="s">
        <v>7210</v>
      </c>
      <c r="I543" s="16" t="s">
        <v>169</v>
      </c>
      <c r="J543" s="16">
        <v>1.2</v>
      </c>
      <c r="K543" s="16" t="s">
        <v>7211</v>
      </c>
      <c r="L543" s="16" t="s">
        <v>160</v>
      </c>
      <c r="M543" s="16">
        <v>1.8</v>
      </c>
      <c r="N543" s="16" t="s">
        <v>7212</v>
      </c>
      <c r="O543" s="16" t="s">
        <v>4397</v>
      </c>
    </row>
    <row r="544" spans="1:15" ht="15" customHeight="1" x14ac:dyDescent="0.25">
      <c r="A544" s="16" t="s">
        <v>757</v>
      </c>
      <c r="B544" s="16" t="s">
        <v>274</v>
      </c>
      <c r="C544" s="16">
        <v>3.4</v>
      </c>
      <c r="D544" s="16" t="s">
        <v>7213</v>
      </c>
      <c r="E544" s="16" t="s">
        <v>1294</v>
      </c>
      <c r="F544" s="16" t="s">
        <v>255</v>
      </c>
      <c r="G544" s="16">
        <v>2.5</v>
      </c>
      <c r="H544" s="16" t="s">
        <v>7214</v>
      </c>
      <c r="I544" s="16" t="s">
        <v>274</v>
      </c>
      <c r="J544" s="16">
        <v>3.4</v>
      </c>
      <c r="K544" s="16" t="s">
        <v>7213</v>
      </c>
      <c r="L544" s="16" t="s">
        <v>211</v>
      </c>
      <c r="M544" s="16">
        <v>3.8</v>
      </c>
      <c r="N544" s="16" t="s">
        <v>7215</v>
      </c>
      <c r="O544" s="16" t="s">
        <v>4397</v>
      </c>
    </row>
    <row r="545" spans="1:15" ht="15" customHeight="1" x14ac:dyDescent="0.25">
      <c r="A545" s="16" t="s">
        <v>6362</v>
      </c>
      <c r="B545" s="16" t="s">
        <v>274</v>
      </c>
      <c r="C545" s="16">
        <v>0.4</v>
      </c>
      <c r="D545" s="16" t="s">
        <v>7216</v>
      </c>
      <c r="E545" s="16" t="s">
        <v>1294</v>
      </c>
      <c r="F545" s="16" t="s">
        <v>160</v>
      </c>
      <c r="G545" s="16">
        <v>0.3</v>
      </c>
      <c r="H545" s="16" t="s">
        <v>7217</v>
      </c>
      <c r="I545" s="16" t="s">
        <v>274</v>
      </c>
      <c r="J545" s="16">
        <v>0.4</v>
      </c>
      <c r="K545" s="16" t="s">
        <v>7216</v>
      </c>
      <c r="L545" s="16" t="s">
        <v>129</v>
      </c>
      <c r="M545" s="16">
        <v>1.4</v>
      </c>
      <c r="N545" s="16" t="s">
        <v>7218</v>
      </c>
      <c r="O545" s="16" t="s">
        <v>4397</v>
      </c>
    </row>
    <row r="546" spans="1:15" ht="15" customHeight="1" x14ac:dyDescent="0.25">
      <c r="A546" s="16" t="s">
        <v>767</v>
      </c>
      <c r="B546" s="16" t="s">
        <v>274</v>
      </c>
      <c r="C546" s="16">
        <v>2.9</v>
      </c>
      <c r="D546" s="16" t="s">
        <v>7219</v>
      </c>
      <c r="E546" s="16" t="s">
        <v>1294</v>
      </c>
      <c r="F546" s="16" t="s">
        <v>169</v>
      </c>
      <c r="G546" s="16">
        <v>0.8</v>
      </c>
      <c r="H546" s="16" t="s">
        <v>7220</v>
      </c>
      <c r="I546" s="16" t="s">
        <v>129</v>
      </c>
      <c r="J546" s="16">
        <v>1.5</v>
      </c>
      <c r="K546" s="16" t="s">
        <v>7221</v>
      </c>
      <c r="L546" s="16" t="s">
        <v>208</v>
      </c>
      <c r="M546" s="16">
        <v>2.2999999999999998</v>
      </c>
      <c r="N546" s="16" t="s">
        <v>7222</v>
      </c>
      <c r="O546" s="16" t="s">
        <v>4397</v>
      </c>
    </row>
    <row r="547" spans="1:15" ht="15" customHeight="1" x14ac:dyDescent="0.25">
      <c r="A547" s="16" t="s">
        <v>774</v>
      </c>
      <c r="B547" s="16" t="s">
        <v>274</v>
      </c>
      <c r="C547" s="16">
        <v>1.2</v>
      </c>
      <c r="D547" s="16" t="s">
        <v>7223</v>
      </c>
      <c r="E547" s="16" t="s">
        <v>1294</v>
      </c>
      <c r="F547" s="16" t="s">
        <v>160</v>
      </c>
      <c r="G547" s="16">
        <v>0.4</v>
      </c>
      <c r="H547" s="16" t="s">
        <v>7224</v>
      </c>
      <c r="I547" s="16" t="s">
        <v>274</v>
      </c>
      <c r="J547" s="16">
        <v>1.2</v>
      </c>
      <c r="K547" s="16" t="s">
        <v>7223</v>
      </c>
      <c r="L547" s="16" t="s">
        <v>129</v>
      </c>
      <c r="M547" s="16">
        <v>1.7</v>
      </c>
      <c r="N547" s="16" t="s">
        <v>7225</v>
      </c>
      <c r="O547" s="16" t="s">
        <v>4397</v>
      </c>
    </row>
    <row r="548" spans="1:15" ht="15" customHeight="1" x14ac:dyDescent="0.25">
      <c r="A548" s="16" t="s">
        <v>775</v>
      </c>
      <c r="B548" s="16" t="s">
        <v>129</v>
      </c>
      <c r="C548" s="16">
        <v>2.2999999999999998</v>
      </c>
      <c r="D548" s="16" t="s">
        <v>7226</v>
      </c>
      <c r="E548" s="16" t="s">
        <v>1294</v>
      </c>
      <c r="F548" s="16" t="s">
        <v>169</v>
      </c>
      <c r="G548" s="16">
        <v>1.7</v>
      </c>
      <c r="H548" s="16" t="s">
        <v>7227</v>
      </c>
      <c r="I548" s="16" t="s">
        <v>234</v>
      </c>
      <c r="J548" s="16">
        <v>2.2000000000000002</v>
      </c>
      <c r="K548" s="16" t="s">
        <v>7228</v>
      </c>
      <c r="L548" s="16" t="s">
        <v>129</v>
      </c>
      <c r="M548" s="16">
        <v>2.2999999999999998</v>
      </c>
      <c r="N548" s="16" t="s">
        <v>7226</v>
      </c>
      <c r="O548" s="16" t="s">
        <v>4397</v>
      </c>
    </row>
    <row r="549" spans="1:15" ht="15" customHeight="1" x14ac:dyDescent="0.25">
      <c r="A549" s="16" t="s">
        <v>825</v>
      </c>
      <c r="B549" s="16" t="s">
        <v>169</v>
      </c>
      <c r="C549" s="16">
        <v>2.9</v>
      </c>
      <c r="D549" s="16" t="s">
        <v>7229</v>
      </c>
      <c r="E549" s="16" t="s">
        <v>1294</v>
      </c>
      <c r="F549" s="16" t="s">
        <v>184</v>
      </c>
      <c r="G549" s="16">
        <v>2.2999999999999998</v>
      </c>
      <c r="H549" s="16" t="s">
        <v>7230</v>
      </c>
      <c r="I549" s="16" t="s">
        <v>178</v>
      </c>
      <c r="J549" s="16">
        <v>2.8</v>
      </c>
      <c r="K549" s="16" t="s">
        <v>7231</v>
      </c>
      <c r="L549" s="16" t="s">
        <v>172</v>
      </c>
      <c r="M549" s="16">
        <v>2.9</v>
      </c>
      <c r="N549" s="16" t="s">
        <v>7232</v>
      </c>
      <c r="O549" s="16" t="s">
        <v>4397</v>
      </c>
    </row>
    <row r="550" spans="1:15" ht="15" customHeight="1" x14ac:dyDescent="0.25">
      <c r="A550" s="16" t="s">
        <v>839</v>
      </c>
      <c r="B550" s="16" t="s">
        <v>208</v>
      </c>
      <c r="C550" s="16">
        <v>2.8</v>
      </c>
      <c r="D550" s="16" t="s">
        <v>7233</v>
      </c>
      <c r="E550" s="16" t="s">
        <v>1294</v>
      </c>
      <c r="F550" s="16" t="s">
        <v>160</v>
      </c>
      <c r="G550" s="16">
        <v>1.4</v>
      </c>
      <c r="H550" s="16" t="s">
        <v>7234</v>
      </c>
      <c r="I550" s="16" t="s">
        <v>169</v>
      </c>
      <c r="J550" s="16">
        <v>2</v>
      </c>
      <c r="K550" s="16" t="s">
        <v>7235</v>
      </c>
      <c r="L550" s="16" t="s">
        <v>129</v>
      </c>
      <c r="M550" s="16">
        <v>2</v>
      </c>
      <c r="N550" s="16" t="s">
        <v>7236</v>
      </c>
      <c r="O550" s="16" t="s">
        <v>4397</v>
      </c>
    </row>
    <row r="551" spans="1:15" ht="15" customHeight="1" x14ac:dyDescent="0.25">
      <c r="A551" s="16" t="s">
        <v>840</v>
      </c>
      <c r="B551" s="16" t="s">
        <v>208</v>
      </c>
      <c r="C551" s="16">
        <v>3.3</v>
      </c>
      <c r="D551" s="16" t="s">
        <v>7237</v>
      </c>
      <c r="E551" s="16" t="s">
        <v>1294</v>
      </c>
      <c r="F551" s="16" t="s">
        <v>224</v>
      </c>
      <c r="G551" s="16">
        <v>2</v>
      </c>
      <c r="H551" s="16" t="s">
        <v>7238</v>
      </c>
      <c r="I551" s="16" t="s">
        <v>196</v>
      </c>
      <c r="J551" s="16">
        <v>2.9</v>
      </c>
      <c r="K551" s="16" t="s">
        <v>7239</v>
      </c>
      <c r="L551" s="16" t="s">
        <v>234</v>
      </c>
      <c r="M551" s="16">
        <v>3.1</v>
      </c>
      <c r="N551" s="16" t="s">
        <v>7240</v>
      </c>
      <c r="O551" s="16" t="s">
        <v>4397</v>
      </c>
    </row>
    <row r="552" spans="1:15" ht="15" customHeight="1" x14ac:dyDescent="0.25">
      <c r="A552" s="16" t="s">
        <v>6697</v>
      </c>
      <c r="B552" s="16" t="s">
        <v>208</v>
      </c>
      <c r="C552" s="16">
        <v>2</v>
      </c>
      <c r="D552" s="16" t="s">
        <v>7241</v>
      </c>
      <c r="E552" s="16" t="s">
        <v>1294</v>
      </c>
      <c r="F552" s="16" t="s">
        <v>129</v>
      </c>
      <c r="G552" s="16">
        <v>1.1000000000000001</v>
      </c>
      <c r="H552" s="16" t="s">
        <v>7242</v>
      </c>
      <c r="I552" s="16" t="s">
        <v>169</v>
      </c>
      <c r="J552" s="16">
        <v>1.3</v>
      </c>
      <c r="K552" s="16" t="s">
        <v>7243</v>
      </c>
      <c r="L552" s="16" t="s">
        <v>160</v>
      </c>
      <c r="M552" s="16">
        <v>1.6</v>
      </c>
      <c r="N552" s="16" t="s">
        <v>7244</v>
      </c>
      <c r="O552" s="16" t="s">
        <v>4397</v>
      </c>
    </row>
    <row r="553" spans="1:15" ht="15" customHeight="1" x14ac:dyDescent="0.25">
      <c r="A553" s="16" t="s">
        <v>841</v>
      </c>
      <c r="B553" s="16" t="s">
        <v>208</v>
      </c>
      <c r="C553" s="16">
        <v>2.7</v>
      </c>
      <c r="D553" s="16" t="s">
        <v>7245</v>
      </c>
      <c r="E553" s="16" t="s">
        <v>1294</v>
      </c>
      <c r="F553" s="16" t="s">
        <v>234</v>
      </c>
      <c r="G553" s="16">
        <v>1.3</v>
      </c>
      <c r="H553" s="16" t="s">
        <v>7246</v>
      </c>
      <c r="I553" s="16" t="s">
        <v>154</v>
      </c>
      <c r="J553" s="16">
        <v>1.9</v>
      </c>
      <c r="K553" s="16" t="s">
        <v>7247</v>
      </c>
      <c r="L553" s="16" t="s">
        <v>196</v>
      </c>
      <c r="M553" s="16">
        <v>2.2999999999999998</v>
      </c>
      <c r="N553" s="16" t="s">
        <v>7248</v>
      </c>
      <c r="O553" s="16" t="s">
        <v>4397</v>
      </c>
    </row>
    <row r="554" spans="1:15" ht="15" customHeight="1" x14ac:dyDescent="0.25">
      <c r="A554" s="16" t="s">
        <v>842</v>
      </c>
      <c r="B554" s="16" t="s">
        <v>208</v>
      </c>
      <c r="C554" s="16">
        <v>2.9</v>
      </c>
      <c r="D554" s="16" t="s">
        <v>7249</v>
      </c>
      <c r="E554" s="16" t="s">
        <v>1294</v>
      </c>
      <c r="F554" s="16" t="s">
        <v>274</v>
      </c>
      <c r="G554" s="16">
        <v>2.9</v>
      </c>
      <c r="H554" s="16" t="s">
        <v>7250</v>
      </c>
      <c r="I554" s="16" t="s">
        <v>208</v>
      </c>
      <c r="J554" s="16">
        <v>2.9</v>
      </c>
      <c r="K554" s="16" t="s">
        <v>7249</v>
      </c>
      <c r="L554" s="16" t="s">
        <v>196</v>
      </c>
      <c r="M554" s="16">
        <v>3.1</v>
      </c>
      <c r="N554" s="16" t="s">
        <v>7251</v>
      </c>
      <c r="O554" s="16" t="s">
        <v>4397</v>
      </c>
    </row>
    <row r="555" spans="1:15" ht="15" customHeight="1" x14ac:dyDescent="0.25">
      <c r="A555" s="16" t="s">
        <v>843</v>
      </c>
      <c r="B555" s="16" t="s">
        <v>208</v>
      </c>
      <c r="C555" s="16">
        <v>1.5</v>
      </c>
      <c r="D555" s="16" t="s">
        <v>7252</v>
      </c>
      <c r="E555" s="16" t="s">
        <v>1294</v>
      </c>
      <c r="F555" s="16" t="s">
        <v>160</v>
      </c>
      <c r="G555" s="16">
        <v>0.4</v>
      </c>
      <c r="H555" s="16" t="s">
        <v>7253</v>
      </c>
      <c r="I555" s="16" t="s">
        <v>274</v>
      </c>
      <c r="J555" s="16">
        <v>0.4</v>
      </c>
      <c r="K555" s="16" t="s">
        <v>7254</v>
      </c>
      <c r="L555" s="16" t="s">
        <v>129</v>
      </c>
      <c r="M555" s="16">
        <v>1.3</v>
      </c>
      <c r="N555" s="16" t="s">
        <v>7255</v>
      </c>
      <c r="O555" s="16" t="s">
        <v>4397</v>
      </c>
    </row>
    <row r="556" spans="1:15" ht="15" customHeight="1" x14ac:dyDescent="0.25">
      <c r="A556" s="16" t="s">
        <v>844</v>
      </c>
      <c r="B556" s="16" t="s">
        <v>208</v>
      </c>
      <c r="C556" s="16">
        <v>2.6</v>
      </c>
      <c r="D556" s="16" t="s">
        <v>7256</v>
      </c>
      <c r="E556" s="16" t="s">
        <v>1294</v>
      </c>
      <c r="F556" s="16" t="s">
        <v>196</v>
      </c>
      <c r="G556" s="16">
        <v>2.2999999999999998</v>
      </c>
      <c r="H556" s="16" t="s">
        <v>7257</v>
      </c>
      <c r="I556" s="16" t="s">
        <v>224</v>
      </c>
      <c r="J556" s="16">
        <v>2.5</v>
      </c>
      <c r="K556" s="16" t="s">
        <v>7258</v>
      </c>
      <c r="L556" s="16" t="s">
        <v>208</v>
      </c>
      <c r="M556" s="16">
        <v>2.6</v>
      </c>
      <c r="N556" s="16" t="s">
        <v>7256</v>
      </c>
      <c r="O556" s="16" t="s">
        <v>4397</v>
      </c>
    </row>
    <row r="557" spans="1:15" ht="15" customHeight="1" x14ac:dyDescent="0.25">
      <c r="A557" s="16" t="s">
        <v>845</v>
      </c>
      <c r="B557" s="16" t="s">
        <v>277</v>
      </c>
      <c r="C557" s="16">
        <v>2.7</v>
      </c>
      <c r="D557" s="16" t="s">
        <v>7259</v>
      </c>
      <c r="E557" s="16" t="s">
        <v>1294</v>
      </c>
      <c r="F557" s="16" t="s">
        <v>902</v>
      </c>
      <c r="G557" s="16">
        <v>0.2</v>
      </c>
      <c r="H557" s="16" t="s">
        <v>7260</v>
      </c>
      <c r="I557" s="16" t="s">
        <v>193</v>
      </c>
      <c r="J557" s="16">
        <v>0.9</v>
      </c>
      <c r="K557" s="16" t="s">
        <v>7261</v>
      </c>
      <c r="L557" s="16" t="s">
        <v>280</v>
      </c>
      <c r="M557" s="16">
        <v>1.8</v>
      </c>
      <c r="N557" s="16" t="s">
        <v>7262</v>
      </c>
      <c r="O557" s="16" t="s">
        <v>4397</v>
      </c>
    </row>
    <row r="558" spans="1:15" ht="15" customHeight="1" x14ac:dyDescent="0.25">
      <c r="A558" s="16" t="s">
        <v>846</v>
      </c>
      <c r="B558" s="16" t="s">
        <v>277</v>
      </c>
      <c r="C558" s="16">
        <v>0.5</v>
      </c>
      <c r="D558" s="16" t="s">
        <v>7263</v>
      </c>
      <c r="E558" s="16" t="s">
        <v>1294</v>
      </c>
      <c r="F558" s="16" t="s">
        <v>280</v>
      </c>
      <c r="G558" s="16">
        <v>0.5</v>
      </c>
      <c r="H558" s="16" t="s">
        <v>7264</v>
      </c>
      <c r="I558" s="16" t="s">
        <v>284</v>
      </c>
      <c r="J558" s="16">
        <v>0.5</v>
      </c>
      <c r="K558" s="16" t="s">
        <v>7265</v>
      </c>
      <c r="L558" s="16" t="s">
        <v>277</v>
      </c>
      <c r="M558" s="16">
        <v>0.5</v>
      </c>
      <c r="N558" s="16" t="s">
        <v>7263</v>
      </c>
      <c r="O558" s="16" t="s">
        <v>4397</v>
      </c>
    </row>
    <row r="559" spans="1:15" ht="15" customHeight="1" x14ac:dyDescent="0.25">
      <c r="A559" s="16" t="s">
        <v>847</v>
      </c>
      <c r="B559" s="16" t="s">
        <v>277</v>
      </c>
      <c r="C559" s="16">
        <v>1.8</v>
      </c>
      <c r="D559" s="16" t="s">
        <v>7266</v>
      </c>
      <c r="E559" s="16" t="s">
        <v>1294</v>
      </c>
      <c r="F559" s="16" t="s">
        <v>202</v>
      </c>
      <c r="G559" s="16">
        <v>0.2</v>
      </c>
      <c r="H559" s="16" t="s">
        <v>7267</v>
      </c>
      <c r="I559" s="16" t="s">
        <v>277</v>
      </c>
      <c r="J559" s="16">
        <v>1.8</v>
      </c>
      <c r="K559" s="16" t="s">
        <v>7266</v>
      </c>
      <c r="L559" s="16" t="s">
        <v>284</v>
      </c>
      <c r="M559" s="16">
        <v>2.6</v>
      </c>
      <c r="N559" s="16" t="s">
        <v>7268</v>
      </c>
      <c r="O559" s="16" t="s">
        <v>4397</v>
      </c>
    </row>
    <row r="560" spans="1:15" ht="15" customHeight="1" x14ac:dyDescent="0.25">
      <c r="A560" s="16" t="s">
        <v>848</v>
      </c>
      <c r="B560" s="16" t="s">
        <v>277</v>
      </c>
      <c r="C560" s="16">
        <v>3.9</v>
      </c>
      <c r="D560" s="16" t="s">
        <v>7269</v>
      </c>
      <c r="E560" s="16" t="s">
        <v>1294</v>
      </c>
      <c r="F560" s="16" t="s">
        <v>255</v>
      </c>
      <c r="G560" s="16">
        <v>1.9</v>
      </c>
      <c r="H560" s="16" t="s">
        <v>7270</v>
      </c>
      <c r="I560" s="16" t="s">
        <v>274</v>
      </c>
      <c r="J560" s="16">
        <v>3</v>
      </c>
      <c r="K560" s="16" t="s">
        <v>7271</v>
      </c>
      <c r="L560" s="16" t="s">
        <v>160</v>
      </c>
      <c r="M560" s="16">
        <v>3.5</v>
      </c>
      <c r="N560" s="16" t="s">
        <v>7272</v>
      </c>
      <c r="O560" s="16" t="s">
        <v>4397</v>
      </c>
    </row>
    <row r="561" spans="1:15" ht="15" customHeight="1" x14ac:dyDescent="0.25">
      <c r="A561" s="16" t="s">
        <v>6751</v>
      </c>
      <c r="B561" s="16" t="s">
        <v>277</v>
      </c>
      <c r="C561" s="16">
        <v>1.1000000000000001</v>
      </c>
      <c r="D561" s="16" t="s">
        <v>7273</v>
      </c>
      <c r="E561" s="16" t="s">
        <v>1294</v>
      </c>
      <c r="F561" s="16" t="s">
        <v>284</v>
      </c>
      <c r="G561" s="16">
        <v>0.2</v>
      </c>
      <c r="H561" s="16" t="s">
        <v>7274</v>
      </c>
      <c r="I561" s="16" t="s">
        <v>280</v>
      </c>
      <c r="J561" s="16">
        <v>0.5</v>
      </c>
      <c r="K561" s="16" t="s">
        <v>7275</v>
      </c>
      <c r="L561" s="16" t="s">
        <v>277</v>
      </c>
      <c r="M561" s="16">
        <v>1.1000000000000001</v>
      </c>
      <c r="N561" s="16" t="s">
        <v>7273</v>
      </c>
      <c r="O561" s="16" t="s">
        <v>4397</v>
      </c>
    </row>
    <row r="562" spans="1:15" ht="15" customHeight="1" x14ac:dyDescent="0.25">
      <c r="A562" s="16" t="s">
        <v>850</v>
      </c>
      <c r="B562" s="16" t="s">
        <v>277</v>
      </c>
      <c r="C562" s="16">
        <v>2.7</v>
      </c>
      <c r="D562" s="16" t="s">
        <v>7276</v>
      </c>
      <c r="E562" s="16" t="s">
        <v>1294</v>
      </c>
      <c r="F562" s="16" t="s">
        <v>255</v>
      </c>
      <c r="G562" s="16">
        <v>1.1000000000000001</v>
      </c>
      <c r="H562" s="16" t="s">
        <v>7277</v>
      </c>
      <c r="I562" s="16" t="s">
        <v>202</v>
      </c>
      <c r="J562" s="16">
        <v>2.6</v>
      </c>
      <c r="K562" s="16" t="s">
        <v>7278</v>
      </c>
      <c r="L562" s="16" t="s">
        <v>274</v>
      </c>
      <c r="M562" s="16">
        <v>2.7</v>
      </c>
      <c r="N562" s="16" t="s">
        <v>7279</v>
      </c>
      <c r="O562" s="16" t="s">
        <v>4397</v>
      </c>
    </row>
    <row r="563" spans="1:15" ht="15" customHeight="1" x14ac:dyDescent="0.25">
      <c r="A563" s="16" t="s">
        <v>851</v>
      </c>
      <c r="B563" s="16" t="s">
        <v>277</v>
      </c>
      <c r="C563" s="16">
        <v>2.1</v>
      </c>
      <c r="D563" s="16" t="s">
        <v>7280</v>
      </c>
      <c r="E563" s="16" t="s">
        <v>1294</v>
      </c>
      <c r="F563" s="16" t="s">
        <v>902</v>
      </c>
      <c r="G563" s="16">
        <v>0.9</v>
      </c>
      <c r="H563" s="16" t="s">
        <v>7281</v>
      </c>
      <c r="I563" s="16" t="s">
        <v>280</v>
      </c>
      <c r="J563" s="16">
        <v>1.2</v>
      </c>
      <c r="K563" s="16" t="s">
        <v>7282</v>
      </c>
      <c r="L563" s="16" t="s">
        <v>193</v>
      </c>
      <c r="M563" s="16">
        <v>1.3</v>
      </c>
      <c r="N563" s="16" t="s">
        <v>7283</v>
      </c>
      <c r="O563" s="16" t="s">
        <v>4397</v>
      </c>
    </row>
    <row r="564" spans="1:15" ht="15" customHeight="1" x14ac:dyDescent="0.25">
      <c r="A564" s="16" t="s">
        <v>852</v>
      </c>
      <c r="B564" s="16" t="s">
        <v>277</v>
      </c>
      <c r="C564" s="16">
        <v>1.3</v>
      </c>
      <c r="D564" s="16" t="s">
        <v>7284</v>
      </c>
      <c r="E564" s="16" t="s">
        <v>1294</v>
      </c>
      <c r="F564" s="16" t="s">
        <v>284</v>
      </c>
      <c r="G564" s="16">
        <v>0.5</v>
      </c>
      <c r="H564" s="16" t="s">
        <v>7285</v>
      </c>
      <c r="I564" s="16" t="s">
        <v>280</v>
      </c>
      <c r="J564" s="16">
        <v>0.9</v>
      </c>
      <c r="K564" s="16" t="s">
        <v>7286</v>
      </c>
      <c r="L564" s="16" t="s">
        <v>277</v>
      </c>
      <c r="M564" s="16">
        <v>1.3</v>
      </c>
      <c r="N564" s="16" t="s">
        <v>7284</v>
      </c>
      <c r="O564" s="16" t="s">
        <v>4397</v>
      </c>
    </row>
    <row r="565" spans="1:15" ht="15" customHeight="1" x14ac:dyDescent="0.25">
      <c r="A565" s="16" t="s">
        <v>853</v>
      </c>
      <c r="B565" s="16" t="s">
        <v>277</v>
      </c>
      <c r="C565" s="16">
        <v>2.8</v>
      </c>
      <c r="D565" s="16" t="s">
        <v>7287</v>
      </c>
      <c r="E565" s="16" t="s">
        <v>1294</v>
      </c>
      <c r="F565" s="16" t="s">
        <v>193</v>
      </c>
      <c r="G565" s="16">
        <v>2.4</v>
      </c>
      <c r="H565" s="16" t="s">
        <v>7288</v>
      </c>
      <c r="I565" s="16" t="s">
        <v>280</v>
      </c>
      <c r="J565" s="16">
        <v>2.7</v>
      </c>
      <c r="K565" s="16" t="s">
        <v>7289</v>
      </c>
      <c r="L565" s="16" t="s">
        <v>277</v>
      </c>
      <c r="M565" s="16">
        <v>2.8</v>
      </c>
      <c r="N565" s="16" t="s">
        <v>7287</v>
      </c>
      <c r="O565" s="16" t="s">
        <v>4397</v>
      </c>
    </row>
    <row r="566" spans="1:15" ht="15" customHeight="1" x14ac:dyDescent="0.25">
      <c r="A566" s="16" t="s">
        <v>854</v>
      </c>
      <c r="B566" s="16" t="s">
        <v>277</v>
      </c>
      <c r="C566" s="16">
        <v>1.9</v>
      </c>
      <c r="D566" s="16" t="s">
        <v>7290</v>
      </c>
      <c r="E566" s="16" t="s">
        <v>1318</v>
      </c>
      <c r="F566" s="16" t="s">
        <v>277</v>
      </c>
      <c r="G566" s="16">
        <v>1.9</v>
      </c>
      <c r="H566" s="16" t="s">
        <v>7290</v>
      </c>
      <c r="I566" s="16" t="s">
        <v>202</v>
      </c>
      <c r="J566" s="16">
        <v>2</v>
      </c>
      <c r="K566" s="16" t="s">
        <v>7291</v>
      </c>
      <c r="L566" s="16" t="s">
        <v>280</v>
      </c>
      <c r="M566" s="16">
        <v>2.2999999999999998</v>
      </c>
      <c r="N566" s="16" t="s">
        <v>7292</v>
      </c>
      <c r="O566" s="16" t="s">
        <v>4397</v>
      </c>
    </row>
    <row r="567" spans="1:15" ht="15" customHeight="1" x14ac:dyDescent="0.25">
      <c r="A567" s="16" t="s">
        <v>855</v>
      </c>
      <c r="B567" s="16" t="s">
        <v>277</v>
      </c>
      <c r="C567" s="16">
        <v>2.4</v>
      </c>
      <c r="D567" s="16" t="s">
        <v>7293</v>
      </c>
      <c r="E567" s="16" t="s">
        <v>1294</v>
      </c>
      <c r="F567" s="16" t="s">
        <v>160</v>
      </c>
      <c r="G567" s="16">
        <v>0.8</v>
      </c>
      <c r="H567" s="16" t="s">
        <v>7294</v>
      </c>
      <c r="I567" s="16" t="s">
        <v>274</v>
      </c>
      <c r="J567" s="16">
        <v>0.8</v>
      </c>
      <c r="K567" s="16" t="s">
        <v>7295</v>
      </c>
      <c r="L567" s="16" t="s">
        <v>255</v>
      </c>
      <c r="M567" s="16">
        <v>1.2</v>
      </c>
      <c r="N567" s="16" t="s">
        <v>7296</v>
      </c>
      <c r="O567" s="16" t="s">
        <v>4397</v>
      </c>
    </row>
    <row r="568" spans="1:15" ht="15" customHeight="1" x14ac:dyDescent="0.25">
      <c r="A568" s="16" t="s">
        <v>856</v>
      </c>
      <c r="B568" s="16" t="s">
        <v>277</v>
      </c>
      <c r="C568" s="16">
        <v>3.8</v>
      </c>
      <c r="D568" s="16" t="s">
        <v>7297</v>
      </c>
      <c r="E568" s="16" t="s">
        <v>1294</v>
      </c>
      <c r="F568" s="16" t="s">
        <v>263</v>
      </c>
      <c r="G568" s="16">
        <v>2</v>
      </c>
      <c r="H568" s="16" t="s">
        <v>7298</v>
      </c>
      <c r="I568" s="16" t="s">
        <v>202</v>
      </c>
      <c r="J568" s="16">
        <v>2</v>
      </c>
      <c r="K568" s="16" t="s">
        <v>7299</v>
      </c>
      <c r="L568" s="16" t="s">
        <v>258</v>
      </c>
      <c r="M568" s="16">
        <v>2.8</v>
      </c>
      <c r="N568" s="16" t="s">
        <v>7300</v>
      </c>
      <c r="O568" s="16" t="s">
        <v>4397</v>
      </c>
    </row>
    <row r="569" spans="1:15" ht="15" customHeight="1" x14ac:dyDescent="0.25">
      <c r="A569" s="16" t="s">
        <v>857</v>
      </c>
      <c r="B569" s="16" t="s">
        <v>277</v>
      </c>
      <c r="C569" s="16">
        <v>3.8</v>
      </c>
      <c r="D569" s="16" t="s">
        <v>7301</v>
      </c>
      <c r="E569" s="16" t="s">
        <v>1294</v>
      </c>
      <c r="F569" s="16" t="s">
        <v>263</v>
      </c>
      <c r="G569" s="16">
        <v>1.8</v>
      </c>
      <c r="H569" s="16" t="s">
        <v>7302</v>
      </c>
      <c r="I569" s="16" t="s">
        <v>202</v>
      </c>
      <c r="J569" s="16">
        <v>2.1</v>
      </c>
      <c r="K569" s="16" t="s">
        <v>7303</v>
      </c>
      <c r="L569" s="16" t="s">
        <v>258</v>
      </c>
      <c r="M569" s="16">
        <v>2.4</v>
      </c>
      <c r="N569" s="16" t="s">
        <v>7304</v>
      </c>
      <c r="O569" s="16" t="s">
        <v>4397</v>
      </c>
    </row>
    <row r="570" spans="1:15" ht="15" customHeight="1" x14ac:dyDescent="0.25">
      <c r="A570" s="16" t="s">
        <v>858</v>
      </c>
      <c r="B570" s="16" t="s">
        <v>255</v>
      </c>
      <c r="C570" s="16">
        <v>2.9</v>
      </c>
      <c r="D570" s="16" t="s">
        <v>7305</v>
      </c>
      <c r="E570" s="16" t="s">
        <v>1318</v>
      </c>
      <c r="F570" s="16" t="s">
        <v>255</v>
      </c>
      <c r="G570" s="16">
        <v>2.9</v>
      </c>
      <c r="H570" s="16" t="s">
        <v>7305</v>
      </c>
      <c r="I570" s="16" t="s">
        <v>274</v>
      </c>
      <c r="J570" s="16">
        <v>3.3</v>
      </c>
      <c r="K570" s="16" t="s">
        <v>7306</v>
      </c>
      <c r="L570" s="16" t="s">
        <v>211</v>
      </c>
      <c r="M570" s="16">
        <v>3.6</v>
      </c>
      <c r="N570" s="16" t="s">
        <v>7307</v>
      </c>
      <c r="O570" s="16" t="s">
        <v>4397</v>
      </c>
    </row>
    <row r="571" spans="1:15" ht="15" customHeight="1" x14ac:dyDescent="0.25">
      <c r="A571" s="16" t="s">
        <v>859</v>
      </c>
      <c r="B571" s="16" t="s">
        <v>255</v>
      </c>
      <c r="C571" s="16">
        <v>1.5</v>
      </c>
      <c r="D571" s="16" t="s">
        <v>7308</v>
      </c>
      <c r="E571" s="16" t="s">
        <v>1294</v>
      </c>
      <c r="F571" s="16" t="s">
        <v>274</v>
      </c>
      <c r="G571" s="16">
        <v>0.8</v>
      </c>
      <c r="H571" s="16" t="s">
        <v>7309</v>
      </c>
      <c r="I571" s="16" t="s">
        <v>255</v>
      </c>
      <c r="J571" s="16">
        <v>1.5</v>
      </c>
      <c r="K571" s="16" t="s">
        <v>7308</v>
      </c>
      <c r="L571" s="16" t="s">
        <v>160</v>
      </c>
      <c r="M571" s="16">
        <v>1.5</v>
      </c>
      <c r="N571" s="16" t="s">
        <v>7310</v>
      </c>
      <c r="O571" s="16" t="s">
        <v>4397</v>
      </c>
    </row>
    <row r="572" spans="1:15" ht="15" customHeight="1" x14ac:dyDescent="0.25">
      <c r="A572" s="16" t="s">
        <v>860</v>
      </c>
      <c r="B572" s="16" t="s">
        <v>255</v>
      </c>
      <c r="C572" s="16">
        <v>2.4</v>
      </c>
      <c r="D572" s="16" t="s">
        <v>7311</v>
      </c>
      <c r="E572" s="16" t="s">
        <v>1294</v>
      </c>
      <c r="F572" s="16" t="s">
        <v>208</v>
      </c>
      <c r="G572" s="16">
        <v>0.9</v>
      </c>
      <c r="H572" s="16" t="s">
        <v>7312</v>
      </c>
      <c r="I572" s="16" t="s">
        <v>274</v>
      </c>
      <c r="J572" s="16">
        <v>0.9</v>
      </c>
      <c r="K572" s="16" t="s">
        <v>7313</v>
      </c>
      <c r="L572" s="16" t="s">
        <v>129</v>
      </c>
      <c r="M572" s="16">
        <v>1.3</v>
      </c>
      <c r="N572" s="16" t="s">
        <v>7314</v>
      </c>
      <c r="O572" s="16" t="s">
        <v>4397</v>
      </c>
    </row>
    <row r="573" spans="1:15" ht="15" customHeight="1" x14ac:dyDescent="0.25">
      <c r="A573" s="16" t="s">
        <v>861</v>
      </c>
      <c r="B573" s="16" t="s">
        <v>255</v>
      </c>
      <c r="C573" s="16">
        <v>2.7</v>
      </c>
      <c r="D573" s="16" t="s">
        <v>7315</v>
      </c>
      <c r="E573" s="16" t="s">
        <v>1294</v>
      </c>
      <c r="F573" s="16" t="s">
        <v>202</v>
      </c>
      <c r="G573" s="16">
        <v>0.9</v>
      </c>
      <c r="H573" s="16" t="s">
        <v>7316</v>
      </c>
      <c r="I573" s="16" t="s">
        <v>277</v>
      </c>
      <c r="J573" s="16">
        <v>1</v>
      </c>
      <c r="K573" s="16" t="s">
        <v>7317</v>
      </c>
      <c r="L573" s="16" t="s">
        <v>284</v>
      </c>
      <c r="M573" s="16">
        <v>1.8</v>
      </c>
      <c r="N573" s="16" t="s">
        <v>7318</v>
      </c>
      <c r="O573" s="16" t="s">
        <v>4397</v>
      </c>
    </row>
    <row r="574" spans="1:15" ht="15" customHeight="1" x14ac:dyDescent="0.25">
      <c r="A574" s="16" t="s">
        <v>862</v>
      </c>
      <c r="B574" s="16" t="s">
        <v>255</v>
      </c>
      <c r="C574" s="16">
        <v>2.2000000000000002</v>
      </c>
      <c r="D574" s="16" t="s">
        <v>7319</v>
      </c>
      <c r="E574" s="16" t="s">
        <v>1294</v>
      </c>
      <c r="F574" s="16" t="s">
        <v>277</v>
      </c>
      <c r="G574" s="16">
        <v>0.3</v>
      </c>
      <c r="H574" s="16" t="s">
        <v>7320</v>
      </c>
      <c r="I574" s="16" t="s">
        <v>284</v>
      </c>
      <c r="J574" s="16">
        <v>0.5</v>
      </c>
      <c r="K574" s="16" t="s">
        <v>7321</v>
      </c>
      <c r="L574" s="16" t="s">
        <v>280</v>
      </c>
      <c r="M574" s="16">
        <v>0.8</v>
      </c>
      <c r="N574" s="16" t="s">
        <v>7322</v>
      </c>
      <c r="O574" s="16" t="s">
        <v>4397</v>
      </c>
    </row>
    <row r="575" spans="1:15" ht="15" customHeight="1" x14ac:dyDescent="0.25">
      <c r="A575" s="16" t="s">
        <v>863</v>
      </c>
      <c r="B575" s="16" t="s">
        <v>255</v>
      </c>
      <c r="C575" s="16">
        <v>0.5</v>
      </c>
      <c r="D575" s="16" t="s">
        <v>7323</v>
      </c>
      <c r="E575" s="16" t="s">
        <v>1318</v>
      </c>
      <c r="F575" s="16" t="s">
        <v>255</v>
      </c>
      <c r="G575" s="16">
        <v>0.5</v>
      </c>
      <c r="H575" s="16" t="s">
        <v>7323</v>
      </c>
      <c r="I575" s="16" t="s">
        <v>274</v>
      </c>
      <c r="J575" s="16">
        <v>1.2</v>
      </c>
      <c r="K575" s="16" t="s">
        <v>7324</v>
      </c>
      <c r="L575" s="16" t="s">
        <v>160</v>
      </c>
      <c r="M575" s="16">
        <v>1.5</v>
      </c>
      <c r="N575" s="16" t="s">
        <v>7325</v>
      </c>
      <c r="O575" s="16" t="s">
        <v>4397</v>
      </c>
    </row>
    <row r="576" spans="1:15" ht="15" customHeight="1" x14ac:dyDescent="0.25">
      <c r="A576" s="16" t="s">
        <v>864</v>
      </c>
      <c r="B576" s="16" t="s">
        <v>255</v>
      </c>
      <c r="C576" s="16">
        <v>4</v>
      </c>
      <c r="D576" s="16" t="s">
        <v>7326</v>
      </c>
      <c r="E576" s="16" t="s">
        <v>1294</v>
      </c>
      <c r="F576" s="16" t="s">
        <v>263</v>
      </c>
      <c r="G576" s="16">
        <v>2.7</v>
      </c>
      <c r="H576" s="16" t="s">
        <v>7327</v>
      </c>
      <c r="I576" s="16" t="s">
        <v>217</v>
      </c>
      <c r="J576" s="16">
        <v>3</v>
      </c>
      <c r="K576" s="16" t="s">
        <v>7328</v>
      </c>
      <c r="L576" s="16" t="s">
        <v>202</v>
      </c>
      <c r="M576" s="16">
        <v>3.1</v>
      </c>
      <c r="N576" s="16" t="s">
        <v>7329</v>
      </c>
      <c r="O576" s="16" t="s">
        <v>4397</v>
      </c>
    </row>
    <row r="577" spans="1:15" ht="15" customHeight="1" x14ac:dyDescent="0.25">
      <c r="A577" s="16" t="s">
        <v>865</v>
      </c>
      <c r="B577" s="16" t="s">
        <v>255</v>
      </c>
      <c r="C577" s="16">
        <v>1.2</v>
      </c>
      <c r="D577" s="16" t="s">
        <v>7330</v>
      </c>
      <c r="E577" s="16" t="s">
        <v>1318</v>
      </c>
      <c r="F577" s="16" t="s">
        <v>255</v>
      </c>
      <c r="G577" s="16">
        <v>1.2</v>
      </c>
      <c r="H577" s="16" t="s">
        <v>7330</v>
      </c>
      <c r="I577" s="16" t="s">
        <v>202</v>
      </c>
      <c r="J577" s="16">
        <v>1.7</v>
      </c>
      <c r="K577" s="16" t="s">
        <v>7331</v>
      </c>
      <c r="L577" s="16" t="s">
        <v>277</v>
      </c>
      <c r="M577" s="16">
        <v>1.9</v>
      </c>
      <c r="N577" s="16" t="s">
        <v>7332</v>
      </c>
      <c r="O577" s="16" t="s">
        <v>4397</v>
      </c>
    </row>
    <row r="578" spans="1:15" ht="15" customHeight="1" x14ac:dyDescent="0.25">
      <c r="A578" s="16" t="s">
        <v>866</v>
      </c>
      <c r="B578" s="16" t="s">
        <v>255</v>
      </c>
      <c r="C578" s="16">
        <v>2.5</v>
      </c>
      <c r="D578" s="16" t="s">
        <v>7333</v>
      </c>
      <c r="E578" s="16" t="s">
        <v>1294</v>
      </c>
      <c r="F578" s="16" t="s">
        <v>160</v>
      </c>
      <c r="G578" s="16">
        <v>0.7</v>
      </c>
      <c r="H578" s="16" t="s">
        <v>7334</v>
      </c>
      <c r="I578" s="16" t="s">
        <v>274</v>
      </c>
      <c r="J578" s="16">
        <v>1.4</v>
      </c>
      <c r="K578" s="16" t="s">
        <v>7335</v>
      </c>
      <c r="L578" s="16" t="s">
        <v>129</v>
      </c>
      <c r="M578" s="16">
        <v>1.6</v>
      </c>
      <c r="N578" s="16" t="s">
        <v>7336</v>
      </c>
      <c r="O578" s="16" t="s">
        <v>4397</v>
      </c>
    </row>
    <row r="579" spans="1:15" ht="15" customHeight="1" x14ac:dyDescent="0.25">
      <c r="A579" s="16" t="s">
        <v>867</v>
      </c>
      <c r="B579" s="16" t="s">
        <v>255</v>
      </c>
      <c r="C579" s="16">
        <v>3.2</v>
      </c>
      <c r="D579" s="16" t="s">
        <v>7337</v>
      </c>
      <c r="E579" s="16" t="s">
        <v>1318</v>
      </c>
      <c r="F579" s="16" t="s">
        <v>255</v>
      </c>
      <c r="G579" s="16">
        <v>3.2</v>
      </c>
      <c r="H579" s="16" t="s">
        <v>7337</v>
      </c>
      <c r="I579" s="16" t="s">
        <v>199</v>
      </c>
      <c r="J579" s="16">
        <v>3.3</v>
      </c>
      <c r="K579" s="16" t="s">
        <v>7338</v>
      </c>
      <c r="L579" s="16" t="s">
        <v>211</v>
      </c>
      <c r="M579" s="16">
        <v>3.8</v>
      </c>
      <c r="N579" s="16" t="s">
        <v>7339</v>
      </c>
      <c r="O579" s="16" t="s">
        <v>4397</v>
      </c>
    </row>
    <row r="580" spans="1:15" ht="15" customHeight="1" x14ac:dyDescent="0.25">
      <c r="A580" s="16" t="s">
        <v>868</v>
      </c>
      <c r="B580" s="16" t="s">
        <v>255</v>
      </c>
      <c r="C580" s="16">
        <v>1.3</v>
      </c>
      <c r="D580" s="16" t="s">
        <v>7340</v>
      </c>
      <c r="E580" s="16" t="s">
        <v>1318</v>
      </c>
      <c r="F580" s="16" t="s">
        <v>255</v>
      </c>
      <c r="G580" s="16">
        <v>1.3</v>
      </c>
      <c r="H580" s="16" t="s">
        <v>7340</v>
      </c>
      <c r="I580" s="16" t="s">
        <v>202</v>
      </c>
      <c r="J580" s="16">
        <v>1.5</v>
      </c>
      <c r="K580" s="16" t="s">
        <v>7341</v>
      </c>
      <c r="L580" s="16" t="s">
        <v>277</v>
      </c>
      <c r="M580" s="16">
        <v>1.7</v>
      </c>
      <c r="N580" s="16" t="s">
        <v>7342</v>
      </c>
      <c r="O580" s="16" t="s">
        <v>4397</v>
      </c>
    </row>
    <row r="581" spans="1:15" ht="15" customHeight="1" x14ac:dyDescent="0.25">
      <c r="A581" s="16" t="s">
        <v>869</v>
      </c>
      <c r="B581" s="16" t="s">
        <v>255</v>
      </c>
      <c r="C581" s="16">
        <v>3</v>
      </c>
      <c r="D581" s="16" t="s">
        <v>7343</v>
      </c>
      <c r="E581" s="16" t="s">
        <v>1294</v>
      </c>
      <c r="F581" s="16" t="s">
        <v>280</v>
      </c>
      <c r="G581" s="16">
        <v>1.1000000000000001</v>
      </c>
      <c r="H581" s="16" t="s">
        <v>7344</v>
      </c>
      <c r="I581" s="16" t="s">
        <v>284</v>
      </c>
      <c r="J581" s="16">
        <v>1.2</v>
      </c>
      <c r="K581" s="16" t="s">
        <v>7345</v>
      </c>
      <c r="L581" s="16" t="s">
        <v>902</v>
      </c>
      <c r="M581" s="16">
        <v>1.6</v>
      </c>
      <c r="N581" s="16" t="s">
        <v>7346</v>
      </c>
      <c r="O581" s="16" t="s">
        <v>4397</v>
      </c>
    </row>
    <row r="582" spans="1:15" ht="15" customHeight="1" x14ac:dyDescent="0.25">
      <c r="A582" s="16" t="s">
        <v>870</v>
      </c>
      <c r="B582" s="16" t="s">
        <v>284</v>
      </c>
      <c r="C582" s="16">
        <v>1.8</v>
      </c>
      <c r="D582" s="16" t="s">
        <v>7348</v>
      </c>
      <c r="E582" s="16" t="s">
        <v>1294</v>
      </c>
      <c r="F582" s="16" t="s">
        <v>277</v>
      </c>
      <c r="G582" s="16">
        <v>1.3</v>
      </c>
      <c r="H582" s="16" t="s">
        <v>7349</v>
      </c>
      <c r="I582" s="16" t="s">
        <v>280</v>
      </c>
      <c r="J582" s="16">
        <v>1.6</v>
      </c>
      <c r="K582" s="16" t="s">
        <v>7350</v>
      </c>
      <c r="L582" s="16" t="s">
        <v>284</v>
      </c>
      <c r="M582" s="16">
        <v>1.8</v>
      </c>
      <c r="N582" s="16" t="s">
        <v>7348</v>
      </c>
      <c r="O582" s="16" t="s">
        <v>4397</v>
      </c>
    </row>
    <row r="583" spans="1:15" ht="15" customHeight="1" x14ac:dyDescent="0.25">
      <c r="A583" s="16" t="s">
        <v>871</v>
      </c>
      <c r="B583" s="16" t="s">
        <v>284</v>
      </c>
      <c r="C583" s="16">
        <v>3.3</v>
      </c>
      <c r="D583" s="16" t="s">
        <v>7351</v>
      </c>
      <c r="E583" s="16" t="s">
        <v>1294</v>
      </c>
      <c r="F583" s="16" t="s">
        <v>193</v>
      </c>
      <c r="G583" s="16">
        <v>1.5</v>
      </c>
      <c r="H583" s="16" t="s">
        <v>7352</v>
      </c>
      <c r="I583" s="16" t="s">
        <v>902</v>
      </c>
      <c r="J583" s="16">
        <v>2.2000000000000002</v>
      </c>
      <c r="K583" s="16" t="s">
        <v>7353</v>
      </c>
      <c r="L583" s="16" t="s">
        <v>280</v>
      </c>
      <c r="M583" s="16">
        <v>2.9</v>
      </c>
      <c r="N583" s="16" t="s">
        <v>7354</v>
      </c>
      <c r="O583" s="16" t="s">
        <v>4397</v>
      </c>
    </row>
    <row r="584" spans="1:15" ht="15" customHeight="1" x14ac:dyDescent="0.25">
      <c r="A584" s="16" t="s">
        <v>872</v>
      </c>
      <c r="B584" s="16" t="s">
        <v>284</v>
      </c>
      <c r="C584" s="16">
        <v>3.2</v>
      </c>
      <c r="D584" s="16" t="s">
        <v>7355</v>
      </c>
      <c r="E584" s="16" t="s">
        <v>1294</v>
      </c>
      <c r="F584" s="16" t="s">
        <v>902</v>
      </c>
      <c r="G584" s="16">
        <v>1.9</v>
      </c>
      <c r="H584" s="16" t="s">
        <v>7356</v>
      </c>
      <c r="I584" s="16" t="s">
        <v>169</v>
      </c>
      <c r="J584" s="16">
        <v>2</v>
      </c>
      <c r="K584" s="16" t="s">
        <v>7357</v>
      </c>
      <c r="L584" s="16" t="s">
        <v>193</v>
      </c>
      <c r="M584" s="16">
        <v>2.6</v>
      </c>
      <c r="N584" s="16" t="s">
        <v>7358</v>
      </c>
      <c r="O584" s="16" t="s">
        <v>4397</v>
      </c>
    </row>
    <row r="585" spans="1:15" ht="15" customHeight="1" x14ac:dyDescent="0.25">
      <c r="A585" s="16" t="s">
        <v>7359</v>
      </c>
      <c r="B585" s="16" t="s">
        <v>284</v>
      </c>
      <c r="C585" s="16">
        <v>1.1000000000000001</v>
      </c>
      <c r="D585" s="16" t="s">
        <v>7360</v>
      </c>
      <c r="E585" s="16" t="s">
        <v>1294</v>
      </c>
      <c r="F585" s="16" t="s">
        <v>277</v>
      </c>
      <c r="G585" s="16">
        <v>0.3</v>
      </c>
      <c r="H585" s="16" t="s">
        <v>7361</v>
      </c>
      <c r="I585" s="16" t="s">
        <v>284</v>
      </c>
      <c r="J585" s="16">
        <v>1.1000000000000001</v>
      </c>
      <c r="K585" s="16" t="s">
        <v>7360</v>
      </c>
      <c r="L585" s="16" t="s">
        <v>280</v>
      </c>
      <c r="M585" s="16">
        <v>1.2</v>
      </c>
      <c r="N585" s="16" t="s">
        <v>7362</v>
      </c>
      <c r="O585" s="16" t="s">
        <v>4397</v>
      </c>
    </row>
    <row r="586" spans="1:15" ht="15" customHeight="1" x14ac:dyDescent="0.25">
      <c r="A586" s="16" t="s">
        <v>874</v>
      </c>
      <c r="B586" s="16" t="s">
        <v>284</v>
      </c>
      <c r="C586" s="16">
        <v>2.7</v>
      </c>
      <c r="D586" s="16" t="s">
        <v>7363</v>
      </c>
      <c r="E586" s="16" t="s">
        <v>1294</v>
      </c>
      <c r="F586" s="16" t="s">
        <v>169</v>
      </c>
      <c r="G586" s="16">
        <v>1.6</v>
      </c>
      <c r="H586" s="16" t="s">
        <v>7364</v>
      </c>
      <c r="I586" s="16" t="s">
        <v>160</v>
      </c>
      <c r="J586" s="16">
        <v>2.1</v>
      </c>
      <c r="K586" s="16" t="s">
        <v>7365</v>
      </c>
      <c r="L586" s="16" t="s">
        <v>902</v>
      </c>
      <c r="M586" s="16">
        <v>2.2999999999999998</v>
      </c>
      <c r="N586" s="16" t="s">
        <v>7366</v>
      </c>
      <c r="O586" s="16" t="s">
        <v>4397</v>
      </c>
    </row>
    <row r="587" spans="1:15" ht="15" customHeight="1" x14ac:dyDescent="0.25">
      <c r="A587" s="16" t="s">
        <v>7367</v>
      </c>
      <c r="B587" s="16" t="s">
        <v>284</v>
      </c>
      <c r="C587" s="16">
        <v>2.9</v>
      </c>
      <c r="D587" s="16" t="s">
        <v>7368</v>
      </c>
      <c r="E587" s="16" t="s">
        <v>1294</v>
      </c>
      <c r="F587" s="16" t="s">
        <v>255</v>
      </c>
      <c r="G587" s="16">
        <v>0.7</v>
      </c>
      <c r="H587" s="16" t="s">
        <v>7369</v>
      </c>
      <c r="I587" s="16" t="s">
        <v>274</v>
      </c>
      <c r="J587" s="16">
        <v>2</v>
      </c>
      <c r="K587" s="16" t="s">
        <v>7370</v>
      </c>
      <c r="L587" s="16" t="s">
        <v>160</v>
      </c>
      <c r="M587" s="16">
        <v>2.5</v>
      </c>
      <c r="N587" s="16" t="s">
        <v>7371</v>
      </c>
      <c r="O587" s="16" t="s">
        <v>4397</v>
      </c>
    </row>
    <row r="588" spans="1:15" ht="15" customHeight="1" x14ac:dyDescent="0.25">
      <c r="A588" s="16" t="s">
        <v>6875</v>
      </c>
      <c r="B588" s="16" t="s">
        <v>284</v>
      </c>
      <c r="C588" s="16">
        <v>0.9</v>
      </c>
      <c r="D588" s="16" t="s">
        <v>7372</v>
      </c>
      <c r="E588" s="16" t="s">
        <v>1294</v>
      </c>
      <c r="F588" s="16" t="s">
        <v>277</v>
      </c>
      <c r="G588" s="16">
        <v>0.1</v>
      </c>
      <c r="H588" s="16" t="s">
        <v>7373</v>
      </c>
      <c r="I588" s="16" t="s">
        <v>284</v>
      </c>
      <c r="J588" s="16">
        <v>0.9</v>
      </c>
      <c r="K588" s="16" t="s">
        <v>7372</v>
      </c>
      <c r="L588" s="16" t="s">
        <v>280</v>
      </c>
      <c r="M588" s="16">
        <v>1.1000000000000001</v>
      </c>
      <c r="N588" s="16" t="s">
        <v>7374</v>
      </c>
      <c r="O588" s="16" t="s">
        <v>4397</v>
      </c>
    </row>
    <row r="589" spans="1:15" ht="15" customHeight="1" x14ac:dyDescent="0.25">
      <c r="A589" s="16" t="s">
        <v>7375</v>
      </c>
      <c r="B589" s="16" t="s">
        <v>284</v>
      </c>
      <c r="C589" s="16">
        <v>0.7</v>
      </c>
      <c r="D589" s="16" t="s">
        <v>7376</v>
      </c>
      <c r="E589" s="16" t="s">
        <v>1294</v>
      </c>
      <c r="F589" s="16" t="s">
        <v>280</v>
      </c>
      <c r="G589" s="16">
        <v>0.2</v>
      </c>
      <c r="H589" s="16" t="s">
        <v>7377</v>
      </c>
      <c r="I589" s="16" t="s">
        <v>284</v>
      </c>
      <c r="J589" s="16">
        <v>0.7</v>
      </c>
      <c r="K589" s="16" t="s">
        <v>7376</v>
      </c>
      <c r="L589" s="16" t="s">
        <v>277</v>
      </c>
      <c r="M589" s="16">
        <v>1.1000000000000001</v>
      </c>
      <c r="N589" s="16" t="s">
        <v>7378</v>
      </c>
      <c r="O589" s="16" t="s">
        <v>4397</v>
      </c>
    </row>
    <row r="590" spans="1:15" ht="15" customHeight="1" x14ac:dyDescent="0.25">
      <c r="A590" s="16" t="s">
        <v>875</v>
      </c>
      <c r="B590" s="16" t="s">
        <v>284</v>
      </c>
      <c r="C590" s="16">
        <v>2.2999999999999998</v>
      </c>
      <c r="D590" s="16" t="s">
        <v>7379</v>
      </c>
      <c r="E590" s="16" t="s">
        <v>1294</v>
      </c>
      <c r="F590" s="16" t="s">
        <v>277</v>
      </c>
      <c r="G590" s="16">
        <v>1.7</v>
      </c>
      <c r="H590" s="16" t="s">
        <v>7380</v>
      </c>
      <c r="I590" s="16" t="s">
        <v>202</v>
      </c>
      <c r="J590" s="16">
        <v>1.9</v>
      </c>
      <c r="K590" s="16" t="s">
        <v>7381</v>
      </c>
      <c r="L590" s="16" t="s">
        <v>280</v>
      </c>
      <c r="M590" s="16">
        <v>2.1</v>
      </c>
      <c r="N590" s="16" t="s">
        <v>7382</v>
      </c>
      <c r="O590" s="16" t="s">
        <v>4397</v>
      </c>
    </row>
    <row r="591" spans="1:15" ht="15" customHeight="1" x14ac:dyDescent="0.25">
      <c r="A591" s="16" t="s">
        <v>876</v>
      </c>
      <c r="B591" s="16" t="s">
        <v>284</v>
      </c>
      <c r="C591" s="16">
        <v>2.2999999999999998</v>
      </c>
      <c r="D591" s="16" t="s">
        <v>7383</v>
      </c>
      <c r="E591" s="16" t="s">
        <v>1294</v>
      </c>
      <c r="F591" s="16" t="s">
        <v>193</v>
      </c>
      <c r="G591" s="16">
        <v>0.7</v>
      </c>
      <c r="H591" s="16" t="s">
        <v>7384</v>
      </c>
      <c r="I591" s="16" t="s">
        <v>902</v>
      </c>
      <c r="J591" s="16">
        <v>1</v>
      </c>
      <c r="K591" s="16" t="s">
        <v>7385</v>
      </c>
      <c r="L591" s="16" t="s">
        <v>280</v>
      </c>
      <c r="M591" s="16">
        <v>1.8</v>
      </c>
      <c r="N591" s="16" t="s">
        <v>7386</v>
      </c>
      <c r="O591" s="16" t="s">
        <v>4397</v>
      </c>
    </row>
    <row r="592" spans="1:15" ht="15" customHeight="1" x14ac:dyDescent="0.25">
      <c r="A592" s="16" t="s">
        <v>877</v>
      </c>
      <c r="B592" s="16" t="s">
        <v>284</v>
      </c>
      <c r="C592" s="16">
        <v>1.8</v>
      </c>
      <c r="D592" s="16" t="s">
        <v>7387</v>
      </c>
      <c r="E592" s="16" t="s">
        <v>1294</v>
      </c>
      <c r="F592" s="16" t="s">
        <v>902</v>
      </c>
      <c r="G592" s="16">
        <v>1</v>
      </c>
      <c r="H592" s="16" t="s">
        <v>7388</v>
      </c>
      <c r="I592" s="16" t="s">
        <v>280</v>
      </c>
      <c r="J592" s="16">
        <v>1.6</v>
      </c>
      <c r="K592" s="16" t="s">
        <v>7389</v>
      </c>
      <c r="L592" s="16" t="s">
        <v>193</v>
      </c>
      <c r="M592" s="16">
        <v>1.8</v>
      </c>
      <c r="N592" s="16" t="s">
        <v>7390</v>
      </c>
      <c r="O592" s="16" t="s">
        <v>4397</v>
      </c>
    </row>
    <row r="593" spans="1:15" ht="15" customHeight="1" x14ac:dyDescent="0.25">
      <c r="A593" s="16" t="s">
        <v>878</v>
      </c>
      <c r="B593" s="16" t="s">
        <v>284</v>
      </c>
      <c r="C593" s="16">
        <v>1.6</v>
      </c>
      <c r="D593" s="16" t="s">
        <v>7391</v>
      </c>
      <c r="E593" s="16" t="s">
        <v>1294</v>
      </c>
      <c r="F593" s="16" t="s">
        <v>255</v>
      </c>
      <c r="G593" s="16">
        <v>0.8</v>
      </c>
      <c r="H593" s="16" t="s">
        <v>7392</v>
      </c>
      <c r="I593" s="16" t="s">
        <v>160</v>
      </c>
      <c r="J593" s="16">
        <v>1.5</v>
      </c>
      <c r="K593" s="16" t="s">
        <v>7393</v>
      </c>
      <c r="L593" s="16" t="s">
        <v>274</v>
      </c>
      <c r="M593" s="16">
        <v>1.5</v>
      </c>
      <c r="N593" s="16" t="s">
        <v>7394</v>
      </c>
      <c r="O593" s="16" t="s">
        <v>4397</v>
      </c>
    </row>
    <row r="594" spans="1:15" ht="15" customHeight="1" x14ac:dyDescent="0.25">
      <c r="A594" s="16" t="s">
        <v>879</v>
      </c>
      <c r="B594" s="16" t="s">
        <v>237</v>
      </c>
      <c r="C594" s="16">
        <v>1.8</v>
      </c>
      <c r="D594" s="16" t="s">
        <v>7395</v>
      </c>
      <c r="E594" s="16" t="s">
        <v>1318</v>
      </c>
      <c r="F594" s="16" t="s">
        <v>237</v>
      </c>
      <c r="G594" s="16">
        <v>1.8</v>
      </c>
      <c r="H594" s="16" t="s">
        <v>7395</v>
      </c>
      <c r="I594" s="16" t="s">
        <v>221</v>
      </c>
      <c r="J594" s="16">
        <v>25.5</v>
      </c>
      <c r="K594" s="16" t="s">
        <v>7396</v>
      </c>
      <c r="L594" s="16" t="s">
        <v>228</v>
      </c>
      <c r="M594" s="16">
        <v>26.9</v>
      </c>
      <c r="N594" s="16" t="s">
        <v>7397</v>
      </c>
      <c r="O594" s="16" t="s">
        <v>4397</v>
      </c>
    </row>
    <row r="595" spans="1:15" ht="15" customHeight="1" x14ac:dyDescent="0.25">
      <c r="A595" s="16" t="s">
        <v>880</v>
      </c>
      <c r="B595" s="16" t="s">
        <v>237</v>
      </c>
      <c r="C595" s="16">
        <v>2.9</v>
      </c>
      <c r="D595" s="16" t="s">
        <v>7398</v>
      </c>
      <c r="E595" s="16" t="s">
        <v>1318</v>
      </c>
      <c r="F595" s="16" t="s">
        <v>237</v>
      </c>
      <c r="G595" s="16">
        <v>2.9</v>
      </c>
      <c r="H595" s="16" t="s">
        <v>7398</v>
      </c>
      <c r="I595" s="16" t="s">
        <v>221</v>
      </c>
      <c r="J595" s="16">
        <v>27.5</v>
      </c>
      <c r="K595" s="16" t="s">
        <v>7399</v>
      </c>
      <c r="L595" s="16" t="s">
        <v>271</v>
      </c>
      <c r="M595" s="16">
        <v>28</v>
      </c>
      <c r="N595" s="16" t="s">
        <v>7400</v>
      </c>
      <c r="O595" s="16" t="s">
        <v>4397</v>
      </c>
    </row>
    <row r="596" spans="1:15" ht="15" customHeight="1" x14ac:dyDescent="0.25">
      <c r="A596" s="16" t="s">
        <v>881</v>
      </c>
      <c r="B596" s="16" t="s">
        <v>237</v>
      </c>
      <c r="C596" s="16">
        <v>4.2</v>
      </c>
      <c r="D596" s="16" t="s">
        <v>7401</v>
      </c>
      <c r="E596" s="16" t="s">
        <v>1318</v>
      </c>
      <c r="F596" s="16" t="s">
        <v>237</v>
      </c>
      <c r="G596" s="16">
        <v>4.2</v>
      </c>
      <c r="H596" s="16" t="s">
        <v>7401</v>
      </c>
      <c r="I596" s="16" t="s">
        <v>228</v>
      </c>
      <c r="J596" s="16">
        <v>22.4</v>
      </c>
      <c r="K596" s="16" t="s">
        <v>7402</v>
      </c>
      <c r="L596" s="16" t="s">
        <v>221</v>
      </c>
      <c r="M596" s="16">
        <v>23.1</v>
      </c>
      <c r="N596" s="16" t="s">
        <v>7403</v>
      </c>
      <c r="O596" s="16" t="s">
        <v>4397</v>
      </c>
    </row>
    <row r="597" spans="1:15" ht="15" customHeight="1" x14ac:dyDescent="0.25">
      <c r="A597" s="16" t="s">
        <v>882</v>
      </c>
      <c r="B597" s="16" t="s">
        <v>237</v>
      </c>
      <c r="C597" s="16">
        <v>3.2</v>
      </c>
      <c r="D597" s="16" t="s">
        <v>7404</v>
      </c>
      <c r="E597" s="16" t="s">
        <v>1318</v>
      </c>
      <c r="F597" s="16" t="s">
        <v>237</v>
      </c>
      <c r="G597" s="16">
        <v>3.2</v>
      </c>
      <c r="H597" s="16" t="s">
        <v>7404</v>
      </c>
      <c r="I597" s="16" t="s">
        <v>221</v>
      </c>
      <c r="J597" s="16">
        <v>28.7</v>
      </c>
      <c r="K597" s="16" t="s">
        <v>7405</v>
      </c>
      <c r="L597" s="16" t="s">
        <v>271</v>
      </c>
      <c r="M597" s="16">
        <v>29.1</v>
      </c>
      <c r="N597" s="16" t="s">
        <v>7406</v>
      </c>
      <c r="O597" s="16" t="s">
        <v>4397</v>
      </c>
    </row>
    <row r="598" spans="1:15" ht="15" customHeight="1" x14ac:dyDescent="0.25">
      <c r="A598" s="16" t="s">
        <v>883</v>
      </c>
      <c r="B598" s="16" t="s">
        <v>237</v>
      </c>
      <c r="C598" s="16">
        <v>2.8</v>
      </c>
      <c r="D598" s="16" t="s">
        <v>7407</v>
      </c>
      <c r="E598" s="16" t="s">
        <v>1318</v>
      </c>
      <c r="F598" s="16" t="s">
        <v>237</v>
      </c>
      <c r="G598" s="16">
        <v>2.8</v>
      </c>
      <c r="H598" s="16" t="s">
        <v>7407</v>
      </c>
      <c r="I598" s="16" t="s">
        <v>221</v>
      </c>
      <c r="J598" s="16">
        <v>24.7</v>
      </c>
      <c r="K598" s="16" t="s">
        <v>7408</v>
      </c>
      <c r="L598" s="16" t="s">
        <v>228</v>
      </c>
      <c r="M598" s="16">
        <v>26.7</v>
      </c>
      <c r="N598" s="16" t="s">
        <v>7409</v>
      </c>
      <c r="O598" s="16" t="s">
        <v>4397</v>
      </c>
    </row>
    <row r="599" spans="1:15" ht="15" customHeight="1" x14ac:dyDescent="0.25">
      <c r="A599" s="16" t="s">
        <v>884</v>
      </c>
      <c r="B599" s="16" t="s">
        <v>237</v>
      </c>
      <c r="C599" s="16">
        <v>3.2</v>
      </c>
      <c r="D599" s="16" t="s">
        <v>7410</v>
      </c>
      <c r="E599" s="16" t="s">
        <v>1318</v>
      </c>
      <c r="F599" s="16" t="s">
        <v>237</v>
      </c>
      <c r="G599" s="16">
        <v>3.2</v>
      </c>
      <c r="H599" s="16" t="s">
        <v>7410</v>
      </c>
      <c r="I599" s="16" t="s">
        <v>228</v>
      </c>
      <c r="J599" s="16">
        <v>23.4</v>
      </c>
      <c r="K599" s="16" t="s">
        <v>7411</v>
      </c>
      <c r="L599" s="16" t="s">
        <v>221</v>
      </c>
      <c r="M599" s="16">
        <v>23.9</v>
      </c>
      <c r="N599" s="16" t="s">
        <v>7412</v>
      </c>
      <c r="O599" s="16" t="s">
        <v>4397</v>
      </c>
    </row>
    <row r="600" spans="1:15" ht="15" customHeight="1" x14ac:dyDescent="0.25">
      <c r="A600" s="16" t="s">
        <v>885</v>
      </c>
      <c r="B600" s="16" t="s">
        <v>237</v>
      </c>
      <c r="C600" s="16">
        <v>2</v>
      </c>
      <c r="D600" s="16" t="s">
        <v>7413</v>
      </c>
      <c r="E600" s="16" t="s">
        <v>1318</v>
      </c>
      <c r="F600" s="16" t="s">
        <v>237</v>
      </c>
      <c r="G600" s="16">
        <v>2</v>
      </c>
      <c r="H600" s="16" t="s">
        <v>7413</v>
      </c>
      <c r="I600" s="16" t="s">
        <v>228</v>
      </c>
      <c r="J600" s="16">
        <v>28.3</v>
      </c>
      <c r="K600" s="16" t="s">
        <v>7414</v>
      </c>
      <c r="L600" s="16" t="s">
        <v>221</v>
      </c>
      <c r="M600" s="16">
        <v>28.4</v>
      </c>
      <c r="N600" s="16" t="s">
        <v>7415</v>
      </c>
      <c r="O600" s="16" t="s">
        <v>4397</v>
      </c>
    </row>
    <row r="601" spans="1:15" ht="15" customHeight="1" x14ac:dyDescent="0.25">
      <c r="A601" s="16" t="s">
        <v>886</v>
      </c>
      <c r="B601" s="16" t="s">
        <v>237</v>
      </c>
      <c r="C601" s="16">
        <v>2.5</v>
      </c>
      <c r="D601" s="16" t="s">
        <v>7416</v>
      </c>
      <c r="E601" s="16" t="s">
        <v>1318</v>
      </c>
      <c r="F601" s="16" t="s">
        <v>237</v>
      </c>
      <c r="G601" s="16">
        <v>2.5</v>
      </c>
      <c r="H601" s="16" t="s">
        <v>7416</v>
      </c>
      <c r="I601" s="16" t="s">
        <v>228</v>
      </c>
      <c r="J601" s="16">
        <v>24.1</v>
      </c>
      <c r="K601" s="16" t="s">
        <v>7417</v>
      </c>
      <c r="L601" s="16" t="s">
        <v>221</v>
      </c>
      <c r="M601" s="16">
        <v>24.8</v>
      </c>
      <c r="N601" s="16" t="s">
        <v>7418</v>
      </c>
      <c r="O601" s="16" t="s">
        <v>4397</v>
      </c>
    </row>
    <row r="602" spans="1:15" ht="15" customHeight="1" x14ac:dyDescent="0.25">
      <c r="A602" s="16" t="s">
        <v>887</v>
      </c>
      <c r="B602" s="16" t="s">
        <v>237</v>
      </c>
      <c r="C602" s="16">
        <v>2.7</v>
      </c>
      <c r="D602" s="16" t="s">
        <v>7419</v>
      </c>
      <c r="E602" s="16" t="s">
        <v>1318</v>
      </c>
      <c r="F602" s="16" t="s">
        <v>237</v>
      </c>
      <c r="G602" s="16">
        <v>2.7</v>
      </c>
      <c r="H602" s="16" t="s">
        <v>7419</v>
      </c>
      <c r="I602" s="16" t="s">
        <v>221</v>
      </c>
      <c r="J602" s="16">
        <v>23.7</v>
      </c>
      <c r="K602" s="16" t="s">
        <v>7420</v>
      </c>
      <c r="L602" s="16" t="s">
        <v>228</v>
      </c>
      <c r="M602" s="16">
        <v>24.6</v>
      </c>
      <c r="N602" s="16" t="s">
        <v>7421</v>
      </c>
      <c r="O602" s="16" t="s">
        <v>4397</v>
      </c>
    </row>
    <row r="603" spans="1:15" ht="15" customHeight="1" x14ac:dyDescent="0.25">
      <c r="A603" s="16" t="s">
        <v>888</v>
      </c>
      <c r="B603" s="16" t="s">
        <v>237</v>
      </c>
      <c r="C603" s="16">
        <v>2.8</v>
      </c>
      <c r="D603" s="16" t="s">
        <v>7422</v>
      </c>
      <c r="E603" s="16" t="s">
        <v>1318</v>
      </c>
      <c r="F603" s="16" t="s">
        <v>237</v>
      </c>
      <c r="G603" s="16">
        <v>2.8</v>
      </c>
      <c r="H603" s="16" t="s">
        <v>7422</v>
      </c>
      <c r="I603" s="16" t="s">
        <v>228</v>
      </c>
      <c r="J603" s="16">
        <v>27.3</v>
      </c>
      <c r="K603" s="16" t="s">
        <v>7423</v>
      </c>
      <c r="L603" s="16" t="s">
        <v>221</v>
      </c>
      <c r="M603" s="16">
        <v>28.6</v>
      </c>
      <c r="N603" s="16" t="s">
        <v>7424</v>
      </c>
      <c r="O603" s="16" t="s">
        <v>4397</v>
      </c>
    </row>
    <row r="604" spans="1:15" ht="15" customHeight="1" x14ac:dyDescent="0.25">
      <c r="A604" s="16" t="s">
        <v>889</v>
      </c>
      <c r="B604" s="16" t="s">
        <v>237</v>
      </c>
      <c r="C604" s="16">
        <v>2.4</v>
      </c>
      <c r="D604" s="16" t="s">
        <v>7425</v>
      </c>
      <c r="E604" s="16" t="s">
        <v>1318</v>
      </c>
      <c r="F604" s="16" t="s">
        <v>237</v>
      </c>
      <c r="G604" s="16">
        <v>2.4</v>
      </c>
      <c r="H604" s="16" t="s">
        <v>7425</v>
      </c>
      <c r="I604" s="16" t="s">
        <v>228</v>
      </c>
      <c r="J604" s="16">
        <v>25.5</v>
      </c>
      <c r="K604" s="16" t="s">
        <v>7426</v>
      </c>
      <c r="L604" s="16" t="s">
        <v>221</v>
      </c>
      <c r="M604" s="16">
        <v>26.9</v>
      </c>
      <c r="N604" s="16" t="s">
        <v>7427</v>
      </c>
      <c r="O604" s="16" t="s">
        <v>4397</v>
      </c>
    </row>
    <row r="605" spans="1:15" ht="15" customHeight="1" x14ac:dyDescent="0.25">
      <c r="A605" s="16" t="s">
        <v>890</v>
      </c>
      <c r="B605" s="16" t="s">
        <v>237</v>
      </c>
      <c r="C605" s="16">
        <v>2.5</v>
      </c>
      <c r="D605" s="16" t="s">
        <v>7428</v>
      </c>
      <c r="E605" s="16" t="s">
        <v>1318</v>
      </c>
      <c r="F605" s="16" t="s">
        <v>237</v>
      </c>
      <c r="G605" s="16">
        <v>2.5</v>
      </c>
      <c r="H605" s="16" t="s">
        <v>7428</v>
      </c>
      <c r="I605" s="16" t="s">
        <v>221</v>
      </c>
      <c r="J605" s="16">
        <v>23.9</v>
      </c>
      <c r="K605" s="16" t="s">
        <v>7429</v>
      </c>
      <c r="L605" s="16" t="s">
        <v>228</v>
      </c>
      <c r="M605" s="16">
        <v>24.4</v>
      </c>
      <c r="N605" s="16" t="s">
        <v>7430</v>
      </c>
      <c r="O605" s="16" t="s">
        <v>4397</v>
      </c>
    </row>
    <row r="606" spans="1:15" ht="15" customHeight="1" x14ac:dyDescent="0.25">
      <c r="A606" s="16" t="s">
        <v>891</v>
      </c>
      <c r="B606" s="16" t="s">
        <v>237</v>
      </c>
      <c r="C606" s="16">
        <v>3.2</v>
      </c>
      <c r="D606" s="16" t="s">
        <v>7431</v>
      </c>
      <c r="E606" s="16" t="s">
        <v>1318</v>
      </c>
      <c r="F606" s="16" t="s">
        <v>237</v>
      </c>
      <c r="G606" s="16">
        <v>3.2</v>
      </c>
      <c r="H606" s="16" t="s">
        <v>7431</v>
      </c>
      <c r="I606" s="16" t="s">
        <v>221</v>
      </c>
      <c r="J606" s="16">
        <v>29.1</v>
      </c>
      <c r="K606" s="16" t="s">
        <v>7432</v>
      </c>
      <c r="L606" s="16" t="s">
        <v>228</v>
      </c>
      <c r="M606" s="16">
        <v>29.7</v>
      </c>
      <c r="N606" s="16" t="s">
        <v>7433</v>
      </c>
      <c r="O606" s="16" t="s">
        <v>4397</v>
      </c>
    </row>
    <row r="607" spans="1:15" ht="15" customHeight="1" x14ac:dyDescent="0.25">
      <c r="A607" s="16" t="s">
        <v>892</v>
      </c>
      <c r="B607" s="16" t="s">
        <v>237</v>
      </c>
      <c r="C607" s="16">
        <v>2.6</v>
      </c>
      <c r="D607" s="16" t="s">
        <v>7434</v>
      </c>
      <c r="E607" s="16" t="s">
        <v>1318</v>
      </c>
      <c r="F607" s="16" t="s">
        <v>237</v>
      </c>
      <c r="G607" s="16">
        <v>2.6</v>
      </c>
      <c r="H607" s="16" t="s">
        <v>7434</v>
      </c>
      <c r="I607" s="16" t="s">
        <v>221</v>
      </c>
      <c r="J607" s="16">
        <v>27</v>
      </c>
      <c r="K607" s="16" t="s">
        <v>7435</v>
      </c>
      <c r="L607" s="16" t="s">
        <v>271</v>
      </c>
      <c r="M607" s="16">
        <v>27.8</v>
      </c>
      <c r="N607" s="16" t="s">
        <v>7436</v>
      </c>
      <c r="O607" s="16" t="s">
        <v>4397</v>
      </c>
    </row>
    <row r="608" spans="1:15" ht="15" customHeight="1" x14ac:dyDescent="0.25">
      <c r="A608" s="16" t="s">
        <v>893</v>
      </c>
      <c r="B608" s="16" t="s">
        <v>237</v>
      </c>
      <c r="C608" s="16">
        <v>1.6</v>
      </c>
      <c r="D608" s="16" t="s">
        <v>7437</v>
      </c>
      <c r="E608" s="16" t="s">
        <v>1318</v>
      </c>
      <c r="F608" s="16" t="s">
        <v>237</v>
      </c>
      <c r="G608" s="16">
        <v>1.6</v>
      </c>
      <c r="H608" s="16" t="s">
        <v>7437</v>
      </c>
      <c r="I608" s="16" t="s">
        <v>221</v>
      </c>
      <c r="J608" s="16">
        <v>26.3</v>
      </c>
      <c r="K608" s="16" t="s">
        <v>7438</v>
      </c>
      <c r="L608" s="16" t="s">
        <v>228</v>
      </c>
      <c r="M608" s="16">
        <v>27.6</v>
      </c>
      <c r="N608" s="16" t="s">
        <v>7439</v>
      </c>
      <c r="O608" s="16" t="s">
        <v>4397</v>
      </c>
    </row>
    <row r="609" spans="1:15" ht="15" customHeight="1" x14ac:dyDescent="0.25">
      <c r="A609" s="16" t="s">
        <v>894</v>
      </c>
      <c r="B609" s="16" t="s">
        <v>237</v>
      </c>
      <c r="C609" s="16">
        <v>2.1</v>
      </c>
      <c r="D609" s="16" t="s">
        <v>7440</v>
      </c>
      <c r="E609" s="16" t="s">
        <v>1318</v>
      </c>
      <c r="F609" s="16" t="s">
        <v>237</v>
      </c>
      <c r="G609" s="16">
        <v>2.1</v>
      </c>
      <c r="H609" s="16" t="s">
        <v>7440</v>
      </c>
      <c r="I609" s="16" t="s">
        <v>228</v>
      </c>
      <c r="J609" s="16">
        <v>26.3</v>
      </c>
      <c r="K609" s="16" t="s">
        <v>7441</v>
      </c>
      <c r="L609" s="16" t="s">
        <v>221</v>
      </c>
      <c r="M609" s="16">
        <v>27.5</v>
      </c>
      <c r="N609" s="16" t="s">
        <v>7442</v>
      </c>
      <c r="O609" s="16" t="s">
        <v>4397</v>
      </c>
    </row>
    <row r="610" spans="1:15" ht="15" customHeight="1" x14ac:dyDescent="0.25">
      <c r="A610" s="16" t="s">
        <v>895</v>
      </c>
      <c r="B610" s="16" t="s">
        <v>237</v>
      </c>
      <c r="C610" s="16">
        <v>1.5</v>
      </c>
      <c r="D610" s="16" t="s">
        <v>7443</v>
      </c>
      <c r="E610" s="16" t="s">
        <v>1318</v>
      </c>
      <c r="F610" s="16" t="s">
        <v>237</v>
      </c>
      <c r="G610" s="16">
        <v>1.5</v>
      </c>
      <c r="H610" s="16" t="s">
        <v>7443</v>
      </c>
      <c r="I610" s="16" t="s">
        <v>228</v>
      </c>
      <c r="J610" s="16">
        <v>26.6</v>
      </c>
      <c r="K610" s="16" t="s">
        <v>7444</v>
      </c>
      <c r="L610" s="16" t="s">
        <v>221</v>
      </c>
      <c r="M610" s="16">
        <v>27.4</v>
      </c>
      <c r="N610" s="16" t="s">
        <v>7445</v>
      </c>
      <c r="O610" s="16" t="s">
        <v>4397</v>
      </c>
    </row>
    <row r="611" spans="1:15" ht="15" customHeight="1" x14ac:dyDescent="0.25">
      <c r="A611" s="16" t="s">
        <v>896</v>
      </c>
      <c r="B611" s="16" t="s">
        <v>237</v>
      </c>
      <c r="C611" s="16">
        <v>2.1</v>
      </c>
      <c r="D611" s="16" t="s">
        <v>7446</v>
      </c>
      <c r="E611" s="16" t="s">
        <v>1318</v>
      </c>
      <c r="F611" s="16" t="s">
        <v>237</v>
      </c>
      <c r="G611" s="16">
        <v>2.1</v>
      </c>
      <c r="H611" s="16" t="s">
        <v>7446</v>
      </c>
      <c r="I611" s="16" t="s">
        <v>221</v>
      </c>
      <c r="J611" s="16">
        <v>24.4</v>
      </c>
      <c r="K611" s="16" t="s">
        <v>7447</v>
      </c>
      <c r="L611" s="16" t="s">
        <v>228</v>
      </c>
      <c r="M611" s="16">
        <v>25.5</v>
      </c>
      <c r="N611" s="16" t="s">
        <v>7448</v>
      </c>
      <c r="O611" s="16" t="s">
        <v>4397</v>
      </c>
    </row>
    <row r="612" spans="1:15" ht="15" customHeight="1" x14ac:dyDescent="0.25">
      <c r="A612" s="16" t="s">
        <v>897</v>
      </c>
      <c r="B612" s="16" t="s">
        <v>237</v>
      </c>
      <c r="C612" s="16">
        <v>3.1</v>
      </c>
      <c r="D612" s="16" t="s">
        <v>7449</v>
      </c>
      <c r="E612" s="16" t="s">
        <v>1318</v>
      </c>
      <c r="F612" s="16" t="s">
        <v>237</v>
      </c>
      <c r="G612" s="16">
        <v>3.1</v>
      </c>
      <c r="H612" s="16" t="s">
        <v>7449</v>
      </c>
      <c r="I612" s="16" t="s">
        <v>228</v>
      </c>
      <c r="J612" s="16">
        <v>26</v>
      </c>
      <c r="K612" s="16" t="s">
        <v>7450</v>
      </c>
      <c r="L612" s="16" t="s">
        <v>221</v>
      </c>
      <c r="M612" s="16">
        <v>27.9</v>
      </c>
      <c r="N612" s="16" t="s">
        <v>7451</v>
      </c>
      <c r="O612" s="16" t="s">
        <v>4397</v>
      </c>
    </row>
    <row r="613" spans="1:15" ht="15" customHeight="1" x14ac:dyDescent="0.25">
      <c r="A613" s="16" t="s">
        <v>567</v>
      </c>
      <c r="B613" s="16" t="s">
        <v>214</v>
      </c>
      <c r="C613" s="16">
        <v>1.3</v>
      </c>
      <c r="D613" s="16" t="s">
        <v>7452</v>
      </c>
      <c r="E613" s="16" t="s">
        <v>1294</v>
      </c>
      <c r="F613" s="16" t="s">
        <v>166</v>
      </c>
      <c r="G613" s="16">
        <v>0.7</v>
      </c>
      <c r="H613" s="16" t="s">
        <v>7453</v>
      </c>
      <c r="I613" s="16" t="s">
        <v>211</v>
      </c>
      <c r="J613" s="16">
        <v>1.1000000000000001</v>
      </c>
      <c r="K613" s="16" t="s">
        <v>7454</v>
      </c>
      <c r="L613" s="16" t="s">
        <v>214</v>
      </c>
      <c r="M613" s="16">
        <v>1.3</v>
      </c>
      <c r="N613" s="16" t="s">
        <v>7452</v>
      </c>
      <c r="O613" s="16" t="s">
        <v>4397</v>
      </c>
    </row>
    <row r="614" spans="1:15" ht="15" customHeight="1" x14ac:dyDescent="0.25">
      <c r="A614" s="16" t="s">
        <v>635</v>
      </c>
      <c r="B614" s="16" t="s">
        <v>231</v>
      </c>
      <c r="C614" s="16">
        <v>3.6</v>
      </c>
      <c r="D614" s="16" t="s">
        <v>7455</v>
      </c>
      <c r="E614" s="16" t="s">
        <v>1294</v>
      </c>
      <c r="F614" s="16" t="s">
        <v>258</v>
      </c>
      <c r="G614" s="16">
        <v>0.4</v>
      </c>
      <c r="H614" s="16" t="s">
        <v>7456</v>
      </c>
      <c r="I614" s="16" t="s">
        <v>263</v>
      </c>
      <c r="J614" s="16">
        <v>1.4</v>
      </c>
      <c r="K614" s="16" t="s">
        <v>7457</v>
      </c>
      <c r="L614" s="16" t="s">
        <v>231</v>
      </c>
      <c r="M614" s="16">
        <v>3.6</v>
      </c>
      <c r="N614" s="16" t="s">
        <v>7455</v>
      </c>
      <c r="O614" s="16" t="s">
        <v>4397</v>
      </c>
    </row>
    <row r="615" spans="1:15" ht="15" customHeight="1" x14ac:dyDescent="0.25">
      <c r="A615" s="16" t="s">
        <v>7458</v>
      </c>
      <c r="B615" s="16" t="s">
        <v>249</v>
      </c>
      <c r="C615" s="16">
        <v>1.5</v>
      </c>
      <c r="D615" s="16" t="s">
        <v>7459</v>
      </c>
      <c r="E615" s="16" t="s">
        <v>1318</v>
      </c>
      <c r="F615" s="16" t="s">
        <v>249</v>
      </c>
      <c r="G615" s="16">
        <v>1.5</v>
      </c>
      <c r="H615" s="16" t="s">
        <v>7459</v>
      </c>
      <c r="I615" s="16" t="s">
        <v>252</v>
      </c>
      <c r="J615" s="16">
        <v>1.6</v>
      </c>
      <c r="K615" s="16" t="s">
        <v>7460</v>
      </c>
      <c r="L615" s="16" t="s">
        <v>243</v>
      </c>
      <c r="M615" s="16">
        <v>1.6</v>
      </c>
      <c r="N615" s="16" t="s">
        <v>7461</v>
      </c>
      <c r="O615" s="16" t="s">
        <v>4397</v>
      </c>
    </row>
    <row r="616" spans="1:15" ht="15" customHeight="1" x14ac:dyDescent="0.25">
      <c r="A616" s="16" t="s">
        <v>344</v>
      </c>
      <c r="B616" s="16" t="s">
        <v>249</v>
      </c>
      <c r="C616" s="16">
        <v>1.6</v>
      </c>
      <c r="D616" s="16" t="s">
        <v>7462</v>
      </c>
      <c r="E616" s="16" t="s">
        <v>1294</v>
      </c>
      <c r="F616" s="16" t="s">
        <v>243</v>
      </c>
      <c r="G616" s="16">
        <v>0.2</v>
      </c>
      <c r="H616" s="16" t="s">
        <v>7463</v>
      </c>
      <c r="I616" s="16" t="s">
        <v>252</v>
      </c>
      <c r="J616" s="16">
        <v>0.8</v>
      </c>
      <c r="K616" s="16" t="s">
        <v>7464</v>
      </c>
      <c r="L616" s="16" t="s">
        <v>240</v>
      </c>
      <c r="M616" s="16">
        <v>1.3</v>
      </c>
      <c r="N616" s="16" t="s">
        <v>7465</v>
      </c>
      <c r="O616" s="16" t="s">
        <v>4397</v>
      </c>
    </row>
    <row r="617" spans="1:15" ht="15" customHeight="1" x14ac:dyDescent="0.25">
      <c r="A617" s="16" t="s">
        <v>633</v>
      </c>
      <c r="B617" s="16" t="s">
        <v>258</v>
      </c>
      <c r="C617" s="16">
        <v>1.4</v>
      </c>
      <c r="D617" s="16" t="s">
        <v>7467</v>
      </c>
      <c r="E617" s="16" t="s">
        <v>1318</v>
      </c>
      <c r="F617" s="16" t="s">
        <v>258</v>
      </c>
      <c r="G617" s="16">
        <v>1.4</v>
      </c>
      <c r="H617" s="16" t="s">
        <v>7467</v>
      </c>
      <c r="I617" s="16" t="s">
        <v>263</v>
      </c>
      <c r="J617" s="16">
        <v>2</v>
      </c>
      <c r="K617" s="16" t="s">
        <v>7468</v>
      </c>
      <c r="L617" s="16" t="s">
        <v>231</v>
      </c>
      <c r="M617" s="16">
        <v>2.8</v>
      </c>
      <c r="N617" s="16" t="s">
        <v>7469</v>
      </c>
      <c r="O617" s="16" t="s">
        <v>4397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L113"/>
  <sheetViews>
    <sheetView zoomScaleNormal="100" workbookViewId="0"/>
  </sheetViews>
  <sheetFormatPr defaultColWidth="8.7109375" defaultRowHeight="15" customHeight="1" x14ac:dyDescent="0.25"/>
  <cols>
    <col min="1" max="1" width="14" customWidth="1"/>
    <col min="2" max="2" width="20" customWidth="1"/>
    <col min="3" max="3" width="14" customWidth="1"/>
    <col min="4" max="4" width="16" customWidth="1"/>
    <col min="5" max="5" width="18" customWidth="1"/>
    <col min="6" max="6" width="14" customWidth="1"/>
    <col min="7" max="7" width="16" customWidth="1"/>
    <col min="8" max="8" width="14" customWidth="1"/>
    <col min="9" max="9" width="22" customWidth="1"/>
    <col min="10" max="10" width="32" customWidth="1"/>
    <col min="11" max="11" width="22" customWidth="1"/>
    <col min="12" max="12" width="32" customWidth="1"/>
  </cols>
  <sheetData>
    <row r="1" spans="1:12" ht="15" customHeight="1" x14ac:dyDescent="0.25">
      <c r="A1" s="39" t="s">
        <v>7471</v>
      </c>
      <c r="B1" s="39" t="s">
        <v>7472</v>
      </c>
      <c r="C1" s="39" t="s">
        <v>3012</v>
      </c>
      <c r="D1" s="39" t="s">
        <v>3013</v>
      </c>
      <c r="E1" s="39" t="s">
        <v>1</v>
      </c>
      <c r="F1" s="39" t="s">
        <v>3014</v>
      </c>
      <c r="G1" s="39" t="s">
        <v>3015</v>
      </c>
      <c r="H1" s="39" t="s">
        <v>7473</v>
      </c>
      <c r="I1" s="39" t="s">
        <v>7474</v>
      </c>
      <c r="J1" s="39" t="s">
        <v>7475</v>
      </c>
      <c r="K1" s="39" t="s">
        <v>7476</v>
      </c>
      <c r="L1" s="39" t="s">
        <v>7477</v>
      </c>
    </row>
    <row r="2" spans="1:12" ht="15" customHeight="1" x14ac:dyDescent="0.25">
      <c r="A2" s="16" t="s">
        <v>7478</v>
      </c>
      <c r="B2" s="16" t="s">
        <v>390</v>
      </c>
      <c r="C2" s="16" t="s">
        <v>270</v>
      </c>
      <c r="D2" s="16" t="s">
        <v>271</v>
      </c>
      <c r="E2" s="16" t="s">
        <v>53</v>
      </c>
      <c r="F2" s="16" t="s">
        <v>150</v>
      </c>
      <c r="G2" s="16" t="s">
        <v>151</v>
      </c>
      <c r="H2" s="16">
        <v>1</v>
      </c>
      <c r="I2" s="16">
        <v>29.4</v>
      </c>
      <c r="J2" s="16" t="s">
        <v>7479</v>
      </c>
      <c r="K2" s="16">
        <v>20</v>
      </c>
      <c r="L2" s="16" t="s">
        <v>7480</v>
      </c>
    </row>
    <row r="3" spans="1:12" ht="15" customHeight="1" x14ac:dyDescent="0.25">
      <c r="A3" s="16" t="s">
        <v>7478</v>
      </c>
      <c r="B3" s="16" t="s">
        <v>390</v>
      </c>
      <c r="C3" s="16" t="s">
        <v>270</v>
      </c>
      <c r="D3" s="16" t="s">
        <v>271</v>
      </c>
      <c r="E3" s="16" t="s">
        <v>53</v>
      </c>
      <c r="F3" s="16" t="s">
        <v>186</v>
      </c>
      <c r="G3" s="16" t="s">
        <v>187</v>
      </c>
      <c r="H3" s="16">
        <v>1</v>
      </c>
      <c r="I3" s="16">
        <v>33</v>
      </c>
      <c r="J3" s="16" t="s">
        <v>7481</v>
      </c>
      <c r="K3" s="16">
        <v>5.6</v>
      </c>
      <c r="L3" s="16" t="s">
        <v>7482</v>
      </c>
    </row>
    <row r="4" spans="1:12" ht="15" customHeight="1" x14ac:dyDescent="0.25">
      <c r="A4" s="16" t="s">
        <v>7478</v>
      </c>
      <c r="B4" s="16" t="s">
        <v>390</v>
      </c>
      <c r="C4" s="16" t="s">
        <v>270</v>
      </c>
      <c r="D4" s="16" t="s">
        <v>271</v>
      </c>
      <c r="E4" s="16" t="s">
        <v>53</v>
      </c>
      <c r="F4" s="16" t="s">
        <v>195</v>
      </c>
      <c r="G4" s="16" t="s">
        <v>196</v>
      </c>
      <c r="H4" s="16">
        <v>1</v>
      </c>
      <c r="I4" s="16">
        <v>42.2</v>
      </c>
      <c r="J4" s="16" t="s">
        <v>7483</v>
      </c>
      <c r="K4" s="16">
        <v>4.4000000000000004</v>
      </c>
      <c r="L4" s="16" t="s">
        <v>7484</v>
      </c>
    </row>
    <row r="5" spans="1:12" ht="15" customHeight="1" x14ac:dyDescent="0.25">
      <c r="A5" s="16" t="s">
        <v>7478</v>
      </c>
      <c r="B5" s="16" t="s">
        <v>390</v>
      </c>
      <c r="C5" s="16" t="s">
        <v>270</v>
      </c>
      <c r="D5" s="16" t="s">
        <v>271</v>
      </c>
      <c r="E5" s="16" t="s">
        <v>53</v>
      </c>
      <c r="F5" s="16" t="s">
        <v>257</v>
      </c>
      <c r="G5" s="16" t="s">
        <v>258</v>
      </c>
      <c r="H5" s="16">
        <v>1</v>
      </c>
      <c r="I5" s="16">
        <v>47.1</v>
      </c>
      <c r="J5" s="16" t="s">
        <v>7485</v>
      </c>
      <c r="K5" s="16">
        <v>10.8</v>
      </c>
      <c r="L5" s="16" t="s">
        <v>7486</v>
      </c>
    </row>
    <row r="6" spans="1:12" ht="15" customHeight="1" x14ac:dyDescent="0.25">
      <c r="A6" s="16" t="s">
        <v>7478</v>
      </c>
      <c r="B6" s="16" t="s">
        <v>390</v>
      </c>
      <c r="C6" s="16" t="s">
        <v>270</v>
      </c>
      <c r="D6" s="16" t="s">
        <v>271</v>
      </c>
      <c r="E6" s="16" t="s">
        <v>53</v>
      </c>
      <c r="F6" s="16" t="s">
        <v>262</v>
      </c>
      <c r="G6" s="16" t="s">
        <v>263</v>
      </c>
      <c r="H6" s="16">
        <v>1</v>
      </c>
      <c r="I6" s="16">
        <v>47.2</v>
      </c>
      <c r="J6" s="16" t="s">
        <v>7487</v>
      </c>
      <c r="K6" s="16">
        <v>10.4</v>
      </c>
      <c r="L6" s="16" t="s">
        <v>7488</v>
      </c>
    </row>
    <row r="7" spans="1:12" ht="15" customHeight="1" x14ac:dyDescent="0.25">
      <c r="A7" s="16" t="s">
        <v>7478</v>
      </c>
      <c r="B7" s="16" t="s">
        <v>390</v>
      </c>
      <c r="C7" s="16" t="s">
        <v>270</v>
      </c>
      <c r="D7" s="16" t="s">
        <v>271</v>
      </c>
      <c r="E7" s="16" t="s">
        <v>53</v>
      </c>
      <c r="F7" s="16" t="s">
        <v>204</v>
      </c>
      <c r="G7" s="16" t="s">
        <v>205</v>
      </c>
      <c r="H7" s="16">
        <v>1</v>
      </c>
      <c r="I7" s="16">
        <v>55.5</v>
      </c>
      <c r="J7" s="16" t="s">
        <v>7489</v>
      </c>
      <c r="K7" s="16">
        <v>18.3</v>
      </c>
      <c r="L7" s="16" t="s">
        <v>7490</v>
      </c>
    </row>
    <row r="8" spans="1:12" ht="15" customHeight="1" x14ac:dyDescent="0.25">
      <c r="A8" s="16" t="s">
        <v>7491</v>
      </c>
      <c r="B8" s="16" t="s">
        <v>7492</v>
      </c>
      <c r="C8" s="16" t="s">
        <v>180</v>
      </c>
      <c r="D8" s="16" t="s">
        <v>181</v>
      </c>
      <c r="E8" s="16" t="s">
        <v>85</v>
      </c>
      <c r="F8" s="16" t="s">
        <v>171</v>
      </c>
      <c r="G8" s="16" t="s">
        <v>172</v>
      </c>
      <c r="H8" s="16">
        <v>1</v>
      </c>
      <c r="I8" s="16">
        <v>0.3</v>
      </c>
      <c r="J8" s="16" t="s">
        <v>7493</v>
      </c>
      <c r="K8" s="16">
        <v>19.2</v>
      </c>
      <c r="L8" s="16" t="s">
        <v>7494</v>
      </c>
    </row>
    <row r="9" spans="1:12" ht="15" customHeight="1" x14ac:dyDescent="0.25">
      <c r="A9" s="16" t="s">
        <v>7495</v>
      </c>
      <c r="B9" s="16" t="s">
        <v>456</v>
      </c>
      <c r="C9" s="16" t="s">
        <v>183</v>
      </c>
      <c r="D9" s="16" t="s">
        <v>184</v>
      </c>
      <c r="E9" s="16" t="s">
        <v>53</v>
      </c>
      <c r="F9" s="16" t="s">
        <v>186</v>
      </c>
      <c r="G9" s="16" t="s">
        <v>187</v>
      </c>
      <c r="H9" s="16">
        <v>1</v>
      </c>
      <c r="I9" s="16">
        <v>1.5</v>
      </c>
      <c r="J9" s="16" t="s">
        <v>7496</v>
      </c>
      <c r="K9" s="16">
        <v>0.4</v>
      </c>
      <c r="L9" s="16" t="s">
        <v>5115</v>
      </c>
    </row>
    <row r="10" spans="1:12" ht="15" customHeight="1" x14ac:dyDescent="0.25">
      <c r="A10" s="16" t="s">
        <v>7495</v>
      </c>
      <c r="B10" s="16" t="s">
        <v>456</v>
      </c>
      <c r="C10" s="16" t="s">
        <v>183</v>
      </c>
      <c r="D10" s="16" t="s">
        <v>184</v>
      </c>
      <c r="E10" s="16" t="s">
        <v>53</v>
      </c>
      <c r="F10" s="16" t="s">
        <v>195</v>
      </c>
      <c r="G10" s="16" t="s">
        <v>196</v>
      </c>
      <c r="H10" s="16">
        <v>1</v>
      </c>
      <c r="I10" s="16">
        <v>8.4</v>
      </c>
      <c r="J10" s="16" t="s">
        <v>7497</v>
      </c>
      <c r="K10" s="16">
        <v>9.5</v>
      </c>
      <c r="L10" s="16" t="s">
        <v>7498</v>
      </c>
    </row>
    <row r="11" spans="1:12" ht="15" customHeight="1" x14ac:dyDescent="0.25">
      <c r="A11" s="16" t="s">
        <v>7495</v>
      </c>
      <c r="B11" s="16" t="s">
        <v>456</v>
      </c>
      <c r="C11" s="16" t="s">
        <v>183</v>
      </c>
      <c r="D11" s="16" t="s">
        <v>184</v>
      </c>
      <c r="E11" s="16" t="s">
        <v>53</v>
      </c>
      <c r="F11" s="16" t="s">
        <v>262</v>
      </c>
      <c r="G11" s="16" t="s">
        <v>263</v>
      </c>
      <c r="H11" s="16">
        <v>1</v>
      </c>
      <c r="I11" s="16">
        <v>13.9</v>
      </c>
      <c r="J11" s="16" t="s">
        <v>7499</v>
      </c>
      <c r="K11" s="16">
        <v>14.3</v>
      </c>
      <c r="L11" s="16" t="s">
        <v>7500</v>
      </c>
    </row>
    <row r="12" spans="1:12" ht="15" customHeight="1" x14ac:dyDescent="0.25">
      <c r="A12" s="16" t="s">
        <v>7495</v>
      </c>
      <c r="B12" s="16" t="s">
        <v>456</v>
      </c>
      <c r="C12" s="16" t="s">
        <v>183</v>
      </c>
      <c r="D12" s="16" t="s">
        <v>184</v>
      </c>
      <c r="E12" s="16" t="s">
        <v>53</v>
      </c>
      <c r="F12" s="16" t="s">
        <v>257</v>
      </c>
      <c r="G12" s="16" t="s">
        <v>258</v>
      </c>
      <c r="H12" s="16">
        <v>1</v>
      </c>
      <c r="I12" s="16">
        <v>14.2</v>
      </c>
      <c r="J12" s="16" t="s">
        <v>7501</v>
      </c>
      <c r="K12" s="16">
        <v>14.5</v>
      </c>
      <c r="L12" s="16" t="s">
        <v>7502</v>
      </c>
    </row>
    <row r="13" spans="1:12" ht="15" customHeight="1" x14ac:dyDescent="0.25">
      <c r="A13" s="16" t="s">
        <v>7495</v>
      </c>
      <c r="B13" s="16" t="s">
        <v>456</v>
      </c>
      <c r="C13" s="16" t="s">
        <v>183</v>
      </c>
      <c r="D13" s="16" t="s">
        <v>184</v>
      </c>
      <c r="E13" s="16" t="s">
        <v>53</v>
      </c>
      <c r="F13" s="16" t="s">
        <v>150</v>
      </c>
      <c r="G13" s="16" t="s">
        <v>151</v>
      </c>
      <c r="H13" s="16">
        <v>1</v>
      </c>
      <c r="I13" s="16">
        <v>17.2</v>
      </c>
      <c r="J13" s="16" t="s">
        <v>7503</v>
      </c>
      <c r="K13" s="16">
        <v>16</v>
      </c>
      <c r="L13" s="16" t="s">
        <v>7504</v>
      </c>
    </row>
    <row r="14" spans="1:12" ht="15" customHeight="1" x14ac:dyDescent="0.25">
      <c r="A14" s="16" t="s">
        <v>7495</v>
      </c>
      <c r="B14" s="16" t="s">
        <v>456</v>
      </c>
      <c r="C14" s="16" t="s">
        <v>183</v>
      </c>
      <c r="D14" s="16" t="s">
        <v>184</v>
      </c>
      <c r="E14" s="16" t="s">
        <v>53</v>
      </c>
      <c r="F14" s="16" t="s">
        <v>204</v>
      </c>
      <c r="G14" s="16" t="s">
        <v>205</v>
      </c>
      <c r="H14" s="16">
        <v>1</v>
      </c>
      <c r="I14" s="16">
        <v>22.3</v>
      </c>
      <c r="J14" s="16" t="s">
        <v>7505</v>
      </c>
      <c r="K14" s="16">
        <v>23.4</v>
      </c>
      <c r="L14" s="16" t="s">
        <v>7506</v>
      </c>
    </row>
    <row r="15" spans="1:12" ht="15" customHeight="1" x14ac:dyDescent="0.25">
      <c r="A15" s="16" t="s">
        <v>7507</v>
      </c>
      <c r="B15" s="16" t="s">
        <v>7508</v>
      </c>
      <c r="C15" s="16" t="s">
        <v>220</v>
      </c>
      <c r="D15" s="16" t="s">
        <v>221</v>
      </c>
      <c r="E15" s="16" t="s">
        <v>53</v>
      </c>
      <c r="F15" s="16" t="s">
        <v>186</v>
      </c>
      <c r="G15" s="16" t="s">
        <v>187</v>
      </c>
      <c r="H15" s="16">
        <v>1</v>
      </c>
      <c r="I15" s="16">
        <v>6.4</v>
      </c>
      <c r="J15" s="16" t="s">
        <v>7509</v>
      </c>
      <c r="K15" s="16">
        <v>81.599999999999994</v>
      </c>
      <c r="L15" s="16" t="s">
        <v>7510</v>
      </c>
    </row>
    <row r="16" spans="1:12" ht="15" customHeight="1" x14ac:dyDescent="0.25">
      <c r="A16" s="16" t="s">
        <v>7507</v>
      </c>
      <c r="B16" s="16" t="s">
        <v>7508</v>
      </c>
      <c r="C16" s="16" t="s">
        <v>220</v>
      </c>
      <c r="D16" s="16" t="s">
        <v>221</v>
      </c>
      <c r="E16" s="16" t="s">
        <v>53</v>
      </c>
      <c r="F16" s="16" t="s">
        <v>150</v>
      </c>
      <c r="G16" s="16" t="s">
        <v>151</v>
      </c>
      <c r="H16" s="16">
        <v>1</v>
      </c>
      <c r="I16" s="16">
        <v>13.8</v>
      </c>
      <c r="J16" s="16" t="s">
        <v>7511</v>
      </c>
      <c r="K16" s="16">
        <v>66.099999999999994</v>
      </c>
      <c r="L16" s="16" t="s">
        <v>7512</v>
      </c>
    </row>
    <row r="17" spans="1:12" ht="15" customHeight="1" x14ac:dyDescent="0.25">
      <c r="A17" s="16" t="s">
        <v>7507</v>
      </c>
      <c r="B17" s="16" t="s">
        <v>7508</v>
      </c>
      <c r="C17" s="16" t="s">
        <v>220</v>
      </c>
      <c r="D17" s="16" t="s">
        <v>221</v>
      </c>
      <c r="E17" s="16" t="s">
        <v>53</v>
      </c>
      <c r="F17" s="16" t="s">
        <v>195</v>
      </c>
      <c r="G17" s="16" t="s">
        <v>196</v>
      </c>
      <c r="H17" s="16">
        <v>1</v>
      </c>
      <c r="I17" s="16">
        <v>15.9</v>
      </c>
      <c r="J17" s="16" t="s">
        <v>7513</v>
      </c>
      <c r="K17" s="16">
        <v>90.4</v>
      </c>
      <c r="L17" s="16" t="s">
        <v>7514</v>
      </c>
    </row>
    <row r="18" spans="1:12" ht="15" customHeight="1" x14ac:dyDescent="0.25">
      <c r="A18" s="16" t="s">
        <v>7507</v>
      </c>
      <c r="B18" s="16" t="s">
        <v>7508</v>
      </c>
      <c r="C18" s="16" t="s">
        <v>220</v>
      </c>
      <c r="D18" s="16" t="s">
        <v>221</v>
      </c>
      <c r="E18" s="16" t="s">
        <v>53</v>
      </c>
      <c r="F18" s="16" t="s">
        <v>262</v>
      </c>
      <c r="G18" s="16" t="s">
        <v>263</v>
      </c>
      <c r="H18" s="16">
        <v>1</v>
      </c>
      <c r="I18" s="16">
        <v>20.7</v>
      </c>
      <c r="J18" s="16" t="s">
        <v>7515</v>
      </c>
      <c r="K18" s="16">
        <v>87.4</v>
      </c>
      <c r="L18" s="16" t="s">
        <v>7516</v>
      </c>
    </row>
    <row r="19" spans="1:12" ht="15" customHeight="1" x14ac:dyDescent="0.25">
      <c r="A19" s="16" t="s">
        <v>7507</v>
      </c>
      <c r="B19" s="16" t="s">
        <v>7508</v>
      </c>
      <c r="C19" s="16" t="s">
        <v>220</v>
      </c>
      <c r="D19" s="16" t="s">
        <v>221</v>
      </c>
      <c r="E19" s="16" t="s">
        <v>53</v>
      </c>
      <c r="F19" s="16" t="s">
        <v>257</v>
      </c>
      <c r="G19" s="16" t="s">
        <v>258</v>
      </c>
      <c r="H19" s="16">
        <v>1</v>
      </c>
      <c r="I19" s="16">
        <v>20.8</v>
      </c>
      <c r="J19" s="16" t="s">
        <v>7517</v>
      </c>
      <c r="K19" s="16">
        <v>86.6</v>
      </c>
      <c r="L19" s="16" t="s">
        <v>7518</v>
      </c>
    </row>
    <row r="20" spans="1:12" ht="15" customHeight="1" x14ac:dyDescent="0.25">
      <c r="A20" s="16" t="s">
        <v>7507</v>
      </c>
      <c r="B20" s="16" t="s">
        <v>7508</v>
      </c>
      <c r="C20" s="16" t="s">
        <v>220</v>
      </c>
      <c r="D20" s="16" t="s">
        <v>221</v>
      </c>
      <c r="E20" s="16" t="s">
        <v>53</v>
      </c>
      <c r="F20" s="16" t="s">
        <v>204</v>
      </c>
      <c r="G20" s="16" t="s">
        <v>205</v>
      </c>
      <c r="H20" s="16">
        <v>1</v>
      </c>
      <c r="I20" s="16">
        <v>29.7</v>
      </c>
      <c r="J20" s="16" t="s">
        <v>7519</v>
      </c>
      <c r="K20" s="16">
        <v>103</v>
      </c>
      <c r="L20" s="16" t="s">
        <v>7520</v>
      </c>
    </row>
    <row r="21" spans="1:12" ht="15" customHeight="1" x14ac:dyDescent="0.25">
      <c r="A21" s="16" t="s">
        <v>7521</v>
      </c>
      <c r="B21" s="16" t="s">
        <v>520</v>
      </c>
      <c r="C21" s="16" t="s">
        <v>147</v>
      </c>
      <c r="D21" s="16" t="s">
        <v>148</v>
      </c>
      <c r="E21" s="16" t="s">
        <v>53</v>
      </c>
      <c r="F21" s="16" t="s">
        <v>150</v>
      </c>
      <c r="G21" s="16" t="s">
        <v>151</v>
      </c>
      <c r="H21" s="16">
        <v>1</v>
      </c>
      <c r="I21" s="16">
        <v>63.8</v>
      </c>
      <c r="J21" s="16" t="s">
        <v>7522</v>
      </c>
      <c r="K21" s="16">
        <v>36.700000000000003</v>
      </c>
      <c r="L21" s="16" t="s">
        <v>7523</v>
      </c>
    </row>
    <row r="22" spans="1:12" ht="15" customHeight="1" x14ac:dyDescent="0.25">
      <c r="A22" s="16" t="s">
        <v>7521</v>
      </c>
      <c r="B22" s="16" t="s">
        <v>520</v>
      </c>
      <c r="C22" s="16" t="s">
        <v>147</v>
      </c>
      <c r="D22" s="16" t="s">
        <v>148</v>
      </c>
      <c r="E22" s="16" t="s">
        <v>53</v>
      </c>
      <c r="F22" s="16" t="s">
        <v>186</v>
      </c>
      <c r="G22" s="16" t="s">
        <v>187</v>
      </c>
      <c r="H22" s="16">
        <v>1</v>
      </c>
      <c r="I22" s="16">
        <v>79.400000000000006</v>
      </c>
      <c r="J22" s="16" t="s">
        <v>7524</v>
      </c>
      <c r="K22" s="16">
        <v>23.4</v>
      </c>
      <c r="L22" s="16" t="s">
        <v>7525</v>
      </c>
    </row>
    <row r="23" spans="1:12" ht="15" customHeight="1" x14ac:dyDescent="0.25">
      <c r="A23" s="16" t="s">
        <v>7521</v>
      </c>
      <c r="B23" s="16" t="s">
        <v>520</v>
      </c>
      <c r="C23" s="16" t="s">
        <v>147</v>
      </c>
      <c r="D23" s="16" t="s">
        <v>148</v>
      </c>
      <c r="E23" s="16" t="s">
        <v>53</v>
      </c>
      <c r="F23" s="16" t="s">
        <v>257</v>
      </c>
      <c r="G23" s="16" t="s">
        <v>258</v>
      </c>
      <c r="H23" s="16">
        <v>1</v>
      </c>
      <c r="I23" s="16">
        <v>84.2</v>
      </c>
      <c r="J23" s="16" t="s">
        <v>7526</v>
      </c>
      <c r="K23" s="16">
        <v>15.9</v>
      </c>
      <c r="L23" s="16" t="s">
        <v>7527</v>
      </c>
    </row>
    <row r="24" spans="1:12" ht="15" customHeight="1" x14ac:dyDescent="0.25">
      <c r="A24" s="16" t="s">
        <v>7521</v>
      </c>
      <c r="B24" s="16" t="s">
        <v>520</v>
      </c>
      <c r="C24" s="16" t="s">
        <v>147</v>
      </c>
      <c r="D24" s="16" t="s">
        <v>148</v>
      </c>
      <c r="E24" s="16" t="s">
        <v>53</v>
      </c>
      <c r="F24" s="16" t="s">
        <v>262</v>
      </c>
      <c r="G24" s="16" t="s">
        <v>263</v>
      </c>
      <c r="H24" s="16">
        <v>1</v>
      </c>
      <c r="I24" s="16">
        <v>84.9</v>
      </c>
      <c r="J24" s="16" t="s">
        <v>7528</v>
      </c>
      <c r="K24" s="16">
        <v>15</v>
      </c>
      <c r="L24" s="16" t="s">
        <v>7529</v>
      </c>
    </row>
    <row r="25" spans="1:12" ht="15" customHeight="1" x14ac:dyDescent="0.25">
      <c r="A25" s="16" t="s">
        <v>7521</v>
      </c>
      <c r="B25" s="16" t="s">
        <v>520</v>
      </c>
      <c r="C25" s="16" t="s">
        <v>147</v>
      </c>
      <c r="D25" s="16" t="s">
        <v>148</v>
      </c>
      <c r="E25" s="16" t="s">
        <v>53</v>
      </c>
      <c r="F25" s="16" t="s">
        <v>195</v>
      </c>
      <c r="G25" s="16" t="s">
        <v>196</v>
      </c>
      <c r="H25" s="16">
        <v>1</v>
      </c>
      <c r="I25" s="16">
        <v>88.1</v>
      </c>
      <c r="J25" s="16" t="s">
        <v>7530</v>
      </c>
      <c r="K25" s="16">
        <v>13.6</v>
      </c>
      <c r="L25" s="16" t="s">
        <v>7531</v>
      </c>
    </row>
    <row r="26" spans="1:12" ht="15" customHeight="1" x14ac:dyDescent="0.25">
      <c r="A26" s="16" t="s">
        <v>7521</v>
      </c>
      <c r="B26" s="16" t="s">
        <v>520</v>
      </c>
      <c r="C26" s="16" t="s">
        <v>147</v>
      </c>
      <c r="D26" s="16" t="s">
        <v>148</v>
      </c>
      <c r="E26" s="16" t="s">
        <v>53</v>
      </c>
      <c r="F26" s="16" t="s">
        <v>204</v>
      </c>
      <c r="G26" s="16" t="s">
        <v>205</v>
      </c>
      <c r="H26" s="16">
        <v>1</v>
      </c>
      <c r="I26" s="16">
        <v>100.6</v>
      </c>
      <c r="J26" s="16" t="s">
        <v>7532</v>
      </c>
      <c r="K26" s="16">
        <v>1.6</v>
      </c>
      <c r="L26" s="16" t="s">
        <v>5503</v>
      </c>
    </row>
    <row r="27" spans="1:12" ht="15" customHeight="1" x14ac:dyDescent="0.25">
      <c r="A27" s="16" t="s">
        <v>7533</v>
      </c>
      <c r="B27" s="16" t="s">
        <v>638</v>
      </c>
      <c r="C27" s="16" t="s">
        <v>230</v>
      </c>
      <c r="D27" s="16" t="s">
        <v>231</v>
      </c>
      <c r="E27" s="16" t="s">
        <v>53</v>
      </c>
      <c r="F27" s="16" t="s">
        <v>262</v>
      </c>
      <c r="G27" s="16" t="s">
        <v>263</v>
      </c>
      <c r="H27" s="16">
        <v>1</v>
      </c>
      <c r="I27" s="16">
        <v>3</v>
      </c>
      <c r="J27" s="16" t="s">
        <v>7534</v>
      </c>
      <c r="K27" s="16">
        <v>7.3</v>
      </c>
      <c r="L27" s="16" t="s">
        <v>7535</v>
      </c>
    </row>
    <row r="28" spans="1:12" ht="15" customHeight="1" x14ac:dyDescent="0.25">
      <c r="A28" s="16" t="s">
        <v>7533</v>
      </c>
      <c r="B28" s="16" t="s">
        <v>638</v>
      </c>
      <c r="C28" s="16" t="s">
        <v>230</v>
      </c>
      <c r="D28" s="16" t="s">
        <v>231</v>
      </c>
      <c r="E28" s="16" t="s">
        <v>53</v>
      </c>
      <c r="F28" s="16" t="s">
        <v>257</v>
      </c>
      <c r="G28" s="16" t="s">
        <v>258</v>
      </c>
      <c r="H28" s="16">
        <v>1</v>
      </c>
      <c r="I28" s="16">
        <v>3.4</v>
      </c>
      <c r="J28" s="16" t="s">
        <v>7536</v>
      </c>
      <c r="K28" s="16">
        <v>7.3</v>
      </c>
      <c r="L28" s="16" t="s">
        <v>7537</v>
      </c>
    </row>
    <row r="29" spans="1:12" ht="15" customHeight="1" x14ac:dyDescent="0.25">
      <c r="A29" s="16" t="s">
        <v>7533</v>
      </c>
      <c r="B29" s="16" t="s">
        <v>638</v>
      </c>
      <c r="C29" s="16" t="s">
        <v>230</v>
      </c>
      <c r="D29" s="16" t="s">
        <v>231</v>
      </c>
      <c r="E29" s="16" t="s">
        <v>53</v>
      </c>
      <c r="F29" s="16" t="s">
        <v>195</v>
      </c>
      <c r="G29" s="16" t="s">
        <v>196</v>
      </c>
      <c r="H29" s="16">
        <v>1</v>
      </c>
      <c r="I29" s="16">
        <v>11.3</v>
      </c>
      <c r="J29" s="16" t="s">
        <v>7538</v>
      </c>
      <c r="K29" s="16">
        <v>8.3000000000000007</v>
      </c>
      <c r="L29" s="16" t="s">
        <v>7539</v>
      </c>
    </row>
    <row r="30" spans="1:12" ht="15" customHeight="1" x14ac:dyDescent="0.25">
      <c r="A30" s="16" t="s">
        <v>7533</v>
      </c>
      <c r="B30" s="16" t="s">
        <v>638</v>
      </c>
      <c r="C30" s="16" t="s">
        <v>230</v>
      </c>
      <c r="D30" s="16" t="s">
        <v>231</v>
      </c>
      <c r="E30" s="16" t="s">
        <v>53</v>
      </c>
      <c r="F30" s="16" t="s">
        <v>204</v>
      </c>
      <c r="G30" s="16" t="s">
        <v>205</v>
      </c>
      <c r="H30" s="16">
        <v>1</v>
      </c>
      <c r="I30" s="16">
        <v>14.7</v>
      </c>
      <c r="J30" s="16" t="s">
        <v>7540</v>
      </c>
      <c r="K30" s="16">
        <v>20.399999999999999</v>
      </c>
      <c r="L30" s="16" t="s">
        <v>7541</v>
      </c>
    </row>
    <row r="31" spans="1:12" ht="15" customHeight="1" x14ac:dyDescent="0.25">
      <c r="A31" s="16" t="s">
        <v>7533</v>
      </c>
      <c r="B31" s="16" t="s">
        <v>638</v>
      </c>
      <c r="C31" s="16" t="s">
        <v>230</v>
      </c>
      <c r="D31" s="16" t="s">
        <v>231</v>
      </c>
      <c r="E31" s="16" t="s">
        <v>53</v>
      </c>
      <c r="F31" s="16" t="s">
        <v>186</v>
      </c>
      <c r="G31" s="16" t="s">
        <v>187</v>
      </c>
      <c r="H31" s="16">
        <v>1</v>
      </c>
      <c r="I31" s="16">
        <v>17.3</v>
      </c>
      <c r="J31" s="16" t="s">
        <v>7542</v>
      </c>
      <c r="K31" s="16">
        <v>7.6</v>
      </c>
      <c r="L31" s="16" t="s">
        <v>7543</v>
      </c>
    </row>
    <row r="32" spans="1:12" ht="15" customHeight="1" x14ac:dyDescent="0.25">
      <c r="A32" s="16" t="s">
        <v>7533</v>
      </c>
      <c r="B32" s="16" t="s">
        <v>638</v>
      </c>
      <c r="C32" s="16" t="s">
        <v>230</v>
      </c>
      <c r="D32" s="16" t="s">
        <v>231</v>
      </c>
      <c r="E32" s="16" t="s">
        <v>53</v>
      </c>
      <c r="F32" s="16" t="s">
        <v>150</v>
      </c>
      <c r="G32" s="16" t="s">
        <v>151</v>
      </c>
      <c r="H32" s="16">
        <v>1</v>
      </c>
      <c r="I32" s="16">
        <v>26.1</v>
      </c>
      <c r="J32" s="16" t="s">
        <v>7544</v>
      </c>
      <c r="K32" s="16">
        <v>17.100000000000001</v>
      </c>
      <c r="L32" s="16" t="s">
        <v>7545</v>
      </c>
    </row>
    <row r="33" spans="1:12" ht="15" customHeight="1" x14ac:dyDescent="0.25">
      <c r="A33" s="16" t="s">
        <v>7546</v>
      </c>
      <c r="B33" s="16" t="s">
        <v>652</v>
      </c>
      <c r="C33" s="16" t="s">
        <v>192</v>
      </c>
      <c r="D33" s="16" t="s">
        <v>193</v>
      </c>
      <c r="E33" s="16" t="s">
        <v>53</v>
      </c>
      <c r="F33" s="16" t="s">
        <v>186</v>
      </c>
      <c r="G33" s="16" t="s">
        <v>187</v>
      </c>
      <c r="H33" s="16">
        <v>1</v>
      </c>
      <c r="I33" s="16">
        <v>6.4</v>
      </c>
      <c r="J33" s="16" t="s">
        <v>7547</v>
      </c>
      <c r="K33" s="16">
        <v>17.8</v>
      </c>
      <c r="L33" s="16" t="s">
        <v>7548</v>
      </c>
    </row>
    <row r="34" spans="1:12" ht="15" customHeight="1" x14ac:dyDescent="0.25">
      <c r="A34" s="16" t="s">
        <v>7546</v>
      </c>
      <c r="B34" s="16" t="s">
        <v>652</v>
      </c>
      <c r="C34" s="16" t="s">
        <v>192</v>
      </c>
      <c r="D34" s="16" t="s">
        <v>193</v>
      </c>
      <c r="E34" s="16" t="s">
        <v>53</v>
      </c>
      <c r="F34" s="16" t="s">
        <v>195</v>
      </c>
      <c r="G34" s="16" t="s">
        <v>196</v>
      </c>
      <c r="H34" s="16">
        <v>1</v>
      </c>
      <c r="I34" s="16">
        <v>6.7</v>
      </c>
      <c r="J34" s="16" t="s">
        <v>7549</v>
      </c>
      <c r="K34" s="16">
        <v>8.1</v>
      </c>
      <c r="L34" s="16" t="s">
        <v>7550</v>
      </c>
    </row>
    <row r="35" spans="1:12" ht="15" customHeight="1" x14ac:dyDescent="0.25">
      <c r="A35" s="16" t="s">
        <v>7546</v>
      </c>
      <c r="B35" s="16" t="s">
        <v>652</v>
      </c>
      <c r="C35" s="16" t="s">
        <v>192</v>
      </c>
      <c r="D35" s="16" t="s">
        <v>193</v>
      </c>
      <c r="E35" s="16" t="s">
        <v>53</v>
      </c>
      <c r="F35" s="16" t="s">
        <v>262</v>
      </c>
      <c r="G35" s="16" t="s">
        <v>263</v>
      </c>
      <c r="H35" s="16">
        <v>1</v>
      </c>
      <c r="I35" s="16">
        <v>8.1</v>
      </c>
      <c r="J35" s="16" t="s">
        <v>7551</v>
      </c>
      <c r="K35" s="16">
        <v>10.199999999999999</v>
      </c>
      <c r="L35" s="16" t="s">
        <v>7552</v>
      </c>
    </row>
    <row r="36" spans="1:12" ht="15" customHeight="1" x14ac:dyDescent="0.25">
      <c r="A36" s="16" t="s">
        <v>7546</v>
      </c>
      <c r="B36" s="16" t="s">
        <v>652</v>
      </c>
      <c r="C36" s="16" t="s">
        <v>192</v>
      </c>
      <c r="D36" s="16" t="s">
        <v>193</v>
      </c>
      <c r="E36" s="16" t="s">
        <v>53</v>
      </c>
      <c r="F36" s="16" t="s">
        <v>257</v>
      </c>
      <c r="G36" s="16" t="s">
        <v>258</v>
      </c>
      <c r="H36" s="16">
        <v>1</v>
      </c>
      <c r="I36" s="16">
        <v>8.3000000000000007</v>
      </c>
      <c r="J36" s="16" t="s">
        <v>7553</v>
      </c>
      <c r="K36" s="16">
        <v>11.1</v>
      </c>
      <c r="L36" s="16" t="s">
        <v>7554</v>
      </c>
    </row>
    <row r="37" spans="1:12" ht="15" customHeight="1" x14ac:dyDescent="0.25">
      <c r="A37" s="16" t="s">
        <v>7546</v>
      </c>
      <c r="B37" s="16" t="s">
        <v>652</v>
      </c>
      <c r="C37" s="16" t="s">
        <v>192</v>
      </c>
      <c r="D37" s="16" t="s">
        <v>193</v>
      </c>
      <c r="E37" s="16" t="s">
        <v>53</v>
      </c>
      <c r="F37" s="16" t="s">
        <v>150</v>
      </c>
      <c r="G37" s="16" t="s">
        <v>151</v>
      </c>
      <c r="H37" s="16">
        <v>1</v>
      </c>
      <c r="I37" s="16">
        <v>18</v>
      </c>
      <c r="J37" s="16" t="s">
        <v>7555</v>
      </c>
      <c r="K37" s="16">
        <v>30.9</v>
      </c>
      <c r="L37" s="16" t="s">
        <v>7556</v>
      </c>
    </row>
    <row r="38" spans="1:12" ht="15" customHeight="1" x14ac:dyDescent="0.25">
      <c r="A38" s="16" t="s">
        <v>7546</v>
      </c>
      <c r="B38" s="16" t="s">
        <v>652</v>
      </c>
      <c r="C38" s="16" t="s">
        <v>192</v>
      </c>
      <c r="D38" s="16" t="s">
        <v>193</v>
      </c>
      <c r="E38" s="16" t="s">
        <v>53</v>
      </c>
      <c r="F38" s="16" t="s">
        <v>204</v>
      </c>
      <c r="G38" s="16" t="s">
        <v>205</v>
      </c>
      <c r="H38" s="16">
        <v>1</v>
      </c>
      <c r="I38" s="16">
        <v>19.5</v>
      </c>
      <c r="J38" s="16" t="s">
        <v>7557</v>
      </c>
      <c r="K38" s="16">
        <v>6.5</v>
      </c>
      <c r="L38" s="16" t="s">
        <v>7558</v>
      </c>
    </row>
    <row r="39" spans="1:12" ht="15" customHeight="1" x14ac:dyDescent="0.25">
      <c r="A39" s="16" t="s">
        <v>7559</v>
      </c>
      <c r="B39" s="16" t="s">
        <v>651</v>
      </c>
      <c r="C39" s="16" t="s">
        <v>192</v>
      </c>
      <c r="D39" s="16" t="s">
        <v>193</v>
      </c>
      <c r="E39" s="16" t="s">
        <v>53</v>
      </c>
      <c r="F39" s="16" t="s">
        <v>186</v>
      </c>
      <c r="G39" s="16" t="s">
        <v>187</v>
      </c>
      <c r="H39" s="16">
        <v>1</v>
      </c>
      <c r="I39" s="16">
        <v>6.4</v>
      </c>
      <c r="J39" s="16" t="s">
        <v>7547</v>
      </c>
      <c r="K39" s="16">
        <v>8.6</v>
      </c>
      <c r="L39" s="16" t="s">
        <v>7560</v>
      </c>
    </row>
    <row r="40" spans="1:12" ht="15" customHeight="1" x14ac:dyDescent="0.25">
      <c r="A40" s="16" t="s">
        <v>7559</v>
      </c>
      <c r="B40" s="16" t="s">
        <v>651</v>
      </c>
      <c r="C40" s="16" t="s">
        <v>192</v>
      </c>
      <c r="D40" s="16" t="s">
        <v>193</v>
      </c>
      <c r="E40" s="16" t="s">
        <v>53</v>
      </c>
      <c r="F40" s="16" t="s">
        <v>195</v>
      </c>
      <c r="G40" s="16" t="s">
        <v>196</v>
      </c>
      <c r="H40" s="16">
        <v>1</v>
      </c>
      <c r="I40" s="16">
        <v>6.7</v>
      </c>
      <c r="J40" s="16" t="s">
        <v>7549</v>
      </c>
      <c r="K40" s="16">
        <v>1.5</v>
      </c>
      <c r="L40" s="16" t="s">
        <v>5998</v>
      </c>
    </row>
    <row r="41" spans="1:12" ht="15" customHeight="1" x14ac:dyDescent="0.25">
      <c r="A41" s="16" t="s">
        <v>7559</v>
      </c>
      <c r="B41" s="16" t="s">
        <v>651</v>
      </c>
      <c r="C41" s="16" t="s">
        <v>192</v>
      </c>
      <c r="D41" s="16" t="s">
        <v>193</v>
      </c>
      <c r="E41" s="16" t="s">
        <v>53</v>
      </c>
      <c r="F41" s="16" t="s">
        <v>262</v>
      </c>
      <c r="G41" s="16" t="s">
        <v>263</v>
      </c>
      <c r="H41" s="16">
        <v>1</v>
      </c>
      <c r="I41" s="16">
        <v>8.1</v>
      </c>
      <c r="J41" s="16" t="s">
        <v>7551</v>
      </c>
      <c r="K41" s="16">
        <v>10.7</v>
      </c>
      <c r="L41" s="16" t="s">
        <v>7561</v>
      </c>
    </row>
    <row r="42" spans="1:12" ht="15" customHeight="1" x14ac:dyDescent="0.25">
      <c r="A42" s="16" t="s">
        <v>7559</v>
      </c>
      <c r="B42" s="16" t="s">
        <v>651</v>
      </c>
      <c r="C42" s="16" t="s">
        <v>192</v>
      </c>
      <c r="D42" s="16" t="s">
        <v>193</v>
      </c>
      <c r="E42" s="16" t="s">
        <v>53</v>
      </c>
      <c r="F42" s="16" t="s">
        <v>257</v>
      </c>
      <c r="G42" s="16" t="s">
        <v>258</v>
      </c>
      <c r="H42" s="16">
        <v>1</v>
      </c>
      <c r="I42" s="16">
        <v>8.3000000000000007</v>
      </c>
      <c r="J42" s="16" t="s">
        <v>7553</v>
      </c>
      <c r="K42" s="16">
        <v>11.4</v>
      </c>
      <c r="L42" s="16" t="s">
        <v>7562</v>
      </c>
    </row>
    <row r="43" spans="1:12" ht="15" customHeight="1" x14ac:dyDescent="0.25">
      <c r="A43" s="16" t="s">
        <v>7559</v>
      </c>
      <c r="B43" s="16" t="s">
        <v>651</v>
      </c>
      <c r="C43" s="16" t="s">
        <v>192</v>
      </c>
      <c r="D43" s="16" t="s">
        <v>193</v>
      </c>
      <c r="E43" s="16" t="s">
        <v>53</v>
      </c>
      <c r="F43" s="16" t="s">
        <v>150</v>
      </c>
      <c r="G43" s="16" t="s">
        <v>151</v>
      </c>
      <c r="H43" s="16">
        <v>1</v>
      </c>
      <c r="I43" s="16">
        <v>18</v>
      </c>
      <c r="J43" s="16" t="s">
        <v>7555</v>
      </c>
      <c r="K43" s="16">
        <v>23.4</v>
      </c>
      <c r="L43" s="16" t="s">
        <v>7563</v>
      </c>
    </row>
    <row r="44" spans="1:12" ht="15" customHeight="1" x14ac:dyDescent="0.25">
      <c r="A44" s="16" t="s">
        <v>7559</v>
      </c>
      <c r="B44" s="16" t="s">
        <v>651</v>
      </c>
      <c r="C44" s="16" t="s">
        <v>192</v>
      </c>
      <c r="D44" s="16" t="s">
        <v>193</v>
      </c>
      <c r="E44" s="16" t="s">
        <v>53</v>
      </c>
      <c r="F44" s="16" t="s">
        <v>204</v>
      </c>
      <c r="G44" s="16" t="s">
        <v>205</v>
      </c>
      <c r="H44" s="16">
        <v>1</v>
      </c>
      <c r="I44" s="16">
        <v>19.5</v>
      </c>
      <c r="J44" s="16" t="s">
        <v>7557</v>
      </c>
      <c r="K44" s="16">
        <v>15.3</v>
      </c>
      <c r="L44" s="16" t="s">
        <v>7564</v>
      </c>
    </row>
    <row r="45" spans="1:12" ht="15" customHeight="1" x14ac:dyDescent="0.25">
      <c r="A45" s="16" t="s">
        <v>7565</v>
      </c>
      <c r="B45" s="16" t="s">
        <v>706</v>
      </c>
      <c r="C45" s="16" t="s">
        <v>267</v>
      </c>
      <c r="D45" s="16" t="s">
        <v>268</v>
      </c>
      <c r="E45" s="16" t="s">
        <v>53</v>
      </c>
      <c r="F45" s="16" t="s">
        <v>204</v>
      </c>
      <c r="G45" s="16" t="s">
        <v>205</v>
      </c>
      <c r="H45" s="16">
        <v>1</v>
      </c>
      <c r="I45" s="16">
        <v>3.2</v>
      </c>
      <c r="J45" s="16" t="s">
        <v>7566</v>
      </c>
      <c r="K45" s="16">
        <v>15.7</v>
      </c>
      <c r="L45" s="16" t="s">
        <v>7567</v>
      </c>
    </row>
    <row r="46" spans="1:12" ht="15" customHeight="1" x14ac:dyDescent="0.25">
      <c r="A46" s="16" t="s">
        <v>7565</v>
      </c>
      <c r="B46" s="16" t="s">
        <v>706</v>
      </c>
      <c r="C46" s="16" t="s">
        <v>267</v>
      </c>
      <c r="D46" s="16" t="s">
        <v>268</v>
      </c>
      <c r="E46" s="16" t="s">
        <v>53</v>
      </c>
      <c r="F46" s="16" t="s">
        <v>195</v>
      </c>
      <c r="G46" s="16" t="s">
        <v>196</v>
      </c>
      <c r="H46" s="16">
        <v>1</v>
      </c>
      <c r="I46" s="16">
        <v>10.7</v>
      </c>
      <c r="J46" s="16" t="s">
        <v>7568</v>
      </c>
      <c r="K46" s="16">
        <v>2.8</v>
      </c>
      <c r="L46" s="16" t="s">
        <v>7569</v>
      </c>
    </row>
    <row r="47" spans="1:12" ht="15" customHeight="1" x14ac:dyDescent="0.25">
      <c r="A47" s="16" t="s">
        <v>7565</v>
      </c>
      <c r="B47" s="16" t="s">
        <v>706</v>
      </c>
      <c r="C47" s="16" t="s">
        <v>267</v>
      </c>
      <c r="D47" s="16" t="s">
        <v>268</v>
      </c>
      <c r="E47" s="16" t="s">
        <v>53</v>
      </c>
      <c r="F47" s="16" t="s">
        <v>262</v>
      </c>
      <c r="G47" s="16" t="s">
        <v>263</v>
      </c>
      <c r="H47" s="16">
        <v>1</v>
      </c>
      <c r="I47" s="16">
        <v>13.8</v>
      </c>
      <c r="J47" s="16" t="s">
        <v>7570</v>
      </c>
      <c r="K47" s="16">
        <v>7.9</v>
      </c>
      <c r="L47" s="16" t="s">
        <v>7571</v>
      </c>
    </row>
    <row r="48" spans="1:12" ht="15" customHeight="1" x14ac:dyDescent="0.25">
      <c r="A48" s="16" t="s">
        <v>7565</v>
      </c>
      <c r="B48" s="16" t="s">
        <v>706</v>
      </c>
      <c r="C48" s="16" t="s">
        <v>267</v>
      </c>
      <c r="D48" s="16" t="s">
        <v>268</v>
      </c>
      <c r="E48" s="16" t="s">
        <v>53</v>
      </c>
      <c r="F48" s="16" t="s">
        <v>257</v>
      </c>
      <c r="G48" s="16" t="s">
        <v>258</v>
      </c>
      <c r="H48" s="16">
        <v>1</v>
      </c>
      <c r="I48" s="16">
        <v>14.7</v>
      </c>
      <c r="J48" s="16" t="s">
        <v>7572</v>
      </c>
      <c r="K48" s="16">
        <v>8.5</v>
      </c>
      <c r="L48" s="16" t="s">
        <v>7573</v>
      </c>
    </row>
    <row r="49" spans="1:12" ht="15" customHeight="1" x14ac:dyDescent="0.25">
      <c r="A49" s="16" t="s">
        <v>7565</v>
      </c>
      <c r="B49" s="16" t="s">
        <v>706</v>
      </c>
      <c r="C49" s="16" t="s">
        <v>267</v>
      </c>
      <c r="D49" s="16" t="s">
        <v>268</v>
      </c>
      <c r="E49" s="16" t="s">
        <v>53</v>
      </c>
      <c r="F49" s="16" t="s">
        <v>186</v>
      </c>
      <c r="G49" s="16" t="s">
        <v>187</v>
      </c>
      <c r="H49" s="16">
        <v>1</v>
      </c>
      <c r="I49" s="16">
        <v>20.6</v>
      </c>
      <c r="J49" s="16" t="s">
        <v>7574</v>
      </c>
      <c r="K49" s="16">
        <v>8.5</v>
      </c>
      <c r="L49" s="16" t="s">
        <v>7575</v>
      </c>
    </row>
    <row r="50" spans="1:12" ht="15" customHeight="1" x14ac:dyDescent="0.25">
      <c r="A50" s="16" t="s">
        <v>7565</v>
      </c>
      <c r="B50" s="16" t="s">
        <v>706</v>
      </c>
      <c r="C50" s="16" t="s">
        <v>267</v>
      </c>
      <c r="D50" s="16" t="s">
        <v>268</v>
      </c>
      <c r="E50" s="16" t="s">
        <v>53</v>
      </c>
      <c r="F50" s="16" t="s">
        <v>150</v>
      </c>
      <c r="G50" s="16" t="s">
        <v>151</v>
      </c>
      <c r="H50" s="16">
        <v>1</v>
      </c>
      <c r="I50" s="16">
        <v>34.4</v>
      </c>
      <c r="J50" s="16" t="s">
        <v>7576</v>
      </c>
      <c r="K50" s="16">
        <v>21.9</v>
      </c>
      <c r="L50" s="16" t="s">
        <v>7577</v>
      </c>
    </row>
    <row r="51" spans="1:12" ht="15" customHeight="1" x14ac:dyDescent="0.25">
      <c r="A51" s="16" t="s">
        <v>7578</v>
      </c>
      <c r="B51" s="16" t="s">
        <v>583</v>
      </c>
      <c r="C51" s="16" t="s">
        <v>267</v>
      </c>
      <c r="D51" s="16" t="s">
        <v>268</v>
      </c>
      <c r="E51" s="16" t="s">
        <v>53</v>
      </c>
      <c r="F51" s="16" t="s">
        <v>204</v>
      </c>
      <c r="G51" s="16" t="s">
        <v>205</v>
      </c>
      <c r="H51" s="16">
        <v>1</v>
      </c>
      <c r="I51" s="16">
        <v>3.2</v>
      </c>
      <c r="J51" s="16" t="s">
        <v>7566</v>
      </c>
      <c r="K51" s="16">
        <v>15.3</v>
      </c>
      <c r="L51" s="16" t="s">
        <v>7579</v>
      </c>
    </row>
    <row r="52" spans="1:12" ht="15" customHeight="1" x14ac:dyDescent="0.25">
      <c r="A52" s="16" t="s">
        <v>7578</v>
      </c>
      <c r="B52" s="16" t="s">
        <v>583</v>
      </c>
      <c r="C52" s="16" t="s">
        <v>267</v>
      </c>
      <c r="D52" s="16" t="s">
        <v>268</v>
      </c>
      <c r="E52" s="16" t="s">
        <v>53</v>
      </c>
      <c r="F52" s="16" t="s">
        <v>195</v>
      </c>
      <c r="G52" s="16" t="s">
        <v>196</v>
      </c>
      <c r="H52" s="16">
        <v>1</v>
      </c>
      <c r="I52" s="16">
        <v>10.7</v>
      </c>
      <c r="J52" s="16" t="s">
        <v>7568</v>
      </c>
      <c r="K52" s="16">
        <v>2.9</v>
      </c>
      <c r="L52" s="16" t="s">
        <v>7580</v>
      </c>
    </row>
    <row r="53" spans="1:12" ht="15" customHeight="1" x14ac:dyDescent="0.25">
      <c r="A53" s="16" t="s">
        <v>7578</v>
      </c>
      <c r="B53" s="16" t="s">
        <v>583</v>
      </c>
      <c r="C53" s="16" t="s">
        <v>267</v>
      </c>
      <c r="D53" s="16" t="s">
        <v>268</v>
      </c>
      <c r="E53" s="16" t="s">
        <v>53</v>
      </c>
      <c r="F53" s="16" t="s">
        <v>262</v>
      </c>
      <c r="G53" s="16" t="s">
        <v>263</v>
      </c>
      <c r="H53" s="16">
        <v>1</v>
      </c>
      <c r="I53" s="16">
        <v>13.8</v>
      </c>
      <c r="J53" s="16" t="s">
        <v>7570</v>
      </c>
      <c r="K53" s="16">
        <v>7.4</v>
      </c>
      <c r="L53" s="16" t="s">
        <v>7581</v>
      </c>
    </row>
    <row r="54" spans="1:12" ht="15" customHeight="1" x14ac:dyDescent="0.25">
      <c r="A54" s="16" t="s">
        <v>7578</v>
      </c>
      <c r="B54" s="16" t="s">
        <v>583</v>
      </c>
      <c r="C54" s="16" t="s">
        <v>267</v>
      </c>
      <c r="D54" s="16" t="s">
        <v>268</v>
      </c>
      <c r="E54" s="16" t="s">
        <v>53</v>
      </c>
      <c r="F54" s="16" t="s">
        <v>257</v>
      </c>
      <c r="G54" s="16" t="s">
        <v>258</v>
      </c>
      <c r="H54" s="16">
        <v>1</v>
      </c>
      <c r="I54" s="16">
        <v>14.7</v>
      </c>
      <c r="J54" s="16" t="s">
        <v>7572</v>
      </c>
      <c r="K54" s="16">
        <v>8.1</v>
      </c>
      <c r="L54" s="16" t="s">
        <v>7582</v>
      </c>
    </row>
    <row r="55" spans="1:12" ht="15" customHeight="1" x14ac:dyDescent="0.25">
      <c r="A55" s="16" t="s">
        <v>7578</v>
      </c>
      <c r="B55" s="16" t="s">
        <v>583</v>
      </c>
      <c r="C55" s="16" t="s">
        <v>267</v>
      </c>
      <c r="D55" s="16" t="s">
        <v>268</v>
      </c>
      <c r="E55" s="16" t="s">
        <v>53</v>
      </c>
      <c r="F55" s="16" t="s">
        <v>186</v>
      </c>
      <c r="G55" s="16" t="s">
        <v>187</v>
      </c>
      <c r="H55" s="16">
        <v>1</v>
      </c>
      <c r="I55" s="16">
        <v>20.6</v>
      </c>
      <c r="J55" s="16" t="s">
        <v>7574</v>
      </c>
      <c r="K55" s="16">
        <v>9.1</v>
      </c>
      <c r="L55" s="16" t="s">
        <v>7583</v>
      </c>
    </row>
    <row r="56" spans="1:12" ht="15" customHeight="1" x14ac:dyDescent="0.25">
      <c r="A56" s="16" t="s">
        <v>7578</v>
      </c>
      <c r="B56" s="16" t="s">
        <v>583</v>
      </c>
      <c r="C56" s="16" t="s">
        <v>267</v>
      </c>
      <c r="D56" s="16" t="s">
        <v>268</v>
      </c>
      <c r="E56" s="16" t="s">
        <v>53</v>
      </c>
      <c r="F56" s="16" t="s">
        <v>150</v>
      </c>
      <c r="G56" s="16" t="s">
        <v>151</v>
      </c>
      <c r="H56" s="16">
        <v>1</v>
      </c>
      <c r="I56" s="16">
        <v>34.4</v>
      </c>
      <c r="J56" s="16" t="s">
        <v>7576</v>
      </c>
      <c r="K56" s="16">
        <v>22.3</v>
      </c>
      <c r="L56" s="16" t="s">
        <v>7584</v>
      </c>
    </row>
    <row r="57" spans="1:12" ht="15" customHeight="1" x14ac:dyDescent="0.25">
      <c r="A57" s="16" t="s">
        <v>7585</v>
      </c>
      <c r="B57" s="16" t="s">
        <v>730</v>
      </c>
      <c r="C57" s="16" t="s">
        <v>233</v>
      </c>
      <c r="D57" s="16" t="s">
        <v>234</v>
      </c>
      <c r="E57" s="16" t="s">
        <v>27</v>
      </c>
      <c r="F57" s="16" t="s">
        <v>273</v>
      </c>
      <c r="G57" s="16" t="s">
        <v>274</v>
      </c>
      <c r="H57" s="16">
        <v>1</v>
      </c>
      <c r="I57" s="16">
        <v>4</v>
      </c>
      <c r="J57" s="16" t="s">
        <v>7586</v>
      </c>
      <c r="K57" s="16">
        <v>21.5</v>
      </c>
      <c r="L57" s="16" t="s">
        <v>7587</v>
      </c>
    </row>
    <row r="58" spans="1:12" ht="15" customHeight="1" x14ac:dyDescent="0.25">
      <c r="A58" s="16" t="s">
        <v>7585</v>
      </c>
      <c r="B58" s="16" t="s">
        <v>730</v>
      </c>
      <c r="C58" s="16" t="s">
        <v>233</v>
      </c>
      <c r="D58" s="16" t="s">
        <v>234</v>
      </c>
      <c r="E58" s="16" t="s">
        <v>27</v>
      </c>
      <c r="F58" s="16" t="s">
        <v>180</v>
      </c>
      <c r="G58" s="16" t="s">
        <v>181</v>
      </c>
      <c r="H58" s="16">
        <v>1</v>
      </c>
      <c r="I58" s="16">
        <v>9.3000000000000007</v>
      </c>
      <c r="J58" s="16" t="s">
        <v>7588</v>
      </c>
      <c r="K58" s="16">
        <v>14.3</v>
      </c>
      <c r="L58" s="16" t="s">
        <v>7589</v>
      </c>
    </row>
    <row r="59" spans="1:12" ht="15" customHeight="1" x14ac:dyDescent="0.25">
      <c r="A59" s="16" t="s">
        <v>7585</v>
      </c>
      <c r="B59" s="16" t="s">
        <v>730</v>
      </c>
      <c r="C59" s="16" t="s">
        <v>233</v>
      </c>
      <c r="D59" s="16" t="s">
        <v>234</v>
      </c>
      <c r="E59" s="16" t="s">
        <v>27</v>
      </c>
      <c r="F59" s="16" t="s">
        <v>189</v>
      </c>
      <c r="G59" s="16" t="s">
        <v>190</v>
      </c>
      <c r="H59" s="16">
        <v>1</v>
      </c>
      <c r="I59" s="16">
        <v>9.5</v>
      </c>
      <c r="J59" s="16" t="s">
        <v>7590</v>
      </c>
      <c r="K59" s="16">
        <v>14.1</v>
      </c>
      <c r="L59" s="16" t="s">
        <v>7591</v>
      </c>
    </row>
    <row r="60" spans="1:12" ht="15" customHeight="1" x14ac:dyDescent="0.25">
      <c r="A60" s="16" t="s">
        <v>7585</v>
      </c>
      <c r="B60" s="16" t="s">
        <v>730</v>
      </c>
      <c r="C60" s="16" t="s">
        <v>233</v>
      </c>
      <c r="D60" s="16" t="s">
        <v>234</v>
      </c>
      <c r="E60" s="16" t="s">
        <v>27</v>
      </c>
      <c r="F60" s="16" t="s">
        <v>220</v>
      </c>
      <c r="G60" s="16" t="s">
        <v>221</v>
      </c>
      <c r="H60" s="16">
        <v>1</v>
      </c>
      <c r="I60" s="16">
        <v>15.6</v>
      </c>
      <c r="J60" s="16" t="s">
        <v>7592</v>
      </c>
      <c r="K60" s="16">
        <v>11.8</v>
      </c>
      <c r="L60" s="16" t="s">
        <v>4721</v>
      </c>
    </row>
    <row r="61" spans="1:12" ht="15" customHeight="1" x14ac:dyDescent="0.25">
      <c r="A61" s="16" t="s">
        <v>7585</v>
      </c>
      <c r="B61" s="16" t="s">
        <v>730</v>
      </c>
      <c r="C61" s="16" t="s">
        <v>233</v>
      </c>
      <c r="D61" s="16" t="s">
        <v>234</v>
      </c>
      <c r="E61" s="16" t="s">
        <v>27</v>
      </c>
      <c r="F61" s="16" t="s">
        <v>150</v>
      </c>
      <c r="G61" s="16" t="s">
        <v>151</v>
      </c>
      <c r="H61" s="16">
        <v>1</v>
      </c>
      <c r="I61" s="16">
        <v>24.9</v>
      </c>
      <c r="J61" s="16" t="s">
        <v>7593</v>
      </c>
      <c r="K61" s="16">
        <v>2</v>
      </c>
      <c r="L61" s="16" t="s">
        <v>4719</v>
      </c>
    </row>
    <row r="62" spans="1:12" ht="15" customHeight="1" x14ac:dyDescent="0.25">
      <c r="A62" s="16" t="s">
        <v>7585</v>
      </c>
      <c r="B62" s="16" t="s">
        <v>730</v>
      </c>
      <c r="C62" s="16" t="s">
        <v>233</v>
      </c>
      <c r="D62" s="16" t="s">
        <v>234</v>
      </c>
      <c r="E62" s="16" t="s">
        <v>27</v>
      </c>
      <c r="F62" s="16" t="s">
        <v>135</v>
      </c>
      <c r="G62" s="16" t="s">
        <v>136</v>
      </c>
      <c r="H62" s="16">
        <v>2</v>
      </c>
      <c r="I62" s="16">
        <v>90.1</v>
      </c>
      <c r="J62" s="16" t="s">
        <v>7594</v>
      </c>
      <c r="K62" s="16">
        <v>66.900000000000006</v>
      </c>
      <c r="L62" s="16" t="s">
        <v>7595</v>
      </c>
    </row>
    <row r="63" spans="1:12" ht="15" customHeight="1" x14ac:dyDescent="0.25">
      <c r="A63" s="16" t="s">
        <v>7596</v>
      </c>
      <c r="B63" s="16" t="s">
        <v>741</v>
      </c>
      <c r="C63" s="16" t="s">
        <v>273</v>
      </c>
      <c r="D63" s="16" t="s">
        <v>274</v>
      </c>
      <c r="E63" s="16" t="s">
        <v>53</v>
      </c>
      <c r="F63" s="16" t="s">
        <v>195</v>
      </c>
      <c r="G63" s="16" t="s">
        <v>196</v>
      </c>
      <c r="H63" s="16">
        <v>1</v>
      </c>
      <c r="I63" s="16">
        <v>2.2999999999999998</v>
      </c>
      <c r="J63" s="16" t="s">
        <v>7597</v>
      </c>
      <c r="K63" s="16">
        <v>3.7</v>
      </c>
      <c r="L63" s="16" t="s">
        <v>6570</v>
      </c>
    </row>
    <row r="64" spans="1:12" ht="15" customHeight="1" x14ac:dyDescent="0.25">
      <c r="A64" s="16" t="s">
        <v>7596</v>
      </c>
      <c r="B64" s="16" t="s">
        <v>741</v>
      </c>
      <c r="C64" s="16" t="s">
        <v>273</v>
      </c>
      <c r="D64" s="16" t="s">
        <v>274</v>
      </c>
      <c r="E64" s="16" t="s">
        <v>53</v>
      </c>
      <c r="F64" s="16" t="s">
        <v>262</v>
      </c>
      <c r="G64" s="16" t="s">
        <v>263</v>
      </c>
      <c r="H64" s="16">
        <v>1</v>
      </c>
      <c r="I64" s="16">
        <v>7.7</v>
      </c>
      <c r="J64" s="16" t="s">
        <v>7598</v>
      </c>
      <c r="K64" s="16">
        <v>13.5</v>
      </c>
      <c r="L64" s="16" t="s">
        <v>7599</v>
      </c>
    </row>
    <row r="65" spans="1:12" ht="15" customHeight="1" x14ac:dyDescent="0.25">
      <c r="A65" s="16" t="s">
        <v>7596</v>
      </c>
      <c r="B65" s="16" t="s">
        <v>741</v>
      </c>
      <c r="C65" s="16" t="s">
        <v>273</v>
      </c>
      <c r="D65" s="16" t="s">
        <v>274</v>
      </c>
      <c r="E65" s="16" t="s">
        <v>53</v>
      </c>
      <c r="F65" s="16" t="s">
        <v>257</v>
      </c>
      <c r="G65" s="16" t="s">
        <v>258</v>
      </c>
      <c r="H65" s="16">
        <v>1</v>
      </c>
      <c r="I65" s="16">
        <v>8.4</v>
      </c>
      <c r="J65" s="16" t="s">
        <v>7600</v>
      </c>
      <c r="K65" s="16">
        <v>14.2</v>
      </c>
      <c r="L65" s="16" t="s">
        <v>7601</v>
      </c>
    </row>
    <row r="66" spans="1:12" ht="15" customHeight="1" x14ac:dyDescent="0.25">
      <c r="A66" s="16" t="s">
        <v>7596</v>
      </c>
      <c r="B66" s="16" t="s">
        <v>741</v>
      </c>
      <c r="C66" s="16" t="s">
        <v>273</v>
      </c>
      <c r="D66" s="16" t="s">
        <v>274</v>
      </c>
      <c r="E66" s="16" t="s">
        <v>53</v>
      </c>
      <c r="F66" s="16" t="s">
        <v>186</v>
      </c>
      <c r="G66" s="16" t="s">
        <v>187</v>
      </c>
      <c r="H66" s="16">
        <v>1</v>
      </c>
      <c r="I66" s="16">
        <v>9.6</v>
      </c>
      <c r="J66" s="16" t="s">
        <v>7602</v>
      </c>
      <c r="K66" s="16">
        <v>9.5</v>
      </c>
      <c r="L66" s="16" t="s">
        <v>7603</v>
      </c>
    </row>
    <row r="67" spans="1:12" ht="15" customHeight="1" x14ac:dyDescent="0.25">
      <c r="A67" s="16" t="s">
        <v>7596</v>
      </c>
      <c r="B67" s="16" t="s">
        <v>741</v>
      </c>
      <c r="C67" s="16" t="s">
        <v>273</v>
      </c>
      <c r="D67" s="16" t="s">
        <v>274</v>
      </c>
      <c r="E67" s="16" t="s">
        <v>53</v>
      </c>
      <c r="F67" s="16" t="s">
        <v>204</v>
      </c>
      <c r="G67" s="16" t="s">
        <v>205</v>
      </c>
      <c r="H67" s="16">
        <v>1</v>
      </c>
      <c r="I67" s="16">
        <v>14.6</v>
      </c>
      <c r="J67" s="16" t="s">
        <v>7604</v>
      </c>
      <c r="K67" s="16">
        <v>15.4</v>
      </c>
      <c r="L67" s="16" t="s">
        <v>7605</v>
      </c>
    </row>
    <row r="68" spans="1:12" ht="15" customHeight="1" x14ac:dyDescent="0.25">
      <c r="A68" s="16" t="s">
        <v>7596</v>
      </c>
      <c r="B68" s="16" t="s">
        <v>741</v>
      </c>
      <c r="C68" s="16" t="s">
        <v>273</v>
      </c>
      <c r="D68" s="16" t="s">
        <v>274</v>
      </c>
      <c r="E68" s="16" t="s">
        <v>53</v>
      </c>
      <c r="F68" s="16" t="s">
        <v>150</v>
      </c>
      <c r="G68" s="16" t="s">
        <v>151</v>
      </c>
      <c r="H68" s="16">
        <v>1</v>
      </c>
      <c r="I68" s="16">
        <v>23</v>
      </c>
      <c r="J68" s="16" t="s">
        <v>7606</v>
      </c>
      <c r="K68" s="16">
        <v>25</v>
      </c>
      <c r="L68" s="16" t="s">
        <v>7607</v>
      </c>
    </row>
    <row r="69" spans="1:12" ht="15" customHeight="1" x14ac:dyDescent="0.25">
      <c r="A69" s="16" t="s">
        <v>7608</v>
      </c>
      <c r="B69" s="16" t="s">
        <v>729</v>
      </c>
      <c r="C69" s="16" t="s">
        <v>273</v>
      </c>
      <c r="D69" s="16" t="s">
        <v>274</v>
      </c>
      <c r="E69" s="16" t="s">
        <v>53</v>
      </c>
      <c r="F69" s="16" t="s">
        <v>195</v>
      </c>
      <c r="G69" s="16" t="s">
        <v>196</v>
      </c>
      <c r="H69" s="16">
        <v>1</v>
      </c>
      <c r="I69" s="16">
        <v>2.2999999999999998</v>
      </c>
      <c r="J69" s="16" t="s">
        <v>7597</v>
      </c>
      <c r="K69" s="16">
        <v>2.8</v>
      </c>
      <c r="L69" s="16" t="s">
        <v>7609</v>
      </c>
    </row>
    <row r="70" spans="1:12" ht="15" customHeight="1" x14ac:dyDescent="0.25">
      <c r="A70" s="16" t="s">
        <v>7608</v>
      </c>
      <c r="B70" s="16" t="s">
        <v>729</v>
      </c>
      <c r="C70" s="16" t="s">
        <v>273</v>
      </c>
      <c r="D70" s="16" t="s">
        <v>274</v>
      </c>
      <c r="E70" s="16" t="s">
        <v>53</v>
      </c>
      <c r="F70" s="16" t="s">
        <v>262</v>
      </c>
      <c r="G70" s="16" t="s">
        <v>263</v>
      </c>
      <c r="H70" s="16">
        <v>1</v>
      </c>
      <c r="I70" s="16">
        <v>7.7</v>
      </c>
      <c r="J70" s="16" t="s">
        <v>7598</v>
      </c>
      <c r="K70" s="16">
        <v>7.5</v>
      </c>
      <c r="L70" s="16" t="s">
        <v>7610</v>
      </c>
    </row>
    <row r="71" spans="1:12" ht="15" customHeight="1" x14ac:dyDescent="0.25">
      <c r="A71" s="16" t="s">
        <v>7608</v>
      </c>
      <c r="B71" s="16" t="s">
        <v>729</v>
      </c>
      <c r="C71" s="16" t="s">
        <v>273</v>
      </c>
      <c r="D71" s="16" t="s">
        <v>274</v>
      </c>
      <c r="E71" s="16" t="s">
        <v>53</v>
      </c>
      <c r="F71" s="16" t="s">
        <v>257</v>
      </c>
      <c r="G71" s="16" t="s">
        <v>258</v>
      </c>
      <c r="H71" s="16">
        <v>1</v>
      </c>
      <c r="I71" s="16">
        <v>8.4</v>
      </c>
      <c r="J71" s="16" t="s">
        <v>7600</v>
      </c>
      <c r="K71" s="16">
        <v>8.1999999999999993</v>
      </c>
      <c r="L71" s="16" t="s">
        <v>7611</v>
      </c>
    </row>
    <row r="72" spans="1:12" ht="15" customHeight="1" x14ac:dyDescent="0.25">
      <c r="A72" s="16" t="s">
        <v>7608</v>
      </c>
      <c r="B72" s="16" t="s">
        <v>729</v>
      </c>
      <c r="C72" s="16" t="s">
        <v>273</v>
      </c>
      <c r="D72" s="16" t="s">
        <v>274</v>
      </c>
      <c r="E72" s="16" t="s">
        <v>53</v>
      </c>
      <c r="F72" s="16" t="s">
        <v>186</v>
      </c>
      <c r="G72" s="16" t="s">
        <v>187</v>
      </c>
      <c r="H72" s="16">
        <v>1</v>
      </c>
      <c r="I72" s="16">
        <v>9.6</v>
      </c>
      <c r="J72" s="16" t="s">
        <v>7602</v>
      </c>
      <c r="K72" s="16">
        <v>9.1</v>
      </c>
      <c r="L72" s="16" t="s">
        <v>7612</v>
      </c>
    </row>
    <row r="73" spans="1:12" ht="15" customHeight="1" x14ac:dyDescent="0.25">
      <c r="A73" s="16" t="s">
        <v>7608</v>
      </c>
      <c r="B73" s="16" t="s">
        <v>729</v>
      </c>
      <c r="C73" s="16" t="s">
        <v>273</v>
      </c>
      <c r="D73" s="16" t="s">
        <v>274</v>
      </c>
      <c r="E73" s="16" t="s">
        <v>53</v>
      </c>
      <c r="F73" s="16" t="s">
        <v>204</v>
      </c>
      <c r="G73" s="16" t="s">
        <v>205</v>
      </c>
      <c r="H73" s="16">
        <v>1</v>
      </c>
      <c r="I73" s="16">
        <v>14.6</v>
      </c>
      <c r="J73" s="16" t="s">
        <v>7604</v>
      </c>
      <c r="K73" s="16">
        <v>15.2</v>
      </c>
      <c r="L73" s="16" t="s">
        <v>7613</v>
      </c>
    </row>
    <row r="74" spans="1:12" ht="15" customHeight="1" x14ac:dyDescent="0.25">
      <c r="A74" s="16" t="s">
        <v>7608</v>
      </c>
      <c r="B74" s="16" t="s">
        <v>729</v>
      </c>
      <c r="C74" s="16" t="s">
        <v>273</v>
      </c>
      <c r="D74" s="16" t="s">
        <v>274</v>
      </c>
      <c r="E74" s="16" t="s">
        <v>53</v>
      </c>
      <c r="F74" s="16" t="s">
        <v>150</v>
      </c>
      <c r="G74" s="16" t="s">
        <v>151</v>
      </c>
      <c r="H74" s="16">
        <v>1</v>
      </c>
      <c r="I74" s="16">
        <v>23</v>
      </c>
      <c r="J74" s="16" t="s">
        <v>7606</v>
      </c>
      <c r="K74" s="16">
        <v>22.3</v>
      </c>
      <c r="L74" s="16" t="s">
        <v>7614</v>
      </c>
    </row>
    <row r="75" spans="1:12" ht="15" customHeight="1" x14ac:dyDescent="0.25">
      <c r="A75" s="16" t="s">
        <v>7615</v>
      </c>
      <c r="B75" s="16" t="s">
        <v>783</v>
      </c>
      <c r="C75" s="16" t="s">
        <v>128</v>
      </c>
      <c r="D75" s="16" t="s">
        <v>129</v>
      </c>
      <c r="E75" s="16" t="s">
        <v>53</v>
      </c>
      <c r="F75" s="16" t="s">
        <v>195</v>
      </c>
      <c r="G75" s="16" t="s">
        <v>196</v>
      </c>
      <c r="H75" s="16">
        <v>1</v>
      </c>
      <c r="I75" s="16">
        <v>1.3</v>
      </c>
      <c r="J75" s="16" t="s">
        <v>7616</v>
      </c>
      <c r="K75" s="16">
        <v>4.5</v>
      </c>
      <c r="L75" s="16" t="s">
        <v>7617</v>
      </c>
    </row>
    <row r="76" spans="1:12" ht="15" customHeight="1" x14ac:dyDescent="0.25">
      <c r="A76" s="16" t="s">
        <v>7615</v>
      </c>
      <c r="B76" s="16" t="s">
        <v>783</v>
      </c>
      <c r="C76" s="16" t="s">
        <v>128</v>
      </c>
      <c r="D76" s="16" t="s">
        <v>129</v>
      </c>
      <c r="E76" s="16" t="s">
        <v>53</v>
      </c>
      <c r="F76" s="16" t="s">
        <v>186</v>
      </c>
      <c r="G76" s="16" t="s">
        <v>187</v>
      </c>
      <c r="H76" s="16">
        <v>1</v>
      </c>
      <c r="I76" s="16">
        <v>8.8000000000000007</v>
      </c>
      <c r="J76" s="16" t="s">
        <v>7618</v>
      </c>
      <c r="K76" s="16">
        <v>5.5</v>
      </c>
      <c r="L76" s="16" t="s">
        <v>7619</v>
      </c>
    </row>
    <row r="77" spans="1:12" ht="15" customHeight="1" x14ac:dyDescent="0.25">
      <c r="A77" s="16" t="s">
        <v>7615</v>
      </c>
      <c r="B77" s="16" t="s">
        <v>783</v>
      </c>
      <c r="C77" s="16" t="s">
        <v>128</v>
      </c>
      <c r="D77" s="16" t="s">
        <v>129</v>
      </c>
      <c r="E77" s="16" t="s">
        <v>53</v>
      </c>
      <c r="F77" s="16" t="s">
        <v>262</v>
      </c>
      <c r="G77" s="16" t="s">
        <v>263</v>
      </c>
      <c r="H77" s="16">
        <v>1</v>
      </c>
      <c r="I77" s="16">
        <v>9.3000000000000007</v>
      </c>
      <c r="J77" s="16" t="s">
        <v>7620</v>
      </c>
      <c r="K77" s="16">
        <v>11.8</v>
      </c>
      <c r="L77" s="16" t="s">
        <v>7621</v>
      </c>
    </row>
    <row r="78" spans="1:12" ht="15" customHeight="1" x14ac:dyDescent="0.25">
      <c r="A78" s="16" t="s">
        <v>7615</v>
      </c>
      <c r="B78" s="16" t="s">
        <v>783</v>
      </c>
      <c r="C78" s="16" t="s">
        <v>128</v>
      </c>
      <c r="D78" s="16" t="s">
        <v>129</v>
      </c>
      <c r="E78" s="16" t="s">
        <v>53</v>
      </c>
      <c r="F78" s="16" t="s">
        <v>257</v>
      </c>
      <c r="G78" s="16" t="s">
        <v>258</v>
      </c>
      <c r="H78" s="16">
        <v>1</v>
      </c>
      <c r="I78" s="16">
        <v>10</v>
      </c>
      <c r="J78" s="16" t="s">
        <v>7622</v>
      </c>
      <c r="K78" s="16">
        <v>12.3</v>
      </c>
      <c r="L78" s="16" t="s">
        <v>7623</v>
      </c>
    </row>
    <row r="79" spans="1:12" ht="15" customHeight="1" x14ac:dyDescent="0.25">
      <c r="A79" s="16" t="s">
        <v>7615</v>
      </c>
      <c r="B79" s="16" t="s">
        <v>783</v>
      </c>
      <c r="C79" s="16" t="s">
        <v>128</v>
      </c>
      <c r="D79" s="16" t="s">
        <v>129</v>
      </c>
      <c r="E79" s="16" t="s">
        <v>53</v>
      </c>
      <c r="F79" s="16" t="s">
        <v>204</v>
      </c>
      <c r="G79" s="16" t="s">
        <v>205</v>
      </c>
      <c r="H79" s="16">
        <v>1</v>
      </c>
      <c r="I79" s="16">
        <v>15</v>
      </c>
      <c r="J79" s="16" t="s">
        <v>7624</v>
      </c>
      <c r="K79" s="16">
        <v>18.3</v>
      </c>
      <c r="L79" s="16" t="s">
        <v>7625</v>
      </c>
    </row>
    <row r="80" spans="1:12" ht="15" customHeight="1" x14ac:dyDescent="0.25">
      <c r="A80" s="16" t="s">
        <v>7615</v>
      </c>
      <c r="B80" s="16" t="s">
        <v>783</v>
      </c>
      <c r="C80" s="16" t="s">
        <v>128</v>
      </c>
      <c r="D80" s="16" t="s">
        <v>129</v>
      </c>
      <c r="E80" s="16" t="s">
        <v>53</v>
      </c>
      <c r="F80" s="16" t="s">
        <v>150</v>
      </c>
      <c r="G80" s="16" t="s">
        <v>151</v>
      </c>
      <c r="H80" s="16">
        <v>1</v>
      </c>
      <c r="I80" s="16">
        <v>23</v>
      </c>
      <c r="J80" s="16" t="s">
        <v>7626</v>
      </c>
      <c r="K80" s="16">
        <v>20.7</v>
      </c>
      <c r="L80" s="16" t="s">
        <v>7627</v>
      </c>
    </row>
    <row r="81" spans="1:12" ht="15" customHeight="1" x14ac:dyDescent="0.25">
      <c r="A81" s="16" t="s">
        <v>7628</v>
      </c>
      <c r="B81" s="16" t="s">
        <v>818</v>
      </c>
      <c r="C81" s="16" t="s">
        <v>153</v>
      </c>
      <c r="D81" s="16" t="s">
        <v>154</v>
      </c>
      <c r="E81" s="16" t="s">
        <v>35</v>
      </c>
      <c r="F81" s="16" t="s">
        <v>273</v>
      </c>
      <c r="G81" s="16" t="s">
        <v>274</v>
      </c>
      <c r="H81" s="16">
        <v>1</v>
      </c>
      <c r="I81" s="16">
        <v>5.8</v>
      </c>
      <c r="J81" s="16" t="s">
        <v>7629</v>
      </c>
      <c r="K81" s="16">
        <v>3.1</v>
      </c>
      <c r="L81" s="16" t="s">
        <v>7630</v>
      </c>
    </row>
    <row r="82" spans="1:12" ht="15" customHeight="1" x14ac:dyDescent="0.25">
      <c r="A82" s="16" t="s">
        <v>7628</v>
      </c>
      <c r="B82" s="16" t="s">
        <v>818</v>
      </c>
      <c r="C82" s="16" t="s">
        <v>153</v>
      </c>
      <c r="D82" s="16" t="s">
        <v>154</v>
      </c>
      <c r="E82" s="16" t="s">
        <v>35</v>
      </c>
      <c r="F82" s="16" t="s">
        <v>162</v>
      </c>
      <c r="G82" s="16" t="s">
        <v>902</v>
      </c>
      <c r="H82" s="16">
        <v>1</v>
      </c>
      <c r="I82" s="16">
        <v>8.1999999999999993</v>
      </c>
      <c r="J82" s="16" t="s">
        <v>7631</v>
      </c>
      <c r="K82" s="16">
        <v>4.8</v>
      </c>
      <c r="L82" s="16" t="s">
        <v>7632</v>
      </c>
    </row>
    <row r="83" spans="1:12" ht="15" customHeight="1" x14ac:dyDescent="0.25">
      <c r="A83" s="16" t="s">
        <v>7628</v>
      </c>
      <c r="B83" s="16" t="s">
        <v>818</v>
      </c>
      <c r="C83" s="16" t="s">
        <v>153</v>
      </c>
      <c r="D83" s="16" t="s">
        <v>154</v>
      </c>
      <c r="E83" s="16" t="s">
        <v>35</v>
      </c>
      <c r="F83" s="16" t="s">
        <v>192</v>
      </c>
      <c r="G83" s="16" t="s">
        <v>193</v>
      </c>
      <c r="H83" s="16">
        <v>1</v>
      </c>
      <c r="I83" s="16">
        <v>9</v>
      </c>
      <c r="J83" s="16" t="s">
        <v>7633</v>
      </c>
      <c r="K83" s="16">
        <v>5.0999999999999996</v>
      </c>
      <c r="L83" s="16" t="s">
        <v>7634</v>
      </c>
    </row>
    <row r="84" spans="1:12" ht="15" customHeight="1" x14ac:dyDescent="0.25">
      <c r="A84" s="16" t="s">
        <v>7628</v>
      </c>
      <c r="B84" s="16" t="s">
        <v>818</v>
      </c>
      <c r="C84" s="16" t="s">
        <v>153</v>
      </c>
      <c r="D84" s="16" t="s">
        <v>154</v>
      </c>
      <c r="E84" s="16" t="s">
        <v>35</v>
      </c>
      <c r="F84" s="16" t="s">
        <v>171</v>
      </c>
      <c r="G84" s="16" t="s">
        <v>172</v>
      </c>
      <c r="H84" s="16">
        <v>1</v>
      </c>
      <c r="I84" s="16">
        <v>9.1999999999999993</v>
      </c>
      <c r="J84" s="16" t="s">
        <v>7635</v>
      </c>
      <c r="K84" s="16">
        <v>10.199999999999999</v>
      </c>
      <c r="L84" s="16" t="s">
        <v>7636</v>
      </c>
    </row>
    <row r="85" spans="1:12" ht="15" customHeight="1" x14ac:dyDescent="0.25">
      <c r="A85" s="16" t="s">
        <v>7628</v>
      </c>
      <c r="B85" s="16" t="s">
        <v>818</v>
      </c>
      <c r="C85" s="16" t="s">
        <v>153</v>
      </c>
      <c r="D85" s="16" t="s">
        <v>154</v>
      </c>
      <c r="E85" s="16" t="s">
        <v>35</v>
      </c>
      <c r="F85" s="16" t="s">
        <v>189</v>
      </c>
      <c r="G85" s="16" t="s">
        <v>190</v>
      </c>
      <c r="H85" s="16">
        <v>1</v>
      </c>
      <c r="I85" s="16">
        <v>9.5</v>
      </c>
      <c r="J85" s="16" t="s">
        <v>7637</v>
      </c>
      <c r="K85" s="16">
        <v>10.6</v>
      </c>
      <c r="L85" s="16" t="s">
        <v>7638</v>
      </c>
    </row>
    <row r="86" spans="1:12" ht="15" customHeight="1" x14ac:dyDescent="0.25">
      <c r="A86" s="16" t="s">
        <v>7628</v>
      </c>
      <c r="B86" s="16" t="s">
        <v>818</v>
      </c>
      <c r="C86" s="16" t="s">
        <v>153</v>
      </c>
      <c r="D86" s="16" t="s">
        <v>154</v>
      </c>
      <c r="E86" s="16" t="s">
        <v>35</v>
      </c>
      <c r="F86" s="16" t="s">
        <v>174</v>
      </c>
      <c r="G86" s="16" t="s">
        <v>175</v>
      </c>
      <c r="H86" s="16">
        <v>1</v>
      </c>
      <c r="I86" s="16">
        <v>10</v>
      </c>
      <c r="J86" s="16" t="s">
        <v>7639</v>
      </c>
      <c r="K86" s="16">
        <v>11</v>
      </c>
      <c r="L86" s="16" t="s">
        <v>7640</v>
      </c>
    </row>
    <row r="87" spans="1:12" ht="15" customHeight="1" x14ac:dyDescent="0.25">
      <c r="A87" s="16" t="s">
        <v>7628</v>
      </c>
      <c r="B87" s="16" t="s">
        <v>818</v>
      </c>
      <c r="C87" s="16" t="s">
        <v>153</v>
      </c>
      <c r="D87" s="16" t="s">
        <v>154</v>
      </c>
      <c r="E87" s="16" t="s">
        <v>35</v>
      </c>
      <c r="F87" s="16" t="s">
        <v>204</v>
      </c>
      <c r="G87" s="16" t="s">
        <v>205</v>
      </c>
      <c r="H87" s="16">
        <v>1</v>
      </c>
      <c r="I87" s="16">
        <v>15</v>
      </c>
      <c r="J87" s="16" t="s">
        <v>7641</v>
      </c>
      <c r="K87" s="16">
        <v>15</v>
      </c>
      <c r="L87" s="16" t="s">
        <v>7642</v>
      </c>
    </row>
    <row r="88" spans="1:12" ht="15" customHeight="1" x14ac:dyDescent="0.25">
      <c r="A88" s="16" t="s">
        <v>7628</v>
      </c>
      <c r="B88" s="16" t="s">
        <v>818</v>
      </c>
      <c r="C88" s="16" t="s">
        <v>153</v>
      </c>
      <c r="D88" s="16" t="s">
        <v>154</v>
      </c>
      <c r="E88" s="16" t="s">
        <v>35</v>
      </c>
      <c r="F88" s="16" t="s">
        <v>135</v>
      </c>
      <c r="G88" s="16" t="s">
        <v>136</v>
      </c>
      <c r="H88" s="16">
        <v>1</v>
      </c>
      <c r="I88" s="16">
        <v>90.5</v>
      </c>
      <c r="J88" s="16" t="s">
        <v>7643</v>
      </c>
      <c r="K88" s="16">
        <v>87</v>
      </c>
      <c r="L88" s="16" t="s">
        <v>7644</v>
      </c>
    </row>
    <row r="89" spans="1:12" ht="15" customHeight="1" x14ac:dyDescent="0.25">
      <c r="A89" s="16" t="s">
        <v>7628</v>
      </c>
      <c r="B89" s="16" t="s">
        <v>818</v>
      </c>
      <c r="C89" s="16" t="s">
        <v>153</v>
      </c>
      <c r="D89" s="16" t="s">
        <v>154</v>
      </c>
      <c r="E89" s="16" t="s">
        <v>35</v>
      </c>
      <c r="F89" s="16" t="s">
        <v>141</v>
      </c>
      <c r="G89" s="16" t="s">
        <v>142</v>
      </c>
      <c r="H89" s="16">
        <v>1</v>
      </c>
      <c r="I89" s="16">
        <v>91.8</v>
      </c>
      <c r="J89" s="16" t="s">
        <v>7645</v>
      </c>
      <c r="K89" s="16">
        <v>88.3</v>
      </c>
      <c r="L89" s="16" t="s">
        <v>7646</v>
      </c>
    </row>
    <row r="90" spans="1:12" ht="15" customHeight="1" x14ac:dyDescent="0.25">
      <c r="A90" s="16" t="s">
        <v>7647</v>
      </c>
      <c r="B90" s="16" t="s">
        <v>840</v>
      </c>
      <c r="C90" s="16" t="s">
        <v>207</v>
      </c>
      <c r="D90" s="16" t="s">
        <v>208</v>
      </c>
      <c r="E90" s="16" t="s">
        <v>53</v>
      </c>
      <c r="F90" s="16" t="s">
        <v>195</v>
      </c>
      <c r="G90" s="16" t="s">
        <v>196</v>
      </c>
      <c r="H90" s="16">
        <v>1</v>
      </c>
      <c r="I90" s="16">
        <v>0.7</v>
      </c>
      <c r="J90" s="16" t="s">
        <v>7648</v>
      </c>
      <c r="K90" s="16">
        <v>2.9</v>
      </c>
      <c r="L90" s="16" t="s">
        <v>7239</v>
      </c>
    </row>
    <row r="91" spans="1:12" ht="15" customHeight="1" x14ac:dyDescent="0.25">
      <c r="A91" s="16" t="s">
        <v>7647</v>
      </c>
      <c r="B91" s="16" t="s">
        <v>840</v>
      </c>
      <c r="C91" s="16" t="s">
        <v>207</v>
      </c>
      <c r="D91" s="16" t="s">
        <v>208</v>
      </c>
      <c r="E91" s="16" t="s">
        <v>53</v>
      </c>
      <c r="F91" s="16" t="s">
        <v>262</v>
      </c>
      <c r="G91" s="16" t="s">
        <v>263</v>
      </c>
      <c r="H91" s="16">
        <v>1</v>
      </c>
      <c r="I91" s="16">
        <v>9.1999999999999993</v>
      </c>
      <c r="J91" s="16" t="s">
        <v>7649</v>
      </c>
      <c r="K91" s="16">
        <v>10.6</v>
      </c>
      <c r="L91" s="16" t="s">
        <v>7650</v>
      </c>
    </row>
    <row r="92" spans="1:12" ht="15" customHeight="1" x14ac:dyDescent="0.25">
      <c r="A92" s="16" t="s">
        <v>7647</v>
      </c>
      <c r="B92" s="16" t="s">
        <v>840</v>
      </c>
      <c r="C92" s="16" t="s">
        <v>207</v>
      </c>
      <c r="D92" s="16" t="s">
        <v>208</v>
      </c>
      <c r="E92" s="16" t="s">
        <v>53</v>
      </c>
      <c r="F92" s="16" t="s">
        <v>186</v>
      </c>
      <c r="G92" s="16" t="s">
        <v>187</v>
      </c>
      <c r="H92" s="16">
        <v>1</v>
      </c>
      <c r="I92" s="16">
        <v>9.6999999999999993</v>
      </c>
      <c r="J92" s="16" t="s">
        <v>7651</v>
      </c>
      <c r="K92" s="16">
        <v>12.7</v>
      </c>
      <c r="L92" s="16" t="s">
        <v>7652</v>
      </c>
    </row>
    <row r="93" spans="1:12" ht="15" customHeight="1" x14ac:dyDescent="0.25">
      <c r="A93" s="16" t="s">
        <v>7647</v>
      </c>
      <c r="B93" s="16" t="s">
        <v>840</v>
      </c>
      <c r="C93" s="16" t="s">
        <v>207</v>
      </c>
      <c r="D93" s="16" t="s">
        <v>208</v>
      </c>
      <c r="E93" s="16" t="s">
        <v>53</v>
      </c>
      <c r="F93" s="16" t="s">
        <v>257</v>
      </c>
      <c r="G93" s="16" t="s">
        <v>258</v>
      </c>
      <c r="H93" s="16">
        <v>1</v>
      </c>
      <c r="I93" s="16">
        <v>10</v>
      </c>
      <c r="J93" s="16" t="s">
        <v>7653</v>
      </c>
      <c r="K93" s="16">
        <v>11.5</v>
      </c>
      <c r="L93" s="16" t="s">
        <v>7654</v>
      </c>
    </row>
    <row r="94" spans="1:12" ht="15" customHeight="1" x14ac:dyDescent="0.25">
      <c r="A94" s="16" t="s">
        <v>7647</v>
      </c>
      <c r="B94" s="16" t="s">
        <v>840</v>
      </c>
      <c r="C94" s="16" t="s">
        <v>207</v>
      </c>
      <c r="D94" s="16" t="s">
        <v>208</v>
      </c>
      <c r="E94" s="16" t="s">
        <v>53</v>
      </c>
      <c r="F94" s="16" t="s">
        <v>204</v>
      </c>
      <c r="G94" s="16" t="s">
        <v>205</v>
      </c>
      <c r="H94" s="16">
        <v>1</v>
      </c>
      <c r="I94" s="16">
        <v>14.1</v>
      </c>
      <c r="J94" s="16" t="s">
        <v>7655</v>
      </c>
      <c r="K94" s="16">
        <v>11.1</v>
      </c>
      <c r="L94" s="16" t="s">
        <v>7656</v>
      </c>
    </row>
    <row r="95" spans="1:12" ht="15" customHeight="1" x14ac:dyDescent="0.25">
      <c r="A95" s="16" t="s">
        <v>7647</v>
      </c>
      <c r="B95" s="16" t="s">
        <v>840</v>
      </c>
      <c r="C95" s="16" t="s">
        <v>207</v>
      </c>
      <c r="D95" s="16" t="s">
        <v>208</v>
      </c>
      <c r="E95" s="16" t="s">
        <v>53</v>
      </c>
      <c r="F95" s="16" t="s">
        <v>150</v>
      </c>
      <c r="G95" s="16" t="s">
        <v>151</v>
      </c>
      <c r="H95" s="16">
        <v>1</v>
      </c>
      <c r="I95" s="16">
        <v>23.8</v>
      </c>
      <c r="J95" s="16" t="s">
        <v>7657</v>
      </c>
      <c r="K95" s="16">
        <v>27.1</v>
      </c>
      <c r="L95" s="16" t="s">
        <v>7658</v>
      </c>
    </row>
    <row r="96" spans="1:12" ht="15" customHeight="1" x14ac:dyDescent="0.25">
      <c r="A96" s="16" t="s">
        <v>7659</v>
      </c>
      <c r="B96" s="16" t="s">
        <v>852</v>
      </c>
      <c r="C96" s="16" t="s">
        <v>276</v>
      </c>
      <c r="D96" s="16" t="s">
        <v>277</v>
      </c>
      <c r="E96" s="16" t="s">
        <v>53</v>
      </c>
      <c r="F96" s="16" t="s">
        <v>195</v>
      </c>
      <c r="G96" s="16" t="s">
        <v>196</v>
      </c>
      <c r="H96" s="16">
        <v>1</v>
      </c>
      <c r="I96" s="16">
        <v>5.4</v>
      </c>
      <c r="J96" s="16" t="s">
        <v>7660</v>
      </c>
      <c r="K96" s="16">
        <v>4.3</v>
      </c>
      <c r="L96" s="16" t="s">
        <v>7661</v>
      </c>
    </row>
    <row r="97" spans="1:12" ht="15" customHeight="1" x14ac:dyDescent="0.25">
      <c r="A97" s="16" t="s">
        <v>7659</v>
      </c>
      <c r="B97" s="16" t="s">
        <v>852</v>
      </c>
      <c r="C97" s="16" t="s">
        <v>276</v>
      </c>
      <c r="D97" s="16" t="s">
        <v>277</v>
      </c>
      <c r="E97" s="16" t="s">
        <v>53</v>
      </c>
      <c r="F97" s="16" t="s">
        <v>262</v>
      </c>
      <c r="G97" s="16" t="s">
        <v>263</v>
      </c>
      <c r="H97" s="16">
        <v>1</v>
      </c>
      <c r="I97" s="16">
        <v>5.6</v>
      </c>
      <c r="J97" s="16" t="s">
        <v>7662</v>
      </c>
      <c r="K97" s="16">
        <v>6.7</v>
      </c>
      <c r="L97" s="16" t="s">
        <v>7663</v>
      </c>
    </row>
    <row r="98" spans="1:12" ht="15" customHeight="1" x14ac:dyDescent="0.25">
      <c r="A98" s="16" t="s">
        <v>7659</v>
      </c>
      <c r="B98" s="16" t="s">
        <v>852</v>
      </c>
      <c r="C98" s="16" t="s">
        <v>276</v>
      </c>
      <c r="D98" s="16" t="s">
        <v>277</v>
      </c>
      <c r="E98" s="16" t="s">
        <v>53</v>
      </c>
      <c r="F98" s="16" t="s">
        <v>257</v>
      </c>
      <c r="G98" s="16" t="s">
        <v>258</v>
      </c>
      <c r="H98" s="16">
        <v>1</v>
      </c>
      <c r="I98" s="16">
        <v>6</v>
      </c>
      <c r="J98" s="16" t="s">
        <v>7664</v>
      </c>
      <c r="K98" s="16">
        <v>7.3</v>
      </c>
      <c r="L98" s="16" t="s">
        <v>7665</v>
      </c>
    </row>
    <row r="99" spans="1:12" ht="15" customHeight="1" x14ac:dyDescent="0.25">
      <c r="A99" s="16" t="s">
        <v>7659</v>
      </c>
      <c r="B99" s="16" t="s">
        <v>852</v>
      </c>
      <c r="C99" s="16" t="s">
        <v>276</v>
      </c>
      <c r="D99" s="16" t="s">
        <v>277</v>
      </c>
      <c r="E99" s="16" t="s">
        <v>53</v>
      </c>
      <c r="F99" s="16" t="s">
        <v>186</v>
      </c>
      <c r="G99" s="16" t="s">
        <v>187</v>
      </c>
      <c r="H99" s="16">
        <v>1</v>
      </c>
      <c r="I99" s="16">
        <v>9.4</v>
      </c>
      <c r="J99" s="16" t="s">
        <v>7666</v>
      </c>
      <c r="K99" s="16">
        <v>8.6</v>
      </c>
      <c r="L99" s="16" t="s">
        <v>7667</v>
      </c>
    </row>
    <row r="100" spans="1:12" ht="15" customHeight="1" x14ac:dyDescent="0.25">
      <c r="A100" s="16" t="s">
        <v>7659</v>
      </c>
      <c r="B100" s="16" t="s">
        <v>852</v>
      </c>
      <c r="C100" s="16" t="s">
        <v>276</v>
      </c>
      <c r="D100" s="16" t="s">
        <v>277</v>
      </c>
      <c r="E100" s="16" t="s">
        <v>53</v>
      </c>
      <c r="F100" s="16" t="s">
        <v>204</v>
      </c>
      <c r="G100" s="16" t="s">
        <v>205</v>
      </c>
      <c r="H100" s="16">
        <v>1</v>
      </c>
      <c r="I100" s="16">
        <v>16.7</v>
      </c>
      <c r="J100" s="16" t="s">
        <v>7668</v>
      </c>
      <c r="K100" s="16">
        <v>16.399999999999999</v>
      </c>
      <c r="L100" s="16" t="s">
        <v>7669</v>
      </c>
    </row>
    <row r="101" spans="1:12" ht="15" customHeight="1" x14ac:dyDescent="0.25">
      <c r="A101" s="16" t="s">
        <v>7659</v>
      </c>
      <c r="B101" s="16" t="s">
        <v>852</v>
      </c>
      <c r="C101" s="16" t="s">
        <v>276</v>
      </c>
      <c r="D101" s="16" t="s">
        <v>277</v>
      </c>
      <c r="E101" s="16" t="s">
        <v>53</v>
      </c>
      <c r="F101" s="16" t="s">
        <v>150</v>
      </c>
      <c r="G101" s="16" t="s">
        <v>151</v>
      </c>
      <c r="H101" s="16">
        <v>1</v>
      </c>
      <c r="I101" s="16">
        <v>20.8</v>
      </c>
      <c r="J101" s="16" t="s">
        <v>7670</v>
      </c>
      <c r="K101" s="16">
        <v>21</v>
      </c>
      <c r="L101" s="16" t="s">
        <v>7671</v>
      </c>
    </row>
    <row r="102" spans="1:12" ht="15" customHeight="1" x14ac:dyDescent="0.25">
      <c r="A102" s="16" t="s">
        <v>7672</v>
      </c>
      <c r="B102" s="16" t="s">
        <v>889</v>
      </c>
      <c r="C102" s="16" t="s">
        <v>236</v>
      </c>
      <c r="D102" s="16" t="s">
        <v>237</v>
      </c>
      <c r="E102" s="16" t="s">
        <v>53</v>
      </c>
      <c r="F102" s="16" t="s">
        <v>186</v>
      </c>
      <c r="G102" s="16" t="s">
        <v>187</v>
      </c>
      <c r="H102" s="16">
        <v>1</v>
      </c>
      <c r="I102" s="16">
        <v>29.2</v>
      </c>
      <c r="J102" s="16" t="s">
        <v>7673</v>
      </c>
      <c r="K102" s="16">
        <v>29.2</v>
      </c>
      <c r="L102" s="16" t="s">
        <v>7674</v>
      </c>
    </row>
    <row r="103" spans="1:12" ht="15" customHeight="1" x14ac:dyDescent="0.25">
      <c r="A103" s="16" t="s">
        <v>7672</v>
      </c>
      <c r="B103" s="16" t="s">
        <v>889</v>
      </c>
      <c r="C103" s="16" t="s">
        <v>236</v>
      </c>
      <c r="D103" s="16" t="s">
        <v>237</v>
      </c>
      <c r="E103" s="16" t="s">
        <v>53</v>
      </c>
      <c r="F103" s="16" t="s">
        <v>195</v>
      </c>
      <c r="G103" s="16" t="s">
        <v>196</v>
      </c>
      <c r="H103" s="16">
        <v>1</v>
      </c>
      <c r="I103" s="16">
        <v>32.200000000000003</v>
      </c>
      <c r="J103" s="16" t="s">
        <v>7675</v>
      </c>
      <c r="K103" s="16">
        <v>31.5</v>
      </c>
      <c r="L103" s="16" t="s">
        <v>7676</v>
      </c>
    </row>
    <row r="104" spans="1:12" ht="15" customHeight="1" x14ac:dyDescent="0.25">
      <c r="A104" s="16" t="s">
        <v>7672</v>
      </c>
      <c r="B104" s="16" t="s">
        <v>889</v>
      </c>
      <c r="C104" s="16" t="s">
        <v>236</v>
      </c>
      <c r="D104" s="16" t="s">
        <v>237</v>
      </c>
      <c r="E104" s="16" t="s">
        <v>53</v>
      </c>
      <c r="F104" s="16" t="s">
        <v>150</v>
      </c>
      <c r="G104" s="16" t="s">
        <v>151</v>
      </c>
      <c r="H104" s="16">
        <v>1</v>
      </c>
      <c r="I104" s="16">
        <v>39.299999999999997</v>
      </c>
      <c r="J104" s="16" t="s">
        <v>7677</v>
      </c>
      <c r="K104" s="16">
        <v>40.1</v>
      </c>
      <c r="L104" s="16" t="s">
        <v>7678</v>
      </c>
    </row>
    <row r="105" spans="1:12" ht="15" customHeight="1" x14ac:dyDescent="0.25">
      <c r="A105" s="16" t="s">
        <v>7672</v>
      </c>
      <c r="B105" s="16" t="s">
        <v>889</v>
      </c>
      <c r="C105" s="16" t="s">
        <v>236</v>
      </c>
      <c r="D105" s="16" t="s">
        <v>237</v>
      </c>
      <c r="E105" s="16" t="s">
        <v>53</v>
      </c>
      <c r="F105" s="16" t="s">
        <v>204</v>
      </c>
      <c r="G105" s="16" t="s">
        <v>205</v>
      </c>
      <c r="H105" s="16">
        <v>1</v>
      </c>
      <c r="I105" s="16">
        <v>40.299999999999997</v>
      </c>
      <c r="J105" s="16" t="s">
        <v>7679</v>
      </c>
      <c r="K105" s="16">
        <v>38.9</v>
      </c>
      <c r="L105" s="16" t="s">
        <v>7680</v>
      </c>
    </row>
    <row r="106" spans="1:12" ht="15" customHeight="1" x14ac:dyDescent="0.25">
      <c r="A106" s="16" t="s">
        <v>7672</v>
      </c>
      <c r="B106" s="16" t="s">
        <v>889</v>
      </c>
      <c r="C106" s="16" t="s">
        <v>236</v>
      </c>
      <c r="D106" s="16" t="s">
        <v>237</v>
      </c>
      <c r="E106" s="16" t="s">
        <v>53</v>
      </c>
      <c r="F106" s="16" t="s">
        <v>262</v>
      </c>
      <c r="G106" s="16" t="s">
        <v>263</v>
      </c>
      <c r="H106" s="16">
        <v>1</v>
      </c>
      <c r="I106" s="16">
        <v>41.5</v>
      </c>
      <c r="J106" s="16" t="s">
        <v>7681</v>
      </c>
      <c r="K106" s="16">
        <v>41</v>
      </c>
      <c r="L106" s="16" t="s">
        <v>7682</v>
      </c>
    </row>
    <row r="107" spans="1:12" ht="15" customHeight="1" x14ac:dyDescent="0.25">
      <c r="A107" s="16" t="s">
        <v>7672</v>
      </c>
      <c r="B107" s="16" t="s">
        <v>889</v>
      </c>
      <c r="C107" s="16" t="s">
        <v>236</v>
      </c>
      <c r="D107" s="16" t="s">
        <v>237</v>
      </c>
      <c r="E107" s="16" t="s">
        <v>53</v>
      </c>
      <c r="F107" s="16" t="s">
        <v>257</v>
      </c>
      <c r="G107" s="16" t="s">
        <v>258</v>
      </c>
      <c r="H107" s="16">
        <v>1</v>
      </c>
      <c r="I107" s="16">
        <v>42.1</v>
      </c>
      <c r="J107" s="16" t="s">
        <v>7683</v>
      </c>
      <c r="K107" s="16">
        <v>41.6</v>
      </c>
      <c r="L107" s="16" t="s">
        <v>7684</v>
      </c>
    </row>
    <row r="108" spans="1:12" ht="15" customHeight="1" x14ac:dyDescent="0.25">
      <c r="A108" s="16" t="s">
        <v>7685</v>
      </c>
      <c r="B108" s="16" t="s">
        <v>890</v>
      </c>
      <c r="C108" s="16" t="s">
        <v>236</v>
      </c>
      <c r="D108" s="16" t="s">
        <v>237</v>
      </c>
      <c r="E108" s="16" t="s">
        <v>53</v>
      </c>
      <c r="F108" s="16" t="s">
        <v>186</v>
      </c>
      <c r="G108" s="16" t="s">
        <v>187</v>
      </c>
      <c r="H108" s="16">
        <v>1</v>
      </c>
      <c r="I108" s="16">
        <v>29.2</v>
      </c>
      <c r="J108" s="16" t="s">
        <v>7673</v>
      </c>
      <c r="K108" s="16">
        <v>26.6</v>
      </c>
      <c r="L108" s="16" t="s">
        <v>7686</v>
      </c>
    </row>
    <row r="109" spans="1:12" ht="15" customHeight="1" x14ac:dyDescent="0.25">
      <c r="A109" s="16" t="s">
        <v>7685</v>
      </c>
      <c r="B109" s="16" t="s">
        <v>890</v>
      </c>
      <c r="C109" s="16" t="s">
        <v>236</v>
      </c>
      <c r="D109" s="16" t="s">
        <v>237</v>
      </c>
      <c r="E109" s="16" t="s">
        <v>53</v>
      </c>
      <c r="F109" s="16" t="s">
        <v>195</v>
      </c>
      <c r="G109" s="16" t="s">
        <v>196</v>
      </c>
      <c r="H109" s="16">
        <v>1</v>
      </c>
      <c r="I109" s="16">
        <v>32.200000000000003</v>
      </c>
      <c r="J109" s="16" t="s">
        <v>7675</v>
      </c>
      <c r="K109" s="16">
        <v>29.8</v>
      </c>
      <c r="L109" s="16" t="s">
        <v>7687</v>
      </c>
    </row>
    <row r="110" spans="1:12" ht="15" customHeight="1" x14ac:dyDescent="0.25">
      <c r="A110" s="16" t="s">
        <v>7685</v>
      </c>
      <c r="B110" s="16" t="s">
        <v>890</v>
      </c>
      <c r="C110" s="16" t="s">
        <v>236</v>
      </c>
      <c r="D110" s="16" t="s">
        <v>237</v>
      </c>
      <c r="E110" s="16" t="s">
        <v>53</v>
      </c>
      <c r="F110" s="16" t="s">
        <v>150</v>
      </c>
      <c r="G110" s="16" t="s">
        <v>151</v>
      </c>
      <c r="H110" s="16">
        <v>1</v>
      </c>
      <c r="I110" s="16">
        <v>39.299999999999997</v>
      </c>
      <c r="J110" s="16" t="s">
        <v>7677</v>
      </c>
      <c r="K110" s="16">
        <v>36.9</v>
      </c>
      <c r="L110" s="16" t="s">
        <v>7688</v>
      </c>
    </row>
    <row r="111" spans="1:12" ht="15" customHeight="1" x14ac:dyDescent="0.25">
      <c r="A111" s="16" t="s">
        <v>7685</v>
      </c>
      <c r="B111" s="16" t="s">
        <v>890</v>
      </c>
      <c r="C111" s="16" t="s">
        <v>236</v>
      </c>
      <c r="D111" s="16" t="s">
        <v>237</v>
      </c>
      <c r="E111" s="16" t="s">
        <v>53</v>
      </c>
      <c r="F111" s="16" t="s">
        <v>204</v>
      </c>
      <c r="G111" s="16" t="s">
        <v>205</v>
      </c>
      <c r="H111" s="16">
        <v>1</v>
      </c>
      <c r="I111" s="16">
        <v>40.299999999999997</v>
      </c>
      <c r="J111" s="16" t="s">
        <v>7679</v>
      </c>
      <c r="K111" s="16">
        <v>38.4</v>
      </c>
      <c r="L111" s="16" t="s">
        <v>7689</v>
      </c>
    </row>
    <row r="112" spans="1:12" ht="15" customHeight="1" x14ac:dyDescent="0.25">
      <c r="A112" s="16" t="s">
        <v>7685</v>
      </c>
      <c r="B112" s="16" t="s">
        <v>890</v>
      </c>
      <c r="C112" s="16" t="s">
        <v>236</v>
      </c>
      <c r="D112" s="16" t="s">
        <v>237</v>
      </c>
      <c r="E112" s="16" t="s">
        <v>53</v>
      </c>
      <c r="F112" s="16" t="s">
        <v>262</v>
      </c>
      <c r="G112" s="16" t="s">
        <v>263</v>
      </c>
      <c r="H112" s="16">
        <v>1</v>
      </c>
      <c r="I112" s="16">
        <v>41.5</v>
      </c>
      <c r="J112" s="16" t="s">
        <v>7681</v>
      </c>
      <c r="K112" s="16">
        <v>39.1</v>
      </c>
      <c r="L112" s="16" t="s">
        <v>7690</v>
      </c>
    </row>
    <row r="113" spans="1:12" ht="15" customHeight="1" x14ac:dyDescent="0.25">
      <c r="A113" s="16" t="s">
        <v>7685</v>
      </c>
      <c r="B113" s="16" t="s">
        <v>890</v>
      </c>
      <c r="C113" s="16" t="s">
        <v>236</v>
      </c>
      <c r="D113" s="16" t="s">
        <v>237</v>
      </c>
      <c r="E113" s="16" t="s">
        <v>53</v>
      </c>
      <c r="F113" s="16" t="s">
        <v>257</v>
      </c>
      <c r="G113" s="16" t="s">
        <v>258</v>
      </c>
      <c r="H113" s="16">
        <v>1</v>
      </c>
      <c r="I113" s="16">
        <v>42.1</v>
      </c>
      <c r="J113" s="16" t="s">
        <v>7683</v>
      </c>
      <c r="K113" s="16">
        <v>39.6</v>
      </c>
      <c r="L113" s="16" t="s">
        <v>7691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575"/>
  <sheetViews>
    <sheetView zoomScaleNormal="100" workbookViewId="0"/>
  </sheetViews>
  <sheetFormatPr defaultColWidth="8.7109375" defaultRowHeight="15" customHeight="1" x14ac:dyDescent="0.25"/>
  <cols>
    <col min="1" max="1" width="12" customWidth="1"/>
    <col min="2" max="2" width="20" customWidth="1"/>
    <col min="3" max="3" width="10" customWidth="1"/>
    <col min="4" max="4" width="16" customWidth="1"/>
    <col min="5" max="5" width="18" customWidth="1"/>
    <col min="6" max="6" width="16" customWidth="1"/>
    <col min="7" max="7" width="18" customWidth="1"/>
    <col min="8" max="8" width="32" customWidth="1"/>
    <col min="9" max="9" width="18" customWidth="1"/>
    <col min="10" max="11" width="22" customWidth="1"/>
    <col min="12" max="12" width="20" customWidth="1"/>
    <col min="13" max="13" width="24" customWidth="1"/>
  </cols>
  <sheetData>
    <row r="1" spans="1:14" ht="15" customHeight="1" x14ac:dyDescent="0.25">
      <c r="A1" t="s">
        <v>7692</v>
      </c>
    </row>
    <row r="2" spans="1:14" ht="15" customHeight="1" x14ac:dyDescent="0.25">
      <c r="A2" s="39" t="s">
        <v>1231</v>
      </c>
      <c r="B2" s="39" t="s">
        <v>291</v>
      </c>
      <c r="C2" s="39" t="s">
        <v>122</v>
      </c>
      <c r="D2" s="39" t="s">
        <v>123</v>
      </c>
      <c r="E2" s="39" t="s">
        <v>1</v>
      </c>
      <c r="F2" s="39" t="s">
        <v>7693</v>
      </c>
      <c r="G2" s="39" t="s">
        <v>7694</v>
      </c>
      <c r="H2" s="39" t="s">
        <v>7695</v>
      </c>
      <c r="I2" s="39" t="s">
        <v>7696</v>
      </c>
      <c r="J2" s="39" t="s">
        <v>7697</v>
      </c>
      <c r="K2" s="39" t="s">
        <v>7698</v>
      </c>
      <c r="L2" s="39" t="s">
        <v>7699</v>
      </c>
      <c r="M2" s="39" t="s">
        <v>7700</v>
      </c>
      <c r="N2" s="39" t="s">
        <v>1160</v>
      </c>
    </row>
    <row r="3" spans="1:14" ht="15" customHeight="1" x14ac:dyDescent="0.25">
      <c r="A3" s="16" t="s">
        <v>7701</v>
      </c>
      <c r="B3" s="16" t="s">
        <v>6378</v>
      </c>
      <c r="C3" s="16" t="s">
        <v>273</v>
      </c>
      <c r="D3" s="16" t="s">
        <v>274</v>
      </c>
      <c r="E3" s="16" t="s">
        <v>101</v>
      </c>
      <c r="F3" s="16">
        <v>92</v>
      </c>
      <c r="G3" s="16">
        <v>92.3</v>
      </c>
      <c r="H3" s="16">
        <v>53.4</v>
      </c>
      <c r="I3" s="16">
        <v>-30.5</v>
      </c>
      <c r="J3" s="16">
        <v>94.4</v>
      </c>
      <c r="K3" s="16">
        <v>86</v>
      </c>
      <c r="L3" s="16">
        <v>84.4</v>
      </c>
      <c r="M3" s="16" t="s">
        <v>7702</v>
      </c>
      <c r="N3" s="16" t="s">
        <v>7703</v>
      </c>
    </row>
    <row r="4" spans="1:14" ht="15" customHeight="1" x14ac:dyDescent="0.25">
      <c r="A4" s="16" t="s">
        <v>7704</v>
      </c>
      <c r="B4" s="16" t="s">
        <v>768</v>
      </c>
      <c r="C4" s="16" t="s">
        <v>273</v>
      </c>
      <c r="D4" s="16" t="s">
        <v>274</v>
      </c>
      <c r="E4" s="16" t="s">
        <v>5</v>
      </c>
      <c r="F4" s="16">
        <v>92</v>
      </c>
      <c r="G4" s="16">
        <v>92.3</v>
      </c>
      <c r="H4" s="16">
        <v>53.4</v>
      </c>
      <c r="I4" s="16">
        <v>-30.5</v>
      </c>
      <c r="J4" s="16">
        <v>94.4</v>
      </c>
      <c r="K4" s="16">
        <v>86</v>
      </c>
      <c r="L4" s="16">
        <v>84.4</v>
      </c>
      <c r="M4" s="16" t="s">
        <v>7702</v>
      </c>
      <c r="N4" s="16" t="s">
        <v>7703</v>
      </c>
    </row>
    <row r="5" spans="1:14" ht="15" customHeight="1" x14ac:dyDescent="0.25">
      <c r="A5" s="16" t="s">
        <v>7608</v>
      </c>
      <c r="B5" s="16" t="s">
        <v>729</v>
      </c>
      <c r="C5" s="16" t="s">
        <v>273</v>
      </c>
      <c r="D5" s="16" t="s">
        <v>274</v>
      </c>
      <c r="E5" s="16" t="s">
        <v>53</v>
      </c>
      <c r="F5" s="16">
        <v>92</v>
      </c>
      <c r="G5" s="16">
        <v>92.3</v>
      </c>
      <c r="H5" s="16">
        <v>53.4</v>
      </c>
      <c r="I5" s="16">
        <v>-30.5</v>
      </c>
      <c r="J5" s="16">
        <v>94.4</v>
      </c>
      <c r="K5" s="16">
        <v>86</v>
      </c>
      <c r="L5" s="16">
        <v>84.4</v>
      </c>
      <c r="M5" s="16" t="s">
        <v>7702</v>
      </c>
      <c r="N5" s="16" t="s">
        <v>7703</v>
      </c>
    </row>
    <row r="6" spans="1:14" ht="15" customHeight="1" x14ac:dyDescent="0.25">
      <c r="A6" s="16" t="s">
        <v>7596</v>
      </c>
      <c r="B6" s="16" t="s">
        <v>741</v>
      </c>
      <c r="C6" s="16" t="s">
        <v>273</v>
      </c>
      <c r="D6" s="16" t="s">
        <v>274</v>
      </c>
      <c r="E6" s="16" t="s">
        <v>53</v>
      </c>
      <c r="F6" s="16">
        <v>92</v>
      </c>
      <c r="G6" s="16">
        <v>92.3</v>
      </c>
      <c r="H6" s="16">
        <v>53.4</v>
      </c>
      <c r="I6" s="16">
        <v>-30.5</v>
      </c>
      <c r="J6" s="16">
        <v>94.4</v>
      </c>
      <c r="K6" s="16">
        <v>86</v>
      </c>
      <c r="L6" s="16">
        <v>84.4</v>
      </c>
      <c r="M6" s="16" t="s">
        <v>7702</v>
      </c>
      <c r="N6" s="16" t="s">
        <v>7703</v>
      </c>
    </row>
    <row r="7" spans="1:14" ht="15" customHeight="1" x14ac:dyDescent="0.25">
      <c r="A7" s="16" t="s">
        <v>7705</v>
      </c>
      <c r="B7" s="16" t="s">
        <v>758</v>
      </c>
      <c r="C7" s="16" t="s">
        <v>273</v>
      </c>
      <c r="D7" s="16" t="s">
        <v>274</v>
      </c>
      <c r="E7" s="16" t="s">
        <v>77</v>
      </c>
      <c r="F7" s="16">
        <v>92</v>
      </c>
      <c r="G7" s="16">
        <v>92.3</v>
      </c>
      <c r="H7" s="16">
        <v>53.4</v>
      </c>
      <c r="I7" s="16">
        <v>-30.5</v>
      </c>
      <c r="J7" s="16">
        <v>94.4</v>
      </c>
      <c r="K7" s="16">
        <v>86</v>
      </c>
      <c r="L7" s="16">
        <v>84.4</v>
      </c>
      <c r="M7" s="16" t="s">
        <v>7702</v>
      </c>
      <c r="N7" s="16" t="s">
        <v>7703</v>
      </c>
    </row>
    <row r="8" spans="1:14" ht="15" customHeight="1" x14ac:dyDescent="0.25">
      <c r="A8" s="16" t="s">
        <v>7706</v>
      </c>
      <c r="B8" s="16" t="s">
        <v>757</v>
      </c>
      <c r="C8" s="16" t="s">
        <v>273</v>
      </c>
      <c r="D8" s="16" t="s">
        <v>274</v>
      </c>
      <c r="E8" s="16" t="s">
        <v>77</v>
      </c>
      <c r="F8" s="16">
        <v>92</v>
      </c>
      <c r="G8" s="16">
        <v>92.3</v>
      </c>
      <c r="H8" s="16">
        <v>53.4</v>
      </c>
      <c r="I8" s="16">
        <v>-30.5</v>
      </c>
      <c r="J8" s="16">
        <v>94.4</v>
      </c>
      <c r="K8" s="16">
        <v>86</v>
      </c>
      <c r="L8" s="16">
        <v>84.4</v>
      </c>
      <c r="M8" s="16" t="s">
        <v>7702</v>
      </c>
      <c r="N8" s="16" t="s">
        <v>7703</v>
      </c>
    </row>
    <row r="9" spans="1:14" ht="15" customHeight="1" x14ac:dyDescent="0.25">
      <c r="A9" s="16" t="s">
        <v>7707</v>
      </c>
      <c r="B9" s="16" t="s">
        <v>760</v>
      </c>
      <c r="C9" s="16" t="s">
        <v>273</v>
      </c>
      <c r="D9" s="16" t="s">
        <v>274</v>
      </c>
      <c r="E9" s="16" t="s">
        <v>31</v>
      </c>
      <c r="F9" s="16">
        <v>92</v>
      </c>
      <c r="G9" s="16">
        <v>92.3</v>
      </c>
      <c r="H9" s="16">
        <v>53.4</v>
      </c>
      <c r="I9" s="16">
        <v>-30.5</v>
      </c>
      <c r="J9" s="16">
        <v>94.4</v>
      </c>
      <c r="K9" s="16">
        <v>86</v>
      </c>
      <c r="L9" s="16">
        <v>84.4</v>
      </c>
      <c r="M9" s="16" t="s">
        <v>7702</v>
      </c>
      <c r="N9" s="16" t="s">
        <v>7703</v>
      </c>
    </row>
    <row r="10" spans="1:14" ht="15" customHeight="1" x14ac:dyDescent="0.25">
      <c r="A10" s="16" t="s">
        <v>7708</v>
      </c>
      <c r="B10" s="16" t="s">
        <v>759</v>
      </c>
      <c r="C10" s="16" t="s">
        <v>273</v>
      </c>
      <c r="D10" s="16" t="s">
        <v>274</v>
      </c>
      <c r="E10" s="16" t="s">
        <v>31</v>
      </c>
      <c r="F10" s="16">
        <v>92</v>
      </c>
      <c r="G10" s="16">
        <v>92.3</v>
      </c>
      <c r="H10" s="16">
        <v>53.4</v>
      </c>
      <c r="I10" s="16">
        <v>-30.5</v>
      </c>
      <c r="J10" s="16">
        <v>94.4</v>
      </c>
      <c r="K10" s="16">
        <v>86</v>
      </c>
      <c r="L10" s="16">
        <v>84.4</v>
      </c>
      <c r="M10" s="16" t="s">
        <v>7702</v>
      </c>
      <c r="N10" s="16" t="s">
        <v>7703</v>
      </c>
    </row>
    <row r="11" spans="1:14" ht="15" customHeight="1" x14ac:dyDescent="0.25">
      <c r="A11" s="16" t="s">
        <v>7709</v>
      </c>
      <c r="B11" s="16" t="s">
        <v>770</v>
      </c>
      <c r="C11" s="16" t="s">
        <v>273</v>
      </c>
      <c r="D11" s="16" t="s">
        <v>274</v>
      </c>
      <c r="E11" s="16" t="s">
        <v>103</v>
      </c>
      <c r="F11" s="16">
        <v>92</v>
      </c>
      <c r="G11" s="16">
        <v>92.3</v>
      </c>
      <c r="H11" s="16">
        <v>53.4</v>
      </c>
      <c r="I11" s="16">
        <v>-30.5</v>
      </c>
      <c r="J11" s="16">
        <v>94.4</v>
      </c>
      <c r="K11" s="16">
        <v>86</v>
      </c>
      <c r="L11" s="16">
        <v>84.4</v>
      </c>
      <c r="M11" s="16" t="s">
        <v>7702</v>
      </c>
      <c r="N11" s="16" t="s">
        <v>7703</v>
      </c>
    </row>
    <row r="12" spans="1:14" ht="15" customHeight="1" x14ac:dyDescent="0.25">
      <c r="A12" s="16" t="s">
        <v>7710</v>
      </c>
      <c r="B12" s="16" t="s">
        <v>769</v>
      </c>
      <c r="C12" s="16" t="s">
        <v>273</v>
      </c>
      <c r="D12" s="16" t="s">
        <v>274</v>
      </c>
      <c r="E12" s="16" t="s">
        <v>101</v>
      </c>
      <c r="F12" s="16">
        <v>92</v>
      </c>
      <c r="G12" s="16">
        <v>92.3</v>
      </c>
      <c r="H12" s="16">
        <v>53.4</v>
      </c>
      <c r="I12" s="16">
        <v>-30.5</v>
      </c>
      <c r="J12" s="16">
        <v>94.4</v>
      </c>
      <c r="K12" s="16">
        <v>86</v>
      </c>
      <c r="L12" s="16">
        <v>84.4</v>
      </c>
      <c r="M12" s="16" t="s">
        <v>7702</v>
      </c>
      <c r="N12" s="16" t="s">
        <v>7703</v>
      </c>
    </row>
    <row r="13" spans="1:14" ht="15" customHeight="1" x14ac:dyDescent="0.25">
      <c r="A13" s="16" t="s">
        <v>7711</v>
      </c>
      <c r="B13" s="16" t="s">
        <v>771</v>
      </c>
      <c r="C13" s="16" t="s">
        <v>273</v>
      </c>
      <c r="D13" s="16" t="s">
        <v>274</v>
      </c>
      <c r="E13" s="16" t="s">
        <v>103</v>
      </c>
      <c r="F13" s="16">
        <v>92</v>
      </c>
      <c r="G13" s="16">
        <v>92.3</v>
      </c>
      <c r="H13" s="16">
        <v>53.4</v>
      </c>
      <c r="I13" s="16">
        <v>-30.5</v>
      </c>
      <c r="J13" s="16">
        <v>94.4</v>
      </c>
      <c r="K13" s="16">
        <v>86</v>
      </c>
      <c r="L13" s="16">
        <v>84.4</v>
      </c>
      <c r="M13" s="16" t="s">
        <v>7702</v>
      </c>
      <c r="N13" s="16" t="s">
        <v>7703</v>
      </c>
    </row>
    <row r="14" spans="1:14" ht="15" customHeight="1" x14ac:dyDescent="0.25">
      <c r="A14" s="16" t="s">
        <v>7712</v>
      </c>
      <c r="B14" s="16" t="s">
        <v>774</v>
      </c>
      <c r="C14" s="16" t="s">
        <v>273</v>
      </c>
      <c r="D14" s="16" t="s">
        <v>274</v>
      </c>
      <c r="E14" s="16" t="s">
        <v>69</v>
      </c>
      <c r="F14" s="16">
        <v>92</v>
      </c>
      <c r="G14" s="16">
        <v>92.3</v>
      </c>
      <c r="H14" s="16">
        <v>53.4</v>
      </c>
      <c r="I14" s="16">
        <v>-30.5</v>
      </c>
      <c r="J14" s="16">
        <v>94.4</v>
      </c>
      <c r="K14" s="16">
        <v>86</v>
      </c>
      <c r="L14" s="16">
        <v>84.4</v>
      </c>
      <c r="M14" s="16" t="s">
        <v>7702</v>
      </c>
      <c r="N14" s="16" t="s">
        <v>7703</v>
      </c>
    </row>
    <row r="15" spans="1:14" ht="15" customHeight="1" x14ac:dyDescent="0.25">
      <c r="A15" s="16" t="s">
        <v>7713</v>
      </c>
      <c r="B15" s="16" t="s">
        <v>6362</v>
      </c>
      <c r="C15" s="16" t="s">
        <v>273</v>
      </c>
      <c r="D15" s="16" t="s">
        <v>274</v>
      </c>
      <c r="E15" s="16" t="s">
        <v>53</v>
      </c>
      <c r="F15" s="16">
        <v>92</v>
      </c>
      <c r="G15" s="16">
        <v>92.3</v>
      </c>
      <c r="H15" s="16">
        <v>53.4</v>
      </c>
      <c r="I15" s="16">
        <v>-30.5</v>
      </c>
      <c r="J15" s="16">
        <v>94.4</v>
      </c>
      <c r="K15" s="16">
        <v>86</v>
      </c>
      <c r="L15" s="16">
        <v>84.4</v>
      </c>
      <c r="M15" s="16" t="s">
        <v>7702</v>
      </c>
      <c r="N15" s="16" t="s">
        <v>7703</v>
      </c>
    </row>
    <row r="16" spans="1:14" ht="15" customHeight="1" x14ac:dyDescent="0.25">
      <c r="A16" s="16" t="s">
        <v>7714</v>
      </c>
      <c r="B16" s="16" t="s">
        <v>766</v>
      </c>
      <c r="C16" s="16" t="s">
        <v>273</v>
      </c>
      <c r="D16" s="16" t="s">
        <v>274</v>
      </c>
      <c r="E16" s="16" t="s">
        <v>53</v>
      </c>
      <c r="F16" s="16">
        <v>92</v>
      </c>
      <c r="G16" s="16">
        <v>92.3</v>
      </c>
      <c r="H16" s="16">
        <v>53.4</v>
      </c>
      <c r="I16" s="16">
        <v>-30.5</v>
      </c>
      <c r="J16" s="16">
        <v>94.4</v>
      </c>
      <c r="K16" s="16">
        <v>86</v>
      </c>
      <c r="L16" s="16">
        <v>84.4</v>
      </c>
      <c r="M16" s="16" t="s">
        <v>7702</v>
      </c>
      <c r="N16" s="16" t="s">
        <v>7703</v>
      </c>
    </row>
    <row r="17" spans="1:14" ht="15" customHeight="1" x14ac:dyDescent="0.25">
      <c r="A17" s="16" t="s">
        <v>7715</v>
      </c>
      <c r="B17" s="16" t="s">
        <v>765</v>
      </c>
      <c r="C17" s="16" t="s">
        <v>273</v>
      </c>
      <c r="D17" s="16" t="s">
        <v>274</v>
      </c>
      <c r="E17" s="16" t="s">
        <v>53</v>
      </c>
      <c r="F17" s="16">
        <v>92</v>
      </c>
      <c r="G17" s="16">
        <v>92.3</v>
      </c>
      <c r="H17" s="16">
        <v>53.4</v>
      </c>
      <c r="I17" s="16">
        <v>-30.5</v>
      </c>
      <c r="J17" s="16">
        <v>94.4</v>
      </c>
      <c r="K17" s="16">
        <v>86</v>
      </c>
      <c r="L17" s="16">
        <v>84.4</v>
      </c>
      <c r="M17" s="16" t="s">
        <v>7702</v>
      </c>
      <c r="N17" s="16" t="s">
        <v>7703</v>
      </c>
    </row>
    <row r="18" spans="1:14" ht="15" customHeight="1" x14ac:dyDescent="0.25">
      <c r="A18" s="16" t="s">
        <v>7716</v>
      </c>
      <c r="B18" s="16" t="s">
        <v>764</v>
      </c>
      <c r="C18" s="16" t="s">
        <v>273</v>
      </c>
      <c r="D18" s="16" t="s">
        <v>274</v>
      </c>
      <c r="E18" s="16" t="s">
        <v>31</v>
      </c>
      <c r="F18" s="16">
        <v>92</v>
      </c>
      <c r="G18" s="16">
        <v>92.3</v>
      </c>
      <c r="H18" s="16">
        <v>53.4</v>
      </c>
      <c r="I18" s="16">
        <v>-30.5</v>
      </c>
      <c r="J18" s="16">
        <v>94.4</v>
      </c>
      <c r="K18" s="16">
        <v>86</v>
      </c>
      <c r="L18" s="16">
        <v>84.4</v>
      </c>
      <c r="M18" s="16" t="s">
        <v>7702</v>
      </c>
      <c r="N18" s="16" t="s">
        <v>7703</v>
      </c>
    </row>
    <row r="19" spans="1:14" ht="15" customHeight="1" x14ac:dyDescent="0.25">
      <c r="A19" s="16" t="s">
        <v>7717</v>
      </c>
      <c r="B19" s="16" t="s">
        <v>763</v>
      </c>
      <c r="C19" s="16" t="s">
        <v>273</v>
      </c>
      <c r="D19" s="16" t="s">
        <v>274</v>
      </c>
      <c r="E19" s="16" t="s">
        <v>31</v>
      </c>
      <c r="F19" s="16">
        <v>92</v>
      </c>
      <c r="G19" s="16">
        <v>92.3</v>
      </c>
      <c r="H19" s="16">
        <v>53.4</v>
      </c>
      <c r="I19" s="16">
        <v>-30.5</v>
      </c>
      <c r="J19" s="16">
        <v>94.4</v>
      </c>
      <c r="K19" s="16">
        <v>86</v>
      </c>
      <c r="L19" s="16">
        <v>84.4</v>
      </c>
      <c r="M19" s="16" t="s">
        <v>7702</v>
      </c>
      <c r="N19" s="16" t="s">
        <v>7703</v>
      </c>
    </row>
    <row r="20" spans="1:14" ht="15" customHeight="1" x14ac:dyDescent="0.25">
      <c r="A20" s="16" t="s">
        <v>7718</v>
      </c>
      <c r="B20" s="16" t="s">
        <v>762</v>
      </c>
      <c r="C20" s="16" t="s">
        <v>273</v>
      </c>
      <c r="D20" s="16" t="s">
        <v>274</v>
      </c>
      <c r="E20" s="16" t="s">
        <v>31</v>
      </c>
      <c r="F20" s="16">
        <v>92</v>
      </c>
      <c r="G20" s="16">
        <v>92.3</v>
      </c>
      <c r="H20" s="16">
        <v>53.4</v>
      </c>
      <c r="I20" s="16">
        <v>-30.5</v>
      </c>
      <c r="J20" s="16">
        <v>94.4</v>
      </c>
      <c r="K20" s="16">
        <v>86</v>
      </c>
      <c r="L20" s="16">
        <v>84.4</v>
      </c>
      <c r="M20" s="16" t="s">
        <v>7702</v>
      </c>
      <c r="N20" s="16" t="s">
        <v>7703</v>
      </c>
    </row>
    <row r="21" spans="1:14" ht="15" customHeight="1" x14ac:dyDescent="0.25">
      <c r="A21" s="16" t="s">
        <v>7719</v>
      </c>
      <c r="B21" s="16" t="s">
        <v>761</v>
      </c>
      <c r="C21" s="16" t="s">
        <v>273</v>
      </c>
      <c r="D21" s="16" t="s">
        <v>274</v>
      </c>
      <c r="E21" s="16" t="s">
        <v>31</v>
      </c>
      <c r="F21" s="16">
        <v>92</v>
      </c>
      <c r="G21" s="16">
        <v>92.3</v>
      </c>
      <c r="H21" s="16">
        <v>53.4</v>
      </c>
      <c r="I21" s="16">
        <v>-30.5</v>
      </c>
      <c r="J21" s="16">
        <v>94.4</v>
      </c>
      <c r="K21" s="16">
        <v>86</v>
      </c>
      <c r="L21" s="16">
        <v>84.4</v>
      </c>
      <c r="M21" s="16" t="s">
        <v>7702</v>
      </c>
      <c r="N21" s="16" t="s">
        <v>7703</v>
      </c>
    </row>
    <row r="22" spans="1:14" ht="15" customHeight="1" x14ac:dyDescent="0.25">
      <c r="A22" s="16" t="s">
        <v>7720</v>
      </c>
      <c r="B22" s="16" t="s">
        <v>772</v>
      </c>
      <c r="C22" s="16" t="s">
        <v>273</v>
      </c>
      <c r="D22" s="16" t="s">
        <v>274</v>
      </c>
      <c r="E22" s="16" t="s">
        <v>103</v>
      </c>
      <c r="F22" s="16">
        <v>92</v>
      </c>
      <c r="G22" s="16">
        <v>92.3</v>
      </c>
      <c r="H22" s="16">
        <v>53.4</v>
      </c>
      <c r="I22" s="16">
        <v>-30.5</v>
      </c>
      <c r="J22" s="16">
        <v>94.4</v>
      </c>
      <c r="K22" s="16">
        <v>86</v>
      </c>
      <c r="L22" s="16">
        <v>84.4</v>
      </c>
      <c r="M22" s="16" t="s">
        <v>7702</v>
      </c>
      <c r="N22" s="16" t="s">
        <v>7703</v>
      </c>
    </row>
    <row r="23" spans="1:14" ht="15" customHeight="1" x14ac:dyDescent="0.25">
      <c r="A23" s="16" t="s">
        <v>7721</v>
      </c>
      <c r="B23" s="16" t="s">
        <v>756</v>
      </c>
      <c r="C23" s="16" t="s">
        <v>273</v>
      </c>
      <c r="D23" s="16" t="s">
        <v>274</v>
      </c>
      <c r="E23" s="16" t="s">
        <v>105</v>
      </c>
      <c r="F23" s="16">
        <v>92</v>
      </c>
      <c r="G23" s="16">
        <v>92.3</v>
      </c>
      <c r="H23" s="16">
        <v>53.4</v>
      </c>
      <c r="I23" s="16">
        <v>-30.5</v>
      </c>
      <c r="J23" s="16">
        <v>94.4</v>
      </c>
      <c r="K23" s="16">
        <v>86</v>
      </c>
      <c r="L23" s="16">
        <v>84.4</v>
      </c>
      <c r="M23" s="16" t="s">
        <v>7702</v>
      </c>
      <c r="N23" s="16" t="s">
        <v>7703</v>
      </c>
    </row>
    <row r="24" spans="1:14" ht="15" customHeight="1" x14ac:dyDescent="0.25">
      <c r="A24" s="16" t="s">
        <v>7722</v>
      </c>
      <c r="B24" s="16" t="s">
        <v>767</v>
      </c>
      <c r="C24" s="16" t="s">
        <v>273</v>
      </c>
      <c r="D24" s="16" t="s">
        <v>274</v>
      </c>
      <c r="E24" s="16" t="s">
        <v>53</v>
      </c>
      <c r="F24" s="16">
        <v>92</v>
      </c>
      <c r="G24" s="16">
        <v>92.3</v>
      </c>
      <c r="H24" s="16">
        <v>53.4</v>
      </c>
      <c r="I24" s="16">
        <v>-30.5</v>
      </c>
      <c r="J24" s="16">
        <v>94.4</v>
      </c>
      <c r="K24" s="16">
        <v>86</v>
      </c>
      <c r="L24" s="16">
        <v>84.4</v>
      </c>
      <c r="M24" s="16" t="s">
        <v>7702</v>
      </c>
      <c r="N24" s="16" t="s">
        <v>7703</v>
      </c>
    </row>
    <row r="25" spans="1:14" ht="15" customHeight="1" x14ac:dyDescent="0.25">
      <c r="A25" s="16" t="s">
        <v>7723</v>
      </c>
      <c r="B25" s="16" t="s">
        <v>372</v>
      </c>
      <c r="C25" s="16" t="s">
        <v>150</v>
      </c>
      <c r="D25" s="16" t="s">
        <v>151</v>
      </c>
      <c r="E25" s="16" t="s">
        <v>53</v>
      </c>
      <c r="F25" s="16">
        <v>84</v>
      </c>
      <c r="G25" s="16">
        <v>76</v>
      </c>
      <c r="H25" s="16">
        <v>85</v>
      </c>
      <c r="I25" s="16">
        <v>-24.2</v>
      </c>
      <c r="J25" s="16">
        <v>59.2</v>
      </c>
      <c r="K25" s="16">
        <v>83</v>
      </c>
      <c r="L25" s="16">
        <v>78.5</v>
      </c>
      <c r="M25" s="16" t="s">
        <v>7702</v>
      </c>
      <c r="N25" s="16" t="s">
        <v>7703</v>
      </c>
    </row>
    <row r="26" spans="1:14" ht="15" customHeight="1" x14ac:dyDescent="0.25">
      <c r="A26" s="16" t="s">
        <v>7724</v>
      </c>
      <c r="B26" s="16" t="s">
        <v>373</v>
      </c>
      <c r="C26" s="16" t="s">
        <v>150</v>
      </c>
      <c r="D26" s="16" t="s">
        <v>151</v>
      </c>
      <c r="E26" s="16" t="s">
        <v>5</v>
      </c>
      <c r="F26" s="16">
        <v>84</v>
      </c>
      <c r="G26" s="16">
        <v>76</v>
      </c>
      <c r="H26" s="16">
        <v>85</v>
      </c>
      <c r="I26" s="16">
        <v>-24.2</v>
      </c>
      <c r="J26" s="16">
        <v>59.2</v>
      </c>
      <c r="K26" s="16">
        <v>83</v>
      </c>
      <c r="L26" s="16">
        <v>78.5</v>
      </c>
      <c r="M26" s="16" t="s">
        <v>7702</v>
      </c>
      <c r="N26" s="16" t="s">
        <v>7703</v>
      </c>
    </row>
    <row r="27" spans="1:14" ht="15" customHeight="1" x14ac:dyDescent="0.25">
      <c r="A27" s="16" t="s">
        <v>7725</v>
      </c>
      <c r="B27" s="16" t="s">
        <v>378</v>
      </c>
      <c r="C27" s="16" t="s">
        <v>150</v>
      </c>
      <c r="D27" s="16" t="s">
        <v>151</v>
      </c>
      <c r="E27" s="16" t="s">
        <v>103</v>
      </c>
      <c r="F27" s="16">
        <v>84</v>
      </c>
      <c r="G27" s="16">
        <v>76</v>
      </c>
      <c r="H27" s="16">
        <v>85</v>
      </c>
      <c r="I27" s="16">
        <v>-24.2</v>
      </c>
      <c r="J27" s="16">
        <v>59.2</v>
      </c>
      <c r="K27" s="16">
        <v>83</v>
      </c>
      <c r="L27" s="16">
        <v>78.5</v>
      </c>
      <c r="M27" s="16" t="s">
        <v>7702</v>
      </c>
      <c r="N27" s="16" t="s">
        <v>7703</v>
      </c>
    </row>
    <row r="28" spans="1:14" ht="15" customHeight="1" x14ac:dyDescent="0.25">
      <c r="A28" s="16" t="s">
        <v>7726</v>
      </c>
      <c r="B28" s="16" t="s">
        <v>383</v>
      </c>
      <c r="C28" s="16" t="s">
        <v>150</v>
      </c>
      <c r="D28" s="16" t="s">
        <v>151</v>
      </c>
      <c r="E28" s="16" t="s">
        <v>69</v>
      </c>
      <c r="F28" s="16">
        <v>84</v>
      </c>
      <c r="G28" s="16">
        <v>76</v>
      </c>
      <c r="H28" s="16">
        <v>85</v>
      </c>
      <c r="I28" s="16">
        <v>-24.2</v>
      </c>
      <c r="J28" s="16">
        <v>59.2</v>
      </c>
      <c r="K28" s="16">
        <v>83</v>
      </c>
      <c r="L28" s="16">
        <v>78.5</v>
      </c>
      <c r="M28" s="16" t="s">
        <v>7702</v>
      </c>
      <c r="N28" s="16" t="s">
        <v>7703</v>
      </c>
    </row>
    <row r="29" spans="1:14" ht="15" customHeight="1" x14ac:dyDescent="0.25">
      <c r="A29" s="16" t="s">
        <v>7727</v>
      </c>
      <c r="B29" s="16" t="s">
        <v>381</v>
      </c>
      <c r="C29" s="16" t="s">
        <v>150</v>
      </c>
      <c r="D29" s="16" t="s">
        <v>151</v>
      </c>
      <c r="E29" s="16" t="s">
        <v>49</v>
      </c>
      <c r="F29" s="16">
        <v>84</v>
      </c>
      <c r="G29" s="16">
        <v>76</v>
      </c>
      <c r="H29" s="16">
        <v>85</v>
      </c>
      <c r="I29" s="16">
        <v>-24.2</v>
      </c>
      <c r="J29" s="16">
        <v>59.2</v>
      </c>
      <c r="K29" s="16">
        <v>83</v>
      </c>
      <c r="L29" s="16">
        <v>78.5</v>
      </c>
      <c r="M29" s="16" t="s">
        <v>7702</v>
      </c>
      <c r="N29" s="16" t="s">
        <v>7703</v>
      </c>
    </row>
    <row r="30" spans="1:14" ht="15" customHeight="1" x14ac:dyDescent="0.25">
      <c r="A30" s="16" t="s">
        <v>7728</v>
      </c>
      <c r="B30" s="16" t="s">
        <v>380</v>
      </c>
      <c r="C30" s="16" t="s">
        <v>150</v>
      </c>
      <c r="D30" s="16" t="s">
        <v>151</v>
      </c>
      <c r="E30" s="16" t="s">
        <v>35</v>
      </c>
      <c r="F30" s="16">
        <v>84</v>
      </c>
      <c r="G30" s="16">
        <v>76</v>
      </c>
      <c r="H30" s="16">
        <v>85</v>
      </c>
      <c r="I30" s="16">
        <v>-24.2</v>
      </c>
      <c r="J30" s="16">
        <v>59.2</v>
      </c>
      <c r="K30" s="16">
        <v>83</v>
      </c>
      <c r="L30" s="16">
        <v>78.5</v>
      </c>
      <c r="M30" s="16" t="s">
        <v>7702</v>
      </c>
      <c r="N30" s="16" t="s">
        <v>7703</v>
      </c>
    </row>
    <row r="31" spans="1:14" ht="15" customHeight="1" x14ac:dyDescent="0.25">
      <c r="A31" s="16" t="s">
        <v>7729</v>
      </c>
      <c r="B31" s="16" t="s">
        <v>4657</v>
      </c>
      <c r="C31" s="16" t="s">
        <v>150</v>
      </c>
      <c r="D31" s="16" t="s">
        <v>151</v>
      </c>
      <c r="E31" s="16" t="s">
        <v>31</v>
      </c>
      <c r="F31" s="16">
        <v>84</v>
      </c>
      <c r="G31" s="16">
        <v>76</v>
      </c>
      <c r="H31" s="16">
        <v>85</v>
      </c>
      <c r="I31" s="16">
        <v>-24.2</v>
      </c>
      <c r="J31" s="16">
        <v>59.2</v>
      </c>
      <c r="K31" s="16">
        <v>83</v>
      </c>
      <c r="L31" s="16">
        <v>78.5</v>
      </c>
      <c r="M31" s="16" t="s">
        <v>7702</v>
      </c>
      <c r="N31" s="16" t="s">
        <v>7703</v>
      </c>
    </row>
    <row r="32" spans="1:14" ht="15" customHeight="1" x14ac:dyDescent="0.25">
      <c r="A32" s="16" t="s">
        <v>7730</v>
      </c>
      <c r="B32" s="16" t="s">
        <v>367</v>
      </c>
      <c r="C32" s="16" t="s">
        <v>150</v>
      </c>
      <c r="D32" s="16" t="s">
        <v>151</v>
      </c>
      <c r="E32" s="16" t="s">
        <v>31</v>
      </c>
      <c r="F32" s="16">
        <v>84</v>
      </c>
      <c r="G32" s="16">
        <v>76</v>
      </c>
      <c r="H32" s="16">
        <v>85</v>
      </c>
      <c r="I32" s="16">
        <v>-24.2</v>
      </c>
      <c r="J32" s="16">
        <v>59.2</v>
      </c>
      <c r="K32" s="16">
        <v>83</v>
      </c>
      <c r="L32" s="16">
        <v>78.5</v>
      </c>
      <c r="M32" s="16" t="s">
        <v>7702</v>
      </c>
      <c r="N32" s="16" t="s">
        <v>7703</v>
      </c>
    </row>
    <row r="33" spans="1:14" ht="15" customHeight="1" x14ac:dyDescent="0.25">
      <c r="A33" s="16" t="s">
        <v>7731</v>
      </c>
      <c r="B33" s="16" t="s">
        <v>368</v>
      </c>
      <c r="C33" s="16" t="s">
        <v>150</v>
      </c>
      <c r="D33" s="16" t="s">
        <v>151</v>
      </c>
      <c r="E33" s="16" t="s">
        <v>31</v>
      </c>
      <c r="F33" s="16">
        <v>84</v>
      </c>
      <c r="G33" s="16">
        <v>76</v>
      </c>
      <c r="H33" s="16">
        <v>85</v>
      </c>
      <c r="I33" s="16">
        <v>-24.2</v>
      </c>
      <c r="J33" s="16">
        <v>59.2</v>
      </c>
      <c r="K33" s="16">
        <v>83</v>
      </c>
      <c r="L33" s="16">
        <v>78.5</v>
      </c>
      <c r="M33" s="16" t="s">
        <v>7702</v>
      </c>
      <c r="N33" s="16" t="s">
        <v>7703</v>
      </c>
    </row>
    <row r="34" spans="1:14" ht="15" customHeight="1" x14ac:dyDescent="0.25">
      <c r="A34" s="16" t="s">
        <v>7732</v>
      </c>
      <c r="B34" s="16" t="s">
        <v>7733</v>
      </c>
      <c r="C34" s="16" t="s">
        <v>150</v>
      </c>
      <c r="D34" s="16" t="s">
        <v>151</v>
      </c>
      <c r="E34" s="16" t="s">
        <v>31</v>
      </c>
      <c r="F34" s="16">
        <v>84</v>
      </c>
      <c r="G34" s="16">
        <v>76</v>
      </c>
      <c r="H34" s="16">
        <v>85</v>
      </c>
      <c r="I34" s="16">
        <v>-24.2</v>
      </c>
      <c r="J34" s="16">
        <v>59.2</v>
      </c>
      <c r="K34" s="16">
        <v>83</v>
      </c>
      <c r="L34" s="16">
        <v>78.5</v>
      </c>
      <c r="M34" s="16" t="s">
        <v>7702</v>
      </c>
      <c r="N34" s="16" t="s">
        <v>7703</v>
      </c>
    </row>
    <row r="35" spans="1:14" ht="15" customHeight="1" x14ac:dyDescent="0.25">
      <c r="A35" s="16" t="s">
        <v>7734</v>
      </c>
      <c r="B35" s="16" t="s">
        <v>364</v>
      </c>
      <c r="C35" s="16" t="s">
        <v>150</v>
      </c>
      <c r="D35" s="16" t="s">
        <v>151</v>
      </c>
      <c r="E35" s="16" t="s">
        <v>105</v>
      </c>
      <c r="F35" s="16">
        <v>84</v>
      </c>
      <c r="G35" s="16">
        <v>76</v>
      </c>
      <c r="H35" s="16">
        <v>85</v>
      </c>
      <c r="I35" s="16">
        <v>-24.2</v>
      </c>
      <c r="J35" s="16">
        <v>59.2</v>
      </c>
      <c r="K35" s="16">
        <v>83</v>
      </c>
      <c r="L35" s="16">
        <v>78.5</v>
      </c>
      <c r="M35" s="16" t="s">
        <v>7702</v>
      </c>
      <c r="N35" s="16" t="s">
        <v>7703</v>
      </c>
    </row>
    <row r="36" spans="1:14" ht="15" customHeight="1" x14ac:dyDescent="0.25">
      <c r="A36" s="16" t="s">
        <v>7735</v>
      </c>
      <c r="B36" s="16" t="s">
        <v>365</v>
      </c>
      <c r="C36" s="16" t="s">
        <v>150</v>
      </c>
      <c r="D36" s="16" t="s">
        <v>151</v>
      </c>
      <c r="E36" s="16" t="s">
        <v>73</v>
      </c>
      <c r="F36" s="16">
        <v>84</v>
      </c>
      <c r="G36" s="16">
        <v>76</v>
      </c>
      <c r="H36" s="16">
        <v>85</v>
      </c>
      <c r="I36" s="16">
        <v>-24.2</v>
      </c>
      <c r="J36" s="16">
        <v>59.2</v>
      </c>
      <c r="K36" s="16">
        <v>83</v>
      </c>
      <c r="L36" s="16">
        <v>78.5</v>
      </c>
      <c r="M36" s="16" t="s">
        <v>7702</v>
      </c>
      <c r="N36" s="16" t="s">
        <v>7703</v>
      </c>
    </row>
    <row r="37" spans="1:14" ht="15" customHeight="1" x14ac:dyDescent="0.25">
      <c r="A37" s="16" t="s">
        <v>7736</v>
      </c>
      <c r="B37" s="16" t="s">
        <v>370</v>
      </c>
      <c r="C37" s="16" t="s">
        <v>150</v>
      </c>
      <c r="D37" s="16" t="s">
        <v>151</v>
      </c>
      <c r="E37" s="16" t="s">
        <v>53</v>
      </c>
      <c r="F37" s="16">
        <v>84</v>
      </c>
      <c r="G37" s="16">
        <v>76</v>
      </c>
      <c r="H37" s="16">
        <v>85</v>
      </c>
      <c r="I37" s="16">
        <v>-24.2</v>
      </c>
      <c r="J37" s="16">
        <v>59.2</v>
      </c>
      <c r="K37" s="16">
        <v>83</v>
      </c>
      <c r="L37" s="16">
        <v>78.5</v>
      </c>
      <c r="M37" s="16" t="s">
        <v>7702</v>
      </c>
      <c r="N37" s="16" t="s">
        <v>7703</v>
      </c>
    </row>
    <row r="38" spans="1:14" ht="15" customHeight="1" x14ac:dyDescent="0.25">
      <c r="A38" s="16" t="s">
        <v>7737</v>
      </c>
      <c r="B38" s="16" t="s">
        <v>382</v>
      </c>
      <c r="C38" s="16" t="s">
        <v>150</v>
      </c>
      <c r="D38" s="16" t="s">
        <v>151</v>
      </c>
      <c r="E38" s="16" t="s">
        <v>47</v>
      </c>
      <c r="F38" s="16">
        <v>84</v>
      </c>
      <c r="G38" s="16">
        <v>76</v>
      </c>
      <c r="H38" s="16">
        <v>85</v>
      </c>
      <c r="I38" s="16">
        <v>-24.2</v>
      </c>
      <c r="J38" s="16">
        <v>59.2</v>
      </c>
      <c r="K38" s="16">
        <v>83</v>
      </c>
      <c r="L38" s="16">
        <v>78.5</v>
      </c>
      <c r="M38" s="16" t="s">
        <v>7702</v>
      </c>
      <c r="N38" s="16" t="s">
        <v>7703</v>
      </c>
    </row>
    <row r="39" spans="1:14" ht="15" customHeight="1" x14ac:dyDescent="0.25">
      <c r="A39" s="16" t="s">
        <v>7738</v>
      </c>
      <c r="B39" s="16" t="s">
        <v>379</v>
      </c>
      <c r="C39" s="16" t="s">
        <v>150</v>
      </c>
      <c r="D39" s="16" t="s">
        <v>151</v>
      </c>
      <c r="E39" s="16" t="s">
        <v>35</v>
      </c>
      <c r="F39" s="16">
        <v>84</v>
      </c>
      <c r="G39" s="16">
        <v>76</v>
      </c>
      <c r="H39" s="16">
        <v>85</v>
      </c>
      <c r="I39" s="16">
        <v>-24.2</v>
      </c>
      <c r="J39" s="16">
        <v>59.2</v>
      </c>
      <c r="K39" s="16">
        <v>83</v>
      </c>
      <c r="L39" s="16">
        <v>78.5</v>
      </c>
      <c r="M39" s="16" t="s">
        <v>7702</v>
      </c>
      <c r="N39" s="16" t="s">
        <v>7703</v>
      </c>
    </row>
    <row r="40" spans="1:14" ht="15" customHeight="1" x14ac:dyDescent="0.25">
      <c r="A40" s="16" t="s">
        <v>7739</v>
      </c>
      <c r="B40" s="16" t="s">
        <v>375</v>
      </c>
      <c r="C40" s="16" t="s">
        <v>150</v>
      </c>
      <c r="D40" s="16" t="s">
        <v>151</v>
      </c>
      <c r="E40" s="16" t="s">
        <v>109</v>
      </c>
      <c r="F40" s="16">
        <v>84</v>
      </c>
      <c r="G40" s="16">
        <v>76</v>
      </c>
      <c r="H40" s="16">
        <v>85</v>
      </c>
      <c r="I40" s="16">
        <v>-24.2</v>
      </c>
      <c r="J40" s="16">
        <v>59.2</v>
      </c>
      <c r="K40" s="16">
        <v>83</v>
      </c>
      <c r="L40" s="16">
        <v>78.5</v>
      </c>
      <c r="M40" s="16" t="s">
        <v>7702</v>
      </c>
      <c r="N40" s="16" t="s">
        <v>7703</v>
      </c>
    </row>
    <row r="41" spans="1:14" ht="15" customHeight="1" x14ac:dyDescent="0.25">
      <c r="A41" s="16" t="s">
        <v>7740</v>
      </c>
      <c r="B41" s="16" t="s">
        <v>7741</v>
      </c>
      <c r="C41" s="16" t="s">
        <v>150</v>
      </c>
      <c r="D41" s="16" t="s">
        <v>151</v>
      </c>
      <c r="E41" s="16" t="s">
        <v>39</v>
      </c>
      <c r="F41" s="16">
        <v>84</v>
      </c>
      <c r="G41" s="16">
        <v>76</v>
      </c>
      <c r="H41" s="16">
        <v>85</v>
      </c>
      <c r="I41" s="16">
        <v>-24.2</v>
      </c>
      <c r="J41" s="16">
        <v>59.2</v>
      </c>
      <c r="K41" s="16">
        <v>83</v>
      </c>
      <c r="L41" s="16">
        <v>78.5</v>
      </c>
      <c r="M41" s="16" t="s">
        <v>7702</v>
      </c>
      <c r="N41" s="16" t="s">
        <v>7703</v>
      </c>
    </row>
    <row r="42" spans="1:14" ht="15" customHeight="1" x14ac:dyDescent="0.25">
      <c r="A42" s="16" t="s">
        <v>7742</v>
      </c>
      <c r="B42" s="16" t="s">
        <v>377</v>
      </c>
      <c r="C42" s="16" t="s">
        <v>150</v>
      </c>
      <c r="D42" s="16" t="s">
        <v>151</v>
      </c>
      <c r="E42" s="16" t="s">
        <v>39</v>
      </c>
      <c r="F42" s="16">
        <v>84</v>
      </c>
      <c r="G42" s="16">
        <v>76</v>
      </c>
      <c r="H42" s="16">
        <v>85</v>
      </c>
      <c r="I42" s="16">
        <v>-24.2</v>
      </c>
      <c r="J42" s="16">
        <v>59.2</v>
      </c>
      <c r="K42" s="16">
        <v>83</v>
      </c>
      <c r="L42" s="16">
        <v>78.5</v>
      </c>
      <c r="M42" s="16" t="s">
        <v>7702</v>
      </c>
      <c r="N42" s="16" t="s">
        <v>7703</v>
      </c>
    </row>
    <row r="43" spans="1:14" ht="15" customHeight="1" x14ac:dyDescent="0.25">
      <c r="A43" s="16" t="s">
        <v>7743</v>
      </c>
      <c r="B43" s="16" t="s">
        <v>374</v>
      </c>
      <c r="C43" s="16" t="s">
        <v>150</v>
      </c>
      <c r="D43" s="16" t="s">
        <v>151</v>
      </c>
      <c r="E43" s="16" t="s">
        <v>101</v>
      </c>
      <c r="F43" s="16">
        <v>84</v>
      </c>
      <c r="G43" s="16">
        <v>76</v>
      </c>
      <c r="H43" s="16">
        <v>85</v>
      </c>
      <c r="I43" s="16">
        <v>-24.2</v>
      </c>
      <c r="J43" s="16">
        <v>59.2</v>
      </c>
      <c r="K43" s="16">
        <v>83</v>
      </c>
      <c r="L43" s="16">
        <v>78.5</v>
      </c>
      <c r="M43" s="16" t="s">
        <v>7702</v>
      </c>
      <c r="N43" s="16" t="s">
        <v>7703</v>
      </c>
    </row>
    <row r="44" spans="1:14" ht="15" customHeight="1" x14ac:dyDescent="0.25">
      <c r="A44" s="16" t="s">
        <v>7744</v>
      </c>
      <c r="B44" s="16" t="s">
        <v>720</v>
      </c>
      <c r="C44" s="16" t="s">
        <v>198</v>
      </c>
      <c r="D44" s="16" t="s">
        <v>199</v>
      </c>
      <c r="E44" s="16" t="s">
        <v>35</v>
      </c>
      <c r="F44" s="16">
        <v>52</v>
      </c>
      <c r="G44" s="16">
        <v>99.2</v>
      </c>
      <c r="H44" s="16">
        <v>49.7</v>
      </c>
      <c r="I44" s="16">
        <v>-31.2</v>
      </c>
      <c r="J44" s="16">
        <v>94.4</v>
      </c>
      <c r="K44" s="16">
        <v>91</v>
      </c>
      <c r="L44" s="16">
        <v>76.5</v>
      </c>
      <c r="M44" s="16" t="s">
        <v>7702</v>
      </c>
      <c r="N44" s="16" t="s">
        <v>7703</v>
      </c>
    </row>
    <row r="45" spans="1:14" ht="15" customHeight="1" x14ac:dyDescent="0.25">
      <c r="A45" s="16" t="s">
        <v>7745</v>
      </c>
      <c r="B45" s="16" t="s">
        <v>719</v>
      </c>
      <c r="C45" s="16" t="s">
        <v>198</v>
      </c>
      <c r="D45" s="16" t="s">
        <v>199</v>
      </c>
      <c r="E45" s="16" t="s">
        <v>85</v>
      </c>
      <c r="F45" s="16">
        <v>52</v>
      </c>
      <c r="G45" s="16">
        <v>99.2</v>
      </c>
      <c r="H45" s="16">
        <v>49.7</v>
      </c>
      <c r="I45" s="16">
        <v>-31.2</v>
      </c>
      <c r="J45" s="16">
        <v>94.4</v>
      </c>
      <c r="K45" s="16">
        <v>91</v>
      </c>
      <c r="L45" s="16">
        <v>76.5</v>
      </c>
      <c r="M45" s="16" t="s">
        <v>7702</v>
      </c>
      <c r="N45" s="16" t="s">
        <v>7703</v>
      </c>
    </row>
    <row r="46" spans="1:14" ht="15" customHeight="1" x14ac:dyDescent="0.25">
      <c r="A46" s="16" t="s">
        <v>7746</v>
      </c>
      <c r="B46" s="16" t="s">
        <v>6139</v>
      </c>
      <c r="C46" s="16" t="s">
        <v>198</v>
      </c>
      <c r="D46" s="16" t="s">
        <v>199</v>
      </c>
      <c r="E46" s="16" t="s">
        <v>27</v>
      </c>
      <c r="F46" s="16">
        <v>52</v>
      </c>
      <c r="G46" s="16">
        <v>99.2</v>
      </c>
      <c r="H46" s="16">
        <v>49.7</v>
      </c>
      <c r="I46" s="16">
        <v>-31.2</v>
      </c>
      <c r="J46" s="16">
        <v>94.4</v>
      </c>
      <c r="K46" s="16">
        <v>91</v>
      </c>
      <c r="L46" s="16">
        <v>76.5</v>
      </c>
      <c r="M46" s="16" t="s">
        <v>7702</v>
      </c>
      <c r="N46" s="16" t="s">
        <v>7703</v>
      </c>
    </row>
    <row r="47" spans="1:14" ht="15" customHeight="1" x14ac:dyDescent="0.25">
      <c r="A47" s="16" t="s">
        <v>7747</v>
      </c>
      <c r="B47" s="16" t="s">
        <v>715</v>
      </c>
      <c r="C47" s="16" t="s">
        <v>198</v>
      </c>
      <c r="D47" s="16" t="s">
        <v>199</v>
      </c>
      <c r="E47" s="16" t="s">
        <v>73</v>
      </c>
      <c r="F47" s="16">
        <v>52</v>
      </c>
      <c r="G47" s="16">
        <v>99.2</v>
      </c>
      <c r="H47" s="16">
        <v>49.7</v>
      </c>
      <c r="I47" s="16">
        <v>-31.2</v>
      </c>
      <c r="J47" s="16">
        <v>94.4</v>
      </c>
      <c r="K47" s="16">
        <v>91</v>
      </c>
      <c r="L47" s="16">
        <v>76.5</v>
      </c>
      <c r="M47" s="16" t="s">
        <v>7702</v>
      </c>
      <c r="N47" s="16" t="s">
        <v>7703</v>
      </c>
    </row>
    <row r="48" spans="1:14" ht="15" customHeight="1" x14ac:dyDescent="0.25">
      <c r="A48" s="16" t="s">
        <v>7748</v>
      </c>
      <c r="B48" s="16" t="s">
        <v>721</v>
      </c>
      <c r="C48" s="16" t="s">
        <v>198</v>
      </c>
      <c r="D48" s="16" t="s">
        <v>199</v>
      </c>
      <c r="E48" s="16" t="s">
        <v>39</v>
      </c>
      <c r="F48" s="16">
        <v>52</v>
      </c>
      <c r="G48" s="16">
        <v>99.2</v>
      </c>
      <c r="H48" s="16">
        <v>49.7</v>
      </c>
      <c r="I48" s="16">
        <v>-31.2</v>
      </c>
      <c r="J48" s="16">
        <v>94.4</v>
      </c>
      <c r="K48" s="16">
        <v>91</v>
      </c>
      <c r="L48" s="16">
        <v>76.5</v>
      </c>
      <c r="M48" s="16" t="s">
        <v>7702</v>
      </c>
      <c r="N48" s="16" t="s">
        <v>7703</v>
      </c>
    </row>
    <row r="49" spans="1:14" ht="15" customHeight="1" x14ac:dyDescent="0.25">
      <c r="A49" s="16" t="s">
        <v>7749</v>
      </c>
      <c r="B49" s="16" t="s">
        <v>716</v>
      </c>
      <c r="C49" s="16" t="s">
        <v>198</v>
      </c>
      <c r="D49" s="16" t="s">
        <v>199</v>
      </c>
      <c r="E49" s="16" t="s">
        <v>77</v>
      </c>
      <c r="F49" s="16">
        <v>52</v>
      </c>
      <c r="G49" s="16">
        <v>99.2</v>
      </c>
      <c r="H49" s="16">
        <v>49.7</v>
      </c>
      <c r="I49" s="16">
        <v>-31.2</v>
      </c>
      <c r="J49" s="16">
        <v>94.4</v>
      </c>
      <c r="K49" s="16">
        <v>91</v>
      </c>
      <c r="L49" s="16">
        <v>76.5</v>
      </c>
      <c r="M49" s="16" t="s">
        <v>7702</v>
      </c>
      <c r="N49" s="16" t="s">
        <v>7703</v>
      </c>
    </row>
    <row r="50" spans="1:14" ht="15" customHeight="1" x14ac:dyDescent="0.25">
      <c r="A50" s="16" t="s">
        <v>7750</v>
      </c>
      <c r="B50" s="16" t="s">
        <v>6119</v>
      </c>
      <c r="C50" s="16" t="s">
        <v>198</v>
      </c>
      <c r="D50" s="16" t="s">
        <v>199</v>
      </c>
      <c r="E50" s="16" t="s">
        <v>31</v>
      </c>
      <c r="F50" s="16">
        <v>52</v>
      </c>
      <c r="G50" s="16">
        <v>99.2</v>
      </c>
      <c r="H50" s="16">
        <v>49.7</v>
      </c>
      <c r="I50" s="16">
        <v>-31.2</v>
      </c>
      <c r="J50" s="16">
        <v>94.4</v>
      </c>
      <c r="K50" s="16">
        <v>91</v>
      </c>
      <c r="L50" s="16">
        <v>76.5</v>
      </c>
      <c r="M50" s="16" t="s">
        <v>7702</v>
      </c>
      <c r="N50" s="16" t="s">
        <v>7703</v>
      </c>
    </row>
    <row r="51" spans="1:14" ht="15" customHeight="1" x14ac:dyDescent="0.25">
      <c r="A51" s="16" t="s">
        <v>7751</v>
      </c>
      <c r="B51" s="16" t="s">
        <v>718</v>
      </c>
      <c r="C51" s="16" t="s">
        <v>198</v>
      </c>
      <c r="D51" s="16" t="s">
        <v>199</v>
      </c>
      <c r="E51" s="16" t="s">
        <v>53</v>
      </c>
      <c r="F51" s="16">
        <v>52</v>
      </c>
      <c r="G51" s="16">
        <v>99.2</v>
      </c>
      <c r="H51" s="16">
        <v>49.7</v>
      </c>
      <c r="I51" s="16">
        <v>-31.2</v>
      </c>
      <c r="J51" s="16">
        <v>94.4</v>
      </c>
      <c r="K51" s="16">
        <v>91</v>
      </c>
      <c r="L51" s="16">
        <v>76.5</v>
      </c>
      <c r="M51" s="16" t="s">
        <v>7702</v>
      </c>
      <c r="N51" s="16" t="s">
        <v>7703</v>
      </c>
    </row>
    <row r="52" spans="1:14" ht="15" customHeight="1" x14ac:dyDescent="0.25">
      <c r="A52" s="16" t="s">
        <v>7752</v>
      </c>
      <c r="B52" s="16" t="s">
        <v>717</v>
      </c>
      <c r="C52" s="16" t="s">
        <v>198</v>
      </c>
      <c r="D52" s="16" t="s">
        <v>199</v>
      </c>
      <c r="E52" s="16" t="s">
        <v>53</v>
      </c>
      <c r="F52" s="16">
        <v>52</v>
      </c>
      <c r="G52" s="16">
        <v>99.2</v>
      </c>
      <c r="H52" s="16">
        <v>49.7</v>
      </c>
      <c r="I52" s="16">
        <v>-31.2</v>
      </c>
      <c r="J52" s="16">
        <v>94.4</v>
      </c>
      <c r="K52" s="16">
        <v>91</v>
      </c>
      <c r="L52" s="16">
        <v>76.5</v>
      </c>
      <c r="M52" s="16" t="s">
        <v>7702</v>
      </c>
      <c r="N52" s="16" t="s">
        <v>7703</v>
      </c>
    </row>
    <row r="53" spans="1:14" ht="15" customHeight="1" x14ac:dyDescent="0.25">
      <c r="A53" s="16" t="s">
        <v>7753</v>
      </c>
      <c r="B53" s="16" t="s">
        <v>7754</v>
      </c>
      <c r="C53" s="16" t="s">
        <v>198</v>
      </c>
      <c r="D53" s="16" t="s">
        <v>199</v>
      </c>
      <c r="E53" s="16" t="s">
        <v>31</v>
      </c>
      <c r="F53" s="16">
        <v>52</v>
      </c>
      <c r="G53" s="16">
        <v>99.2</v>
      </c>
      <c r="H53" s="16">
        <v>49.7</v>
      </c>
      <c r="I53" s="16">
        <v>-31.2</v>
      </c>
      <c r="J53" s="16">
        <v>94.4</v>
      </c>
      <c r="K53" s="16">
        <v>91</v>
      </c>
      <c r="L53" s="16">
        <v>76.5</v>
      </c>
      <c r="M53" s="16" t="s">
        <v>7702</v>
      </c>
      <c r="N53" s="16" t="s">
        <v>7703</v>
      </c>
    </row>
    <row r="54" spans="1:14" ht="15" customHeight="1" x14ac:dyDescent="0.25">
      <c r="A54" s="16" t="s">
        <v>7755</v>
      </c>
      <c r="B54" s="16" t="s">
        <v>897</v>
      </c>
      <c r="C54" s="16" t="s">
        <v>236</v>
      </c>
      <c r="D54" s="16" t="s">
        <v>237</v>
      </c>
      <c r="E54" s="16" t="s">
        <v>69</v>
      </c>
      <c r="F54" s="16">
        <v>76</v>
      </c>
      <c r="G54" s="16">
        <v>93.4</v>
      </c>
      <c r="H54" s="16">
        <v>51.7</v>
      </c>
      <c r="I54" s="16">
        <v>-30.8</v>
      </c>
      <c r="J54" s="16">
        <v>70.900000000000006</v>
      </c>
      <c r="K54" s="16">
        <v>64</v>
      </c>
      <c r="L54" s="16">
        <v>74.8</v>
      </c>
      <c r="M54" s="16" t="s">
        <v>7756</v>
      </c>
      <c r="N54" s="16" t="s">
        <v>7703</v>
      </c>
    </row>
    <row r="55" spans="1:14" ht="15" customHeight="1" x14ac:dyDescent="0.25">
      <c r="A55" s="16" t="s">
        <v>7757</v>
      </c>
      <c r="B55" s="16" t="s">
        <v>893</v>
      </c>
      <c r="C55" s="16" t="s">
        <v>236</v>
      </c>
      <c r="D55" s="16" t="s">
        <v>237</v>
      </c>
      <c r="E55" s="16" t="s">
        <v>29</v>
      </c>
      <c r="F55" s="16">
        <v>76</v>
      </c>
      <c r="G55" s="16">
        <v>93.4</v>
      </c>
      <c r="H55" s="16">
        <v>51.7</v>
      </c>
      <c r="I55" s="16">
        <v>-30.8</v>
      </c>
      <c r="J55" s="16">
        <v>70.900000000000006</v>
      </c>
      <c r="K55" s="16">
        <v>64</v>
      </c>
      <c r="L55" s="16">
        <v>74.8</v>
      </c>
      <c r="M55" s="16" t="s">
        <v>7756</v>
      </c>
      <c r="N55" s="16" t="s">
        <v>7703</v>
      </c>
    </row>
    <row r="56" spans="1:14" ht="15" customHeight="1" x14ac:dyDescent="0.25">
      <c r="A56" s="16" t="s">
        <v>7758</v>
      </c>
      <c r="B56" s="16" t="s">
        <v>882</v>
      </c>
      <c r="C56" s="16" t="s">
        <v>236</v>
      </c>
      <c r="D56" s="16" t="s">
        <v>237</v>
      </c>
      <c r="E56" s="16" t="s">
        <v>31</v>
      </c>
      <c r="F56" s="16">
        <v>76</v>
      </c>
      <c r="G56" s="16">
        <v>93.4</v>
      </c>
      <c r="H56" s="16">
        <v>51.7</v>
      </c>
      <c r="I56" s="16">
        <v>-30.8</v>
      </c>
      <c r="J56" s="16">
        <v>70.900000000000006</v>
      </c>
      <c r="K56" s="16">
        <v>64</v>
      </c>
      <c r="L56" s="16">
        <v>74.8</v>
      </c>
      <c r="M56" s="16" t="s">
        <v>7756</v>
      </c>
      <c r="N56" s="16" t="s">
        <v>7703</v>
      </c>
    </row>
    <row r="57" spans="1:14" ht="15" customHeight="1" x14ac:dyDescent="0.25">
      <c r="A57" s="16" t="s">
        <v>7759</v>
      </c>
      <c r="B57" s="16" t="s">
        <v>883</v>
      </c>
      <c r="C57" s="16" t="s">
        <v>236</v>
      </c>
      <c r="D57" s="16" t="s">
        <v>237</v>
      </c>
      <c r="E57" s="16" t="s">
        <v>31</v>
      </c>
      <c r="F57" s="16">
        <v>76</v>
      </c>
      <c r="G57" s="16">
        <v>93.4</v>
      </c>
      <c r="H57" s="16">
        <v>51.7</v>
      </c>
      <c r="I57" s="16">
        <v>-30.8</v>
      </c>
      <c r="J57" s="16">
        <v>70.900000000000006</v>
      </c>
      <c r="K57" s="16">
        <v>64</v>
      </c>
      <c r="L57" s="16">
        <v>74.8</v>
      </c>
      <c r="M57" s="16" t="s">
        <v>7756</v>
      </c>
      <c r="N57" s="16" t="s">
        <v>7703</v>
      </c>
    </row>
    <row r="58" spans="1:14" ht="15" customHeight="1" x14ac:dyDescent="0.25">
      <c r="A58" s="16" t="s">
        <v>7760</v>
      </c>
      <c r="B58" s="16" t="s">
        <v>884</v>
      </c>
      <c r="C58" s="16" t="s">
        <v>236</v>
      </c>
      <c r="D58" s="16" t="s">
        <v>237</v>
      </c>
      <c r="E58" s="16" t="s">
        <v>31</v>
      </c>
      <c r="F58" s="16">
        <v>76</v>
      </c>
      <c r="G58" s="16">
        <v>93.4</v>
      </c>
      <c r="H58" s="16">
        <v>51.7</v>
      </c>
      <c r="I58" s="16">
        <v>-30.8</v>
      </c>
      <c r="J58" s="16">
        <v>70.900000000000006</v>
      </c>
      <c r="K58" s="16">
        <v>64</v>
      </c>
      <c r="L58" s="16">
        <v>74.8</v>
      </c>
      <c r="M58" s="16" t="s">
        <v>7756</v>
      </c>
      <c r="N58" s="16" t="s">
        <v>7703</v>
      </c>
    </row>
    <row r="59" spans="1:14" ht="15" customHeight="1" x14ac:dyDescent="0.25">
      <c r="A59" s="16" t="s">
        <v>7761</v>
      </c>
      <c r="B59" s="16" t="s">
        <v>885</v>
      </c>
      <c r="C59" s="16" t="s">
        <v>236</v>
      </c>
      <c r="D59" s="16" t="s">
        <v>237</v>
      </c>
      <c r="E59" s="16" t="s">
        <v>53</v>
      </c>
      <c r="F59" s="16">
        <v>76</v>
      </c>
      <c r="G59" s="16">
        <v>93.4</v>
      </c>
      <c r="H59" s="16">
        <v>51.7</v>
      </c>
      <c r="I59" s="16">
        <v>-30.8</v>
      </c>
      <c r="J59" s="16">
        <v>70.900000000000006</v>
      </c>
      <c r="K59" s="16">
        <v>64</v>
      </c>
      <c r="L59" s="16">
        <v>74.8</v>
      </c>
      <c r="M59" s="16" t="s">
        <v>7756</v>
      </c>
      <c r="N59" s="16" t="s">
        <v>7703</v>
      </c>
    </row>
    <row r="60" spans="1:14" ht="15" customHeight="1" x14ac:dyDescent="0.25">
      <c r="A60" s="16" t="s">
        <v>7762</v>
      </c>
      <c r="B60" s="16" t="s">
        <v>891</v>
      </c>
      <c r="C60" s="16" t="s">
        <v>236</v>
      </c>
      <c r="D60" s="16" t="s">
        <v>237</v>
      </c>
      <c r="E60" s="16" t="s">
        <v>85</v>
      </c>
      <c r="F60" s="16">
        <v>76</v>
      </c>
      <c r="G60" s="16">
        <v>93.4</v>
      </c>
      <c r="H60" s="16">
        <v>51.7</v>
      </c>
      <c r="I60" s="16">
        <v>-30.8</v>
      </c>
      <c r="J60" s="16">
        <v>70.900000000000006</v>
      </c>
      <c r="K60" s="16">
        <v>64</v>
      </c>
      <c r="L60" s="16">
        <v>74.8</v>
      </c>
      <c r="M60" s="16" t="s">
        <v>7756</v>
      </c>
      <c r="N60" s="16" t="s">
        <v>7703</v>
      </c>
    </row>
    <row r="61" spans="1:14" ht="15" customHeight="1" x14ac:dyDescent="0.25">
      <c r="A61" s="16" t="s">
        <v>7763</v>
      </c>
      <c r="B61" s="16" t="s">
        <v>880</v>
      </c>
      <c r="C61" s="16" t="s">
        <v>236</v>
      </c>
      <c r="D61" s="16" t="s">
        <v>237</v>
      </c>
      <c r="E61" s="16" t="s">
        <v>77</v>
      </c>
      <c r="F61" s="16">
        <v>76</v>
      </c>
      <c r="G61" s="16">
        <v>93.4</v>
      </c>
      <c r="H61" s="16">
        <v>51.7</v>
      </c>
      <c r="I61" s="16">
        <v>-30.8</v>
      </c>
      <c r="J61" s="16">
        <v>70.900000000000006</v>
      </c>
      <c r="K61" s="16">
        <v>64</v>
      </c>
      <c r="L61" s="16">
        <v>74.8</v>
      </c>
      <c r="M61" s="16" t="s">
        <v>7756</v>
      </c>
      <c r="N61" s="16" t="s">
        <v>7703</v>
      </c>
    </row>
    <row r="62" spans="1:14" ht="15" customHeight="1" x14ac:dyDescent="0.25">
      <c r="A62" s="16" t="s">
        <v>7764</v>
      </c>
      <c r="B62" s="16" t="s">
        <v>879</v>
      </c>
      <c r="C62" s="16" t="s">
        <v>236</v>
      </c>
      <c r="D62" s="16" t="s">
        <v>237</v>
      </c>
      <c r="E62" s="16" t="s">
        <v>105</v>
      </c>
      <c r="F62" s="16">
        <v>76</v>
      </c>
      <c r="G62" s="16">
        <v>93.4</v>
      </c>
      <c r="H62" s="16">
        <v>51.7</v>
      </c>
      <c r="I62" s="16">
        <v>-30.8</v>
      </c>
      <c r="J62" s="16">
        <v>70.900000000000006</v>
      </c>
      <c r="K62" s="16">
        <v>64</v>
      </c>
      <c r="L62" s="16">
        <v>74.8</v>
      </c>
      <c r="M62" s="16" t="s">
        <v>7756</v>
      </c>
      <c r="N62" s="16" t="s">
        <v>7703</v>
      </c>
    </row>
    <row r="63" spans="1:14" ht="15" customHeight="1" x14ac:dyDescent="0.25">
      <c r="A63" s="16" t="s">
        <v>7765</v>
      </c>
      <c r="B63" s="16" t="s">
        <v>881</v>
      </c>
      <c r="C63" s="16" t="s">
        <v>236</v>
      </c>
      <c r="D63" s="16" t="s">
        <v>237</v>
      </c>
      <c r="E63" s="16" t="s">
        <v>31</v>
      </c>
      <c r="F63" s="16">
        <v>76</v>
      </c>
      <c r="G63" s="16">
        <v>93.4</v>
      </c>
      <c r="H63" s="16">
        <v>51.7</v>
      </c>
      <c r="I63" s="16">
        <v>-30.8</v>
      </c>
      <c r="J63" s="16">
        <v>70.900000000000006</v>
      </c>
      <c r="K63" s="16">
        <v>64</v>
      </c>
      <c r="L63" s="16">
        <v>74.8</v>
      </c>
      <c r="M63" s="16" t="s">
        <v>7756</v>
      </c>
      <c r="N63" s="16" t="s">
        <v>7703</v>
      </c>
    </row>
    <row r="64" spans="1:14" ht="15" customHeight="1" x14ac:dyDescent="0.25">
      <c r="A64" s="16" t="s">
        <v>7766</v>
      </c>
      <c r="B64" s="16" t="s">
        <v>895</v>
      </c>
      <c r="C64" s="16" t="s">
        <v>236</v>
      </c>
      <c r="D64" s="16" t="s">
        <v>237</v>
      </c>
      <c r="E64" s="16" t="s">
        <v>35</v>
      </c>
      <c r="F64" s="16">
        <v>76</v>
      </c>
      <c r="G64" s="16">
        <v>93.4</v>
      </c>
      <c r="H64" s="16">
        <v>51.7</v>
      </c>
      <c r="I64" s="16">
        <v>-30.8</v>
      </c>
      <c r="J64" s="16">
        <v>70.900000000000006</v>
      </c>
      <c r="K64" s="16">
        <v>64</v>
      </c>
      <c r="L64" s="16">
        <v>74.8</v>
      </c>
      <c r="M64" s="16" t="s">
        <v>7756</v>
      </c>
      <c r="N64" s="16" t="s">
        <v>7703</v>
      </c>
    </row>
    <row r="65" spans="1:14" ht="15" customHeight="1" x14ac:dyDescent="0.25">
      <c r="A65" s="16" t="s">
        <v>7767</v>
      </c>
      <c r="B65" s="16" t="s">
        <v>896</v>
      </c>
      <c r="C65" s="16" t="s">
        <v>236</v>
      </c>
      <c r="D65" s="16" t="s">
        <v>237</v>
      </c>
      <c r="E65" s="16" t="s">
        <v>103</v>
      </c>
      <c r="F65" s="16">
        <v>76</v>
      </c>
      <c r="G65" s="16">
        <v>93.4</v>
      </c>
      <c r="H65" s="16">
        <v>51.7</v>
      </c>
      <c r="I65" s="16">
        <v>-30.8</v>
      </c>
      <c r="J65" s="16">
        <v>70.900000000000006</v>
      </c>
      <c r="K65" s="16">
        <v>64</v>
      </c>
      <c r="L65" s="16">
        <v>74.8</v>
      </c>
      <c r="M65" s="16" t="s">
        <v>7756</v>
      </c>
      <c r="N65" s="16" t="s">
        <v>7703</v>
      </c>
    </row>
    <row r="66" spans="1:14" ht="15" customHeight="1" x14ac:dyDescent="0.25">
      <c r="A66" s="16" t="s">
        <v>7768</v>
      </c>
      <c r="B66" s="16" t="s">
        <v>894</v>
      </c>
      <c r="C66" s="16" t="s">
        <v>236</v>
      </c>
      <c r="D66" s="16" t="s">
        <v>237</v>
      </c>
      <c r="E66" s="16" t="s">
        <v>35</v>
      </c>
      <c r="F66" s="16">
        <v>76</v>
      </c>
      <c r="G66" s="16">
        <v>93.4</v>
      </c>
      <c r="H66" s="16">
        <v>51.7</v>
      </c>
      <c r="I66" s="16">
        <v>-30.8</v>
      </c>
      <c r="J66" s="16">
        <v>70.900000000000006</v>
      </c>
      <c r="K66" s="16">
        <v>64</v>
      </c>
      <c r="L66" s="16">
        <v>74.8</v>
      </c>
      <c r="M66" s="16" t="s">
        <v>7756</v>
      </c>
      <c r="N66" s="16" t="s">
        <v>7703</v>
      </c>
    </row>
    <row r="67" spans="1:14" ht="15" customHeight="1" x14ac:dyDescent="0.25">
      <c r="A67" s="16" t="s">
        <v>7769</v>
      </c>
      <c r="B67" s="16" t="s">
        <v>892</v>
      </c>
      <c r="C67" s="16" t="s">
        <v>236</v>
      </c>
      <c r="D67" s="16" t="s">
        <v>237</v>
      </c>
      <c r="E67" s="16" t="s">
        <v>109</v>
      </c>
      <c r="F67" s="16">
        <v>76</v>
      </c>
      <c r="G67" s="16">
        <v>93.4</v>
      </c>
      <c r="H67" s="16">
        <v>51.7</v>
      </c>
      <c r="I67" s="16">
        <v>-30.8</v>
      </c>
      <c r="J67" s="16">
        <v>70.900000000000006</v>
      </c>
      <c r="K67" s="16">
        <v>64</v>
      </c>
      <c r="L67" s="16">
        <v>74.8</v>
      </c>
      <c r="M67" s="16" t="s">
        <v>7756</v>
      </c>
      <c r="N67" s="16" t="s">
        <v>7703</v>
      </c>
    </row>
    <row r="68" spans="1:14" ht="15" customHeight="1" x14ac:dyDescent="0.25">
      <c r="A68" s="16" t="s">
        <v>7770</v>
      </c>
      <c r="B68" s="16" t="s">
        <v>635</v>
      </c>
      <c r="C68" s="16" t="s">
        <v>230</v>
      </c>
      <c r="D68" s="16" t="s">
        <v>231</v>
      </c>
      <c r="E68" s="16" t="s">
        <v>31</v>
      </c>
      <c r="F68" s="16">
        <v>76</v>
      </c>
      <c r="G68" s="16">
        <v>78.5</v>
      </c>
      <c r="H68" s="16">
        <v>45.3</v>
      </c>
      <c r="I68" s="16">
        <v>-32.1</v>
      </c>
      <c r="J68" s="16">
        <v>67</v>
      </c>
      <c r="K68" s="16">
        <v>94</v>
      </c>
      <c r="L68" s="16">
        <v>72.099999999999994</v>
      </c>
      <c r="M68" s="16" t="s">
        <v>7756</v>
      </c>
      <c r="N68" s="16" t="s">
        <v>7703</v>
      </c>
    </row>
    <row r="69" spans="1:14" ht="15" customHeight="1" x14ac:dyDescent="0.25">
      <c r="A69" s="16" t="s">
        <v>7771</v>
      </c>
      <c r="B69" s="16" t="s">
        <v>641</v>
      </c>
      <c r="C69" s="16" t="s">
        <v>230</v>
      </c>
      <c r="D69" s="16" t="s">
        <v>231</v>
      </c>
      <c r="E69" s="16" t="s">
        <v>35</v>
      </c>
      <c r="F69" s="16">
        <v>76</v>
      </c>
      <c r="G69" s="16">
        <v>78.5</v>
      </c>
      <c r="H69" s="16">
        <v>45.3</v>
      </c>
      <c r="I69" s="16">
        <v>-32.1</v>
      </c>
      <c r="J69" s="16">
        <v>67</v>
      </c>
      <c r="K69" s="16">
        <v>94</v>
      </c>
      <c r="L69" s="16">
        <v>72.099999999999994</v>
      </c>
      <c r="M69" s="16" t="s">
        <v>7756</v>
      </c>
      <c r="N69" s="16" t="s">
        <v>7703</v>
      </c>
    </row>
    <row r="70" spans="1:14" ht="15" customHeight="1" x14ac:dyDescent="0.25">
      <c r="A70" s="16" t="s">
        <v>7772</v>
      </c>
      <c r="B70" s="16" t="s">
        <v>642</v>
      </c>
      <c r="C70" s="16" t="s">
        <v>230</v>
      </c>
      <c r="D70" s="16" t="s">
        <v>231</v>
      </c>
      <c r="E70" s="16" t="s">
        <v>107</v>
      </c>
      <c r="F70" s="16">
        <v>76</v>
      </c>
      <c r="G70" s="16">
        <v>78.5</v>
      </c>
      <c r="H70" s="16">
        <v>45.3</v>
      </c>
      <c r="I70" s="16">
        <v>-32.1</v>
      </c>
      <c r="J70" s="16">
        <v>67</v>
      </c>
      <c r="K70" s="16">
        <v>94</v>
      </c>
      <c r="L70" s="16">
        <v>72.099999999999994</v>
      </c>
      <c r="M70" s="16" t="s">
        <v>7756</v>
      </c>
      <c r="N70" s="16" t="s">
        <v>7703</v>
      </c>
    </row>
    <row r="71" spans="1:14" ht="15" customHeight="1" x14ac:dyDescent="0.25">
      <c r="A71" s="16" t="s">
        <v>7773</v>
      </c>
      <c r="B71" s="16" t="s">
        <v>637</v>
      </c>
      <c r="C71" s="16" t="s">
        <v>230</v>
      </c>
      <c r="D71" s="16" t="s">
        <v>231</v>
      </c>
      <c r="E71" s="16" t="s">
        <v>53</v>
      </c>
      <c r="F71" s="16">
        <v>76</v>
      </c>
      <c r="G71" s="16">
        <v>78.5</v>
      </c>
      <c r="H71" s="16">
        <v>45.3</v>
      </c>
      <c r="I71" s="16">
        <v>-32.1</v>
      </c>
      <c r="J71" s="16">
        <v>67</v>
      </c>
      <c r="K71" s="16">
        <v>94</v>
      </c>
      <c r="L71" s="16">
        <v>72.099999999999994</v>
      </c>
      <c r="M71" s="16" t="s">
        <v>7756</v>
      </c>
      <c r="N71" s="16" t="s">
        <v>7703</v>
      </c>
    </row>
    <row r="72" spans="1:14" ht="15" customHeight="1" x14ac:dyDescent="0.25">
      <c r="A72" s="16" t="s">
        <v>7774</v>
      </c>
      <c r="B72" s="16" t="s">
        <v>636</v>
      </c>
      <c r="C72" s="16" t="s">
        <v>230</v>
      </c>
      <c r="D72" s="16" t="s">
        <v>231</v>
      </c>
      <c r="E72" s="16" t="s">
        <v>53</v>
      </c>
      <c r="F72" s="16">
        <v>76</v>
      </c>
      <c r="G72" s="16">
        <v>78.5</v>
      </c>
      <c r="H72" s="16">
        <v>45.3</v>
      </c>
      <c r="I72" s="16">
        <v>-32.1</v>
      </c>
      <c r="J72" s="16">
        <v>67</v>
      </c>
      <c r="K72" s="16">
        <v>94</v>
      </c>
      <c r="L72" s="16">
        <v>72.099999999999994</v>
      </c>
      <c r="M72" s="16" t="s">
        <v>7756</v>
      </c>
      <c r="N72" s="16" t="s">
        <v>7703</v>
      </c>
    </row>
    <row r="73" spans="1:14" ht="15" customHeight="1" x14ac:dyDescent="0.25">
      <c r="A73" s="16" t="s">
        <v>7775</v>
      </c>
      <c r="B73" s="16" t="s">
        <v>634</v>
      </c>
      <c r="C73" s="16" t="s">
        <v>230</v>
      </c>
      <c r="D73" s="16" t="s">
        <v>231</v>
      </c>
      <c r="E73" s="16" t="s">
        <v>31</v>
      </c>
      <c r="F73" s="16">
        <v>76</v>
      </c>
      <c r="G73" s="16">
        <v>78.5</v>
      </c>
      <c r="H73" s="16">
        <v>45.3</v>
      </c>
      <c r="I73" s="16">
        <v>-32.1</v>
      </c>
      <c r="J73" s="16">
        <v>67</v>
      </c>
      <c r="K73" s="16">
        <v>94</v>
      </c>
      <c r="L73" s="16">
        <v>72.099999999999994</v>
      </c>
      <c r="M73" s="16" t="s">
        <v>7756</v>
      </c>
      <c r="N73" s="16" t="s">
        <v>7703</v>
      </c>
    </row>
    <row r="74" spans="1:14" ht="15" customHeight="1" x14ac:dyDescent="0.25">
      <c r="A74" s="16" t="s">
        <v>7776</v>
      </c>
      <c r="B74" s="16" t="s">
        <v>631</v>
      </c>
      <c r="C74" s="16" t="s">
        <v>230</v>
      </c>
      <c r="D74" s="16" t="s">
        <v>231</v>
      </c>
      <c r="E74" s="16" t="s">
        <v>73</v>
      </c>
      <c r="F74" s="16">
        <v>76</v>
      </c>
      <c r="G74" s="16">
        <v>78.5</v>
      </c>
      <c r="H74" s="16">
        <v>45.3</v>
      </c>
      <c r="I74" s="16">
        <v>-32.1</v>
      </c>
      <c r="J74" s="16">
        <v>67</v>
      </c>
      <c r="K74" s="16">
        <v>94</v>
      </c>
      <c r="L74" s="16">
        <v>72.099999999999994</v>
      </c>
      <c r="M74" s="16" t="s">
        <v>7756</v>
      </c>
      <c r="N74" s="16" t="s">
        <v>7703</v>
      </c>
    </row>
    <row r="75" spans="1:14" ht="15" customHeight="1" x14ac:dyDescent="0.25">
      <c r="A75" s="16" t="s">
        <v>7777</v>
      </c>
      <c r="B75" s="16" t="s">
        <v>640</v>
      </c>
      <c r="C75" s="16" t="s">
        <v>230</v>
      </c>
      <c r="D75" s="16" t="s">
        <v>231</v>
      </c>
      <c r="E75" s="16" t="s">
        <v>87</v>
      </c>
      <c r="F75" s="16">
        <v>76</v>
      </c>
      <c r="G75" s="16">
        <v>78.5</v>
      </c>
      <c r="H75" s="16">
        <v>45.3</v>
      </c>
      <c r="I75" s="16">
        <v>-32.1</v>
      </c>
      <c r="J75" s="16">
        <v>67</v>
      </c>
      <c r="K75" s="16">
        <v>94</v>
      </c>
      <c r="L75" s="16">
        <v>72.099999999999994</v>
      </c>
      <c r="M75" s="16" t="s">
        <v>7756</v>
      </c>
      <c r="N75" s="16" t="s">
        <v>7703</v>
      </c>
    </row>
    <row r="76" spans="1:14" ht="15" customHeight="1" x14ac:dyDescent="0.25">
      <c r="A76" s="16" t="s">
        <v>7778</v>
      </c>
      <c r="B76" s="16" t="s">
        <v>639</v>
      </c>
      <c r="C76" s="16" t="s">
        <v>230</v>
      </c>
      <c r="D76" s="16" t="s">
        <v>231</v>
      </c>
      <c r="E76" s="16" t="s">
        <v>5</v>
      </c>
      <c r="F76" s="16">
        <v>76</v>
      </c>
      <c r="G76" s="16">
        <v>78.5</v>
      </c>
      <c r="H76" s="16">
        <v>45.3</v>
      </c>
      <c r="I76" s="16">
        <v>-32.1</v>
      </c>
      <c r="J76" s="16">
        <v>67</v>
      </c>
      <c r="K76" s="16">
        <v>94</v>
      </c>
      <c r="L76" s="16">
        <v>72.099999999999994</v>
      </c>
      <c r="M76" s="16" t="s">
        <v>7756</v>
      </c>
      <c r="N76" s="16" t="s">
        <v>7703</v>
      </c>
    </row>
    <row r="77" spans="1:14" ht="15" customHeight="1" x14ac:dyDescent="0.25">
      <c r="A77" s="16" t="s">
        <v>7779</v>
      </c>
      <c r="B77" s="16" t="s">
        <v>605</v>
      </c>
      <c r="C77" s="16" t="s">
        <v>262</v>
      </c>
      <c r="D77" s="16" t="s">
        <v>263</v>
      </c>
      <c r="E77" s="16" t="s">
        <v>73</v>
      </c>
      <c r="F77" s="16">
        <v>76</v>
      </c>
      <c r="G77" s="16">
        <v>64.400000000000006</v>
      </c>
      <c r="H77" s="16">
        <v>75.2</v>
      </c>
      <c r="I77" s="16">
        <v>-26.2</v>
      </c>
      <c r="J77" s="16">
        <v>64.8</v>
      </c>
      <c r="K77" s="16">
        <v>85</v>
      </c>
      <c r="L77" s="16">
        <v>71.900000000000006</v>
      </c>
      <c r="M77" s="16" t="s">
        <v>7756</v>
      </c>
      <c r="N77" s="16" t="s">
        <v>7703</v>
      </c>
    </row>
    <row r="78" spans="1:14" ht="15" customHeight="1" x14ac:dyDescent="0.25">
      <c r="A78" s="16" t="s">
        <v>7780</v>
      </c>
      <c r="B78" s="16" t="s">
        <v>614</v>
      </c>
      <c r="C78" s="16" t="s">
        <v>262</v>
      </c>
      <c r="D78" s="16" t="s">
        <v>263</v>
      </c>
      <c r="E78" s="16" t="s">
        <v>35</v>
      </c>
      <c r="F78" s="16">
        <v>76</v>
      </c>
      <c r="G78" s="16">
        <v>64.400000000000006</v>
      </c>
      <c r="H78" s="16">
        <v>75.2</v>
      </c>
      <c r="I78" s="16">
        <v>-26.2</v>
      </c>
      <c r="J78" s="16">
        <v>64.8</v>
      </c>
      <c r="K78" s="16">
        <v>85</v>
      </c>
      <c r="L78" s="16">
        <v>71.900000000000006</v>
      </c>
      <c r="M78" s="16" t="s">
        <v>7756</v>
      </c>
      <c r="N78" s="16" t="s">
        <v>7703</v>
      </c>
    </row>
    <row r="79" spans="1:14" ht="15" customHeight="1" x14ac:dyDescent="0.25">
      <c r="A79" s="16" t="s">
        <v>7781</v>
      </c>
      <c r="B79" s="16" t="s">
        <v>608</v>
      </c>
      <c r="C79" s="16" t="s">
        <v>262</v>
      </c>
      <c r="D79" s="16" t="s">
        <v>263</v>
      </c>
      <c r="E79" s="16" t="s">
        <v>31</v>
      </c>
      <c r="F79" s="16">
        <v>76</v>
      </c>
      <c r="G79" s="16">
        <v>64.400000000000006</v>
      </c>
      <c r="H79" s="16">
        <v>75.2</v>
      </c>
      <c r="I79" s="16">
        <v>-26.2</v>
      </c>
      <c r="J79" s="16">
        <v>64.8</v>
      </c>
      <c r="K79" s="16">
        <v>85</v>
      </c>
      <c r="L79" s="16">
        <v>71.900000000000006</v>
      </c>
      <c r="M79" s="16" t="s">
        <v>7756</v>
      </c>
      <c r="N79" s="16" t="s">
        <v>7703</v>
      </c>
    </row>
    <row r="80" spans="1:14" ht="15" customHeight="1" x14ac:dyDescent="0.25">
      <c r="A80" s="16" t="s">
        <v>7782</v>
      </c>
      <c r="B80" s="16" t="s">
        <v>609</v>
      </c>
      <c r="C80" s="16" t="s">
        <v>262</v>
      </c>
      <c r="D80" s="16" t="s">
        <v>263</v>
      </c>
      <c r="E80" s="16" t="s">
        <v>53</v>
      </c>
      <c r="F80" s="16">
        <v>76</v>
      </c>
      <c r="G80" s="16">
        <v>64.400000000000006</v>
      </c>
      <c r="H80" s="16">
        <v>75.2</v>
      </c>
      <c r="I80" s="16">
        <v>-26.2</v>
      </c>
      <c r="J80" s="16">
        <v>64.8</v>
      </c>
      <c r="K80" s="16">
        <v>85</v>
      </c>
      <c r="L80" s="16">
        <v>71.900000000000006</v>
      </c>
      <c r="M80" s="16" t="s">
        <v>7756</v>
      </c>
      <c r="N80" s="16" t="s">
        <v>7703</v>
      </c>
    </row>
    <row r="81" spans="1:14" ht="15" customHeight="1" x14ac:dyDescent="0.25">
      <c r="A81" s="16" t="s">
        <v>7783</v>
      </c>
      <c r="B81" s="16" t="s">
        <v>606</v>
      </c>
      <c r="C81" s="16" t="s">
        <v>262</v>
      </c>
      <c r="D81" s="16" t="s">
        <v>263</v>
      </c>
      <c r="E81" s="16" t="s">
        <v>77</v>
      </c>
      <c r="F81" s="16">
        <v>76</v>
      </c>
      <c r="G81" s="16">
        <v>64.400000000000006</v>
      </c>
      <c r="H81" s="16">
        <v>75.2</v>
      </c>
      <c r="I81" s="16">
        <v>-26.2</v>
      </c>
      <c r="J81" s="16">
        <v>64.8</v>
      </c>
      <c r="K81" s="16">
        <v>85</v>
      </c>
      <c r="L81" s="16">
        <v>71.900000000000006</v>
      </c>
      <c r="M81" s="16" t="s">
        <v>7756</v>
      </c>
      <c r="N81" s="16" t="s">
        <v>7703</v>
      </c>
    </row>
    <row r="82" spans="1:14" ht="15" customHeight="1" x14ac:dyDescent="0.25">
      <c r="A82" s="16" t="s">
        <v>7784</v>
      </c>
      <c r="B82" s="16" t="s">
        <v>607</v>
      </c>
      <c r="C82" s="16" t="s">
        <v>262</v>
      </c>
      <c r="D82" s="16" t="s">
        <v>263</v>
      </c>
      <c r="E82" s="16" t="s">
        <v>31</v>
      </c>
      <c r="F82" s="16">
        <v>76</v>
      </c>
      <c r="G82" s="16">
        <v>64.400000000000006</v>
      </c>
      <c r="H82" s="16">
        <v>75.2</v>
      </c>
      <c r="I82" s="16">
        <v>-26.2</v>
      </c>
      <c r="J82" s="16">
        <v>64.8</v>
      </c>
      <c r="K82" s="16">
        <v>85</v>
      </c>
      <c r="L82" s="16">
        <v>71.900000000000006</v>
      </c>
      <c r="M82" s="16" t="s">
        <v>7756</v>
      </c>
      <c r="N82" s="16" t="s">
        <v>7703</v>
      </c>
    </row>
    <row r="83" spans="1:14" ht="15" customHeight="1" x14ac:dyDescent="0.25">
      <c r="A83" s="16" t="s">
        <v>7785</v>
      </c>
      <c r="B83" s="16" t="s">
        <v>612</v>
      </c>
      <c r="C83" s="16" t="s">
        <v>262</v>
      </c>
      <c r="D83" s="16" t="s">
        <v>263</v>
      </c>
      <c r="E83" s="16" t="s">
        <v>107</v>
      </c>
      <c r="F83" s="16">
        <v>76</v>
      </c>
      <c r="G83" s="16">
        <v>64.400000000000006</v>
      </c>
      <c r="H83" s="16">
        <v>75.2</v>
      </c>
      <c r="I83" s="16">
        <v>-26.2</v>
      </c>
      <c r="J83" s="16">
        <v>64.8</v>
      </c>
      <c r="K83" s="16">
        <v>85</v>
      </c>
      <c r="L83" s="16">
        <v>71.900000000000006</v>
      </c>
      <c r="M83" s="16" t="s">
        <v>7756</v>
      </c>
      <c r="N83" s="16" t="s">
        <v>7703</v>
      </c>
    </row>
    <row r="84" spans="1:14" ht="15" customHeight="1" x14ac:dyDescent="0.25">
      <c r="A84" s="16" t="s">
        <v>7786</v>
      </c>
      <c r="B84" s="16" t="s">
        <v>613</v>
      </c>
      <c r="C84" s="16" t="s">
        <v>262</v>
      </c>
      <c r="D84" s="16" t="s">
        <v>263</v>
      </c>
      <c r="E84" s="16" t="s">
        <v>35</v>
      </c>
      <c r="F84" s="16">
        <v>76</v>
      </c>
      <c r="G84" s="16">
        <v>64.400000000000006</v>
      </c>
      <c r="H84" s="16">
        <v>75.2</v>
      </c>
      <c r="I84" s="16">
        <v>-26.2</v>
      </c>
      <c r="J84" s="16">
        <v>64.8</v>
      </c>
      <c r="K84" s="16">
        <v>85</v>
      </c>
      <c r="L84" s="16">
        <v>71.900000000000006</v>
      </c>
      <c r="M84" s="16" t="s">
        <v>7756</v>
      </c>
      <c r="N84" s="16" t="s">
        <v>7703</v>
      </c>
    </row>
    <row r="85" spans="1:14" ht="15" customHeight="1" x14ac:dyDescent="0.25">
      <c r="A85" s="16" t="s">
        <v>7787</v>
      </c>
      <c r="B85" s="16" t="s">
        <v>610</v>
      </c>
      <c r="C85" s="16" t="s">
        <v>262</v>
      </c>
      <c r="D85" s="16" t="s">
        <v>263</v>
      </c>
      <c r="E85" s="16" t="s">
        <v>5</v>
      </c>
      <c r="F85" s="16">
        <v>76</v>
      </c>
      <c r="G85" s="16">
        <v>64.400000000000006</v>
      </c>
      <c r="H85" s="16">
        <v>75.2</v>
      </c>
      <c r="I85" s="16">
        <v>-26.2</v>
      </c>
      <c r="J85" s="16">
        <v>64.8</v>
      </c>
      <c r="K85" s="16">
        <v>85</v>
      </c>
      <c r="L85" s="16">
        <v>71.900000000000006</v>
      </c>
      <c r="M85" s="16" t="s">
        <v>7756</v>
      </c>
      <c r="N85" s="16" t="s">
        <v>7703</v>
      </c>
    </row>
    <row r="86" spans="1:14" ht="15" customHeight="1" x14ac:dyDescent="0.25">
      <c r="A86" s="16" t="s">
        <v>7788</v>
      </c>
      <c r="B86" s="16" t="s">
        <v>611</v>
      </c>
      <c r="C86" s="16" t="s">
        <v>262</v>
      </c>
      <c r="D86" s="16" t="s">
        <v>263</v>
      </c>
      <c r="E86" s="16" t="s">
        <v>87</v>
      </c>
      <c r="F86" s="16">
        <v>76</v>
      </c>
      <c r="G86" s="16">
        <v>64.400000000000006</v>
      </c>
      <c r="H86" s="16">
        <v>75.2</v>
      </c>
      <c r="I86" s="16">
        <v>-26.2</v>
      </c>
      <c r="J86" s="16">
        <v>64.8</v>
      </c>
      <c r="K86" s="16">
        <v>85</v>
      </c>
      <c r="L86" s="16">
        <v>71.900000000000006</v>
      </c>
      <c r="M86" s="16" t="s">
        <v>7756</v>
      </c>
      <c r="N86" s="16" t="s">
        <v>7703</v>
      </c>
    </row>
    <row r="87" spans="1:14" ht="15" customHeight="1" x14ac:dyDescent="0.25">
      <c r="A87" s="16" t="s">
        <v>7789</v>
      </c>
      <c r="B87" s="16" t="s">
        <v>417</v>
      </c>
      <c r="C87" s="16" t="s">
        <v>174</v>
      </c>
      <c r="D87" s="16" t="s">
        <v>175</v>
      </c>
      <c r="E87" s="16" t="s">
        <v>53</v>
      </c>
      <c r="F87" s="16">
        <v>84</v>
      </c>
      <c r="G87" s="16">
        <v>76.400000000000006</v>
      </c>
      <c r="H87" s="16">
        <v>35.299999999999997</v>
      </c>
      <c r="I87" s="16">
        <v>-34.1</v>
      </c>
      <c r="J87" s="16">
        <v>83.2</v>
      </c>
      <c r="K87" s="16">
        <v>69</v>
      </c>
      <c r="L87" s="16">
        <v>70.5</v>
      </c>
      <c r="M87" s="16" t="s">
        <v>7756</v>
      </c>
      <c r="N87" s="16" t="s">
        <v>7703</v>
      </c>
    </row>
    <row r="88" spans="1:14" ht="15" customHeight="1" x14ac:dyDescent="0.25">
      <c r="A88" s="16" t="s">
        <v>7790</v>
      </c>
      <c r="B88" s="16" t="s">
        <v>418</v>
      </c>
      <c r="C88" s="16" t="s">
        <v>174</v>
      </c>
      <c r="D88" s="16" t="s">
        <v>175</v>
      </c>
      <c r="E88" s="16" t="s">
        <v>5</v>
      </c>
      <c r="F88" s="16">
        <v>84</v>
      </c>
      <c r="G88" s="16">
        <v>76.400000000000006</v>
      </c>
      <c r="H88" s="16">
        <v>35.299999999999997</v>
      </c>
      <c r="I88" s="16">
        <v>-34.1</v>
      </c>
      <c r="J88" s="16">
        <v>83.2</v>
      </c>
      <c r="K88" s="16">
        <v>69</v>
      </c>
      <c r="L88" s="16">
        <v>70.5</v>
      </c>
      <c r="M88" s="16" t="s">
        <v>7756</v>
      </c>
      <c r="N88" s="16" t="s">
        <v>7703</v>
      </c>
    </row>
    <row r="89" spans="1:14" ht="15" customHeight="1" x14ac:dyDescent="0.25">
      <c r="A89" s="16" t="s">
        <v>7791</v>
      </c>
      <c r="B89" s="16" t="s">
        <v>419</v>
      </c>
      <c r="C89" s="16" t="s">
        <v>174</v>
      </c>
      <c r="D89" s="16" t="s">
        <v>175</v>
      </c>
      <c r="E89" s="16" t="s">
        <v>87</v>
      </c>
      <c r="F89" s="16">
        <v>84</v>
      </c>
      <c r="G89" s="16">
        <v>76.400000000000006</v>
      </c>
      <c r="H89" s="16">
        <v>35.299999999999997</v>
      </c>
      <c r="I89" s="16">
        <v>-34.1</v>
      </c>
      <c r="J89" s="16">
        <v>83.2</v>
      </c>
      <c r="K89" s="16">
        <v>69</v>
      </c>
      <c r="L89" s="16">
        <v>70.5</v>
      </c>
      <c r="M89" s="16" t="s">
        <v>7756</v>
      </c>
      <c r="N89" s="16" t="s">
        <v>7703</v>
      </c>
    </row>
    <row r="90" spans="1:14" ht="15" customHeight="1" x14ac:dyDescent="0.25">
      <c r="A90" s="16" t="s">
        <v>7792</v>
      </c>
      <c r="B90" s="16" t="s">
        <v>420</v>
      </c>
      <c r="C90" s="16" t="s">
        <v>174</v>
      </c>
      <c r="D90" s="16" t="s">
        <v>175</v>
      </c>
      <c r="E90" s="16" t="s">
        <v>87</v>
      </c>
      <c r="F90" s="16">
        <v>84</v>
      </c>
      <c r="G90" s="16">
        <v>76.400000000000006</v>
      </c>
      <c r="H90" s="16">
        <v>35.299999999999997</v>
      </c>
      <c r="I90" s="16">
        <v>-34.1</v>
      </c>
      <c r="J90" s="16">
        <v>83.2</v>
      </c>
      <c r="K90" s="16">
        <v>69</v>
      </c>
      <c r="L90" s="16">
        <v>70.5</v>
      </c>
      <c r="M90" s="16" t="s">
        <v>7756</v>
      </c>
      <c r="N90" s="16" t="s">
        <v>7703</v>
      </c>
    </row>
    <row r="91" spans="1:14" ht="15" customHeight="1" x14ac:dyDescent="0.25">
      <c r="A91" s="16" t="s">
        <v>7793</v>
      </c>
      <c r="B91" s="16" t="s">
        <v>413</v>
      </c>
      <c r="C91" s="16" t="s">
        <v>174</v>
      </c>
      <c r="D91" s="16" t="s">
        <v>175</v>
      </c>
      <c r="E91" s="16" t="s">
        <v>77</v>
      </c>
      <c r="F91" s="16">
        <v>84</v>
      </c>
      <c r="G91" s="16">
        <v>76.400000000000006</v>
      </c>
      <c r="H91" s="16">
        <v>35.299999999999997</v>
      </c>
      <c r="I91" s="16">
        <v>-34.1</v>
      </c>
      <c r="J91" s="16">
        <v>83.2</v>
      </c>
      <c r="K91" s="16">
        <v>69</v>
      </c>
      <c r="L91" s="16">
        <v>70.5</v>
      </c>
      <c r="M91" s="16" t="s">
        <v>7756</v>
      </c>
      <c r="N91" s="16" t="s">
        <v>7703</v>
      </c>
    </row>
    <row r="92" spans="1:14" ht="15" customHeight="1" x14ac:dyDescent="0.25">
      <c r="A92" s="16" t="s">
        <v>7794</v>
      </c>
      <c r="B92" s="16" t="s">
        <v>416</v>
      </c>
      <c r="C92" s="16" t="s">
        <v>174</v>
      </c>
      <c r="D92" s="16" t="s">
        <v>175</v>
      </c>
      <c r="E92" s="16" t="s">
        <v>53</v>
      </c>
      <c r="F92" s="16">
        <v>84</v>
      </c>
      <c r="G92" s="16">
        <v>76.400000000000006</v>
      </c>
      <c r="H92" s="16">
        <v>35.299999999999997</v>
      </c>
      <c r="I92" s="16">
        <v>-34.1</v>
      </c>
      <c r="J92" s="16">
        <v>83.2</v>
      </c>
      <c r="K92" s="16">
        <v>69</v>
      </c>
      <c r="L92" s="16">
        <v>70.5</v>
      </c>
      <c r="M92" s="16" t="s">
        <v>7756</v>
      </c>
      <c r="N92" s="16" t="s">
        <v>7703</v>
      </c>
    </row>
    <row r="93" spans="1:14" ht="15" customHeight="1" x14ac:dyDescent="0.25">
      <c r="A93" s="16" t="s">
        <v>7795</v>
      </c>
      <c r="B93" s="16" t="s">
        <v>415</v>
      </c>
      <c r="C93" s="16" t="s">
        <v>174</v>
      </c>
      <c r="D93" s="16" t="s">
        <v>175</v>
      </c>
      <c r="E93" s="16" t="s">
        <v>31</v>
      </c>
      <c r="F93" s="16">
        <v>84</v>
      </c>
      <c r="G93" s="16">
        <v>76.400000000000006</v>
      </c>
      <c r="H93" s="16">
        <v>35.299999999999997</v>
      </c>
      <c r="I93" s="16">
        <v>-34.1</v>
      </c>
      <c r="J93" s="16">
        <v>83.2</v>
      </c>
      <c r="K93" s="16">
        <v>69</v>
      </c>
      <c r="L93" s="16">
        <v>70.5</v>
      </c>
      <c r="M93" s="16" t="s">
        <v>7756</v>
      </c>
      <c r="N93" s="16" t="s">
        <v>7703</v>
      </c>
    </row>
    <row r="94" spans="1:14" ht="15" customHeight="1" x14ac:dyDescent="0.25">
      <c r="A94" s="16" t="s">
        <v>7796</v>
      </c>
      <c r="B94" s="16" t="s">
        <v>414</v>
      </c>
      <c r="C94" s="16" t="s">
        <v>174</v>
      </c>
      <c r="D94" s="16" t="s">
        <v>175</v>
      </c>
      <c r="E94" s="16" t="s">
        <v>31</v>
      </c>
      <c r="F94" s="16">
        <v>84</v>
      </c>
      <c r="G94" s="16">
        <v>76.400000000000006</v>
      </c>
      <c r="H94" s="16">
        <v>35.299999999999997</v>
      </c>
      <c r="I94" s="16">
        <v>-34.1</v>
      </c>
      <c r="J94" s="16">
        <v>83.2</v>
      </c>
      <c r="K94" s="16">
        <v>69</v>
      </c>
      <c r="L94" s="16">
        <v>70.5</v>
      </c>
      <c r="M94" s="16" t="s">
        <v>7756</v>
      </c>
      <c r="N94" s="16" t="s">
        <v>7703</v>
      </c>
    </row>
    <row r="95" spans="1:14" ht="15" customHeight="1" x14ac:dyDescent="0.25">
      <c r="A95" s="16" t="s">
        <v>7797</v>
      </c>
      <c r="B95" s="16" t="s">
        <v>423</v>
      </c>
      <c r="C95" s="16" t="s">
        <v>174</v>
      </c>
      <c r="D95" s="16" t="s">
        <v>175</v>
      </c>
      <c r="E95" s="16" t="s">
        <v>39</v>
      </c>
      <c r="F95" s="16">
        <v>84</v>
      </c>
      <c r="G95" s="16">
        <v>76.400000000000006</v>
      </c>
      <c r="H95" s="16">
        <v>35.299999999999997</v>
      </c>
      <c r="I95" s="16">
        <v>-34.1</v>
      </c>
      <c r="J95" s="16">
        <v>83.2</v>
      </c>
      <c r="K95" s="16">
        <v>69</v>
      </c>
      <c r="L95" s="16">
        <v>70.5</v>
      </c>
      <c r="M95" s="16" t="s">
        <v>7756</v>
      </c>
      <c r="N95" s="16" t="s">
        <v>7703</v>
      </c>
    </row>
    <row r="96" spans="1:14" ht="15" customHeight="1" x14ac:dyDescent="0.25">
      <c r="A96" s="16" t="s">
        <v>7798</v>
      </c>
      <c r="B96" s="16" t="s">
        <v>428</v>
      </c>
      <c r="C96" s="16" t="s">
        <v>177</v>
      </c>
      <c r="D96" s="16" t="s">
        <v>178</v>
      </c>
      <c r="E96" s="16" t="s">
        <v>53</v>
      </c>
      <c r="F96" s="16">
        <v>100</v>
      </c>
      <c r="G96" s="16">
        <v>60.9</v>
      </c>
      <c r="H96" s="16">
        <v>50.6</v>
      </c>
      <c r="I96" s="16">
        <v>-31.1</v>
      </c>
      <c r="J96" s="16">
        <v>58.7</v>
      </c>
      <c r="K96" s="16">
        <v>60</v>
      </c>
      <c r="L96" s="16">
        <v>68.400000000000006</v>
      </c>
      <c r="M96" s="16" t="s">
        <v>7756</v>
      </c>
      <c r="N96" s="16" t="s">
        <v>7703</v>
      </c>
    </row>
    <row r="97" spans="1:14" ht="15" customHeight="1" x14ac:dyDescent="0.25">
      <c r="A97" s="16" t="s">
        <v>7799</v>
      </c>
      <c r="B97" s="16" t="s">
        <v>427</v>
      </c>
      <c r="C97" s="16" t="s">
        <v>177</v>
      </c>
      <c r="D97" s="16" t="s">
        <v>178</v>
      </c>
      <c r="E97" s="16" t="s">
        <v>31</v>
      </c>
      <c r="F97" s="16">
        <v>100</v>
      </c>
      <c r="G97" s="16">
        <v>60.9</v>
      </c>
      <c r="H97" s="16">
        <v>50.6</v>
      </c>
      <c r="I97" s="16">
        <v>-31.1</v>
      </c>
      <c r="J97" s="16">
        <v>58.7</v>
      </c>
      <c r="K97" s="16">
        <v>60</v>
      </c>
      <c r="L97" s="16">
        <v>68.400000000000006</v>
      </c>
      <c r="M97" s="16" t="s">
        <v>7756</v>
      </c>
      <c r="N97" s="16" t="s">
        <v>7703</v>
      </c>
    </row>
    <row r="98" spans="1:14" ht="15" customHeight="1" x14ac:dyDescent="0.25">
      <c r="A98" s="16" t="s">
        <v>7800</v>
      </c>
      <c r="B98" s="16" t="s">
        <v>430</v>
      </c>
      <c r="C98" s="16" t="s">
        <v>177</v>
      </c>
      <c r="D98" s="16" t="s">
        <v>178</v>
      </c>
      <c r="E98" s="16" t="s">
        <v>5</v>
      </c>
      <c r="F98" s="16">
        <v>100</v>
      </c>
      <c r="G98" s="16">
        <v>60.9</v>
      </c>
      <c r="H98" s="16">
        <v>50.6</v>
      </c>
      <c r="I98" s="16">
        <v>-31.1</v>
      </c>
      <c r="J98" s="16">
        <v>58.7</v>
      </c>
      <c r="K98" s="16">
        <v>60</v>
      </c>
      <c r="L98" s="16">
        <v>68.400000000000006</v>
      </c>
      <c r="M98" s="16" t="s">
        <v>7756</v>
      </c>
      <c r="N98" s="16" t="s">
        <v>7703</v>
      </c>
    </row>
    <row r="99" spans="1:14" ht="15" customHeight="1" x14ac:dyDescent="0.25">
      <c r="A99" s="16" t="s">
        <v>7801</v>
      </c>
      <c r="B99" s="16" t="s">
        <v>425</v>
      </c>
      <c r="C99" s="16" t="s">
        <v>177</v>
      </c>
      <c r="D99" s="16" t="s">
        <v>178</v>
      </c>
      <c r="E99" s="16" t="s">
        <v>77</v>
      </c>
      <c r="F99" s="16">
        <v>100</v>
      </c>
      <c r="G99" s="16">
        <v>60.9</v>
      </c>
      <c r="H99" s="16">
        <v>50.6</v>
      </c>
      <c r="I99" s="16">
        <v>-31.1</v>
      </c>
      <c r="J99" s="16">
        <v>58.7</v>
      </c>
      <c r="K99" s="16">
        <v>60</v>
      </c>
      <c r="L99" s="16">
        <v>68.400000000000006</v>
      </c>
      <c r="M99" s="16" t="s">
        <v>7756</v>
      </c>
      <c r="N99" s="16" t="s">
        <v>7703</v>
      </c>
    </row>
    <row r="100" spans="1:14" ht="15" customHeight="1" x14ac:dyDescent="0.25">
      <c r="A100" s="16" t="s">
        <v>7802</v>
      </c>
      <c r="B100" s="16" t="s">
        <v>431</v>
      </c>
      <c r="C100" s="16" t="s">
        <v>177</v>
      </c>
      <c r="D100" s="16" t="s">
        <v>178</v>
      </c>
      <c r="E100" s="16" t="s">
        <v>85</v>
      </c>
      <c r="F100" s="16">
        <v>100</v>
      </c>
      <c r="G100" s="16">
        <v>60.9</v>
      </c>
      <c r="H100" s="16">
        <v>50.6</v>
      </c>
      <c r="I100" s="16">
        <v>-31.1</v>
      </c>
      <c r="J100" s="16">
        <v>58.7</v>
      </c>
      <c r="K100" s="16">
        <v>60</v>
      </c>
      <c r="L100" s="16">
        <v>68.400000000000006</v>
      </c>
      <c r="M100" s="16" t="s">
        <v>7756</v>
      </c>
      <c r="N100" s="16" t="s">
        <v>7703</v>
      </c>
    </row>
    <row r="101" spans="1:14" ht="15" customHeight="1" x14ac:dyDescent="0.25">
      <c r="A101" s="16" t="s">
        <v>7803</v>
      </c>
      <c r="B101" s="16" t="s">
        <v>429</v>
      </c>
      <c r="C101" s="16" t="s">
        <v>177</v>
      </c>
      <c r="D101" s="16" t="s">
        <v>178</v>
      </c>
      <c r="E101" s="16" t="s">
        <v>53</v>
      </c>
      <c r="F101" s="16">
        <v>100</v>
      </c>
      <c r="G101" s="16">
        <v>60.9</v>
      </c>
      <c r="H101" s="16">
        <v>50.6</v>
      </c>
      <c r="I101" s="16">
        <v>-31.1</v>
      </c>
      <c r="J101" s="16">
        <v>58.7</v>
      </c>
      <c r="K101" s="16">
        <v>60</v>
      </c>
      <c r="L101" s="16">
        <v>68.400000000000006</v>
      </c>
      <c r="M101" s="16" t="s">
        <v>7756</v>
      </c>
      <c r="N101" s="16" t="s">
        <v>7703</v>
      </c>
    </row>
    <row r="102" spans="1:14" ht="15" customHeight="1" x14ac:dyDescent="0.25">
      <c r="A102" s="16" t="s">
        <v>7804</v>
      </c>
      <c r="B102" s="16" t="s">
        <v>4871</v>
      </c>
      <c r="C102" s="16" t="s">
        <v>177</v>
      </c>
      <c r="D102" s="16" t="s">
        <v>178</v>
      </c>
      <c r="E102" s="16" t="s">
        <v>73</v>
      </c>
      <c r="F102" s="16">
        <v>100</v>
      </c>
      <c r="G102" s="16">
        <v>60.9</v>
      </c>
      <c r="H102" s="16">
        <v>50.6</v>
      </c>
      <c r="I102" s="16">
        <v>-31.1</v>
      </c>
      <c r="J102" s="16">
        <v>58.7</v>
      </c>
      <c r="K102" s="16">
        <v>60</v>
      </c>
      <c r="L102" s="16">
        <v>68.400000000000006</v>
      </c>
      <c r="M102" s="16" t="s">
        <v>7756</v>
      </c>
      <c r="N102" s="16" t="s">
        <v>7703</v>
      </c>
    </row>
    <row r="103" spans="1:14" ht="15" customHeight="1" x14ac:dyDescent="0.25">
      <c r="A103" s="16" t="s">
        <v>7805</v>
      </c>
      <c r="B103" s="16" t="s">
        <v>426</v>
      </c>
      <c r="C103" s="16" t="s">
        <v>177</v>
      </c>
      <c r="D103" s="16" t="s">
        <v>178</v>
      </c>
      <c r="E103" s="16" t="s">
        <v>31</v>
      </c>
      <c r="F103" s="16">
        <v>100</v>
      </c>
      <c r="G103" s="16">
        <v>60.9</v>
      </c>
      <c r="H103" s="16">
        <v>50.6</v>
      </c>
      <c r="I103" s="16">
        <v>-31.1</v>
      </c>
      <c r="J103" s="16">
        <v>58.7</v>
      </c>
      <c r="K103" s="16">
        <v>60</v>
      </c>
      <c r="L103" s="16">
        <v>68.400000000000006</v>
      </c>
      <c r="M103" s="16" t="s">
        <v>7756</v>
      </c>
      <c r="N103" s="16" t="s">
        <v>7703</v>
      </c>
    </row>
    <row r="104" spans="1:14" ht="15" customHeight="1" x14ac:dyDescent="0.25">
      <c r="A104" s="16" t="s">
        <v>7806</v>
      </c>
      <c r="B104" s="16" t="s">
        <v>434</v>
      </c>
      <c r="C104" s="16" t="s">
        <v>177</v>
      </c>
      <c r="D104" s="16" t="s">
        <v>178</v>
      </c>
      <c r="E104" s="16" t="s">
        <v>39</v>
      </c>
      <c r="F104" s="16">
        <v>100</v>
      </c>
      <c r="G104" s="16">
        <v>60.9</v>
      </c>
      <c r="H104" s="16">
        <v>50.6</v>
      </c>
      <c r="I104" s="16">
        <v>-31.1</v>
      </c>
      <c r="J104" s="16">
        <v>58.7</v>
      </c>
      <c r="K104" s="16">
        <v>60</v>
      </c>
      <c r="L104" s="16">
        <v>68.400000000000006</v>
      </c>
      <c r="M104" s="16" t="s">
        <v>7756</v>
      </c>
      <c r="N104" s="16" t="s">
        <v>7703</v>
      </c>
    </row>
    <row r="105" spans="1:14" ht="15" customHeight="1" x14ac:dyDescent="0.25">
      <c r="A105" s="16" t="s">
        <v>7807</v>
      </c>
      <c r="B105" s="16" t="s">
        <v>433</v>
      </c>
      <c r="C105" s="16" t="s">
        <v>177</v>
      </c>
      <c r="D105" s="16" t="s">
        <v>178</v>
      </c>
      <c r="E105" s="16" t="s">
        <v>35</v>
      </c>
      <c r="F105" s="16">
        <v>100</v>
      </c>
      <c r="G105" s="16">
        <v>60.9</v>
      </c>
      <c r="H105" s="16">
        <v>50.6</v>
      </c>
      <c r="I105" s="16">
        <v>-31.1</v>
      </c>
      <c r="J105" s="16">
        <v>58.7</v>
      </c>
      <c r="K105" s="16">
        <v>60</v>
      </c>
      <c r="L105" s="16">
        <v>68.400000000000006</v>
      </c>
      <c r="M105" s="16" t="s">
        <v>7756</v>
      </c>
      <c r="N105" s="16" t="s">
        <v>7703</v>
      </c>
    </row>
    <row r="106" spans="1:14" ht="15" customHeight="1" x14ac:dyDescent="0.25">
      <c r="A106" s="16" t="s">
        <v>7808</v>
      </c>
      <c r="B106" s="16" t="s">
        <v>432</v>
      </c>
      <c r="C106" s="16" t="s">
        <v>177</v>
      </c>
      <c r="D106" s="16" t="s">
        <v>178</v>
      </c>
      <c r="E106" s="16" t="s">
        <v>27</v>
      </c>
      <c r="F106" s="16">
        <v>100</v>
      </c>
      <c r="G106" s="16">
        <v>60.9</v>
      </c>
      <c r="H106" s="16">
        <v>50.6</v>
      </c>
      <c r="I106" s="16">
        <v>-31.1</v>
      </c>
      <c r="J106" s="16">
        <v>58.7</v>
      </c>
      <c r="K106" s="16">
        <v>60</v>
      </c>
      <c r="L106" s="16">
        <v>68.400000000000006</v>
      </c>
      <c r="M106" s="16" t="s">
        <v>7756</v>
      </c>
      <c r="N106" s="16" t="s">
        <v>7703</v>
      </c>
    </row>
    <row r="107" spans="1:14" ht="15" customHeight="1" x14ac:dyDescent="0.25">
      <c r="A107" s="16" t="s">
        <v>7809</v>
      </c>
      <c r="B107" s="16" t="s">
        <v>645</v>
      </c>
      <c r="C107" s="16" t="s">
        <v>192</v>
      </c>
      <c r="D107" s="16" t="s">
        <v>193</v>
      </c>
      <c r="E107" s="16" t="s">
        <v>99</v>
      </c>
      <c r="F107" s="16">
        <v>52</v>
      </c>
      <c r="G107" s="16">
        <v>50.5</v>
      </c>
      <c r="H107" s="16">
        <v>76.400000000000006</v>
      </c>
      <c r="I107" s="16">
        <v>-25.9</v>
      </c>
      <c r="J107" s="16">
        <v>100</v>
      </c>
      <c r="K107" s="16">
        <v>71</v>
      </c>
      <c r="L107" s="16">
        <v>64.5</v>
      </c>
      <c r="M107" s="16" t="s">
        <v>7756</v>
      </c>
      <c r="N107" s="16" t="s">
        <v>7703</v>
      </c>
    </row>
    <row r="108" spans="1:14" ht="15" customHeight="1" x14ac:dyDescent="0.25">
      <c r="A108" s="16" t="s">
        <v>7810</v>
      </c>
      <c r="B108" s="16" t="s">
        <v>644</v>
      </c>
      <c r="C108" s="16" t="s">
        <v>192</v>
      </c>
      <c r="D108" s="16" t="s">
        <v>193</v>
      </c>
      <c r="E108" s="16" t="s">
        <v>77</v>
      </c>
      <c r="F108" s="16">
        <v>52</v>
      </c>
      <c r="G108" s="16">
        <v>50.5</v>
      </c>
      <c r="H108" s="16">
        <v>76.400000000000006</v>
      </c>
      <c r="I108" s="16">
        <v>-25.9</v>
      </c>
      <c r="J108" s="16">
        <v>100</v>
      </c>
      <c r="K108" s="16">
        <v>71</v>
      </c>
      <c r="L108" s="16">
        <v>64.5</v>
      </c>
      <c r="M108" s="16" t="s">
        <v>7756</v>
      </c>
      <c r="N108" s="16" t="s">
        <v>7703</v>
      </c>
    </row>
    <row r="109" spans="1:14" ht="15" customHeight="1" x14ac:dyDescent="0.25">
      <c r="A109" s="16" t="s">
        <v>7811</v>
      </c>
      <c r="B109" s="16" t="s">
        <v>473</v>
      </c>
      <c r="C109" s="16" t="s">
        <v>189</v>
      </c>
      <c r="D109" s="16" t="s">
        <v>190</v>
      </c>
      <c r="E109" s="16" t="s">
        <v>87</v>
      </c>
      <c r="F109" s="16">
        <v>60</v>
      </c>
      <c r="G109" s="16">
        <v>82.2</v>
      </c>
      <c r="H109" s="16">
        <v>19.5</v>
      </c>
      <c r="I109" s="16">
        <v>-37.200000000000003</v>
      </c>
      <c r="J109" s="16">
        <v>72.599999999999994</v>
      </c>
      <c r="K109" s="16">
        <v>89</v>
      </c>
      <c r="L109" s="16">
        <v>64.5</v>
      </c>
      <c r="M109" s="16" t="s">
        <v>7756</v>
      </c>
      <c r="N109" s="16" t="s">
        <v>7703</v>
      </c>
    </row>
    <row r="110" spans="1:14" ht="15" customHeight="1" x14ac:dyDescent="0.25">
      <c r="A110" s="16" t="s">
        <v>7812</v>
      </c>
      <c r="B110" s="16" t="s">
        <v>472</v>
      </c>
      <c r="C110" s="16" t="s">
        <v>189</v>
      </c>
      <c r="D110" s="16" t="s">
        <v>190</v>
      </c>
      <c r="E110" s="16" t="s">
        <v>53</v>
      </c>
      <c r="F110" s="16">
        <v>60</v>
      </c>
      <c r="G110" s="16">
        <v>82.2</v>
      </c>
      <c r="H110" s="16">
        <v>19.5</v>
      </c>
      <c r="I110" s="16">
        <v>-37.200000000000003</v>
      </c>
      <c r="J110" s="16">
        <v>72.599999999999994</v>
      </c>
      <c r="K110" s="16">
        <v>89</v>
      </c>
      <c r="L110" s="16">
        <v>64.5</v>
      </c>
      <c r="M110" s="16" t="s">
        <v>7756</v>
      </c>
      <c r="N110" s="16" t="s">
        <v>7703</v>
      </c>
    </row>
    <row r="111" spans="1:14" ht="15" customHeight="1" x14ac:dyDescent="0.25">
      <c r="A111" s="16" t="s">
        <v>7813</v>
      </c>
      <c r="B111" s="16" t="s">
        <v>653</v>
      </c>
      <c r="C111" s="16" t="s">
        <v>192</v>
      </c>
      <c r="D111" s="16" t="s">
        <v>193</v>
      </c>
      <c r="E111" s="16" t="s">
        <v>5</v>
      </c>
      <c r="F111" s="16">
        <v>52</v>
      </c>
      <c r="G111" s="16">
        <v>50.5</v>
      </c>
      <c r="H111" s="16">
        <v>76.400000000000006</v>
      </c>
      <c r="I111" s="16">
        <v>-25.9</v>
      </c>
      <c r="J111" s="16">
        <v>100</v>
      </c>
      <c r="K111" s="16">
        <v>71</v>
      </c>
      <c r="L111" s="16">
        <v>64.5</v>
      </c>
      <c r="M111" s="16" t="s">
        <v>7756</v>
      </c>
      <c r="N111" s="16" t="s">
        <v>7703</v>
      </c>
    </row>
    <row r="112" spans="1:14" ht="15" customHeight="1" x14ac:dyDescent="0.25">
      <c r="A112" s="16" t="s">
        <v>7814</v>
      </c>
      <c r="B112" s="16" t="s">
        <v>649</v>
      </c>
      <c r="C112" s="16" t="s">
        <v>192</v>
      </c>
      <c r="D112" s="16" t="s">
        <v>193</v>
      </c>
      <c r="E112" s="16" t="s">
        <v>53</v>
      </c>
      <c r="F112" s="16">
        <v>52</v>
      </c>
      <c r="G112" s="16">
        <v>50.5</v>
      </c>
      <c r="H112" s="16">
        <v>76.400000000000006</v>
      </c>
      <c r="I112" s="16">
        <v>-25.9</v>
      </c>
      <c r="J112" s="16">
        <v>100</v>
      </c>
      <c r="K112" s="16">
        <v>71</v>
      </c>
      <c r="L112" s="16">
        <v>64.5</v>
      </c>
      <c r="M112" s="16" t="s">
        <v>7756</v>
      </c>
      <c r="N112" s="16" t="s">
        <v>7703</v>
      </c>
    </row>
    <row r="113" spans="1:14" ht="15" customHeight="1" x14ac:dyDescent="0.25">
      <c r="A113" s="16" t="s">
        <v>7815</v>
      </c>
      <c r="B113" s="16" t="s">
        <v>647</v>
      </c>
      <c r="C113" s="16" t="s">
        <v>192</v>
      </c>
      <c r="D113" s="16" t="s">
        <v>193</v>
      </c>
      <c r="E113" s="16" t="s">
        <v>31</v>
      </c>
      <c r="F113" s="16">
        <v>52</v>
      </c>
      <c r="G113" s="16">
        <v>50.5</v>
      </c>
      <c r="H113" s="16">
        <v>76.400000000000006</v>
      </c>
      <c r="I113" s="16">
        <v>-25.9</v>
      </c>
      <c r="J113" s="16">
        <v>100</v>
      </c>
      <c r="K113" s="16">
        <v>71</v>
      </c>
      <c r="L113" s="16">
        <v>64.5</v>
      </c>
      <c r="M113" s="16" t="s">
        <v>7756</v>
      </c>
      <c r="N113" s="16" t="s">
        <v>7703</v>
      </c>
    </row>
    <row r="114" spans="1:14" ht="15" customHeight="1" x14ac:dyDescent="0.25">
      <c r="A114" s="16" t="s">
        <v>7816</v>
      </c>
      <c r="B114" s="16" t="s">
        <v>648</v>
      </c>
      <c r="C114" s="16" t="s">
        <v>192</v>
      </c>
      <c r="D114" s="16" t="s">
        <v>193</v>
      </c>
      <c r="E114" s="16" t="s">
        <v>31</v>
      </c>
      <c r="F114" s="16">
        <v>52</v>
      </c>
      <c r="G114" s="16">
        <v>50.5</v>
      </c>
      <c r="H114" s="16">
        <v>76.400000000000006</v>
      </c>
      <c r="I114" s="16">
        <v>-25.9</v>
      </c>
      <c r="J114" s="16">
        <v>100</v>
      </c>
      <c r="K114" s="16">
        <v>71</v>
      </c>
      <c r="L114" s="16">
        <v>64.5</v>
      </c>
      <c r="M114" s="16" t="s">
        <v>7756</v>
      </c>
      <c r="N114" s="16" t="s">
        <v>7703</v>
      </c>
    </row>
    <row r="115" spans="1:14" ht="15" customHeight="1" x14ac:dyDescent="0.25">
      <c r="A115" s="16" t="s">
        <v>7817</v>
      </c>
      <c r="B115" s="16" t="s">
        <v>654</v>
      </c>
      <c r="C115" s="16" t="s">
        <v>192</v>
      </c>
      <c r="D115" s="16" t="s">
        <v>193</v>
      </c>
      <c r="E115" s="16" t="s">
        <v>85</v>
      </c>
      <c r="F115" s="16">
        <v>52</v>
      </c>
      <c r="G115" s="16">
        <v>50.5</v>
      </c>
      <c r="H115" s="16">
        <v>76.400000000000006</v>
      </c>
      <c r="I115" s="16">
        <v>-25.9</v>
      </c>
      <c r="J115" s="16">
        <v>100</v>
      </c>
      <c r="K115" s="16">
        <v>71</v>
      </c>
      <c r="L115" s="16">
        <v>64.5</v>
      </c>
      <c r="M115" s="16" t="s">
        <v>7756</v>
      </c>
      <c r="N115" s="16" t="s">
        <v>7703</v>
      </c>
    </row>
    <row r="116" spans="1:14" ht="15" customHeight="1" x14ac:dyDescent="0.25">
      <c r="A116" s="16" t="s">
        <v>7818</v>
      </c>
      <c r="B116" s="16" t="s">
        <v>657</v>
      </c>
      <c r="C116" s="16" t="s">
        <v>192</v>
      </c>
      <c r="D116" s="16" t="s">
        <v>193</v>
      </c>
      <c r="E116" s="16" t="s">
        <v>35</v>
      </c>
      <c r="F116" s="16">
        <v>52</v>
      </c>
      <c r="G116" s="16">
        <v>50.5</v>
      </c>
      <c r="H116" s="16">
        <v>76.400000000000006</v>
      </c>
      <c r="I116" s="16">
        <v>-25.9</v>
      </c>
      <c r="J116" s="16">
        <v>100</v>
      </c>
      <c r="K116" s="16">
        <v>71</v>
      </c>
      <c r="L116" s="16">
        <v>64.5</v>
      </c>
      <c r="M116" s="16" t="s">
        <v>7756</v>
      </c>
      <c r="N116" s="16" t="s">
        <v>7703</v>
      </c>
    </row>
    <row r="117" spans="1:14" ht="15" customHeight="1" x14ac:dyDescent="0.25">
      <c r="A117" s="16" t="s">
        <v>7819</v>
      </c>
      <c r="B117" s="16" t="s">
        <v>632</v>
      </c>
      <c r="C117" s="16" t="s">
        <v>192</v>
      </c>
      <c r="D117" s="16" t="s">
        <v>193</v>
      </c>
      <c r="E117" s="16" t="s">
        <v>73</v>
      </c>
      <c r="F117" s="16">
        <v>52</v>
      </c>
      <c r="G117" s="16">
        <v>50.5</v>
      </c>
      <c r="H117" s="16">
        <v>76.400000000000006</v>
      </c>
      <c r="I117" s="16">
        <v>-25.9</v>
      </c>
      <c r="J117" s="16">
        <v>100</v>
      </c>
      <c r="K117" s="16">
        <v>71</v>
      </c>
      <c r="L117" s="16">
        <v>64.5</v>
      </c>
      <c r="M117" s="16" t="s">
        <v>7756</v>
      </c>
      <c r="N117" s="16" t="s">
        <v>7703</v>
      </c>
    </row>
    <row r="118" spans="1:14" ht="15" customHeight="1" x14ac:dyDescent="0.25">
      <c r="A118" s="16" t="s">
        <v>7820</v>
      </c>
      <c r="B118" s="16" t="s">
        <v>474</v>
      </c>
      <c r="C118" s="16" t="s">
        <v>189</v>
      </c>
      <c r="D118" s="16" t="s">
        <v>190</v>
      </c>
      <c r="E118" s="16" t="s">
        <v>87</v>
      </c>
      <c r="F118" s="16">
        <v>60</v>
      </c>
      <c r="G118" s="16">
        <v>82.2</v>
      </c>
      <c r="H118" s="16">
        <v>19.5</v>
      </c>
      <c r="I118" s="16">
        <v>-37.200000000000003</v>
      </c>
      <c r="J118" s="16">
        <v>72.599999999999994</v>
      </c>
      <c r="K118" s="16">
        <v>89</v>
      </c>
      <c r="L118" s="16">
        <v>64.5</v>
      </c>
      <c r="M118" s="16" t="s">
        <v>7756</v>
      </c>
      <c r="N118" s="16" t="s">
        <v>7703</v>
      </c>
    </row>
    <row r="119" spans="1:14" ht="15" customHeight="1" x14ac:dyDescent="0.25">
      <c r="A119" s="16" t="s">
        <v>7821</v>
      </c>
      <c r="B119" s="16" t="s">
        <v>655</v>
      </c>
      <c r="C119" s="16" t="s">
        <v>192</v>
      </c>
      <c r="D119" s="16" t="s">
        <v>193</v>
      </c>
      <c r="E119" s="16" t="s">
        <v>87</v>
      </c>
      <c r="F119" s="16">
        <v>52</v>
      </c>
      <c r="G119" s="16">
        <v>50.5</v>
      </c>
      <c r="H119" s="16">
        <v>76.400000000000006</v>
      </c>
      <c r="I119" s="16">
        <v>-25.9</v>
      </c>
      <c r="J119" s="16">
        <v>100</v>
      </c>
      <c r="K119" s="16">
        <v>71</v>
      </c>
      <c r="L119" s="16">
        <v>64.5</v>
      </c>
      <c r="M119" s="16" t="s">
        <v>7756</v>
      </c>
      <c r="N119" s="16" t="s">
        <v>7703</v>
      </c>
    </row>
    <row r="120" spans="1:14" ht="15" customHeight="1" x14ac:dyDescent="0.25">
      <c r="A120" s="16" t="s">
        <v>7822</v>
      </c>
      <c r="B120" s="16" t="s">
        <v>471</v>
      </c>
      <c r="C120" s="16" t="s">
        <v>189</v>
      </c>
      <c r="D120" s="16" t="s">
        <v>190</v>
      </c>
      <c r="E120" s="16" t="s">
        <v>53</v>
      </c>
      <c r="F120" s="16">
        <v>60</v>
      </c>
      <c r="G120" s="16">
        <v>82.2</v>
      </c>
      <c r="H120" s="16">
        <v>19.5</v>
      </c>
      <c r="I120" s="16">
        <v>-37.200000000000003</v>
      </c>
      <c r="J120" s="16">
        <v>72.599999999999994</v>
      </c>
      <c r="K120" s="16">
        <v>89</v>
      </c>
      <c r="L120" s="16">
        <v>64.5</v>
      </c>
      <c r="M120" s="16" t="s">
        <v>7756</v>
      </c>
      <c r="N120" s="16" t="s">
        <v>7703</v>
      </c>
    </row>
    <row r="121" spans="1:14" ht="15" customHeight="1" x14ac:dyDescent="0.25">
      <c r="A121" s="16" t="s">
        <v>7823</v>
      </c>
      <c r="B121" s="16" t="s">
        <v>646</v>
      </c>
      <c r="C121" s="16" t="s">
        <v>192</v>
      </c>
      <c r="D121" s="16" t="s">
        <v>193</v>
      </c>
      <c r="E121" s="16" t="s">
        <v>31</v>
      </c>
      <c r="F121" s="16">
        <v>52</v>
      </c>
      <c r="G121" s="16">
        <v>50.5</v>
      </c>
      <c r="H121" s="16">
        <v>76.400000000000006</v>
      </c>
      <c r="I121" s="16">
        <v>-25.9</v>
      </c>
      <c r="J121" s="16">
        <v>100</v>
      </c>
      <c r="K121" s="16">
        <v>71</v>
      </c>
      <c r="L121" s="16">
        <v>64.5</v>
      </c>
      <c r="M121" s="16" t="s">
        <v>7756</v>
      </c>
      <c r="N121" s="16" t="s">
        <v>7703</v>
      </c>
    </row>
    <row r="122" spans="1:14" ht="15" customHeight="1" x14ac:dyDescent="0.25">
      <c r="A122" s="16" t="s">
        <v>7559</v>
      </c>
      <c r="B122" s="16" t="s">
        <v>651</v>
      </c>
      <c r="C122" s="16" t="s">
        <v>192</v>
      </c>
      <c r="D122" s="16" t="s">
        <v>193</v>
      </c>
      <c r="E122" s="16" t="s">
        <v>53</v>
      </c>
      <c r="F122" s="16">
        <v>52</v>
      </c>
      <c r="G122" s="16">
        <v>50.5</v>
      </c>
      <c r="H122" s="16">
        <v>76.400000000000006</v>
      </c>
      <c r="I122" s="16">
        <v>-25.9</v>
      </c>
      <c r="J122" s="16">
        <v>100</v>
      </c>
      <c r="K122" s="16">
        <v>71</v>
      </c>
      <c r="L122" s="16">
        <v>64.5</v>
      </c>
      <c r="M122" s="16" t="s">
        <v>7756</v>
      </c>
      <c r="N122" s="16" t="s">
        <v>7703</v>
      </c>
    </row>
    <row r="123" spans="1:14" ht="15" customHeight="1" x14ac:dyDescent="0.25">
      <c r="A123" s="16" t="s">
        <v>7824</v>
      </c>
      <c r="B123" s="16" t="s">
        <v>650</v>
      </c>
      <c r="C123" s="16" t="s">
        <v>192</v>
      </c>
      <c r="D123" s="16" t="s">
        <v>193</v>
      </c>
      <c r="E123" s="16" t="s">
        <v>53</v>
      </c>
      <c r="F123" s="16">
        <v>52</v>
      </c>
      <c r="G123" s="16">
        <v>50.5</v>
      </c>
      <c r="H123" s="16">
        <v>76.400000000000006</v>
      </c>
      <c r="I123" s="16">
        <v>-25.9</v>
      </c>
      <c r="J123" s="16">
        <v>100</v>
      </c>
      <c r="K123" s="16">
        <v>71</v>
      </c>
      <c r="L123" s="16">
        <v>64.5</v>
      </c>
      <c r="M123" s="16" t="s">
        <v>7756</v>
      </c>
      <c r="N123" s="16" t="s">
        <v>7703</v>
      </c>
    </row>
    <row r="124" spans="1:14" ht="15" customHeight="1" x14ac:dyDescent="0.25">
      <c r="A124" s="16" t="s">
        <v>7825</v>
      </c>
      <c r="B124" s="16" t="s">
        <v>643</v>
      </c>
      <c r="C124" s="16" t="s">
        <v>192</v>
      </c>
      <c r="D124" s="16" t="s">
        <v>193</v>
      </c>
      <c r="E124" s="16" t="s">
        <v>105</v>
      </c>
      <c r="F124" s="16">
        <v>52</v>
      </c>
      <c r="G124" s="16">
        <v>50.5</v>
      </c>
      <c r="H124" s="16">
        <v>76.400000000000006</v>
      </c>
      <c r="I124" s="16">
        <v>-25.9</v>
      </c>
      <c r="J124" s="16">
        <v>100</v>
      </c>
      <c r="K124" s="16">
        <v>71</v>
      </c>
      <c r="L124" s="16">
        <v>64.5</v>
      </c>
      <c r="M124" s="16" t="s">
        <v>7756</v>
      </c>
      <c r="N124" s="16" t="s">
        <v>7703</v>
      </c>
    </row>
    <row r="125" spans="1:14" ht="15" customHeight="1" x14ac:dyDescent="0.25">
      <c r="A125" s="16" t="s">
        <v>7546</v>
      </c>
      <c r="B125" s="16" t="s">
        <v>652</v>
      </c>
      <c r="C125" s="16" t="s">
        <v>192</v>
      </c>
      <c r="D125" s="16" t="s">
        <v>193</v>
      </c>
      <c r="E125" s="16" t="s">
        <v>53</v>
      </c>
      <c r="F125" s="16">
        <v>52</v>
      </c>
      <c r="G125" s="16">
        <v>50.5</v>
      </c>
      <c r="H125" s="16">
        <v>76.400000000000006</v>
      </c>
      <c r="I125" s="16">
        <v>-25.9</v>
      </c>
      <c r="J125" s="16">
        <v>100</v>
      </c>
      <c r="K125" s="16">
        <v>71</v>
      </c>
      <c r="L125" s="16">
        <v>64.5</v>
      </c>
      <c r="M125" s="16" t="s">
        <v>7756</v>
      </c>
      <c r="N125" s="16" t="s">
        <v>7703</v>
      </c>
    </row>
    <row r="126" spans="1:14" ht="15" customHeight="1" x14ac:dyDescent="0.25">
      <c r="A126" s="16" t="s">
        <v>7826</v>
      </c>
      <c r="B126" s="16" t="s">
        <v>660</v>
      </c>
      <c r="C126" s="16" t="s">
        <v>192</v>
      </c>
      <c r="D126" s="16" t="s">
        <v>193</v>
      </c>
      <c r="E126" s="16" t="s">
        <v>47</v>
      </c>
      <c r="F126" s="16">
        <v>52</v>
      </c>
      <c r="G126" s="16">
        <v>50.5</v>
      </c>
      <c r="H126" s="16">
        <v>76.400000000000006</v>
      </c>
      <c r="I126" s="16">
        <v>-25.9</v>
      </c>
      <c r="J126" s="16">
        <v>100</v>
      </c>
      <c r="K126" s="16">
        <v>71</v>
      </c>
      <c r="L126" s="16">
        <v>64.5</v>
      </c>
      <c r="M126" s="16" t="s">
        <v>7756</v>
      </c>
      <c r="N126" s="16" t="s">
        <v>7703</v>
      </c>
    </row>
    <row r="127" spans="1:14" ht="15" customHeight="1" x14ac:dyDescent="0.25">
      <c r="A127" s="16" t="s">
        <v>7827</v>
      </c>
      <c r="B127" s="16" t="s">
        <v>467</v>
      </c>
      <c r="C127" s="16" t="s">
        <v>189</v>
      </c>
      <c r="D127" s="16" t="s">
        <v>190</v>
      </c>
      <c r="E127" s="16" t="s">
        <v>77</v>
      </c>
      <c r="F127" s="16">
        <v>60</v>
      </c>
      <c r="G127" s="16">
        <v>82.2</v>
      </c>
      <c r="H127" s="16">
        <v>19.5</v>
      </c>
      <c r="I127" s="16">
        <v>-37.200000000000003</v>
      </c>
      <c r="J127" s="16">
        <v>72.599999999999994</v>
      </c>
      <c r="K127" s="16">
        <v>89</v>
      </c>
      <c r="L127" s="16">
        <v>64.5</v>
      </c>
      <c r="M127" s="16" t="s">
        <v>7756</v>
      </c>
      <c r="N127" s="16" t="s">
        <v>7703</v>
      </c>
    </row>
    <row r="128" spans="1:14" ht="15" customHeight="1" x14ac:dyDescent="0.25">
      <c r="A128" s="16" t="s">
        <v>7828</v>
      </c>
      <c r="B128" s="16" t="s">
        <v>468</v>
      </c>
      <c r="C128" s="16" t="s">
        <v>189</v>
      </c>
      <c r="D128" s="16" t="s">
        <v>190</v>
      </c>
      <c r="E128" s="16" t="s">
        <v>77</v>
      </c>
      <c r="F128" s="16">
        <v>60</v>
      </c>
      <c r="G128" s="16">
        <v>82.2</v>
      </c>
      <c r="H128" s="16">
        <v>19.5</v>
      </c>
      <c r="I128" s="16">
        <v>-37.200000000000003</v>
      </c>
      <c r="J128" s="16">
        <v>72.599999999999994</v>
      </c>
      <c r="K128" s="16">
        <v>89</v>
      </c>
      <c r="L128" s="16">
        <v>64.5</v>
      </c>
      <c r="M128" s="16" t="s">
        <v>7756</v>
      </c>
      <c r="N128" s="16" t="s">
        <v>7703</v>
      </c>
    </row>
    <row r="129" spans="1:14" ht="15" customHeight="1" x14ac:dyDescent="0.25">
      <c r="A129" s="16" t="s">
        <v>7829</v>
      </c>
      <c r="B129" s="16" t="s">
        <v>469</v>
      </c>
      <c r="C129" s="16" t="s">
        <v>189</v>
      </c>
      <c r="D129" s="16" t="s">
        <v>190</v>
      </c>
      <c r="E129" s="16" t="s">
        <v>31</v>
      </c>
      <c r="F129" s="16">
        <v>60</v>
      </c>
      <c r="G129" s="16">
        <v>82.2</v>
      </c>
      <c r="H129" s="16">
        <v>19.5</v>
      </c>
      <c r="I129" s="16">
        <v>-37.200000000000003</v>
      </c>
      <c r="J129" s="16">
        <v>72.599999999999994</v>
      </c>
      <c r="K129" s="16">
        <v>89</v>
      </c>
      <c r="L129" s="16">
        <v>64.5</v>
      </c>
      <c r="M129" s="16" t="s">
        <v>7756</v>
      </c>
      <c r="N129" s="16" t="s">
        <v>7703</v>
      </c>
    </row>
    <row r="130" spans="1:14" ht="15" customHeight="1" x14ac:dyDescent="0.25">
      <c r="A130" s="16" t="s">
        <v>7830</v>
      </c>
      <c r="B130" s="16" t="s">
        <v>470</v>
      </c>
      <c r="C130" s="16" t="s">
        <v>189</v>
      </c>
      <c r="D130" s="16" t="s">
        <v>190</v>
      </c>
      <c r="E130" s="16" t="s">
        <v>31</v>
      </c>
      <c r="F130" s="16">
        <v>60</v>
      </c>
      <c r="G130" s="16">
        <v>82.2</v>
      </c>
      <c r="H130" s="16">
        <v>19.5</v>
      </c>
      <c r="I130" s="16">
        <v>-37.200000000000003</v>
      </c>
      <c r="J130" s="16">
        <v>72.599999999999994</v>
      </c>
      <c r="K130" s="16">
        <v>89</v>
      </c>
      <c r="L130" s="16">
        <v>64.5</v>
      </c>
      <c r="M130" s="16" t="s">
        <v>7756</v>
      </c>
      <c r="N130" s="16" t="s">
        <v>7703</v>
      </c>
    </row>
    <row r="131" spans="1:14" ht="15" customHeight="1" x14ac:dyDescent="0.25">
      <c r="A131" s="16" t="s">
        <v>7831</v>
      </c>
      <c r="B131" s="16" t="s">
        <v>656</v>
      </c>
      <c r="C131" s="16" t="s">
        <v>192</v>
      </c>
      <c r="D131" s="16" t="s">
        <v>193</v>
      </c>
      <c r="E131" s="16" t="s">
        <v>107</v>
      </c>
      <c r="F131" s="16">
        <v>52</v>
      </c>
      <c r="G131" s="16">
        <v>50.5</v>
      </c>
      <c r="H131" s="16">
        <v>76.400000000000006</v>
      </c>
      <c r="I131" s="16">
        <v>-25.9</v>
      </c>
      <c r="J131" s="16">
        <v>100</v>
      </c>
      <c r="K131" s="16">
        <v>71</v>
      </c>
      <c r="L131" s="16">
        <v>64.5</v>
      </c>
      <c r="M131" s="16" t="s">
        <v>7756</v>
      </c>
      <c r="N131" s="16" t="s">
        <v>7703</v>
      </c>
    </row>
    <row r="132" spans="1:14" ht="15" customHeight="1" x14ac:dyDescent="0.25">
      <c r="A132" s="16" t="s">
        <v>7832</v>
      </c>
      <c r="B132" s="16" t="s">
        <v>659</v>
      </c>
      <c r="C132" s="16" t="s">
        <v>192</v>
      </c>
      <c r="D132" s="16" t="s">
        <v>193</v>
      </c>
      <c r="E132" s="16" t="s">
        <v>49</v>
      </c>
      <c r="F132" s="16">
        <v>52</v>
      </c>
      <c r="G132" s="16">
        <v>50.5</v>
      </c>
      <c r="H132" s="16">
        <v>76.400000000000006</v>
      </c>
      <c r="I132" s="16">
        <v>-25.9</v>
      </c>
      <c r="J132" s="16">
        <v>100</v>
      </c>
      <c r="K132" s="16">
        <v>71</v>
      </c>
      <c r="L132" s="16">
        <v>64.5</v>
      </c>
      <c r="M132" s="16" t="s">
        <v>7756</v>
      </c>
      <c r="N132" s="16" t="s">
        <v>7703</v>
      </c>
    </row>
    <row r="133" spans="1:14" ht="15" customHeight="1" x14ac:dyDescent="0.25">
      <c r="A133" s="16" t="s">
        <v>7833</v>
      </c>
      <c r="B133" s="16" t="s">
        <v>658</v>
      </c>
      <c r="C133" s="16" t="s">
        <v>192</v>
      </c>
      <c r="D133" s="16" t="s">
        <v>193</v>
      </c>
      <c r="E133" s="16" t="s">
        <v>103</v>
      </c>
      <c r="F133" s="16">
        <v>52</v>
      </c>
      <c r="G133" s="16">
        <v>50.5</v>
      </c>
      <c r="H133" s="16">
        <v>76.400000000000006</v>
      </c>
      <c r="I133" s="16">
        <v>-25.9</v>
      </c>
      <c r="J133" s="16">
        <v>100</v>
      </c>
      <c r="K133" s="16">
        <v>71</v>
      </c>
      <c r="L133" s="16">
        <v>64.5</v>
      </c>
      <c r="M133" s="16" t="s">
        <v>7756</v>
      </c>
      <c r="N133" s="16" t="s">
        <v>7703</v>
      </c>
    </row>
    <row r="134" spans="1:14" ht="15" customHeight="1" x14ac:dyDescent="0.25">
      <c r="A134" s="16" t="s">
        <v>7834</v>
      </c>
      <c r="B134" s="16" t="s">
        <v>781</v>
      </c>
      <c r="C134" s="16" t="s">
        <v>128</v>
      </c>
      <c r="D134" s="16" t="s">
        <v>129</v>
      </c>
      <c r="E134" s="16" t="s">
        <v>53</v>
      </c>
      <c r="F134" s="16">
        <v>100</v>
      </c>
      <c r="G134" s="16">
        <v>44.4</v>
      </c>
      <c r="H134" s="16">
        <v>48.2</v>
      </c>
      <c r="I134" s="16">
        <v>-31.5</v>
      </c>
      <c r="J134" s="16">
        <v>33</v>
      </c>
      <c r="K134" s="16">
        <v>85</v>
      </c>
      <c r="L134" s="16">
        <v>62.7</v>
      </c>
      <c r="M134" s="16" t="s">
        <v>7756</v>
      </c>
      <c r="N134" s="16" t="s">
        <v>7703</v>
      </c>
    </row>
    <row r="135" spans="1:14" ht="15" customHeight="1" x14ac:dyDescent="0.25">
      <c r="A135" s="16" t="s">
        <v>7835</v>
      </c>
      <c r="B135" s="16" t="s">
        <v>789</v>
      </c>
      <c r="C135" s="16" t="s">
        <v>128</v>
      </c>
      <c r="D135" s="16" t="s">
        <v>129</v>
      </c>
      <c r="E135" s="16" t="s">
        <v>47</v>
      </c>
      <c r="F135" s="16">
        <v>100</v>
      </c>
      <c r="G135" s="16">
        <v>44.4</v>
      </c>
      <c r="H135" s="16">
        <v>48.2</v>
      </c>
      <c r="I135" s="16">
        <v>-31.5</v>
      </c>
      <c r="J135" s="16">
        <v>33</v>
      </c>
      <c r="K135" s="16">
        <v>85</v>
      </c>
      <c r="L135" s="16">
        <v>62.7</v>
      </c>
      <c r="M135" s="16" t="s">
        <v>7756</v>
      </c>
      <c r="N135" s="16" t="s">
        <v>7703</v>
      </c>
    </row>
    <row r="136" spans="1:14" ht="15" customHeight="1" x14ac:dyDescent="0.25">
      <c r="A136" s="16" t="s">
        <v>7836</v>
      </c>
      <c r="B136" s="16" t="s">
        <v>779</v>
      </c>
      <c r="C136" s="16" t="s">
        <v>128</v>
      </c>
      <c r="D136" s="16" t="s">
        <v>129</v>
      </c>
      <c r="E136" s="16" t="s">
        <v>31</v>
      </c>
      <c r="F136" s="16">
        <v>100</v>
      </c>
      <c r="G136" s="16">
        <v>44.4</v>
      </c>
      <c r="H136" s="16">
        <v>48.2</v>
      </c>
      <c r="I136" s="16">
        <v>-31.5</v>
      </c>
      <c r="J136" s="16">
        <v>33</v>
      </c>
      <c r="K136" s="16">
        <v>85</v>
      </c>
      <c r="L136" s="16">
        <v>62.7</v>
      </c>
      <c r="M136" s="16" t="s">
        <v>7756</v>
      </c>
      <c r="N136" s="16" t="s">
        <v>7703</v>
      </c>
    </row>
    <row r="137" spans="1:14" ht="15" customHeight="1" x14ac:dyDescent="0.25">
      <c r="A137" s="16" t="s">
        <v>7837</v>
      </c>
      <c r="B137" s="16" t="s">
        <v>786</v>
      </c>
      <c r="C137" s="16" t="s">
        <v>128</v>
      </c>
      <c r="D137" s="16" t="s">
        <v>129</v>
      </c>
      <c r="E137" s="16" t="s">
        <v>107</v>
      </c>
      <c r="F137" s="16">
        <v>100</v>
      </c>
      <c r="G137" s="16">
        <v>44.4</v>
      </c>
      <c r="H137" s="16">
        <v>48.2</v>
      </c>
      <c r="I137" s="16">
        <v>-31.5</v>
      </c>
      <c r="J137" s="16">
        <v>33</v>
      </c>
      <c r="K137" s="16">
        <v>85</v>
      </c>
      <c r="L137" s="16">
        <v>62.7</v>
      </c>
      <c r="M137" s="16" t="s">
        <v>7756</v>
      </c>
      <c r="N137" s="16" t="s">
        <v>7703</v>
      </c>
    </row>
    <row r="138" spans="1:14" ht="15" customHeight="1" x14ac:dyDescent="0.25">
      <c r="A138" s="16" t="s">
        <v>7838</v>
      </c>
      <c r="B138" s="16" t="s">
        <v>788</v>
      </c>
      <c r="C138" s="16" t="s">
        <v>128</v>
      </c>
      <c r="D138" s="16" t="s">
        <v>129</v>
      </c>
      <c r="E138" s="16" t="s">
        <v>39</v>
      </c>
      <c r="F138" s="16">
        <v>100</v>
      </c>
      <c r="G138" s="16">
        <v>44.4</v>
      </c>
      <c r="H138" s="16">
        <v>48.2</v>
      </c>
      <c r="I138" s="16">
        <v>-31.5</v>
      </c>
      <c r="J138" s="16">
        <v>33</v>
      </c>
      <c r="K138" s="16">
        <v>85</v>
      </c>
      <c r="L138" s="16">
        <v>62.7</v>
      </c>
      <c r="M138" s="16" t="s">
        <v>7756</v>
      </c>
      <c r="N138" s="16" t="s">
        <v>7703</v>
      </c>
    </row>
    <row r="139" spans="1:14" ht="15" customHeight="1" x14ac:dyDescent="0.25">
      <c r="A139" s="16" t="s">
        <v>7839</v>
      </c>
      <c r="B139" s="16" t="s">
        <v>784</v>
      </c>
      <c r="C139" s="16" t="s">
        <v>128</v>
      </c>
      <c r="D139" s="16" t="s">
        <v>129</v>
      </c>
      <c r="E139" s="16" t="s">
        <v>5</v>
      </c>
      <c r="F139" s="16">
        <v>100</v>
      </c>
      <c r="G139" s="16">
        <v>44.4</v>
      </c>
      <c r="H139" s="16">
        <v>48.2</v>
      </c>
      <c r="I139" s="16">
        <v>-31.5</v>
      </c>
      <c r="J139" s="16">
        <v>33</v>
      </c>
      <c r="K139" s="16">
        <v>85</v>
      </c>
      <c r="L139" s="16">
        <v>62.7</v>
      </c>
      <c r="M139" s="16" t="s">
        <v>7756</v>
      </c>
      <c r="N139" s="16" t="s">
        <v>7703</v>
      </c>
    </row>
    <row r="140" spans="1:14" ht="15" customHeight="1" x14ac:dyDescent="0.25">
      <c r="A140" s="16" t="s">
        <v>7840</v>
      </c>
      <c r="B140" s="16" t="s">
        <v>785</v>
      </c>
      <c r="C140" s="16" t="s">
        <v>128</v>
      </c>
      <c r="D140" s="16" t="s">
        <v>129</v>
      </c>
      <c r="E140" s="16" t="s">
        <v>85</v>
      </c>
      <c r="F140" s="16">
        <v>100</v>
      </c>
      <c r="G140" s="16">
        <v>44.4</v>
      </c>
      <c r="H140" s="16">
        <v>48.2</v>
      </c>
      <c r="I140" s="16">
        <v>-31.5</v>
      </c>
      <c r="J140" s="16">
        <v>33</v>
      </c>
      <c r="K140" s="16">
        <v>85</v>
      </c>
      <c r="L140" s="16">
        <v>62.7</v>
      </c>
      <c r="M140" s="16" t="s">
        <v>7756</v>
      </c>
      <c r="N140" s="16" t="s">
        <v>7703</v>
      </c>
    </row>
    <row r="141" spans="1:14" ht="15" customHeight="1" x14ac:dyDescent="0.25">
      <c r="A141" s="16" t="s">
        <v>7841</v>
      </c>
      <c r="B141" s="16" t="s">
        <v>787</v>
      </c>
      <c r="C141" s="16" t="s">
        <v>128</v>
      </c>
      <c r="D141" s="16" t="s">
        <v>129</v>
      </c>
      <c r="E141" s="16" t="s">
        <v>39</v>
      </c>
      <c r="F141" s="16">
        <v>100</v>
      </c>
      <c r="G141" s="16">
        <v>44.4</v>
      </c>
      <c r="H141" s="16">
        <v>48.2</v>
      </c>
      <c r="I141" s="16">
        <v>-31.5</v>
      </c>
      <c r="J141" s="16">
        <v>33</v>
      </c>
      <c r="K141" s="16">
        <v>85</v>
      </c>
      <c r="L141" s="16">
        <v>62.7</v>
      </c>
      <c r="M141" s="16" t="s">
        <v>7756</v>
      </c>
      <c r="N141" s="16" t="s">
        <v>7703</v>
      </c>
    </row>
    <row r="142" spans="1:14" ht="15" customHeight="1" x14ac:dyDescent="0.25">
      <c r="A142" s="16" t="s">
        <v>7615</v>
      </c>
      <c r="B142" s="16" t="s">
        <v>783</v>
      </c>
      <c r="C142" s="16" t="s">
        <v>128</v>
      </c>
      <c r="D142" s="16" t="s">
        <v>129</v>
      </c>
      <c r="E142" s="16" t="s">
        <v>53</v>
      </c>
      <c r="F142" s="16">
        <v>100</v>
      </c>
      <c r="G142" s="16">
        <v>44.4</v>
      </c>
      <c r="H142" s="16">
        <v>48.2</v>
      </c>
      <c r="I142" s="16">
        <v>-31.5</v>
      </c>
      <c r="J142" s="16">
        <v>33</v>
      </c>
      <c r="K142" s="16">
        <v>85</v>
      </c>
      <c r="L142" s="16">
        <v>62.7</v>
      </c>
      <c r="M142" s="16" t="s">
        <v>7756</v>
      </c>
      <c r="N142" s="16" t="s">
        <v>7703</v>
      </c>
    </row>
    <row r="143" spans="1:14" ht="15" customHeight="1" x14ac:dyDescent="0.25">
      <c r="A143" s="16" t="s">
        <v>7842</v>
      </c>
      <c r="B143" s="16" t="s">
        <v>776</v>
      </c>
      <c r="C143" s="16" t="s">
        <v>128</v>
      </c>
      <c r="D143" s="16" t="s">
        <v>129</v>
      </c>
      <c r="E143" s="16" t="s">
        <v>77</v>
      </c>
      <c r="F143" s="16">
        <v>100</v>
      </c>
      <c r="G143" s="16">
        <v>44.4</v>
      </c>
      <c r="H143" s="16">
        <v>48.2</v>
      </c>
      <c r="I143" s="16">
        <v>-31.5</v>
      </c>
      <c r="J143" s="16">
        <v>33</v>
      </c>
      <c r="K143" s="16">
        <v>85</v>
      </c>
      <c r="L143" s="16">
        <v>62.7</v>
      </c>
      <c r="M143" s="16" t="s">
        <v>7756</v>
      </c>
      <c r="N143" s="16" t="s">
        <v>7703</v>
      </c>
    </row>
    <row r="144" spans="1:14" ht="15" customHeight="1" x14ac:dyDescent="0.25">
      <c r="A144" s="16" t="s">
        <v>7843</v>
      </c>
      <c r="B144" s="16" t="s">
        <v>775</v>
      </c>
      <c r="C144" s="16" t="s">
        <v>128</v>
      </c>
      <c r="D144" s="16" t="s">
        <v>129</v>
      </c>
      <c r="E144" s="16" t="s">
        <v>99</v>
      </c>
      <c r="F144" s="16">
        <v>100</v>
      </c>
      <c r="G144" s="16">
        <v>44.4</v>
      </c>
      <c r="H144" s="16">
        <v>48.2</v>
      </c>
      <c r="I144" s="16">
        <v>-31.5</v>
      </c>
      <c r="J144" s="16">
        <v>33</v>
      </c>
      <c r="K144" s="16">
        <v>85</v>
      </c>
      <c r="L144" s="16">
        <v>62.7</v>
      </c>
      <c r="M144" s="16" t="s">
        <v>7756</v>
      </c>
      <c r="N144" s="16" t="s">
        <v>7703</v>
      </c>
    </row>
    <row r="145" spans="1:14" ht="15" customHeight="1" x14ac:dyDescent="0.25">
      <c r="A145" s="16" t="s">
        <v>7844</v>
      </c>
      <c r="B145" s="16" t="s">
        <v>780</v>
      </c>
      <c r="C145" s="16" t="s">
        <v>128</v>
      </c>
      <c r="D145" s="16" t="s">
        <v>129</v>
      </c>
      <c r="E145" s="16" t="s">
        <v>53</v>
      </c>
      <c r="F145" s="16">
        <v>100</v>
      </c>
      <c r="G145" s="16">
        <v>44.4</v>
      </c>
      <c r="H145" s="16">
        <v>48.2</v>
      </c>
      <c r="I145" s="16">
        <v>-31.5</v>
      </c>
      <c r="J145" s="16">
        <v>33</v>
      </c>
      <c r="K145" s="16">
        <v>85</v>
      </c>
      <c r="L145" s="16">
        <v>62.7</v>
      </c>
      <c r="M145" s="16" t="s">
        <v>7756</v>
      </c>
      <c r="N145" s="16" t="s">
        <v>7703</v>
      </c>
    </row>
    <row r="146" spans="1:14" ht="15" customHeight="1" x14ac:dyDescent="0.25">
      <c r="A146" s="16" t="s">
        <v>7845</v>
      </c>
      <c r="B146" s="16" t="s">
        <v>777</v>
      </c>
      <c r="C146" s="16" t="s">
        <v>128</v>
      </c>
      <c r="D146" s="16" t="s">
        <v>129</v>
      </c>
      <c r="E146" s="16" t="s">
        <v>31</v>
      </c>
      <c r="F146" s="16">
        <v>100</v>
      </c>
      <c r="G146" s="16">
        <v>44.4</v>
      </c>
      <c r="H146" s="16">
        <v>48.2</v>
      </c>
      <c r="I146" s="16">
        <v>-31.5</v>
      </c>
      <c r="J146" s="16">
        <v>33</v>
      </c>
      <c r="K146" s="16">
        <v>85</v>
      </c>
      <c r="L146" s="16">
        <v>62.7</v>
      </c>
      <c r="M146" s="16" t="s">
        <v>7756</v>
      </c>
      <c r="N146" s="16" t="s">
        <v>7703</v>
      </c>
    </row>
    <row r="147" spans="1:14" ht="15" customHeight="1" x14ac:dyDescent="0.25">
      <c r="A147" s="16" t="s">
        <v>7846</v>
      </c>
      <c r="B147" s="16" t="s">
        <v>778</v>
      </c>
      <c r="C147" s="16" t="s">
        <v>128</v>
      </c>
      <c r="D147" s="16" t="s">
        <v>129</v>
      </c>
      <c r="E147" s="16" t="s">
        <v>31</v>
      </c>
      <c r="F147" s="16">
        <v>100</v>
      </c>
      <c r="G147" s="16">
        <v>44.4</v>
      </c>
      <c r="H147" s="16">
        <v>48.2</v>
      </c>
      <c r="I147" s="16">
        <v>-31.5</v>
      </c>
      <c r="J147" s="16">
        <v>33</v>
      </c>
      <c r="K147" s="16">
        <v>85</v>
      </c>
      <c r="L147" s="16">
        <v>62.7</v>
      </c>
      <c r="M147" s="16" t="s">
        <v>7756</v>
      </c>
      <c r="N147" s="16" t="s">
        <v>7703</v>
      </c>
    </row>
    <row r="148" spans="1:14" ht="15" customHeight="1" x14ac:dyDescent="0.25">
      <c r="A148" s="16" t="s">
        <v>7847</v>
      </c>
      <c r="B148" s="16" t="s">
        <v>661</v>
      </c>
      <c r="C148" s="16" t="s">
        <v>257</v>
      </c>
      <c r="D148" s="16" t="s">
        <v>258</v>
      </c>
      <c r="E148" s="16" t="s">
        <v>105</v>
      </c>
      <c r="F148" s="16">
        <v>76</v>
      </c>
      <c r="G148" s="16">
        <v>38.200000000000003</v>
      </c>
      <c r="H148" s="16">
        <v>69.2</v>
      </c>
      <c r="I148" s="16">
        <v>-27.4</v>
      </c>
      <c r="J148" s="16">
        <v>53.1</v>
      </c>
      <c r="K148" s="16">
        <v>93</v>
      </c>
      <c r="L148" s="16">
        <v>62.2</v>
      </c>
      <c r="M148" s="16" t="s">
        <v>7756</v>
      </c>
      <c r="N148" s="16" t="s">
        <v>7703</v>
      </c>
    </row>
    <row r="149" spans="1:14" ht="15" customHeight="1" x14ac:dyDescent="0.25">
      <c r="A149" s="16" t="s">
        <v>7848</v>
      </c>
      <c r="B149" s="16" t="s">
        <v>667</v>
      </c>
      <c r="C149" s="16" t="s">
        <v>257</v>
      </c>
      <c r="D149" s="16" t="s">
        <v>258</v>
      </c>
      <c r="E149" s="16" t="s">
        <v>53</v>
      </c>
      <c r="F149" s="16">
        <v>76</v>
      </c>
      <c r="G149" s="16">
        <v>38.200000000000003</v>
      </c>
      <c r="H149" s="16">
        <v>69.2</v>
      </c>
      <c r="I149" s="16">
        <v>-27.4</v>
      </c>
      <c r="J149" s="16">
        <v>53.1</v>
      </c>
      <c r="K149" s="16">
        <v>93</v>
      </c>
      <c r="L149" s="16">
        <v>62.2</v>
      </c>
      <c r="M149" s="16" t="s">
        <v>7756</v>
      </c>
      <c r="N149" s="16" t="s">
        <v>7703</v>
      </c>
    </row>
    <row r="150" spans="1:14" ht="15" customHeight="1" x14ac:dyDescent="0.25">
      <c r="A150" s="16" t="s">
        <v>7849</v>
      </c>
      <c r="B150" s="16" t="s">
        <v>669</v>
      </c>
      <c r="C150" s="16" t="s">
        <v>257</v>
      </c>
      <c r="D150" s="16" t="s">
        <v>258</v>
      </c>
      <c r="E150" s="16" t="s">
        <v>101</v>
      </c>
      <c r="F150" s="16">
        <v>76</v>
      </c>
      <c r="G150" s="16">
        <v>38.200000000000003</v>
      </c>
      <c r="H150" s="16">
        <v>69.2</v>
      </c>
      <c r="I150" s="16">
        <v>-27.4</v>
      </c>
      <c r="J150" s="16">
        <v>53.1</v>
      </c>
      <c r="K150" s="16">
        <v>93</v>
      </c>
      <c r="L150" s="16">
        <v>62.2</v>
      </c>
      <c r="M150" s="16" t="s">
        <v>7756</v>
      </c>
      <c r="N150" s="16" t="s">
        <v>7703</v>
      </c>
    </row>
    <row r="151" spans="1:14" ht="15" customHeight="1" x14ac:dyDescent="0.25">
      <c r="A151" s="16" t="s">
        <v>7850</v>
      </c>
      <c r="B151" s="16" t="s">
        <v>5903</v>
      </c>
      <c r="C151" s="16" t="s">
        <v>257</v>
      </c>
      <c r="D151" s="16" t="s">
        <v>258</v>
      </c>
      <c r="E151" s="16" t="s">
        <v>35</v>
      </c>
      <c r="F151" s="16">
        <v>76</v>
      </c>
      <c r="G151" s="16">
        <v>38.200000000000003</v>
      </c>
      <c r="H151" s="16">
        <v>69.2</v>
      </c>
      <c r="I151" s="16">
        <v>-27.4</v>
      </c>
      <c r="J151" s="16">
        <v>53.1</v>
      </c>
      <c r="K151" s="16">
        <v>93</v>
      </c>
      <c r="L151" s="16">
        <v>62.2</v>
      </c>
      <c r="M151" s="16" t="s">
        <v>7756</v>
      </c>
      <c r="N151" s="16" t="s">
        <v>7703</v>
      </c>
    </row>
    <row r="152" spans="1:14" ht="15" customHeight="1" x14ac:dyDescent="0.25">
      <c r="A152" s="16" t="s">
        <v>7851</v>
      </c>
      <c r="B152" s="16" t="s">
        <v>663</v>
      </c>
      <c r="C152" s="16" t="s">
        <v>257</v>
      </c>
      <c r="D152" s="16" t="s">
        <v>258</v>
      </c>
      <c r="E152" s="16" t="s">
        <v>31</v>
      </c>
      <c r="F152" s="16">
        <v>76</v>
      </c>
      <c r="G152" s="16">
        <v>38.200000000000003</v>
      </c>
      <c r="H152" s="16">
        <v>69.2</v>
      </c>
      <c r="I152" s="16">
        <v>-27.4</v>
      </c>
      <c r="J152" s="16">
        <v>53.1</v>
      </c>
      <c r="K152" s="16">
        <v>93</v>
      </c>
      <c r="L152" s="16">
        <v>62.2</v>
      </c>
      <c r="M152" s="16" t="s">
        <v>7756</v>
      </c>
      <c r="N152" s="16" t="s">
        <v>7703</v>
      </c>
    </row>
    <row r="153" spans="1:14" ht="15" customHeight="1" x14ac:dyDescent="0.25">
      <c r="A153" s="16" t="s">
        <v>7852</v>
      </c>
      <c r="B153" s="16" t="s">
        <v>664</v>
      </c>
      <c r="C153" s="16" t="s">
        <v>257</v>
      </c>
      <c r="D153" s="16" t="s">
        <v>258</v>
      </c>
      <c r="E153" s="16" t="s">
        <v>31</v>
      </c>
      <c r="F153" s="16">
        <v>76</v>
      </c>
      <c r="G153" s="16">
        <v>38.200000000000003</v>
      </c>
      <c r="H153" s="16">
        <v>69.2</v>
      </c>
      <c r="I153" s="16">
        <v>-27.4</v>
      </c>
      <c r="J153" s="16">
        <v>53.1</v>
      </c>
      <c r="K153" s="16">
        <v>93</v>
      </c>
      <c r="L153" s="16">
        <v>62.2</v>
      </c>
      <c r="M153" s="16" t="s">
        <v>7756</v>
      </c>
      <c r="N153" s="16" t="s">
        <v>7703</v>
      </c>
    </row>
    <row r="154" spans="1:14" ht="15" customHeight="1" x14ac:dyDescent="0.25">
      <c r="A154" s="16" t="s">
        <v>7853</v>
      </c>
      <c r="B154" s="16" t="s">
        <v>665</v>
      </c>
      <c r="C154" s="16" t="s">
        <v>257</v>
      </c>
      <c r="D154" s="16" t="s">
        <v>258</v>
      </c>
      <c r="E154" s="16" t="s">
        <v>31</v>
      </c>
      <c r="F154" s="16">
        <v>76</v>
      </c>
      <c r="G154" s="16">
        <v>38.200000000000003</v>
      </c>
      <c r="H154" s="16">
        <v>69.2</v>
      </c>
      <c r="I154" s="16">
        <v>-27.4</v>
      </c>
      <c r="J154" s="16">
        <v>53.1</v>
      </c>
      <c r="K154" s="16">
        <v>93</v>
      </c>
      <c r="L154" s="16">
        <v>62.2</v>
      </c>
      <c r="M154" s="16" t="s">
        <v>7756</v>
      </c>
      <c r="N154" s="16" t="s">
        <v>7703</v>
      </c>
    </row>
    <row r="155" spans="1:14" ht="15" customHeight="1" x14ac:dyDescent="0.25">
      <c r="A155" s="16" t="s">
        <v>7854</v>
      </c>
      <c r="B155" s="16" t="s">
        <v>5867</v>
      </c>
      <c r="C155" s="16" t="s">
        <v>257</v>
      </c>
      <c r="D155" s="16" t="s">
        <v>258</v>
      </c>
      <c r="E155" s="16" t="s">
        <v>31</v>
      </c>
      <c r="F155" s="16">
        <v>76</v>
      </c>
      <c r="G155" s="16">
        <v>38.200000000000003</v>
      </c>
      <c r="H155" s="16">
        <v>69.2</v>
      </c>
      <c r="I155" s="16">
        <v>-27.4</v>
      </c>
      <c r="J155" s="16">
        <v>53.1</v>
      </c>
      <c r="K155" s="16">
        <v>93</v>
      </c>
      <c r="L155" s="16">
        <v>62.2</v>
      </c>
      <c r="M155" s="16" t="s">
        <v>7756</v>
      </c>
      <c r="N155" s="16" t="s">
        <v>7703</v>
      </c>
    </row>
    <row r="156" spans="1:14" ht="15" customHeight="1" x14ac:dyDescent="0.25">
      <c r="A156" s="16" t="s">
        <v>7855</v>
      </c>
      <c r="B156" s="16" t="s">
        <v>666</v>
      </c>
      <c r="C156" s="16" t="s">
        <v>257</v>
      </c>
      <c r="D156" s="16" t="s">
        <v>258</v>
      </c>
      <c r="E156" s="16" t="s">
        <v>53</v>
      </c>
      <c r="F156" s="16">
        <v>76</v>
      </c>
      <c r="G156" s="16">
        <v>38.200000000000003</v>
      </c>
      <c r="H156" s="16">
        <v>69.2</v>
      </c>
      <c r="I156" s="16">
        <v>-27.4</v>
      </c>
      <c r="J156" s="16">
        <v>53.1</v>
      </c>
      <c r="K156" s="16">
        <v>93</v>
      </c>
      <c r="L156" s="16">
        <v>62.2</v>
      </c>
      <c r="M156" s="16" t="s">
        <v>7756</v>
      </c>
      <c r="N156" s="16" t="s">
        <v>7703</v>
      </c>
    </row>
    <row r="157" spans="1:14" ht="15" customHeight="1" x14ac:dyDescent="0.25">
      <c r="A157" s="16" t="s">
        <v>7856</v>
      </c>
      <c r="B157" s="16" t="s">
        <v>671</v>
      </c>
      <c r="C157" s="16" t="s">
        <v>257</v>
      </c>
      <c r="D157" s="16" t="s">
        <v>258</v>
      </c>
      <c r="E157" s="16" t="s">
        <v>103</v>
      </c>
      <c r="F157" s="16">
        <v>76</v>
      </c>
      <c r="G157" s="16">
        <v>38.200000000000003</v>
      </c>
      <c r="H157" s="16">
        <v>69.2</v>
      </c>
      <c r="I157" s="16">
        <v>-27.4</v>
      </c>
      <c r="J157" s="16">
        <v>53.1</v>
      </c>
      <c r="K157" s="16">
        <v>93</v>
      </c>
      <c r="L157" s="16">
        <v>62.2</v>
      </c>
      <c r="M157" s="16" t="s">
        <v>7756</v>
      </c>
      <c r="N157" s="16" t="s">
        <v>7703</v>
      </c>
    </row>
    <row r="158" spans="1:14" ht="15" customHeight="1" x14ac:dyDescent="0.25">
      <c r="A158" s="16" t="s">
        <v>7857</v>
      </c>
      <c r="B158" s="16" t="s">
        <v>670</v>
      </c>
      <c r="C158" s="16" t="s">
        <v>257</v>
      </c>
      <c r="D158" s="16" t="s">
        <v>258</v>
      </c>
      <c r="E158" s="16" t="s">
        <v>107</v>
      </c>
      <c r="F158" s="16">
        <v>76</v>
      </c>
      <c r="G158" s="16">
        <v>38.200000000000003</v>
      </c>
      <c r="H158" s="16">
        <v>69.2</v>
      </c>
      <c r="I158" s="16">
        <v>-27.4</v>
      </c>
      <c r="J158" s="16">
        <v>53.1</v>
      </c>
      <c r="K158" s="16">
        <v>93</v>
      </c>
      <c r="L158" s="16">
        <v>62.2</v>
      </c>
      <c r="M158" s="16" t="s">
        <v>7756</v>
      </c>
      <c r="N158" s="16" t="s">
        <v>7703</v>
      </c>
    </row>
    <row r="159" spans="1:14" ht="15" customHeight="1" x14ac:dyDescent="0.25">
      <c r="A159" s="16" t="s">
        <v>7858</v>
      </c>
      <c r="B159" s="16" t="s">
        <v>668</v>
      </c>
      <c r="C159" s="16" t="s">
        <v>257</v>
      </c>
      <c r="D159" s="16" t="s">
        <v>258</v>
      </c>
      <c r="E159" s="16" t="s">
        <v>5</v>
      </c>
      <c r="F159" s="16">
        <v>76</v>
      </c>
      <c r="G159" s="16">
        <v>38.200000000000003</v>
      </c>
      <c r="H159" s="16">
        <v>69.2</v>
      </c>
      <c r="I159" s="16">
        <v>-27.4</v>
      </c>
      <c r="J159" s="16">
        <v>53.1</v>
      </c>
      <c r="K159" s="16">
        <v>93</v>
      </c>
      <c r="L159" s="16">
        <v>62.2</v>
      </c>
      <c r="M159" s="16" t="s">
        <v>7756</v>
      </c>
      <c r="N159" s="16" t="s">
        <v>7703</v>
      </c>
    </row>
    <row r="160" spans="1:14" ht="15" customHeight="1" x14ac:dyDescent="0.25">
      <c r="A160" s="16" t="s">
        <v>7859</v>
      </c>
      <c r="B160" s="16" t="s">
        <v>327</v>
      </c>
      <c r="C160" s="16" t="s">
        <v>242</v>
      </c>
      <c r="D160" s="16" t="s">
        <v>243</v>
      </c>
      <c r="E160" s="16" t="s">
        <v>39</v>
      </c>
      <c r="F160" s="16">
        <v>60</v>
      </c>
      <c r="G160" s="16">
        <v>77.3</v>
      </c>
      <c r="H160" s="16">
        <v>21.9</v>
      </c>
      <c r="I160" s="16">
        <v>-36.799999999999997</v>
      </c>
      <c r="J160" s="16">
        <v>77.7</v>
      </c>
      <c r="K160" s="16">
        <v>70</v>
      </c>
      <c r="L160" s="16">
        <v>61.7</v>
      </c>
      <c r="M160" s="16" t="s">
        <v>7756</v>
      </c>
      <c r="N160" s="16" t="s">
        <v>7703</v>
      </c>
    </row>
    <row r="161" spans="1:14" ht="15" customHeight="1" x14ac:dyDescent="0.25">
      <c r="A161" s="16" t="s">
        <v>7860</v>
      </c>
      <c r="B161" s="16" t="s">
        <v>7861</v>
      </c>
      <c r="C161" s="16" t="s">
        <v>242</v>
      </c>
      <c r="D161" s="16" t="s">
        <v>243</v>
      </c>
      <c r="E161" s="16" t="s">
        <v>49</v>
      </c>
      <c r="F161" s="16">
        <v>60</v>
      </c>
      <c r="G161" s="16">
        <v>77.3</v>
      </c>
      <c r="H161" s="16">
        <v>21.9</v>
      </c>
      <c r="I161" s="16">
        <v>-36.799999999999997</v>
      </c>
      <c r="J161" s="16">
        <v>77.7</v>
      </c>
      <c r="K161" s="16">
        <v>70</v>
      </c>
      <c r="L161" s="16">
        <v>61.7</v>
      </c>
      <c r="M161" s="16" t="s">
        <v>7756</v>
      </c>
      <c r="N161" s="16" t="s">
        <v>7703</v>
      </c>
    </row>
    <row r="162" spans="1:14" ht="15" customHeight="1" x14ac:dyDescent="0.25">
      <c r="A162" s="16" t="s">
        <v>7862</v>
      </c>
      <c r="B162" s="16" t="s">
        <v>7863</v>
      </c>
      <c r="C162" s="16" t="s">
        <v>242</v>
      </c>
      <c r="D162" s="16" t="s">
        <v>243</v>
      </c>
      <c r="E162" s="16" t="s">
        <v>47</v>
      </c>
      <c r="F162" s="16">
        <v>60</v>
      </c>
      <c r="G162" s="16">
        <v>77.3</v>
      </c>
      <c r="H162" s="16">
        <v>21.9</v>
      </c>
      <c r="I162" s="16">
        <v>-36.799999999999997</v>
      </c>
      <c r="J162" s="16">
        <v>77.7</v>
      </c>
      <c r="K162" s="16">
        <v>70</v>
      </c>
      <c r="L162" s="16">
        <v>61.7</v>
      </c>
      <c r="M162" s="16" t="s">
        <v>7756</v>
      </c>
      <c r="N162" s="16" t="s">
        <v>7703</v>
      </c>
    </row>
    <row r="163" spans="1:14" ht="15" customHeight="1" x14ac:dyDescent="0.25">
      <c r="A163" s="16" t="s">
        <v>7864</v>
      </c>
      <c r="B163" s="16" t="s">
        <v>4469</v>
      </c>
      <c r="C163" s="16" t="s">
        <v>242</v>
      </c>
      <c r="D163" s="16" t="s">
        <v>243</v>
      </c>
      <c r="E163" s="16" t="s">
        <v>31</v>
      </c>
      <c r="F163" s="16">
        <v>60</v>
      </c>
      <c r="G163" s="16">
        <v>77.3</v>
      </c>
      <c r="H163" s="16">
        <v>21.9</v>
      </c>
      <c r="I163" s="16">
        <v>-36.799999999999997</v>
      </c>
      <c r="J163" s="16">
        <v>77.7</v>
      </c>
      <c r="K163" s="16">
        <v>70</v>
      </c>
      <c r="L163" s="16">
        <v>61.7</v>
      </c>
      <c r="M163" s="16" t="s">
        <v>7756</v>
      </c>
      <c r="N163" s="16" t="s">
        <v>7703</v>
      </c>
    </row>
    <row r="164" spans="1:14" ht="15" customHeight="1" x14ac:dyDescent="0.25">
      <c r="A164" s="16" t="s">
        <v>7865</v>
      </c>
      <c r="B164" s="16" t="s">
        <v>328</v>
      </c>
      <c r="C164" s="16" t="s">
        <v>242</v>
      </c>
      <c r="D164" s="16" t="s">
        <v>243</v>
      </c>
      <c r="E164" s="16" t="s">
        <v>49</v>
      </c>
      <c r="F164" s="16">
        <v>60</v>
      </c>
      <c r="G164" s="16">
        <v>77.3</v>
      </c>
      <c r="H164" s="16">
        <v>21.9</v>
      </c>
      <c r="I164" s="16">
        <v>-36.799999999999997</v>
      </c>
      <c r="J164" s="16">
        <v>77.7</v>
      </c>
      <c r="K164" s="16">
        <v>70</v>
      </c>
      <c r="L164" s="16">
        <v>61.7</v>
      </c>
      <c r="M164" s="16" t="s">
        <v>7756</v>
      </c>
      <c r="N164" s="16" t="s">
        <v>7703</v>
      </c>
    </row>
    <row r="165" spans="1:14" ht="15" customHeight="1" x14ac:dyDescent="0.25">
      <c r="A165" s="16" t="s">
        <v>7866</v>
      </c>
      <c r="B165" s="16" t="s">
        <v>318</v>
      </c>
      <c r="C165" s="16" t="s">
        <v>242</v>
      </c>
      <c r="D165" s="16" t="s">
        <v>243</v>
      </c>
      <c r="E165" s="16" t="s">
        <v>103</v>
      </c>
      <c r="F165" s="16">
        <v>60</v>
      </c>
      <c r="G165" s="16">
        <v>77.3</v>
      </c>
      <c r="H165" s="16">
        <v>21.9</v>
      </c>
      <c r="I165" s="16">
        <v>-36.799999999999997</v>
      </c>
      <c r="J165" s="16">
        <v>77.7</v>
      </c>
      <c r="K165" s="16">
        <v>70</v>
      </c>
      <c r="L165" s="16">
        <v>61.7</v>
      </c>
      <c r="M165" s="16" t="s">
        <v>7756</v>
      </c>
      <c r="N165" s="16" t="s">
        <v>7703</v>
      </c>
    </row>
    <row r="166" spans="1:14" ht="15" customHeight="1" x14ac:dyDescent="0.25">
      <c r="A166" s="16" t="s">
        <v>7867</v>
      </c>
      <c r="B166" s="16" t="s">
        <v>326</v>
      </c>
      <c r="C166" s="16" t="s">
        <v>242</v>
      </c>
      <c r="D166" s="16" t="s">
        <v>243</v>
      </c>
      <c r="E166" s="16" t="s">
        <v>39</v>
      </c>
      <c r="F166" s="16">
        <v>60</v>
      </c>
      <c r="G166" s="16">
        <v>77.3</v>
      </c>
      <c r="H166" s="16">
        <v>21.9</v>
      </c>
      <c r="I166" s="16">
        <v>-36.799999999999997</v>
      </c>
      <c r="J166" s="16">
        <v>77.7</v>
      </c>
      <c r="K166" s="16">
        <v>70</v>
      </c>
      <c r="L166" s="16">
        <v>61.7</v>
      </c>
      <c r="M166" s="16" t="s">
        <v>7756</v>
      </c>
      <c r="N166" s="16" t="s">
        <v>7703</v>
      </c>
    </row>
    <row r="167" spans="1:14" ht="15" customHeight="1" x14ac:dyDescent="0.25">
      <c r="A167" s="16" t="s">
        <v>7868</v>
      </c>
      <c r="B167" s="16" t="s">
        <v>321</v>
      </c>
      <c r="C167" s="16" t="s">
        <v>242</v>
      </c>
      <c r="D167" s="16" t="s">
        <v>243</v>
      </c>
      <c r="E167" s="16" t="s">
        <v>5</v>
      </c>
      <c r="F167" s="16">
        <v>60</v>
      </c>
      <c r="G167" s="16">
        <v>77.3</v>
      </c>
      <c r="H167" s="16">
        <v>21.9</v>
      </c>
      <c r="I167" s="16">
        <v>-36.799999999999997</v>
      </c>
      <c r="J167" s="16">
        <v>77.7</v>
      </c>
      <c r="K167" s="16">
        <v>70</v>
      </c>
      <c r="L167" s="16">
        <v>61.7</v>
      </c>
      <c r="M167" s="16" t="s">
        <v>7756</v>
      </c>
      <c r="N167" s="16" t="s">
        <v>7703</v>
      </c>
    </row>
    <row r="168" spans="1:14" ht="15" customHeight="1" x14ac:dyDescent="0.25">
      <c r="A168" s="16" t="s">
        <v>7869</v>
      </c>
      <c r="B168" s="16" t="s">
        <v>322</v>
      </c>
      <c r="C168" s="16" t="s">
        <v>242</v>
      </c>
      <c r="D168" s="16" t="s">
        <v>243</v>
      </c>
      <c r="E168" s="16" t="s">
        <v>101</v>
      </c>
      <c r="F168" s="16">
        <v>60</v>
      </c>
      <c r="G168" s="16">
        <v>77.3</v>
      </c>
      <c r="H168" s="16">
        <v>21.9</v>
      </c>
      <c r="I168" s="16">
        <v>-36.799999999999997</v>
      </c>
      <c r="J168" s="16">
        <v>77.7</v>
      </c>
      <c r="K168" s="16">
        <v>70</v>
      </c>
      <c r="L168" s="16">
        <v>61.7</v>
      </c>
      <c r="M168" s="16" t="s">
        <v>7756</v>
      </c>
      <c r="N168" s="16" t="s">
        <v>7703</v>
      </c>
    </row>
    <row r="169" spans="1:14" ht="15" customHeight="1" x14ac:dyDescent="0.25">
      <c r="A169" s="16" t="s">
        <v>7870</v>
      </c>
      <c r="B169" s="16" t="s">
        <v>323</v>
      </c>
      <c r="C169" s="16" t="s">
        <v>242</v>
      </c>
      <c r="D169" s="16" t="s">
        <v>243</v>
      </c>
      <c r="E169" s="16" t="s">
        <v>107</v>
      </c>
      <c r="F169" s="16">
        <v>60</v>
      </c>
      <c r="G169" s="16">
        <v>77.3</v>
      </c>
      <c r="H169" s="16">
        <v>21.9</v>
      </c>
      <c r="I169" s="16">
        <v>-36.799999999999997</v>
      </c>
      <c r="J169" s="16">
        <v>77.7</v>
      </c>
      <c r="K169" s="16">
        <v>70</v>
      </c>
      <c r="L169" s="16">
        <v>61.7</v>
      </c>
      <c r="M169" s="16" t="s">
        <v>7756</v>
      </c>
      <c r="N169" s="16" t="s">
        <v>7703</v>
      </c>
    </row>
    <row r="170" spans="1:14" ht="15" customHeight="1" x14ac:dyDescent="0.25">
      <c r="A170" s="16" t="s">
        <v>7871</v>
      </c>
      <c r="B170" s="16" t="s">
        <v>324</v>
      </c>
      <c r="C170" s="16" t="s">
        <v>242</v>
      </c>
      <c r="D170" s="16" t="s">
        <v>243</v>
      </c>
      <c r="E170" s="16" t="s">
        <v>103</v>
      </c>
      <c r="F170" s="16">
        <v>60</v>
      </c>
      <c r="G170" s="16">
        <v>77.3</v>
      </c>
      <c r="H170" s="16">
        <v>21.9</v>
      </c>
      <c r="I170" s="16">
        <v>-36.799999999999997</v>
      </c>
      <c r="J170" s="16">
        <v>77.7</v>
      </c>
      <c r="K170" s="16">
        <v>70</v>
      </c>
      <c r="L170" s="16">
        <v>61.7</v>
      </c>
      <c r="M170" s="16" t="s">
        <v>7756</v>
      </c>
      <c r="N170" s="16" t="s">
        <v>7703</v>
      </c>
    </row>
    <row r="171" spans="1:14" ht="15" customHeight="1" x14ac:dyDescent="0.25">
      <c r="A171" s="16" t="s">
        <v>7872</v>
      </c>
      <c r="B171" s="16" t="s">
        <v>312</v>
      </c>
      <c r="C171" s="16" t="s">
        <v>242</v>
      </c>
      <c r="D171" s="16" t="s">
        <v>243</v>
      </c>
      <c r="E171" s="16" t="s">
        <v>105</v>
      </c>
      <c r="F171" s="16">
        <v>60</v>
      </c>
      <c r="G171" s="16">
        <v>77.3</v>
      </c>
      <c r="H171" s="16">
        <v>21.9</v>
      </c>
      <c r="I171" s="16">
        <v>-36.799999999999997</v>
      </c>
      <c r="J171" s="16">
        <v>77.7</v>
      </c>
      <c r="K171" s="16">
        <v>70</v>
      </c>
      <c r="L171" s="16">
        <v>61.7</v>
      </c>
      <c r="M171" s="16" t="s">
        <v>7756</v>
      </c>
      <c r="N171" s="16" t="s">
        <v>7703</v>
      </c>
    </row>
    <row r="172" spans="1:14" ht="15" customHeight="1" x14ac:dyDescent="0.25">
      <c r="A172" s="16" t="s">
        <v>7873</v>
      </c>
      <c r="B172" s="16" t="s">
        <v>317</v>
      </c>
      <c r="C172" s="16" t="s">
        <v>242</v>
      </c>
      <c r="D172" s="16" t="s">
        <v>243</v>
      </c>
      <c r="E172" s="16" t="s">
        <v>53</v>
      </c>
      <c r="F172" s="16">
        <v>60</v>
      </c>
      <c r="G172" s="16">
        <v>77.3</v>
      </c>
      <c r="H172" s="16">
        <v>21.9</v>
      </c>
      <c r="I172" s="16">
        <v>-36.799999999999997</v>
      </c>
      <c r="J172" s="16">
        <v>77.7</v>
      </c>
      <c r="K172" s="16">
        <v>70</v>
      </c>
      <c r="L172" s="16">
        <v>61.7</v>
      </c>
      <c r="M172" s="16" t="s">
        <v>7756</v>
      </c>
      <c r="N172" s="16" t="s">
        <v>7703</v>
      </c>
    </row>
    <row r="173" spans="1:14" ht="15" customHeight="1" x14ac:dyDescent="0.25">
      <c r="A173" s="16" t="s">
        <v>7874</v>
      </c>
      <c r="B173" s="16" t="s">
        <v>319</v>
      </c>
      <c r="C173" s="16" t="s">
        <v>242</v>
      </c>
      <c r="D173" s="16" t="s">
        <v>243</v>
      </c>
      <c r="E173" s="16" t="s">
        <v>53</v>
      </c>
      <c r="F173" s="16">
        <v>60</v>
      </c>
      <c r="G173" s="16">
        <v>77.3</v>
      </c>
      <c r="H173" s="16">
        <v>21.9</v>
      </c>
      <c r="I173" s="16">
        <v>-36.799999999999997</v>
      </c>
      <c r="J173" s="16">
        <v>77.7</v>
      </c>
      <c r="K173" s="16">
        <v>70</v>
      </c>
      <c r="L173" s="16">
        <v>61.7</v>
      </c>
      <c r="M173" s="16" t="s">
        <v>7756</v>
      </c>
      <c r="N173" s="16" t="s">
        <v>7703</v>
      </c>
    </row>
    <row r="174" spans="1:14" ht="15" customHeight="1" x14ac:dyDescent="0.25">
      <c r="A174" s="16" t="s">
        <v>7875</v>
      </c>
      <c r="B174" s="16" t="s">
        <v>320</v>
      </c>
      <c r="C174" s="16" t="s">
        <v>242</v>
      </c>
      <c r="D174" s="16" t="s">
        <v>243</v>
      </c>
      <c r="E174" s="16" t="s">
        <v>53</v>
      </c>
      <c r="F174" s="16">
        <v>60</v>
      </c>
      <c r="G174" s="16">
        <v>77.3</v>
      </c>
      <c r="H174" s="16">
        <v>21.9</v>
      </c>
      <c r="I174" s="16">
        <v>-36.799999999999997</v>
      </c>
      <c r="J174" s="16">
        <v>77.7</v>
      </c>
      <c r="K174" s="16">
        <v>70</v>
      </c>
      <c r="L174" s="16">
        <v>61.7</v>
      </c>
      <c r="M174" s="16" t="s">
        <v>7756</v>
      </c>
      <c r="N174" s="16" t="s">
        <v>7703</v>
      </c>
    </row>
    <row r="175" spans="1:14" ht="15" customHeight="1" x14ac:dyDescent="0.25">
      <c r="A175" s="16" t="s">
        <v>7876</v>
      </c>
      <c r="B175" s="16" t="s">
        <v>314</v>
      </c>
      <c r="C175" s="16" t="s">
        <v>242</v>
      </c>
      <c r="D175" s="16" t="s">
        <v>243</v>
      </c>
      <c r="E175" s="16" t="s">
        <v>31</v>
      </c>
      <c r="F175" s="16">
        <v>60</v>
      </c>
      <c r="G175" s="16">
        <v>77.3</v>
      </c>
      <c r="H175" s="16">
        <v>21.9</v>
      </c>
      <c r="I175" s="16">
        <v>-36.799999999999997</v>
      </c>
      <c r="J175" s="16">
        <v>77.7</v>
      </c>
      <c r="K175" s="16">
        <v>70</v>
      </c>
      <c r="L175" s="16">
        <v>61.7</v>
      </c>
      <c r="M175" s="16" t="s">
        <v>7756</v>
      </c>
      <c r="N175" s="16" t="s">
        <v>7703</v>
      </c>
    </row>
    <row r="176" spans="1:14" ht="15" customHeight="1" x14ac:dyDescent="0.25">
      <c r="A176" s="16" t="s">
        <v>7877</v>
      </c>
      <c r="B176" s="16" t="s">
        <v>313</v>
      </c>
      <c r="C176" s="16" t="s">
        <v>242</v>
      </c>
      <c r="D176" s="16" t="s">
        <v>243</v>
      </c>
      <c r="E176" s="16" t="s">
        <v>77</v>
      </c>
      <c r="F176" s="16">
        <v>60</v>
      </c>
      <c r="G176" s="16">
        <v>77.3</v>
      </c>
      <c r="H176" s="16">
        <v>21.9</v>
      </c>
      <c r="I176" s="16">
        <v>-36.799999999999997</v>
      </c>
      <c r="J176" s="16">
        <v>77.7</v>
      </c>
      <c r="K176" s="16">
        <v>70</v>
      </c>
      <c r="L176" s="16">
        <v>61.7</v>
      </c>
      <c r="M176" s="16" t="s">
        <v>7756</v>
      </c>
      <c r="N176" s="16" t="s">
        <v>7703</v>
      </c>
    </row>
    <row r="177" spans="1:14" ht="15" customHeight="1" x14ac:dyDescent="0.25">
      <c r="A177" s="16" t="s">
        <v>7878</v>
      </c>
      <c r="B177" s="16" t="s">
        <v>315</v>
      </c>
      <c r="C177" s="16" t="s">
        <v>242</v>
      </c>
      <c r="D177" s="16" t="s">
        <v>243</v>
      </c>
      <c r="E177" s="16" t="s">
        <v>31</v>
      </c>
      <c r="F177" s="16">
        <v>60</v>
      </c>
      <c r="G177" s="16">
        <v>77.3</v>
      </c>
      <c r="H177" s="16">
        <v>21.9</v>
      </c>
      <c r="I177" s="16">
        <v>-36.799999999999997</v>
      </c>
      <c r="J177" s="16">
        <v>77.7</v>
      </c>
      <c r="K177" s="16">
        <v>70</v>
      </c>
      <c r="L177" s="16">
        <v>61.7</v>
      </c>
      <c r="M177" s="16" t="s">
        <v>7756</v>
      </c>
      <c r="N177" s="16" t="s">
        <v>7703</v>
      </c>
    </row>
    <row r="178" spans="1:14" ht="15" customHeight="1" x14ac:dyDescent="0.25">
      <c r="A178" s="16" t="s">
        <v>7879</v>
      </c>
      <c r="B178" s="16" t="s">
        <v>435</v>
      </c>
      <c r="C178" s="16" t="s">
        <v>180</v>
      </c>
      <c r="D178" s="16" t="s">
        <v>181</v>
      </c>
      <c r="E178" s="16" t="s">
        <v>77</v>
      </c>
      <c r="F178" s="16">
        <v>76</v>
      </c>
      <c r="G178" s="16">
        <v>65.400000000000006</v>
      </c>
      <c r="H178" s="16">
        <v>30.2</v>
      </c>
      <c r="I178" s="16">
        <v>-35.1</v>
      </c>
      <c r="J178" s="16">
        <v>53.1</v>
      </c>
      <c r="K178" s="16">
        <v>67</v>
      </c>
      <c r="L178" s="16">
        <v>60.1</v>
      </c>
      <c r="M178" s="16" t="s">
        <v>7756</v>
      </c>
      <c r="N178" s="16" t="s">
        <v>7703</v>
      </c>
    </row>
    <row r="179" spans="1:14" ht="15" customHeight="1" x14ac:dyDescent="0.25">
      <c r="A179" s="16" t="s">
        <v>7880</v>
      </c>
      <c r="B179" s="16" t="s">
        <v>441</v>
      </c>
      <c r="C179" s="16" t="s">
        <v>180</v>
      </c>
      <c r="D179" s="16" t="s">
        <v>181</v>
      </c>
      <c r="E179" s="16" t="s">
        <v>5</v>
      </c>
      <c r="F179" s="16">
        <v>76</v>
      </c>
      <c r="G179" s="16">
        <v>65.400000000000006</v>
      </c>
      <c r="H179" s="16">
        <v>30.2</v>
      </c>
      <c r="I179" s="16">
        <v>-35.1</v>
      </c>
      <c r="J179" s="16">
        <v>53.1</v>
      </c>
      <c r="K179" s="16">
        <v>67</v>
      </c>
      <c r="L179" s="16">
        <v>60.1</v>
      </c>
      <c r="M179" s="16" t="s">
        <v>7756</v>
      </c>
      <c r="N179" s="16" t="s">
        <v>7703</v>
      </c>
    </row>
    <row r="180" spans="1:14" ht="15" customHeight="1" x14ac:dyDescent="0.25">
      <c r="A180" s="16" t="s">
        <v>7881</v>
      </c>
      <c r="B180" s="16" t="s">
        <v>436</v>
      </c>
      <c r="C180" s="16" t="s">
        <v>180</v>
      </c>
      <c r="D180" s="16" t="s">
        <v>181</v>
      </c>
      <c r="E180" s="16" t="s">
        <v>73</v>
      </c>
      <c r="F180" s="16">
        <v>76</v>
      </c>
      <c r="G180" s="16">
        <v>65.400000000000006</v>
      </c>
      <c r="H180" s="16">
        <v>30.2</v>
      </c>
      <c r="I180" s="16">
        <v>-35.1</v>
      </c>
      <c r="J180" s="16">
        <v>53.1</v>
      </c>
      <c r="K180" s="16">
        <v>67</v>
      </c>
      <c r="L180" s="16">
        <v>60.1</v>
      </c>
      <c r="M180" s="16" t="s">
        <v>7756</v>
      </c>
      <c r="N180" s="16" t="s">
        <v>7703</v>
      </c>
    </row>
    <row r="181" spans="1:14" ht="15" customHeight="1" x14ac:dyDescent="0.25">
      <c r="A181" s="16" t="s">
        <v>7882</v>
      </c>
      <c r="B181" s="16" t="s">
        <v>437</v>
      </c>
      <c r="C181" s="16" t="s">
        <v>180</v>
      </c>
      <c r="D181" s="16" t="s">
        <v>181</v>
      </c>
      <c r="E181" s="16" t="s">
        <v>31</v>
      </c>
      <c r="F181" s="16">
        <v>76</v>
      </c>
      <c r="G181" s="16">
        <v>65.400000000000006</v>
      </c>
      <c r="H181" s="16">
        <v>30.2</v>
      </c>
      <c r="I181" s="16">
        <v>-35.1</v>
      </c>
      <c r="J181" s="16">
        <v>53.1</v>
      </c>
      <c r="K181" s="16">
        <v>67</v>
      </c>
      <c r="L181" s="16">
        <v>60.1</v>
      </c>
      <c r="M181" s="16" t="s">
        <v>7756</v>
      </c>
      <c r="N181" s="16" t="s">
        <v>7703</v>
      </c>
    </row>
    <row r="182" spans="1:14" ht="15" customHeight="1" x14ac:dyDescent="0.25">
      <c r="A182" s="16" t="s">
        <v>7883</v>
      </c>
      <c r="B182" s="16" t="s">
        <v>438</v>
      </c>
      <c r="C182" s="16" t="s">
        <v>180</v>
      </c>
      <c r="D182" s="16" t="s">
        <v>181</v>
      </c>
      <c r="E182" s="16" t="s">
        <v>31</v>
      </c>
      <c r="F182" s="16">
        <v>76</v>
      </c>
      <c r="G182" s="16">
        <v>65.400000000000006</v>
      </c>
      <c r="H182" s="16">
        <v>30.2</v>
      </c>
      <c r="I182" s="16">
        <v>-35.1</v>
      </c>
      <c r="J182" s="16">
        <v>53.1</v>
      </c>
      <c r="K182" s="16">
        <v>67</v>
      </c>
      <c r="L182" s="16">
        <v>60.1</v>
      </c>
      <c r="M182" s="16" t="s">
        <v>7756</v>
      </c>
      <c r="N182" s="16" t="s">
        <v>7703</v>
      </c>
    </row>
    <row r="183" spans="1:14" ht="15" customHeight="1" x14ac:dyDescent="0.25">
      <c r="A183" s="16" t="s">
        <v>7884</v>
      </c>
      <c r="B183" s="16" t="s">
        <v>440</v>
      </c>
      <c r="C183" s="16" t="s">
        <v>180</v>
      </c>
      <c r="D183" s="16" t="s">
        <v>181</v>
      </c>
      <c r="E183" s="16" t="s">
        <v>53</v>
      </c>
      <c r="F183" s="16">
        <v>76</v>
      </c>
      <c r="G183" s="16">
        <v>65.400000000000006</v>
      </c>
      <c r="H183" s="16">
        <v>30.2</v>
      </c>
      <c r="I183" s="16">
        <v>-35.1</v>
      </c>
      <c r="J183" s="16">
        <v>53.1</v>
      </c>
      <c r="K183" s="16">
        <v>67</v>
      </c>
      <c r="L183" s="16">
        <v>60.1</v>
      </c>
      <c r="M183" s="16" t="s">
        <v>7756</v>
      </c>
      <c r="N183" s="16" t="s">
        <v>7703</v>
      </c>
    </row>
    <row r="184" spans="1:14" ht="15" customHeight="1" x14ac:dyDescent="0.25">
      <c r="A184" s="16" t="s">
        <v>7885</v>
      </c>
      <c r="B184" s="16" t="s">
        <v>439</v>
      </c>
      <c r="C184" s="16" t="s">
        <v>180</v>
      </c>
      <c r="D184" s="16" t="s">
        <v>181</v>
      </c>
      <c r="E184" s="16" t="s">
        <v>53</v>
      </c>
      <c r="F184" s="16">
        <v>76</v>
      </c>
      <c r="G184" s="16">
        <v>65.400000000000006</v>
      </c>
      <c r="H184" s="16">
        <v>30.2</v>
      </c>
      <c r="I184" s="16">
        <v>-35.1</v>
      </c>
      <c r="J184" s="16">
        <v>53.1</v>
      </c>
      <c r="K184" s="16">
        <v>67</v>
      </c>
      <c r="L184" s="16">
        <v>60.1</v>
      </c>
      <c r="M184" s="16" t="s">
        <v>7756</v>
      </c>
      <c r="N184" s="16" t="s">
        <v>7703</v>
      </c>
    </row>
    <row r="185" spans="1:14" ht="15" customHeight="1" x14ac:dyDescent="0.25">
      <c r="A185" s="16" t="s">
        <v>7886</v>
      </c>
      <c r="B185" s="16" t="s">
        <v>443</v>
      </c>
      <c r="C185" s="16" t="s">
        <v>180</v>
      </c>
      <c r="D185" s="16" t="s">
        <v>181</v>
      </c>
      <c r="E185" s="16" t="s">
        <v>103</v>
      </c>
      <c r="F185" s="16">
        <v>76</v>
      </c>
      <c r="G185" s="16">
        <v>65.400000000000006</v>
      </c>
      <c r="H185" s="16">
        <v>30.2</v>
      </c>
      <c r="I185" s="16">
        <v>-35.1</v>
      </c>
      <c r="J185" s="16">
        <v>53.1</v>
      </c>
      <c r="K185" s="16">
        <v>67</v>
      </c>
      <c r="L185" s="16">
        <v>60.1</v>
      </c>
      <c r="M185" s="16" t="s">
        <v>7756</v>
      </c>
      <c r="N185" s="16" t="s">
        <v>7703</v>
      </c>
    </row>
    <row r="186" spans="1:14" ht="15" customHeight="1" x14ac:dyDescent="0.25">
      <c r="A186" s="16" t="s">
        <v>7887</v>
      </c>
      <c r="B186" s="16" t="s">
        <v>444</v>
      </c>
      <c r="C186" s="16" t="s">
        <v>180</v>
      </c>
      <c r="D186" s="16" t="s">
        <v>181</v>
      </c>
      <c r="E186" s="16" t="s">
        <v>39</v>
      </c>
      <c r="F186" s="16">
        <v>76</v>
      </c>
      <c r="G186" s="16">
        <v>65.400000000000006</v>
      </c>
      <c r="H186" s="16">
        <v>30.2</v>
      </c>
      <c r="I186" s="16">
        <v>-35.1</v>
      </c>
      <c r="J186" s="16">
        <v>53.1</v>
      </c>
      <c r="K186" s="16">
        <v>67</v>
      </c>
      <c r="L186" s="16">
        <v>60.1</v>
      </c>
      <c r="M186" s="16" t="s">
        <v>7756</v>
      </c>
      <c r="N186" s="16" t="s">
        <v>7703</v>
      </c>
    </row>
    <row r="187" spans="1:14" ht="15" customHeight="1" x14ac:dyDescent="0.25">
      <c r="A187" s="16" t="s">
        <v>7888</v>
      </c>
      <c r="B187" s="16" t="s">
        <v>442</v>
      </c>
      <c r="C187" s="16" t="s">
        <v>180</v>
      </c>
      <c r="D187" s="16" t="s">
        <v>181</v>
      </c>
      <c r="E187" s="16" t="s">
        <v>85</v>
      </c>
      <c r="F187" s="16">
        <v>76</v>
      </c>
      <c r="G187" s="16">
        <v>65.400000000000006</v>
      </c>
      <c r="H187" s="16">
        <v>30.2</v>
      </c>
      <c r="I187" s="16">
        <v>-35.1</v>
      </c>
      <c r="J187" s="16">
        <v>53.1</v>
      </c>
      <c r="K187" s="16">
        <v>67</v>
      </c>
      <c r="L187" s="16">
        <v>60.1</v>
      </c>
      <c r="M187" s="16" t="s">
        <v>7756</v>
      </c>
      <c r="N187" s="16" t="s">
        <v>7703</v>
      </c>
    </row>
    <row r="188" spans="1:14" ht="15" customHeight="1" x14ac:dyDescent="0.25">
      <c r="A188" s="16" t="s">
        <v>7491</v>
      </c>
      <c r="B188" s="16" t="s">
        <v>7492</v>
      </c>
      <c r="C188" s="16" t="s">
        <v>180</v>
      </c>
      <c r="D188" s="16" t="s">
        <v>181</v>
      </c>
      <c r="E188" s="16" t="s">
        <v>85</v>
      </c>
      <c r="F188" s="16">
        <v>76</v>
      </c>
      <c r="G188" s="16">
        <v>65.400000000000006</v>
      </c>
      <c r="H188" s="16">
        <v>30.2</v>
      </c>
      <c r="I188" s="16">
        <v>-35.1</v>
      </c>
      <c r="J188" s="16">
        <v>53.1</v>
      </c>
      <c r="K188" s="16">
        <v>67</v>
      </c>
      <c r="L188" s="16">
        <v>60.1</v>
      </c>
      <c r="M188" s="16" t="s">
        <v>7756</v>
      </c>
      <c r="N188" s="16" t="s">
        <v>7703</v>
      </c>
    </row>
    <row r="189" spans="1:14" ht="15" customHeight="1" x14ac:dyDescent="0.25">
      <c r="A189" s="16" t="s">
        <v>7889</v>
      </c>
      <c r="B189" s="16" t="s">
        <v>687</v>
      </c>
      <c r="C189" s="16" t="s">
        <v>165</v>
      </c>
      <c r="D189" s="16" t="s">
        <v>166</v>
      </c>
      <c r="E189" s="16" t="s">
        <v>39</v>
      </c>
      <c r="F189" s="16">
        <v>92</v>
      </c>
      <c r="G189" s="16">
        <v>64</v>
      </c>
      <c r="H189" s="16">
        <v>45.8</v>
      </c>
      <c r="I189" s="16">
        <v>-32</v>
      </c>
      <c r="J189" s="16">
        <v>1.7</v>
      </c>
      <c r="K189" s="16">
        <v>66</v>
      </c>
      <c r="L189" s="16">
        <v>60</v>
      </c>
      <c r="M189" s="16" t="s">
        <v>7756</v>
      </c>
      <c r="N189" s="16" t="s">
        <v>7703</v>
      </c>
    </row>
    <row r="190" spans="1:14" ht="15" customHeight="1" x14ac:dyDescent="0.25">
      <c r="A190" s="16" t="s">
        <v>7890</v>
      </c>
      <c r="B190" s="16" t="s">
        <v>686</v>
      </c>
      <c r="C190" s="16" t="s">
        <v>165</v>
      </c>
      <c r="D190" s="16" t="s">
        <v>166</v>
      </c>
      <c r="E190" s="16" t="s">
        <v>87</v>
      </c>
      <c r="F190" s="16">
        <v>92</v>
      </c>
      <c r="G190" s="16">
        <v>64</v>
      </c>
      <c r="H190" s="16">
        <v>45.8</v>
      </c>
      <c r="I190" s="16">
        <v>-32</v>
      </c>
      <c r="J190" s="16">
        <v>1.7</v>
      </c>
      <c r="K190" s="16">
        <v>66</v>
      </c>
      <c r="L190" s="16">
        <v>60</v>
      </c>
      <c r="M190" s="16" t="s">
        <v>7756</v>
      </c>
      <c r="N190" s="16" t="s">
        <v>7703</v>
      </c>
    </row>
    <row r="191" spans="1:14" ht="15" customHeight="1" x14ac:dyDescent="0.25">
      <c r="A191" s="16" t="s">
        <v>7891</v>
      </c>
      <c r="B191" s="16" t="s">
        <v>682</v>
      </c>
      <c r="C191" s="16" t="s">
        <v>165</v>
      </c>
      <c r="D191" s="16" t="s">
        <v>166</v>
      </c>
      <c r="E191" s="16" t="s">
        <v>31</v>
      </c>
      <c r="F191" s="16">
        <v>92</v>
      </c>
      <c r="G191" s="16">
        <v>64</v>
      </c>
      <c r="H191" s="16">
        <v>45.8</v>
      </c>
      <c r="I191" s="16">
        <v>-32</v>
      </c>
      <c r="J191" s="16">
        <v>1.7</v>
      </c>
      <c r="K191" s="16">
        <v>66</v>
      </c>
      <c r="L191" s="16">
        <v>60</v>
      </c>
      <c r="M191" s="16" t="s">
        <v>7756</v>
      </c>
      <c r="N191" s="16" t="s">
        <v>7703</v>
      </c>
    </row>
    <row r="192" spans="1:14" ht="15" customHeight="1" x14ac:dyDescent="0.25">
      <c r="A192" s="16" t="s">
        <v>7892</v>
      </c>
      <c r="B192" s="16" t="s">
        <v>683</v>
      </c>
      <c r="C192" s="16" t="s">
        <v>165</v>
      </c>
      <c r="D192" s="16" t="s">
        <v>166</v>
      </c>
      <c r="E192" s="16" t="s">
        <v>31</v>
      </c>
      <c r="F192" s="16">
        <v>92</v>
      </c>
      <c r="G192" s="16">
        <v>64</v>
      </c>
      <c r="H192" s="16">
        <v>45.8</v>
      </c>
      <c r="I192" s="16">
        <v>-32</v>
      </c>
      <c r="J192" s="16">
        <v>1.7</v>
      </c>
      <c r="K192" s="16">
        <v>66</v>
      </c>
      <c r="L192" s="16">
        <v>60</v>
      </c>
      <c r="M192" s="16" t="s">
        <v>7756</v>
      </c>
      <c r="N192" s="16" t="s">
        <v>7703</v>
      </c>
    </row>
    <row r="193" spans="1:14" ht="15" customHeight="1" x14ac:dyDescent="0.25">
      <c r="A193" s="16" t="s">
        <v>7893</v>
      </c>
      <c r="B193" s="16" t="s">
        <v>681</v>
      </c>
      <c r="C193" s="16" t="s">
        <v>165</v>
      </c>
      <c r="D193" s="16" t="s">
        <v>166</v>
      </c>
      <c r="E193" s="16" t="s">
        <v>77</v>
      </c>
      <c r="F193" s="16">
        <v>92</v>
      </c>
      <c r="G193" s="16">
        <v>64</v>
      </c>
      <c r="H193" s="16">
        <v>45.8</v>
      </c>
      <c r="I193" s="16">
        <v>-32</v>
      </c>
      <c r="J193" s="16">
        <v>1.7</v>
      </c>
      <c r="K193" s="16">
        <v>66</v>
      </c>
      <c r="L193" s="16">
        <v>60</v>
      </c>
      <c r="M193" s="16" t="s">
        <v>7756</v>
      </c>
      <c r="N193" s="16" t="s">
        <v>7703</v>
      </c>
    </row>
    <row r="194" spans="1:14" ht="15" customHeight="1" x14ac:dyDescent="0.25">
      <c r="A194" s="16" t="s">
        <v>7894</v>
      </c>
      <c r="B194" s="16" t="s">
        <v>555</v>
      </c>
      <c r="C194" s="16" t="s">
        <v>165</v>
      </c>
      <c r="D194" s="16" t="s">
        <v>166</v>
      </c>
      <c r="E194" s="16" t="s">
        <v>31</v>
      </c>
      <c r="F194" s="16">
        <v>92</v>
      </c>
      <c r="G194" s="16">
        <v>64</v>
      </c>
      <c r="H194" s="16">
        <v>45.8</v>
      </c>
      <c r="I194" s="16">
        <v>-32</v>
      </c>
      <c r="J194" s="16">
        <v>1.7</v>
      </c>
      <c r="K194" s="16">
        <v>66</v>
      </c>
      <c r="L194" s="16">
        <v>60</v>
      </c>
      <c r="M194" s="16" t="s">
        <v>7756</v>
      </c>
      <c r="N194" s="16" t="s">
        <v>7703</v>
      </c>
    </row>
    <row r="195" spans="1:14" ht="15" customHeight="1" x14ac:dyDescent="0.25">
      <c r="A195" s="16" t="s">
        <v>7895</v>
      </c>
      <c r="B195" s="16" t="s">
        <v>688</v>
      </c>
      <c r="C195" s="16" t="s">
        <v>165</v>
      </c>
      <c r="D195" s="16" t="s">
        <v>166</v>
      </c>
      <c r="E195" s="16" t="s">
        <v>39</v>
      </c>
      <c r="F195" s="16">
        <v>92</v>
      </c>
      <c r="G195" s="16">
        <v>64</v>
      </c>
      <c r="H195" s="16">
        <v>45.8</v>
      </c>
      <c r="I195" s="16">
        <v>-32</v>
      </c>
      <c r="J195" s="16">
        <v>1.7</v>
      </c>
      <c r="K195" s="16">
        <v>66</v>
      </c>
      <c r="L195" s="16">
        <v>60</v>
      </c>
      <c r="M195" s="16" t="s">
        <v>7756</v>
      </c>
      <c r="N195" s="16" t="s">
        <v>7703</v>
      </c>
    </row>
    <row r="196" spans="1:14" ht="15" customHeight="1" x14ac:dyDescent="0.25">
      <c r="A196" s="16" t="s">
        <v>7896</v>
      </c>
      <c r="B196" s="16" t="s">
        <v>680</v>
      </c>
      <c r="C196" s="16" t="s">
        <v>165</v>
      </c>
      <c r="D196" s="16" t="s">
        <v>166</v>
      </c>
      <c r="E196" s="16" t="s">
        <v>77</v>
      </c>
      <c r="F196" s="16">
        <v>92</v>
      </c>
      <c r="G196" s="16">
        <v>64</v>
      </c>
      <c r="H196" s="16">
        <v>45.8</v>
      </c>
      <c r="I196" s="16">
        <v>-32</v>
      </c>
      <c r="J196" s="16">
        <v>1.7</v>
      </c>
      <c r="K196" s="16">
        <v>66</v>
      </c>
      <c r="L196" s="16">
        <v>60</v>
      </c>
      <c r="M196" s="16" t="s">
        <v>7756</v>
      </c>
      <c r="N196" s="16" t="s">
        <v>7703</v>
      </c>
    </row>
    <row r="197" spans="1:14" ht="15" customHeight="1" x14ac:dyDescent="0.25">
      <c r="A197" s="16" t="s">
        <v>7897</v>
      </c>
      <c r="B197" s="16" t="s">
        <v>684</v>
      </c>
      <c r="C197" s="16" t="s">
        <v>165</v>
      </c>
      <c r="D197" s="16" t="s">
        <v>166</v>
      </c>
      <c r="E197" s="16" t="s">
        <v>53</v>
      </c>
      <c r="F197" s="16">
        <v>92</v>
      </c>
      <c r="G197" s="16">
        <v>64</v>
      </c>
      <c r="H197" s="16">
        <v>45.8</v>
      </c>
      <c r="I197" s="16">
        <v>-32</v>
      </c>
      <c r="J197" s="16">
        <v>1.7</v>
      </c>
      <c r="K197" s="16">
        <v>66</v>
      </c>
      <c r="L197" s="16">
        <v>60</v>
      </c>
      <c r="M197" s="16" t="s">
        <v>7756</v>
      </c>
      <c r="N197" s="16" t="s">
        <v>7703</v>
      </c>
    </row>
    <row r="198" spans="1:14" ht="15" customHeight="1" x14ac:dyDescent="0.25">
      <c r="A198" s="16" t="s">
        <v>7898</v>
      </c>
      <c r="B198" s="16" t="s">
        <v>685</v>
      </c>
      <c r="C198" s="16" t="s">
        <v>165</v>
      </c>
      <c r="D198" s="16" t="s">
        <v>166</v>
      </c>
      <c r="E198" s="16" t="s">
        <v>53</v>
      </c>
      <c r="F198" s="16">
        <v>92</v>
      </c>
      <c r="G198" s="16">
        <v>64</v>
      </c>
      <c r="H198" s="16">
        <v>45.8</v>
      </c>
      <c r="I198" s="16">
        <v>-32</v>
      </c>
      <c r="J198" s="16">
        <v>1.7</v>
      </c>
      <c r="K198" s="16">
        <v>66</v>
      </c>
      <c r="L198" s="16">
        <v>60</v>
      </c>
      <c r="M198" s="16" t="s">
        <v>7756</v>
      </c>
      <c r="N198" s="16" t="s">
        <v>7703</v>
      </c>
    </row>
    <row r="199" spans="1:14" ht="15" customHeight="1" x14ac:dyDescent="0.25">
      <c r="A199" s="16" t="s">
        <v>7899</v>
      </c>
      <c r="B199" s="16" t="s">
        <v>515</v>
      </c>
      <c r="C199" s="16" t="s">
        <v>144</v>
      </c>
      <c r="D199" s="16" t="s">
        <v>145</v>
      </c>
      <c r="E199" s="16" t="s">
        <v>99</v>
      </c>
      <c r="F199" s="16">
        <v>36</v>
      </c>
      <c r="G199" s="16">
        <v>43.6</v>
      </c>
      <c r="H199" s="16">
        <v>86.8</v>
      </c>
      <c r="I199" s="16">
        <v>-23.9</v>
      </c>
      <c r="J199" s="16">
        <v>81</v>
      </c>
      <c r="K199" s="16">
        <v>83</v>
      </c>
      <c r="L199" s="16">
        <v>59.4</v>
      </c>
      <c r="M199" s="16" t="s">
        <v>7900</v>
      </c>
      <c r="N199" s="16" t="s">
        <v>7703</v>
      </c>
    </row>
    <row r="200" spans="1:14" ht="15" customHeight="1" x14ac:dyDescent="0.25">
      <c r="A200" s="16" t="s">
        <v>7901</v>
      </c>
      <c r="B200" s="16" t="s">
        <v>5335</v>
      </c>
      <c r="C200" s="16" t="s">
        <v>144</v>
      </c>
      <c r="D200" s="16" t="s">
        <v>145</v>
      </c>
      <c r="E200" s="16" t="s">
        <v>39</v>
      </c>
      <c r="F200" s="16">
        <v>36</v>
      </c>
      <c r="G200" s="16">
        <v>43.6</v>
      </c>
      <c r="H200" s="16">
        <v>86.8</v>
      </c>
      <c r="I200" s="16">
        <v>-23.9</v>
      </c>
      <c r="J200" s="16">
        <v>81</v>
      </c>
      <c r="K200" s="16">
        <v>83</v>
      </c>
      <c r="L200" s="16">
        <v>59.4</v>
      </c>
      <c r="M200" s="16" t="s">
        <v>7900</v>
      </c>
      <c r="N200" s="16" t="s">
        <v>7703</v>
      </c>
    </row>
    <row r="201" spans="1:14" ht="15" customHeight="1" x14ac:dyDescent="0.25">
      <c r="A201" s="16" t="s">
        <v>7902</v>
      </c>
      <c r="B201" s="16" t="s">
        <v>516</v>
      </c>
      <c r="C201" s="16" t="s">
        <v>144</v>
      </c>
      <c r="D201" s="16" t="s">
        <v>145</v>
      </c>
      <c r="E201" s="16" t="s">
        <v>73</v>
      </c>
      <c r="F201" s="16">
        <v>36</v>
      </c>
      <c r="G201" s="16">
        <v>43.6</v>
      </c>
      <c r="H201" s="16">
        <v>86.8</v>
      </c>
      <c r="I201" s="16">
        <v>-23.9</v>
      </c>
      <c r="J201" s="16">
        <v>81</v>
      </c>
      <c r="K201" s="16">
        <v>83</v>
      </c>
      <c r="L201" s="16">
        <v>59.4</v>
      </c>
      <c r="M201" s="16" t="s">
        <v>7900</v>
      </c>
      <c r="N201" s="16" t="s">
        <v>7703</v>
      </c>
    </row>
    <row r="202" spans="1:14" ht="15" customHeight="1" x14ac:dyDescent="0.25">
      <c r="A202" s="16" t="s">
        <v>7903</v>
      </c>
      <c r="B202" s="16" t="s">
        <v>523</v>
      </c>
      <c r="C202" s="16" t="s">
        <v>144</v>
      </c>
      <c r="D202" s="16" t="s">
        <v>145</v>
      </c>
      <c r="E202" s="16" t="s">
        <v>107</v>
      </c>
      <c r="F202" s="16">
        <v>36</v>
      </c>
      <c r="G202" s="16">
        <v>43.6</v>
      </c>
      <c r="H202" s="16">
        <v>86.8</v>
      </c>
      <c r="I202" s="16">
        <v>-23.9</v>
      </c>
      <c r="J202" s="16">
        <v>81</v>
      </c>
      <c r="K202" s="16">
        <v>83</v>
      </c>
      <c r="L202" s="16">
        <v>59.4</v>
      </c>
      <c r="M202" s="16" t="s">
        <v>7900</v>
      </c>
      <c r="N202" s="16" t="s">
        <v>7703</v>
      </c>
    </row>
    <row r="203" spans="1:14" ht="15" customHeight="1" x14ac:dyDescent="0.25">
      <c r="A203" s="16" t="s">
        <v>7904</v>
      </c>
      <c r="B203" s="16" t="s">
        <v>522</v>
      </c>
      <c r="C203" s="16" t="s">
        <v>144</v>
      </c>
      <c r="D203" s="16" t="s">
        <v>145</v>
      </c>
      <c r="E203" s="16" t="s">
        <v>101</v>
      </c>
      <c r="F203" s="16">
        <v>36</v>
      </c>
      <c r="G203" s="16">
        <v>43.6</v>
      </c>
      <c r="H203" s="16">
        <v>86.8</v>
      </c>
      <c r="I203" s="16">
        <v>-23.9</v>
      </c>
      <c r="J203" s="16">
        <v>81</v>
      </c>
      <c r="K203" s="16">
        <v>83</v>
      </c>
      <c r="L203" s="16">
        <v>59.4</v>
      </c>
      <c r="M203" s="16" t="s">
        <v>7900</v>
      </c>
      <c r="N203" s="16" t="s">
        <v>7703</v>
      </c>
    </row>
    <row r="204" spans="1:14" ht="15" customHeight="1" x14ac:dyDescent="0.25">
      <c r="A204" s="16" t="s">
        <v>7905</v>
      </c>
      <c r="B204" s="16" t="s">
        <v>524</v>
      </c>
      <c r="C204" s="16" t="s">
        <v>144</v>
      </c>
      <c r="D204" s="16" t="s">
        <v>145</v>
      </c>
      <c r="E204" s="16" t="s">
        <v>111</v>
      </c>
      <c r="F204" s="16">
        <v>36</v>
      </c>
      <c r="G204" s="16">
        <v>43.6</v>
      </c>
      <c r="H204" s="16">
        <v>86.8</v>
      </c>
      <c r="I204" s="16">
        <v>-23.9</v>
      </c>
      <c r="J204" s="16">
        <v>81</v>
      </c>
      <c r="K204" s="16">
        <v>83</v>
      </c>
      <c r="L204" s="16">
        <v>59.4</v>
      </c>
      <c r="M204" s="16" t="s">
        <v>7900</v>
      </c>
      <c r="N204" s="16" t="s">
        <v>7703</v>
      </c>
    </row>
    <row r="205" spans="1:14" ht="15" customHeight="1" x14ac:dyDescent="0.25">
      <c r="A205" s="16" t="s">
        <v>7906</v>
      </c>
      <c r="B205" s="16" t="s">
        <v>514</v>
      </c>
      <c r="C205" s="16" t="s">
        <v>144</v>
      </c>
      <c r="D205" s="16" t="s">
        <v>145</v>
      </c>
      <c r="E205" s="16" t="s">
        <v>39</v>
      </c>
      <c r="F205" s="16">
        <v>36</v>
      </c>
      <c r="G205" s="16">
        <v>43.6</v>
      </c>
      <c r="H205" s="16">
        <v>86.8</v>
      </c>
      <c r="I205" s="16">
        <v>-23.9</v>
      </c>
      <c r="J205" s="16">
        <v>81</v>
      </c>
      <c r="K205" s="16">
        <v>83</v>
      </c>
      <c r="L205" s="16">
        <v>59.4</v>
      </c>
      <c r="M205" s="16" t="s">
        <v>7900</v>
      </c>
      <c r="N205" s="16" t="s">
        <v>7703</v>
      </c>
    </row>
    <row r="206" spans="1:14" ht="15" customHeight="1" x14ac:dyDescent="0.25">
      <c r="A206" s="16" t="s">
        <v>7907</v>
      </c>
      <c r="B206" s="16" t="s">
        <v>546</v>
      </c>
      <c r="C206" s="16" t="s">
        <v>144</v>
      </c>
      <c r="D206" s="16" t="s">
        <v>145</v>
      </c>
      <c r="E206" s="16" t="s">
        <v>53</v>
      </c>
      <c r="F206" s="16">
        <v>36</v>
      </c>
      <c r="G206" s="16">
        <v>43.6</v>
      </c>
      <c r="H206" s="16">
        <v>86.8</v>
      </c>
      <c r="I206" s="16">
        <v>-23.9</v>
      </c>
      <c r="J206" s="16">
        <v>81</v>
      </c>
      <c r="K206" s="16">
        <v>83</v>
      </c>
      <c r="L206" s="16">
        <v>59.4</v>
      </c>
      <c r="M206" s="16" t="s">
        <v>7900</v>
      </c>
      <c r="N206" s="16" t="s">
        <v>7703</v>
      </c>
    </row>
    <row r="207" spans="1:14" ht="15" customHeight="1" x14ac:dyDescent="0.25">
      <c r="A207" s="16" t="s">
        <v>7908</v>
      </c>
      <c r="B207" s="16" t="s">
        <v>518</v>
      </c>
      <c r="C207" s="16" t="s">
        <v>144</v>
      </c>
      <c r="D207" s="16" t="s">
        <v>145</v>
      </c>
      <c r="E207" s="16" t="s">
        <v>31</v>
      </c>
      <c r="F207" s="16">
        <v>36</v>
      </c>
      <c r="G207" s="16">
        <v>43.6</v>
      </c>
      <c r="H207" s="16">
        <v>86.8</v>
      </c>
      <c r="I207" s="16">
        <v>-23.9</v>
      </c>
      <c r="J207" s="16">
        <v>81</v>
      </c>
      <c r="K207" s="16">
        <v>83</v>
      </c>
      <c r="L207" s="16">
        <v>59.4</v>
      </c>
      <c r="M207" s="16" t="s">
        <v>7900</v>
      </c>
      <c r="N207" s="16" t="s">
        <v>7703</v>
      </c>
    </row>
    <row r="208" spans="1:14" ht="15" customHeight="1" x14ac:dyDescent="0.25">
      <c r="A208" s="16" t="s">
        <v>7909</v>
      </c>
      <c r="B208" s="16" t="s">
        <v>5311</v>
      </c>
      <c r="C208" s="16" t="s">
        <v>144</v>
      </c>
      <c r="D208" s="16" t="s">
        <v>145</v>
      </c>
      <c r="E208" s="16" t="s">
        <v>31</v>
      </c>
      <c r="F208" s="16">
        <v>36</v>
      </c>
      <c r="G208" s="16">
        <v>43.6</v>
      </c>
      <c r="H208" s="16">
        <v>86.8</v>
      </c>
      <c r="I208" s="16">
        <v>-23.9</v>
      </c>
      <c r="J208" s="16">
        <v>81</v>
      </c>
      <c r="K208" s="16">
        <v>83</v>
      </c>
      <c r="L208" s="16">
        <v>59.4</v>
      </c>
      <c r="M208" s="16" t="s">
        <v>7900</v>
      </c>
      <c r="N208" s="16" t="s">
        <v>7703</v>
      </c>
    </row>
    <row r="209" spans="1:14" ht="15" customHeight="1" x14ac:dyDescent="0.25">
      <c r="A209" s="16" t="s">
        <v>7910</v>
      </c>
      <c r="B209" s="16" t="s">
        <v>532</v>
      </c>
      <c r="C209" s="16" t="s">
        <v>144</v>
      </c>
      <c r="D209" s="16" t="s">
        <v>145</v>
      </c>
      <c r="E209" s="16" t="s">
        <v>53</v>
      </c>
      <c r="F209" s="16">
        <v>36</v>
      </c>
      <c r="G209" s="16">
        <v>43.6</v>
      </c>
      <c r="H209" s="16">
        <v>86.8</v>
      </c>
      <c r="I209" s="16">
        <v>-23.9</v>
      </c>
      <c r="J209" s="16">
        <v>81</v>
      </c>
      <c r="K209" s="16">
        <v>83</v>
      </c>
      <c r="L209" s="16">
        <v>59.4</v>
      </c>
      <c r="M209" s="16" t="s">
        <v>7900</v>
      </c>
      <c r="N209" s="16" t="s">
        <v>7703</v>
      </c>
    </row>
    <row r="210" spans="1:14" ht="15" customHeight="1" x14ac:dyDescent="0.25">
      <c r="A210" s="16" t="s">
        <v>7911</v>
      </c>
      <c r="B210" s="16" t="s">
        <v>6697</v>
      </c>
      <c r="C210" s="16" t="s">
        <v>207</v>
      </c>
      <c r="D210" s="16" t="s">
        <v>208</v>
      </c>
      <c r="E210" s="16" t="s">
        <v>5</v>
      </c>
      <c r="F210" s="16">
        <v>0</v>
      </c>
      <c r="G210" s="16">
        <v>100</v>
      </c>
      <c r="H210" s="16">
        <v>50.7</v>
      </c>
      <c r="I210" s="16">
        <v>-31</v>
      </c>
      <c r="J210" s="16">
        <v>57</v>
      </c>
      <c r="K210" s="16">
        <v>91</v>
      </c>
      <c r="L210" s="16">
        <v>59.3</v>
      </c>
      <c r="M210" s="16" t="s">
        <v>7900</v>
      </c>
      <c r="N210" s="16" t="s">
        <v>7703</v>
      </c>
    </row>
    <row r="211" spans="1:14" ht="15" customHeight="1" x14ac:dyDescent="0.25">
      <c r="A211" s="16" t="s">
        <v>7647</v>
      </c>
      <c r="B211" s="16" t="s">
        <v>840</v>
      </c>
      <c r="C211" s="16" t="s">
        <v>207</v>
      </c>
      <c r="D211" s="16" t="s">
        <v>208</v>
      </c>
      <c r="E211" s="16" t="s">
        <v>53</v>
      </c>
      <c r="F211" s="16">
        <v>0</v>
      </c>
      <c r="G211" s="16">
        <v>100</v>
      </c>
      <c r="H211" s="16">
        <v>50.7</v>
      </c>
      <c r="I211" s="16">
        <v>-31</v>
      </c>
      <c r="J211" s="16">
        <v>57</v>
      </c>
      <c r="K211" s="16">
        <v>91</v>
      </c>
      <c r="L211" s="16">
        <v>59.3</v>
      </c>
      <c r="M211" s="16" t="s">
        <v>7900</v>
      </c>
      <c r="N211" s="16" t="s">
        <v>7703</v>
      </c>
    </row>
    <row r="212" spans="1:14" ht="15" customHeight="1" x14ac:dyDescent="0.25">
      <c r="A212" s="16" t="s">
        <v>7912</v>
      </c>
      <c r="B212" s="16" t="s">
        <v>839</v>
      </c>
      <c r="C212" s="16" t="s">
        <v>207</v>
      </c>
      <c r="D212" s="16" t="s">
        <v>208</v>
      </c>
      <c r="E212" s="16" t="s">
        <v>53</v>
      </c>
      <c r="F212" s="16">
        <v>0</v>
      </c>
      <c r="G212" s="16">
        <v>100</v>
      </c>
      <c r="H212" s="16">
        <v>50.7</v>
      </c>
      <c r="I212" s="16">
        <v>-31</v>
      </c>
      <c r="J212" s="16">
        <v>57</v>
      </c>
      <c r="K212" s="16">
        <v>91</v>
      </c>
      <c r="L212" s="16">
        <v>59.3</v>
      </c>
      <c r="M212" s="16" t="s">
        <v>7900</v>
      </c>
      <c r="N212" s="16" t="s">
        <v>7703</v>
      </c>
    </row>
    <row r="213" spans="1:14" ht="15" customHeight="1" x14ac:dyDescent="0.25">
      <c r="A213" s="16" t="s">
        <v>7913</v>
      </c>
      <c r="B213" s="16" t="s">
        <v>841</v>
      </c>
      <c r="C213" s="16" t="s">
        <v>207</v>
      </c>
      <c r="D213" s="16" t="s">
        <v>208</v>
      </c>
      <c r="E213" s="16" t="s">
        <v>85</v>
      </c>
      <c r="F213" s="16">
        <v>0</v>
      </c>
      <c r="G213" s="16">
        <v>100</v>
      </c>
      <c r="H213" s="16">
        <v>50.7</v>
      </c>
      <c r="I213" s="16">
        <v>-31</v>
      </c>
      <c r="J213" s="16">
        <v>57</v>
      </c>
      <c r="K213" s="16">
        <v>91</v>
      </c>
      <c r="L213" s="16">
        <v>59.3</v>
      </c>
      <c r="M213" s="16" t="s">
        <v>7900</v>
      </c>
      <c r="N213" s="16" t="s">
        <v>7703</v>
      </c>
    </row>
    <row r="214" spans="1:14" ht="15" customHeight="1" x14ac:dyDescent="0.25">
      <c r="A214" s="16" t="s">
        <v>7914</v>
      </c>
      <c r="B214" s="16" t="s">
        <v>838</v>
      </c>
      <c r="C214" s="16" t="s">
        <v>207</v>
      </c>
      <c r="D214" s="16" t="s">
        <v>208</v>
      </c>
      <c r="E214" s="16" t="s">
        <v>53</v>
      </c>
      <c r="F214" s="16">
        <v>0</v>
      </c>
      <c r="G214" s="16">
        <v>100</v>
      </c>
      <c r="H214" s="16">
        <v>50.7</v>
      </c>
      <c r="I214" s="16">
        <v>-31</v>
      </c>
      <c r="J214" s="16">
        <v>57</v>
      </c>
      <c r="K214" s="16">
        <v>91</v>
      </c>
      <c r="L214" s="16">
        <v>59.3</v>
      </c>
      <c r="M214" s="16" t="s">
        <v>7900</v>
      </c>
      <c r="N214" s="16" t="s">
        <v>7703</v>
      </c>
    </row>
    <row r="215" spans="1:14" ht="15" customHeight="1" x14ac:dyDescent="0.25">
      <c r="A215" s="16" t="s">
        <v>7915</v>
      </c>
      <c r="B215" s="16" t="s">
        <v>835</v>
      </c>
      <c r="C215" s="16" t="s">
        <v>207</v>
      </c>
      <c r="D215" s="16" t="s">
        <v>208</v>
      </c>
      <c r="E215" s="16" t="s">
        <v>31</v>
      </c>
      <c r="F215" s="16">
        <v>0</v>
      </c>
      <c r="G215" s="16">
        <v>100</v>
      </c>
      <c r="H215" s="16">
        <v>50.7</v>
      </c>
      <c r="I215" s="16">
        <v>-31</v>
      </c>
      <c r="J215" s="16">
        <v>57</v>
      </c>
      <c r="K215" s="16">
        <v>91</v>
      </c>
      <c r="L215" s="16">
        <v>59.3</v>
      </c>
      <c r="M215" s="16" t="s">
        <v>7900</v>
      </c>
      <c r="N215" s="16" t="s">
        <v>7703</v>
      </c>
    </row>
    <row r="216" spans="1:14" ht="15" customHeight="1" x14ac:dyDescent="0.25">
      <c r="A216" s="16" t="s">
        <v>7916</v>
      </c>
      <c r="B216" s="16" t="s">
        <v>836</v>
      </c>
      <c r="C216" s="16" t="s">
        <v>207</v>
      </c>
      <c r="D216" s="16" t="s">
        <v>208</v>
      </c>
      <c r="E216" s="16" t="s">
        <v>31</v>
      </c>
      <c r="F216" s="16">
        <v>0</v>
      </c>
      <c r="G216" s="16">
        <v>100</v>
      </c>
      <c r="H216" s="16">
        <v>50.7</v>
      </c>
      <c r="I216" s="16">
        <v>-31</v>
      </c>
      <c r="J216" s="16">
        <v>57</v>
      </c>
      <c r="K216" s="16">
        <v>91</v>
      </c>
      <c r="L216" s="16">
        <v>59.3</v>
      </c>
      <c r="M216" s="16" t="s">
        <v>7900</v>
      </c>
      <c r="N216" s="16" t="s">
        <v>7703</v>
      </c>
    </row>
    <row r="217" spans="1:14" ht="15" customHeight="1" x14ac:dyDescent="0.25">
      <c r="A217" s="16" t="s">
        <v>7917</v>
      </c>
      <c r="B217" s="16" t="s">
        <v>833</v>
      </c>
      <c r="C217" s="16" t="s">
        <v>207</v>
      </c>
      <c r="D217" s="16" t="s">
        <v>208</v>
      </c>
      <c r="E217" s="16" t="s">
        <v>105</v>
      </c>
      <c r="F217" s="16">
        <v>0</v>
      </c>
      <c r="G217" s="16">
        <v>100</v>
      </c>
      <c r="H217" s="16">
        <v>50.7</v>
      </c>
      <c r="I217" s="16">
        <v>-31</v>
      </c>
      <c r="J217" s="16">
        <v>57</v>
      </c>
      <c r="K217" s="16">
        <v>91</v>
      </c>
      <c r="L217" s="16">
        <v>59.3</v>
      </c>
      <c r="M217" s="16" t="s">
        <v>7900</v>
      </c>
      <c r="N217" s="16" t="s">
        <v>7703</v>
      </c>
    </row>
    <row r="218" spans="1:14" ht="15" customHeight="1" x14ac:dyDescent="0.25">
      <c r="A218" s="16" t="s">
        <v>7918</v>
      </c>
      <c r="B218" s="16" t="s">
        <v>834</v>
      </c>
      <c r="C218" s="16" t="s">
        <v>207</v>
      </c>
      <c r="D218" s="16" t="s">
        <v>208</v>
      </c>
      <c r="E218" s="16" t="s">
        <v>77</v>
      </c>
      <c r="F218" s="16">
        <v>0</v>
      </c>
      <c r="G218" s="16">
        <v>100</v>
      </c>
      <c r="H218" s="16">
        <v>50.7</v>
      </c>
      <c r="I218" s="16">
        <v>-31</v>
      </c>
      <c r="J218" s="16">
        <v>57</v>
      </c>
      <c r="K218" s="16">
        <v>91</v>
      </c>
      <c r="L218" s="16">
        <v>59.3</v>
      </c>
      <c r="M218" s="16" t="s">
        <v>7900</v>
      </c>
      <c r="N218" s="16" t="s">
        <v>7703</v>
      </c>
    </row>
    <row r="219" spans="1:14" ht="15" customHeight="1" x14ac:dyDescent="0.25">
      <c r="A219" s="16" t="s">
        <v>7919</v>
      </c>
      <c r="B219" s="16" t="s">
        <v>843</v>
      </c>
      <c r="C219" s="16" t="s">
        <v>207</v>
      </c>
      <c r="D219" s="16" t="s">
        <v>208</v>
      </c>
      <c r="E219" s="16" t="s">
        <v>35</v>
      </c>
      <c r="F219" s="16">
        <v>0</v>
      </c>
      <c r="G219" s="16">
        <v>100</v>
      </c>
      <c r="H219" s="16">
        <v>50.7</v>
      </c>
      <c r="I219" s="16">
        <v>-31</v>
      </c>
      <c r="J219" s="16">
        <v>57</v>
      </c>
      <c r="K219" s="16">
        <v>91</v>
      </c>
      <c r="L219" s="16">
        <v>59.3</v>
      </c>
      <c r="M219" s="16" t="s">
        <v>7900</v>
      </c>
      <c r="N219" s="16" t="s">
        <v>7703</v>
      </c>
    </row>
    <row r="220" spans="1:14" ht="15" customHeight="1" x14ac:dyDescent="0.25">
      <c r="A220" s="16" t="s">
        <v>7920</v>
      </c>
      <c r="B220" s="16" t="s">
        <v>842</v>
      </c>
      <c r="C220" s="16" t="s">
        <v>207</v>
      </c>
      <c r="D220" s="16" t="s">
        <v>208</v>
      </c>
      <c r="E220" s="16" t="s">
        <v>107</v>
      </c>
      <c r="F220" s="16">
        <v>0</v>
      </c>
      <c r="G220" s="16">
        <v>100</v>
      </c>
      <c r="H220" s="16">
        <v>50.7</v>
      </c>
      <c r="I220" s="16">
        <v>-31</v>
      </c>
      <c r="J220" s="16">
        <v>57</v>
      </c>
      <c r="K220" s="16">
        <v>91</v>
      </c>
      <c r="L220" s="16">
        <v>59.3</v>
      </c>
      <c r="M220" s="16" t="s">
        <v>7900</v>
      </c>
      <c r="N220" s="16" t="s">
        <v>7703</v>
      </c>
    </row>
    <row r="221" spans="1:14" ht="15" customHeight="1" x14ac:dyDescent="0.25">
      <c r="A221" s="16" t="s">
        <v>7921</v>
      </c>
      <c r="B221" s="16" t="s">
        <v>844</v>
      </c>
      <c r="C221" s="16" t="s">
        <v>207</v>
      </c>
      <c r="D221" s="16" t="s">
        <v>208</v>
      </c>
      <c r="E221" s="16" t="s">
        <v>35</v>
      </c>
      <c r="F221" s="16">
        <v>0</v>
      </c>
      <c r="G221" s="16">
        <v>100</v>
      </c>
      <c r="H221" s="16">
        <v>50.7</v>
      </c>
      <c r="I221" s="16">
        <v>-31</v>
      </c>
      <c r="J221" s="16">
        <v>57</v>
      </c>
      <c r="K221" s="16">
        <v>91</v>
      </c>
      <c r="L221" s="16">
        <v>59.3</v>
      </c>
      <c r="M221" s="16" t="s">
        <v>7900</v>
      </c>
      <c r="N221" s="16" t="s">
        <v>7703</v>
      </c>
    </row>
    <row r="222" spans="1:14" ht="15" customHeight="1" x14ac:dyDescent="0.25">
      <c r="A222" s="16" t="s">
        <v>7922</v>
      </c>
      <c r="B222" s="16" t="s">
        <v>837</v>
      </c>
      <c r="C222" s="16" t="s">
        <v>207</v>
      </c>
      <c r="D222" s="16" t="s">
        <v>208</v>
      </c>
      <c r="E222" s="16" t="s">
        <v>31</v>
      </c>
      <c r="F222" s="16">
        <v>0</v>
      </c>
      <c r="G222" s="16">
        <v>100</v>
      </c>
      <c r="H222" s="16">
        <v>50.7</v>
      </c>
      <c r="I222" s="16">
        <v>-31</v>
      </c>
      <c r="J222" s="16">
        <v>57</v>
      </c>
      <c r="K222" s="16">
        <v>91</v>
      </c>
      <c r="L222" s="16">
        <v>59.3</v>
      </c>
      <c r="M222" s="16" t="s">
        <v>7900</v>
      </c>
      <c r="N222" s="16" t="s">
        <v>7703</v>
      </c>
    </row>
    <row r="223" spans="1:14" ht="15" customHeight="1" x14ac:dyDescent="0.25">
      <c r="A223" s="16" t="s">
        <v>7923</v>
      </c>
      <c r="B223" s="16" t="s">
        <v>804</v>
      </c>
      <c r="C223" s="16" t="s">
        <v>153</v>
      </c>
      <c r="D223" s="16" t="s">
        <v>154</v>
      </c>
      <c r="E223" s="16" t="s">
        <v>31</v>
      </c>
      <c r="F223" s="16">
        <v>12</v>
      </c>
      <c r="G223" s="16">
        <v>58.6</v>
      </c>
      <c r="H223" s="16">
        <v>73.099999999999994</v>
      </c>
      <c r="I223" s="16">
        <v>-26.6</v>
      </c>
      <c r="J223" s="16">
        <v>87.2</v>
      </c>
      <c r="K223" s="16">
        <v>91</v>
      </c>
      <c r="L223" s="16">
        <v>57.3</v>
      </c>
      <c r="M223" s="16" t="s">
        <v>7900</v>
      </c>
      <c r="N223" s="16" t="s">
        <v>7703</v>
      </c>
    </row>
    <row r="224" spans="1:14" ht="15" customHeight="1" x14ac:dyDescent="0.25">
      <c r="A224" s="16" t="s">
        <v>7924</v>
      </c>
      <c r="B224" s="16" t="s">
        <v>802</v>
      </c>
      <c r="C224" s="16" t="s">
        <v>153</v>
      </c>
      <c r="D224" s="16" t="s">
        <v>154</v>
      </c>
      <c r="E224" s="16" t="s">
        <v>77</v>
      </c>
      <c r="F224" s="16">
        <v>12</v>
      </c>
      <c r="G224" s="16">
        <v>58.6</v>
      </c>
      <c r="H224" s="16">
        <v>73.099999999999994</v>
      </c>
      <c r="I224" s="16">
        <v>-26.6</v>
      </c>
      <c r="J224" s="16">
        <v>87.2</v>
      </c>
      <c r="K224" s="16">
        <v>91</v>
      </c>
      <c r="L224" s="16">
        <v>57.3</v>
      </c>
      <c r="M224" s="16" t="s">
        <v>7900</v>
      </c>
      <c r="N224" s="16" t="s">
        <v>7703</v>
      </c>
    </row>
    <row r="225" spans="1:14" ht="15" customHeight="1" x14ac:dyDescent="0.25">
      <c r="A225" s="16" t="s">
        <v>7925</v>
      </c>
      <c r="B225" s="16" t="s">
        <v>812</v>
      </c>
      <c r="C225" s="16" t="s">
        <v>153</v>
      </c>
      <c r="D225" s="16" t="s">
        <v>154</v>
      </c>
      <c r="E225" s="16" t="s">
        <v>109</v>
      </c>
      <c r="F225" s="16">
        <v>12</v>
      </c>
      <c r="G225" s="16">
        <v>58.6</v>
      </c>
      <c r="H225" s="16">
        <v>73.099999999999994</v>
      </c>
      <c r="I225" s="16">
        <v>-26.6</v>
      </c>
      <c r="J225" s="16">
        <v>87.2</v>
      </c>
      <c r="K225" s="16">
        <v>91</v>
      </c>
      <c r="L225" s="16">
        <v>57.3</v>
      </c>
      <c r="M225" s="16" t="s">
        <v>7900</v>
      </c>
      <c r="N225" s="16" t="s">
        <v>7703</v>
      </c>
    </row>
    <row r="226" spans="1:14" ht="15" customHeight="1" x14ac:dyDescent="0.25">
      <c r="A226" s="16" t="s">
        <v>7926</v>
      </c>
      <c r="B226" s="16" t="s">
        <v>805</v>
      </c>
      <c r="C226" s="16" t="s">
        <v>153</v>
      </c>
      <c r="D226" s="16" t="s">
        <v>154</v>
      </c>
      <c r="E226" s="16" t="s">
        <v>31</v>
      </c>
      <c r="F226" s="16">
        <v>12</v>
      </c>
      <c r="G226" s="16">
        <v>58.6</v>
      </c>
      <c r="H226" s="16">
        <v>73.099999999999994</v>
      </c>
      <c r="I226" s="16">
        <v>-26.6</v>
      </c>
      <c r="J226" s="16">
        <v>87.2</v>
      </c>
      <c r="K226" s="16">
        <v>91</v>
      </c>
      <c r="L226" s="16">
        <v>57.3</v>
      </c>
      <c r="M226" s="16" t="s">
        <v>7900</v>
      </c>
      <c r="N226" s="16" t="s">
        <v>7703</v>
      </c>
    </row>
    <row r="227" spans="1:14" ht="15" customHeight="1" x14ac:dyDescent="0.25">
      <c r="A227" s="16" t="s">
        <v>7927</v>
      </c>
      <c r="B227" s="16" t="s">
        <v>801</v>
      </c>
      <c r="C227" s="16" t="s">
        <v>153</v>
      </c>
      <c r="D227" s="16" t="s">
        <v>154</v>
      </c>
      <c r="E227" s="16" t="s">
        <v>77</v>
      </c>
      <c r="F227" s="16">
        <v>12</v>
      </c>
      <c r="G227" s="16">
        <v>58.6</v>
      </c>
      <c r="H227" s="16">
        <v>73.099999999999994</v>
      </c>
      <c r="I227" s="16">
        <v>-26.6</v>
      </c>
      <c r="J227" s="16">
        <v>87.2</v>
      </c>
      <c r="K227" s="16">
        <v>91</v>
      </c>
      <c r="L227" s="16">
        <v>57.3</v>
      </c>
      <c r="M227" s="16" t="s">
        <v>7900</v>
      </c>
      <c r="N227" s="16" t="s">
        <v>7703</v>
      </c>
    </row>
    <row r="228" spans="1:14" ht="15" customHeight="1" x14ac:dyDescent="0.25">
      <c r="A228" s="16" t="s">
        <v>7928</v>
      </c>
      <c r="B228" s="16" t="s">
        <v>806</v>
      </c>
      <c r="C228" s="16" t="s">
        <v>153</v>
      </c>
      <c r="D228" s="16" t="s">
        <v>154</v>
      </c>
      <c r="E228" s="16" t="s">
        <v>31</v>
      </c>
      <c r="F228" s="16">
        <v>12</v>
      </c>
      <c r="G228" s="16">
        <v>58.6</v>
      </c>
      <c r="H228" s="16">
        <v>73.099999999999994</v>
      </c>
      <c r="I228" s="16">
        <v>-26.6</v>
      </c>
      <c r="J228" s="16">
        <v>87.2</v>
      </c>
      <c r="K228" s="16">
        <v>91</v>
      </c>
      <c r="L228" s="16">
        <v>57.3</v>
      </c>
      <c r="M228" s="16" t="s">
        <v>7900</v>
      </c>
      <c r="N228" s="16" t="s">
        <v>7703</v>
      </c>
    </row>
    <row r="229" spans="1:14" ht="15" customHeight="1" x14ac:dyDescent="0.25">
      <c r="A229" s="16" t="s">
        <v>7929</v>
      </c>
      <c r="B229" s="16" t="s">
        <v>807</v>
      </c>
      <c r="C229" s="16" t="s">
        <v>153</v>
      </c>
      <c r="D229" s="16" t="s">
        <v>154</v>
      </c>
      <c r="E229" s="16" t="s">
        <v>53</v>
      </c>
      <c r="F229" s="16">
        <v>12</v>
      </c>
      <c r="G229" s="16">
        <v>58.6</v>
      </c>
      <c r="H229" s="16">
        <v>73.099999999999994</v>
      </c>
      <c r="I229" s="16">
        <v>-26.6</v>
      </c>
      <c r="J229" s="16">
        <v>87.2</v>
      </c>
      <c r="K229" s="16">
        <v>91</v>
      </c>
      <c r="L229" s="16">
        <v>57.3</v>
      </c>
      <c r="M229" s="16" t="s">
        <v>7900</v>
      </c>
      <c r="N229" s="16" t="s">
        <v>7703</v>
      </c>
    </row>
    <row r="230" spans="1:14" ht="15" customHeight="1" x14ac:dyDescent="0.25">
      <c r="A230" s="16" t="s">
        <v>7930</v>
      </c>
      <c r="B230" s="16" t="s">
        <v>811</v>
      </c>
      <c r="C230" s="16" t="s">
        <v>153</v>
      </c>
      <c r="D230" s="16" t="s">
        <v>154</v>
      </c>
      <c r="E230" s="16" t="s">
        <v>101</v>
      </c>
      <c r="F230" s="16">
        <v>12</v>
      </c>
      <c r="G230" s="16">
        <v>58.6</v>
      </c>
      <c r="H230" s="16">
        <v>73.099999999999994</v>
      </c>
      <c r="I230" s="16">
        <v>-26.6</v>
      </c>
      <c r="J230" s="16">
        <v>87.2</v>
      </c>
      <c r="K230" s="16">
        <v>91</v>
      </c>
      <c r="L230" s="16">
        <v>57.3</v>
      </c>
      <c r="M230" s="16" t="s">
        <v>7900</v>
      </c>
      <c r="N230" s="16" t="s">
        <v>7703</v>
      </c>
    </row>
    <row r="231" spans="1:14" ht="15" customHeight="1" x14ac:dyDescent="0.25">
      <c r="A231" s="16" t="s">
        <v>7931</v>
      </c>
      <c r="B231" s="16" t="s">
        <v>808</v>
      </c>
      <c r="C231" s="16" t="s">
        <v>153</v>
      </c>
      <c r="D231" s="16" t="s">
        <v>154</v>
      </c>
      <c r="E231" s="16" t="s">
        <v>53</v>
      </c>
      <c r="F231" s="16">
        <v>12</v>
      </c>
      <c r="G231" s="16">
        <v>58.6</v>
      </c>
      <c r="H231" s="16">
        <v>73.099999999999994</v>
      </c>
      <c r="I231" s="16">
        <v>-26.6</v>
      </c>
      <c r="J231" s="16">
        <v>87.2</v>
      </c>
      <c r="K231" s="16">
        <v>91</v>
      </c>
      <c r="L231" s="16">
        <v>57.3</v>
      </c>
      <c r="M231" s="16" t="s">
        <v>7900</v>
      </c>
      <c r="N231" s="16" t="s">
        <v>7703</v>
      </c>
    </row>
    <row r="232" spans="1:14" ht="15" customHeight="1" x14ac:dyDescent="0.25">
      <c r="A232" s="16" t="s">
        <v>7932</v>
      </c>
      <c r="B232" s="16" t="s">
        <v>809</v>
      </c>
      <c r="C232" s="16" t="s">
        <v>153</v>
      </c>
      <c r="D232" s="16" t="s">
        <v>154</v>
      </c>
      <c r="E232" s="16" t="s">
        <v>53</v>
      </c>
      <c r="F232" s="16">
        <v>12</v>
      </c>
      <c r="G232" s="16">
        <v>58.6</v>
      </c>
      <c r="H232" s="16">
        <v>73.099999999999994</v>
      </c>
      <c r="I232" s="16">
        <v>-26.6</v>
      </c>
      <c r="J232" s="16">
        <v>87.2</v>
      </c>
      <c r="K232" s="16">
        <v>91</v>
      </c>
      <c r="L232" s="16">
        <v>57.3</v>
      </c>
      <c r="M232" s="16" t="s">
        <v>7900</v>
      </c>
      <c r="N232" s="16" t="s">
        <v>7703</v>
      </c>
    </row>
    <row r="233" spans="1:14" ht="15" customHeight="1" x14ac:dyDescent="0.25">
      <c r="A233" s="16" t="s">
        <v>7933</v>
      </c>
      <c r="B233" s="16" t="s">
        <v>810</v>
      </c>
      <c r="C233" s="16" t="s">
        <v>153</v>
      </c>
      <c r="D233" s="16" t="s">
        <v>154</v>
      </c>
      <c r="E233" s="16" t="s">
        <v>5</v>
      </c>
      <c r="F233" s="16">
        <v>12</v>
      </c>
      <c r="G233" s="16">
        <v>58.6</v>
      </c>
      <c r="H233" s="16">
        <v>73.099999999999994</v>
      </c>
      <c r="I233" s="16">
        <v>-26.6</v>
      </c>
      <c r="J233" s="16">
        <v>87.2</v>
      </c>
      <c r="K233" s="16">
        <v>91</v>
      </c>
      <c r="L233" s="16">
        <v>57.3</v>
      </c>
      <c r="M233" s="16" t="s">
        <v>7900</v>
      </c>
      <c r="N233" s="16" t="s">
        <v>7703</v>
      </c>
    </row>
    <row r="234" spans="1:14" ht="15" customHeight="1" x14ac:dyDescent="0.25">
      <c r="A234" s="16" t="s">
        <v>7934</v>
      </c>
      <c r="B234" s="16" t="s">
        <v>820</v>
      </c>
      <c r="C234" s="16" t="s">
        <v>153</v>
      </c>
      <c r="D234" s="16" t="s">
        <v>154</v>
      </c>
      <c r="E234" s="16" t="s">
        <v>37</v>
      </c>
      <c r="F234" s="16">
        <v>12</v>
      </c>
      <c r="G234" s="16">
        <v>58.6</v>
      </c>
      <c r="H234" s="16">
        <v>73.099999999999994</v>
      </c>
      <c r="I234" s="16">
        <v>-26.6</v>
      </c>
      <c r="J234" s="16">
        <v>87.2</v>
      </c>
      <c r="K234" s="16">
        <v>91</v>
      </c>
      <c r="L234" s="16">
        <v>57.3</v>
      </c>
      <c r="M234" s="16" t="s">
        <v>7900</v>
      </c>
      <c r="N234" s="16" t="s">
        <v>7703</v>
      </c>
    </row>
    <row r="235" spans="1:14" ht="15" customHeight="1" x14ac:dyDescent="0.25">
      <c r="A235" s="16" t="s">
        <v>7935</v>
      </c>
      <c r="B235" s="16" t="s">
        <v>822</v>
      </c>
      <c r="C235" s="16" t="s">
        <v>153</v>
      </c>
      <c r="D235" s="16" t="s">
        <v>154</v>
      </c>
      <c r="E235" s="16" t="s">
        <v>49</v>
      </c>
      <c r="F235" s="16">
        <v>12</v>
      </c>
      <c r="G235" s="16">
        <v>58.6</v>
      </c>
      <c r="H235" s="16">
        <v>73.099999999999994</v>
      </c>
      <c r="I235" s="16">
        <v>-26.6</v>
      </c>
      <c r="J235" s="16">
        <v>87.2</v>
      </c>
      <c r="K235" s="16">
        <v>91</v>
      </c>
      <c r="L235" s="16">
        <v>57.3</v>
      </c>
      <c r="M235" s="16" t="s">
        <v>7900</v>
      </c>
      <c r="N235" s="16" t="s">
        <v>7703</v>
      </c>
    </row>
    <row r="236" spans="1:14" ht="15" customHeight="1" x14ac:dyDescent="0.25">
      <c r="A236" s="16" t="s">
        <v>7936</v>
      </c>
      <c r="B236" s="16" t="s">
        <v>821</v>
      </c>
      <c r="C236" s="16" t="s">
        <v>153</v>
      </c>
      <c r="D236" s="16" t="s">
        <v>154</v>
      </c>
      <c r="E236" s="16" t="s">
        <v>47</v>
      </c>
      <c r="F236" s="16">
        <v>12</v>
      </c>
      <c r="G236" s="16">
        <v>58.6</v>
      </c>
      <c r="H236" s="16">
        <v>73.099999999999994</v>
      </c>
      <c r="I236" s="16">
        <v>-26.6</v>
      </c>
      <c r="J236" s="16">
        <v>87.2</v>
      </c>
      <c r="K236" s="16">
        <v>91</v>
      </c>
      <c r="L236" s="16">
        <v>57.3</v>
      </c>
      <c r="M236" s="16" t="s">
        <v>7900</v>
      </c>
      <c r="N236" s="16" t="s">
        <v>7703</v>
      </c>
    </row>
    <row r="237" spans="1:14" ht="15" customHeight="1" x14ac:dyDescent="0.25">
      <c r="A237" s="16" t="s">
        <v>7937</v>
      </c>
      <c r="B237" s="16" t="s">
        <v>803</v>
      </c>
      <c r="C237" s="16" t="s">
        <v>153</v>
      </c>
      <c r="D237" s="16" t="s">
        <v>154</v>
      </c>
      <c r="E237" s="16" t="s">
        <v>31</v>
      </c>
      <c r="F237" s="16">
        <v>12</v>
      </c>
      <c r="G237" s="16">
        <v>58.6</v>
      </c>
      <c r="H237" s="16">
        <v>73.099999999999994</v>
      </c>
      <c r="I237" s="16">
        <v>-26.6</v>
      </c>
      <c r="J237" s="16">
        <v>87.2</v>
      </c>
      <c r="K237" s="16">
        <v>91</v>
      </c>
      <c r="L237" s="16">
        <v>57.3</v>
      </c>
      <c r="M237" s="16" t="s">
        <v>7900</v>
      </c>
      <c r="N237" s="16" t="s">
        <v>7703</v>
      </c>
    </row>
    <row r="238" spans="1:14" ht="15" customHeight="1" x14ac:dyDescent="0.25">
      <c r="A238" s="16" t="s">
        <v>7938</v>
      </c>
      <c r="B238" s="16" t="s">
        <v>813</v>
      </c>
      <c r="C238" s="16" t="s">
        <v>153</v>
      </c>
      <c r="D238" s="16" t="s">
        <v>154</v>
      </c>
      <c r="E238" s="16" t="s">
        <v>87</v>
      </c>
      <c r="F238" s="16">
        <v>12</v>
      </c>
      <c r="G238" s="16">
        <v>58.6</v>
      </c>
      <c r="H238" s="16">
        <v>73.099999999999994</v>
      </c>
      <c r="I238" s="16">
        <v>-26.6</v>
      </c>
      <c r="J238" s="16">
        <v>87.2</v>
      </c>
      <c r="K238" s="16">
        <v>91</v>
      </c>
      <c r="L238" s="16">
        <v>57.3</v>
      </c>
      <c r="M238" s="16" t="s">
        <v>7900</v>
      </c>
      <c r="N238" s="16" t="s">
        <v>7703</v>
      </c>
    </row>
    <row r="239" spans="1:14" ht="15" customHeight="1" x14ac:dyDescent="0.25">
      <c r="A239" s="16" t="s">
        <v>7939</v>
      </c>
      <c r="B239" s="16" t="s">
        <v>800</v>
      </c>
      <c r="C239" s="16" t="s">
        <v>153</v>
      </c>
      <c r="D239" s="16" t="s">
        <v>154</v>
      </c>
      <c r="E239" s="16" t="s">
        <v>73</v>
      </c>
      <c r="F239" s="16">
        <v>12</v>
      </c>
      <c r="G239" s="16">
        <v>58.6</v>
      </c>
      <c r="H239" s="16">
        <v>73.099999999999994</v>
      </c>
      <c r="I239" s="16">
        <v>-26.6</v>
      </c>
      <c r="J239" s="16">
        <v>87.2</v>
      </c>
      <c r="K239" s="16">
        <v>91</v>
      </c>
      <c r="L239" s="16">
        <v>57.3</v>
      </c>
      <c r="M239" s="16" t="s">
        <v>7900</v>
      </c>
      <c r="N239" s="16" t="s">
        <v>7703</v>
      </c>
    </row>
    <row r="240" spans="1:14" ht="15" customHeight="1" x14ac:dyDescent="0.25">
      <c r="A240" s="16" t="s">
        <v>7940</v>
      </c>
      <c r="B240" s="16" t="s">
        <v>817</v>
      </c>
      <c r="C240" s="16" t="s">
        <v>153</v>
      </c>
      <c r="D240" s="16" t="s">
        <v>154</v>
      </c>
      <c r="E240" s="16" t="s">
        <v>35</v>
      </c>
      <c r="F240" s="16">
        <v>12</v>
      </c>
      <c r="G240" s="16">
        <v>58.6</v>
      </c>
      <c r="H240" s="16">
        <v>73.099999999999994</v>
      </c>
      <c r="I240" s="16">
        <v>-26.6</v>
      </c>
      <c r="J240" s="16">
        <v>87.2</v>
      </c>
      <c r="K240" s="16">
        <v>91</v>
      </c>
      <c r="L240" s="16">
        <v>57.3</v>
      </c>
      <c r="M240" s="16" t="s">
        <v>7900</v>
      </c>
      <c r="N240" s="16" t="s">
        <v>7703</v>
      </c>
    </row>
    <row r="241" spans="1:14" ht="15" customHeight="1" x14ac:dyDescent="0.25">
      <c r="A241" s="16" t="s">
        <v>7941</v>
      </c>
      <c r="B241" s="16" t="s">
        <v>815</v>
      </c>
      <c r="C241" s="16" t="s">
        <v>153</v>
      </c>
      <c r="D241" s="16" t="s">
        <v>154</v>
      </c>
      <c r="E241" s="16" t="s">
        <v>103</v>
      </c>
      <c r="F241" s="16">
        <v>12</v>
      </c>
      <c r="G241" s="16">
        <v>58.6</v>
      </c>
      <c r="H241" s="16">
        <v>73.099999999999994</v>
      </c>
      <c r="I241" s="16">
        <v>-26.6</v>
      </c>
      <c r="J241" s="16">
        <v>87.2</v>
      </c>
      <c r="K241" s="16">
        <v>91</v>
      </c>
      <c r="L241" s="16">
        <v>57.3</v>
      </c>
      <c r="M241" s="16" t="s">
        <v>7900</v>
      </c>
      <c r="N241" s="16" t="s">
        <v>7703</v>
      </c>
    </row>
    <row r="242" spans="1:14" ht="15" customHeight="1" x14ac:dyDescent="0.25">
      <c r="A242" s="16" t="s">
        <v>7628</v>
      </c>
      <c r="B242" s="16" t="s">
        <v>818</v>
      </c>
      <c r="C242" s="16" t="s">
        <v>153</v>
      </c>
      <c r="D242" s="16" t="s">
        <v>154</v>
      </c>
      <c r="E242" s="16" t="s">
        <v>35</v>
      </c>
      <c r="F242" s="16">
        <v>12</v>
      </c>
      <c r="G242" s="16">
        <v>58.6</v>
      </c>
      <c r="H242" s="16">
        <v>73.099999999999994</v>
      </c>
      <c r="I242" s="16">
        <v>-26.6</v>
      </c>
      <c r="J242" s="16">
        <v>87.2</v>
      </c>
      <c r="K242" s="16">
        <v>91</v>
      </c>
      <c r="L242" s="16">
        <v>57.3</v>
      </c>
      <c r="M242" s="16" t="s">
        <v>7900</v>
      </c>
      <c r="N242" s="16" t="s">
        <v>7703</v>
      </c>
    </row>
    <row r="243" spans="1:14" ht="15" customHeight="1" x14ac:dyDescent="0.25">
      <c r="A243" s="16" t="s">
        <v>7942</v>
      </c>
      <c r="B243" s="16" t="s">
        <v>816</v>
      </c>
      <c r="C243" s="16" t="s">
        <v>153</v>
      </c>
      <c r="D243" s="16" t="s">
        <v>154</v>
      </c>
      <c r="E243" s="16" t="s">
        <v>111</v>
      </c>
      <c r="F243" s="16">
        <v>12</v>
      </c>
      <c r="G243" s="16">
        <v>58.6</v>
      </c>
      <c r="H243" s="16">
        <v>73.099999999999994</v>
      </c>
      <c r="I243" s="16">
        <v>-26.6</v>
      </c>
      <c r="J243" s="16">
        <v>87.2</v>
      </c>
      <c r="K243" s="16">
        <v>91</v>
      </c>
      <c r="L243" s="16">
        <v>57.3</v>
      </c>
      <c r="M243" s="16" t="s">
        <v>7900</v>
      </c>
      <c r="N243" s="16" t="s">
        <v>7703</v>
      </c>
    </row>
    <row r="244" spans="1:14" ht="15" customHeight="1" x14ac:dyDescent="0.25">
      <c r="A244" s="16" t="s">
        <v>7943</v>
      </c>
      <c r="B244" s="16" t="s">
        <v>819</v>
      </c>
      <c r="C244" s="16" t="s">
        <v>153</v>
      </c>
      <c r="D244" s="16" t="s">
        <v>154</v>
      </c>
      <c r="E244" s="16" t="s">
        <v>39</v>
      </c>
      <c r="F244" s="16">
        <v>12</v>
      </c>
      <c r="G244" s="16">
        <v>58.6</v>
      </c>
      <c r="H244" s="16">
        <v>73.099999999999994</v>
      </c>
      <c r="I244" s="16">
        <v>-26.6</v>
      </c>
      <c r="J244" s="16">
        <v>87.2</v>
      </c>
      <c r="K244" s="16">
        <v>91</v>
      </c>
      <c r="L244" s="16">
        <v>57.3</v>
      </c>
      <c r="M244" s="16" t="s">
        <v>7900</v>
      </c>
      <c r="N244" s="16" t="s">
        <v>7703</v>
      </c>
    </row>
    <row r="245" spans="1:14" ht="15" customHeight="1" x14ac:dyDescent="0.25">
      <c r="A245" s="16" t="s">
        <v>7944</v>
      </c>
      <c r="B245" s="16" t="s">
        <v>554</v>
      </c>
      <c r="C245" s="16" t="s">
        <v>156</v>
      </c>
      <c r="D245" s="16" t="s">
        <v>157</v>
      </c>
      <c r="E245" s="16" t="s">
        <v>31</v>
      </c>
      <c r="F245" s="16">
        <v>20</v>
      </c>
      <c r="G245" s="16">
        <v>68.5</v>
      </c>
      <c r="H245" s="16">
        <v>48.7</v>
      </c>
      <c r="I245" s="16">
        <v>-31.4</v>
      </c>
      <c r="J245" s="16">
        <v>54.7</v>
      </c>
      <c r="K245" s="16">
        <v>76</v>
      </c>
      <c r="L245" s="16">
        <v>51.9</v>
      </c>
      <c r="M245" s="16" t="s">
        <v>7900</v>
      </c>
      <c r="N245" s="16" t="s">
        <v>7703</v>
      </c>
    </row>
    <row r="246" spans="1:14" ht="15" customHeight="1" x14ac:dyDescent="0.25">
      <c r="A246" s="16" t="s">
        <v>7945</v>
      </c>
      <c r="B246" s="16" t="s">
        <v>5364</v>
      </c>
      <c r="C246" s="16" t="s">
        <v>156</v>
      </c>
      <c r="D246" s="16" t="s">
        <v>157</v>
      </c>
      <c r="E246" s="16" t="s">
        <v>31</v>
      </c>
      <c r="F246" s="16">
        <v>20</v>
      </c>
      <c r="G246" s="16">
        <v>68.5</v>
      </c>
      <c r="H246" s="16">
        <v>48.7</v>
      </c>
      <c r="I246" s="16">
        <v>-31.4</v>
      </c>
      <c r="J246" s="16">
        <v>54.7</v>
      </c>
      <c r="K246" s="16">
        <v>76</v>
      </c>
      <c r="L246" s="16">
        <v>51.9</v>
      </c>
      <c r="M246" s="16" t="s">
        <v>7900</v>
      </c>
      <c r="N246" s="16" t="s">
        <v>7703</v>
      </c>
    </row>
    <row r="247" spans="1:14" ht="15" customHeight="1" x14ac:dyDescent="0.25">
      <c r="A247" s="16" t="s">
        <v>7946</v>
      </c>
      <c r="B247" s="16" t="s">
        <v>556</v>
      </c>
      <c r="C247" s="16" t="s">
        <v>156</v>
      </c>
      <c r="D247" s="16" t="s">
        <v>157</v>
      </c>
      <c r="E247" s="16" t="s">
        <v>53</v>
      </c>
      <c r="F247" s="16">
        <v>20</v>
      </c>
      <c r="G247" s="16">
        <v>68.5</v>
      </c>
      <c r="H247" s="16">
        <v>48.7</v>
      </c>
      <c r="I247" s="16">
        <v>-31.4</v>
      </c>
      <c r="J247" s="16">
        <v>54.7</v>
      </c>
      <c r="K247" s="16">
        <v>76</v>
      </c>
      <c r="L247" s="16">
        <v>51.9</v>
      </c>
      <c r="M247" s="16" t="s">
        <v>7900</v>
      </c>
      <c r="N247" s="16" t="s">
        <v>7703</v>
      </c>
    </row>
    <row r="248" spans="1:14" ht="15" customHeight="1" x14ac:dyDescent="0.25">
      <c r="A248" s="16" t="s">
        <v>7947</v>
      </c>
      <c r="B248" s="16" t="s">
        <v>561</v>
      </c>
      <c r="C248" s="16" t="s">
        <v>156</v>
      </c>
      <c r="D248" s="16" t="s">
        <v>157</v>
      </c>
      <c r="E248" s="16" t="s">
        <v>35</v>
      </c>
      <c r="F248" s="16">
        <v>20</v>
      </c>
      <c r="G248" s="16">
        <v>68.5</v>
      </c>
      <c r="H248" s="16">
        <v>48.7</v>
      </c>
      <c r="I248" s="16">
        <v>-31.4</v>
      </c>
      <c r="J248" s="16">
        <v>54.7</v>
      </c>
      <c r="K248" s="16">
        <v>76</v>
      </c>
      <c r="L248" s="16">
        <v>51.9</v>
      </c>
      <c r="M248" s="16" t="s">
        <v>7900</v>
      </c>
      <c r="N248" s="16" t="s">
        <v>7703</v>
      </c>
    </row>
    <row r="249" spans="1:14" ht="15" customHeight="1" x14ac:dyDescent="0.25">
      <c r="A249" s="16" t="s">
        <v>7948</v>
      </c>
      <c r="B249" s="16" t="s">
        <v>557</v>
      </c>
      <c r="C249" s="16" t="s">
        <v>156</v>
      </c>
      <c r="D249" s="16" t="s">
        <v>157</v>
      </c>
      <c r="E249" s="16" t="s">
        <v>53</v>
      </c>
      <c r="F249" s="16">
        <v>20</v>
      </c>
      <c r="G249" s="16">
        <v>68.5</v>
      </c>
      <c r="H249" s="16">
        <v>48.7</v>
      </c>
      <c r="I249" s="16">
        <v>-31.4</v>
      </c>
      <c r="J249" s="16">
        <v>54.7</v>
      </c>
      <c r="K249" s="16">
        <v>76</v>
      </c>
      <c r="L249" s="16">
        <v>51.9</v>
      </c>
      <c r="M249" s="16" t="s">
        <v>7900</v>
      </c>
      <c r="N249" s="16" t="s">
        <v>7703</v>
      </c>
    </row>
    <row r="250" spans="1:14" ht="15" customHeight="1" x14ac:dyDescent="0.25">
      <c r="A250" s="16" t="s">
        <v>7949</v>
      </c>
      <c r="B250" s="16" t="s">
        <v>552</v>
      </c>
      <c r="C250" s="16" t="s">
        <v>156</v>
      </c>
      <c r="D250" s="16" t="s">
        <v>157</v>
      </c>
      <c r="E250" s="16" t="s">
        <v>73</v>
      </c>
      <c r="F250" s="16">
        <v>20</v>
      </c>
      <c r="G250" s="16">
        <v>68.5</v>
      </c>
      <c r="H250" s="16">
        <v>48.7</v>
      </c>
      <c r="I250" s="16">
        <v>-31.4</v>
      </c>
      <c r="J250" s="16">
        <v>54.7</v>
      </c>
      <c r="K250" s="16">
        <v>76</v>
      </c>
      <c r="L250" s="16">
        <v>51.9</v>
      </c>
      <c r="M250" s="16" t="s">
        <v>7900</v>
      </c>
      <c r="N250" s="16" t="s">
        <v>7703</v>
      </c>
    </row>
    <row r="251" spans="1:14" ht="15" customHeight="1" x14ac:dyDescent="0.25">
      <c r="A251" s="16" t="s">
        <v>7950</v>
      </c>
      <c r="B251" s="16" t="s">
        <v>561</v>
      </c>
      <c r="C251" s="16" t="s">
        <v>156</v>
      </c>
      <c r="D251" s="16" t="s">
        <v>157</v>
      </c>
      <c r="E251" s="16" t="s">
        <v>35</v>
      </c>
      <c r="F251" s="16">
        <v>20</v>
      </c>
      <c r="G251" s="16">
        <v>68.5</v>
      </c>
      <c r="H251" s="16">
        <v>48.7</v>
      </c>
      <c r="I251" s="16">
        <v>-31.4</v>
      </c>
      <c r="J251" s="16">
        <v>54.7</v>
      </c>
      <c r="K251" s="16">
        <v>76</v>
      </c>
      <c r="L251" s="16">
        <v>51.9</v>
      </c>
      <c r="M251" s="16" t="s">
        <v>7900</v>
      </c>
      <c r="N251" s="16" t="s">
        <v>7703</v>
      </c>
    </row>
    <row r="252" spans="1:14" ht="15" customHeight="1" x14ac:dyDescent="0.25">
      <c r="A252" s="16" t="s">
        <v>7951</v>
      </c>
      <c r="B252" s="16" t="s">
        <v>559</v>
      </c>
      <c r="C252" s="16" t="s">
        <v>156</v>
      </c>
      <c r="D252" s="16" t="s">
        <v>157</v>
      </c>
      <c r="E252" s="16" t="s">
        <v>87</v>
      </c>
      <c r="F252" s="16">
        <v>20</v>
      </c>
      <c r="G252" s="16">
        <v>68.5</v>
      </c>
      <c r="H252" s="16">
        <v>48.7</v>
      </c>
      <c r="I252" s="16">
        <v>-31.4</v>
      </c>
      <c r="J252" s="16">
        <v>54.7</v>
      </c>
      <c r="K252" s="16">
        <v>76</v>
      </c>
      <c r="L252" s="16">
        <v>51.9</v>
      </c>
      <c r="M252" s="16" t="s">
        <v>7900</v>
      </c>
      <c r="N252" s="16" t="s">
        <v>7703</v>
      </c>
    </row>
    <row r="253" spans="1:14" ht="15" customHeight="1" x14ac:dyDescent="0.25">
      <c r="A253" s="16" t="s">
        <v>7952</v>
      </c>
      <c r="B253" s="16" t="s">
        <v>558</v>
      </c>
      <c r="C253" s="16" t="s">
        <v>156</v>
      </c>
      <c r="D253" s="16" t="s">
        <v>157</v>
      </c>
      <c r="E253" s="16" t="s">
        <v>5</v>
      </c>
      <c r="F253" s="16">
        <v>20</v>
      </c>
      <c r="G253" s="16">
        <v>68.5</v>
      </c>
      <c r="H253" s="16">
        <v>48.7</v>
      </c>
      <c r="I253" s="16">
        <v>-31.4</v>
      </c>
      <c r="J253" s="16">
        <v>54.7</v>
      </c>
      <c r="K253" s="16">
        <v>76</v>
      </c>
      <c r="L253" s="16">
        <v>51.9</v>
      </c>
      <c r="M253" s="16" t="s">
        <v>7900</v>
      </c>
      <c r="N253" s="16" t="s">
        <v>7703</v>
      </c>
    </row>
    <row r="254" spans="1:14" ht="15" customHeight="1" x14ac:dyDescent="0.25">
      <c r="A254" s="16" t="s">
        <v>7953</v>
      </c>
      <c r="B254" s="16" t="s">
        <v>553</v>
      </c>
      <c r="C254" s="16" t="s">
        <v>156</v>
      </c>
      <c r="D254" s="16" t="s">
        <v>157</v>
      </c>
      <c r="E254" s="16" t="s">
        <v>77</v>
      </c>
      <c r="F254" s="16">
        <v>20</v>
      </c>
      <c r="G254" s="16">
        <v>68.5</v>
      </c>
      <c r="H254" s="16">
        <v>48.7</v>
      </c>
      <c r="I254" s="16">
        <v>-31.4</v>
      </c>
      <c r="J254" s="16">
        <v>54.7</v>
      </c>
      <c r="K254" s="16">
        <v>76</v>
      </c>
      <c r="L254" s="16">
        <v>51.9</v>
      </c>
      <c r="M254" s="16" t="s">
        <v>7900</v>
      </c>
      <c r="N254" s="16" t="s">
        <v>7703</v>
      </c>
    </row>
    <row r="255" spans="1:14" ht="15" customHeight="1" x14ac:dyDescent="0.25">
      <c r="A255" s="16" t="s">
        <v>7954</v>
      </c>
      <c r="B255" s="16" t="s">
        <v>560</v>
      </c>
      <c r="C255" s="16" t="s">
        <v>156</v>
      </c>
      <c r="D255" s="16" t="s">
        <v>157</v>
      </c>
      <c r="E255" s="16" t="s">
        <v>29</v>
      </c>
      <c r="F255" s="16">
        <v>20</v>
      </c>
      <c r="G255" s="16">
        <v>68.5</v>
      </c>
      <c r="H255" s="16">
        <v>48.7</v>
      </c>
      <c r="I255" s="16">
        <v>-31.4</v>
      </c>
      <c r="J255" s="16">
        <v>54.7</v>
      </c>
      <c r="K255" s="16">
        <v>76</v>
      </c>
      <c r="L255" s="16">
        <v>51.9</v>
      </c>
      <c r="M255" s="16" t="s">
        <v>7900</v>
      </c>
      <c r="N255" s="16" t="s">
        <v>7703</v>
      </c>
    </row>
    <row r="256" spans="1:14" ht="15" customHeight="1" x14ac:dyDescent="0.25">
      <c r="A256" s="16" t="s">
        <v>7955</v>
      </c>
      <c r="B256" s="16" t="s">
        <v>316</v>
      </c>
      <c r="C256" s="16" t="s">
        <v>251</v>
      </c>
      <c r="D256" s="16" t="s">
        <v>252</v>
      </c>
      <c r="E256" s="16" t="s">
        <v>31</v>
      </c>
      <c r="F256" s="16">
        <v>0</v>
      </c>
      <c r="G256" s="16">
        <v>91.5</v>
      </c>
      <c r="H256" s="16">
        <v>41.1</v>
      </c>
      <c r="I256" s="16">
        <v>-32.9</v>
      </c>
      <c r="J256" s="16">
        <v>35.200000000000003</v>
      </c>
      <c r="K256" s="16">
        <v>87</v>
      </c>
      <c r="L256" s="16">
        <v>51.6</v>
      </c>
      <c r="M256" s="16" t="s">
        <v>7900</v>
      </c>
      <c r="N256" s="16" t="s">
        <v>7703</v>
      </c>
    </row>
    <row r="257" spans="1:14" ht="15" customHeight="1" x14ac:dyDescent="0.25">
      <c r="A257" s="16" t="s">
        <v>7956</v>
      </c>
      <c r="B257" s="16" t="s">
        <v>354</v>
      </c>
      <c r="C257" s="16" t="s">
        <v>251</v>
      </c>
      <c r="D257" s="16" t="s">
        <v>252</v>
      </c>
      <c r="E257" s="16" t="s">
        <v>107</v>
      </c>
      <c r="F257" s="16">
        <v>0</v>
      </c>
      <c r="G257" s="16">
        <v>91.5</v>
      </c>
      <c r="H257" s="16">
        <v>41.1</v>
      </c>
      <c r="I257" s="16">
        <v>-32.9</v>
      </c>
      <c r="J257" s="16">
        <v>35.200000000000003</v>
      </c>
      <c r="K257" s="16">
        <v>87</v>
      </c>
      <c r="L257" s="16">
        <v>51.6</v>
      </c>
      <c r="M257" s="16" t="s">
        <v>7900</v>
      </c>
      <c r="N257" s="16" t="s">
        <v>7703</v>
      </c>
    </row>
    <row r="258" spans="1:14" ht="15" customHeight="1" x14ac:dyDescent="0.25">
      <c r="A258" s="16" t="s">
        <v>7957</v>
      </c>
      <c r="B258" s="16" t="s">
        <v>362</v>
      </c>
      <c r="C258" s="16" t="s">
        <v>251</v>
      </c>
      <c r="D258" s="16" t="s">
        <v>252</v>
      </c>
      <c r="E258" s="16" t="s">
        <v>103</v>
      </c>
      <c r="F258" s="16">
        <v>0</v>
      </c>
      <c r="G258" s="16">
        <v>91.5</v>
      </c>
      <c r="H258" s="16">
        <v>41.1</v>
      </c>
      <c r="I258" s="16">
        <v>-32.9</v>
      </c>
      <c r="J258" s="16">
        <v>35.200000000000003</v>
      </c>
      <c r="K258" s="16">
        <v>87</v>
      </c>
      <c r="L258" s="16">
        <v>51.6</v>
      </c>
      <c r="M258" s="16" t="s">
        <v>7900</v>
      </c>
      <c r="N258" s="16" t="s">
        <v>7703</v>
      </c>
    </row>
    <row r="259" spans="1:14" ht="15" customHeight="1" x14ac:dyDescent="0.25">
      <c r="A259" s="16" t="s">
        <v>7958</v>
      </c>
      <c r="B259" s="16" t="s">
        <v>363</v>
      </c>
      <c r="C259" s="16" t="s">
        <v>251</v>
      </c>
      <c r="D259" s="16" t="s">
        <v>252</v>
      </c>
      <c r="E259" s="16" t="s">
        <v>39</v>
      </c>
      <c r="F259" s="16">
        <v>0</v>
      </c>
      <c r="G259" s="16">
        <v>91.5</v>
      </c>
      <c r="H259" s="16">
        <v>41.1</v>
      </c>
      <c r="I259" s="16">
        <v>-32.9</v>
      </c>
      <c r="J259" s="16">
        <v>35.200000000000003</v>
      </c>
      <c r="K259" s="16">
        <v>87</v>
      </c>
      <c r="L259" s="16">
        <v>51.6</v>
      </c>
      <c r="M259" s="16" t="s">
        <v>7900</v>
      </c>
      <c r="N259" s="16" t="s">
        <v>7703</v>
      </c>
    </row>
    <row r="260" spans="1:14" ht="15" customHeight="1" x14ac:dyDescent="0.25">
      <c r="A260" s="16" t="s">
        <v>7959</v>
      </c>
      <c r="B260" s="16" t="s">
        <v>360</v>
      </c>
      <c r="C260" s="16" t="s">
        <v>251</v>
      </c>
      <c r="D260" s="16" t="s">
        <v>252</v>
      </c>
      <c r="E260" s="16" t="s">
        <v>85</v>
      </c>
      <c r="F260" s="16">
        <v>0</v>
      </c>
      <c r="G260" s="16">
        <v>91.5</v>
      </c>
      <c r="H260" s="16">
        <v>41.1</v>
      </c>
      <c r="I260" s="16">
        <v>-32.9</v>
      </c>
      <c r="J260" s="16">
        <v>35.200000000000003</v>
      </c>
      <c r="K260" s="16">
        <v>87</v>
      </c>
      <c r="L260" s="16">
        <v>51.6</v>
      </c>
      <c r="M260" s="16" t="s">
        <v>7900</v>
      </c>
      <c r="N260" s="16" t="s">
        <v>7703</v>
      </c>
    </row>
    <row r="261" spans="1:14" ht="15" customHeight="1" x14ac:dyDescent="0.25">
      <c r="A261" s="16" t="s">
        <v>7960</v>
      </c>
      <c r="B261" s="16" t="s">
        <v>358</v>
      </c>
      <c r="C261" s="16" t="s">
        <v>251</v>
      </c>
      <c r="D261" s="16" t="s">
        <v>252</v>
      </c>
      <c r="E261" s="16" t="s">
        <v>53</v>
      </c>
      <c r="F261" s="16">
        <v>0</v>
      </c>
      <c r="G261" s="16">
        <v>91.5</v>
      </c>
      <c r="H261" s="16">
        <v>41.1</v>
      </c>
      <c r="I261" s="16">
        <v>-32.9</v>
      </c>
      <c r="J261" s="16">
        <v>35.200000000000003</v>
      </c>
      <c r="K261" s="16">
        <v>87</v>
      </c>
      <c r="L261" s="16">
        <v>51.6</v>
      </c>
      <c r="M261" s="16" t="s">
        <v>7900</v>
      </c>
      <c r="N261" s="16" t="s">
        <v>7703</v>
      </c>
    </row>
    <row r="262" spans="1:14" ht="15" customHeight="1" x14ac:dyDescent="0.25">
      <c r="A262" s="16" t="s">
        <v>7961</v>
      </c>
      <c r="B262" s="16" t="s">
        <v>359</v>
      </c>
      <c r="C262" s="16" t="s">
        <v>251</v>
      </c>
      <c r="D262" s="16" t="s">
        <v>252</v>
      </c>
      <c r="E262" s="16" t="s">
        <v>5</v>
      </c>
      <c r="F262" s="16">
        <v>0</v>
      </c>
      <c r="G262" s="16">
        <v>91.5</v>
      </c>
      <c r="H262" s="16">
        <v>41.1</v>
      </c>
      <c r="I262" s="16">
        <v>-32.9</v>
      </c>
      <c r="J262" s="16">
        <v>35.200000000000003</v>
      </c>
      <c r="K262" s="16">
        <v>87</v>
      </c>
      <c r="L262" s="16">
        <v>51.6</v>
      </c>
      <c r="M262" s="16" t="s">
        <v>7900</v>
      </c>
      <c r="N262" s="16" t="s">
        <v>7703</v>
      </c>
    </row>
    <row r="263" spans="1:14" ht="15" customHeight="1" x14ac:dyDescent="0.25">
      <c r="A263" s="16" t="s">
        <v>7962</v>
      </c>
      <c r="B263" s="16" t="s">
        <v>357</v>
      </c>
      <c r="C263" s="16" t="s">
        <v>251</v>
      </c>
      <c r="D263" s="16" t="s">
        <v>252</v>
      </c>
      <c r="E263" s="16" t="s">
        <v>53</v>
      </c>
      <c r="F263" s="16">
        <v>0</v>
      </c>
      <c r="G263" s="16">
        <v>91.5</v>
      </c>
      <c r="H263" s="16">
        <v>41.1</v>
      </c>
      <c r="I263" s="16">
        <v>-32.9</v>
      </c>
      <c r="J263" s="16">
        <v>35.200000000000003</v>
      </c>
      <c r="K263" s="16">
        <v>87</v>
      </c>
      <c r="L263" s="16">
        <v>51.6</v>
      </c>
      <c r="M263" s="16" t="s">
        <v>7900</v>
      </c>
      <c r="N263" s="16" t="s">
        <v>7703</v>
      </c>
    </row>
    <row r="264" spans="1:14" ht="15" customHeight="1" x14ac:dyDescent="0.25">
      <c r="A264" s="16" t="s">
        <v>7963</v>
      </c>
      <c r="B264" s="16" t="s">
        <v>361</v>
      </c>
      <c r="C264" s="16" t="s">
        <v>251</v>
      </c>
      <c r="D264" s="16" t="s">
        <v>252</v>
      </c>
      <c r="E264" s="16" t="s">
        <v>107</v>
      </c>
      <c r="F264" s="16">
        <v>0</v>
      </c>
      <c r="G264" s="16">
        <v>91.5</v>
      </c>
      <c r="H264" s="16">
        <v>41.1</v>
      </c>
      <c r="I264" s="16">
        <v>-32.9</v>
      </c>
      <c r="J264" s="16">
        <v>35.200000000000003</v>
      </c>
      <c r="K264" s="16">
        <v>87</v>
      </c>
      <c r="L264" s="16">
        <v>51.6</v>
      </c>
      <c r="M264" s="16" t="s">
        <v>7900</v>
      </c>
      <c r="N264" s="16" t="s">
        <v>7703</v>
      </c>
    </row>
    <row r="265" spans="1:14" ht="15" customHeight="1" x14ac:dyDescent="0.25">
      <c r="A265" s="16" t="s">
        <v>7964</v>
      </c>
      <c r="B265" s="16" t="s">
        <v>356</v>
      </c>
      <c r="C265" s="16" t="s">
        <v>251</v>
      </c>
      <c r="D265" s="16" t="s">
        <v>252</v>
      </c>
      <c r="E265" s="16" t="s">
        <v>31</v>
      </c>
      <c r="F265" s="16">
        <v>0</v>
      </c>
      <c r="G265" s="16">
        <v>91.5</v>
      </c>
      <c r="H265" s="16">
        <v>41.1</v>
      </c>
      <c r="I265" s="16">
        <v>-32.9</v>
      </c>
      <c r="J265" s="16">
        <v>35.200000000000003</v>
      </c>
      <c r="K265" s="16">
        <v>87</v>
      </c>
      <c r="L265" s="16">
        <v>51.6</v>
      </c>
      <c r="M265" s="16" t="s">
        <v>7900</v>
      </c>
      <c r="N265" s="16" t="s">
        <v>7703</v>
      </c>
    </row>
    <row r="266" spans="1:14" ht="15" customHeight="1" x14ac:dyDescent="0.25">
      <c r="A266" s="16" t="s">
        <v>7965</v>
      </c>
      <c r="B266" s="16" t="s">
        <v>352</v>
      </c>
      <c r="C266" s="16" t="s">
        <v>251</v>
      </c>
      <c r="D266" s="16" t="s">
        <v>252</v>
      </c>
      <c r="E266" s="16" t="s">
        <v>73</v>
      </c>
      <c r="F266" s="16">
        <v>0</v>
      </c>
      <c r="G266" s="16">
        <v>91.5</v>
      </c>
      <c r="H266" s="16">
        <v>41.1</v>
      </c>
      <c r="I266" s="16">
        <v>-32.9</v>
      </c>
      <c r="J266" s="16">
        <v>35.200000000000003</v>
      </c>
      <c r="K266" s="16">
        <v>87</v>
      </c>
      <c r="L266" s="16">
        <v>51.6</v>
      </c>
      <c r="M266" s="16" t="s">
        <v>7900</v>
      </c>
      <c r="N266" s="16" t="s">
        <v>7703</v>
      </c>
    </row>
    <row r="267" spans="1:14" ht="15" customHeight="1" x14ac:dyDescent="0.25">
      <c r="A267" s="16" t="s">
        <v>7966</v>
      </c>
      <c r="B267" s="16" t="s">
        <v>355</v>
      </c>
      <c r="C267" s="16" t="s">
        <v>251</v>
      </c>
      <c r="D267" s="16" t="s">
        <v>252</v>
      </c>
      <c r="E267" s="16" t="s">
        <v>107</v>
      </c>
      <c r="F267" s="16">
        <v>0</v>
      </c>
      <c r="G267" s="16">
        <v>91.5</v>
      </c>
      <c r="H267" s="16">
        <v>41.1</v>
      </c>
      <c r="I267" s="16">
        <v>-32.9</v>
      </c>
      <c r="J267" s="16">
        <v>35.200000000000003</v>
      </c>
      <c r="K267" s="16">
        <v>87</v>
      </c>
      <c r="L267" s="16">
        <v>51.6</v>
      </c>
      <c r="M267" s="16" t="s">
        <v>7900</v>
      </c>
      <c r="N267" s="16" t="s">
        <v>7703</v>
      </c>
    </row>
    <row r="268" spans="1:14" ht="15" customHeight="1" x14ac:dyDescent="0.25">
      <c r="A268" s="16" t="s">
        <v>7967</v>
      </c>
      <c r="B268" s="16" t="s">
        <v>353</v>
      </c>
      <c r="C268" s="16" t="s">
        <v>251</v>
      </c>
      <c r="D268" s="16" t="s">
        <v>252</v>
      </c>
      <c r="E268" s="16" t="s">
        <v>77</v>
      </c>
      <c r="F268" s="16">
        <v>0</v>
      </c>
      <c r="G268" s="16">
        <v>91.5</v>
      </c>
      <c r="H268" s="16">
        <v>41.1</v>
      </c>
      <c r="I268" s="16">
        <v>-32.9</v>
      </c>
      <c r="J268" s="16">
        <v>35.200000000000003</v>
      </c>
      <c r="K268" s="16">
        <v>87</v>
      </c>
      <c r="L268" s="16">
        <v>51.6</v>
      </c>
      <c r="M268" s="16" t="s">
        <v>7900</v>
      </c>
      <c r="N268" s="16" t="s">
        <v>7703</v>
      </c>
    </row>
    <row r="269" spans="1:14" ht="15" customHeight="1" x14ac:dyDescent="0.25">
      <c r="A269" s="16" t="s">
        <v>7968</v>
      </c>
      <c r="B269" s="16" t="s">
        <v>828</v>
      </c>
      <c r="C269" s="16" t="s">
        <v>168</v>
      </c>
      <c r="D269" s="16" t="s">
        <v>169</v>
      </c>
      <c r="E269" s="16" t="s">
        <v>53</v>
      </c>
      <c r="F269" s="16">
        <v>20</v>
      </c>
      <c r="G269" s="16">
        <v>64.099999999999994</v>
      </c>
      <c r="H269" s="16">
        <v>59.9</v>
      </c>
      <c r="I269" s="16">
        <v>-29.2</v>
      </c>
      <c r="J269" s="16">
        <v>57.5</v>
      </c>
      <c r="K269" s="16">
        <v>63</v>
      </c>
      <c r="L269" s="16">
        <v>51.3</v>
      </c>
      <c r="M269" s="16" t="s">
        <v>7900</v>
      </c>
      <c r="N269" s="16" t="s">
        <v>7703</v>
      </c>
    </row>
    <row r="270" spans="1:14" ht="15" customHeight="1" x14ac:dyDescent="0.25">
      <c r="A270" s="16" t="s">
        <v>7969</v>
      </c>
      <c r="B270" s="16" t="s">
        <v>829</v>
      </c>
      <c r="C270" s="16" t="s">
        <v>168</v>
      </c>
      <c r="D270" s="16" t="s">
        <v>169</v>
      </c>
      <c r="E270" s="16" t="s">
        <v>85</v>
      </c>
      <c r="F270" s="16">
        <v>20</v>
      </c>
      <c r="G270" s="16">
        <v>64.099999999999994</v>
      </c>
      <c r="H270" s="16">
        <v>59.9</v>
      </c>
      <c r="I270" s="16">
        <v>-29.2</v>
      </c>
      <c r="J270" s="16">
        <v>57.5</v>
      </c>
      <c r="K270" s="16">
        <v>63</v>
      </c>
      <c r="L270" s="16">
        <v>51.3</v>
      </c>
      <c r="M270" s="16" t="s">
        <v>7900</v>
      </c>
      <c r="N270" s="16" t="s">
        <v>7703</v>
      </c>
    </row>
    <row r="271" spans="1:14" ht="15" customHeight="1" x14ac:dyDescent="0.25">
      <c r="A271" s="16" t="s">
        <v>7970</v>
      </c>
      <c r="B271" s="16" t="s">
        <v>6649</v>
      </c>
      <c r="C271" s="16" t="s">
        <v>168</v>
      </c>
      <c r="D271" s="16" t="s">
        <v>169</v>
      </c>
      <c r="E271" s="16" t="s">
        <v>5</v>
      </c>
      <c r="F271" s="16">
        <v>20</v>
      </c>
      <c r="G271" s="16">
        <v>64.099999999999994</v>
      </c>
      <c r="H271" s="16">
        <v>59.9</v>
      </c>
      <c r="I271" s="16">
        <v>-29.2</v>
      </c>
      <c r="J271" s="16">
        <v>57.5</v>
      </c>
      <c r="K271" s="16">
        <v>63</v>
      </c>
      <c r="L271" s="16">
        <v>51.3</v>
      </c>
      <c r="M271" s="16" t="s">
        <v>7900</v>
      </c>
      <c r="N271" s="16" t="s">
        <v>7703</v>
      </c>
    </row>
    <row r="272" spans="1:14" ht="15" customHeight="1" x14ac:dyDescent="0.25">
      <c r="A272" s="16" t="s">
        <v>7971</v>
      </c>
      <c r="B272" s="16" t="s">
        <v>832</v>
      </c>
      <c r="C272" s="16" t="s">
        <v>168</v>
      </c>
      <c r="D272" s="16" t="s">
        <v>169</v>
      </c>
      <c r="E272" s="16" t="s">
        <v>39</v>
      </c>
      <c r="F272" s="16">
        <v>20</v>
      </c>
      <c r="G272" s="16">
        <v>64.099999999999994</v>
      </c>
      <c r="H272" s="16">
        <v>59.9</v>
      </c>
      <c r="I272" s="16">
        <v>-29.2</v>
      </c>
      <c r="J272" s="16">
        <v>57.5</v>
      </c>
      <c r="K272" s="16">
        <v>63</v>
      </c>
      <c r="L272" s="16">
        <v>51.3</v>
      </c>
      <c r="M272" s="16" t="s">
        <v>7900</v>
      </c>
      <c r="N272" s="16" t="s">
        <v>7703</v>
      </c>
    </row>
    <row r="273" spans="1:14" ht="15" customHeight="1" x14ac:dyDescent="0.25">
      <c r="A273" s="16" t="s">
        <v>7972</v>
      </c>
      <c r="B273" s="16" t="s">
        <v>830</v>
      </c>
      <c r="C273" s="16" t="s">
        <v>168</v>
      </c>
      <c r="D273" s="16" t="s">
        <v>169</v>
      </c>
      <c r="E273" s="16" t="s">
        <v>107</v>
      </c>
      <c r="F273" s="16">
        <v>20</v>
      </c>
      <c r="G273" s="16">
        <v>64.099999999999994</v>
      </c>
      <c r="H273" s="16">
        <v>59.9</v>
      </c>
      <c r="I273" s="16">
        <v>-29.2</v>
      </c>
      <c r="J273" s="16">
        <v>57.5</v>
      </c>
      <c r="K273" s="16">
        <v>63</v>
      </c>
      <c r="L273" s="16">
        <v>51.3</v>
      </c>
      <c r="M273" s="16" t="s">
        <v>7900</v>
      </c>
      <c r="N273" s="16" t="s">
        <v>7703</v>
      </c>
    </row>
    <row r="274" spans="1:14" ht="15" customHeight="1" x14ac:dyDescent="0.25">
      <c r="A274" s="16" t="s">
        <v>7973</v>
      </c>
      <c r="B274" s="16" t="s">
        <v>824</v>
      </c>
      <c r="C274" s="16" t="s">
        <v>168</v>
      </c>
      <c r="D274" s="16" t="s">
        <v>169</v>
      </c>
      <c r="E274" s="16" t="s">
        <v>77</v>
      </c>
      <c r="F274" s="16">
        <v>20</v>
      </c>
      <c r="G274" s="16">
        <v>64.099999999999994</v>
      </c>
      <c r="H274" s="16">
        <v>59.9</v>
      </c>
      <c r="I274" s="16">
        <v>-29.2</v>
      </c>
      <c r="J274" s="16">
        <v>57.5</v>
      </c>
      <c r="K274" s="16">
        <v>63</v>
      </c>
      <c r="L274" s="16">
        <v>51.3</v>
      </c>
      <c r="M274" s="16" t="s">
        <v>7900</v>
      </c>
      <c r="N274" s="16" t="s">
        <v>7703</v>
      </c>
    </row>
    <row r="275" spans="1:14" ht="15" customHeight="1" x14ac:dyDescent="0.25">
      <c r="A275" s="16" t="s">
        <v>7974</v>
      </c>
      <c r="B275" s="16" t="s">
        <v>831</v>
      </c>
      <c r="C275" s="16" t="s">
        <v>168</v>
      </c>
      <c r="D275" s="16" t="s">
        <v>169</v>
      </c>
      <c r="E275" s="16" t="s">
        <v>103</v>
      </c>
      <c r="F275" s="16">
        <v>20</v>
      </c>
      <c r="G275" s="16">
        <v>64.099999999999994</v>
      </c>
      <c r="H275" s="16">
        <v>59.9</v>
      </c>
      <c r="I275" s="16">
        <v>-29.2</v>
      </c>
      <c r="J275" s="16">
        <v>57.5</v>
      </c>
      <c r="K275" s="16">
        <v>63</v>
      </c>
      <c r="L275" s="16">
        <v>51.3</v>
      </c>
      <c r="M275" s="16" t="s">
        <v>7900</v>
      </c>
      <c r="N275" s="16" t="s">
        <v>7703</v>
      </c>
    </row>
    <row r="276" spans="1:14" ht="15" customHeight="1" x14ac:dyDescent="0.25">
      <c r="A276" s="16" t="s">
        <v>7975</v>
      </c>
      <c r="B276" s="16" t="s">
        <v>823</v>
      </c>
      <c r="C276" s="16" t="s">
        <v>168</v>
      </c>
      <c r="D276" s="16" t="s">
        <v>169</v>
      </c>
      <c r="E276" s="16" t="s">
        <v>99</v>
      </c>
      <c r="F276" s="16">
        <v>20</v>
      </c>
      <c r="G276" s="16">
        <v>64.099999999999994</v>
      </c>
      <c r="H276" s="16">
        <v>59.9</v>
      </c>
      <c r="I276" s="16">
        <v>-29.2</v>
      </c>
      <c r="J276" s="16">
        <v>57.5</v>
      </c>
      <c r="K276" s="16">
        <v>63</v>
      </c>
      <c r="L276" s="16">
        <v>51.3</v>
      </c>
      <c r="M276" s="16" t="s">
        <v>7900</v>
      </c>
      <c r="N276" s="16" t="s">
        <v>7703</v>
      </c>
    </row>
    <row r="277" spans="1:14" ht="15" customHeight="1" x14ac:dyDescent="0.25">
      <c r="A277" s="16" t="s">
        <v>7976</v>
      </c>
      <c r="B277" s="16" t="s">
        <v>827</v>
      </c>
      <c r="C277" s="16" t="s">
        <v>168</v>
      </c>
      <c r="D277" s="16" t="s">
        <v>169</v>
      </c>
      <c r="E277" s="16" t="s">
        <v>53</v>
      </c>
      <c r="F277" s="16">
        <v>20</v>
      </c>
      <c r="G277" s="16">
        <v>64.099999999999994</v>
      </c>
      <c r="H277" s="16">
        <v>59.9</v>
      </c>
      <c r="I277" s="16">
        <v>-29.2</v>
      </c>
      <c r="J277" s="16">
        <v>57.5</v>
      </c>
      <c r="K277" s="16">
        <v>63</v>
      </c>
      <c r="L277" s="16">
        <v>51.3</v>
      </c>
      <c r="M277" s="16" t="s">
        <v>7900</v>
      </c>
      <c r="N277" s="16" t="s">
        <v>7703</v>
      </c>
    </row>
    <row r="278" spans="1:14" ht="15" customHeight="1" x14ac:dyDescent="0.25">
      <c r="A278" s="16" t="s">
        <v>7977</v>
      </c>
      <c r="B278" s="16" t="s">
        <v>826</v>
      </c>
      <c r="C278" s="16" t="s">
        <v>168</v>
      </c>
      <c r="D278" s="16" t="s">
        <v>169</v>
      </c>
      <c r="E278" s="16" t="s">
        <v>31</v>
      </c>
      <c r="F278" s="16">
        <v>20</v>
      </c>
      <c r="G278" s="16">
        <v>64.099999999999994</v>
      </c>
      <c r="H278" s="16">
        <v>59.9</v>
      </c>
      <c r="I278" s="16">
        <v>-29.2</v>
      </c>
      <c r="J278" s="16">
        <v>57.5</v>
      </c>
      <c r="K278" s="16">
        <v>63</v>
      </c>
      <c r="L278" s="16">
        <v>51.3</v>
      </c>
      <c r="M278" s="16" t="s">
        <v>7900</v>
      </c>
      <c r="N278" s="16" t="s">
        <v>7703</v>
      </c>
    </row>
    <row r="279" spans="1:14" ht="15" customHeight="1" x14ac:dyDescent="0.25">
      <c r="A279" s="16" t="s">
        <v>7978</v>
      </c>
      <c r="B279" s="16" t="s">
        <v>825</v>
      </c>
      <c r="C279" s="16" t="s">
        <v>168</v>
      </c>
      <c r="D279" s="16" t="s">
        <v>169</v>
      </c>
      <c r="E279" s="16" t="s">
        <v>31</v>
      </c>
      <c r="F279" s="16">
        <v>20</v>
      </c>
      <c r="G279" s="16">
        <v>64.099999999999994</v>
      </c>
      <c r="H279" s="16">
        <v>59.9</v>
      </c>
      <c r="I279" s="16">
        <v>-29.2</v>
      </c>
      <c r="J279" s="16">
        <v>57.5</v>
      </c>
      <c r="K279" s="16">
        <v>63</v>
      </c>
      <c r="L279" s="16">
        <v>51.3</v>
      </c>
      <c r="M279" s="16" t="s">
        <v>7900</v>
      </c>
      <c r="N279" s="16" t="s">
        <v>7703</v>
      </c>
    </row>
    <row r="280" spans="1:14" ht="15" customHeight="1" x14ac:dyDescent="0.25">
      <c r="A280" s="16" t="s">
        <v>7979</v>
      </c>
      <c r="B280" s="16" t="s">
        <v>464</v>
      </c>
      <c r="C280" s="16" t="s">
        <v>186</v>
      </c>
      <c r="D280" s="16" t="s">
        <v>187</v>
      </c>
      <c r="E280" s="16" t="s">
        <v>27</v>
      </c>
      <c r="F280" s="16">
        <v>68</v>
      </c>
      <c r="G280" s="16">
        <v>35</v>
      </c>
      <c r="H280" s="16">
        <v>7.2</v>
      </c>
      <c r="I280" s="16">
        <v>-39.700000000000003</v>
      </c>
      <c r="J280" s="16">
        <v>95.5</v>
      </c>
      <c r="K280" s="16">
        <v>72</v>
      </c>
      <c r="L280" s="16">
        <v>50.2</v>
      </c>
      <c r="M280" s="16" t="s">
        <v>7900</v>
      </c>
      <c r="N280" s="16" t="s">
        <v>7703</v>
      </c>
    </row>
    <row r="281" spans="1:14" ht="15" customHeight="1" x14ac:dyDescent="0.25">
      <c r="A281" s="16" t="s">
        <v>7980</v>
      </c>
      <c r="B281" s="16" t="s">
        <v>465</v>
      </c>
      <c r="C281" s="16" t="s">
        <v>186</v>
      </c>
      <c r="D281" s="16" t="s">
        <v>187</v>
      </c>
      <c r="E281" s="16" t="s">
        <v>35</v>
      </c>
      <c r="F281" s="16">
        <v>68</v>
      </c>
      <c r="G281" s="16">
        <v>35</v>
      </c>
      <c r="H281" s="16">
        <v>7.2</v>
      </c>
      <c r="I281" s="16">
        <v>-39.700000000000003</v>
      </c>
      <c r="J281" s="16">
        <v>95.5</v>
      </c>
      <c r="K281" s="16">
        <v>72</v>
      </c>
      <c r="L281" s="16">
        <v>50.2</v>
      </c>
      <c r="M281" s="16" t="s">
        <v>7900</v>
      </c>
      <c r="N281" s="16" t="s">
        <v>7703</v>
      </c>
    </row>
    <row r="282" spans="1:14" ht="15" customHeight="1" x14ac:dyDescent="0.25">
      <c r="A282" s="16" t="s">
        <v>7981</v>
      </c>
      <c r="B282" s="16" t="s">
        <v>459</v>
      </c>
      <c r="C282" s="16" t="s">
        <v>186</v>
      </c>
      <c r="D282" s="16" t="s">
        <v>187</v>
      </c>
      <c r="E282" s="16" t="s">
        <v>31</v>
      </c>
      <c r="F282" s="16">
        <v>68</v>
      </c>
      <c r="G282" s="16">
        <v>35</v>
      </c>
      <c r="H282" s="16">
        <v>7.2</v>
      </c>
      <c r="I282" s="16">
        <v>-39.700000000000003</v>
      </c>
      <c r="J282" s="16">
        <v>95.5</v>
      </c>
      <c r="K282" s="16">
        <v>72</v>
      </c>
      <c r="L282" s="16">
        <v>50.2</v>
      </c>
      <c r="M282" s="16" t="s">
        <v>7900</v>
      </c>
      <c r="N282" s="16" t="s">
        <v>7703</v>
      </c>
    </row>
    <row r="283" spans="1:14" ht="15" customHeight="1" x14ac:dyDescent="0.25">
      <c r="A283" s="16" t="s">
        <v>7982</v>
      </c>
      <c r="B283" s="16" t="s">
        <v>457</v>
      </c>
      <c r="C283" s="16" t="s">
        <v>186</v>
      </c>
      <c r="D283" s="16" t="s">
        <v>187</v>
      </c>
      <c r="E283" s="16" t="s">
        <v>77</v>
      </c>
      <c r="F283" s="16">
        <v>68</v>
      </c>
      <c r="G283" s="16">
        <v>35</v>
      </c>
      <c r="H283" s="16">
        <v>7.2</v>
      </c>
      <c r="I283" s="16">
        <v>-39.700000000000003</v>
      </c>
      <c r="J283" s="16">
        <v>95.5</v>
      </c>
      <c r="K283" s="16">
        <v>72</v>
      </c>
      <c r="L283" s="16">
        <v>50.2</v>
      </c>
      <c r="M283" s="16" t="s">
        <v>7900</v>
      </c>
      <c r="N283" s="16" t="s">
        <v>7703</v>
      </c>
    </row>
    <row r="284" spans="1:14" ht="15" customHeight="1" x14ac:dyDescent="0.25">
      <c r="A284" s="16" t="s">
        <v>7983</v>
      </c>
      <c r="B284" s="16" t="s">
        <v>460</v>
      </c>
      <c r="C284" s="16" t="s">
        <v>186</v>
      </c>
      <c r="D284" s="16" t="s">
        <v>187</v>
      </c>
      <c r="E284" s="16" t="s">
        <v>31</v>
      </c>
      <c r="F284" s="16">
        <v>68</v>
      </c>
      <c r="G284" s="16">
        <v>35</v>
      </c>
      <c r="H284" s="16">
        <v>7.2</v>
      </c>
      <c r="I284" s="16">
        <v>-39.700000000000003</v>
      </c>
      <c r="J284" s="16">
        <v>95.5</v>
      </c>
      <c r="K284" s="16">
        <v>72</v>
      </c>
      <c r="L284" s="16">
        <v>50.2</v>
      </c>
      <c r="M284" s="16" t="s">
        <v>7900</v>
      </c>
      <c r="N284" s="16" t="s">
        <v>7703</v>
      </c>
    </row>
    <row r="285" spans="1:14" ht="15" customHeight="1" x14ac:dyDescent="0.25">
      <c r="A285" s="16" t="s">
        <v>7984</v>
      </c>
      <c r="B285" s="16" t="s">
        <v>463</v>
      </c>
      <c r="C285" s="16" t="s">
        <v>186</v>
      </c>
      <c r="D285" s="16" t="s">
        <v>187</v>
      </c>
      <c r="E285" s="16" t="s">
        <v>87</v>
      </c>
      <c r="F285" s="16">
        <v>68</v>
      </c>
      <c r="G285" s="16">
        <v>35</v>
      </c>
      <c r="H285" s="16">
        <v>7.2</v>
      </c>
      <c r="I285" s="16">
        <v>-39.700000000000003</v>
      </c>
      <c r="J285" s="16">
        <v>95.5</v>
      </c>
      <c r="K285" s="16">
        <v>72</v>
      </c>
      <c r="L285" s="16">
        <v>50.2</v>
      </c>
      <c r="M285" s="16" t="s">
        <v>7900</v>
      </c>
      <c r="N285" s="16" t="s">
        <v>7703</v>
      </c>
    </row>
    <row r="286" spans="1:14" ht="15" customHeight="1" x14ac:dyDescent="0.25">
      <c r="A286" s="16" t="s">
        <v>7985</v>
      </c>
      <c r="B286" s="16" t="s">
        <v>462</v>
      </c>
      <c r="C286" s="16" t="s">
        <v>186</v>
      </c>
      <c r="D286" s="16" t="s">
        <v>187</v>
      </c>
      <c r="E286" s="16" t="s">
        <v>5</v>
      </c>
      <c r="F286" s="16">
        <v>68</v>
      </c>
      <c r="G286" s="16">
        <v>35</v>
      </c>
      <c r="H286" s="16">
        <v>7.2</v>
      </c>
      <c r="I286" s="16">
        <v>-39.700000000000003</v>
      </c>
      <c r="J286" s="16">
        <v>95.5</v>
      </c>
      <c r="K286" s="16">
        <v>72</v>
      </c>
      <c r="L286" s="16">
        <v>50.2</v>
      </c>
      <c r="M286" s="16" t="s">
        <v>7900</v>
      </c>
      <c r="N286" s="16" t="s">
        <v>7703</v>
      </c>
    </row>
    <row r="287" spans="1:14" ht="15" customHeight="1" x14ac:dyDescent="0.25">
      <c r="A287" s="16" t="s">
        <v>7986</v>
      </c>
      <c r="B287" s="16" t="s">
        <v>461</v>
      </c>
      <c r="C287" s="16" t="s">
        <v>186</v>
      </c>
      <c r="D287" s="16" t="s">
        <v>187</v>
      </c>
      <c r="E287" s="16" t="s">
        <v>53</v>
      </c>
      <c r="F287" s="16">
        <v>68</v>
      </c>
      <c r="G287" s="16">
        <v>35</v>
      </c>
      <c r="H287" s="16">
        <v>7.2</v>
      </c>
      <c r="I287" s="16">
        <v>-39.700000000000003</v>
      </c>
      <c r="J287" s="16">
        <v>95.5</v>
      </c>
      <c r="K287" s="16">
        <v>72</v>
      </c>
      <c r="L287" s="16">
        <v>50.2</v>
      </c>
      <c r="M287" s="16" t="s">
        <v>7900</v>
      </c>
      <c r="N287" s="16" t="s">
        <v>7703</v>
      </c>
    </row>
    <row r="288" spans="1:14" ht="15" customHeight="1" x14ac:dyDescent="0.25">
      <c r="A288" s="16" t="s">
        <v>7987</v>
      </c>
      <c r="B288" s="16" t="s">
        <v>458</v>
      </c>
      <c r="C288" s="16" t="s">
        <v>186</v>
      </c>
      <c r="D288" s="16" t="s">
        <v>187</v>
      </c>
      <c r="E288" s="16" t="s">
        <v>77</v>
      </c>
      <c r="F288" s="16">
        <v>68</v>
      </c>
      <c r="G288" s="16">
        <v>35</v>
      </c>
      <c r="H288" s="16">
        <v>7.2</v>
      </c>
      <c r="I288" s="16">
        <v>-39.700000000000003</v>
      </c>
      <c r="J288" s="16">
        <v>95.5</v>
      </c>
      <c r="K288" s="16">
        <v>72</v>
      </c>
      <c r="L288" s="16">
        <v>50.2</v>
      </c>
      <c r="M288" s="16" t="s">
        <v>7900</v>
      </c>
      <c r="N288" s="16" t="s">
        <v>7703</v>
      </c>
    </row>
    <row r="289" spans="1:14" ht="15" customHeight="1" x14ac:dyDescent="0.25">
      <c r="A289" s="16" t="s">
        <v>7988</v>
      </c>
      <c r="B289" s="16" t="s">
        <v>5941</v>
      </c>
      <c r="C289" s="16" t="s">
        <v>162</v>
      </c>
      <c r="D289" s="16" t="s">
        <v>163</v>
      </c>
      <c r="E289" s="16" t="s">
        <v>5</v>
      </c>
      <c r="F289" s="16">
        <v>0</v>
      </c>
      <c r="G289" s="16">
        <v>54.5</v>
      </c>
      <c r="H289" s="16">
        <v>100</v>
      </c>
      <c r="I289" s="16">
        <v>-21.3</v>
      </c>
      <c r="J289" s="16">
        <v>26.8</v>
      </c>
      <c r="K289" s="16">
        <v>87</v>
      </c>
      <c r="L289" s="16">
        <v>50</v>
      </c>
      <c r="M289" s="16" t="s">
        <v>7900</v>
      </c>
      <c r="N289" s="16" t="s">
        <v>7703</v>
      </c>
    </row>
    <row r="290" spans="1:14" ht="15" customHeight="1" x14ac:dyDescent="0.25">
      <c r="A290" s="16" t="s">
        <v>7989</v>
      </c>
      <c r="B290" s="16" t="s">
        <v>5930</v>
      </c>
      <c r="C290" s="16" t="s">
        <v>162</v>
      </c>
      <c r="D290" s="16" t="s">
        <v>163</v>
      </c>
      <c r="E290" s="16" t="s">
        <v>53</v>
      </c>
      <c r="F290" s="16">
        <v>0</v>
      </c>
      <c r="G290" s="16">
        <v>54.5</v>
      </c>
      <c r="H290" s="16">
        <v>100</v>
      </c>
      <c r="I290" s="16">
        <v>-21.3</v>
      </c>
      <c r="J290" s="16">
        <v>26.8</v>
      </c>
      <c r="K290" s="16">
        <v>87</v>
      </c>
      <c r="L290" s="16">
        <v>50</v>
      </c>
      <c r="M290" s="16" t="s">
        <v>7900</v>
      </c>
      <c r="N290" s="16" t="s">
        <v>7703</v>
      </c>
    </row>
    <row r="291" spans="1:14" ht="15" customHeight="1" x14ac:dyDescent="0.25">
      <c r="A291" s="16" t="s">
        <v>7990</v>
      </c>
      <c r="B291" s="16" t="s">
        <v>673</v>
      </c>
      <c r="C291" s="16" t="s">
        <v>162</v>
      </c>
      <c r="D291" s="16" t="s">
        <v>163</v>
      </c>
      <c r="E291" s="16" t="s">
        <v>77</v>
      </c>
      <c r="F291" s="16">
        <v>0</v>
      </c>
      <c r="G291" s="16">
        <v>54.5</v>
      </c>
      <c r="H291" s="16">
        <v>100</v>
      </c>
      <c r="I291" s="16">
        <v>-21.3</v>
      </c>
      <c r="J291" s="16">
        <v>26.8</v>
      </c>
      <c r="K291" s="16">
        <v>87</v>
      </c>
      <c r="L291" s="16">
        <v>50</v>
      </c>
      <c r="M291" s="16" t="s">
        <v>7900</v>
      </c>
      <c r="N291" s="16" t="s">
        <v>7703</v>
      </c>
    </row>
    <row r="292" spans="1:14" ht="15" customHeight="1" x14ac:dyDescent="0.25">
      <c r="A292" s="16" t="s">
        <v>7991</v>
      </c>
      <c r="B292" s="16" t="s">
        <v>678</v>
      </c>
      <c r="C292" s="16" t="s">
        <v>162</v>
      </c>
      <c r="D292" s="16" t="s">
        <v>163</v>
      </c>
      <c r="E292" s="16" t="s">
        <v>27</v>
      </c>
      <c r="F292" s="16">
        <v>0</v>
      </c>
      <c r="G292" s="16">
        <v>54.5</v>
      </c>
      <c r="H292" s="16">
        <v>100</v>
      </c>
      <c r="I292" s="16">
        <v>-21.3</v>
      </c>
      <c r="J292" s="16">
        <v>26.8</v>
      </c>
      <c r="K292" s="16">
        <v>87</v>
      </c>
      <c r="L292" s="16">
        <v>50</v>
      </c>
      <c r="M292" s="16" t="s">
        <v>7900</v>
      </c>
      <c r="N292" s="16" t="s">
        <v>7703</v>
      </c>
    </row>
    <row r="293" spans="1:14" ht="15" customHeight="1" x14ac:dyDescent="0.25">
      <c r="A293" s="16" t="s">
        <v>7992</v>
      </c>
      <c r="B293" s="16" t="s">
        <v>679</v>
      </c>
      <c r="C293" s="16" t="s">
        <v>162</v>
      </c>
      <c r="D293" s="16" t="s">
        <v>163</v>
      </c>
      <c r="E293" s="16" t="s">
        <v>35</v>
      </c>
      <c r="F293" s="16">
        <v>0</v>
      </c>
      <c r="G293" s="16">
        <v>54.5</v>
      </c>
      <c r="H293" s="16">
        <v>100</v>
      </c>
      <c r="I293" s="16">
        <v>-21.3</v>
      </c>
      <c r="J293" s="16">
        <v>26.8</v>
      </c>
      <c r="K293" s="16">
        <v>87</v>
      </c>
      <c r="L293" s="16">
        <v>50</v>
      </c>
      <c r="M293" s="16" t="s">
        <v>7900</v>
      </c>
      <c r="N293" s="16" t="s">
        <v>7703</v>
      </c>
    </row>
    <row r="294" spans="1:14" ht="15" customHeight="1" x14ac:dyDescent="0.25">
      <c r="A294" s="16" t="s">
        <v>7993</v>
      </c>
      <c r="B294" s="16" t="s">
        <v>674</v>
      </c>
      <c r="C294" s="16" t="s">
        <v>162</v>
      </c>
      <c r="D294" s="16" t="s">
        <v>163</v>
      </c>
      <c r="E294" s="16" t="s">
        <v>31</v>
      </c>
      <c r="F294" s="16">
        <v>0</v>
      </c>
      <c r="G294" s="16">
        <v>54.5</v>
      </c>
      <c r="H294" s="16">
        <v>100</v>
      </c>
      <c r="I294" s="16">
        <v>-21.3</v>
      </c>
      <c r="J294" s="16">
        <v>26.8</v>
      </c>
      <c r="K294" s="16">
        <v>87</v>
      </c>
      <c r="L294" s="16">
        <v>50</v>
      </c>
      <c r="M294" s="16" t="s">
        <v>7900</v>
      </c>
      <c r="N294" s="16" t="s">
        <v>7703</v>
      </c>
    </row>
    <row r="295" spans="1:14" ht="15" customHeight="1" x14ac:dyDescent="0.25">
      <c r="A295" s="16" t="s">
        <v>7994</v>
      </c>
      <c r="B295" s="16" t="s">
        <v>675</v>
      </c>
      <c r="C295" s="16" t="s">
        <v>162</v>
      </c>
      <c r="D295" s="16" t="s">
        <v>163</v>
      </c>
      <c r="E295" s="16" t="s">
        <v>31</v>
      </c>
      <c r="F295" s="16">
        <v>0</v>
      </c>
      <c r="G295" s="16">
        <v>54.5</v>
      </c>
      <c r="H295" s="16">
        <v>100</v>
      </c>
      <c r="I295" s="16">
        <v>-21.3</v>
      </c>
      <c r="J295" s="16">
        <v>26.8</v>
      </c>
      <c r="K295" s="16">
        <v>87</v>
      </c>
      <c r="L295" s="16">
        <v>50</v>
      </c>
      <c r="M295" s="16" t="s">
        <v>7900</v>
      </c>
      <c r="N295" s="16" t="s">
        <v>7703</v>
      </c>
    </row>
    <row r="296" spans="1:14" ht="15" customHeight="1" x14ac:dyDescent="0.25">
      <c r="A296" s="16" t="s">
        <v>7995</v>
      </c>
      <c r="B296" s="16" t="s">
        <v>349</v>
      </c>
      <c r="C296" s="16" t="s">
        <v>162</v>
      </c>
      <c r="D296" s="16" t="s">
        <v>163</v>
      </c>
      <c r="E296" s="16" t="s">
        <v>53</v>
      </c>
      <c r="F296" s="16">
        <v>0</v>
      </c>
      <c r="G296" s="16">
        <v>54.5</v>
      </c>
      <c r="H296" s="16">
        <v>100</v>
      </c>
      <c r="I296" s="16">
        <v>-21.3</v>
      </c>
      <c r="J296" s="16">
        <v>26.8</v>
      </c>
      <c r="K296" s="16">
        <v>87</v>
      </c>
      <c r="L296" s="16">
        <v>50</v>
      </c>
      <c r="M296" s="16" t="s">
        <v>7900</v>
      </c>
      <c r="N296" s="16" t="s">
        <v>7703</v>
      </c>
    </row>
    <row r="297" spans="1:14" ht="15" customHeight="1" x14ac:dyDescent="0.25">
      <c r="A297" s="16" t="s">
        <v>7996</v>
      </c>
      <c r="B297" s="16" t="s">
        <v>677</v>
      </c>
      <c r="C297" s="16" t="s">
        <v>162</v>
      </c>
      <c r="D297" s="16" t="s">
        <v>163</v>
      </c>
      <c r="E297" s="16" t="s">
        <v>87</v>
      </c>
      <c r="F297" s="16">
        <v>0</v>
      </c>
      <c r="G297" s="16">
        <v>54.5</v>
      </c>
      <c r="H297" s="16">
        <v>100</v>
      </c>
      <c r="I297" s="16">
        <v>-21.3</v>
      </c>
      <c r="J297" s="16">
        <v>26.8</v>
      </c>
      <c r="K297" s="16">
        <v>87</v>
      </c>
      <c r="L297" s="16">
        <v>50</v>
      </c>
      <c r="M297" s="16" t="s">
        <v>7900</v>
      </c>
      <c r="N297" s="16" t="s">
        <v>7703</v>
      </c>
    </row>
    <row r="298" spans="1:14" ht="15" customHeight="1" x14ac:dyDescent="0.25">
      <c r="A298" s="16" t="s">
        <v>7997</v>
      </c>
      <c r="B298" s="16" t="s">
        <v>672</v>
      </c>
      <c r="C298" s="16" t="s">
        <v>162</v>
      </c>
      <c r="D298" s="16" t="s">
        <v>163</v>
      </c>
      <c r="E298" s="16" t="s">
        <v>73</v>
      </c>
      <c r="F298" s="16">
        <v>0</v>
      </c>
      <c r="G298" s="16">
        <v>54.5</v>
      </c>
      <c r="H298" s="16">
        <v>100</v>
      </c>
      <c r="I298" s="16">
        <v>-21.3</v>
      </c>
      <c r="J298" s="16">
        <v>26.8</v>
      </c>
      <c r="K298" s="16">
        <v>87</v>
      </c>
      <c r="L298" s="16">
        <v>50</v>
      </c>
      <c r="M298" s="16" t="s">
        <v>7900</v>
      </c>
      <c r="N298" s="16" t="s">
        <v>7703</v>
      </c>
    </row>
    <row r="299" spans="1:14" ht="15" customHeight="1" x14ac:dyDescent="0.25">
      <c r="A299" s="16" t="s">
        <v>7998</v>
      </c>
      <c r="B299" s="16" t="s">
        <v>714</v>
      </c>
      <c r="C299" s="16" t="s">
        <v>267</v>
      </c>
      <c r="D299" s="16" t="s">
        <v>268</v>
      </c>
      <c r="E299" s="16" t="s">
        <v>47</v>
      </c>
      <c r="F299" s="16">
        <v>4</v>
      </c>
      <c r="G299" s="16">
        <v>64.099999999999994</v>
      </c>
      <c r="H299" s="16">
        <v>88.9</v>
      </c>
      <c r="I299" s="16">
        <v>-23.5</v>
      </c>
      <c r="J299" s="16">
        <v>15.6</v>
      </c>
      <c r="K299" s="16">
        <v>78</v>
      </c>
      <c r="L299" s="16">
        <v>49.4</v>
      </c>
      <c r="M299" s="16" t="s">
        <v>7900</v>
      </c>
      <c r="N299" s="16" t="s">
        <v>7703</v>
      </c>
    </row>
    <row r="300" spans="1:14" ht="15" customHeight="1" x14ac:dyDescent="0.25">
      <c r="A300" s="16" t="s">
        <v>7999</v>
      </c>
      <c r="B300" s="16" t="s">
        <v>704</v>
      </c>
      <c r="C300" s="16" t="s">
        <v>267</v>
      </c>
      <c r="D300" s="16" t="s">
        <v>268</v>
      </c>
      <c r="E300" s="16" t="s">
        <v>53</v>
      </c>
      <c r="F300" s="16">
        <v>4</v>
      </c>
      <c r="G300" s="16">
        <v>64.099999999999994</v>
      </c>
      <c r="H300" s="16">
        <v>88.9</v>
      </c>
      <c r="I300" s="16">
        <v>-23.5</v>
      </c>
      <c r="J300" s="16">
        <v>15.6</v>
      </c>
      <c r="K300" s="16">
        <v>78</v>
      </c>
      <c r="L300" s="16">
        <v>49.4</v>
      </c>
      <c r="M300" s="16" t="s">
        <v>7900</v>
      </c>
      <c r="N300" s="16" t="s">
        <v>7703</v>
      </c>
    </row>
    <row r="301" spans="1:14" ht="15" customHeight="1" x14ac:dyDescent="0.25">
      <c r="A301" s="16" t="s">
        <v>7565</v>
      </c>
      <c r="B301" s="16" t="s">
        <v>706</v>
      </c>
      <c r="C301" s="16" t="s">
        <v>267</v>
      </c>
      <c r="D301" s="16" t="s">
        <v>268</v>
      </c>
      <c r="E301" s="16" t="s">
        <v>53</v>
      </c>
      <c r="F301" s="16">
        <v>4</v>
      </c>
      <c r="G301" s="16">
        <v>64.099999999999994</v>
      </c>
      <c r="H301" s="16">
        <v>88.9</v>
      </c>
      <c r="I301" s="16">
        <v>-23.5</v>
      </c>
      <c r="J301" s="16">
        <v>15.6</v>
      </c>
      <c r="K301" s="16">
        <v>78</v>
      </c>
      <c r="L301" s="16">
        <v>49.4</v>
      </c>
      <c r="M301" s="16" t="s">
        <v>7900</v>
      </c>
      <c r="N301" s="16" t="s">
        <v>7703</v>
      </c>
    </row>
    <row r="302" spans="1:14" ht="15" customHeight="1" x14ac:dyDescent="0.25">
      <c r="A302" s="16" t="s">
        <v>8000</v>
      </c>
      <c r="B302" s="16" t="s">
        <v>710</v>
      </c>
      <c r="C302" s="16" t="s">
        <v>267</v>
      </c>
      <c r="D302" s="16" t="s">
        <v>268</v>
      </c>
      <c r="E302" s="16" t="s">
        <v>35</v>
      </c>
      <c r="F302" s="16">
        <v>4</v>
      </c>
      <c r="G302" s="16">
        <v>64.099999999999994</v>
      </c>
      <c r="H302" s="16">
        <v>88.9</v>
      </c>
      <c r="I302" s="16">
        <v>-23.5</v>
      </c>
      <c r="J302" s="16">
        <v>15.6</v>
      </c>
      <c r="K302" s="16">
        <v>78</v>
      </c>
      <c r="L302" s="16">
        <v>49.4</v>
      </c>
      <c r="M302" s="16" t="s">
        <v>7900</v>
      </c>
      <c r="N302" s="16" t="s">
        <v>7703</v>
      </c>
    </row>
    <row r="303" spans="1:14" ht="15" customHeight="1" x14ac:dyDescent="0.25">
      <c r="A303" s="16" t="s">
        <v>8001</v>
      </c>
      <c r="B303" s="16" t="s">
        <v>510</v>
      </c>
      <c r="C303" s="16" t="s">
        <v>138</v>
      </c>
      <c r="D303" s="16" t="s">
        <v>139</v>
      </c>
      <c r="E303" s="16" t="s">
        <v>5</v>
      </c>
      <c r="F303" s="16">
        <v>52</v>
      </c>
      <c r="G303" s="16">
        <v>33.799999999999997</v>
      </c>
      <c r="H303" s="16">
        <v>34.200000000000003</v>
      </c>
      <c r="I303" s="16">
        <v>-34.299999999999997</v>
      </c>
      <c r="J303" s="16">
        <v>82.7</v>
      </c>
      <c r="K303" s="16">
        <v>73</v>
      </c>
      <c r="L303" s="16">
        <v>49.4</v>
      </c>
      <c r="M303" s="16" t="s">
        <v>7900</v>
      </c>
      <c r="N303" s="16" t="s">
        <v>7703</v>
      </c>
    </row>
    <row r="304" spans="1:14" ht="15" customHeight="1" x14ac:dyDescent="0.25">
      <c r="A304" s="16" t="s">
        <v>8002</v>
      </c>
      <c r="B304" s="16" t="s">
        <v>490</v>
      </c>
      <c r="C304" s="16" t="s">
        <v>138</v>
      </c>
      <c r="D304" s="16" t="s">
        <v>139</v>
      </c>
      <c r="E304" s="16" t="s">
        <v>85</v>
      </c>
      <c r="F304" s="16">
        <v>52</v>
      </c>
      <c r="G304" s="16">
        <v>33.799999999999997</v>
      </c>
      <c r="H304" s="16">
        <v>34.200000000000003</v>
      </c>
      <c r="I304" s="16">
        <v>-34.299999999999997</v>
      </c>
      <c r="J304" s="16">
        <v>82.7</v>
      </c>
      <c r="K304" s="16">
        <v>73</v>
      </c>
      <c r="L304" s="16">
        <v>49.4</v>
      </c>
      <c r="M304" s="16" t="s">
        <v>7900</v>
      </c>
      <c r="N304" s="16" t="s">
        <v>7703</v>
      </c>
    </row>
    <row r="305" spans="1:14" ht="15" customHeight="1" x14ac:dyDescent="0.25">
      <c r="A305" s="16" t="s">
        <v>8003</v>
      </c>
      <c r="B305" s="16" t="s">
        <v>527</v>
      </c>
      <c r="C305" s="16" t="s">
        <v>138</v>
      </c>
      <c r="D305" s="16" t="s">
        <v>139</v>
      </c>
      <c r="E305" s="16" t="s">
        <v>99</v>
      </c>
      <c r="F305" s="16">
        <v>52</v>
      </c>
      <c r="G305" s="16">
        <v>33.799999999999997</v>
      </c>
      <c r="H305" s="16">
        <v>34.200000000000003</v>
      </c>
      <c r="I305" s="16">
        <v>-34.299999999999997</v>
      </c>
      <c r="J305" s="16">
        <v>82.7</v>
      </c>
      <c r="K305" s="16">
        <v>73</v>
      </c>
      <c r="L305" s="16">
        <v>49.4</v>
      </c>
      <c r="M305" s="16" t="s">
        <v>7900</v>
      </c>
      <c r="N305" s="16" t="s">
        <v>7703</v>
      </c>
    </row>
    <row r="306" spans="1:14" ht="15" customHeight="1" x14ac:dyDescent="0.25">
      <c r="A306" s="16" t="s">
        <v>8004</v>
      </c>
      <c r="B306" s="16" t="s">
        <v>507</v>
      </c>
      <c r="C306" s="16" t="s">
        <v>138</v>
      </c>
      <c r="D306" s="16" t="s">
        <v>139</v>
      </c>
      <c r="E306" s="16" t="s">
        <v>31</v>
      </c>
      <c r="F306" s="16">
        <v>52</v>
      </c>
      <c r="G306" s="16">
        <v>33.799999999999997</v>
      </c>
      <c r="H306" s="16">
        <v>34.200000000000003</v>
      </c>
      <c r="I306" s="16">
        <v>-34.299999999999997</v>
      </c>
      <c r="J306" s="16">
        <v>82.7</v>
      </c>
      <c r="K306" s="16">
        <v>73</v>
      </c>
      <c r="L306" s="16">
        <v>49.4</v>
      </c>
      <c r="M306" s="16" t="s">
        <v>7900</v>
      </c>
      <c r="N306" s="16" t="s">
        <v>7703</v>
      </c>
    </row>
    <row r="307" spans="1:14" ht="15" customHeight="1" x14ac:dyDescent="0.25">
      <c r="A307" s="16" t="s">
        <v>8005</v>
      </c>
      <c r="B307" s="16" t="s">
        <v>506</v>
      </c>
      <c r="C307" s="16" t="s">
        <v>138</v>
      </c>
      <c r="D307" s="16" t="s">
        <v>139</v>
      </c>
      <c r="E307" s="16" t="s">
        <v>31</v>
      </c>
      <c r="F307" s="16">
        <v>52</v>
      </c>
      <c r="G307" s="16">
        <v>33.799999999999997</v>
      </c>
      <c r="H307" s="16">
        <v>34.200000000000003</v>
      </c>
      <c r="I307" s="16">
        <v>-34.299999999999997</v>
      </c>
      <c r="J307" s="16">
        <v>82.7</v>
      </c>
      <c r="K307" s="16">
        <v>73</v>
      </c>
      <c r="L307" s="16">
        <v>49.4</v>
      </c>
      <c r="M307" s="16" t="s">
        <v>7900</v>
      </c>
      <c r="N307" s="16" t="s">
        <v>7703</v>
      </c>
    </row>
    <row r="308" spans="1:14" ht="15" customHeight="1" x14ac:dyDescent="0.25">
      <c r="A308" s="16" t="s">
        <v>8006</v>
      </c>
      <c r="B308" s="16" t="s">
        <v>505</v>
      </c>
      <c r="C308" s="16" t="s">
        <v>138</v>
      </c>
      <c r="D308" s="16" t="s">
        <v>139</v>
      </c>
      <c r="E308" s="16" t="s">
        <v>77</v>
      </c>
      <c r="F308" s="16">
        <v>52</v>
      </c>
      <c r="G308" s="16">
        <v>33.799999999999997</v>
      </c>
      <c r="H308" s="16">
        <v>34.200000000000003</v>
      </c>
      <c r="I308" s="16">
        <v>-34.299999999999997</v>
      </c>
      <c r="J308" s="16">
        <v>82.7</v>
      </c>
      <c r="K308" s="16">
        <v>73</v>
      </c>
      <c r="L308" s="16">
        <v>49.4</v>
      </c>
      <c r="M308" s="16" t="s">
        <v>7900</v>
      </c>
      <c r="N308" s="16" t="s">
        <v>7703</v>
      </c>
    </row>
    <row r="309" spans="1:14" ht="15" customHeight="1" x14ac:dyDescent="0.25">
      <c r="A309" s="16" t="s">
        <v>8007</v>
      </c>
      <c r="B309" s="16" t="s">
        <v>709</v>
      </c>
      <c r="C309" s="16" t="s">
        <v>267</v>
      </c>
      <c r="D309" s="16" t="s">
        <v>268</v>
      </c>
      <c r="E309" s="16" t="s">
        <v>107</v>
      </c>
      <c r="F309" s="16">
        <v>4</v>
      </c>
      <c r="G309" s="16">
        <v>64.099999999999994</v>
      </c>
      <c r="H309" s="16">
        <v>88.9</v>
      </c>
      <c r="I309" s="16">
        <v>-23.5</v>
      </c>
      <c r="J309" s="16">
        <v>15.6</v>
      </c>
      <c r="K309" s="16">
        <v>78</v>
      </c>
      <c r="L309" s="16">
        <v>49.4</v>
      </c>
      <c r="M309" s="16" t="s">
        <v>7900</v>
      </c>
      <c r="N309" s="16" t="s">
        <v>7703</v>
      </c>
    </row>
    <row r="310" spans="1:14" ht="15" customHeight="1" x14ac:dyDescent="0.25">
      <c r="A310" s="16" t="s">
        <v>8008</v>
      </c>
      <c r="B310" s="16" t="s">
        <v>525</v>
      </c>
      <c r="C310" s="16" t="s">
        <v>138</v>
      </c>
      <c r="D310" s="16" t="s">
        <v>139</v>
      </c>
      <c r="E310" s="16" t="s">
        <v>103</v>
      </c>
      <c r="F310" s="16">
        <v>52</v>
      </c>
      <c r="G310" s="16">
        <v>33.799999999999997</v>
      </c>
      <c r="H310" s="16">
        <v>34.200000000000003</v>
      </c>
      <c r="I310" s="16">
        <v>-34.299999999999997</v>
      </c>
      <c r="J310" s="16">
        <v>82.7</v>
      </c>
      <c r="K310" s="16">
        <v>73</v>
      </c>
      <c r="L310" s="16">
        <v>49.4</v>
      </c>
      <c r="M310" s="16" t="s">
        <v>7900</v>
      </c>
      <c r="N310" s="16" t="s">
        <v>7703</v>
      </c>
    </row>
    <row r="311" spans="1:14" ht="15" customHeight="1" x14ac:dyDescent="0.25">
      <c r="A311" s="16" t="s">
        <v>8009</v>
      </c>
      <c r="B311" s="16" t="s">
        <v>512</v>
      </c>
      <c r="C311" s="16" t="s">
        <v>138</v>
      </c>
      <c r="D311" s="16" t="s">
        <v>139</v>
      </c>
      <c r="E311" s="16" t="s">
        <v>107</v>
      </c>
      <c r="F311" s="16">
        <v>52</v>
      </c>
      <c r="G311" s="16">
        <v>33.799999999999997</v>
      </c>
      <c r="H311" s="16">
        <v>34.200000000000003</v>
      </c>
      <c r="I311" s="16">
        <v>-34.299999999999997</v>
      </c>
      <c r="J311" s="16">
        <v>82.7</v>
      </c>
      <c r="K311" s="16">
        <v>73</v>
      </c>
      <c r="L311" s="16">
        <v>49.4</v>
      </c>
      <c r="M311" s="16" t="s">
        <v>7900</v>
      </c>
      <c r="N311" s="16" t="s">
        <v>7703</v>
      </c>
    </row>
    <row r="312" spans="1:14" ht="15" customHeight="1" x14ac:dyDescent="0.25">
      <c r="A312" s="16" t="s">
        <v>8010</v>
      </c>
      <c r="B312" s="16" t="s">
        <v>487</v>
      </c>
      <c r="C312" s="16" t="s">
        <v>138</v>
      </c>
      <c r="D312" s="16" t="s">
        <v>139</v>
      </c>
      <c r="E312" s="16" t="s">
        <v>53</v>
      </c>
      <c r="F312" s="16">
        <v>52</v>
      </c>
      <c r="G312" s="16">
        <v>33.799999999999997</v>
      </c>
      <c r="H312" s="16">
        <v>34.200000000000003</v>
      </c>
      <c r="I312" s="16">
        <v>-34.299999999999997</v>
      </c>
      <c r="J312" s="16">
        <v>82.7</v>
      </c>
      <c r="K312" s="16">
        <v>73</v>
      </c>
      <c r="L312" s="16">
        <v>49.4</v>
      </c>
      <c r="M312" s="16" t="s">
        <v>7900</v>
      </c>
      <c r="N312" s="16" t="s">
        <v>7703</v>
      </c>
    </row>
    <row r="313" spans="1:14" ht="15" customHeight="1" x14ac:dyDescent="0.25">
      <c r="A313" s="16" t="s">
        <v>8011</v>
      </c>
      <c r="B313" s="16" t="s">
        <v>519</v>
      </c>
      <c r="C313" s="16" t="s">
        <v>138</v>
      </c>
      <c r="D313" s="16" t="s">
        <v>139</v>
      </c>
      <c r="E313" s="16" t="s">
        <v>53</v>
      </c>
      <c r="F313" s="16">
        <v>52</v>
      </c>
      <c r="G313" s="16">
        <v>33.799999999999997</v>
      </c>
      <c r="H313" s="16">
        <v>34.200000000000003</v>
      </c>
      <c r="I313" s="16">
        <v>-34.299999999999997</v>
      </c>
      <c r="J313" s="16">
        <v>82.7</v>
      </c>
      <c r="K313" s="16">
        <v>73</v>
      </c>
      <c r="L313" s="16">
        <v>49.4</v>
      </c>
      <c r="M313" s="16" t="s">
        <v>7900</v>
      </c>
      <c r="N313" s="16" t="s">
        <v>7703</v>
      </c>
    </row>
    <row r="314" spans="1:14" ht="15" customHeight="1" x14ac:dyDescent="0.25">
      <c r="A314" s="16" t="s">
        <v>8012</v>
      </c>
      <c r="B314" s="16" t="s">
        <v>790</v>
      </c>
      <c r="C314" s="16" t="s">
        <v>227</v>
      </c>
      <c r="D314" s="16" t="s">
        <v>228</v>
      </c>
      <c r="E314" s="16" t="s">
        <v>77</v>
      </c>
      <c r="F314" s="16">
        <v>36</v>
      </c>
      <c r="G314" s="16">
        <v>80.5</v>
      </c>
      <c r="H314" s="16">
        <v>40.799999999999997</v>
      </c>
      <c r="I314" s="16">
        <v>-33</v>
      </c>
      <c r="J314" s="16">
        <v>0</v>
      </c>
      <c r="K314" s="16">
        <v>61</v>
      </c>
      <c r="L314" s="16">
        <v>49.4</v>
      </c>
      <c r="M314" s="16" t="s">
        <v>7900</v>
      </c>
      <c r="N314" s="16" t="s">
        <v>7703</v>
      </c>
    </row>
    <row r="315" spans="1:14" ht="15" customHeight="1" x14ac:dyDescent="0.25">
      <c r="A315" s="16" t="s">
        <v>8013</v>
      </c>
      <c r="B315" s="16" t="s">
        <v>797</v>
      </c>
      <c r="C315" s="16" t="s">
        <v>227</v>
      </c>
      <c r="D315" s="16" t="s">
        <v>228</v>
      </c>
      <c r="E315" s="16" t="s">
        <v>109</v>
      </c>
      <c r="F315" s="16">
        <v>36</v>
      </c>
      <c r="G315" s="16">
        <v>80.5</v>
      </c>
      <c r="H315" s="16">
        <v>40.799999999999997</v>
      </c>
      <c r="I315" s="16">
        <v>-33</v>
      </c>
      <c r="J315" s="16">
        <v>0</v>
      </c>
      <c r="K315" s="16">
        <v>61</v>
      </c>
      <c r="L315" s="16">
        <v>49.4</v>
      </c>
      <c r="M315" s="16" t="s">
        <v>7900</v>
      </c>
      <c r="N315" s="16" t="s">
        <v>7703</v>
      </c>
    </row>
    <row r="316" spans="1:14" ht="15" customHeight="1" x14ac:dyDescent="0.25">
      <c r="A316" s="16" t="s">
        <v>8014</v>
      </c>
      <c r="B316" s="16" t="s">
        <v>795</v>
      </c>
      <c r="C316" s="16" t="s">
        <v>227</v>
      </c>
      <c r="D316" s="16" t="s">
        <v>228</v>
      </c>
      <c r="E316" s="16" t="s">
        <v>53</v>
      </c>
      <c r="F316" s="16">
        <v>36</v>
      </c>
      <c r="G316" s="16">
        <v>80.5</v>
      </c>
      <c r="H316" s="16">
        <v>40.799999999999997</v>
      </c>
      <c r="I316" s="16">
        <v>-33</v>
      </c>
      <c r="J316" s="16">
        <v>0</v>
      </c>
      <c r="K316" s="16">
        <v>61</v>
      </c>
      <c r="L316" s="16">
        <v>49.4</v>
      </c>
      <c r="M316" s="16" t="s">
        <v>7900</v>
      </c>
      <c r="N316" s="16" t="s">
        <v>7703</v>
      </c>
    </row>
    <row r="317" spans="1:14" ht="15" customHeight="1" x14ac:dyDescent="0.25">
      <c r="A317" s="16" t="s">
        <v>8015</v>
      </c>
      <c r="B317" s="16" t="s">
        <v>796</v>
      </c>
      <c r="C317" s="16" t="s">
        <v>227</v>
      </c>
      <c r="D317" s="16" t="s">
        <v>228</v>
      </c>
      <c r="E317" s="16" t="s">
        <v>101</v>
      </c>
      <c r="F317" s="16">
        <v>36</v>
      </c>
      <c r="G317" s="16">
        <v>80.5</v>
      </c>
      <c r="H317" s="16">
        <v>40.799999999999997</v>
      </c>
      <c r="I317" s="16">
        <v>-33</v>
      </c>
      <c r="J317" s="16">
        <v>0</v>
      </c>
      <c r="K317" s="16">
        <v>61</v>
      </c>
      <c r="L317" s="16">
        <v>49.4</v>
      </c>
      <c r="M317" s="16" t="s">
        <v>7900</v>
      </c>
      <c r="N317" s="16" t="s">
        <v>7703</v>
      </c>
    </row>
    <row r="318" spans="1:14" ht="15" customHeight="1" x14ac:dyDescent="0.25">
      <c r="A318" s="16" t="s">
        <v>8016</v>
      </c>
      <c r="B318" s="16" t="s">
        <v>792</v>
      </c>
      <c r="C318" s="16" t="s">
        <v>227</v>
      </c>
      <c r="D318" s="16" t="s">
        <v>228</v>
      </c>
      <c r="E318" s="16" t="s">
        <v>31</v>
      </c>
      <c r="F318" s="16">
        <v>36</v>
      </c>
      <c r="G318" s="16">
        <v>80.5</v>
      </c>
      <c r="H318" s="16">
        <v>40.799999999999997</v>
      </c>
      <c r="I318" s="16">
        <v>-33</v>
      </c>
      <c r="J318" s="16">
        <v>0</v>
      </c>
      <c r="K318" s="16">
        <v>61</v>
      </c>
      <c r="L318" s="16">
        <v>49.4</v>
      </c>
      <c r="M318" s="16" t="s">
        <v>7900</v>
      </c>
      <c r="N318" s="16" t="s">
        <v>7703</v>
      </c>
    </row>
    <row r="319" spans="1:14" ht="15" customHeight="1" x14ac:dyDescent="0.25">
      <c r="A319" s="16" t="s">
        <v>8017</v>
      </c>
      <c r="B319" s="16" t="s">
        <v>793</v>
      </c>
      <c r="C319" s="16" t="s">
        <v>227</v>
      </c>
      <c r="D319" s="16" t="s">
        <v>228</v>
      </c>
      <c r="E319" s="16" t="s">
        <v>31</v>
      </c>
      <c r="F319" s="16">
        <v>36</v>
      </c>
      <c r="G319" s="16">
        <v>80.5</v>
      </c>
      <c r="H319" s="16">
        <v>40.799999999999997</v>
      </c>
      <c r="I319" s="16">
        <v>-33</v>
      </c>
      <c r="J319" s="16">
        <v>0</v>
      </c>
      <c r="K319" s="16">
        <v>61</v>
      </c>
      <c r="L319" s="16">
        <v>49.4</v>
      </c>
      <c r="M319" s="16" t="s">
        <v>7900</v>
      </c>
      <c r="N319" s="16" t="s">
        <v>7703</v>
      </c>
    </row>
    <row r="320" spans="1:14" ht="15" customHeight="1" x14ac:dyDescent="0.25">
      <c r="A320" s="16" t="s">
        <v>8018</v>
      </c>
      <c r="B320" s="16" t="s">
        <v>798</v>
      </c>
      <c r="C320" s="16" t="s">
        <v>227</v>
      </c>
      <c r="D320" s="16" t="s">
        <v>228</v>
      </c>
      <c r="E320" s="16" t="s">
        <v>103</v>
      </c>
      <c r="F320" s="16">
        <v>36</v>
      </c>
      <c r="G320" s="16">
        <v>80.5</v>
      </c>
      <c r="H320" s="16">
        <v>40.799999999999997</v>
      </c>
      <c r="I320" s="16">
        <v>-33</v>
      </c>
      <c r="J320" s="16">
        <v>0</v>
      </c>
      <c r="K320" s="16">
        <v>61</v>
      </c>
      <c r="L320" s="16">
        <v>49.4</v>
      </c>
      <c r="M320" s="16" t="s">
        <v>7900</v>
      </c>
      <c r="N320" s="16" t="s">
        <v>7703</v>
      </c>
    </row>
    <row r="321" spans="1:14" ht="15" customHeight="1" x14ac:dyDescent="0.25">
      <c r="A321" s="16" t="s">
        <v>8019</v>
      </c>
      <c r="B321" s="16" t="s">
        <v>799</v>
      </c>
      <c r="C321" s="16" t="s">
        <v>227</v>
      </c>
      <c r="D321" s="16" t="s">
        <v>228</v>
      </c>
      <c r="E321" s="16" t="s">
        <v>39</v>
      </c>
      <c r="F321" s="16">
        <v>36</v>
      </c>
      <c r="G321" s="16">
        <v>80.5</v>
      </c>
      <c r="H321" s="16">
        <v>40.799999999999997</v>
      </c>
      <c r="I321" s="16">
        <v>-33</v>
      </c>
      <c r="J321" s="16">
        <v>0</v>
      </c>
      <c r="K321" s="16">
        <v>61</v>
      </c>
      <c r="L321" s="16">
        <v>49.4</v>
      </c>
      <c r="M321" s="16" t="s">
        <v>7900</v>
      </c>
      <c r="N321" s="16" t="s">
        <v>7703</v>
      </c>
    </row>
    <row r="322" spans="1:14" ht="15" customHeight="1" x14ac:dyDescent="0.25">
      <c r="A322" s="16" t="s">
        <v>8020</v>
      </c>
      <c r="B322" s="16" t="s">
        <v>791</v>
      </c>
      <c r="C322" s="16" t="s">
        <v>227</v>
      </c>
      <c r="D322" s="16" t="s">
        <v>228</v>
      </c>
      <c r="E322" s="16" t="s">
        <v>77</v>
      </c>
      <c r="F322" s="16">
        <v>36</v>
      </c>
      <c r="G322" s="16">
        <v>80.5</v>
      </c>
      <c r="H322" s="16">
        <v>40.799999999999997</v>
      </c>
      <c r="I322" s="16">
        <v>-33</v>
      </c>
      <c r="J322" s="16">
        <v>0</v>
      </c>
      <c r="K322" s="16">
        <v>61</v>
      </c>
      <c r="L322" s="16">
        <v>49.4</v>
      </c>
      <c r="M322" s="16" t="s">
        <v>7900</v>
      </c>
      <c r="N322" s="16" t="s">
        <v>7703</v>
      </c>
    </row>
    <row r="323" spans="1:14" ht="15" customHeight="1" x14ac:dyDescent="0.25">
      <c r="A323" s="16" t="s">
        <v>8021</v>
      </c>
      <c r="B323" s="16" t="s">
        <v>794</v>
      </c>
      <c r="C323" s="16" t="s">
        <v>227</v>
      </c>
      <c r="D323" s="16" t="s">
        <v>228</v>
      </c>
      <c r="E323" s="16" t="s">
        <v>53</v>
      </c>
      <c r="F323" s="16">
        <v>36</v>
      </c>
      <c r="G323" s="16">
        <v>80.5</v>
      </c>
      <c r="H323" s="16">
        <v>40.799999999999997</v>
      </c>
      <c r="I323" s="16">
        <v>-33</v>
      </c>
      <c r="J323" s="16">
        <v>0</v>
      </c>
      <c r="K323" s="16">
        <v>61</v>
      </c>
      <c r="L323" s="16">
        <v>49.4</v>
      </c>
      <c r="M323" s="16" t="s">
        <v>7900</v>
      </c>
      <c r="N323" s="16" t="s">
        <v>7703</v>
      </c>
    </row>
    <row r="324" spans="1:14" ht="15" customHeight="1" x14ac:dyDescent="0.25">
      <c r="A324" s="16" t="s">
        <v>8022</v>
      </c>
      <c r="B324" s="16" t="s">
        <v>513</v>
      </c>
      <c r="C324" s="16" t="s">
        <v>138</v>
      </c>
      <c r="D324" s="16" t="s">
        <v>139</v>
      </c>
      <c r="E324" s="16" t="s">
        <v>39</v>
      </c>
      <c r="F324" s="16">
        <v>52</v>
      </c>
      <c r="G324" s="16">
        <v>33.799999999999997</v>
      </c>
      <c r="H324" s="16">
        <v>34.200000000000003</v>
      </c>
      <c r="I324" s="16">
        <v>-34.299999999999997</v>
      </c>
      <c r="J324" s="16">
        <v>82.7</v>
      </c>
      <c r="K324" s="16">
        <v>73</v>
      </c>
      <c r="L324" s="16">
        <v>49.4</v>
      </c>
      <c r="M324" s="16" t="s">
        <v>7900</v>
      </c>
      <c r="N324" s="16" t="s">
        <v>7703</v>
      </c>
    </row>
    <row r="325" spans="1:14" ht="15" customHeight="1" x14ac:dyDescent="0.25">
      <c r="A325" s="16" t="s">
        <v>8023</v>
      </c>
      <c r="B325" s="16" t="s">
        <v>504</v>
      </c>
      <c r="C325" s="16" t="s">
        <v>138</v>
      </c>
      <c r="D325" s="16" t="s">
        <v>139</v>
      </c>
      <c r="E325" s="16" t="s">
        <v>73</v>
      </c>
      <c r="F325" s="16">
        <v>52</v>
      </c>
      <c r="G325" s="16">
        <v>33.799999999999997</v>
      </c>
      <c r="H325" s="16">
        <v>34.200000000000003</v>
      </c>
      <c r="I325" s="16">
        <v>-34.299999999999997</v>
      </c>
      <c r="J325" s="16">
        <v>82.7</v>
      </c>
      <c r="K325" s="16">
        <v>73</v>
      </c>
      <c r="L325" s="16">
        <v>49.4</v>
      </c>
      <c r="M325" s="16" t="s">
        <v>7900</v>
      </c>
      <c r="N325" s="16" t="s">
        <v>7703</v>
      </c>
    </row>
    <row r="326" spans="1:14" ht="15" customHeight="1" x14ac:dyDescent="0.25">
      <c r="A326" s="16" t="s">
        <v>8024</v>
      </c>
      <c r="B326" s="16" t="s">
        <v>705</v>
      </c>
      <c r="C326" s="16" t="s">
        <v>267</v>
      </c>
      <c r="D326" s="16" t="s">
        <v>268</v>
      </c>
      <c r="E326" s="16" t="s">
        <v>53</v>
      </c>
      <c r="F326" s="16">
        <v>4</v>
      </c>
      <c r="G326" s="16">
        <v>64.099999999999994</v>
      </c>
      <c r="H326" s="16">
        <v>88.9</v>
      </c>
      <c r="I326" s="16">
        <v>-23.5</v>
      </c>
      <c r="J326" s="16">
        <v>15.6</v>
      </c>
      <c r="K326" s="16">
        <v>78</v>
      </c>
      <c r="L326" s="16">
        <v>49.4</v>
      </c>
      <c r="M326" s="16" t="s">
        <v>7900</v>
      </c>
      <c r="N326" s="16" t="s">
        <v>7703</v>
      </c>
    </row>
    <row r="327" spans="1:14" ht="15" customHeight="1" x14ac:dyDescent="0.25">
      <c r="A327" s="16" t="s">
        <v>8025</v>
      </c>
      <c r="B327" s="16" t="s">
        <v>711</v>
      </c>
      <c r="C327" s="16" t="s">
        <v>267</v>
      </c>
      <c r="D327" s="16" t="s">
        <v>268</v>
      </c>
      <c r="E327" s="16" t="s">
        <v>35</v>
      </c>
      <c r="F327" s="16">
        <v>4</v>
      </c>
      <c r="G327" s="16">
        <v>64.099999999999994</v>
      </c>
      <c r="H327" s="16">
        <v>88.9</v>
      </c>
      <c r="I327" s="16">
        <v>-23.5</v>
      </c>
      <c r="J327" s="16">
        <v>15.6</v>
      </c>
      <c r="K327" s="16">
        <v>78</v>
      </c>
      <c r="L327" s="16">
        <v>49.4</v>
      </c>
      <c r="M327" s="16" t="s">
        <v>7900</v>
      </c>
      <c r="N327" s="16" t="s">
        <v>7703</v>
      </c>
    </row>
    <row r="328" spans="1:14" ht="15" customHeight="1" x14ac:dyDescent="0.25">
      <c r="A328" s="16" t="s">
        <v>8026</v>
      </c>
      <c r="B328" s="16" t="s">
        <v>713</v>
      </c>
      <c r="C328" s="16" t="s">
        <v>267</v>
      </c>
      <c r="D328" s="16" t="s">
        <v>268</v>
      </c>
      <c r="E328" s="16" t="s">
        <v>49</v>
      </c>
      <c r="F328" s="16">
        <v>4</v>
      </c>
      <c r="G328" s="16">
        <v>64.099999999999994</v>
      </c>
      <c r="H328" s="16">
        <v>88.9</v>
      </c>
      <c r="I328" s="16">
        <v>-23.5</v>
      </c>
      <c r="J328" s="16">
        <v>15.6</v>
      </c>
      <c r="K328" s="16">
        <v>78</v>
      </c>
      <c r="L328" s="16">
        <v>49.4</v>
      </c>
      <c r="M328" s="16" t="s">
        <v>7900</v>
      </c>
      <c r="N328" s="16" t="s">
        <v>7703</v>
      </c>
    </row>
    <row r="329" spans="1:14" ht="15" customHeight="1" x14ac:dyDescent="0.25">
      <c r="A329" s="16" t="s">
        <v>8027</v>
      </c>
      <c r="B329" s="16" t="s">
        <v>8028</v>
      </c>
      <c r="C329" s="16" t="s">
        <v>267</v>
      </c>
      <c r="D329" s="16" t="s">
        <v>268</v>
      </c>
      <c r="E329" s="16" t="s">
        <v>49</v>
      </c>
      <c r="F329" s="16">
        <v>4</v>
      </c>
      <c r="G329" s="16">
        <v>64.099999999999994</v>
      </c>
      <c r="H329" s="16">
        <v>88.9</v>
      </c>
      <c r="I329" s="16">
        <v>-23.5</v>
      </c>
      <c r="J329" s="16">
        <v>15.6</v>
      </c>
      <c r="K329" s="16">
        <v>78</v>
      </c>
      <c r="L329" s="16">
        <v>49.4</v>
      </c>
      <c r="M329" s="16" t="s">
        <v>7900</v>
      </c>
      <c r="N329" s="16" t="s">
        <v>7703</v>
      </c>
    </row>
    <row r="330" spans="1:14" ht="15" customHeight="1" x14ac:dyDescent="0.25">
      <c r="A330" s="16" t="s">
        <v>8029</v>
      </c>
      <c r="B330" s="16" t="s">
        <v>703</v>
      </c>
      <c r="C330" s="16" t="s">
        <v>267</v>
      </c>
      <c r="D330" s="16" t="s">
        <v>268</v>
      </c>
      <c r="E330" s="16" t="s">
        <v>31</v>
      </c>
      <c r="F330" s="16">
        <v>4</v>
      </c>
      <c r="G330" s="16">
        <v>64.099999999999994</v>
      </c>
      <c r="H330" s="16">
        <v>88.9</v>
      </c>
      <c r="I330" s="16">
        <v>-23.5</v>
      </c>
      <c r="J330" s="16">
        <v>15.6</v>
      </c>
      <c r="K330" s="16">
        <v>78</v>
      </c>
      <c r="L330" s="16">
        <v>49.4</v>
      </c>
      <c r="M330" s="16" t="s">
        <v>7900</v>
      </c>
      <c r="N330" s="16" t="s">
        <v>7703</v>
      </c>
    </row>
    <row r="331" spans="1:14" ht="15" customHeight="1" x14ac:dyDescent="0.25">
      <c r="A331" s="16" t="s">
        <v>8030</v>
      </c>
      <c r="B331" s="16" t="s">
        <v>702</v>
      </c>
      <c r="C331" s="16" t="s">
        <v>267</v>
      </c>
      <c r="D331" s="16" t="s">
        <v>268</v>
      </c>
      <c r="E331" s="16" t="s">
        <v>31</v>
      </c>
      <c r="F331" s="16">
        <v>4</v>
      </c>
      <c r="G331" s="16">
        <v>64.099999999999994</v>
      </c>
      <c r="H331" s="16">
        <v>88.9</v>
      </c>
      <c r="I331" s="16">
        <v>-23.5</v>
      </c>
      <c r="J331" s="16">
        <v>15.6</v>
      </c>
      <c r="K331" s="16">
        <v>78</v>
      </c>
      <c r="L331" s="16">
        <v>49.4</v>
      </c>
      <c r="M331" s="16" t="s">
        <v>7900</v>
      </c>
      <c r="N331" s="16" t="s">
        <v>7703</v>
      </c>
    </row>
    <row r="332" spans="1:14" ht="15" customHeight="1" x14ac:dyDescent="0.25">
      <c r="A332" s="16" t="s">
        <v>8031</v>
      </c>
      <c r="B332" s="16" t="s">
        <v>708</v>
      </c>
      <c r="C332" s="16" t="s">
        <v>267</v>
      </c>
      <c r="D332" s="16" t="s">
        <v>268</v>
      </c>
      <c r="E332" s="16" t="s">
        <v>85</v>
      </c>
      <c r="F332" s="16">
        <v>4</v>
      </c>
      <c r="G332" s="16">
        <v>64.099999999999994</v>
      </c>
      <c r="H332" s="16">
        <v>88.9</v>
      </c>
      <c r="I332" s="16">
        <v>-23.5</v>
      </c>
      <c r="J332" s="16">
        <v>15.6</v>
      </c>
      <c r="K332" s="16">
        <v>78</v>
      </c>
      <c r="L332" s="16">
        <v>49.4</v>
      </c>
      <c r="M332" s="16" t="s">
        <v>7900</v>
      </c>
      <c r="N332" s="16" t="s">
        <v>7703</v>
      </c>
    </row>
    <row r="333" spans="1:14" ht="15" customHeight="1" x14ac:dyDescent="0.25">
      <c r="A333" s="16" t="s">
        <v>8032</v>
      </c>
      <c r="B333" s="16" t="s">
        <v>699</v>
      </c>
      <c r="C333" s="16" t="s">
        <v>267</v>
      </c>
      <c r="D333" s="16" t="s">
        <v>268</v>
      </c>
      <c r="E333" s="16" t="s">
        <v>99</v>
      </c>
      <c r="F333" s="16">
        <v>4</v>
      </c>
      <c r="G333" s="16">
        <v>64.099999999999994</v>
      </c>
      <c r="H333" s="16">
        <v>88.9</v>
      </c>
      <c r="I333" s="16">
        <v>-23.5</v>
      </c>
      <c r="J333" s="16">
        <v>15.6</v>
      </c>
      <c r="K333" s="16">
        <v>78</v>
      </c>
      <c r="L333" s="16">
        <v>49.4</v>
      </c>
      <c r="M333" s="16" t="s">
        <v>7900</v>
      </c>
      <c r="N333" s="16" t="s">
        <v>7703</v>
      </c>
    </row>
    <row r="334" spans="1:14" ht="15" customHeight="1" x14ac:dyDescent="0.25">
      <c r="A334" s="16" t="s">
        <v>8033</v>
      </c>
      <c r="B334" s="16" t="s">
        <v>700</v>
      </c>
      <c r="C334" s="16" t="s">
        <v>267</v>
      </c>
      <c r="D334" s="16" t="s">
        <v>268</v>
      </c>
      <c r="E334" s="16" t="s">
        <v>53</v>
      </c>
      <c r="F334" s="16">
        <v>4</v>
      </c>
      <c r="G334" s="16">
        <v>64.099999999999994</v>
      </c>
      <c r="H334" s="16">
        <v>88.9</v>
      </c>
      <c r="I334" s="16">
        <v>-23.5</v>
      </c>
      <c r="J334" s="16">
        <v>15.6</v>
      </c>
      <c r="K334" s="16">
        <v>78</v>
      </c>
      <c r="L334" s="16">
        <v>49.4</v>
      </c>
      <c r="M334" s="16" t="s">
        <v>7900</v>
      </c>
      <c r="N334" s="16" t="s">
        <v>7703</v>
      </c>
    </row>
    <row r="335" spans="1:14" ht="15" customHeight="1" x14ac:dyDescent="0.25">
      <c r="A335" s="16" t="s">
        <v>8034</v>
      </c>
      <c r="B335" s="16" t="s">
        <v>701</v>
      </c>
      <c r="C335" s="16" t="s">
        <v>267</v>
      </c>
      <c r="D335" s="16" t="s">
        <v>268</v>
      </c>
      <c r="E335" s="16" t="s">
        <v>31</v>
      </c>
      <c r="F335" s="16">
        <v>4</v>
      </c>
      <c r="G335" s="16">
        <v>64.099999999999994</v>
      </c>
      <c r="H335" s="16">
        <v>88.9</v>
      </c>
      <c r="I335" s="16">
        <v>-23.5</v>
      </c>
      <c r="J335" s="16">
        <v>15.6</v>
      </c>
      <c r="K335" s="16">
        <v>78</v>
      </c>
      <c r="L335" s="16">
        <v>49.4</v>
      </c>
      <c r="M335" s="16" t="s">
        <v>7900</v>
      </c>
      <c r="N335" s="16" t="s">
        <v>7703</v>
      </c>
    </row>
    <row r="336" spans="1:14" ht="15" customHeight="1" x14ac:dyDescent="0.25">
      <c r="A336" s="16" t="s">
        <v>7578</v>
      </c>
      <c r="B336" s="16" t="s">
        <v>583</v>
      </c>
      <c r="C336" s="16" t="s">
        <v>267</v>
      </c>
      <c r="D336" s="16" t="s">
        <v>268</v>
      </c>
      <c r="E336" s="16" t="s">
        <v>53</v>
      </c>
      <c r="F336" s="16">
        <v>4</v>
      </c>
      <c r="G336" s="16">
        <v>64.099999999999994</v>
      </c>
      <c r="H336" s="16">
        <v>88.9</v>
      </c>
      <c r="I336" s="16">
        <v>-23.5</v>
      </c>
      <c r="J336" s="16">
        <v>15.6</v>
      </c>
      <c r="K336" s="16">
        <v>78</v>
      </c>
      <c r="L336" s="16">
        <v>49.4</v>
      </c>
      <c r="M336" s="16" t="s">
        <v>7900</v>
      </c>
      <c r="N336" s="16" t="s">
        <v>7703</v>
      </c>
    </row>
    <row r="337" spans="1:14" ht="15" customHeight="1" x14ac:dyDescent="0.25">
      <c r="A337" s="16" t="s">
        <v>8035</v>
      </c>
      <c r="B337" s="16" t="s">
        <v>707</v>
      </c>
      <c r="C337" s="16" t="s">
        <v>267</v>
      </c>
      <c r="D337" s="16" t="s">
        <v>268</v>
      </c>
      <c r="E337" s="16" t="s">
        <v>5</v>
      </c>
      <c r="F337" s="16">
        <v>4</v>
      </c>
      <c r="G337" s="16">
        <v>64.099999999999994</v>
      </c>
      <c r="H337" s="16">
        <v>88.9</v>
      </c>
      <c r="I337" s="16">
        <v>-23.5</v>
      </c>
      <c r="J337" s="16">
        <v>15.6</v>
      </c>
      <c r="K337" s="16">
        <v>78</v>
      </c>
      <c r="L337" s="16">
        <v>49.4</v>
      </c>
      <c r="M337" s="16" t="s">
        <v>7900</v>
      </c>
      <c r="N337" s="16" t="s">
        <v>7703</v>
      </c>
    </row>
    <row r="338" spans="1:14" ht="15" customHeight="1" x14ac:dyDescent="0.25">
      <c r="A338" s="16" t="s">
        <v>8036</v>
      </c>
      <c r="B338" s="16" t="s">
        <v>4589</v>
      </c>
      <c r="C338" s="16" t="s">
        <v>248</v>
      </c>
      <c r="D338" s="16" t="s">
        <v>249</v>
      </c>
      <c r="E338" s="16" t="s">
        <v>103</v>
      </c>
      <c r="F338" s="16">
        <v>0</v>
      </c>
      <c r="G338" s="16">
        <v>84.4</v>
      </c>
      <c r="H338" s="16">
        <v>49.3</v>
      </c>
      <c r="I338" s="16">
        <v>-31.3</v>
      </c>
      <c r="J338" s="16">
        <v>39.700000000000003</v>
      </c>
      <c r="K338" s="16">
        <v>70</v>
      </c>
      <c r="L338" s="16">
        <v>49.3</v>
      </c>
      <c r="M338" s="16" t="s">
        <v>7900</v>
      </c>
      <c r="N338" s="16" t="s">
        <v>7703</v>
      </c>
    </row>
    <row r="339" spans="1:14" ht="15" customHeight="1" x14ac:dyDescent="0.25">
      <c r="A339" s="16" t="s">
        <v>8037</v>
      </c>
      <c r="B339" s="16" t="s">
        <v>350</v>
      </c>
      <c r="C339" s="16" t="s">
        <v>248</v>
      </c>
      <c r="D339" s="16" t="s">
        <v>249</v>
      </c>
      <c r="E339" s="16" t="s">
        <v>103</v>
      </c>
      <c r="F339" s="16">
        <v>0</v>
      </c>
      <c r="G339" s="16">
        <v>84.4</v>
      </c>
      <c r="H339" s="16">
        <v>49.3</v>
      </c>
      <c r="I339" s="16">
        <v>-31.3</v>
      </c>
      <c r="J339" s="16">
        <v>39.700000000000003</v>
      </c>
      <c r="K339" s="16">
        <v>70</v>
      </c>
      <c r="L339" s="16">
        <v>49.3</v>
      </c>
      <c r="M339" s="16" t="s">
        <v>7900</v>
      </c>
      <c r="N339" s="16" t="s">
        <v>7703</v>
      </c>
    </row>
    <row r="340" spans="1:14" ht="15" customHeight="1" x14ac:dyDescent="0.25">
      <c r="A340" s="16" t="s">
        <v>8038</v>
      </c>
      <c r="B340" s="16" t="s">
        <v>349</v>
      </c>
      <c r="C340" s="16" t="s">
        <v>248</v>
      </c>
      <c r="D340" s="16" t="s">
        <v>249</v>
      </c>
      <c r="E340" s="16" t="s">
        <v>29</v>
      </c>
      <c r="F340" s="16">
        <v>0</v>
      </c>
      <c r="G340" s="16">
        <v>84.4</v>
      </c>
      <c r="H340" s="16">
        <v>49.3</v>
      </c>
      <c r="I340" s="16">
        <v>-31.3</v>
      </c>
      <c r="J340" s="16">
        <v>39.700000000000003</v>
      </c>
      <c r="K340" s="16">
        <v>70</v>
      </c>
      <c r="L340" s="16">
        <v>49.3</v>
      </c>
      <c r="M340" s="16" t="s">
        <v>7900</v>
      </c>
      <c r="N340" s="16" t="s">
        <v>7703</v>
      </c>
    </row>
    <row r="341" spans="1:14" ht="15" customHeight="1" x14ac:dyDescent="0.25">
      <c r="A341" s="16" t="s">
        <v>8039</v>
      </c>
      <c r="B341" s="16" t="s">
        <v>7458</v>
      </c>
      <c r="C341" s="16" t="s">
        <v>248</v>
      </c>
      <c r="D341" s="16" t="s">
        <v>249</v>
      </c>
      <c r="E341" s="16" t="s">
        <v>31</v>
      </c>
      <c r="F341" s="16">
        <v>0</v>
      </c>
      <c r="G341" s="16">
        <v>84.4</v>
      </c>
      <c r="H341" s="16">
        <v>49.3</v>
      </c>
      <c r="I341" s="16">
        <v>-31.3</v>
      </c>
      <c r="J341" s="16">
        <v>39.700000000000003</v>
      </c>
      <c r="K341" s="16">
        <v>70</v>
      </c>
      <c r="L341" s="16">
        <v>49.3</v>
      </c>
      <c r="M341" s="16" t="s">
        <v>7900</v>
      </c>
      <c r="N341" s="16" t="s">
        <v>7703</v>
      </c>
    </row>
    <row r="342" spans="1:14" ht="15" customHeight="1" x14ac:dyDescent="0.25">
      <c r="A342" s="16" t="s">
        <v>8040</v>
      </c>
      <c r="B342" s="16" t="s">
        <v>344</v>
      </c>
      <c r="C342" s="16" t="s">
        <v>248</v>
      </c>
      <c r="D342" s="16" t="s">
        <v>249</v>
      </c>
      <c r="E342" s="16" t="s">
        <v>31</v>
      </c>
      <c r="F342" s="16">
        <v>0</v>
      </c>
      <c r="G342" s="16">
        <v>84.4</v>
      </c>
      <c r="H342" s="16">
        <v>49.3</v>
      </c>
      <c r="I342" s="16">
        <v>-31.3</v>
      </c>
      <c r="J342" s="16">
        <v>39.700000000000003</v>
      </c>
      <c r="K342" s="16">
        <v>70</v>
      </c>
      <c r="L342" s="16">
        <v>49.3</v>
      </c>
      <c r="M342" s="16" t="s">
        <v>7900</v>
      </c>
      <c r="N342" s="16" t="s">
        <v>7703</v>
      </c>
    </row>
    <row r="343" spans="1:14" ht="15" customHeight="1" x14ac:dyDescent="0.25">
      <c r="A343" s="16" t="s">
        <v>8041</v>
      </c>
      <c r="B343" s="16" t="s">
        <v>344</v>
      </c>
      <c r="C343" s="16" t="s">
        <v>248</v>
      </c>
      <c r="D343" s="16" t="s">
        <v>249</v>
      </c>
      <c r="E343" s="16" t="s">
        <v>107</v>
      </c>
      <c r="F343" s="16">
        <v>0</v>
      </c>
      <c r="G343" s="16">
        <v>84.4</v>
      </c>
      <c r="H343" s="16">
        <v>49.3</v>
      </c>
      <c r="I343" s="16">
        <v>-31.3</v>
      </c>
      <c r="J343" s="16">
        <v>39.700000000000003</v>
      </c>
      <c r="K343" s="16">
        <v>70</v>
      </c>
      <c r="L343" s="16">
        <v>49.3</v>
      </c>
      <c r="M343" s="16" t="s">
        <v>7900</v>
      </c>
      <c r="N343" s="16" t="s">
        <v>7703</v>
      </c>
    </row>
    <row r="344" spans="1:14" ht="15" customHeight="1" x14ac:dyDescent="0.25">
      <c r="A344" s="16" t="s">
        <v>8042</v>
      </c>
      <c r="B344" s="16" t="s">
        <v>345</v>
      </c>
      <c r="C344" s="16" t="s">
        <v>248</v>
      </c>
      <c r="D344" s="16" t="s">
        <v>249</v>
      </c>
      <c r="E344" s="16" t="s">
        <v>107</v>
      </c>
      <c r="F344" s="16">
        <v>0</v>
      </c>
      <c r="G344" s="16">
        <v>84.4</v>
      </c>
      <c r="H344" s="16">
        <v>49.3</v>
      </c>
      <c r="I344" s="16">
        <v>-31.3</v>
      </c>
      <c r="J344" s="16">
        <v>39.700000000000003</v>
      </c>
      <c r="K344" s="16">
        <v>70</v>
      </c>
      <c r="L344" s="16">
        <v>49.3</v>
      </c>
      <c r="M344" s="16" t="s">
        <v>7900</v>
      </c>
      <c r="N344" s="16" t="s">
        <v>7703</v>
      </c>
    </row>
    <row r="345" spans="1:14" ht="15" customHeight="1" x14ac:dyDescent="0.25">
      <c r="A345" s="16" t="s">
        <v>8043</v>
      </c>
      <c r="B345" s="16" t="s">
        <v>342</v>
      </c>
      <c r="C345" s="16" t="s">
        <v>248</v>
      </c>
      <c r="D345" s="16" t="s">
        <v>249</v>
      </c>
      <c r="E345" s="16" t="s">
        <v>77</v>
      </c>
      <c r="F345" s="16">
        <v>0</v>
      </c>
      <c r="G345" s="16">
        <v>84.4</v>
      </c>
      <c r="H345" s="16">
        <v>49.3</v>
      </c>
      <c r="I345" s="16">
        <v>-31.3</v>
      </c>
      <c r="J345" s="16">
        <v>39.700000000000003</v>
      </c>
      <c r="K345" s="16">
        <v>70</v>
      </c>
      <c r="L345" s="16">
        <v>49.3</v>
      </c>
      <c r="M345" s="16" t="s">
        <v>7900</v>
      </c>
      <c r="N345" s="16" t="s">
        <v>7703</v>
      </c>
    </row>
    <row r="346" spans="1:14" ht="15" customHeight="1" x14ac:dyDescent="0.25">
      <c r="A346" s="16" t="s">
        <v>8044</v>
      </c>
      <c r="B346" s="16" t="s">
        <v>348</v>
      </c>
      <c r="C346" s="16" t="s">
        <v>248</v>
      </c>
      <c r="D346" s="16" t="s">
        <v>249</v>
      </c>
      <c r="E346" s="16" t="s">
        <v>87</v>
      </c>
      <c r="F346" s="16">
        <v>0</v>
      </c>
      <c r="G346" s="16">
        <v>84.4</v>
      </c>
      <c r="H346" s="16">
        <v>49.3</v>
      </c>
      <c r="I346" s="16">
        <v>-31.3</v>
      </c>
      <c r="J346" s="16">
        <v>39.700000000000003</v>
      </c>
      <c r="K346" s="16">
        <v>70</v>
      </c>
      <c r="L346" s="16">
        <v>49.3</v>
      </c>
      <c r="M346" s="16" t="s">
        <v>7900</v>
      </c>
      <c r="N346" s="16" t="s">
        <v>7703</v>
      </c>
    </row>
    <row r="347" spans="1:14" ht="15" customHeight="1" x14ac:dyDescent="0.25">
      <c r="A347" s="16" t="s">
        <v>8045</v>
      </c>
      <c r="B347" s="16" t="s">
        <v>346</v>
      </c>
      <c r="C347" s="16" t="s">
        <v>248</v>
      </c>
      <c r="D347" s="16" t="s">
        <v>249</v>
      </c>
      <c r="E347" s="16" t="s">
        <v>53</v>
      </c>
      <c r="F347" s="16">
        <v>0</v>
      </c>
      <c r="G347" s="16">
        <v>84.4</v>
      </c>
      <c r="H347" s="16">
        <v>49.3</v>
      </c>
      <c r="I347" s="16">
        <v>-31.3</v>
      </c>
      <c r="J347" s="16">
        <v>39.700000000000003</v>
      </c>
      <c r="K347" s="16">
        <v>70</v>
      </c>
      <c r="L347" s="16">
        <v>49.3</v>
      </c>
      <c r="M347" s="16" t="s">
        <v>7900</v>
      </c>
      <c r="N347" s="16" t="s">
        <v>7703</v>
      </c>
    </row>
    <row r="348" spans="1:14" ht="15" customHeight="1" x14ac:dyDescent="0.25">
      <c r="A348" s="16" t="s">
        <v>8046</v>
      </c>
      <c r="B348" s="16" t="s">
        <v>341</v>
      </c>
      <c r="C348" s="16" t="s">
        <v>248</v>
      </c>
      <c r="D348" s="16" t="s">
        <v>249</v>
      </c>
      <c r="E348" s="16" t="s">
        <v>77</v>
      </c>
      <c r="F348" s="16">
        <v>0</v>
      </c>
      <c r="G348" s="16">
        <v>84.4</v>
      </c>
      <c r="H348" s="16">
        <v>49.3</v>
      </c>
      <c r="I348" s="16">
        <v>-31.3</v>
      </c>
      <c r="J348" s="16">
        <v>39.700000000000003</v>
      </c>
      <c r="K348" s="16">
        <v>70</v>
      </c>
      <c r="L348" s="16">
        <v>49.3</v>
      </c>
      <c r="M348" s="16" t="s">
        <v>7900</v>
      </c>
      <c r="N348" s="16" t="s">
        <v>7703</v>
      </c>
    </row>
    <row r="349" spans="1:14" ht="15" customHeight="1" x14ac:dyDescent="0.25">
      <c r="A349" s="16" t="s">
        <v>8047</v>
      </c>
      <c r="B349" s="16" t="s">
        <v>343</v>
      </c>
      <c r="C349" s="16" t="s">
        <v>248</v>
      </c>
      <c r="D349" s="16" t="s">
        <v>249</v>
      </c>
      <c r="E349" s="16" t="s">
        <v>87</v>
      </c>
      <c r="F349" s="16">
        <v>0</v>
      </c>
      <c r="G349" s="16">
        <v>84.4</v>
      </c>
      <c r="H349" s="16">
        <v>49.3</v>
      </c>
      <c r="I349" s="16">
        <v>-31.3</v>
      </c>
      <c r="J349" s="16">
        <v>39.700000000000003</v>
      </c>
      <c r="K349" s="16">
        <v>70</v>
      </c>
      <c r="L349" s="16">
        <v>49.3</v>
      </c>
      <c r="M349" s="16" t="s">
        <v>7900</v>
      </c>
      <c r="N349" s="16" t="s">
        <v>7703</v>
      </c>
    </row>
    <row r="350" spans="1:14" ht="15" customHeight="1" x14ac:dyDescent="0.25">
      <c r="A350" s="16" t="s">
        <v>8048</v>
      </c>
      <c r="B350" s="16" t="s">
        <v>738</v>
      </c>
      <c r="C350" s="16" t="s">
        <v>195</v>
      </c>
      <c r="D350" s="16" t="s">
        <v>196</v>
      </c>
      <c r="E350" s="16" t="s">
        <v>31</v>
      </c>
      <c r="F350" s="16">
        <v>0</v>
      </c>
      <c r="G350" s="16">
        <v>69.900000000000006</v>
      </c>
      <c r="H350" s="16">
        <v>34.700000000000003</v>
      </c>
      <c r="I350" s="16">
        <v>-34.200000000000003</v>
      </c>
      <c r="J350" s="16">
        <v>89.9</v>
      </c>
      <c r="K350" s="16">
        <v>69</v>
      </c>
      <c r="L350" s="16">
        <v>48.2</v>
      </c>
      <c r="M350" s="16" t="s">
        <v>7900</v>
      </c>
      <c r="N350" s="16" t="s">
        <v>7703</v>
      </c>
    </row>
    <row r="351" spans="1:14" ht="15" customHeight="1" x14ac:dyDescent="0.25">
      <c r="A351" s="16" t="s">
        <v>8049</v>
      </c>
      <c r="B351" s="16" t="s">
        <v>737</v>
      </c>
      <c r="C351" s="16" t="s">
        <v>195</v>
      </c>
      <c r="D351" s="16" t="s">
        <v>196</v>
      </c>
      <c r="E351" s="16" t="s">
        <v>77</v>
      </c>
      <c r="F351" s="16">
        <v>0</v>
      </c>
      <c r="G351" s="16">
        <v>69.900000000000006</v>
      </c>
      <c r="H351" s="16">
        <v>34.700000000000003</v>
      </c>
      <c r="I351" s="16">
        <v>-34.200000000000003</v>
      </c>
      <c r="J351" s="16">
        <v>89.9</v>
      </c>
      <c r="K351" s="16">
        <v>69</v>
      </c>
      <c r="L351" s="16">
        <v>48.2</v>
      </c>
      <c r="M351" s="16" t="s">
        <v>7900</v>
      </c>
      <c r="N351" s="16" t="s">
        <v>7703</v>
      </c>
    </row>
    <row r="352" spans="1:14" ht="15" customHeight="1" x14ac:dyDescent="0.25">
      <c r="A352" s="16" t="s">
        <v>8050</v>
      </c>
      <c r="B352" s="16" t="s">
        <v>736</v>
      </c>
      <c r="C352" s="16" t="s">
        <v>195</v>
      </c>
      <c r="D352" s="16" t="s">
        <v>196</v>
      </c>
      <c r="E352" s="16" t="s">
        <v>73</v>
      </c>
      <c r="F352" s="16">
        <v>0</v>
      </c>
      <c r="G352" s="16">
        <v>69.900000000000006</v>
      </c>
      <c r="H352" s="16">
        <v>34.700000000000003</v>
      </c>
      <c r="I352" s="16">
        <v>-34.200000000000003</v>
      </c>
      <c r="J352" s="16">
        <v>89.9</v>
      </c>
      <c r="K352" s="16">
        <v>69</v>
      </c>
      <c r="L352" s="16">
        <v>48.2</v>
      </c>
      <c r="M352" s="16" t="s">
        <v>7900</v>
      </c>
      <c r="N352" s="16" t="s">
        <v>7703</v>
      </c>
    </row>
    <row r="353" spans="1:14" ht="15" customHeight="1" x14ac:dyDescent="0.25">
      <c r="A353" s="16" t="s">
        <v>8051</v>
      </c>
      <c r="B353" s="16" t="s">
        <v>739</v>
      </c>
      <c r="C353" s="16" t="s">
        <v>195</v>
      </c>
      <c r="D353" s="16" t="s">
        <v>196</v>
      </c>
      <c r="E353" s="16" t="s">
        <v>31</v>
      </c>
      <c r="F353" s="16">
        <v>0</v>
      </c>
      <c r="G353" s="16">
        <v>69.900000000000006</v>
      </c>
      <c r="H353" s="16">
        <v>34.700000000000003</v>
      </c>
      <c r="I353" s="16">
        <v>-34.200000000000003</v>
      </c>
      <c r="J353" s="16">
        <v>89.9</v>
      </c>
      <c r="K353" s="16">
        <v>69</v>
      </c>
      <c r="L353" s="16">
        <v>48.2</v>
      </c>
      <c r="M353" s="16" t="s">
        <v>7900</v>
      </c>
      <c r="N353" s="16" t="s">
        <v>7703</v>
      </c>
    </row>
    <row r="354" spans="1:14" ht="15" customHeight="1" x14ac:dyDescent="0.25">
      <c r="A354" s="16" t="s">
        <v>8052</v>
      </c>
      <c r="B354" s="16" t="s">
        <v>743</v>
      </c>
      <c r="C354" s="16" t="s">
        <v>195</v>
      </c>
      <c r="D354" s="16" t="s">
        <v>196</v>
      </c>
      <c r="E354" s="16" t="s">
        <v>107</v>
      </c>
      <c r="F354" s="16">
        <v>0</v>
      </c>
      <c r="G354" s="16">
        <v>69.900000000000006</v>
      </c>
      <c r="H354" s="16">
        <v>34.700000000000003</v>
      </c>
      <c r="I354" s="16">
        <v>-34.200000000000003</v>
      </c>
      <c r="J354" s="16">
        <v>89.9</v>
      </c>
      <c r="K354" s="16">
        <v>69</v>
      </c>
      <c r="L354" s="16">
        <v>48.2</v>
      </c>
      <c r="M354" s="16" t="s">
        <v>7900</v>
      </c>
      <c r="N354" s="16" t="s">
        <v>7703</v>
      </c>
    </row>
    <row r="355" spans="1:14" ht="15" customHeight="1" x14ac:dyDescent="0.25">
      <c r="A355" s="16" t="s">
        <v>8053</v>
      </c>
      <c r="B355" s="16" t="s">
        <v>742</v>
      </c>
      <c r="C355" s="16" t="s">
        <v>195</v>
      </c>
      <c r="D355" s="16" t="s">
        <v>196</v>
      </c>
      <c r="E355" s="16" t="s">
        <v>85</v>
      </c>
      <c r="F355" s="16">
        <v>0</v>
      </c>
      <c r="G355" s="16">
        <v>69.900000000000006</v>
      </c>
      <c r="H355" s="16">
        <v>34.700000000000003</v>
      </c>
      <c r="I355" s="16">
        <v>-34.200000000000003</v>
      </c>
      <c r="J355" s="16">
        <v>89.9</v>
      </c>
      <c r="K355" s="16">
        <v>69</v>
      </c>
      <c r="L355" s="16">
        <v>48.2</v>
      </c>
      <c r="M355" s="16" t="s">
        <v>7900</v>
      </c>
      <c r="N355" s="16" t="s">
        <v>7703</v>
      </c>
    </row>
    <row r="356" spans="1:14" ht="15" customHeight="1" x14ac:dyDescent="0.25">
      <c r="A356" s="16" t="s">
        <v>8054</v>
      </c>
      <c r="B356" s="16" t="s">
        <v>740</v>
      </c>
      <c r="C356" s="16" t="s">
        <v>195</v>
      </c>
      <c r="D356" s="16" t="s">
        <v>196</v>
      </c>
      <c r="E356" s="16" t="s">
        <v>53</v>
      </c>
      <c r="F356" s="16">
        <v>0</v>
      </c>
      <c r="G356" s="16">
        <v>69.900000000000006</v>
      </c>
      <c r="H356" s="16">
        <v>34.700000000000003</v>
      </c>
      <c r="I356" s="16">
        <v>-34.200000000000003</v>
      </c>
      <c r="J356" s="16">
        <v>89.9</v>
      </c>
      <c r="K356" s="16">
        <v>69</v>
      </c>
      <c r="L356" s="16">
        <v>48.2</v>
      </c>
      <c r="M356" s="16" t="s">
        <v>7900</v>
      </c>
      <c r="N356" s="16" t="s">
        <v>7703</v>
      </c>
    </row>
    <row r="357" spans="1:14" ht="15" customHeight="1" x14ac:dyDescent="0.25">
      <c r="A357" s="16" t="s">
        <v>8055</v>
      </c>
      <c r="B357" s="16" t="s">
        <v>745</v>
      </c>
      <c r="C357" s="16" t="s">
        <v>195</v>
      </c>
      <c r="D357" s="16" t="s">
        <v>196</v>
      </c>
      <c r="E357" s="16" t="s">
        <v>35</v>
      </c>
      <c r="F357" s="16">
        <v>0</v>
      </c>
      <c r="G357" s="16">
        <v>69.900000000000006</v>
      </c>
      <c r="H357" s="16">
        <v>34.700000000000003</v>
      </c>
      <c r="I357" s="16">
        <v>-34.200000000000003</v>
      </c>
      <c r="J357" s="16">
        <v>89.9</v>
      </c>
      <c r="K357" s="16">
        <v>69</v>
      </c>
      <c r="L357" s="16">
        <v>48.2</v>
      </c>
      <c r="M357" s="16" t="s">
        <v>7900</v>
      </c>
      <c r="N357" s="16" t="s">
        <v>7703</v>
      </c>
    </row>
    <row r="358" spans="1:14" ht="15" customHeight="1" x14ac:dyDescent="0.25">
      <c r="A358" s="16" t="s">
        <v>8056</v>
      </c>
      <c r="B358" s="16" t="s">
        <v>744</v>
      </c>
      <c r="C358" s="16" t="s">
        <v>195</v>
      </c>
      <c r="D358" s="16" t="s">
        <v>196</v>
      </c>
      <c r="E358" s="16" t="s">
        <v>35</v>
      </c>
      <c r="F358" s="16">
        <v>0</v>
      </c>
      <c r="G358" s="16">
        <v>69.900000000000006</v>
      </c>
      <c r="H358" s="16">
        <v>34.700000000000003</v>
      </c>
      <c r="I358" s="16">
        <v>-34.200000000000003</v>
      </c>
      <c r="J358" s="16">
        <v>89.9</v>
      </c>
      <c r="K358" s="16">
        <v>69</v>
      </c>
      <c r="L358" s="16">
        <v>48.2</v>
      </c>
      <c r="M358" s="16" t="s">
        <v>7900</v>
      </c>
      <c r="N358" s="16" t="s">
        <v>7703</v>
      </c>
    </row>
    <row r="359" spans="1:14" ht="15" customHeight="1" x14ac:dyDescent="0.25">
      <c r="A359" s="16" t="s">
        <v>8057</v>
      </c>
      <c r="B359" s="16" t="s">
        <v>696</v>
      </c>
      <c r="C359" s="16" t="s">
        <v>279</v>
      </c>
      <c r="D359" s="16" t="s">
        <v>280</v>
      </c>
      <c r="E359" s="16" t="s">
        <v>107</v>
      </c>
      <c r="F359" s="16">
        <v>0</v>
      </c>
      <c r="G359" s="16">
        <v>66.599999999999994</v>
      </c>
      <c r="H359" s="16">
        <v>53</v>
      </c>
      <c r="I359" s="16">
        <v>-30.6</v>
      </c>
      <c r="J359" s="16">
        <v>60.9</v>
      </c>
      <c r="K359" s="16">
        <v>77</v>
      </c>
      <c r="L359" s="16">
        <v>48</v>
      </c>
      <c r="M359" s="16" t="s">
        <v>7900</v>
      </c>
      <c r="N359" s="16" t="s">
        <v>7703</v>
      </c>
    </row>
    <row r="360" spans="1:14" ht="15" customHeight="1" x14ac:dyDescent="0.25">
      <c r="A360" s="16" t="s">
        <v>8058</v>
      </c>
      <c r="B360" s="16" t="s">
        <v>697</v>
      </c>
      <c r="C360" s="16" t="s">
        <v>279</v>
      </c>
      <c r="D360" s="16" t="s">
        <v>280</v>
      </c>
      <c r="E360" s="16" t="s">
        <v>35</v>
      </c>
      <c r="F360" s="16">
        <v>0</v>
      </c>
      <c r="G360" s="16">
        <v>66.599999999999994</v>
      </c>
      <c r="H360" s="16">
        <v>53</v>
      </c>
      <c r="I360" s="16">
        <v>-30.6</v>
      </c>
      <c r="J360" s="16">
        <v>60.9</v>
      </c>
      <c r="K360" s="16">
        <v>77</v>
      </c>
      <c r="L360" s="16">
        <v>48</v>
      </c>
      <c r="M360" s="16" t="s">
        <v>7900</v>
      </c>
      <c r="N360" s="16" t="s">
        <v>7703</v>
      </c>
    </row>
    <row r="361" spans="1:14" ht="15" customHeight="1" x14ac:dyDescent="0.25">
      <c r="A361" s="16" t="s">
        <v>8059</v>
      </c>
      <c r="B361" s="16" t="s">
        <v>698</v>
      </c>
      <c r="C361" s="16" t="s">
        <v>279</v>
      </c>
      <c r="D361" s="16" t="s">
        <v>280</v>
      </c>
      <c r="E361" s="16" t="s">
        <v>39</v>
      </c>
      <c r="F361" s="16">
        <v>0</v>
      </c>
      <c r="G361" s="16">
        <v>66.599999999999994</v>
      </c>
      <c r="H361" s="16">
        <v>53</v>
      </c>
      <c r="I361" s="16">
        <v>-30.6</v>
      </c>
      <c r="J361" s="16">
        <v>60.9</v>
      </c>
      <c r="K361" s="16">
        <v>77</v>
      </c>
      <c r="L361" s="16">
        <v>48</v>
      </c>
      <c r="M361" s="16" t="s">
        <v>7900</v>
      </c>
      <c r="N361" s="16" t="s">
        <v>7703</v>
      </c>
    </row>
    <row r="362" spans="1:14" ht="15" customHeight="1" x14ac:dyDescent="0.25">
      <c r="A362" s="16" t="s">
        <v>8060</v>
      </c>
      <c r="B362" s="16" t="s">
        <v>692</v>
      </c>
      <c r="C362" s="16" t="s">
        <v>279</v>
      </c>
      <c r="D362" s="16" t="s">
        <v>280</v>
      </c>
      <c r="E362" s="16" t="s">
        <v>31</v>
      </c>
      <c r="F362" s="16">
        <v>0</v>
      </c>
      <c r="G362" s="16">
        <v>66.599999999999994</v>
      </c>
      <c r="H362" s="16">
        <v>53</v>
      </c>
      <c r="I362" s="16">
        <v>-30.6</v>
      </c>
      <c r="J362" s="16">
        <v>60.9</v>
      </c>
      <c r="K362" s="16">
        <v>77</v>
      </c>
      <c r="L362" s="16">
        <v>48</v>
      </c>
      <c r="M362" s="16" t="s">
        <v>7900</v>
      </c>
      <c r="N362" s="16" t="s">
        <v>7703</v>
      </c>
    </row>
    <row r="363" spans="1:14" ht="15" customHeight="1" x14ac:dyDescent="0.25">
      <c r="A363" s="16" t="s">
        <v>8061</v>
      </c>
      <c r="B363" s="16" t="s">
        <v>6017</v>
      </c>
      <c r="C363" s="16" t="s">
        <v>279</v>
      </c>
      <c r="D363" s="16" t="s">
        <v>280</v>
      </c>
      <c r="E363" s="16" t="s">
        <v>31</v>
      </c>
      <c r="F363" s="16">
        <v>0</v>
      </c>
      <c r="G363" s="16">
        <v>66.599999999999994</v>
      </c>
      <c r="H363" s="16">
        <v>53</v>
      </c>
      <c r="I363" s="16">
        <v>-30.6</v>
      </c>
      <c r="J363" s="16">
        <v>60.9</v>
      </c>
      <c r="K363" s="16">
        <v>77</v>
      </c>
      <c r="L363" s="16">
        <v>48</v>
      </c>
      <c r="M363" s="16" t="s">
        <v>7900</v>
      </c>
      <c r="N363" s="16" t="s">
        <v>7703</v>
      </c>
    </row>
    <row r="364" spans="1:14" ht="15" customHeight="1" x14ac:dyDescent="0.25">
      <c r="A364" s="16" t="s">
        <v>8062</v>
      </c>
      <c r="B364" s="16" t="s">
        <v>690</v>
      </c>
      <c r="C364" s="16" t="s">
        <v>279</v>
      </c>
      <c r="D364" s="16" t="s">
        <v>280</v>
      </c>
      <c r="E364" s="16" t="s">
        <v>77</v>
      </c>
      <c r="F364" s="16">
        <v>0</v>
      </c>
      <c r="G364" s="16">
        <v>66.599999999999994</v>
      </c>
      <c r="H364" s="16">
        <v>53</v>
      </c>
      <c r="I364" s="16">
        <v>-30.6</v>
      </c>
      <c r="J364" s="16">
        <v>60.9</v>
      </c>
      <c r="K364" s="16">
        <v>77</v>
      </c>
      <c r="L364" s="16">
        <v>48</v>
      </c>
      <c r="M364" s="16" t="s">
        <v>7900</v>
      </c>
      <c r="N364" s="16" t="s">
        <v>7703</v>
      </c>
    </row>
    <row r="365" spans="1:14" ht="15" customHeight="1" x14ac:dyDescent="0.25">
      <c r="A365" s="16" t="s">
        <v>8063</v>
      </c>
      <c r="B365" s="16" t="s">
        <v>689</v>
      </c>
      <c r="C365" s="16" t="s">
        <v>279</v>
      </c>
      <c r="D365" s="16" t="s">
        <v>280</v>
      </c>
      <c r="E365" s="16" t="s">
        <v>73</v>
      </c>
      <c r="F365" s="16">
        <v>0</v>
      </c>
      <c r="G365" s="16">
        <v>66.599999999999994</v>
      </c>
      <c r="H365" s="16">
        <v>53</v>
      </c>
      <c r="I365" s="16">
        <v>-30.6</v>
      </c>
      <c r="J365" s="16">
        <v>60.9</v>
      </c>
      <c r="K365" s="16">
        <v>77</v>
      </c>
      <c r="L365" s="16">
        <v>48</v>
      </c>
      <c r="M365" s="16" t="s">
        <v>7900</v>
      </c>
      <c r="N365" s="16" t="s">
        <v>7703</v>
      </c>
    </row>
    <row r="366" spans="1:14" ht="15" customHeight="1" x14ac:dyDescent="0.25">
      <c r="A366" s="16" t="s">
        <v>8064</v>
      </c>
      <c r="B366" s="16" t="s">
        <v>694</v>
      </c>
      <c r="C366" s="16" t="s">
        <v>279</v>
      </c>
      <c r="D366" s="16" t="s">
        <v>280</v>
      </c>
      <c r="E366" s="16" t="s">
        <v>53</v>
      </c>
      <c r="F366" s="16">
        <v>0</v>
      </c>
      <c r="G366" s="16">
        <v>66.599999999999994</v>
      </c>
      <c r="H366" s="16">
        <v>53</v>
      </c>
      <c r="I366" s="16">
        <v>-30.6</v>
      </c>
      <c r="J366" s="16">
        <v>60.9</v>
      </c>
      <c r="K366" s="16">
        <v>77</v>
      </c>
      <c r="L366" s="16">
        <v>48</v>
      </c>
      <c r="M366" s="16" t="s">
        <v>7900</v>
      </c>
      <c r="N366" s="16" t="s">
        <v>7703</v>
      </c>
    </row>
    <row r="367" spans="1:14" ht="15" customHeight="1" x14ac:dyDescent="0.25">
      <c r="A367" s="16" t="s">
        <v>8065</v>
      </c>
      <c r="B367" s="16" t="s">
        <v>695</v>
      </c>
      <c r="C367" s="16" t="s">
        <v>279</v>
      </c>
      <c r="D367" s="16" t="s">
        <v>280</v>
      </c>
      <c r="E367" s="16" t="s">
        <v>85</v>
      </c>
      <c r="F367" s="16">
        <v>0</v>
      </c>
      <c r="G367" s="16">
        <v>66.599999999999994</v>
      </c>
      <c r="H367" s="16">
        <v>53</v>
      </c>
      <c r="I367" s="16">
        <v>-30.6</v>
      </c>
      <c r="J367" s="16">
        <v>60.9</v>
      </c>
      <c r="K367" s="16">
        <v>77</v>
      </c>
      <c r="L367" s="16">
        <v>48</v>
      </c>
      <c r="M367" s="16" t="s">
        <v>7900</v>
      </c>
      <c r="N367" s="16" t="s">
        <v>7703</v>
      </c>
    </row>
    <row r="368" spans="1:14" ht="15" customHeight="1" x14ac:dyDescent="0.25">
      <c r="A368" s="16" t="s">
        <v>8066</v>
      </c>
      <c r="B368" s="16" t="s">
        <v>693</v>
      </c>
      <c r="C368" s="16" t="s">
        <v>279</v>
      </c>
      <c r="D368" s="16" t="s">
        <v>280</v>
      </c>
      <c r="E368" s="16" t="s">
        <v>53</v>
      </c>
      <c r="F368" s="16">
        <v>0</v>
      </c>
      <c r="G368" s="16">
        <v>66.599999999999994</v>
      </c>
      <c r="H368" s="16">
        <v>53</v>
      </c>
      <c r="I368" s="16">
        <v>-30.6</v>
      </c>
      <c r="J368" s="16">
        <v>60.9</v>
      </c>
      <c r="K368" s="16">
        <v>77</v>
      </c>
      <c r="L368" s="16">
        <v>48</v>
      </c>
      <c r="M368" s="16" t="s">
        <v>7900</v>
      </c>
      <c r="N368" s="16" t="s">
        <v>7703</v>
      </c>
    </row>
    <row r="369" spans="1:14" ht="15" customHeight="1" x14ac:dyDescent="0.25">
      <c r="A369" s="16" t="s">
        <v>7495</v>
      </c>
      <c r="B369" s="16" t="s">
        <v>456</v>
      </c>
      <c r="C369" s="16" t="s">
        <v>183</v>
      </c>
      <c r="D369" s="16" t="s">
        <v>184</v>
      </c>
      <c r="E369" s="16" t="s">
        <v>53</v>
      </c>
      <c r="F369" s="16">
        <v>28</v>
      </c>
      <c r="G369" s="16">
        <v>57</v>
      </c>
      <c r="H369" s="16">
        <v>5.0999999999999996</v>
      </c>
      <c r="I369" s="16">
        <v>-40.1</v>
      </c>
      <c r="J369" s="16">
        <v>81.599999999999994</v>
      </c>
      <c r="K369" s="16">
        <v>89</v>
      </c>
      <c r="L369" s="16">
        <v>47.1</v>
      </c>
      <c r="M369" s="16" t="s">
        <v>7900</v>
      </c>
      <c r="N369" s="16" t="s">
        <v>7703</v>
      </c>
    </row>
    <row r="370" spans="1:14" ht="15" customHeight="1" x14ac:dyDescent="0.25">
      <c r="A370" s="16" t="s">
        <v>8067</v>
      </c>
      <c r="B370" s="16" t="s">
        <v>448</v>
      </c>
      <c r="C370" s="16" t="s">
        <v>183</v>
      </c>
      <c r="D370" s="16" t="s">
        <v>184</v>
      </c>
      <c r="E370" s="16" t="s">
        <v>31</v>
      </c>
      <c r="F370" s="16">
        <v>28</v>
      </c>
      <c r="G370" s="16">
        <v>57</v>
      </c>
      <c r="H370" s="16">
        <v>5.0999999999999996</v>
      </c>
      <c r="I370" s="16">
        <v>-40.1</v>
      </c>
      <c r="J370" s="16">
        <v>81.599999999999994</v>
      </c>
      <c r="K370" s="16">
        <v>89</v>
      </c>
      <c r="L370" s="16">
        <v>47.1</v>
      </c>
      <c r="M370" s="16" t="s">
        <v>7900</v>
      </c>
      <c r="N370" s="16" t="s">
        <v>7703</v>
      </c>
    </row>
    <row r="371" spans="1:14" ht="15" customHeight="1" x14ac:dyDescent="0.25">
      <c r="A371" s="16" t="s">
        <v>8068</v>
      </c>
      <c r="B371" s="16" t="s">
        <v>4992</v>
      </c>
      <c r="C371" s="16" t="s">
        <v>183</v>
      </c>
      <c r="D371" s="16" t="s">
        <v>184</v>
      </c>
      <c r="E371" s="16" t="s">
        <v>31</v>
      </c>
      <c r="F371" s="16">
        <v>28</v>
      </c>
      <c r="G371" s="16">
        <v>57</v>
      </c>
      <c r="H371" s="16">
        <v>5.0999999999999996</v>
      </c>
      <c r="I371" s="16">
        <v>-40.1</v>
      </c>
      <c r="J371" s="16">
        <v>81.599999999999994</v>
      </c>
      <c r="K371" s="16">
        <v>89</v>
      </c>
      <c r="L371" s="16">
        <v>47.1</v>
      </c>
      <c r="M371" s="16" t="s">
        <v>7900</v>
      </c>
      <c r="N371" s="16" t="s">
        <v>7703</v>
      </c>
    </row>
    <row r="372" spans="1:14" ht="15" customHeight="1" x14ac:dyDescent="0.25">
      <c r="A372" s="16" t="s">
        <v>8069</v>
      </c>
      <c r="B372" s="16" t="s">
        <v>447</v>
      </c>
      <c r="C372" s="16" t="s">
        <v>183</v>
      </c>
      <c r="D372" s="16" t="s">
        <v>184</v>
      </c>
      <c r="E372" s="16" t="s">
        <v>31</v>
      </c>
      <c r="F372" s="16">
        <v>28</v>
      </c>
      <c r="G372" s="16">
        <v>57</v>
      </c>
      <c r="H372" s="16">
        <v>5.0999999999999996</v>
      </c>
      <c r="I372" s="16">
        <v>-40.1</v>
      </c>
      <c r="J372" s="16">
        <v>81.599999999999994</v>
      </c>
      <c r="K372" s="16">
        <v>89</v>
      </c>
      <c r="L372" s="16">
        <v>47.1</v>
      </c>
      <c r="M372" s="16" t="s">
        <v>7900</v>
      </c>
      <c r="N372" s="16" t="s">
        <v>7703</v>
      </c>
    </row>
    <row r="373" spans="1:14" ht="15" customHeight="1" x14ac:dyDescent="0.25">
      <c r="A373" s="16" t="s">
        <v>8070</v>
      </c>
      <c r="B373" s="16" t="s">
        <v>446</v>
      </c>
      <c r="C373" s="16" t="s">
        <v>183</v>
      </c>
      <c r="D373" s="16" t="s">
        <v>184</v>
      </c>
      <c r="E373" s="16" t="s">
        <v>77</v>
      </c>
      <c r="F373" s="16">
        <v>28</v>
      </c>
      <c r="G373" s="16">
        <v>57</v>
      </c>
      <c r="H373" s="16">
        <v>5.0999999999999996</v>
      </c>
      <c r="I373" s="16">
        <v>-40.1</v>
      </c>
      <c r="J373" s="16">
        <v>81.599999999999994</v>
      </c>
      <c r="K373" s="16">
        <v>89</v>
      </c>
      <c r="L373" s="16">
        <v>47.1</v>
      </c>
      <c r="M373" s="16" t="s">
        <v>7900</v>
      </c>
      <c r="N373" s="16" t="s">
        <v>7703</v>
      </c>
    </row>
    <row r="374" spans="1:14" ht="15" customHeight="1" x14ac:dyDescent="0.25">
      <c r="A374" s="16" t="s">
        <v>8071</v>
      </c>
      <c r="B374" s="16" t="s">
        <v>445</v>
      </c>
      <c r="C374" s="16" t="s">
        <v>183</v>
      </c>
      <c r="D374" s="16" t="s">
        <v>184</v>
      </c>
      <c r="E374" s="16" t="s">
        <v>73</v>
      </c>
      <c r="F374" s="16">
        <v>28</v>
      </c>
      <c r="G374" s="16">
        <v>57</v>
      </c>
      <c r="H374" s="16">
        <v>5.0999999999999996</v>
      </c>
      <c r="I374" s="16">
        <v>-40.1</v>
      </c>
      <c r="J374" s="16">
        <v>81.599999999999994</v>
      </c>
      <c r="K374" s="16">
        <v>89</v>
      </c>
      <c r="L374" s="16">
        <v>47.1</v>
      </c>
      <c r="M374" s="16" t="s">
        <v>7900</v>
      </c>
      <c r="N374" s="16" t="s">
        <v>7703</v>
      </c>
    </row>
    <row r="375" spans="1:14" ht="15" customHeight="1" x14ac:dyDescent="0.25">
      <c r="A375" s="16" t="s">
        <v>8072</v>
      </c>
      <c r="B375" s="16" t="s">
        <v>450</v>
      </c>
      <c r="C375" s="16" t="s">
        <v>183</v>
      </c>
      <c r="D375" s="16" t="s">
        <v>184</v>
      </c>
      <c r="E375" s="16" t="s">
        <v>53</v>
      </c>
      <c r="F375" s="16">
        <v>28</v>
      </c>
      <c r="G375" s="16">
        <v>57</v>
      </c>
      <c r="H375" s="16">
        <v>5.0999999999999996</v>
      </c>
      <c r="I375" s="16">
        <v>-40.1</v>
      </c>
      <c r="J375" s="16">
        <v>81.599999999999994</v>
      </c>
      <c r="K375" s="16">
        <v>89</v>
      </c>
      <c r="L375" s="16">
        <v>47.1</v>
      </c>
      <c r="M375" s="16" t="s">
        <v>7900</v>
      </c>
      <c r="N375" s="16" t="s">
        <v>7703</v>
      </c>
    </row>
    <row r="376" spans="1:14" ht="15" customHeight="1" x14ac:dyDescent="0.25">
      <c r="A376" s="16" t="s">
        <v>8073</v>
      </c>
      <c r="B376" s="16" t="s">
        <v>451</v>
      </c>
      <c r="C376" s="16" t="s">
        <v>183</v>
      </c>
      <c r="D376" s="16" t="s">
        <v>184</v>
      </c>
      <c r="E376" s="16" t="s">
        <v>5</v>
      </c>
      <c r="F376" s="16">
        <v>28</v>
      </c>
      <c r="G376" s="16">
        <v>57</v>
      </c>
      <c r="H376" s="16">
        <v>5.0999999999999996</v>
      </c>
      <c r="I376" s="16">
        <v>-40.1</v>
      </c>
      <c r="J376" s="16">
        <v>81.599999999999994</v>
      </c>
      <c r="K376" s="16">
        <v>89</v>
      </c>
      <c r="L376" s="16">
        <v>47.1</v>
      </c>
      <c r="M376" s="16" t="s">
        <v>7900</v>
      </c>
      <c r="N376" s="16" t="s">
        <v>7703</v>
      </c>
    </row>
    <row r="377" spans="1:14" ht="15" customHeight="1" x14ac:dyDescent="0.25">
      <c r="A377" s="16" t="s">
        <v>8074</v>
      </c>
      <c r="B377" s="16" t="s">
        <v>449</v>
      </c>
      <c r="C377" s="16" t="s">
        <v>183</v>
      </c>
      <c r="D377" s="16" t="s">
        <v>184</v>
      </c>
      <c r="E377" s="16" t="s">
        <v>53</v>
      </c>
      <c r="F377" s="16">
        <v>28</v>
      </c>
      <c r="G377" s="16">
        <v>57</v>
      </c>
      <c r="H377" s="16">
        <v>5.0999999999999996</v>
      </c>
      <c r="I377" s="16">
        <v>-40.1</v>
      </c>
      <c r="J377" s="16">
        <v>81.599999999999994</v>
      </c>
      <c r="K377" s="16">
        <v>89</v>
      </c>
      <c r="L377" s="16">
        <v>47.1</v>
      </c>
      <c r="M377" s="16" t="s">
        <v>7900</v>
      </c>
      <c r="N377" s="16" t="s">
        <v>7703</v>
      </c>
    </row>
    <row r="378" spans="1:14" ht="15" customHeight="1" x14ac:dyDescent="0.25">
      <c r="A378" s="16" t="s">
        <v>8075</v>
      </c>
      <c r="B378" s="16" t="s">
        <v>454</v>
      </c>
      <c r="C378" s="16" t="s">
        <v>183</v>
      </c>
      <c r="D378" s="16" t="s">
        <v>184</v>
      </c>
      <c r="E378" s="16" t="s">
        <v>35</v>
      </c>
      <c r="F378" s="16">
        <v>28</v>
      </c>
      <c r="G378" s="16">
        <v>57</v>
      </c>
      <c r="H378" s="16">
        <v>5.0999999999999996</v>
      </c>
      <c r="I378" s="16">
        <v>-40.1</v>
      </c>
      <c r="J378" s="16">
        <v>81.599999999999994</v>
      </c>
      <c r="K378" s="16">
        <v>89</v>
      </c>
      <c r="L378" s="16">
        <v>47.1</v>
      </c>
      <c r="M378" s="16" t="s">
        <v>7900</v>
      </c>
      <c r="N378" s="16" t="s">
        <v>7703</v>
      </c>
    </row>
    <row r="379" spans="1:14" ht="15" customHeight="1" x14ac:dyDescent="0.25">
      <c r="A379" s="16" t="s">
        <v>8076</v>
      </c>
      <c r="B379" s="16" t="s">
        <v>455</v>
      </c>
      <c r="C379" s="16" t="s">
        <v>183</v>
      </c>
      <c r="D379" s="16" t="s">
        <v>184</v>
      </c>
      <c r="E379" s="16" t="s">
        <v>39</v>
      </c>
      <c r="F379" s="16">
        <v>28</v>
      </c>
      <c r="G379" s="16">
        <v>57</v>
      </c>
      <c r="H379" s="16">
        <v>5.0999999999999996</v>
      </c>
      <c r="I379" s="16">
        <v>-40.1</v>
      </c>
      <c r="J379" s="16">
        <v>81.599999999999994</v>
      </c>
      <c r="K379" s="16">
        <v>89</v>
      </c>
      <c r="L379" s="16">
        <v>47.1</v>
      </c>
      <c r="M379" s="16" t="s">
        <v>7900</v>
      </c>
      <c r="N379" s="16" t="s">
        <v>7703</v>
      </c>
    </row>
    <row r="380" spans="1:14" ht="15" customHeight="1" x14ac:dyDescent="0.25">
      <c r="A380" s="16" t="s">
        <v>8077</v>
      </c>
      <c r="B380" s="16" t="s">
        <v>452</v>
      </c>
      <c r="C380" s="16" t="s">
        <v>183</v>
      </c>
      <c r="D380" s="16" t="s">
        <v>184</v>
      </c>
      <c r="E380" s="16" t="s">
        <v>85</v>
      </c>
      <c r="F380" s="16">
        <v>28</v>
      </c>
      <c r="G380" s="16">
        <v>57</v>
      </c>
      <c r="H380" s="16">
        <v>5.0999999999999996</v>
      </c>
      <c r="I380" s="16">
        <v>-40.1</v>
      </c>
      <c r="J380" s="16">
        <v>81.599999999999994</v>
      </c>
      <c r="K380" s="16">
        <v>89</v>
      </c>
      <c r="L380" s="16">
        <v>47.1</v>
      </c>
      <c r="M380" s="16" t="s">
        <v>7900</v>
      </c>
      <c r="N380" s="16" t="s">
        <v>7703</v>
      </c>
    </row>
    <row r="381" spans="1:14" ht="15" customHeight="1" x14ac:dyDescent="0.25">
      <c r="A381" s="16" t="s">
        <v>8078</v>
      </c>
      <c r="B381" s="16" t="s">
        <v>500</v>
      </c>
      <c r="C381" s="16" t="s">
        <v>132</v>
      </c>
      <c r="D381" s="16" t="s">
        <v>133</v>
      </c>
      <c r="E381" s="16" t="s">
        <v>87</v>
      </c>
      <c r="F381" s="16">
        <v>0</v>
      </c>
      <c r="G381" s="16">
        <v>64.400000000000006</v>
      </c>
      <c r="H381" s="16">
        <v>77.5</v>
      </c>
      <c r="I381" s="16">
        <v>-25.7</v>
      </c>
      <c r="J381" s="16">
        <v>33</v>
      </c>
      <c r="K381" s="16">
        <v>62</v>
      </c>
      <c r="L381" s="16">
        <v>46.5</v>
      </c>
      <c r="M381" s="16" t="s">
        <v>7900</v>
      </c>
      <c r="N381" s="16" t="s">
        <v>7703</v>
      </c>
    </row>
    <row r="382" spans="1:14" ht="15" customHeight="1" x14ac:dyDescent="0.25">
      <c r="A382" s="16" t="s">
        <v>8079</v>
      </c>
      <c r="B382" s="16" t="s">
        <v>521</v>
      </c>
      <c r="C382" s="16" t="s">
        <v>132</v>
      </c>
      <c r="D382" s="16" t="s">
        <v>133</v>
      </c>
      <c r="E382" s="16" t="s">
        <v>53</v>
      </c>
      <c r="F382" s="16">
        <v>0</v>
      </c>
      <c r="G382" s="16">
        <v>64.400000000000006</v>
      </c>
      <c r="H382" s="16">
        <v>77.5</v>
      </c>
      <c r="I382" s="16">
        <v>-25.7</v>
      </c>
      <c r="J382" s="16">
        <v>33</v>
      </c>
      <c r="K382" s="16">
        <v>62</v>
      </c>
      <c r="L382" s="16">
        <v>46.5</v>
      </c>
      <c r="M382" s="16" t="s">
        <v>7900</v>
      </c>
      <c r="N382" s="16" t="s">
        <v>7703</v>
      </c>
    </row>
    <row r="383" spans="1:14" ht="15" customHeight="1" x14ac:dyDescent="0.25">
      <c r="A383" s="16" t="s">
        <v>8080</v>
      </c>
      <c r="B383" s="16" t="s">
        <v>508</v>
      </c>
      <c r="C383" s="16" t="s">
        <v>132</v>
      </c>
      <c r="D383" s="16" t="s">
        <v>133</v>
      </c>
      <c r="E383" s="16" t="s">
        <v>53</v>
      </c>
      <c r="F383" s="16">
        <v>0</v>
      </c>
      <c r="G383" s="16">
        <v>64.400000000000006</v>
      </c>
      <c r="H383" s="16">
        <v>77.5</v>
      </c>
      <c r="I383" s="16">
        <v>-25.7</v>
      </c>
      <c r="J383" s="16">
        <v>33</v>
      </c>
      <c r="K383" s="16">
        <v>62</v>
      </c>
      <c r="L383" s="16">
        <v>46.5</v>
      </c>
      <c r="M383" s="16" t="s">
        <v>7900</v>
      </c>
      <c r="N383" s="16" t="s">
        <v>7703</v>
      </c>
    </row>
    <row r="384" spans="1:14" ht="15" customHeight="1" x14ac:dyDescent="0.25">
      <c r="A384" s="16" t="s">
        <v>8081</v>
      </c>
      <c r="B384" s="16" t="s">
        <v>497</v>
      </c>
      <c r="C384" s="16" t="s">
        <v>132</v>
      </c>
      <c r="D384" s="16" t="s">
        <v>133</v>
      </c>
      <c r="E384" s="16" t="s">
        <v>31</v>
      </c>
      <c r="F384" s="16">
        <v>0</v>
      </c>
      <c r="G384" s="16">
        <v>64.400000000000006</v>
      </c>
      <c r="H384" s="16">
        <v>77.5</v>
      </c>
      <c r="I384" s="16">
        <v>-25.7</v>
      </c>
      <c r="J384" s="16">
        <v>33</v>
      </c>
      <c r="K384" s="16">
        <v>62</v>
      </c>
      <c r="L384" s="16">
        <v>46.5</v>
      </c>
      <c r="M384" s="16" t="s">
        <v>7900</v>
      </c>
      <c r="N384" s="16" t="s">
        <v>7703</v>
      </c>
    </row>
    <row r="385" spans="1:14" ht="15" customHeight="1" x14ac:dyDescent="0.25">
      <c r="A385" s="16" t="s">
        <v>8082</v>
      </c>
      <c r="B385" s="16" t="s">
        <v>489</v>
      </c>
      <c r="C385" s="16" t="s">
        <v>132</v>
      </c>
      <c r="D385" s="16" t="s">
        <v>133</v>
      </c>
      <c r="E385" s="16" t="s">
        <v>5</v>
      </c>
      <c r="F385" s="16">
        <v>0</v>
      </c>
      <c r="G385" s="16">
        <v>64.400000000000006</v>
      </c>
      <c r="H385" s="16">
        <v>77.5</v>
      </c>
      <c r="I385" s="16">
        <v>-25.7</v>
      </c>
      <c r="J385" s="16">
        <v>33</v>
      </c>
      <c r="K385" s="16">
        <v>62</v>
      </c>
      <c r="L385" s="16">
        <v>46.5</v>
      </c>
      <c r="M385" s="16" t="s">
        <v>7900</v>
      </c>
      <c r="N385" s="16" t="s">
        <v>7703</v>
      </c>
    </row>
    <row r="386" spans="1:14" ht="15" customHeight="1" x14ac:dyDescent="0.25">
      <c r="A386" s="16" t="s">
        <v>8083</v>
      </c>
      <c r="B386" s="16" t="s">
        <v>492</v>
      </c>
      <c r="C386" s="16" t="s">
        <v>132</v>
      </c>
      <c r="D386" s="16" t="s">
        <v>133</v>
      </c>
      <c r="E386" s="16" t="s">
        <v>35</v>
      </c>
      <c r="F386" s="16">
        <v>0</v>
      </c>
      <c r="G386" s="16">
        <v>64.400000000000006</v>
      </c>
      <c r="H386" s="16">
        <v>77.5</v>
      </c>
      <c r="I386" s="16">
        <v>-25.7</v>
      </c>
      <c r="J386" s="16">
        <v>33</v>
      </c>
      <c r="K386" s="16">
        <v>62</v>
      </c>
      <c r="L386" s="16">
        <v>46.5</v>
      </c>
      <c r="M386" s="16" t="s">
        <v>7900</v>
      </c>
      <c r="N386" s="16" t="s">
        <v>7703</v>
      </c>
    </row>
    <row r="387" spans="1:14" ht="15" customHeight="1" x14ac:dyDescent="0.25">
      <c r="A387" s="16" t="s">
        <v>8084</v>
      </c>
      <c r="B387" s="16" t="s">
        <v>491</v>
      </c>
      <c r="C387" s="16" t="s">
        <v>132</v>
      </c>
      <c r="D387" s="16" t="s">
        <v>133</v>
      </c>
      <c r="E387" s="16" t="s">
        <v>107</v>
      </c>
      <c r="F387" s="16">
        <v>0</v>
      </c>
      <c r="G387" s="16">
        <v>64.400000000000006</v>
      </c>
      <c r="H387" s="16">
        <v>77.5</v>
      </c>
      <c r="I387" s="16">
        <v>-25.7</v>
      </c>
      <c r="J387" s="16">
        <v>33</v>
      </c>
      <c r="K387" s="16">
        <v>62</v>
      </c>
      <c r="L387" s="16">
        <v>46.5</v>
      </c>
      <c r="M387" s="16" t="s">
        <v>7900</v>
      </c>
      <c r="N387" s="16" t="s">
        <v>7703</v>
      </c>
    </row>
    <row r="388" spans="1:14" ht="15" customHeight="1" x14ac:dyDescent="0.25">
      <c r="A388" s="16" t="s">
        <v>8085</v>
      </c>
      <c r="B388" s="16" t="s">
        <v>482</v>
      </c>
      <c r="C388" s="16" t="s">
        <v>132</v>
      </c>
      <c r="D388" s="16" t="s">
        <v>133</v>
      </c>
      <c r="E388" s="16" t="s">
        <v>73</v>
      </c>
      <c r="F388" s="16">
        <v>0</v>
      </c>
      <c r="G388" s="16">
        <v>64.400000000000006</v>
      </c>
      <c r="H388" s="16">
        <v>77.5</v>
      </c>
      <c r="I388" s="16">
        <v>-25.7</v>
      </c>
      <c r="J388" s="16">
        <v>33</v>
      </c>
      <c r="K388" s="16">
        <v>62</v>
      </c>
      <c r="L388" s="16">
        <v>46.5</v>
      </c>
      <c r="M388" s="16" t="s">
        <v>7900</v>
      </c>
      <c r="N388" s="16" t="s">
        <v>7703</v>
      </c>
    </row>
    <row r="389" spans="1:14" ht="15" customHeight="1" x14ac:dyDescent="0.25">
      <c r="A389" s="16" t="s">
        <v>8086</v>
      </c>
      <c r="B389" s="16" t="s">
        <v>493</v>
      </c>
      <c r="C389" s="16" t="s">
        <v>132</v>
      </c>
      <c r="D389" s="16" t="s">
        <v>133</v>
      </c>
      <c r="E389" s="16" t="s">
        <v>39</v>
      </c>
      <c r="F389" s="16">
        <v>0</v>
      </c>
      <c r="G389" s="16">
        <v>64.400000000000006</v>
      </c>
      <c r="H389" s="16">
        <v>77.5</v>
      </c>
      <c r="I389" s="16">
        <v>-25.7</v>
      </c>
      <c r="J389" s="16">
        <v>33</v>
      </c>
      <c r="K389" s="16">
        <v>62</v>
      </c>
      <c r="L389" s="16">
        <v>46.5</v>
      </c>
      <c r="M389" s="16" t="s">
        <v>7900</v>
      </c>
      <c r="N389" s="16" t="s">
        <v>7703</v>
      </c>
    </row>
    <row r="390" spans="1:14" ht="15" customHeight="1" x14ac:dyDescent="0.25">
      <c r="A390" s="16" t="s">
        <v>8087</v>
      </c>
      <c r="B390" s="16" t="s">
        <v>483</v>
      </c>
      <c r="C390" s="16" t="s">
        <v>132</v>
      </c>
      <c r="D390" s="16" t="s">
        <v>133</v>
      </c>
      <c r="E390" s="16" t="s">
        <v>77</v>
      </c>
      <c r="F390" s="16">
        <v>0</v>
      </c>
      <c r="G390" s="16">
        <v>64.400000000000006</v>
      </c>
      <c r="H390" s="16">
        <v>77.5</v>
      </c>
      <c r="I390" s="16">
        <v>-25.7</v>
      </c>
      <c r="J390" s="16">
        <v>33</v>
      </c>
      <c r="K390" s="16">
        <v>62</v>
      </c>
      <c r="L390" s="16">
        <v>46.5</v>
      </c>
      <c r="M390" s="16" t="s">
        <v>7900</v>
      </c>
      <c r="N390" s="16" t="s">
        <v>7703</v>
      </c>
    </row>
    <row r="391" spans="1:14" ht="15" customHeight="1" x14ac:dyDescent="0.25">
      <c r="A391" s="16" t="s">
        <v>8088</v>
      </c>
      <c r="B391" s="16" t="s">
        <v>484</v>
      </c>
      <c r="C391" s="16" t="s">
        <v>132</v>
      </c>
      <c r="D391" s="16" t="s">
        <v>133</v>
      </c>
      <c r="E391" s="16" t="s">
        <v>77</v>
      </c>
      <c r="F391" s="16">
        <v>0</v>
      </c>
      <c r="G391" s="16">
        <v>64.400000000000006</v>
      </c>
      <c r="H391" s="16">
        <v>77.5</v>
      </c>
      <c r="I391" s="16">
        <v>-25.7</v>
      </c>
      <c r="J391" s="16">
        <v>33</v>
      </c>
      <c r="K391" s="16">
        <v>62</v>
      </c>
      <c r="L391" s="16">
        <v>46.5</v>
      </c>
      <c r="M391" s="16" t="s">
        <v>7900</v>
      </c>
      <c r="N391" s="16" t="s">
        <v>7703</v>
      </c>
    </row>
    <row r="392" spans="1:14" ht="15" customHeight="1" x14ac:dyDescent="0.25">
      <c r="A392" s="16" t="s">
        <v>8089</v>
      </c>
      <c r="B392" s="16" t="s">
        <v>517</v>
      </c>
      <c r="C392" s="16" t="s">
        <v>132</v>
      </c>
      <c r="D392" s="16" t="s">
        <v>133</v>
      </c>
      <c r="E392" s="16" t="s">
        <v>77</v>
      </c>
      <c r="F392" s="16">
        <v>0</v>
      </c>
      <c r="G392" s="16">
        <v>64.400000000000006</v>
      </c>
      <c r="H392" s="16">
        <v>77.5</v>
      </c>
      <c r="I392" s="16">
        <v>-25.7</v>
      </c>
      <c r="J392" s="16">
        <v>33</v>
      </c>
      <c r="K392" s="16">
        <v>62</v>
      </c>
      <c r="L392" s="16">
        <v>46.5</v>
      </c>
      <c r="M392" s="16" t="s">
        <v>7900</v>
      </c>
      <c r="N392" s="16" t="s">
        <v>7703</v>
      </c>
    </row>
    <row r="393" spans="1:14" ht="15" customHeight="1" x14ac:dyDescent="0.25">
      <c r="A393" s="16" t="s">
        <v>8090</v>
      </c>
      <c r="B393" s="16" t="s">
        <v>485</v>
      </c>
      <c r="C393" s="16" t="s">
        <v>132</v>
      </c>
      <c r="D393" s="16" t="s">
        <v>133</v>
      </c>
      <c r="E393" s="16" t="s">
        <v>31</v>
      </c>
      <c r="F393" s="16">
        <v>0</v>
      </c>
      <c r="G393" s="16">
        <v>64.400000000000006</v>
      </c>
      <c r="H393" s="16">
        <v>77.5</v>
      </c>
      <c r="I393" s="16">
        <v>-25.7</v>
      </c>
      <c r="J393" s="16">
        <v>33</v>
      </c>
      <c r="K393" s="16">
        <v>62</v>
      </c>
      <c r="L393" s="16">
        <v>46.5</v>
      </c>
      <c r="M393" s="16" t="s">
        <v>7900</v>
      </c>
      <c r="N393" s="16" t="s">
        <v>7703</v>
      </c>
    </row>
    <row r="394" spans="1:14" ht="15" customHeight="1" x14ac:dyDescent="0.25">
      <c r="A394" s="16" t="s">
        <v>8091</v>
      </c>
      <c r="B394" s="16" t="s">
        <v>480</v>
      </c>
      <c r="C394" s="16" t="s">
        <v>220</v>
      </c>
      <c r="D394" s="16" t="s">
        <v>221</v>
      </c>
      <c r="E394" s="16" t="s">
        <v>39</v>
      </c>
      <c r="F394" s="16">
        <v>4</v>
      </c>
      <c r="G394" s="16">
        <v>77.2</v>
      </c>
      <c r="H394" s="16">
        <v>36.799999999999997</v>
      </c>
      <c r="I394" s="16">
        <v>-33.799999999999997</v>
      </c>
      <c r="J394" s="16">
        <v>33</v>
      </c>
      <c r="K394" s="16">
        <v>66</v>
      </c>
      <c r="L394" s="16">
        <v>44.4</v>
      </c>
      <c r="M394" s="16" t="s">
        <v>7900</v>
      </c>
      <c r="N394" s="16" t="s">
        <v>7703</v>
      </c>
    </row>
    <row r="395" spans="1:14" ht="15" customHeight="1" x14ac:dyDescent="0.25">
      <c r="A395" s="16" t="s">
        <v>8092</v>
      </c>
      <c r="B395" s="16" t="s">
        <v>479</v>
      </c>
      <c r="C395" s="16" t="s">
        <v>220</v>
      </c>
      <c r="D395" s="16" t="s">
        <v>221</v>
      </c>
      <c r="E395" s="16" t="s">
        <v>87</v>
      </c>
      <c r="F395" s="16">
        <v>4</v>
      </c>
      <c r="G395" s="16">
        <v>77.2</v>
      </c>
      <c r="H395" s="16">
        <v>36.799999999999997</v>
      </c>
      <c r="I395" s="16">
        <v>-33.799999999999997</v>
      </c>
      <c r="J395" s="16">
        <v>33</v>
      </c>
      <c r="K395" s="16">
        <v>66</v>
      </c>
      <c r="L395" s="16">
        <v>44.4</v>
      </c>
      <c r="M395" s="16" t="s">
        <v>7900</v>
      </c>
      <c r="N395" s="16" t="s">
        <v>7703</v>
      </c>
    </row>
    <row r="396" spans="1:14" ht="15" customHeight="1" x14ac:dyDescent="0.25">
      <c r="A396" s="16" t="s">
        <v>8093</v>
      </c>
      <c r="B396" s="16" t="s">
        <v>481</v>
      </c>
      <c r="C396" s="16" t="s">
        <v>220</v>
      </c>
      <c r="D396" s="16" t="s">
        <v>221</v>
      </c>
      <c r="E396" s="16" t="s">
        <v>39</v>
      </c>
      <c r="F396" s="16">
        <v>4</v>
      </c>
      <c r="G396" s="16">
        <v>77.2</v>
      </c>
      <c r="H396" s="16">
        <v>36.799999999999997</v>
      </c>
      <c r="I396" s="16">
        <v>-33.799999999999997</v>
      </c>
      <c r="J396" s="16">
        <v>33</v>
      </c>
      <c r="K396" s="16">
        <v>66</v>
      </c>
      <c r="L396" s="16">
        <v>44.4</v>
      </c>
      <c r="M396" s="16" t="s">
        <v>7900</v>
      </c>
      <c r="N396" s="16" t="s">
        <v>7703</v>
      </c>
    </row>
    <row r="397" spans="1:14" ht="15" customHeight="1" x14ac:dyDescent="0.25">
      <c r="A397" s="16" t="s">
        <v>8094</v>
      </c>
      <c r="B397" s="16" t="s">
        <v>603</v>
      </c>
      <c r="C397" s="16" t="s">
        <v>210</v>
      </c>
      <c r="D397" s="16" t="s">
        <v>211</v>
      </c>
      <c r="E397" s="16" t="s">
        <v>35</v>
      </c>
      <c r="F397" s="16">
        <v>0</v>
      </c>
      <c r="G397" s="16">
        <v>74.5</v>
      </c>
      <c r="H397" s="16">
        <v>34.799999999999997</v>
      </c>
      <c r="I397" s="16">
        <v>-34.200000000000003</v>
      </c>
      <c r="J397" s="16">
        <v>26.8</v>
      </c>
      <c r="K397" s="16">
        <v>90</v>
      </c>
      <c r="L397" s="16">
        <v>44.4</v>
      </c>
      <c r="M397" s="16" t="s">
        <v>7900</v>
      </c>
      <c r="N397" s="16" t="s">
        <v>7703</v>
      </c>
    </row>
    <row r="398" spans="1:14" ht="15" customHeight="1" x14ac:dyDescent="0.25">
      <c r="A398" s="16" t="s">
        <v>8095</v>
      </c>
      <c r="B398" s="16" t="s">
        <v>476</v>
      </c>
      <c r="C398" s="16" t="s">
        <v>220</v>
      </c>
      <c r="D398" s="16" t="s">
        <v>221</v>
      </c>
      <c r="E398" s="16" t="s">
        <v>31</v>
      </c>
      <c r="F398" s="16">
        <v>4</v>
      </c>
      <c r="G398" s="16">
        <v>77.2</v>
      </c>
      <c r="H398" s="16">
        <v>36.799999999999997</v>
      </c>
      <c r="I398" s="16">
        <v>-33.799999999999997</v>
      </c>
      <c r="J398" s="16">
        <v>33</v>
      </c>
      <c r="K398" s="16">
        <v>66</v>
      </c>
      <c r="L398" s="16">
        <v>44.4</v>
      </c>
      <c r="M398" s="16" t="s">
        <v>7900</v>
      </c>
      <c r="N398" s="16" t="s">
        <v>7703</v>
      </c>
    </row>
    <row r="399" spans="1:14" ht="15" customHeight="1" x14ac:dyDescent="0.25">
      <c r="A399" s="16" t="s">
        <v>8096</v>
      </c>
      <c r="B399" s="16" t="s">
        <v>475</v>
      </c>
      <c r="C399" s="16" t="s">
        <v>220</v>
      </c>
      <c r="D399" s="16" t="s">
        <v>221</v>
      </c>
      <c r="E399" s="16" t="s">
        <v>73</v>
      </c>
      <c r="F399" s="16">
        <v>4</v>
      </c>
      <c r="G399" s="16">
        <v>77.2</v>
      </c>
      <c r="H399" s="16">
        <v>36.799999999999997</v>
      </c>
      <c r="I399" s="16">
        <v>-33.799999999999997</v>
      </c>
      <c r="J399" s="16">
        <v>33</v>
      </c>
      <c r="K399" s="16">
        <v>66</v>
      </c>
      <c r="L399" s="16">
        <v>44.4</v>
      </c>
      <c r="M399" s="16" t="s">
        <v>7900</v>
      </c>
      <c r="N399" s="16" t="s">
        <v>7703</v>
      </c>
    </row>
    <row r="400" spans="1:14" ht="15" customHeight="1" x14ac:dyDescent="0.25">
      <c r="A400" s="16" t="s">
        <v>8097</v>
      </c>
      <c r="B400" s="16" t="s">
        <v>478</v>
      </c>
      <c r="C400" s="16" t="s">
        <v>220</v>
      </c>
      <c r="D400" s="16" t="s">
        <v>221</v>
      </c>
      <c r="E400" s="16" t="s">
        <v>53</v>
      </c>
      <c r="F400" s="16">
        <v>4</v>
      </c>
      <c r="G400" s="16">
        <v>77.2</v>
      </c>
      <c r="H400" s="16">
        <v>36.799999999999997</v>
      </c>
      <c r="I400" s="16">
        <v>-33.799999999999997</v>
      </c>
      <c r="J400" s="16">
        <v>33</v>
      </c>
      <c r="K400" s="16">
        <v>66</v>
      </c>
      <c r="L400" s="16">
        <v>44.4</v>
      </c>
      <c r="M400" s="16" t="s">
        <v>7900</v>
      </c>
      <c r="N400" s="16" t="s">
        <v>7703</v>
      </c>
    </row>
    <row r="401" spans="1:14" ht="15" customHeight="1" x14ac:dyDescent="0.25">
      <c r="A401" s="16" t="s">
        <v>8098</v>
      </c>
      <c r="B401" s="16" t="s">
        <v>8099</v>
      </c>
      <c r="C401" s="16" t="s">
        <v>220</v>
      </c>
      <c r="D401" s="16" t="s">
        <v>221</v>
      </c>
      <c r="E401" s="16" t="s">
        <v>31</v>
      </c>
      <c r="F401" s="16">
        <v>4</v>
      </c>
      <c r="G401" s="16">
        <v>77.2</v>
      </c>
      <c r="H401" s="16">
        <v>36.799999999999997</v>
      </c>
      <c r="I401" s="16">
        <v>-33.799999999999997</v>
      </c>
      <c r="J401" s="16">
        <v>33</v>
      </c>
      <c r="K401" s="16">
        <v>66</v>
      </c>
      <c r="L401" s="16">
        <v>44.4</v>
      </c>
      <c r="M401" s="16" t="s">
        <v>7900</v>
      </c>
      <c r="N401" s="16" t="s">
        <v>7703</v>
      </c>
    </row>
    <row r="402" spans="1:14" ht="15" customHeight="1" x14ac:dyDescent="0.25">
      <c r="A402" s="16" t="s">
        <v>8100</v>
      </c>
      <c r="B402" s="16" t="s">
        <v>604</v>
      </c>
      <c r="C402" s="16" t="s">
        <v>210</v>
      </c>
      <c r="D402" s="16" t="s">
        <v>211</v>
      </c>
      <c r="E402" s="16" t="s">
        <v>39</v>
      </c>
      <c r="F402" s="16">
        <v>0</v>
      </c>
      <c r="G402" s="16">
        <v>74.5</v>
      </c>
      <c r="H402" s="16">
        <v>34.799999999999997</v>
      </c>
      <c r="I402" s="16">
        <v>-34.200000000000003</v>
      </c>
      <c r="J402" s="16">
        <v>26.8</v>
      </c>
      <c r="K402" s="16">
        <v>90</v>
      </c>
      <c r="L402" s="16">
        <v>44.4</v>
      </c>
      <c r="M402" s="16" t="s">
        <v>7900</v>
      </c>
      <c r="N402" s="16" t="s">
        <v>7703</v>
      </c>
    </row>
    <row r="403" spans="1:14" ht="15" customHeight="1" x14ac:dyDescent="0.25">
      <c r="A403" s="16" t="s">
        <v>8101</v>
      </c>
      <c r="B403" s="16" t="s">
        <v>596</v>
      </c>
      <c r="C403" s="16" t="s">
        <v>210</v>
      </c>
      <c r="D403" s="16" t="s">
        <v>211</v>
      </c>
      <c r="E403" s="16" t="s">
        <v>77</v>
      </c>
      <c r="F403" s="16">
        <v>0</v>
      </c>
      <c r="G403" s="16">
        <v>74.5</v>
      </c>
      <c r="H403" s="16">
        <v>34.799999999999997</v>
      </c>
      <c r="I403" s="16">
        <v>-34.200000000000003</v>
      </c>
      <c r="J403" s="16">
        <v>26.8</v>
      </c>
      <c r="K403" s="16">
        <v>90</v>
      </c>
      <c r="L403" s="16">
        <v>44.4</v>
      </c>
      <c r="M403" s="16" t="s">
        <v>7900</v>
      </c>
      <c r="N403" s="16" t="s">
        <v>7703</v>
      </c>
    </row>
    <row r="404" spans="1:14" ht="15" customHeight="1" x14ac:dyDescent="0.25">
      <c r="A404" s="16" t="s">
        <v>8102</v>
      </c>
      <c r="B404" s="16" t="s">
        <v>5137</v>
      </c>
      <c r="C404" s="16" t="s">
        <v>220</v>
      </c>
      <c r="D404" s="16" t="s">
        <v>221</v>
      </c>
      <c r="E404" s="16" t="s">
        <v>53</v>
      </c>
      <c r="F404" s="16">
        <v>4</v>
      </c>
      <c r="G404" s="16">
        <v>77.2</v>
      </c>
      <c r="H404" s="16">
        <v>36.799999999999997</v>
      </c>
      <c r="I404" s="16">
        <v>-33.799999999999997</v>
      </c>
      <c r="J404" s="16">
        <v>33</v>
      </c>
      <c r="K404" s="16">
        <v>66</v>
      </c>
      <c r="L404" s="16">
        <v>44.4</v>
      </c>
      <c r="M404" s="16" t="s">
        <v>7900</v>
      </c>
      <c r="N404" s="16" t="s">
        <v>7703</v>
      </c>
    </row>
    <row r="405" spans="1:14" ht="15" customHeight="1" x14ac:dyDescent="0.25">
      <c r="A405" s="16" t="s">
        <v>7507</v>
      </c>
      <c r="B405" s="16" t="s">
        <v>7508</v>
      </c>
      <c r="C405" s="16" t="s">
        <v>220</v>
      </c>
      <c r="D405" s="16" t="s">
        <v>221</v>
      </c>
      <c r="E405" s="16" t="s">
        <v>53</v>
      </c>
      <c r="F405" s="16">
        <v>4</v>
      </c>
      <c r="G405" s="16">
        <v>77.2</v>
      </c>
      <c r="H405" s="16">
        <v>36.799999999999997</v>
      </c>
      <c r="I405" s="16">
        <v>-33.799999999999997</v>
      </c>
      <c r="J405" s="16">
        <v>33</v>
      </c>
      <c r="K405" s="16">
        <v>66</v>
      </c>
      <c r="L405" s="16">
        <v>44.4</v>
      </c>
      <c r="M405" s="16" t="s">
        <v>7900</v>
      </c>
      <c r="N405" s="16" t="s">
        <v>7703</v>
      </c>
    </row>
    <row r="406" spans="1:14" ht="15" customHeight="1" x14ac:dyDescent="0.25">
      <c r="A406" s="16" t="s">
        <v>8103</v>
      </c>
      <c r="B406" s="16" t="s">
        <v>592</v>
      </c>
      <c r="C406" s="16" t="s">
        <v>204</v>
      </c>
      <c r="D406" s="16" t="s">
        <v>205</v>
      </c>
      <c r="E406" s="16" t="s">
        <v>35</v>
      </c>
      <c r="F406" s="16">
        <v>0</v>
      </c>
      <c r="G406" s="16">
        <v>82.3</v>
      </c>
      <c r="H406" s="16">
        <v>56.3</v>
      </c>
      <c r="I406" s="16">
        <v>-29.9</v>
      </c>
      <c r="J406" s="16">
        <v>3.9</v>
      </c>
      <c r="K406" s="16">
        <v>61</v>
      </c>
      <c r="L406" s="16">
        <v>44.4</v>
      </c>
      <c r="M406" s="16" t="s">
        <v>7900</v>
      </c>
      <c r="N406" s="16" t="s">
        <v>7703</v>
      </c>
    </row>
    <row r="407" spans="1:14" ht="15" customHeight="1" x14ac:dyDescent="0.25">
      <c r="A407" s="16" t="s">
        <v>8104</v>
      </c>
      <c r="B407" s="16" t="s">
        <v>589</v>
      </c>
      <c r="C407" s="16" t="s">
        <v>204</v>
      </c>
      <c r="D407" s="16" t="s">
        <v>205</v>
      </c>
      <c r="E407" s="16" t="s">
        <v>109</v>
      </c>
      <c r="F407" s="16">
        <v>0</v>
      </c>
      <c r="G407" s="16">
        <v>82.3</v>
      </c>
      <c r="H407" s="16">
        <v>56.3</v>
      </c>
      <c r="I407" s="16">
        <v>-29.9</v>
      </c>
      <c r="J407" s="16">
        <v>3.9</v>
      </c>
      <c r="K407" s="16">
        <v>61</v>
      </c>
      <c r="L407" s="16">
        <v>44.4</v>
      </c>
      <c r="M407" s="16" t="s">
        <v>7900</v>
      </c>
      <c r="N407" s="16" t="s">
        <v>7703</v>
      </c>
    </row>
    <row r="408" spans="1:14" ht="15" customHeight="1" x14ac:dyDescent="0.25">
      <c r="A408" s="16" t="s">
        <v>8105</v>
      </c>
      <c r="B408" s="16" t="s">
        <v>590</v>
      </c>
      <c r="C408" s="16" t="s">
        <v>204</v>
      </c>
      <c r="D408" s="16" t="s">
        <v>205</v>
      </c>
      <c r="E408" s="16" t="s">
        <v>35</v>
      </c>
      <c r="F408" s="16">
        <v>0</v>
      </c>
      <c r="G408" s="16">
        <v>82.3</v>
      </c>
      <c r="H408" s="16">
        <v>56.3</v>
      </c>
      <c r="I408" s="16">
        <v>-29.9</v>
      </c>
      <c r="J408" s="16">
        <v>3.9</v>
      </c>
      <c r="K408" s="16">
        <v>61</v>
      </c>
      <c r="L408" s="16">
        <v>44.4</v>
      </c>
      <c r="M408" s="16" t="s">
        <v>7900</v>
      </c>
      <c r="N408" s="16" t="s">
        <v>7703</v>
      </c>
    </row>
    <row r="409" spans="1:14" ht="15" customHeight="1" x14ac:dyDescent="0.25">
      <c r="A409" s="16" t="s">
        <v>8106</v>
      </c>
      <c r="B409" s="16" t="s">
        <v>591</v>
      </c>
      <c r="C409" s="16" t="s">
        <v>204</v>
      </c>
      <c r="D409" s="16" t="s">
        <v>205</v>
      </c>
      <c r="E409" s="16" t="s">
        <v>35</v>
      </c>
      <c r="F409" s="16">
        <v>0</v>
      </c>
      <c r="G409" s="16">
        <v>82.3</v>
      </c>
      <c r="H409" s="16">
        <v>56.3</v>
      </c>
      <c r="I409" s="16">
        <v>-29.9</v>
      </c>
      <c r="J409" s="16">
        <v>3.9</v>
      </c>
      <c r="K409" s="16">
        <v>61</v>
      </c>
      <c r="L409" s="16">
        <v>44.4</v>
      </c>
      <c r="M409" s="16" t="s">
        <v>7900</v>
      </c>
      <c r="N409" s="16" t="s">
        <v>7703</v>
      </c>
    </row>
    <row r="410" spans="1:14" ht="15" customHeight="1" x14ac:dyDescent="0.25">
      <c r="A410" s="16" t="s">
        <v>8107</v>
      </c>
      <c r="B410" s="16" t="s">
        <v>586</v>
      </c>
      <c r="C410" s="16" t="s">
        <v>204</v>
      </c>
      <c r="D410" s="16" t="s">
        <v>205</v>
      </c>
      <c r="E410" s="16" t="s">
        <v>53</v>
      </c>
      <c r="F410" s="16">
        <v>0</v>
      </c>
      <c r="G410" s="16">
        <v>82.3</v>
      </c>
      <c r="H410" s="16">
        <v>56.3</v>
      </c>
      <c r="I410" s="16">
        <v>-29.9</v>
      </c>
      <c r="J410" s="16">
        <v>3.9</v>
      </c>
      <c r="K410" s="16">
        <v>61</v>
      </c>
      <c r="L410" s="16">
        <v>44.4</v>
      </c>
      <c r="M410" s="16" t="s">
        <v>7900</v>
      </c>
      <c r="N410" s="16" t="s">
        <v>7703</v>
      </c>
    </row>
    <row r="411" spans="1:14" ht="15" customHeight="1" x14ac:dyDescent="0.25">
      <c r="A411" s="16" t="s">
        <v>8108</v>
      </c>
      <c r="B411" s="16" t="s">
        <v>587</v>
      </c>
      <c r="C411" s="16" t="s">
        <v>204</v>
      </c>
      <c r="D411" s="16" t="s">
        <v>205</v>
      </c>
      <c r="E411" s="16" t="s">
        <v>5</v>
      </c>
      <c r="F411" s="16">
        <v>0</v>
      </c>
      <c r="G411" s="16">
        <v>82.3</v>
      </c>
      <c r="H411" s="16">
        <v>56.3</v>
      </c>
      <c r="I411" s="16">
        <v>-29.9</v>
      </c>
      <c r="J411" s="16">
        <v>3.9</v>
      </c>
      <c r="K411" s="16">
        <v>61</v>
      </c>
      <c r="L411" s="16">
        <v>44.4</v>
      </c>
      <c r="M411" s="16" t="s">
        <v>7900</v>
      </c>
      <c r="N411" s="16" t="s">
        <v>7703</v>
      </c>
    </row>
    <row r="412" spans="1:14" ht="15" customHeight="1" x14ac:dyDescent="0.25">
      <c r="A412" s="16" t="s">
        <v>8109</v>
      </c>
      <c r="B412" s="16" t="s">
        <v>582</v>
      </c>
      <c r="C412" s="16" t="s">
        <v>204</v>
      </c>
      <c r="D412" s="16" t="s">
        <v>205</v>
      </c>
      <c r="E412" s="16" t="s">
        <v>53</v>
      </c>
      <c r="F412" s="16">
        <v>0</v>
      </c>
      <c r="G412" s="16">
        <v>82.3</v>
      </c>
      <c r="H412" s="16">
        <v>56.3</v>
      </c>
      <c r="I412" s="16">
        <v>-29.9</v>
      </c>
      <c r="J412" s="16">
        <v>3.9</v>
      </c>
      <c r="K412" s="16">
        <v>61</v>
      </c>
      <c r="L412" s="16">
        <v>44.4</v>
      </c>
      <c r="M412" s="16" t="s">
        <v>7900</v>
      </c>
      <c r="N412" s="16" t="s">
        <v>7703</v>
      </c>
    </row>
    <row r="413" spans="1:14" ht="15" customHeight="1" x14ac:dyDescent="0.25">
      <c r="A413" s="16" t="s">
        <v>8110</v>
      </c>
      <c r="B413" s="16" t="s">
        <v>585</v>
      </c>
      <c r="C413" s="16" t="s">
        <v>204</v>
      </c>
      <c r="D413" s="16" t="s">
        <v>205</v>
      </c>
      <c r="E413" s="16" t="s">
        <v>87</v>
      </c>
      <c r="F413" s="16">
        <v>0</v>
      </c>
      <c r="G413" s="16">
        <v>82.3</v>
      </c>
      <c r="H413" s="16">
        <v>56.3</v>
      </c>
      <c r="I413" s="16">
        <v>-29.9</v>
      </c>
      <c r="J413" s="16">
        <v>3.9</v>
      </c>
      <c r="K413" s="16">
        <v>61</v>
      </c>
      <c r="L413" s="16">
        <v>44.4</v>
      </c>
      <c r="M413" s="16" t="s">
        <v>7900</v>
      </c>
      <c r="N413" s="16" t="s">
        <v>7703</v>
      </c>
    </row>
    <row r="414" spans="1:14" ht="15" customHeight="1" x14ac:dyDescent="0.25">
      <c r="A414" s="16" t="s">
        <v>8111</v>
      </c>
      <c r="B414" s="16" t="s">
        <v>577</v>
      </c>
      <c r="C414" s="16" t="s">
        <v>204</v>
      </c>
      <c r="D414" s="16" t="s">
        <v>205</v>
      </c>
      <c r="E414" s="16" t="s">
        <v>99</v>
      </c>
      <c r="F414" s="16">
        <v>0</v>
      </c>
      <c r="G414" s="16">
        <v>82.3</v>
      </c>
      <c r="H414" s="16">
        <v>56.3</v>
      </c>
      <c r="I414" s="16">
        <v>-29.9</v>
      </c>
      <c r="J414" s="16">
        <v>3.9</v>
      </c>
      <c r="K414" s="16">
        <v>61</v>
      </c>
      <c r="L414" s="16">
        <v>44.4</v>
      </c>
      <c r="M414" s="16" t="s">
        <v>7900</v>
      </c>
      <c r="N414" s="16" t="s">
        <v>7703</v>
      </c>
    </row>
    <row r="415" spans="1:14" ht="15" customHeight="1" x14ac:dyDescent="0.25">
      <c r="A415" s="16" t="s">
        <v>8112</v>
      </c>
      <c r="B415" s="16" t="s">
        <v>576</v>
      </c>
      <c r="C415" s="16" t="s">
        <v>204</v>
      </c>
      <c r="D415" s="16" t="s">
        <v>205</v>
      </c>
      <c r="E415" s="16" t="s">
        <v>77</v>
      </c>
      <c r="F415" s="16">
        <v>0</v>
      </c>
      <c r="G415" s="16">
        <v>82.3</v>
      </c>
      <c r="H415" s="16">
        <v>56.3</v>
      </c>
      <c r="I415" s="16">
        <v>-29.9</v>
      </c>
      <c r="J415" s="16">
        <v>3.9</v>
      </c>
      <c r="K415" s="16">
        <v>61</v>
      </c>
      <c r="L415" s="16">
        <v>44.4</v>
      </c>
      <c r="M415" s="16" t="s">
        <v>7900</v>
      </c>
      <c r="N415" s="16" t="s">
        <v>7703</v>
      </c>
    </row>
    <row r="416" spans="1:14" ht="15" customHeight="1" x14ac:dyDescent="0.25">
      <c r="A416" s="16" t="s">
        <v>8113</v>
      </c>
      <c r="B416" s="16" t="s">
        <v>580</v>
      </c>
      <c r="C416" s="16" t="s">
        <v>204</v>
      </c>
      <c r="D416" s="16" t="s">
        <v>205</v>
      </c>
      <c r="E416" s="16" t="s">
        <v>31</v>
      </c>
      <c r="F416" s="16">
        <v>0</v>
      </c>
      <c r="G416" s="16">
        <v>82.3</v>
      </c>
      <c r="H416" s="16">
        <v>56.3</v>
      </c>
      <c r="I416" s="16">
        <v>-29.9</v>
      </c>
      <c r="J416" s="16">
        <v>3.9</v>
      </c>
      <c r="K416" s="16">
        <v>61</v>
      </c>
      <c r="L416" s="16">
        <v>44.4</v>
      </c>
      <c r="M416" s="16" t="s">
        <v>7900</v>
      </c>
      <c r="N416" s="16" t="s">
        <v>7703</v>
      </c>
    </row>
    <row r="417" spans="1:14" ht="15" customHeight="1" x14ac:dyDescent="0.25">
      <c r="A417" s="16" t="s">
        <v>8114</v>
      </c>
      <c r="B417" s="16" t="s">
        <v>581</v>
      </c>
      <c r="C417" s="16" t="s">
        <v>204</v>
      </c>
      <c r="D417" s="16" t="s">
        <v>205</v>
      </c>
      <c r="E417" s="16" t="s">
        <v>31</v>
      </c>
      <c r="F417" s="16">
        <v>0</v>
      </c>
      <c r="G417" s="16">
        <v>82.3</v>
      </c>
      <c r="H417" s="16">
        <v>56.3</v>
      </c>
      <c r="I417" s="16">
        <v>-29.9</v>
      </c>
      <c r="J417" s="16">
        <v>3.9</v>
      </c>
      <c r="K417" s="16">
        <v>61</v>
      </c>
      <c r="L417" s="16">
        <v>44.4</v>
      </c>
      <c r="M417" s="16" t="s">
        <v>7900</v>
      </c>
      <c r="N417" s="16" t="s">
        <v>7703</v>
      </c>
    </row>
    <row r="418" spans="1:14" ht="15" customHeight="1" x14ac:dyDescent="0.25">
      <c r="A418" s="16" t="s">
        <v>8115</v>
      </c>
      <c r="B418" s="16" t="s">
        <v>579</v>
      </c>
      <c r="C418" s="16" t="s">
        <v>204</v>
      </c>
      <c r="D418" s="16" t="s">
        <v>205</v>
      </c>
      <c r="E418" s="16" t="s">
        <v>31</v>
      </c>
      <c r="F418" s="16">
        <v>0</v>
      </c>
      <c r="G418" s="16">
        <v>82.3</v>
      </c>
      <c r="H418" s="16">
        <v>56.3</v>
      </c>
      <c r="I418" s="16">
        <v>-29.9</v>
      </c>
      <c r="J418" s="16">
        <v>3.9</v>
      </c>
      <c r="K418" s="16">
        <v>61</v>
      </c>
      <c r="L418" s="16">
        <v>44.4</v>
      </c>
      <c r="M418" s="16" t="s">
        <v>7900</v>
      </c>
      <c r="N418" s="16" t="s">
        <v>7703</v>
      </c>
    </row>
    <row r="419" spans="1:14" ht="15" customHeight="1" x14ac:dyDescent="0.25">
      <c r="A419" s="16" t="s">
        <v>8116</v>
      </c>
      <c r="B419" s="16" t="s">
        <v>578</v>
      </c>
      <c r="C419" s="16" t="s">
        <v>204</v>
      </c>
      <c r="D419" s="16" t="s">
        <v>205</v>
      </c>
      <c r="E419" s="16" t="s">
        <v>31</v>
      </c>
      <c r="F419" s="16">
        <v>0</v>
      </c>
      <c r="G419" s="16">
        <v>82.3</v>
      </c>
      <c r="H419" s="16">
        <v>56.3</v>
      </c>
      <c r="I419" s="16">
        <v>-29.9</v>
      </c>
      <c r="J419" s="16">
        <v>3.9</v>
      </c>
      <c r="K419" s="16">
        <v>61</v>
      </c>
      <c r="L419" s="16">
        <v>44.4</v>
      </c>
      <c r="M419" s="16" t="s">
        <v>7900</v>
      </c>
      <c r="N419" s="16" t="s">
        <v>7703</v>
      </c>
    </row>
    <row r="420" spans="1:14" ht="15" customHeight="1" x14ac:dyDescent="0.25">
      <c r="A420" s="16" t="s">
        <v>8117</v>
      </c>
      <c r="B420" s="16" t="s">
        <v>588</v>
      </c>
      <c r="C420" s="16" t="s">
        <v>204</v>
      </c>
      <c r="D420" s="16" t="s">
        <v>205</v>
      </c>
      <c r="E420" s="16" t="s">
        <v>87</v>
      </c>
      <c r="F420" s="16">
        <v>0</v>
      </c>
      <c r="G420" s="16">
        <v>82.3</v>
      </c>
      <c r="H420" s="16">
        <v>56.3</v>
      </c>
      <c r="I420" s="16">
        <v>-29.9</v>
      </c>
      <c r="J420" s="16">
        <v>3.9</v>
      </c>
      <c r="K420" s="16">
        <v>61</v>
      </c>
      <c r="L420" s="16">
        <v>44.4</v>
      </c>
      <c r="M420" s="16" t="s">
        <v>7900</v>
      </c>
      <c r="N420" s="16" t="s">
        <v>7703</v>
      </c>
    </row>
    <row r="421" spans="1:14" ht="15" customHeight="1" x14ac:dyDescent="0.25">
      <c r="A421" s="16" t="s">
        <v>8118</v>
      </c>
      <c r="B421" s="16" t="s">
        <v>594</v>
      </c>
      <c r="C421" s="16" t="s">
        <v>204</v>
      </c>
      <c r="D421" s="16" t="s">
        <v>205</v>
      </c>
      <c r="E421" s="16" t="s">
        <v>37</v>
      </c>
      <c r="F421" s="16">
        <v>0</v>
      </c>
      <c r="G421" s="16">
        <v>82.3</v>
      </c>
      <c r="H421" s="16">
        <v>56.3</v>
      </c>
      <c r="I421" s="16">
        <v>-29.9</v>
      </c>
      <c r="J421" s="16">
        <v>3.9</v>
      </c>
      <c r="K421" s="16">
        <v>61</v>
      </c>
      <c r="L421" s="16">
        <v>44.4</v>
      </c>
      <c r="M421" s="16" t="s">
        <v>7900</v>
      </c>
      <c r="N421" s="16" t="s">
        <v>7703</v>
      </c>
    </row>
    <row r="422" spans="1:14" ht="15" customHeight="1" x14ac:dyDescent="0.25">
      <c r="A422" s="16" t="s">
        <v>8119</v>
      </c>
      <c r="B422" s="16" t="s">
        <v>601</v>
      </c>
      <c r="C422" s="16" t="s">
        <v>210</v>
      </c>
      <c r="D422" s="16" t="s">
        <v>211</v>
      </c>
      <c r="E422" s="16" t="s">
        <v>85</v>
      </c>
      <c r="F422" s="16">
        <v>0</v>
      </c>
      <c r="G422" s="16">
        <v>74.5</v>
      </c>
      <c r="H422" s="16">
        <v>34.799999999999997</v>
      </c>
      <c r="I422" s="16">
        <v>-34.200000000000003</v>
      </c>
      <c r="J422" s="16">
        <v>26.8</v>
      </c>
      <c r="K422" s="16">
        <v>90</v>
      </c>
      <c r="L422" s="16">
        <v>44.4</v>
      </c>
      <c r="M422" s="16" t="s">
        <v>7900</v>
      </c>
      <c r="N422" s="16" t="s">
        <v>7703</v>
      </c>
    </row>
    <row r="423" spans="1:14" ht="15" customHeight="1" x14ac:dyDescent="0.25">
      <c r="A423" s="16" t="s">
        <v>8120</v>
      </c>
      <c r="B423" s="16" t="s">
        <v>595</v>
      </c>
      <c r="C423" s="16" t="s">
        <v>210</v>
      </c>
      <c r="D423" s="16" t="s">
        <v>211</v>
      </c>
      <c r="E423" s="16" t="s">
        <v>73</v>
      </c>
      <c r="F423" s="16">
        <v>0</v>
      </c>
      <c r="G423" s="16">
        <v>74.5</v>
      </c>
      <c r="H423" s="16">
        <v>34.799999999999997</v>
      </c>
      <c r="I423" s="16">
        <v>-34.200000000000003</v>
      </c>
      <c r="J423" s="16">
        <v>26.8</v>
      </c>
      <c r="K423" s="16">
        <v>90</v>
      </c>
      <c r="L423" s="16">
        <v>44.4</v>
      </c>
      <c r="M423" s="16" t="s">
        <v>7900</v>
      </c>
      <c r="N423" s="16" t="s">
        <v>7703</v>
      </c>
    </row>
    <row r="424" spans="1:14" ht="15" customHeight="1" x14ac:dyDescent="0.25">
      <c r="A424" s="16" t="s">
        <v>8121</v>
      </c>
      <c r="B424" s="16" t="s">
        <v>599</v>
      </c>
      <c r="C424" s="16" t="s">
        <v>210</v>
      </c>
      <c r="D424" s="16" t="s">
        <v>211</v>
      </c>
      <c r="E424" s="16" t="s">
        <v>53</v>
      </c>
      <c r="F424" s="16">
        <v>0</v>
      </c>
      <c r="G424" s="16">
        <v>74.5</v>
      </c>
      <c r="H424" s="16">
        <v>34.799999999999997</v>
      </c>
      <c r="I424" s="16">
        <v>-34.200000000000003</v>
      </c>
      <c r="J424" s="16">
        <v>26.8</v>
      </c>
      <c r="K424" s="16">
        <v>90</v>
      </c>
      <c r="L424" s="16">
        <v>44.4</v>
      </c>
      <c r="M424" s="16" t="s">
        <v>7900</v>
      </c>
      <c r="N424" s="16" t="s">
        <v>7703</v>
      </c>
    </row>
    <row r="425" spans="1:14" ht="15" customHeight="1" x14ac:dyDescent="0.25">
      <c r="A425" s="16" t="s">
        <v>8122</v>
      </c>
      <c r="B425" s="16" t="s">
        <v>598</v>
      </c>
      <c r="C425" s="16" t="s">
        <v>210</v>
      </c>
      <c r="D425" s="16" t="s">
        <v>211</v>
      </c>
      <c r="E425" s="16" t="s">
        <v>31</v>
      </c>
      <c r="F425" s="16">
        <v>0</v>
      </c>
      <c r="G425" s="16">
        <v>74.5</v>
      </c>
      <c r="H425" s="16">
        <v>34.799999999999997</v>
      </c>
      <c r="I425" s="16">
        <v>-34.200000000000003</v>
      </c>
      <c r="J425" s="16">
        <v>26.8</v>
      </c>
      <c r="K425" s="16">
        <v>90</v>
      </c>
      <c r="L425" s="16">
        <v>44.4</v>
      </c>
      <c r="M425" s="16" t="s">
        <v>7900</v>
      </c>
      <c r="N425" s="16" t="s">
        <v>7703</v>
      </c>
    </row>
    <row r="426" spans="1:14" ht="15" customHeight="1" x14ac:dyDescent="0.25">
      <c r="A426" s="16" t="s">
        <v>8123</v>
      </c>
      <c r="B426" s="16" t="s">
        <v>597</v>
      </c>
      <c r="C426" s="16" t="s">
        <v>210</v>
      </c>
      <c r="D426" s="16" t="s">
        <v>211</v>
      </c>
      <c r="E426" s="16" t="s">
        <v>31</v>
      </c>
      <c r="F426" s="16">
        <v>0</v>
      </c>
      <c r="G426" s="16">
        <v>74.5</v>
      </c>
      <c r="H426" s="16">
        <v>34.799999999999997</v>
      </c>
      <c r="I426" s="16">
        <v>-34.200000000000003</v>
      </c>
      <c r="J426" s="16">
        <v>26.8</v>
      </c>
      <c r="K426" s="16">
        <v>90</v>
      </c>
      <c r="L426" s="16">
        <v>44.4</v>
      </c>
      <c r="M426" s="16" t="s">
        <v>7900</v>
      </c>
      <c r="N426" s="16" t="s">
        <v>7703</v>
      </c>
    </row>
    <row r="427" spans="1:14" ht="15" customHeight="1" x14ac:dyDescent="0.25">
      <c r="A427" s="16" t="s">
        <v>8124</v>
      </c>
      <c r="B427" s="16" t="s">
        <v>8125</v>
      </c>
      <c r="C427" s="16" t="s">
        <v>210</v>
      </c>
      <c r="D427" s="16" t="s">
        <v>211</v>
      </c>
      <c r="E427" s="16" t="s">
        <v>53</v>
      </c>
      <c r="F427" s="16">
        <v>0</v>
      </c>
      <c r="G427" s="16">
        <v>74.5</v>
      </c>
      <c r="H427" s="16">
        <v>34.799999999999997</v>
      </c>
      <c r="I427" s="16">
        <v>-34.200000000000003</v>
      </c>
      <c r="J427" s="16">
        <v>26.8</v>
      </c>
      <c r="K427" s="16">
        <v>90</v>
      </c>
      <c r="L427" s="16">
        <v>44.4</v>
      </c>
      <c r="M427" s="16" t="s">
        <v>7900</v>
      </c>
      <c r="N427" s="16" t="s">
        <v>7703</v>
      </c>
    </row>
    <row r="428" spans="1:14" ht="15" customHeight="1" x14ac:dyDescent="0.25">
      <c r="A428" s="16" t="s">
        <v>8126</v>
      </c>
      <c r="B428" s="16" t="s">
        <v>602</v>
      </c>
      <c r="C428" s="16" t="s">
        <v>210</v>
      </c>
      <c r="D428" s="16" t="s">
        <v>211</v>
      </c>
      <c r="E428" s="16" t="s">
        <v>107</v>
      </c>
      <c r="F428" s="16">
        <v>0</v>
      </c>
      <c r="G428" s="16">
        <v>74.5</v>
      </c>
      <c r="H428" s="16">
        <v>34.799999999999997</v>
      </c>
      <c r="I428" s="16">
        <v>-34.200000000000003</v>
      </c>
      <c r="J428" s="16">
        <v>26.8</v>
      </c>
      <c r="K428" s="16">
        <v>90</v>
      </c>
      <c r="L428" s="16">
        <v>44.4</v>
      </c>
      <c r="M428" s="16" t="s">
        <v>7900</v>
      </c>
      <c r="N428" s="16" t="s">
        <v>7703</v>
      </c>
    </row>
    <row r="429" spans="1:14" ht="15" customHeight="1" x14ac:dyDescent="0.25">
      <c r="A429" s="16" t="s">
        <v>8127</v>
      </c>
      <c r="B429" s="16" t="s">
        <v>864</v>
      </c>
      <c r="C429" s="16" t="s">
        <v>254</v>
      </c>
      <c r="D429" s="16" t="s">
        <v>255</v>
      </c>
      <c r="E429" s="16" t="s">
        <v>5</v>
      </c>
      <c r="F429" s="16">
        <v>28</v>
      </c>
      <c r="G429" s="16">
        <v>53.7</v>
      </c>
      <c r="H429" s="16">
        <v>62.8</v>
      </c>
      <c r="I429" s="16">
        <v>-28.6</v>
      </c>
      <c r="J429" s="16">
        <v>6.7</v>
      </c>
      <c r="K429" s="16">
        <v>62</v>
      </c>
      <c r="L429" s="16">
        <v>44.1</v>
      </c>
      <c r="M429" s="16" t="s">
        <v>7900</v>
      </c>
      <c r="N429" s="16" t="s">
        <v>7703</v>
      </c>
    </row>
    <row r="430" spans="1:14" ht="15" customHeight="1" x14ac:dyDescent="0.25">
      <c r="A430" s="16" t="s">
        <v>8128</v>
      </c>
      <c r="B430" s="16" t="s">
        <v>858</v>
      </c>
      <c r="C430" s="16" t="s">
        <v>254</v>
      </c>
      <c r="D430" s="16" t="s">
        <v>255</v>
      </c>
      <c r="E430" s="16" t="s">
        <v>73</v>
      </c>
      <c r="F430" s="16">
        <v>28</v>
      </c>
      <c r="G430" s="16">
        <v>53.7</v>
      </c>
      <c r="H430" s="16">
        <v>62.8</v>
      </c>
      <c r="I430" s="16">
        <v>-28.6</v>
      </c>
      <c r="J430" s="16">
        <v>6.7</v>
      </c>
      <c r="K430" s="16">
        <v>62</v>
      </c>
      <c r="L430" s="16">
        <v>44.1</v>
      </c>
      <c r="M430" s="16" t="s">
        <v>7900</v>
      </c>
      <c r="N430" s="16" t="s">
        <v>7703</v>
      </c>
    </row>
    <row r="431" spans="1:14" ht="15" customHeight="1" x14ac:dyDescent="0.25">
      <c r="A431" s="16" t="s">
        <v>8129</v>
      </c>
      <c r="B431" s="16" t="s">
        <v>860</v>
      </c>
      <c r="C431" s="16" t="s">
        <v>254</v>
      </c>
      <c r="D431" s="16" t="s">
        <v>255</v>
      </c>
      <c r="E431" s="16" t="s">
        <v>31</v>
      </c>
      <c r="F431" s="16">
        <v>28</v>
      </c>
      <c r="G431" s="16">
        <v>53.7</v>
      </c>
      <c r="H431" s="16">
        <v>62.8</v>
      </c>
      <c r="I431" s="16">
        <v>-28.6</v>
      </c>
      <c r="J431" s="16">
        <v>6.7</v>
      </c>
      <c r="K431" s="16">
        <v>62</v>
      </c>
      <c r="L431" s="16">
        <v>44.1</v>
      </c>
      <c r="M431" s="16" t="s">
        <v>7900</v>
      </c>
      <c r="N431" s="16" t="s">
        <v>7703</v>
      </c>
    </row>
    <row r="432" spans="1:14" ht="15" customHeight="1" x14ac:dyDescent="0.25">
      <c r="A432" s="16" t="s">
        <v>8130</v>
      </c>
      <c r="B432" s="16" t="s">
        <v>859</v>
      </c>
      <c r="C432" s="16" t="s">
        <v>254</v>
      </c>
      <c r="D432" s="16" t="s">
        <v>255</v>
      </c>
      <c r="E432" s="16" t="s">
        <v>77</v>
      </c>
      <c r="F432" s="16">
        <v>28</v>
      </c>
      <c r="G432" s="16">
        <v>53.7</v>
      </c>
      <c r="H432" s="16">
        <v>62.8</v>
      </c>
      <c r="I432" s="16">
        <v>-28.6</v>
      </c>
      <c r="J432" s="16">
        <v>6.7</v>
      </c>
      <c r="K432" s="16">
        <v>62</v>
      </c>
      <c r="L432" s="16">
        <v>44.1</v>
      </c>
      <c r="M432" s="16" t="s">
        <v>7900</v>
      </c>
      <c r="N432" s="16" t="s">
        <v>7703</v>
      </c>
    </row>
    <row r="433" spans="1:14" ht="15" customHeight="1" x14ac:dyDescent="0.25">
      <c r="A433" s="16" t="s">
        <v>8131</v>
      </c>
      <c r="B433" s="16" t="s">
        <v>861</v>
      </c>
      <c r="C433" s="16" t="s">
        <v>254</v>
      </c>
      <c r="D433" s="16" t="s">
        <v>255</v>
      </c>
      <c r="E433" s="16" t="s">
        <v>31</v>
      </c>
      <c r="F433" s="16">
        <v>28</v>
      </c>
      <c r="G433" s="16">
        <v>53.7</v>
      </c>
      <c r="H433" s="16">
        <v>62.8</v>
      </c>
      <c r="I433" s="16">
        <v>-28.6</v>
      </c>
      <c r="J433" s="16">
        <v>6.7</v>
      </c>
      <c r="K433" s="16">
        <v>62</v>
      </c>
      <c r="L433" s="16">
        <v>44.1</v>
      </c>
      <c r="M433" s="16" t="s">
        <v>7900</v>
      </c>
      <c r="N433" s="16" t="s">
        <v>7703</v>
      </c>
    </row>
    <row r="434" spans="1:14" ht="15" customHeight="1" x14ac:dyDescent="0.25">
      <c r="A434" s="16" t="s">
        <v>8132</v>
      </c>
      <c r="B434" s="16" t="s">
        <v>862</v>
      </c>
      <c r="C434" s="16" t="s">
        <v>254</v>
      </c>
      <c r="D434" s="16" t="s">
        <v>255</v>
      </c>
      <c r="E434" s="16" t="s">
        <v>53</v>
      </c>
      <c r="F434" s="16">
        <v>28</v>
      </c>
      <c r="G434" s="16">
        <v>53.7</v>
      </c>
      <c r="H434" s="16">
        <v>62.8</v>
      </c>
      <c r="I434" s="16">
        <v>-28.6</v>
      </c>
      <c r="J434" s="16">
        <v>6.7</v>
      </c>
      <c r="K434" s="16">
        <v>62</v>
      </c>
      <c r="L434" s="16">
        <v>44.1</v>
      </c>
      <c r="M434" s="16" t="s">
        <v>7900</v>
      </c>
      <c r="N434" s="16" t="s">
        <v>7703</v>
      </c>
    </row>
    <row r="435" spans="1:14" ht="15" customHeight="1" x14ac:dyDescent="0.25">
      <c r="A435" s="16" t="s">
        <v>8133</v>
      </c>
      <c r="B435" s="16" t="s">
        <v>863</v>
      </c>
      <c r="C435" s="16" t="s">
        <v>254</v>
      </c>
      <c r="D435" s="16" t="s">
        <v>255</v>
      </c>
      <c r="E435" s="16" t="s">
        <v>53</v>
      </c>
      <c r="F435" s="16">
        <v>28</v>
      </c>
      <c r="G435" s="16">
        <v>53.7</v>
      </c>
      <c r="H435" s="16">
        <v>62.8</v>
      </c>
      <c r="I435" s="16">
        <v>-28.6</v>
      </c>
      <c r="J435" s="16">
        <v>6.7</v>
      </c>
      <c r="K435" s="16">
        <v>62</v>
      </c>
      <c r="L435" s="16">
        <v>44.1</v>
      </c>
      <c r="M435" s="16" t="s">
        <v>7900</v>
      </c>
      <c r="N435" s="16" t="s">
        <v>7703</v>
      </c>
    </row>
    <row r="436" spans="1:14" ht="15" customHeight="1" x14ac:dyDescent="0.25">
      <c r="A436" s="16" t="s">
        <v>8134</v>
      </c>
      <c r="B436" s="16" t="s">
        <v>868</v>
      </c>
      <c r="C436" s="16" t="s">
        <v>254</v>
      </c>
      <c r="D436" s="16" t="s">
        <v>255</v>
      </c>
      <c r="E436" s="16" t="s">
        <v>35</v>
      </c>
      <c r="F436" s="16">
        <v>28</v>
      </c>
      <c r="G436" s="16">
        <v>53.7</v>
      </c>
      <c r="H436" s="16">
        <v>62.8</v>
      </c>
      <c r="I436" s="16">
        <v>-28.6</v>
      </c>
      <c r="J436" s="16">
        <v>6.7</v>
      </c>
      <c r="K436" s="16">
        <v>62</v>
      </c>
      <c r="L436" s="16">
        <v>44.1</v>
      </c>
      <c r="M436" s="16" t="s">
        <v>7900</v>
      </c>
      <c r="N436" s="16" t="s">
        <v>7703</v>
      </c>
    </row>
    <row r="437" spans="1:14" ht="15" customHeight="1" x14ac:dyDescent="0.25">
      <c r="A437" s="16" t="s">
        <v>8135</v>
      </c>
      <c r="B437" s="16" t="s">
        <v>869</v>
      </c>
      <c r="C437" s="16" t="s">
        <v>254</v>
      </c>
      <c r="D437" s="16" t="s">
        <v>255</v>
      </c>
      <c r="E437" s="16" t="s">
        <v>39</v>
      </c>
      <c r="F437" s="16">
        <v>28</v>
      </c>
      <c r="G437" s="16">
        <v>53.7</v>
      </c>
      <c r="H437" s="16">
        <v>62.8</v>
      </c>
      <c r="I437" s="16">
        <v>-28.6</v>
      </c>
      <c r="J437" s="16">
        <v>6.7</v>
      </c>
      <c r="K437" s="16">
        <v>62</v>
      </c>
      <c r="L437" s="16">
        <v>44.1</v>
      </c>
      <c r="M437" s="16" t="s">
        <v>7900</v>
      </c>
      <c r="N437" s="16" t="s">
        <v>7703</v>
      </c>
    </row>
    <row r="438" spans="1:14" ht="15" customHeight="1" x14ac:dyDescent="0.25">
      <c r="A438" s="16" t="s">
        <v>8136</v>
      </c>
      <c r="B438" s="16" t="s">
        <v>867</v>
      </c>
      <c r="C438" s="16" t="s">
        <v>254</v>
      </c>
      <c r="D438" s="16" t="s">
        <v>255</v>
      </c>
      <c r="E438" s="16" t="s">
        <v>103</v>
      </c>
      <c r="F438" s="16">
        <v>28</v>
      </c>
      <c r="G438" s="16">
        <v>53.7</v>
      </c>
      <c r="H438" s="16">
        <v>62.8</v>
      </c>
      <c r="I438" s="16">
        <v>-28.6</v>
      </c>
      <c r="J438" s="16">
        <v>6.7</v>
      </c>
      <c r="K438" s="16">
        <v>62</v>
      </c>
      <c r="L438" s="16">
        <v>44.1</v>
      </c>
      <c r="M438" s="16" t="s">
        <v>7900</v>
      </c>
      <c r="N438" s="16" t="s">
        <v>7703</v>
      </c>
    </row>
    <row r="439" spans="1:14" ht="15" customHeight="1" x14ac:dyDescent="0.25">
      <c r="A439" s="16" t="s">
        <v>8137</v>
      </c>
      <c r="B439" s="16" t="s">
        <v>866</v>
      </c>
      <c r="C439" s="16" t="s">
        <v>254</v>
      </c>
      <c r="D439" s="16" t="s">
        <v>255</v>
      </c>
      <c r="E439" s="16" t="s">
        <v>27</v>
      </c>
      <c r="F439" s="16">
        <v>28</v>
      </c>
      <c r="G439" s="16">
        <v>53.7</v>
      </c>
      <c r="H439" s="16">
        <v>62.8</v>
      </c>
      <c r="I439" s="16">
        <v>-28.6</v>
      </c>
      <c r="J439" s="16">
        <v>6.7</v>
      </c>
      <c r="K439" s="16">
        <v>62</v>
      </c>
      <c r="L439" s="16">
        <v>44.1</v>
      </c>
      <c r="M439" s="16" t="s">
        <v>7900</v>
      </c>
      <c r="N439" s="16" t="s">
        <v>7703</v>
      </c>
    </row>
    <row r="440" spans="1:14" ht="15" customHeight="1" x14ac:dyDescent="0.25">
      <c r="A440" s="16" t="s">
        <v>8138</v>
      </c>
      <c r="B440" s="16" t="s">
        <v>865</v>
      </c>
      <c r="C440" s="16" t="s">
        <v>254</v>
      </c>
      <c r="D440" s="16" t="s">
        <v>255</v>
      </c>
      <c r="E440" s="16" t="s">
        <v>87</v>
      </c>
      <c r="F440" s="16">
        <v>28</v>
      </c>
      <c r="G440" s="16">
        <v>53.7</v>
      </c>
      <c r="H440" s="16">
        <v>62.8</v>
      </c>
      <c r="I440" s="16">
        <v>-28.6</v>
      </c>
      <c r="J440" s="16">
        <v>6.7</v>
      </c>
      <c r="K440" s="16">
        <v>62</v>
      </c>
      <c r="L440" s="16">
        <v>44.1</v>
      </c>
      <c r="M440" s="16" t="s">
        <v>7900</v>
      </c>
      <c r="N440" s="16" t="s">
        <v>7703</v>
      </c>
    </row>
    <row r="441" spans="1:14" ht="15" customHeight="1" x14ac:dyDescent="0.25">
      <c r="A441" s="16" t="s">
        <v>8139</v>
      </c>
      <c r="B441" s="16" t="s">
        <v>305</v>
      </c>
      <c r="C441" s="16" t="s">
        <v>239</v>
      </c>
      <c r="D441" s="16" t="s">
        <v>240</v>
      </c>
      <c r="E441" s="16" t="s">
        <v>53</v>
      </c>
      <c r="F441" s="16">
        <v>0</v>
      </c>
      <c r="G441" s="16">
        <v>63.9</v>
      </c>
      <c r="H441" s="16">
        <v>38.1</v>
      </c>
      <c r="I441" s="16">
        <v>-33.5</v>
      </c>
      <c r="J441" s="16">
        <v>62</v>
      </c>
      <c r="K441" s="16">
        <v>73</v>
      </c>
      <c r="L441" s="16">
        <v>44</v>
      </c>
      <c r="M441" s="16" t="s">
        <v>7900</v>
      </c>
      <c r="N441" s="16" t="s">
        <v>7703</v>
      </c>
    </row>
    <row r="442" spans="1:14" ht="15" customHeight="1" x14ac:dyDescent="0.25">
      <c r="A442" s="16" t="s">
        <v>8140</v>
      </c>
      <c r="B442" s="16" t="s">
        <v>4408</v>
      </c>
      <c r="C442" s="16" t="s">
        <v>239</v>
      </c>
      <c r="D442" s="16" t="s">
        <v>240</v>
      </c>
      <c r="E442" s="16" t="s">
        <v>31</v>
      </c>
      <c r="F442" s="16">
        <v>0</v>
      </c>
      <c r="G442" s="16">
        <v>63.9</v>
      </c>
      <c r="H442" s="16">
        <v>38.1</v>
      </c>
      <c r="I442" s="16">
        <v>-33.5</v>
      </c>
      <c r="J442" s="16">
        <v>62</v>
      </c>
      <c r="K442" s="16">
        <v>73</v>
      </c>
      <c r="L442" s="16">
        <v>44</v>
      </c>
      <c r="M442" s="16" t="s">
        <v>7900</v>
      </c>
      <c r="N442" s="16" t="s">
        <v>7703</v>
      </c>
    </row>
    <row r="443" spans="1:14" ht="15" customHeight="1" x14ac:dyDescent="0.25">
      <c r="A443" s="16" t="s">
        <v>8141</v>
      </c>
      <c r="B443" s="16" t="s">
        <v>306</v>
      </c>
      <c r="C443" s="16" t="s">
        <v>239</v>
      </c>
      <c r="D443" s="16" t="s">
        <v>240</v>
      </c>
      <c r="E443" s="16" t="s">
        <v>53</v>
      </c>
      <c r="F443" s="16">
        <v>0</v>
      </c>
      <c r="G443" s="16">
        <v>63.9</v>
      </c>
      <c r="H443" s="16">
        <v>38.1</v>
      </c>
      <c r="I443" s="16">
        <v>-33.5</v>
      </c>
      <c r="J443" s="16">
        <v>62</v>
      </c>
      <c r="K443" s="16">
        <v>73</v>
      </c>
      <c r="L443" s="16">
        <v>44</v>
      </c>
      <c r="M443" s="16" t="s">
        <v>7900</v>
      </c>
      <c r="N443" s="16" t="s">
        <v>7703</v>
      </c>
    </row>
    <row r="444" spans="1:14" ht="15" customHeight="1" x14ac:dyDescent="0.25">
      <c r="A444" s="16" t="s">
        <v>8142</v>
      </c>
      <c r="B444" s="16" t="s">
        <v>308</v>
      </c>
      <c r="C444" s="16" t="s">
        <v>239</v>
      </c>
      <c r="D444" s="16" t="s">
        <v>240</v>
      </c>
      <c r="E444" s="16" t="s">
        <v>101</v>
      </c>
      <c r="F444" s="16">
        <v>0</v>
      </c>
      <c r="G444" s="16">
        <v>63.9</v>
      </c>
      <c r="H444" s="16">
        <v>38.1</v>
      </c>
      <c r="I444" s="16">
        <v>-33.5</v>
      </c>
      <c r="J444" s="16">
        <v>62</v>
      </c>
      <c r="K444" s="16">
        <v>73</v>
      </c>
      <c r="L444" s="16">
        <v>44</v>
      </c>
      <c r="M444" s="16" t="s">
        <v>7900</v>
      </c>
      <c r="N444" s="16" t="s">
        <v>7703</v>
      </c>
    </row>
    <row r="445" spans="1:14" ht="15" customHeight="1" x14ac:dyDescent="0.25">
      <c r="A445" s="16" t="s">
        <v>8143</v>
      </c>
      <c r="B445" s="16" t="s">
        <v>309</v>
      </c>
      <c r="C445" s="16" t="s">
        <v>239</v>
      </c>
      <c r="D445" s="16" t="s">
        <v>240</v>
      </c>
      <c r="E445" s="16" t="s">
        <v>107</v>
      </c>
      <c r="F445" s="16">
        <v>0</v>
      </c>
      <c r="G445" s="16">
        <v>63.9</v>
      </c>
      <c r="H445" s="16">
        <v>38.1</v>
      </c>
      <c r="I445" s="16">
        <v>-33.5</v>
      </c>
      <c r="J445" s="16">
        <v>62</v>
      </c>
      <c r="K445" s="16">
        <v>73</v>
      </c>
      <c r="L445" s="16">
        <v>44</v>
      </c>
      <c r="M445" s="16" t="s">
        <v>7900</v>
      </c>
      <c r="N445" s="16" t="s">
        <v>7703</v>
      </c>
    </row>
    <row r="446" spans="1:14" ht="15" customHeight="1" x14ac:dyDescent="0.25">
      <c r="A446" s="16" t="s">
        <v>8144</v>
      </c>
      <c r="B446" s="16" t="s">
        <v>307</v>
      </c>
      <c r="C446" s="16" t="s">
        <v>239</v>
      </c>
      <c r="D446" s="16" t="s">
        <v>240</v>
      </c>
      <c r="E446" s="16" t="s">
        <v>5</v>
      </c>
      <c r="F446" s="16">
        <v>0</v>
      </c>
      <c r="G446" s="16">
        <v>63.9</v>
      </c>
      <c r="H446" s="16">
        <v>38.1</v>
      </c>
      <c r="I446" s="16">
        <v>-33.5</v>
      </c>
      <c r="J446" s="16">
        <v>62</v>
      </c>
      <c r="K446" s="16">
        <v>73</v>
      </c>
      <c r="L446" s="16">
        <v>44</v>
      </c>
      <c r="M446" s="16" t="s">
        <v>7900</v>
      </c>
      <c r="N446" s="16" t="s">
        <v>7703</v>
      </c>
    </row>
    <row r="447" spans="1:14" ht="15" customHeight="1" x14ac:dyDescent="0.25">
      <c r="A447" s="16" t="s">
        <v>8145</v>
      </c>
      <c r="B447" s="16" t="s">
        <v>302</v>
      </c>
      <c r="C447" s="16" t="s">
        <v>239</v>
      </c>
      <c r="D447" s="16" t="s">
        <v>240</v>
      </c>
      <c r="E447" s="16" t="s">
        <v>31</v>
      </c>
      <c r="F447" s="16">
        <v>0</v>
      </c>
      <c r="G447" s="16">
        <v>63.9</v>
      </c>
      <c r="H447" s="16">
        <v>38.1</v>
      </c>
      <c r="I447" s="16">
        <v>-33.5</v>
      </c>
      <c r="J447" s="16">
        <v>62</v>
      </c>
      <c r="K447" s="16">
        <v>73</v>
      </c>
      <c r="L447" s="16">
        <v>44</v>
      </c>
      <c r="M447" s="16" t="s">
        <v>7900</v>
      </c>
      <c r="N447" s="16" t="s">
        <v>7703</v>
      </c>
    </row>
    <row r="448" spans="1:14" ht="15" customHeight="1" x14ac:dyDescent="0.25">
      <c r="A448" s="16" t="s">
        <v>8146</v>
      </c>
      <c r="B448" s="16" t="s">
        <v>8147</v>
      </c>
      <c r="C448" s="16" t="s">
        <v>239</v>
      </c>
      <c r="D448" s="16" t="s">
        <v>240</v>
      </c>
      <c r="E448" s="16" t="s">
        <v>31</v>
      </c>
      <c r="F448" s="16">
        <v>0</v>
      </c>
      <c r="G448" s="16">
        <v>63.9</v>
      </c>
      <c r="H448" s="16">
        <v>38.1</v>
      </c>
      <c r="I448" s="16">
        <v>-33.5</v>
      </c>
      <c r="J448" s="16">
        <v>62</v>
      </c>
      <c r="K448" s="16">
        <v>73</v>
      </c>
      <c r="L448" s="16">
        <v>44</v>
      </c>
      <c r="M448" s="16" t="s">
        <v>7900</v>
      </c>
      <c r="N448" s="16" t="s">
        <v>7703</v>
      </c>
    </row>
    <row r="449" spans="1:14" ht="15" customHeight="1" x14ac:dyDescent="0.25">
      <c r="A449" s="16" t="s">
        <v>8148</v>
      </c>
      <c r="B449" s="16" t="s">
        <v>311</v>
      </c>
      <c r="C449" s="16" t="s">
        <v>239</v>
      </c>
      <c r="D449" s="16" t="s">
        <v>240</v>
      </c>
      <c r="E449" s="16" t="s">
        <v>103</v>
      </c>
      <c r="F449" s="16">
        <v>0</v>
      </c>
      <c r="G449" s="16">
        <v>63.9</v>
      </c>
      <c r="H449" s="16">
        <v>38.1</v>
      </c>
      <c r="I449" s="16">
        <v>-33.5</v>
      </c>
      <c r="J449" s="16">
        <v>62</v>
      </c>
      <c r="K449" s="16">
        <v>73</v>
      </c>
      <c r="L449" s="16">
        <v>44</v>
      </c>
      <c r="M449" s="16" t="s">
        <v>7900</v>
      </c>
      <c r="N449" s="16" t="s">
        <v>7703</v>
      </c>
    </row>
    <row r="450" spans="1:14" ht="15" customHeight="1" x14ac:dyDescent="0.25">
      <c r="A450" s="16" t="s">
        <v>8149</v>
      </c>
      <c r="B450" s="16" t="s">
        <v>310</v>
      </c>
      <c r="C450" s="16" t="s">
        <v>239</v>
      </c>
      <c r="D450" s="16" t="s">
        <v>240</v>
      </c>
      <c r="E450" s="16" t="s">
        <v>103</v>
      </c>
      <c r="F450" s="16">
        <v>0</v>
      </c>
      <c r="G450" s="16">
        <v>63.9</v>
      </c>
      <c r="H450" s="16">
        <v>38.1</v>
      </c>
      <c r="I450" s="16">
        <v>-33.5</v>
      </c>
      <c r="J450" s="16">
        <v>62</v>
      </c>
      <c r="K450" s="16">
        <v>73</v>
      </c>
      <c r="L450" s="16">
        <v>44</v>
      </c>
      <c r="M450" s="16" t="s">
        <v>7900</v>
      </c>
      <c r="N450" s="16" t="s">
        <v>7703</v>
      </c>
    </row>
    <row r="451" spans="1:14" ht="15" customHeight="1" x14ac:dyDescent="0.25">
      <c r="A451" s="16" t="s">
        <v>8150</v>
      </c>
      <c r="B451" s="16" t="s">
        <v>301</v>
      </c>
      <c r="C451" s="16" t="s">
        <v>239</v>
      </c>
      <c r="D451" s="16" t="s">
        <v>240</v>
      </c>
      <c r="E451" s="16" t="s">
        <v>73</v>
      </c>
      <c r="F451" s="16">
        <v>0</v>
      </c>
      <c r="G451" s="16">
        <v>63.9</v>
      </c>
      <c r="H451" s="16">
        <v>38.1</v>
      </c>
      <c r="I451" s="16">
        <v>-33.5</v>
      </c>
      <c r="J451" s="16">
        <v>62</v>
      </c>
      <c r="K451" s="16">
        <v>73</v>
      </c>
      <c r="L451" s="16">
        <v>44</v>
      </c>
      <c r="M451" s="16" t="s">
        <v>7900</v>
      </c>
      <c r="N451" s="16" t="s">
        <v>7703</v>
      </c>
    </row>
    <row r="452" spans="1:14" ht="15" customHeight="1" x14ac:dyDescent="0.25">
      <c r="A452" s="16" t="s">
        <v>8151</v>
      </c>
      <c r="B452" s="16" t="s">
        <v>499</v>
      </c>
      <c r="C452" s="16" t="s">
        <v>141</v>
      </c>
      <c r="D452" s="16" t="s">
        <v>142</v>
      </c>
      <c r="E452" s="16" t="s">
        <v>53</v>
      </c>
      <c r="F452" s="16">
        <v>12</v>
      </c>
      <c r="G452" s="16">
        <v>54.8</v>
      </c>
      <c r="H452" s="16">
        <v>42</v>
      </c>
      <c r="I452" s="16">
        <v>-32.799999999999997</v>
      </c>
      <c r="J452" s="16">
        <v>42.5</v>
      </c>
      <c r="K452" s="16">
        <v>82</v>
      </c>
      <c r="L452" s="16">
        <v>43.6</v>
      </c>
      <c r="M452" s="16" t="s">
        <v>7900</v>
      </c>
      <c r="N452" s="16" t="s">
        <v>7703</v>
      </c>
    </row>
    <row r="453" spans="1:14" ht="15" customHeight="1" x14ac:dyDescent="0.25">
      <c r="A453" s="16" t="s">
        <v>8152</v>
      </c>
      <c r="B453" s="16" t="s">
        <v>496</v>
      </c>
      <c r="C453" s="16" t="s">
        <v>141</v>
      </c>
      <c r="D453" s="16" t="s">
        <v>142</v>
      </c>
      <c r="E453" s="16" t="s">
        <v>31</v>
      </c>
      <c r="F453" s="16">
        <v>12</v>
      </c>
      <c r="G453" s="16">
        <v>54.8</v>
      </c>
      <c r="H453" s="16">
        <v>42</v>
      </c>
      <c r="I453" s="16">
        <v>-32.799999999999997</v>
      </c>
      <c r="J453" s="16">
        <v>42.5</v>
      </c>
      <c r="K453" s="16">
        <v>82</v>
      </c>
      <c r="L453" s="16">
        <v>43.6</v>
      </c>
      <c r="M453" s="16" t="s">
        <v>7900</v>
      </c>
      <c r="N453" s="16" t="s">
        <v>7703</v>
      </c>
    </row>
    <row r="454" spans="1:14" ht="15" customHeight="1" x14ac:dyDescent="0.25">
      <c r="A454" s="16" t="s">
        <v>8153</v>
      </c>
      <c r="B454" s="16" t="s">
        <v>529</v>
      </c>
      <c r="C454" s="16" t="s">
        <v>141</v>
      </c>
      <c r="D454" s="16" t="s">
        <v>142</v>
      </c>
      <c r="E454" s="16" t="s">
        <v>31</v>
      </c>
      <c r="F454" s="16">
        <v>12</v>
      </c>
      <c r="G454" s="16">
        <v>54.8</v>
      </c>
      <c r="H454" s="16">
        <v>42</v>
      </c>
      <c r="I454" s="16">
        <v>-32.799999999999997</v>
      </c>
      <c r="J454" s="16">
        <v>42.5</v>
      </c>
      <c r="K454" s="16">
        <v>82</v>
      </c>
      <c r="L454" s="16">
        <v>43.6</v>
      </c>
      <c r="M454" s="16" t="s">
        <v>7900</v>
      </c>
      <c r="N454" s="16" t="s">
        <v>7703</v>
      </c>
    </row>
    <row r="455" spans="1:14" ht="15" customHeight="1" x14ac:dyDescent="0.25">
      <c r="A455" s="16" t="s">
        <v>8154</v>
      </c>
      <c r="B455" s="16" t="s">
        <v>498</v>
      </c>
      <c r="C455" s="16" t="s">
        <v>141</v>
      </c>
      <c r="D455" s="16" t="s">
        <v>142</v>
      </c>
      <c r="E455" s="16" t="s">
        <v>53</v>
      </c>
      <c r="F455" s="16">
        <v>12</v>
      </c>
      <c r="G455" s="16">
        <v>54.8</v>
      </c>
      <c r="H455" s="16">
        <v>42</v>
      </c>
      <c r="I455" s="16">
        <v>-32.799999999999997</v>
      </c>
      <c r="J455" s="16">
        <v>42.5</v>
      </c>
      <c r="K455" s="16">
        <v>82</v>
      </c>
      <c r="L455" s="16">
        <v>43.6</v>
      </c>
      <c r="M455" s="16" t="s">
        <v>7900</v>
      </c>
      <c r="N455" s="16" t="s">
        <v>7703</v>
      </c>
    </row>
    <row r="456" spans="1:14" ht="15" customHeight="1" x14ac:dyDescent="0.25">
      <c r="A456" s="16" t="s">
        <v>8155</v>
      </c>
      <c r="B456" s="16" t="s">
        <v>511</v>
      </c>
      <c r="C456" s="16" t="s">
        <v>141</v>
      </c>
      <c r="D456" s="16" t="s">
        <v>142</v>
      </c>
      <c r="E456" s="16" t="s">
        <v>87</v>
      </c>
      <c r="F456" s="16">
        <v>12</v>
      </c>
      <c r="G456" s="16">
        <v>54.8</v>
      </c>
      <c r="H456" s="16">
        <v>42</v>
      </c>
      <c r="I456" s="16">
        <v>-32.799999999999997</v>
      </c>
      <c r="J456" s="16">
        <v>42.5</v>
      </c>
      <c r="K456" s="16">
        <v>82</v>
      </c>
      <c r="L456" s="16">
        <v>43.6</v>
      </c>
      <c r="M456" s="16" t="s">
        <v>7900</v>
      </c>
      <c r="N456" s="16" t="s">
        <v>7703</v>
      </c>
    </row>
    <row r="457" spans="1:14" ht="15" customHeight="1" x14ac:dyDescent="0.25">
      <c r="A457" s="16" t="s">
        <v>8156</v>
      </c>
      <c r="B457" s="16" t="s">
        <v>503</v>
      </c>
      <c r="C457" s="16" t="s">
        <v>141</v>
      </c>
      <c r="D457" s="16" t="s">
        <v>142</v>
      </c>
      <c r="E457" s="16" t="s">
        <v>39</v>
      </c>
      <c r="F457" s="16">
        <v>12</v>
      </c>
      <c r="G457" s="16">
        <v>54.8</v>
      </c>
      <c r="H457" s="16">
        <v>42</v>
      </c>
      <c r="I457" s="16">
        <v>-32.799999999999997</v>
      </c>
      <c r="J457" s="16">
        <v>42.5</v>
      </c>
      <c r="K457" s="16">
        <v>82</v>
      </c>
      <c r="L457" s="16">
        <v>43.6</v>
      </c>
      <c r="M457" s="16" t="s">
        <v>7900</v>
      </c>
      <c r="N457" s="16" t="s">
        <v>7703</v>
      </c>
    </row>
    <row r="458" spans="1:14" ht="15" customHeight="1" x14ac:dyDescent="0.25">
      <c r="A458" s="16" t="s">
        <v>8157</v>
      </c>
      <c r="B458" s="16" t="s">
        <v>502</v>
      </c>
      <c r="C458" s="16" t="s">
        <v>141</v>
      </c>
      <c r="D458" s="16" t="s">
        <v>142</v>
      </c>
      <c r="E458" s="16" t="s">
        <v>103</v>
      </c>
      <c r="F458" s="16">
        <v>12</v>
      </c>
      <c r="G458" s="16">
        <v>54.8</v>
      </c>
      <c r="H458" s="16">
        <v>42</v>
      </c>
      <c r="I458" s="16">
        <v>-32.799999999999997</v>
      </c>
      <c r="J458" s="16">
        <v>42.5</v>
      </c>
      <c r="K458" s="16">
        <v>82</v>
      </c>
      <c r="L458" s="16">
        <v>43.6</v>
      </c>
      <c r="M458" s="16" t="s">
        <v>7900</v>
      </c>
      <c r="N458" s="16" t="s">
        <v>7703</v>
      </c>
    </row>
    <row r="459" spans="1:14" ht="15" customHeight="1" x14ac:dyDescent="0.25">
      <c r="A459" s="16" t="s">
        <v>8158</v>
      </c>
      <c r="B459" s="16" t="s">
        <v>495</v>
      </c>
      <c r="C459" s="16" t="s">
        <v>141</v>
      </c>
      <c r="D459" s="16" t="s">
        <v>142</v>
      </c>
      <c r="E459" s="16" t="s">
        <v>77</v>
      </c>
      <c r="F459" s="16">
        <v>12</v>
      </c>
      <c r="G459" s="16">
        <v>54.8</v>
      </c>
      <c r="H459" s="16">
        <v>42</v>
      </c>
      <c r="I459" s="16">
        <v>-32.799999999999997</v>
      </c>
      <c r="J459" s="16">
        <v>42.5</v>
      </c>
      <c r="K459" s="16">
        <v>82</v>
      </c>
      <c r="L459" s="16">
        <v>43.6</v>
      </c>
      <c r="M459" s="16" t="s">
        <v>7900</v>
      </c>
      <c r="N459" s="16" t="s">
        <v>7703</v>
      </c>
    </row>
    <row r="460" spans="1:14" ht="15" customHeight="1" x14ac:dyDescent="0.25">
      <c r="A460" s="16" t="s">
        <v>8159</v>
      </c>
      <c r="B460" s="16" t="s">
        <v>494</v>
      </c>
      <c r="C460" s="16" t="s">
        <v>141</v>
      </c>
      <c r="D460" s="16" t="s">
        <v>142</v>
      </c>
      <c r="E460" s="16" t="s">
        <v>73</v>
      </c>
      <c r="F460" s="16">
        <v>12</v>
      </c>
      <c r="G460" s="16">
        <v>54.8</v>
      </c>
      <c r="H460" s="16">
        <v>42</v>
      </c>
      <c r="I460" s="16">
        <v>-32.799999999999997</v>
      </c>
      <c r="J460" s="16">
        <v>42.5</v>
      </c>
      <c r="K460" s="16">
        <v>82</v>
      </c>
      <c r="L460" s="16">
        <v>43.6</v>
      </c>
      <c r="M460" s="16" t="s">
        <v>7900</v>
      </c>
      <c r="N460" s="16" t="s">
        <v>7703</v>
      </c>
    </row>
    <row r="461" spans="1:14" ht="15" customHeight="1" x14ac:dyDescent="0.25">
      <c r="A461" s="16" t="s">
        <v>8160</v>
      </c>
      <c r="B461" s="16" t="s">
        <v>748</v>
      </c>
      <c r="C461" s="16" t="s">
        <v>159</v>
      </c>
      <c r="D461" s="16" t="s">
        <v>160</v>
      </c>
      <c r="E461" s="16" t="s">
        <v>31</v>
      </c>
      <c r="F461" s="16">
        <v>0</v>
      </c>
      <c r="G461" s="16">
        <v>63.7</v>
      </c>
      <c r="H461" s="16">
        <v>46</v>
      </c>
      <c r="I461" s="16">
        <v>-32</v>
      </c>
      <c r="J461" s="16">
        <v>25.1</v>
      </c>
      <c r="K461" s="16">
        <v>92</v>
      </c>
      <c r="L461" s="16">
        <v>43.2</v>
      </c>
      <c r="M461" s="16" t="s">
        <v>7900</v>
      </c>
      <c r="N461" s="16" t="s">
        <v>7703</v>
      </c>
    </row>
    <row r="462" spans="1:14" ht="15" customHeight="1" x14ac:dyDescent="0.25">
      <c r="A462" s="16" t="s">
        <v>8161</v>
      </c>
      <c r="B462" s="16" t="s">
        <v>750</v>
      </c>
      <c r="C462" s="16" t="s">
        <v>159</v>
      </c>
      <c r="D462" s="16" t="s">
        <v>160</v>
      </c>
      <c r="E462" s="16" t="s">
        <v>53</v>
      </c>
      <c r="F462" s="16">
        <v>0</v>
      </c>
      <c r="G462" s="16">
        <v>63.7</v>
      </c>
      <c r="H462" s="16">
        <v>46</v>
      </c>
      <c r="I462" s="16">
        <v>-32</v>
      </c>
      <c r="J462" s="16">
        <v>25.1</v>
      </c>
      <c r="K462" s="16">
        <v>92</v>
      </c>
      <c r="L462" s="16">
        <v>43.2</v>
      </c>
      <c r="M462" s="16" t="s">
        <v>7900</v>
      </c>
      <c r="N462" s="16" t="s">
        <v>7703</v>
      </c>
    </row>
    <row r="463" spans="1:14" ht="15" customHeight="1" x14ac:dyDescent="0.25">
      <c r="A463" s="16" t="s">
        <v>8162</v>
      </c>
      <c r="B463" s="16" t="s">
        <v>746</v>
      </c>
      <c r="C463" s="16" t="s">
        <v>159</v>
      </c>
      <c r="D463" s="16" t="s">
        <v>160</v>
      </c>
      <c r="E463" s="16" t="s">
        <v>73</v>
      </c>
      <c r="F463" s="16">
        <v>0</v>
      </c>
      <c r="G463" s="16">
        <v>63.7</v>
      </c>
      <c r="H463" s="16">
        <v>46</v>
      </c>
      <c r="I463" s="16">
        <v>-32</v>
      </c>
      <c r="J463" s="16">
        <v>25.1</v>
      </c>
      <c r="K463" s="16">
        <v>92</v>
      </c>
      <c r="L463" s="16">
        <v>43.2</v>
      </c>
      <c r="M463" s="16" t="s">
        <v>7900</v>
      </c>
      <c r="N463" s="16" t="s">
        <v>7703</v>
      </c>
    </row>
    <row r="464" spans="1:14" ht="15" customHeight="1" x14ac:dyDescent="0.25">
      <c r="A464" s="16" t="s">
        <v>8163</v>
      </c>
      <c r="B464" s="16" t="s">
        <v>747</v>
      </c>
      <c r="C464" s="16" t="s">
        <v>159</v>
      </c>
      <c r="D464" s="16" t="s">
        <v>160</v>
      </c>
      <c r="E464" s="16" t="s">
        <v>77</v>
      </c>
      <c r="F464" s="16">
        <v>0</v>
      </c>
      <c r="G464" s="16">
        <v>63.7</v>
      </c>
      <c r="H464" s="16">
        <v>46</v>
      </c>
      <c r="I464" s="16">
        <v>-32</v>
      </c>
      <c r="J464" s="16">
        <v>25.1</v>
      </c>
      <c r="K464" s="16">
        <v>92</v>
      </c>
      <c r="L464" s="16">
        <v>43.2</v>
      </c>
      <c r="M464" s="16" t="s">
        <v>7900</v>
      </c>
      <c r="N464" s="16" t="s">
        <v>7703</v>
      </c>
    </row>
    <row r="465" spans="1:14" ht="15" customHeight="1" x14ac:dyDescent="0.25">
      <c r="A465" s="16" t="s">
        <v>8164</v>
      </c>
      <c r="B465" s="16" t="s">
        <v>751</v>
      </c>
      <c r="C465" s="16" t="s">
        <v>159</v>
      </c>
      <c r="D465" s="16" t="s">
        <v>160</v>
      </c>
      <c r="E465" s="16" t="s">
        <v>53</v>
      </c>
      <c r="F465" s="16">
        <v>0</v>
      </c>
      <c r="G465" s="16">
        <v>63.7</v>
      </c>
      <c r="H465" s="16">
        <v>46</v>
      </c>
      <c r="I465" s="16">
        <v>-32</v>
      </c>
      <c r="J465" s="16">
        <v>25.1</v>
      </c>
      <c r="K465" s="16">
        <v>92</v>
      </c>
      <c r="L465" s="16">
        <v>43.2</v>
      </c>
      <c r="M465" s="16" t="s">
        <v>7900</v>
      </c>
      <c r="N465" s="16" t="s">
        <v>7703</v>
      </c>
    </row>
    <row r="466" spans="1:14" ht="15" customHeight="1" x14ac:dyDescent="0.25">
      <c r="A466" s="16" t="s">
        <v>8165</v>
      </c>
      <c r="B466" s="16" t="s">
        <v>749</v>
      </c>
      <c r="C466" s="16" t="s">
        <v>159</v>
      </c>
      <c r="D466" s="16" t="s">
        <v>160</v>
      </c>
      <c r="E466" s="16" t="s">
        <v>31</v>
      </c>
      <c r="F466" s="16">
        <v>0</v>
      </c>
      <c r="G466" s="16">
        <v>63.7</v>
      </c>
      <c r="H466" s="16">
        <v>46</v>
      </c>
      <c r="I466" s="16">
        <v>-32</v>
      </c>
      <c r="J466" s="16">
        <v>25.1</v>
      </c>
      <c r="K466" s="16">
        <v>92</v>
      </c>
      <c r="L466" s="16">
        <v>43.2</v>
      </c>
      <c r="M466" s="16" t="s">
        <v>7900</v>
      </c>
      <c r="N466" s="16" t="s">
        <v>7703</v>
      </c>
    </row>
    <row r="467" spans="1:14" ht="15" customHeight="1" x14ac:dyDescent="0.25">
      <c r="A467" s="16" t="s">
        <v>8166</v>
      </c>
      <c r="B467" s="16" t="s">
        <v>752</v>
      </c>
      <c r="C467" s="16" t="s">
        <v>159</v>
      </c>
      <c r="D467" s="16" t="s">
        <v>160</v>
      </c>
      <c r="E467" s="16" t="s">
        <v>87</v>
      </c>
      <c r="F467" s="16">
        <v>0</v>
      </c>
      <c r="G467" s="16">
        <v>63.7</v>
      </c>
      <c r="H467" s="16">
        <v>46</v>
      </c>
      <c r="I467" s="16">
        <v>-32</v>
      </c>
      <c r="J467" s="16">
        <v>25.1</v>
      </c>
      <c r="K467" s="16">
        <v>92</v>
      </c>
      <c r="L467" s="16">
        <v>43.2</v>
      </c>
      <c r="M467" s="16" t="s">
        <v>7900</v>
      </c>
      <c r="N467" s="16" t="s">
        <v>7703</v>
      </c>
    </row>
    <row r="468" spans="1:14" ht="15" customHeight="1" x14ac:dyDescent="0.25">
      <c r="A468" s="16" t="s">
        <v>8167</v>
      </c>
      <c r="B468" s="16" t="s">
        <v>754</v>
      </c>
      <c r="C468" s="16" t="s">
        <v>159</v>
      </c>
      <c r="D468" s="16" t="s">
        <v>160</v>
      </c>
      <c r="E468" s="16" t="s">
        <v>35</v>
      </c>
      <c r="F468" s="16">
        <v>0</v>
      </c>
      <c r="G468" s="16">
        <v>63.7</v>
      </c>
      <c r="H468" s="16">
        <v>46</v>
      </c>
      <c r="I468" s="16">
        <v>-32</v>
      </c>
      <c r="J468" s="16">
        <v>25.1</v>
      </c>
      <c r="K468" s="16">
        <v>92</v>
      </c>
      <c r="L468" s="16">
        <v>43.2</v>
      </c>
      <c r="M468" s="16" t="s">
        <v>7900</v>
      </c>
      <c r="N468" s="16" t="s">
        <v>7703</v>
      </c>
    </row>
    <row r="469" spans="1:14" ht="15" customHeight="1" x14ac:dyDescent="0.25">
      <c r="A469" s="16" t="s">
        <v>8168</v>
      </c>
      <c r="B469" s="16" t="s">
        <v>755</v>
      </c>
      <c r="C469" s="16" t="s">
        <v>159</v>
      </c>
      <c r="D469" s="16" t="s">
        <v>160</v>
      </c>
      <c r="E469" s="16" t="s">
        <v>35</v>
      </c>
      <c r="F469" s="16">
        <v>0</v>
      </c>
      <c r="G469" s="16">
        <v>63.7</v>
      </c>
      <c r="H469" s="16">
        <v>46</v>
      </c>
      <c r="I469" s="16">
        <v>-32</v>
      </c>
      <c r="J469" s="16">
        <v>25.1</v>
      </c>
      <c r="K469" s="16">
        <v>92</v>
      </c>
      <c r="L469" s="16">
        <v>43.2</v>
      </c>
      <c r="M469" s="16" t="s">
        <v>7900</v>
      </c>
      <c r="N469" s="16" t="s">
        <v>7703</v>
      </c>
    </row>
    <row r="470" spans="1:14" ht="15" customHeight="1" x14ac:dyDescent="0.25">
      <c r="A470" s="16" t="s">
        <v>8169</v>
      </c>
      <c r="B470" s="16" t="s">
        <v>753</v>
      </c>
      <c r="C470" s="16" t="s">
        <v>159</v>
      </c>
      <c r="D470" s="16" t="s">
        <v>160</v>
      </c>
      <c r="E470" s="16" t="s">
        <v>27</v>
      </c>
      <c r="F470" s="16">
        <v>0</v>
      </c>
      <c r="G470" s="16">
        <v>63.7</v>
      </c>
      <c r="H470" s="16">
        <v>46</v>
      </c>
      <c r="I470" s="16">
        <v>-32</v>
      </c>
      <c r="J470" s="16">
        <v>25.1</v>
      </c>
      <c r="K470" s="16">
        <v>92</v>
      </c>
      <c r="L470" s="16">
        <v>43.2</v>
      </c>
      <c r="M470" s="16" t="s">
        <v>7900</v>
      </c>
      <c r="N470" s="16" t="s">
        <v>7703</v>
      </c>
    </row>
    <row r="471" spans="1:14" ht="15" customHeight="1" x14ac:dyDescent="0.25">
      <c r="A471" s="16" t="s">
        <v>8170</v>
      </c>
      <c r="B471" s="16" t="s">
        <v>410</v>
      </c>
      <c r="C471" s="16" t="s">
        <v>171</v>
      </c>
      <c r="D471" s="16" t="s">
        <v>172</v>
      </c>
      <c r="E471" s="16" t="s">
        <v>49</v>
      </c>
      <c r="F471" s="16">
        <v>0</v>
      </c>
      <c r="G471" s="16">
        <v>67.400000000000006</v>
      </c>
      <c r="H471" s="16">
        <v>40.799999999999997</v>
      </c>
      <c r="I471" s="16">
        <v>-33</v>
      </c>
      <c r="J471" s="16">
        <v>54.7</v>
      </c>
      <c r="K471" s="16">
        <v>60</v>
      </c>
      <c r="L471" s="16">
        <v>43</v>
      </c>
      <c r="M471" s="16" t="s">
        <v>7900</v>
      </c>
      <c r="N471" s="16" t="s">
        <v>7703</v>
      </c>
    </row>
    <row r="472" spans="1:14" ht="15" customHeight="1" x14ac:dyDescent="0.25">
      <c r="A472" s="16" t="s">
        <v>8171</v>
      </c>
      <c r="B472" s="16" t="s">
        <v>400</v>
      </c>
      <c r="C472" s="16" t="s">
        <v>171</v>
      </c>
      <c r="D472" s="16" t="s">
        <v>172</v>
      </c>
      <c r="E472" s="16" t="s">
        <v>53</v>
      </c>
      <c r="F472" s="16">
        <v>0</v>
      </c>
      <c r="G472" s="16">
        <v>67.400000000000006</v>
      </c>
      <c r="H472" s="16">
        <v>40.799999999999997</v>
      </c>
      <c r="I472" s="16">
        <v>-33</v>
      </c>
      <c r="J472" s="16">
        <v>54.7</v>
      </c>
      <c r="K472" s="16">
        <v>60</v>
      </c>
      <c r="L472" s="16">
        <v>43</v>
      </c>
      <c r="M472" s="16" t="s">
        <v>7900</v>
      </c>
      <c r="N472" s="16" t="s">
        <v>7703</v>
      </c>
    </row>
    <row r="473" spans="1:14" ht="15" customHeight="1" x14ac:dyDescent="0.25">
      <c r="A473" s="16" t="s">
        <v>8172</v>
      </c>
      <c r="B473" s="16" t="s">
        <v>399</v>
      </c>
      <c r="C473" s="16" t="s">
        <v>171</v>
      </c>
      <c r="D473" s="16" t="s">
        <v>172</v>
      </c>
      <c r="E473" s="16" t="s">
        <v>31</v>
      </c>
      <c r="F473" s="16">
        <v>0</v>
      </c>
      <c r="G473" s="16">
        <v>67.400000000000006</v>
      </c>
      <c r="H473" s="16">
        <v>40.799999999999997</v>
      </c>
      <c r="I473" s="16">
        <v>-33</v>
      </c>
      <c r="J473" s="16">
        <v>54.7</v>
      </c>
      <c r="K473" s="16">
        <v>60</v>
      </c>
      <c r="L473" s="16">
        <v>43</v>
      </c>
      <c r="M473" s="16" t="s">
        <v>7900</v>
      </c>
      <c r="N473" s="16" t="s">
        <v>7703</v>
      </c>
    </row>
    <row r="474" spans="1:14" ht="15" customHeight="1" x14ac:dyDescent="0.25">
      <c r="A474" s="16" t="s">
        <v>8173</v>
      </c>
      <c r="B474" s="16" t="s">
        <v>402</v>
      </c>
      <c r="C474" s="16" t="s">
        <v>171</v>
      </c>
      <c r="D474" s="16" t="s">
        <v>172</v>
      </c>
      <c r="E474" s="16" t="s">
        <v>53</v>
      </c>
      <c r="F474" s="16">
        <v>0</v>
      </c>
      <c r="G474" s="16">
        <v>67.400000000000006</v>
      </c>
      <c r="H474" s="16">
        <v>40.799999999999997</v>
      </c>
      <c r="I474" s="16">
        <v>-33</v>
      </c>
      <c r="J474" s="16">
        <v>54.7</v>
      </c>
      <c r="K474" s="16">
        <v>60</v>
      </c>
      <c r="L474" s="16">
        <v>43</v>
      </c>
      <c r="M474" s="16" t="s">
        <v>7900</v>
      </c>
      <c r="N474" s="16" t="s">
        <v>7703</v>
      </c>
    </row>
    <row r="475" spans="1:14" ht="15" customHeight="1" x14ac:dyDescent="0.25">
      <c r="A475" s="16" t="s">
        <v>8174</v>
      </c>
      <c r="B475" s="16" t="s">
        <v>397</v>
      </c>
      <c r="C475" s="16" t="s">
        <v>171</v>
      </c>
      <c r="D475" s="16" t="s">
        <v>172</v>
      </c>
      <c r="E475" s="16" t="s">
        <v>31</v>
      </c>
      <c r="F475" s="16">
        <v>0</v>
      </c>
      <c r="G475" s="16">
        <v>67.400000000000006</v>
      </c>
      <c r="H475" s="16">
        <v>40.799999999999997</v>
      </c>
      <c r="I475" s="16">
        <v>-33</v>
      </c>
      <c r="J475" s="16">
        <v>54.7</v>
      </c>
      <c r="K475" s="16">
        <v>60</v>
      </c>
      <c r="L475" s="16">
        <v>43</v>
      </c>
      <c r="M475" s="16" t="s">
        <v>7900</v>
      </c>
      <c r="N475" s="16" t="s">
        <v>7703</v>
      </c>
    </row>
    <row r="476" spans="1:14" ht="15" customHeight="1" x14ac:dyDescent="0.25">
      <c r="A476" s="16" t="s">
        <v>8175</v>
      </c>
      <c r="B476" s="16" t="s">
        <v>395</v>
      </c>
      <c r="C476" s="16" t="s">
        <v>171</v>
      </c>
      <c r="D476" s="16" t="s">
        <v>172</v>
      </c>
      <c r="E476" s="16" t="s">
        <v>73</v>
      </c>
      <c r="F476" s="16">
        <v>0</v>
      </c>
      <c r="G476" s="16">
        <v>67.400000000000006</v>
      </c>
      <c r="H476" s="16">
        <v>40.799999999999997</v>
      </c>
      <c r="I476" s="16">
        <v>-33</v>
      </c>
      <c r="J476" s="16">
        <v>54.7</v>
      </c>
      <c r="K476" s="16">
        <v>60</v>
      </c>
      <c r="L476" s="16">
        <v>43</v>
      </c>
      <c r="M476" s="16" t="s">
        <v>7900</v>
      </c>
      <c r="N476" s="16" t="s">
        <v>7703</v>
      </c>
    </row>
    <row r="477" spans="1:14" ht="15" customHeight="1" x14ac:dyDescent="0.25">
      <c r="A477" s="16" t="s">
        <v>8176</v>
      </c>
      <c r="B477" s="16" t="s">
        <v>8177</v>
      </c>
      <c r="C477" s="16" t="s">
        <v>171</v>
      </c>
      <c r="D477" s="16" t="s">
        <v>172</v>
      </c>
      <c r="E477" s="16" t="s">
        <v>31</v>
      </c>
      <c r="F477" s="16">
        <v>0</v>
      </c>
      <c r="G477" s="16">
        <v>67.400000000000006</v>
      </c>
      <c r="H477" s="16">
        <v>40.799999999999997</v>
      </c>
      <c r="I477" s="16">
        <v>-33</v>
      </c>
      <c r="J477" s="16">
        <v>54.7</v>
      </c>
      <c r="K477" s="16">
        <v>60</v>
      </c>
      <c r="L477" s="16">
        <v>43</v>
      </c>
      <c r="M477" s="16" t="s">
        <v>7900</v>
      </c>
      <c r="N477" s="16" t="s">
        <v>7703</v>
      </c>
    </row>
    <row r="478" spans="1:14" ht="15" customHeight="1" x14ac:dyDescent="0.25">
      <c r="A478" s="16" t="s">
        <v>8178</v>
      </c>
      <c r="B478" s="16" t="s">
        <v>405</v>
      </c>
      <c r="C478" s="16" t="s">
        <v>171</v>
      </c>
      <c r="D478" s="16" t="s">
        <v>172</v>
      </c>
      <c r="E478" s="16" t="s">
        <v>109</v>
      </c>
      <c r="F478" s="16">
        <v>0</v>
      </c>
      <c r="G478" s="16">
        <v>67.400000000000006</v>
      </c>
      <c r="H478" s="16">
        <v>40.799999999999997</v>
      </c>
      <c r="I478" s="16">
        <v>-33</v>
      </c>
      <c r="J478" s="16">
        <v>54.7</v>
      </c>
      <c r="K478" s="16">
        <v>60</v>
      </c>
      <c r="L478" s="16">
        <v>43</v>
      </c>
      <c r="M478" s="16" t="s">
        <v>7900</v>
      </c>
      <c r="N478" s="16" t="s">
        <v>7703</v>
      </c>
    </row>
    <row r="479" spans="1:14" ht="15" customHeight="1" x14ac:dyDescent="0.25">
      <c r="A479" s="16" t="s">
        <v>8179</v>
      </c>
      <c r="B479" s="16" t="s">
        <v>403</v>
      </c>
      <c r="C479" s="16" t="s">
        <v>171</v>
      </c>
      <c r="D479" s="16" t="s">
        <v>172</v>
      </c>
      <c r="E479" s="16" t="s">
        <v>5</v>
      </c>
      <c r="F479" s="16">
        <v>0</v>
      </c>
      <c r="G479" s="16">
        <v>67.400000000000006</v>
      </c>
      <c r="H479" s="16">
        <v>40.799999999999997</v>
      </c>
      <c r="I479" s="16">
        <v>-33</v>
      </c>
      <c r="J479" s="16">
        <v>54.7</v>
      </c>
      <c r="K479" s="16">
        <v>60</v>
      </c>
      <c r="L479" s="16">
        <v>43</v>
      </c>
      <c r="M479" s="16" t="s">
        <v>7900</v>
      </c>
      <c r="N479" s="16" t="s">
        <v>7703</v>
      </c>
    </row>
    <row r="480" spans="1:14" ht="15" customHeight="1" x14ac:dyDescent="0.25">
      <c r="A480" s="16" t="s">
        <v>8180</v>
      </c>
      <c r="B480" s="16" t="s">
        <v>401</v>
      </c>
      <c r="C480" s="16" t="s">
        <v>171</v>
      </c>
      <c r="D480" s="16" t="s">
        <v>172</v>
      </c>
      <c r="E480" s="16" t="s">
        <v>53</v>
      </c>
      <c r="F480" s="16">
        <v>0</v>
      </c>
      <c r="G480" s="16">
        <v>67.400000000000006</v>
      </c>
      <c r="H480" s="16">
        <v>40.799999999999997</v>
      </c>
      <c r="I480" s="16">
        <v>-33</v>
      </c>
      <c r="J480" s="16">
        <v>54.7</v>
      </c>
      <c r="K480" s="16">
        <v>60</v>
      </c>
      <c r="L480" s="16">
        <v>43</v>
      </c>
      <c r="M480" s="16" t="s">
        <v>7900</v>
      </c>
      <c r="N480" s="16" t="s">
        <v>7703</v>
      </c>
    </row>
    <row r="481" spans="1:14" ht="15" customHeight="1" x14ac:dyDescent="0.25">
      <c r="A481" s="16" t="s">
        <v>8181</v>
      </c>
      <c r="B481" s="16" t="s">
        <v>398</v>
      </c>
      <c r="C481" s="16" t="s">
        <v>171</v>
      </c>
      <c r="D481" s="16" t="s">
        <v>172</v>
      </c>
      <c r="E481" s="16" t="s">
        <v>31</v>
      </c>
      <c r="F481" s="16">
        <v>0</v>
      </c>
      <c r="G481" s="16">
        <v>67.400000000000006</v>
      </c>
      <c r="H481" s="16">
        <v>40.799999999999997</v>
      </c>
      <c r="I481" s="16">
        <v>-33</v>
      </c>
      <c r="J481" s="16">
        <v>54.7</v>
      </c>
      <c r="K481" s="16">
        <v>60</v>
      </c>
      <c r="L481" s="16">
        <v>43</v>
      </c>
      <c r="M481" s="16" t="s">
        <v>7900</v>
      </c>
      <c r="N481" s="16" t="s">
        <v>7703</v>
      </c>
    </row>
    <row r="482" spans="1:14" ht="15" customHeight="1" x14ac:dyDescent="0.25">
      <c r="A482" s="16" t="s">
        <v>8182</v>
      </c>
      <c r="B482" s="16" t="s">
        <v>396</v>
      </c>
      <c r="C482" s="16" t="s">
        <v>171</v>
      </c>
      <c r="D482" s="16" t="s">
        <v>172</v>
      </c>
      <c r="E482" s="16" t="s">
        <v>77</v>
      </c>
      <c r="F482" s="16">
        <v>0</v>
      </c>
      <c r="G482" s="16">
        <v>67.400000000000006</v>
      </c>
      <c r="H482" s="16">
        <v>40.799999999999997</v>
      </c>
      <c r="I482" s="16">
        <v>-33</v>
      </c>
      <c r="J482" s="16">
        <v>54.7</v>
      </c>
      <c r="K482" s="16">
        <v>60</v>
      </c>
      <c r="L482" s="16">
        <v>43</v>
      </c>
      <c r="M482" s="16" t="s">
        <v>7900</v>
      </c>
      <c r="N482" s="16" t="s">
        <v>7703</v>
      </c>
    </row>
    <row r="483" spans="1:14" ht="15" customHeight="1" x14ac:dyDescent="0.25">
      <c r="A483" s="16" t="s">
        <v>8183</v>
      </c>
      <c r="B483" s="16" t="s">
        <v>411</v>
      </c>
      <c r="C483" s="16" t="s">
        <v>171</v>
      </c>
      <c r="D483" s="16" t="s">
        <v>172</v>
      </c>
      <c r="E483" s="16" t="s">
        <v>47</v>
      </c>
      <c r="F483" s="16">
        <v>0</v>
      </c>
      <c r="G483" s="16">
        <v>67.400000000000006</v>
      </c>
      <c r="H483" s="16">
        <v>40.799999999999997</v>
      </c>
      <c r="I483" s="16">
        <v>-33</v>
      </c>
      <c r="J483" s="16">
        <v>54.7</v>
      </c>
      <c r="K483" s="16">
        <v>60</v>
      </c>
      <c r="L483" s="16">
        <v>43</v>
      </c>
      <c r="M483" s="16" t="s">
        <v>7900</v>
      </c>
      <c r="N483" s="16" t="s">
        <v>7703</v>
      </c>
    </row>
    <row r="484" spans="1:14" ht="15" customHeight="1" x14ac:dyDescent="0.25">
      <c r="A484" s="16" t="s">
        <v>8184</v>
      </c>
      <c r="B484" s="16" t="s">
        <v>409</v>
      </c>
      <c r="C484" s="16" t="s">
        <v>171</v>
      </c>
      <c r="D484" s="16" t="s">
        <v>172</v>
      </c>
      <c r="E484" s="16" t="s">
        <v>37</v>
      </c>
      <c r="F484" s="16">
        <v>0</v>
      </c>
      <c r="G484" s="16">
        <v>67.400000000000006</v>
      </c>
      <c r="H484" s="16">
        <v>40.799999999999997</v>
      </c>
      <c r="I484" s="16">
        <v>-33</v>
      </c>
      <c r="J484" s="16">
        <v>54.7</v>
      </c>
      <c r="K484" s="16">
        <v>60</v>
      </c>
      <c r="L484" s="16">
        <v>43</v>
      </c>
      <c r="M484" s="16" t="s">
        <v>7900</v>
      </c>
      <c r="N484" s="16" t="s">
        <v>7703</v>
      </c>
    </row>
    <row r="485" spans="1:14" ht="15" customHeight="1" x14ac:dyDescent="0.25">
      <c r="A485" s="16" t="s">
        <v>8185</v>
      </c>
      <c r="B485" s="16" t="s">
        <v>408</v>
      </c>
      <c r="C485" s="16" t="s">
        <v>171</v>
      </c>
      <c r="D485" s="16" t="s">
        <v>172</v>
      </c>
      <c r="E485" s="16" t="s">
        <v>39</v>
      </c>
      <c r="F485" s="16">
        <v>0</v>
      </c>
      <c r="G485" s="16">
        <v>67.400000000000006</v>
      </c>
      <c r="H485" s="16">
        <v>40.799999999999997</v>
      </c>
      <c r="I485" s="16">
        <v>-33</v>
      </c>
      <c r="J485" s="16">
        <v>54.7</v>
      </c>
      <c r="K485" s="16">
        <v>60</v>
      </c>
      <c r="L485" s="16">
        <v>43</v>
      </c>
      <c r="M485" s="16" t="s">
        <v>7900</v>
      </c>
      <c r="N485" s="16" t="s">
        <v>7703</v>
      </c>
    </row>
    <row r="486" spans="1:14" ht="15" customHeight="1" x14ac:dyDescent="0.25">
      <c r="A486" s="16" t="s">
        <v>8186</v>
      </c>
      <c r="B486" s="16" t="s">
        <v>406</v>
      </c>
      <c r="C486" s="16" t="s">
        <v>171</v>
      </c>
      <c r="D486" s="16" t="s">
        <v>172</v>
      </c>
      <c r="E486" s="16" t="s">
        <v>29</v>
      </c>
      <c r="F486" s="16">
        <v>0</v>
      </c>
      <c r="G486" s="16">
        <v>67.400000000000006</v>
      </c>
      <c r="H486" s="16">
        <v>40.799999999999997</v>
      </c>
      <c r="I486" s="16">
        <v>-33</v>
      </c>
      <c r="J486" s="16">
        <v>54.7</v>
      </c>
      <c r="K486" s="16">
        <v>60</v>
      </c>
      <c r="L486" s="16">
        <v>43</v>
      </c>
      <c r="M486" s="16" t="s">
        <v>7900</v>
      </c>
      <c r="N486" s="16" t="s">
        <v>7703</v>
      </c>
    </row>
    <row r="487" spans="1:14" ht="15" customHeight="1" x14ac:dyDescent="0.25">
      <c r="A487" s="16" t="s">
        <v>8187</v>
      </c>
      <c r="B487" s="16" t="s">
        <v>407</v>
      </c>
      <c r="C487" s="16" t="s">
        <v>171</v>
      </c>
      <c r="D487" s="16" t="s">
        <v>172</v>
      </c>
      <c r="E487" s="16" t="s">
        <v>35</v>
      </c>
      <c r="F487" s="16">
        <v>0</v>
      </c>
      <c r="G487" s="16">
        <v>67.400000000000006</v>
      </c>
      <c r="H487" s="16">
        <v>40.799999999999997</v>
      </c>
      <c r="I487" s="16">
        <v>-33</v>
      </c>
      <c r="J487" s="16">
        <v>54.7</v>
      </c>
      <c r="K487" s="16">
        <v>60</v>
      </c>
      <c r="L487" s="16">
        <v>43</v>
      </c>
      <c r="M487" s="16" t="s">
        <v>7900</v>
      </c>
      <c r="N487" s="16" t="s">
        <v>7703</v>
      </c>
    </row>
    <row r="488" spans="1:14" ht="15" customHeight="1" x14ac:dyDescent="0.25">
      <c r="A488" s="16" t="s">
        <v>8188</v>
      </c>
      <c r="B488" s="16" t="s">
        <v>389</v>
      </c>
      <c r="C488" s="16" t="s">
        <v>270</v>
      </c>
      <c r="D488" s="16" t="s">
        <v>271</v>
      </c>
      <c r="E488" s="16" t="s">
        <v>53</v>
      </c>
      <c r="F488" s="16">
        <v>0</v>
      </c>
      <c r="G488" s="16">
        <v>44.4</v>
      </c>
      <c r="H488" s="16">
        <v>47.9</v>
      </c>
      <c r="I488" s="16">
        <v>-31.6</v>
      </c>
      <c r="J488" s="16">
        <v>85.5</v>
      </c>
      <c r="K488" s="16">
        <v>67</v>
      </c>
      <c r="L488" s="16">
        <v>41.9</v>
      </c>
      <c r="M488" s="16" t="s">
        <v>7900</v>
      </c>
      <c r="N488" s="16" t="s">
        <v>7703</v>
      </c>
    </row>
    <row r="489" spans="1:14" ht="15" customHeight="1" x14ac:dyDescent="0.25">
      <c r="A489" s="16" t="s">
        <v>8189</v>
      </c>
      <c r="B489" s="16" t="s">
        <v>392</v>
      </c>
      <c r="C489" s="16" t="s">
        <v>270</v>
      </c>
      <c r="D489" s="16" t="s">
        <v>271</v>
      </c>
      <c r="E489" s="16" t="s">
        <v>109</v>
      </c>
      <c r="F489" s="16">
        <v>0</v>
      </c>
      <c r="G489" s="16">
        <v>44.4</v>
      </c>
      <c r="H489" s="16">
        <v>47.9</v>
      </c>
      <c r="I489" s="16">
        <v>-31.6</v>
      </c>
      <c r="J489" s="16">
        <v>85.5</v>
      </c>
      <c r="K489" s="16">
        <v>67</v>
      </c>
      <c r="L489" s="16">
        <v>41.9</v>
      </c>
      <c r="M489" s="16" t="s">
        <v>7900</v>
      </c>
      <c r="N489" s="16" t="s">
        <v>7703</v>
      </c>
    </row>
    <row r="490" spans="1:14" ht="15" customHeight="1" x14ac:dyDescent="0.25">
      <c r="A490" s="16" t="s">
        <v>8190</v>
      </c>
      <c r="B490" s="16" t="s">
        <v>388</v>
      </c>
      <c r="C490" s="16" t="s">
        <v>270</v>
      </c>
      <c r="D490" s="16" t="s">
        <v>271</v>
      </c>
      <c r="E490" s="16" t="s">
        <v>53</v>
      </c>
      <c r="F490" s="16">
        <v>0</v>
      </c>
      <c r="G490" s="16">
        <v>44.4</v>
      </c>
      <c r="H490" s="16">
        <v>47.9</v>
      </c>
      <c r="I490" s="16">
        <v>-31.6</v>
      </c>
      <c r="J490" s="16">
        <v>85.5</v>
      </c>
      <c r="K490" s="16">
        <v>67</v>
      </c>
      <c r="L490" s="16">
        <v>41.9</v>
      </c>
      <c r="M490" s="16" t="s">
        <v>7900</v>
      </c>
      <c r="N490" s="16" t="s">
        <v>7703</v>
      </c>
    </row>
    <row r="491" spans="1:14" ht="15" customHeight="1" x14ac:dyDescent="0.25">
      <c r="A491" s="16" t="s">
        <v>8191</v>
      </c>
      <c r="B491" s="16" t="s">
        <v>391</v>
      </c>
      <c r="C491" s="16" t="s">
        <v>270</v>
      </c>
      <c r="D491" s="16" t="s">
        <v>271</v>
      </c>
      <c r="E491" s="16" t="s">
        <v>87</v>
      </c>
      <c r="F491" s="16">
        <v>0</v>
      </c>
      <c r="G491" s="16">
        <v>44.4</v>
      </c>
      <c r="H491" s="16">
        <v>47.9</v>
      </c>
      <c r="I491" s="16">
        <v>-31.6</v>
      </c>
      <c r="J491" s="16">
        <v>85.5</v>
      </c>
      <c r="K491" s="16">
        <v>67</v>
      </c>
      <c r="L491" s="16">
        <v>41.9</v>
      </c>
      <c r="M491" s="16" t="s">
        <v>7900</v>
      </c>
      <c r="N491" s="16" t="s">
        <v>7703</v>
      </c>
    </row>
    <row r="492" spans="1:14" ht="15" customHeight="1" x14ac:dyDescent="0.25">
      <c r="A492" s="16" t="s">
        <v>8192</v>
      </c>
      <c r="B492" s="16" t="s">
        <v>387</v>
      </c>
      <c r="C492" s="16" t="s">
        <v>270</v>
      </c>
      <c r="D492" s="16" t="s">
        <v>271</v>
      </c>
      <c r="E492" s="16" t="s">
        <v>31</v>
      </c>
      <c r="F492" s="16">
        <v>0</v>
      </c>
      <c r="G492" s="16">
        <v>44.4</v>
      </c>
      <c r="H492" s="16">
        <v>47.9</v>
      </c>
      <c r="I492" s="16">
        <v>-31.6</v>
      </c>
      <c r="J492" s="16">
        <v>85.5</v>
      </c>
      <c r="K492" s="16">
        <v>67</v>
      </c>
      <c r="L492" s="16">
        <v>41.9</v>
      </c>
      <c r="M492" s="16" t="s">
        <v>7900</v>
      </c>
      <c r="N492" s="16" t="s">
        <v>7703</v>
      </c>
    </row>
    <row r="493" spans="1:14" ht="15" customHeight="1" x14ac:dyDescent="0.25">
      <c r="A493" s="16" t="s">
        <v>8193</v>
      </c>
      <c r="B493" s="16" t="s">
        <v>386</v>
      </c>
      <c r="C493" s="16" t="s">
        <v>270</v>
      </c>
      <c r="D493" s="16" t="s">
        <v>271</v>
      </c>
      <c r="E493" s="16" t="s">
        <v>31</v>
      </c>
      <c r="F493" s="16">
        <v>0</v>
      </c>
      <c r="G493" s="16">
        <v>44.4</v>
      </c>
      <c r="H493" s="16">
        <v>47.9</v>
      </c>
      <c r="I493" s="16">
        <v>-31.6</v>
      </c>
      <c r="J493" s="16">
        <v>85.5</v>
      </c>
      <c r="K493" s="16">
        <v>67</v>
      </c>
      <c r="L493" s="16">
        <v>41.9</v>
      </c>
      <c r="M493" s="16" t="s">
        <v>7900</v>
      </c>
      <c r="N493" s="16" t="s">
        <v>7703</v>
      </c>
    </row>
    <row r="494" spans="1:14" ht="15" customHeight="1" x14ac:dyDescent="0.25">
      <c r="A494" s="16" t="s">
        <v>7478</v>
      </c>
      <c r="B494" s="16" t="s">
        <v>390</v>
      </c>
      <c r="C494" s="16" t="s">
        <v>270</v>
      </c>
      <c r="D494" s="16" t="s">
        <v>271</v>
      </c>
      <c r="E494" s="16" t="s">
        <v>53</v>
      </c>
      <c r="F494" s="16">
        <v>0</v>
      </c>
      <c r="G494" s="16">
        <v>44.4</v>
      </c>
      <c r="H494" s="16">
        <v>47.9</v>
      </c>
      <c r="I494" s="16">
        <v>-31.6</v>
      </c>
      <c r="J494" s="16">
        <v>85.5</v>
      </c>
      <c r="K494" s="16">
        <v>67</v>
      </c>
      <c r="L494" s="16">
        <v>41.9</v>
      </c>
      <c r="M494" s="16" t="s">
        <v>7900</v>
      </c>
      <c r="N494" s="16" t="s">
        <v>7703</v>
      </c>
    </row>
    <row r="495" spans="1:14" ht="15" customHeight="1" x14ac:dyDescent="0.25">
      <c r="A495" s="16" t="s">
        <v>8194</v>
      </c>
      <c r="B495" s="16" t="s">
        <v>384</v>
      </c>
      <c r="C495" s="16" t="s">
        <v>270</v>
      </c>
      <c r="D495" s="16" t="s">
        <v>271</v>
      </c>
      <c r="E495" s="16" t="s">
        <v>73</v>
      </c>
      <c r="F495" s="16">
        <v>0</v>
      </c>
      <c r="G495" s="16">
        <v>44.4</v>
      </c>
      <c r="H495" s="16">
        <v>47.9</v>
      </c>
      <c r="I495" s="16">
        <v>-31.6</v>
      </c>
      <c r="J495" s="16">
        <v>85.5</v>
      </c>
      <c r="K495" s="16">
        <v>67</v>
      </c>
      <c r="L495" s="16">
        <v>41.9</v>
      </c>
      <c r="M495" s="16" t="s">
        <v>7900</v>
      </c>
      <c r="N495" s="16" t="s">
        <v>7703</v>
      </c>
    </row>
    <row r="496" spans="1:14" ht="15" customHeight="1" x14ac:dyDescent="0.25">
      <c r="A496" s="16" t="s">
        <v>8195</v>
      </c>
      <c r="B496" s="16" t="s">
        <v>385</v>
      </c>
      <c r="C496" s="16" t="s">
        <v>270</v>
      </c>
      <c r="D496" s="16" t="s">
        <v>271</v>
      </c>
      <c r="E496" s="16" t="s">
        <v>77</v>
      </c>
      <c r="F496" s="16">
        <v>0</v>
      </c>
      <c r="G496" s="16">
        <v>44.4</v>
      </c>
      <c r="H496" s="16">
        <v>47.9</v>
      </c>
      <c r="I496" s="16">
        <v>-31.6</v>
      </c>
      <c r="J496" s="16">
        <v>85.5</v>
      </c>
      <c r="K496" s="16">
        <v>67</v>
      </c>
      <c r="L496" s="16">
        <v>41.9</v>
      </c>
      <c r="M496" s="16" t="s">
        <v>7900</v>
      </c>
      <c r="N496" s="16" t="s">
        <v>7703</v>
      </c>
    </row>
    <row r="497" spans="1:14" ht="15" customHeight="1" x14ac:dyDescent="0.25">
      <c r="A497" s="16" t="s">
        <v>8196</v>
      </c>
      <c r="B497" s="16" t="s">
        <v>394</v>
      </c>
      <c r="C497" s="16" t="s">
        <v>270</v>
      </c>
      <c r="D497" s="16" t="s">
        <v>271</v>
      </c>
      <c r="E497" s="16" t="s">
        <v>35</v>
      </c>
      <c r="F497" s="16">
        <v>0</v>
      </c>
      <c r="G497" s="16">
        <v>44.4</v>
      </c>
      <c r="H497" s="16">
        <v>47.9</v>
      </c>
      <c r="I497" s="16">
        <v>-31.6</v>
      </c>
      <c r="J497" s="16">
        <v>85.5</v>
      </c>
      <c r="K497" s="16">
        <v>67</v>
      </c>
      <c r="L497" s="16">
        <v>41.9</v>
      </c>
      <c r="M497" s="16" t="s">
        <v>7900</v>
      </c>
      <c r="N497" s="16" t="s">
        <v>7703</v>
      </c>
    </row>
    <row r="498" spans="1:14" ht="15" customHeight="1" x14ac:dyDescent="0.25">
      <c r="A498" s="16" t="s">
        <v>8197</v>
      </c>
      <c r="B498" s="16" t="s">
        <v>393</v>
      </c>
      <c r="C498" s="16" t="s">
        <v>270</v>
      </c>
      <c r="D498" s="16" t="s">
        <v>271</v>
      </c>
      <c r="E498" s="16" t="s">
        <v>35</v>
      </c>
      <c r="F498" s="16">
        <v>0</v>
      </c>
      <c r="G498" s="16">
        <v>44.4</v>
      </c>
      <c r="H498" s="16">
        <v>47.9</v>
      </c>
      <c r="I498" s="16">
        <v>-31.6</v>
      </c>
      <c r="J498" s="16">
        <v>85.5</v>
      </c>
      <c r="K498" s="16">
        <v>67</v>
      </c>
      <c r="L498" s="16">
        <v>41.9</v>
      </c>
      <c r="M498" s="16" t="s">
        <v>7900</v>
      </c>
      <c r="N498" s="16" t="s">
        <v>7703</v>
      </c>
    </row>
    <row r="499" spans="1:14" ht="15" customHeight="1" x14ac:dyDescent="0.25">
      <c r="A499" s="16" t="s">
        <v>8198</v>
      </c>
      <c r="B499" s="16" t="s">
        <v>722</v>
      </c>
      <c r="C499" s="16" t="s">
        <v>233</v>
      </c>
      <c r="D499" s="16" t="s">
        <v>234</v>
      </c>
      <c r="E499" s="16" t="s">
        <v>73</v>
      </c>
      <c r="F499" s="16">
        <v>0</v>
      </c>
      <c r="G499" s="16">
        <v>56</v>
      </c>
      <c r="H499" s="16">
        <v>7</v>
      </c>
      <c r="I499" s="16">
        <v>-39.700000000000003</v>
      </c>
      <c r="J499" s="16">
        <v>63.7</v>
      </c>
      <c r="K499" s="16">
        <v>92</v>
      </c>
      <c r="L499" s="16">
        <v>38.299999999999997</v>
      </c>
      <c r="M499" s="16" t="s">
        <v>7900</v>
      </c>
      <c r="N499" s="16" t="s">
        <v>7703</v>
      </c>
    </row>
    <row r="500" spans="1:14" ht="15" customHeight="1" x14ac:dyDescent="0.25">
      <c r="A500" s="16" t="s">
        <v>8199</v>
      </c>
      <c r="B500" s="16" t="s">
        <v>732</v>
      </c>
      <c r="C500" s="16" t="s">
        <v>233</v>
      </c>
      <c r="D500" s="16" t="s">
        <v>234</v>
      </c>
      <c r="E500" s="16" t="s">
        <v>29</v>
      </c>
      <c r="F500" s="16">
        <v>0</v>
      </c>
      <c r="G500" s="16">
        <v>56</v>
      </c>
      <c r="H500" s="16">
        <v>7</v>
      </c>
      <c r="I500" s="16">
        <v>-39.700000000000003</v>
      </c>
      <c r="J500" s="16">
        <v>63.7</v>
      </c>
      <c r="K500" s="16">
        <v>92</v>
      </c>
      <c r="L500" s="16">
        <v>38.299999999999997</v>
      </c>
      <c r="M500" s="16" t="s">
        <v>7900</v>
      </c>
      <c r="N500" s="16" t="s">
        <v>7703</v>
      </c>
    </row>
    <row r="501" spans="1:14" ht="15" customHeight="1" x14ac:dyDescent="0.25">
      <c r="A501" s="16" t="s">
        <v>8200</v>
      </c>
      <c r="B501" s="16" t="s">
        <v>731</v>
      </c>
      <c r="C501" s="16" t="s">
        <v>233</v>
      </c>
      <c r="D501" s="16" t="s">
        <v>234</v>
      </c>
      <c r="E501" s="16" t="s">
        <v>87</v>
      </c>
      <c r="F501" s="16">
        <v>0</v>
      </c>
      <c r="G501" s="16">
        <v>56</v>
      </c>
      <c r="H501" s="16">
        <v>7</v>
      </c>
      <c r="I501" s="16">
        <v>-39.700000000000003</v>
      </c>
      <c r="J501" s="16">
        <v>63.7</v>
      </c>
      <c r="K501" s="16">
        <v>92</v>
      </c>
      <c r="L501" s="16">
        <v>38.299999999999997</v>
      </c>
      <c r="M501" s="16" t="s">
        <v>7900</v>
      </c>
      <c r="N501" s="16" t="s">
        <v>7703</v>
      </c>
    </row>
    <row r="502" spans="1:14" ht="15" customHeight="1" x14ac:dyDescent="0.25">
      <c r="A502" s="16" t="s">
        <v>8201</v>
      </c>
      <c r="B502" s="16" t="s">
        <v>6163</v>
      </c>
      <c r="C502" s="16" t="s">
        <v>233</v>
      </c>
      <c r="D502" s="16" t="s">
        <v>234</v>
      </c>
      <c r="E502" s="16" t="s">
        <v>53</v>
      </c>
      <c r="F502" s="16">
        <v>0</v>
      </c>
      <c r="G502" s="16">
        <v>56</v>
      </c>
      <c r="H502" s="16">
        <v>7</v>
      </c>
      <c r="I502" s="16">
        <v>-39.700000000000003</v>
      </c>
      <c r="J502" s="16">
        <v>63.7</v>
      </c>
      <c r="K502" s="16">
        <v>92</v>
      </c>
      <c r="L502" s="16">
        <v>38.299999999999997</v>
      </c>
      <c r="M502" s="16" t="s">
        <v>7900</v>
      </c>
      <c r="N502" s="16" t="s">
        <v>7703</v>
      </c>
    </row>
    <row r="503" spans="1:14" ht="15" customHeight="1" x14ac:dyDescent="0.25">
      <c r="A503" s="16" t="s">
        <v>8202</v>
      </c>
      <c r="B503" s="16" t="s">
        <v>734</v>
      </c>
      <c r="C503" s="16" t="s">
        <v>233</v>
      </c>
      <c r="D503" s="16" t="s">
        <v>234</v>
      </c>
      <c r="E503" s="16" t="s">
        <v>39</v>
      </c>
      <c r="F503" s="16">
        <v>0</v>
      </c>
      <c r="G503" s="16">
        <v>56</v>
      </c>
      <c r="H503" s="16">
        <v>7</v>
      </c>
      <c r="I503" s="16">
        <v>-39.700000000000003</v>
      </c>
      <c r="J503" s="16">
        <v>63.7</v>
      </c>
      <c r="K503" s="16">
        <v>92</v>
      </c>
      <c r="L503" s="16">
        <v>38.299999999999997</v>
      </c>
      <c r="M503" s="16" t="s">
        <v>7900</v>
      </c>
      <c r="N503" s="16" t="s">
        <v>7703</v>
      </c>
    </row>
    <row r="504" spans="1:14" ht="15" customHeight="1" x14ac:dyDescent="0.25">
      <c r="A504" s="16" t="s">
        <v>8203</v>
      </c>
      <c r="B504" s="16" t="s">
        <v>727</v>
      </c>
      <c r="C504" s="16" t="s">
        <v>233</v>
      </c>
      <c r="D504" s="16" t="s">
        <v>234</v>
      </c>
      <c r="E504" s="16" t="s">
        <v>77</v>
      </c>
      <c r="F504" s="16">
        <v>0</v>
      </c>
      <c r="G504" s="16">
        <v>56</v>
      </c>
      <c r="H504" s="16">
        <v>7</v>
      </c>
      <c r="I504" s="16">
        <v>-39.700000000000003</v>
      </c>
      <c r="J504" s="16">
        <v>63.7</v>
      </c>
      <c r="K504" s="16">
        <v>92</v>
      </c>
      <c r="L504" s="16">
        <v>38.299999999999997</v>
      </c>
      <c r="M504" s="16" t="s">
        <v>7900</v>
      </c>
      <c r="N504" s="16" t="s">
        <v>7703</v>
      </c>
    </row>
    <row r="505" spans="1:14" ht="15" customHeight="1" x14ac:dyDescent="0.25">
      <c r="A505" s="16" t="s">
        <v>8204</v>
      </c>
      <c r="B505" s="16" t="s">
        <v>726</v>
      </c>
      <c r="C505" s="16" t="s">
        <v>233</v>
      </c>
      <c r="D505" s="16" t="s">
        <v>234</v>
      </c>
      <c r="E505" s="16" t="s">
        <v>31</v>
      </c>
      <c r="F505" s="16">
        <v>0</v>
      </c>
      <c r="G505" s="16">
        <v>56</v>
      </c>
      <c r="H505" s="16">
        <v>7</v>
      </c>
      <c r="I505" s="16">
        <v>-39.700000000000003</v>
      </c>
      <c r="J505" s="16">
        <v>63.7</v>
      </c>
      <c r="K505" s="16">
        <v>92</v>
      </c>
      <c r="L505" s="16">
        <v>38.299999999999997</v>
      </c>
      <c r="M505" s="16" t="s">
        <v>7900</v>
      </c>
      <c r="N505" s="16" t="s">
        <v>7703</v>
      </c>
    </row>
    <row r="506" spans="1:14" ht="15" customHeight="1" x14ac:dyDescent="0.25">
      <c r="A506" s="16" t="s">
        <v>8205</v>
      </c>
      <c r="B506" s="16" t="s">
        <v>8206</v>
      </c>
      <c r="C506" s="16" t="s">
        <v>233</v>
      </c>
      <c r="D506" s="16" t="s">
        <v>234</v>
      </c>
      <c r="E506" s="16" t="s">
        <v>39</v>
      </c>
      <c r="F506" s="16">
        <v>0</v>
      </c>
      <c r="G506" s="16">
        <v>56</v>
      </c>
      <c r="H506" s="16">
        <v>7</v>
      </c>
      <c r="I506" s="16">
        <v>-39.700000000000003</v>
      </c>
      <c r="J506" s="16">
        <v>63.7</v>
      </c>
      <c r="K506" s="16">
        <v>92</v>
      </c>
      <c r="L506" s="16">
        <v>38.299999999999997</v>
      </c>
      <c r="M506" s="16" t="s">
        <v>7900</v>
      </c>
      <c r="N506" s="16" t="s">
        <v>7703</v>
      </c>
    </row>
    <row r="507" spans="1:14" ht="15" customHeight="1" x14ac:dyDescent="0.25">
      <c r="A507" s="16" t="s">
        <v>8207</v>
      </c>
      <c r="B507" s="16" t="s">
        <v>735</v>
      </c>
      <c r="C507" s="16" t="s">
        <v>233</v>
      </c>
      <c r="D507" s="16" t="s">
        <v>234</v>
      </c>
      <c r="E507" s="16" t="s">
        <v>35</v>
      </c>
      <c r="F507" s="16">
        <v>0</v>
      </c>
      <c r="G507" s="16">
        <v>56</v>
      </c>
      <c r="H507" s="16">
        <v>7</v>
      </c>
      <c r="I507" s="16">
        <v>-39.700000000000003</v>
      </c>
      <c r="J507" s="16">
        <v>63.7</v>
      </c>
      <c r="K507" s="16">
        <v>92</v>
      </c>
      <c r="L507" s="16">
        <v>38.299999999999997</v>
      </c>
      <c r="M507" s="16" t="s">
        <v>7900</v>
      </c>
      <c r="N507" s="16" t="s">
        <v>7703</v>
      </c>
    </row>
    <row r="508" spans="1:14" ht="15" customHeight="1" x14ac:dyDescent="0.25">
      <c r="A508" s="16" t="s">
        <v>8208</v>
      </c>
      <c r="B508" s="16" t="s">
        <v>728</v>
      </c>
      <c r="C508" s="16" t="s">
        <v>233</v>
      </c>
      <c r="D508" s="16" t="s">
        <v>234</v>
      </c>
      <c r="E508" s="16" t="s">
        <v>53</v>
      </c>
      <c r="F508" s="16">
        <v>0</v>
      </c>
      <c r="G508" s="16">
        <v>56</v>
      </c>
      <c r="H508" s="16">
        <v>7</v>
      </c>
      <c r="I508" s="16">
        <v>-39.700000000000003</v>
      </c>
      <c r="J508" s="16">
        <v>63.7</v>
      </c>
      <c r="K508" s="16">
        <v>92</v>
      </c>
      <c r="L508" s="16">
        <v>38.299999999999997</v>
      </c>
      <c r="M508" s="16" t="s">
        <v>7900</v>
      </c>
      <c r="N508" s="16" t="s">
        <v>7703</v>
      </c>
    </row>
    <row r="509" spans="1:14" ht="15" customHeight="1" x14ac:dyDescent="0.25">
      <c r="A509" s="16" t="s">
        <v>8209</v>
      </c>
      <c r="B509" s="16" t="s">
        <v>725</v>
      </c>
      <c r="C509" s="16" t="s">
        <v>233</v>
      </c>
      <c r="D509" s="16" t="s">
        <v>234</v>
      </c>
      <c r="E509" s="16" t="s">
        <v>31</v>
      </c>
      <c r="F509" s="16">
        <v>0</v>
      </c>
      <c r="G509" s="16">
        <v>56</v>
      </c>
      <c r="H509" s="16">
        <v>7</v>
      </c>
      <c r="I509" s="16">
        <v>-39.700000000000003</v>
      </c>
      <c r="J509" s="16">
        <v>63.7</v>
      </c>
      <c r="K509" s="16">
        <v>92</v>
      </c>
      <c r="L509" s="16">
        <v>38.299999999999997</v>
      </c>
      <c r="M509" s="16" t="s">
        <v>7900</v>
      </c>
      <c r="N509" s="16" t="s">
        <v>7703</v>
      </c>
    </row>
    <row r="510" spans="1:14" ht="15" customHeight="1" x14ac:dyDescent="0.25">
      <c r="A510" s="16" t="s">
        <v>8210</v>
      </c>
      <c r="B510" s="16" t="s">
        <v>724</v>
      </c>
      <c r="C510" s="16" t="s">
        <v>233</v>
      </c>
      <c r="D510" s="16" t="s">
        <v>234</v>
      </c>
      <c r="E510" s="16" t="s">
        <v>31</v>
      </c>
      <c r="F510" s="16">
        <v>0</v>
      </c>
      <c r="G510" s="16">
        <v>56</v>
      </c>
      <c r="H510" s="16">
        <v>7</v>
      </c>
      <c r="I510" s="16">
        <v>-39.700000000000003</v>
      </c>
      <c r="J510" s="16">
        <v>63.7</v>
      </c>
      <c r="K510" s="16">
        <v>92</v>
      </c>
      <c r="L510" s="16">
        <v>38.299999999999997</v>
      </c>
      <c r="M510" s="16" t="s">
        <v>7900</v>
      </c>
      <c r="N510" s="16" t="s">
        <v>7703</v>
      </c>
    </row>
    <row r="511" spans="1:14" ht="15" customHeight="1" x14ac:dyDescent="0.25">
      <c r="A511" s="16" t="s">
        <v>8211</v>
      </c>
      <c r="B511" s="16" t="s">
        <v>845</v>
      </c>
      <c r="C511" s="16" t="s">
        <v>276</v>
      </c>
      <c r="D511" s="16" t="s">
        <v>277</v>
      </c>
      <c r="E511" s="16" t="s">
        <v>73</v>
      </c>
      <c r="F511" s="16">
        <v>4</v>
      </c>
      <c r="G511" s="16">
        <v>49.5</v>
      </c>
      <c r="H511" s="16">
        <v>6.6</v>
      </c>
      <c r="I511" s="16">
        <v>-39.799999999999997</v>
      </c>
      <c r="J511" s="16">
        <v>52.5</v>
      </c>
      <c r="K511" s="16">
        <v>81</v>
      </c>
      <c r="L511" s="16">
        <v>34.4</v>
      </c>
      <c r="M511" s="16" t="s">
        <v>7900</v>
      </c>
      <c r="N511" s="16" t="s">
        <v>7703</v>
      </c>
    </row>
    <row r="512" spans="1:14" ht="15" customHeight="1" x14ac:dyDescent="0.25">
      <c r="A512" s="16" t="s">
        <v>8212</v>
      </c>
      <c r="B512" s="16" t="s">
        <v>6751</v>
      </c>
      <c r="C512" s="16" t="s">
        <v>276</v>
      </c>
      <c r="D512" s="16" t="s">
        <v>277</v>
      </c>
      <c r="E512" s="16" t="s">
        <v>31</v>
      </c>
      <c r="F512" s="16">
        <v>4</v>
      </c>
      <c r="G512" s="16">
        <v>49.5</v>
      </c>
      <c r="H512" s="16">
        <v>6.6</v>
      </c>
      <c r="I512" s="16">
        <v>-39.799999999999997</v>
      </c>
      <c r="J512" s="16">
        <v>52.5</v>
      </c>
      <c r="K512" s="16">
        <v>81</v>
      </c>
      <c r="L512" s="16">
        <v>34.4</v>
      </c>
      <c r="M512" s="16" t="s">
        <v>7900</v>
      </c>
      <c r="N512" s="16" t="s">
        <v>7703</v>
      </c>
    </row>
    <row r="513" spans="1:14" ht="15" customHeight="1" x14ac:dyDescent="0.25">
      <c r="A513" s="16" t="s">
        <v>8213</v>
      </c>
      <c r="B513" s="16" t="s">
        <v>848</v>
      </c>
      <c r="C513" s="16" t="s">
        <v>276</v>
      </c>
      <c r="D513" s="16" t="s">
        <v>277</v>
      </c>
      <c r="E513" s="16" t="s">
        <v>31</v>
      </c>
      <c r="F513" s="16">
        <v>4</v>
      </c>
      <c r="G513" s="16">
        <v>49.5</v>
      </c>
      <c r="H513" s="16">
        <v>6.6</v>
      </c>
      <c r="I513" s="16">
        <v>-39.799999999999997</v>
      </c>
      <c r="J513" s="16">
        <v>52.5</v>
      </c>
      <c r="K513" s="16">
        <v>81</v>
      </c>
      <c r="L513" s="16">
        <v>34.4</v>
      </c>
      <c r="M513" s="16" t="s">
        <v>7900</v>
      </c>
      <c r="N513" s="16" t="s">
        <v>7703</v>
      </c>
    </row>
    <row r="514" spans="1:14" ht="15" customHeight="1" x14ac:dyDescent="0.25">
      <c r="A514" s="16" t="s">
        <v>7659</v>
      </c>
      <c r="B514" s="16" t="s">
        <v>852</v>
      </c>
      <c r="C514" s="16" t="s">
        <v>276</v>
      </c>
      <c r="D514" s="16" t="s">
        <v>277</v>
      </c>
      <c r="E514" s="16" t="s">
        <v>53</v>
      </c>
      <c r="F514" s="16">
        <v>4</v>
      </c>
      <c r="G514" s="16">
        <v>49.5</v>
      </c>
      <c r="H514" s="16">
        <v>6.6</v>
      </c>
      <c r="I514" s="16">
        <v>-39.799999999999997</v>
      </c>
      <c r="J514" s="16">
        <v>52.5</v>
      </c>
      <c r="K514" s="16">
        <v>81</v>
      </c>
      <c r="L514" s="16">
        <v>34.4</v>
      </c>
      <c r="M514" s="16" t="s">
        <v>7900</v>
      </c>
      <c r="N514" s="16" t="s">
        <v>7703</v>
      </c>
    </row>
    <row r="515" spans="1:14" ht="15" customHeight="1" x14ac:dyDescent="0.25">
      <c r="A515" s="16" t="s">
        <v>8214</v>
      </c>
      <c r="B515" s="16" t="s">
        <v>853</v>
      </c>
      <c r="C515" s="16" t="s">
        <v>276</v>
      </c>
      <c r="D515" s="16" t="s">
        <v>277</v>
      </c>
      <c r="E515" s="16" t="s">
        <v>5</v>
      </c>
      <c r="F515" s="16">
        <v>4</v>
      </c>
      <c r="G515" s="16">
        <v>49.5</v>
      </c>
      <c r="H515" s="16">
        <v>6.6</v>
      </c>
      <c r="I515" s="16">
        <v>-39.799999999999997</v>
      </c>
      <c r="J515" s="16">
        <v>52.5</v>
      </c>
      <c r="K515" s="16">
        <v>81</v>
      </c>
      <c r="L515" s="16">
        <v>34.4</v>
      </c>
      <c r="M515" s="16" t="s">
        <v>7900</v>
      </c>
      <c r="N515" s="16" t="s">
        <v>7703</v>
      </c>
    </row>
    <row r="516" spans="1:14" ht="15" customHeight="1" x14ac:dyDescent="0.25">
      <c r="A516" s="16" t="s">
        <v>8215</v>
      </c>
      <c r="B516" s="16" t="s">
        <v>857</v>
      </c>
      <c r="C516" s="16" t="s">
        <v>276</v>
      </c>
      <c r="D516" s="16" t="s">
        <v>277</v>
      </c>
      <c r="E516" s="16" t="s">
        <v>111</v>
      </c>
      <c r="F516" s="16">
        <v>4</v>
      </c>
      <c r="G516" s="16">
        <v>49.5</v>
      </c>
      <c r="H516" s="16">
        <v>6.6</v>
      </c>
      <c r="I516" s="16">
        <v>-39.799999999999997</v>
      </c>
      <c r="J516" s="16">
        <v>52.5</v>
      </c>
      <c r="K516" s="16">
        <v>81</v>
      </c>
      <c r="L516" s="16">
        <v>34.4</v>
      </c>
      <c r="M516" s="16" t="s">
        <v>7900</v>
      </c>
      <c r="N516" s="16" t="s">
        <v>7703</v>
      </c>
    </row>
    <row r="517" spans="1:14" ht="15" customHeight="1" x14ac:dyDescent="0.25">
      <c r="A517" s="16" t="s">
        <v>8216</v>
      </c>
      <c r="B517" s="16" t="s">
        <v>856</v>
      </c>
      <c r="C517" s="16" t="s">
        <v>276</v>
      </c>
      <c r="D517" s="16" t="s">
        <v>277</v>
      </c>
      <c r="E517" s="16" t="s">
        <v>103</v>
      </c>
      <c r="F517" s="16">
        <v>4</v>
      </c>
      <c r="G517" s="16">
        <v>49.5</v>
      </c>
      <c r="H517" s="16">
        <v>6.6</v>
      </c>
      <c r="I517" s="16">
        <v>-39.799999999999997</v>
      </c>
      <c r="J517" s="16">
        <v>52.5</v>
      </c>
      <c r="K517" s="16">
        <v>81</v>
      </c>
      <c r="L517" s="16">
        <v>34.4</v>
      </c>
      <c r="M517" s="16" t="s">
        <v>7900</v>
      </c>
      <c r="N517" s="16" t="s">
        <v>7703</v>
      </c>
    </row>
    <row r="518" spans="1:14" ht="15" customHeight="1" x14ac:dyDescent="0.25">
      <c r="A518" s="16" t="s">
        <v>8217</v>
      </c>
      <c r="B518" s="16" t="s">
        <v>855</v>
      </c>
      <c r="C518" s="16" t="s">
        <v>276</v>
      </c>
      <c r="D518" s="16" t="s">
        <v>277</v>
      </c>
      <c r="E518" s="16" t="s">
        <v>109</v>
      </c>
      <c r="F518" s="16">
        <v>4</v>
      </c>
      <c r="G518" s="16">
        <v>49.5</v>
      </c>
      <c r="H518" s="16">
        <v>6.6</v>
      </c>
      <c r="I518" s="16">
        <v>-39.799999999999997</v>
      </c>
      <c r="J518" s="16">
        <v>52.5</v>
      </c>
      <c r="K518" s="16">
        <v>81</v>
      </c>
      <c r="L518" s="16">
        <v>34.4</v>
      </c>
      <c r="M518" s="16" t="s">
        <v>7900</v>
      </c>
      <c r="N518" s="16" t="s">
        <v>7703</v>
      </c>
    </row>
    <row r="519" spans="1:14" ht="15" customHeight="1" x14ac:dyDescent="0.25">
      <c r="A519" s="16" t="s">
        <v>8218</v>
      </c>
      <c r="B519" s="16" t="s">
        <v>854</v>
      </c>
      <c r="C519" s="16" t="s">
        <v>276</v>
      </c>
      <c r="D519" s="16" t="s">
        <v>277</v>
      </c>
      <c r="E519" s="16" t="s">
        <v>87</v>
      </c>
      <c r="F519" s="16">
        <v>4</v>
      </c>
      <c r="G519" s="16">
        <v>49.5</v>
      </c>
      <c r="H519" s="16">
        <v>6.6</v>
      </c>
      <c r="I519" s="16">
        <v>-39.799999999999997</v>
      </c>
      <c r="J519" s="16">
        <v>52.5</v>
      </c>
      <c r="K519" s="16">
        <v>81</v>
      </c>
      <c r="L519" s="16">
        <v>34.4</v>
      </c>
      <c r="M519" s="16" t="s">
        <v>7900</v>
      </c>
      <c r="N519" s="16" t="s">
        <v>7703</v>
      </c>
    </row>
    <row r="520" spans="1:14" ht="15" customHeight="1" x14ac:dyDescent="0.25">
      <c r="A520" s="16" t="s">
        <v>8219</v>
      </c>
      <c r="B520" s="16" t="s">
        <v>850</v>
      </c>
      <c r="C520" s="16" t="s">
        <v>276</v>
      </c>
      <c r="D520" s="16" t="s">
        <v>277</v>
      </c>
      <c r="E520" s="16" t="s">
        <v>53</v>
      </c>
      <c r="F520" s="16">
        <v>4</v>
      </c>
      <c r="G520" s="16">
        <v>49.5</v>
      </c>
      <c r="H520" s="16">
        <v>6.6</v>
      </c>
      <c r="I520" s="16">
        <v>-39.799999999999997</v>
      </c>
      <c r="J520" s="16">
        <v>52.5</v>
      </c>
      <c r="K520" s="16">
        <v>81</v>
      </c>
      <c r="L520" s="16">
        <v>34.4</v>
      </c>
      <c r="M520" s="16" t="s">
        <v>7900</v>
      </c>
      <c r="N520" s="16" t="s">
        <v>7703</v>
      </c>
    </row>
    <row r="521" spans="1:14" ht="15" customHeight="1" x14ac:dyDescent="0.25">
      <c r="A521" s="16" t="s">
        <v>8220</v>
      </c>
      <c r="B521" s="16" t="s">
        <v>851</v>
      </c>
      <c r="C521" s="16" t="s">
        <v>276</v>
      </c>
      <c r="D521" s="16" t="s">
        <v>277</v>
      </c>
      <c r="E521" s="16" t="s">
        <v>53</v>
      </c>
      <c r="F521" s="16">
        <v>4</v>
      </c>
      <c r="G521" s="16">
        <v>49.5</v>
      </c>
      <c r="H521" s="16">
        <v>6.6</v>
      </c>
      <c r="I521" s="16">
        <v>-39.799999999999997</v>
      </c>
      <c r="J521" s="16">
        <v>52.5</v>
      </c>
      <c r="K521" s="16">
        <v>81</v>
      </c>
      <c r="L521" s="16">
        <v>34.4</v>
      </c>
      <c r="M521" s="16" t="s">
        <v>7900</v>
      </c>
      <c r="N521" s="16" t="s">
        <v>7703</v>
      </c>
    </row>
    <row r="522" spans="1:14" ht="15" customHeight="1" x14ac:dyDescent="0.25">
      <c r="A522" s="16" t="s">
        <v>8221</v>
      </c>
      <c r="B522" s="16" t="s">
        <v>847</v>
      </c>
      <c r="C522" s="16" t="s">
        <v>276</v>
      </c>
      <c r="D522" s="16" t="s">
        <v>277</v>
      </c>
      <c r="E522" s="16" t="s">
        <v>31</v>
      </c>
      <c r="F522" s="16">
        <v>4</v>
      </c>
      <c r="G522" s="16">
        <v>49.5</v>
      </c>
      <c r="H522" s="16">
        <v>6.6</v>
      </c>
      <c r="I522" s="16">
        <v>-39.799999999999997</v>
      </c>
      <c r="J522" s="16">
        <v>52.5</v>
      </c>
      <c r="K522" s="16">
        <v>81</v>
      </c>
      <c r="L522" s="16">
        <v>34.4</v>
      </c>
      <c r="M522" s="16" t="s">
        <v>7900</v>
      </c>
      <c r="N522" s="16" t="s">
        <v>7703</v>
      </c>
    </row>
    <row r="523" spans="1:14" ht="15" customHeight="1" x14ac:dyDescent="0.25">
      <c r="A523" s="16" t="s">
        <v>8222</v>
      </c>
      <c r="B523" s="16" t="s">
        <v>846</v>
      </c>
      <c r="C523" s="16" t="s">
        <v>276</v>
      </c>
      <c r="D523" s="16" t="s">
        <v>277</v>
      </c>
      <c r="E523" s="16" t="s">
        <v>77</v>
      </c>
      <c r="F523" s="16">
        <v>4</v>
      </c>
      <c r="G523" s="16">
        <v>49.5</v>
      </c>
      <c r="H523" s="16">
        <v>6.6</v>
      </c>
      <c r="I523" s="16">
        <v>-39.799999999999997</v>
      </c>
      <c r="J523" s="16">
        <v>52.5</v>
      </c>
      <c r="K523" s="16">
        <v>81</v>
      </c>
      <c r="L523" s="16">
        <v>34.4</v>
      </c>
      <c r="M523" s="16" t="s">
        <v>7900</v>
      </c>
      <c r="N523" s="16" t="s">
        <v>7703</v>
      </c>
    </row>
    <row r="524" spans="1:14" ht="15" customHeight="1" x14ac:dyDescent="0.25">
      <c r="A524" s="16" t="s">
        <v>8223</v>
      </c>
      <c r="B524" s="16" t="s">
        <v>618</v>
      </c>
      <c r="C524" s="16" t="s">
        <v>216</v>
      </c>
      <c r="D524" s="16" t="s">
        <v>217</v>
      </c>
      <c r="E524" s="16" t="s">
        <v>31</v>
      </c>
      <c r="F524" s="16">
        <v>0</v>
      </c>
      <c r="G524" s="16">
        <v>51.6</v>
      </c>
      <c r="H524" s="16">
        <v>0</v>
      </c>
      <c r="I524" s="16">
        <v>-41.1</v>
      </c>
      <c r="J524" s="16">
        <v>57.5</v>
      </c>
      <c r="K524" s="16">
        <v>81</v>
      </c>
      <c r="L524" s="16">
        <v>33.4</v>
      </c>
      <c r="M524" s="16" t="s">
        <v>7900</v>
      </c>
      <c r="N524" s="16" t="s">
        <v>7703</v>
      </c>
    </row>
    <row r="525" spans="1:14" ht="15" customHeight="1" x14ac:dyDescent="0.25">
      <c r="A525" s="16" t="s">
        <v>8224</v>
      </c>
      <c r="B525" s="16" t="s">
        <v>617</v>
      </c>
      <c r="C525" s="16" t="s">
        <v>216</v>
      </c>
      <c r="D525" s="16" t="s">
        <v>217</v>
      </c>
      <c r="E525" s="16" t="s">
        <v>73</v>
      </c>
      <c r="F525" s="16">
        <v>0</v>
      </c>
      <c r="G525" s="16">
        <v>51.6</v>
      </c>
      <c r="H525" s="16">
        <v>0</v>
      </c>
      <c r="I525" s="16">
        <v>-41.1</v>
      </c>
      <c r="J525" s="16">
        <v>57.5</v>
      </c>
      <c r="K525" s="16">
        <v>81</v>
      </c>
      <c r="L525" s="16">
        <v>33.4</v>
      </c>
      <c r="M525" s="16" t="s">
        <v>7900</v>
      </c>
      <c r="N525" s="16" t="s">
        <v>7703</v>
      </c>
    </row>
    <row r="526" spans="1:14" ht="15" customHeight="1" x14ac:dyDescent="0.25">
      <c r="A526" s="16" t="s">
        <v>8225</v>
      </c>
      <c r="B526" s="16" t="s">
        <v>625</v>
      </c>
      <c r="C526" s="16" t="s">
        <v>216</v>
      </c>
      <c r="D526" s="16" t="s">
        <v>217</v>
      </c>
      <c r="E526" s="16" t="s">
        <v>27</v>
      </c>
      <c r="F526" s="16">
        <v>0</v>
      </c>
      <c r="G526" s="16">
        <v>51.6</v>
      </c>
      <c r="H526" s="16">
        <v>0</v>
      </c>
      <c r="I526" s="16">
        <v>-41.1</v>
      </c>
      <c r="J526" s="16">
        <v>57.5</v>
      </c>
      <c r="K526" s="16">
        <v>81</v>
      </c>
      <c r="L526" s="16">
        <v>33.4</v>
      </c>
      <c r="M526" s="16" t="s">
        <v>7900</v>
      </c>
      <c r="N526" s="16" t="s">
        <v>7703</v>
      </c>
    </row>
    <row r="527" spans="1:14" ht="15" customHeight="1" x14ac:dyDescent="0.25">
      <c r="A527" s="16" t="s">
        <v>8226</v>
      </c>
      <c r="B527" s="16" t="s">
        <v>624</v>
      </c>
      <c r="C527" s="16" t="s">
        <v>216</v>
      </c>
      <c r="D527" s="16" t="s">
        <v>217</v>
      </c>
      <c r="E527" s="16" t="s">
        <v>101</v>
      </c>
      <c r="F527" s="16">
        <v>0</v>
      </c>
      <c r="G527" s="16">
        <v>51.6</v>
      </c>
      <c r="H527" s="16">
        <v>0</v>
      </c>
      <c r="I527" s="16">
        <v>-41.1</v>
      </c>
      <c r="J527" s="16">
        <v>57.5</v>
      </c>
      <c r="K527" s="16">
        <v>81</v>
      </c>
      <c r="L527" s="16">
        <v>33.4</v>
      </c>
      <c r="M527" s="16" t="s">
        <v>7900</v>
      </c>
      <c r="N527" s="16" t="s">
        <v>7703</v>
      </c>
    </row>
    <row r="528" spans="1:14" ht="15" customHeight="1" x14ac:dyDescent="0.25">
      <c r="A528" s="16" t="s">
        <v>8227</v>
      </c>
      <c r="B528" s="16" t="s">
        <v>619</v>
      </c>
      <c r="C528" s="16" t="s">
        <v>216</v>
      </c>
      <c r="D528" s="16" t="s">
        <v>217</v>
      </c>
      <c r="E528" s="16" t="s">
        <v>31</v>
      </c>
      <c r="F528" s="16">
        <v>0</v>
      </c>
      <c r="G528" s="16">
        <v>51.6</v>
      </c>
      <c r="H528" s="16">
        <v>0</v>
      </c>
      <c r="I528" s="16">
        <v>-41.1</v>
      </c>
      <c r="J528" s="16">
        <v>57.5</v>
      </c>
      <c r="K528" s="16">
        <v>81</v>
      </c>
      <c r="L528" s="16">
        <v>33.4</v>
      </c>
      <c r="M528" s="16" t="s">
        <v>7900</v>
      </c>
      <c r="N528" s="16" t="s">
        <v>7703</v>
      </c>
    </row>
    <row r="529" spans="1:14" ht="15" customHeight="1" x14ac:dyDescent="0.25">
      <c r="A529" s="16" t="s">
        <v>8228</v>
      </c>
      <c r="B529" s="16" t="s">
        <v>620</v>
      </c>
      <c r="C529" s="16" t="s">
        <v>216</v>
      </c>
      <c r="D529" s="16" t="s">
        <v>217</v>
      </c>
      <c r="E529" s="16" t="s">
        <v>31</v>
      </c>
      <c r="F529" s="16">
        <v>0</v>
      </c>
      <c r="G529" s="16">
        <v>51.6</v>
      </c>
      <c r="H529" s="16">
        <v>0</v>
      </c>
      <c r="I529" s="16">
        <v>-41.1</v>
      </c>
      <c r="J529" s="16">
        <v>57.5</v>
      </c>
      <c r="K529" s="16">
        <v>81</v>
      </c>
      <c r="L529" s="16">
        <v>33.4</v>
      </c>
      <c r="M529" s="16" t="s">
        <v>7900</v>
      </c>
      <c r="N529" s="16" t="s">
        <v>7703</v>
      </c>
    </row>
    <row r="530" spans="1:14" ht="15" customHeight="1" x14ac:dyDescent="0.25">
      <c r="A530" s="16" t="s">
        <v>8229</v>
      </c>
      <c r="B530" s="16" t="s">
        <v>621</v>
      </c>
      <c r="C530" s="16" t="s">
        <v>216</v>
      </c>
      <c r="D530" s="16" t="s">
        <v>217</v>
      </c>
      <c r="E530" s="16" t="s">
        <v>53</v>
      </c>
      <c r="F530" s="16">
        <v>0</v>
      </c>
      <c r="G530" s="16">
        <v>51.6</v>
      </c>
      <c r="H530" s="16">
        <v>0</v>
      </c>
      <c r="I530" s="16">
        <v>-41.1</v>
      </c>
      <c r="J530" s="16">
        <v>57.5</v>
      </c>
      <c r="K530" s="16">
        <v>81</v>
      </c>
      <c r="L530" s="16">
        <v>33.4</v>
      </c>
      <c r="M530" s="16" t="s">
        <v>7900</v>
      </c>
      <c r="N530" s="16" t="s">
        <v>7703</v>
      </c>
    </row>
    <row r="531" spans="1:14" ht="15" customHeight="1" x14ac:dyDescent="0.25">
      <c r="A531" s="16" t="s">
        <v>8230</v>
      </c>
      <c r="B531" s="16" t="s">
        <v>626</v>
      </c>
      <c r="C531" s="16" t="s">
        <v>216</v>
      </c>
      <c r="D531" s="16" t="s">
        <v>217</v>
      </c>
      <c r="E531" s="16" t="s">
        <v>103</v>
      </c>
      <c r="F531" s="16">
        <v>0</v>
      </c>
      <c r="G531" s="16">
        <v>51.6</v>
      </c>
      <c r="H531" s="16">
        <v>0</v>
      </c>
      <c r="I531" s="16">
        <v>-41.1</v>
      </c>
      <c r="J531" s="16">
        <v>57.5</v>
      </c>
      <c r="K531" s="16">
        <v>81</v>
      </c>
      <c r="L531" s="16">
        <v>33.4</v>
      </c>
      <c r="M531" s="16" t="s">
        <v>7900</v>
      </c>
      <c r="N531" s="16" t="s">
        <v>7703</v>
      </c>
    </row>
    <row r="532" spans="1:14" ht="15" customHeight="1" x14ac:dyDescent="0.25">
      <c r="A532" s="16" t="s">
        <v>8231</v>
      </c>
      <c r="B532" s="16" t="s">
        <v>623</v>
      </c>
      <c r="C532" s="16" t="s">
        <v>216</v>
      </c>
      <c r="D532" s="16" t="s">
        <v>217</v>
      </c>
      <c r="E532" s="16" t="s">
        <v>5</v>
      </c>
      <c r="F532" s="16">
        <v>0</v>
      </c>
      <c r="G532" s="16">
        <v>51.6</v>
      </c>
      <c r="H532" s="16">
        <v>0</v>
      </c>
      <c r="I532" s="16">
        <v>-41.1</v>
      </c>
      <c r="J532" s="16">
        <v>57.5</v>
      </c>
      <c r="K532" s="16">
        <v>81</v>
      </c>
      <c r="L532" s="16">
        <v>33.4</v>
      </c>
      <c r="M532" s="16" t="s">
        <v>7900</v>
      </c>
      <c r="N532" s="16" t="s">
        <v>7703</v>
      </c>
    </row>
    <row r="533" spans="1:14" ht="15" customHeight="1" x14ac:dyDescent="0.25">
      <c r="A533" s="16" t="s">
        <v>8232</v>
      </c>
      <c r="B533" s="16" t="s">
        <v>627</v>
      </c>
      <c r="C533" s="16" t="s">
        <v>216</v>
      </c>
      <c r="D533" s="16" t="s">
        <v>217</v>
      </c>
      <c r="E533" s="16" t="s">
        <v>39</v>
      </c>
      <c r="F533" s="16">
        <v>0</v>
      </c>
      <c r="G533" s="16">
        <v>51.6</v>
      </c>
      <c r="H533" s="16">
        <v>0</v>
      </c>
      <c r="I533" s="16">
        <v>-41.1</v>
      </c>
      <c r="J533" s="16">
        <v>57.5</v>
      </c>
      <c r="K533" s="16">
        <v>81</v>
      </c>
      <c r="L533" s="16">
        <v>33.4</v>
      </c>
      <c r="M533" s="16" t="s">
        <v>7900</v>
      </c>
      <c r="N533" s="16" t="s">
        <v>7703</v>
      </c>
    </row>
    <row r="534" spans="1:14" ht="15" customHeight="1" x14ac:dyDescent="0.25">
      <c r="A534" s="16" t="s">
        <v>8233</v>
      </c>
      <c r="B534" s="16" t="s">
        <v>615</v>
      </c>
      <c r="C534" s="16" t="s">
        <v>216</v>
      </c>
      <c r="D534" s="16" t="s">
        <v>217</v>
      </c>
      <c r="E534" s="16" t="s">
        <v>73</v>
      </c>
      <c r="F534" s="16">
        <v>0</v>
      </c>
      <c r="G534" s="16">
        <v>51.6</v>
      </c>
      <c r="H534" s="16">
        <v>0</v>
      </c>
      <c r="I534" s="16">
        <v>-41.1</v>
      </c>
      <c r="J534" s="16">
        <v>57.5</v>
      </c>
      <c r="K534" s="16">
        <v>81</v>
      </c>
      <c r="L534" s="16">
        <v>33.4</v>
      </c>
      <c r="M534" s="16" t="s">
        <v>7900</v>
      </c>
      <c r="N534" s="16" t="s">
        <v>7703</v>
      </c>
    </row>
    <row r="535" spans="1:14" ht="15" customHeight="1" x14ac:dyDescent="0.25">
      <c r="A535" s="16" t="s">
        <v>8234</v>
      </c>
      <c r="B535" s="16" t="s">
        <v>629</v>
      </c>
      <c r="C535" s="16" t="s">
        <v>216</v>
      </c>
      <c r="D535" s="16" t="s">
        <v>217</v>
      </c>
      <c r="E535" s="16" t="s">
        <v>47</v>
      </c>
      <c r="F535" s="16">
        <v>0</v>
      </c>
      <c r="G535" s="16">
        <v>51.6</v>
      </c>
      <c r="H535" s="16">
        <v>0</v>
      </c>
      <c r="I535" s="16">
        <v>-41.1</v>
      </c>
      <c r="J535" s="16">
        <v>57.5</v>
      </c>
      <c r="K535" s="16">
        <v>81</v>
      </c>
      <c r="L535" s="16">
        <v>33.4</v>
      </c>
      <c r="M535" s="16" t="s">
        <v>7900</v>
      </c>
      <c r="N535" s="16" t="s">
        <v>7703</v>
      </c>
    </row>
    <row r="536" spans="1:14" ht="15" customHeight="1" x14ac:dyDescent="0.25">
      <c r="A536" s="16" t="s">
        <v>8235</v>
      </c>
      <c r="B536" s="16" t="s">
        <v>630</v>
      </c>
      <c r="C536" s="16" t="s">
        <v>216</v>
      </c>
      <c r="D536" s="16" t="s">
        <v>217</v>
      </c>
      <c r="E536" s="16" t="s">
        <v>49</v>
      </c>
      <c r="F536" s="16">
        <v>0</v>
      </c>
      <c r="G536" s="16">
        <v>51.6</v>
      </c>
      <c r="H536" s="16">
        <v>0</v>
      </c>
      <c r="I536" s="16">
        <v>-41.1</v>
      </c>
      <c r="J536" s="16">
        <v>57.5</v>
      </c>
      <c r="K536" s="16">
        <v>81</v>
      </c>
      <c r="L536" s="16">
        <v>33.4</v>
      </c>
      <c r="M536" s="16" t="s">
        <v>7900</v>
      </c>
      <c r="N536" s="16" t="s">
        <v>7703</v>
      </c>
    </row>
    <row r="537" spans="1:14" ht="15" customHeight="1" x14ac:dyDescent="0.25">
      <c r="A537" s="16" t="s">
        <v>8236</v>
      </c>
      <c r="B537" s="16" t="s">
        <v>622</v>
      </c>
      <c r="C537" s="16" t="s">
        <v>216</v>
      </c>
      <c r="D537" s="16" t="s">
        <v>217</v>
      </c>
      <c r="E537" s="16" t="s">
        <v>53</v>
      </c>
      <c r="F537" s="16">
        <v>0</v>
      </c>
      <c r="G537" s="16">
        <v>51.6</v>
      </c>
      <c r="H537" s="16">
        <v>0</v>
      </c>
      <c r="I537" s="16">
        <v>-41.1</v>
      </c>
      <c r="J537" s="16">
        <v>57.5</v>
      </c>
      <c r="K537" s="16">
        <v>81</v>
      </c>
      <c r="L537" s="16">
        <v>33.4</v>
      </c>
      <c r="M537" s="16" t="s">
        <v>7900</v>
      </c>
      <c r="N537" s="16" t="s">
        <v>7703</v>
      </c>
    </row>
    <row r="538" spans="1:14" ht="15" customHeight="1" x14ac:dyDescent="0.25">
      <c r="A538" s="16" t="s">
        <v>8237</v>
      </c>
      <c r="B538" s="16" t="s">
        <v>628</v>
      </c>
      <c r="C538" s="16" t="s">
        <v>216</v>
      </c>
      <c r="D538" s="16" t="s">
        <v>217</v>
      </c>
      <c r="E538" s="16" t="s">
        <v>39</v>
      </c>
      <c r="F538" s="16">
        <v>0</v>
      </c>
      <c r="G538" s="16">
        <v>51.6</v>
      </c>
      <c r="H538" s="16">
        <v>0</v>
      </c>
      <c r="I538" s="16">
        <v>-41.1</v>
      </c>
      <c r="J538" s="16">
        <v>57.5</v>
      </c>
      <c r="K538" s="16">
        <v>81</v>
      </c>
      <c r="L538" s="16">
        <v>33.4</v>
      </c>
      <c r="M538" s="16" t="s">
        <v>7900</v>
      </c>
      <c r="N538" s="16" t="s">
        <v>7703</v>
      </c>
    </row>
    <row r="539" spans="1:14" ht="15" customHeight="1" x14ac:dyDescent="0.25">
      <c r="A539" s="16" t="s">
        <v>8238</v>
      </c>
      <c r="B539" s="16" t="s">
        <v>565</v>
      </c>
      <c r="C539" s="16" t="s">
        <v>213</v>
      </c>
      <c r="D539" s="16" t="s">
        <v>214</v>
      </c>
      <c r="E539" s="16" t="s">
        <v>31</v>
      </c>
      <c r="F539" s="16">
        <v>0</v>
      </c>
      <c r="G539" s="16">
        <v>36.9</v>
      </c>
      <c r="H539" s="16">
        <v>24.7</v>
      </c>
      <c r="I539" s="16">
        <v>-36.200000000000003</v>
      </c>
      <c r="J539" s="16">
        <v>62.6</v>
      </c>
      <c r="K539" s="16">
        <v>70</v>
      </c>
      <c r="L539" s="16">
        <v>32.700000000000003</v>
      </c>
      <c r="M539" s="16" t="s">
        <v>7900</v>
      </c>
      <c r="N539" s="16" t="s">
        <v>7703</v>
      </c>
    </row>
    <row r="540" spans="1:14" ht="15" customHeight="1" x14ac:dyDescent="0.25">
      <c r="A540" s="16" t="s">
        <v>8239</v>
      </c>
      <c r="B540" s="16" t="s">
        <v>570</v>
      </c>
      <c r="C540" s="16" t="s">
        <v>213</v>
      </c>
      <c r="D540" s="16" t="s">
        <v>214</v>
      </c>
      <c r="E540" s="16" t="s">
        <v>87</v>
      </c>
      <c r="F540" s="16">
        <v>0</v>
      </c>
      <c r="G540" s="16">
        <v>36.9</v>
      </c>
      <c r="H540" s="16">
        <v>24.7</v>
      </c>
      <c r="I540" s="16">
        <v>-36.200000000000003</v>
      </c>
      <c r="J540" s="16">
        <v>62.6</v>
      </c>
      <c r="K540" s="16">
        <v>70</v>
      </c>
      <c r="L540" s="16">
        <v>32.700000000000003</v>
      </c>
      <c r="M540" s="16" t="s">
        <v>7900</v>
      </c>
      <c r="N540" s="16" t="s">
        <v>7703</v>
      </c>
    </row>
    <row r="541" spans="1:14" ht="15" customHeight="1" x14ac:dyDescent="0.25">
      <c r="A541" s="16" t="s">
        <v>8240</v>
      </c>
      <c r="B541" s="16" t="s">
        <v>571</v>
      </c>
      <c r="C541" s="16" t="s">
        <v>213</v>
      </c>
      <c r="D541" s="16" t="s">
        <v>214</v>
      </c>
      <c r="E541" s="16" t="s">
        <v>5</v>
      </c>
      <c r="F541" s="16">
        <v>0</v>
      </c>
      <c r="G541" s="16">
        <v>36.9</v>
      </c>
      <c r="H541" s="16">
        <v>24.7</v>
      </c>
      <c r="I541" s="16">
        <v>-36.200000000000003</v>
      </c>
      <c r="J541" s="16">
        <v>62.6</v>
      </c>
      <c r="K541" s="16">
        <v>70</v>
      </c>
      <c r="L541" s="16">
        <v>32.700000000000003</v>
      </c>
      <c r="M541" s="16" t="s">
        <v>7900</v>
      </c>
      <c r="N541" s="16" t="s">
        <v>7703</v>
      </c>
    </row>
    <row r="542" spans="1:14" ht="15" customHeight="1" x14ac:dyDescent="0.25">
      <c r="A542" s="16" t="s">
        <v>8241</v>
      </c>
      <c r="B542" s="16" t="s">
        <v>564</v>
      </c>
      <c r="C542" s="16" t="s">
        <v>213</v>
      </c>
      <c r="D542" s="16" t="s">
        <v>214</v>
      </c>
      <c r="E542" s="16" t="s">
        <v>77</v>
      </c>
      <c r="F542" s="16">
        <v>0</v>
      </c>
      <c r="G542" s="16">
        <v>36.9</v>
      </c>
      <c r="H542" s="16">
        <v>24.7</v>
      </c>
      <c r="I542" s="16">
        <v>-36.200000000000003</v>
      </c>
      <c r="J542" s="16">
        <v>62.6</v>
      </c>
      <c r="K542" s="16">
        <v>70</v>
      </c>
      <c r="L542" s="16">
        <v>32.700000000000003</v>
      </c>
      <c r="M542" s="16" t="s">
        <v>7900</v>
      </c>
      <c r="N542" s="16" t="s">
        <v>7703</v>
      </c>
    </row>
    <row r="543" spans="1:14" ht="15" customHeight="1" x14ac:dyDescent="0.25">
      <c r="A543" s="16" t="s">
        <v>8242</v>
      </c>
      <c r="B543" s="16" t="s">
        <v>563</v>
      </c>
      <c r="C543" s="16" t="s">
        <v>213</v>
      </c>
      <c r="D543" s="16" t="s">
        <v>214</v>
      </c>
      <c r="E543" s="16" t="s">
        <v>73</v>
      </c>
      <c r="F543" s="16">
        <v>0</v>
      </c>
      <c r="G543" s="16">
        <v>36.9</v>
      </c>
      <c r="H543" s="16">
        <v>24.7</v>
      </c>
      <c r="I543" s="16">
        <v>-36.200000000000003</v>
      </c>
      <c r="J543" s="16">
        <v>62.6</v>
      </c>
      <c r="K543" s="16">
        <v>70</v>
      </c>
      <c r="L543" s="16">
        <v>32.700000000000003</v>
      </c>
      <c r="M543" s="16" t="s">
        <v>7900</v>
      </c>
      <c r="N543" s="16" t="s">
        <v>7703</v>
      </c>
    </row>
    <row r="544" spans="1:14" ht="15" customHeight="1" x14ac:dyDescent="0.25">
      <c r="A544" s="16" t="s">
        <v>8243</v>
      </c>
      <c r="B544" s="16" t="s">
        <v>566</v>
      </c>
      <c r="C544" s="16" t="s">
        <v>213</v>
      </c>
      <c r="D544" s="16" t="s">
        <v>214</v>
      </c>
      <c r="E544" s="16" t="s">
        <v>31</v>
      </c>
      <c r="F544" s="16">
        <v>0</v>
      </c>
      <c r="G544" s="16">
        <v>36.9</v>
      </c>
      <c r="H544" s="16">
        <v>24.7</v>
      </c>
      <c r="I544" s="16">
        <v>-36.200000000000003</v>
      </c>
      <c r="J544" s="16">
        <v>62.6</v>
      </c>
      <c r="K544" s="16">
        <v>70</v>
      </c>
      <c r="L544" s="16">
        <v>32.700000000000003</v>
      </c>
      <c r="M544" s="16" t="s">
        <v>7900</v>
      </c>
      <c r="N544" s="16" t="s">
        <v>7703</v>
      </c>
    </row>
    <row r="545" spans="1:14" ht="15" customHeight="1" x14ac:dyDescent="0.25">
      <c r="A545" s="16" t="s">
        <v>8244</v>
      </c>
      <c r="B545" s="16" t="s">
        <v>574</v>
      </c>
      <c r="C545" s="16" t="s">
        <v>213</v>
      </c>
      <c r="D545" s="16" t="s">
        <v>214</v>
      </c>
      <c r="E545" s="16" t="s">
        <v>35</v>
      </c>
      <c r="F545" s="16">
        <v>0</v>
      </c>
      <c r="G545" s="16">
        <v>36.9</v>
      </c>
      <c r="H545" s="16">
        <v>24.7</v>
      </c>
      <c r="I545" s="16">
        <v>-36.200000000000003</v>
      </c>
      <c r="J545" s="16">
        <v>62.6</v>
      </c>
      <c r="K545" s="16">
        <v>70</v>
      </c>
      <c r="L545" s="16">
        <v>32.700000000000003</v>
      </c>
      <c r="M545" s="16" t="s">
        <v>7900</v>
      </c>
      <c r="N545" s="16" t="s">
        <v>7703</v>
      </c>
    </row>
    <row r="546" spans="1:14" ht="15" customHeight="1" x14ac:dyDescent="0.25">
      <c r="A546" s="16" t="s">
        <v>8245</v>
      </c>
      <c r="B546" s="16" t="s">
        <v>575</v>
      </c>
      <c r="C546" s="16" t="s">
        <v>213</v>
      </c>
      <c r="D546" s="16" t="s">
        <v>214</v>
      </c>
      <c r="E546" s="16" t="s">
        <v>35</v>
      </c>
      <c r="F546" s="16">
        <v>0</v>
      </c>
      <c r="G546" s="16">
        <v>36.9</v>
      </c>
      <c r="H546" s="16">
        <v>24.7</v>
      </c>
      <c r="I546" s="16">
        <v>-36.200000000000003</v>
      </c>
      <c r="J546" s="16">
        <v>62.6</v>
      </c>
      <c r="K546" s="16">
        <v>70</v>
      </c>
      <c r="L546" s="16">
        <v>32.700000000000003</v>
      </c>
      <c r="M546" s="16" t="s">
        <v>7900</v>
      </c>
      <c r="N546" s="16" t="s">
        <v>7703</v>
      </c>
    </row>
    <row r="547" spans="1:14" ht="15" customHeight="1" x14ac:dyDescent="0.25">
      <c r="A547" s="16" t="s">
        <v>8246</v>
      </c>
      <c r="B547" s="16" t="s">
        <v>573</v>
      </c>
      <c r="C547" s="16" t="s">
        <v>213</v>
      </c>
      <c r="D547" s="16" t="s">
        <v>214</v>
      </c>
      <c r="E547" s="16" t="s">
        <v>35</v>
      </c>
      <c r="F547" s="16">
        <v>0</v>
      </c>
      <c r="G547" s="16">
        <v>36.9</v>
      </c>
      <c r="H547" s="16">
        <v>24.7</v>
      </c>
      <c r="I547" s="16">
        <v>-36.200000000000003</v>
      </c>
      <c r="J547" s="16">
        <v>62.6</v>
      </c>
      <c r="K547" s="16">
        <v>70</v>
      </c>
      <c r="L547" s="16">
        <v>32.700000000000003</v>
      </c>
      <c r="M547" s="16" t="s">
        <v>7900</v>
      </c>
      <c r="N547" s="16" t="s">
        <v>7703</v>
      </c>
    </row>
    <row r="548" spans="1:14" ht="15" customHeight="1" x14ac:dyDescent="0.25">
      <c r="A548" s="16" t="s">
        <v>8247</v>
      </c>
      <c r="B548" s="16" t="s">
        <v>572</v>
      </c>
      <c r="C548" s="16" t="s">
        <v>213</v>
      </c>
      <c r="D548" s="16" t="s">
        <v>214</v>
      </c>
      <c r="E548" s="16" t="s">
        <v>27</v>
      </c>
      <c r="F548" s="16">
        <v>0</v>
      </c>
      <c r="G548" s="16">
        <v>36.9</v>
      </c>
      <c r="H548" s="16">
        <v>24.7</v>
      </c>
      <c r="I548" s="16">
        <v>-36.200000000000003</v>
      </c>
      <c r="J548" s="16">
        <v>62.6</v>
      </c>
      <c r="K548" s="16">
        <v>70</v>
      </c>
      <c r="L548" s="16">
        <v>32.700000000000003</v>
      </c>
      <c r="M548" s="16" t="s">
        <v>7900</v>
      </c>
      <c r="N548" s="16" t="s">
        <v>7703</v>
      </c>
    </row>
    <row r="549" spans="1:14" ht="15" customHeight="1" x14ac:dyDescent="0.25">
      <c r="A549" s="16" t="s">
        <v>8248</v>
      </c>
      <c r="B549" s="16" t="s">
        <v>567</v>
      </c>
      <c r="C549" s="16" t="s">
        <v>213</v>
      </c>
      <c r="D549" s="16" t="s">
        <v>214</v>
      </c>
      <c r="E549" s="16" t="s">
        <v>31</v>
      </c>
      <c r="F549" s="16">
        <v>0</v>
      </c>
      <c r="G549" s="16">
        <v>36.9</v>
      </c>
      <c r="H549" s="16">
        <v>24.7</v>
      </c>
      <c r="I549" s="16">
        <v>-36.200000000000003</v>
      </c>
      <c r="J549" s="16">
        <v>62.6</v>
      </c>
      <c r="K549" s="16">
        <v>70</v>
      </c>
      <c r="L549" s="16">
        <v>32.700000000000003</v>
      </c>
      <c r="M549" s="16" t="s">
        <v>7900</v>
      </c>
      <c r="N549" s="16" t="s">
        <v>7703</v>
      </c>
    </row>
    <row r="550" spans="1:14" ht="15" customHeight="1" x14ac:dyDescent="0.25">
      <c r="A550" s="16" t="s">
        <v>8249</v>
      </c>
      <c r="B550" s="16" t="s">
        <v>568</v>
      </c>
      <c r="C550" s="16" t="s">
        <v>213</v>
      </c>
      <c r="D550" s="16" t="s">
        <v>214</v>
      </c>
      <c r="E550" s="16" t="s">
        <v>53</v>
      </c>
      <c r="F550" s="16">
        <v>0</v>
      </c>
      <c r="G550" s="16">
        <v>36.9</v>
      </c>
      <c r="H550" s="16">
        <v>24.7</v>
      </c>
      <c r="I550" s="16">
        <v>-36.200000000000003</v>
      </c>
      <c r="J550" s="16">
        <v>62.6</v>
      </c>
      <c r="K550" s="16">
        <v>70</v>
      </c>
      <c r="L550" s="16">
        <v>32.700000000000003</v>
      </c>
      <c r="M550" s="16" t="s">
        <v>7900</v>
      </c>
      <c r="N550" s="16" t="s">
        <v>7703</v>
      </c>
    </row>
    <row r="551" spans="1:14" ht="15" customHeight="1" x14ac:dyDescent="0.25">
      <c r="A551" s="16" t="s">
        <v>8250</v>
      </c>
      <c r="B551" s="16" t="s">
        <v>569</v>
      </c>
      <c r="C551" s="16" t="s">
        <v>213</v>
      </c>
      <c r="D551" s="16" t="s">
        <v>214</v>
      </c>
      <c r="E551" s="16" t="s">
        <v>53</v>
      </c>
      <c r="F551" s="16">
        <v>0</v>
      </c>
      <c r="G551" s="16">
        <v>36.9</v>
      </c>
      <c r="H551" s="16">
        <v>24.7</v>
      </c>
      <c r="I551" s="16">
        <v>-36.200000000000003</v>
      </c>
      <c r="J551" s="16">
        <v>62.6</v>
      </c>
      <c r="K551" s="16">
        <v>70</v>
      </c>
      <c r="L551" s="16">
        <v>32.700000000000003</v>
      </c>
      <c r="M551" s="16" t="s">
        <v>7900</v>
      </c>
      <c r="N551" s="16" t="s">
        <v>7703</v>
      </c>
    </row>
    <row r="552" spans="1:14" ht="15" customHeight="1" x14ac:dyDescent="0.25">
      <c r="A552" s="16" t="s">
        <v>8251</v>
      </c>
      <c r="B552" s="16" t="s">
        <v>338</v>
      </c>
      <c r="C552" s="16" t="s">
        <v>245</v>
      </c>
      <c r="D552" s="16" t="s">
        <v>246</v>
      </c>
      <c r="E552" s="16" t="s">
        <v>109</v>
      </c>
      <c r="F552" s="16">
        <v>0</v>
      </c>
      <c r="G552" s="16">
        <v>56.5</v>
      </c>
      <c r="H552" s="16">
        <v>18.8</v>
      </c>
      <c r="I552" s="16">
        <v>-37.4</v>
      </c>
      <c r="J552" s="16">
        <v>20.100000000000001</v>
      </c>
      <c r="K552" s="16">
        <v>62</v>
      </c>
      <c r="L552" s="16">
        <v>31.5</v>
      </c>
      <c r="M552" s="16" t="s">
        <v>7900</v>
      </c>
      <c r="N552" s="16" t="s">
        <v>7703</v>
      </c>
    </row>
    <row r="553" spans="1:14" ht="15" customHeight="1" x14ac:dyDescent="0.25">
      <c r="A553" s="16" t="s">
        <v>8252</v>
      </c>
      <c r="B553" s="16" t="s">
        <v>337</v>
      </c>
      <c r="C553" s="16" t="s">
        <v>245</v>
      </c>
      <c r="D553" s="16" t="s">
        <v>246</v>
      </c>
      <c r="E553" s="16" t="s">
        <v>87</v>
      </c>
      <c r="F553" s="16">
        <v>0</v>
      </c>
      <c r="G553" s="16">
        <v>56.5</v>
      </c>
      <c r="H553" s="16">
        <v>18.8</v>
      </c>
      <c r="I553" s="16">
        <v>-37.4</v>
      </c>
      <c r="J553" s="16">
        <v>20.100000000000001</v>
      </c>
      <c r="K553" s="16">
        <v>62</v>
      </c>
      <c r="L553" s="16">
        <v>31.5</v>
      </c>
      <c r="M553" s="16" t="s">
        <v>7900</v>
      </c>
      <c r="N553" s="16" t="s">
        <v>7703</v>
      </c>
    </row>
    <row r="554" spans="1:14" ht="15" customHeight="1" x14ac:dyDescent="0.25">
      <c r="A554" s="16" t="s">
        <v>8253</v>
      </c>
      <c r="B554" s="16" t="s">
        <v>335</v>
      </c>
      <c r="C554" s="16" t="s">
        <v>245</v>
      </c>
      <c r="D554" s="16" t="s">
        <v>246</v>
      </c>
      <c r="E554" s="16" t="s">
        <v>53</v>
      </c>
      <c r="F554" s="16">
        <v>0</v>
      </c>
      <c r="G554" s="16">
        <v>56.5</v>
      </c>
      <c r="H554" s="16">
        <v>18.8</v>
      </c>
      <c r="I554" s="16">
        <v>-37.4</v>
      </c>
      <c r="J554" s="16">
        <v>20.100000000000001</v>
      </c>
      <c r="K554" s="16">
        <v>62</v>
      </c>
      <c r="L554" s="16">
        <v>31.5</v>
      </c>
      <c r="M554" s="16" t="s">
        <v>7900</v>
      </c>
      <c r="N554" s="16" t="s">
        <v>7703</v>
      </c>
    </row>
    <row r="555" spans="1:14" ht="15" customHeight="1" x14ac:dyDescent="0.25">
      <c r="A555" s="16" t="s">
        <v>8254</v>
      </c>
      <c r="B555" s="16" t="s">
        <v>336</v>
      </c>
      <c r="C555" s="16" t="s">
        <v>245</v>
      </c>
      <c r="D555" s="16" t="s">
        <v>246</v>
      </c>
      <c r="E555" s="16" t="s">
        <v>5</v>
      </c>
      <c r="F555" s="16">
        <v>0</v>
      </c>
      <c r="G555" s="16">
        <v>56.5</v>
      </c>
      <c r="H555" s="16">
        <v>18.8</v>
      </c>
      <c r="I555" s="16">
        <v>-37.4</v>
      </c>
      <c r="J555" s="16">
        <v>20.100000000000001</v>
      </c>
      <c r="K555" s="16">
        <v>62</v>
      </c>
      <c r="L555" s="16">
        <v>31.5</v>
      </c>
      <c r="M555" s="16" t="s">
        <v>7900</v>
      </c>
      <c r="N555" s="16" t="s">
        <v>7703</v>
      </c>
    </row>
    <row r="556" spans="1:14" ht="15" customHeight="1" x14ac:dyDescent="0.25">
      <c r="A556" s="16" t="s">
        <v>8255</v>
      </c>
      <c r="B556" s="16" t="s">
        <v>329</v>
      </c>
      <c r="C556" s="16" t="s">
        <v>245</v>
      </c>
      <c r="D556" s="16" t="s">
        <v>246</v>
      </c>
      <c r="E556" s="16" t="s">
        <v>99</v>
      </c>
      <c r="F556" s="16">
        <v>0</v>
      </c>
      <c r="G556" s="16">
        <v>56.5</v>
      </c>
      <c r="H556" s="16">
        <v>18.8</v>
      </c>
      <c r="I556" s="16">
        <v>-37.4</v>
      </c>
      <c r="J556" s="16">
        <v>20.100000000000001</v>
      </c>
      <c r="K556" s="16">
        <v>62</v>
      </c>
      <c r="L556" s="16">
        <v>31.5</v>
      </c>
      <c r="M556" s="16" t="s">
        <v>7900</v>
      </c>
      <c r="N556" s="16" t="s">
        <v>7703</v>
      </c>
    </row>
    <row r="557" spans="1:14" ht="15" customHeight="1" x14ac:dyDescent="0.25">
      <c r="A557" s="16" t="s">
        <v>8256</v>
      </c>
      <c r="B557" s="16" t="s">
        <v>330</v>
      </c>
      <c r="C557" s="16" t="s">
        <v>245</v>
      </c>
      <c r="D557" s="16" t="s">
        <v>246</v>
      </c>
      <c r="E557" s="16" t="s">
        <v>77</v>
      </c>
      <c r="F557" s="16">
        <v>0</v>
      </c>
      <c r="G557" s="16">
        <v>56.5</v>
      </c>
      <c r="H557" s="16">
        <v>18.8</v>
      </c>
      <c r="I557" s="16">
        <v>-37.4</v>
      </c>
      <c r="J557" s="16">
        <v>20.100000000000001</v>
      </c>
      <c r="K557" s="16">
        <v>62</v>
      </c>
      <c r="L557" s="16">
        <v>31.5</v>
      </c>
      <c r="M557" s="16" t="s">
        <v>7900</v>
      </c>
      <c r="N557" s="16" t="s">
        <v>7703</v>
      </c>
    </row>
    <row r="558" spans="1:14" ht="15" customHeight="1" x14ac:dyDescent="0.25">
      <c r="A558" s="16" t="s">
        <v>8257</v>
      </c>
      <c r="B558" s="16" t="s">
        <v>331</v>
      </c>
      <c r="C558" s="16" t="s">
        <v>245</v>
      </c>
      <c r="D558" s="16" t="s">
        <v>246</v>
      </c>
      <c r="E558" s="16" t="s">
        <v>31</v>
      </c>
      <c r="F558" s="16">
        <v>0</v>
      </c>
      <c r="G558" s="16">
        <v>56.5</v>
      </c>
      <c r="H558" s="16">
        <v>18.8</v>
      </c>
      <c r="I558" s="16">
        <v>-37.4</v>
      </c>
      <c r="J558" s="16">
        <v>20.100000000000001</v>
      </c>
      <c r="K558" s="16">
        <v>62</v>
      </c>
      <c r="L558" s="16">
        <v>31.5</v>
      </c>
      <c r="M558" s="16" t="s">
        <v>7900</v>
      </c>
      <c r="N558" s="16" t="s">
        <v>7703</v>
      </c>
    </row>
    <row r="559" spans="1:14" ht="15" customHeight="1" x14ac:dyDescent="0.25">
      <c r="A559" s="16" t="s">
        <v>8258</v>
      </c>
      <c r="B559" s="16" t="s">
        <v>332</v>
      </c>
      <c r="C559" s="16" t="s">
        <v>245</v>
      </c>
      <c r="D559" s="16" t="s">
        <v>246</v>
      </c>
      <c r="E559" s="16" t="s">
        <v>31</v>
      </c>
      <c r="F559" s="16">
        <v>0</v>
      </c>
      <c r="G559" s="16">
        <v>56.5</v>
      </c>
      <c r="H559" s="16">
        <v>18.8</v>
      </c>
      <c r="I559" s="16">
        <v>-37.4</v>
      </c>
      <c r="J559" s="16">
        <v>20.100000000000001</v>
      </c>
      <c r="K559" s="16">
        <v>62</v>
      </c>
      <c r="L559" s="16">
        <v>31.5</v>
      </c>
      <c r="M559" s="16" t="s">
        <v>7900</v>
      </c>
      <c r="N559" s="16" t="s">
        <v>7703</v>
      </c>
    </row>
    <row r="560" spans="1:14" ht="15" customHeight="1" x14ac:dyDescent="0.25">
      <c r="A560" s="16" t="s">
        <v>8259</v>
      </c>
      <c r="B560" s="16" t="s">
        <v>333</v>
      </c>
      <c r="C560" s="16" t="s">
        <v>245</v>
      </c>
      <c r="D560" s="16" t="s">
        <v>246</v>
      </c>
      <c r="E560" s="16" t="s">
        <v>31</v>
      </c>
      <c r="F560" s="16">
        <v>0</v>
      </c>
      <c r="G560" s="16">
        <v>56.5</v>
      </c>
      <c r="H560" s="16">
        <v>18.8</v>
      </c>
      <c r="I560" s="16">
        <v>-37.4</v>
      </c>
      <c r="J560" s="16">
        <v>20.100000000000001</v>
      </c>
      <c r="K560" s="16">
        <v>62</v>
      </c>
      <c r="L560" s="16">
        <v>31.5</v>
      </c>
      <c r="M560" s="16" t="s">
        <v>7900</v>
      </c>
      <c r="N560" s="16" t="s">
        <v>7703</v>
      </c>
    </row>
    <row r="561" spans="1:14" ht="15" customHeight="1" x14ac:dyDescent="0.25">
      <c r="A561" s="16" t="s">
        <v>8260</v>
      </c>
      <c r="B561" s="16" t="s">
        <v>334</v>
      </c>
      <c r="C561" s="16" t="s">
        <v>245</v>
      </c>
      <c r="D561" s="16" t="s">
        <v>246</v>
      </c>
      <c r="E561" s="16" t="s">
        <v>53</v>
      </c>
      <c r="F561" s="16">
        <v>0</v>
      </c>
      <c r="G561" s="16">
        <v>56.5</v>
      </c>
      <c r="H561" s="16">
        <v>18.8</v>
      </c>
      <c r="I561" s="16">
        <v>-37.4</v>
      </c>
      <c r="J561" s="16">
        <v>20.100000000000001</v>
      </c>
      <c r="K561" s="16">
        <v>62</v>
      </c>
      <c r="L561" s="16">
        <v>31.5</v>
      </c>
      <c r="M561" s="16" t="s">
        <v>7900</v>
      </c>
      <c r="N561" s="16" t="s">
        <v>7703</v>
      </c>
    </row>
    <row r="562" spans="1:14" ht="15" customHeight="1" x14ac:dyDescent="0.25">
      <c r="A562" s="16" t="s">
        <v>8261</v>
      </c>
      <c r="B562" s="16" t="s">
        <v>340</v>
      </c>
      <c r="C562" s="16" t="s">
        <v>245</v>
      </c>
      <c r="D562" s="16" t="s">
        <v>246</v>
      </c>
      <c r="E562" s="16" t="s">
        <v>39</v>
      </c>
      <c r="F562" s="16">
        <v>0</v>
      </c>
      <c r="G562" s="16">
        <v>56.5</v>
      </c>
      <c r="H562" s="16">
        <v>18.8</v>
      </c>
      <c r="I562" s="16">
        <v>-37.4</v>
      </c>
      <c r="J562" s="16">
        <v>20.100000000000001</v>
      </c>
      <c r="K562" s="16">
        <v>62</v>
      </c>
      <c r="L562" s="16">
        <v>31.5</v>
      </c>
      <c r="M562" s="16" t="s">
        <v>7900</v>
      </c>
      <c r="N562" s="16" t="s">
        <v>7703</v>
      </c>
    </row>
    <row r="563" spans="1:14" ht="15" customHeight="1" x14ac:dyDescent="0.25">
      <c r="A563" s="16" t="s">
        <v>8262</v>
      </c>
      <c r="B563" s="16" t="s">
        <v>339</v>
      </c>
      <c r="C563" s="16" t="s">
        <v>245</v>
      </c>
      <c r="D563" s="16" t="s">
        <v>246</v>
      </c>
      <c r="E563" s="16" t="s">
        <v>103</v>
      </c>
      <c r="F563" s="16">
        <v>0</v>
      </c>
      <c r="G563" s="16">
        <v>56.5</v>
      </c>
      <c r="H563" s="16">
        <v>18.8</v>
      </c>
      <c r="I563" s="16">
        <v>-37.4</v>
      </c>
      <c r="J563" s="16">
        <v>20.100000000000001</v>
      </c>
      <c r="K563" s="16">
        <v>62</v>
      </c>
      <c r="L563" s="16">
        <v>31.5</v>
      </c>
      <c r="M563" s="16" t="s">
        <v>7900</v>
      </c>
      <c r="N563" s="16" t="s">
        <v>7703</v>
      </c>
    </row>
    <row r="564" spans="1:14" ht="15" customHeight="1" x14ac:dyDescent="0.25">
      <c r="A564" s="16" t="s">
        <v>8263</v>
      </c>
      <c r="B564" s="16" t="s">
        <v>870</v>
      </c>
      <c r="C564" s="16" t="s">
        <v>283</v>
      </c>
      <c r="D564" s="16" t="s">
        <v>284</v>
      </c>
      <c r="E564" s="16" t="s">
        <v>73</v>
      </c>
      <c r="F564" s="16">
        <v>0</v>
      </c>
      <c r="G564" s="16">
        <v>10.5</v>
      </c>
      <c r="H564" s="16"/>
      <c r="I564" s="16"/>
      <c r="J564" s="16">
        <v>63.7</v>
      </c>
      <c r="K564" s="16">
        <v>77</v>
      </c>
      <c r="L564" s="16"/>
      <c r="M564" s="16" t="s">
        <v>8264</v>
      </c>
      <c r="N564" s="16" t="s">
        <v>7703</v>
      </c>
    </row>
    <row r="565" spans="1:14" ht="15" customHeight="1" x14ac:dyDescent="0.25">
      <c r="A565" s="16" t="s">
        <v>8265</v>
      </c>
      <c r="B565" s="16" t="s">
        <v>871</v>
      </c>
      <c r="C565" s="16" t="s">
        <v>283</v>
      </c>
      <c r="D565" s="16" t="s">
        <v>284</v>
      </c>
      <c r="E565" s="16" t="s">
        <v>77</v>
      </c>
      <c r="F565" s="16">
        <v>0</v>
      </c>
      <c r="G565" s="16">
        <v>10.5</v>
      </c>
      <c r="H565" s="16"/>
      <c r="I565" s="16"/>
      <c r="J565" s="16">
        <v>63.7</v>
      </c>
      <c r="K565" s="16">
        <v>77</v>
      </c>
      <c r="L565" s="16"/>
      <c r="M565" s="16" t="s">
        <v>8264</v>
      </c>
      <c r="N565" s="16" t="s">
        <v>7703</v>
      </c>
    </row>
    <row r="566" spans="1:14" ht="15" customHeight="1" x14ac:dyDescent="0.25">
      <c r="A566" s="16" t="s">
        <v>8266</v>
      </c>
      <c r="B566" s="16" t="s">
        <v>872</v>
      </c>
      <c r="C566" s="16" t="s">
        <v>283</v>
      </c>
      <c r="D566" s="16" t="s">
        <v>284</v>
      </c>
      <c r="E566" s="16" t="s">
        <v>31</v>
      </c>
      <c r="F566" s="16">
        <v>0</v>
      </c>
      <c r="G566" s="16">
        <v>10.5</v>
      </c>
      <c r="H566" s="16"/>
      <c r="I566" s="16"/>
      <c r="J566" s="16">
        <v>63.7</v>
      </c>
      <c r="K566" s="16">
        <v>77</v>
      </c>
      <c r="L566" s="16"/>
      <c r="M566" s="16" t="s">
        <v>8264</v>
      </c>
      <c r="N566" s="16" t="s">
        <v>7703</v>
      </c>
    </row>
    <row r="567" spans="1:14" ht="15" customHeight="1" x14ac:dyDescent="0.25">
      <c r="A567" s="16" t="s">
        <v>8267</v>
      </c>
      <c r="B567" s="16" t="s">
        <v>7359</v>
      </c>
      <c r="C567" s="16" t="s">
        <v>283</v>
      </c>
      <c r="D567" s="16" t="s">
        <v>284</v>
      </c>
      <c r="E567" s="16" t="s">
        <v>31</v>
      </c>
      <c r="F567" s="16">
        <v>0</v>
      </c>
      <c r="G567" s="16">
        <v>10.5</v>
      </c>
      <c r="H567" s="16"/>
      <c r="I567" s="16"/>
      <c r="J567" s="16">
        <v>63.7</v>
      </c>
      <c r="K567" s="16">
        <v>77</v>
      </c>
      <c r="L567" s="16"/>
      <c r="M567" s="16" t="s">
        <v>8264</v>
      </c>
      <c r="N567" s="16" t="s">
        <v>7703</v>
      </c>
    </row>
    <row r="568" spans="1:14" ht="15" customHeight="1" x14ac:dyDescent="0.25">
      <c r="A568" s="16" t="s">
        <v>8268</v>
      </c>
      <c r="B568" s="16" t="s">
        <v>874</v>
      </c>
      <c r="C568" s="16" t="s">
        <v>283</v>
      </c>
      <c r="D568" s="16" t="s">
        <v>284</v>
      </c>
      <c r="E568" s="16" t="s">
        <v>31</v>
      </c>
      <c r="F568" s="16">
        <v>0</v>
      </c>
      <c r="G568" s="16">
        <v>10.5</v>
      </c>
      <c r="H568" s="16"/>
      <c r="I568" s="16"/>
      <c r="J568" s="16">
        <v>63.7</v>
      </c>
      <c r="K568" s="16">
        <v>77</v>
      </c>
      <c r="L568" s="16"/>
      <c r="M568" s="16" t="s">
        <v>8264</v>
      </c>
      <c r="N568" s="16" t="s">
        <v>7703</v>
      </c>
    </row>
    <row r="569" spans="1:14" ht="15" customHeight="1" x14ac:dyDescent="0.25">
      <c r="A569" s="16" t="s">
        <v>8269</v>
      </c>
      <c r="B569" s="16" t="s">
        <v>7367</v>
      </c>
      <c r="C569" s="16" t="s">
        <v>283</v>
      </c>
      <c r="D569" s="16" t="s">
        <v>284</v>
      </c>
      <c r="E569" s="16" t="s">
        <v>31</v>
      </c>
      <c r="F569" s="16">
        <v>0</v>
      </c>
      <c r="G569" s="16">
        <v>10.5</v>
      </c>
      <c r="H569" s="16"/>
      <c r="I569" s="16"/>
      <c r="J569" s="16">
        <v>63.7</v>
      </c>
      <c r="K569" s="16">
        <v>77</v>
      </c>
      <c r="L569" s="16"/>
      <c r="M569" s="16" t="s">
        <v>8264</v>
      </c>
      <c r="N569" s="16" t="s">
        <v>7703</v>
      </c>
    </row>
    <row r="570" spans="1:14" ht="15" customHeight="1" x14ac:dyDescent="0.25">
      <c r="A570" s="16" t="s">
        <v>8270</v>
      </c>
      <c r="B570" s="16" t="s">
        <v>6875</v>
      </c>
      <c r="C570" s="16" t="s">
        <v>283</v>
      </c>
      <c r="D570" s="16" t="s">
        <v>284</v>
      </c>
      <c r="E570" s="16" t="s">
        <v>53</v>
      </c>
      <c r="F570" s="16">
        <v>0</v>
      </c>
      <c r="G570" s="16">
        <v>10.5</v>
      </c>
      <c r="H570" s="16"/>
      <c r="I570" s="16"/>
      <c r="J570" s="16">
        <v>63.7</v>
      </c>
      <c r="K570" s="16">
        <v>77</v>
      </c>
      <c r="L570" s="16"/>
      <c r="M570" s="16" t="s">
        <v>8264</v>
      </c>
      <c r="N570" s="16" t="s">
        <v>7703</v>
      </c>
    </row>
    <row r="571" spans="1:14" ht="15" customHeight="1" x14ac:dyDescent="0.25">
      <c r="A571" s="16" t="s">
        <v>8271</v>
      </c>
      <c r="B571" s="16" t="s">
        <v>7375</v>
      </c>
      <c r="C571" s="16" t="s">
        <v>283</v>
      </c>
      <c r="D571" s="16" t="s">
        <v>284</v>
      </c>
      <c r="E571" s="16" t="s">
        <v>53</v>
      </c>
      <c r="F571" s="16">
        <v>0</v>
      </c>
      <c r="G571" s="16">
        <v>10.5</v>
      </c>
      <c r="H571" s="16"/>
      <c r="I571" s="16"/>
      <c r="J571" s="16">
        <v>63.7</v>
      </c>
      <c r="K571" s="16">
        <v>77</v>
      </c>
      <c r="L571" s="16"/>
      <c r="M571" s="16" t="s">
        <v>8264</v>
      </c>
      <c r="N571" s="16" t="s">
        <v>7703</v>
      </c>
    </row>
    <row r="572" spans="1:14" ht="15" customHeight="1" x14ac:dyDescent="0.25">
      <c r="A572" s="16" t="s">
        <v>8272</v>
      </c>
      <c r="B572" s="16" t="s">
        <v>875</v>
      </c>
      <c r="C572" s="16" t="s">
        <v>283</v>
      </c>
      <c r="D572" s="16" t="s">
        <v>284</v>
      </c>
      <c r="E572" s="16" t="s">
        <v>85</v>
      </c>
      <c r="F572" s="16">
        <v>0</v>
      </c>
      <c r="G572" s="16">
        <v>10.5</v>
      </c>
      <c r="H572" s="16"/>
      <c r="I572" s="16"/>
      <c r="J572" s="16">
        <v>63.7</v>
      </c>
      <c r="K572" s="16">
        <v>77</v>
      </c>
      <c r="L572" s="16"/>
      <c r="M572" s="16" t="s">
        <v>8264</v>
      </c>
      <c r="N572" s="16" t="s">
        <v>7703</v>
      </c>
    </row>
    <row r="573" spans="1:14" ht="15" customHeight="1" x14ac:dyDescent="0.25">
      <c r="A573" s="16" t="s">
        <v>8273</v>
      </c>
      <c r="B573" s="16" t="s">
        <v>876</v>
      </c>
      <c r="C573" s="16" t="s">
        <v>283</v>
      </c>
      <c r="D573" s="16" t="s">
        <v>284</v>
      </c>
      <c r="E573" s="16" t="s">
        <v>107</v>
      </c>
      <c r="F573" s="16">
        <v>0</v>
      </c>
      <c r="G573" s="16">
        <v>10.5</v>
      </c>
      <c r="H573" s="16"/>
      <c r="I573" s="16"/>
      <c r="J573" s="16">
        <v>63.7</v>
      </c>
      <c r="K573" s="16">
        <v>77</v>
      </c>
      <c r="L573" s="16"/>
      <c r="M573" s="16" t="s">
        <v>8264</v>
      </c>
      <c r="N573" s="16" t="s">
        <v>7703</v>
      </c>
    </row>
    <row r="574" spans="1:14" ht="15" customHeight="1" x14ac:dyDescent="0.25">
      <c r="A574" s="16" t="s">
        <v>8274</v>
      </c>
      <c r="B574" s="16" t="s">
        <v>877</v>
      </c>
      <c r="C574" s="16" t="s">
        <v>283</v>
      </c>
      <c r="D574" s="16" t="s">
        <v>284</v>
      </c>
      <c r="E574" s="16" t="s">
        <v>103</v>
      </c>
      <c r="F574" s="16">
        <v>0</v>
      </c>
      <c r="G574" s="16">
        <v>10.5</v>
      </c>
      <c r="H574" s="16"/>
      <c r="I574" s="16"/>
      <c r="J574" s="16">
        <v>63.7</v>
      </c>
      <c r="K574" s="16">
        <v>77</v>
      </c>
      <c r="L574" s="16"/>
      <c r="M574" s="16" t="s">
        <v>8264</v>
      </c>
      <c r="N574" s="16" t="s">
        <v>7703</v>
      </c>
    </row>
    <row r="575" spans="1:14" ht="15" customHeight="1" x14ac:dyDescent="0.25">
      <c r="A575" s="16" t="s">
        <v>8275</v>
      </c>
      <c r="B575" s="16" t="s">
        <v>878</v>
      </c>
      <c r="C575" s="16" t="s">
        <v>283</v>
      </c>
      <c r="D575" s="16" t="s">
        <v>284</v>
      </c>
      <c r="E575" s="16" t="s">
        <v>39</v>
      </c>
      <c r="F575" s="16">
        <v>0</v>
      </c>
      <c r="G575" s="16">
        <v>10.5</v>
      </c>
      <c r="H575" s="16"/>
      <c r="I575" s="16"/>
      <c r="J575" s="16">
        <v>63.7</v>
      </c>
      <c r="K575" s="16">
        <v>77</v>
      </c>
      <c r="L575" s="16"/>
      <c r="M575" s="16" t="s">
        <v>8264</v>
      </c>
      <c r="N575" s="16" t="s">
        <v>7703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34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4" customWidth="1"/>
    <col min="3" max="3" width="55" customWidth="1"/>
    <col min="4" max="4" width="50" customWidth="1"/>
  </cols>
  <sheetData>
    <row r="1" spans="1:4" ht="15" customHeight="1" x14ac:dyDescent="0.25">
      <c r="A1" t="s">
        <v>8276</v>
      </c>
    </row>
    <row r="3" spans="1:4" ht="15" customHeight="1" x14ac:dyDescent="0.25">
      <c r="A3" s="39" t="s">
        <v>918</v>
      </c>
      <c r="B3" s="39" t="s">
        <v>919</v>
      </c>
      <c r="C3" s="39" t="s">
        <v>1380</v>
      </c>
      <c r="D3" s="39" t="s">
        <v>297</v>
      </c>
    </row>
    <row r="4" spans="1:4" ht="15" customHeight="1" x14ac:dyDescent="0.25">
      <c r="A4" s="16" t="s">
        <v>8277</v>
      </c>
      <c r="B4" s="16" t="s">
        <v>8278</v>
      </c>
      <c r="C4" s="16" t="s">
        <v>8279</v>
      </c>
      <c r="D4" s="16" t="s">
        <v>8280</v>
      </c>
    </row>
    <row r="5" spans="1:4" ht="15" customHeight="1" x14ac:dyDescent="0.25">
      <c r="A5" s="16" t="s">
        <v>8281</v>
      </c>
      <c r="B5" s="16" t="s">
        <v>8282</v>
      </c>
      <c r="C5" s="16" t="s">
        <v>8283</v>
      </c>
      <c r="D5" s="16" t="s">
        <v>8280</v>
      </c>
    </row>
    <row r="6" spans="1:4" ht="15" customHeight="1" x14ac:dyDescent="0.25">
      <c r="A6" s="16" t="s">
        <v>8284</v>
      </c>
      <c r="B6" s="16" t="s">
        <v>8285</v>
      </c>
      <c r="C6" s="16" t="s">
        <v>8286</v>
      </c>
      <c r="D6" s="16" t="s">
        <v>8287</v>
      </c>
    </row>
    <row r="7" spans="1:4" ht="15" customHeight="1" x14ac:dyDescent="0.25">
      <c r="A7" s="16" t="s">
        <v>8288</v>
      </c>
      <c r="B7" s="16" t="s">
        <v>8289</v>
      </c>
      <c r="C7" s="16" t="s">
        <v>8290</v>
      </c>
      <c r="D7" s="16" t="s">
        <v>8280</v>
      </c>
    </row>
    <row r="8" spans="1:4" ht="15" customHeight="1" x14ac:dyDescent="0.25">
      <c r="A8" s="16" t="s">
        <v>8291</v>
      </c>
      <c r="B8" s="16" t="s">
        <v>8289</v>
      </c>
      <c r="C8" s="16" t="s">
        <v>8292</v>
      </c>
      <c r="D8" s="16" t="s">
        <v>8280</v>
      </c>
    </row>
    <row r="9" spans="1:4" ht="15" customHeight="1" x14ac:dyDescent="0.25">
      <c r="A9" s="16"/>
      <c r="B9" s="16"/>
      <c r="C9" s="16"/>
      <c r="D9" s="16"/>
    </row>
    <row r="10" spans="1:4" ht="15" customHeight="1" x14ac:dyDescent="0.25">
      <c r="A10" s="16" t="s">
        <v>8293</v>
      </c>
      <c r="B10" s="16"/>
      <c r="C10" s="16"/>
      <c r="D10" s="16"/>
    </row>
    <row r="11" spans="1:4" ht="15" customHeight="1" x14ac:dyDescent="0.25">
      <c r="A11" s="16"/>
      <c r="B11" s="16"/>
      <c r="C11" s="16"/>
      <c r="D11" s="16"/>
    </row>
    <row r="12" spans="1:4" ht="15" customHeight="1" x14ac:dyDescent="0.25">
      <c r="A12" s="16" t="s">
        <v>8294</v>
      </c>
      <c r="B12" s="16"/>
      <c r="C12" s="16"/>
      <c r="D12" s="16"/>
    </row>
    <row r="13" spans="1:4" ht="15" customHeight="1" x14ac:dyDescent="0.25">
      <c r="A13" s="16" t="s">
        <v>8295</v>
      </c>
      <c r="B13" s="16"/>
      <c r="C13" s="16"/>
      <c r="D13" s="16"/>
    </row>
    <row r="14" spans="1:4" ht="15" customHeight="1" x14ac:dyDescent="0.25">
      <c r="A14" s="16" t="s">
        <v>8296</v>
      </c>
      <c r="B14" s="16"/>
      <c r="C14" s="16"/>
      <c r="D14" s="16"/>
    </row>
    <row r="15" spans="1:4" ht="15" customHeight="1" x14ac:dyDescent="0.25">
      <c r="A15" s="16" t="s">
        <v>8297</v>
      </c>
      <c r="B15" s="16"/>
      <c r="C15" s="16"/>
      <c r="D15" s="16"/>
    </row>
    <row r="16" spans="1:4" ht="15" customHeight="1" x14ac:dyDescent="0.25">
      <c r="A16" s="16" t="s">
        <v>8298</v>
      </c>
      <c r="B16" s="16"/>
      <c r="C16" s="16"/>
      <c r="D16" s="16"/>
    </row>
    <row r="17" spans="1:4" ht="15" customHeight="1" x14ac:dyDescent="0.25">
      <c r="A17" s="16" t="s">
        <v>8299</v>
      </c>
      <c r="B17" s="16"/>
      <c r="C17" s="16"/>
      <c r="D17" s="16"/>
    </row>
    <row r="18" spans="1:4" ht="15" customHeight="1" x14ac:dyDescent="0.25">
      <c r="A18" s="16"/>
      <c r="B18" s="16"/>
      <c r="C18" s="16"/>
      <c r="D18" s="16"/>
    </row>
    <row r="19" spans="1:4" ht="15" customHeight="1" x14ac:dyDescent="0.25">
      <c r="A19" s="16" t="s">
        <v>8300</v>
      </c>
      <c r="B19" s="16"/>
      <c r="C19" s="16"/>
      <c r="D19" s="16"/>
    </row>
    <row r="20" spans="1:4" ht="15" customHeight="1" x14ac:dyDescent="0.25">
      <c r="A20" s="16" t="s">
        <v>8301</v>
      </c>
      <c r="B20" s="16" t="s">
        <v>7700</v>
      </c>
      <c r="C20" s="16"/>
      <c r="D20" s="16"/>
    </row>
    <row r="21" spans="1:4" ht="15" customHeight="1" x14ac:dyDescent="0.25">
      <c r="A21" s="16" t="s">
        <v>8302</v>
      </c>
      <c r="B21" s="16" t="s">
        <v>8303</v>
      </c>
      <c r="C21" s="16"/>
      <c r="D21" s="16"/>
    </row>
    <row r="22" spans="1:4" ht="15" customHeight="1" x14ac:dyDescent="0.25">
      <c r="A22" s="16" t="s">
        <v>8304</v>
      </c>
      <c r="B22" s="16" t="s">
        <v>7702</v>
      </c>
      <c r="C22" s="16"/>
      <c r="D22" s="16"/>
    </row>
    <row r="23" spans="1:4" ht="15" customHeight="1" x14ac:dyDescent="0.25">
      <c r="A23" s="16" t="s">
        <v>8305</v>
      </c>
      <c r="B23" s="16" t="s">
        <v>7756</v>
      </c>
      <c r="C23" s="16"/>
      <c r="D23" s="16"/>
    </row>
    <row r="24" spans="1:4" ht="15" customHeight="1" x14ac:dyDescent="0.25">
      <c r="A24" s="16" t="s">
        <v>8306</v>
      </c>
      <c r="B24" s="16" t="s">
        <v>7900</v>
      </c>
      <c r="C24" s="16"/>
      <c r="D24" s="16"/>
    </row>
    <row r="25" spans="1:4" ht="15" customHeight="1" x14ac:dyDescent="0.25">
      <c r="A25" s="16"/>
      <c r="B25" s="16"/>
      <c r="C25" s="16"/>
      <c r="D25" s="16"/>
    </row>
    <row r="26" spans="1:4" ht="15" customHeight="1" x14ac:dyDescent="0.25">
      <c r="A26" s="16"/>
      <c r="B26" s="16"/>
      <c r="C26" s="16"/>
      <c r="D26" s="16"/>
    </row>
    <row r="27" spans="1:4" ht="15" customHeight="1" x14ac:dyDescent="0.25">
      <c r="A27" s="16"/>
      <c r="B27" s="16"/>
      <c r="C27" s="16"/>
      <c r="D27" s="16"/>
    </row>
    <row r="28" spans="1:4" ht="15" customHeight="1" x14ac:dyDescent="0.25">
      <c r="A28" s="16"/>
      <c r="B28" s="16"/>
      <c r="C28" s="16"/>
      <c r="D28" s="16"/>
    </row>
    <row r="29" spans="1:4" ht="15" customHeight="1" x14ac:dyDescent="0.25">
      <c r="A29" s="16"/>
      <c r="B29" s="16"/>
      <c r="C29" s="16"/>
      <c r="D29" s="16"/>
    </row>
    <row r="30" spans="1:4" ht="15" customHeight="1" x14ac:dyDescent="0.25">
      <c r="A30" s="16"/>
      <c r="B30" s="16"/>
      <c r="C30" s="16"/>
      <c r="D30" s="16"/>
    </row>
    <row r="31" spans="1:4" ht="15" customHeight="1" x14ac:dyDescent="0.25">
      <c r="A31" s="16"/>
      <c r="B31" s="16"/>
      <c r="C31" s="16"/>
      <c r="D31" s="16"/>
    </row>
    <row r="32" spans="1:4" ht="15" customHeight="1" x14ac:dyDescent="0.25">
      <c r="A32" s="16"/>
      <c r="B32" s="16"/>
      <c r="C32" s="16"/>
      <c r="D32" s="16"/>
    </row>
    <row r="33" spans="1:4" ht="15" customHeight="1" x14ac:dyDescent="0.25">
      <c r="A33" s="16"/>
      <c r="B33" s="16"/>
      <c r="C33" s="16"/>
      <c r="D33" s="16"/>
    </row>
    <row r="34" spans="1:4" ht="15" customHeight="1" x14ac:dyDescent="0.25">
      <c r="A34" s="16"/>
      <c r="B34" s="16"/>
      <c r="C34" s="16"/>
      <c r="D34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34"/>
  <sheetViews>
    <sheetView zoomScaleNormal="100" workbookViewId="0"/>
  </sheetViews>
  <sheetFormatPr defaultColWidth="8.7109375" defaultRowHeight="15" customHeight="1" x14ac:dyDescent="0.25"/>
  <cols>
    <col min="1" max="13" width="16" customWidth="1"/>
  </cols>
  <sheetData>
    <row r="1" spans="1:13" ht="15" customHeight="1" x14ac:dyDescent="0.25">
      <c r="A1" s="81" t="s">
        <v>8307</v>
      </c>
    </row>
    <row r="2" spans="1:13" ht="15" customHeight="1" x14ac:dyDescent="0.25">
      <c r="A2" s="82" t="s">
        <v>8308</v>
      </c>
    </row>
    <row r="3" spans="1:13" ht="15" customHeight="1" x14ac:dyDescent="0.25">
      <c r="A3" s="39" t="s">
        <v>911</v>
      </c>
      <c r="B3" s="39">
        <v>1</v>
      </c>
      <c r="C3" s="39">
        <v>2</v>
      </c>
      <c r="D3" s="39">
        <v>3</v>
      </c>
      <c r="E3" s="39">
        <v>4</v>
      </c>
      <c r="F3" s="39">
        <v>5</v>
      </c>
      <c r="G3" s="39">
        <v>6</v>
      </c>
      <c r="H3" s="39">
        <v>7</v>
      </c>
      <c r="I3" s="39">
        <v>8</v>
      </c>
      <c r="J3" s="39">
        <v>9</v>
      </c>
      <c r="K3" s="39">
        <v>10</v>
      </c>
      <c r="L3" s="39">
        <v>11</v>
      </c>
      <c r="M3" s="39">
        <v>12</v>
      </c>
    </row>
    <row r="4" spans="1:13" ht="15" customHeight="1" x14ac:dyDescent="0.25">
      <c r="A4" s="16" t="s">
        <v>8309</v>
      </c>
      <c r="B4" s="16">
        <v>1212254707</v>
      </c>
      <c r="C4" s="16">
        <v>1212427211</v>
      </c>
      <c r="D4" s="16">
        <v>1208712984</v>
      </c>
      <c r="E4" s="16">
        <v>1210827633</v>
      </c>
      <c r="F4" s="16">
        <v>1211794877</v>
      </c>
      <c r="G4" s="16">
        <v>1213571479</v>
      </c>
      <c r="H4" s="16">
        <v>1205117756</v>
      </c>
      <c r="I4" s="16">
        <v>1205821435</v>
      </c>
      <c r="J4" s="16">
        <v>1210804646</v>
      </c>
      <c r="K4" s="16">
        <v>1213514065</v>
      </c>
      <c r="L4" s="16">
        <v>1212822375</v>
      </c>
      <c r="M4" s="16">
        <v>1210760189</v>
      </c>
    </row>
    <row r="5" spans="1:13" ht="15" customHeight="1" x14ac:dyDescent="0.25">
      <c r="A5" s="16" t="s">
        <v>8310</v>
      </c>
      <c r="B5" s="16">
        <v>43193106</v>
      </c>
      <c r="C5" s="16">
        <v>42775773</v>
      </c>
      <c r="D5" s="16">
        <v>44593010</v>
      </c>
      <c r="E5" s="16">
        <v>42651594</v>
      </c>
      <c r="F5" s="16">
        <v>40349615</v>
      </c>
      <c r="G5" s="16">
        <v>42072778</v>
      </c>
      <c r="H5" s="16">
        <v>45475746</v>
      </c>
      <c r="I5" s="16">
        <v>43153915</v>
      </c>
      <c r="J5" s="16">
        <v>42756242</v>
      </c>
      <c r="K5" s="16">
        <v>39089976</v>
      </c>
      <c r="L5" s="16">
        <v>42491097</v>
      </c>
      <c r="M5" s="16">
        <v>43933210</v>
      </c>
    </row>
    <row r="6" spans="1:13" ht="15" customHeight="1" x14ac:dyDescent="0.25">
      <c r="A6" s="16" t="s">
        <v>8311</v>
      </c>
      <c r="B6" s="16">
        <v>4621</v>
      </c>
      <c r="C6" s="16">
        <v>4029</v>
      </c>
      <c r="D6" s="16">
        <v>4486</v>
      </c>
      <c r="E6" s="16">
        <v>5225</v>
      </c>
      <c r="F6" s="16">
        <v>4329</v>
      </c>
      <c r="G6" s="16">
        <v>5414</v>
      </c>
      <c r="H6" s="16">
        <v>4507</v>
      </c>
      <c r="I6" s="16">
        <v>4849</v>
      </c>
      <c r="J6" s="16">
        <v>4973</v>
      </c>
      <c r="K6" s="16">
        <v>4894</v>
      </c>
      <c r="L6" s="16">
        <v>5265</v>
      </c>
      <c r="M6" s="16">
        <v>4388</v>
      </c>
    </row>
    <row r="7" spans="1:13" ht="15" customHeight="1" x14ac:dyDescent="0.25">
      <c r="A7" s="16" t="s">
        <v>8312</v>
      </c>
      <c r="B7" s="16">
        <v>27.8</v>
      </c>
      <c r="C7" s="16">
        <v>29.9</v>
      </c>
      <c r="D7" s="16">
        <v>29.8</v>
      </c>
      <c r="E7" s="16">
        <v>32.5</v>
      </c>
      <c r="F7" s="16">
        <v>29.2</v>
      </c>
      <c r="G7" s="16">
        <v>32.5</v>
      </c>
      <c r="H7" s="16">
        <v>27.4</v>
      </c>
      <c r="I7" s="16">
        <v>33.299999999999997</v>
      </c>
      <c r="J7" s="16">
        <v>27.1</v>
      </c>
      <c r="K7" s="16">
        <v>32.4</v>
      </c>
      <c r="L7" s="16">
        <v>28.8</v>
      </c>
      <c r="M7" s="16">
        <v>29.7</v>
      </c>
    </row>
    <row r="8" spans="1:13" ht="1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ht="15" customHeight="1" x14ac:dyDescent="0.25">
      <c r="A9" s="83" t="s">
        <v>8313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ht="15" customHeight="1" x14ac:dyDescent="0.25">
      <c r="A10" s="83" t="s">
        <v>8314</v>
      </c>
      <c r="B10" s="83" t="s">
        <v>8315</v>
      </c>
      <c r="C10" s="83" t="s">
        <v>8316</v>
      </c>
      <c r="D10" s="83" t="s">
        <v>8317</v>
      </c>
      <c r="E10" s="83" t="s">
        <v>8318</v>
      </c>
      <c r="F10" s="83" t="s">
        <v>8319</v>
      </c>
      <c r="G10" s="83" t="s">
        <v>8320</v>
      </c>
      <c r="H10" s="83" t="s">
        <v>8321</v>
      </c>
      <c r="I10" s="16"/>
      <c r="J10" s="16"/>
      <c r="K10" s="16"/>
      <c r="L10" s="16"/>
      <c r="M10" s="16"/>
    </row>
    <row r="11" spans="1:13" ht="15" customHeight="1" x14ac:dyDescent="0.25">
      <c r="A11" s="16" t="s">
        <v>8309</v>
      </c>
      <c r="B11" s="16">
        <f>FORECAST(10,B4:J4,$B$3:$J$3)</f>
        <v>1207642732.3888888</v>
      </c>
      <c r="C11" s="16">
        <f>K4</f>
        <v>1213514065</v>
      </c>
      <c r="D11" s="16">
        <f>FORECAST(11,B4:J4,$B$3:$J$3)</f>
        <v>1207141662.6888888</v>
      </c>
      <c r="E11" s="16">
        <f>L4</f>
        <v>1212822375</v>
      </c>
      <c r="F11" s="16">
        <f>FORECAST(12,B4:J4,$B$3:$J$3)</f>
        <v>1206640592.9888887</v>
      </c>
      <c r="G11" s="16">
        <f>M4</f>
        <v>1210760189</v>
      </c>
      <c r="H11" s="16">
        <f>ROUND(AVERAGE(ABS(B11-C11)/C11,ABS(D11-E11)/E11,ABS(F11-G11)/G11)*100,1)</f>
        <v>0.4</v>
      </c>
      <c r="I11" s="16"/>
      <c r="J11" s="16"/>
      <c r="K11" s="16"/>
      <c r="L11" s="16"/>
      <c r="M11" s="16"/>
    </row>
    <row r="12" spans="1:13" ht="15" customHeight="1" x14ac:dyDescent="0.25">
      <c r="A12" s="16" t="s">
        <v>8310</v>
      </c>
      <c r="B12" s="16">
        <f>FORECAST(10,B5:J5,$B$3:$J$3)</f>
        <v>43050222.05555556</v>
      </c>
      <c r="C12" s="16">
        <f>K5</f>
        <v>39089976</v>
      </c>
      <c r="D12" s="16">
        <f>FORECAST(11,B5:J5,$B$3:$J$3)</f>
        <v>43059782.48888889</v>
      </c>
      <c r="E12" s="16">
        <f>L5</f>
        <v>42491097</v>
      </c>
      <c r="F12" s="16">
        <f>FORECAST(12,B5:J5,$B$3:$J$3)</f>
        <v>43069342.922222227</v>
      </c>
      <c r="G12" s="16">
        <f>M5</f>
        <v>43933210</v>
      </c>
      <c r="H12" s="16">
        <f>ROUND(AVERAGE(ABS(B12-C12)/C12,ABS(D12-E12)/E12,ABS(F12-G12)/G12)*100,1)</f>
        <v>4.5</v>
      </c>
      <c r="I12" s="16"/>
      <c r="J12" s="16"/>
      <c r="K12" s="16"/>
      <c r="L12" s="16"/>
      <c r="M12" s="16"/>
    </row>
    <row r="13" spans="1:13" ht="15" customHeight="1" x14ac:dyDescent="0.25">
      <c r="A13" s="16" t="s">
        <v>8311</v>
      </c>
      <c r="B13" s="16">
        <f>FORECAST(10,B6:J6,$B$3:$J$3)</f>
        <v>5056.3611111111113</v>
      </c>
      <c r="C13" s="16">
        <f>K6</f>
        <v>4894</v>
      </c>
      <c r="D13" s="16">
        <f>FORECAST(11,B6:J6,$B$3:$J$3)</f>
        <v>5124.6777777777779</v>
      </c>
      <c r="E13" s="16">
        <f>L6</f>
        <v>5265</v>
      </c>
      <c r="F13" s="16">
        <f>FORECAST(12,B6:J6,$B$3:$J$3)</f>
        <v>5192.9944444444445</v>
      </c>
      <c r="G13" s="16">
        <f>M6</f>
        <v>4388</v>
      </c>
      <c r="H13" s="16">
        <f>ROUND(AVERAGE(ABS(B13-C13)/C13,ABS(D13-E13)/E13,ABS(F13-G13)/G13)*100,1)</f>
        <v>8.1</v>
      </c>
      <c r="I13" s="16"/>
      <c r="J13" s="16"/>
      <c r="K13" s="16"/>
      <c r="L13" s="16"/>
      <c r="M13" s="16"/>
    </row>
    <row r="14" spans="1:13" ht="15" customHeight="1" x14ac:dyDescent="0.25">
      <c r="A14" s="16" t="s">
        <v>8312</v>
      </c>
      <c r="B14" s="16">
        <f>FORECAST(10,B7:J7,$B$3:$J$3)</f>
        <v>30.161111111111111</v>
      </c>
      <c r="C14" s="16">
        <f>K7</f>
        <v>32.4</v>
      </c>
      <c r="D14" s="16">
        <f>FORECAST(11,B7:J7,$B$3:$J$3)</f>
        <v>30.204444444444444</v>
      </c>
      <c r="E14" s="16">
        <f>L7</f>
        <v>28.8</v>
      </c>
      <c r="F14" s="16">
        <f>FORECAST(12,B7:J7,$B$3:$J$3)</f>
        <v>30.247777777777777</v>
      </c>
      <c r="G14" s="16">
        <f>M7</f>
        <v>29.7</v>
      </c>
      <c r="H14" s="16">
        <f>ROUND(AVERAGE(ABS(B14-C14)/C14,ABS(D14-E14)/E14,ABS(F14-G14)/G14)*100,1)</f>
        <v>4.5</v>
      </c>
      <c r="I14" s="16"/>
      <c r="J14" s="16"/>
      <c r="K14" s="16"/>
      <c r="L14" s="16"/>
      <c r="M14" s="16"/>
    </row>
    <row r="15" spans="1:13" ht="1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ht="1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ht="1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ht="1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ht="1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ht="1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ht="1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3" ht="1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ht="1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3" ht="1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ht="1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1:13" ht="1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ht="1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spans="1:13" ht="1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 ht="1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 ht="1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13" ht="1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spans="1:13" ht="1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1:13" ht="1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ht="1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34"/>
  <sheetViews>
    <sheetView zoomScaleNormal="100" workbookViewId="0"/>
  </sheetViews>
  <sheetFormatPr defaultColWidth="8.7109375" defaultRowHeight="15" customHeight="1" x14ac:dyDescent="0.25"/>
  <cols>
    <col min="1" max="17" width="18" customWidth="1"/>
  </cols>
  <sheetData>
    <row r="1" spans="1:17" ht="15" customHeight="1" x14ac:dyDescent="0.25">
      <c r="A1" s="81" t="s">
        <v>8322</v>
      </c>
    </row>
    <row r="2" spans="1:17" ht="15" customHeight="1" x14ac:dyDescent="0.25">
      <c r="A2" s="82" t="s">
        <v>8308</v>
      </c>
    </row>
    <row r="3" spans="1:17" ht="15" customHeight="1" x14ac:dyDescent="0.25">
      <c r="A3" s="39" t="s">
        <v>8323</v>
      </c>
      <c r="B3" s="39">
        <v>1</v>
      </c>
      <c r="C3" s="39">
        <v>2</v>
      </c>
      <c r="D3" s="39">
        <v>3</v>
      </c>
      <c r="E3" s="39">
        <v>4</v>
      </c>
      <c r="F3" s="39">
        <v>5</v>
      </c>
      <c r="G3" s="39">
        <v>6</v>
      </c>
      <c r="H3" s="39">
        <v>7</v>
      </c>
      <c r="I3" s="39">
        <v>8</v>
      </c>
      <c r="J3" s="39">
        <v>9</v>
      </c>
      <c r="K3" s="39">
        <v>10</v>
      </c>
      <c r="L3" s="39">
        <v>11</v>
      </c>
      <c r="M3" s="39">
        <v>12</v>
      </c>
      <c r="N3" s="39">
        <v>13</v>
      </c>
      <c r="O3" s="39">
        <v>14</v>
      </c>
      <c r="P3" s="39">
        <v>15</v>
      </c>
      <c r="Q3" s="39">
        <v>16</v>
      </c>
    </row>
    <row r="4" spans="1:17" ht="15" customHeight="1" x14ac:dyDescent="0.25">
      <c r="A4" s="16" t="s">
        <v>8324</v>
      </c>
      <c r="B4" s="16">
        <v>1212254707</v>
      </c>
      <c r="C4" s="16">
        <v>1212427211</v>
      </c>
      <c r="D4" s="16">
        <v>1208712984</v>
      </c>
      <c r="E4" s="16">
        <v>1210827633</v>
      </c>
      <c r="F4" s="16">
        <v>1211794877</v>
      </c>
      <c r="G4" s="16">
        <v>1213571479</v>
      </c>
      <c r="H4" s="16">
        <v>1205117756</v>
      </c>
      <c r="I4" s="16">
        <v>1205821435</v>
      </c>
      <c r="J4" s="16">
        <v>1210804646</v>
      </c>
      <c r="K4" s="16">
        <v>1213514065</v>
      </c>
      <c r="L4" s="16">
        <v>1212822375</v>
      </c>
      <c r="M4" s="16">
        <v>1210760189</v>
      </c>
      <c r="N4" s="16"/>
      <c r="O4" s="16"/>
      <c r="P4" s="16"/>
      <c r="Q4" s="16"/>
    </row>
    <row r="5" spans="1:17" ht="15" customHeight="1" x14ac:dyDescent="0.25">
      <c r="A5" s="16" t="s">
        <v>8325</v>
      </c>
      <c r="B5" s="16">
        <v>43193106</v>
      </c>
      <c r="C5" s="16">
        <v>42775773</v>
      </c>
      <c r="D5" s="16">
        <v>44593010</v>
      </c>
      <c r="E5" s="16">
        <v>42651594</v>
      </c>
      <c r="F5" s="16">
        <v>40349615</v>
      </c>
      <c r="G5" s="16">
        <v>42072778</v>
      </c>
      <c r="H5" s="16">
        <v>45475746</v>
      </c>
      <c r="I5" s="16">
        <v>43153915</v>
      </c>
      <c r="J5" s="16">
        <v>42756242</v>
      </c>
      <c r="K5" s="16">
        <v>39089976</v>
      </c>
      <c r="L5" s="16">
        <v>42491097</v>
      </c>
      <c r="M5" s="16">
        <v>43933210</v>
      </c>
      <c r="N5" s="16"/>
      <c r="O5" s="16"/>
      <c r="P5" s="16"/>
      <c r="Q5" s="16"/>
    </row>
    <row r="6" spans="1:17" ht="15" customHeight="1" x14ac:dyDescent="0.25">
      <c r="A6" s="16" t="s">
        <v>8326</v>
      </c>
      <c r="B6" s="16">
        <v>4621</v>
      </c>
      <c r="C6" s="16">
        <v>4029</v>
      </c>
      <c r="D6" s="16">
        <v>4486</v>
      </c>
      <c r="E6" s="16">
        <v>5225</v>
      </c>
      <c r="F6" s="16">
        <v>4329</v>
      </c>
      <c r="G6" s="16">
        <v>5414</v>
      </c>
      <c r="H6" s="16">
        <v>4507</v>
      </c>
      <c r="I6" s="16">
        <v>4849</v>
      </c>
      <c r="J6" s="16">
        <v>4973</v>
      </c>
      <c r="K6" s="16">
        <v>4894</v>
      </c>
      <c r="L6" s="16">
        <v>5265</v>
      </c>
      <c r="M6" s="16">
        <v>4388</v>
      </c>
      <c r="N6" s="16"/>
      <c r="O6" s="16"/>
      <c r="P6" s="16"/>
      <c r="Q6" s="16"/>
    </row>
    <row r="7" spans="1:17" ht="15" customHeight="1" x14ac:dyDescent="0.25">
      <c r="A7" s="16" t="s">
        <v>8327</v>
      </c>
      <c r="B7" s="16">
        <v>27.8</v>
      </c>
      <c r="C7" s="16">
        <v>29.9</v>
      </c>
      <c r="D7" s="16">
        <v>29.8</v>
      </c>
      <c r="E7" s="16">
        <v>32.5</v>
      </c>
      <c r="F7" s="16">
        <v>29.2</v>
      </c>
      <c r="G7" s="16">
        <v>32.5</v>
      </c>
      <c r="H7" s="16">
        <v>27.4</v>
      </c>
      <c r="I7" s="16">
        <v>33.299999999999997</v>
      </c>
      <c r="J7" s="16">
        <v>27.1</v>
      </c>
      <c r="K7" s="16">
        <v>32.4</v>
      </c>
      <c r="L7" s="16">
        <v>28.8</v>
      </c>
      <c r="M7" s="16">
        <v>29.7</v>
      </c>
      <c r="N7" s="16"/>
      <c r="O7" s="16"/>
      <c r="P7" s="16"/>
      <c r="Q7" s="16"/>
    </row>
    <row r="8" spans="1:17" ht="15" customHeight="1" x14ac:dyDescent="0.25">
      <c r="A8" s="16" t="s">
        <v>8328</v>
      </c>
      <c r="B8" s="16">
        <v>46.2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 ht="1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ht="15" customHeight="1" x14ac:dyDescent="0.25">
      <c r="A10" s="83" t="s">
        <v>8329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7" ht="15" customHeight="1" x14ac:dyDescent="0.25">
      <c r="A11" s="16" t="s">
        <v>8314</v>
      </c>
      <c r="B11" s="83" t="s">
        <v>8330</v>
      </c>
      <c r="C11" s="83" t="s">
        <v>8331</v>
      </c>
      <c r="D11" s="83" t="s">
        <v>8332</v>
      </c>
      <c r="E11" s="83" t="s">
        <v>8333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ht="15" customHeight="1" x14ac:dyDescent="0.25">
      <c r="A12" s="16" t="s">
        <v>8334</v>
      </c>
      <c r="B12" s="16">
        <v>1210571431.9000001</v>
      </c>
      <c r="C12" s="16">
        <v>1210551275.8</v>
      </c>
      <c r="D12" s="16">
        <v>1210531119.7</v>
      </c>
      <c r="E12" s="16">
        <v>1210510963.7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7" ht="15" customHeight="1" x14ac:dyDescent="0.25">
      <c r="A13" s="16" t="s">
        <v>8335</v>
      </c>
      <c r="B13" s="16">
        <v>42243086.899999999</v>
      </c>
      <c r="C13" s="16">
        <v>42171048.200000003</v>
      </c>
      <c r="D13" s="16">
        <v>42099009.5</v>
      </c>
      <c r="E13" s="16">
        <v>42026970.799999997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ht="15" customHeight="1" x14ac:dyDescent="0.25">
      <c r="A14" s="16" t="s">
        <v>8336</v>
      </c>
      <c r="B14" s="16">
        <v>4994</v>
      </c>
      <c r="C14" s="16">
        <v>5031.8</v>
      </c>
      <c r="D14" s="16">
        <v>5069.6000000000004</v>
      </c>
      <c r="E14" s="16">
        <v>5107.3999999999996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1:17" ht="15" customHeight="1" x14ac:dyDescent="0.25">
      <c r="A15" s="16" t="s">
        <v>8337</v>
      </c>
      <c r="B15" s="16">
        <v>30.2</v>
      </c>
      <c r="C15" s="16">
        <v>30.3</v>
      </c>
      <c r="D15" s="16">
        <v>30.3</v>
      </c>
      <c r="E15" s="16">
        <v>30.3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1:17" ht="1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1:17" ht="15" customHeight="1" x14ac:dyDescent="0.25">
      <c r="A17" s="83" t="s">
        <v>8338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ht="15" customHeight="1" x14ac:dyDescent="0.25">
      <c r="A18" s="16" t="s">
        <v>8339</v>
      </c>
      <c r="B18" s="16">
        <v>49.1</v>
      </c>
      <c r="C18" s="16">
        <v>49.1</v>
      </c>
      <c r="D18" s="16">
        <v>49.1</v>
      </c>
      <c r="E18" s="16">
        <v>49.1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ht="15" customHeight="1" x14ac:dyDescent="0.25">
      <c r="A19" s="16" t="s">
        <v>8340</v>
      </c>
      <c r="B19" s="16" t="s">
        <v>1153</v>
      </c>
      <c r="C19" s="16" t="s">
        <v>1153</v>
      </c>
      <c r="D19" s="16" t="s">
        <v>1153</v>
      </c>
      <c r="E19" s="16" t="s">
        <v>1153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ht="1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ht="1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spans="1:17" ht="1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ht="1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1:17" ht="1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ht="1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1:17" ht="1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ht="1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17" ht="1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ht="1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17" ht="1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7" ht="1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17" ht="1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ht="1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 ht="1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93"/>
  <sheetViews>
    <sheetView zoomScaleNormal="100" workbookViewId="0"/>
  </sheetViews>
  <sheetFormatPr defaultColWidth="8.7109375" defaultRowHeight="15" customHeight="1" x14ac:dyDescent="0.25"/>
  <cols>
    <col min="1" max="1" width="30" customWidth="1"/>
    <col min="2" max="4" width="18" customWidth="1"/>
    <col min="5" max="7" width="16" customWidth="1"/>
    <col min="8" max="8" width="30" customWidth="1"/>
  </cols>
  <sheetData>
    <row r="1" spans="1:8" ht="15" customHeight="1" x14ac:dyDescent="0.25">
      <c r="A1" s="84" t="s">
        <v>8341</v>
      </c>
      <c r="B1" s="39"/>
      <c r="C1" s="39"/>
      <c r="D1" s="39"/>
      <c r="E1" s="39"/>
      <c r="F1" s="39"/>
      <c r="G1" s="39"/>
      <c r="H1" s="39"/>
    </row>
    <row r="2" spans="1:8" ht="15" customHeight="1" x14ac:dyDescent="0.25">
      <c r="A2" s="16"/>
      <c r="B2" s="16"/>
      <c r="C2" s="16"/>
      <c r="D2" s="16"/>
      <c r="E2" s="16"/>
      <c r="F2" s="16"/>
      <c r="G2" s="16"/>
      <c r="H2" s="16"/>
    </row>
    <row r="3" spans="1:8" ht="15" customHeight="1" x14ac:dyDescent="0.25">
      <c r="A3" s="83" t="s">
        <v>8342</v>
      </c>
      <c r="B3" s="16"/>
      <c r="C3" s="16"/>
      <c r="D3" s="16"/>
      <c r="E3" s="16"/>
      <c r="F3" s="16"/>
      <c r="G3" s="16"/>
      <c r="H3" s="16"/>
    </row>
    <row r="4" spans="1:8" ht="15" customHeight="1" x14ac:dyDescent="0.25">
      <c r="A4" s="83" t="s">
        <v>8314</v>
      </c>
      <c r="B4" s="83" t="s">
        <v>8343</v>
      </c>
      <c r="C4" s="83" t="s">
        <v>8344</v>
      </c>
      <c r="D4" s="83" t="s">
        <v>8345</v>
      </c>
      <c r="E4" s="83" t="s">
        <v>8346</v>
      </c>
      <c r="F4" s="83" t="s">
        <v>8347</v>
      </c>
      <c r="G4" s="83" t="s">
        <v>8348</v>
      </c>
      <c r="H4" s="83" t="s">
        <v>8349</v>
      </c>
    </row>
    <row r="5" spans="1:8" ht="15" customHeight="1" x14ac:dyDescent="0.25">
      <c r="A5" s="16" t="s">
        <v>8350</v>
      </c>
      <c r="B5" s="16">
        <f>ROUND(RSQ(Verimlilik_Operasyon_Tahmini!$B$4:$M$4,Verimlilik_Operasyon_Tahmini!$B$3:$M$3),3)</f>
        <v>1E-3</v>
      </c>
      <c r="C5" s="16">
        <f>ROUND(CORREL(Verimlilik_Operasyon_Tahmini!$B$4:$M$4,Verimlilik_Operasyon_Tahmini!$B$3:$M$3),3)</f>
        <v>-2.5999999999999999E-2</v>
      </c>
      <c r="D5" s="16">
        <f>ROUND(SLOPE(Verimlilik_Operasyon_Tahmini!$B$4:$M$4,Verimlilik_Operasyon_Tahmini!$B$3:$M$3),2)</f>
        <v>-20156.080000000002</v>
      </c>
      <c r="E5" s="16">
        <f>ROUND(STEYX(Verimlilik_Operasyon_Tahmini!$B$4:$M$4,Verimlilik_Operasyon_Tahmini!$B$3:$M$3),2)</f>
        <v>2935144.45</v>
      </c>
      <c r="F5" s="16">
        <f>ROUND(D5/(E5/SQRT(DEVSQ(Verimlilik_Operasyon_Tahmini!$B$3:$M$3))),3)</f>
        <v>-8.2000000000000003E-2</v>
      </c>
      <c r="G5" s="16">
        <f>ROUND(TINV(0.05,10),3)</f>
        <v>2.2280000000000002</v>
      </c>
      <c r="H5" s="16" t="str">
        <f>IF(ABS(F5)&gt;G5,"EVET - Trend anlamlı (p&lt;0.05)","HAYIR - Trend anlamlı değil")</f>
        <v>HAYIR - Trend anlamlı değil</v>
      </c>
    </row>
    <row r="6" spans="1:8" ht="15" customHeight="1" x14ac:dyDescent="0.25">
      <c r="A6" s="16" t="s">
        <v>8351</v>
      </c>
      <c r="B6" s="16">
        <f>ROUND(RSQ(Verimlilik_Operasyon_Tahmini!$B$5:$M$5,Verimlilik_Operasyon_Tahmini!$B$3:$M$3),3)</f>
        <v>2.3E-2</v>
      </c>
      <c r="C6" s="16">
        <f>ROUND(CORREL(Verimlilik_Operasyon_Tahmini!$B$5:$M$5,Verimlilik_Operasyon_Tahmini!$B$3:$M$3),3)</f>
        <v>-0.152</v>
      </c>
      <c r="D6" s="16">
        <f>ROUND(SLOPE(Verimlilik_Operasyon_Tahmini!$B$5:$M$5,Verimlilik_Operasyon_Tahmini!$B$3:$M$3),2)</f>
        <v>-72038.710000000006</v>
      </c>
      <c r="E6" s="16">
        <f>ROUND(STEYX(Verimlilik_Operasyon_Tahmini!$B$5:$M$5,Verimlilik_Operasyon_Tahmini!$B$3:$M$3),2)</f>
        <v>1775372.6</v>
      </c>
      <c r="F6" s="16">
        <f>ROUND(D6/(E6/SQRT(DEVSQ(Verimlilik_Operasyon_Tahmini!$B$3:$M$3))),3)</f>
        <v>-0.48499999999999999</v>
      </c>
      <c r="G6" s="16">
        <f>ROUND(TINV(0.05,10),3)</f>
        <v>2.2280000000000002</v>
      </c>
      <c r="H6" s="16" t="str">
        <f>IF(ABS(F6)&gt;G6,"EVET - Trend anlamlı (p&lt;0.05)","HAYIR - Trend anlamlı değil")</f>
        <v>HAYIR - Trend anlamlı değil</v>
      </c>
    </row>
    <row r="7" spans="1:8" ht="15" customHeight="1" x14ac:dyDescent="0.25">
      <c r="A7" s="16" t="s">
        <v>8311</v>
      </c>
      <c r="B7" s="16">
        <f>ROUND(RSQ(Verimlilik_Operasyon_Tahmini!$B$6:$M$6,Verimlilik_Operasyon_Tahmini!$B$3:$M$3),3)</f>
        <v>0.10299999999999999</v>
      </c>
      <c r="C7" s="16">
        <f>ROUND(CORREL(Verimlilik_Operasyon_Tahmini!$B$6:$M$6,Verimlilik_Operasyon_Tahmini!$B$3:$M$3),3)</f>
        <v>0.32100000000000001</v>
      </c>
      <c r="D7" s="16">
        <f>ROUND(SLOPE(Verimlilik_Operasyon_Tahmini!$B$6:$M$6,Verimlilik_Operasyon_Tahmini!$B$3:$M$3),2)</f>
        <v>37.799999999999997</v>
      </c>
      <c r="E7" s="16">
        <f>ROUND(STEYX(Verimlilik_Operasyon_Tahmini!$B$6:$M$6,Verimlilik_Operasyon_Tahmini!$B$3:$M$3),2)</f>
        <v>422.04</v>
      </c>
      <c r="F7" s="16">
        <f>ROUND(D7/(E7/SQRT(DEVSQ(Verimlilik_Operasyon_Tahmini!$B$3:$M$3))),3)</f>
        <v>1.071</v>
      </c>
      <c r="G7" s="16">
        <f>ROUND(TINV(0.05,10),3)</f>
        <v>2.2280000000000002</v>
      </c>
      <c r="H7" s="16" t="str">
        <f>IF(ABS(F7)&gt;G7,"EVET - Trend anlamlı (p&lt;0.05)","HAYIR - Trend anlamlı değil")</f>
        <v>HAYIR - Trend anlamlı değil</v>
      </c>
    </row>
    <row r="8" spans="1:8" ht="15" customHeight="1" x14ac:dyDescent="0.25">
      <c r="A8" s="16" t="s">
        <v>8312</v>
      </c>
      <c r="B8" s="16">
        <f>ROUND(RSQ(Verimlilik_Operasyon_Tahmini!$B$7:$M$7,Verimlilik_Operasyon_Tahmini!$B$3:$M$3),3)</f>
        <v>3.0000000000000001E-3</v>
      </c>
      <c r="C8" s="16">
        <f>ROUND(CORREL(Verimlilik_Operasyon_Tahmini!$B$7:$M$7,Verimlilik_Operasyon_Tahmini!$B$3:$M$3),3)</f>
        <v>5.5E-2</v>
      </c>
      <c r="D8" s="16">
        <f>ROUND(SLOPE(Verimlilik_Operasyon_Tahmini!$B$7:$M$7,Verimlilik_Operasyon_Tahmini!$B$3:$M$3),2)</f>
        <v>0.03</v>
      </c>
      <c r="E8" s="16">
        <f>ROUND(STEYX(Verimlilik_Operasyon_Tahmini!$B$7:$M$7,Verimlilik_Operasyon_Tahmini!$B$3:$M$3),2)</f>
        <v>2.2599999999999998</v>
      </c>
      <c r="F8" s="16">
        <f>ROUND(D8/(E8/SQRT(DEVSQ(Verimlilik_Operasyon_Tahmini!$B$3:$M$3))),3)</f>
        <v>0.159</v>
      </c>
      <c r="G8" s="16">
        <f>ROUND(TINV(0.05,10),3)</f>
        <v>2.2280000000000002</v>
      </c>
      <c r="H8" s="16" t="str">
        <f>IF(ABS(F8)&gt;G8,"EVET - Trend anlamlı (p&lt;0.05)","HAYIR - Trend anlamlı değil")</f>
        <v>HAYIR - Trend anlamlı değil</v>
      </c>
    </row>
    <row r="9" spans="1:8" ht="15" customHeight="1" x14ac:dyDescent="0.25">
      <c r="A9" s="16"/>
      <c r="B9" s="16"/>
      <c r="C9" s="16"/>
      <c r="D9" s="16"/>
      <c r="E9" s="16"/>
      <c r="F9" s="16"/>
      <c r="G9" s="16"/>
      <c r="H9" s="16"/>
    </row>
    <row r="10" spans="1:8" ht="15" customHeight="1" x14ac:dyDescent="0.25">
      <c r="A10" s="16" t="s">
        <v>8352</v>
      </c>
      <c r="B10" s="16"/>
      <c r="C10" s="16"/>
      <c r="D10" s="16"/>
      <c r="E10" s="16"/>
      <c r="F10" s="16"/>
      <c r="G10" s="16"/>
      <c r="H10" s="16"/>
    </row>
    <row r="11" spans="1:8" ht="15" customHeight="1" x14ac:dyDescent="0.25">
      <c r="A11" s="16"/>
      <c r="B11" s="16"/>
      <c r="C11" s="16"/>
      <c r="D11" s="16"/>
      <c r="E11" s="16"/>
      <c r="F11" s="16"/>
      <c r="G11" s="16"/>
      <c r="H11" s="16"/>
    </row>
    <row r="12" spans="1:8" ht="15" customHeight="1" x14ac:dyDescent="0.25">
      <c r="A12" s="83" t="s">
        <v>8353</v>
      </c>
      <c r="B12" s="16"/>
      <c r="C12" s="16"/>
      <c r="D12" s="16"/>
      <c r="E12" s="16"/>
      <c r="F12" s="16"/>
      <c r="G12" s="16"/>
      <c r="H12" s="16"/>
    </row>
    <row r="13" spans="1:8" ht="15" customHeight="1" x14ac:dyDescent="0.25">
      <c r="A13" s="83" t="s">
        <v>122</v>
      </c>
      <c r="B13" s="83" t="s">
        <v>8354</v>
      </c>
      <c r="C13" s="83" t="s">
        <v>8355</v>
      </c>
      <c r="D13" s="83" t="s">
        <v>1151</v>
      </c>
      <c r="E13" s="83" t="s">
        <v>8356</v>
      </c>
      <c r="F13" s="83" t="s">
        <v>8357</v>
      </c>
      <c r="G13" s="83" t="s">
        <v>8358</v>
      </c>
      <c r="H13" s="16"/>
    </row>
    <row r="14" spans="1:8" ht="15" customHeight="1" x14ac:dyDescent="0.25">
      <c r="A14" s="16" t="s">
        <v>128</v>
      </c>
      <c r="B14" s="16">
        <v>14</v>
      </c>
      <c r="C14" s="16">
        <v>13764406</v>
      </c>
      <c r="D14" s="16">
        <v>34.4</v>
      </c>
      <c r="E14" s="16">
        <v>1203548</v>
      </c>
      <c r="F14" s="16">
        <v>120</v>
      </c>
      <c r="G14" s="16">
        <v>0</v>
      </c>
      <c r="H14" s="16"/>
    </row>
    <row r="15" spans="1:8" ht="15" customHeight="1" x14ac:dyDescent="0.25">
      <c r="A15" s="16" t="s">
        <v>132</v>
      </c>
      <c r="B15" s="16">
        <v>13</v>
      </c>
      <c r="C15" s="16">
        <v>25679082</v>
      </c>
      <c r="D15" s="16">
        <v>49.9</v>
      </c>
      <c r="E15" s="16">
        <v>1108836</v>
      </c>
      <c r="F15" s="16">
        <v>120</v>
      </c>
      <c r="G15" s="16">
        <v>0.9</v>
      </c>
      <c r="H15" s="16"/>
    </row>
    <row r="16" spans="1:8" ht="15" customHeight="1" x14ac:dyDescent="0.25">
      <c r="A16" s="16" t="s">
        <v>135</v>
      </c>
      <c r="B16" s="16">
        <v>12</v>
      </c>
      <c r="C16" s="16">
        <v>17591514</v>
      </c>
      <c r="D16" s="16">
        <v>37</v>
      </c>
      <c r="E16" s="16">
        <v>293741</v>
      </c>
      <c r="F16" s="16">
        <v>145</v>
      </c>
      <c r="G16" s="16">
        <v>0</v>
      </c>
      <c r="H16" s="16"/>
    </row>
    <row r="17" spans="1:8" ht="15" customHeight="1" x14ac:dyDescent="0.25">
      <c r="A17" s="16" t="s">
        <v>138</v>
      </c>
      <c r="B17" s="16">
        <v>12</v>
      </c>
      <c r="C17" s="16">
        <v>11696740</v>
      </c>
      <c r="D17" s="16">
        <v>26.2</v>
      </c>
      <c r="E17" s="16">
        <v>729579</v>
      </c>
      <c r="F17" s="16">
        <v>31</v>
      </c>
      <c r="G17" s="16">
        <v>0.3</v>
      </c>
      <c r="H17" s="16"/>
    </row>
    <row r="18" spans="1:8" ht="15" customHeight="1" x14ac:dyDescent="0.25">
      <c r="A18" s="16" t="s">
        <v>141</v>
      </c>
      <c r="B18" s="16">
        <v>10</v>
      </c>
      <c r="C18" s="16">
        <v>23977928</v>
      </c>
      <c r="D18" s="16">
        <v>42.5</v>
      </c>
      <c r="E18" s="16">
        <v>500534</v>
      </c>
      <c r="F18" s="16">
        <v>103</v>
      </c>
      <c r="G18" s="16">
        <v>0.6</v>
      </c>
      <c r="H18" s="16"/>
    </row>
    <row r="19" spans="1:8" ht="15" customHeight="1" x14ac:dyDescent="0.25">
      <c r="A19" s="16" t="s">
        <v>144</v>
      </c>
      <c r="B19" s="16">
        <v>11</v>
      </c>
      <c r="C19" s="16">
        <v>12462035</v>
      </c>
      <c r="D19" s="16">
        <v>33.799999999999997</v>
      </c>
      <c r="E19" s="16">
        <v>895157</v>
      </c>
      <c r="F19" s="16">
        <v>34</v>
      </c>
      <c r="G19" s="16">
        <v>0.4</v>
      </c>
      <c r="H19" s="16"/>
    </row>
    <row r="20" spans="1:8" ht="15" customHeight="1" x14ac:dyDescent="0.25">
      <c r="A20" s="16" t="s">
        <v>147</v>
      </c>
      <c r="B20" s="16">
        <v>13</v>
      </c>
      <c r="C20" s="16">
        <v>23374747</v>
      </c>
      <c r="D20" s="16">
        <v>55.2</v>
      </c>
      <c r="E20" s="16">
        <v>253206</v>
      </c>
      <c r="F20" s="16">
        <v>153</v>
      </c>
      <c r="G20" s="16">
        <v>0.8</v>
      </c>
      <c r="H20" s="16"/>
    </row>
    <row r="21" spans="1:8" ht="15" customHeight="1" x14ac:dyDescent="0.25">
      <c r="A21" s="16" t="s">
        <v>150</v>
      </c>
      <c r="B21" s="16">
        <v>19</v>
      </c>
      <c r="C21" s="16">
        <v>23606065</v>
      </c>
      <c r="D21" s="16">
        <v>58.9</v>
      </c>
      <c r="E21" s="16">
        <v>333495</v>
      </c>
      <c r="F21" s="16">
        <v>73</v>
      </c>
      <c r="G21" s="16">
        <v>0.1</v>
      </c>
      <c r="H21" s="16"/>
    </row>
    <row r="22" spans="1:8" ht="15" customHeight="1" x14ac:dyDescent="0.25">
      <c r="A22" s="16" t="s">
        <v>153</v>
      </c>
      <c r="B22" s="16">
        <v>23</v>
      </c>
      <c r="C22" s="16">
        <v>17563178</v>
      </c>
      <c r="D22" s="16">
        <v>45.4</v>
      </c>
      <c r="E22" s="16">
        <v>261842</v>
      </c>
      <c r="F22" s="16">
        <v>23</v>
      </c>
      <c r="G22" s="16">
        <v>0.6</v>
      </c>
      <c r="H22" s="16"/>
    </row>
    <row r="23" spans="1:8" ht="15" customHeight="1" x14ac:dyDescent="0.25">
      <c r="A23" s="16" t="s">
        <v>156</v>
      </c>
      <c r="B23" s="16">
        <v>11</v>
      </c>
      <c r="C23" s="16">
        <v>26487374</v>
      </c>
      <c r="D23" s="16">
        <v>53.1</v>
      </c>
      <c r="E23" s="16">
        <v>862160</v>
      </c>
      <c r="F23" s="16">
        <v>81</v>
      </c>
      <c r="G23" s="16">
        <v>0.6</v>
      </c>
      <c r="H23" s="16"/>
    </row>
    <row r="24" spans="1:8" ht="15" customHeight="1" x14ac:dyDescent="0.25">
      <c r="A24" s="16" t="s">
        <v>159</v>
      </c>
      <c r="B24" s="16">
        <v>10</v>
      </c>
      <c r="C24" s="16">
        <v>26584349</v>
      </c>
      <c r="D24" s="16">
        <v>49.4</v>
      </c>
      <c r="E24" s="16">
        <v>795506</v>
      </c>
      <c r="F24" s="16">
        <v>134</v>
      </c>
      <c r="G24" s="16">
        <v>0.8</v>
      </c>
      <c r="H24" s="16"/>
    </row>
    <row r="25" spans="1:8" ht="15" customHeight="1" x14ac:dyDescent="0.25">
      <c r="A25" s="16" t="s">
        <v>162</v>
      </c>
      <c r="B25" s="16">
        <v>10</v>
      </c>
      <c r="C25" s="16">
        <v>14612563</v>
      </c>
      <c r="D25" s="16">
        <v>42.2</v>
      </c>
      <c r="E25" s="16">
        <v>469464</v>
      </c>
      <c r="F25" s="16">
        <v>131</v>
      </c>
      <c r="G25" s="16">
        <v>0.8</v>
      </c>
      <c r="H25" s="16"/>
    </row>
    <row r="26" spans="1:8" ht="15" customHeight="1" x14ac:dyDescent="0.25">
      <c r="A26" s="16" t="s">
        <v>165</v>
      </c>
      <c r="B26" s="16">
        <v>10</v>
      </c>
      <c r="C26" s="16">
        <v>35214672</v>
      </c>
      <c r="D26" s="16">
        <v>49.6</v>
      </c>
      <c r="E26" s="16">
        <v>273325</v>
      </c>
      <c r="F26" s="16">
        <v>176</v>
      </c>
      <c r="G26" s="16">
        <v>0.1</v>
      </c>
      <c r="H26" s="16"/>
    </row>
    <row r="27" spans="1:8" ht="15" customHeight="1" x14ac:dyDescent="0.25">
      <c r="A27" s="16" t="s">
        <v>168</v>
      </c>
      <c r="B27" s="16">
        <v>11</v>
      </c>
      <c r="C27" s="16">
        <v>30615194</v>
      </c>
      <c r="D27" s="16">
        <v>49.7</v>
      </c>
      <c r="E27" s="16">
        <v>1336371</v>
      </c>
      <c r="F27" s="16">
        <v>76</v>
      </c>
      <c r="G27" s="16">
        <v>0.6</v>
      </c>
      <c r="H27" s="16"/>
    </row>
    <row r="28" spans="1:8" ht="15" customHeight="1" x14ac:dyDescent="0.25">
      <c r="A28" s="16" t="s">
        <v>171</v>
      </c>
      <c r="B28" s="16">
        <v>18</v>
      </c>
      <c r="C28" s="16">
        <v>24008633</v>
      </c>
      <c r="D28" s="16">
        <v>52.2</v>
      </c>
      <c r="E28" s="16">
        <v>307780</v>
      </c>
      <c r="F28" s="16">
        <v>81</v>
      </c>
      <c r="G28" s="16">
        <v>0.8</v>
      </c>
      <c r="H28" s="16"/>
    </row>
    <row r="29" spans="1:8" ht="15" customHeight="1" x14ac:dyDescent="0.25">
      <c r="A29" s="16" t="s">
        <v>174</v>
      </c>
      <c r="B29" s="16">
        <v>11</v>
      </c>
      <c r="C29" s="16">
        <v>28642614</v>
      </c>
      <c r="D29" s="16">
        <v>59.2</v>
      </c>
      <c r="E29" s="16">
        <v>992599</v>
      </c>
      <c r="F29" s="16">
        <v>30</v>
      </c>
      <c r="G29" s="16">
        <v>0.1</v>
      </c>
      <c r="H29" s="16"/>
    </row>
    <row r="30" spans="1:8" ht="15" customHeight="1" x14ac:dyDescent="0.25">
      <c r="A30" s="16" t="s">
        <v>177</v>
      </c>
      <c r="B30" s="16">
        <v>11</v>
      </c>
      <c r="C30" s="16">
        <v>17338947</v>
      </c>
      <c r="D30" s="16">
        <v>47.2</v>
      </c>
      <c r="E30" s="16">
        <v>1194838</v>
      </c>
      <c r="F30" s="16">
        <v>74</v>
      </c>
      <c r="G30" s="16">
        <v>0</v>
      </c>
      <c r="H30" s="16"/>
    </row>
    <row r="31" spans="1:8" ht="15" customHeight="1" x14ac:dyDescent="0.25">
      <c r="A31" s="16" t="s">
        <v>180</v>
      </c>
      <c r="B31" s="16">
        <v>11</v>
      </c>
      <c r="C31" s="16">
        <v>25492697</v>
      </c>
      <c r="D31" s="16">
        <v>50.7</v>
      </c>
      <c r="E31" s="16">
        <v>777899</v>
      </c>
      <c r="F31" s="16">
        <v>84</v>
      </c>
      <c r="G31" s="16">
        <v>0.2</v>
      </c>
      <c r="H31" s="16"/>
    </row>
    <row r="32" spans="1:8" ht="15" customHeight="1" x14ac:dyDescent="0.25">
      <c r="A32" s="16" t="s">
        <v>183</v>
      </c>
      <c r="B32" s="16">
        <v>13</v>
      </c>
      <c r="C32" s="16">
        <v>13028671</v>
      </c>
      <c r="D32" s="16">
        <v>44.2</v>
      </c>
      <c r="E32" s="16">
        <v>1107600</v>
      </c>
      <c r="F32" s="16">
        <v>33</v>
      </c>
      <c r="G32" s="16">
        <v>0.5</v>
      </c>
      <c r="H32" s="16"/>
    </row>
    <row r="33" spans="1:8" ht="15" customHeight="1" x14ac:dyDescent="0.25">
      <c r="A33" s="16" t="s">
        <v>186</v>
      </c>
      <c r="B33" s="16">
        <v>10</v>
      </c>
      <c r="C33" s="16">
        <v>9373021</v>
      </c>
      <c r="D33" s="16">
        <v>27.1</v>
      </c>
      <c r="E33" s="16">
        <v>1372166</v>
      </c>
      <c r="F33" s="16">
        <v>8</v>
      </c>
      <c r="G33" s="16">
        <v>0.2</v>
      </c>
      <c r="H33" s="16"/>
    </row>
    <row r="34" spans="1:8" ht="15" customHeight="1" x14ac:dyDescent="0.25">
      <c r="A34" s="16" t="s">
        <v>189</v>
      </c>
      <c r="B34" s="16">
        <v>8</v>
      </c>
      <c r="C34" s="16">
        <v>30827427</v>
      </c>
      <c r="D34" s="16">
        <v>63.7</v>
      </c>
      <c r="E34" s="16">
        <v>1184933</v>
      </c>
      <c r="F34" s="16">
        <v>49</v>
      </c>
      <c r="G34" s="16">
        <v>0.3</v>
      </c>
      <c r="H34" s="16"/>
    </row>
    <row r="35" spans="1:8" ht="15" customHeight="1" x14ac:dyDescent="0.25">
      <c r="A35" s="16" t="s">
        <v>192</v>
      </c>
      <c r="B35" s="16">
        <v>19</v>
      </c>
      <c r="C35" s="16">
        <v>13217200</v>
      </c>
      <c r="D35" s="16">
        <v>39.1</v>
      </c>
      <c r="E35" s="16">
        <v>475232</v>
      </c>
      <c r="F35" s="16">
        <v>0</v>
      </c>
      <c r="G35" s="16">
        <v>0.3</v>
      </c>
      <c r="H35" s="16"/>
    </row>
    <row r="36" spans="1:8" ht="15" customHeight="1" x14ac:dyDescent="0.25">
      <c r="A36" s="16" t="s">
        <v>195</v>
      </c>
      <c r="B36" s="16">
        <v>9</v>
      </c>
      <c r="C36" s="16">
        <v>32906658</v>
      </c>
      <c r="D36" s="16">
        <v>54.2</v>
      </c>
      <c r="E36" s="16">
        <v>514749</v>
      </c>
      <c r="F36" s="16">
        <v>18</v>
      </c>
      <c r="G36" s="16">
        <v>0.9</v>
      </c>
      <c r="H36" s="16"/>
    </row>
    <row r="37" spans="1:8" ht="15" customHeight="1" x14ac:dyDescent="0.25">
      <c r="A37" s="16" t="s">
        <v>198</v>
      </c>
      <c r="B37" s="16">
        <v>10</v>
      </c>
      <c r="C37" s="16">
        <v>60313047</v>
      </c>
      <c r="D37" s="16">
        <v>76.900000000000006</v>
      </c>
      <c r="E37" s="16">
        <v>657063</v>
      </c>
      <c r="F37" s="16">
        <v>10</v>
      </c>
      <c r="G37" s="16">
        <v>0.3</v>
      </c>
      <c r="H37" s="16"/>
    </row>
    <row r="38" spans="1:8" ht="15" customHeight="1" x14ac:dyDescent="0.25">
      <c r="A38" s="16" t="s">
        <v>201</v>
      </c>
      <c r="B38" s="16">
        <v>0</v>
      </c>
      <c r="C38" s="16">
        <v>38053</v>
      </c>
      <c r="D38" s="16">
        <v>10.9</v>
      </c>
      <c r="E38" s="16">
        <v>544086</v>
      </c>
      <c r="F38" s="16">
        <v>109</v>
      </c>
      <c r="G38" s="16">
        <v>0.7</v>
      </c>
      <c r="H38" s="16"/>
    </row>
    <row r="39" spans="1:8" ht="15" customHeight="1" x14ac:dyDescent="0.25">
      <c r="A39" s="16" t="s">
        <v>204</v>
      </c>
      <c r="B39" s="16">
        <v>16</v>
      </c>
      <c r="C39" s="16">
        <v>41522635</v>
      </c>
      <c r="D39" s="16">
        <v>63.8</v>
      </c>
      <c r="E39" s="16">
        <v>380735</v>
      </c>
      <c r="F39" s="16">
        <v>172</v>
      </c>
      <c r="G39" s="16">
        <v>1.1000000000000001</v>
      </c>
      <c r="H39" s="16"/>
    </row>
    <row r="40" spans="1:8" ht="15" customHeight="1" x14ac:dyDescent="0.25">
      <c r="A40" s="16" t="s">
        <v>207</v>
      </c>
      <c r="B40" s="16">
        <v>13</v>
      </c>
      <c r="C40" s="16">
        <v>43214608</v>
      </c>
      <c r="D40" s="16">
        <v>77.5</v>
      </c>
      <c r="E40" s="16">
        <v>471510</v>
      </c>
      <c r="F40" s="16">
        <v>77</v>
      </c>
      <c r="G40" s="16">
        <v>0.7</v>
      </c>
      <c r="H40" s="16"/>
    </row>
    <row r="41" spans="1:8" ht="15" customHeight="1" x14ac:dyDescent="0.25">
      <c r="A41" s="16" t="s">
        <v>210</v>
      </c>
      <c r="B41" s="16">
        <v>10</v>
      </c>
      <c r="C41" s="16">
        <v>38360305</v>
      </c>
      <c r="D41" s="16">
        <v>57.7</v>
      </c>
      <c r="E41" s="16">
        <v>554868</v>
      </c>
      <c r="F41" s="16">
        <v>131</v>
      </c>
      <c r="G41" s="16">
        <v>0.8</v>
      </c>
      <c r="H41" s="16"/>
    </row>
    <row r="42" spans="1:8" ht="15" customHeight="1" x14ac:dyDescent="0.25">
      <c r="A42" s="16" t="s">
        <v>213</v>
      </c>
      <c r="B42" s="16">
        <v>13</v>
      </c>
      <c r="C42" s="16">
        <v>9604529</v>
      </c>
      <c r="D42" s="16">
        <v>28.6</v>
      </c>
      <c r="E42" s="16">
        <v>330708</v>
      </c>
      <c r="F42" s="16">
        <v>67</v>
      </c>
      <c r="G42" s="16">
        <v>1</v>
      </c>
      <c r="H42" s="16"/>
    </row>
    <row r="43" spans="1:8" ht="15" customHeight="1" x14ac:dyDescent="0.25">
      <c r="A43" s="16" t="s">
        <v>216</v>
      </c>
      <c r="B43" s="16">
        <v>16</v>
      </c>
      <c r="C43" s="16">
        <v>12929214</v>
      </c>
      <c r="D43" s="16">
        <v>40</v>
      </c>
      <c r="E43" s="16">
        <v>1334783</v>
      </c>
      <c r="F43" s="16">
        <v>76</v>
      </c>
      <c r="G43" s="16">
        <v>0.8</v>
      </c>
      <c r="H43" s="16"/>
    </row>
    <row r="44" spans="1:8" ht="15" customHeight="1" x14ac:dyDescent="0.25">
      <c r="A44" s="16" t="s">
        <v>220</v>
      </c>
      <c r="B44" s="16">
        <v>9</v>
      </c>
      <c r="C44" s="16">
        <v>24895855</v>
      </c>
      <c r="D44" s="16">
        <v>59.8</v>
      </c>
      <c r="E44" s="16">
        <v>470625</v>
      </c>
      <c r="F44" s="16">
        <v>120</v>
      </c>
      <c r="G44" s="16">
        <v>0.7</v>
      </c>
      <c r="H44" s="16"/>
    </row>
    <row r="45" spans="1:8" ht="15" customHeight="1" x14ac:dyDescent="0.25">
      <c r="A45" s="16" t="s">
        <v>223</v>
      </c>
      <c r="B45" s="16">
        <v>0</v>
      </c>
      <c r="C45" s="16">
        <v>517350</v>
      </c>
      <c r="D45" s="16">
        <v>16.5</v>
      </c>
      <c r="E45" s="16">
        <v>909078</v>
      </c>
      <c r="F45" s="16">
        <v>122</v>
      </c>
      <c r="G45" s="16">
        <v>1.1000000000000001</v>
      </c>
      <c r="H45" s="16"/>
    </row>
    <row r="46" spans="1:8" ht="15" customHeight="1" x14ac:dyDescent="0.25">
      <c r="A46" s="16" t="s">
        <v>225</v>
      </c>
      <c r="B46" s="16">
        <v>0</v>
      </c>
      <c r="C46" s="16">
        <v>-214892</v>
      </c>
      <c r="D46" s="16">
        <v>16.600000000000001</v>
      </c>
      <c r="E46" s="16">
        <v>1188761</v>
      </c>
      <c r="F46" s="16">
        <v>46</v>
      </c>
      <c r="G46" s="16">
        <v>0.2</v>
      </c>
      <c r="H46" s="16"/>
    </row>
    <row r="47" spans="1:8" ht="15" customHeight="1" x14ac:dyDescent="0.25">
      <c r="A47" s="16" t="s">
        <v>227</v>
      </c>
      <c r="B47" s="16">
        <v>10</v>
      </c>
      <c r="C47" s="16">
        <v>25592641</v>
      </c>
      <c r="D47" s="16">
        <v>62.4</v>
      </c>
      <c r="E47" s="16">
        <v>942723</v>
      </c>
      <c r="F47" s="16">
        <v>179</v>
      </c>
      <c r="G47" s="16">
        <v>0.4</v>
      </c>
      <c r="H47" s="16"/>
    </row>
    <row r="48" spans="1:8" ht="15" customHeight="1" x14ac:dyDescent="0.25">
      <c r="A48" s="16" t="s">
        <v>230</v>
      </c>
      <c r="B48" s="16">
        <v>11</v>
      </c>
      <c r="C48" s="16">
        <v>37598111</v>
      </c>
      <c r="D48" s="16">
        <v>60.8</v>
      </c>
      <c r="E48" s="16">
        <v>1010686</v>
      </c>
      <c r="F48" s="16">
        <v>59</v>
      </c>
      <c r="G48" s="16">
        <v>0.2</v>
      </c>
      <c r="H48" s="16"/>
    </row>
    <row r="49" spans="1:8" ht="15" customHeight="1" x14ac:dyDescent="0.25">
      <c r="A49" s="16" t="s">
        <v>233</v>
      </c>
      <c r="B49" s="16">
        <v>13</v>
      </c>
      <c r="C49" s="16">
        <v>11682385</v>
      </c>
      <c r="D49" s="16">
        <v>43.4</v>
      </c>
      <c r="E49" s="16">
        <v>956271</v>
      </c>
      <c r="F49" s="16">
        <v>65</v>
      </c>
      <c r="G49" s="16">
        <v>0.9</v>
      </c>
      <c r="H49" s="16"/>
    </row>
    <row r="50" spans="1:8" ht="15" customHeight="1" x14ac:dyDescent="0.25">
      <c r="A50" s="16" t="s">
        <v>236</v>
      </c>
      <c r="B50" s="16">
        <v>19</v>
      </c>
      <c r="C50" s="16">
        <v>46857029</v>
      </c>
      <c r="D50" s="16">
        <v>72.400000000000006</v>
      </c>
      <c r="E50" s="16">
        <v>969009</v>
      </c>
      <c r="F50" s="16">
        <v>52</v>
      </c>
      <c r="G50" s="16">
        <v>0.2</v>
      </c>
      <c r="H50" s="16"/>
    </row>
    <row r="51" spans="1:8" ht="15" customHeight="1" x14ac:dyDescent="0.25">
      <c r="A51" s="16" t="s">
        <v>239</v>
      </c>
      <c r="B51" s="16">
        <v>11</v>
      </c>
      <c r="C51" s="16">
        <v>32028908</v>
      </c>
      <c r="D51" s="16">
        <v>49.5</v>
      </c>
      <c r="E51" s="16">
        <v>1148425</v>
      </c>
      <c r="F51" s="16">
        <v>68</v>
      </c>
      <c r="G51" s="16">
        <v>0.8</v>
      </c>
      <c r="H51" s="16"/>
    </row>
    <row r="52" spans="1:8" ht="15" customHeight="1" x14ac:dyDescent="0.25">
      <c r="A52" s="16" t="s">
        <v>242</v>
      </c>
      <c r="B52" s="16">
        <v>18</v>
      </c>
      <c r="C52" s="16">
        <v>31983650</v>
      </c>
      <c r="D52" s="16">
        <v>59.9</v>
      </c>
      <c r="E52" s="16">
        <v>580549</v>
      </c>
      <c r="F52" s="16">
        <v>40</v>
      </c>
      <c r="G52" s="16">
        <v>0.3</v>
      </c>
      <c r="H52" s="16"/>
    </row>
    <row r="53" spans="1:8" ht="15" customHeight="1" x14ac:dyDescent="0.25">
      <c r="A53" s="16" t="s">
        <v>245</v>
      </c>
      <c r="B53" s="16">
        <v>12</v>
      </c>
      <c r="C53" s="16">
        <v>20593591</v>
      </c>
      <c r="D53" s="16">
        <v>43.8</v>
      </c>
      <c r="E53" s="16">
        <v>1322452</v>
      </c>
      <c r="F53" s="16">
        <v>143</v>
      </c>
      <c r="G53" s="16">
        <v>1.1000000000000001</v>
      </c>
      <c r="H53" s="16"/>
    </row>
    <row r="54" spans="1:8" ht="15" customHeight="1" x14ac:dyDescent="0.25">
      <c r="A54" s="16" t="s">
        <v>248</v>
      </c>
      <c r="B54" s="16">
        <v>12</v>
      </c>
      <c r="C54" s="16">
        <v>53722062</v>
      </c>
      <c r="D54" s="16">
        <v>65.400000000000006</v>
      </c>
      <c r="E54" s="16">
        <v>1075392</v>
      </c>
      <c r="F54" s="16">
        <v>108</v>
      </c>
      <c r="G54" s="16">
        <v>1.1000000000000001</v>
      </c>
      <c r="H54" s="16"/>
    </row>
    <row r="55" spans="1:8" ht="15" customHeight="1" x14ac:dyDescent="0.25">
      <c r="A55" s="16" t="s">
        <v>251</v>
      </c>
      <c r="B55" s="16">
        <v>13</v>
      </c>
      <c r="C55" s="16">
        <v>43764365</v>
      </c>
      <c r="D55" s="16">
        <v>70.900000000000006</v>
      </c>
      <c r="E55" s="16">
        <v>1264135</v>
      </c>
      <c r="F55" s="16">
        <v>116</v>
      </c>
      <c r="G55" s="16">
        <v>1.1000000000000001</v>
      </c>
      <c r="H55" s="16"/>
    </row>
    <row r="56" spans="1:8" ht="15" customHeight="1" x14ac:dyDescent="0.25">
      <c r="A56" s="16" t="s">
        <v>254</v>
      </c>
      <c r="B56" s="16">
        <v>12</v>
      </c>
      <c r="C56" s="16">
        <v>20082100</v>
      </c>
      <c r="D56" s="16">
        <v>41.6</v>
      </c>
      <c r="E56" s="16">
        <v>1388438</v>
      </c>
      <c r="F56" s="16">
        <v>167</v>
      </c>
      <c r="G56" s="16">
        <v>0.5</v>
      </c>
      <c r="H56" s="16"/>
    </row>
    <row r="57" spans="1:8" ht="15" customHeight="1" x14ac:dyDescent="0.25">
      <c r="A57" s="16" t="s">
        <v>257</v>
      </c>
      <c r="B57" s="16">
        <v>12</v>
      </c>
      <c r="C57" s="16">
        <v>4282072</v>
      </c>
      <c r="D57" s="16">
        <v>29.6</v>
      </c>
      <c r="E57" s="16">
        <v>910229</v>
      </c>
      <c r="F57" s="16">
        <v>84</v>
      </c>
      <c r="G57" s="16">
        <v>0.2</v>
      </c>
      <c r="H57" s="16"/>
    </row>
    <row r="58" spans="1:8" ht="15" customHeight="1" x14ac:dyDescent="0.25">
      <c r="A58" s="16" t="s">
        <v>260</v>
      </c>
      <c r="B58" s="16">
        <v>0</v>
      </c>
      <c r="C58" s="16">
        <v>474520</v>
      </c>
      <c r="D58" s="16">
        <v>19.5</v>
      </c>
      <c r="E58" s="16">
        <v>864530</v>
      </c>
      <c r="F58" s="16">
        <v>120</v>
      </c>
      <c r="G58" s="16">
        <v>0.4</v>
      </c>
      <c r="H58" s="16"/>
    </row>
    <row r="59" spans="1:8" ht="15" customHeight="1" x14ac:dyDescent="0.25">
      <c r="A59" s="16" t="s">
        <v>262</v>
      </c>
      <c r="B59" s="16">
        <v>10</v>
      </c>
      <c r="C59" s="16">
        <v>19298267</v>
      </c>
      <c r="D59" s="16">
        <v>49.9</v>
      </c>
      <c r="E59" s="16">
        <v>1125232</v>
      </c>
      <c r="F59" s="16">
        <v>63</v>
      </c>
      <c r="G59" s="16">
        <v>0.2</v>
      </c>
      <c r="H59" s="16"/>
    </row>
    <row r="60" spans="1:8" ht="15" customHeight="1" x14ac:dyDescent="0.25">
      <c r="A60" s="16" t="s">
        <v>265</v>
      </c>
      <c r="B60" s="16">
        <v>0</v>
      </c>
      <c r="C60" s="16">
        <v>205837</v>
      </c>
      <c r="D60" s="16">
        <v>11.9</v>
      </c>
      <c r="E60" s="16">
        <v>1144806</v>
      </c>
      <c r="F60" s="16">
        <v>10</v>
      </c>
      <c r="G60" s="16">
        <v>1.1000000000000001</v>
      </c>
      <c r="H60" s="16"/>
    </row>
    <row r="61" spans="1:8" ht="15" customHeight="1" x14ac:dyDescent="0.25">
      <c r="A61" s="16" t="s">
        <v>267</v>
      </c>
      <c r="B61" s="16">
        <v>17</v>
      </c>
      <c r="C61" s="16">
        <v>17495232</v>
      </c>
      <c r="D61" s="16">
        <v>49.7</v>
      </c>
      <c r="E61" s="16">
        <v>844213</v>
      </c>
      <c r="F61" s="16">
        <v>151</v>
      </c>
      <c r="G61" s="16">
        <v>0.7</v>
      </c>
      <c r="H61" s="16"/>
    </row>
    <row r="62" spans="1:8" ht="15" customHeight="1" x14ac:dyDescent="0.25">
      <c r="A62" s="16" t="s">
        <v>270</v>
      </c>
      <c r="B62" s="16">
        <v>11</v>
      </c>
      <c r="C62" s="16">
        <v>9257173</v>
      </c>
      <c r="D62" s="16">
        <v>34.4</v>
      </c>
      <c r="E62" s="16">
        <v>762968</v>
      </c>
      <c r="F62" s="16">
        <v>26</v>
      </c>
      <c r="G62" s="16">
        <v>0.8</v>
      </c>
      <c r="H62" s="16"/>
    </row>
    <row r="63" spans="1:8" ht="15" customHeight="1" x14ac:dyDescent="0.25">
      <c r="A63" s="16" t="s">
        <v>273</v>
      </c>
      <c r="B63" s="16">
        <v>23</v>
      </c>
      <c r="C63" s="16">
        <v>64607721</v>
      </c>
      <c r="D63" s="16">
        <v>71.5</v>
      </c>
      <c r="E63" s="16">
        <v>984613</v>
      </c>
      <c r="F63" s="16">
        <v>10</v>
      </c>
      <c r="G63" s="16">
        <v>0.1</v>
      </c>
      <c r="H63" s="16"/>
    </row>
    <row r="64" spans="1:8" ht="15" customHeight="1" x14ac:dyDescent="0.25">
      <c r="A64" s="16" t="s">
        <v>276</v>
      </c>
      <c r="B64" s="16">
        <v>13</v>
      </c>
      <c r="C64" s="16">
        <v>14142662</v>
      </c>
      <c r="D64" s="16">
        <v>38.4</v>
      </c>
      <c r="E64" s="16">
        <v>776766</v>
      </c>
      <c r="F64" s="16">
        <v>85</v>
      </c>
      <c r="G64" s="16">
        <v>0.7</v>
      </c>
      <c r="H64" s="16"/>
    </row>
    <row r="65" spans="1:8" ht="15" customHeight="1" x14ac:dyDescent="0.25">
      <c r="A65" s="16" t="s">
        <v>279</v>
      </c>
      <c r="B65" s="16">
        <v>10</v>
      </c>
      <c r="C65" s="16">
        <v>27799835</v>
      </c>
      <c r="D65" s="16">
        <v>51.6</v>
      </c>
      <c r="E65" s="16">
        <v>793732</v>
      </c>
      <c r="F65" s="16">
        <v>70</v>
      </c>
      <c r="G65" s="16">
        <v>0.8</v>
      </c>
      <c r="H65" s="16"/>
    </row>
    <row r="66" spans="1:8" ht="15" customHeight="1" x14ac:dyDescent="0.25">
      <c r="A66" s="16" t="s">
        <v>283</v>
      </c>
      <c r="B66" s="16">
        <v>12</v>
      </c>
      <c r="C66" s="16">
        <v>45609</v>
      </c>
      <c r="D66" s="16">
        <v>8.1</v>
      </c>
      <c r="E66" s="16">
        <v>981264</v>
      </c>
      <c r="F66" s="16">
        <v>65</v>
      </c>
      <c r="G66" s="16">
        <v>0.8</v>
      </c>
      <c r="H66" s="16"/>
    </row>
    <row r="67" spans="1:8" ht="15" customHeight="1" x14ac:dyDescent="0.25">
      <c r="A67" s="16"/>
      <c r="B67" s="16"/>
      <c r="C67" s="16"/>
      <c r="D67" s="16"/>
      <c r="E67" s="16"/>
      <c r="F67" s="16"/>
      <c r="G67" s="16"/>
      <c r="H67" s="16"/>
    </row>
    <row r="68" spans="1:8" ht="15" customHeight="1" x14ac:dyDescent="0.25">
      <c r="A68" s="83" t="s">
        <v>8359</v>
      </c>
      <c r="B68" s="16"/>
      <c r="C68" s="16"/>
      <c r="D68" s="16"/>
      <c r="E68" s="16"/>
      <c r="F68" s="16"/>
      <c r="G68" s="16"/>
      <c r="H68" s="16"/>
    </row>
    <row r="69" spans="1:8" ht="15" customHeight="1" x14ac:dyDescent="0.25">
      <c r="A69" s="16"/>
      <c r="B69" s="83" t="s">
        <v>8360</v>
      </c>
      <c r="C69" s="83" t="s">
        <v>1143</v>
      </c>
      <c r="D69" s="83" t="s">
        <v>1151</v>
      </c>
      <c r="E69" s="83" t="s">
        <v>1133</v>
      </c>
      <c r="F69" s="83" t="s">
        <v>8361</v>
      </c>
      <c r="G69" s="83" t="s">
        <v>1072</v>
      </c>
      <c r="H69" s="16"/>
    </row>
    <row r="70" spans="1:8" ht="15" customHeight="1" x14ac:dyDescent="0.25">
      <c r="A70" s="83" t="s">
        <v>8360</v>
      </c>
      <c r="B70" s="16">
        <f>ROUND(CORREL($B$14:$B$66,$B$14:$B$66),2)</f>
        <v>1</v>
      </c>
      <c r="C70" s="16">
        <f>ROUND(CORREL($B$14:$B$66,$C$14:$C$66),2)</f>
        <v>0.43</v>
      </c>
      <c r="D70" s="16">
        <f>ROUND(CORREL($B$14:$B$66,$D$14:$D$66),2)</f>
        <v>0.52</v>
      </c>
      <c r="E70" s="16">
        <f>ROUND(CORREL($B$14:$B$66,$E$14:$E$66),2)</f>
        <v>-0.21</v>
      </c>
      <c r="F70" s="16">
        <f>ROUND(CORREL($B$14:$B$66,$F$14:$F$66),2)</f>
        <v>-0.13</v>
      </c>
      <c r="G70" s="16">
        <f>ROUND(CORREL($B$14:$B$66,$G$14:$G$66),2)</f>
        <v>-0.15</v>
      </c>
      <c r="H70" s="16"/>
    </row>
    <row r="71" spans="1:8" ht="15" customHeight="1" x14ac:dyDescent="0.25">
      <c r="A71" s="83" t="s">
        <v>1143</v>
      </c>
      <c r="B71" s="16">
        <f>ROUND(CORREL($C$14:$C$66,$B$14:$B$66),2)</f>
        <v>0.43</v>
      </c>
      <c r="C71" s="16">
        <f>ROUND(CORREL($C$14:$C$66,$C$14:$C$66),2)</f>
        <v>1</v>
      </c>
      <c r="D71" s="16">
        <f>ROUND(CORREL($C$14:$C$66,$D$14:$D$66),2)</f>
        <v>0.91</v>
      </c>
      <c r="E71" s="16">
        <f>ROUND(CORREL($C$14:$C$66,$E$14:$E$66),2)</f>
        <v>-0.08</v>
      </c>
      <c r="F71" s="16">
        <f>ROUND(CORREL($C$14:$C$66,$F$14:$F$66),2)</f>
        <v>0.02</v>
      </c>
      <c r="G71" s="16">
        <f>ROUND(CORREL($C$14:$C$66,$G$14:$G$66),2)</f>
        <v>-0.05</v>
      </c>
      <c r="H71" s="16"/>
    </row>
    <row r="72" spans="1:8" ht="15" customHeight="1" x14ac:dyDescent="0.25">
      <c r="A72" s="83" t="s">
        <v>1151</v>
      </c>
      <c r="B72" s="16">
        <f>ROUND(CORREL($D$14:$D$66,$B$14:$B$66),2)</f>
        <v>0.52</v>
      </c>
      <c r="C72" s="16">
        <f>ROUND(CORREL($D$14:$D$66,$C$14:$C$66),2)</f>
        <v>0.91</v>
      </c>
      <c r="D72" s="16">
        <f>ROUND(CORREL($D$14:$D$66,$D$14:$D$66),2)</f>
        <v>1</v>
      </c>
      <c r="E72" s="16">
        <f>ROUND(CORREL($D$14:$D$66,$E$14:$E$66),2)</f>
        <v>-0.12</v>
      </c>
      <c r="F72" s="16">
        <f>ROUND(CORREL($D$14:$D$66,$F$14:$F$66),2)</f>
        <v>7.0000000000000007E-2</v>
      </c>
      <c r="G72" s="16">
        <f>ROUND(CORREL($D$14:$D$66,$G$14:$G$66),2)</f>
        <v>-0.08</v>
      </c>
      <c r="H72" s="16"/>
    </row>
    <row r="73" spans="1:8" ht="15" customHeight="1" x14ac:dyDescent="0.25">
      <c r="A73" s="83" t="s">
        <v>1133</v>
      </c>
      <c r="B73" s="16">
        <f>ROUND(CORREL($E$14:$E$66,$B$14:$B$66),2)</f>
        <v>-0.21</v>
      </c>
      <c r="C73" s="16">
        <f>ROUND(CORREL($E$14:$E$66,$C$14:$C$66),2)</f>
        <v>-0.08</v>
      </c>
      <c r="D73" s="16">
        <f>ROUND(CORREL($E$14:$E$66,$D$14:$D$66),2)</f>
        <v>-0.12</v>
      </c>
      <c r="E73" s="16">
        <f>ROUND(CORREL($E$14:$E$66,$E$14:$E$66),2)</f>
        <v>1</v>
      </c>
      <c r="F73" s="16">
        <f>ROUND(CORREL($E$14:$E$66,$F$14:$F$66),2)</f>
        <v>-0.13</v>
      </c>
      <c r="G73" s="16">
        <f>ROUND(CORREL($E$14:$E$66,$G$14:$G$66),2)</f>
        <v>-0.04</v>
      </c>
      <c r="H73" s="16"/>
    </row>
    <row r="74" spans="1:8" ht="15" customHeight="1" x14ac:dyDescent="0.25">
      <c r="A74" s="83" t="s">
        <v>8361</v>
      </c>
      <c r="B74" s="16">
        <f>ROUND(CORREL($F$14:$F$66,$B$14:$B$66),2)</f>
        <v>-0.13</v>
      </c>
      <c r="C74" s="16">
        <f>ROUND(CORREL($F$14:$F$66,$C$14:$C$66),2)</f>
        <v>0.02</v>
      </c>
      <c r="D74" s="16">
        <f>ROUND(CORREL($F$14:$F$66,$D$14:$D$66),2)</f>
        <v>7.0000000000000007E-2</v>
      </c>
      <c r="E74" s="16">
        <f>ROUND(CORREL($F$14:$F$66,$E$14:$E$66),2)</f>
        <v>-0.13</v>
      </c>
      <c r="F74" s="16">
        <f>ROUND(CORREL($F$14:$F$66,$F$14:$F$66),2)</f>
        <v>1</v>
      </c>
      <c r="G74" s="16">
        <f>ROUND(CORREL($F$14:$F$66,$G$14:$G$66),2)</f>
        <v>0.24</v>
      </c>
      <c r="H74" s="16"/>
    </row>
    <row r="75" spans="1:8" ht="15" customHeight="1" x14ac:dyDescent="0.25">
      <c r="A75" s="83" t="s">
        <v>1072</v>
      </c>
      <c r="B75" s="16">
        <f>ROUND(CORREL($G$14:$G$66,$B$14:$B$66),2)</f>
        <v>-0.15</v>
      </c>
      <c r="C75" s="16">
        <f>ROUND(CORREL($G$14:$G$66,$C$14:$C$66),2)</f>
        <v>-0.05</v>
      </c>
      <c r="D75" s="16">
        <f>ROUND(CORREL($G$14:$G$66,$D$14:$D$66),2)</f>
        <v>-0.08</v>
      </c>
      <c r="E75" s="16">
        <f>ROUND(CORREL($G$14:$G$66,$E$14:$E$66),2)</f>
        <v>-0.04</v>
      </c>
      <c r="F75" s="16">
        <f>ROUND(CORREL($G$14:$G$66,$F$14:$F$66),2)</f>
        <v>0.24</v>
      </c>
      <c r="G75" s="16">
        <f>ROUND(CORREL($G$14:$G$66,$G$14:$G$66),2)</f>
        <v>1</v>
      </c>
      <c r="H75" s="16"/>
    </row>
    <row r="76" spans="1:8" ht="15" customHeight="1" x14ac:dyDescent="0.25">
      <c r="A76" s="16"/>
      <c r="B76" s="16"/>
      <c r="C76" s="16"/>
      <c r="D76" s="16"/>
      <c r="E76" s="16"/>
      <c r="F76" s="16"/>
      <c r="G76" s="16"/>
      <c r="H76" s="16"/>
    </row>
    <row r="77" spans="1:8" ht="15" customHeight="1" x14ac:dyDescent="0.25">
      <c r="A77" s="16" t="s">
        <v>8362</v>
      </c>
      <c r="B77" s="16"/>
      <c r="C77" s="16"/>
      <c r="D77" s="16"/>
      <c r="E77" s="16"/>
      <c r="F77" s="16"/>
      <c r="G77" s="16"/>
      <c r="H77" s="16"/>
    </row>
    <row r="78" spans="1:8" ht="15" customHeight="1" x14ac:dyDescent="0.25">
      <c r="A78" s="16"/>
      <c r="B78" s="16"/>
      <c r="C78" s="16"/>
      <c r="D78" s="16"/>
      <c r="E78" s="16"/>
      <c r="F78" s="16"/>
      <c r="G78" s="16"/>
      <c r="H78" s="16"/>
    </row>
    <row r="79" spans="1:8" ht="15" customHeight="1" x14ac:dyDescent="0.25">
      <c r="A79" s="16"/>
      <c r="B79" s="16"/>
      <c r="C79" s="16"/>
      <c r="D79" s="16"/>
      <c r="E79" s="16"/>
      <c r="F79" s="16"/>
      <c r="G79" s="16"/>
      <c r="H79" s="16"/>
    </row>
    <row r="80" spans="1:8" ht="15" customHeight="1" x14ac:dyDescent="0.25">
      <c r="A80" s="83" t="s">
        <v>8363</v>
      </c>
      <c r="B80" s="16"/>
      <c r="C80" s="16"/>
      <c r="D80" s="16"/>
      <c r="E80" s="16"/>
      <c r="F80" s="16"/>
      <c r="G80" s="16"/>
      <c r="H80" s="16"/>
    </row>
    <row r="81" spans="1:8" ht="15" customHeight="1" x14ac:dyDescent="0.25">
      <c r="A81" s="16" t="s">
        <v>8364</v>
      </c>
      <c r="B81" s="16"/>
      <c r="C81" s="16"/>
      <c r="D81" s="16"/>
      <c r="E81" s="16"/>
      <c r="F81" s="16"/>
      <c r="G81" s="16"/>
      <c r="H81" s="16"/>
    </row>
    <row r="82" spans="1:8" ht="15" customHeight="1" x14ac:dyDescent="0.25">
      <c r="A82" s="16" t="s">
        <v>8365</v>
      </c>
      <c r="B82" s="16">
        <f>SLOPE($D$14:$D$66,$C$14:$C$66)</f>
        <v>1.0124411042432531E-6</v>
      </c>
      <c r="C82" s="16"/>
      <c r="D82" s="16"/>
      <c r="E82" s="16"/>
      <c r="F82" s="16"/>
      <c r="G82" s="16"/>
      <c r="H82" s="16"/>
    </row>
    <row r="83" spans="1:8" ht="15" customHeight="1" x14ac:dyDescent="0.25">
      <c r="A83" s="16" t="s">
        <v>8366</v>
      </c>
      <c r="B83" s="16">
        <f>INTERCEPT($D$14:$D$66,$C$14:$C$66)</f>
        <v>23.0580493825485</v>
      </c>
      <c r="C83" s="16"/>
      <c r="D83" s="16"/>
      <c r="E83" s="16"/>
      <c r="F83" s="16"/>
      <c r="G83" s="16"/>
      <c r="H83" s="16"/>
    </row>
    <row r="84" spans="1:8" ht="15" customHeight="1" x14ac:dyDescent="0.25">
      <c r="A84" s="16" t="s">
        <v>8343</v>
      </c>
      <c r="B84" s="16">
        <f>ROUND(RSQ($D$14:$D$66,$C$14:$C$66),3)</f>
        <v>0.82099999999999995</v>
      </c>
      <c r="C84" s="16"/>
      <c r="D84" s="16"/>
      <c r="E84" s="16"/>
      <c r="F84" s="16"/>
      <c r="G84" s="16"/>
      <c r="H84" s="16"/>
    </row>
    <row r="85" spans="1:8" ht="15" customHeight="1" x14ac:dyDescent="0.25">
      <c r="A85" s="16" t="s">
        <v>8344</v>
      </c>
      <c r="B85" s="16">
        <f>ROUND(CORREL($D$14:$D$66,$C$14:$C$66),3)</f>
        <v>0.90600000000000003</v>
      </c>
      <c r="C85" s="16"/>
      <c r="D85" s="16"/>
      <c r="E85" s="16"/>
      <c r="F85" s="16"/>
      <c r="G85" s="16"/>
      <c r="H85" s="16"/>
    </row>
    <row r="86" spans="1:8" ht="15" customHeight="1" x14ac:dyDescent="0.25">
      <c r="A86" s="16" t="s">
        <v>8346</v>
      </c>
      <c r="B86" s="16">
        <f>ROUND(STEYX($D$14:$D$66,$C$14:$C$66),2)</f>
        <v>7.24</v>
      </c>
      <c r="C86" s="16"/>
      <c r="D86" s="16"/>
      <c r="E86" s="16"/>
      <c r="F86" s="16"/>
      <c r="G86" s="16"/>
      <c r="H86" s="16"/>
    </row>
    <row r="87" spans="1:8" ht="15" customHeight="1" x14ac:dyDescent="0.25">
      <c r="A87" s="16"/>
      <c r="B87" s="16"/>
      <c r="C87" s="16"/>
      <c r="D87" s="16"/>
      <c r="E87" s="16"/>
      <c r="F87" s="16"/>
      <c r="G87" s="16"/>
      <c r="H87" s="16"/>
    </row>
    <row r="88" spans="1:8" ht="15" customHeight="1" x14ac:dyDescent="0.25">
      <c r="A88" s="83" t="s">
        <v>8367</v>
      </c>
      <c r="B88" s="16"/>
      <c r="C88" s="16"/>
      <c r="D88" s="16"/>
      <c r="E88" s="16"/>
      <c r="F88" s="16"/>
      <c r="G88" s="16"/>
      <c r="H88" s="16"/>
    </row>
    <row r="89" spans="1:8" ht="15" customHeight="1" x14ac:dyDescent="0.25">
      <c r="A89" s="16" t="s">
        <v>8368</v>
      </c>
      <c r="B89" s="16">
        <v>20000000</v>
      </c>
      <c r="C89" s="16"/>
      <c r="D89" s="16"/>
      <c r="E89" s="16"/>
      <c r="F89" s="16"/>
      <c r="G89" s="16"/>
      <c r="H89" s="16"/>
    </row>
    <row r="90" spans="1:8" ht="15" customHeight="1" x14ac:dyDescent="0.25">
      <c r="A90" s="16" t="s">
        <v>8369</v>
      </c>
      <c r="B90" s="16">
        <f>ROUND(B83+B82*B89,1)</f>
        <v>43.3</v>
      </c>
      <c r="C90" s="16"/>
      <c r="D90" s="16"/>
      <c r="E90" s="16"/>
      <c r="F90" s="16"/>
      <c r="G90" s="16"/>
      <c r="H90" s="16"/>
    </row>
    <row r="91" spans="1:8" ht="15" customHeight="1" x14ac:dyDescent="0.25">
      <c r="A91" s="16" t="s">
        <v>8340</v>
      </c>
      <c r="B91" s="16" t="str">
        <f>IF(B90&gt;=70,"Kritik",IF(B90&gt;=50,"Yüksek","Normal"))</f>
        <v>Normal</v>
      </c>
      <c r="C91" s="16"/>
      <c r="D91" s="16"/>
      <c r="E91" s="16"/>
      <c r="F91" s="16"/>
      <c r="G91" s="16"/>
      <c r="H91" s="16"/>
    </row>
    <row r="92" spans="1:8" ht="15" customHeight="1" x14ac:dyDescent="0.25">
      <c r="A92" s="16"/>
      <c r="B92" s="16"/>
      <c r="C92" s="16"/>
      <c r="D92" s="16"/>
      <c r="E92" s="16"/>
      <c r="F92" s="16"/>
      <c r="G92" s="16"/>
      <c r="H92" s="16"/>
    </row>
    <row r="93" spans="1:8" ht="15" customHeight="1" x14ac:dyDescent="0.25">
      <c r="A93" s="16" t="s">
        <v>8370</v>
      </c>
      <c r="B93" s="16"/>
      <c r="C93" s="16"/>
      <c r="D93" s="16"/>
      <c r="E93" s="16"/>
      <c r="F93" s="16"/>
      <c r="G93" s="16"/>
      <c r="H93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472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8" customWidth="1"/>
    <col min="3" max="3" width="9" customWidth="1"/>
    <col min="4" max="4" width="20" customWidth="1"/>
    <col min="5" max="5" width="11" customWidth="1"/>
    <col min="6" max="6" width="12" customWidth="1"/>
    <col min="7" max="11" width="15" customWidth="1"/>
    <col min="12" max="12" width="12" customWidth="1"/>
    <col min="13" max="14" width="13" customWidth="1"/>
  </cols>
  <sheetData>
    <row r="1" spans="1:14" ht="15" customHeight="1" x14ac:dyDescent="0.25">
      <c r="A1" s="39" t="s">
        <v>122</v>
      </c>
      <c r="B1" s="39" t="s">
        <v>123</v>
      </c>
      <c r="C1" s="39" t="s">
        <v>0</v>
      </c>
      <c r="D1" s="39" t="s">
        <v>1</v>
      </c>
      <c r="E1" s="39" t="s">
        <v>287</v>
      </c>
      <c r="F1" s="39" t="s">
        <v>1418</v>
      </c>
      <c r="G1" s="39" t="s">
        <v>8371</v>
      </c>
      <c r="H1" s="39" t="s">
        <v>8372</v>
      </c>
      <c r="I1" s="39" t="s">
        <v>8373</v>
      </c>
      <c r="J1" s="39" t="s">
        <v>8374</v>
      </c>
      <c r="K1" s="39" t="s">
        <v>8375</v>
      </c>
      <c r="L1" s="39" t="s">
        <v>8376</v>
      </c>
      <c r="M1" s="39" t="s">
        <v>1987</v>
      </c>
      <c r="N1" s="39" t="s">
        <v>8377</v>
      </c>
    </row>
    <row r="2" spans="1:14" ht="15" customHeight="1" x14ac:dyDescent="0.25">
      <c r="A2" s="16" t="s">
        <v>128</v>
      </c>
      <c r="B2" s="16" t="s">
        <v>129</v>
      </c>
      <c r="C2" s="16" t="s">
        <v>4</v>
      </c>
      <c r="D2" s="16" t="s">
        <v>5</v>
      </c>
      <c r="E2" s="16">
        <v>1</v>
      </c>
      <c r="F2" s="16">
        <v>1</v>
      </c>
      <c r="G2" s="16"/>
      <c r="H2" s="16">
        <v>0</v>
      </c>
      <c r="I2" s="16">
        <v>0</v>
      </c>
      <c r="J2" s="16">
        <v>1</v>
      </c>
      <c r="K2" s="16">
        <v>1</v>
      </c>
      <c r="L2" s="16" t="s">
        <v>8378</v>
      </c>
      <c r="M2" s="16">
        <v>0</v>
      </c>
      <c r="N2" s="16">
        <v>0</v>
      </c>
    </row>
    <row r="3" spans="1:14" ht="15" customHeight="1" x14ac:dyDescent="0.25">
      <c r="A3" s="16" t="s">
        <v>128</v>
      </c>
      <c r="B3" s="16" t="s">
        <v>129</v>
      </c>
      <c r="C3" s="16" t="s">
        <v>26</v>
      </c>
      <c r="D3" s="16" t="s">
        <v>27</v>
      </c>
      <c r="E3" s="16">
        <v>1</v>
      </c>
      <c r="F3" s="16">
        <v>1</v>
      </c>
      <c r="G3" s="16"/>
      <c r="H3" s="16">
        <v>0</v>
      </c>
      <c r="I3" s="16">
        <v>0</v>
      </c>
      <c r="J3" s="16">
        <v>1</v>
      </c>
      <c r="K3" s="16">
        <v>1</v>
      </c>
      <c r="L3" s="16" t="s">
        <v>8378</v>
      </c>
      <c r="M3" s="16">
        <v>0</v>
      </c>
      <c r="N3" s="16">
        <v>0</v>
      </c>
    </row>
    <row r="4" spans="1:14" ht="15" customHeight="1" x14ac:dyDescent="0.25">
      <c r="A4" s="16" t="s">
        <v>128</v>
      </c>
      <c r="B4" s="16" t="s">
        <v>129</v>
      </c>
      <c r="C4" s="16" t="s">
        <v>30</v>
      </c>
      <c r="D4" s="16" t="s">
        <v>31</v>
      </c>
      <c r="E4" s="16">
        <v>3</v>
      </c>
      <c r="F4" s="16">
        <v>3</v>
      </c>
      <c r="G4" s="16"/>
      <c r="H4" s="16">
        <v>0</v>
      </c>
      <c r="I4" s="16">
        <v>0</v>
      </c>
      <c r="J4" s="16">
        <v>3</v>
      </c>
      <c r="K4" s="16">
        <v>3</v>
      </c>
      <c r="L4" s="16" t="s">
        <v>8378</v>
      </c>
      <c r="M4" s="16">
        <v>0</v>
      </c>
      <c r="N4" s="16">
        <v>0</v>
      </c>
    </row>
    <row r="5" spans="1:14" ht="15" customHeight="1" x14ac:dyDescent="0.25">
      <c r="A5" s="16" t="s">
        <v>128</v>
      </c>
      <c r="B5" s="16" t="s">
        <v>129</v>
      </c>
      <c r="C5" s="16" t="s">
        <v>34</v>
      </c>
      <c r="D5" s="16" t="s">
        <v>35</v>
      </c>
      <c r="E5" s="16">
        <v>2</v>
      </c>
      <c r="F5" s="16">
        <v>0</v>
      </c>
      <c r="G5" s="16"/>
      <c r="H5" s="16">
        <v>0</v>
      </c>
      <c r="I5" s="16">
        <v>0</v>
      </c>
      <c r="J5" s="16">
        <v>2</v>
      </c>
      <c r="K5" s="16">
        <v>0</v>
      </c>
      <c r="L5" s="16" t="s">
        <v>8378</v>
      </c>
      <c r="M5" s="16">
        <v>0</v>
      </c>
      <c r="N5" s="16">
        <v>0</v>
      </c>
    </row>
    <row r="6" spans="1:14" ht="15" customHeight="1" x14ac:dyDescent="0.25">
      <c r="A6" s="16" t="s">
        <v>128</v>
      </c>
      <c r="B6" s="16" t="s">
        <v>129</v>
      </c>
      <c r="C6" s="16" t="s">
        <v>38</v>
      </c>
      <c r="D6" s="16" t="s">
        <v>39</v>
      </c>
      <c r="E6" s="16">
        <v>0</v>
      </c>
      <c r="F6" s="16">
        <v>2</v>
      </c>
      <c r="G6" s="16"/>
      <c r="H6" s="16">
        <v>0</v>
      </c>
      <c r="I6" s="16">
        <v>0</v>
      </c>
      <c r="J6" s="16">
        <v>0</v>
      </c>
      <c r="K6" s="16">
        <v>2</v>
      </c>
      <c r="L6" s="16" t="s">
        <v>8378</v>
      </c>
      <c r="M6" s="16">
        <v>0</v>
      </c>
      <c r="N6" s="16">
        <v>0</v>
      </c>
    </row>
    <row r="7" spans="1:14" ht="15" customHeight="1" x14ac:dyDescent="0.25">
      <c r="A7" s="16" t="s">
        <v>128</v>
      </c>
      <c r="B7" s="16" t="s">
        <v>129</v>
      </c>
      <c r="C7" s="16" t="s">
        <v>46</v>
      </c>
      <c r="D7" s="16" t="s">
        <v>47</v>
      </c>
      <c r="E7" s="16">
        <v>1</v>
      </c>
      <c r="F7" s="16">
        <v>1</v>
      </c>
      <c r="G7" s="16"/>
      <c r="H7" s="16">
        <v>0</v>
      </c>
      <c r="I7" s="16">
        <v>0</v>
      </c>
      <c r="J7" s="16">
        <v>1</v>
      </c>
      <c r="K7" s="16">
        <v>1</v>
      </c>
      <c r="L7" s="16" t="s">
        <v>8378</v>
      </c>
      <c r="M7" s="16">
        <v>0</v>
      </c>
      <c r="N7" s="16">
        <v>0</v>
      </c>
    </row>
    <row r="8" spans="1:14" ht="15" customHeight="1" x14ac:dyDescent="0.25">
      <c r="A8" s="16" t="s">
        <v>128</v>
      </c>
      <c r="B8" s="16" t="s">
        <v>129</v>
      </c>
      <c r="C8" s="16" t="s">
        <v>48</v>
      </c>
      <c r="D8" s="16" t="s">
        <v>49</v>
      </c>
      <c r="E8" s="16">
        <v>1</v>
      </c>
      <c r="F8" s="16">
        <v>0</v>
      </c>
      <c r="G8" s="16"/>
      <c r="H8" s="16">
        <v>0</v>
      </c>
      <c r="I8" s="16">
        <v>0</v>
      </c>
      <c r="J8" s="16">
        <v>1</v>
      </c>
      <c r="K8" s="16">
        <v>0</v>
      </c>
      <c r="L8" s="16" t="s">
        <v>8378</v>
      </c>
      <c r="M8" s="16">
        <v>1</v>
      </c>
      <c r="N8" s="16">
        <v>0</v>
      </c>
    </row>
    <row r="9" spans="1:14" ht="15" customHeight="1" x14ac:dyDescent="0.25">
      <c r="A9" s="16" t="s">
        <v>128</v>
      </c>
      <c r="B9" s="16" t="s">
        <v>129</v>
      </c>
      <c r="C9" s="16" t="s">
        <v>52</v>
      </c>
      <c r="D9" s="16" t="s">
        <v>53</v>
      </c>
      <c r="E9" s="16">
        <v>2</v>
      </c>
      <c r="F9" s="16">
        <v>3</v>
      </c>
      <c r="G9" s="16"/>
      <c r="H9" s="16">
        <v>0</v>
      </c>
      <c r="I9" s="16">
        <v>0</v>
      </c>
      <c r="J9" s="16">
        <v>2</v>
      </c>
      <c r="K9" s="16">
        <v>3</v>
      </c>
      <c r="L9" s="16" t="s">
        <v>8378</v>
      </c>
      <c r="M9" s="16">
        <v>0</v>
      </c>
      <c r="N9" s="16">
        <v>1</v>
      </c>
    </row>
    <row r="10" spans="1:14" ht="15" customHeight="1" x14ac:dyDescent="0.25">
      <c r="A10" s="16" t="s">
        <v>128</v>
      </c>
      <c r="B10" s="16" t="s">
        <v>129</v>
      </c>
      <c r="C10" s="16" t="s">
        <v>72</v>
      </c>
      <c r="D10" s="16" t="s">
        <v>73</v>
      </c>
      <c r="E10" s="16">
        <v>1</v>
      </c>
      <c r="F10" s="16">
        <v>1</v>
      </c>
      <c r="G10" s="16"/>
      <c r="H10" s="16">
        <v>0</v>
      </c>
      <c r="I10" s="16">
        <v>0</v>
      </c>
      <c r="J10" s="16">
        <v>1</v>
      </c>
      <c r="K10" s="16">
        <v>1</v>
      </c>
      <c r="L10" s="16" t="s">
        <v>8378</v>
      </c>
      <c r="M10" s="16">
        <v>0</v>
      </c>
      <c r="N10" s="16">
        <v>0</v>
      </c>
    </row>
    <row r="11" spans="1:14" ht="15" customHeight="1" x14ac:dyDescent="0.25">
      <c r="A11" s="16" t="s">
        <v>128</v>
      </c>
      <c r="B11" s="16" t="s">
        <v>129</v>
      </c>
      <c r="C11" s="16" t="s">
        <v>76</v>
      </c>
      <c r="D11" s="16" t="s">
        <v>77</v>
      </c>
      <c r="E11" s="16">
        <v>1</v>
      </c>
      <c r="F11" s="16">
        <v>1</v>
      </c>
      <c r="G11" s="16"/>
      <c r="H11" s="16">
        <v>0</v>
      </c>
      <c r="I11" s="16">
        <v>0</v>
      </c>
      <c r="J11" s="16">
        <v>1</v>
      </c>
      <c r="K11" s="16">
        <v>1</v>
      </c>
      <c r="L11" s="16" t="s">
        <v>8378</v>
      </c>
      <c r="M11" s="16">
        <v>0</v>
      </c>
      <c r="N11" s="16">
        <v>0</v>
      </c>
    </row>
    <row r="12" spans="1:14" ht="15" customHeight="1" x14ac:dyDescent="0.25">
      <c r="A12" s="16" t="s">
        <v>128</v>
      </c>
      <c r="B12" s="16" t="s">
        <v>129</v>
      </c>
      <c r="C12" s="16" t="s">
        <v>84</v>
      </c>
      <c r="D12" s="16" t="s">
        <v>85</v>
      </c>
      <c r="E12" s="16">
        <v>1</v>
      </c>
      <c r="F12" s="16">
        <v>1</v>
      </c>
      <c r="G12" s="16"/>
      <c r="H12" s="16">
        <v>0</v>
      </c>
      <c r="I12" s="16">
        <v>0</v>
      </c>
      <c r="J12" s="16">
        <v>1</v>
      </c>
      <c r="K12" s="16">
        <v>1</v>
      </c>
      <c r="L12" s="16" t="s">
        <v>8378</v>
      </c>
      <c r="M12" s="16">
        <v>0</v>
      </c>
      <c r="N12" s="16">
        <v>0</v>
      </c>
    </row>
    <row r="13" spans="1:14" ht="15" customHeight="1" x14ac:dyDescent="0.25">
      <c r="A13" s="16" t="s">
        <v>132</v>
      </c>
      <c r="B13" s="16" t="s">
        <v>133</v>
      </c>
      <c r="C13" s="16" t="s">
        <v>4</v>
      </c>
      <c r="D13" s="16" t="s">
        <v>5</v>
      </c>
      <c r="E13" s="16">
        <v>1</v>
      </c>
      <c r="F13" s="16">
        <v>1</v>
      </c>
      <c r="G13" s="16"/>
      <c r="H13" s="16">
        <v>0</v>
      </c>
      <c r="I13" s="16">
        <v>0</v>
      </c>
      <c r="J13" s="16">
        <v>1</v>
      </c>
      <c r="K13" s="16">
        <v>1</v>
      </c>
      <c r="L13" s="16" t="s">
        <v>8378</v>
      </c>
      <c r="M13" s="16">
        <v>0</v>
      </c>
      <c r="N13" s="16">
        <v>0</v>
      </c>
    </row>
    <row r="14" spans="1:14" ht="15" customHeight="1" x14ac:dyDescent="0.25">
      <c r="A14" s="16" t="s">
        <v>132</v>
      </c>
      <c r="B14" s="16" t="s">
        <v>133</v>
      </c>
      <c r="C14" s="16" t="s">
        <v>26</v>
      </c>
      <c r="D14" s="16" t="s">
        <v>27</v>
      </c>
      <c r="E14" s="16">
        <v>1</v>
      </c>
      <c r="F14" s="16">
        <v>1</v>
      </c>
      <c r="G14" s="16"/>
      <c r="H14" s="16">
        <v>0</v>
      </c>
      <c r="I14" s="16">
        <v>0</v>
      </c>
      <c r="J14" s="16">
        <v>1</v>
      </c>
      <c r="K14" s="16">
        <v>1</v>
      </c>
      <c r="L14" s="16" t="s">
        <v>8378</v>
      </c>
      <c r="M14" s="16">
        <v>0</v>
      </c>
      <c r="N14" s="16">
        <v>0</v>
      </c>
    </row>
    <row r="15" spans="1:14" ht="15" customHeight="1" x14ac:dyDescent="0.25">
      <c r="A15" s="16" t="s">
        <v>132</v>
      </c>
      <c r="B15" s="16" t="s">
        <v>133</v>
      </c>
      <c r="C15" s="16" t="s">
        <v>30</v>
      </c>
      <c r="D15" s="16" t="s">
        <v>31</v>
      </c>
      <c r="E15" s="16">
        <v>2</v>
      </c>
      <c r="F15" s="16">
        <v>2</v>
      </c>
      <c r="G15" s="16"/>
      <c r="H15" s="16">
        <v>0</v>
      </c>
      <c r="I15" s="16">
        <v>0</v>
      </c>
      <c r="J15" s="16">
        <v>2</v>
      </c>
      <c r="K15" s="16">
        <v>2</v>
      </c>
      <c r="L15" s="16" t="s">
        <v>8378</v>
      </c>
      <c r="M15" s="16">
        <v>0</v>
      </c>
      <c r="N15" s="16">
        <v>0</v>
      </c>
    </row>
    <row r="16" spans="1:14" ht="15" customHeight="1" x14ac:dyDescent="0.25">
      <c r="A16" s="16" t="s">
        <v>132</v>
      </c>
      <c r="B16" s="16" t="s">
        <v>133</v>
      </c>
      <c r="C16" s="16" t="s">
        <v>34</v>
      </c>
      <c r="D16" s="16" t="s">
        <v>35</v>
      </c>
      <c r="E16" s="16">
        <v>2</v>
      </c>
      <c r="F16" s="16">
        <v>1</v>
      </c>
      <c r="G16" s="16"/>
      <c r="H16" s="16">
        <v>0</v>
      </c>
      <c r="I16" s="16">
        <v>0</v>
      </c>
      <c r="J16" s="16">
        <v>2</v>
      </c>
      <c r="K16" s="16">
        <v>1</v>
      </c>
      <c r="L16" s="16" t="s">
        <v>8378</v>
      </c>
      <c r="M16" s="16">
        <v>0</v>
      </c>
      <c r="N16" s="16">
        <v>0</v>
      </c>
    </row>
    <row r="17" spans="1:14" ht="15" customHeight="1" x14ac:dyDescent="0.25">
      <c r="A17" s="16" t="s">
        <v>132</v>
      </c>
      <c r="B17" s="16" t="s">
        <v>133</v>
      </c>
      <c r="C17" s="16" t="s">
        <v>38</v>
      </c>
      <c r="D17" s="16" t="s">
        <v>39</v>
      </c>
      <c r="E17" s="16">
        <v>0</v>
      </c>
      <c r="F17" s="16">
        <v>1</v>
      </c>
      <c r="G17" s="16"/>
      <c r="H17" s="16">
        <v>0</v>
      </c>
      <c r="I17" s="16">
        <v>0</v>
      </c>
      <c r="J17" s="16">
        <v>0</v>
      </c>
      <c r="K17" s="16">
        <v>1</v>
      </c>
      <c r="L17" s="16" t="s">
        <v>8378</v>
      </c>
      <c r="M17" s="16">
        <v>0</v>
      </c>
      <c r="N17" s="16">
        <v>0</v>
      </c>
    </row>
    <row r="18" spans="1:14" ht="15" customHeight="1" x14ac:dyDescent="0.25">
      <c r="A18" s="16" t="s">
        <v>132</v>
      </c>
      <c r="B18" s="16" t="s">
        <v>133</v>
      </c>
      <c r="C18" s="16" t="s">
        <v>52</v>
      </c>
      <c r="D18" s="16" t="s">
        <v>53</v>
      </c>
      <c r="E18" s="16">
        <v>2</v>
      </c>
      <c r="F18" s="16">
        <v>2</v>
      </c>
      <c r="G18" s="16"/>
      <c r="H18" s="16">
        <v>0</v>
      </c>
      <c r="I18" s="16">
        <v>0</v>
      </c>
      <c r="J18" s="16">
        <v>2</v>
      </c>
      <c r="K18" s="16">
        <v>2</v>
      </c>
      <c r="L18" s="16" t="s">
        <v>8378</v>
      </c>
      <c r="M18" s="16">
        <v>0</v>
      </c>
      <c r="N18" s="16">
        <v>0</v>
      </c>
    </row>
    <row r="19" spans="1:14" ht="15" customHeight="1" x14ac:dyDescent="0.25">
      <c r="A19" s="16" t="s">
        <v>132</v>
      </c>
      <c r="B19" s="16" t="s">
        <v>133</v>
      </c>
      <c r="C19" s="16" t="s">
        <v>72</v>
      </c>
      <c r="D19" s="16" t="s">
        <v>73</v>
      </c>
      <c r="E19" s="16">
        <v>1</v>
      </c>
      <c r="F19" s="16">
        <v>1</v>
      </c>
      <c r="G19" s="16"/>
      <c r="H19" s="16">
        <v>0</v>
      </c>
      <c r="I19" s="16">
        <v>0</v>
      </c>
      <c r="J19" s="16">
        <v>1</v>
      </c>
      <c r="K19" s="16">
        <v>1</v>
      </c>
      <c r="L19" s="16" t="s">
        <v>8378</v>
      </c>
      <c r="M19" s="16">
        <v>0</v>
      </c>
      <c r="N19" s="16">
        <v>0</v>
      </c>
    </row>
    <row r="20" spans="1:14" ht="15" customHeight="1" x14ac:dyDescent="0.25">
      <c r="A20" s="16" t="s">
        <v>132</v>
      </c>
      <c r="B20" s="16" t="s">
        <v>133</v>
      </c>
      <c r="C20" s="16" t="s">
        <v>76</v>
      </c>
      <c r="D20" s="16" t="s">
        <v>77</v>
      </c>
      <c r="E20" s="16">
        <v>1</v>
      </c>
      <c r="F20" s="16">
        <v>2</v>
      </c>
      <c r="G20" s="16"/>
      <c r="H20" s="16">
        <v>0</v>
      </c>
      <c r="I20" s="16">
        <v>0</v>
      </c>
      <c r="J20" s="16">
        <v>1</v>
      </c>
      <c r="K20" s="16">
        <v>2</v>
      </c>
      <c r="L20" s="16" t="s">
        <v>8378</v>
      </c>
      <c r="M20" s="16">
        <v>0</v>
      </c>
      <c r="N20" s="16">
        <v>0</v>
      </c>
    </row>
    <row r="21" spans="1:14" ht="15" customHeight="1" x14ac:dyDescent="0.25">
      <c r="A21" s="16" t="s">
        <v>132</v>
      </c>
      <c r="B21" s="16" t="s">
        <v>133</v>
      </c>
      <c r="C21" s="16" t="s">
        <v>84</v>
      </c>
      <c r="D21" s="16" t="s">
        <v>85</v>
      </c>
      <c r="E21" s="16">
        <v>1</v>
      </c>
      <c r="F21" s="16">
        <v>1</v>
      </c>
      <c r="G21" s="16"/>
      <c r="H21" s="16">
        <v>0</v>
      </c>
      <c r="I21" s="16">
        <v>0</v>
      </c>
      <c r="J21" s="16">
        <v>1</v>
      </c>
      <c r="K21" s="16">
        <v>1</v>
      </c>
      <c r="L21" s="16" t="s">
        <v>8378</v>
      </c>
      <c r="M21" s="16">
        <v>0</v>
      </c>
      <c r="N21" s="16">
        <v>0</v>
      </c>
    </row>
    <row r="22" spans="1:14" ht="15" customHeight="1" x14ac:dyDescent="0.25">
      <c r="A22" s="16" t="s">
        <v>132</v>
      </c>
      <c r="B22" s="16" t="s">
        <v>133</v>
      </c>
      <c r="C22" s="16" t="s">
        <v>86</v>
      </c>
      <c r="D22" s="16" t="s">
        <v>87</v>
      </c>
      <c r="E22" s="16">
        <v>0</v>
      </c>
      <c r="F22" s="16">
        <v>1</v>
      </c>
      <c r="G22" s="16"/>
      <c r="H22" s="16">
        <v>0</v>
      </c>
      <c r="I22" s="16">
        <v>0</v>
      </c>
      <c r="J22" s="16">
        <v>0</v>
      </c>
      <c r="K22" s="16">
        <v>1</v>
      </c>
      <c r="L22" s="16" t="s">
        <v>8378</v>
      </c>
      <c r="M22" s="16">
        <v>0</v>
      </c>
      <c r="N22" s="16">
        <v>0</v>
      </c>
    </row>
    <row r="23" spans="1:14" ht="15" customHeight="1" x14ac:dyDescent="0.25">
      <c r="A23" s="16" t="s">
        <v>135</v>
      </c>
      <c r="B23" s="16" t="s">
        <v>136</v>
      </c>
      <c r="C23" s="16" t="s">
        <v>26</v>
      </c>
      <c r="D23" s="16" t="s">
        <v>27</v>
      </c>
      <c r="E23" s="16">
        <v>2</v>
      </c>
      <c r="F23" s="16">
        <v>1</v>
      </c>
      <c r="G23" s="16"/>
      <c r="H23" s="16">
        <v>0</v>
      </c>
      <c r="I23" s="16">
        <v>0</v>
      </c>
      <c r="J23" s="16">
        <v>2</v>
      </c>
      <c r="K23" s="16">
        <v>1</v>
      </c>
      <c r="L23" s="16" t="s">
        <v>8378</v>
      </c>
      <c r="M23" s="16">
        <v>1</v>
      </c>
      <c r="N23" s="16">
        <v>0</v>
      </c>
    </row>
    <row r="24" spans="1:14" ht="15" customHeight="1" x14ac:dyDescent="0.25">
      <c r="A24" s="16" t="s">
        <v>135</v>
      </c>
      <c r="B24" s="16" t="s">
        <v>136</v>
      </c>
      <c r="C24" s="16" t="s">
        <v>28</v>
      </c>
      <c r="D24" s="16" t="s">
        <v>29</v>
      </c>
      <c r="E24" s="16">
        <v>1</v>
      </c>
      <c r="F24" s="16">
        <v>0</v>
      </c>
      <c r="G24" s="16"/>
      <c r="H24" s="16">
        <v>0</v>
      </c>
      <c r="I24" s="16">
        <v>0</v>
      </c>
      <c r="J24" s="16">
        <v>1</v>
      </c>
      <c r="K24" s="16">
        <v>0</v>
      </c>
      <c r="L24" s="16" t="s">
        <v>8378</v>
      </c>
      <c r="M24" s="16">
        <v>1</v>
      </c>
      <c r="N24" s="16">
        <v>0</v>
      </c>
    </row>
    <row r="25" spans="1:14" ht="15" customHeight="1" x14ac:dyDescent="0.25">
      <c r="A25" s="16" t="s">
        <v>135</v>
      </c>
      <c r="B25" s="16" t="s">
        <v>136</v>
      </c>
      <c r="C25" s="16" t="s">
        <v>30</v>
      </c>
      <c r="D25" s="16" t="s">
        <v>31</v>
      </c>
      <c r="E25" s="16">
        <v>4</v>
      </c>
      <c r="F25" s="16">
        <v>4</v>
      </c>
      <c r="G25" s="16"/>
      <c r="H25" s="16">
        <v>0</v>
      </c>
      <c r="I25" s="16">
        <v>0</v>
      </c>
      <c r="J25" s="16">
        <v>4</v>
      </c>
      <c r="K25" s="16">
        <v>4</v>
      </c>
      <c r="L25" s="16" t="s">
        <v>8378</v>
      </c>
      <c r="M25" s="16">
        <v>0</v>
      </c>
      <c r="N25" s="16">
        <v>0</v>
      </c>
    </row>
    <row r="26" spans="1:14" ht="15" customHeight="1" x14ac:dyDescent="0.25">
      <c r="A26" s="16" t="s">
        <v>135</v>
      </c>
      <c r="B26" s="16" t="s">
        <v>136</v>
      </c>
      <c r="C26" s="16" t="s">
        <v>34</v>
      </c>
      <c r="D26" s="16" t="s">
        <v>35</v>
      </c>
      <c r="E26" s="16">
        <v>2</v>
      </c>
      <c r="F26" s="16">
        <v>0</v>
      </c>
      <c r="G26" s="16"/>
      <c r="H26" s="16">
        <v>0</v>
      </c>
      <c r="I26" s="16">
        <v>0</v>
      </c>
      <c r="J26" s="16">
        <v>2</v>
      </c>
      <c r="K26" s="16">
        <v>0</v>
      </c>
      <c r="L26" s="16" t="s">
        <v>8378</v>
      </c>
      <c r="M26" s="16">
        <v>0</v>
      </c>
      <c r="N26" s="16">
        <v>0</v>
      </c>
    </row>
    <row r="27" spans="1:14" ht="15" customHeight="1" x14ac:dyDescent="0.25">
      <c r="A27" s="16" t="s">
        <v>135</v>
      </c>
      <c r="B27" s="16" t="s">
        <v>136</v>
      </c>
      <c r="C27" s="16" t="s">
        <v>38</v>
      </c>
      <c r="D27" s="16" t="s">
        <v>39</v>
      </c>
      <c r="E27" s="16">
        <v>1</v>
      </c>
      <c r="F27" s="16">
        <v>3</v>
      </c>
      <c r="G27" s="16"/>
      <c r="H27" s="16">
        <v>0</v>
      </c>
      <c r="I27" s="16">
        <v>0</v>
      </c>
      <c r="J27" s="16">
        <v>1</v>
      </c>
      <c r="K27" s="16">
        <v>3</v>
      </c>
      <c r="L27" s="16" t="s">
        <v>8378</v>
      </c>
      <c r="M27" s="16">
        <v>0</v>
      </c>
      <c r="N27" s="16">
        <v>0</v>
      </c>
    </row>
    <row r="28" spans="1:14" ht="15" customHeight="1" x14ac:dyDescent="0.25">
      <c r="A28" s="16" t="s">
        <v>135</v>
      </c>
      <c r="B28" s="16" t="s">
        <v>136</v>
      </c>
      <c r="C28" s="16" t="s">
        <v>50</v>
      </c>
      <c r="D28" s="16" t="s">
        <v>51</v>
      </c>
      <c r="E28" s="16">
        <v>1</v>
      </c>
      <c r="F28" s="16">
        <v>0</v>
      </c>
      <c r="G28" s="16"/>
      <c r="H28" s="16">
        <v>0</v>
      </c>
      <c r="I28" s="16">
        <v>0</v>
      </c>
      <c r="J28" s="16">
        <v>1</v>
      </c>
      <c r="K28" s="16">
        <v>0</v>
      </c>
      <c r="L28" s="16" t="s">
        <v>8378</v>
      </c>
      <c r="M28" s="16">
        <v>1</v>
      </c>
      <c r="N28" s="16">
        <v>0</v>
      </c>
    </row>
    <row r="29" spans="1:14" ht="15" customHeight="1" x14ac:dyDescent="0.25">
      <c r="A29" s="16" t="s">
        <v>135</v>
      </c>
      <c r="B29" s="16" t="s">
        <v>136</v>
      </c>
      <c r="C29" s="16" t="s">
        <v>52</v>
      </c>
      <c r="D29" s="16" t="s">
        <v>53</v>
      </c>
      <c r="E29" s="16">
        <v>3</v>
      </c>
      <c r="F29" s="16">
        <v>2</v>
      </c>
      <c r="G29" s="16"/>
      <c r="H29" s="16">
        <v>0</v>
      </c>
      <c r="I29" s="16">
        <v>0</v>
      </c>
      <c r="J29" s="16">
        <v>3</v>
      </c>
      <c r="K29" s="16">
        <v>2</v>
      </c>
      <c r="L29" s="16" t="s">
        <v>8378</v>
      </c>
      <c r="M29" s="16">
        <v>1</v>
      </c>
      <c r="N29" s="16">
        <v>0</v>
      </c>
    </row>
    <row r="30" spans="1:14" ht="15" customHeight="1" x14ac:dyDescent="0.25">
      <c r="A30" s="16" t="s">
        <v>135</v>
      </c>
      <c r="B30" s="16" t="s">
        <v>136</v>
      </c>
      <c r="C30" s="16" t="s">
        <v>68</v>
      </c>
      <c r="D30" s="16" t="s">
        <v>69</v>
      </c>
      <c r="E30" s="16">
        <v>1</v>
      </c>
      <c r="F30" s="16">
        <v>1</v>
      </c>
      <c r="G30" s="16"/>
      <c r="H30" s="16">
        <v>0</v>
      </c>
      <c r="I30" s="16">
        <v>0</v>
      </c>
      <c r="J30" s="16">
        <v>1</v>
      </c>
      <c r="K30" s="16">
        <v>1</v>
      </c>
      <c r="L30" s="16" t="s">
        <v>8378</v>
      </c>
      <c r="M30" s="16">
        <v>0</v>
      </c>
      <c r="N30" s="16">
        <v>0</v>
      </c>
    </row>
    <row r="31" spans="1:14" ht="15" customHeight="1" x14ac:dyDescent="0.25">
      <c r="A31" s="16" t="s">
        <v>135</v>
      </c>
      <c r="B31" s="16" t="s">
        <v>136</v>
      </c>
      <c r="C31" s="16" t="s">
        <v>72</v>
      </c>
      <c r="D31" s="16" t="s">
        <v>73</v>
      </c>
      <c r="E31" s="16">
        <v>1</v>
      </c>
      <c r="F31" s="16">
        <v>1</v>
      </c>
      <c r="G31" s="16"/>
      <c r="H31" s="16">
        <v>0</v>
      </c>
      <c r="I31" s="16">
        <v>0</v>
      </c>
      <c r="J31" s="16">
        <v>1</v>
      </c>
      <c r="K31" s="16">
        <v>1</v>
      </c>
      <c r="L31" s="16" t="s">
        <v>8378</v>
      </c>
      <c r="M31" s="16">
        <v>0</v>
      </c>
      <c r="N31" s="16">
        <v>0</v>
      </c>
    </row>
    <row r="32" spans="1:14" ht="15" customHeight="1" x14ac:dyDescent="0.25">
      <c r="A32" s="16" t="s">
        <v>135</v>
      </c>
      <c r="B32" s="16" t="s">
        <v>136</v>
      </c>
      <c r="C32" s="16" t="s">
        <v>76</v>
      </c>
      <c r="D32" s="16" t="s">
        <v>77</v>
      </c>
      <c r="E32" s="16">
        <v>1</v>
      </c>
      <c r="F32" s="16">
        <v>1</v>
      </c>
      <c r="G32" s="16"/>
      <c r="H32" s="16">
        <v>0</v>
      </c>
      <c r="I32" s="16">
        <v>0</v>
      </c>
      <c r="J32" s="16">
        <v>1</v>
      </c>
      <c r="K32" s="16">
        <v>1</v>
      </c>
      <c r="L32" s="16" t="s">
        <v>8378</v>
      </c>
      <c r="M32" s="16">
        <v>0</v>
      </c>
      <c r="N32" s="16">
        <v>0</v>
      </c>
    </row>
    <row r="33" spans="1:14" ht="15" customHeight="1" x14ac:dyDescent="0.25">
      <c r="A33" s="16" t="s">
        <v>135</v>
      </c>
      <c r="B33" s="16" t="s">
        <v>136</v>
      </c>
      <c r="C33" s="16" t="s">
        <v>84</v>
      </c>
      <c r="D33" s="16" t="s">
        <v>85</v>
      </c>
      <c r="E33" s="16">
        <v>1</v>
      </c>
      <c r="F33" s="16">
        <v>0</v>
      </c>
      <c r="G33" s="16"/>
      <c r="H33" s="16">
        <v>0</v>
      </c>
      <c r="I33" s="16">
        <v>0</v>
      </c>
      <c r="J33" s="16">
        <v>1</v>
      </c>
      <c r="K33" s="16">
        <v>0</v>
      </c>
      <c r="L33" s="16" t="s">
        <v>8378</v>
      </c>
      <c r="M33" s="16">
        <v>0</v>
      </c>
      <c r="N33" s="16">
        <v>0</v>
      </c>
    </row>
    <row r="34" spans="1:14" ht="15" customHeight="1" x14ac:dyDescent="0.25">
      <c r="A34" s="16" t="s">
        <v>135</v>
      </c>
      <c r="B34" s="16" t="s">
        <v>136</v>
      </c>
      <c r="C34" s="16" t="s">
        <v>86</v>
      </c>
      <c r="D34" s="16" t="s">
        <v>87</v>
      </c>
      <c r="E34" s="16">
        <v>0</v>
      </c>
      <c r="F34" s="16">
        <v>1</v>
      </c>
      <c r="G34" s="16"/>
      <c r="H34" s="16">
        <v>0</v>
      </c>
      <c r="I34" s="16">
        <v>0</v>
      </c>
      <c r="J34" s="16">
        <v>0</v>
      </c>
      <c r="K34" s="16">
        <v>1</v>
      </c>
      <c r="L34" s="16" t="s">
        <v>8378</v>
      </c>
      <c r="M34" s="16">
        <v>0</v>
      </c>
      <c r="N34" s="16">
        <v>0</v>
      </c>
    </row>
    <row r="35" spans="1:14" ht="15" customHeight="1" x14ac:dyDescent="0.25">
      <c r="A35" s="16" t="s">
        <v>138</v>
      </c>
      <c r="B35" s="16" t="s">
        <v>139</v>
      </c>
      <c r="C35" s="16" t="s">
        <v>4</v>
      </c>
      <c r="D35" s="16" t="s">
        <v>5</v>
      </c>
      <c r="E35" s="16">
        <v>1</v>
      </c>
      <c r="F35" s="16">
        <v>1</v>
      </c>
      <c r="G35" s="16"/>
      <c r="H35" s="16">
        <v>0</v>
      </c>
      <c r="I35" s="16">
        <v>0</v>
      </c>
      <c r="J35" s="16">
        <v>1</v>
      </c>
      <c r="K35" s="16">
        <v>1</v>
      </c>
      <c r="L35" s="16" t="s">
        <v>8378</v>
      </c>
      <c r="M35" s="16">
        <v>0</v>
      </c>
      <c r="N35" s="16">
        <v>0</v>
      </c>
    </row>
    <row r="36" spans="1:14" ht="15" customHeight="1" x14ac:dyDescent="0.25">
      <c r="A36" s="16" t="s">
        <v>138</v>
      </c>
      <c r="B36" s="16" t="s">
        <v>139</v>
      </c>
      <c r="C36" s="16" t="s">
        <v>26</v>
      </c>
      <c r="D36" s="16" t="s">
        <v>27</v>
      </c>
      <c r="E36" s="16">
        <v>1</v>
      </c>
      <c r="F36" s="16">
        <v>1</v>
      </c>
      <c r="G36" s="16"/>
      <c r="H36" s="16">
        <v>0</v>
      </c>
      <c r="I36" s="16">
        <v>0</v>
      </c>
      <c r="J36" s="16">
        <v>1</v>
      </c>
      <c r="K36" s="16">
        <v>1</v>
      </c>
      <c r="L36" s="16" t="s">
        <v>8378</v>
      </c>
      <c r="M36" s="16">
        <v>0</v>
      </c>
      <c r="N36" s="16">
        <v>0</v>
      </c>
    </row>
    <row r="37" spans="1:14" ht="15" customHeight="1" x14ac:dyDescent="0.25">
      <c r="A37" s="16" t="s">
        <v>138</v>
      </c>
      <c r="B37" s="16" t="s">
        <v>139</v>
      </c>
      <c r="C37" s="16" t="s">
        <v>30</v>
      </c>
      <c r="D37" s="16" t="s">
        <v>31</v>
      </c>
      <c r="E37" s="16">
        <v>2</v>
      </c>
      <c r="F37" s="16">
        <v>2</v>
      </c>
      <c r="G37" s="16"/>
      <c r="H37" s="16">
        <v>0</v>
      </c>
      <c r="I37" s="16">
        <v>0</v>
      </c>
      <c r="J37" s="16">
        <v>2</v>
      </c>
      <c r="K37" s="16">
        <v>2</v>
      </c>
      <c r="L37" s="16" t="s">
        <v>8378</v>
      </c>
      <c r="M37" s="16">
        <v>0</v>
      </c>
      <c r="N37" s="16">
        <v>0</v>
      </c>
    </row>
    <row r="38" spans="1:14" ht="15" customHeight="1" x14ac:dyDescent="0.25">
      <c r="A38" s="16" t="s">
        <v>138</v>
      </c>
      <c r="B38" s="16" t="s">
        <v>139</v>
      </c>
      <c r="C38" s="16" t="s">
        <v>34</v>
      </c>
      <c r="D38" s="16" t="s">
        <v>35</v>
      </c>
      <c r="E38" s="16">
        <v>2</v>
      </c>
      <c r="F38" s="16">
        <v>0</v>
      </c>
      <c r="G38" s="16"/>
      <c r="H38" s="16">
        <v>0</v>
      </c>
      <c r="I38" s="16">
        <v>0</v>
      </c>
      <c r="J38" s="16">
        <v>2</v>
      </c>
      <c r="K38" s="16">
        <v>0</v>
      </c>
      <c r="L38" s="16" t="s">
        <v>8378</v>
      </c>
      <c r="M38" s="16">
        <v>1</v>
      </c>
      <c r="N38" s="16">
        <v>0</v>
      </c>
    </row>
    <row r="39" spans="1:14" ht="15" customHeight="1" x14ac:dyDescent="0.25">
      <c r="A39" s="16" t="s">
        <v>138</v>
      </c>
      <c r="B39" s="16" t="s">
        <v>139</v>
      </c>
      <c r="C39" s="16" t="s">
        <v>38</v>
      </c>
      <c r="D39" s="16" t="s">
        <v>39</v>
      </c>
      <c r="E39" s="16">
        <v>0</v>
      </c>
      <c r="F39" s="16">
        <v>2</v>
      </c>
      <c r="G39" s="16"/>
      <c r="H39" s="16">
        <v>0</v>
      </c>
      <c r="I39" s="16">
        <v>0</v>
      </c>
      <c r="J39" s="16">
        <v>0</v>
      </c>
      <c r="K39" s="16">
        <v>2</v>
      </c>
      <c r="L39" s="16" t="s">
        <v>8378</v>
      </c>
      <c r="M39" s="16">
        <v>0</v>
      </c>
      <c r="N39" s="16">
        <v>0</v>
      </c>
    </row>
    <row r="40" spans="1:14" ht="15" customHeight="1" x14ac:dyDescent="0.25">
      <c r="A40" s="16" t="s">
        <v>138</v>
      </c>
      <c r="B40" s="16" t="s">
        <v>139</v>
      </c>
      <c r="C40" s="16" t="s">
        <v>52</v>
      </c>
      <c r="D40" s="16" t="s">
        <v>53</v>
      </c>
      <c r="E40" s="16">
        <v>2</v>
      </c>
      <c r="F40" s="16">
        <v>2</v>
      </c>
      <c r="G40" s="16"/>
      <c r="H40" s="16">
        <v>0</v>
      </c>
      <c r="I40" s="16">
        <v>0</v>
      </c>
      <c r="J40" s="16">
        <v>2</v>
      </c>
      <c r="K40" s="16">
        <v>2</v>
      </c>
      <c r="L40" s="16" t="s">
        <v>8378</v>
      </c>
      <c r="M40" s="16">
        <v>0</v>
      </c>
      <c r="N40" s="16">
        <v>0</v>
      </c>
    </row>
    <row r="41" spans="1:14" ht="15" customHeight="1" x14ac:dyDescent="0.25">
      <c r="A41" s="16" t="s">
        <v>138</v>
      </c>
      <c r="B41" s="16" t="s">
        <v>139</v>
      </c>
      <c r="C41" s="16" t="s">
        <v>72</v>
      </c>
      <c r="D41" s="16" t="s">
        <v>73</v>
      </c>
      <c r="E41" s="16">
        <v>1</v>
      </c>
      <c r="F41" s="16">
        <v>1</v>
      </c>
      <c r="G41" s="16"/>
      <c r="H41" s="16">
        <v>0</v>
      </c>
      <c r="I41" s="16">
        <v>0</v>
      </c>
      <c r="J41" s="16">
        <v>1</v>
      </c>
      <c r="K41" s="16">
        <v>1</v>
      </c>
      <c r="L41" s="16" t="s">
        <v>8378</v>
      </c>
      <c r="M41" s="16">
        <v>0</v>
      </c>
      <c r="N41" s="16">
        <v>0</v>
      </c>
    </row>
    <row r="42" spans="1:14" ht="15" customHeight="1" x14ac:dyDescent="0.25">
      <c r="A42" s="16" t="s">
        <v>138</v>
      </c>
      <c r="B42" s="16" t="s">
        <v>139</v>
      </c>
      <c r="C42" s="16" t="s">
        <v>76</v>
      </c>
      <c r="D42" s="16" t="s">
        <v>77</v>
      </c>
      <c r="E42" s="16">
        <v>1</v>
      </c>
      <c r="F42" s="16">
        <v>1</v>
      </c>
      <c r="G42" s="16"/>
      <c r="H42" s="16">
        <v>0</v>
      </c>
      <c r="I42" s="16">
        <v>0</v>
      </c>
      <c r="J42" s="16">
        <v>1</v>
      </c>
      <c r="K42" s="16">
        <v>1</v>
      </c>
      <c r="L42" s="16" t="s">
        <v>8378</v>
      </c>
      <c r="M42" s="16">
        <v>0</v>
      </c>
      <c r="N42" s="16">
        <v>0</v>
      </c>
    </row>
    <row r="43" spans="1:14" ht="15" customHeight="1" x14ac:dyDescent="0.25">
      <c r="A43" s="16" t="s">
        <v>138</v>
      </c>
      <c r="B43" s="16" t="s">
        <v>139</v>
      </c>
      <c r="C43" s="16" t="s">
        <v>84</v>
      </c>
      <c r="D43" s="16" t="s">
        <v>85</v>
      </c>
      <c r="E43" s="16">
        <v>1</v>
      </c>
      <c r="F43" s="16">
        <v>0</v>
      </c>
      <c r="G43" s="16"/>
      <c r="H43" s="16">
        <v>0</v>
      </c>
      <c r="I43" s="16">
        <v>0</v>
      </c>
      <c r="J43" s="16">
        <v>1</v>
      </c>
      <c r="K43" s="16">
        <v>0</v>
      </c>
      <c r="L43" s="16" t="s">
        <v>8378</v>
      </c>
      <c r="M43" s="16">
        <v>0</v>
      </c>
      <c r="N43" s="16">
        <v>0</v>
      </c>
    </row>
    <row r="44" spans="1:14" ht="15" customHeight="1" x14ac:dyDescent="0.25">
      <c r="A44" s="16" t="s">
        <v>141</v>
      </c>
      <c r="B44" s="16" t="s">
        <v>142</v>
      </c>
      <c r="C44" s="16" t="s">
        <v>4</v>
      </c>
      <c r="D44" s="16" t="s">
        <v>5</v>
      </c>
      <c r="E44" s="16">
        <v>1</v>
      </c>
      <c r="F44" s="16">
        <v>0</v>
      </c>
      <c r="G44" s="16"/>
      <c r="H44" s="16">
        <v>0</v>
      </c>
      <c r="I44" s="16">
        <v>0</v>
      </c>
      <c r="J44" s="16">
        <v>1</v>
      </c>
      <c r="K44" s="16">
        <v>0</v>
      </c>
      <c r="L44" s="16" t="s">
        <v>8378</v>
      </c>
      <c r="M44" s="16">
        <v>1</v>
      </c>
      <c r="N44" s="16">
        <v>0</v>
      </c>
    </row>
    <row r="45" spans="1:14" ht="15" customHeight="1" x14ac:dyDescent="0.25">
      <c r="A45" s="16" t="s">
        <v>141</v>
      </c>
      <c r="B45" s="16" t="s">
        <v>142</v>
      </c>
      <c r="C45" s="16" t="s">
        <v>26</v>
      </c>
      <c r="D45" s="16" t="s">
        <v>27</v>
      </c>
      <c r="E45" s="16">
        <v>1</v>
      </c>
      <c r="F45" s="16">
        <v>1</v>
      </c>
      <c r="G45" s="16"/>
      <c r="H45" s="16">
        <v>0</v>
      </c>
      <c r="I45" s="16">
        <v>0</v>
      </c>
      <c r="J45" s="16">
        <v>1</v>
      </c>
      <c r="K45" s="16">
        <v>1</v>
      </c>
      <c r="L45" s="16" t="s">
        <v>8378</v>
      </c>
      <c r="M45" s="16">
        <v>0</v>
      </c>
      <c r="N45" s="16">
        <v>0</v>
      </c>
    </row>
    <row r="46" spans="1:14" ht="15" customHeight="1" x14ac:dyDescent="0.25">
      <c r="A46" s="16" t="s">
        <v>141</v>
      </c>
      <c r="B46" s="16" t="s">
        <v>142</v>
      </c>
      <c r="C46" s="16" t="s">
        <v>30</v>
      </c>
      <c r="D46" s="16" t="s">
        <v>31</v>
      </c>
      <c r="E46" s="16">
        <v>2</v>
      </c>
      <c r="F46" s="16">
        <v>2</v>
      </c>
      <c r="G46" s="16"/>
      <c r="H46" s="16">
        <v>0</v>
      </c>
      <c r="I46" s="16">
        <v>0</v>
      </c>
      <c r="J46" s="16">
        <v>2</v>
      </c>
      <c r="K46" s="16">
        <v>2</v>
      </c>
      <c r="L46" s="16" t="s">
        <v>8378</v>
      </c>
      <c r="M46" s="16">
        <v>0</v>
      </c>
      <c r="N46" s="16">
        <v>0</v>
      </c>
    </row>
    <row r="47" spans="1:14" ht="15" customHeight="1" x14ac:dyDescent="0.25">
      <c r="A47" s="16" t="s">
        <v>141</v>
      </c>
      <c r="B47" s="16" t="s">
        <v>142</v>
      </c>
      <c r="C47" s="16" t="s">
        <v>34</v>
      </c>
      <c r="D47" s="16" t="s">
        <v>35</v>
      </c>
      <c r="E47" s="16">
        <v>1</v>
      </c>
      <c r="F47" s="16">
        <v>1</v>
      </c>
      <c r="G47" s="16"/>
      <c r="H47" s="16">
        <v>0</v>
      </c>
      <c r="I47" s="16">
        <v>0</v>
      </c>
      <c r="J47" s="16">
        <v>1</v>
      </c>
      <c r="K47" s="16">
        <v>1</v>
      </c>
      <c r="L47" s="16" t="s">
        <v>8378</v>
      </c>
      <c r="M47" s="16">
        <v>0</v>
      </c>
      <c r="N47" s="16">
        <v>0</v>
      </c>
    </row>
    <row r="48" spans="1:14" ht="15" customHeight="1" x14ac:dyDescent="0.25">
      <c r="A48" s="16" t="s">
        <v>141</v>
      </c>
      <c r="B48" s="16" t="s">
        <v>142</v>
      </c>
      <c r="C48" s="16" t="s">
        <v>38</v>
      </c>
      <c r="D48" s="16" t="s">
        <v>39</v>
      </c>
      <c r="E48" s="16">
        <v>2</v>
      </c>
      <c r="F48" s="16">
        <v>1</v>
      </c>
      <c r="G48" s="16"/>
      <c r="H48" s="16">
        <v>0</v>
      </c>
      <c r="I48" s="16">
        <v>0</v>
      </c>
      <c r="J48" s="16">
        <v>2</v>
      </c>
      <c r="K48" s="16">
        <v>1</v>
      </c>
      <c r="L48" s="16" t="s">
        <v>8378</v>
      </c>
      <c r="M48" s="16">
        <v>1</v>
      </c>
      <c r="N48" s="16">
        <v>0</v>
      </c>
    </row>
    <row r="49" spans="1:14" ht="15" customHeight="1" x14ac:dyDescent="0.25">
      <c r="A49" s="16" t="s">
        <v>141</v>
      </c>
      <c r="B49" s="16" t="s">
        <v>142</v>
      </c>
      <c r="C49" s="16" t="s">
        <v>52</v>
      </c>
      <c r="D49" s="16" t="s">
        <v>53</v>
      </c>
      <c r="E49" s="16">
        <v>2</v>
      </c>
      <c r="F49" s="16">
        <v>2</v>
      </c>
      <c r="G49" s="16"/>
      <c r="H49" s="16">
        <v>0</v>
      </c>
      <c r="I49" s="16">
        <v>0</v>
      </c>
      <c r="J49" s="16">
        <v>2</v>
      </c>
      <c r="K49" s="16">
        <v>2</v>
      </c>
      <c r="L49" s="16" t="s">
        <v>8378</v>
      </c>
      <c r="M49" s="16">
        <v>0</v>
      </c>
      <c r="N49" s="16">
        <v>0</v>
      </c>
    </row>
    <row r="50" spans="1:14" ht="15" customHeight="1" x14ac:dyDescent="0.25">
      <c r="A50" s="16" t="s">
        <v>141</v>
      </c>
      <c r="B50" s="16" t="s">
        <v>142</v>
      </c>
      <c r="C50" s="16" t="s">
        <v>72</v>
      </c>
      <c r="D50" s="16" t="s">
        <v>73</v>
      </c>
      <c r="E50" s="16">
        <v>1</v>
      </c>
      <c r="F50" s="16">
        <v>1</v>
      </c>
      <c r="G50" s="16"/>
      <c r="H50" s="16">
        <v>0</v>
      </c>
      <c r="I50" s="16">
        <v>0</v>
      </c>
      <c r="J50" s="16">
        <v>1</v>
      </c>
      <c r="K50" s="16">
        <v>1</v>
      </c>
      <c r="L50" s="16" t="s">
        <v>8378</v>
      </c>
      <c r="M50" s="16">
        <v>0</v>
      </c>
      <c r="N50" s="16">
        <v>0</v>
      </c>
    </row>
    <row r="51" spans="1:14" ht="15" customHeight="1" x14ac:dyDescent="0.25">
      <c r="A51" s="16" t="s">
        <v>141</v>
      </c>
      <c r="B51" s="16" t="s">
        <v>142</v>
      </c>
      <c r="C51" s="16" t="s">
        <v>76</v>
      </c>
      <c r="D51" s="16" t="s">
        <v>77</v>
      </c>
      <c r="E51" s="16">
        <v>1</v>
      </c>
      <c r="F51" s="16">
        <v>1</v>
      </c>
      <c r="G51" s="16"/>
      <c r="H51" s="16">
        <v>0</v>
      </c>
      <c r="I51" s="16">
        <v>0</v>
      </c>
      <c r="J51" s="16">
        <v>1</v>
      </c>
      <c r="K51" s="16">
        <v>1</v>
      </c>
      <c r="L51" s="16" t="s">
        <v>8378</v>
      </c>
      <c r="M51" s="16">
        <v>0</v>
      </c>
      <c r="N51" s="16">
        <v>0</v>
      </c>
    </row>
    <row r="52" spans="1:14" ht="15" customHeight="1" x14ac:dyDescent="0.25">
      <c r="A52" s="16" t="s">
        <v>141</v>
      </c>
      <c r="B52" s="16" t="s">
        <v>142</v>
      </c>
      <c r="C52" s="16" t="s">
        <v>84</v>
      </c>
      <c r="D52" s="16" t="s">
        <v>85</v>
      </c>
      <c r="E52" s="16">
        <v>1</v>
      </c>
      <c r="F52" s="16">
        <v>0</v>
      </c>
      <c r="G52" s="16"/>
      <c r="H52" s="16">
        <v>0</v>
      </c>
      <c r="I52" s="16">
        <v>0</v>
      </c>
      <c r="J52" s="16">
        <v>1</v>
      </c>
      <c r="K52" s="16">
        <v>0</v>
      </c>
      <c r="L52" s="16" t="s">
        <v>8378</v>
      </c>
      <c r="M52" s="16">
        <v>0</v>
      </c>
      <c r="N52" s="16">
        <v>0</v>
      </c>
    </row>
    <row r="53" spans="1:14" ht="15" customHeight="1" x14ac:dyDescent="0.25">
      <c r="A53" s="16" t="s">
        <v>141</v>
      </c>
      <c r="B53" s="16" t="s">
        <v>142</v>
      </c>
      <c r="C53" s="16" t="s">
        <v>86</v>
      </c>
      <c r="D53" s="16" t="s">
        <v>87</v>
      </c>
      <c r="E53" s="16">
        <v>0</v>
      </c>
      <c r="F53" s="16">
        <v>1</v>
      </c>
      <c r="G53" s="16"/>
      <c r="H53" s="16">
        <v>0</v>
      </c>
      <c r="I53" s="16">
        <v>0</v>
      </c>
      <c r="J53" s="16">
        <v>0</v>
      </c>
      <c r="K53" s="16">
        <v>1</v>
      </c>
      <c r="L53" s="16" t="s">
        <v>8378</v>
      </c>
      <c r="M53" s="16">
        <v>0</v>
      </c>
      <c r="N53" s="16">
        <v>0</v>
      </c>
    </row>
    <row r="54" spans="1:14" ht="15" customHeight="1" x14ac:dyDescent="0.25">
      <c r="A54" s="16" t="s">
        <v>144</v>
      </c>
      <c r="B54" s="16" t="s">
        <v>145</v>
      </c>
      <c r="C54" s="16" t="s">
        <v>4</v>
      </c>
      <c r="D54" s="16" t="s">
        <v>5</v>
      </c>
      <c r="E54" s="16">
        <v>1</v>
      </c>
      <c r="F54" s="16">
        <v>0</v>
      </c>
      <c r="G54" s="16"/>
      <c r="H54" s="16">
        <v>0</v>
      </c>
      <c r="I54" s="16">
        <v>0</v>
      </c>
      <c r="J54" s="16">
        <v>1</v>
      </c>
      <c r="K54" s="16">
        <v>0</v>
      </c>
      <c r="L54" s="16" t="s">
        <v>8378</v>
      </c>
      <c r="M54" s="16">
        <v>1</v>
      </c>
      <c r="N54" s="16">
        <v>0</v>
      </c>
    </row>
    <row r="55" spans="1:14" ht="15" customHeight="1" x14ac:dyDescent="0.25">
      <c r="A55" s="16" t="s">
        <v>144</v>
      </c>
      <c r="B55" s="16" t="s">
        <v>145</v>
      </c>
      <c r="C55" s="16" t="s">
        <v>26</v>
      </c>
      <c r="D55" s="16" t="s">
        <v>27</v>
      </c>
      <c r="E55" s="16">
        <v>1</v>
      </c>
      <c r="F55" s="16">
        <v>1</v>
      </c>
      <c r="G55" s="16"/>
      <c r="H55" s="16">
        <v>0</v>
      </c>
      <c r="I55" s="16">
        <v>0</v>
      </c>
      <c r="J55" s="16">
        <v>1</v>
      </c>
      <c r="K55" s="16">
        <v>1</v>
      </c>
      <c r="L55" s="16" t="s">
        <v>8378</v>
      </c>
      <c r="M55" s="16">
        <v>0</v>
      </c>
      <c r="N55" s="16">
        <v>0</v>
      </c>
    </row>
    <row r="56" spans="1:14" ht="15" customHeight="1" x14ac:dyDescent="0.25">
      <c r="A56" s="16" t="s">
        <v>144</v>
      </c>
      <c r="B56" s="16" t="s">
        <v>145</v>
      </c>
      <c r="C56" s="16" t="s">
        <v>30</v>
      </c>
      <c r="D56" s="16" t="s">
        <v>31</v>
      </c>
      <c r="E56" s="16">
        <v>2</v>
      </c>
      <c r="F56" s="16">
        <v>1</v>
      </c>
      <c r="G56" s="16"/>
      <c r="H56" s="16">
        <v>0</v>
      </c>
      <c r="I56" s="16">
        <v>0</v>
      </c>
      <c r="J56" s="16">
        <v>2</v>
      </c>
      <c r="K56" s="16">
        <v>1</v>
      </c>
      <c r="L56" s="16" t="s">
        <v>8378</v>
      </c>
      <c r="M56" s="16">
        <v>1</v>
      </c>
      <c r="N56" s="16">
        <v>0</v>
      </c>
    </row>
    <row r="57" spans="1:14" ht="15" customHeight="1" x14ac:dyDescent="0.25">
      <c r="A57" s="16" t="s">
        <v>144</v>
      </c>
      <c r="B57" s="16" t="s">
        <v>145</v>
      </c>
      <c r="C57" s="16" t="s">
        <v>34</v>
      </c>
      <c r="D57" s="16" t="s">
        <v>35</v>
      </c>
      <c r="E57" s="16">
        <v>2</v>
      </c>
      <c r="F57" s="16">
        <v>2</v>
      </c>
      <c r="G57" s="16"/>
      <c r="H57" s="16">
        <v>0</v>
      </c>
      <c r="I57" s="16">
        <v>0</v>
      </c>
      <c r="J57" s="16">
        <v>2</v>
      </c>
      <c r="K57" s="16">
        <v>2</v>
      </c>
      <c r="L57" s="16" t="s">
        <v>8378</v>
      </c>
      <c r="M57" s="16">
        <v>0</v>
      </c>
      <c r="N57" s="16">
        <v>0</v>
      </c>
    </row>
    <row r="58" spans="1:14" ht="15" customHeight="1" x14ac:dyDescent="0.25">
      <c r="A58" s="16" t="s">
        <v>144</v>
      </c>
      <c r="B58" s="16" t="s">
        <v>145</v>
      </c>
      <c r="C58" s="16" t="s">
        <v>38</v>
      </c>
      <c r="D58" s="16" t="s">
        <v>39</v>
      </c>
      <c r="E58" s="16">
        <v>1</v>
      </c>
      <c r="F58" s="16">
        <v>1</v>
      </c>
      <c r="G58" s="16"/>
      <c r="H58" s="16">
        <v>0</v>
      </c>
      <c r="I58" s="16">
        <v>0</v>
      </c>
      <c r="J58" s="16">
        <v>1</v>
      </c>
      <c r="K58" s="16">
        <v>1</v>
      </c>
      <c r="L58" s="16" t="s">
        <v>8378</v>
      </c>
      <c r="M58" s="16">
        <v>0</v>
      </c>
      <c r="N58" s="16">
        <v>0</v>
      </c>
    </row>
    <row r="59" spans="1:14" ht="15" customHeight="1" x14ac:dyDescent="0.25">
      <c r="A59" s="16" t="s">
        <v>144</v>
      </c>
      <c r="B59" s="16" t="s">
        <v>145</v>
      </c>
      <c r="C59" s="16" t="s">
        <v>52</v>
      </c>
      <c r="D59" s="16" t="s">
        <v>53</v>
      </c>
      <c r="E59" s="16">
        <v>2</v>
      </c>
      <c r="F59" s="16">
        <v>3</v>
      </c>
      <c r="G59" s="16"/>
      <c r="H59" s="16">
        <v>0</v>
      </c>
      <c r="I59" s="16">
        <v>0</v>
      </c>
      <c r="J59" s="16">
        <v>2</v>
      </c>
      <c r="K59" s="16">
        <v>3</v>
      </c>
      <c r="L59" s="16" t="s">
        <v>8378</v>
      </c>
      <c r="M59" s="16">
        <v>1</v>
      </c>
      <c r="N59" s="16">
        <v>0</v>
      </c>
    </row>
    <row r="60" spans="1:14" ht="15" customHeight="1" x14ac:dyDescent="0.25">
      <c r="A60" s="16" t="s">
        <v>144</v>
      </c>
      <c r="B60" s="16" t="s">
        <v>145</v>
      </c>
      <c r="C60" s="16" t="s">
        <v>72</v>
      </c>
      <c r="D60" s="16" t="s">
        <v>73</v>
      </c>
      <c r="E60" s="16">
        <v>1</v>
      </c>
      <c r="F60" s="16">
        <v>2</v>
      </c>
      <c r="G60" s="16"/>
      <c r="H60" s="16">
        <v>0</v>
      </c>
      <c r="I60" s="16">
        <v>0</v>
      </c>
      <c r="J60" s="16">
        <v>1</v>
      </c>
      <c r="K60" s="16">
        <v>2</v>
      </c>
      <c r="L60" s="16" t="s">
        <v>8378</v>
      </c>
      <c r="M60" s="16">
        <v>0</v>
      </c>
      <c r="N60" s="16">
        <v>0</v>
      </c>
    </row>
    <row r="61" spans="1:14" ht="15" customHeight="1" x14ac:dyDescent="0.25">
      <c r="A61" s="16" t="s">
        <v>144</v>
      </c>
      <c r="B61" s="16" t="s">
        <v>145</v>
      </c>
      <c r="C61" s="16" t="s">
        <v>76</v>
      </c>
      <c r="D61" s="16" t="s">
        <v>77</v>
      </c>
      <c r="E61" s="16">
        <v>1</v>
      </c>
      <c r="F61" s="16">
        <v>1</v>
      </c>
      <c r="G61" s="16"/>
      <c r="H61" s="16">
        <v>0</v>
      </c>
      <c r="I61" s="16">
        <v>0</v>
      </c>
      <c r="J61" s="16">
        <v>1</v>
      </c>
      <c r="K61" s="16">
        <v>1</v>
      </c>
      <c r="L61" s="16" t="s">
        <v>8378</v>
      </c>
      <c r="M61" s="16">
        <v>0</v>
      </c>
      <c r="N61" s="16">
        <v>0</v>
      </c>
    </row>
    <row r="62" spans="1:14" ht="15" customHeight="1" x14ac:dyDescent="0.25">
      <c r="A62" s="16" t="s">
        <v>144</v>
      </c>
      <c r="B62" s="16" t="s">
        <v>145</v>
      </c>
      <c r="C62" s="16" t="s">
        <v>84</v>
      </c>
      <c r="D62" s="16" t="s">
        <v>85</v>
      </c>
      <c r="E62" s="16">
        <v>1</v>
      </c>
      <c r="F62" s="16">
        <v>1</v>
      </c>
      <c r="G62" s="16"/>
      <c r="H62" s="16">
        <v>0</v>
      </c>
      <c r="I62" s="16">
        <v>0</v>
      </c>
      <c r="J62" s="16">
        <v>1</v>
      </c>
      <c r="K62" s="16">
        <v>1</v>
      </c>
      <c r="L62" s="16" t="s">
        <v>8378</v>
      </c>
      <c r="M62" s="16">
        <v>0</v>
      </c>
      <c r="N62" s="16">
        <v>0</v>
      </c>
    </row>
    <row r="63" spans="1:14" ht="15" customHeight="1" x14ac:dyDescent="0.25">
      <c r="A63" s="16" t="s">
        <v>147</v>
      </c>
      <c r="B63" s="16" t="s">
        <v>148</v>
      </c>
      <c r="C63" s="16" t="s">
        <v>4</v>
      </c>
      <c r="D63" s="16" t="s">
        <v>5</v>
      </c>
      <c r="E63" s="16">
        <v>1</v>
      </c>
      <c r="F63" s="16">
        <v>1</v>
      </c>
      <c r="G63" s="16"/>
      <c r="H63" s="16">
        <v>0</v>
      </c>
      <c r="I63" s="16">
        <v>0</v>
      </c>
      <c r="J63" s="16">
        <v>1</v>
      </c>
      <c r="K63" s="16">
        <v>1</v>
      </c>
      <c r="L63" s="16" t="s">
        <v>8378</v>
      </c>
      <c r="M63" s="16">
        <v>0</v>
      </c>
      <c r="N63" s="16">
        <v>0</v>
      </c>
    </row>
    <row r="64" spans="1:14" ht="15" customHeight="1" x14ac:dyDescent="0.25">
      <c r="A64" s="16" t="s">
        <v>147</v>
      </c>
      <c r="B64" s="16" t="s">
        <v>148</v>
      </c>
      <c r="C64" s="16" t="s">
        <v>26</v>
      </c>
      <c r="D64" s="16" t="s">
        <v>27</v>
      </c>
      <c r="E64" s="16">
        <v>1</v>
      </c>
      <c r="F64" s="16">
        <v>1</v>
      </c>
      <c r="G64" s="16"/>
      <c r="H64" s="16">
        <v>0</v>
      </c>
      <c r="I64" s="16">
        <v>0</v>
      </c>
      <c r="J64" s="16">
        <v>1</v>
      </c>
      <c r="K64" s="16">
        <v>1</v>
      </c>
      <c r="L64" s="16" t="s">
        <v>8378</v>
      </c>
      <c r="M64" s="16">
        <v>0</v>
      </c>
      <c r="N64" s="16">
        <v>0</v>
      </c>
    </row>
    <row r="65" spans="1:14" ht="15" customHeight="1" x14ac:dyDescent="0.25">
      <c r="A65" s="16" t="s">
        <v>147</v>
      </c>
      <c r="B65" s="16" t="s">
        <v>148</v>
      </c>
      <c r="C65" s="16" t="s">
        <v>30</v>
      </c>
      <c r="D65" s="16" t="s">
        <v>31</v>
      </c>
      <c r="E65" s="16">
        <v>2</v>
      </c>
      <c r="F65" s="16">
        <v>2</v>
      </c>
      <c r="G65" s="16"/>
      <c r="H65" s="16">
        <v>0</v>
      </c>
      <c r="I65" s="16">
        <v>0</v>
      </c>
      <c r="J65" s="16">
        <v>2</v>
      </c>
      <c r="K65" s="16">
        <v>2</v>
      </c>
      <c r="L65" s="16" t="s">
        <v>8378</v>
      </c>
      <c r="M65" s="16">
        <v>0</v>
      </c>
      <c r="N65" s="16">
        <v>0</v>
      </c>
    </row>
    <row r="66" spans="1:14" ht="15" customHeight="1" x14ac:dyDescent="0.25">
      <c r="A66" s="16" t="s">
        <v>147</v>
      </c>
      <c r="B66" s="16" t="s">
        <v>148</v>
      </c>
      <c r="C66" s="16" t="s">
        <v>34</v>
      </c>
      <c r="D66" s="16" t="s">
        <v>35</v>
      </c>
      <c r="E66" s="16">
        <v>2</v>
      </c>
      <c r="F66" s="16">
        <v>1</v>
      </c>
      <c r="G66" s="16"/>
      <c r="H66" s="16">
        <v>0</v>
      </c>
      <c r="I66" s="16">
        <v>0</v>
      </c>
      <c r="J66" s="16">
        <v>2</v>
      </c>
      <c r="K66" s="16">
        <v>1</v>
      </c>
      <c r="L66" s="16" t="s">
        <v>8378</v>
      </c>
      <c r="M66" s="16">
        <v>0</v>
      </c>
      <c r="N66" s="16">
        <v>0</v>
      </c>
    </row>
    <row r="67" spans="1:14" ht="15" customHeight="1" x14ac:dyDescent="0.25">
      <c r="A67" s="16" t="s">
        <v>147</v>
      </c>
      <c r="B67" s="16" t="s">
        <v>148</v>
      </c>
      <c r="C67" s="16" t="s">
        <v>38</v>
      </c>
      <c r="D67" s="16" t="s">
        <v>39</v>
      </c>
      <c r="E67" s="16">
        <v>0</v>
      </c>
      <c r="F67" s="16">
        <v>1</v>
      </c>
      <c r="G67" s="16"/>
      <c r="H67" s="16">
        <v>0</v>
      </c>
      <c r="I67" s="16">
        <v>0</v>
      </c>
      <c r="J67" s="16">
        <v>0</v>
      </c>
      <c r="K67" s="16">
        <v>1</v>
      </c>
      <c r="L67" s="16" t="s">
        <v>8378</v>
      </c>
      <c r="M67" s="16">
        <v>0</v>
      </c>
      <c r="N67" s="16">
        <v>0</v>
      </c>
    </row>
    <row r="68" spans="1:14" ht="15" customHeight="1" x14ac:dyDescent="0.25">
      <c r="A68" s="16" t="s">
        <v>147</v>
      </c>
      <c r="B68" s="16" t="s">
        <v>148</v>
      </c>
      <c r="C68" s="16" t="s">
        <v>52</v>
      </c>
      <c r="D68" s="16" t="s">
        <v>53</v>
      </c>
      <c r="E68" s="16">
        <v>2</v>
      </c>
      <c r="F68" s="16">
        <v>2</v>
      </c>
      <c r="G68" s="16"/>
      <c r="H68" s="16">
        <v>0</v>
      </c>
      <c r="I68" s="16">
        <v>0</v>
      </c>
      <c r="J68" s="16">
        <v>2</v>
      </c>
      <c r="K68" s="16">
        <v>2</v>
      </c>
      <c r="L68" s="16" t="s">
        <v>8378</v>
      </c>
      <c r="M68" s="16">
        <v>0</v>
      </c>
      <c r="N68" s="16">
        <v>0</v>
      </c>
    </row>
    <row r="69" spans="1:14" ht="15" customHeight="1" x14ac:dyDescent="0.25">
      <c r="A69" s="16" t="s">
        <v>147</v>
      </c>
      <c r="B69" s="16" t="s">
        <v>148</v>
      </c>
      <c r="C69" s="16" t="s">
        <v>72</v>
      </c>
      <c r="D69" s="16" t="s">
        <v>73</v>
      </c>
      <c r="E69" s="16">
        <v>1</v>
      </c>
      <c r="F69" s="16">
        <v>1</v>
      </c>
      <c r="G69" s="16"/>
      <c r="H69" s="16">
        <v>0</v>
      </c>
      <c r="I69" s="16">
        <v>0</v>
      </c>
      <c r="J69" s="16">
        <v>1</v>
      </c>
      <c r="K69" s="16">
        <v>1</v>
      </c>
      <c r="L69" s="16" t="s">
        <v>8378</v>
      </c>
      <c r="M69" s="16">
        <v>0</v>
      </c>
      <c r="N69" s="16">
        <v>0</v>
      </c>
    </row>
    <row r="70" spans="1:14" ht="15" customHeight="1" x14ac:dyDescent="0.25">
      <c r="A70" s="16" t="s">
        <v>147</v>
      </c>
      <c r="B70" s="16" t="s">
        <v>148</v>
      </c>
      <c r="C70" s="16" t="s">
        <v>76</v>
      </c>
      <c r="D70" s="16" t="s">
        <v>77</v>
      </c>
      <c r="E70" s="16">
        <v>1</v>
      </c>
      <c r="F70" s="16">
        <v>1</v>
      </c>
      <c r="G70" s="16"/>
      <c r="H70" s="16">
        <v>0</v>
      </c>
      <c r="I70" s="16">
        <v>0</v>
      </c>
      <c r="J70" s="16">
        <v>1</v>
      </c>
      <c r="K70" s="16">
        <v>1</v>
      </c>
      <c r="L70" s="16" t="s">
        <v>8378</v>
      </c>
      <c r="M70" s="16">
        <v>0</v>
      </c>
      <c r="N70" s="16">
        <v>0</v>
      </c>
    </row>
    <row r="71" spans="1:14" ht="15" customHeight="1" x14ac:dyDescent="0.25">
      <c r="A71" s="16" t="s">
        <v>147</v>
      </c>
      <c r="B71" s="16" t="s">
        <v>148</v>
      </c>
      <c r="C71" s="16" t="s">
        <v>84</v>
      </c>
      <c r="D71" s="16" t="s">
        <v>85</v>
      </c>
      <c r="E71" s="16">
        <v>1</v>
      </c>
      <c r="F71" s="16">
        <v>0</v>
      </c>
      <c r="G71" s="16"/>
      <c r="H71" s="16">
        <v>0</v>
      </c>
      <c r="I71" s="16">
        <v>0</v>
      </c>
      <c r="J71" s="16">
        <v>1</v>
      </c>
      <c r="K71" s="16">
        <v>0</v>
      </c>
      <c r="L71" s="16" t="s">
        <v>8378</v>
      </c>
      <c r="M71" s="16">
        <v>0</v>
      </c>
      <c r="N71" s="16">
        <v>0</v>
      </c>
    </row>
    <row r="72" spans="1:14" ht="15" customHeight="1" x14ac:dyDescent="0.25">
      <c r="A72" s="16" t="s">
        <v>147</v>
      </c>
      <c r="B72" s="16" t="s">
        <v>148</v>
      </c>
      <c r="C72" s="16" t="s">
        <v>86</v>
      </c>
      <c r="D72" s="16" t="s">
        <v>87</v>
      </c>
      <c r="E72" s="16">
        <v>0</v>
      </c>
      <c r="F72" s="16">
        <v>1</v>
      </c>
      <c r="G72" s="16"/>
      <c r="H72" s="16">
        <v>0</v>
      </c>
      <c r="I72" s="16">
        <v>0</v>
      </c>
      <c r="J72" s="16">
        <v>0</v>
      </c>
      <c r="K72" s="16">
        <v>1</v>
      </c>
      <c r="L72" s="16" t="s">
        <v>8378</v>
      </c>
      <c r="M72" s="16">
        <v>0</v>
      </c>
      <c r="N72" s="16">
        <v>0</v>
      </c>
    </row>
    <row r="73" spans="1:14" ht="15" customHeight="1" x14ac:dyDescent="0.25">
      <c r="A73" s="16" t="s">
        <v>150</v>
      </c>
      <c r="B73" s="16" t="s">
        <v>151</v>
      </c>
      <c r="C73" s="16" t="s">
        <v>4</v>
      </c>
      <c r="D73" s="16" t="s">
        <v>5</v>
      </c>
      <c r="E73" s="16">
        <v>1</v>
      </c>
      <c r="F73" s="16">
        <v>1</v>
      </c>
      <c r="G73" s="16"/>
      <c r="H73" s="16">
        <v>0</v>
      </c>
      <c r="I73" s="16">
        <v>0</v>
      </c>
      <c r="J73" s="16">
        <v>1</v>
      </c>
      <c r="K73" s="16">
        <v>1</v>
      </c>
      <c r="L73" s="16" t="s">
        <v>8378</v>
      </c>
      <c r="M73" s="16">
        <v>0</v>
      </c>
      <c r="N73" s="16">
        <v>0</v>
      </c>
    </row>
    <row r="74" spans="1:14" ht="15" customHeight="1" x14ac:dyDescent="0.25">
      <c r="A74" s="16" t="s">
        <v>150</v>
      </c>
      <c r="B74" s="16" t="s">
        <v>151</v>
      </c>
      <c r="C74" s="16" t="s">
        <v>26</v>
      </c>
      <c r="D74" s="16" t="s">
        <v>27</v>
      </c>
      <c r="E74" s="16">
        <v>1</v>
      </c>
      <c r="F74" s="16">
        <v>1</v>
      </c>
      <c r="G74" s="16"/>
      <c r="H74" s="16">
        <v>0</v>
      </c>
      <c r="I74" s="16">
        <v>0</v>
      </c>
      <c r="J74" s="16">
        <v>1</v>
      </c>
      <c r="K74" s="16">
        <v>1</v>
      </c>
      <c r="L74" s="16" t="s">
        <v>8378</v>
      </c>
      <c r="M74" s="16">
        <v>0</v>
      </c>
      <c r="N74" s="16">
        <v>0</v>
      </c>
    </row>
    <row r="75" spans="1:14" ht="15" customHeight="1" x14ac:dyDescent="0.25">
      <c r="A75" s="16" t="s">
        <v>150</v>
      </c>
      <c r="B75" s="16" t="s">
        <v>151</v>
      </c>
      <c r="C75" s="16" t="s">
        <v>28</v>
      </c>
      <c r="D75" s="16" t="s">
        <v>29</v>
      </c>
      <c r="E75" s="16">
        <v>1</v>
      </c>
      <c r="F75" s="16">
        <v>0</v>
      </c>
      <c r="G75" s="16"/>
      <c r="H75" s="16">
        <v>0</v>
      </c>
      <c r="I75" s="16">
        <v>0</v>
      </c>
      <c r="J75" s="16">
        <v>1</v>
      </c>
      <c r="K75" s="16">
        <v>0</v>
      </c>
      <c r="L75" s="16" t="s">
        <v>8378</v>
      </c>
      <c r="M75" s="16">
        <v>1</v>
      </c>
      <c r="N75" s="16">
        <v>0</v>
      </c>
    </row>
    <row r="76" spans="1:14" ht="15" customHeight="1" x14ac:dyDescent="0.25">
      <c r="A76" s="16" t="s">
        <v>150</v>
      </c>
      <c r="B76" s="16" t="s">
        <v>151</v>
      </c>
      <c r="C76" s="16" t="s">
        <v>30</v>
      </c>
      <c r="D76" s="16" t="s">
        <v>31</v>
      </c>
      <c r="E76" s="16">
        <v>3</v>
      </c>
      <c r="F76" s="16">
        <v>4</v>
      </c>
      <c r="G76" s="16"/>
      <c r="H76" s="16">
        <v>0</v>
      </c>
      <c r="I76" s="16">
        <v>0</v>
      </c>
      <c r="J76" s="16">
        <v>3</v>
      </c>
      <c r="K76" s="16">
        <v>4</v>
      </c>
      <c r="L76" s="16" t="s">
        <v>8378</v>
      </c>
      <c r="M76" s="16">
        <v>1</v>
      </c>
      <c r="N76" s="16">
        <v>0</v>
      </c>
    </row>
    <row r="77" spans="1:14" ht="15" customHeight="1" x14ac:dyDescent="0.25">
      <c r="A77" s="16" t="s">
        <v>150</v>
      </c>
      <c r="B77" s="16" t="s">
        <v>151</v>
      </c>
      <c r="C77" s="16" t="s">
        <v>34</v>
      </c>
      <c r="D77" s="16" t="s">
        <v>35</v>
      </c>
      <c r="E77" s="16">
        <v>2</v>
      </c>
      <c r="F77" s="16">
        <v>3</v>
      </c>
      <c r="G77" s="16"/>
      <c r="H77" s="16">
        <v>0</v>
      </c>
      <c r="I77" s="16">
        <v>0</v>
      </c>
      <c r="J77" s="16">
        <v>2</v>
      </c>
      <c r="K77" s="16">
        <v>3</v>
      </c>
      <c r="L77" s="16" t="s">
        <v>8378</v>
      </c>
      <c r="M77" s="16">
        <v>0</v>
      </c>
      <c r="N77" s="16">
        <v>0</v>
      </c>
    </row>
    <row r="78" spans="1:14" ht="15" customHeight="1" x14ac:dyDescent="0.25">
      <c r="A78" s="16" t="s">
        <v>150</v>
      </c>
      <c r="B78" s="16" t="s">
        <v>151</v>
      </c>
      <c r="C78" s="16" t="s">
        <v>38</v>
      </c>
      <c r="D78" s="16" t="s">
        <v>39</v>
      </c>
      <c r="E78" s="16">
        <v>2</v>
      </c>
      <c r="F78" s="16">
        <v>2</v>
      </c>
      <c r="G78" s="16"/>
      <c r="H78" s="16">
        <v>0</v>
      </c>
      <c r="I78" s="16">
        <v>0</v>
      </c>
      <c r="J78" s="16">
        <v>2</v>
      </c>
      <c r="K78" s="16">
        <v>2</v>
      </c>
      <c r="L78" s="16" t="s">
        <v>8378</v>
      </c>
      <c r="M78" s="16">
        <v>0</v>
      </c>
      <c r="N78" s="16">
        <v>1</v>
      </c>
    </row>
    <row r="79" spans="1:14" ht="15" customHeight="1" x14ac:dyDescent="0.25">
      <c r="A79" s="16" t="s">
        <v>150</v>
      </c>
      <c r="B79" s="16" t="s">
        <v>151</v>
      </c>
      <c r="C79" s="16" t="s">
        <v>46</v>
      </c>
      <c r="D79" s="16" t="s">
        <v>47</v>
      </c>
      <c r="E79" s="16">
        <v>1</v>
      </c>
      <c r="F79" s="16">
        <v>1</v>
      </c>
      <c r="G79" s="16"/>
      <c r="H79" s="16">
        <v>0</v>
      </c>
      <c r="I79" s="16">
        <v>0</v>
      </c>
      <c r="J79" s="16">
        <v>1</v>
      </c>
      <c r="K79" s="16">
        <v>1</v>
      </c>
      <c r="L79" s="16" t="s">
        <v>8378</v>
      </c>
      <c r="M79" s="16">
        <v>0</v>
      </c>
      <c r="N79" s="16">
        <v>0</v>
      </c>
    </row>
    <row r="80" spans="1:14" ht="15" customHeight="1" x14ac:dyDescent="0.25">
      <c r="A80" s="16" t="s">
        <v>150</v>
      </c>
      <c r="B80" s="16" t="s">
        <v>151</v>
      </c>
      <c r="C80" s="16" t="s">
        <v>48</v>
      </c>
      <c r="D80" s="16" t="s">
        <v>49</v>
      </c>
      <c r="E80" s="16">
        <v>1</v>
      </c>
      <c r="F80" s="16">
        <v>1</v>
      </c>
      <c r="G80" s="16"/>
      <c r="H80" s="16">
        <v>0</v>
      </c>
      <c r="I80" s="16">
        <v>0</v>
      </c>
      <c r="J80" s="16">
        <v>1</v>
      </c>
      <c r="K80" s="16">
        <v>1</v>
      </c>
      <c r="L80" s="16" t="s">
        <v>8378</v>
      </c>
      <c r="M80" s="16">
        <v>0</v>
      </c>
      <c r="N80" s="16">
        <v>0</v>
      </c>
    </row>
    <row r="81" spans="1:14" ht="15" customHeight="1" x14ac:dyDescent="0.25">
      <c r="A81" s="16" t="s">
        <v>150</v>
      </c>
      <c r="B81" s="16" t="s">
        <v>151</v>
      </c>
      <c r="C81" s="16" t="s">
        <v>52</v>
      </c>
      <c r="D81" s="16" t="s">
        <v>53</v>
      </c>
      <c r="E81" s="16">
        <v>3</v>
      </c>
      <c r="F81" s="16">
        <v>3</v>
      </c>
      <c r="G81" s="16"/>
      <c r="H81" s="16">
        <v>0</v>
      </c>
      <c r="I81" s="16">
        <v>0</v>
      </c>
      <c r="J81" s="16">
        <v>3</v>
      </c>
      <c r="K81" s="16">
        <v>3</v>
      </c>
      <c r="L81" s="16" t="s">
        <v>8378</v>
      </c>
      <c r="M81" s="16">
        <v>0</v>
      </c>
      <c r="N81" s="16">
        <v>0</v>
      </c>
    </row>
    <row r="82" spans="1:14" ht="15" customHeight="1" x14ac:dyDescent="0.25">
      <c r="A82" s="16" t="s">
        <v>150</v>
      </c>
      <c r="B82" s="16" t="s">
        <v>151</v>
      </c>
      <c r="C82" s="16" t="s">
        <v>68</v>
      </c>
      <c r="D82" s="16" t="s">
        <v>69</v>
      </c>
      <c r="E82" s="16">
        <v>1</v>
      </c>
      <c r="F82" s="16">
        <v>1</v>
      </c>
      <c r="G82" s="16"/>
      <c r="H82" s="16">
        <v>0</v>
      </c>
      <c r="I82" s="16">
        <v>0</v>
      </c>
      <c r="J82" s="16">
        <v>1</v>
      </c>
      <c r="K82" s="16">
        <v>1</v>
      </c>
      <c r="L82" s="16" t="s">
        <v>8378</v>
      </c>
      <c r="M82" s="16">
        <v>0</v>
      </c>
      <c r="N82" s="16">
        <v>0</v>
      </c>
    </row>
    <row r="83" spans="1:14" ht="15" customHeight="1" x14ac:dyDescent="0.25">
      <c r="A83" s="16" t="s">
        <v>150</v>
      </c>
      <c r="B83" s="16" t="s">
        <v>151</v>
      </c>
      <c r="C83" s="16" t="s">
        <v>72</v>
      </c>
      <c r="D83" s="16" t="s">
        <v>73</v>
      </c>
      <c r="E83" s="16">
        <v>1</v>
      </c>
      <c r="F83" s="16">
        <v>2</v>
      </c>
      <c r="G83" s="16"/>
      <c r="H83" s="16">
        <v>0</v>
      </c>
      <c r="I83" s="16">
        <v>0</v>
      </c>
      <c r="J83" s="16">
        <v>1</v>
      </c>
      <c r="K83" s="16">
        <v>2</v>
      </c>
      <c r="L83" s="16" t="s">
        <v>8378</v>
      </c>
      <c r="M83" s="16">
        <v>0</v>
      </c>
      <c r="N83" s="16">
        <v>0</v>
      </c>
    </row>
    <row r="84" spans="1:14" ht="15" customHeight="1" x14ac:dyDescent="0.25">
      <c r="A84" s="16" t="s">
        <v>150</v>
      </c>
      <c r="B84" s="16" t="s">
        <v>151</v>
      </c>
      <c r="C84" s="16" t="s">
        <v>76</v>
      </c>
      <c r="D84" s="16" t="s">
        <v>77</v>
      </c>
      <c r="E84" s="16">
        <v>1</v>
      </c>
      <c r="F84" s="16">
        <v>0</v>
      </c>
      <c r="G84" s="16"/>
      <c r="H84" s="16">
        <v>0</v>
      </c>
      <c r="I84" s="16">
        <v>0</v>
      </c>
      <c r="J84" s="16">
        <v>1</v>
      </c>
      <c r="K84" s="16">
        <v>0</v>
      </c>
      <c r="L84" s="16" t="s">
        <v>8378</v>
      </c>
      <c r="M84" s="16">
        <v>1</v>
      </c>
      <c r="N84" s="16">
        <v>0</v>
      </c>
    </row>
    <row r="85" spans="1:14" ht="15" customHeight="1" x14ac:dyDescent="0.25">
      <c r="A85" s="16" t="s">
        <v>150</v>
      </c>
      <c r="B85" s="16" t="s">
        <v>151</v>
      </c>
      <c r="C85" s="16" t="s">
        <v>84</v>
      </c>
      <c r="D85" s="16" t="s">
        <v>85</v>
      </c>
      <c r="E85" s="16">
        <v>1</v>
      </c>
      <c r="F85" s="16">
        <v>1</v>
      </c>
      <c r="G85" s="16"/>
      <c r="H85" s="16">
        <v>0</v>
      </c>
      <c r="I85" s="16">
        <v>0</v>
      </c>
      <c r="J85" s="16">
        <v>1</v>
      </c>
      <c r="K85" s="16">
        <v>1</v>
      </c>
      <c r="L85" s="16" t="s">
        <v>8378</v>
      </c>
      <c r="M85" s="16">
        <v>0</v>
      </c>
      <c r="N85" s="16">
        <v>0</v>
      </c>
    </row>
    <row r="86" spans="1:14" ht="15" customHeight="1" x14ac:dyDescent="0.25">
      <c r="A86" s="16" t="s">
        <v>153</v>
      </c>
      <c r="B86" s="16" t="s">
        <v>154</v>
      </c>
      <c r="C86" s="16" t="s">
        <v>4</v>
      </c>
      <c r="D86" s="16" t="s">
        <v>5</v>
      </c>
      <c r="E86" s="16">
        <v>1</v>
      </c>
      <c r="F86" s="16">
        <v>1</v>
      </c>
      <c r="G86" s="16"/>
      <c r="H86" s="16">
        <v>0</v>
      </c>
      <c r="I86" s="16">
        <v>0</v>
      </c>
      <c r="J86" s="16">
        <v>1</v>
      </c>
      <c r="K86" s="16">
        <v>1</v>
      </c>
      <c r="L86" s="16" t="s">
        <v>8378</v>
      </c>
      <c r="M86" s="16">
        <v>0</v>
      </c>
      <c r="N86" s="16">
        <v>0</v>
      </c>
    </row>
    <row r="87" spans="1:14" ht="15" customHeight="1" x14ac:dyDescent="0.25">
      <c r="A87" s="16" t="s">
        <v>153</v>
      </c>
      <c r="B87" s="16" t="s">
        <v>154</v>
      </c>
      <c r="C87" s="16" t="s">
        <v>26</v>
      </c>
      <c r="D87" s="16" t="s">
        <v>27</v>
      </c>
      <c r="E87" s="16">
        <v>1</v>
      </c>
      <c r="F87" s="16">
        <v>1</v>
      </c>
      <c r="G87" s="16"/>
      <c r="H87" s="16">
        <v>0</v>
      </c>
      <c r="I87" s="16">
        <v>0</v>
      </c>
      <c r="J87" s="16">
        <v>1</v>
      </c>
      <c r="K87" s="16">
        <v>1</v>
      </c>
      <c r="L87" s="16" t="s">
        <v>8378</v>
      </c>
      <c r="M87" s="16">
        <v>0</v>
      </c>
      <c r="N87" s="16">
        <v>0</v>
      </c>
    </row>
    <row r="88" spans="1:14" ht="15" customHeight="1" x14ac:dyDescent="0.25">
      <c r="A88" s="16" t="s">
        <v>153</v>
      </c>
      <c r="B88" s="16" t="s">
        <v>154</v>
      </c>
      <c r="C88" s="16" t="s">
        <v>28</v>
      </c>
      <c r="D88" s="16" t="s">
        <v>29</v>
      </c>
      <c r="E88" s="16">
        <v>1</v>
      </c>
      <c r="F88" s="16">
        <v>1</v>
      </c>
      <c r="G88" s="16"/>
      <c r="H88" s="16">
        <v>0</v>
      </c>
      <c r="I88" s="16">
        <v>0</v>
      </c>
      <c r="J88" s="16">
        <v>1</v>
      </c>
      <c r="K88" s="16">
        <v>1</v>
      </c>
      <c r="L88" s="16" t="s">
        <v>8378</v>
      </c>
      <c r="M88" s="16">
        <v>0</v>
      </c>
      <c r="N88" s="16">
        <v>0</v>
      </c>
    </row>
    <row r="89" spans="1:14" ht="15" customHeight="1" x14ac:dyDescent="0.25">
      <c r="A89" s="16" t="s">
        <v>153</v>
      </c>
      <c r="B89" s="16" t="s">
        <v>154</v>
      </c>
      <c r="C89" s="16" t="s">
        <v>30</v>
      </c>
      <c r="D89" s="16" t="s">
        <v>31</v>
      </c>
      <c r="E89" s="16">
        <v>4</v>
      </c>
      <c r="F89" s="16">
        <v>4</v>
      </c>
      <c r="G89" s="16"/>
      <c r="H89" s="16">
        <v>0</v>
      </c>
      <c r="I89" s="16">
        <v>0</v>
      </c>
      <c r="J89" s="16">
        <v>4</v>
      </c>
      <c r="K89" s="16">
        <v>4</v>
      </c>
      <c r="L89" s="16" t="s">
        <v>8378</v>
      </c>
      <c r="M89" s="16">
        <v>0</v>
      </c>
      <c r="N89" s="16">
        <v>0</v>
      </c>
    </row>
    <row r="90" spans="1:14" ht="15" customHeight="1" x14ac:dyDescent="0.25">
      <c r="A90" s="16" t="s">
        <v>153</v>
      </c>
      <c r="B90" s="16" t="s">
        <v>154</v>
      </c>
      <c r="C90" s="16" t="s">
        <v>34</v>
      </c>
      <c r="D90" s="16" t="s">
        <v>35</v>
      </c>
      <c r="E90" s="16">
        <v>2</v>
      </c>
      <c r="F90" s="16">
        <v>4</v>
      </c>
      <c r="G90" s="16"/>
      <c r="H90" s="16">
        <v>0</v>
      </c>
      <c r="I90" s="16">
        <v>0</v>
      </c>
      <c r="J90" s="16">
        <v>2</v>
      </c>
      <c r="K90" s="16">
        <v>4</v>
      </c>
      <c r="L90" s="16" t="s">
        <v>8378</v>
      </c>
      <c r="M90" s="16">
        <v>0</v>
      </c>
      <c r="N90" s="16">
        <v>1</v>
      </c>
    </row>
    <row r="91" spans="1:14" ht="15" customHeight="1" x14ac:dyDescent="0.25">
      <c r="A91" s="16" t="s">
        <v>153</v>
      </c>
      <c r="B91" s="16" t="s">
        <v>154</v>
      </c>
      <c r="C91" s="16" t="s">
        <v>36</v>
      </c>
      <c r="D91" s="16" t="s">
        <v>37</v>
      </c>
      <c r="E91" s="16">
        <v>1</v>
      </c>
      <c r="F91" s="16">
        <v>1</v>
      </c>
      <c r="G91" s="16"/>
      <c r="H91" s="16">
        <v>0</v>
      </c>
      <c r="I91" s="16">
        <v>0</v>
      </c>
      <c r="J91" s="16">
        <v>1</v>
      </c>
      <c r="K91" s="16">
        <v>1</v>
      </c>
      <c r="L91" s="16" t="s">
        <v>8378</v>
      </c>
      <c r="M91" s="16">
        <v>0</v>
      </c>
      <c r="N91" s="16">
        <v>0</v>
      </c>
    </row>
    <row r="92" spans="1:14" ht="15" customHeight="1" x14ac:dyDescent="0.25">
      <c r="A92" s="16" t="s">
        <v>153</v>
      </c>
      <c r="B92" s="16" t="s">
        <v>154</v>
      </c>
      <c r="C92" s="16" t="s">
        <v>38</v>
      </c>
      <c r="D92" s="16" t="s">
        <v>39</v>
      </c>
      <c r="E92" s="16">
        <v>2</v>
      </c>
      <c r="F92" s="16">
        <v>1</v>
      </c>
      <c r="G92" s="16"/>
      <c r="H92" s="16">
        <v>0</v>
      </c>
      <c r="I92" s="16">
        <v>0</v>
      </c>
      <c r="J92" s="16">
        <v>2</v>
      </c>
      <c r="K92" s="16">
        <v>1</v>
      </c>
      <c r="L92" s="16" t="s">
        <v>8378</v>
      </c>
      <c r="M92" s="16">
        <v>0</v>
      </c>
      <c r="N92" s="16">
        <v>0</v>
      </c>
    </row>
    <row r="93" spans="1:14" ht="15" customHeight="1" x14ac:dyDescent="0.25">
      <c r="A93" s="16" t="s">
        <v>153</v>
      </c>
      <c r="B93" s="16" t="s">
        <v>154</v>
      </c>
      <c r="C93" s="16" t="s">
        <v>46</v>
      </c>
      <c r="D93" s="16" t="s">
        <v>47</v>
      </c>
      <c r="E93" s="16">
        <v>1</v>
      </c>
      <c r="F93" s="16">
        <v>1</v>
      </c>
      <c r="G93" s="16"/>
      <c r="H93" s="16">
        <v>0</v>
      </c>
      <c r="I93" s="16">
        <v>0</v>
      </c>
      <c r="J93" s="16">
        <v>1</v>
      </c>
      <c r="K93" s="16">
        <v>1</v>
      </c>
      <c r="L93" s="16" t="s">
        <v>8378</v>
      </c>
      <c r="M93" s="16">
        <v>0</v>
      </c>
      <c r="N93" s="16">
        <v>0</v>
      </c>
    </row>
    <row r="94" spans="1:14" ht="15" customHeight="1" x14ac:dyDescent="0.25">
      <c r="A94" s="16" t="s">
        <v>153</v>
      </c>
      <c r="B94" s="16" t="s">
        <v>154</v>
      </c>
      <c r="C94" s="16" t="s">
        <v>48</v>
      </c>
      <c r="D94" s="16" t="s">
        <v>49</v>
      </c>
      <c r="E94" s="16">
        <v>1</v>
      </c>
      <c r="F94" s="16">
        <v>1</v>
      </c>
      <c r="G94" s="16"/>
      <c r="H94" s="16">
        <v>0</v>
      </c>
      <c r="I94" s="16">
        <v>0</v>
      </c>
      <c r="J94" s="16">
        <v>1</v>
      </c>
      <c r="K94" s="16">
        <v>1</v>
      </c>
      <c r="L94" s="16" t="s">
        <v>8378</v>
      </c>
      <c r="M94" s="16">
        <v>0</v>
      </c>
      <c r="N94" s="16">
        <v>0</v>
      </c>
    </row>
    <row r="95" spans="1:14" ht="15" customHeight="1" x14ac:dyDescent="0.25">
      <c r="A95" s="16" t="s">
        <v>153</v>
      </c>
      <c r="B95" s="16" t="s">
        <v>154</v>
      </c>
      <c r="C95" s="16" t="s">
        <v>52</v>
      </c>
      <c r="D95" s="16" t="s">
        <v>53</v>
      </c>
      <c r="E95" s="16">
        <v>3</v>
      </c>
      <c r="F95" s="16">
        <v>3</v>
      </c>
      <c r="G95" s="16"/>
      <c r="H95" s="16">
        <v>0</v>
      </c>
      <c r="I95" s="16">
        <v>0</v>
      </c>
      <c r="J95" s="16">
        <v>3</v>
      </c>
      <c r="K95" s="16">
        <v>3</v>
      </c>
      <c r="L95" s="16" t="s">
        <v>8378</v>
      </c>
      <c r="M95" s="16">
        <v>0</v>
      </c>
      <c r="N95" s="16">
        <v>0</v>
      </c>
    </row>
    <row r="96" spans="1:14" ht="15" customHeight="1" x14ac:dyDescent="0.25">
      <c r="A96" s="16" t="s">
        <v>153</v>
      </c>
      <c r="B96" s="16" t="s">
        <v>154</v>
      </c>
      <c r="C96" s="16" t="s">
        <v>72</v>
      </c>
      <c r="D96" s="16" t="s">
        <v>73</v>
      </c>
      <c r="E96" s="16">
        <v>1</v>
      </c>
      <c r="F96" s="16">
        <v>1</v>
      </c>
      <c r="G96" s="16"/>
      <c r="H96" s="16">
        <v>0</v>
      </c>
      <c r="I96" s="16">
        <v>0</v>
      </c>
      <c r="J96" s="16">
        <v>1</v>
      </c>
      <c r="K96" s="16">
        <v>1</v>
      </c>
      <c r="L96" s="16" t="s">
        <v>8378</v>
      </c>
      <c r="M96" s="16">
        <v>0</v>
      </c>
      <c r="N96" s="16">
        <v>0</v>
      </c>
    </row>
    <row r="97" spans="1:14" ht="15" customHeight="1" x14ac:dyDescent="0.25">
      <c r="A97" s="16" t="s">
        <v>153</v>
      </c>
      <c r="B97" s="16" t="s">
        <v>154</v>
      </c>
      <c r="C97" s="16" t="s">
        <v>76</v>
      </c>
      <c r="D97" s="16" t="s">
        <v>77</v>
      </c>
      <c r="E97" s="16">
        <v>2</v>
      </c>
      <c r="F97" s="16">
        <v>2</v>
      </c>
      <c r="G97" s="16"/>
      <c r="H97" s="16">
        <v>0</v>
      </c>
      <c r="I97" s="16">
        <v>0</v>
      </c>
      <c r="J97" s="16">
        <v>2</v>
      </c>
      <c r="K97" s="16">
        <v>2</v>
      </c>
      <c r="L97" s="16" t="s">
        <v>8378</v>
      </c>
      <c r="M97" s="16">
        <v>0</v>
      </c>
      <c r="N97" s="16">
        <v>0</v>
      </c>
    </row>
    <row r="98" spans="1:14" ht="15" customHeight="1" x14ac:dyDescent="0.25">
      <c r="A98" s="16" t="s">
        <v>153</v>
      </c>
      <c r="B98" s="16" t="s">
        <v>154</v>
      </c>
      <c r="C98" s="16" t="s">
        <v>84</v>
      </c>
      <c r="D98" s="16" t="s">
        <v>85</v>
      </c>
      <c r="E98" s="16">
        <v>1</v>
      </c>
      <c r="F98" s="16">
        <v>1</v>
      </c>
      <c r="G98" s="16"/>
      <c r="H98" s="16">
        <v>0</v>
      </c>
      <c r="I98" s="16">
        <v>0</v>
      </c>
      <c r="J98" s="16">
        <v>1</v>
      </c>
      <c r="K98" s="16">
        <v>1</v>
      </c>
      <c r="L98" s="16" t="s">
        <v>8378</v>
      </c>
      <c r="M98" s="16">
        <v>0</v>
      </c>
      <c r="N98" s="16">
        <v>0</v>
      </c>
    </row>
    <row r="99" spans="1:14" ht="15" customHeight="1" x14ac:dyDescent="0.25">
      <c r="A99" s="16" t="s">
        <v>153</v>
      </c>
      <c r="B99" s="16" t="s">
        <v>154</v>
      </c>
      <c r="C99" s="16" t="s">
        <v>86</v>
      </c>
      <c r="D99" s="16" t="s">
        <v>87</v>
      </c>
      <c r="E99" s="16">
        <v>0</v>
      </c>
      <c r="F99" s="16">
        <v>1</v>
      </c>
      <c r="G99" s="16"/>
      <c r="H99" s="16">
        <v>0</v>
      </c>
      <c r="I99" s="16">
        <v>0</v>
      </c>
      <c r="J99" s="16">
        <v>0</v>
      </c>
      <c r="K99" s="16">
        <v>1</v>
      </c>
      <c r="L99" s="16" t="s">
        <v>8378</v>
      </c>
      <c r="M99" s="16">
        <v>0</v>
      </c>
      <c r="N99" s="16">
        <v>1</v>
      </c>
    </row>
    <row r="100" spans="1:14" ht="15" customHeight="1" x14ac:dyDescent="0.25">
      <c r="A100" s="16" t="s">
        <v>156</v>
      </c>
      <c r="B100" s="16" t="s">
        <v>157</v>
      </c>
      <c r="C100" s="16" t="s">
        <v>4</v>
      </c>
      <c r="D100" s="16" t="s">
        <v>5</v>
      </c>
      <c r="E100" s="16">
        <v>1</v>
      </c>
      <c r="F100" s="16">
        <v>1</v>
      </c>
      <c r="G100" s="16"/>
      <c r="H100" s="16">
        <v>0</v>
      </c>
      <c r="I100" s="16">
        <v>0</v>
      </c>
      <c r="J100" s="16">
        <v>1</v>
      </c>
      <c r="K100" s="16">
        <v>1</v>
      </c>
      <c r="L100" s="16" t="s">
        <v>8378</v>
      </c>
      <c r="M100" s="16">
        <v>0</v>
      </c>
      <c r="N100" s="16">
        <v>0</v>
      </c>
    </row>
    <row r="101" spans="1:14" ht="15" customHeight="1" x14ac:dyDescent="0.25">
      <c r="A101" s="16" t="s">
        <v>156</v>
      </c>
      <c r="B101" s="16" t="s">
        <v>157</v>
      </c>
      <c r="C101" s="16" t="s">
        <v>26</v>
      </c>
      <c r="D101" s="16" t="s">
        <v>27</v>
      </c>
      <c r="E101" s="16">
        <v>1</v>
      </c>
      <c r="F101" s="16">
        <v>0</v>
      </c>
      <c r="G101" s="16"/>
      <c r="H101" s="16">
        <v>0</v>
      </c>
      <c r="I101" s="16">
        <v>0</v>
      </c>
      <c r="J101" s="16">
        <v>1</v>
      </c>
      <c r="K101" s="16">
        <v>0</v>
      </c>
      <c r="L101" s="16" t="s">
        <v>8378</v>
      </c>
      <c r="M101" s="16">
        <v>0</v>
      </c>
      <c r="N101" s="16">
        <v>0</v>
      </c>
    </row>
    <row r="102" spans="1:14" ht="15" customHeight="1" x14ac:dyDescent="0.25">
      <c r="A102" s="16" t="s">
        <v>156</v>
      </c>
      <c r="B102" s="16" t="s">
        <v>157</v>
      </c>
      <c r="C102" s="16" t="s">
        <v>28</v>
      </c>
      <c r="D102" s="16" t="s">
        <v>29</v>
      </c>
      <c r="E102" s="16">
        <v>0</v>
      </c>
      <c r="F102" s="16">
        <v>1</v>
      </c>
      <c r="G102" s="16"/>
      <c r="H102" s="16">
        <v>0</v>
      </c>
      <c r="I102" s="16">
        <v>0</v>
      </c>
      <c r="J102" s="16">
        <v>0</v>
      </c>
      <c r="K102" s="16">
        <v>1</v>
      </c>
      <c r="L102" s="16" t="s">
        <v>8378</v>
      </c>
      <c r="M102" s="16">
        <v>0</v>
      </c>
      <c r="N102" s="16">
        <v>0</v>
      </c>
    </row>
    <row r="103" spans="1:14" ht="15" customHeight="1" x14ac:dyDescent="0.25">
      <c r="A103" s="16" t="s">
        <v>156</v>
      </c>
      <c r="B103" s="16" t="s">
        <v>157</v>
      </c>
      <c r="C103" s="16" t="s">
        <v>30</v>
      </c>
      <c r="D103" s="16" t="s">
        <v>31</v>
      </c>
      <c r="E103" s="16">
        <v>2</v>
      </c>
      <c r="F103" s="16">
        <v>2</v>
      </c>
      <c r="G103" s="16"/>
      <c r="H103" s="16">
        <v>0</v>
      </c>
      <c r="I103" s="16">
        <v>0</v>
      </c>
      <c r="J103" s="16">
        <v>2</v>
      </c>
      <c r="K103" s="16">
        <v>2</v>
      </c>
      <c r="L103" s="16" t="s">
        <v>8378</v>
      </c>
      <c r="M103" s="16">
        <v>1</v>
      </c>
      <c r="N103" s="16">
        <v>0</v>
      </c>
    </row>
    <row r="104" spans="1:14" ht="15" customHeight="1" x14ac:dyDescent="0.25">
      <c r="A104" s="16" t="s">
        <v>156</v>
      </c>
      <c r="B104" s="16" t="s">
        <v>157</v>
      </c>
      <c r="C104" s="16" t="s">
        <v>34</v>
      </c>
      <c r="D104" s="16" t="s">
        <v>35</v>
      </c>
      <c r="E104" s="16">
        <v>2</v>
      </c>
      <c r="F104" s="16">
        <v>2</v>
      </c>
      <c r="G104" s="16"/>
      <c r="H104" s="16">
        <v>0</v>
      </c>
      <c r="I104" s="16">
        <v>0</v>
      </c>
      <c r="J104" s="16">
        <v>2</v>
      </c>
      <c r="K104" s="16">
        <v>2</v>
      </c>
      <c r="L104" s="16" t="s">
        <v>8378</v>
      </c>
      <c r="M104" s="16">
        <v>0</v>
      </c>
      <c r="N104" s="16">
        <v>0</v>
      </c>
    </row>
    <row r="105" spans="1:14" ht="15" customHeight="1" x14ac:dyDescent="0.25">
      <c r="A105" s="16" t="s">
        <v>156</v>
      </c>
      <c r="B105" s="16" t="s">
        <v>157</v>
      </c>
      <c r="C105" s="16" t="s">
        <v>52</v>
      </c>
      <c r="D105" s="16" t="s">
        <v>53</v>
      </c>
      <c r="E105" s="16">
        <v>2</v>
      </c>
      <c r="F105" s="16">
        <v>2</v>
      </c>
      <c r="G105" s="16"/>
      <c r="H105" s="16">
        <v>0</v>
      </c>
      <c r="I105" s="16">
        <v>0</v>
      </c>
      <c r="J105" s="16">
        <v>2</v>
      </c>
      <c r="K105" s="16">
        <v>2</v>
      </c>
      <c r="L105" s="16" t="s">
        <v>8378</v>
      </c>
      <c r="M105" s="16">
        <v>0</v>
      </c>
      <c r="N105" s="16">
        <v>0</v>
      </c>
    </row>
    <row r="106" spans="1:14" ht="15" customHeight="1" x14ac:dyDescent="0.25">
      <c r="A106" s="16" t="s">
        <v>156</v>
      </c>
      <c r="B106" s="16" t="s">
        <v>157</v>
      </c>
      <c r="C106" s="16" t="s">
        <v>72</v>
      </c>
      <c r="D106" s="16" t="s">
        <v>73</v>
      </c>
      <c r="E106" s="16">
        <v>1</v>
      </c>
      <c r="F106" s="16">
        <v>1</v>
      </c>
      <c r="G106" s="16"/>
      <c r="H106" s="16">
        <v>0</v>
      </c>
      <c r="I106" s="16">
        <v>0</v>
      </c>
      <c r="J106" s="16">
        <v>1</v>
      </c>
      <c r="K106" s="16">
        <v>1</v>
      </c>
      <c r="L106" s="16" t="s">
        <v>8378</v>
      </c>
      <c r="M106" s="16">
        <v>0</v>
      </c>
      <c r="N106" s="16">
        <v>0</v>
      </c>
    </row>
    <row r="107" spans="1:14" ht="15" customHeight="1" x14ac:dyDescent="0.25">
      <c r="A107" s="16" t="s">
        <v>156</v>
      </c>
      <c r="B107" s="16" t="s">
        <v>157</v>
      </c>
      <c r="C107" s="16" t="s">
        <v>76</v>
      </c>
      <c r="D107" s="16" t="s">
        <v>77</v>
      </c>
      <c r="E107" s="16">
        <v>1</v>
      </c>
      <c r="F107" s="16">
        <v>1</v>
      </c>
      <c r="G107" s="16"/>
      <c r="H107" s="16">
        <v>0</v>
      </c>
      <c r="I107" s="16">
        <v>0</v>
      </c>
      <c r="J107" s="16">
        <v>1</v>
      </c>
      <c r="K107" s="16">
        <v>1</v>
      </c>
      <c r="L107" s="16" t="s">
        <v>8378</v>
      </c>
      <c r="M107" s="16">
        <v>0</v>
      </c>
      <c r="N107" s="16">
        <v>0</v>
      </c>
    </row>
    <row r="108" spans="1:14" ht="15" customHeight="1" x14ac:dyDescent="0.25">
      <c r="A108" s="16" t="s">
        <v>156</v>
      </c>
      <c r="B108" s="16" t="s">
        <v>157</v>
      </c>
      <c r="C108" s="16" t="s">
        <v>84</v>
      </c>
      <c r="D108" s="16" t="s">
        <v>85</v>
      </c>
      <c r="E108" s="16">
        <v>1</v>
      </c>
      <c r="F108" s="16">
        <v>0</v>
      </c>
      <c r="G108" s="16"/>
      <c r="H108" s="16">
        <v>0</v>
      </c>
      <c r="I108" s="16">
        <v>0</v>
      </c>
      <c r="J108" s="16">
        <v>1</v>
      </c>
      <c r="K108" s="16">
        <v>0</v>
      </c>
      <c r="L108" s="16" t="s">
        <v>8378</v>
      </c>
      <c r="M108" s="16">
        <v>0</v>
      </c>
      <c r="N108" s="16">
        <v>0</v>
      </c>
    </row>
    <row r="109" spans="1:14" ht="15" customHeight="1" x14ac:dyDescent="0.25">
      <c r="A109" s="16" t="s">
        <v>156</v>
      </c>
      <c r="B109" s="16" t="s">
        <v>157</v>
      </c>
      <c r="C109" s="16" t="s">
        <v>86</v>
      </c>
      <c r="D109" s="16" t="s">
        <v>87</v>
      </c>
      <c r="E109" s="16">
        <v>0</v>
      </c>
      <c r="F109" s="16">
        <v>1</v>
      </c>
      <c r="G109" s="16"/>
      <c r="H109" s="16">
        <v>0</v>
      </c>
      <c r="I109" s="16">
        <v>0</v>
      </c>
      <c r="J109" s="16">
        <v>0</v>
      </c>
      <c r="K109" s="16">
        <v>1</v>
      </c>
      <c r="L109" s="16" t="s">
        <v>8378</v>
      </c>
      <c r="M109" s="16">
        <v>0</v>
      </c>
      <c r="N109" s="16">
        <v>0</v>
      </c>
    </row>
    <row r="110" spans="1:14" ht="15" customHeight="1" x14ac:dyDescent="0.25">
      <c r="A110" s="16" t="s">
        <v>159</v>
      </c>
      <c r="B110" s="16" t="s">
        <v>160</v>
      </c>
      <c r="C110" s="16" t="s">
        <v>26</v>
      </c>
      <c r="D110" s="16" t="s">
        <v>27</v>
      </c>
      <c r="E110" s="16">
        <v>1</v>
      </c>
      <c r="F110" s="16">
        <v>1</v>
      </c>
      <c r="G110" s="16"/>
      <c r="H110" s="16">
        <v>0</v>
      </c>
      <c r="I110" s="16">
        <v>0</v>
      </c>
      <c r="J110" s="16">
        <v>1</v>
      </c>
      <c r="K110" s="16">
        <v>1</v>
      </c>
      <c r="L110" s="16" t="s">
        <v>8378</v>
      </c>
      <c r="M110" s="16">
        <v>0</v>
      </c>
      <c r="N110" s="16">
        <v>0</v>
      </c>
    </row>
    <row r="111" spans="1:14" ht="15" customHeight="1" x14ac:dyDescent="0.25">
      <c r="A111" s="16" t="s">
        <v>159</v>
      </c>
      <c r="B111" s="16" t="s">
        <v>160</v>
      </c>
      <c r="C111" s="16" t="s">
        <v>30</v>
      </c>
      <c r="D111" s="16" t="s">
        <v>31</v>
      </c>
      <c r="E111" s="16">
        <v>2</v>
      </c>
      <c r="F111" s="16">
        <v>2</v>
      </c>
      <c r="G111" s="16"/>
      <c r="H111" s="16">
        <v>0</v>
      </c>
      <c r="I111" s="16">
        <v>0</v>
      </c>
      <c r="J111" s="16">
        <v>2</v>
      </c>
      <c r="K111" s="16">
        <v>2</v>
      </c>
      <c r="L111" s="16" t="s">
        <v>8378</v>
      </c>
      <c r="M111" s="16">
        <v>0</v>
      </c>
      <c r="N111" s="16">
        <v>0</v>
      </c>
    </row>
    <row r="112" spans="1:14" ht="15" customHeight="1" x14ac:dyDescent="0.25">
      <c r="A112" s="16" t="s">
        <v>159</v>
      </c>
      <c r="B112" s="16" t="s">
        <v>160</v>
      </c>
      <c r="C112" s="16" t="s">
        <v>34</v>
      </c>
      <c r="D112" s="16" t="s">
        <v>35</v>
      </c>
      <c r="E112" s="16">
        <v>2</v>
      </c>
      <c r="F112" s="16">
        <v>2</v>
      </c>
      <c r="G112" s="16"/>
      <c r="H112" s="16">
        <v>0</v>
      </c>
      <c r="I112" s="16">
        <v>0</v>
      </c>
      <c r="J112" s="16">
        <v>2</v>
      </c>
      <c r="K112" s="16">
        <v>2</v>
      </c>
      <c r="L112" s="16" t="s">
        <v>8378</v>
      </c>
      <c r="M112" s="16">
        <v>0</v>
      </c>
      <c r="N112" s="16">
        <v>0</v>
      </c>
    </row>
    <row r="113" spans="1:14" ht="15" customHeight="1" x14ac:dyDescent="0.25">
      <c r="A113" s="16" t="s">
        <v>159</v>
      </c>
      <c r="B113" s="16" t="s">
        <v>160</v>
      </c>
      <c r="C113" s="16" t="s">
        <v>52</v>
      </c>
      <c r="D113" s="16" t="s">
        <v>53</v>
      </c>
      <c r="E113" s="16">
        <v>2</v>
      </c>
      <c r="F113" s="16">
        <v>2</v>
      </c>
      <c r="G113" s="16"/>
      <c r="H113" s="16">
        <v>0</v>
      </c>
      <c r="I113" s="16">
        <v>0</v>
      </c>
      <c r="J113" s="16">
        <v>2</v>
      </c>
      <c r="K113" s="16">
        <v>2</v>
      </c>
      <c r="L113" s="16" t="s">
        <v>8378</v>
      </c>
      <c r="M113" s="16">
        <v>0</v>
      </c>
      <c r="N113" s="16">
        <v>0</v>
      </c>
    </row>
    <row r="114" spans="1:14" ht="15" customHeight="1" x14ac:dyDescent="0.25">
      <c r="A114" s="16" t="s">
        <v>159</v>
      </c>
      <c r="B114" s="16" t="s">
        <v>160</v>
      </c>
      <c r="C114" s="16" t="s">
        <v>72</v>
      </c>
      <c r="D114" s="16" t="s">
        <v>73</v>
      </c>
      <c r="E114" s="16">
        <v>1</v>
      </c>
      <c r="F114" s="16">
        <v>1</v>
      </c>
      <c r="G114" s="16"/>
      <c r="H114" s="16">
        <v>0</v>
      </c>
      <c r="I114" s="16">
        <v>0</v>
      </c>
      <c r="J114" s="16">
        <v>1</v>
      </c>
      <c r="K114" s="16">
        <v>1</v>
      </c>
      <c r="L114" s="16" t="s">
        <v>8378</v>
      </c>
      <c r="M114" s="16">
        <v>0</v>
      </c>
      <c r="N114" s="16">
        <v>0</v>
      </c>
    </row>
    <row r="115" spans="1:14" ht="15" customHeight="1" x14ac:dyDescent="0.25">
      <c r="A115" s="16" t="s">
        <v>159</v>
      </c>
      <c r="B115" s="16" t="s">
        <v>160</v>
      </c>
      <c r="C115" s="16" t="s">
        <v>76</v>
      </c>
      <c r="D115" s="16" t="s">
        <v>77</v>
      </c>
      <c r="E115" s="16">
        <v>1</v>
      </c>
      <c r="F115" s="16">
        <v>1</v>
      </c>
      <c r="G115" s="16"/>
      <c r="H115" s="16">
        <v>0</v>
      </c>
      <c r="I115" s="16">
        <v>0</v>
      </c>
      <c r="J115" s="16">
        <v>1</v>
      </c>
      <c r="K115" s="16">
        <v>1</v>
      </c>
      <c r="L115" s="16" t="s">
        <v>8378</v>
      </c>
      <c r="M115" s="16">
        <v>0</v>
      </c>
      <c r="N115" s="16">
        <v>0</v>
      </c>
    </row>
    <row r="116" spans="1:14" ht="15" customHeight="1" x14ac:dyDescent="0.25">
      <c r="A116" s="16" t="s">
        <v>159</v>
      </c>
      <c r="B116" s="16" t="s">
        <v>160</v>
      </c>
      <c r="C116" s="16" t="s">
        <v>84</v>
      </c>
      <c r="D116" s="16" t="s">
        <v>85</v>
      </c>
      <c r="E116" s="16">
        <v>1</v>
      </c>
      <c r="F116" s="16">
        <v>0</v>
      </c>
      <c r="G116" s="16"/>
      <c r="H116" s="16">
        <v>0</v>
      </c>
      <c r="I116" s="16">
        <v>0</v>
      </c>
      <c r="J116" s="16">
        <v>1</v>
      </c>
      <c r="K116" s="16">
        <v>0</v>
      </c>
      <c r="L116" s="16" t="s">
        <v>8378</v>
      </c>
      <c r="M116" s="16">
        <v>0</v>
      </c>
      <c r="N116" s="16">
        <v>0</v>
      </c>
    </row>
    <row r="117" spans="1:14" ht="15" customHeight="1" x14ac:dyDescent="0.25">
      <c r="A117" s="16" t="s">
        <v>159</v>
      </c>
      <c r="B117" s="16" t="s">
        <v>160</v>
      </c>
      <c r="C117" s="16" t="s">
        <v>86</v>
      </c>
      <c r="D117" s="16" t="s">
        <v>87</v>
      </c>
      <c r="E117" s="16">
        <v>0</v>
      </c>
      <c r="F117" s="16">
        <v>1</v>
      </c>
      <c r="G117" s="16"/>
      <c r="H117" s="16">
        <v>0</v>
      </c>
      <c r="I117" s="16">
        <v>0</v>
      </c>
      <c r="J117" s="16">
        <v>0</v>
      </c>
      <c r="K117" s="16">
        <v>1</v>
      </c>
      <c r="L117" s="16" t="s">
        <v>8378</v>
      </c>
      <c r="M117" s="16">
        <v>0</v>
      </c>
      <c r="N117" s="16">
        <v>0</v>
      </c>
    </row>
    <row r="118" spans="1:14" ht="15" customHeight="1" x14ac:dyDescent="0.25">
      <c r="A118" s="16" t="s">
        <v>162</v>
      </c>
      <c r="B118" s="16" t="s">
        <v>902</v>
      </c>
      <c r="C118" s="16" t="s">
        <v>4</v>
      </c>
      <c r="D118" s="16" t="s">
        <v>5</v>
      </c>
      <c r="E118" s="16">
        <v>1</v>
      </c>
      <c r="F118" s="16">
        <v>0</v>
      </c>
      <c r="G118" s="16"/>
      <c r="H118" s="16">
        <v>0</v>
      </c>
      <c r="I118" s="16">
        <v>0</v>
      </c>
      <c r="J118" s="16">
        <v>1</v>
      </c>
      <c r="K118" s="16">
        <v>0</v>
      </c>
      <c r="L118" s="16" t="s">
        <v>8378</v>
      </c>
      <c r="M118" s="16">
        <v>1</v>
      </c>
      <c r="N118" s="16">
        <v>0</v>
      </c>
    </row>
    <row r="119" spans="1:14" ht="15" customHeight="1" x14ac:dyDescent="0.25">
      <c r="A119" s="16" t="s">
        <v>162</v>
      </c>
      <c r="B119" s="16" t="s">
        <v>902</v>
      </c>
      <c r="C119" s="16" t="s">
        <v>26</v>
      </c>
      <c r="D119" s="16" t="s">
        <v>27</v>
      </c>
      <c r="E119" s="16">
        <v>1</v>
      </c>
      <c r="F119" s="16">
        <v>1</v>
      </c>
      <c r="G119" s="16"/>
      <c r="H119" s="16">
        <v>0</v>
      </c>
      <c r="I119" s="16">
        <v>0</v>
      </c>
      <c r="J119" s="16">
        <v>1</v>
      </c>
      <c r="K119" s="16">
        <v>1</v>
      </c>
      <c r="L119" s="16" t="s">
        <v>8378</v>
      </c>
      <c r="M119" s="16">
        <v>0</v>
      </c>
      <c r="N119" s="16">
        <v>0</v>
      </c>
    </row>
    <row r="120" spans="1:14" ht="15" customHeight="1" x14ac:dyDescent="0.25">
      <c r="A120" s="16" t="s">
        <v>162</v>
      </c>
      <c r="B120" s="16" t="s">
        <v>902</v>
      </c>
      <c r="C120" s="16" t="s">
        <v>30</v>
      </c>
      <c r="D120" s="16" t="s">
        <v>31</v>
      </c>
      <c r="E120" s="16">
        <v>2</v>
      </c>
      <c r="F120" s="16">
        <v>2</v>
      </c>
      <c r="G120" s="16"/>
      <c r="H120" s="16">
        <v>0</v>
      </c>
      <c r="I120" s="16">
        <v>0</v>
      </c>
      <c r="J120" s="16">
        <v>2</v>
      </c>
      <c r="K120" s="16">
        <v>2</v>
      </c>
      <c r="L120" s="16" t="s">
        <v>8378</v>
      </c>
      <c r="M120" s="16">
        <v>0</v>
      </c>
      <c r="N120" s="16">
        <v>0</v>
      </c>
    </row>
    <row r="121" spans="1:14" ht="15" customHeight="1" x14ac:dyDescent="0.25">
      <c r="A121" s="16" t="s">
        <v>162</v>
      </c>
      <c r="B121" s="16" t="s">
        <v>902</v>
      </c>
      <c r="C121" s="16" t="s">
        <v>34</v>
      </c>
      <c r="D121" s="16" t="s">
        <v>35</v>
      </c>
      <c r="E121" s="16">
        <v>2</v>
      </c>
      <c r="F121" s="16">
        <v>1</v>
      </c>
      <c r="G121" s="16"/>
      <c r="H121" s="16">
        <v>0</v>
      </c>
      <c r="I121" s="16">
        <v>0</v>
      </c>
      <c r="J121" s="16">
        <v>2</v>
      </c>
      <c r="K121" s="16">
        <v>1</v>
      </c>
      <c r="L121" s="16" t="s">
        <v>8378</v>
      </c>
      <c r="M121" s="16">
        <v>1</v>
      </c>
      <c r="N121" s="16">
        <v>0</v>
      </c>
    </row>
    <row r="122" spans="1:14" ht="15" customHeight="1" x14ac:dyDescent="0.25">
      <c r="A122" s="16" t="s">
        <v>162</v>
      </c>
      <c r="B122" s="16" t="s">
        <v>902</v>
      </c>
      <c r="C122" s="16" t="s">
        <v>52</v>
      </c>
      <c r="D122" s="16" t="s">
        <v>53</v>
      </c>
      <c r="E122" s="16">
        <v>2</v>
      </c>
      <c r="F122" s="16">
        <v>1</v>
      </c>
      <c r="G122" s="16"/>
      <c r="H122" s="16">
        <v>0</v>
      </c>
      <c r="I122" s="16">
        <v>0</v>
      </c>
      <c r="J122" s="16">
        <v>2</v>
      </c>
      <c r="K122" s="16">
        <v>1</v>
      </c>
      <c r="L122" s="16" t="s">
        <v>8378</v>
      </c>
      <c r="M122" s="16">
        <v>2</v>
      </c>
      <c r="N122" s="16">
        <v>0</v>
      </c>
    </row>
    <row r="123" spans="1:14" ht="15" customHeight="1" x14ac:dyDescent="0.25">
      <c r="A123" s="16" t="s">
        <v>162</v>
      </c>
      <c r="B123" s="16" t="s">
        <v>902</v>
      </c>
      <c r="C123" s="16" t="s">
        <v>72</v>
      </c>
      <c r="D123" s="16" t="s">
        <v>73</v>
      </c>
      <c r="E123" s="16">
        <v>1</v>
      </c>
      <c r="F123" s="16">
        <v>1</v>
      </c>
      <c r="G123" s="16"/>
      <c r="H123" s="16">
        <v>0</v>
      </c>
      <c r="I123" s="16">
        <v>0</v>
      </c>
      <c r="J123" s="16">
        <v>1</v>
      </c>
      <c r="K123" s="16">
        <v>1</v>
      </c>
      <c r="L123" s="16" t="s">
        <v>8378</v>
      </c>
      <c r="M123" s="16">
        <v>0</v>
      </c>
      <c r="N123" s="16">
        <v>0</v>
      </c>
    </row>
    <row r="124" spans="1:14" ht="15" customHeight="1" x14ac:dyDescent="0.25">
      <c r="A124" s="16" t="s">
        <v>162</v>
      </c>
      <c r="B124" s="16" t="s">
        <v>902</v>
      </c>
      <c r="C124" s="16" t="s">
        <v>76</v>
      </c>
      <c r="D124" s="16" t="s">
        <v>77</v>
      </c>
      <c r="E124" s="16">
        <v>1</v>
      </c>
      <c r="F124" s="16">
        <v>1</v>
      </c>
      <c r="G124" s="16"/>
      <c r="H124" s="16">
        <v>0</v>
      </c>
      <c r="I124" s="16">
        <v>0</v>
      </c>
      <c r="J124" s="16">
        <v>1</v>
      </c>
      <c r="K124" s="16">
        <v>1</v>
      </c>
      <c r="L124" s="16" t="s">
        <v>8378</v>
      </c>
      <c r="M124" s="16">
        <v>0</v>
      </c>
      <c r="N124" s="16">
        <v>0</v>
      </c>
    </row>
    <row r="125" spans="1:14" ht="15" customHeight="1" x14ac:dyDescent="0.25">
      <c r="A125" s="16" t="s">
        <v>162</v>
      </c>
      <c r="B125" s="16" t="s">
        <v>902</v>
      </c>
      <c r="C125" s="16" t="s">
        <v>84</v>
      </c>
      <c r="D125" s="16" t="s">
        <v>85</v>
      </c>
      <c r="E125" s="16">
        <v>1</v>
      </c>
      <c r="F125" s="16">
        <v>0</v>
      </c>
      <c r="G125" s="16"/>
      <c r="H125" s="16">
        <v>0</v>
      </c>
      <c r="I125" s="16">
        <v>0</v>
      </c>
      <c r="J125" s="16">
        <v>1</v>
      </c>
      <c r="K125" s="16">
        <v>0</v>
      </c>
      <c r="L125" s="16" t="s">
        <v>8378</v>
      </c>
      <c r="M125" s="16">
        <v>0</v>
      </c>
      <c r="N125" s="16">
        <v>0</v>
      </c>
    </row>
    <row r="126" spans="1:14" ht="15" customHeight="1" x14ac:dyDescent="0.25">
      <c r="A126" s="16" t="s">
        <v>162</v>
      </c>
      <c r="B126" s="16" t="s">
        <v>902</v>
      </c>
      <c r="C126" s="16" t="s">
        <v>86</v>
      </c>
      <c r="D126" s="16" t="s">
        <v>87</v>
      </c>
      <c r="E126" s="16">
        <v>0</v>
      </c>
      <c r="F126" s="16">
        <v>1</v>
      </c>
      <c r="G126" s="16"/>
      <c r="H126" s="16">
        <v>0</v>
      </c>
      <c r="I126" s="16">
        <v>0</v>
      </c>
      <c r="J126" s="16">
        <v>0</v>
      </c>
      <c r="K126" s="16">
        <v>1</v>
      </c>
      <c r="L126" s="16" t="s">
        <v>8378</v>
      </c>
      <c r="M126" s="16">
        <v>0</v>
      </c>
      <c r="N126" s="16">
        <v>0</v>
      </c>
    </row>
    <row r="127" spans="1:14" ht="15" customHeight="1" x14ac:dyDescent="0.25">
      <c r="A127" s="16" t="s">
        <v>165</v>
      </c>
      <c r="B127" s="16" t="s">
        <v>166</v>
      </c>
      <c r="C127" s="16" t="s">
        <v>30</v>
      </c>
      <c r="D127" s="16" t="s">
        <v>31</v>
      </c>
      <c r="E127" s="16">
        <v>2</v>
      </c>
      <c r="F127" s="16">
        <v>2</v>
      </c>
      <c r="G127" s="16"/>
      <c r="H127" s="16">
        <v>0</v>
      </c>
      <c r="I127" s="16">
        <v>0</v>
      </c>
      <c r="J127" s="16">
        <v>2</v>
      </c>
      <c r="K127" s="16">
        <v>2</v>
      </c>
      <c r="L127" s="16" t="s">
        <v>8378</v>
      </c>
      <c r="M127" s="16">
        <v>0</v>
      </c>
      <c r="N127" s="16">
        <v>0</v>
      </c>
    </row>
    <row r="128" spans="1:14" ht="15" customHeight="1" x14ac:dyDescent="0.25">
      <c r="A128" s="16" t="s">
        <v>165</v>
      </c>
      <c r="B128" s="16" t="s">
        <v>166</v>
      </c>
      <c r="C128" s="16" t="s">
        <v>34</v>
      </c>
      <c r="D128" s="16" t="s">
        <v>35</v>
      </c>
      <c r="E128" s="16">
        <v>2</v>
      </c>
      <c r="F128" s="16">
        <v>0</v>
      </c>
      <c r="G128" s="16"/>
      <c r="H128" s="16">
        <v>0</v>
      </c>
      <c r="I128" s="16">
        <v>0</v>
      </c>
      <c r="J128" s="16">
        <v>2</v>
      </c>
      <c r="K128" s="16">
        <v>0</v>
      </c>
      <c r="L128" s="16" t="s">
        <v>8378</v>
      </c>
      <c r="M128" s="16">
        <v>0</v>
      </c>
      <c r="N128" s="16">
        <v>0</v>
      </c>
    </row>
    <row r="129" spans="1:14" ht="15" customHeight="1" x14ac:dyDescent="0.25">
      <c r="A129" s="16" t="s">
        <v>165</v>
      </c>
      <c r="B129" s="16" t="s">
        <v>166</v>
      </c>
      <c r="C129" s="16" t="s">
        <v>38</v>
      </c>
      <c r="D129" s="16" t="s">
        <v>39</v>
      </c>
      <c r="E129" s="16">
        <v>0</v>
      </c>
      <c r="F129" s="16">
        <v>2</v>
      </c>
      <c r="G129" s="16"/>
      <c r="H129" s="16">
        <v>0</v>
      </c>
      <c r="I129" s="16">
        <v>0</v>
      </c>
      <c r="J129" s="16">
        <v>0</v>
      </c>
      <c r="K129" s="16">
        <v>2</v>
      </c>
      <c r="L129" s="16" t="s">
        <v>8378</v>
      </c>
      <c r="M129" s="16">
        <v>0</v>
      </c>
      <c r="N129" s="16">
        <v>0</v>
      </c>
    </row>
    <row r="130" spans="1:14" ht="15" customHeight="1" x14ac:dyDescent="0.25">
      <c r="A130" s="16" t="s">
        <v>165</v>
      </c>
      <c r="B130" s="16" t="s">
        <v>166</v>
      </c>
      <c r="C130" s="16" t="s">
        <v>52</v>
      </c>
      <c r="D130" s="16" t="s">
        <v>53</v>
      </c>
      <c r="E130" s="16">
        <v>2</v>
      </c>
      <c r="F130" s="16">
        <v>2</v>
      </c>
      <c r="G130" s="16"/>
      <c r="H130" s="16">
        <v>0</v>
      </c>
      <c r="I130" s="16">
        <v>0</v>
      </c>
      <c r="J130" s="16">
        <v>2</v>
      </c>
      <c r="K130" s="16">
        <v>2</v>
      </c>
      <c r="L130" s="16" t="s">
        <v>8378</v>
      </c>
      <c r="M130" s="16">
        <v>0</v>
      </c>
      <c r="N130" s="16">
        <v>0</v>
      </c>
    </row>
    <row r="131" spans="1:14" ht="15" customHeight="1" x14ac:dyDescent="0.25">
      <c r="A131" s="16" t="s">
        <v>165</v>
      </c>
      <c r="B131" s="16" t="s">
        <v>166</v>
      </c>
      <c r="C131" s="16" t="s">
        <v>72</v>
      </c>
      <c r="D131" s="16" t="s">
        <v>73</v>
      </c>
      <c r="E131" s="16">
        <v>1</v>
      </c>
      <c r="F131" s="16">
        <v>0</v>
      </c>
      <c r="G131" s="16"/>
      <c r="H131" s="16">
        <v>0</v>
      </c>
      <c r="I131" s="16">
        <v>0</v>
      </c>
      <c r="J131" s="16">
        <v>1</v>
      </c>
      <c r="K131" s="16">
        <v>0</v>
      </c>
      <c r="L131" s="16" t="s">
        <v>8378</v>
      </c>
      <c r="M131" s="16">
        <v>0</v>
      </c>
      <c r="N131" s="16">
        <v>0</v>
      </c>
    </row>
    <row r="132" spans="1:14" ht="15" customHeight="1" x14ac:dyDescent="0.25">
      <c r="A132" s="16" t="s">
        <v>165</v>
      </c>
      <c r="B132" s="16" t="s">
        <v>166</v>
      </c>
      <c r="C132" s="16" t="s">
        <v>76</v>
      </c>
      <c r="D132" s="16" t="s">
        <v>77</v>
      </c>
      <c r="E132" s="16">
        <v>1</v>
      </c>
      <c r="F132" s="16">
        <v>2</v>
      </c>
      <c r="G132" s="16"/>
      <c r="H132" s="16">
        <v>0</v>
      </c>
      <c r="I132" s="16">
        <v>0</v>
      </c>
      <c r="J132" s="16">
        <v>1</v>
      </c>
      <c r="K132" s="16">
        <v>2</v>
      </c>
      <c r="L132" s="16" t="s">
        <v>8378</v>
      </c>
      <c r="M132" s="16">
        <v>0</v>
      </c>
      <c r="N132" s="16">
        <v>0</v>
      </c>
    </row>
    <row r="133" spans="1:14" ht="15" customHeight="1" x14ac:dyDescent="0.25">
      <c r="A133" s="16" t="s">
        <v>165</v>
      </c>
      <c r="B133" s="16" t="s">
        <v>166</v>
      </c>
      <c r="C133" s="16" t="s">
        <v>84</v>
      </c>
      <c r="D133" s="16" t="s">
        <v>85</v>
      </c>
      <c r="E133" s="16">
        <v>1</v>
      </c>
      <c r="F133" s="16">
        <v>0</v>
      </c>
      <c r="G133" s="16"/>
      <c r="H133" s="16">
        <v>0</v>
      </c>
      <c r="I133" s="16">
        <v>0</v>
      </c>
      <c r="J133" s="16">
        <v>1</v>
      </c>
      <c r="K133" s="16">
        <v>0</v>
      </c>
      <c r="L133" s="16" t="s">
        <v>8378</v>
      </c>
      <c r="M133" s="16">
        <v>0</v>
      </c>
      <c r="N133" s="16">
        <v>0</v>
      </c>
    </row>
    <row r="134" spans="1:14" ht="15" customHeight="1" x14ac:dyDescent="0.25">
      <c r="A134" s="16" t="s">
        <v>165</v>
      </c>
      <c r="B134" s="16" t="s">
        <v>166</v>
      </c>
      <c r="C134" s="16" t="s">
        <v>86</v>
      </c>
      <c r="D134" s="16" t="s">
        <v>87</v>
      </c>
      <c r="E134" s="16">
        <v>0</v>
      </c>
      <c r="F134" s="16">
        <v>1</v>
      </c>
      <c r="G134" s="16"/>
      <c r="H134" s="16">
        <v>0</v>
      </c>
      <c r="I134" s="16">
        <v>0</v>
      </c>
      <c r="J134" s="16">
        <v>0</v>
      </c>
      <c r="K134" s="16">
        <v>1</v>
      </c>
      <c r="L134" s="16" t="s">
        <v>8378</v>
      </c>
      <c r="M134" s="16">
        <v>0</v>
      </c>
      <c r="N134" s="16">
        <v>0</v>
      </c>
    </row>
    <row r="135" spans="1:14" ht="15" customHeight="1" x14ac:dyDescent="0.25">
      <c r="A135" s="16" t="s">
        <v>168</v>
      </c>
      <c r="B135" s="16" t="s">
        <v>169</v>
      </c>
      <c r="C135" s="16" t="s">
        <v>4</v>
      </c>
      <c r="D135" s="16" t="s">
        <v>5</v>
      </c>
      <c r="E135" s="16">
        <v>1</v>
      </c>
      <c r="F135" s="16">
        <v>0</v>
      </c>
      <c r="G135" s="16"/>
      <c r="H135" s="16">
        <v>0</v>
      </c>
      <c r="I135" s="16">
        <v>0</v>
      </c>
      <c r="J135" s="16">
        <v>1</v>
      </c>
      <c r="K135" s="16">
        <v>0</v>
      </c>
      <c r="L135" s="16" t="s">
        <v>8378</v>
      </c>
      <c r="M135" s="16">
        <v>1</v>
      </c>
      <c r="N135" s="16">
        <v>0</v>
      </c>
    </row>
    <row r="136" spans="1:14" ht="15" customHeight="1" x14ac:dyDescent="0.25">
      <c r="A136" s="16" t="s">
        <v>168</v>
      </c>
      <c r="B136" s="16" t="s">
        <v>169</v>
      </c>
      <c r="C136" s="16" t="s">
        <v>26</v>
      </c>
      <c r="D136" s="16" t="s">
        <v>27</v>
      </c>
      <c r="E136" s="16">
        <v>1</v>
      </c>
      <c r="F136" s="16">
        <v>1</v>
      </c>
      <c r="G136" s="16"/>
      <c r="H136" s="16">
        <v>0</v>
      </c>
      <c r="I136" s="16">
        <v>0</v>
      </c>
      <c r="J136" s="16">
        <v>1</v>
      </c>
      <c r="K136" s="16">
        <v>1</v>
      </c>
      <c r="L136" s="16" t="s">
        <v>8378</v>
      </c>
      <c r="M136" s="16">
        <v>0</v>
      </c>
      <c r="N136" s="16">
        <v>0</v>
      </c>
    </row>
    <row r="137" spans="1:14" ht="15" customHeight="1" x14ac:dyDescent="0.25">
      <c r="A137" s="16" t="s">
        <v>168</v>
      </c>
      <c r="B137" s="16" t="s">
        <v>169</v>
      </c>
      <c r="C137" s="16" t="s">
        <v>30</v>
      </c>
      <c r="D137" s="16" t="s">
        <v>31</v>
      </c>
      <c r="E137" s="16">
        <v>2</v>
      </c>
      <c r="F137" s="16">
        <v>2</v>
      </c>
      <c r="G137" s="16"/>
      <c r="H137" s="16">
        <v>0</v>
      </c>
      <c r="I137" s="16">
        <v>0</v>
      </c>
      <c r="J137" s="16">
        <v>2</v>
      </c>
      <c r="K137" s="16">
        <v>2</v>
      </c>
      <c r="L137" s="16" t="s">
        <v>8378</v>
      </c>
      <c r="M137" s="16">
        <v>0</v>
      </c>
      <c r="N137" s="16">
        <v>0</v>
      </c>
    </row>
    <row r="138" spans="1:14" ht="15" customHeight="1" x14ac:dyDescent="0.25">
      <c r="A138" s="16" t="s">
        <v>168</v>
      </c>
      <c r="B138" s="16" t="s">
        <v>169</v>
      </c>
      <c r="C138" s="16" t="s">
        <v>34</v>
      </c>
      <c r="D138" s="16" t="s">
        <v>35</v>
      </c>
      <c r="E138" s="16">
        <v>2</v>
      </c>
      <c r="F138" s="16">
        <v>1</v>
      </c>
      <c r="G138" s="16"/>
      <c r="H138" s="16">
        <v>0</v>
      </c>
      <c r="I138" s="16">
        <v>0</v>
      </c>
      <c r="J138" s="16">
        <v>2</v>
      </c>
      <c r="K138" s="16">
        <v>1</v>
      </c>
      <c r="L138" s="16" t="s">
        <v>8378</v>
      </c>
      <c r="M138" s="16">
        <v>0</v>
      </c>
      <c r="N138" s="16">
        <v>0</v>
      </c>
    </row>
    <row r="139" spans="1:14" ht="15" customHeight="1" x14ac:dyDescent="0.25">
      <c r="A139" s="16" t="s">
        <v>168</v>
      </c>
      <c r="B139" s="16" t="s">
        <v>169</v>
      </c>
      <c r="C139" s="16" t="s">
        <v>38</v>
      </c>
      <c r="D139" s="16" t="s">
        <v>39</v>
      </c>
      <c r="E139" s="16">
        <v>0</v>
      </c>
      <c r="F139" s="16">
        <v>1</v>
      </c>
      <c r="G139" s="16"/>
      <c r="H139" s="16">
        <v>0</v>
      </c>
      <c r="I139" s="16">
        <v>0</v>
      </c>
      <c r="J139" s="16">
        <v>0</v>
      </c>
      <c r="K139" s="16">
        <v>1</v>
      </c>
      <c r="L139" s="16" t="s">
        <v>8378</v>
      </c>
      <c r="M139" s="16">
        <v>0</v>
      </c>
      <c r="N139" s="16">
        <v>0</v>
      </c>
    </row>
    <row r="140" spans="1:14" ht="15" customHeight="1" x14ac:dyDescent="0.25">
      <c r="A140" s="16" t="s">
        <v>168</v>
      </c>
      <c r="B140" s="16" t="s">
        <v>169</v>
      </c>
      <c r="C140" s="16" t="s">
        <v>52</v>
      </c>
      <c r="D140" s="16" t="s">
        <v>53</v>
      </c>
      <c r="E140" s="16">
        <v>2</v>
      </c>
      <c r="F140" s="16">
        <v>2</v>
      </c>
      <c r="G140" s="16"/>
      <c r="H140" s="16">
        <v>0</v>
      </c>
      <c r="I140" s="16">
        <v>0</v>
      </c>
      <c r="J140" s="16">
        <v>2</v>
      </c>
      <c r="K140" s="16">
        <v>2</v>
      </c>
      <c r="L140" s="16" t="s">
        <v>8378</v>
      </c>
      <c r="M140" s="16">
        <v>0</v>
      </c>
      <c r="N140" s="16">
        <v>0</v>
      </c>
    </row>
    <row r="141" spans="1:14" ht="15" customHeight="1" x14ac:dyDescent="0.25">
      <c r="A141" s="16" t="s">
        <v>168</v>
      </c>
      <c r="B141" s="16" t="s">
        <v>169</v>
      </c>
      <c r="C141" s="16" t="s">
        <v>72</v>
      </c>
      <c r="D141" s="16" t="s">
        <v>73</v>
      </c>
      <c r="E141" s="16">
        <v>1</v>
      </c>
      <c r="F141" s="16">
        <v>1</v>
      </c>
      <c r="G141" s="16"/>
      <c r="H141" s="16">
        <v>0</v>
      </c>
      <c r="I141" s="16">
        <v>0</v>
      </c>
      <c r="J141" s="16">
        <v>1</v>
      </c>
      <c r="K141" s="16">
        <v>1</v>
      </c>
      <c r="L141" s="16" t="s">
        <v>8378</v>
      </c>
      <c r="M141" s="16">
        <v>0</v>
      </c>
      <c r="N141" s="16">
        <v>0</v>
      </c>
    </row>
    <row r="142" spans="1:14" ht="15" customHeight="1" x14ac:dyDescent="0.25">
      <c r="A142" s="16" t="s">
        <v>168</v>
      </c>
      <c r="B142" s="16" t="s">
        <v>169</v>
      </c>
      <c r="C142" s="16" t="s">
        <v>76</v>
      </c>
      <c r="D142" s="16" t="s">
        <v>77</v>
      </c>
      <c r="E142" s="16">
        <v>1</v>
      </c>
      <c r="F142" s="16">
        <v>1</v>
      </c>
      <c r="G142" s="16"/>
      <c r="H142" s="16">
        <v>0</v>
      </c>
      <c r="I142" s="16">
        <v>0</v>
      </c>
      <c r="J142" s="16">
        <v>1</v>
      </c>
      <c r="K142" s="16">
        <v>1</v>
      </c>
      <c r="L142" s="16" t="s">
        <v>8378</v>
      </c>
      <c r="M142" s="16">
        <v>0</v>
      </c>
      <c r="N142" s="16">
        <v>0</v>
      </c>
    </row>
    <row r="143" spans="1:14" ht="15" customHeight="1" x14ac:dyDescent="0.25">
      <c r="A143" s="16" t="s">
        <v>168</v>
      </c>
      <c r="B143" s="16" t="s">
        <v>169</v>
      </c>
      <c r="C143" s="16" t="s">
        <v>84</v>
      </c>
      <c r="D143" s="16" t="s">
        <v>85</v>
      </c>
      <c r="E143" s="16">
        <v>1</v>
      </c>
      <c r="F143" s="16">
        <v>1</v>
      </c>
      <c r="G143" s="16"/>
      <c r="H143" s="16">
        <v>0</v>
      </c>
      <c r="I143" s="16">
        <v>0</v>
      </c>
      <c r="J143" s="16">
        <v>1</v>
      </c>
      <c r="K143" s="16">
        <v>1</v>
      </c>
      <c r="L143" s="16" t="s">
        <v>8378</v>
      </c>
      <c r="M143" s="16">
        <v>0</v>
      </c>
      <c r="N143" s="16">
        <v>0</v>
      </c>
    </row>
    <row r="144" spans="1:14" ht="15" customHeight="1" x14ac:dyDescent="0.25">
      <c r="A144" s="16" t="s">
        <v>171</v>
      </c>
      <c r="B144" s="16" t="s">
        <v>172</v>
      </c>
      <c r="C144" s="16" t="s">
        <v>4</v>
      </c>
      <c r="D144" s="16" t="s">
        <v>5</v>
      </c>
      <c r="E144" s="16">
        <v>1</v>
      </c>
      <c r="F144" s="16">
        <v>1</v>
      </c>
      <c r="G144" s="16"/>
      <c r="H144" s="16">
        <v>0</v>
      </c>
      <c r="I144" s="16">
        <v>0</v>
      </c>
      <c r="J144" s="16">
        <v>1</v>
      </c>
      <c r="K144" s="16">
        <v>1</v>
      </c>
      <c r="L144" s="16" t="s">
        <v>8378</v>
      </c>
      <c r="M144" s="16">
        <v>0</v>
      </c>
      <c r="N144" s="16">
        <v>0</v>
      </c>
    </row>
    <row r="145" spans="1:14" ht="15" customHeight="1" x14ac:dyDescent="0.25">
      <c r="A145" s="16" t="s">
        <v>171</v>
      </c>
      <c r="B145" s="16" t="s">
        <v>172</v>
      </c>
      <c r="C145" s="16" t="s">
        <v>26</v>
      </c>
      <c r="D145" s="16" t="s">
        <v>27</v>
      </c>
      <c r="E145" s="16">
        <v>1</v>
      </c>
      <c r="F145" s="16">
        <v>1</v>
      </c>
      <c r="G145" s="16"/>
      <c r="H145" s="16">
        <v>0</v>
      </c>
      <c r="I145" s="16">
        <v>0</v>
      </c>
      <c r="J145" s="16">
        <v>1</v>
      </c>
      <c r="K145" s="16">
        <v>1</v>
      </c>
      <c r="L145" s="16" t="s">
        <v>8378</v>
      </c>
      <c r="M145" s="16">
        <v>0</v>
      </c>
      <c r="N145" s="16">
        <v>0</v>
      </c>
    </row>
    <row r="146" spans="1:14" ht="15" customHeight="1" x14ac:dyDescent="0.25">
      <c r="A146" s="16" t="s">
        <v>171</v>
      </c>
      <c r="B146" s="16" t="s">
        <v>172</v>
      </c>
      <c r="C146" s="16" t="s">
        <v>28</v>
      </c>
      <c r="D146" s="16" t="s">
        <v>29</v>
      </c>
      <c r="E146" s="16">
        <v>1</v>
      </c>
      <c r="F146" s="16">
        <v>1</v>
      </c>
      <c r="G146" s="16"/>
      <c r="H146" s="16">
        <v>0</v>
      </c>
      <c r="I146" s="16">
        <v>0</v>
      </c>
      <c r="J146" s="16">
        <v>1</v>
      </c>
      <c r="K146" s="16">
        <v>1</v>
      </c>
      <c r="L146" s="16" t="s">
        <v>8378</v>
      </c>
      <c r="M146" s="16">
        <v>0</v>
      </c>
      <c r="N146" s="16">
        <v>0</v>
      </c>
    </row>
    <row r="147" spans="1:14" ht="15" customHeight="1" x14ac:dyDescent="0.25">
      <c r="A147" s="16" t="s">
        <v>171</v>
      </c>
      <c r="B147" s="16" t="s">
        <v>172</v>
      </c>
      <c r="C147" s="16" t="s">
        <v>30</v>
      </c>
      <c r="D147" s="16" t="s">
        <v>31</v>
      </c>
      <c r="E147" s="16">
        <v>3</v>
      </c>
      <c r="F147" s="16">
        <v>3</v>
      </c>
      <c r="G147" s="16"/>
      <c r="H147" s="16">
        <v>0</v>
      </c>
      <c r="I147" s="16">
        <v>0</v>
      </c>
      <c r="J147" s="16">
        <v>3</v>
      </c>
      <c r="K147" s="16">
        <v>3</v>
      </c>
      <c r="L147" s="16" t="s">
        <v>8378</v>
      </c>
      <c r="M147" s="16">
        <v>0</v>
      </c>
      <c r="N147" s="16">
        <v>0</v>
      </c>
    </row>
    <row r="148" spans="1:14" ht="15" customHeight="1" x14ac:dyDescent="0.25">
      <c r="A148" s="16" t="s">
        <v>171</v>
      </c>
      <c r="B148" s="16" t="s">
        <v>172</v>
      </c>
      <c r="C148" s="16" t="s">
        <v>34</v>
      </c>
      <c r="D148" s="16" t="s">
        <v>35</v>
      </c>
      <c r="E148" s="16">
        <v>2</v>
      </c>
      <c r="F148" s="16">
        <v>1</v>
      </c>
      <c r="G148" s="16"/>
      <c r="H148" s="16">
        <v>0</v>
      </c>
      <c r="I148" s="16">
        <v>0</v>
      </c>
      <c r="J148" s="16">
        <v>2</v>
      </c>
      <c r="K148" s="16">
        <v>1</v>
      </c>
      <c r="L148" s="16" t="s">
        <v>8378</v>
      </c>
      <c r="M148" s="16">
        <v>0</v>
      </c>
      <c r="N148" s="16">
        <v>0</v>
      </c>
    </row>
    <row r="149" spans="1:14" ht="15" customHeight="1" x14ac:dyDescent="0.25">
      <c r="A149" s="16" t="s">
        <v>171</v>
      </c>
      <c r="B149" s="16" t="s">
        <v>172</v>
      </c>
      <c r="C149" s="16" t="s">
        <v>36</v>
      </c>
      <c r="D149" s="16" t="s">
        <v>37</v>
      </c>
      <c r="E149" s="16">
        <v>0</v>
      </c>
      <c r="F149" s="16">
        <v>1</v>
      </c>
      <c r="G149" s="16"/>
      <c r="H149" s="16">
        <v>0</v>
      </c>
      <c r="I149" s="16">
        <v>0</v>
      </c>
      <c r="J149" s="16">
        <v>0</v>
      </c>
      <c r="K149" s="16">
        <v>1</v>
      </c>
      <c r="L149" s="16" t="s">
        <v>8378</v>
      </c>
      <c r="M149" s="16">
        <v>0</v>
      </c>
      <c r="N149" s="16">
        <v>0</v>
      </c>
    </row>
    <row r="150" spans="1:14" ht="15" customHeight="1" x14ac:dyDescent="0.25">
      <c r="A150" s="16" t="s">
        <v>171</v>
      </c>
      <c r="B150" s="16" t="s">
        <v>172</v>
      </c>
      <c r="C150" s="16" t="s">
        <v>38</v>
      </c>
      <c r="D150" s="16" t="s">
        <v>39</v>
      </c>
      <c r="E150" s="16">
        <v>1</v>
      </c>
      <c r="F150" s="16">
        <v>1</v>
      </c>
      <c r="G150" s="16"/>
      <c r="H150" s="16">
        <v>0</v>
      </c>
      <c r="I150" s="16">
        <v>0</v>
      </c>
      <c r="J150" s="16">
        <v>1</v>
      </c>
      <c r="K150" s="16">
        <v>1</v>
      </c>
      <c r="L150" s="16" t="s">
        <v>8378</v>
      </c>
      <c r="M150" s="16">
        <v>0</v>
      </c>
      <c r="N150" s="16">
        <v>0</v>
      </c>
    </row>
    <row r="151" spans="1:14" ht="15" customHeight="1" x14ac:dyDescent="0.25">
      <c r="A151" s="16" t="s">
        <v>171</v>
      </c>
      <c r="B151" s="16" t="s">
        <v>172</v>
      </c>
      <c r="C151" s="16" t="s">
        <v>46</v>
      </c>
      <c r="D151" s="16" t="s">
        <v>47</v>
      </c>
      <c r="E151" s="16">
        <v>1</v>
      </c>
      <c r="F151" s="16">
        <v>1</v>
      </c>
      <c r="G151" s="16"/>
      <c r="H151" s="16">
        <v>0</v>
      </c>
      <c r="I151" s="16">
        <v>0</v>
      </c>
      <c r="J151" s="16">
        <v>1</v>
      </c>
      <c r="K151" s="16">
        <v>1</v>
      </c>
      <c r="L151" s="16" t="s">
        <v>8378</v>
      </c>
      <c r="M151" s="16">
        <v>0</v>
      </c>
      <c r="N151" s="16">
        <v>0</v>
      </c>
    </row>
    <row r="152" spans="1:14" ht="15" customHeight="1" x14ac:dyDescent="0.25">
      <c r="A152" s="16" t="s">
        <v>171</v>
      </c>
      <c r="B152" s="16" t="s">
        <v>172</v>
      </c>
      <c r="C152" s="16" t="s">
        <v>48</v>
      </c>
      <c r="D152" s="16" t="s">
        <v>49</v>
      </c>
      <c r="E152" s="16">
        <v>1</v>
      </c>
      <c r="F152" s="16">
        <v>1</v>
      </c>
      <c r="G152" s="16"/>
      <c r="H152" s="16">
        <v>0</v>
      </c>
      <c r="I152" s="16">
        <v>0</v>
      </c>
      <c r="J152" s="16">
        <v>1</v>
      </c>
      <c r="K152" s="16">
        <v>1</v>
      </c>
      <c r="L152" s="16" t="s">
        <v>8378</v>
      </c>
      <c r="M152" s="16">
        <v>0</v>
      </c>
      <c r="N152" s="16">
        <v>0</v>
      </c>
    </row>
    <row r="153" spans="1:14" ht="15" customHeight="1" x14ac:dyDescent="0.25">
      <c r="A153" s="16" t="s">
        <v>171</v>
      </c>
      <c r="B153" s="16" t="s">
        <v>172</v>
      </c>
      <c r="C153" s="16" t="s">
        <v>52</v>
      </c>
      <c r="D153" s="16" t="s">
        <v>53</v>
      </c>
      <c r="E153" s="16">
        <v>3</v>
      </c>
      <c r="F153" s="16">
        <v>2</v>
      </c>
      <c r="G153" s="16"/>
      <c r="H153" s="16">
        <v>0</v>
      </c>
      <c r="I153" s="16">
        <v>0</v>
      </c>
      <c r="J153" s="16">
        <v>3</v>
      </c>
      <c r="K153" s="16">
        <v>2</v>
      </c>
      <c r="L153" s="16" t="s">
        <v>8378</v>
      </c>
      <c r="M153" s="16">
        <v>1</v>
      </c>
      <c r="N153" s="16">
        <v>0</v>
      </c>
    </row>
    <row r="154" spans="1:14" ht="15" customHeight="1" x14ac:dyDescent="0.25">
      <c r="A154" s="16" t="s">
        <v>171</v>
      </c>
      <c r="B154" s="16" t="s">
        <v>172</v>
      </c>
      <c r="C154" s="16" t="s">
        <v>72</v>
      </c>
      <c r="D154" s="16" t="s">
        <v>73</v>
      </c>
      <c r="E154" s="16">
        <v>1</v>
      </c>
      <c r="F154" s="16">
        <v>1</v>
      </c>
      <c r="G154" s="16"/>
      <c r="H154" s="16">
        <v>0</v>
      </c>
      <c r="I154" s="16">
        <v>0</v>
      </c>
      <c r="J154" s="16">
        <v>1</v>
      </c>
      <c r="K154" s="16">
        <v>1</v>
      </c>
      <c r="L154" s="16" t="s">
        <v>8378</v>
      </c>
      <c r="M154" s="16">
        <v>0</v>
      </c>
      <c r="N154" s="16">
        <v>0</v>
      </c>
    </row>
    <row r="155" spans="1:14" ht="15" customHeight="1" x14ac:dyDescent="0.25">
      <c r="A155" s="16" t="s">
        <v>171</v>
      </c>
      <c r="B155" s="16" t="s">
        <v>172</v>
      </c>
      <c r="C155" s="16" t="s">
        <v>76</v>
      </c>
      <c r="D155" s="16" t="s">
        <v>77</v>
      </c>
      <c r="E155" s="16">
        <v>1</v>
      </c>
      <c r="F155" s="16">
        <v>1</v>
      </c>
      <c r="G155" s="16"/>
      <c r="H155" s="16">
        <v>0</v>
      </c>
      <c r="I155" s="16">
        <v>0</v>
      </c>
      <c r="J155" s="16">
        <v>1</v>
      </c>
      <c r="K155" s="16">
        <v>1</v>
      </c>
      <c r="L155" s="16" t="s">
        <v>8378</v>
      </c>
      <c r="M155" s="16">
        <v>0</v>
      </c>
      <c r="N155" s="16">
        <v>0</v>
      </c>
    </row>
    <row r="156" spans="1:14" ht="15" customHeight="1" x14ac:dyDescent="0.25">
      <c r="A156" s="16" t="s">
        <v>171</v>
      </c>
      <c r="B156" s="16" t="s">
        <v>172</v>
      </c>
      <c r="C156" s="16" t="s">
        <v>84</v>
      </c>
      <c r="D156" s="16" t="s">
        <v>85</v>
      </c>
      <c r="E156" s="16">
        <v>1</v>
      </c>
      <c r="F156" s="16">
        <v>1</v>
      </c>
      <c r="G156" s="16"/>
      <c r="H156" s="16">
        <v>0</v>
      </c>
      <c r="I156" s="16">
        <v>0</v>
      </c>
      <c r="J156" s="16">
        <v>1</v>
      </c>
      <c r="K156" s="16">
        <v>1</v>
      </c>
      <c r="L156" s="16" t="s">
        <v>8378</v>
      </c>
      <c r="M156" s="16">
        <v>0</v>
      </c>
      <c r="N156" s="16">
        <v>0</v>
      </c>
    </row>
    <row r="157" spans="1:14" ht="15" customHeight="1" x14ac:dyDescent="0.25">
      <c r="A157" s="16" t="s">
        <v>171</v>
      </c>
      <c r="B157" s="16" t="s">
        <v>172</v>
      </c>
      <c r="C157" s="16" t="s">
        <v>86</v>
      </c>
      <c r="D157" s="16" t="s">
        <v>87</v>
      </c>
      <c r="E157" s="16">
        <v>1</v>
      </c>
      <c r="F157" s="16">
        <v>1</v>
      </c>
      <c r="G157" s="16"/>
      <c r="H157" s="16">
        <v>0</v>
      </c>
      <c r="I157" s="16">
        <v>0</v>
      </c>
      <c r="J157" s="16">
        <v>1</v>
      </c>
      <c r="K157" s="16">
        <v>1</v>
      </c>
      <c r="L157" s="16" t="s">
        <v>8378</v>
      </c>
      <c r="M157" s="16">
        <v>0</v>
      </c>
      <c r="N157" s="16">
        <v>0</v>
      </c>
    </row>
    <row r="158" spans="1:14" ht="15" customHeight="1" x14ac:dyDescent="0.25">
      <c r="A158" s="16" t="s">
        <v>174</v>
      </c>
      <c r="B158" s="16" t="s">
        <v>175</v>
      </c>
      <c r="C158" s="16" t="s">
        <v>4</v>
      </c>
      <c r="D158" s="16" t="s">
        <v>5</v>
      </c>
      <c r="E158" s="16">
        <v>1</v>
      </c>
      <c r="F158" s="16">
        <v>1</v>
      </c>
      <c r="G158" s="16"/>
      <c r="H158" s="16">
        <v>0</v>
      </c>
      <c r="I158" s="16">
        <v>0</v>
      </c>
      <c r="J158" s="16">
        <v>1</v>
      </c>
      <c r="K158" s="16">
        <v>1</v>
      </c>
      <c r="L158" s="16" t="s">
        <v>8378</v>
      </c>
      <c r="M158" s="16">
        <v>0</v>
      </c>
      <c r="N158" s="16">
        <v>0</v>
      </c>
    </row>
    <row r="159" spans="1:14" ht="15" customHeight="1" x14ac:dyDescent="0.25">
      <c r="A159" s="16" t="s">
        <v>174</v>
      </c>
      <c r="B159" s="16" t="s">
        <v>175</v>
      </c>
      <c r="C159" s="16" t="s">
        <v>26</v>
      </c>
      <c r="D159" s="16" t="s">
        <v>27</v>
      </c>
      <c r="E159" s="16">
        <v>1</v>
      </c>
      <c r="F159" s="16">
        <v>1</v>
      </c>
      <c r="G159" s="16"/>
      <c r="H159" s="16">
        <v>0</v>
      </c>
      <c r="I159" s="16">
        <v>0</v>
      </c>
      <c r="J159" s="16">
        <v>1</v>
      </c>
      <c r="K159" s="16">
        <v>1</v>
      </c>
      <c r="L159" s="16" t="s">
        <v>8378</v>
      </c>
      <c r="M159" s="16">
        <v>0</v>
      </c>
      <c r="N159" s="16">
        <v>0</v>
      </c>
    </row>
    <row r="160" spans="1:14" ht="15" customHeight="1" x14ac:dyDescent="0.25">
      <c r="A160" s="16" t="s">
        <v>174</v>
      </c>
      <c r="B160" s="16" t="s">
        <v>175</v>
      </c>
      <c r="C160" s="16" t="s">
        <v>30</v>
      </c>
      <c r="D160" s="16" t="s">
        <v>31</v>
      </c>
      <c r="E160" s="16">
        <v>2</v>
      </c>
      <c r="F160" s="16">
        <v>2</v>
      </c>
      <c r="G160" s="16"/>
      <c r="H160" s="16">
        <v>0</v>
      </c>
      <c r="I160" s="16">
        <v>0</v>
      </c>
      <c r="J160" s="16">
        <v>2</v>
      </c>
      <c r="K160" s="16">
        <v>2</v>
      </c>
      <c r="L160" s="16" t="s">
        <v>8378</v>
      </c>
      <c r="M160" s="16">
        <v>0</v>
      </c>
      <c r="N160" s="16">
        <v>0</v>
      </c>
    </row>
    <row r="161" spans="1:14" ht="15" customHeight="1" x14ac:dyDescent="0.25">
      <c r="A161" s="16" t="s">
        <v>174</v>
      </c>
      <c r="B161" s="16" t="s">
        <v>175</v>
      </c>
      <c r="C161" s="16" t="s">
        <v>34</v>
      </c>
      <c r="D161" s="16" t="s">
        <v>35</v>
      </c>
      <c r="E161" s="16">
        <v>2</v>
      </c>
      <c r="F161" s="16">
        <v>1</v>
      </c>
      <c r="G161" s="16"/>
      <c r="H161" s="16">
        <v>0</v>
      </c>
      <c r="I161" s="16">
        <v>0</v>
      </c>
      <c r="J161" s="16">
        <v>2</v>
      </c>
      <c r="K161" s="16">
        <v>1</v>
      </c>
      <c r="L161" s="16" t="s">
        <v>8378</v>
      </c>
      <c r="M161" s="16">
        <v>0</v>
      </c>
      <c r="N161" s="16">
        <v>0</v>
      </c>
    </row>
    <row r="162" spans="1:14" ht="15" customHeight="1" x14ac:dyDescent="0.25">
      <c r="A162" s="16" t="s">
        <v>174</v>
      </c>
      <c r="B162" s="16" t="s">
        <v>175</v>
      </c>
      <c r="C162" s="16" t="s">
        <v>38</v>
      </c>
      <c r="D162" s="16" t="s">
        <v>39</v>
      </c>
      <c r="E162" s="16">
        <v>0</v>
      </c>
      <c r="F162" s="16">
        <v>1</v>
      </c>
      <c r="G162" s="16"/>
      <c r="H162" s="16">
        <v>0</v>
      </c>
      <c r="I162" s="16">
        <v>0</v>
      </c>
      <c r="J162" s="16">
        <v>0</v>
      </c>
      <c r="K162" s="16">
        <v>1</v>
      </c>
      <c r="L162" s="16" t="s">
        <v>8378</v>
      </c>
      <c r="M162" s="16">
        <v>1</v>
      </c>
      <c r="N162" s="16">
        <v>0</v>
      </c>
    </row>
    <row r="163" spans="1:14" ht="15" customHeight="1" x14ac:dyDescent="0.25">
      <c r="A163" s="16" t="s">
        <v>174</v>
      </c>
      <c r="B163" s="16" t="s">
        <v>175</v>
      </c>
      <c r="C163" s="16" t="s">
        <v>52</v>
      </c>
      <c r="D163" s="16" t="s">
        <v>53</v>
      </c>
      <c r="E163" s="16">
        <v>2</v>
      </c>
      <c r="F163" s="16">
        <v>2</v>
      </c>
      <c r="G163" s="16"/>
      <c r="H163" s="16">
        <v>0</v>
      </c>
      <c r="I163" s="16">
        <v>0</v>
      </c>
      <c r="J163" s="16">
        <v>2</v>
      </c>
      <c r="K163" s="16">
        <v>2</v>
      </c>
      <c r="L163" s="16" t="s">
        <v>8378</v>
      </c>
      <c r="M163" s="16">
        <v>0</v>
      </c>
      <c r="N163" s="16">
        <v>1</v>
      </c>
    </row>
    <row r="164" spans="1:14" ht="15" customHeight="1" x14ac:dyDescent="0.25">
      <c r="A164" s="16" t="s">
        <v>174</v>
      </c>
      <c r="B164" s="16" t="s">
        <v>175</v>
      </c>
      <c r="C164" s="16" t="s">
        <v>72</v>
      </c>
      <c r="D164" s="16" t="s">
        <v>73</v>
      </c>
      <c r="E164" s="16">
        <v>1</v>
      </c>
      <c r="F164" s="16">
        <v>1</v>
      </c>
      <c r="G164" s="16"/>
      <c r="H164" s="16">
        <v>0</v>
      </c>
      <c r="I164" s="16">
        <v>0</v>
      </c>
      <c r="J164" s="16">
        <v>1</v>
      </c>
      <c r="K164" s="16">
        <v>1</v>
      </c>
      <c r="L164" s="16" t="s">
        <v>8378</v>
      </c>
      <c r="M164" s="16">
        <v>0</v>
      </c>
      <c r="N164" s="16">
        <v>0</v>
      </c>
    </row>
    <row r="165" spans="1:14" ht="15" customHeight="1" x14ac:dyDescent="0.25">
      <c r="A165" s="16" t="s">
        <v>174</v>
      </c>
      <c r="B165" s="16" t="s">
        <v>175</v>
      </c>
      <c r="C165" s="16" t="s">
        <v>76</v>
      </c>
      <c r="D165" s="16" t="s">
        <v>77</v>
      </c>
      <c r="E165" s="16">
        <v>1</v>
      </c>
      <c r="F165" s="16">
        <v>1</v>
      </c>
      <c r="G165" s="16"/>
      <c r="H165" s="16">
        <v>0</v>
      </c>
      <c r="I165" s="16">
        <v>0</v>
      </c>
      <c r="J165" s="16">
        <v>1</v>
      </c>
      <c r="K165" s="16">
        <v>1</v>
      </c>
      <c r="L165" s="16" t="s">
        <v>8378</v>
      </c>
      <c r="M165" s="16">
        <v>0</v>
      </c>
      <c r="N165" s="16">
        <v>0</v>
      </c>
    </row>
    <row r="166" spans="1:14" ht="15" customHeight="1" x14ac:dyDescent="0.25">
      <c r="A166" s="16" t="s">
        <v>174</v>
      </c>
      <c r="B166" s="16" t="s">
        <v>175</v>
      </c>
      <c r="C166" s="16" t="s">
        <v>84</v>
      </c>
      <c r="D166" s="16" t="s">
        <v>85</v>
      </c>
      <c r="E166" s="16">
        <v>1</v>
      </c>
      <c r="F166" s="16">
        <v>0</v>
      </c>
      <c r="G166" s="16"/>
      <c r="H166" s="16">
        <v>0</v>
      </c>
      <c r="I166" s="16">
        <v>0</v>
      </c>
      <c r="J166" s="16">
        <v>1</v>
      </c>
      <c r="K166" s="16">
        <v>0</v>
      </c>
      <c r="L166" s="16" t="s">
        <v>8378</v>
      </c>
      <c r="M166" s="16">
        <v>0</v>
      </c>
      <c r="N166" s="16">
        <v>0</v>
      </c>
    </row>
    <row r="167" spans="1:14" ht="15" customHeight="1" x14ac:dyDescent="0.25">
      <c r="A167" s="16" t="s">
        <v>174</v>
      </c>
      <c r="B167" s="16" t="s">
        <v>175</v>
      </c>
      <c r="C167" s="16" t="s">
        <v>86</v>
      </c>
      <c r="D167" s="16" t="s">
        <v>87</v>
      </c>
      <c r="E167" s="16">
        <v>0</v>
      </c>
      <c r="F167" s="16">
        <v>2</v>
      </c>
      <c r="G167" s="16"/>
      <c r="H167" s="16">
        <v>0</v>
      </c>
      <c r="I167" s="16">
        <v>0</v>
      </c>
      <c r="J167" s="16">
        <v>0</v>
      </c>
      <c r="K167" s="16">
        <v>2</v>
      </c>
      <c r="L167" s="16" t="s">
        <v>8378</v>
      </c>
      <c r="M167" s="16">
        <v>0</v>
      </c>
      <c r="N167" s="16">
        <v>1</v>
      </c>
    </row>
    <row r="168" spans="1:14" ht="15" customHeight="1" x14ac:dyDescent="0.25">
      <c r="A168" s="16" t="s">
        <v>177</v>
      </c>
      <c r="B168" s="16" t="s">
        <v>178</v>
      </c>
      <c r="C168" s="16" t="s">
        <v>4</v>
      </c>
      <c r="D168" s="16" t="s">
        <v>5</v>
      </c>
      <c r="E168" s="16">
        <v>1</v>
      </c>
      <c r="F168" s="16">
        <v>1</v>
      </c>
      <c r="G168" s="16"/>
      <c r="H168" s="16">
        <v>0</v>
      </c>
      <c r="I168" s="16">
        <v>0</v>
      </c>
      <c r="J168" s="16">
        <v>1</v>
      </c>
      <c r="K168" s="16">
        <v>1</v>
      </c>
      <c r="L168" s="16" t="s">
        <v>8378</v>
      </c>
      <c r="M168" s="16">
        <v>0</v>
      </c>
      <c r="N168" s="16">
        <v>0</v>
      </c>
    </row>
    <row r="169" spans="1:14" ht="15" customHeight="1" x14ac:dyDescent="0.25">
      <c r="A169" s="16" t="s">
        <v>177</v>
      </c>
      <c r="B169" s="16" t="s">
        <v>178</v>
      </c>
      <c r="C169" s="16" t="s">
        <v>26</v>
      </c>
      <c r="D169" s="16" t="s">
        <v>27</v>
      </c>
      <c r="E169" s="16">
        <v>1</v>
      </c>
      <c r="F169" s="16">
        <v>1</v>
      </c>
      <c r="G169" s="16"/>
      <c r="H169" s="16">
        <v>0</v>
      </c>
      <c r="I169" s="16">
        <v>0</v>
      </c>
      <c r="J169" s="16">
        <v>1</v>
      </c>
      <c r="K169" s="16">
        <v>1</v>
      </c>
      <c r="L169" s="16" t="s">
        <v>8378</v>
      </c>
      <c r="M169" s="16">
        <v>0</v>
      </c>
      <c r="N169" s="16">
        <v>0</v>
      </c>
    </row>
    <row r="170" spans="1:14" ht="15" customHeight="1" x14ac:dyDescent="0.25">
      <c r="A170" s="16" t="s">
        <v>177</v>
      </c>
      <c r="B170" s="16" t="s">
        <v>178</v>
      </c>
      <c r="C170" s="16" t="s">
        <v>30</v>
      </c>
      <c r="D170" s="16" t="s">
        <v>31</v>
      </c>
      <c r="E170" s="16">
        <v>2</v>
      </c>
      <c r="F170" s="16">
        <v>2</v>
      </c>
      <c r="G170" s="16"/>
      <c r="H170" s="16">
        <v>0</v>
      </c>
      <c r="I170" s="16">
        <v>0</v>
      </c>
      <c r="J170" s="16">
        <v>2</v>
      </c>
      <c r="K170" s="16">
        <v>2</v>
      </c>
      <c r="L170" s="16" t="s">
        <v>8378</v>
      </c>
      <c r="M170" s="16">
        <v>0</v>
      </c>
      <c r="N170" s="16">
        <v>0</v>
      </c>
    </row>
    <row r="171" spans="1:14" ht="15" customHeight="1" x14ac:dyDescent="0.25">
      <c r="A171" s="16" t="s">
        <v>177</v>
      </c>
      <c r="B171" s="16" t="s">
        <v>178</v>
      </c>
      <c r="C171" s="16" t="s">
        <v>34</v>
      </c>
      <c r="D171" s="16" t="s">
        <v>35</v>
      </c>
      <c r="E171" s="16">
        <v>2</v>
      </c>
      <c r="F171" s="16">
        <v>1</v>
      </c>
      <c r="G171" s="16"/>
      <c r="H171" s="16">
        <v>0</v>
      </c>
      <c r="I171" s="16">
        <v>0</v>
      </c>
      <c r="J171" s="16">
        <v>2</v>
      </c>
      <c r="K171" s="16">
        <v>1</v>
      </c>
      <c r="L171" s="16" t="s">
        <v>8378</v>
      </c>
      <c r="M171" s="16">
        <v>0</v>
      </c>
      <c r="N171" s="16">
        <v>0</v>
      </c>
    </row>
    <row r="172" spans="1:14" ht="15" customHeight="1" x14ac:dyDescent="0.25">
      <c r="A172" s="16" t="s">
        <v>177</v>
      </c>
      <c r="B172" s="16" t="s">
        <v>178</v>
      </c>
      <c r="C172" s="16" t="s">
        <v>38</v>
      </c>
      <c r="D172" s="16" t="s">
        <v>39</v>
      </c>
      <c r="E172" s="16">
        <v>0</v>
      </c>
      <c r="F172" s="16">
        <v>1</v>
      </c>
      <c r="G172" s="16"/>
      <c r="H172" s="16">
        <v>0</v>
      </c>
      <c r="I172" s="16">
        <v>0</v>
      </c>
      <c r="J172" s="16">
        <v>0</v>
      </c>
      <c r="K172" s="16">
        <v>1</v>
      </c>
      <c r="L172" s="16" t="s">
        <v>8378</v>
      </c>
      <c r="M172" s="16">
        <v>0</v>
      </c>
      <c r="N172" s="16">
        <v>0</v>
      </c>
    </row>
    <row r="173" spans="1:14" ht="15" customHeight="1" x14ac:dyDescent="0.25">
      <c r="A173" s="16" t="s">
        <v>177</v>
      </c>
      <c r="B173" s="16" t="s">
        <v>178</v>
      </c>
      <c r="C173" s="16" t="s">
        <v>52</v>
      </c>
      <c r="D173" s="16" t="s">
        <v>53</v>
      </c>
      <c r="E173" s="16">
        <v>2</v>
      </c>
      <c r="F173" s="16">
        <v>2</v>
      </c>
      <c r="G173" s="16"/>
      <c r="H173" s="16">
        <v>0</v>
      </c>
      <c r="I173" s="16">
        <v>0</v>
      </c>
      <c r="J173" s="16">
        <v>2</v>
      </c>
      <c r="K173" s="16">
        <v>2</v>
      </c>
      <c r="L173" s="16" t="s">
        <v>8378</v>
      </c>
      <c r="M173" s="16">
        <v>0</v>
      </c>
      <c r="N173" s="16">
        <v>0</v>
      </c>
    </row>
    <row r="174" spans="1:14" ht="15" customHeight="1" x14ac:dyDescent="0.25">
      <c r="A174" s="16" t="s">
        <v>177</v>
      </c>
      <c r="B174" s="16" t="s">
        <v>178</v>
      </c>
      <c r="C174" s="16" t="s">
        <v>72</v>
      </c>
      <c r="D174" s="16" t="s">
        <v>73</v>
      </c>
      <c r="E174" s="16">
        <v>1</v>
      </c>
      <c r="F174" s="16">
        <v>1</v>
      </c>
      <c r="G174" s="16"/>
      <c r="H174" s="16">
        <v>0</v>
      </c>
      <c r="I174" s="16">
        <v>0</v>
      </c>
      <c r="J174" s="16">
        <v>1</v>
      </c>
      <c r="K174" s="16">
        <v>1</v>
      </c>
      <c r="L174" s="16" t="s">
        <v>8378</v>
      </c>
      <c r="M174" s="16">
        <v>0</v>
      </c>
      <c r="N174" s="16">
        <v>0</v>
      </c>
    </row>
    <row r="175" spans="1:14" ht="15" customHeight="1" x14ac:dyDescent="0.25">
      <c r="A175" s="16" t="s">
        <v>177</v>
      </c>
      <c r="B175" s="16" t="s">
        <v>178</v>
      </c>
      <c r="C175" s="16" t="s">
        <v>76</v>
      </c>
      <c r="D175" s="16" t="s">
        <v>77</v>
      </c>
      <c r="E175" s="16">
        <v>1</v>
      </c>
      <c r="F175" s="16">
        <v>1</v>
      </c>
      <c r="G175" s="16"/>
      <c r="H175" s="16">
        <v>0</v>
      </c>
      <c r="I175" s="16">
        <v>0</v>
      </c>
      <c r="J175" s="16">
        <v>1</v>
      </c>
      <c r="K175" s="16">
        <v>1</v>
      </c>
      <c r="L175" s="16" t="s">
        <v>8378</v>
      </c>
      <c r="M175" s="16">
        <v>0</v>
      </c>
      <c r="N175" s="16">
        <v>0</v>
      </c>
    </row>
    <row r="176" spans="1:14" ht="15" customHeight="1" x14ac:dyDescent="0.25">
      <c r="A176" s="16" t="s">
        <v>177</v>
      </c>
      <c r="B176" s="16" t="s">
        <v>178</v>
      </c>
      <c r="C176" s="16" t="s">
        <v>84</v>
      </c>
      <c r="D176" s="16" t="s">
        <v>85</v>
      </c>
      <c r="E176" s="16">
        <v>1</v>
      </c>
      <c r="F176" s="16">
        <v>1</v>
      </c>
      <c r="G176" s="16"/>
      <c r="H176" s="16">
        <v>0</v>
      </c>
      <c r="I176" s="16">
        <v>0</v>
      </c>
      <c r="J176" s="16">
        <v>1</v>
      </c>
      <c r="K176" s="16">
        <v>1</v>
      </c>
      <c r="L176" s="16" t="s">
        <v>8378</v>
      </c>
      <c r="M176" s="16">
        <v>0</v>
      </c>
      <c r="N176" s="16">
        <v>0</v>
      </c>
    </row>
    <row r="177" spans="1:14" ht="15" customHeight="1" x14ac:dyDescent="0.25">
      <c r="A177" s="16" t="s">
        <v>180</v>
      </c>
      <c r="B177" s="16" t="s">
        <v>181</v>
      </c>
      <c r="C177" s="16" t="s">
        <v>4</v>
      </c>
      <c r="D177" s="16" t="s">
        <v>5</v>
      </c>
      <c r="E177" s="16">
        <v>1</v>
      </c>
      <c r="F177" s="16">
        <v>1</v>
      </c>
      <c r="G177" s="16"/>
      <c r="H177" s="16">
        <v>0</v>
      </c>
      <c r="I177" s="16">
        <v>0</v>
      </c>
      <c r="J177" s="16">
        <v>1</v>
      </c>
      <c r="K177" s="16">
        <v>1</v>
      </c>
      <c r="L177" s="16" t="s">
        <v>8378</v>
      </c>
      <c r="M177" s="16">
        <v>0</v>
      </c>
      <c r="N177" s="16">
        <v>0</v>
      </c>
    </row>
    <row r="178" spans="1:14" ht="15" customHeight="1" x14ac:dyDescent="0.25">
      <c r="A178" s="16" t="s">
        <v>180</v>
      </c>
      <c r="B178" s="16" t="s">
        <v>181</v>
      </c>
      <c r="C178" s="16" t="s">
        <v>26</v>
      </c>
      <c r="D178" s="16" t="s">
        <v>27</v>
      </c>
      <c r="E178" s="16">
        <v>1</v>
      </c>
      <c r="F178" s="16">
        <v>0</v>
      </c>
      <c r="G178" s="16"/>
      <c r="H178" s="16">
        <v>0</v>
      </c>
      <c r="I178" s="16">
        <v>0</v>
      </c>
      <c r="J178" s="16">
        <v>1</v>
      </c>
      <c r="K178" s="16">
        <v>0</v>
      </c>
      <c r="L178" s="16" t="s">
        <v>8378</v>
      </c>
      <c r="M178" s="16">
        <v>1</v>
      </c>
      <c r="N178" s="16">
        <v>0</v>
      </c>
    </row>
    <row r="179" spans="1:14" ht="15" customHeight="1" x14ac:dyDescent="0.25">
      <c r="A179" s="16" t="s">
        <v>180</v>
      </c>
      <c r="B179" s="16" t="s">
        <v>181</v>
      </c>
      <c r="C179" s="16" t="s">
        <v>30</v>
      </c>
      <c r="D179" s="16" t="s">
        <v>31</v>
      </c>
      <c r="E179" s="16">
        <v>2</v>
      </c>
      <c r="F179" s="16">
        <v>2</v>
      </c>
      <c r="G179" s="16"/>
      <c r="H179" s="16">
        <v>0</v>
      </c>
      <c r="I179" s="16">
        <v>0</v>
      </c>
      <c r="J179" s="16">
        <v>2</v>
      </c>
      <c r="K179" s="16">
        <v>2</v>
      </c>
      <c r="L179" s="16" t="s">
        <v>8378</v>
      </c>
      <c r="M179" s="16">
        <v>0</v>
      </c>
      <c r="N179" s="16">
        <v>0</v>
      </c>
    </row>
    <row r="180" spans="1:14" ht="15" customHeight="1" x14ac:dyDescent="0.25">
      <c r="A180" s="16" t="s">
        <v>180</v>
      </c>
      <c r="B180" s="16" t="s">
        <v>181</v>
      </c>
      <c r="C180" s="16" t="s">
        <v>34</v>
      </c>
      <c r="D180" s="16" t="s">
        <v>35</v>
      </c>
      <c r="E180" s="16">
        <v>2</v>
      </c>
      <c r="F180" s="16">
        <v>1</v>
      </c>
      <c r="G180" s="16"/>
      <c r="H180" s="16">
        <v>0</v>
      </c>
      <c r="I180" s="16">
        <v>0</v>
      </c>
      <c r="J180" s="16">
        <v>2</v>
      </c>
      <c r="K180" s="16">
        <v>1</v>
      </c>
      <c r="L180" s="16" t="s">
        <v>8378</v>
      </c>
      <c r="M180" s="16">
        <v>0</v>
      </c>
      <c r="N180" s="16">
        <v>0</v>
      </c>
    </row>
    <row r="181" spans="1:14" ht="15" customHeight="1" x14ac:dyDescent="0.25">
      <c r="A181" s="16" t="s">
        <v>180</v>
      </c>
      <c r="B181" s="16" t="s">
        <v>181</v>
      </c>
      <c r="C181" s="16" t="s">
        <v>38</v>
      </c>
      <c r="D181" s="16" t="s">
        <v>39</v>
      </c>
      <c r="E181" s="16">
        <v>0</v>
      </c>
      <c r="F181" s="16">
        <v>1</v>
      </c>
      <c r="G181" s="16"/>
      <c r="H181" s="16">
        <v>0</v>
      </c>
      <c r="I181" s="16">
        <v>0</v>
      </c>
      <c r="J181" s="16">
        <v>0</v>
      </c>
      <c r="K181" s="16">
        <v>1</v>
      </c>
      <c r="L181" s="16" t="s">
        <v>8378</v>
      </c>
      <c r="M181" s="16">
        <v>0</v>
      </c>
      <c r="N181" s="16">
        <v>0</v>
      </c>
    </row>
    <row r="182" spans="1:14" ht="15" customHeight="1" x14ac:dyDescent="0.25">
      <c r="A182" s="16" t="s">
        <v>180</v>
      </c>
      <c r="B182" s="16" t="s">
        <v>181</v>
      </c>
      <c r="C182" s="16" t="s">
        <v>52</v>
      </c>
      <c r="D182" s="16" t="s">
        <v>53</v>
      </c>
      <c r="E182" s="16">
        <v>2</v>
      </c>
      <c r="F182" s="16">
        <v>2</v>
      </c>
      <c r="G182" s="16"/>
      <c r="H182" s="16">
        <v>0</v>
      </c>
      <c r="I182" s="16">
        <v>0</v>
      </c>
      <c r="J182" s="16">
        <v>2</v>
      </c>
      <c r="K182" s="16">
        <v>2</v>
      </c>
      <c r="L182" s="16" t="s">
        <v>8378</v>
      </c>
      <c r="M182" s="16">
        <v>0</v>
      </c>
      <c r="N182" s="16">
        <v>0</v>
      </c>
    </row>
    <row r="183" spans="1:14" ht="15" customHeight="1" x14ac:dyDescent="0.25">
      <c r="A183" s="16" t="s">
        <v>180</v>
      </c>
      <c r="B183" s="16" t="s">
        <v>181</v>
      </c>
      <c r="C183" s="16" t="s">
        <v>72</v>
      </c>
      <c r="D183" s="16" t="s">
        <v>73</v>
      </c>
      <c r="E183" s="16">
        <v>1</v>
      </c>
      <c r="F183" s="16">
        <v>1</v>
      </c>
      <c r="G183" s="16"/>
      <c r="H183" s="16">
        <v>0</v>
      </c>
      <c r="I183" s="16">
        <v>0</v>
      </c>
      <c r="J183" s="16">
        <v>1</v>
      </c>
      <c r="K183" s="16">
        <v>1</v>
      </c>
      <c r="L183" s="16" t="s">
        <v>8378</v>
      </c>
      <c r="M183" s="16">
        <v>0</v>
      </c>
      <c r="N183" s="16">
        <v>0</v>
      </c>
    </row>
    <row r="184" spans="1:14" ht="15" customHeight="1" x14ac:dyDescent="0.25">
      <c r="A184" s="16" t="s">
        <v>180</v>
      </c>
      <c r="B184" s="16" t="s">
        <v>181</v>
      </c>
      <c r="C184" s="16" t="s">
        <v>76</v>
      </c>
      <c r="D184" s="16" t="s">
        <v>77</v>
      </c>
      <c r="E184" s="16">
        <v>1</v>
      </c>
      <c r="F184" s="16">
        <v>1</v>
      </c>
      <c r="G184" s="16"/>
      <c r="H184" s="16">
        <v>0</v>
      </c>
      <c r="I184" s="16">
        <v>0</v>
      </c>
      <c r="J184" s="16">
        <v>1</v>
      </c>
      <c r="K184" s="16">
        <v>1</v>
      </c>
      <c r="L184" s="16" t="s">
        <v>8378</v>
      </c>
      <c r="M184" s="16">
        <v>0</v>
      </c>
      <c r="N184" s="16">
        <v>0</v>
      </c>
    </row>
    <row r="185" spans="1:14" ht="15" customHeight="1" x14ac:dyDescent="0.25">
      <c r="A185" s="16" t="s">
        <v>180</v>
      </c>
      <c r="B185" s="16" t="s">
        <v>181</v>
      </c>
      <c r="C185" s="16" t="s">
        <v>84</v>
      </c>
      <c r="D185" s="16" t="s">
        <v>85</v>
      </c>
      <c r="E185" s="16">
        <v>1</v>
      </c>
      <c r="F185" s="16">
        <v>1</v>
      </c>
      <c r="G185" s="16"/>
      <c r="H185" s="16">
        <v>0</v>
      </c>
      <c r="I185" s="16">
        <v>0</v>
      </c>
      <c r="J185" s="16">
        <v>1</v>
      </c>
      <c r="K185" s="16">
        <v>1</v>
      </c>
      <c r="L185" s="16" t="s">
        <v>8378</v>
      </c>
      <c r="M185" s="16">
        <v>0</v>
      </c>
      <c r="N185" s="16">
        <v>1</v>
      </c>
    </row>
    <row r="186" spans="1:14" ht="15" customHeight="1" x14ac:dyDescent="0.25">
      <c r="A186" s="16" t="s">
        <v>183</v>
      </c>
      <c r="B186" s="16" t="s">
        <v>184</v>
      </c>
      <c r="C186" s="16" t="s">
        <v>4</v>
      </c>
      <c r="D186" s="16" t="s">
        <v>5</v>
      </c>
      <c r="E186" s="16">
        <v>1</v>
      </c>
      <c r="F186" s="16">
        <v>1</v>
      </c>
      <c r="G186" s="16"/>
      <c r="H186" s="16">
        <v>0</v>
      </c>
      <c r="I186" s="16">
        <v>0</v>
      </c>
      <c r="J186" s="16">
        <v>1</v>
      </c>
      <c r="K186" s="16">
        <v>1</v>
      </c>
      <c r="L186" s="16" t="s">
        <v>8378</v>
      </c>
      <c r="M186" s="16">
        <v>0</v>
      </c>
      <c r="N186" s="16">
        <v>0</v>
      </c>
    </row>
    <row r="187" spans="1:14" ht="15" customHeight="1" x14ac:dyDescent="0.25">
      <c r="A187" s="16" t="s">
        <v>183</v>
      </c>
      <c r="B187" s="16" t="s">
        <v>184</v>
      </c>
      <c r="C187" s="16" t="s">
        <v>26</v>
      </c>
      <c r="D187" s="16" t="s">
        <v>27</v>
      </c>
      <c r="E187" s="16">
        <v>1</v>
      </c>
      <c r="F187" s="16">
        <v>1</v>
      </c>
      <c r="G187" s="16"/>
      <c r="H187" s="16">
        <v>0</v>
      </c>
      <c r="I187" s="16">
        <v>0</v>
      </c>
      <c r="J187" s="16">
        <v>1</v>
      </c>
      <c r="K187" s="16">
        <v>1</v>
      </c>
      <c r="L187" s="16" t="s">
        <v>8378</v>
      </c>
      <c r="M187" s="16">
        <v>0</v>
      </c>
      <c r="N187" s="16">
        <v>0</v>
      </c>
    </row>
    <row r="188" spans="1:14" ht="15" customHeight="1" x14ac:dyDescent="0.25">
      <c r="A188" s="16" t="s">
        <v>183</v>
      </c>
      <c r="B188" s="16" t="s">
        <v>184</v>
      </c>
      <c r="C188" s="16" t="s">
        <v>30</v>
      </c>
      <c r="D188" s="16" t="s">
        <v>31</v>
      </c>
      <c r="E188" s="16">
        <v>2</v>
      </c>
      <c r="F188" s="16">
        <v>2</v>
      </c>
      <c r="G188" s="16"/>
      <c r="H188" s="16">
        <v>0</v>
      </c>
      <c r="I188" s="16">
        <v>0</v>
      </c>
      <c r="J188" s="16">
        <v>2</v>
      </c>
      <c r="K188" s="16">
        <v>2</v>
      </c>
      <c r="L188" s="16" t="s">
        <v>8378</v>
      </c>
      <c r="M188" s="16">
        <v>0</v>
      </c>
      <c r="N188" s="16">
        <v>0</v>
      </c>
    </row>
    <row r="189" spans="1:14" ht="15" customHeight="1" x14ac:dyDescent="0.25">
      <c r="A189" s="16" t="s">
        <v>183</v>
      </c>
      <c r="B189" s="16" t="s">
        <v>184</v>
      </c>
      <c r="C189" s="16" t="s">
        <v>34</v>
      </c>
      <c r="D189" s="16" t="s">
        <v>35</v>
      </c>
      <c r="E189" s="16">
        <v>2</v>
      </c>
      <c r="F189" s="16">
        <v>1</v>
      </c>
      <c r="G189" s="16"/>
      <c r="H189" s="16">
        <v>0</v>
      </c>
      <c r="I189" s="16">
        <v>0</v>
      </c>
      <c r="J189" s="16">
        <v>2</v>
      </c>
      <c r="K189" s="16">
        <v>1</v>
      </c>
      <c r="L189" s="16" t="s">
        <v>8378</v>
      </c>
      <c r="M189" s="16">
        <v>0</v>
      </c>
      <c r="N189" s="16">
        <v>0</v>
      </c>
    </row>
    <row r="190" spans="1:14" ht="15" customHeight="1" x14ac:dyDescent="0.25">
      <c r="A190" s="16" t="s">
        <v>183</v>
      </c>
      <c r="B190" s="16" t="s">
        <v>184</v>
      </c>
      <c r="C190" s="16" t="s">
        <v>38</v>
      </c>
      <c r="D190" s="16" t="s">
        <v>39</v>
      </c>
      <c r="E190" s="16">
        <v>0</v>
      </c>
      <c r="F190" s="16">
        <v>2</v>
      </c>
      <c r="G190" s="16"/>
      <c r="H190" s="16">
        <v>0</v>
      </c>
      <c r="I190" s="16">
        <v>0</v>
      </c>
      <c r="J190" s="16">
        <v>0</v>
      </c>
      <c r="K190" s="16">
        <v>2</v>
      </c>
      <c r="L190" s="16" t="s">
        <v>8378</v>
      </c>
      <c r="M190" s="16">
        <v>0</v>
      </c>
      <c r="N190" s="16">
        <v>0</v>
      </c>
    </row>
    <row r="191" spans="1:14" ht="15" customHeight="1" x14ac:dyDescent="0.25">
      <c r="A191" s="16" t="s">
        <v>183</v>
      </c>
      <c r="B191" s="16" t="s">
        <v>184</v>
      </c>
      <c r="C191" s="16" t="s">
        <v>52</v>
      </c>
      <c r="D191" s="16" t="s">
        <v>53</v>
      </c>
      <c r="E191" s="16">
        <v>2</v>
      </c>
      <c r="F191" s="16">
        <v>2</v>
      </c>
      <c r="G191" s="16"/>
      <c r="H191" s="16">
        <v>0</v>
      </c>
      <c r="I191" s="16">
        <v>0</v>
      </c>
      <c r="J191" s="16">
        <v>2</v>
      </c>
      <c r="K191" s="16">
        <v>2</v>
      </c>
      <c r="L191" s="16" t="s">
        <v>8378</v>
      </c>
      <c r="M191" s="16">
        <v>0</v>
      </c>
      <c r="N191" s="16">
        <v>1</v>
      </c>
    </row>
    <row r="192" spans="1:14" ht="15" customHeight="1" x14ac:dyDescent="0.25">
      <c r="A192" s="16" t="s">
        <v>183</v>
      </c>
      <c r="B192" s="16" t="s">
        <v>184</v>
      </c>
      <c r="C192" s="16" t="s">
        <v>72</v>
      </c>
      <c r="D192" s="16" t="s">
        <v>73</v>
      </c>
      <c r="E192" s="16">
        <v>1</v>
      </c>
      <c r="F192" s="16">
        <v>1</v>
      </c>
      <c r="G192" s="16"/>
      <c r="H192" s="16">
        <v>0</v>
      </c>
      <c r="I192" s="16">
        <v>0</v>
      </c>
      <c r="J192" s="16">
        <v>1</v>
      </c>
      <c r="K192" s="16">
        <v>1</v>
      </c>
      <c r="L192" s="16" t="s">
        <v>8378</v>
      </c>
      <c r="M192" s="16">
        <v>0</v>
      </c>
      <c r="N192" s="16">
        <v>0</v>
      </c>
    </row>
    <row r="193" spans="1:14" ht="15" customHeight="1" x14ac:dyDescent="0.25">
      <c r="A193" s="16" t="s">
        <v>183</v>
      </c>
      <c r="B193" s="16" t="s">
        <v>184</v>
      </c>
      <c r="C193" s="16" t="s">
        <v>76</v>
      </c>
      <c r="D193" s="16" t="s">
        <v>77</v>
      </c>
      <c r="E193" s="16">
        <v>1</v>
      </c>
      <c r="F193" s="16">
        <v>1</v>
      </c>
      <c r="G193" s="16"/>
      <c r="H193" s="16">
        <v>0</v>
      </c>
      <c r="I193" s="16">
        <v>0</v>
      </c>
      <c r="J193" s="16">
        <v>1</v>
      </c>
      <c r="K193" s="16">
        <v>1</v>
      </c>
      <c r="L193" s="16" t="s">
        <v>8378</v>
      </c>
      <c r="M193" s="16">
        <v>0</v>
      </c>
      <c r="N193" s="16">
        <v>0</v>
      </c>
    </row>
    <row r="194" spans="1:14" ht="15" customHeight="1" x14ac:dyDescent="0.25">
      <c r="A194" s="16" t="s">
        <v>183</v>
      </c>
      <c r="B194" s="16" t="s">
        <v>184</v>
      </c>
      <c r="C194" s="16" t="s">
        <v>84</v>
      </c>
      <c r="D194" s="16" t="s">
        <v>85</v>
      </c>
      <c r="E194" s="16">
        <v>1</v>
      </c>
      <c r="F194" s="16">
        <v>1</v>
      </c>
      <c r="G194" s="16"/>
      <c r="H194" s="16">
        <v>0</v>
      </c>
      <c r="I194" s="16">
        <v>0</v>
      </c>
      <c r="J194" s="16">
        <v>1</v>
      </c>
      <c r="K194" s="16">
        <v>1</v>
      </c>
      <c r="L194" s="16" t="s">
        <v>8378</v>
      </c>
      <c r="M194" s="16">
        <v>0</v>
      </c>
      <c r="N194" s="16">
        <v>0</v>
      </c>
    </row>
    <row r="195" spans="1:14" ht="15" customHeight="1" x14ac:dyDescent="0.25">
      <c r="A195" s="16" t="s">
        <v>186</v>
      </c>
      <c r="B195" s="16" t="s">
        <v>187</v>
      </c>
      <c r="C195" s="16" t="s">
        <v>4</v>
      </c>
      <c r="D195" s="16" t="s">
        <v>5</v>
      </c>
      <c r="E195" s="16">
        <v>1</v>
      </c>
      <c r="F195" s="16">
        <v>1</v>
      </c>
      <c r="G195" s="16"/>
      <c r="H195" s="16">
        <v>0</v>
      </c>
      <c r="I195" s="16">
        <v>0</v>
      </c>
      <c r="J195" s="16">
        <v>1</v>
      </c>
      <c r="K195" s="16">
        <v>1</v>
      </c>
      <c r="L195" s="16" t="s">
        <v>8378</v>
      </c>
      <c r="M195" s="16">
        <v>0</v>
      </c>
      <c r="N195" s="16">
        <v>0</v>
      </c>
    </row>
    <row r="196" spans="1:14" ht="15" customHeight="1" x14ac:dyDescent="0.25">
      <c r="A196" s="16" t="s">
        <v>186</v>
      </c>
      <c r="B196" s="16" t="s">
        <v>187</v>
      </c>
      <c r="C196" s="16" t="s">
        <v>26</v>
      </c>
      <c r="D196" s="16" t="s">
        <v>27</v>
      </c>
      <c r="E196" s="16">
        <v>1</v>
      </c>
      <c r="F196" s="16">
        <v>1</v>
      </c>
      <c r="G196" s="16"/>
      <c r="H196" s="16">
        <v>0</v>
      </c>
      <c r="I196" s="16">
        <v>0</v>
      </c>
      <c r="J196" s="16">
        <v>1</v>
      </c>
      <c r="K196" s="16">
        <v>1</v>
      </c>
      <c r="L196" s="16" t="s">
        <v>8378</v>
      </c>
      <c r="M196" s="16">
        <v>0</v>
      </c>
      <c r="N196" s="16">
        <v>0</v>
      </c>
    </row>
    <row r="197" spans="1:14" ht="15" customHeight="1" x14ac:dyDescent="0.25">
      <c r="A197" s="16" t="s">
        <v>186</v>
      </c>
      <c r="B197" s="16" t="s">
        <v>187</v>
      </c>
      <c r="C197" s="16" t="s">
        <v>30</v>
      </c>
      <c r="D197" s="16" t="s">
        <v>31</v>
      </c>
      <c r="E197" s="16">
        <v>2</v>
      </c>
      <c r="F197" s="16">
        <v>2</v>
      </c>
      <c r="G197" s="16"/>
      <c r="H197" s="16">
        <v>0</v>
      </c>
      <c r="I197" s="16">
        <v>0</v>
      </c>
      <c r="J197" s="16">
        <v>2</v>
      </c>
      <c r="K197" s="16">
        <v>2</v>
      </c>
      <c r="L197" s="16" t="s">
        <v>8378</v>
      </c>
      <c r="M197" s="16">
        <v>0</v>
      </c>
      <c r="N197" s="16">
        <v>0</v>
      </c>
    </row>
    <row r="198" spans="1:14" ht="15" customHeight="1" x14ac:dyDescent="0.25">
      <c r="A198" s="16" t="s">
        <v>186</v>
      </c>
      <c r="B198" s="16" t="s">
        <v>187</v>
      </c>
      <c r="C198" s="16" t="s">
        <v>34</v>
      </c>
      <c r="D198" s="16" t="s">
        <v>35</v>
      </c>
      <c r="E198" s="16">
        <v>2</v>
      </c>
      <c r="F198" s="16">
        <v>1</v>
      </c>
      <c r="G198" s="16"/>
      <c r="H198" s="16">
        <v>0</v>
      </c>
      <c r="I198" s="16">
        <v>0</v>
      </c>
      <c r="J198" s="16">
        <v>2</v>
      </c>
      <c r="K198" s="16">
        <v>1</v>
      </c>
      <c r="L198" s="16" t="s">
        <v>8378</v>
      </c>
      <c r="M198" s="16">
        <v>0</v>
      </c>
      <c r="N198" s="16">
        <v>0</v>
      </c>
    </row>
    <row r="199" spans="1:14" ht="15" customHeight="1" x14ac:dyDescent="0.25">
      <c r="A199" s="16" t="s">
        <v>186</v>
      </c>
      <c r="B199" s="16" t="s">
        <v>187</v>
      </c>
      <c r="C199" s="16" t="s">
        <v>38</v>
      </c>
      <c r="D199" s="16" t="s">
        <v>39</v>
      </c>
      <c r="E199" s="16">
        <v>0</v>
      </c>
      <c r="F199" s="16">
        <v>1</v>
      </c>
      <c r="G199" s="16"/>
      <c r="H199" s="16">
        <v>0</v>
      </c>
      <c r="I199" s="16">
        <v>0</v>
      </c>
      <c r="J199" s="16">
        <v>0</v>
      </c>
      <c r="K199" s="16">
        <v>1</v>
      </c>
      <c r="L199" s="16" t="s">
        <v>8378</v>
      </c>
      <c r="M199" s="16">
        <v>0</v>
      </c>
      <c r="N199" s="16">
        <v>0</v>
      </c>
    </row>
    <row r="200" spans="1:14" ht="15" customHeight="1" x14ac:dyDescent="0.25">
      <c r="A200" s="16" t="s">
        <v>186</v>
      </c>
      <c r="B200" s="16" t="s">
        <v>187</v>
      </c>
      <c r="C200" s="16" t="s">
        <v>52</v>
      </c>
      <c r="D200" s="16" t="s">
        <v>53</v>
      </c>
      <c r="E200" s="16">
        <v>2</v>
      </c>
      <c r="F200" s="16">
        <v>1</v>
      </c>
      <c r="G200" s="16"/>
      <c r="H200" s="16">
        <v>0</v>
      </c>
      <c r="I200" s="16">
        <v>0</v>
      </c>
      <c r="J200" s="16">
        <v>2</v>
      </c>
      <c r="K200" s="16">
        <v>1</v>
      </c>
      <c r="L200" s="16" t="s">
        <v>8378</v>
      </c>
      <c r="M200" s="16">
        <v>0</v>
      </c>
      <c r="N200" s="16">
        <v>0</v>
      </c>
    </row>
    <row r="201" spans="1:14" ht="15" customHeight="1" x14ac:dyDescent="0.25">
      <c r="A201" s="16" t="s">
        <v>186</v>
      </c>
      <c r="B201" s="16" t="s">
        <v>187</v>
      </c>
      <c r="C201" s="16" t="s">
        <v>72</v>
      </c>
      <c r="D201" s="16" t="s">
        <v>73</v>
      </c>
      <c r="E201" s="16">
        <v>1</v>
      </c>
      <c r="F201" s="16">
        <v>0</v>
      </c>
      <c r="G201" s="16"/>
      <c r="H201" s="16">
        <v>0</v>
      </c>
      <c r="I201" s="16">
        <v>0</v>
      </c>
      <c r="J201" s="16">
        <v>1</v>
      </c>
      <c r="K201" s="16">
        <v>0</v>
      </c>
      <c r="L201" s="16" t="s">
        <v>8378</v>
      </c>
      <c r="M201" s="16">
        <v>0</v>
      </c>
      <c r="N201" s="16">
        <v>0</v>
      </c>
    </row>
    <row r="202" spans="1:14" ht="15" customHeight="1" x14ac:dyDescent="0.25">
      <c r="A202" s="16" t="s">
        <v>186</v>
      </c>
      <c r="B202" s="16" t="s">
        <v>187</v>
      </c>
      <c r="C202" s="16" t="s">
        <v>76</v>
      </c>
      <c r="D202" s="16" t="s">
        <v>77</v>
      </c>
      <c r="E202" s="16">
        <v>1</v>
      </c>
      <c r="F202" s="16">
        <v>2</v>
      </c>
      <c r="G202" s="16"/>
      <c r="H202" s="16">
        <v>0</v>
      </c>
      <c r="I202" s="16">
        <v>0</v>
      </c>
      <c r="J202" s="16">
        <v>1</v>
      </c>
      <c r="K202" s="16">
        <v>2</v>
      </c>
      <c r="L202" s="16" t="s">
        <v>8378</v>
      </c>
      <c r="M202" s="16">
        <v>0</v>
      </c>
      <c r="N202" s="16">
        <v>0</v>
      </c>
    </row>
    <row r="203" spans="1:14" ht="15" customHeight="1" x14ac:dyDescent="0.25">
      <c r="A203" s="16" t="s">
        <v>186</v>
      </c>
      <c r="B203" s="16" t="s">
        <v>187</v>
      </c>
      <c r="C203" s="16" t="s">
        <v>84</v>
      </c>
      <c r="D203" s="16" t="s">
        <v>85</v>
      </c>
      <c r="E203" s="16">
        <v>1</v>
      </c>
      <c r="F203" s="16">
        <v>0</v>
      </c>
      <c r="G203" s="16"/>
      <c r="H203" s="16">
        <v>0</v>
      </c>
      <c r="I203" s="16">
        <v>0</v>
      </c>
      <c r="J203" s="16">
        <v>1</v>
      </c>
      <c r="K203" s="16">
        <v>0</v>
      </c>
      <c r="L203" s="16" t="s">
        <v>8378</v>
      </c>
      <c r="M203" s="16">
        <v>0</v>
      </c>
      <c r="N203" s="16">
        <v>0</v>
      </c>
    </row>
    <row r="204" spans="1:14" ht="15" customHeight="1" x14ac:dyDescent="0.25">
      <c r="A204" s="16" t="s">
        <v>186</v>
      </c>
      <c r="B204" s="16" t="s">
        <v>187</v>
      </c>
      <c r="C204" s="16" t="s">
        <v>86</v>
      </c>
      <c r="D204" s="16" t="s">
        <v>87</v>
      </c>
      <c r="E204" s="16">
        <v>0</v>
      </c>
      <c r="F204" s="16">
        <v>1</v>
      </c>
      <c r="G204" s="16"/>
      <c r="H204" s="16">
        <v>0</v>
      </c>
      <c r="I204" s="16">
        <v>0</v>
      </c>
      <c r="J204" s="16">
        <v>0</v>
      </c>
      <c r="K204" s="16">
        <v>1</v>
      </c>
      <c r="L204" s="16" t="s">
        <v>8378</v>
      </c>
      <c r="M204" s="16">
        <v>0</v>
      </c>
      <c r="N204" s="16">
        <v>0</v>
      </c>
    </row>
    <row r="205" spans="1:14" ht="15" customHeight="1" x14ac:dyDescent="0.25">
      <c r="A205" s="16" t="s">
        <v>189</v>
      </c>
      <c r="B205" s="16" t="s">
        <v>190</v>
      </c>
      <c r="C205" s="16" t="s">
        <v>26</v>
      </c>
      <c r="D205" s="16" t="s">
        <v>27</v>
      </c>
      <c r="E205" s="16">
        <v>1</v>
      </c>
      <c r="F205" s="16">
        <v>0</v>
      </c>
      <c r="G205" s="16"/>
      <c r="H205" s="16">
        <v>0</v>
      </c>
      <c r="I205" s="16">
        <v>0</v>
      </c>
      <c r="J205" s="16">
        <v>1</v>
      </c>
      <c r="K205" s="16">
        <v>0</v>
      </c>
      <c r="L205" s="16" t="s">
        <v>8378</v>
      </c>
      <c r="M205" s="16">
        <v>1</v>
      </c>
      <c r="N205" s="16">
        <v>0</v>
      </c>
    </row>
    <row r="206" spans="1:14" ht="15" customHeight="1" x14ac:dyDescent="0.25">
      <c r="A206" s="16" t="s">
        <v>189</v>
      </c>
      <c r="B206" s="16" t="s">
        <v>190</v>
      </c>
      <c r="C206" s="16" t="s">
        <v>30</v>
      </c>
      <c r="D206" s="16" t="s">
        <v>31</v>
      </c>
      <c r="E206" s="16">
        <v>2</v>
      </c>
      <c r="F206" s="16">
        <v>2</v>
      </c>
      <c r="G206" s="16"/>
      <c r="H206" s="16">
        <v>0</v>
      </c>
      <c r="I206" s="16">
        <v>0</v>
      </c>
      <c r="J206" s="16">
        <v>2</v>
      </c>
      <c r="K206" s="16">
        <v>2</v>
      </c>
      <c r="L206" s="16" t="s">
        <v>8378</v>
      </c>
      <c r="M206" s="16">
        <v>0</v>
      </c>
      <c r="N206" s="16">
        <v>0</v>
      </c>
    </row>
    <row r="207" spans="1:14" ht="15" customHeight="1" x14ac:dyDescent="0.25">
      <c r="A207" s="16" t="s">
        <v>189</v>
      </c>
      <c r="B207" s="16" t="s">
        <v>190</v>
      </c>
      <c r="C207" s="16" t="s">
        <v>34</v>
      </c>
      <c r="D207" s="16" t="s">
        <v>35</v>
      </c>
      <c r="E207" s="16">
        <v>1</v>
      </c>
      <c r="F207" s="16">
        <v>0</v>
      </c>
      <c r="G207" s="16"/>
      <c r="H207" s="16">
        <v>0</v>
      </c>
      <c r="I207" s="16">
        <v>0</v>
      </c>
      <c r="J207" s="16">
        <v>1</v>
      </c>
      <c r="K207" s="16">
        <v>0</v>
      </c>
      <c r="L207" s="16" t="s">
        <v>8378</v>
      </c>
      <c r="M207" s="16">
        <v>1</v>
      </c>
      <c r="N207" s="16">
        <v>0</v>
      </c>
    </row>
    <row r="208" spans="1:14" ht="15" customHeight="1" x14ac:dyDescent="0.25">
      <c r="A208" s="16" t="s">
        <v>189</v>
      </c>
      <c r="B208" s="16" t="s">
        <v>190</v>
      </c>
      <c r="C208" s="16" t="s">
        <v>52</v>
      </c>
      <c r="D208" s="16" t="s">
        <v>53</v>
      </c>
      <c r="E208" s="16">
        <v>2</v>
      </c>
      <c r="F208" s="16">
        <v>2</v>
      </c>
      <c r="G208" s="16"/>
      <c r="H208" s="16">
        <v>0</v>
      </c>
      <c r="I208" s="16">
        <v>0</v>
      </c>
      <c r="J208" s="16">
        <v>2</v>
      </c>
      <c r="K208" s="16">
        <v>2</v>
      </c>
      <c r="L208" s="16" t="s">
        <v>8378</v>
      </c>
      <c r="M208" s="16">
        <v>0</v>
      </c>
      <c r="N208" s="16">
        <v>0</v>
      </c>
    </row>
    <row r="209" spans="1:14" ht="15" customHeight="1" x14ac:dyDescent="0.25">
      <c r="A209" s="16" t="s">
        <v>189</v>
      </c>
      <c r="B209" s="16" t="s">
        <v>190</v>
      </c>
      <c r="C209" s="16" t="s">
        <v>72</v>
      </c>
      <c r="D209" s="16" t="s">
        <v>73</v>
      </c>
      <c r="E209" s="16">
        <v>1</v>
      </c>
      <c r="F209" s="16">
        <v>0</v>
      </c>
      <c r="G209" s="16"/>
      <c r="H209" s="16">
        <v>0</v>
      </c>
      <c r="I209" s="16">
        <v>0</v>
      </c>
      <c r="J209" s="16">
        <v>1</v>
      </c>
      <c r="K209" s="16">
        <v>0</v>
      </c>
      <c r="L209" s="16" t="s">
        <v>8378</v>
      </c>
      <c r="M209" s="16">
        <v>0</v>
      </c>
      <c r="N209" s="16">
        <v>0</v>
      </c>
    </row>
    <row r="210" spans="1:14" ht="15" customHeight="1" x14ac:dyDescent="0.25">
      <c r="A210" s="16" t="s">
        <v>189</v>
      </c>
      <c r="B210" s="16" t="s">
        <v>190</v>
      </c>
      <c r="C210" s="16" t="s">
        <v>76</v>
      </c>
      <c r="D210" s="16" t="s">
        <v>77</v>
      </c>
      <c r="E210" s="16">
        <v>1</v>
      </c>
      <c r="F210" s="16">
        <v>2</v>
      </c>
      <c r="G210" s="16"/>
      <c r="H210" s="16">
        <v>0</v>
      </c>
      <c r="I210" s="16">
        <v>0</v>
      </c>
      <c r="J210" s="16">
        <v>1</v>
      </c>
      <c r="K210" s="16">
        <v>2</v>
      </c>
      <c r="L210" s="16" t="s">
        <v>8378</v>
      </c>
      <c r="M210" s="16">
        <v>0</v>
      </c>
      <c r="N210" s="16">
        <v>0</v>
      </c>
    </row>
    <row r="211" spans="1:14" ht="15" customHeight="1" x14ac:dyDescent="0.25">
      <c r="A211" s="16" t="s">
        <v>189</v>
      </c>
      <c r="B211" s="16" t="s">
        <v>190</v>
      </c>
      <c r="C211" s="16" t="s">
        <v>84</v>
      </c>
      <c r="D211" s="16" t="s">
        <v>85</v>
      </c>
      <c r="E211" s="16">
        <v>1</v>
      </c>
      <c r="F211" s="16">
        <v>0</v>
      </c>
      <c r="G211" s="16"/>
      <c r="H211" s="16">
        <v>0</v>
      </c>
      <c r="I211" s="16">
        <v>0</v>
      </c>
      <c r="J211" s="16">
        <v>1</v>
      </c>
      <c r="K211" s="16">
        <v>0</v>
      </c>
      <c r="L211" s="16" t="s">
        <v>8378</v>
      </c>
      <c r="M211" s="16">
        <v>0</v>
      </c>
      <c r="N211" s="16">
        <v>0</v>
      </c>
    </row>
    <row r="212" spans="1:14" ht="15" customHeight="1" x14ac:dyDescent="0.25">
      <c r="A212" s="16" t="s">
        <v>189</v>
      </c>
      <c r="B212" s="16" t="s">
        <v>190</v>
      </c>
      <c r="C212" s="16" t="s">
        <v>86</v>
      </c>
      <c r="D212" s="16" t="s">
        <v>87</v>
      </c>
      <c r="E212" s="16">
        <v>0</v>
      </c>
      <c r="F212" s="16">
        <v>2</v>
      </c>
      <c r="G212" s="16"/>
      <c r="H212" s="16">
        <v>0</v>
      </c>
      <c r="I212" s="16">
        <v>0</v>
      </c>
      <c r="J212" s="16">
        <v>0</v>
      </c>
      <c r="K212" s="16">
        <v>2</v>
      </c>
      <c r="L212" s="16" t="s">
        <v>8378</v>
      </c>
      <c r="M212" s="16">
        <v>0</v>
      </c>
      <c r="N212" s="16">
        <v>1</v>
      </c>
    </row>
    <row r="213" spans="1:14" ht="15" customHeight="1" x14ac:dyDescent="0.25">
      <c r="A213" s="16" t="s">
        <v>192</v>
      </c>
      <c r="B213" s="16" t="s">
        <v>193</v>
      </c>
      <c r="C213" s="16" t="s">
        <v>4</v>
      </c>
      <c r="D213" s="16" t="s">
        <v>5</v>
      </c>
      <c r="E213" s="16">
        <v>1</v>
      </c>
      <c r="F213" s="16">
        <v>1</v>
      </c>
      <c r="G213" s="16"/>
      <c r="H213" s="16">
        <v>0</v>
      </c>
      <c r="I213" s="16">
        <v>0</v>
      </c>
      <c r="J213" s="16">
        <v>1</v>
      </c>
      <c r="K213" s="16">
        <v>1</v>
      </c>
      <c r="L213" s="16" t="s">
        <v>8378</v>
      </c>
      <c r="M213" s="16">
        <v>0</v>
      </c>
      <c r="N213" s="16">
        <v>0</v>
      </c>
    </row>
    <row r="214" spans="1:14" ht="15" customHeight="1" x14ac:dyDescent="0.25">
      <c r="A214" s="16" t="s">
        <v>192</v>
      </c>
      <c r="B214" s="16" t="s">
        <v>193</v>
      </c>
      <c r="C214" s="16" t="s">
        <v>26</v>
      </c>
      <c r="D214" s="16" t="s">
        <v>27</v>
      </c>
      <c r="E214" s="16">
        <v>1</v>
      </c>
      <c r="F214" s="16">
        <v>1</v>
      </c>
      <c r="G214" s="16"/>
      <c r="H214" s="16">
        <v>0</v>
      </c>
      <c r="I214" s="16">
        <v>0</v>
      </c>
      <c r="J214" s="16">
        <v>1</v>
      </c>
      <c r="K214" s="16">
        <v>1</v>
      </c>
      <c r="L214" s="16" t="s">
        <v>8378</v>
      </c>
      <c r="M214" s="16">
        <v>0</v>
      </c>
      <c r="N214" s="16">
        <v>0</v>
      </c>
    </row>
    <row r="215" spans="1:14" ht="15" customHeight="1" x14ac:dyDescent="0.25">
      <c r="A215" s="16" t="s">
        <v>192</v>
      </c>
      <c r="B215" s="16" t="s">
        <v>193</v>
      </c>
      <c r="C215" s="16" t="s">
        <v>30</v>
      </c>
      <c r="D215" s="16" t="s">
        <v>31</v>
      </c>
      <c r="E215" s="16">
        <v>3</v>
      </c>
      <c r="F215" s="16">
        <v>3</v>
      </c>
      <c r="G215" s="16"/>
      <c r="H215" s="16">
        <v>0</v>
      </c>
      <c r="I215" s="16">
        <v>0</v>
      </c>
      <c r="J215" s="16">
        <v>3</v>
      </c>
      <c r="K215" s="16">
        <v>3</v>
      </c>
      <c r="L215" s="16" t="s">
        <v>8378</v>
      </c>
      <c r="M215" s="16">
        <v>0</v>
      </c>
      <c r="N215" s="16">
        <v>0</v>
      </c>
    </row>
    <row r="216" spans="1:14" ht="15" customHeight="1" x14ac:dyDescent="0.25">
      <c r="A216" s="16" t="s">
        <v>192</v>
      </c>
      <c r="B216" s="16" t="s">
        <v>193</v>
      </c>
      <c r="C216" s="16" t="s">
        <v>34</v>
      </c>
      <c r="D216" s="16" t="s">
        <v>35</v>
      </c>
      <c r="E216" s="16">
        <v>2</v>
      </c>
      <c r="F216" s="16">
        <v>2</v>
      </c>
      <c r="G216" s="16"/>
      <c r="H216" s="16">
        <v>0</v>
      </c>
      <c r="I216" s="16">
        <v>0</v>
      </c>
      <c r="J216" s="16">
        <v>2</v>
      </c>
      <c r="K216" s="16">
        <v>2</v>
      </c>
      <c r="L216" s="16" t="s">
        <v>8378</v>
      </c>
      <c r="M216" s="16">
        <v>0</v>
      </c>
      <c r="N216" s="16">
        <v>0</v>
      </c>
    </row>
    <row r="217" spans="1:14" ht="15" customHeight="1" x14ac:dyDescent="0.25">
      <c r="A217" s="16" t="s">
        <v>192</v>
      </c>
      <c r="B217" s="16" t="s">
        <v>193</v>
      </c>
      <c r="C217" s="16" t="s">
        <v>38</v>
      </c>
      <c r="D217" s="16" t="s">
        <v>39</v>
      </c>
      <c r="E217" s="16">
        <v>1</v>
      </c>
      <c r="F217" s="16">
        <v>0</v>
      </c>
      <c r="G217" s="16"/>
      <c r="H217" s="16">
        <v>0</v>
      </c>
      <c r="I217" s="16">
        <v>0</v>
      </c>
      <c r="J217" s="16">
        <v>1</v>
      </c>
      <c r="K217" s="16">
        <v>0</v>
      </c>
      <c r="L217" s="16" t="s">
        <v>8378</v>
      </c>
      <c r="M217" s="16">
        <v>0</v>
      </c>
      <c r="N217" s="16">
        <v>0</v>
      </c>
    </row>
    <row r="218" spans="1:14" ht="15" customHeight="1" x14ac:dyDescent="0.25">
      <c r="A218" s="16" t="s">
        <v>192</v>
      </c>
      <c r="B218" s="16" t="s">
        <v>193</v>
      </c>
      <c r="C218" s="16" t="s">
        <v>46</v>
      </c>
      <c r="D218" s="16" t="s">
        <v>47</v>
      </c>
      <c r="E218" s="16">
        <v>1</v>
      </c>
      <c r="F218" s="16">
        <v>1</v>
      </c>
      <c r="G218" s="16"/>
      <c r="H218" s="16">
        <v>0</v>
      </c>
      <c r="I218" s="16">
        <v>0</v>
      </c>
      <c r="J218" s="16">
        <v>1</v>
      </c>
      <c r="K218" s="16">
        <v>1</v>
      </c>
      <c r="L218" s="16" t="s">
        <v>8378</v>
      </c>
      <c r="M218" s="16">
        <v>0</v>
      </c>
      <c r="N218" s="16">
        <v>0</v>
      </c>
    </row>
    <row r="219" spans="1:14" ht="15" customHeight="1" x14ac:dyDescent="0.25">
      <c r="A219" s="16" t="s">
        <v>192</v>
      </c>
      <c r="B219" s="16" t="s">
        <v>193</v>
      </c>
      <c r="C219" s="16" t="s">
        <v>48</v>
      </c>
      <c r="D219" s="16" t="s">
        <v>49</v>
      </c>
      <c r="E219" s="16">
        <v>1</v>
      </c>
      <c r="F219" s="16">
        <v>1</v>
      </c>
      <c r="G219" s="16"/>
      <c r="H219" s="16">
        <v>0</v>
      </c>
      <c r="I219" s="16">
        <v>0</v>
      </c>
      <c r="J219" s="16">
        <v>1</v>
      </c>
      <c r="K219" s="16">
        <v>1</v>
      </c>
      <c r="L219" s="16" t="s">
        <v>8378</v>
      </c>
      <c r="M219" s="16">
        <v>0</v>
      </c>
      <c r="N219" s="16">
        <v>0</v>
      </c>
    </row>
    <row r="220" spans="1:14" ht="15" customHeight="1" x14ac:dyDescent="0.25">
      <c r="A220" s="16" t="s">
        <v>192</v>
      </c>
      <c r="B220" s="16" t="s">
        <v>193</v>
      </c>
      <c r="C220" s="16" t="s">
        <v>52</v>
      </c>
      <c r="D220" s="16" t="s">
        <v>53</v>
      </c>
      <c r="E220" s="16">
        <v>2</v>
      </c>
      <c r="F220" s="16">
        <v>4</v>
      </c>
      <c r="G220" s="16"/>
      <c r="H220" s="16">
        <v>0</v>
      </c>
      <c r="I220" s="16">
        <v>0</v>
      </c>
      <c r="J220" s="16">
        <v>2</v>
      </c>
      <c r="K220" s="16">
        <v>4</v>
      </c>
      <c r="L220" s="16" t="s">
        <v>8378</v>
      </c>
      <c r="M220" s="16">
        <v>0</v>
      </c>
      <c r="N220" s="16">
        <v>0</v>
      </c>
    </row>
    <row r="221" spans="1:14" ht="15" customHeight="1" x14ac:dyDescent="0.25">
      <c r="A221" s="16" t="s">
        <v>192</v>
      </c>
      <c r="B221" s="16" t="s">
        <v>193</v>
      </c>
      <c r="C221" s="16" t="s">
        <v>72</v>
      </c>
      <c r="D221" s="16" t="s">
        <v>73</v>
      </c>
      <c r="E221" s="16">
        <v>1</v>
      </c>
      <c r="F221" s="16">
        <v>2</v>
      </c>
      <c r="G221" s="16"/>
      <c r="H221" s="16">
        <v>0</v>
      </c>
      <c r="I221" s="16">
        <v>0</v>
      </c>
      <c r="J221" s="16">
        <v>1</v>
      </c>
      <c r="K221" s="16">
        <v>2</v>
      </c>
      <c r="L221" s="16" t="s">
        <v>8378</v>
      </c>
      <c r="M221" s="16">
        <v>0</v>
      </c>
      <c r="N221" s="16">
        <v>0</v>
      </c>
    </row>
    <row r="222" spans="1:14" ht="15" customHeight="1" x14ac:dyDescent="0.25">
      <c r="A222" s="16" t="s">
        <v>192</v>
      </c>
      <c r="B222" s="16" t="s">
        <v>193</v>
      </c>
      <c r="C222" s="16" t="s">
        <v>76</v>
      </c>
      <c r="D222" s="16" t="s">
        <v>77</v>
      </c>
      <c r="E222" s="16">
        <v>1</v>
      </c>
      <c r="F222" s="16">
        <v>1</v>
      </c>
      <c r="G222" s="16"/>
      <c r="H222" s="16">
        <v>0</v>
      </c>
      <c r="I222" s="16">
        <v>0</v>
      </c>
      <c r="J222" s="16">
        <v>1</v>
      </c>
      <c r="K222" s="16">
        <v>1</v>
      </c>
      <c r="L222" s="16" t="s">
        <v>8378</v>
      </c>
      <c r="M222" s="16">
        <v>0</v>
      </c>
      <c r="N222" s="16">
        <v>0</v>
      </c>
    </row>
    <row r="223" spans="1:14" ht="15" customHeight="1" x14ac:dyDescent="0.25">
      <c r="A223" s="16" t="s">
        <v>192</v>
      </c>
      <c r="B223" s="16" t="s">
        <v>193</v>
      </c>
      <c r="C223" s="16" t="s">
        <v>84</v>
      </c>
      <c r="D223" s="16" t="s">
        <v>85</v>
      </c>
      <c r="E223" s="16">
        <v>1</v>
      </c>
      <c r="F223" s="16">
        <v>1</v>
      </c>
      <c r="G223" s="16"/>
      <c r="H223" s="16">
        <v>0</v>
      </c>
      <c r="I223" s="16">
        <v>0</v>
      </c>
      <c r="J223" s="16">
        <v>1</v>
      </c>
      <c r="K223" s="16">
        <v>1</v>
      </c>
      <c r="L223" s="16" t="s">
        <v>8378</v>
      </c>
      <c r="M223" s="16">
        <v>0</v>
      </c>
      <c r="N223" s="16">
        <v>0</v>
      </c>
    </row>
    <row r="224" spans="1:14" ht="15" customHeight="1" x14ac:dyDescent="0.25">
      <c r="A224" s="16" t="s">
        <v>192</v>
      </c>
      <c r="B224" s="16" t="s">
        <v>193</v>
      </c>
      <c r="C224" s="16" t="s">
        <v>86</v>
      </c>
      <c r="D224" s="16" t="s">
        <v>87</v>
      </c>
      <c r="E224" s="16">
        <v>1</v>
      </c>
      <c r="F224" s="16">
        <v>1</v>
      </c>
      <c r="G224" s="16"/>
      <c r="H224" s="16">
        <v>0</v>
      </c>
      <c r="I224" s="16">
        <v>0</v>
      </c>
      <c r="J224" s="16">
        <v>1</v>
      </c>
      <c r="K224" s="16">
        <v>1</v>
      </c>
      <c r="L224" s="16" t="s">
        <v>8378</v>
      </c>
      <c r="M224" s="16">
        <v>0</v>
      </c>
      <c r="N224" s="16">
        <v>0</v>
      </c>
    </row>
    <row r="225" spans="1:14" ht="15" customHeight="1" x14ac:dyDescent="0.25">
      <c r="A225" s="16" t="s">
        <v>195</v>
      </c>
      <c r="B225" s="16" t="s">
        <v>196</v>
      </c>
      <c r="C225" s="16" t="s">
        <v>26</v>
      </c>
      <c r="D225" s="16" t="s">
        <v>27</v>
      </c>
      <c r="E225" s="16">
        <v>1</v>
      </c>
      <c r="F225" s="16">
        <v>1</v>
      </c>
      <c r="G225" s="16"/>
      <c r="H225" s="16">
        <v>0</v>
      </c>
      <c r="I225" s="16">
        <v>0</v>
      </c>
      <c r="J225" s="16">
        <v>1</v>
      </c>
      <c r="K225" s="16">
        <v>1</v>
      </c>
      <c r="L225" s="16" t="s">
        <v>8378</v>
      </c>
      <c r="M225" s="16">
        <v>0</v>
      </c>
      <c r="N225" s="16">
        <v>0</v>
      </c>
    </row>
    <row r="226" spans="1:14" ht="15" customHeight="1" x14ac:dyDescent="0.25">
      <c r="A226" s="16" t="s">
        <v>195</v>
      </c>
      <c r="B226" s="16" t="s">
        <v>196</v>
      </c>
      <c r="C226" s="16" t="s">
        <v>30</v>
      </c>
      <c r="D226" s="16" t="s">
        <v>31</v>
      </c>
      <c r="E226" s="16">
        <v>2</v>
      </c>
      <c r="F226" s="16">
        <v>2</v>
      </c>
      <c r="G226" s="16"/>
      <c r="H226" s="16">
        <v>0</v>
      </c>
      <c r="I226" s="16">
        <v>0</v>
      </c>
      <c r="J226" s="16">
        <v>2</v>
      </c>
      <c r="K226" s="16">
        <v>2</v>
      </c>
      <c r="L226" s="16" t="s">
        <v>8378</v>
      </c>
      <c r="M226" s="16">
        <v>0</v>
      </c>
      <c r="N226" s="16">
        <v>0</v>
      </c>
    </row>
    <row r="227" spans="1:14" ht="15" customHeight="1" x14ac:dyDescent="0.25">
      <c r="A227" s="16" t="s">
        <v>195</v>
      </c>
      <c r="B227" s="16" t="s">
        <v>196</v>
      </c>
      <c r="C227" s="16" t="s">
        <v>34</v>
      </c>
      <c r="D227" s="16" t="s">
        <v>35</v>
      </c>
      <c r="E227" s="16">
        <v>2</v>
      </c>
      <c r="F227" s="16">
        <v>2</v>
      </c>
      <c r="G227" s="16"/>
      <c r="H227" s="16">
        <v>0</v>
      </c>
      <c r="I227" s="16">
        <v>0</v>
      </c>
      <c r="J227" s="16">
        <v>2</v>
      </c>
      <c r="K227" s="16">
        <v>2</v>
      </c>
      <c r="L227" s="16" t="s">
        <v>8378</v>
      </c>
      <c r="M227" s="16">
        <v>0</v>
      </c>
      <c r="N227" s="16">
        <v>0</v>
      </c>
    </row>
    <row r="228" spans="1:14" ht="15" customHeight="1" x14ac:dyDescent="0.25">
      <c r="A228" s="16" t="s">
        <v>195</v>
      </c>
      <c r="B228" s="16" t="s">
        <v>196</v>
      </c>
      <c r="C228" s="16" t="s">
        <v>52</v>
      </c>
      <c r="D228" s="16" t="s">
        <v>53</v>
      </c>
      <c r="E228" s="16">
        <v>2</v>
      </c>
      <c r="F228" s="16">
        <v>2</v>
      </c>
      <c r="G228" s="16"/>
      <c r="H228" s="16">
        <v>0</v>
      </c>
      <c r="I228" s="16">
        <v>0</v>
      </c>
      <c r="J228" s="16">
        <v>2</v>
      </c>
      <c r="K228" s="16">
        <v>2</v>
      </c>
      <c r="L228" s="16" t="s">
        <v>8378</v>
      </c>
      <c r="M228" s="16">
        <v>0</v>
      </c>
      <c r="N228" s="16">
        <v>0</v>
      </c>
    </row>
    <row r="229" spans="1:14" ht="15" customHeight="1" x14ac:dyDescent="0.25">
      <c r="A229" s="16" t="s">
        <v>195</v>
      </c>
      <c r="B229" s="16" t="s">
        <v>196</v>
      </c>
      <c r="C229" s="16" t="s">
        <v>72</v>
      </c>
      <c r="D229" s="16" t="s">
        <v>73</v>
      </c>
      <c r="E229" s="16">
        <v>1</v>
      </c>
      <c r="F229" s="16">
        <v>1</v>
      </c>
      <c r="G229" s="16"/>
      <c r="H229" s="16">
        <v>0</v>
      </c>
      <c r="I229" s="16">
        <v>0</v>
      </c>
      <c r="J229" s="16">
        <v>1</v>
      </c>
      <c r="K229" s="16">
        <v>1</v>
      </c>
      <c r="L229" s="16" t="s">
        <v>8378</v>
      </c>
      <c r="M229" s="16">
        <v>0</v>
      </c>
      <c r="N229" s="16">
        <v>0</v>
      </c>
    </row>
    <row r="230" spans="1:14" ht="15" customHeight="1" x14ac:dyDescent="0.25">
      <c r="A230" s="16" t="s">
        <v>195</v>
      </c>
      <c r="B230" s="16" t="s">
        <v>196</v>
      </c>
      <c r="C230" s="16" t="s">
        <v>76</v>
      </c>
      <c r="D230" s="16" t="s">
        <v>77</v>
      </c>
      <c r="E230" s="16">
        <v>1</v>
      </c>
      <c r="F230" s="16">
        <v>1</v>
      </c>
      <c r="G230" s="16"/>
      <c r="H230" s="16">
        <v>0</v>
      </c>
      <c r="I230" s="16">
        <v>0</v>
      </c>
      <c r="J230" s="16">
        <v>1</v>
      </c>
      <c r="K230" s="16">
        <v>1</v>
      </c>
      <c r="L230" s="16" t="s">
        <v>8378</v>
      </c>
      <c r="M230" s="16">
        <v>0</v>
      </c>
      <c r="N230" s="16">
        <v>0</v>
      </c>
    </row>
    <row r="231" spans="1:14" ht="15" customHeight="1" x14ac:dyDescent="0.25">
      <c r="A231" s="16" t="s">
        <v>195</v>
      </c>
      <c r="B231" s="16" t="s">
        <v>196</v>
      </c>
      <c r="C231" s="16" t="s">
        <v>84</v>
      </c>
      <c r="D231" s="16" t="s">
        <v>85</v>
      </c>
      <c r="E231" s="16">
        <v>1</v>
      </c>
      <c r="F231" s="16">
        <v>1</v>
      </c>
      <c r="G231" s="16"/>
      <c r="H231" s="16">
        <v>0</v>
      </c>
      <c r="I231" s="16">
        <v>0</v>
      </c>
      <c r="J231" s="16">
        <v>1</v>
      </c>
      <c r="K231" s="16">
        <v>1</v>
      </c>
      <c r="L231" s="16" t="s">
        <v>8378</v>
      </c>
      <c r="M231" s="16">
        <v>0</v>
      </c>
      <c r="N231" s="16">
        <v>0</v>
      </c>
    </row>
    <row r="232" spans="1:14" ht="15" customHeight="1" x14ac:dyDescent="0.25">
      <c r="A232" s="16" t="s">
        <v>198</v>
      </c>
      <c r="B232" s="16" t="s">
        <v>199</v>
      </c>
      <c r="C232" s="16" t="s">
        <v>26</v>
      </c>
      <c r="D232" s="16" t="s">
        <v>27</v>
      </c>
      <c r="E232" s="16">
        <v>1</v>
      </c>
      <c r="F232" s="16">
        <v>0</v>
      </c>
      <c r="G232" s="16"/>
      <c r="H232" s="16">
        <v>0</v>
      </c>
      <c r="I232" s="16">
        <v>0</v>
      </c>
      <c r="J232" s="16">
        <v>1</v>
      </c>
      <c r="K232" s="16">
        <v>0</v>
      </c>
      <c r="L232" s="16" t="s">
        <v>8378</v>
      </c>
      <c r="M232" s="16">
        <v>1</v>
      </c>
      <c r="N232" s="16">
        <v>0</v>
      </c>
    </row>
    <row r="233" spans="1:14" ht="15" customHeight="1" x14ac:dyDescent="0.25">
      <c r="A233" s="16" t="s">
        <v>198</v>
      </c>
      <c r="B233" s="16" t="s">
        <v>199</v>
      </c>
      <c r="C233" s="16" t="s">
        <v>30</v>
      </c>
      <c r="D233" s="16" t="s">
        <v>31</v>
      </c>
      <c r="E233" s="16">
        <v>2</v>
      </c>
      <c r="F233" s="16">
        <v>0</v>
      </c>
      <c r="G233" s="16"/>
      <c r="H233" s="16">
        <v>0</v>
      </c>
      <c r="I233" s="16">
        <v>0</v>
      </c>
      <c r="J233" s="16">
        <v>2</v>
      </c>
      <c r="K233" s="16">
        <v>0</v>
      </c>
      <c r="L233" s="16" t="s">
        <v>8378</v>
      </c>
      <c r="M233" s="16">
        <v>2</v>
      </c>
      <c r="N233" s="16">
        <v>0</v>
      </c>
    </row>
    <row r="234" spans="1:14" ht="15" customHeight="1" x14ac:dyDescent="0.25">
      <c r="A234" s="16" t="s">
        <v>198</v>
      </c>
      <c r="B234" s="16" t="s">
        <v>199</v>
      </c>
      <c r="C234" s="16" t="s">
        <v>34</v>
      </c>
      <c r="D234" s="16" t="s">
        <v>35</v>
      </c>
      <c r="E234" s="16">
        <v>2</v>
      </c>
      <c r="F234" s="16">
        <v>1</v>
      </c>
      <c r="G234" s="16"/>
      <c r="H234" s="16">
        <v>0</v>
      </c>
      <c r="I234" s="16">
        <v>0</v>
      </c>
      <c r="J234" s="16">
        <v>2</v>
      </c>
      <c r="K234" s="16">
        <v>1</v>
      </c>
      <c r="L234" s="16" t="s">
        <v>8378</v>
      </c>
      <c r="M234" s="16">
        <v>0</v>
      </c>
      <c r="N234" s="16">
        <v>0</v>
      </c>
    </row>
    <row r="235" spans="1:14" ht="15" customHeight="1" x14ac:dyDescent="0.25">
      <c r="A235" s="16" t="s">
        <v>198</v>
      </c>
      <c r="B235" s="16" t="s">
        <v>199</v>
      </c>
      <c r="C235" s="16" t="s">
        <v>38</v>
      </c>
      <c r="D235" s="16" t="s">
        <v>39</v>
      </c>
      <c r="E235" s="16">
        <v>0</v>
      </c>
      <c r="F235" s="16">
        <v>1</v>
      </c>
      <c r="G235" s="16"/>
      <c r="H235" s="16">
        <v>0</v>
      </c>
      <c r="I235" s="16">
        <v>0</v>
      </c>
      <c r="J235" s="16">
        <v>0</v>
      </c>
      <c r="K235" s="16">
        <v>1</v>
      </c>
      <c r="L235" s="16" t="s">
        <v>8378</v>
      </c>
      <c r="M235" s="16">
        <v>0</v>
      </c>
      <c r="N235" s="16">
        <v>0</v>
      </c>
    </row>
    <row r="236" spans="1:14" ht="15" customHeight="1" x14ac:dyDescent="0.25">
      <c r="A236" s="16" t="s">
        <v>198</v>
      </c>
      <c r="B236" s="16" t="s">
        <v>199</v>
      </c>
      <c r="C236" s="16" t="s">
        <v>52</v>
      </c>
      <c r="D236" s="16" t="s">
        <v>53</v>
      </c>
      <c r="E236" s="16">
        <v>2</v>
      </c>
      <c r="F236" s="16">
        <v>2</v>
      </c>
      <c r="G236" s="16"/>
      <c r="H236" s="16">
        <v>0</v>
      </c>
      <c r="I236" s="16">
        <v>0</v>
      </c>
      <c r="J236" s="16">
        <v>2</v>
      </c>
      <c r="K236" s="16">
        <v>2</v>
      </c>
      <c r="L236" s="16" t="s">
        <v>8378</v>
      </c>
      <c r="M236" s="16">
        <v>0</v>
      </c>
      <c r="N236" s="16">
        <v>0</v>
      </c>
    </row>
    <row r="237" spans="1:14" ht="15" customHeight="1" x14ac:dyDescent="0.25">
      <c r="A237" s="16" t="s">
        <v>198</v>
      </c>
      <c r="B237" s="16" t="s">
        <v>199</v>
      </c>
      <c r="C237" s="16" t="s">
        <v>72</v>
      </c>
      <c r="D237" s="16" t="s">
        <v>73</v>
      </c>
      <c r="E237" s="16">
        <v>1</v>
      </c>
      <c r="F237" s="16">
        <v>1</v>
      </c>
      <c r="G237" s="16"/>
      <c r="H237" s="16">
        <v>0</v>
      </c>
      <c r="I237" s="16">
        <v>0</v>
      </c>
      <c r="J237" s="16">
        <v>1</v>
      </c>
      <c r="K237" s="16">
        <v>1</v>
      </c>
      <c r="L237" s="16" t="s">
        <v>8378</v>
      </c>
      <c r="M237" s="16">
        <v>0</v>
      </c>
      <c r="N237" s="16">
        <v>0</v>
      </c>
    </row>
    <row r="238" spans="1:14" ht="15" customHeight="1" x14ac:dyDescent="0.25">
      <c r="A238" s="16" t="s">
        <v>198</v>
      </c>
      <c r="B238" s="16" t="s">
        <v>199</v>
      </c>
      <c r="C238" s="16" t="s">
        <v>76</v>
      </c>
      <c r="D238" s="16" t="s">
        <v>77</v>
      </c>
      <c r="E238" s="16">
        <v>1</v>
      </c>
      <c r="F238" s="16">
        <v>1</v>
      </c>
      <c r="G238" s="16"/>
      <c r="H238" s="16">
        <v>0</v>
      </c>
      <c r="I238" s="16">
        <v>0</v>
      </c>
      <c r="J238" s="16">
        <v>1</v>
      </c>
      <c r="K238" s="16">
        <v>1</v>
      </c>
      <c r="L238" s="16" t="s">
        <v>8378</v>
      </c>
      <c r="M238" s="16">
        <v>0</v>
      </c>
      <c r="N238" s="16">
        <v>0</v>
      </c>
    </row>
    <row r="239" spans="1:14" ht="15" customHeight="1" x14ac:dyDescent="0.25">
      <c r="A239" s="16" t="s">
        <v>198</v>
      </c>
      <c r="B239" s="16" t="s">
        <v>199</v>
      </c>
      <c r="C239" s="16" t="s">
        <v>84</v>
      </c>
      <c r="D239" s="16" t="s">
        <v>85</v>
      </c>
      <c r="E239" s="16">
        <v>1</v>
      </c>
      <c r="F239" s="16">
        <v>1</v>
      </c>
      <c r="G239" s="16"/>
      <c r="H239" s="16">
        <v>0</v>
      </c>
      <c r="I239" s="16">
        <v>0</v>
      </c>
      <c r="J239" s="16">
        <v>1</v>
      </c>
      <c r="K239" s="16">
        <v>1</v>
      </c>
      <c r="L239" s="16" t="s">
        <v>8378</v>
      </c>
      <c r="M239" s="16">
        <v>0</v>
      </c>
      <c r="N239" s="16">
        <v>0</v>
      </c>
    </row>
    <row r="240" spans="1:14" ht="15" customHeight="1" x14ac:dyDescent="0.25">
      <c r="A240" s="16" t="s">
        <v>204</v>
      </c>
      <c r="B240" s="16" t="s">
        <v>205</v>
      </c>
      <c r="C240" s="16" t="s">
        <v>4</v>
      </c>
      <c r="D240" s="16" t="s">
        <v>5</v>
      </c>
      <c r="E240" s="16">
        <v>1</v>
      </c>
      <c r="F240" s="16">
        <v>1</v>
      </c>
      <c r="G240" s="16"/>
      <c r="H240" s="16">
        <v>0</v>
      </c>
      <c r="I240" s="16">
        <v>0</v>
      </c>
      <c r="J240" s="16">
        <v>1</v>
      </c>
      <c r="K240" s="16">
        <v>1</v>
      </c>
      <c r="L240" s="16" t="s">
        <v>8378</v>
      </c>
      <c r="M240" s="16">
        <v>0</v>
      </c>
      <c r="N240" s="16">
        <v>0</v>
      </c>
    </row>
    <row r="241" spans="1:14" ht="15" customHeight="1" x14ac:dyDescent="0.25">
      <c r="A241" s="16" t="s">
        <v>204</v>
      </c>
      <c r="B241" s="16" t="s">
        <v>205</v>
      </c>
      <c r="C241" s="16" t="s">
        <v>26</v>
      </c>
      <c r="D241" s="16" t="s">
        <v>27</v>
      </c>
      <c r="E241" s="16">
        <v>1</v>
      </c>
      <c r="F241" s="16">
        <v>1</v>
      </c>
      <c r="G241" s="16"/>
      <c r="H241" s="16">
        <v>0</v>
      </c>
      <c r="I241" s="16">
        <v>0</v>
      </c>
      <c r="J241" s="16">
        <v>1</v>
      </c>
      <c r="K241" s="16">
        <v>1</v>
      </c>
      <c r="L241" s="16" t="s">
        <v>8378</v>
      </c>
      <c r="M241" s="16">
        <v>0</v>
      </c>
      <c r="N241" s="16">
        <v>0</v>
      </c>
    </row>
    <row r="242" spans="1:14" ht="15" customHeight="1" x14ac:dyDescent="0.25">
      <c r="A242" s="16" t="s">
        <v>204</v>
      </c>
      <c r="B242" s="16" t="s">
        <v>205</v>
      </c>
      <c r="C242" s="16" t="s">
        <v>30</v>
      </c>
      <c r="D242" s="16" t="s">
        <v>31</v>
      </c>
      <c r="E242" s="16">
        <v>4</v>
      </c>
      <c r="F242" s="16">
        <v>4</v>
      </c>
      <c r="G242" s="16"/>
      <c r="H242" s="16">
        <v>0</v>
      </c>
      <c r="I242" s="16">
        <v>0</v>
      </c>
      <c r="J242" s="16">
        <v>4</v>
      </c>
      <c r="K242" s="16">
        <v>4</v>
      </c>
      <c r="L242" s="16" t="s">
        <v>8378</v>
      </c>
      <c r="M242" s="16">
        <v>0</v>
      </c>
      <c r="N242" s="16">
        <v>0</v>
      </c>
    </row>
    <row r="243" spans="1:14" ht="15" customHeight="1" x14ac:dyDescent="0.25">
      <c r="A243" s="16" t="s">
        <v>204</v>
      </c>
      <c r="B243" s="16" t="s">
        <v>205</v>
      </c>
      <c r="C243" s="16" t="s">
        <v>34</v>
      </c>
      <c r="D243" s="16" t="s">
        <v>35</v>
      </c>
      <c r="E243" s="16">
        <v>2</v>
      </c>
      <c r="F243" s="16">
        <v>4</v>
      </c>
      <c r="G243" s="16"/>
      <c r="H243" s="16">
        <v>0</v>
      </c>
      <c r="I243" s="16">
        <v>0</v>
      </c>
      <c r="J243" s="16">
        <v>2</v>
      </c>
      <c r="K243" s="16">
        <v>4</v>
      </c>
      <c r="L243" s="16" t="s">
        <v>8378</v>
      </c>
      <c r="M243" s="16">
        <v>0</v>
      </c>
      <c r="N243" s="16">
        <v>0</v>
      </c>
    </row>
    <row r="244" spans="1:14" ht="15" customHeight="1" x14ac:dyDescent="0.25">
      <c r="A244" s="16" t="s">
        <v>204</v>
      </c>
      <c r="B244" s="16" t="s">
        <v>205</v>
      </c>
      <c r="C244" s="16" t="s">
        <v>36</v>
      </c>
      <c r="D244" s="16" t="s">
        <v>37</v>
      </c>
      <c r="E244" s="16">
        <v>0</v>
      </c>
      <c r="F244" s="16">
        <v>1</v>
      </c>
      <c r="G244" s="16"/>
      <c r="H244" s="16">
        <v>0</v>
      </c>
      <c r="I244" s="16">
        <v>0</v>
      </c>
      <c r="J244" s="16">
        <v>0</v>
      </c>
      <c r="K244" s="16">
        <v>1</v>
      </c>
      <c r="L244" s="16" t="s">
        <v>8378</v>
      </c>
      <c r="M244" s="16">
        <v>0</v>
      </c>
      <c r="N244" s="16">
        <v>0</v>
      </c>
    </row>
    <row r="245" spans="1:14" ht="15" customHeight="1" x14ac:dyDescent="0.25">
      <c r="A245" s="16" t="s">
        <v>204</v>
      </c>
      <c r="B245" s="16" t="s">
        <v>205</v>
      </c>
      <c r="C245" s="16" t="s">
        <v>38</v>
      </c>
      <c r="D245" s="16" t="s">
        <v>39</v>
      </c>
      <c r="E245" s="16">
        <v>2</v>
      </c>
      <c r="F245" s="16">
        <v>0</v>
      </c>
      <c r="G245" s="16"/>
      <c r="H245" s="16">
        <v>0</v>
      </c>
      <c r="I245" s="16">
        <v>0</v>
      </c>
      <c r="J245" s="16">
        <v>2</v>
      </c>
      <c r="K245" s="16">
        <v>0</v>
      </c>
      <c r="L245" s="16" t="s">
        <v>8378</v>
      </c>
      <c r="M245" s="16">
        <v>0</v>
      </c>
      <c r="N245" s="16">
        <v>0</v>
      </c>
    </row>
    <row r="246" spans="1:14" ht="15" customHeight="1" x14ac:dyDescent="0.25">
      <c r="A246" s="16" t="s">
        <v>204</v>
      </c>
      <c r="B246" s="16" t="s">
        <v>205</v>
      </c>
      <c r="C246" s="16" t="s">
        <v>52</v>
      </c>
      <c r="D246" s="16" t="s">
        <v>53</v>
      </c>
      <c r="E246" s="16">
        <v>3</v>
      </c>
      <c r="F246" s="16">
        <v>4</v>
      </c>
      <c r="G246" s="16"/>
      <c r="H246" s="16">
        <v>0</v>
      </c>
      <c r="I246" s="16">
        <v>0</v>
      </c>
      <c r="J246" s="16">
        <v>3</v>
      </c>
      <c r="K246" s="16">
        <v>4</v>
      </c>
      <c r="L246" s="16" t="s">
        <v>8378</v>
      </c>
      <c r="M246" s="16">
        <v>0</v>
      </c>
      <c r="N246" s="16">
        <v>0</v>
      </c>
    </row>
    <row r="247" spans="1:14" ht="15" customHeight="1" x14ac:dyDescent="0.25">
      <c r="A247" s="16" t="s">
        <v>204</v>
      </c>
      <c r="B247" s="16" t="s">
        <v>205</v>
      </c>
      <c r="C247" s="16" t="s">
        <v>72</v>
      </c>
      <c r="D247" s="16" t="s">
        <v>73</v>
      </c>
      <c r="E247" s="16">
        <v>1</v>
      </c>
      <c r="F247" s="16">
        <v>2</v>
      </c>
      <c r="G247" s="16"/>
      <c r="H247" s="16">
        <v>0</v>
      </c>
      <c r="I247" s="16">
        <v>0</v>
      </c>
      <c r="J247" s="16">
        <v>1</v>
      </c>
      <c r="K247" s="16">
        <v>2</v>
      </c>
      <c r="L247" s="16" t="s">
        <v>8378</v>
      </c>
      <c r="M247" s="16">
        <v>0</v>
      </c>
      <c r="N247" s="16">
        <v>0</v>
      </c>
    </row>
    <row r="248" spans="1:14" ht="15" customHeight="1" x14ac:dyDescent="0.25">
      <c r="A248" s="16" t="s">
        <v>204</v>
      </c>
      <c r="B248" s="16" t="s">
        <v>205</v>
      </c>
      <c r="C248" s="16" t="s">
        <v>76</v>
      </c>
      <c r="D248" s="16" t="s">
        <v>77</v>
      </c>
      <c r="E248" s="16">
        <v>1</v>
      </c>
      <c r="F248" s="16">
        <v>0</v>
      </c>
      <c r="G248" s="16"/>
      <c r="H248" s="16">
        <v>0</v>
      </c>
      <c r="I248" s="16">
        <v>0</v>
      </c>
      <c r="J248" s="16">
        <v>1</v>
      </c>
      <c r="K248" s="16">
        <v>0</v>
      </c>
      <c r="L248" s="16" t="s">
        <v>8378</v>
      </c>
      <c r="M248" s="16">
        <v>0</v>
      </c>
      <c r="N248" s="16">
        <v>0</v>
      </c>
    </row>
    <row r="249" spans="1:14" ht="15" customHeight="1" x14ac:dyDescent="0.25">
      <c r="A249" s="16" t="s">
        <v>204</v>
      </c>
      <c r="B249" s="16" t="s">
        <v>205</v>
      </c>
      <c r="C249" s="16" t="s">
        <v>84</v>
      </c>
      <c r="D249" s="16" t="s">
        <v>85</v>
      </c>
      <c r="E249" s="16">
        <v>1</v>
      </c>
      <c r="F249" s="16">
        <v>0</v>
      </c>
      <c r="G249" s="16"/>
      <c r="H249" s="16">
        <v>0</v>
      </c>
      <c r="I249" s="16">
        <v>0</v>
      </c>
      <c r="J249" s="16">
        <v>1</v>
      </c>
      <c r="K249" s="16">
        <v>0</v>
      </c>
      <c r="L249" s="16" t="s">
        <v>8378</v>
      </c>
      <c r="M249" s="16">
        <v>0</v>
      </c>
      <c r="N249" s="16">
        <v>0</v>
      </c>
    </row>
    <row r="250" spans="1:14" ht="15" customHeight="1" x14ac:dyDescent="0.25">
      <c r="A250" s="16" t="s">
        <v>204</v>
      </c>
      <c r="B250" s="16" t="s">
        <v>205</v>
      </c>
      <c r="C250" s="16" t="s">
        <v>86</v>
      </c>
      <c r="D250" s="16" t="s">
        <v>87</v>
      </c>
      <c r="E250" s="16">
        <v>1</v>
      </c>
      <c r="F250" s="16">
        <v>2</v>
      </c>
      <c r="G250" s="16"/>
      <c r="H250" s="16">
        <v>0</v>
      </c>
      <c r="I250" s="16">
        <v>0</v>
      </c>
      <c r="J250" s="16">
        <v>1</v>
      </c>
      <c r="K250" s="16">
        <v>2</v>
      </c>
      <c r="L250" s="16" t="s">
        <v>8378</v>
      </c>
      <c r="M250" s="16">
        <v>0</v>
      </c>
      <c r="N250" s="16">
        <v>0</v>
      </c>
    </row>
    <row r="251" spans="1:14" ht="15" customHeight="1" x14ac:dyDescent="0.25">
      <c r="A251" s="16" t="s">
        <v>207</v>
      </c>
      <c r="B251" s="16" t="s">
        <v>208</v>
      </c>
      <c r="C251" s="16" t="s">
        <v>4</v>
      </c>
      <c r="D251" s="16" t="s">
        <v>5</v>
      </c>
      <c r="E251" s="16">
        <v>1</v>
      </c>
      <c r="F251" s="16">
        <v>0</v>
      </c>
      <c r="G251" s="16"/>
      <c r="H251" s="16">
        <v>0</v>
      </c>
      <c r="I251" s="16">
        <v>0</v>
      </c>
      <c r="J251" s="16">
        <v>1</v>
      </c>
      <c r="K251" s="16">
        <v>0</v>
      </c>
      <c r="L251" s="16" t="s">
        <v>8378</v>
      </c>
      <c r="M251" s="16">
        <v>1</v>
      </c>
      <c r="N251" s="16">
        <v>0</v>
      </c>
    </row>
    <row r="252" spans="1:14" ht="15" customHeight="1" x14ac:dyDescent="0.25">
      <c r="A252" s="16" t="s">
        <v>207</v>
      </c>
      <c r="B252" s="16" t="s">
        <v>208</v>
      </c>
      <c r="C252" s="16" t="s">
        <v>26</v>
      </c>
      <c r="D252" s="16" t="s">
        <v>27</v>
      </c>
      <c r="E252" s="16">
        <v>1</v>
      </c>
      <c r="F252" s="16">
        <v>1</v>
      </c>
      <c r="G252" s="16"/>
      <c r="H252" s="16">
        <v>0</v>
      </c>
      <c r="I252" s="16">
        <v>0</v>
      </c>
      <c r="J252" s="16">
        <v>1</v>
      </c>
      <c r="K252" s="16">
        <v>1</v>
      </c>
      <c r="L252" s="16" t="s">
        <v>8378</v>
      </c>
      <c r="M252" s="16">
        <v>0</v>
      </c>
      <c r="N252" s="16">
        <v>0</v>
      </c>
    </row>
    <row r="253" spans="1:14" ht="15" customHeight="1" x14ac:dyDescent="0.25">
      <c r="A253" s="16" t="s">
        <v>207</v>
      </c>
      <c r="B253" s="16" t="s">
        <v>208</v>
      </c>
      <c r="C253" s="16" t="s">
        <v>30</v>
      </c>
      <c r="D253" s="16" t="s">
        <v>31</v>
      </c>
      <c r="E253" s="16">
        <v>3</v>
      </c>
      <c r="F253" s="16">
        <v>3</v>
      </c>
      <c r="G253" s="16"/>
      <c r="H253" s="16">
        <v>0</v>
      </c>
      <c r="I253" s="16">
        <v>0</v>
      </c>
      <c r="J253" s="16">
        <v>3</v>
      </c>
      <c r="K253" s="16">
        <v>3</v>
      </c>
      <c r="L253" s="16" t="s">
        <v>8378</v>
      </c>
      <c r="M253" s="16">
        <v>0</v>
      </c>
      <c r="N253" s="16">
        <v>0</v>
      </c>
    </row>
    <row r="254" spans="1:14" ht="15" customHeight="1" x14ac:dyDescent="0.25">
      <c r="A254" s="16" t="s">
        <v>207</v>
      </c>
      <c r="B254" s="16" t="s">
        <v>208</v>
      </c>
      <c r="C254" s="16" t="s">
        <v>34</v>
      </c>
      <c r="D254" s="16" t="s">
        <v>35</v>
      </c>
      <c r="E254" s="16">
        <v>2</v>
      </c>
      <c r="F254" s="16">
        <v>2</v>
      </c>
      <c r="G254" s="16"/>
      <c r="H254" s="16">
        <v>0</v>
      </c>
      <c r="I254" s="16">
        <v>0</v>
      </c>
      <c r="J254" s="16">
        <v>2</v>
      </c>
      <c r="K254" s="16">
        <v>2</v>
      </c>
      <c r="L254" s="16" t="s">
        <v>8378</v>
      </c>
      <c r="M254" s="16">
        <v>0</v>
      </c>
      <c r="N254" s="16">
        <v>0</v>
      </c>
    </row>
    <row r="255" spans="1:14" ht="15" customHeight="1" x14ac:dyDescent="0.25">
      <c r="A255" s="16" t="s">
        <v>207</v>
      </c>
      <c r="B255" s="16" t="s">
        <v>208</v>
      </c>
      <c r="C255" s="16" t="s">
        <v>52</v>
      </c>
      <c r="D255" s="16" t="s">
        <v>53</v>
      </c>
      <c r="E255" s="16">
        <v>2</v>
      </c>
      <c r="F255" s="16">
        <v>3</v>
      </c>
      <c r="G255" s="16"/>
      <c r="H255" s="16">
        <v>0</v>
      </c>
      <c r="I255" s="16">
        <v>0</v>
      </c>
      <c r="J255" s="16">
        <v>2</v>
      </c>
      <c r="K255" s="16">
        <v>3</v>
      </c>
      <c r="L255" s="16" t="s">
        <v>8378</v>
      </c>
      <c r="M255" s="16">
        <v>0</v>
      </c>
      <c r="N255" s="16">
        <v>1</v>
      </c>
    </row>
    <row r="256" spans="1:14" ht="15" customHeight="1" x14ac:dyDescent="0.25">
      <c r="A256" s="16" t="s">
        <v>207</v>
      </c>
      <c r="B256" s="16" t="s">
        <v>208</v>
      </c>
      <c r="C256" s="16" t="s">
        <v>72</v>
      </c>
      <c r="D256" s="16" t="s">
        <v>73</v>
      </c>
      <c r="E256" s="16">
        <v>1</v>
      </c>
      <c r="F256" s="16">
        <v>1</v>
      </c>
      <c r="G256" s="16"/>
      <c r="H256" s="16">
        <v>0</v>
      </c>
      <c r="I256" s="16">
        <v>0</v>
      </c>
      <c r="J256" s="16">
        <v>1</v>
      </c>
      <c r="K256" s="16">
        <v>1</v>
      </c>
      <c r="L256" s="16" t="s">
        <v>8378</v>
      </c>
      <c r="M256" s="16">
        <v>0</v>
      </c>
      <c r="N256" s="16">
        <v>0</v>
      </c>
    </row>
    <row r="257" spans="1:14" ht="15" customHeight="1" x14ac:dyDescent="0.25">
      <c r="A257" s="16" t="s">
        <v>207</v>
      </c>
      <c r="B257" s="16" t="s">
        <v>208</v>
      </c>
      <c r="C257" s="16" t="s">
        <v>76</v>
      </c>
      <c r="D257" s="16" t="s">
        <v>77</v>
      </c>
      <c r="E257" s="16">
        <v>1</v>
      </c>
      <c r="F257" s="16">
        <v>1</v>
      </c>
      <c r="G257" s="16"/>
      <c r="H257" s="16">
        <v>0</v>
      </c>
      <c r="I257" s="16">
        <v>0</v>
      </c>
      <c r="J257" s="16">
        <v>1</v>
      </c>
      <c r="K257" s="16">
        <v>1</v>
      </c>
      <c r="L257" s="16" t="s">
        <v>8378</v>
      </c>
      <c r="M257" s="16">
        <v>0</v>
      </c>
      <c r="N257" s="16">
        <v>0</v>
      </c>
    </row>
    <row r="258" spans="1:14" ht="15" customHeight="1" x14ac:dyDescent="0.25">
      <c r="A258" s="16" t="s">
        <v>207</v>
      </c>
      <c r="B258" s="16" t="s">
        <v>208</v>
      </c>
      <c r="C258" s="16" t="s">
        <v>84</v>
      </c>
      <c r="D258" s="16" t="s">
        <v>85</v>
      </c>
      <c r="E258" s="16">
        <v>1</v>
      </c>
      <c r="F258" s="16">
        <v>1</v>
      </c>
      <c r="G258" s="16"/>
      <c r="H258" s="16">
        <v>0</v>
      </c>
      <c r="I258" s="16">
        <v>0</v>
      </c>
      <c r="J258" s="16">
        <v>1</v>
      </c>
      <c r="K258" s="16">
        <v>1</v>
      </c>
      <c r="L258" s="16" t="s">
        <v>8378</v>
      </c>
      <c r="M258" s="16">
        <v>0</v>
      </c>
      <c r="N258" s="16">
        <v>0</v>
      </c>
    </row>
    <row r="259" spans="1:14" ht="15" customHeight="1" x14ac:dyDescent="0.25">
      <c r="A259" s="16" t="s">
        <v>210</v>
      </c>
      <c r="B259" s="16" t="s">
        <v>211</v>
      </c>
      <c r="C259" s="16" t="s">
        <v>4</v>
      </c>
      <c r="D259" s="16" t="s">
        <v>5</v>
      </c>
      <c r="E259" s="16">
        <v>1</v>
      </c>
      <c r="F259" s="16">
        <v>0</v>
      </c>
      <c r="G259" s="16"/>
      <c r="H259" s="16">
        <v>0</v>
      </c>
      <c r="I259" s="16">
        <v>0</v>
      </c>
      <c r="J259" s="16">
        <v>1</v>
      </c>
      <c r="K259" s="16">
        <v>0</v>
      </c>
      <c r="L259" s="16" t="s">
        <v>8378</v>
      </c>
      <c r="M259" s="16">
        <v>1</v>
      </c>
      <c r="N259" s="16">
        <v>0</v>
      </c>
    </row>
    <row r="260" spans="1:14" ht="15" customHeight="1" x14ac:dyDescent="0.25">
      <c r="A260" s="16" t="s">
        <v>210</v>
      </c>
      <c r="B260" s="16" t="s">
        <v>211</v>
      </c>
      <c r="C260" s="16" t="s">
        <v>26</v>
      </c>
      <c r="D260" s="16" t="s">
        <v>27</v>
      </c>
      <c r="E260" s="16">
        <v>1</v>
      </c>
      <c r="F260" s="16">
        <v>1</v>
      </c>
      <c r="G260" s="16"/>
      <c r="H260" s="16">
        <v>0</v>
      </c>
      <c r="I260" s="16">
        <v>0</v>
      </c>
      <c r="J260" s="16">
        <v>1</v>
      </c>
      <c r="K260" s="16">
        <v>1</v>
      </c>
      <c r="L260" s="16" t="s">
        <v>8378</v>
      </c>
      <c r="M260" s="16">
        <v>0</v>
      </c>
      <c r="N260" s="16">
        <v>0</v>
      </c>
    </row>
    <row r="261" spans="1:14" ht="15" customHeight="1" x14ac:dyDescent="0.25">
      <c r="A261" s="16" t="s">
        <v>210</v>
      </c>
      <c r="B261" s="16" t="s">
        <v>211</v>
      </c>
      <c r="C261" s="16" t="s">
        <v>30</v>
      </c>
      <c r="D261" s="16" t="s">
        <v>31</v>
      </c>
      <c r="E261" s="16">
        <v>2</v>
      </c>
      <c r="F261" s="16">
        <v>2</v>
      </c>
      <c r="G261" s="16"/>
      <c r="H261" s="16">
        <v>0</v>
      </c>
      <c r="I261" s="16">
        <v>0</v>
      </c>
      <c r="J261" s="16">
        <v>2</v>
      </c>
      <c r="K261" s="16">
        <v>2</v>
      </c>
      <c r="L261" s="16" t="s">
        <v>8378</v>
      </c>
      <c r="M261" s="16">
        <v>0</v>
      </c>
      <c r="N261" s="16">
        <v>0</v>
      </c>
    </row>
    <row r="262" spans="1:14" ht="15" customHeight="1" x14ac:dyDescent="0.25">
      <c r="A262" s="16" t="s">
        <v>210</v>
      </c>
      <c r="B262" s="16" t="s">
        <v>211</v>
      </c>
      <c r="C262" s="16" t="s">
        <v>34</v>
      </c>
      <c r="D262" s="16" t="s">
        <v>35</v>
      </c>
      <c r="E262" s="16">
        <v>2</v>
      </c>
      <c r="F262" s="16">
        <v>2</v>
      </c>
      <c r="G262" s="16"/>
      <c r="H262" s="16">
        <v>0</v>
      </c>
      <c r="I262" s="16">
        <v>0</v>
      </c>
      <c r="J262" s="16">
        <v>2</v>
      </c>
      <c r="K262" s="16">
        <v>2</v>
      </c>
      <c r="L262" s="16" t="s">
        <v>8378</v>
      </c>
      <c r="M262" s="16">
        <v>0</v>
      </c>
      <c r="N262" s="16">
        <v>0</v>
      </c>
    </row>
    <row r="263" spans="1:14" ht="15" customHeight="1" x14ac:dyDescent="0.25">
      <c r="A263" s="16" t="s">
        <v>210</v>
      </c>
      <c r="B263" s="16" t="s">
        <v>211</v>
      </c>
      <c r="C263" s="16" t="s">
        <v>38</v>
      </c>
      <c r="D263" s="16" t="s">
        <v>39</v>
      </c>
      <c r="E263" s="16">
        <v>0</v>
      </c>
      <c r="F263" s="16">
        <v>1</v>
      </c>
      <c r="G263" s="16"/>
      <c r="H263" s="16">
        <v>0</v>
      </c>
      <c r="I263" s="16">
        <v>0</v>
      </c>
      <c r="J263" s="16">
        <v>0</v>
      </c>
      <c r="K263" s="16">
        <v>1</v>
      </c>
      <c r="L263" s="16" t="s">
        <v>8378</v>
      </c>
      <c r="M263" s="16">
        <v>0</v>
      </c>
      <c r="N263" s="16">
        <v>0</v>
      </c>
    </row>
    <row r="264" spans="1:14" ht="15" customHeight="1" x14ac:dyDescent="0.25">
      <c r="A264" s="16" t="s">
        <v>210</v>
      </c>
      <c r="B264" s="16" t="s">
        <v>211</v>
      </c>
      <c r="C264" s="16" t="s">
        <v>52</v>
      </c>
      <c r="D264" s="16" t="s">
        <v>53</v>
      </c>
      <c r="E264" s="16">
        <v>2</v>
      </c>
      <c r="F264" s="16">
        <v>2</v>
      </c>
      <c r="G264" s="16"/>
      <c r="H264" s="16">
        <v>0</v>
      </c>
      <c r="I264" s="16">
        <v>0</v>
      </c>
      <c r="J264" s="16">
        <v>2</v>
      </c>
      <c r="K264" s="16">
        <v>2</v>
      </c>
      <c r="L264" s="16" t="s">
        <v>8378</v>
      </c>
      <c r="M264" s="16">
        <v>0</v>
      </c>
      <c r="N264" s="16">
        <v>0</v>
      </c>
    </row>
    <row r="265" spans="1:14" ht="15" customHeight="1" x14ac:dyDescent="0.25">
      <c r="A265" s="16" t="s">
        <v>210</v>
      </c>
      <c r="B265" s="16" t="s">
        <v>211</v>
      </c>
      <c r="C265" s="16" t="s">
        <v>72</v>
      </c>
      <c r="D265" s="16" t="s">
        <v>73</v>
      </c>
      <c r="E265" s="16">
        <v>1</v>
      </c>
      <c r="F265" s="16">
        <v>1</v>
      </c>
      <c r="G265" s="16"/>
      <c r="H265" s="16">
        <v>0</v>
      </c>
      <c r="I265" s="16">
        <v>0</v>
      </c>
      <c r="J265" s="16">
        <v>1</v>
      </c>
      <c r="K265" s="16">
        <v>1</v>
      </c>
      <c r="L265" s="16" t="s">
        <v>8378</v>
      </c>
      <c r="M265" s="16">
        <v>0</v>
      </c>
      <c r="N265" s="16">
        <v>0</v>
      </c>
    </row>
    <row r="266" spans="1:14" ht="15" customHeight="1" x14ac:dyDescent="0.25">
      <c r="A266" s="16" t="s">
        <v>210</v>
      </c>
      <c r="B266" s="16" t="s">
        <v>211</v>
      </c>
      <c r="C266" s="16" t="s">
        <v>76</v>
      </c>
      <c r="D266" s="16" t="s">
        <v>77</v>
      </c>
      <c r="E266" s="16">
        <v>1</v>
      </c>
      <c r="F266" s="16">
        <v>1</v>
      </c>
      <c r="G266" s="16"/>
      <c r="H266" s="16">
        <v>0</v>
      </c>
      <c r="I266" s="16">
        <v>0</v>
      </c>
      <c r="J266" s="16">
        <v>1</v>
      </c>
      <c r="K266" s="16">
        <v>1</v>
      </c>
      <c r="L266" s="16" t="s">
        <v>8378</v>
      </c>
      <c r="M266" s="16">
        <v>0</v>
      </c>
      <c r="N266" s="16">
        <v>0</v>
      </c>
    </row>
    <row r="267" spans="1:14" ht="15" customHeight="1" x14ac:dyDescent="0.25">
      <c r="A267" s="16" t="s">
        <v>210</v>
      </c>
      <c r="B267" s="16" t="s">
        <v>211</v>
      </c>
      <c r="C267" s="16" t="s">
        <v>84</v>
      </c>
      <c r="D267" s="16" t="s">
        <v>85</v>
      </c>
      <c r="E267" s="16">
        <v>1</v>
      </c>
      <c r="F267" s="16">
        <v>1</v>
      </c>
      <c r="G267" s="16"/>
      <c r="H267" s="16">
        <v>0</v>
      </c>
      <c r="I267" s="16">
        <v>0</v>
      </c>
      <c r="J267" s="16">
        <v>1</v>
      </c>
      <c r="K267" s="16">
        <v>1</v>
      </c>
      <c r="L267" s="16" t="s">
        <v>8378</v>
      </c>
      <c r="M267" s="16">
        <v>0</v>
      </c>
      <c r="N267" s="16">
        <v>0</v>
      </c>
    </row>
    <row r="268" spans="1:14" ht="15" customHeight="1" x14ac:dyDescent="0.25">
      <c r="A268" s="16" t="s">
        <v>213</v>
      </c>
      <c r="B268" s="16" t="s">
        <v>214</v>
      </c>
      <c r="C268" s="16" t="s">
        <v>4</v>
      </c>
      <c r="D268" s="16" t="s">
        <v>5</v>
      </c>
      <c r="E268" s="16">
        <v>1</v>
      </c>
      <c r="F268" s="16">
        <v>1</v>
      </c>
      <c r="G268" s="16"/>
      <c r="H268" s="16">
        <v>0</v>
      </c>
      <c r="I268" s="16">
        <v>0</v>
      </c>
      <c r="J268" s="16">
        <v>1</v>
      </c>
      <c r="K268" s="16">
        <v>1</v>
      </c>
      <c r="L268" s="16" t="s">
        <v>8378</v>
      </c>
      <c r="M268" s="16">
        <v>0</v>
      </c>
      <c r="N268" s="16">
        <v>0</v>
      </c>
    </row>
    <row r="269" spans="1:14" ht="15" customHeight="1" x14ac:dyDescent="0.25">
      <c r="A269" s="16" t="s">
        <v>213</v>
      </c>
      <c r="B269" s="16" t="s">
        <v>214</v>
      </c>
      <c r="C269" s="16" t="s">
        <v>26</v>
      </c>
      <c r="D269" s="16" t="s">
        <v>27</v>
      </c>
      <c r="E269" s="16">
        <v>1</v>
      </c>
      <c r="F269" s="16">
        <v>1</v>
      </c>
      <c r="G269" s="16"/>
      <c r="H269" s="16">
        <v>0</v>
      </c>
      <c r="I269" s="16">
        <v>0</v>
      </c>
      <c r="J269" s="16">
        <v>1</v>
      </c>
      <c r="K269" s="16">
        <v>1</v>
      </c>
      <c r="L269" s="16" t="s">
        <v>8378</v>
      </c>
      <c r="M269" s="16">
        <v>0</v>
      </c>
      <c r="N269" s="16">
        <v>0</v>
      </c>
    </row>
    <row r="270" spans="1:14" ht="15" customHeight="1" x14ac:dyDescent="0.25">
      <c r="A270" s="16" t="s">
        <v>213</v>
      </c>
      <c r="B270" s="16" t="s">
        <v>214</v>
      </c>
      <c r="C270" s="16" t="s">
        <v>30</v>
      </c>
      <c r="D270" s="16" t="s">
        <v>31</v>
      </c>
      <c r="E270" s="16">
        <v>3</v>
      </c>
      <c r="F270" s="16">
        <v>3</v>
      </c>
      <c r="G270" s="16"/>
      <c r="H270" s="16">
        <v>0</v>
      </c>
      <c r="I270" s="16">
        <v>0</v>
      </c>
      <c r="J270" s="16">
        <v>3</v>
      </c>
      <c r="K270" s="16">
        <v>3</v>
      </c>
      <c r="L270" s="16" t="s">
        <v>8378</v>
      </c>
      <c r="M270" s="16">
        <v>0</v>
      </c>
      <c r="N270" s="16">
        <v>0</v>
      </c>
    </row>
    <row r="271" spans="1:14" ht="15" customHeight="1" x14ac:dyDescent="0.25">
      <c r="A271" s="16" t="s">
        <v>213</v>
      </c>
      <c r="B271" s="16" t="s">
        <v>214</v>
      </c>
      <c r="C271" s="16" t="s">
        <v>34</v>
      </c>
      <c r="D271" s="16" t="s">
        <v>35</v>
      </c>
      <c r="E271" s="16">
        <v>2</v>
      </c>
      <c r="F271" s="16">
        <v>2</v>
      </c>
      <c r="G271" s="16"/>
      <c r="H271" s="16">
        <v>0</v>
      </c>
      <c r="I271" s="16">
        <v>0</v>
      </c>
      <c r="J271" s="16">
        <v>2</v>
      </c>
      <c r="K271" s="16">
        <v>2</v>
      </c>
      <c r="L271" s="16" t="s">
        <v>8378</v>
      </c>
      <c r="M271" s="16">
        <v>0</v>
      </c>
      <c r="N271" s="16">
        <v>0</v>
      </c>
    </row>
    <row r="272" spans="1:14" ht="15" customHeight="1" x14ac:dyDescent="0.25">
      <c r="A272" s="16" t="s">
        <v>213</v>
      </c>
      <c r="B272" s="16" t="s">
        <v>214</v>
      </c>
      <c r="C272" s="16" t="s">
        <v>38</v>
      </c>
      <c r="D272" s="16" t="s">
        <v>39</v>
      </c>
      <c r="E272" s="16">
        <v>1</v>
      </c>
      <c r="F272" s="16">
        <v>1</v>
      </c>
      <c r="G272" s="16"/>
      <c r="H272" s="16">
        <v>0</v>
      </c>
      <c r="I272" s="16">
        <v>0</v>
      </c>
      <c r="J272" s="16">
        <v>1</v>
      </c>
      <c r="K272" s="16">
        <v>1</v>
      </c>
      <c r="L272" s="16" t="s">
        <v>8378</v>
      </c>
      <c r="M272" s="16">
        <v>0</v>
      </c>
      <c r="N272" s="16">
        <v>0</v>
      </c>
    </row>
    <row r="273" spans="1:14" ht="15" customHeight="1" x14ac:dyDescent="0.25">
      <c r="A273" s="16" t="s">
        <v>213</v>
      </c>
      <c r="B273" s="16" t="s">
        <v>214</v>
      </c>
      <c r="C273" s="16" t="s">
        <v>52</v>
      </c>
      <c r="D273" s="16" t="s">
        <v>53</v>
      </c>
      <c r="E273" s="16">
        <v>2</v>
      </c>
      <c r="F273" s="16">
        <v>2</v>
      </c>
      <c r="G273" s="16"/>
      <c r="H273" s="16">
        <v>0</v>
      </c>
      <c r="I273" s="16">
        <v>0</v>
      </c>
      <c r="J273" s="16">
        <v>2</v>
      </c>
      <c r="K273" s="16">
        <v>2</v>
      </c>
      <c r="L273" s="16" t="s">
        <v>8378</v>
      </c>
      <c r="M273" s="16">
        <v>0</v>
      </c>
      <c r="N273" s="16">
        <v>0</v>
      </c>
    </row>
    <row r="274" spans="1:14" ht="15" customHeight="1" x14ac:dyDescent="0.25">
      <c r="A274" s="16" t="s">
        <v>213</v>
      </c>
      <c r="B274" s="16" t="s">
        <v>214</v>
      </c>
      <c r="C274" s="16" t="s">
        <v>72</v>
      </c>
      <c r="D274" s="16" t="s">
        <v>73</v>
      </c>
      <c r="E274" s="16">
        <v>1</v>
      </c>
      <c r="F274" s="16">
        <v>1</v>
      </c>
      <c r="G274" s="16"/>
      <c r="H274" s="16">
        <v>0</v>
      </c>
      <c r="I274" s="16">
        <v>0</v>
      </c>
      <c r="J274" s="16">
        <v>1</v>
      </c>
      <c r="K274" s="16">
        <v>1</v>
      </c>
      <c r="L274" s="16" t="s">
        <v>8378</v>
      </c>
      <c r="M274" s="16">
        <v>0</v>
      </c>
      <c r="N274" s="16">
        <v>0</v>
      </c>
    </row>
    <row r="275" spans="1:14" ht="15" customHeight="1" x14ac:dyDescent="0.25">
      <c r="A275" s="16" t="s">
        <v>213</v>
      </c>
      <c r="B275" s="16" t="s">
        <v>214</v>
      </c>
      <c r="C275" s="16" t="s">
        <v>76</v>
      </c>
      <c r="D275" s="16" t="s">
        <v>77</v>
      </c>
      <c r="E275" s="16">
        <v>1</v>
      </c>
      <c r="F275" s="16">
        <v>1</v>
      </c>
      <c r="G275" s="16"/>
      <c r="H275" s="16">
        <v>0</v>
      </c>
      <c r="I275" s="16">
        <v>0</v>
      </c>
      <c r="J275" s="16">
        <v>1</v>
      </c>
      <c r="K275" s="16">
        <v>1</v>
      </c>
      <c r="L275" s="16" t="s">
        <v>8378</v>
      </c>
      <c r="M275" s="16">
        <v>0</v>
      </c>
      <c r="N275" s="16">
        <v>0</v>
      </c>
    </row>
    <row r="276" spans="1:14" ht="15" customHeight="1" x14ac:dyDescent="0.25">
      <c r="A276" s="16" t="s">
        <v>213</v>
      </c>
      <c r="B276" s="16" t="s">
        <v>214</v>
      </c>
      <c r="C276" s="16" t="s">
        <v>84</v>
      </c>
      <c r="D276" s="16" t="s">
        <v>85</v>
      </c>
      <c r="E276" s="16">
        <v>1</v>
      </c>
      <c r="F276" s="16">
        <v>0</v>
      </c>
      <c r="G276" s="16"/>
      <c r="H276" s="16">
        <v>0</v>
      </c>
      <c r="I276" s="16">
        <v>0</v>
      </c>
      <c r="J276" s="16">
        <v>1</v>
      </c>
      <c r="K276" s="16">
        <v>0</v>
      </c>
      <c r="L276" s="16" t="s">
        <v>8378</v>
      </c>
      <c r="M276" s="16">
        <v>0</v>
      </c>
      <c r="N276" s="16">
        <v>0</v>
      </c>
    </row>
    <row r="277" spans="1:14" ht="15" customHeight="1" x14ac:dyDescent="0.25">
      <c r="A277" s="16" t="s">
        <v>213</v>
      </c>
      <c r="B277" s="16" t="s">
        <v>214</v>
      </c>
      <c r="C277" s="16" t="s">
        <v>86</v>
      </c>
      <c r="D277" s="16" t="s">
        <v>87</v>
      </c>
      <c r="E277" s="16">
        <v>0</v>
      </c>
      <c r="F277" s="16">
        <v>1</v>
      </c>
      <c r="G277" s="16"/>
      <c r="H277" s="16">
        <v>0</v>
      </c>
      <c r="I277" s="16">
        <v>0</v>
      </c>
      <c r="J277" s="16">
        <v>0</v>
      </c>
      <c r="K277" s="16">
        <v>1</v>
      </c>
      <c r="L277" s="16" t="s">
        <v>8378</v>
      </c>
      <c r="M277" s="16">
        <v>0</v>
      </c>
      <c r="N277" s="16">
        <v>0</v>
      </c>
    </row>
    <row r="278" spans="1:14" ht="15" customHeight="1" x14ac:dyDescent="0.25">
      <c r="A278" s="16" t="s">
        <v>216</v>
      </c>
      <c r="B278" s="16" t="s">
        <v>217</v>
      </c>
      <c r="C278" s="16" t="s">
        <v>4</v>
      </c>
      <c r="D278" s="16" t="s">
        <v>5</v>
      </c>
      <c r="E278" s="16">
        <v>1</v>
      </c>
      <c r="F278" s="16">
        <v>1</v>
      </c>
      <c r="G278" s="16"/>
      <c r="H278" s="16">
        <v>0</v>
      </c>
      <c r="I278" s="16">
        <v>0</v>
      </c>
      <c r="J278" s="16">
        <v>1</v>
      </c>
      <c r="K278" s="16">
        <v>1</v>
      </c>
      <c r="L278" s="16" t="s">
        <v>8378</v>
      </c>
      <c r="M278" s="16">
        <v>0</v>
      </c>
      <c r="N278" s="16">
        <v>0</v>
      </c>
    </row>
    <row r="279" spans="1:14" ht="15" customHeight="1" x14ac:dyDescent="0.25">
      <c r="A279" s="16" t="s">
        <v>216</v>
      </c>
      <c r="B279" s="16" t="s">
        <v>217</v>
      </c>
      <c r="C279" s="16" t="s">
        <v>26</v>
      </c>
      <c r="D279" s="16" t="s">
        <v>27</v>
      </c>
      <c r="E279" s="16">
        <v>1</v>
      </c>
      <c r="F279" s="16">
        <v>1</v>
      </c>
      <c r="G279" s="16"/>
      <c r="H279" s="16">
        <v>0</v>
      </c>
      <c r="I279" s="16">
        <v>0</v>
      </c>
      <c r="J279" s="16">
        <v>1</v>
      </c>
      <c r="K279" s="16">
        <v>1</v>
      </c>
      <c r="L279" s="16" t="s">
        <v>8378</v>
      </c>
      <c r="M279" s="16">
        <v>0</v>
      </c>
      <c r="N279" s="16">
        <v>0</v>
      </c>
    </row>
    <row r="280" spans="1:14" ht="15" customHeight="1" x14ac:dyDescent="0.25">
      <c r="A280" s="16" t="s">
        <v>216</v>
      </c>
      <c r="B280" s="16" t="s">
        <v>217</v>
      </c>
      <c r="C280" s="16" t="s">
        <v>30</v>
      </c>
      <c r="D280" s="16" t="s">
        <v>31</v>
      </c>
      <c r="E280" s="16">
        <v>3</v>
      </c>
      <c r="F280" s="16">
        <v>3</v>
      </c>
      <c r="G280" s="16"/>
      <c r="H280" s="16">
        <v>0</v>
      </c>
      <c r="I280" s="16">
        <v>0</v>
      </c>
      <c r="J280" s="16">
        <v>3</v>
      </c>
      <c r="K280" s="16">
        <v>3</v>
      </c>
      <c r="L280" s="16" t="s">
        <v>8378</v>
      </c>
      <c r="M280" s="16">
        <v>0</v>
      </c>
      <c r="N280" s="16">
        <v>0</v>
      </c>
    </row>
    <row r="281" spans="1:14" ht="15" customHeight="1" x14ac:dyDescent="0.25">
      <c r="A281" s="16" t="s">
        <v>216</v>
      </c>
      <c r="B281" s="16" t="s">
        <v>217</v>
      </c>
      <c r="C281" s="16" t="s">
        <v>34</v>
      </c>
      <c r="D281" s="16" t="s">
        <v>35</v>
      </c>
      <c r="E281" s="16">
        <v>2</v>
      </c>
      <c r="F281" s="16">
        <v>1</v>
      </c>
      <c r="G281" s="16"/>
      <c r="H281" s="16">
        <v>0</v>
      </c>
      <c r="I281" s="16">
        <v>0</v>
      </c>
      <c r="J281" s="16">
        <v>2</v>
      </c>
      <c r="K281" s="16">
        <v>1</v>
      </c>
      <c r="L281" s="16" t="s">
        <v>8378</v>
      </c>
      <c r="M281" s="16">
        <v>0</v>
      </c>
      <c r="N281" s="16">
        <v>0</v>
      </c>
    </row>
    <row r="282" spans="1:14" ht="15" customHeight="1" x14ac:dyDescent="0.25">
      <c r="A282" s="16" t="s">
        <v>216</v>
      </c>
      <c r="B282" s="16" t="s">
        <v>217</v>
      </c>
      <c r="C282" s="16" t="s">
        <v>38</v>
      </c>
      <c r="D282" s="16" t="s">
        <v>39</v>
      </c>
      <c r="E282" s="16">
        <v>1</v>
      </c>
      <c r="F282" s="16">
        <v>2</v>
      </c>
      <c r="G282" s="16"/>
      <c r="H282" s="16">
        <v>0</v>
      </c>
      <c r="I282" s="16">
        <v>0</v>
      </c>
      <c r="J282" s="16">
        <v>1</v>
      </c>
      <c r="K282" s="16">
        <v>2</v>
      </c>
      <c r="L282" s="16" t="s">
        <v>8378</v>
      </c>
      <c r="M282" s="16">
        <v>0</v>
      </c>
      <c r="N282" s="16">
        <v>0</v>
      </c>
    </row>
    <row r="283" spans="1:14" ht="15" customHeight="1" x14ac:dyDescent="0.25">
      <c r="A283" s="16" t="s">
        <v>216</v>
      </c>
      <c r="B283" s="16" t="s">
        <v>217</v>
      </c>
      <c r="C283" s="16" t="s">
        <v>46</v>
      </c>
      <c r="D283" s="16" t="s">
        <v>47</v>
      </c>
      <c r="E283" s="16">
        <v>1</v>
      </c>
      <c r="F283" s="16">
        <v>1</v>
      </c>
      <c r="G283" s="16"/>
      <c r="H283" s="16">
        <v>0</v>
      </c>
      <c r="I283" s="16">
        <v>0</v>
      </c>
      <c r="J283" s="16">
        <v>1</v>
      </c>
      <c r="K283" s="16">
        <v>1</v>
      </c>
      <c r="L283" s="16" t="s">
        <v>8378</v>
      </c>
      <c r="M283" s="16">
        <v>0</v>
      </c>
      <c r="N283" s="16">
        <v>0</v>
      </c>
    </row>
    <row r="284" spans="1:14" ht="15" customHeight="1" x14ac:dyDescent="0.25">
      <c r="A284" s="16" t="s">
        <v>216</v>
      </c>
      <c r="B284" s="16" t="s">
        <v>217</v>
      </c>
      <c r="C284" s="16" t="s">
        <v>48</v>
      </c>
      <c r="D284" s="16" t="s">
        <v>49</v>
      </c>
      <c r="E284" s="16">
        <v>1</v>
      </c>
      <c r="F284" s="16">
        <v>1</v>
      </c>
      <c r="G284" s="16"/>
      <c r="H284" s="16">
        <v>0</v>
      </c>
      <c r="I284" s="16">
        <v>0</v>
      </c>
      <c r="J284" s="16">
        <v>1</v>
      </c>
      <c r="K284" s="16">
        <v>1</v>
      </c>
      <c r="L284" s="16" t="s">
        <v>8378</v>
      </c>
      <c r="M284" s="16">
        <v>0</v>
      </c>
      <c r="N284" s="16">
        <v>0</v>
      </c>
    </row>
    <row r="285" spans="1:14" ht="15" customHeight="1" x14ac:dyDescent="0.25">
      <c r="A285" s="16" t="s">
        <v>216</v>
      </c>
      <c r="B285" s="16" t="s">
        <v>217</v>
      </c>
      <c r="C285" s="16" t="s">
        <v>52</v>
      </c>
      <c r="D285" s="16" t="s">
        <v>53</v>
      </c>
      <c r="E285" s="16">
        <v>2</v>
      </c>
      <c r="F285" s="16">
        <v>2</v>
      </c>
      <c r="G285" s="16"/>
      <c r="H285" s="16">
        <v>0</v>
      </c>
      <c r="I285" s="16">
        <v>0</v>
      </c>
      <c r="J285" s="16">
        <v>2</v>
      </c>
      <c r="K285" s="16">
        <v>2</v>
      </c>
      <c r="L285" s="16" t="s">
        <v>8378</v>
      </c>
      <c r="M285" s="16">
        <v>0</v>
      </c>
      <c r="N285" s="16">
        <v>0</v>
      </c>
    </row>
    <row r="286" spans="1:14" ht="15" customHeight="1" x14ac:dyDescent="0.25">
      <c r="A286" s="16" t="s">
        <v>216</v>
      </c>
      <c r="B286" s="16" t="s">
        <v>217</v>
      </c>
      <c r="C286" s="16" t="s">
        <v>72</v>
      </c>
      <c r="D286" s="16" t="s">
        <v>73</v>
      </c>
      <c r="E286" s="16">
        <v>1</v>
      </c>
      <c r="F286" s="16">
        <v>3</v>
      </c>
      <c r="G286" s="16"/>
      <c r="H286" s="16">
        <v>0</v>
      </c>
      <c r="I286" s="16">
        <v>0</v>
      </c>
      <c r="J286" s="16">
        <v>1</v>
      </c>
      <c r="K286" s="16">
        <v>3</v>
      </c>
      <c r="L286" s="16" t="s">
        <v>8378</v>
      </c>
      <c r="M286" s="16">
        <v>0</v>
      </c>
      <c r="N286" s="16">
        <v>0</v>
      </c>
    </row>
    <row r="287" spans="1:14" ht="15" customHeight="1" x14ac:dyDescent="0.25">
      <c r="A287" s="16" t="s">
        <v>216</v>
      </c>
      <c r="B287" s="16" t="s">
        <v>217</v>
      </c>
      <c r="C287" s="16" t="s">
        <v>76</v>
      </c>
      <c r="D287" s="16" t="s">
        <v>77</v>
      </c>
      <c r="E287" s="16">
        <v>1</v>
      </c>
      <c r="F287" s="16">
        <v>0</v>
      </c>
      <c r="G287" s="16"/>
      <c r="H287" s="16">
        <v>0</v>
      </c>
      <c r="I287" s="16">
        <v>0</v>
      </c>
      <c r="J287" s="16">
        <v>1</v>
      </c>
      <c r="K287" s="16">
        <v>0</v>
      </c>
      <c r="L287" s="16" t="s">
        <v>8378</v>
      </c>
      <c r="M287" s="16">
        <v>0</v>
      </c>
      <c r="N287" s="16">
        <v>0</v>
      </c>
    </row>
    <row r="288" spans="1:14" ht="15" customHeight="1" x14ac:dyDescent="0.25">
      <c r="A288" s="16" t="s">
        <v>216</v>
      </c>
      <c r="B288" s="16" t="s">
        <v>217</v>
      </c>
      <c r="C288" s="16" t="s">
        <v>84</v>
      </c>
      <c r="D288" s="16" t="s">
        <v>85</v>
      </c>
      <c r="E288" s="16">
        <v>1</v>
      </c>
      <c r="F288" s="16">
        <v>1</v>
      </c>
      <c r="G288" s="16"/>
      <c r="H288" s="16">
        <v>0</v>
      </c>
      <c r="I288" s="16">
        <v>0</v>
      </c>
      <c r="J288" s="16">
        <v>1</v>
      </c>
      <c r="K288" s="16">
        <v>1</v>
      </c>
      <c r="L288" s="16" t="s">
        <v>8378</v>
      </c>
      <c r="M288" s="16">
        <v>0</v>
      </c>
      <c r="N288" s="16">
        <v>0</v>
      </c>
    </row>
    <row r="289" spans="1:14" ht="15" customHeight="1" x14ac:dyDescent="0.25">
      <c r="A289" s="16" t="s">
        <v>220</v>
      </c>
      <c r="B289" s="16" t="s">
        <v>221</v>
      </c>
      <c r="C289" s="16" t="s">
        <v>26</v>
      </c>
      <c r="D289" s="16" t="s">
        <v>27</v>
      </c>
      <c r="E289" s="16">
        <v>1</v>
      </c>
      <c r="F289" s="16">
        <v>0</v>
      </c>
      <c r="G289" s="16"/>
      <c r="H289" s="16">
        <v>0</v>
      </c>
      <c r="I289" s="16">
        <v>0</v>
      </c>
      <c r="J289" s="16">
        <v>1</v>
      </c>
      <c r="K289" s="16">
        <v>0</v>
      </c>
      <c r="L289" s="16" t="s">
        <v>8378</v>
      </c>
      <c r="M289" s="16">
        <v>1</v>
      </c>
      <c r="N289" s="16">
        <v>0</v>
      </c>
    </row>
    <row r="290" spans="1:14" ht="15" customHeight="1" x14ac:dyDescent="0.25">
      <c r="A290" s="16" t="s">
        <v>220</v>
      </c>
      <c r="B290" s="16" t="s">
        <v>221</v>
      </c>
      <c r="C290" s="16" t="s">
        <v>30</v>
      </c>
      <c r="D290" s="16" t="s">
        <v>31</v>
      </c>
      <c r="E290" s="16">
        <v>2</v>
      </c>
      <c r="F290" s="16">
        <v>2</v>
      </c>
      <c r="G290" s="16"/>
      <c r="H290" s="16">
        <v>0</v>
      </c>
      <c r="I290" s="16">
        <v>0</v>
      </c>
      <c r="J290" s="16">
        <v>2</v>
      </c>
      <c r="K290" s="16">
        <v>2</v>
      </c>
      <c r="L290" s="16" t="s">
        <v>8378</v>
      </c>
      <c r="M290" s="16">
        <v>0</v>
      </c>
      <c r="N290" s="16">
        <v>0</v>
      </c>
    </row>
    <row r="291" spans="1:14" ht="15" customHeight="1" x14ac:dyDescent="0.25">
      <c r="A291" s="16" t="s">
        <v>220</v>
      </c>
      <c r="B291" s="16" t="s">
        <v>221</v>
      </c>
      <c r="C291" s="16" t="s">
        <v>34</v>
      </c>
      <c r="D291" s="16" t="s">
        <v>35</v>
      </c>
      <c r="E291" s="16">
        <v>2</v>
      </c>
      <c r="F291" s="16">
        <v>0</v>
      </c>
      <c r="G291" s="16"/>
      <c r="H291" s="16">
        <v>0</v>
      </c>
      <c r="I291" s="16">
        <v>0</v>
      </c>
      <c r="J291" s="16">
        <v>2</v>
      </c>
      <c r="K291" s="16">
        <v>0</v>
      </c>
      <c r="L291" s="16" t="s">
        <v>8378</v>
      </c>
      <c r="M291" s="16">
        <v>0</v>
      </c>
      <c r="N291" s="16">
        <v>0</v>
      </c>
    </row>
    <row r="292" spans="1:14" ht="15" customHeight="1" x14ac:dyDescent="0.25">
      <c r="A292" s="16" t="s">
        <v>220</v>
      </c>
      <c r="B292" s="16" t="s">
        <v>221</v>
      </c>
      <c r="C292" s="16" t="s">
        <v>38</v>
      </c>
      <c r="D292" s="16" t="s">
        <v>39</v>
      </c>
      <c r="E292" s="16">
        <v>0</v>
      </c>
      <c r="F292" s="16">
        <v>2</v>
      </c>
      <c r="G292" s="16"/>
      <c r="H292" s="16">
        <v>0</v>
      </c>
      <c r="I292" s="16">
        <v>0</v>
      </c>
      <c r="J292" s="16">
        <v>0</v>
      </c>
      <c r="K292" s="16">
        <v>2</v>
      </c>
      <c r="L292" s="16" t="s">
        <v>8378</v>
      </c>
      <c r="M292" s="16">
        <v>0</v>
      </c>
      <c r="N292" s="16">
        <v>0</v>
      </c>
    </row>
    <row r="293" spans="1:14" ht="15" customHeight="1" x14ac:dyDescent="0.25">
      <c r="A293" s="16" t="s">
        <v>220</v>
      </c>
      <c r="B293" s="16" t="s">
        <v>221</v>
      </c>
      <c r="C293" s="16" t="s">
        <v>52</v>
      </c>
      <c r="D293" s="16" t="s">
        <v>53</v>
      </c>
      <c r="E293" s="16">
        <v>2</v>
      </c>
      <c r="F293" s="16">
        <v>1</v>
      </c>
      <c r="G293" s="16"/>
      <c r="H293" s="16">
        <v>0</v>
      </c>
      <c r="I293" s="16">
        <v>0</v>
      </c>
      <c r="J293" s="16">
        <v>2</v>
      </c>
      <c r="K293" s="16">
        <v>1</v>
      </c>
      <c r="L293" s="16" t="s">
        <v>8378</v>
      </c>
      <c r="M293" s="16">
        <v>2</v>
      </c>
      <c r="N293" s="16">
        <v>0</v>
      </c>
    </row>
    <row r="294" spans="1:14" ht="15" customHeight="1" x14ac:dyDescent="0.25">
      <c r="A294" s="16" t="s">
        <v>220</v>
      </c>
      <c r="B294" s="16" t="s">
        <v>221</v>
      </c>
      <c r="C294" s="16" t="s">
        <v>72</v>
      </c>
      <c r="D294" s="16" t="s">
        <v>73</v>
      </c>
      <c r="E294" s="16">
        <v>1</v>
      </c>
      <c r="F294" s="16">
        <v>1</v>
      </c>
      <c r="G294" s="16"/>
      <c r="H294" s="16">
        <v>0</v>
      </c>
      <c r="I294" s="16">
        <v>0</v>
      </c>
      <c r="J294" s="16">
        <v>1</v>
      </c>
      <c r="K294" s="16">
        <v>1</v>
      </c>
      <c r="L294" s="16" t="s">
        <v>8378</v>
      </c>
      <c r="M294" s="16">
        <v>0</v>
      </c>
      <c r="N294" s="16">
        <v>0</v>
      </c>
    </row>
    <row r="295" spans="1:14" ht="15" customHeight="1" x14ac:dyDescent="0.25">
      <c r="A295" s="16" t="s">
        <v>220</v>
      </c>
      <c r="B295" s="16" t="s">
        <v>221</v>
      </c>
      <c r="C295" s="16" t="s">
        <v>76</v>
      </c>
      <c r="D295" s="16" t="s">
        <v>77</v>
      </c>
      <c r="E295" s="16">
        <v>1</v>
      </c>
      <c r="F295" s="16">
        <v>0</v>
      </c>
      <c r="G295" s="16"/>
      <c r="H295" s="16">
        <v>0</v>
      </c>
      <c r="I295" s="16">
        <v>0</v>
      </c>
      <c r="J295" s="16">
        <v>1</v>
      </c>
      <c r="K295" s="16">
        <v>0</v>
      </c>
      <c r="L295" s="16" t="s">
        <v>8378</v>
      </c>
      <c r="M295" s="16">
        <v>1</v>
      </c>
      <c r="N295" s="16">
        <v>0</v>
      </c>
    </row>
    <row r="296" spans="1:14" ht="15" customHeight="1" x14ac:dyDescent="0.25">
      <c r="A296" s="16" t="s">
        <v>220</v>
      </c>
      <c r="B296" s="16" t="s">
        <v>221</v>
      </c>
      <c r="C296" s="16" t="s">
        <v>84</v>
      </c>
      <c r="D296" s="16" t="s">
        <v>85</v>
      </c>
      <c r="E296" s="16">
        <v>1</v>
      </c>
      <c r="F296" s="16">
        <v>0</v>
      </c>
      <c r="G296" s="16"/>
      <c r="H296" s="16">
        <v>0</v>
      </c>
      <c r="I296" s="16">
        <v>0</v>
      </c>
      <c r="J296" s="16">
        <v>1</v>
      </c>
      <c r="K296" s="16">
        <v>0</v>
      </c>
      <c r="L296" s="16" t="s">
        <v>8378</v>
      </c>
      <c r="M296" s="16">
        <v>0</v>
      </c>
      <c r="N296" s="16">
        <v>0</v>
      </c>
    </row>
    <row r="297" spans="1:14" ht="15" customHeight="1" x14ac:dyDescent="0.25">
      <c r="A297" s="16" t="s">
        <v>220</v>
      </c>
      <c r="B297" s="16" t="s">
        <v>221</v>
      </c>
      <c r="C297" s="16" t="s">
        <v>86</v>
      </c>
      <c r="D297" s="16" t="s">
        <v>87</v>
      </c>
      <c r="E297" s="16">
        <v>0</v>
      </c>
      <c r="F297" s="16">
        <v>1</v>
      </c>
      <c r="G297" s="16"/>
      <c r="H297" s="16">
        <v>0</v>
      </c>
      <c r="I297" s="16">
        <v>0</v>
      </c>
      <c r="J297" s="16">
        <v>0</v>
      </c>
      <c r="K297" s="16">
        <v>1</v>
      </c>
      <c r="L297" s="16" t="s">
        <v>8378</v>
      </c>
      <c r="M297" s="16">
        <v>0</v>
      </c>
      <c r="N297" s="16">
        <v>0</v>
      </c>
    </row>
    <row r="298" spans="1:14" ht="15" customHeight="1" x14ac:dyDescent="0.25">
      <c r="A298" s="16" t="s">
        <v>227</v>
      </c>
      <c r="B298" s="16" t="s">
        <v>228</v>
      </c>
      <c r="C298" s="16" t="s">
        <v>4</v>
      </c>
      <c r="D298" s="16" t="s">
        <v>5</v>
      </c>
      <c r="E298" s="16">
        <v>1</v>
      </c>
      <c r="F298" s="16">
        <v>0</v>
      </c>
      <c r="G298" s="16"/>
      <c r="H298" s="16">
        <v>0</v>
      </c>
      <c r="I298" s="16">
        <v>0</v>
      </c>
      <c r="J298" s="16">
        <v>1</v>
      </c>
      <c r="K298" s="16">
        <v>0</v>
      </c>
      <c r="L298" s="16" t="s">
        <v>8378</v>
      </c>
      <c r="M298" s="16">
        <v>1</v>
      </c>
      <c r="N298" s="16">
        <v>0</v>
      </c>
    </row>
    <row r="299" spans="1:14" ht="15" customHeight="1" x14ac:dyDescent="0.25">
      <c r="A299" s="16" t="s">
        <v>227</v>
      </c>
      <c r="B299" s="16" t="s">
        <v>228</v>
      </c>
      <c r="C299" s="16" t="s">
        <v>26</v>
      </c>
      <c r="D299" s="16" t="s">
        <v>27</v>
      </c>
      <c r="E299" s="16">
        <v>1</v>
      </c>
      <c r="F299" s="16">
        <v>1</v>
      </c>
      <c r="G299" s="16"/>
      <c r="H299" s="16">
        <v>0</v>
      </c>
      <c r="I299" s="16">
        <v>0</v>
      </c>
      <c r="J299" s="16">
        <v>1</v>
      </c>
      <c r="K299" s="16">
        <v>1</v>
      </c>
      <c r="L299" s="16" t="s">
        <v>8378</v>
      </c>
      <c r="M299" s="16">
        <v>0</v>
      </c>
      <c r="N299" s="16">
        <v>0</v>
      </c>
    </row>
    <row r="300" spans="1:14" ht="15" customHeight="1" x14ac:dyDescent="0.25">
      <c r="A300" s="16" t="s">
        <v>227</v>
      </c>
      <c r="B300" s="16" t="s">
        <v>228</v>
      </c>
      <c r="C300" s="16" t="s">
        <v>30</v>
      </c>
      <c r="D300" s="16" t="s">
        <v>31</v>
      </c>
      <c r="E300" s="16">
        <v>2</v>
      </c>
      <c r="F300" s="16">
        <v>2</v>
      </c>
      <c r="G300" s="16"/>
      <c r="H300" s="16">
        <v>0</v>
      </c>
      <c r="I300" s="16">
        <v>0</v>
      </c>
      <c r="J300" s="16">
        <v>2</v>
      </c>
      <c r="K300" s="16">
        <v>2</v>
      </c>
      <c r="L300" s="16" t="s">
        <v>8378</v>
      </c>
      <c r="M300" s="16">
        <v>0</v>
      </c>
      <c r="N300" s="16">
        <v>0</v>
      </c>
    </row>
    <row r="301" spans="1:14" ht="15" customHeight="1" x14ac:dyDescent="0.25">
      <c r="A301" s="16" t="s">
        <v>227</v>
      </c>
      <c r="B301" s="16" t="s">
        <v>228</v>
      </c>
      <c r="C301" s="16" t="s">
        <v>34</v>
      </c>
      <c r="D301" s="16" t="s">
        <v>35</v>
      </c>
      <c r="E301" s="16">
        <v>2</v>
      </c>
      <c r="F301" s="16">
        <v>1</v>
      </c>
      <c r="G301" s="16"/>
      <c r="H301" s="16">
        <v>0</v>
      </c>
      <c r="I301" s="16">
        <v>0</v>
      </c>
      <c r="J301" s="16">
        <v>2</v>
      </c>
      <c r="K301" s="16">
        <v>1</v>
      </c>
      <c r="L301" s="16" t="s">
        <v>8378</v>
      </c>
      <c r="M301" s="16">
        <v>0</v>
      </c>
      <c r="N301" s="16">
        <v>0</v>
      </c>
    </row>
    <row r="302" spans="1:14" ht="15" customHeight="1" x14ac:dyDescent="0.25">
      <c r="A302" s="16" t="s">
        <v>227</v>
      </c>
      <c r="B302" s="16" t="s">
        <v>228</v>
      </c>
      <c r="C302" s="16" t="s">
        <v>38</v>
      </c>
      <c r="D302" s="16" t="s">
        <v>39</v>
      </c>
      <c r="E302" s="16">
        <v>0</v>
      </c>
      <c r="F302" s="16">
        <v>1</v>
      </c>
      <c r="G302" s="16"/>
      <c r="H302" s="16">
        <v>0</v>
      </c>
      <c r="I302" s="16">
        <v>0</v>
      </c>
      <c r="J302" s="16">
        <v>0</v>
      </c>
      <c r="K302" s="16">
        <v>1</v>
      </c>
      <c r="L302" s="16" t="s">
        <v>8378</v>
      </c>
      <c r="M302" s="16">
        <v>0</v>
      </c>
      <c r="N302" s="16">
        <v>0</v>
      </c>
    </row>
    <row r="303" spans="1:14" ht="15" customHeight="1" x14ac:dyDescent="0.25">
      <c r="A303" s="16" t="s">
        <v>227</v>
      </c>
      <c r="B303" s="16" t="s">
        <v>228</v>
      </c>
      <c r="C303" s="16" t="s">
        <v>52</v>
      </c>
      <c r="D303" s="16" t="s">
        <v>53</v>
      </c>
      <c r="E303" s="16">
        <v>2</v>
      </c>
      <c r="F303" s="16">
        <v>2</v>
      </c>
      <c r="G303" s="16"/>
      <c r="H303" s="16">
        <v>0</v>
      </c>
      <c r="I303" s="16">
        <v>0</v>
      </c>
      <c r="J303" s="16">
        <v>2</v>
      </c>
      <c r="K303" s="16">
        <v>2</v>
      </c>
      <c r="L303" s="16" t="s">
        <v>8378</v>
      </c>
      <c r="M303" s="16">
        <v>0</v>
      </c>
      <c r="N303" s="16">
        <v>0</v>
      </c>
    </row>
    <row r="304" spans="1:14" ht="15" customHeight="1" x14ac:dyDescent="0.25">
      <c r="A304" s="16" t="s">
        <v>227</v>
      </c>
      <c r="B304" s="16" t="s">
        <v>228</v>
      </c>
      <c r="C304" s="16" t="s">
        <v>72</v>
      </c>
      <c r="D304" s="16" t="s">
        <v>73</v>
      </c>
      <c r="E304" s="16">
        <v>1</v>
      </c>
      <c r="F304" s="16">
        <v>0</v>
      </c>
      <c r="G304" s="16"/>
      <c r="H304" s="16">
        <v>0</v>
      </c>
      <c r="I304" s="16">
        <v>0</v>
      </c>
      <c r="J304" s="16">
        <v>1</v>
      </c>
      <c r="K304" s="16">
        <v>0</v>
      </c>
      <c r="L304" s="16" t="s">
        <v>8378</v>
      </c>
      <c r="M304" s="16">
        <v>0</v>
      </c>
      <c r="N304" s="16">
        <v>0</v>
      </c>
    </row>
    <row r="305" spans="1:14" ht="15" customHeight="1" x14ac:dyDescent="0.25">
      <c r="A305" s="16" t="s">
        <v>227</v>
      </c>
      <c r="B305" s="16" t="s">
        <v>228</v>
      </c>
      <c r="C305" s="16" t="s">
        <v>76</v>
      </c>
      <c r="D305" s="16" t="s">
        <v>77</v>
      </c>
      <c r="E305" s="16">
        <v>1</v>
      </c>
      <c r="F305" s="16">
        <v>2</v>
      </c>
      <c r="G305" s="16"/>
      <c r="H305" s="16">
        <v>0</v>
      </c>
      <c r="I305" s="16">
        <v>0</v>
      </c>
      <c r="J305" s="16">
        <v>1</v>
      </c>
      <c r="K305" s="16">
        <v>2</v>
      </c>
      <c r="L305" s="16" t="s">
        <v>8378</v>
      </c>
      <c r="M305" s="16">
        <v>0</v>
      </c>
      <c r="N305" s="16">
        <v>0</v>
      </c>
    </row>
    <row r="306" spans="1:14" ht="15" customHeight="1" x14ac:dyDescent="0.25">
      <c r="A306" s="16" t="s">
        <v>227</v>
      </c>
      <c r="B306" s="16" t="s">
        <v>228</v>
      </c>
      <c r="C306" s="16" t="s">
        <v>84</v>
      </c>
      <c r="D306" s="16" t="s">
        <v>85</v>
      </c>
      <c r="E306" s="16">
        <v>1</v>
      </c>
      <c r="F306" s="16">
        <v>1</v>
      </c>
      <c r="G306" s="16"/>
      <c r="H306" s="16">
        <v>0</v>
      </c>
      <c r="I306" s="16">
        <v>0</v>
      </c>
      <c r="J306" s="16">
        <v>1</v>
      </c>
      <c r="K306" s="16">
        <v>1</v>
      </c>
      <c r="L306" s="16" t="s">
        <v>8378</v>
      </c>
      <c r="M306" s="16">
        <v>0</v>
      </c>
      <c r="N306" s="16">
        <v>0</v>
      </c>
    </row>
    <row r="307" spans="1:14" ht="15" customHeight="1" x14ac:dyDescent="0.25">
      <c r="A307" s="16" t="s">
        <v>230</v>
      </c>
      <c r="B307" s="16" t="s">
        <v>231</v>
      </c>
      <c r="C307" s="16" t="s">
        <v>4</v>
      </c>
      <c r="D307" s="16" t="s">
        <v>5</v>
      </c>
      <c r="E307" s="16">
        <v>1</v>
      </c>
      <c r="F307" s="16">
        <v>1</v>
      </c>
      <c r="G307" s="16"/>
      <c r="H307" s="16">
        <v>0</v>
      </c>
      <c r="I307" s="16">
        <v>0</v>
      </c>
      <c r="J307" s="16">
        <v>1</v>
      </c>
      <c r="K307" s="16">
        <v>1</v>
      </c>
      <c r="L307" s="16" t="s">
        <v>8378</v>
      </c>
      <c r="M307" s="16">
        <v>0</v>
      </c>
      <c r="N307" s="16">
        <v>0</v>
      </c>
    </row>
    <row r="308" spans="1:14" ht="15" customHeight="1" x14ac:dyDescent="0.25">
      <c r="A308" s="16" t="s">
        <v>230</v>
      </c>
      <c r="B308" s="16" t="s">
        <v>231</v>
      </c>
      <c r="C308" s="16" t="s">
        <v>26</v>
      </c>
      <c r="D308" s="16" t="s">
        <v>27</v>
      </c>
      <c r="E308" s="16">
        <v>1</v>
      </c>
      <c r="F308" s="16">
        <v>1</v>
      </c>
      <c r="G308" s="16"/>
      <c r="H308" s="16">
        <v>0</v>
      </c>
      <c r="I308" s="16">
        <v>0</v>
      </c>
      <c r="J308" s="16">
        <v>1</v>
      </c>
      <c r="K308" s="16">
        <v>1</v>
      </c>
      <c r="L308" s="16" t="s">
        <v>8378</v>
      </c>
      <c r="M308" s="16">
        <v>0</v>
      </c>
      <c r="N308" s="16">
        <v>0</v>
      </c>
    </row>
    <row r="309" spans="1:14" ht="15" customHeight="1" x14ac:dyDescent="0.25">
      <c r="A309" s="16" t="s">
        <v>230</v>
      </c>
      <c r="B309" s="16" t="s">
        <v>231</v>
      </c>
      <c r="C309" s="16" t="s">
        <v>30</v>
      </c>
      <c r="D309" s="16" t="s">
        <v>31</v>
      </c>
      <c r="E309" s="16">
        <v>2</v>
      </c>
      <c r="F309" s="16">
        <v>2</v>
      </c>
      <c r="G309" s="16"/>
      <c r="H309" s="16">
        <v>0</v>
      </c>
      <c r="I309" s="16">
        <v>0</v>
      </c>
      <c r="J309" s="16">
        <v>2</v>
      </c>
      <c r="K309" s="16">
        <v>2</v>
      </c>
      <c r="L309" s="16" t="s">
        <v>8378</v>
      </c>
      <c r="M309" s="16">
        <v>0</v>
      </c>
      <c r="N309" s="16">
        <v>0</v>
      </c>
    </row>
    <row r="310" spans="1:14" ht="15" customHeight="1" x14ac:dyDescent="0.25">
      <c r="A310" s="16" t="s">
        <v>230</v>
      </c>
      <c r="B310" s="16" t="s">
        <v>231</v>
      </c>
      <c r="C310" s="16" t="s">
        <v>34</v>
      </c>
      <c r="D310" s="16" t="s">
        <v>35</v>
      </c>
      <c r="E310" s="16">
        <v>2</v>
      </c>
      <c r="F310" s="16">
        <v>1</v>
      </c>
      <c r="G310" s="16"/>
      <c r="H310" s="16">
        <v>0</v>
      </c>
      <c r="I310" s="16">
        <v>0</v>
      </c>
      <c r="J310" s="16">
        <v>2</v>
      </c>
      <c r="K310" s="16">
        <v>1</v>
      </c>
      <c r="L310" s="16" t="s">
        <v>8378</v>
      </c>
      <c r="M310" s="16">
        <v>0</v>
      </c>
      <c r="N310" s="16">
        <v>0</v>
      </c>
    </row>
    <row r="311" spans="1:14" ht="15" customHeight="1" x14ac:dyDescent="0.25">
      <c r="A311" s="16" t="s">
        <v>230</v>
      </c>
      <c r="B311" s="16" t="s">
        <v>231</v>
      </c>
      <c r="C311" s="16" t="s">
        <v>38</v>
      </c>
      <c r="D311" s="16" t="s">
        <v>39</v>
      </c>
      <c r="E311" s="16">
        <v>0</v>
      </c>
      <c r="F311" s="16">
        <v>0</v>
      </c>
      <c r="G311" s="16"/>
      <c r="H311" s="16">
        <v>0</v>
      </c>
      <c r="I311" s="16">
        <v>0</v>
      </c>
      <c r="J311" s="16">
        <v>0</v>
      </c>
      <c r="K311" s="16">
        <v>0</v>
      </c>
      <c r="L311" s="16" t="s">
        <v>8378</v>
      </c>
      <c r="M311" s="16">
        <v>1</v>
      </c>
      <c r="N311" s="16">
        <v>0</v>
      </c>
    </row>
    <row r="312" spans="1:14" ht="15" customHeight="1" x14ac:dyDescent="0.25">
      <c r="A312" s="16" t="s">
        <v>230</v>
      </c>
      <c r="B312" s="16" t="s">
        <v>231</v>
      </c>
      <c r="C312" s="16" t="s">
        <v>52</v>
      </c>
      <c r="D312" s="16" t="s">
        <v>53</v>
      </c>
      <c r="E312" s="16">
        <v>2</v>
      </c>
      <c r="F312" s="16">
        <v>3</v>
      </c>
      <c r="G312" s="16"/>
      <c r="H312" s="16">
        <v>0</v>
      </c>
      <c r="I312" s="16">
        <v>0</v>
      </c>
      <c r="J312" s="16">
        <v>2</v>
      </c>
      <c r="K312" s="16">
        <v>3</v>
      </c>
      <c r="L312" s="16" t="s">
        <v>8378</v>
      </c>
      <c r="M312" s="16">
        <v>0</v>
      </c>
      <c r="N312" s="16">
        <v>1</v>
      </c>
    </row>
    <row r="313" spans="1:14" ht="15" customHeight="1" x14ac:dyDescent="0.25">
      <c r="A313" s="16" t="s">
        <v>230</v>
      </c>
      <c r="B313" s="16" t="s">
        <v>231</v>
      </c>
      <c r="C313" s="16" t="s">
        <v>72</v>
      </c>
      <c r="D313" s="16" t="s">
        <v>73</v>
      </c>
      <c r="E313" s="16">
        <v>1</v>
      </c>
      <c r="F313" s="16">
        <v>1</v>
      </c>
      <c r="G313" s="16"/>
      <c r="H313" s="16">
        <v>0</v>
      </c>
      <c r="I313" s="16">
        <v>0</v>
      </c>
      <c r="J313" s="16">
        <v>1</v>
      </c>
      <c r="K313" s="16">
        <v>1</v>
      </c>
      <c r="L313" s="16" t="s">
        <v>8378</v>
      </c>
      <c r="M313" s="16">
        <v>0</v>
      </c>
      <c r="N313" s="16">
        <v>0</v>
      </c>
    </row>
    <row r="314" spans="1:14" ht="15" customHeight="1" x14ac:dyDescent="0.25">
      <c r="A314" s="16" t="s">
        <v>230</v>
      </c>
      <c r="B314" s="16" t="s">
        <v>231</v>
      </c>
      <c r="C314" s="16" t="s">
        <v>76</v>
      </c>
      <c r="D314" s="16" t="s">
        <v>77</v>
      </c>
      <c r="E314" s="16">
        <v>1</v>
      </c>
      <c r="F314" s="16">
        <v>2</v>
      </c>
      <c r="G314" s="16"/>
      <c r="H314" s="16">
        <v>0</v>
      </c>
      <c r="I314" s="16">
        <v>0</v>
      </c>
      <c r="J314" s="16">
        <v>1</v>
      </c>
      <c r="K314" s="16">
        <v>2</v>
      </c>
      <c r="L314" s="16" t="s">
        <v>8378</v>
      </c>
      <c r="M314" s="16">
        <v>0</v>
      </c>
      <c r="N314" s="16">
        <v>0</v>
      </c>
    </row>
    <row r="315" spans="1:14" ht="15" customHeight="1" x14ac:dyDescent="0.25">
      <c r="A315" s="16" t="s">
        <v>230</v>
      </c>
      <c r="B315" s="16" t="s">
        <v>231</v>
      </c>
      <c r="C315" s="16" t="s">
        <v>84</v>
      </c>
      <c r="D315" s="16" t="s">
        <v>85</v>
      </c>
      <c r="E315" s="16">
        <v>1</v>
      </c>
      <c r="F315" s="16">
        <v>1</v>
      </c>
      <c r="G315" s="16"/>
      <c r="H315" s="16">
        <v>0</v>
      </c>
      <c r="I315" s="16">
        <v>0</v>
      </c>
      <c r="J315" s="16">
        <v>1</v>
      </c>
      <c r="K315" s="16">
        <v>1</v>
      </c>
      <c r="L315" s="16" t="s">
        <v>8378</v>
      </c>
      <c r="M315" s="16">
        <v>0</v>
      </c>
      <c r="N315" s="16">
        <v>0</v>
      </c>
    </row>
    <row r="316" spans="1:14" ht="15" customHeight="1" x14ac:dyDescent="0.25">
      <c r="A316" s="16" t="s">
        <v>230</v>
      </c>
      <c r="B316" s="16" t="s">
        <v>231</v>
      </c>
      <c r="C316" s="16" t="s">
        <v>86</v>
      </c>
      <c r="D316" s="16" t="s">
        <v>87</v>
      </c>
      <c r="E316" s="16">
        <v>0</v>
      </c>
      <c r="F316" s="16">
        <v>1</v>
      </c>
      <c r="G316" s="16"/>
      <c r="H316" s="16">
        <v>0</v>
      </c>
      <c r="I316" s="16">
        <v>0</v>
      </c>
      <c r="J316" s="16">
        <v>0</v>
      </c>
      <c r="K316" s="16">
        <v>1</v>
      </c>
      <c r="L316" s="16" t="s">
        <v>8378</v>
      </c>
      <c r="M316" s="16">
        <v>0</v>
      </c>
      <c r="N316" s="16">
        <v>0</v>
      </c>
    </row>
    <row r="317" spans="1:14" ht="15" customHeight="1" x14ac:dyDescent="0.25">
      <c r="A317" s="16" t="s">
        <v>233</v>
      </c>
      <c r="B317" s="16" t="s">
        <v>234</v>
      </c>
      <c r="C317" s="16" t="s">
        <v>26</v>
      </c>
      <c r="D317" s="16" t="s">
        <v>27</v>
      </c>
      <c r="E317" s="16">
        <v>1</v>
      </c>
      <c r="F317" s="16">
        <v>1</v>
      </c>
      <c r="G317" s="16"/>
      <c r="H317" s="16">
        <v>0</v>
      </c>
      <c r="I317" s="16">
        <v>0</v>
      </c>
      <c r="J317" s="16">
        <v>1</v>
      </c>
      <c r="K317" s="16">
        <v>1</v>
      </c>
      <c r="L317" s="16" t="s">
        <v>8378</v>
      </c>
      <c r="M317" s="16">
        <v>0</v>
      </c>
      <c r="N317" s="16">
        <v>1</v>
      </c>
    </row>
    <row r="318" spans="1:14" ht="15" customHeight="1" x14ac:dyDescent="0.25">
      <c r="A318" s="16" t="s">
        <v>233</v>
      </c>
      <c r="B318" s="16" t="s">
        <v>234</v>
      </c>
      <c r="C318" s="16" t="s">
        <v>28</v>
      </c>
      <c r="D318" s="16" t="s">
        <v>29</v>
      </c>
      <c r="E318" s="16">
        <v>0</v>
      </c>
      <c r="F318" s="16">
        <v>1</v>
      </c>
      <c r="G318" s="16"/>
      <c r="H318" s="16">
        <v>0</v>
      </c>
      <c r="I318" s="16">
        <v>0</v>
      </c>
      <c r="J318" s="16">
        <v>0</v>
      </c>
      <c r="K318" s="16">
        <v>1</v>
      </c>
      <c r="L318" s="16" t="s">
        <v>8378</v>
      </c>
      <c r="M318" s="16">
        <v>0</v>
      </c>
      <c r="N318" s="16">
        <v>0</v>
      </c>
    </row>
    <row r="319" spans="1:14" ht="15" customHeight="1" x14ac:dyDescent="0.25">
      <c r="A319" s="16" t="s">
        <v>233</v>
      </c>
      <c r="B319" s="16" t="s">
        <v>234</v>
      </c>
      <c r="C319" s="16" t="s">
        <v>30</v>
      </c>
      <c r="D319" s="16" t="s">
        <v>31</v>
      </c>
      <c r="E319" s="16">
        <v>3</v>
      </c>
      <c r="F319" s="16">
        <v>4</v>
      </c>
      <c r="G319" s="16"/>
      <c r="H319" s="16">
        <v>0</v>
      </c>
      <c r="I319" s="16">
        <v>0</v>
      </c>
      <c r="J319" s="16">
        <v>3</v>
      </c>
      <c r="K319" s="16">
        <v>4</v>
      </c>
      <c r="L319" s="16" t="s">
        <v>8378</v>
      </c>
      <c r="M319" s="16">
        <v>0</v>
      </c>
      <c r="N319" s="16">
        <v>1</v>
      </c>
    </row>
    <row r="320" spans="1:14" ht="15" customHeight="1" x14ac:dyDescent="0.25">
      <c r="A320" s="16" t="s">
        <v>233</v>
      </c>
      <c r="B320" s="16" t="s">
        <v>234</v>
      </c>
      <c r="C320" s="16" t="s">
        <v>34</v>
      </c>
      <c r="D320" s="16" t="s">
        <v>35</v>
      </c>
      <c r="E320" s="16">
        <v>2</v>
      </c>
      <c r="F320" s="16">
        <v>2</v>
      </c>
      <c r="G320" s="16"/>
      <c r="H320" s="16">
        <v>0</v>
      </c>
      <c r="I320" s="16">
        <v>0</v>
      </c>
      <c r="J320" s="16">
        <v>2</v>
      </c>
      <c r="K320" s="16">
        <v>2</v>
      </c>
      <c r="L320" s="16" t="s">
        <v>8378</v>
      </c>
      <c r="M320" s="16">
        <v>0</v>
      </c>
      <c r="N320" s="16">
        <v>0</v>
      </c>
    </row>
    <row r="321" spans="1:14" ht="15" customHeight="1" x14ac:dyDescent="0.25">
      <c r="A321" s="16" t="s">
        <v>233</v>
      </c>
      <c r="B321" s="16" t="s">
        <v>234</v>
      </c>
      <c r="C321" s="16" t="s">
        <v>38</v>
      </c>
      <c r="D321" s="16" t="s">
        <v>39</v>
      </c>
      <c r="E321" s="16">
        <v>1</v>
      </c>
      <c r="F321" s="16">
        <v>1</v>
      </c>
      <c r="G321" s="16"/>
      <c r="H321" s="16">
        <v>0</v>
      </c>
      <c r="I321" s="16">
        <v>0</v>
      </c>
      <c r="J321" s="16">
        <v>1</v>
      </c>
      <c r="K321" s="16">
        <v>1</v>
      </c>
      <c r="L321" s="16" t="s">
        <v>8378</v>
      </c>
      <c r="M321" s="16">
        <v>0</v>
      </c>
      <c r="N321" s="16">
        <v>0</v>
      </c>
    </row>
    <row r="322" spans="1:14" ht="15" customHeight="1" x14ac:dyDescent="0.25">
      <c r="A322" s="16" t="s">
        <v>233</v>
      </c>
      <c r="B322" s="16" t="s">
        <v>234</v>
      </c>
      <c r="C322" s="16" t="s">
        <v>52</v>
      </c>
      <c r="D322" s="16" t="s">
        <v>53</v>
      </c>
      <c r="E322" s="16">
        <v>2</v>
      </c>
      <c r="F322" s="16">
        <v>2</v>
      </c>
      <c r="G322" s="16"/>
      <c r="H322" s="16">
        <v>0</v>
      </c>
      <c r="I322" s="16">
        <v>0</v>
      </c>
      <c r="J322" s="16">
        <v>2</v>
      </c>
      <c r="K322" s="16">
        <v>2</v>
      </c>
      <c r="L322" s="16" t="s">
        <v>8378</v>
      </c>
      <c r="M322" s="16">
        <v>1</v>
      </c>
      <c r="N322" s="16">
        <v>0</v>
      </c>
    </row>
    <row r="323" spans="1:14" ht="15" customHeight="1" x14ac:dyDescent="0.25">
      <c r="A323" s="16" t="s">
        <v>233</v>
      </c>
      <c r="B323" s="16" t="s">
        <v>234</v>
      </c>
      <c r="C323" s="16" t="s">
        <v>72</v>
      </c>
      <c r="D323" s="16" t="s">
        <v>73</v>
      </c>
      <c r="E323" s="16">
        <v>1</v>
      </c>
      <c r="F323" s="16">
        <v>1</v>
      </c>
      <c r="G323" s="16"/>
      <c r="H323" s="16">
        <v>0</v>
      </c>
      <c r="I323" s="16">
        <v>0</v>
      </c>
      <c r="J323" s="16">
        <v>1</v>
      </c>
      <c r="K323" s="16">
        <v>1</v>
      </c>
      <c r="L323" s="16" t="s">
        <v>8378</v>
      </c>
      <c r="M323" s="16">
        <v>0</v>
      </c>
      <c r="N323" s="16">
        <v>0</v>
      </c>
    </row>
    <row r="324" spans="1:14" ht="15" customHeight="1" x14ac:dyDescent="0.25">
      <c r="A324" s="16" t="s">
        <v>233</v>
      </c>
      <c r="B324" s="16" t="s">
        <v>234</v>
      </c>
      <c r="C324" s="16" t="s">
        <v>76</v>
      </c>
      <c r="D324" s="16" t="s">
        <v>77</v>
      </c>
      <c r="E324" s="16">
        <v>1</v>
      </c>
      <c r="F324" s="16">
        <v>1</v>
      </c>
      <c r="G324" s="16"/>
      <c r="H324" s="16">
        <v>0</v>
      </c>
      <c r="I324" s="16">
        <v>0</v>
      </c>
      <c r="J324" s="16">
        <v>1</v>
      </c>
      <c r="K324" s="16">
        <v>1</v>
      </c>
      <c r="L324" s="16" t="s">
        <v>8378</v>
      </c>
      <c r="M324" s="16">
        <v>0</v>
      </c>
      <c r="N324" s="16">
        <v>0</v>
      </c>
    </row>
    <row r="325" spans="1:14" ht="15" customHeight="1" x14ac:dyDescent="0.25">
      <c r="A325" s="16" t="s">
        <v>233</v>
      </c>
      <c r="B325" s="16" t="s">
        <v>234</v>
      </c>
      <c r="C325" s="16" t="s">
        <v>84</v>
      </c>
      <c r="D325" s="16" t="s">
        <v>85</v>
      </c>
      <c r="E325" s="16">
        <v>1</v>
      </c>
      <c r="F325" s="16">
        <v>0</v>
      </c>
      <c r="G325" s="16"/>
      <c r="H325" s="16">
        <v>0</v>
      </c>
      <c r="I325" s="16">
        <v>0</v>
      </c>
      <c r="J325" s="16">
        <v>1</v>
      </c>
      <c r="K325" s="16">
        <v>0</v>
      </c>
      <c r="L325" s="16" t="s">
        <v>8378</v>
      </c>
      <c r="M325" s="16">
        <v>0</v>
      </c>
      <c r="N325" s="16">
        <v>0</v>
      </c>
    </row>
    <row r="326" spans="1:14" ht="15" customHeight="1" x14ac:dyDescent="0.25">
      <c r="A326" s="16" t="s">
        <v>233</v>
      </c>
      <c r="B326" s="16" t="s">
        <v>234</v>
      </c>
      <c r="C326" s="16" t="s">
        <v>86</v>
      </c>
      <c r="D326" s="16" t="s">
        <v>87</v>
      </c>
      <c r="E326" s="16">
        <v>0</v>
      </c>
      <c r="F326" s="16">
        <v>1</v>
      </c>
      <c r="G326" s="16"/>
      <c r="H326" s="16">
        <v>0</v>
      </c>
      <c r="I326" s="16">
        <v>0</v>
      </c>
      <c r="J326" s="16">
        <v>0</v>
      </c>
      <c r="K326" s="16">
        <v>1</v>
      </c>
      <c r="L326" s="16" t="s">
        <v>8378</v>
      </c>
      <c r="M326" s="16">
        <v>0</v>
      </c>
      <c r="N326" s="16">
        <v>0</v>
      </c>
    </row>
    <row r="327" spans="1:14" ht="15" customHeight="1" x14ac:dyDescent="0.25">
      <c r="A327" s="16" t="s">
        <v>236</v>
      </c>
      <c r="B327" s="16" t="s">
        <v>237</v>
      </c>
      <c r="C327" s="16" t="s">
        <v>26</v>
      </c>
      <c r="D327" s="16" t="s">
        <v>27</v>
      </c>
      <c r="E327" s="16">
        <v>1</v>
      </c>
      <c r="F327" s="16">
        <v>1</v>
      </c>
      <c r="G327" s="16"/>
      <c r="H327" s="16">
        <v>0</v>
      </c>
      <c r="I327" s="16">
        <v>0</v>
      </c>
      <c r="J327" s="16">
        <v>1</v>
      </c>
      <c r="K327" s="16">
        <v>1</v>
      </c>
      <c r="L327" s="16" t="s">
        <v>8378</v>
      </c>
      <c r="M327" s="16">
        <v>0</v>
      </c>
      <c r="N327" s="16">
        <v>0</v>
      </c>
    </row>
    <row r="328" spans="1:14" ht="15" customHeight="1" x14ac:dyDescent="0.25">
      <c r="A328" s="16" t="s">
        <v>236</v>
      </c>
      <c r="B328" s="16" t="s">
        <v>237</v>
      </c>
      <c r="C328" s="16" t="s">
        <v>28</v>
      </c>
      <c r="D328" s="16" t="s">
        <v>29</v>
      </c>
      <c r="E328" s="16">
        <v>1</v>
      </c>
      <c r="F328" s="16">
        <v>1</v>
      </c>
      <c r="G328" s="16"/>
      <c r="H328" s="16">
        <v>0</v>
      </c>
      <c r="I328" s="16">
        <v>0</v>
      </c>
      <c r="J328" s="16">
        <v>1</v>
      </c>
      <c r="K328" s="16">
        <v>1</v>
      </c>
      <c r="L328" s="16" t="s">
        <v>8378</v>
      </c>
      <c r="M328" s="16">
        <v>0</v>
      </c>
      <c r="N328" s="16">
        <v>0</v>
      </c>
    </row>
    <row r="329" spans="1:14" ht="15" customHeight="1" x14ac:dyDescent="0.25">
      <c r="A329" s="16" t="s">
        <v>236</v>
      </c>
      <c r="B329" s="16" t="s">
        <v>237</v>
      </c>
      <c r="C329" s="16" t="s">
        <v>30</v>
      </c>
      <c r="D329" s="16" t="s">
        <v>31</v>
      </c>
      <c r="E329" s="16">
        <v>3</v>
      </c>
      <c r="F329" s="16">
        <v>4</v>
      </c>
      <c r="G329" s="16"/>
      <c r="H329" s="16">
        <v>0</v>
      </c>
      <c r="I329" s="16">
        <v>0</v>
      </c>
      <c r="J329" s="16">
        <v>3</v>
      </c>
      <c r="K329" s="16">
        <v>4</v>
      </c>
      <c r="L329" s="16" t="s">
        <v>8378</v>
      </c>
      <c r="M329" s="16">
        <v>0</v>
      </c>
      <c r="N329" s="16">
        <v>1</v>
      </c>
    </row>
    <row r="330" spans="1:14" ht="15" customHeight="1" x14ac:dyDescent="0.25">
      <c r="A330" s="16" t="s">
        <v>236</v>
      </c>
      <c r="B330" s="16" t="s">
        <v>237</v>
      </c>
      <c r="C330" s="16" t="s">
        <v>34</v>
      </c>
      <c r="D330" s="16" t="s">
        <v>35</v>
      </c>
      <c r="E330" s="16">
        <v>2</v>
      </c>
      <c r="F330" s="16">
        <v>3</v>
      </c>
      <c r="G330" s="16"/>
      <c r="H330" s="16">
        <v>0</v>
      </c>
      <c r="I330" s="16">
        <v>0</v>
      </c>
      <c r="J330" s="16">
        <v>2</v>
      </c>
      <c r="K330" s="16">
        <v>3</v>
      </c>
      <c r="L330" s="16" t="s">
        <v>8378</v>
      </c>
      <c r="M330" s="16">
        <v>0</v>
      </c>
      <c r="N330" s="16">
        <v>0</v>
      </c>
    </row>
    <row r="331" spans="1:14" ht="15" customHeight="1" x14ac:dyDescent="0.25">
      <c r="A331" s="16" t="s">
        <v>236</v>
      </c>
      <c r="B331" s="16" t="s">
        <v>237</v>
      </c>
      <c r="C331" s="16" t="s">
        <v>38</v>
      </c>
      <c r="D331" s="16" t="s">
        <v>39</v>
      </c>
      <c r="E331" s="16">
        <v>1</v>
      </c>
      <c r="F331" s="16">
        <v>0</v>
      </c>
      <c r="G331" s="16"/>
      <c r="H331" s="16">
        <v>0</v>
      </c>
      <c r="I331" s="16">
        <v>0</v>
      </c>
      <c r="J331" s="16">
        <v>1</v>
      </c>
      <c r="K331" s="16">
        <v>0</v>
      </c>
      <c r="L331" s="16" t="s">
        <v>8378</v>
      </c>
      <c r="M331" s="16">
        <v>0</v>
      </c>
      <c r="N331" s="16">
        <v>0</v>
      </c>
    </row>
    <row r="332" spans="1:14" ht="15" customHeight="1" x14ac:dyDescent="0.25">
      <c r="A332" s="16" t="s">
        <v>236</v>
      </c>
      <c r="B332" s="16" t="s">
        <v>237</v>
      </c>
      <c r="C332" s="16" t="s">
        <v>52</v>
      </c>
      <c r="D332" s="16" t="s">
        <v>53</v>
      </c>
      <c r="E332" s="16">
        <v>4</v>
      </c>
      <c r="F332" s="16">
        <v>6</v>
      </c>
      <c r="G332" s="16"/>
      <c r="H332" s="16">
        <v>0</v>
      </c>
      <c r="I332" s="16">
        <v>0</v>
      </c>
      <c r="J332" s="16">
        <v>4</v>
      </c>
      <c r="K332" s="16">
        <v>6</v>
      </c>
      <c r="L332" s="16" t="s">
        <v>8378</v>
      </c>
      <c r="M332" s="16">
        <v>0</v>
      </c>
      <c r="N332" s="16">
        <v>2</v>
      </c>
    </row>
    <row r="333" spans="1:14" ht="15" customHeight="1" x14ac:dyDescent="0.25">
      <c r="A333" s="16" t="s">
        <v>236</v>
      </c>
      <c r="B333" s="16" t="s">
        <v>237</v>
      </c>
      <c r="C333" s="16" t="s">
        <v>68</v>
      </c>
      <c r="D333" s="16" t="s">
        <v>69</v>
      </c>
      <c r="E333" s="16">
        <v>1</v>
      </c>
      <c r="F333" s="16">
        <v>1</v>
      </c>
      <c r="G333" s="16"/>
      <c r="H333" s="16">
        <v>0</v>
      </c>
      <c r="I333" s="16">
        <v>0</v>
      </c>
      <c r="J333" s="16">
        <v>1</v>
      </c>
      <c r="K333" s="16">
        <v>1</v>
      </c>
      <c r="L333" s="16" t="s">
        <v>8378</v>
      </c>
      <c r="M333" s="16">
        <v>0</v>
      </c>
      <c r="N333" s="16">
        <v>0</v>
      </c>
    </row>
    <row r="334" spans="1:14" ht="15" customHeight="1" x14ac:dyDescent="0.25">
      <c r="A334" s="16" t="s">
        <v>236</v>
      </c>
      <c r="B334" s="16" t="s">
        <v>237</v>
      </c>
      <c r="C334" s="16" t="s">
        <v>72</v>
      </c>
      <c r="D334" s="16" t="s">
        <v>73</v>
      </c>
      <c r="E334" s="16">
        <v>1</v>
      </c>
      <c r="F334" s="16">
        <v>1</v>
      </c>
      <c r="G334" s="16"/>
      <c r="H334" s="16">
        <v>0</v>
      </c>
      <c r="I334" s="16">
        <v>0</v>
      </c>
      <c r="J334" s="16">
        <v>1</v>
      </c>
      <c r="K334" s="16">
        <v>1</v>
      </c>
      <c r="L334" s="16" t="s">
        <v>8378</v>
      </c>
      <c r="M334" s="16">
        <v>0</v>
      </c>
      <c r="N334" s="16">
        <v>0</v>
      </c>
    </row>
    <row r="335" spans="1:14" ht="15" customHeight="1" x14ac:dyDescent="0.25">
      <c r="A335" s="16" t="s">
        <v>236</v>
      </c>
      <c r="B335" s="16" t="s">
        <v>237</v>
      </c>
      <c r="C335" s="16" t="s">
        <v>76</v>
      </c>
      <c r="D335" s="16" t="s">
        <v>77</v>
      </c>
      <c r="E335" s="16">
        <v>1</v>
      </c>
      <c r="F335" s="16">
        <v>1</v>
      </c>
      <c r="G335" s="16"/>
      <c r="H335" s="16">
        <v>0</v>
      </c>
      <c r="I335" s="16">
        <v>0</v>
      </c>
      <c r="J335" s="16">
        <v>1</v>
      </c>
      <c r="K335" s="16">
        <v>1</v>
      </c>
      <c r="L335" s="16" t="s">
        <v>8378</v>
      </c>
      <c r="M335" s="16">
        <v>0</v>
      </c>
      <c r="N335" s="16">
        <v>0</v>
      </c>
    </row>
    <row r="336" spans="1:14" ht="15" customHeight="1" x14ac:dyDescent="0.25">
      <c r="A336" s="16" t="s">
        <v>236</v>
      </c>
      <c r="B336" s="16" t="s">
        <v>237</v>
      </c>
      <c r="C336" s="16" t="s">
        <v>84</v>
      </c>
      <c r="D336" s="16" t="s">
        <v>85</v>
      </c>
      <c r="E336" s="16">
        <v>1</v>
      </c>
      <c r="F336" s="16">
        <v>1</v>
      </c>
      <c r="G336" s="16"/>
      <c r="H336" s="16">
        <v>0</v>
      </c>
      <c r="I336" s="16">
        <v>0</v>
      </c>
      <c r="J336" s="16">
        <v>1</v>
      </c>
      <c r="K336" s="16">
        <v>1</v>
      </c>
      <c r="L336" s="16" t="s">
        <v>8378</v>
      </c>
      <c r="M336" s="16">
        <v>0</v>
      </c>
      <c r="N336" s="16">
        <v>0</v>
      </c>
    </row>
    <row r="337" spans="1:14" ht="15" customHeight="1" x14ac:dyDescent="0.25">
      <c r="A337" s="16" t="s">
        <v>239</v>
      </c>
      <c r="B337" s="16" t="s">
        <v>240</v>
      </c>
      <c r="C337" s="16" t="s">
        <v>4</v>
      </c>
      <c r="D337" s="16" t="s">
        <v>5</v>
      </c>
      <c r="E337" s="16">
        <v>1</v>
      </c>
      <c r="F337" s="16">
        <v>1</v>
      </c>
      <c r="G337" s="16"/>
      <c r="H337" s="16">
        <v>0</v>
      </c>
      <c r="I337" s="16">
        <v>0</v>
      </c>
      <c r="J337" s="16">
        <v>1</v>
      </c>
      <c r="K337" s="16">
        <v>1</v>
      </c>
      <c r="L337" s="16" t="s">
        <v>8378</v>
      </c>
      <c r="M337" s="16">
        <v>0</v>
      </c>
      <c r="N337" s="16">
        <v>0</v>
      </c>
    </row>
    <row r="338" spans="1:14" ht="15" customHeight="1" x14ac:dyDescent="0.25">
      <c r="A338" s="16" t="s">
        <v>239</v>
      </c>
      <c r="B338" s="16" t="s">
        <v>240</v>
      </c>
      <c r="C338" s="16" t="s">
        <v>26</v>
      </c>
      <c r="D338" s="16" t="s">
        <v>27</v>
      </c>
      <c r="E338" s="16">
        <v>1</v>
      </c>
      <c r="F338" s="16">
        <v>1</v>
      </c>
      <c r="G338" s="16"/>
      <c r="H338" s="16">
        <v>0</v>
      </c>
      <c r="I338" s="16">
        <v>0</v>
      </c>
      <c r="J338" s="16">
        <v>1</v>
      </c>
      <c r="K338" s="16">
        <v>1</v>
      </c>
      <c r="L338" s="16" t="s">
        <v>8378</v>
      </c>
      <c r="M338" s="16">
        <v>0</v>
      </c>
      <c r="N338" s="16">
        <v>0</v>
      </c>
    </row>
    <row r="339" spans="1:14" ht="15" customHeight="1" x14ac:dyDescent="0.25">
      <c r="A339" s="16" t="s">
        <v>239</v>
      </c>
      <c r="B339" s="16" t="s">
        <v>240</v>
      </c>
      <c r="C339" s="16" t="s">
        <v>30</v>
      </c>
      <c r="D339" s="16" t="s">
        <v>31</v>
      </c>
      <c r="E339" s="16">
        <v>3</v>
      </c>
      <c r="F339" s="16">
        <v>3</v>
      </c>
      <c r="G339" s="16"/>
      <c r="H339" s="16">
        <v>0</v>
      </c>
      <c r="I339" s="16">
        <v>0</v>
      </c>
      <c r="J339" s="16">
        <v>3</v>
      </c>
      <c r="K339" s="16">
        <v>3</v>
      </c>
      <c r="L339" s="16" t="s">
        <v>8378</v>
      </c>
      <c r="M339" s="16">
        <v>0</v>
      </c>
      <c r="N339" s="16">
        <v>0</v>
      </c>
    </row>
    <row r="340" spans="1:14" ht="15" customHeight="1" x14ac:dyDescent="0.25">
      <c r="A340" s="16" t="s">
        <v>239</v>
      </c>
      <c r="B340" s="16" t="s">
        <v>240</v>
      </c>
      <c r="C340" s="16" t="s">
        <v>34</v>
      </c>
      <c r="D340" s="16" t="s">
        <v>35</v>
      </c>
      <c r="E340" s="16">
        <v>2</v>
      </c>
      <c r="F340" s="16">
        <v>2</v>
      </c>
      <c r="G340" s="16"/>
      <c r="H340" s="16">
        <v>0</v>
      </c>
      <c r="I340" s="16">
        <v>0</v>
      </c>
      <c r="J340" s="16">
        <v>2</v>
      </c>
      <c r="K340" s="16">
        <v>2</v>
      </c>
      <c r="L340" s="16" t="s">
        <v>8378</v>
      </c>
      <c r="M340" s="16">
        <v>0</v>
      </c>
      <c r="N340" s="16">
        <v>0</v>
      </c>
    </row>
    <row r="341" spans="1:14" ht="15" customHeight="1" x14ac:dyDescent="0.25">
      <c r="A341" s="16" t="s">
        <v>239</v>
      </c>
      <c r="B341" s="16" t="s">
        <v>240</v>
      </c>
      <c r="C341" s="16" t="s">
        <v>52</v>
      </c>
      <c r="D341" s="16" t="s">
        <v>53</v>
      </c>
      <c r="E341" s="16">
        <v>2</v>
      </c>
      <c r="F341" s="16">
        <v>2</v>
      </c>
      <c r="G341" s="16"/>
      <c r="H341" s="16">
        <v>0</v>
      </c>
      <c r="I341" s="16">
        <v>0</v>
      </c>
      <c r="J341" s="16">
        <v>2</v>
      </c>
      <c r="K341" s="16">
        <v>2</v>
      </c>
      <c r="L341" s="16" t="s">
        <v>8378</v>
      </c>
      <c r="M341" s="16">
        <v>0</v>
      </c>
      <c r="N341" s="16">
        <v>0</v>
      </c>
    </row>
    <row r="342" spans="1:14" ht="15" customHeight="1" x14ac:dyDescent="0.25">
      <c r="A342" s="16" t="s">
        <v>239</v>
      </c>
      <c r="B342" s="16" t="s">
        <v>240</v>
      </c>
      <c r="C342" s="16" t="s">
        <v>72</v>
      </c>
      <c r="D342" s="16" t="s">
        <v>73</v>
      </c>
      <c r="E342" s="16">
        <v>1</v>
      </c>
      <c r="F342" s="16">
        <v>1</v>
      </c>
      <c r="G342" s="16"/>
      <c r="H342" s="16">
        <v>0</v>
      </c>
      <c r="I342" s="16">
        <v>0</v>
      </c>
      <c r="J342" s="16">
        <v>1</v>
      </c>
      <c r="K342" s="16">
        <v>1</v>
      </c>
      <c r="L342" s="16" t="s">
        <v>8378</v>
      </c>
      <c r="M342" s="16">
        <v>0</v>
      </c>
      <c r="N342" s="16">
        <v>0</v>
      </c>
    </row>
    <row r="343" spans="1:14" ht="15" customHeight="1" x14ac:dyDescent="0.25">
      <c r="A343" s="16" t="s">
        <v>239</v>
      </c>
      <c r="B343" s="16" t="s">
        <v>240</v>
      </c>
      <c r="C343" s="16" t="s">
        <v>76</v>
      </c>
      <c r="D343" s="16" t="s">
        <v>77</v>
      </c>
      <c r="E343" s="16">
        <v>1</v>
      </c>
      <c r="F343" s="16">
        <v>0</v>
      </c>
      <c r="G343" s="16"/>
      <c r="H343" s="16">
        <v>0</v>
      </c>
      <c r="I343" s="16">
        <v>0</v>
      </c>
      <c r="J343" s="16">
        <v>1</v>
      </c>
      <c r="K343" s="16">
        <v>0</v>
      </c>
      <c r="L343" s="16" t="s">
        <v>8378</v>
      </c>
      <c r="M343" s="16">
        <v>1</v>
      </c>
      <c r="N343" s="16">
        <v>0</v>
      </c>
    </row>
    <row r="344" spans="1:14" ht="15" customHeight="1" x14ac:dyDescent="0.25">
      <c r="A344" s="16" t="s">
        <v>239</v>
      </c>
      <c r="B344" s="16" t="s">
        <v>240</v>
      </c>
      <c r="C344" s="16" t="s">
        <v>84</v>
      </c>
      <c r="D344" s="16" t="s">
        <v>85</v>
      </c>
      <c r="E344" s="16">
        <v>1</v>
      </c>
      <c r="F344" s="16">
        <v>1</v>
      </c>
      <c r="G344" s="16"/>
      <c r="H344" s="16">
        <v>0</v>
      </c>
      <c r="I344" s="16">
        <v>0</v>
      </c>
      <c r="J344" s="16">
        <v>1</v>
      </c>
      <c r="K344" s="16">
        <v>1</v>
      </c>
      <c r="L344" s="16" t="s">
        <v>8378</v>
      </c>
      <c r="M344" s="16">
        <v>0</v>
      </c>
      <c r="N344" s="16">
        <v>0</v>
      </c>
    </row>
    <row r="345" spans="1:14" ht="15" customHeight="1" x14ac:dyDescent="0.25">
      <c r="A345" s="16" t="s">
        <v>242</v>
      </c>
      <c r="B345" s="16" t="s">
        <v>243</v>
      </c>
      <c r="C345" s="16" t="s">
        <v>4</v>
      </c>
      <c r="D345" s="16" t="s">
        <v>5</v>
      </c>
      <c r="E345" s="16">
        <v>1</v>
      </c>
      <c r="F345" s="16">
        <v>1</v>
      </c>
      <c r="G345" s="16"/>
      <c r="H345" s="16">
        <v>0</v>
      </c>
      <c r="I345" s="16">
        <v>0</v>
      </c>
      <c r="J345" s="16">
        <v>1</v>
      </c>
      <c r="K345" s="16">
        <v>1</v>
      </c>
      <c r="L345" s="16" t="s">
        <v>8378</v>
      </c>
      <c r="M345" s="16">
        <v>0</v>
      </c>
      <c r="N345" s="16">
        <v>0</v>
      </c>
    </row>
    <row r="346" spans="1:14" ht="15" customHeight="1" x14ac:dyDescent="0.25">
      <c r="A346" s="16" t="s">
        <v>242</v>
      </c>
      <c r="B346" s="16" t="s">
        <v>243</v>
      </c>
      <c r="C346" s="16" t="s">
        <v>26</v>
      </c>
      <c r="D346" s="16" t="s">
        <v>27</v>
      </c>
      <c r="E346" s="16">
        <v>1</v>
      </c>
      <c r="F346" s="16">
        <v>1</v>
      </c>
      <c r="G346" s="16"/>
      <c r="H346" s="16">
        <v>0</v>
      </c>
      <c r="I346" s="16">
        <v>0</v>
      </c>
      <c r="J346" s="16">
        <v>1</v>
      </c>
      <c r="K346" s="16">
        <v>1</v>
      </c>
      <c r="L346" s="16" t="s">
        <v>8378</v>
      </c>
      <c r="M346" s="16">
        <v>0</v>
      </c>
      <c r="N346" s="16">
        <v>0</v>
      </c>
    </row>
    <row r="347" spans="1:14" ht="15" customHeight="1" x14ac:dyDescent="0.25">
      <c r="A347" s="16" t="s">
        <v>242</v>
      </c>
      <c r="B347" s="16" t="s">
        <v>243</v>
      </c>
      <c r="C347" s="16" t="s">
        <v>30</v>
      </c>
      <c r="D347" s="16" t="s">
        <v>31</v>
      </c>
      <c r="E347" s="16">
        <v>3</v>
      </c>
      <c r="F347" s="16">
        <v>3</v>
      </c>
      <c r="G347" s="16"/>
      <c r="H347" s="16">
        <v>0</v>
      </c>
      <c r="I347" s="16">
        <v>0</v>
      </c>
      <c r="J347" s="16">
        <v>3</v>
      </c>
      <c r="K347" s="16">
        <v>3</v>
      </c>
      <c r="L347" s="16" t="s">
        <v>8378</v>
      </c>
      <c r="M347" s="16">
        <v>0</v>
      </c>
      <c r="N347" s="16">
        <v>0</v>
      </c>
    </row>
    <row r="348" spans="1:14" ht="15" customHeight="1" x14ac:dyDescent="0.25">
      <c r="A348" s="16" t="s">
        <v>242</v>
      </c>
      <c r="B348" s="16" t="s">
        <v>243</v>
      </c>
      <c r="C348" s="16" t="s">
        <v>34</v>
      </c>
      <c r="D348" s="16" t="s">
        <v>35</v>
      </c>
      <c r="E348" s="16">
        <v>2</v>
      </c>
      <c r="F348" s="16">
        <v>2</v>
      </c>
      <c r="G348" s="16"/>
      <c r="H348" s="16">
        <v>0</v>
      </c>
      <c r="I348" s="16">
        <v>0</v>
      </c>
      <c r="J348" s="16">
        <v>2</v>
      </c>
      <c r="K348" s="16">
        <v>2</v>
      </c>
      <c r="L348" s="16" t="s">
        <v>8378</v>
      </c>
      <c r="M348" s="16">
        <v>0</v>
      </c>
      <c r="N348" s="16">
        <v>0</v>
      </c>
    </row>
    <row r="349" spans="1:14" ht="15" customHeight="1" x14ac:dyDescent="0.25">
      <c r="A349" s="16" t="s">
        <v>242</v>
      </c>
      <c r="B349" s="16" t="s">
        <v>243</v>
      </c>
      <c r="C349" s="16" t="s">
        <v>38</v>
      </c>
      <c r="D349" s="16" t="s">
        <v>39</v>
      </c>
      <c r="E349" s="16">
        <v>2</v>
      </c>
      <c r="F349" s="16">
        <v>2</v>
      </c>
      <c r="G349" s="16"/>
      <c r="H349" s="16">
        <v>0</v>
      </c>
      <c r="I349" s="16">
        <v>0</v>
      </c>
      <c r="J349" s="16">
        <v>2</v>
      </c>
      <c r="K349" s="16">
        <v>2</v>
      </c>
      <c r="L349" s="16" t="s">
        <v>8378</v>
      </c>
      <c r="M349" s="16">
        <v>0</v>
      </c>
      <c r="N349" s="16">
        <v>0</v>
      </c>
    </row>
    <row r="350" spans="1:14" ht="15" customHeight="1" x14ac:dyDescent="0.25">
      <c r="A350" s="16" t="s">
        <v>242</v>
      </c>
      <c r="B350" s="16" t="s">
        <v>243</v>
      </c>
      <c r="C350" s="16" t="s">
        <v>46</v>
      </c>
      <c r="D350" s="16" t="s">
        <v>47</v>
      </c>
      <c r="E350" s="16">
        <v>1</v>
      </c>
      <c r="F350" s="16">
        <v>0</v>
      </c>
      <c r="G350" s="16"/>
      <c r="H350" s="16">
        <v>0</v>
      </c>
      <c r="I350" s="16">
        <v>0</v>
      </c>
      <c r="J350" s="16">
        <v>1</v>
      </c>
      <c r="K350" s="16">
        <v>0</v>
      </c>
      <c r="L350" s="16" t="s">
        <v>8378</v>
      </c>
      <c r="M350" s="16">
        <v>1</v>
      </c>
      <c r="N350" s="16">
        <v>0</v>
      </c>
    </row>
    <row r="351" spans="1:14" ht="15" customHeight="1" x14ac:dyDescent="0.25">
      <c r="A351" s="16" t="s">
        <v>242</v>
      </c>
      <c r="B351" s="16" t="s">
        <v>243</v>
      </c>
      <c r="C351" s="16" t="s">
        <v>48</v>
      </c>
      <c r="D351" s="16" t="s">
        <v>49</v>
      </c>
      <c r="E351" s="16">
        <v>1</v>
      </c>
      <c r="F351" s="16">
        <v>1</v>
      </c>
      <c r="G351" s="16"/>
      <c r="H351" s="16">
        <v>0</v>
      </c>
      <c r="I351" s="16">
        <v>0</v>
      </c>
      <c r="J351" s="16">
        <v>1</v>
      </c>
      <c r="K351" s="16">
        <v>1</v>
      </c>
      <c r="L351" s="16" t="s">
        <v>8378</v>
      </c>
      <c r="M351" s="16">
        <v>0</v>
      </c>
      <c r="N351" s="16">
        <v>0</v>
      </c>
    </row>
    <row r="352" spans="1:14" ht="15" customHeight="1" x14ac:dyDescent="0.25">
      <c r="A352" s="16" t="s">
        <v>242</v>
      </c>
      <c r="B352" s="16" t="s">
        <v>243</v>
      </c>
      <c r="C352" s="16" t="s">
        <v>52</v>
      </c>
      <c r="D352" s="16" t="s">
        <v>53</v>
      </c>
      <c r="E352" s="16">
        <v>3</v>
      </c>
      <c r="F352" s="16">
        <v>4</v>
      </c>
      <c r="G352" s="16"/>
      <c r="H352" s="16">
        <v>0</v>
      </c>
      <c r="I352" s="16">
        <v>0</v>
      </c>
      <c r="J352" s="16">
        <v>3</v>
      </c>
      <c r="K352" s="16">
        <v>4</v>
      </c>
      <c r="L352" s="16" t="s">
        <v>8378</v>
      </c>
      <c r="M352" s="16">
        <v>0</v>
      </c>
      <c r="N352" s="16">
        <v>1</v>
      </c>
    </row>
    <row r="353" spans="1:14" ht="15" customHeight="1" x14ac:dyDescent="0.25">
      <c r="A353" s="16" t="s">
        <v>242</v>
      </c>
      <c r="B353" s="16" t="s">
        <v>243</v>
      </c>
      <c r="C353" s="16" t="s">
        <v>72</v>
      </c>
      <c r="D353" s="16" t="s">
        <v>73</v>
      </c>
      <c r="E353" s="16">
        <v>1</v>
      </c>
      <c r="F353" s="16">
        <v>1</v>
      </c>
      <c r="G353" s="16"/>
      <c r="H353" s="16">
        <v>0</v>
      </c>
      <c r="I353" s="16">
        <v>0</v>
      </c>
      <c r="J353" s="16">
        <v>1</v>
      </c>
      <c r="K353" s="16">
        <v>1</v>
      </c>
      <c r="L353" s="16" t="s">
        <v>8378</v>
      </c>
      <c r="M353" s="16">
        <v>0</v>
      </c>
      <c r="N353" s="16">
        <v>0</v>
      </c>
    </row>
    <row r="354" spans="1:14" ht="15" customHeight="1" x14ac:dyDescent="0.25">
      <c r="A354" s="16" t="s">
        <v>242</v>
      </c>
      <c r="B354" s="16" t="s">
        <v>243</v>
      </c>
      <c r="C354" s="16" t="s">
        <v>76</v>
      </c>
      <c r="D354" s="16" t="s">
        <v>77</v>
      </c>
      <c r="E354" s="16">
        <v>1</v>
      </c>
      <c r="F354" s="16">
        <v>1</v>
      </c>
      <c r="G354" s="16"/>
      <c r="H354" s="16">
        <v>0</v>
      </c>
      <c r="I354" s="16">
        <v>0</v>
      </c>
      <c r="J354" s="16">
        <v>1</v>
      </c>
      <c r="K354" s="16">
        <v>1</v>
      </c>
      <c r="L354" s="16" t="s">
        <v>8378</v>
      </c>
      <c r="M354" s="16">
        <v>0</v>
      </c>
      <c r="N354" s="16">
        <v>0</v>
      </c>
    </row>
    <row r="355" spans="1:14" ht="15" customHeight="1" x14ac:dyDescent="0.25">
      <c r="A355" s="16" t="s">
        <v>242</v>
      </c>
      <c r="B355" s="16" t="s">
        <v>243</v>
      </c>
      <c r="C355" s="16" t="s">
        <v>84</v>
      </c>
      <c r="D355" s="16" t="s">
        <v>85</v>
      </c>
      <c r="E355" s="16">
        <v>1</v>
      </c>
      <c r="F355" s="16">
        <v>1</v>
      </c>
      <c r="G355" s="16"/>
      <c r="H355" s="16">
        <v>0</v>
      </c>
      <c r="I355" s="16">
        <v>0</v>
      </c>
      <c r="J355" s="16">
        <v>1</v>
      </c>
      <c r="K355" s="16">
        <v>1</v>
      </c>
      <c r="L355" s="16" t="s">
        <v>8378</v>
      </c>
      <c r="M355" s="16">
        <v>0</v>
      </c>
      <c r="N355" s="16">
        <v>0</v>
      </c>
    </row>
    <row r="356" spans="1:14" ht="15" customHeight="1" x14ac:dyDescent="0.25">
      <c r="A356" s="16" t="s">
        <v>245</v>
      </c>
      <c r="B356" s="16" t="s">
        <v>246</v>
      </c>
      <c r="C356" s="16" t="s">
        <v>4</v>
      </c>
      <c r="D356" s="16" t="s">
        <v>5</v>
      </c>
      <c r="E356" s="16">
        <v>1</v>
      </c>
      <c r="F356" s="16">
        <v>1</v>
      </c>
      <c r="G356" s="16"/>
      <c r="H356" s="16">
        <v>0</v>
      </c>
      <c r="I356" s="16">
        <v>0</v>
      </c>
      <c r="J356" s="16">
        <v>1</v>
      </c>
      <c r="K356" s="16">
        <v>1</v>
      </c>
      <c r="L356" s="16" t="s">
        <v>8378</v>
      </c>
      <c r="M356" s="16">
        <v>0</v>
      </c>
      <c r="N356" s="16">
        <v>0</v>
      </c>
    </row>
    <row r="357" spans="1:14" ht="15" customHeight="1" x14ac:dyDescent="0.25">
      <c r="A357" s="16" t="s">
        <v>245</v>
      </c>
      <c r="B357" s="16" t="s">
        <v>246</v>
      </c>
      <c r="C357" s="16" t="s">
        <v>26</v>
      </c>
      <c r="D357" s="16" t="s">
        <v>27</v>
      </c>
      <c r="E357" s="16">
        <v>1</v>
      </c>
      <c r="F357" s="16">
        <v>1</v>
      </c>
      <c r="G357" s="16"/>
      <c r="H357" s="16">
        <v>0</v>
      </c>
      <c r="I357" s="16">
        <v>0</v>
      </c>
      <c r="J357" s="16">
        <v>1</v>
      </c>
      <c r="K357" s="16">
        <v>1</v>
      </c>
      <c r="L357" s="16" t="s">
        <v>8378</v>
      </c>
      <c r="M357" s="16">
        <v>0</v>
      </c>
      <c r="N357" s="16">
        <v>0</v>
      </c>
    </row>
    <row r="358" spans="1:14" ht="15" customHeight="1" x14ac:dyDescent="0.25">
      <c r="A358" s="16" t="s">
        <v>245</v>
      </c>
      <c r="B358" s="16" t="s">
        <v>246</v>
      </c>
      <c r="C358" s="16" t="s">
        <v>30</v>
      </c>
      <c r="D358" s="16" t="s">
        <v>31</v>
      </c>
      <c r="E358" s="16">
        <v>3</v>
      </c>
      <c r="F358" s="16">
        <v>3</v>
      </c>
      <c r="G358" s="16"/>
      <c r="H358" s="16">
        <v>0</v>
      </c>
      <c r="I358" s="16">
        <v>0</v>
      </c>
      <c r="J358" s="16">
        <v>3</v>
      </c>
      <c r="K358" s="16">
        <v>3</v>
      </c>
      <c r="L358" s="16" t="s">
        <v>8378</v>
      </c>
      <c r="M358" s="16">
        <v>0</v>
      </c>
      <c r="N358" s="16">
        <v>0</v>
      </c>
    </row>
    <row r="359" spans="1:14" ht="15" customHeight="1" x14ac:dyDescent="0.25">
      <c r="A359" s="16" t="s">
        <v>245</v>
      </c>
      <c r="B359" s="16" t="s">
        <v>246</v>
      </c>
      <c r="C359" s="16" t="s">
        <v>34</v>
      </c>
      <c r="D359" s="16" t="s">
        <v>35</v>
      </c>
      <c r="E359" s="16">
        <v>2</v>
      </c>
      <c r="F359" s="16">
        <v>1</v>
      </c>
      <c r="G359" s="16"/>
      <c r="H359" s="16">
        <v>0</v>
      </c>
      <c r="I359" s="16">
        <v>0</v>
      </c>
      <c r="J359" s="16">
        <v>2</v>
      </c>
      <c r="K359" s="16">
        <v>1</v>
      </c>
      <c r="L359" s="16" t="s">
        <v>8378</v>
      </c>
      <c r="M359" s="16">
        <v>0</v>
      </c>
      <c r="N359" s="16">
        <v>0</v>
      </c>
    </row>
    <row r="360" spans="1:14" ht="15" customHeight="1" x14ac:dyDescent="0.25">
      <c r="A360" s="16" t="s">
        <v>245</v>
      </c>
      <c r="B360" s="16" t="s">
        <v>246</v>
      </c>
      <c r="C360" s="16" t="s">
        <v>38</v>
      </c>
      <c r="D360" s="16" t="s">
        <v>39</v>
      </c>
      <c r="E360" s="16">
        <v>0</v>
      </c>
      <c r="F360" s="16">
        <v>1</v>
      </c>
      <c r="G360" s="16"/>
      <c r="H360" s="16">
        <v>0</v>
      </c>
      <c r="I360" s="16">
        <v>0</v>
      </c>
      <c r="J360" s="16">
        <v>0</v>
      </c>
      <c r="K360" s="16">
        <v>1</v>
      </c>
      <c r="L360" s="16" t="s">
        <v>8378</v>
      </c>
      <c r="M360" s="16">
        <v>0</v>
      </c>
      <c r="N360" s="16">
        <v>0</v>
      </c>
    </row>
    <row r="361" spans="1:14" ht="15" customHeight="1" x14ac:dyDescent="0.25">
      <c r="A361" s="16" t="s">
        <v>245</v>
      </c>
      <c r="B361" s="16" t="s">
        <v>246</v>
      </c>
      <c r="C361" s="16" t="s">
        <v>52</v>
      </c>
      <c r="D361" s="16" t="s">
        <v>53</v>
      </c>
      <c r="E361" s="16">
        <v>2</v>
      </c>
      <c r="F361" s="16">
        <v>2</v>
      </c>
      <c r="G361" s="16"/>
      <c r="H361" s="16">
        <v>0</v>
      </c>
      <c r="I361" s="16">
        <v>0</v>
      </c>
      <c r="J361" s="16">
        <v>2</v>
      </c>
      <c r="K361" s="16">
        <v>2</v>
      </c>
      <c r="L361" s="16" t="s">
        <v>8378</v>
      </c>
      <c r="M361" s="16">
        <v>0</v>
      </c>
      <c r="N361" s="16">
        <v>0</v>
      </c>
    </row>
    <row r="362" spans="1:14" ht="15" customHeight="1" x14ac:dyDescent="0.25">
      <c r="A362" s="16" t="s">
        <v>245</v>
      </c>
      <c r="B362" s="16" t="s">
        <v>246</v>
      </c>
      <c r="C362" s="16" t="s">
        <v>72</v>
      </c>
      <c r="D362" s="16" t="s">
        <v>73</v>
      </c>
      <c r="E362" s="16">
        <v>1</v>
      </c>
      <c r="F362" s="16">
        <v>1</v>
      </c>
      <c r="G362" s="16"/>
      <c r="H362" s="16">
        <v>0</v>
      </c>
      <c r="I362" s="16">
        <v>0</v>
      </c>
      <c r="J362" s="16">
        <v>1</v>
      </c>
      <c r="K362" s="16">
        <v>1</v>
      </c>
      <c r="L362" s="16" t="s">
        <v>8378</v>
      </c>
      <c r="M362" s="16">
        <v>0</v>
      </c>
      <c r="N362" s="16">
        <v>0</v>
      </c>
    </row>
    <row r="363" spans="1:14" ht="15" customHeight="1" x14ac:dyDescent="0.25">
      <c r="A363" s="16" t="s">
        <v>245</v>
      </c>
      <c r="B363" s="16" t="s">
        <v>246</v>
      </c>
      <c r="C363" s="16" t="s">
        <v>76</v>
      </c>
      <c r="D363" s="16" t="s">
        <v>77</v>
      </c>
      <c r="E363" s="16">
        <v>1</v>
      </c>
      <c r="F363" s="16">
        <v>1</v>
      </c>
      <c r="G363" s="16"/>
      <c r="H363" s="16">
        <v>0</v>
      </c>
      <c r="I363" s="16">
        <v>0</v>
      </c>
      <c r="J363" s="16">
        <v>1</v>
      </c>
      <c r="K363" s="16">
        <v>1</v>
      </c>
      <c r="L363" s="16" t="s">
        <v>8378</v>
      </c>
      <c r="M363" s="16">
        <v>0</v>
      </c>
      <c r="N363" s="16">
        <v>0</v>
      </c>
    </row>
    <row r="364" spans="1:14" ht="15" customHeight="1" x14ac:dyDescent="0.25">
      <c r="A364" s="16" t="s">
        <v>245</v>
      </c>
      <c r="B364" s="16" t="s">
        <v>246</v>
      </c>
      <c r="C364" s="16" t="s">
        <v>84</v>
      </c>
      <c r="D364" s="16" t="s">
        <v>85</v>
      </c>
      <c r="E364" s="16">
        <v>1</v>
      </c>
      <c r="F364" s="16">
        <v>0</v>
      </c>
      <c r="G364" s="16"/>
      <c r="H364" s="16">
        <v>0</v>
      </c>
      <c r="I364" s="16">
        <v>0</v>
      </c>
      <c r="J364" s="16">
        <v>1</v>
      </c>
      <c r="K364" s="16">
        <v>0</v>
      </c>
      <c r="L364" s="16" t="s">
        <v>8378</v>
      </c>
      <c r="M364" s="16">
        <v>0</v>
      </c>
      <c r="N364" s="16">
        <v>0</v>
      </c>
    </row>
    <row r="365" spans="1:14" ht="15" customHeight="1" x14ac:dyDescent="0.25">
      <c r="A365" s="16" t="s">
        <v>245</v>
      </c>
      <c r="B365" s="16" t="s">
        <v>246</v>
      </c>
      <c r="C365" s="16" t="s">
        <v>86</v>
      </c>
      <c r="D365" s="16" t="s">
        <v>87</v>
      </c>
      <c r="E365" s="16">
        <v>0</v>
      </c>
      <c r="F365" s="16">
        <v>1</v>
      </c>
      <c r="G365" s="16"/>
      <c r="H365" s="16">
        <v>0</v>
      </c>
      <c r="I365" s="16">
        <v>0</v>
      </c>
      <c r="J365" s="16">
        <v>0</v>
      </c>
      <c r="K365" s="16">
        <v>1</v>
      </c>
      <c r="L365" s="16" t="s">
        <v>8378</v>
      </c>
      <c r="M365" s="16">
        <v>0</v>
      </c>
      <c r="N365" s="16">
        <v>0</v>
      </c>
    </row>
    <row r="366" spans="1:14" ht="15" customHeight="1" x14ac:dyDescent="0.25">
      <c r="A366" s="16" t="s">
        <v>248</v>
      </c>
      <c r="B366" s="16" t="s">
        <v>249</v>
      </c>
      <c r="C366" s="16" t="s">
        <v>4</v>
      </c>
      <c r="D366" s="16" t="s">
        <v>5</v>
      </c>
      <c r="E366" s="16">
        <v>1</v>
      </c>
      <c r="F366" s="16">
        <v>0</v>
      </c>
      <c r="G366" s="16"/>
      <c r="H366" s="16">
        <v>0</v>
      </c>
      <c r="I366" s="16">
        <v>0</v>
      </c>
      <c r="J366" s="16">
        <v>1</v>
      </c>
      <c r="K366" s="16">
        <v>0</v>
      </c>
      <c r="L366" s="16" t="s">
        <v>8378</v>
      </c>
      <c r="M366" s="16">
        <v>0</v>
      </c>
      <c r="N366" s="16">
        <v>0</v>
      </c>
    </row>
    <row r="367" spans="1:14" ht="15" customHeight="1" x14ac:dyDescent="0.25">
      <c r="A367" s="16" t="s">
        <v>248</v>
      </c>
      <c r="B367" s="16" t="s">
        <v>249</v>
      </c>
      <c r="C367" s="16" t="s">
        <v>26</v>
      </c>
      <c r="D367" s="16" t="s">
        <v>27</v>
      </c>
      <c r="E367" s="16">
        <v>1</v>
      </c>
      <c r="F367" s="16">
        <v>1</v>
      </c>
      <c r="G367" s="16"/>
      <c r="H367" s="16">
        <v>0</v>
      </c>
      <c r="I367" s="16">
        <v>0</v>
      </c>
      <c r="J367" s="16">
        <v>1</v>
      </c>
      <c r="K367" s="16">
        <v>1</v>
      </c>
      <c r="L367" s="16" t="s">
        <v>8378</v>
      </c>
      <c r="M367" s="16">
        <v>0</v>
      </c>
      <c r="N367" s="16">
        <v>0</v>
      </c>
    </row>
    <row r="368" spans="1:14" ht="15" customHeight="1" x14ac:dyDescent="0.25">
      <c r="A368" s="16" t="s">
        <v>248</v>
      </c>
      <c r="B368" s="16" t="s">
        <v>249</v>
      </c>
      <c r="C368" s="16" t="s">
        <v>28</v>
      </c>
      <c r="D368" s="16" t="s">
        <v>29</v>
      </c>
      <c r="E368" s="16">
        <v>0</v>
      </c>
      <c r="F368" s="16">
        <v>1</v>
      </c>
      <c r="G368" s="16"/>
      <c r="H368" s="16">
        <v>0</v>
      </c>
      <c r="I368" s="16">
        <v>0</v>
      </c>
      <c r="J368" s="16">
        <v>0</v>
      </c>
      <c r="K368" s="16">
        <v>1</v>
      </c>
      <c r="L368" s="16" t="s">
        <v>8378</v>
      </c>
      <c r="M368" s="16">
        <v>0</v>
      </c>
      <c r="N368" s="16">
        <v>0</v>
      </c>
    </row>
    <row r="369" spans="1:14" ht="15" customHeight="1" x14ac:dyDescent="0.25">
      <c r="A369" s="16" t="s">
        <v>248</v>
      </c>
      <c r="B369" s="16" t="s">
        <v>249</v>
      </c>
      <c r="C369" s="16" t="s">
        <v>30</v>
      </c>
      <c r="D369" s="16" t="s">
        <v>31</v>
      </c>
      <c r="E369" s="16">
        <v>2</v>
      </c>
      <c r="F369" s="16">
        <v>0</v>
      </c>
      <c r="G369" s="16"/>
      <c r="H369" s="16">
        <v>0</v>
      </c>
      <c r="I369" s="16">
        <v>0</v>
      </c>
      <c r="J369" s="16">
        <v>2</v>
      </c>
      <c r="K369" s="16">
        <v>0</v>
      </c>
      <c r="L369" s="16" t="s">
        <v>8378</v>
      </c>
      <c r="M369" s="16">
        <v>0</v>
      </c>
      <c r="N369" s="16">
        <v>0</v>
      </c>
    </row>
    <row r="370" spans="1:14" ht="15" customHeight="1" x14ac:dyDescent="0.25">
      <c r="A370" s="16" t="s">
        <v>248</v>
      </c>
      <c r="B370" s="16" t="s">
        <v>249</v>
      </c>
      <c r="C370" s="16" t="s">
        <v>34</v>
      </c>
      <c r="D370" s="16" t="s">
        <v>35</v>
      </c>
      <c r="E370" s="16">
        <v>2</v>
      </c>
      <c r="F370" s="16">
        <v>2</v>
      </c>
      <c r="G370" s="16"/>
      <c r="H370" s="16">
        <v>0</v>
      </c>
      <c r="I370" s="16">
        <v>0</v>
      </c>
      <c r="J370" s="16">
        <v>2</v>
      </c>
      <c r="K370" s="16">
        <v>2</v>
      </c>
      <c r="L370" s="16" t="s">
        <v>8378</v>
      </c>
      <c r="M370" s="16">
        <v>0</v>
      </c>
      <c r="N370" s="16">
        <v>0</v>
      </c>
    </row>
    <row r="371" spans="1:14" ht="15" customHeight="1" x14ac:dyDescent="0.25">
      <c r="A371" s="16" t="s">
        <v>248</v>
      </c>
      <c r="B371" s="16" t="s">
        <v>249</v>
      </c>
      <c r="C371" s="16" t="s">
        <v>52</v>
      </c>
      <c r="D371" s="16" t="s">
        <v>53</v>
      </c>
      <c r="E371" s="16">
        <v>2</v>
      </c>
      <c r="F371" s="16">
        <v>3</v>
      </c>
      <c r="G371" s="16"/>
      <c r="H371" s="16">
        <v>0</v>
      </c>
      <c r="I371" s="16">
        <v>0</v>
      </c>
      <c r="J371" s="16">
        <v>2</v>
      </c>
      <c r="K371" s="16">
        <v>3</v>
      </c>
      <c r="L371" s="16" t="s">
        <v>8378</v>
      </c>
      <c r="M371" s="16">
        <v>0</v>
      </c>
      <c r="N371" s="16">
        <v>0</v>
      </c>
    </row>
    <row r="372" spans="1:14" ht="15" customHeight="1" x14ac:dyDescent="0.25">
      <c r="A372" s="16" t="s">
        <v>248</v>
      </c>
      <c r="B372" s="16" t="s">
        <v>249</v>
      </c>
      <c r="C372" s="16" t="s">
        <v>72</v>
      </c>
      <c r="D372" s="16" t="s">
        <v>73</v>
      </c>
      <c r="E372" s="16">
        <v>1</v>
      </c>
      <c r="F372" s="16">
        <v>0</v>
      </c>
      <c r="G372" s="16"/>
      <c r="H372" s="16">
        <v>0</v>
      </c>
      <c r="I372" s="16">
        <v>0</v>
      </c>
      <c r="J372" s="16">
        <v>1</v>
      </c>
      <c r="K372" s="16">
        <v>0</v>
      </c>
      <c r="L372" s="16" t="s">
        <v>8378</v>
      </c>
      <c r="M372" s="16">
        <v>0</v>
      </c>
      <c r="N372" s="16">
        <v>0</v>
      </c>
    </row>
    <row r="373" spans="1:14" ht="15" customHeight="1" x14ac:dyDescent="0.25">
      <c r="A373" s="16" t="s">
        <v>248</v>
      </c>
      <c r="B373" s="16" t="s">
        <v>249</v>
      </c>
      <c r="C373" s="16" t="s">
        <v>76</v>
      </c>
      <c r="D373" s="16" t="s">
        <v>77</v>
      </c>
      <c r="E373" s="16">
        <v>1</v>
      </c>
      <c r="F373" s="16">
        <v>2</v>
      </c>
      <c r="G373" s="16"/>
      <c r="H373" s="16">
        <v>0</v>
      </c>
      <c r="I373" s="16">
        <v>0</v>
      </c>
      <c r="J373" s="16">
        <v>1</v>
      </c>
      <c r="K373" s="16">
        <v>2</v>
      </c>
      <c r="L373" s="16" t="s">
        <v>8378</v>
      </c>
      <c r="M373" s="16">
        <v>1</v>
      </c>
      <c r="N373" s="16">
        <v>0</v>
      </c>
    </row>
    <row r="374" spans="1:14" ht="15" customHeight="1" x14ac:dyDescent="0.25">
      <c r="A374" s="16" t="s">
        <v>248</v>
      </c>
      <c r="B374" s="16" t="s">
        <v>249</v>
      </c>
      <c r="C374" s="16" t="s">
        <v>84</v>
      </c>
      <c r="D374" s="16" t="s">
        <v>85</v>
      </c>
      <c r="E374" s="16">
        <v>1</v>
      </c>
      <c r="F374" s="16">
        <v>0</v>
      </c>
      <c r="G374" s="16"/>
      <c r="H374" s="16">
        <v>0</v>
      </c>
      <c r="I374" s="16">
        <v>0</v>
      </c>
      <c r="J374" s="16">
        <v>1</v>
      </c>
      <c r="K374" s="16">
        <v>0</v>
      </c>
      <c r="L374" s="16" t="s">
        <v>8378</v>
      </c>
      <c r="M374" s="16">
        <v>0</v>
      </c>
      <c r="N374" s="16">
        <v>0</v>
      </c>
    </row>
    <row r="375" spans="1:14" ht="15" customHeight="1" x14ac:dyDescent="0.25">
      <c r="A375" s="16" t="s">
        <v>248</v>
      </c>
      <c r="B375" s="16" t="s">
        <v>249</v>
      </c>
      <c r="C375" s="16" t="s">
        <v>86</v>
      </c>
      <c r="D375" s="16" t="s">
        <v>87</v>
      </c>
      <c r="E375" s="16">
        <v>0</v>
      </c>
      <c r="F375" s="16">
        <v>2</v>
      </c>
      <c r="G375" s="16"/>
      <c r="H375" s="16">
        <v>0</v>
      </c>
      <c r="I375" s="16">
        <v>0</v>
      </c>
      <c r="J375" s="16">
        <v>0</v>
      </c>
      <c r="K375" s="16">
        <v>2</v>
      </c>
      <c r="L375" s="16" t="s">
        <v>8378</v>
      </c>
      <c r="M375" s="16">
        <v>0</v>
      </c>
      <c r="N375" s="16">
        <v>0</v>
      </c>
    </row>
    <row r="376" spans="1:14" ht="15" customHeight="1" x14ac:dyDescent="0.25">
      <c r="A376" s="16" t="s">
        <v>251</v>
      </c>
      <c r="B376" s="16" t="s">
        <v>252</v>
      </c>
      <c r="C376" s="16" t="s">
        <v>4</v>
      </c>
      <c r="D376" s="16" t="s">
        <v>5</v>
      </c>
      <c r="E376" s="16">
        <v>1</v>
      </c>
      <c r="F376" s="16">
        <v>1</v>
      </c>
      <c r="G376" s="16"/>
      <c r="H376" s="16">
        <v>0</v>
      </c>
      <c r="I376" s="16">
        <v>0</v>
      </c>
      <c r="J376" s="16">
        <v>1</v>
      </c>
      <c r="K376" s="16">
        <v>1</v>
      </c>
      <c r="L376" s="16" t="s">
        <v>8378</v>
      </c>
      <c r="M376" s="16">
        <v>0</v>
      </c>
      <c r="N376" s="16">
        <v>0</v>
      </c>
    </row>
    <row r="377" spans="1:14" ht="15" customHeight="1" x14ac:dyDescent="0.25">
      <c r="A377" s="16" t="s">
        <v>251</v>
      </c>
      <c r="B377" s="16" t="s">
        <v>252</v>
      </c>
      <c r="C377" s="16" t="s">
        <v>26</v>
      </c>
      <c r="D377" s="16" t="s">
        <v>27</v>
      </c>
      <c r="E377" s="16">
        <v>1</v>
      </c>
      <c r="F377" s="16">
        <v>3</v>
      </c>
      <c r="G377" s="16"/>
      <c r="H377" s="16">
        <v>0</v>
      </c>
      <c r="I377" s="16">
        <v>0</v>
      </c>
      <c r="J377" s="16">
        <v>1</v>
      </c>
      <c r="K377" s="16">
        <v>3</v>
      </c>
      <c r="L377" s="16" t="s">
        <v>8378</v>
      </c>
      <c r="M377" s="16">
        <v>0</v>
      </c>
      <c r="N377" s="16">
        <v>0</v>
      </c>
    </row>
    <row r="378" spans="1:14" ht="15" customHeight="1" x14ac:dyDescent="0.25">
      <c r="A378" s="16" t="s">
        <v>251</v>
      </c>
      <c r="B378" s="16" t="s">
        <v>252</v>
      </c>
      <c r="C378" s="16" t="s">
        <v>30</v>
      </c>
      <c r="D378" s="16" t="s">
        <v>31</v>
      </c>
      <c r="E378" s="16">
        <v>2</v>
      </c>
      <c r="F378" s="16">
        <v>1</v>
      </c>
      <c r="G378" s="16"/>
      <c r="H378" s="16">
        <v>0</v>
      </c>
      <c r="I378" s="16">
        <v>0</v>
      </c>
      <c r="J378" s="16">
        <v>2</v>
      </c>
      <c r="K378" s="16">
        <v>1</v>
      </c>
      <c r="L378" s="16" t="s">
        <v>8378</v>
      </c>
      <c r="M378" s="16">
        <v>0</v>
      </c>
      <c r="N378" s="16">
        <v>1</v>
      </c>
    </row>
    <row r="379" spans="1:14" ht="15" customHeight="1" x14ac:dyDescent="0.25">
      <c r="A379" s="16" t="s">
        <v>251</v>
      </c>
      <c r="B379" s="16" t="s">
        <v>252</v>
      </c>
      <c r="C379" s="16" t="s">
        <v>34</v>
      </c>
      <c r="D379" s="16" t="s">
        <v>35</v>
      </c>
      <c r="E379" s="16">
        <v>2</v>
      </c>
      <c r="F379" s="16">
        <v>1</v>
      </c>
      <c r="G379" s="16"/>
      <c r="H379" s="16">
        <v>0</v>
      </c>
      <c r="I379" s="16">
        <v>0</v>
      </c>
      <c r="J379" s="16">
        <v>2</v>
      </c>
      <c r="K379" s="16">
        <v>1</v>
      </c>
      <c r="L379" s="16" t="s">
        <v>8378</v>
      </c>
      <c r="M379" s="16">
        <v>0</v>
      </c>
      <c r="N379" s="16">
        <v>0</v>
      </c>
    </row>
    <row r="380" spans="1:14" ht="15" customHeight="1" x14ac:dyDescent="0.25">
      <c r="A380" s="16" t="s">
        <v>251</v>
      </c>
      <c r="B380" s="16" t="s">
        <v>252</v>
      </c>
      <c r="C380" s="16" t="s">
        <v>38</v>
      </c>
      <c r="D380" s="16" t="s">
        <v>39</v>
      </c>
      <c r="E380" s="16">
        <v>0</v>
      </c>
      <c r="F380" s="16">
        <v>1</v>
      </c>
      <c r="G380" s="16"/>
      <c r="H380" s="16">
        <v>0</v>
      </c>
      <c r="I380" s="16">
        <v>0</v>
      </c>
      <c r="J380" s="16">
        <v>0</v>
      </c>
      <c r="K380" s="16">
        <v>1</v>
      </c>
      <c r="L380" s="16" t="s">
        <v>8378</v>
      </c>
      <c r="M380" s="16">
        <v>0</v>
      </c>
      <c r="N380" s="16">
        <v>0</v>
      </c>
    </row>
    <row r="381" spans="1:14" ht="15" customHeight="1" x14ac:dyDescent="0.25">
      <c r="A381" s="16" t="s">
        <v>251</v>
      </c>
      <c r="B381" s="16" t="s">
        <v>252</v>
      </c>
      <c r="C381" s="16" t="s">
        <v>52</v>
      </c>
      <c r="D381" s="16" t="s">
        <v>53</v>
      </c>
      <c r="E381" s="16">
        <v>2</v>
      </c>
      <c r="F381" s="16">
        <v>2</v>
      </c>
      <c r="G381" s="16"/>
      <c r="H381" s="16">
        <v>0</v>
      </c>
      <c r="I381" s="16">
        <v>0</v>
      </c>
      <c r="J381" s="16">
        <v>2</v>
      </c>
      <c r="K381" s="16">
        <v>2</v>
      </c>
      <c r="L381" s="16" t="s">
        <v>8378</v>
      </c>
      <c r="M381" s="16">
        <v>0</v>
      </c>
      <c r="N381" s="16">
        <v>0</v>
      </c>
    </row>
    <row r="382" spans="1:14" ht="15" customHeight="1" x14ac:dyDescent="0.25">
      <c r="A382" s="16" t="s">
        <v>251</v>
      </c>
      <c r="B382" s="16" t="s">
        <v>252</v>
      </c>
      <c r="C382" s="16" t="s">
        <v>72</v>
      </c>
      <c r="D382" s="16" t="s">
        <v>73</v>
      </c>
      <c r="E382" s="16">
        <v>1</v>
      </c>
      <c r="F382" s="16">
        <v>1</v>
      </c>
      <c r="G382" s="16"/>
      <c r="H382" s="16">
        <v>0</v>
      </c>
      <c r="I382" s="16">
        <v>0</v>
      </c>
      <c r="J382" s="16">
        <v>1</v>
      </c>
      <c r="K382" s="16">
        <v>1</v>
      </c>
      <c r="L382" s="16" t="s">
        <v>8378</v>
      </c>
      <c r="M382" s="16">
        <v>0</v>
      </c>
      <c r="N382" s="16">
        <v>0</v>
      </c>
    </row>
    <row r="383" spans="1:14" ht="15" customHeight="1" x14ac:dyDescent="0.25">
      <c r="A383" s="16" t="s">
        <v>251</v>
      </c>
      <c r="B383" s="16" t="s">
        <v>252</v>
      </c>
      <c r="C383" s="16" t="s">
        <v>76</v>
      </c>
      <c r="D383" s="16" t="s">
        <v>77</v>
      </c>
      <c r="E383" s="16">
        <v>1</v>
      </c>
      <c r="F383" s="16">
        <v>1</v>
      </c>
      <c r="G383" s="16"/>
      <c r="H383" s="16">
        <v>0</v>
      </c>
      <c r="I383" s="16">
        <v>0</v>
      </c>
      <c r="J383" s="16">
        <v>1</v>
      </c>
      <c r="K383" s="16">
        <v>1</v>
      </c>
      <c r="L383" s="16" t="s">
        <v>8378</v>
      </c>
      <c r="M383" s="16">
        <v>0</v>
      </c>
      <c r="N383" s="16">
        <v>0</v>
      </c>
    </row>
    <row r="384" spans="1:14" ht="15" customHeight="1" x14ac:dyDescent="0.25">
      <c r="A384" s="16" t="s">
        <v>251</v>
      </c>
      <c r="B384" s="16" t="s">
        <v>252</v>
      </c>
      <c r="C384" s="16" t="s">
        <v>84</v>
      </c>
      <c r="D384" s="16" t="s">
        <v>85</v>
      </c>
      <c r="E384" s="16">
        <v>1</v>
      </c>
      <c r="F384" s="16">
        <v>1</v>
      </c>
      <c r="G384" s="16"/>
      <c r="H384" s="16">
        <v>0</v>
      </c>
      <c r="I384" s="16">
        <v>0</v>
      </c>
      <c r="J384" s="16">
        <v>1</v>
      </c>
      <c r="K384" s="16">
        <v>1</v>
      </c>
      <c r="L384" s="16" t="s">
        <v>8378</v>
      </c>
      <c r="M384" s="16">
        <v>0</v>
      </c>
      <c r="N384" s="16">
        <v>0</v>
      </c>
    </row>
    <row r="385" spans="1:14" ht="15" customHeight="1" x14ac:dyDescent="0.25">
      <c r="A385" s="16" t="s">
        <v>254</v>
      </c>
      <c r="B385" s="16" t="s">
        <v>255</v>
      </c>
      <c r="C385" s="16" t="s">
        <v>4</v>
      </c>
      <c r="D385" s="16" t="s">
        <v>5</v>
      </c>
      <c r="E385" s="16">
        <v>1</v>
      </c>
      <c r="F385" s="16">
        <v>1</v>
      </c>
      <c r="G385" s="16"/>
      <c r="H385" s="16">
        <v>0</v>
      </c>
      <c r="I385" s="16">
        <v>0</v>
      </c>
      <c r="J385" s="16">
        <v>1</v>
      </c>
      <c r="K385" s="16">
        <v>1</v>
      </c>
      <c r="L385" s="16" t="s">
        <v>8378</v>
      </c>
      <c r="M385" s="16">
        <v>0</v>
      </c>
      <c r="N385" s="16">
        <v>0</v>
      </c>
    </row>
    <row r="386" spans="1:14" ht="15" customHeight="1" x14ac:dyDescent="0.25">
      <c r="A386" s="16" t="s">
        <v>254</v>
      </c>
      <c r="B386" s="16" t="s">
        <v>255</v>
      </c>
      <c r="C386" s="16" t="s">
        <v>26</v>
      </c>
      <c r="D386" s="16" t="s">
        <v>27</v>
      </c>
      <c r="E386" s="16">
        <v>1</v>
      </c>
      <c r="F386" s="16">
        <v>1</v>
      </c>
      <c r="G386" s="16"/>
      <c r="H386" s="16">
        <v>0</v>
      </c>
      <c r="I386" s="16">
        <v>0</v>
      </c>
      <c r="J386" s="16">
        <v>1</v>
      </c>
      <c r="K386" s="16">
        <v>1</v>
      </c>
      <c r="L386" s="16" t="s">
        <v>8378</v>
      </c>
      <c r="M386" s="16">
        <v>0</v>
      </c>
      <c r="N386" s="16">
        <v>0</v>
      </c>
    </row>
    <row r="387" spans="1:14" ht="15" customHeight="1" x14ac:dyDescent="0.25">
      <c r="A387" s="16" t="s">
        <v>254</v>
      </c>
      <c r="B387" s="16" t="s">
        <v>255</v>
      </c>
      <c r="C387" s="16" t="s">
        <v>30</v>
      </c>
      <c r="D387" s="16" t="s">
        <v>31</v>
      </c>
      <c r="E387" s="16">
        <v>2</v>
      </c>
      <c r="F387" s="16">
        <v>2</v>
      </c>
      <c r="G387" s="16"/>
      <c r="H387" s="16">
        <v>0</v>
      </c>
      <c r="I387" s="16">
        <v>0</v>
      </c>
      <c r="J387" s="16">
        <v>2</v>
      </c>
      <c r="K387" s="16">
        <v>2</v>
      </c>
      <c r="L387" s="16" t="s">
        <v>8378</v>
      </c>
      <c r="M387" s="16">
        <v>0</v>
      </c>
      <c r="N387" s="16">
        <v>0</v>
      </c>
    </row>
    <row r="388" spans="1:14" ht="15" customHeight="1" x14ac:dyDescent="0.25">
      <c r="A388" s="16" t="s">
        <v>254</v>
      </c>
      <c r="B388" s="16" t="s">
        <v>255</v>
      </c>
      <c r="C388" s="16" t="s">
        <v>34</v>
      </c>
      <c r="D388" s="16" t="s">
        <v>35</v>
      </c>
      <c r="E388" s="16">
        <v>2</v>
      </c>
      <c r="F388" s="16">
        <v>2</v>
      </c>
      <c r="G388" s="16"/>
      <c r="H388" s="16">
        <v>0</v>
      </c>
      <c r="I388" s="16">
        <v>0</v>
      </c>
      <c r="J388" s="16">
        <v>2</v>
      </c>
      <c r="K388" s="16">
        <v>2</v>
      </c>
      <c r="L388" s="16" t="s">
        <v>8378</v>
      </c>
      <c r="M388" s="16">
        <v>0</v>
      </c>
      <c r="N388" s="16">
        <v>0</v>
      </c>
    </row>
    <row r="389" spans="1:14" ht="15" customHeight="1" x14ac:dyDescent="0.25">
      <c r="A389" s="16" t="s">
        <v>254</v>
      </c>
      <c r="B389" s="16" t="s">
        <v>255</v>
      </c>
      <c r="C389" s="16" t="s">
        <v>38</v>
      </c>
      <c r="D389" s="16" t="s">
        <v>39</v>
      </c>
      <c r="E389" s="16">
        <v>1</v>
      </c>
      <c r="F389" s="16">
        <v>1</v>
      </c>
      <c r="G389" s="16"/>
      <c r="H389" s="16">
        <v>0</v>
      </c>
      <c r="I389" s="16">
        <v>0</v>
      </c>
      <c r="J389" s="16">
        <v>1</v>
      </c>
      <c r="K389" s="16">
        <v>1</v>
      </c>
      <c r="L389" s="16" t="s">
        <v>8378</v>
      </c>
      <c r="M389" s="16">
        <v>0</v>
      </c>
      <c r="N389" s="16">
        <v>0</v>
      </c>
    </row>
    <row r="390" spans="1:14" ht="15" customHeight="1" x14ac:dyDescent="0.25">
      <c r="A390" s="16" t="s">
        <v>254</v>
      </c>
      <c r="B390" s="16" t="s">
        <v>255</v>
      </c>
      <c r="C390" s="16" t="s">
        <v>52</v>
      </c>
      <c r="D390" s="16" t="s">
        <v>53</v>
      </c>
      <c r="E390" s="16">
        <v>2</v>
      </c>
      <c r="F390" s="16">
        <v>2</v>
      </c>
      <c r="G390" s="16"/>
      <c r="H390" s="16">
        <v>0</v>
      </c>
      <c r="I390" s="16">
        <v>0</v>
      </c>
      <c r="J390" s="16">
        <v>2</v>
      </c>
      <c r="K390" s="16">
        <v>2</v>
      </c>
      <c r="L390" s="16" t="s">
        <v>8378</v>
      </c>
      <c r="M390" s="16">
        <v>0</v>
      </c>
      <c r="N390" s="16">
        <v>0</v>
      </c>
    </row>
    <row r="391" spans="1:14" ht="15" customHeight="1" x14ac:dyDescent="0.25">
      <c r="A391" s="16" t="s">
        <v>254</v>
      </c>
      <c r="B391" s="16" t="s">
        <v>255</v>
      </c>
      <c r="C391" s="16" t="s">
        <v>72</v>
      </c>
      <c r="D391" s="16" t="s">
        <v>73</v>
      </c>
      <c r="E391" s="16">
        <v>1</v>
      </c>
      <c r="F391" s="16">
        <v>1</v>
      </c>
      <c r="G391" s="16"/>
      <c r="H391" s="16">
        <v>0</v>
      </c>
      <c r="I391" s="16">
        <v>0</v>
      </c>
      <c r="J391" s="16">
        <v>1</v>
      </c>
      <c r="K391" s="16">
        <v>1</v>
      </c>
      <c r="L391" s="16" t="s">
        <v>8378</v>
      </c>
      <c r="M391" s="16">
        <v>0</v>
      </c>
      <c r="N391" s="16">
        <v>0</v>
      </c>
    </row>
    <row r="392" spans="1:14" ht="15" customHeight="1" x14ac:dyDescent="0.25">
      <c r="A392" s="16" t="s">
        <v>254</v>
      </c>
      <c r="B392" s="16" t="s">
        <v>255</v>
      </c>
      <c r="C392" s="16" t="s">
        <v>76</v>
      </c>
      <c r="D392" s="16" t="s">
        <v>77</v>
      </c>
      <c r="E392" s="16">
        <v>1</v>
      </c>
      <c r="F392" s="16">
        <v>1</v>
      </c>
      <c r="G392" s="16"/>
      <c r="H392" s="16">
        <v>0</v>
      </c>
      <c r="I392" s="16">
        <v>0</v>
      </c>
      <c r="J392" s="16">
        <v>1</v>
      </c>
      <c r="K392" s="16">
        <v>1</v>
      </c>
      <c r="L392" s="16" t="s">
        <v>8378</v>
      </c>
      <c r="M392" s="16">
        <v>0</v>
      </c>
      <c r="N392" s="16">
        <v>0</v>
      </c>
    </row>
    <row r="393" spans="1:14" ht="15" customHeight="1" x14ac:dyDescent="0.25">
      <c r="A393" s="16" t="s">
        <v>254</v>
      </c>
      <c r="B393" s="16" t="s">
        <v>255</v>
      </c>
      <c r="C393" s="16" t="s">
        <v>84</v>
      </c>
      <c r="D393" s="16" t="s">
        <v>85</v>
      </c>
      <c r="E393" s="16">
        <v>1</v>
      </c>
      <c r="F393" s="16">
        <v>0</v>
      </c>
      <c r="G393" s="16"/>
      <c r="H393" s="16">
        <v>0</v>
      </c>
      <c r="I393" s="16">
        <v>0</v>
      </c>
      <c r="J393" s="16">
        <v>1</v>
      </c>
      <c r="K393" s="16">
        <v>0</v>
      </c>
      <c r="L393" s="16" t="s">
        <v>8378</v>
      </c>
      <c r="M393" s="16">
        <v>0</v>
      </c>
      <c r="N393" s="16">
        <v>0</v>
      </c>
    </row>
    <row r="394" spans="1:14" ht="15" customHeight="1" x14ac:dyDescent="0.25">
      <c r="A394" s="16" t="s">
        <v>254</v>
      </c>
      <c r="B394" s="16" t="s">
        <v>255</v>
      </c>
      <c r="C394" s="16" t="s">
        <v>86</v>
      </c>
      <c r="D394" s="16" t="s">
        <v>87</v>
      </c>
      <c r="E394" s="16">
        <v>0</v>
      </c>
      <c r="F394" s="16">
        <v>1</v>
      </c>
      <c r="G394" s="16"/>
      <c r="H394" s="16">
        <v>0</v>
      </c>
      <c r="I394" s="16">
        <v>0</v>
      </c>
      <c r="J394" s="16">
        <v>0</v>
      </c>
      <c r="K394" s="16">
        <v>1</v>
      </c>
      <c r="L394" s="16" t="s">
        <v>8378</v>
      </c>
      <c r="M394" s="16">
        <v>0</v>
      </c>
      <c r="N394" s="16">
        <v>0</v>
      </c>
    </row>
    <row r="395" spans="1:14" ht="15" customHeight="1" x14ac:dyDescent="0.25">
      <c r="A395" s="16" t="s">
        <v>257</v>
      </c>
      <c r="B395" s="16" t="s">
        <v>258</v>
      </c>
      <c r="C395" s="16" t="s">
        <v>4</v>
      </c>
      <c r="D395" s="16" t="s">
        <v>5</v>
      </c>
      <c r="E395" s="16">
        <v>1</v>
      </c>
      <c r="F395" s="16">
        <v>1</v>
      </c>
      <c r="G395" s="16"/>
      <c r="H395" s="16">
        <v>0</v>
      </c>
      <c r="I395" s="16">
        <v>0</v>
      </c>
      <c r="J395" s="16">
        <v>1</v>
      </c>
      <c r="K395" s="16">
        <v>1</v>
      </c>
      <c r="L395" s="16" t="s">
        <v>8378</v>
      </c>
      <c r="M395" s="16">
        <v>0</v>
      </c>
      <c r="N395" s="16">
        <v>0</v>
      </c>
    </row>
    <row r="396" spans="1:14" ht="15" customHeight="1" x14ac:dyDescent="0.25">
      <c r="A396" s="16" t="s">
        <v>257</v>
      </c>
      <c r="B396" s="16" t="s">
        <v>258</v>
      </c>
      <c r="C396" s="16" t="s">
        <v>26</v>
      </c>
      <c r="D396" s="16" t="s">
        <v>27</v>
      </c>
      <c r="E396" s="16">
        <v>1</v>
      </c>
      <c r="F396" s="16">
        <v>1</v>
      </c>
      <c r="G396" s="16"/>
      <c r="H396" s="16">
        <v>0</v>
      </c>
      <c r="I396" s="16">
        <v>0</v>
      </c>
      <c r="J396" s="16">
        <v>1</v>
      </c>
      <c r="K396" s="16">
        <v>1</v>
      </c>
      <c r="L396" s="16" t="s">
        <v>8378</v>
      </c>
      <c r="M396" s="16">
        <v>0</v>
      </c>
      <c r="N396" s="16">
        <v>0</v>
      </c>
    </row>
    <row r="397" spans="1:14" ht="15" customHeight="1" x14ac:dyDescent="0.25">
      <c r="A397" s="16" t="s">
        <v>257</v>
      </c>
      <c r="B397" s="16" t="s">
        <v>258</v>
      </c>
      <c r="C397" s="16" t="s">
        <v>30</v>
      </c>
      <c r="D397" s="16" t="s">
        <v>31</v>
      </c>
      <c r="E397" s="16">
        <v>3</v>
      </c>
      <c r="F397" s="16">
        <v>3</v>
      </c>
      <c r="G397" s="16"/>
      <c r="H397" s="16">
        <v>0</v>
      </c>
      <c r="I397" s="16">
        <v>0</v>
      </c>
      <c r="J397" s="16">
        <v>3</v>
      </c>
      <c r="K397" s="16">
        <v>3</v>
      </c>
      <c r="L397" s="16" t="s">
        <v>8378</v>
      </c>
      <c r="M397" s="16">
        <v>0</v>
      </c>
      <c r="N397" s="16">
        <v>0</v>
      </c>
    </row>
    <row r="398" spans="1:14" ht="15" customHeight="1" x14ac:dyDescent="0.25">
      <c r="A398" s="16" t="s">
        <v>257</v>
      </c>
      <c r="B398" s="16" t="s">
        <v>258</v>
      </c>
      <c r="C398" s="16" t="s">
        <v>34</v>
      </c>
      <c r="D398" s="16" t="s">
        <v>35</v>
      </c>
      <c r="E398" s="16">
        <v>2</v>
      </c>
      <c r="F398" s="16">
        <v>1</v>
      </c>
      <c r="G398" s="16"/>
      <c r="H398" s="16">
        <v>0</v>
      </c>
      <c r="I398" s="16">
        <v>0</v>
      </c>
      <c r="J398" s="16">
        <v>2</v>
      </c>
      <c r="K398" s="16">
        <v>1</v>
      </c>
      <c r="L398" s="16" t="s">
        <v>8378</v>
      </c>
      <c r="M398" s="16">
        <v>1</v>
      </c>
      <c r="N398" s="16">
        <v>0</v>
      </c>
    </row>
    <row r="399" spans="1:14" ht="15" customHeight="1" x14ac:dyDescent="0.25">
      <c r="A399" s="16" t="s">
        <v>257</v>
      </c>
      <c r="B399" s="16" t="s">
        <v>258</v>
      </c>
      <c r="C399" s="16" t="s">
        <v>52</v>
      </c>
      <c r="D399" s="16" t="s">
        <v>53</v>
      </c>
      <c r="E399" s="16">
        <v>3</v>
      </c>
      <c r="F399" s="16">
        <v>2</v>
      </c>
      <c r="G399" s="16"/>
      <c r="H399" s="16">
        <v>0</v>
      </c>
      <c r="I399" s="16">
        <v>0</v>
      </c>
      <c r="J399" s="16">
        <v>3</v>
      </c>
      <c r="K399" s="16">
        <v>2</v>
      </c>
      <c r="L399" s="16" t="s">
        <v>8378</v>
      </c>
      <c r="M399" s="16">
        <v>1</v>
      </c>
      <c r="N399" s="16">
        <v>0</v>
      </c>
    </row>
    <row r="400" spans="1:14" ht="15" customHeight="1" x14ac:dyDescent="0.25">
      <c r="A400" s="16" t="s">
        <v>257</v>
      </c>
      <c r="B400" s="16" t="s">
        <v>258</v>
      </c>
      <c r="C400" s="16" t="s">
        <v>72</v>
      </c>
      <c r="D400" s="16" t="s">
        <v>73</v>
      </c>
      <c r="E400" s="16">
        <v>1</v>
      </c>
      <c r="F400" s="16">
        <v>2</v>
      </c>
      <c r="G400" s="16"/>
      <c r="H400" s="16">
        <v>0</v>
      </c>
      <c r="I400" s="16">
        <v>0</v>
      </c>
      <c r="J400" s="16">
        <v>1</v>
      </c>
      <c r="K400" s="16">
        <v>2</v>
      </c>
      <c r="L400" s="16" t="s">
        <v>8378</v>
      </c>
      <c r="M400" s="16">
        <v>0</v>
      </c>
      <c r="N400" s="16">
        <v>0</v>
      </c>
    </row>
    <row r="401" spans="1:14" ht="15" customHeight="1" x14ac:dyDescent="0.25">
      <c r="A401" s="16" t="s">
        <v>257</v>
      </c>
      <c r="B401" s="16" t="s">
        <v>258</v>
      </c>
      <c r="C401" s="16" t="s">
        <v>76</v>
      </c>
      <c r="D401" s="16" t="s">
        <v>77</v>
      </c>
      <c r="E401" s="16">
        <v>1</v>
      </c>
      <c r="F401" s="16">
        <v>0</v>
      </c>
      <c r="G401" s="16"/>
      <c r="H401" s="16">
        <v>0</v>
      </c>
      <c r="I401" s="16">
        <v>0</v>
      </c>
      <c r="J401" s="16">
        <v>1</v>
      </c>
      <c r="K401" s="16">
        <v>0</v>
      </c>
      <c r="L401" s="16" t="s">
        <v>8378</v>
      </c>
      <c r="M401" s="16">
        <v>0</v>
      </c>
      <c r="N401" s="16">
        <v>0</v>
      </c>
    </row>
    <row r="402" spans="1:14" ht="15" customHeight="1" x14ac:dyDescent="0.25">
      <c r="A402" s="16" t="s">
        <v>257</v>
      </c>
      <c r="B402" s="16" t="s">
        <v>258</v>
      </c>
      <c r="C402" s="16" t="s">
        <v>84</v>
      </c>
      <c r="D402" s="16" t="s">
        <v>85</v>
      </c>
      <c r="E402" s="16">
        <v>1</v>
      </c>
      <c r="F402" s="16">
        <v>1</v>
      </c>
      <c r="G402" s="16"/>
      <c r="H402" s="16">
        <v>0</v>
      </c>
      <c r="I402" s="16">
        <v>0</v>
      </c>
      <c r="J402" s="16">
        <v>1</v>
      </c>
      <c r="K402" s="16">
        <v>1</v>
      </c>
      <c r="L402" s="16" t="s">
        <v>8378</v>
      </c>
      <c r="M402" s="16">
        <v>0</v>
      </c>
      <c r="N402" s="16">
        <v>0</v>
      </c>
    </row>
    <row r="403" spans="1:14" ht="15" customHeight="1" x14ac:dyDescent="0.25">
      <c r="A403" s="16" t="s">
        <v>257</v>
      </c>
      <c r="B403" s="16" t="s">
        <v>258</v>
      </c>
      <c r="C403" s="16" t="s">
        <v>86</v>
      </c>
      <c r="D403" s="16" t="s">
        <v>87</v>
      </c>
      <c r="E403" s="16">
        <v>1</v>
      </c>
      <c r="F403" s="16">
        <v>0</v>
      </c>
      <c r="G403" s="16"/>
      <c r="H403" s="16">
        <v>0</v>
      </c>
      <c r="I403" s="16">
        <v>0</v>
      </c>
      <c r="J403" s="16">
        <v>1</v>
      </c>
      <c r="K403" s="16">
        <v>0</v>
      </c>
      <c r="L403" s="16" t="s">
        <v>8378</v>
      </c>
      <c r="M403" s="16">
        <v>1</v>
      </c>
      <c r="N403" s="16">
        <v>0</v>
      </c>
    </row>
    <row r="404" spans="1:14" ht="15" customHeight="1" x14ac:dyDescent="0.25">
      <c r="A404" s="16" t="s">
        <v>262</v>
      </c>
      <c r="B404" s="16" t="s">
        <v>263</v>
      </c>
      <c r="C404" s="16" t="s">
        <v>4</v>
      </c>
      <c r="D404" s="16" t="s">
        <v>5</v>
      </c>
      <c r="E404" s="16">
        <v>1</v>
      </c>
      <c r="F404" s="16">
        <v>1</v>
      </c>
      <c r="G404" s="16"/>
      <c r="H404" s="16">
        <v>0</v>
      </c>
      <c r="I404" s="16">
        <v>0</v>
      </c>
      <c r="J404" s="16">
        <v>1</v>
      </c>
      <c r="K404" s="16">
        <v>1</v>
      </c>
      <c r="L404" s="16" t="s">
        <v>8378</v>
      </c>
      <c r="M404" s="16">
        <v>0</v>
      </c>
      <c r="N404" s="16">
        <v>0</v>
      </c>
    </row>
    <row r="405" spans="1:14" ht="15" customHeight="1" x14ac:dyDescent="0.25">
      <c r="A405" s="16" t="s">
        <v>262</v>
      </c>
      <c r="B405" s="16" t="s">
        <v>263</v>
      </c>
      <c r="C405" s="16" t="s">
        <v>26</v>
      </c>
      <c r="D405" s="16" t="s">
        <v>27</v>
      </c>
      <c r="E405" s="16">
        <v>1</v>
      </c>
      <c r="F405" s="16">
        <v>1</v>
      </c>
      <c r="G405" s="16"/>
      <c r="H405" s="16">
        <v>0</v>
      </c>
      <c r="I405" s="16">
        <v>0</v>
      </c>
      <c r="J405" s="16">
        <v>1</v>
      </c>
      <c r="K405" s="16">
        <v>1</v>
      </c>
      <c r="L405" s="16" t="s">
        <v>8378</v>
      </c>
      <c r="M405" s="16">
        <v>0</v>
      </c>
      <c r="N405" s="16">
        <v>0</v>
      </c>
    </row>
    <row r="406" spans="1:14" ht="15" customHeight="1" x14ac:dyDescent="0.25">
      <c r="A406" s="16" t="s">
        <v>262</v>
      </c>
      <c r="B406" s="16" t="s">
        <v>263</v>
      </c>
      <c r="C406" s="16" t="s">
        <v>30</v>
      </c>
      <c r="D406" s="16" t="s">
        <v>31</v>
      </c>
      <c r="E406" s="16">
        <v>2</v>
      </c>
      <c r="F406" s="16">
        <v>2</v>
      </c>
      <c r="G406" s="16"/>
      <c r="H406" s="16">
        <v>0</v>
      </c>
      <c r="I406" s="16">
        <v>0</v>
      </c>
      <c r="J406" s="16">
        <v>2</v>
      </c>
      <c r="K406" s="16">
        <v>2</v>
      </c>
      <c r="L406" s="16" t="s">
        <v>8378</v>
      </c>
      <c r="M406" s="16">
        <v>0</v>
      </c>
      <c r="N406" s="16">
        <v>0</v>
      </c>
    </row>
    <row r="407" spans="1:14" ht="15" customHeight="1" x14ac:dyDescent="0.25">
      <c r="A407" s="16" t="s">
        <v>262</v>
      </c>
      <c r="B407" s="16" t="s">
        <v>263</v>
      </c>
      <c r="C407" s="16" t="s">
        <v>34</v>
      </c>
      <c r="D407" s="16" t="s">
        <v>35</v>
      </c>
      <c r="E407" s="16">
        <v>2</v>
      </c>
      <c r="F407" s="16">
        <v>2</v>
      </c>
      <c r="G407" s="16"/>
      <c r="H407" s="16">
        <v>0</v>
      </c>
      <c r="I407" s="16">
        <v>0</v>
      </c>
      <c r="J407" s="16">
        <v>2</v>
      </c>
      <c r="K407" s="16">
        <v>2</v>
      </c>
      <c r="L407" s="16" t="s">
        <v>8378</v>
      </c>
      <c r="M407" s="16">
        <v>0</v>
      </c>
      <c r="N407" s="16">
        <v>0</v>
      </c>
    </row>
    <row r="408" spans="1:14" ht="15" customHeight="1" x14ac:dyDescent="0.25">
      <c r="A408" s="16" t="s">
        <v>262</v>
      </c>
      <c r="B408" s="16" t="s">
        <v>263</v>
      </c>
      <c r="C408" s="16" t="s">
        <v>52</v>
      </c>
      <c r="D408" s="16" t="s">
        <v>53</v>
      </c>
      <c r="E408" s="16">
        <v>2</v>
      </c>
      <c r="F408" s="16">
        <v>1</v>
      </c>
      <c r="G408" s="16"/>
      <c r="H408" s="16">
        <v>0</v>
      </c>
      <c r="I408" s="16">
        <v>0</v>
      </c>
      <c r="J408" s="16">
        <v>2</v>
      </c>
      <c r="K408" s="16">
        <v>1</v>
      </c>
      <c r="L408" s="16" t="s">
        <v>8378</v>
      </c>
      <c r="M408" s="16">
        <v>1</v>
      </c>
      <c r="N408" s="16">
        <v>0</v>
      </c>
    </row>
    <row r="409" spans="1:14" ht="15" customHeight="1" x14ac:dyDescent="0.25">
      <c r="A409" s="16" t="s">
        <v>262</v>
      </c>
      <c r="B409" s="16" t="s">
        <v>263</v>
      </c>
      <c r="C409" s="16" t="s">
        <v>72</v>
      </c>
      <c r="D409" s="16" t="s">
        <v>73</v>
      </c>
      <c r="E409" s="16">
        <v>1</v>
      </c>
      <c r="F409" s="16">
        <v>1</v>
      </c>
      <c r="G409" s="16"/>
      <c r="H409" s="16">
        <v>0</v>
      </c>
      <c r="I409" s="16">
        <v>0</v>
      </c>
      <c r="J409" s="16">
        <v>1</v>
      </c>
      <c r="K409" s="16">
        <v>1</v>
      </c>
      <c r="L409" s="16" t="s">
        <v>8378</v>
      </c>
      <c r="M409" s="16">
        <v>0</v>
      </c>
      <c r="N409" s="16">
        <v>0</v>
      </c>
    </row>
    <row r="410" spans="1:14" ht="15" customHeight="1" x14ac:dyDescent="0.25">
      <c r="A410" s="16" t="s">
        <v>262</v>
      </c>
      <c r="B410" s="16" t="s">
        <v>263</v>
      </c>
      <c r="C410" s="16" t="s">
        <v>76</v>
      </c>
      <c r="D410" s="16" t="s">
        <v>77</v>
      </c>
      <c r="E410" s="16">
        <v>1</v>
      </c>
      <c r="F410" s="16">
        <v>1</v>
      </c>
      <c r="G410" s="16"/>
      <c r="H410" s="16">
        <v>0</v>
      </c>
      <c r="I410" s="16">
        <v>0</v>
      </c>
      <c r="J410" s="16">
        <v>1</v>
      </c>
      <c r="K410" s="16">
        <v>1</v>
      </c>
      <c r="L410" s="16" t="s">
        <v>8378</v>
      </c>
      <c r="M410" s="16">
        <v>0</v>
      </c>
      <c r="N410" s="16">
        <v>0</v>
      </c>
    </row>
    <row r="411" spans="1:14" ht="15" customHeight="1" x14ac:dyDescent="0.25">
      <c r="A411" s="16" t="s">
        <v>262</v>
      </c>
      <c r="B411" s="16" t="s">
        <v>263</v>
      </c>
      <c r="C411" s="16" t="s">
        <v>84</v>
      </c>
      <c r="D411" s="16" t="s">
        <v>85</v>
      </c>
      <c r="E411" s="16">
        <v>1</v>
      </c>
      <c r="F411" s="16">
        <v>0</v>
      </c>
      <c r="G411" s="16"/>
      <c r="H411" s="16">
        <v>0</v>
      </c>
      <c r="I411" s="16">
        <v>0</v>
      </c>
      <c r="J411" s="16">
        <v>1</v>
      </c>
      <c r="K411" s="16">
        <v>0</v>
      </c>
      <c r="L411" s="16" t="s">
        <v>8378</v>
      </c>
      <c r="M411" s="16">
        <v>0</v>
      </c>
      <c r="N411" s="16">
        <v>0</v>
      </c>
    </row>
    <row r="412" spans="1:14" ht="15" customHeight="1" x14ac:dyDescent="0.25">
      <c r="A412" s="16" t="s">
        <v>262</v>
      </c>
      <c r="B412" s="16" t="s">
        <v>263</v>
      </c>
      <c r="C412" s="16" t="s">
        <v>86</v>
      </c>
      <c r="D412" s="16" t="s">
        <v>87</v>
      </c>
      <c r="E412" s="16">
        <v>0</v>
      </c>
      <c r="F412" s="16">
        <v>1</v>
      </c>
      <c r="G412" s="16"/>
      <c r="H412" s="16">
        <v>0</v>
      </c>
      <c r="I412" s="16">
        <v>0</v>
      </c>
      <c r="J412" s="16">
        <v>0</v>
      </c>
      <c r="K412" s="16">
        <v>1</v>
      </c>
      <c r="L412" s="16" t="s">
        <v>8378</v>
      </c>
      <c r="M412" s="16">
        <v>0</v>
      </c>
      <c r="N412" s="16">
        <v>0</v>
      </c>
    </row>
    <row r="413" spans="1:14" ht="15" customHeight="1" x14ac:dyDescent="0.25">
      <c r="A413" s="16" t="s">
        <v>267</v>
      </c>
      <c r="B413" s="16" t="s">
        <v>268</v>
      </c>
      <c r="C413" s="16" t="s">
        <v>4</v>
      </c>
      <c r="D413" s="16" t="s">
        <v>5</v>
      </c>
      <c r="E413" s="16">
        <v>1</v>
      </c>
      <c r="F413" s="16">
        <v>1</v>
      </c>
      <c r="G413" s="16"/>
      <c r="H413" s="16">
        <v>0</v>
      </c>
      <c r="I413" s="16">
        <v>0</v>
      </c>
      <c r="J413" s="16">
        <v>1</v>
      </c>
      <c r="K413" s="16">
        <v>1</v>
      </c>
      <c r="L413" s="16" t="s">
        <v>8378</v>
      </c>
      <c r="M413" s="16">
        <v>0</v>
      </c>
      <c r="N413" s="16">
        <v>0</v>
      </c>
    </row>
    <row r="414" spans="1:14" ht="15" customHeight="1" x14ac:dyDescent="0.25">
      <c r="A414" s="16" t="s">
        <v>267</v>
      </c>
      <c r="B414" s="16" t="s">
        <v>268</v>
      </c>
      <c r="C414" s="16" t="s">
        <v>26</v>
      </c>
      <c r="D414" s="16" t="s">
        <v>27</v>
      </c>
      <c r="E414" s="16">
        <v>1</v>
      </c>
      <c r="F414" s="16">
        <v>1</v>
      </c>
      <c r="G414" s="16"/>
      <c r="H414" s="16">
        <v>0</v>
      </c>
      <c r="I414" s="16">
        <v>0</v>
      </c>
      <c r="J414" s="16">
        <v>1</v>
      </c>
      <c r="K414" s="16">
        <v>1</v>
      </c>
      <c r="L414" s="16" t="s">
        <v>8378</v>
      </c>
      <c r="M414" s="16">
        <v>0</v>
      </c>
      <c r="N414" s="16">
        <v>0</v>
      </c>
    </row>
    <row r="415" spans="1:14" ht="15" customHeight="1" x14ac:dyDescent="0.25">
      <c r="A415" s="16" t="s">
        <v>267</v>
      </c>
      <c r="B415" s="16" t="s">
        <v>268</v>
      </c>
      <c r="C415" s="16" t="s">
        <v>30</v>
      </c>
      <c r="D415" s="16" t="s">
        <v>31</v>
      </c>
      <c r="E415" s="16">
        <v>3</v>
      </c>
      <c r="F415" s="16">
        <v>3</v>
      </c>
      <c r="G415" s="16"/>
      <c r="H415" s="16">
        <v>0</v>
      </c>
      <c r="I415" s="16">
        <v>0</v>
      </c>
      <c r="J415" s="16">
        <v>3</v>
      </c>
      <c r="K415" s="16">
        <v>3</v>
      </c>
      <c r="L415" s="16" t="s">
        <v>8378</v>
      </c>
      <c r="M415" s="16">
        <v>0</v>
      </c>
      <c r="N415" s="16">
        <v>0</v>
      </c>
    </row>
    <row r="416" spans="1:14" ht="15" customHeight="1" x14ac:dyDescent="0.25">
      <c r="A416" s="16" t="s">
        <v>267</v>
      </c>
      <c r="B416" s="16" t="s">
        <v>268</v>
      </c>
      <c r="C416" s="16" t="s">
        <v>34</v>
      </c>
      <c r="D416" s="16" t="s">
        <v>35</v>
      </c>
      <c r="E416" s="16">
        <v>2</v>
      </c>
      <c r="F416" s="16">
        <v>2</v>
      </c>
      <c r="G416" s="16"/>
      <c r="H416" s="16">
        <v>0</v>
      </c>
      <c r="I416" s="16">
        <v>0</v>
      </c>
      <c r="J416" s="16">
        <v>2</v>
      </c>
      <c r="K416" s="16">
        <v>2</v>
      </c>
      <c r="L416" s="16" t="s">
        <v>8378</v>
      </c>
      <c r="M416" s="16">
        <v>0</v>
      </c>
      <c r="N416" s="16">
        <v>0</v>
      </c>
    </row>
    <row r="417" spans="1:14" ht="15" customHeight="1" x14ac:dyDescent="0.25">
      <c r="A417" s="16" t="s">
        <v>267</v>
      </c>
      <c r="B417" s="16" t="s">
        <v>268</v>
      </c>
      <c r="C417" s="16" t="s">
        <v>46</v>
      </c>
      <c r="D417" s="16" t="s">
        <v>47</v>
      </c>
      <c r="E417" s="16">
        <v>1</v>
      </c>
      <c r="F417" s="16">
        <v>1</v>
      </c>
      <c r="G417" s="16"/>
      <c r="H417" s="16">
        <v>0</v>
      </c>
      <c r="I417" s="16">
        <v>0</v>
      </c>
      <c r="J417" s="16">
        <v>1</v>
      </c>
      <c r="K417" s="16">
        <v>1</v>
      </c>
      <c r="L417" s="16" t="s">
        <v>8378</v>
      </c>
      <c r="M417" s="16">
        <v>0</v>
      </c>
      <c r="N417" s="16">
        <v>0</v>
      </c>
    </row>
    <row r="418" spans="1:14" ht="15" customHeight="1" x14ac:dyDescent="0.25">
      <c r="A418" s="16" t="s">
        <v>267</v>
      </c>
      <c r="B418" s="16" t="s">
        <v>268</v>
      </c>
      <c r="C418" s="16" t="s">
        <v>48</v>
      </c>
      <c r="D418" s="16" t="s">
        <v>49</v>
      </c>
      <c r="E418" s="16">
        <v>1</v>
      </c>
      <c r="F418" s="16">
        <v>2</v>
      </c>
      <c r="G418" s="16"/>
      <c r="H418" s="16">
        <v>0</v>
      </c>
      <c r="I418" s="16">
        <v>0</v>
      </c>
      <c r="J418" s="16">
        <v>1</v>
      </c>
      <c r="K418" s="16">
        <v>2</v>
      </c>
      <c r="L418" s="16" t="s">
        <v>8378</v>
      </c>
      <c r="M418" s="16">
        <v>0</v>
      </c>
      <c r="N418" s="16">
        <v>0</v>
      </c>
    </row>
    <row r="419" spans="1:14" ht="15" customHeight="1" x14ac:dyDescent="0.25">
      <c r="A419" s="16" t="s">
        <v>267</v>
      </c>
      <c r="B419" s="16" t="s">
        <v>268</v>
      </c>
      <c r="C419" s="16" t="s">
        <v>52</v>
      </c>
      <c r="D419" s="16" t="s">
        <v>53</v>
      </c>
      <c r="E419" s="16">
        <v>2</v>
      </c>
      <c r="F419" s="16">
        <v>4</v>
      </c>
      <c r="G419" s="16"/>
      <c r="H419" s="16">
        <v>0</v>
      </c>
      <c r="I419" s="16">
        <v>0</v>
      </c>
      <c r="J419" s="16">
        <v>2</v>
      </c>
      <c r="K419" s="16">
        <v>4</v>
      </c>
      <c r="L419" s="16" t="s">
        <v>8378</v>
      </c>
      <c r="M419" s="16">
        <v>0</v>
      </c>
      <c r="N419" s="16">
        <v>2</v>
      </c>
    </row>
    <row r="420" spans="1:14" ht="15" customHeight="1" x14ac:dyDescent="0.25">
      <c r="A420" s="16" t="s">
        <v>267</v>
      </c>
      <c r="B420" s="16" t="s">
        <v>268</v>
      </c>
      <c r="C420" s="16" t="s">
        <v>72</v>
      </c>
      <c r="D420" s="16" t="s">
        <v>73</v>
      </c>
      <c r="E420" s="16">
        <v>1</v>
      </c>
      <c r="F420" s="16">
        <v>1</v>
      </c>
      <c r="G420" s="16"/>
      <c r="H420" s="16">
        <v>0</v>
      </c>
      <c r="I420" s="16">
        <v>0</v>
      </c>
      <c r="J420" s="16">
        <v>1</v>
      </c>
      <c r="K420" s="16">
        <v>1</v>
      </c>
      <c r="L420" s="16" t="s">
        <v>8378</v>
      </c>
      <c r="M420" s="16">
        <v>0</v>
      </c>
      <c r="N420" s="16">
        <v>0</v>
      </c>
    </row>
    <row r="421" spans="1:14" ht="15" customHeight="1" x14ac:dyDescent="0.25">
      <c r="A421" s="16" t="s">
        <v>267</v>
      </c>
      <c r="B421" s="16" t="s">
        <v>268</v>
      </c>
      <c r="C421" s="16" t="s">
        <v>76</v>
      </c>
      <c r="D421" s="16" t="s">
        <v>77</v>
      </c>
      <c r="E421" s="16">
        <v>1</v>
      </c>
      <c r="F421" s="16">
        <v>0</v>
      </c>
      <c r="G421" s="16"/>
      <c r="H421" s="16">
        <v>0</v>
      </c>
      <c r="I421" s="16">
        <v>0</v>
      </c>
      <c r="J421" s="16">
        <v>1</v>
      </c>
      <c r="K421" s="16">
        <v>0</v>
      </c>
      <c r="L421" s="16" t="s">
        <v>8378</v>
      </c>
      <c r="M421" s="16">
        <v>1</v>
      </c>
      <c r="N421" s="16">
        <v>0</v>
      </c>
    </row>
    <row r="422" spans="1:14" ht="15" customHeight="1" x14ac:dyDescent="0.25">
      <c r="A422" s="16" t="s">
        <v>267</v>
      </c>
      <c r="B422" s="16" t="s">
        <v>268</v>
      </c>
      <c r="C422" s="16" t="s">
        <v>84</v>
      </c>
      <c r="D422" s="16" t="s">
        <v>85</v>
      </c>
      <c r="E422" s="16">
        <v>1</v>
      </c>
      <c r="F422" s="16">
        <v>1</v>
      </c>
      <c r="G422" s="16"/>
      <c r="H422" s="16">
        <v>0</v>
      </c>
      <c r="I422" s="16">
        <v>0</v>
      </c>
      <c r="J422" s="16">
        <v>1</v>
      </c>
      <c r="K422" s="16">
        <v>1</v>
      </c>
      <c r="L422" s="16" t="s">
        <v>8378</v>
      </c>
      <c r="M422" s="16">
        <v>0</v>
      </c>
      <c r="N422" s="16">
        <v>0</v>
      </c>
    </row>
    <row r="423" spans="1:14" ht="15" customHeight="1" x14ac:dyDescent="0.25">
      <c r="A423" s="16" t="s">
        <v>270</v>
      </c>
      <c r="B423" s="16" t="s">
        <v>271</v>
      </c>
      <c r="C423" s="16" t="s">
        <v>26</v>
      </c>
      <c r="D423" s="16" t="s">
        <v>27</v>
      </c>
      <c r="E423" s="16">
        <v>1</v>
      </c>
      <c r="F423" s="16">
        <v>1</v>
      </c>
      <c r="G423" s="16"/>
      <c r="H423" s="16">
        <v>0</v>
      </c>
      <c r="I423" s="16">
        <v>0</v>
      </c>
      <c r="J423" s="16">
        <v>1</v>
      </c>
      <c r="K423" s="16">
        <v>1</v>
      </c>
      <c r="L423" s="16" t="s">
        <v>8378</v>
      </c>
      <c r="M423" s="16">
        <v>0</v>
      </c>
      <c r="N423" s="16">
        <v>0</v>
      </c>
    </row>
    <row r="424" spans="1:14" ht="15" customHeight="1" x14ac:dyDescent="0.25">
      <c r="A424" s="16" t="s">
        <v>270</v>
      </c>
      <c r="B424" s="16" t="s">
        <v>271</v>
      </c>
      <c r="C424" s="16" t="s">
        <v>30</v>
      </c>
      <c r="D424" s="16" t="s">
        <v>31</v>
      </c>
      <c r="E424" s="16">
        <v>2</v>
      </c>
      <c r="F424" s="16">
        <v>2</v>
      </c>
      <c r="G424" s="16"/>
      <c r="H424" s="16">
        <v>0</v>
      </c>
      <c r="I424" s="16">
        <v>0</v>
      </c>
      <c r="J424" s="16">
        <v>2</v>
      </c>
      <c r="K424" s="16">
        <v>2</v>
      </c>
      <c r="L424" s="16" t="s">
        <v>8378</v>
      </c>
      <c r="M424" s="16">
        <v>0</v>
      </c>
      <c r="N424" s="16">
        <v>0</v>
      </c>
    </row>
    <row r="425" spans="1:14" ht="15" customHeight="1" x14ac:dyDescent="0.25">
      <c r="A425" s="16" t="s">
        <v>270</v>
      </c>
      <c r="B425" s="16" t="s">
        <v>271</v>
      </c>
      <c r="C425" s="16" t="s">
        <v>34</v>
      </c>
      <c r="D425" s="16" t="s">
        <v>35</v>
      </c>
      <c r="E425" s="16">
        <v>2</v>
      </c>
      <c r="F425" s="16">
        <v>2</v>
      </c>
      <c r="G425" s="16"/>
      <c r="H425" s="16">
        <v>0</v>
      </c>
      <c r="I425" s="16">
        <v>0</v>
      </c>
      <c r="J425" s="16">
        <v>2</v>
      </c>
      <c r="K425" s="16">
        <v>2</v>
      </c>
      <c r="L425" s="16" t="s">
        <v>8378</v>
      </c>
      <c r="M425" s="16">
        <v>0</v>
      </c>
      <c r="N425" s="16">
        <v>0</v>
      </c>
    </row>
    <row r="426" spans="1:14" ht="15" customHeight="1" x14ac:dyDescent="0.25">
      <c r="A426" s="16" t="s">
        <v>270</v>
      </c>
      <c r="B426" s="16" t="s">
        <v>271</v>
      </c>
      <c r="C426" s="16" t="s">
        <v>52</v>
      </c>
      <c r="D426" s="16" t="s">
        <v>53</v>
      </c>
      <c r="E426" s="16">
        <v>2</v>
      </c>
      <c r="F426" s="16">
        <v>3</v>
      </c>
      <c r="G426" s="16"/>
      <c r="H426" s="16">
        <v>0</v>
      </c>
      <c r="I426" s="16">
        <v>0</v>
      </c>
      <c r="J426" s="16">
        <v>2</v>
      </c>
      <c r="K426" s="16">
        <v>3</v>
      </c>
      <c r="L426" s="16" t="s">
        <v>8378</v>
      </c>
      <c r="M426" s="16">
        <v>0</v>
      </c>
      <c r="N426" s="16">
        <v>2</v>
      </c>
    </row>
    <row r="427" spans="1:14" ht="15" customHeight="1" x14ac:dyDescent="0.25">
      <c r="A427" s="16" t="s">
        <v>270</v>
      </c>
      <c r="B427" s="16" t="s">
        <v>271</v>
      </c>
      <c r="C427" s="16" t="s">
        <v>72</v>
      </c>
      <c r="D427" s="16" t="s">
        <v>73</v>
      </c>
      <c r="E427" s="16">
        <v>1</v>
      </c>
      <c r="F427" s="16">
        <v>1</v>
      </c>
      <c r="G427" s="16"/>
      <c r="H427" s="16">
        <v>0</v>
      </c>
      <c r="I427" s="16">
        <v>0</v>
      </c>
      <c r="J427" s="16">
        <v>1</v>
      </c>
      <c r="K427" s="16">
        <v>1</v>
      </c>
      <c r="L427" s="16" t="s">
        <v>8378</v>
      </c>
      <c r="M427" s="16">
        <v>0</v>
      </c>
      <c r="N427" s="16">
        <v>0</v>
      </c>
    </row>
    <row r="428" spans="1:14" ht="15" customHeight="1" x14ac:dyDescent="0.25">
      <c r="A428" s="16" t="s">
        <v>270</v>
      </c>
      <c r="B428" s="16" t="s">
        <v>271</v>
      </c>
      <c r="C428" s="16" t="s">
        <v>76</v>
      </c>
      <c r="D428" s="16" t="s">
        <v>77</v>
      </c>
      <c r="E428" s="16">
        <v>1</v>
      </c>
      <c r="F428" s="16">
        <v>1</v>
      </c>
      <c r="G428" s="16"/>
      <c r="H428" s="16">
        <v>0</v>
      </c>
      <c r="I428" s="16">
        <v>0</v>
      </c>
      <c r="J428" s="16">
        <v>1</v>
      </c>
      <c r="K428" s="16">
        <v>1</v>
      </c>
      <c r="L428" s="16" t="s">
        <v>8378</v>
      </c>
      <c r="M428" s="16">
        <v>0</v>
      </c>
      <c r="N428" s="16">
        <v>0</v>
      </c>
    </row>
    <row r="429" spans="1:14" ht="15" customHeight="1" x14ac:dyDescent="0.25">
      <c r="A429" s="16" t="s">
        <v>270</v>
      </c>
      <c r="B429" s="16" t="s">
        <v>271</v>
      </c>
      <c r="C429" s="16" t="s">
        <v>84</v>
      </c>
      <c r="D429" s="16" t="s">
        <v>85</v>
      </c>
      <c r="E429" s="16">
        <v>1</v>
      </c>
      <c r="F429" s="16">
        <v>0</v>
      </c>
      <c r="G429" s="16"/>
      <c r="H429" s="16">
        <v>0</v>
      </c>
      <c r="I429" s="16">
        <v>0</v>
      </c>
      <c r="J429" s="16">
        <v>1</v>
      </c>
      <c r="K429" s="16">
        <v>0</v>
      </c>
      <c r="L429" s="16" t="s">
        <v>8378</v>
      </c>
      <c r="M429" s="16">
        <v>0</v>
      </c>
      <c r="N429" s="16">
        <v>0</v>
      </c>
    </row>
    <row r="430" spans="1:14" ht="15" customHeight="1" x14ac:dyDescent="0.25">
      <c r="A430" s="16" t="s">
        <v>270</v>
      </c>
      <c r="B430" s="16" t="s">
        <v>271</v>
      </c>
      <c r="C430" s="16" t="s">
        <v>86</v>
      </c>
      <c r="D430" s="16" t="s">
        <v>87</v>
      </c>
      <c r="E430" s="16">
        <v>0</v>
      </c>
      <c r="F430" s="16">
        <v>1</v>
      </c>
      <c r="G430" s="16"/>
      <c r="H430" s="16">
        <v>0</v>
      </c>
      <c r="I430" s="16">
        <v>0</v>
      </c>
      <c r="J430" s="16">
        <v>0</v>
      </c>
      <c r="K430" s="16">
        <v>1</v>
      </c>
      <c r="L430" s="16" t="s">
        <v>8378</v>
      </c>
      <c r="M430" s="16">
        <v>0</v>
      </c>
      <c r="N430" s="16">
        <v>0</v>
      </c>
    </row>
    <row r="431" spans="1:14" ht="15" customHeight="1" x14ac:dyDescent="0.25">
      <c r="A431" s="16" t="s">
        <v>273</v>
      </c>
      <c r="B431" s="16" t="s">
        <v>274</v>
      </c>
      <c r="C431" s="16" t="s">
        <v>4</v>
      </c>
      <c r="D431" s="16" t="s">
        <v>5</v>
      </c>
      <c r="E431" s="16">
        <v>1</v>
      </c>
      <c r="F431" s="16">
        <v>1</v>
      </c>
      <c r="G431" s="16"/>
      <c r="H431" s="16">
        <v>0</v>
      </c>
      <c r="I431" s="16">
        <v>0</v>
      </c>
      <c r="J431" s="16">
        <v>1</v>
      </c>
      <c r="K431" s="16">
        <v>1</v>
      </c>
      <c r="L431" s="16" t="s">
        <v>8378</v>
      </c>
      <c r="M431" s="16">
        <v>0</v>
      </c>
      <c r="N431" s="16">
        <v>0</v>
      </c>
    </row>
    <row r="432" spans="1:14" ht="15" customHeight="1" x14ac:dyDescent="0.25">
      <c r="A432" s="16" t="s">
        <v>273</v>
      </c>
      <c r="B432" s="16" t="s">
        <v>274</v>
      </c>
      <c r="C432" s="16" t="s">
        <v>26</v>
      </c>
      <c r="D432" s="16" t="s">
        <v>27</v>
      </c>
      <c r="E432" s="16">
        <v>1</v>
      </c>
      <c r="F432" s="16">
        <v>1</v>
      </c>
      <c r="G432" s="16"/>
      <c r="H432" s="16">
        <v>0</v>
      </c>
      <c r="I432" s="16">
        <v>0</v>
      </c>
      <c r="J432" s="16">
        <v>1</v>
      </c>
      <c r="K432" s="16">
        <v>1</v>
      </c>
      <c r="L432" s="16" t="s">
        <v>8378</v>
      </c>
      <c r="M432" s="16">
        <v>0</v>
      </c>
      <c r="N432" s="16">
        <v>0</v>
      </c>
    </row>
    <row r="433" spans="1:14" ht="15" customHeight="1" x14ac:dyDescent="0.25">
      <c r="A433" s="16" t="s">
        <v>273</v>
      </c>
      <c r="B433" s="16" t="s">
        <v>274</v>
      </c>
      <c r="C433" s="16" t="s">
        <v>28</v>
      </c>
      <c r="D433" s="16" t="s">
        <v>29</v>
      </c>
      <c r="E433" s="16">
        <v>1</v>
      </c>
      <c r="F433" s="16">
        <v>0</v>
      </c>
      <c r="G433" s="16"/>
      <c r="H433" s="16">
        <v>0</v>
      </c>
      <c r="I433" s="16">
        <v>0</v>
      </c>
      <c r="J433" s="16">
        <v>1</v>
      </c>
      <c r="K433" s="16">
        <v>0</v>
      </c>
      <c r="L433" s="16" t="s">
        <v>8378</v>
      </c>
      <c r="M433" s="16">
        <v>1</v>
      </c>
      <c r="N433" s="16">
        <v>0</v>
      </c>
    </row>
    <row r="434" spans="1:14" ht="15" customHeight="1" x14ac:dyDescent="0.25">
      <c r="A434" s="16" t="s">
        <v>273</v>
      </c>
      <c r="B434" s="16" t="s">
        <v>274</v>
      </c>
      <c r="C434" s="16" t="s">
        <v>30</v>
      </c>
      <c r="D434" s="16" t="s">
        <v>31</v>
      </c>
      <c r="E434" s="16">
        <v>6</v>
      </c>
      <c r="F434" s="16">
        <v>6</v>
      </c>
      <c r="G434" s="16"/>
      <c r="H434" s="16">
        <v>0</v>
      </c>
      <c r="I434" s="16">
        <v>0</v>
      </c>
      <c r="J434" s="16">
        <v>6</v>
      </c>
      <c r="K434" s="16">
        <v>6</v>
      </c>
      <c r="L434" s="16" t="s">
        <v>8378</v>
      </c>
      <c r="M434" s="16">
        <v>0</v>
      </c>
      <c r="N434" s="16">
        <v>0</v>
      </c>
    </row>
    <row r="435" spans="1:14" ht="15" customHeight="1" x14ac:dyDescent="0.25">
      <c r="A435" s="16" t="s">
        <v>273</v>
      </c>
      <c r="B435" s="16" t="s">
        <v>274</v>
      </c>
      <c r="C435" s="16" t="s">
        <v>34</v>
      </c>
      <c r="D435" s="16" t="s">
        <v>35</v>
      </c>
      <c r="E435" s="16">
        <v>3</v>
      </c>
      <c r="F435" s="16">
        <v>3</v>
      </c>
      <c r="G435" s="16"/>
      <c r="H435" s="16">
        <v>0</v>
      </c>
      <c r="I435" s="16">
        <v>0</v>
      </c>
      <c r="J435" s="16">
        <v>3</v>
      </c>
      <c r="K435" s="16">
        <v>3</v>
      </c>
      <c r="L435" s="16" t="s">
        <v>8378</v>
      </c>
      <c r="M435" s="16">
        <v>0</v>
      </c>
      <c r="N435" s="16">
        <v>0</v>
      </c>
    </row>
    <row r="436" spans="1:14" ht="15" customHeight="1" x14ac:dyDescent="0.25">
      <c r="A436" s="16" t="s">
        <v>273</v>
      </c>
      <c r="B436" s="16" t="s">
        <v>274</v>
      </c>
      <c r="C436" s="16" t="s">
        <v>38</v>
      </c>
      <c r="D436" s="16" t="s">
        <v>39</v>
      </c>
      <c r="E436" s="16">
        <v>1</v>
      </c>
      <c r="F436" s="16">
        <v>0</v>
      </c>
      <c r="G436" s="16"/>
      <c r="H436" s="16">
        <v>0</v>
      </c>
      <c r="I436" s="16">
        <v>0</v>
      </c>
      <c r="J436" s="16">
        <v>1</v>
      </c>
      <c r="K436" s="16">
        <v>0</v>
      </c>
      <c r="L436" s="16" t="s">
        <v>8378</v>
      </c>
      <c r="M436" s="16">
        <v>1</v>
      </c>
      <c r="N436" s="16">
        <v>0</v>
      </c>
    </row>
    <row r="437" spans="1:14" ht="15" customHeight="1" x14ac:dyDescent="0.25">
      <c r="A437" s="16" t="s">
        <v>273</v>
      </c>
      <c r="B437" s="16" t="s">
        <v>274</v>
      </c>
      <c r="C437" s="16" t="s">
        <v>52</v>
      </c>
      <c r="D437" s="16" t="s">
        <v>53</v>
      </c>
      <c r="E437" s="16">
        <v>4</v>
      </c>
      <c r="F437" s="16">
        <v>3</v>
      </c>
      <c r="G437" s="16"/>
      <c r="H437" s="16">
        <v>0</v>
      </c>
      <c r="I437" s="16">
        <v>0</v>
      </c>
      <c r="J437" s="16">
        <v>4</v>
      </c>
      <c r="K437" s="16">
        <v>3</v>
      </c>
      <c r="L437" s="16" t="s">
        <v>8378</v>
      </c>
      <c r="M437" s="16">
        <v>1</v>
      </c>
      <c r="N437" s="16">
        <v>0</v>
      </c>
    </row>
    <row r="438" spans="1:14" ht="15" customHeight="1" x14ac:dyDescent="0.25">
      <c r="A438" s="16" t="s">
        <v>273</v>
      </c>
      <c r="B438" s="16" t="s">
        <v>274</v>
      </c>
      <c r="C438" s="16" t="s">
        <v>68</v>
      </c>
      <c r="D438" s="16" t="s">
        <v>69</v>
      </c>
      <c r="E438" s="16">
        <v>1</v>
      </c>
      <c r="F438" s="16">
        <v>1</v>
      </c>
      <c r="G438" s="16"/>
      <c r="H438" s="16">
        <v>0</v>
      </c>
      <c r="I438" s="16">
        <v>0</v>
      </c>
      <c r="J438" s="16">
        <v>1</v>
      </c>
      <c r="K438" s="16">
        <v>1</v>
      </c>
      <c r="L438" s="16" t="s">
        <v>8378</v>
      </c>
      <c r="M438" s="16">
        <v>0</v>
      </c>
      <c r="N438" s="16">
        <v>0</v>
      </c>
    </row>
    <row r="439" spans="1:14" ht="15" customHeight="1" x14ac:dyDescent="0.25">
      <c r="A439" s="16" t="s">
        <v>273</v>
      </c>
      <c r="B439" s="16" t="s">
        <v>274</v>
      </c>
      <c r="C439" s="16" t="s">
        <v>72</v>
      </c>
      <c r="D439" s="16" t="s">
        <v>73</v>
      </c>
      <c r="E439" s="16">
        <v>1</v>
      </c>
      <c r="F439" s="16">
        <v>1</v>
      </c>
      <c r="G439" s="16"/>
      <c r="H439" s="16">
        <v>0</v>
      </c>
      <c r="I439" s="16">
        <v>0</v>
      </c>
      <c r="J439" s="16">
        <v>1</v>
      </c>
      <c r="K439" s="16">
        <v>1</v>
      </c>
      <c r="L439" s="16" t="s">
        <v>8378</v>
      </c>
      <c r="M439" s="16">
        <v>0</v>
      </c>
      <c r="N439" s="16">
        <v>0</v>
      </c>
    </row>
    <row r="440" spans="1:14" ht="15" customHeight="1" x14ac:dyDescent="0.25">
      <c r="A440" s="16" t="s">
        <v>273</v>
      </c>
      <c r="B440" s="16" t="s">
        <v>274</v>
      </c>
      <c r="C440" s="16" t="s">
        <v>76</v>
      </c>
      <c r="D440" s="16" t="s">
        <v>77</v>
      </c>
      <c r="E440" s="16">
        <v>2</v>
      </c>
      <c r="F440" s="16">
        <v>2</v>
      </c>
      <c r="G440" s="16"/>
      <c r="H440" s="16">
        <v>0</v>
      </c>
      <c r="I440" s="16">
        <v>0</v>
      </c>
      <c r="J440" s="16">
        <v>2</v>
      </c>
      <c r="K440" s="16">
        <v>2</v>
      </c>
      <c r="L440" s="16" t="s">
        <v>8378</v>
      </c>
      <c r="M440" s="16">
        <v>0</v>
      </c>
      <c r="N440" s="16">
        <v>0</v>
      </c>
    </row>
    <row r="441" spans="1:14" ht="15" customHeight="1" x14ac:dyDescent="0.25">
      <c r="A441" s="16" t="s">
        <v>273</v>
      </c>
      <c r="B441" s="16" t="s">
        <v>274</v>
      </c>
      <c r="C441" s="16" t="s">
        <v>84</v>
      </c>
      <c r="D441" s="16" t="s">
        <v>85</v>
      </c>
      <c r="E441" s="16">
        <v>1</v>
      </c>
      <c r="F441" s="16">
        <v>1</v>
      </c>
      <c r="G441" s="16"/>
      <c r="H441" s="16">
        <v>0</v>
      </c>
      <c r="I441" s="16">
        <v>0</v>
      </c>
      <c r="J441" s="16">
        <v>1</v>
      </c>
      <c r="K441" s="16">
        <v>1</v>
      </c>
      <c r="L441" s="16" t="s">
        <v>8378</v>
      </c>
      <c r="M441" s="16">
        <v>0</v>
      </c>
      <c r="N441" s="16">
        <v>0</v>
      </c>
    </row>
    <row r="442" spans="1:14" ht="15" customHeight="1" x14ac:dyDescent="0.25">
      <c r="A442" s="16" t="s">
        <v>276</v>
      </c>
      <c r="B442" s="16" t="s">
        <v>277</v>
      </c>
      <c r="C442" s="16" t="s">
        <v>4</v>
      </c>
      <c r="D442" s="16" t="s">
        <v>5</v>
      </c>
      <c r="E442" s="16">
        <v>1</v>
      </c>
      <c r="F442" s="16">
        <v>1</v>
      </c>
      <c r="G442" s="16"/>
      <c r="H442" s="16">
        <v>0</v>
      </c>
      <c r="I442" s="16">
        <v>0</v>
      </c>
      <c r="J442" s="16">
        <v>1</v>
      </c>
      <c r="K442" s="16">
        <v>1</v>
      </c>
      <c r="L442" s="16" t="s">
        <v>8378</v>
      </c>
      <c r="M442" s="16">
        <v>0</v>
      </c>
      <c r="N442" s="16">
        <v>0</v>
      </c>
    </row>
    <row r="443" spans="1:14" ht="15" customHeight="1" x14ac:dyDescent="0.25">
      <c r="A443" s="16" t="s">
        <v>276</v>
      </c>
      <c r="B443" s="16" t="s">
        <v>277</v>
      </c>
      <c r="C443" s="16" t="s">
        <v>26</v>
      </c>
      <c r="D443" s="16" t="s">
        <v>27</v>
      </c>
      <c r="E443" s="16">
        <v>1</v>
      </c>
      <c r="F443" s="16">
        <v>1</v>
      </c>
      <c r="G443" s="16"/>
      <c r="H443" s="16">
        <v>0</v>
      </c>
      <c r="I443" s="16">
        <v>0</v>
      </c>
      <c r="J443" s="16">
        <v>1</v>
      </c>
      <c r="K443" s="16">
        <v>1</v>
      </c>
      <c r="L443" s="16" t="s">
        <v>8378</v>
      </c>
      <c r="M443" s="16">
        <v>0</v>
      </c>
      <c r="N443" s="16">
        <v>0</v>
      </c>
    </row>
    <row r="444" spans="1:14" ht="15" customHeight="1" x14ac:dyDescent="0.25">
      <c r="A444" s="16" t="s">
        <v>276</v>
      </c>
      <c r="B444" s="16" t="s">
        <v>277</v>
      </c>
      <c r="C444" s="16" t="s">
        <v>30</v>
      </c>
      <c r="D444" s="16" t="s">
        <v>31</v>
      </c>
      <c r="E444" s="16">
        <v>3</v>
      </c>
      <c r="F444" s="16">
        <v>3</v>
      </c>
      <c r="G444" s="16"/>
      <c r="H444" s="16">
        <v>0</v>
      </c>
      <c r="I444" s="16">
        <v>0</v>
      </c>
      <c r="J444" s="16">
        <v>3</v>
      </c>
      <c r="K444" s="16">
        <v>3</v>
      </c>
      <c r="L444" s="16" t="s">
        <v>8378</v>
      </c>
      <c r="M444" s="16">
        <v>0</v>
      </c>
      <c r="N444" s="16">
        <v>0</v>
      </c>
    </row>
    <row r="445" spans="1:14" ht="15" customHeight="1" x14ac:dyDescent="0.25">
      <c r="A445" s="16" t="s">
        <v>276</v>
      </c>
      <c r="B445" s="16" t="s">
        <v>277</v>
      </c>
      <c r="C445" s="16" t="s">
        <v>34</v>
      </c>
      <c r="D445" s="16" t="s">
        <v>35</v>
      </c>
      <c r="E445" s="16">
        <v>2</v>
      </c>
      <c r="F445" s="16">
        <v>2</v>
      </c>
      <c r="G445" s="16"/>
      <c r="H445" s="16">
        <v>0</v>
      </c>
      <c r="I445" s="16">
        <v>0</v>
      </c>
      <c r="J445" s="16">
        <v>2</v>
      </c>
      <c r="K445" s="16">
        <v>2</v>
      </c>
      <c r="L445" s="16" t="s">
        <v>8378</v>
      </c>
      <c r="M445" s="16">
        <v>0</v>
      </c>
      <c r="N445" s="16">
        <v>0</v>
      </c>
    </row>
    <row r="446" spans="1:14" ht="15" customHeight="1" x14ac:dyDescent="0.25">
      <c r="A446" s="16" t="s">
        <v>276</v>
      </c>
      <c r="B446" s="16" t="s">
        <v>277</v>
      </c>
      <c r="C446" s="16" t="s">
        <v>52</v>
      </c>
      <c r="D446" s="16" t="s">
        <v>53</v>
      </c>
      <c r="E446" s="16">
        <v>2</v>
      </c>
      <c r="F446" s="16">
        <v>3</v>
      </c>
      <c r="G446" s="16"/>
      <c r="H446" s="16">
        <v>0</v>
      </c>
      <c r="I446" s="16">
        <v>0</v>
      </c>
      <c r="J446" s="16">
        <v>2</v>
      </c>
      <c r="K446" s="16">
        <v>3</v>
      </c>
      <c r="L446" s="16" t="s">
        <v>8378</v>
      </c>
      <c r="M446" s="16">
        <v>0</v>
      </c>
      <c r="N446" s="16">
        <v>1</v>
      </c>
    </row>
    <row r="447" spans="1:14" ht="15" customHeight="1" x14ac:dyDescent="0.25">
      <c r="A447" s="16" t="s">
        <v>276</v>
      </c>
      <c r="B447" s="16" t="s">
        <v>277</v>
      </c>
      <c r="C447" s="16" t="s">
        <v>72</v>
      </c>
      <c r="D447" s="16" t="s">
        <v>73</v>
      </c>
      <c r="E447" s="16">
        <v>1</v>
      </c>
      <c r="F447" s="16">
        <v>1</v>
      </c>
      <c r="G447" s="16"/>
      <c r="H447" s="16">
        <v>0</v>
      </c>
      <c r="I447" s="16">
        <v>0</v>
      </c>
      <c r="J447" s="16">
        <v>1</v>
      </c>
      <c r="K447" s="16">
        <v>1</v>
      </c>
      <c r="L447" s="16" t="s">
        <v>8378</v>
      </c>
      <c r="M447" s="16">
        <v>0</v>
      </c>
      <c r="N447" s="16">
        <v>0</v>
      </c>
    </row>
    <row r="448" spans="1:14" ht="15" customHeight="1" x14ac:dyDescent="0.25">
      <c r="A448" s="16" t="s">
        <v>276</v>
      </c>
      <c r="B448" s="16" t="s">
        <v>277</v>
      </c>
      <c r="C448" s="16" t="s">
        <v>76</v>
      </c>
      <c r="D448" s="16" t="s">
        <v>77</v>
      </c>
      <c r="E448" s="16">
        <v>1</v>
      </c>
      <c r="F448" s="16">
        <v>1</v>
      </c>
      <c r="G448" s="16"/>
      <c r="H448" s="16">
        <v>0</v>
      </c>
      <c r="I448" s="16">
        <v>0</v>
      </c>
      <c r="J448" s="16">
        <v>1</v>
      </c>
      <c r="K448" s="16">
        <v>1</v>
      </c>
      <c r="L448" s="16" t="s">
        <v>8378</v>
      </c>
      <c r="M448" s="16">
        <v>0</v>
      </c>
      <c r="N448" s="16">
        <v>0</v>
      </c>
    </row>
    <row r="449" spans="1:14" ht="15" customHeight="1" x14ac:dyDescent="0.25">
      <c r="A449" s="16" t="s">
        <v>276</v>
      </c>
      <c r="B449" s="16" t="s">
        <v>277</v>
      </c>
      <c r="C449" s="16" t="s">
        <v>84</v>
      </c>
      <c r="D449" s="16" t="s">
        <v>85</v>
      </c>
      <c r="E449" s="16">
        <v>1</v>
      </c>
      <c r="F449" s="16">
        <v>0</v>
      </c>
      <c r="G449" s="16"/>
      <c r="H449" s="16">
        <v>0</v>
      </c>
      <c r="I449" s="16">
        <v>0</v>
      </c>
      <c r="J449" s="16">
        <v>1</v>
      </c>
      <c r="K449" s="16">
        <v>0</v>
      </c>
      <c r="L449" s="16" t="s">
        <v>8378</v>
      </c>
      <c r="M449" s="16">
        <v>0</v>
      </c>
      <c r="N449" s="16">
        <v>0</v>
      </c>
    </row>
    <row r="450" spans="1:14" ht="15" customHeight="1" x14ac:dyDescent="0.25">
      <c r="A450" s="16" t="s">
        <v>276</v>
      </c>
      <c r="B450" s="16" t="s">
        <v>277</v>
      </c>
      <c r="C450" s="16" t="s">
        <v>86</v>
      </c>
      <c r="D450" s="16" t="s">
        <v>87</v>
      </c>
      <c r="E450" s="16">
        <v>0</v>
      </c>
      <c r="F450" s="16">
        <v>1</v>
      </c>
      <c r="G450" s="16"/>
      <c r="H450" s="16">
        <v>0</v>
      </c>
      <c r="I450" s="16">
        <v>0</v>
      </c>
      <c r="J450" s="16">
        <v>0</v>
      </c>
      <c r="K450" s="16">
        <v>1</v>
      </c>
      <c r="L450" s="16" t="s">
        <v>8378</v>
      </c>
      <c r="M450" s="16">
        <v>0</v>
      </c>
      <c r="N450" s="16">
        <v>0</v>
      </c>
    </row>
    <row r="451" spans="1:14" ht="15" customHeight="1" x14ac:dyDescent="0.25">
      <c r="A451" s="16" t="s">
        <v>279</v>
      </c>
      <c r="B451" s="16" t="s">
        <v>280</v>
      </c>
      <c r="C451" s="16" t="s">
        <v>26</v>
      </c>
      <c r="D451" s="16" t="s">
        <v>27</v>
      </c>
      <c r="E451" s="16">
        <v>1</v>
      </c>
      <c r="F451" s="16">
        <v>1</v>
      </c>
      <c r="G451" s="16"/>
      <c r="H451" s="16">
        <v>0</v>
      </c>
      <c r="I451" s="16">
        <v>0</v>
      </c>
      <c r="J451" s="16">
        <v>1</v>
      </c>
      <c r="K451" s="16">
        <v>1</v>
      </c>
      <c r="L451" s="16" t="s">
        <v>8378</v>
      </c>
      <c r="M451" s="16">
        <v>0</v>
      </c>
      <c r="N451" s="16">
        <v>0</v>
      </c>
    </row>
    <row r="452" spans="1:14" ht="15" customHeight="1" x14ac:dyDescent="0.25">
      <c r="A452" s="16" t="s">
        <v>279</v>
      </c>
      <c r="B452" s="16" t="s">
        <v>280</v>
      </c>
      <c r="C452" s="16" t="s">
        <v>30</v>
      </c>
      <c r="D452" s="16" t="s">
        <v>31</v>
      </c>
      <c r="E452" s="16">
        <v>2</v>
      </c>
      <c r="F452" s="16">
        <v>2</v>
      </c>
      <c r="G452" s="16"/>
      <c r="H452" s="16">
        <v>0</v>
      </c>
      <c r="I452" s="16">
        <v>0</v>
      </c>
      <c r="J452" s="16">
        <v>2</v>
      </c>
      <c r="K452" s="16">
        <v>2</v>
      </c>
      <c r="L452" s="16" t="s">
        <v>8378</v>
      </c>
      <c r="M452" s="16">
        <v>0</v>
      </c>
      <c r="N452" s="16">
        <v>0</v>
      </c>
    </row>
    <row r="453" spans="1:14" ht="15" customHeight="1" x14ac:dyDescent="0.25">
      <c r="A453" s="16" t="s">
        <v>279</v>
      </c>
      <c r="B453" s="16" t="s">
        <v>280</v>
      </c>
      <c r="C453" s="16" t="s">
        <v>34</v>
      </c>
      <c r="D453" s="16" t="s">
        <v>35</v>
      </c>
      <c r="E453" s="16">
        <v>2</v>
      </c>
      <c r="F453" s="16">
        <v>1</v>
      </c>
      <c r="G453" s="16"/>
      <c r="H453" s="16">
        <v>0</v>
      </c>
      <c r="I453" s="16">
        <v>0</v>
      </c>
      <c r="J453" s="16">
        <v>2</v>
      </c>
      <c r="K453" s="16">
        <v>1</v>
      </c>
      <c r="L453" s="16" t="s">
        <v>8378</v>
      </c>
      <c r="M453" s="16">
        <v>0</v>
      </c>
      <c r="N453" s="16">
        <v>0</v>
      </c>
    </row>
    <row r="454" spans="1:14" ht="15" customHeight="1" x14ac:dyDescent="0.25">
      <c r="A454" s="16" t="s">
        <v>279</v>
      </c>
      <c r="B454" s="16" t="s">
        <v>280</v>
      </c>
      <c r="C454" s="16" t="s">
        <v>38</v>
      </c>
      <c r="D454" s="16" t="s">
        <v>39</v>
      </c>
      <c r="E454" s="16">
        <v>0</v>
      </c>
      <c r="F454" s="16">
        <v>1</v>
      </c>
      <c r="G454" s="16"/>
      <c r="H454" s="16">
        <v>0</v>
      </c>
      <c r="I454" s="16">
        <v>0</v>
      </c>
      <c r="J454" s="16">
        <v>0</v>
      </c>
      <c r="K454" s="16">
        <v>1</v>
      </c>
      <c r="L454" s="16" t="s">
        <v>8378</v>
      </c>
      <c r="M454" s="16">
        <v>0</v>
      </c>
      <c r="N454" s="16">
        <v>0</v>
      </c>
    </row>
    <row r="455" spans="1:14" ht="15" customHeight="1" x14ac:dyDescent="0.25">
      <c r="A455" s="16" t="s">
        <v>279</v>
      </c>
      <c r="B455" s="16" t="s">
        <v>280</v>
      </c>
      <c r="C455" s="16" t="s">
        <v>52</v>
      </c>
      <c r="D455" s="16" t="s">
        <v>53</v>
      </c>
      <c r="E455" s="16">
        <v>2</v>
      </c>
      <c r="F455" s="16">
        <v>2</v>
      </c>
      <c r="G455" s="16"/>
      <c r="H455" s="16">
        <v>0</v>
      </c>
      <c r="I455" s="16">
        <v>0</v>
      </c>
      <c r="J455" s="16">
        <v>2</v>
      </c>
      <c r="K455" s="16">
        <v>2</v>
      </c>
      <c r="L455" s="16" t="s">
        <v>8378</v>
      </c>
      <c r="M455" s="16">
        <v>0</v>
      </c>
      <c r="N455" s="16">
        <v>0</v>
      </c>
    </row>
    <row r="456" spans="1:14" ht="15" customHeight="1" x14ac:dyDescent="0.25">
      <c r="A456" s="16" t="s">
        <v>279</v>
      </c>
      <c r="B456" s="16" t="s">
        <v>280</v>
      </c>
      <c r="C456" s="16" t="s">
        <v>72</v>
      </c>
      <c r="D456" s="16" t="s">
        <v>73</v>
      </c>
      <c r="E456" s="16">
        <v>1</v>
      </c>
      <c r="F456" s="16">
        <v>1</v>
      </c>
      <c r="G456" s="16"/>
      <c r="H456" s="16">
        <v>0</v>
      </c>
      <c r="I456" s="16">
        <v>0</v>
      </c>
      <c r="J456" s="16">
        <v>1</v>
      </c>
      <c r="K456" s="16">
        <v>1</v>
      </c>
      <c r="L456" s="16" t="s">
        <v>8378</v>
      </c>
      <c r="M456" s="16">
        <v>0</v>
      </c>
      <c r="N456" s="16">
        <v>0</v>
      </c>
    </row>
    <row r="457" spans="1:14" ht="15" customHeight="1" x14ac:dyDescent="0.25">
      <c r="A457" s="16" t="s">
        <v>279</v>
      </c>
      <c r="B457" s="16" t="s">
        <v>280</v>
      </c>
      <c r="C457" s="16" t="s">
        <v>76</v>
      </c>
      <c r="D457" s="16" t="s">
        <v>77</v>
      </c>
      <c r="E457" s="16">
        <v>1</v>
      </c>
      <c r="F457" s="16">
        <v>1</v>
      </c>
      <c r="G457" s="16"/>
      <c r="H457" s="16">
        <v>0</v>
      </c>
      <c r="I457" s="16">
        <v>0</v>
      </c>
      <c r="J457" s="16">
        <v>1</v>
      </c>
      <c r="K457" s="16">
        <v>1</v>
      </c>
      <c r="L457" s="16" t="s">
        <v>8378</v>
      </c>
      <c r="M457" s="16">
        <v>0</v>
      </c>
      <c r="N457" s="16">
        <v>0</v>
      </c>
    </row>
    <row r="458" spans="1:14" ht="15" customHeight="1" x14ac:dyDescent="0.25">
      <c r="A458" s="16" t="s">
        <v>279</v>
      </c>
      <c r="B458" s="16" t="s">
        <v>280</v>
      </c>
      <c r="C458" s="16" t="s">
        <v>84</v>
      </c>
      <c r="D458" s="16" t="s">
        <v>85</v>
      </c>
      <c r="E458" s="16">
        <v>1</v>
      </c>
      <c r="F458" s="16">
        <v>1</v>
      </c>
      <c r="G458" s="16"/>
      <c r="H458" s="16">
        <v>0</v>
      </c>
      <c r="I458" s="16">
        <v>0</v>
      </c>
      <c r="J458" s="16">
        <v>1</v>
      </c>
      <c r="K458" s="16">
        <v>1</v>
      </c>
      <c r="L458" s="16" t="s">
        <v>8378</v>
      </c>
      <c r="M458" s="16">
        <v>0</v>
      </c>
      <c r="N458" s="16">
        <v>0</v>
      </c>
    </row>
    <row r="459" spans="1:14" ht="15" customHeight="1" x14ac:dyDescent="0.25">
      <c r="A459" s="16" t="s">
        <v>283</v>
      </c>
      <c r="B459" s="16" t="s">
        <v>284</v>
      </c>
      <c r="C459" s="16" t="s">
        <v>26</v>
      </c>
      <c r="D459" s="16" t="s">
        <v>27</v>
      </c>
      <c r="E459" s="16">
        <v>1</v>
      </c>
      <c r="F459" s="16">
        <v>1</v>
      </c>
      <c r="G459" s="16"/>
      <c r="H459" s="16">
        <v>0</v>
      </c>
      <c r="I459" s="16">
        <v>0</v>
      </c>
      <c r="J459" s="16">
        <v>1</v>
      </c>
      <c r="K459" s="16">
        <v>1</v>
      </c>
      <c r="L459" s="16" t="s">
        <v>8378</v>
      </c>
      <c r="M459" s="16">
        <v>0</v>
      </c>
      <c r="N459" s="16">
        <v>0</v>
      </c>
    </row>
    <row r="460" spans="1:14" ht="15" customHeight="1" x14ac:dyDescent="0.25">
      <c r="A460" s="16" t="s">
        <v>283</v>
      </c>
      <c r="B460" s="16" t="s">
        <v>284</v>
      </c>
      <c r="C460" s="16" t="s">
        <v>30</v>
      </c>
      <c r="D460" s="16" t="s">
        <v>31</v>
      </c>
      <c r="E460" s="16">
        <v>3</v>
      </c>
      <c r="F460" s="16">
        <v>3</v>
      </c>
      <c r="G460" s="16"/>
      <c r="H460" s="16">
        <v>0</v>
      </c>
      <c r="I460" s="16">
        <v>0</v>
      </c>
      <c r="J460" s="16">
        <v>3</v>
      </c>
      <c r="K460" s="16">
        <v>3</v>
      </c>
      <c r="L460" s="16" t="s">
        <v>8378</v>
      </c>
      <c r="M460" s="16">
        <v>0</v>
      </c>
      <c r="N460" s="16">
        <v>0</v>
      </c>
    </row>
    <row r="461" spans="1:14" ht="15" customHeight="1" x14ac:dyDescent="0.25">
      <c r="A461" s="16" t="s">
        <v>283</v>
      </c>
      <c r="B461" s="16" t="s">
        <v>284</v>
      </c>
      <c r="C461" s="16" t="s">
        <v>34</v>
      </c>
      <c r="D461" s="16" t="s">
        <v>35</v>
      </c>
      <c r="E461" s="16">
        <v>2</v>
      </c>
      <c r="F461" s="16">
        <v>1</v>
      </c>
      <c r="G461" s="16"/>
      <c r="H461" s="16">
        <v>0</v>
      </c>
      <c r="I461" s="16">
        <v>0</v>
      </c>
      <c r="J461" s="16">
        <v>2</v>
      </c>
      <c r="K461" s="16">
        <v>1</v>
      </c>
      <c r="L461" s="16" t="s">
        <v>8378</v>
      </c>
      <c r="M461" s="16">
        <v>0</v>
      </c>
      <c r="N461" s="16">
        <v>0</v>
      </c>
    </row>
    <row r="462" spans="1:14" ht="15" customHeight="1" x14ac:dyDescent="0.25">
      <c r="A462" s="16" t="s">
        <v>283</v>
      </c>
      <c r="B462" s="16" t="s">
        <v>284</v>
      </c>
      <c r="C462" s="16" t="s">
        <v>38</v>
      </c>
      <c r="D462" s="16" t="s">
        <v>39</v>
      </c>
      <c r="E462" s="16">
        <v>0</v>
      </c>
      <c r="F462" s="16">
        <v>1</v>
      </c>
      <c r="G462" s="16"/>
      <c r="H462" s="16">
        <v>0</v>
      </c>
      <c r="I462" s="16">
        <v>0</v>
      </c>
      <c r="J462" s="16">
        <v>0</v>
      </c>
      <c r="K462" s="16">
        <v>1</v>
      </c>
      <c r="L462" s="16" t="s">
        <v>8378</v>
      </c>
      <c r="M462" s="16">
        <v>0</v>
      </c>
      <c r="N462" s="16">
        <v>0</v>
      </c>
    </row>
    <row r="463" spans="1:14" ht="15" customHeight="1" x14ac:dyDescent="0.25">
      <c r="A463" s="16" t="s">
        <v>283</v>
      </c>
      <c r="B463" s="16" t="s">
        <v>284</v>
      </c>
      <c r="C463" s="16" t="s">
        <v>52</v>
      </c>
      <c r="D463" s="16" t="s">
        <v>53</v>
      </c>
      <c r="E463" s="16">
        <v>2</v>
      </c>
      <c r="F463" s="16">
        <v>0</v>
      </c>
      <c r="G463" s="16"/>
      <c r="H463" s="16">
        <v>0</v>
      </c>
      <c r="I463" s="16">
        <v>0</v>
      </c>
      <c r="J463" s="16">
        <v>2</v>
      </c>
      <c r="K463" s="16">
        <v>0</v>
      </c>
      <c r="L463" s="16" t="s">
        <v>8378</v>
      </c>
      <c r="M463" s="16">
        <v>0</v>
      </c>
      <c r="N463" s="16">
        <v>0</v>
      </c>
    </row>
    <row r="464" spans="1:14" ht="15" customHeight="1" x14ac:dyDescent="0.25">
      <c r="A464" s="16" t="s">
        <v>283</v>
      </c>
      <c r="B464" s="16" t="s">
        <v>284</v>
      </c>
      <c r="C464" s="16" t="s">
        <v>72</v>
      </c>
      <c r="D464" s="16" t="s">
        <v>73</v>
      </c>
      <c r="E464" s="16">
        <v>1</v>
      </c>
      <c r="F464" s="16">
        <v>1</v>
      </c>
      <c r="G464" s="16"/>
      <c r="H464" s="16">
        <v>0</v>
      </c>
      <c r="I464" s="16">
        <v>0</v>
      </c>
      <c r="J464" s="16">
        <v>1</v>
      </c>
      <c r="K464" s="16">
        <v>1</v>
      </c>
      <c r="L464" s="16" t="s">
        <v>8378</v>
      </c>
      <c r="M464" s="16">
        <v>0</v>
      </c>
      <c r="N464" s="16">
        <v>0</v>
      </c>
    </row>
    <row r="465" spans="1:14" ht="15" customHeight="1" x14ac:dyDescent="0.25">
      <c r="A465" s="16" t="s">
        <v>283</v>
      </c>
      <c r="B465" s="16" t="s">
        <v>284</v>
      </c>
      <c r="C465" s="16" t="s">
        <v>76</v>
      </c>
      <c r="D465" s="16" t="s">
        <v>77</v>
      </c>
      <c r="E465" s="16">
        <v>1</v>
      </c>
      <c r="F465" s="16">
        <v>1</v>
      </c>
      <c r="G465" s="16"/>
      <c r="H465" s="16">
        <v>0</v>
      </c>
      <c r="I465" s="16">
        <v>0</v>
      </c>
      <c r="J465" s="16">
        <v>1</v>
      </c>
      <c r="K465" s="16">
        <v>1</v>
      </c>
      <c r="L465" s="16" t="s">
        <v>8378</v>
      </c>
      <c r="M465" s="16">
        <v>0</v>
      </c>
      <c r="N465" s="16">
        <v>0</v>
      </c>
    </row>
    <row r="466" spans="1:14" ht="15" customHeight="1" x14ac:dyDescent="0.25">
      <c r="A466" s="16" t="s">
        <v>283</v>
      </c>
      <c r="B466" s="16" t="s">
        <v>284</v>
      </c>
      <c r="C466" s="16" t="s">
        <v>84</v>
      </c>
      <c r="D466" s="16" t="s">
        <v>85</v>
      </c>
      <c r="E466" s="16">
        <v>1</v>
      </c>
      <c r="F466" s="16">
        <v>1</v>
      </c>
      <c r="G466" s="16"/>
      <c r="H466" s="16">
        <v>0</v>
      </c>
      <c r="I466" s="16">
        <v>0</v>
      </c>
      <c r="J466" s="16">
        <v>1</v>
      </c>
      <c r="K466" s="16">
        <v>1</v>
      </c>
      <c r="L466" s="16" t="s">
        <v>8378</v>
      </c>
      <c r="M466" s="16">
        <v>0</v>
      </c>
      <c r="N466" s="16">
        <v>0</v>
      </c>
    </row>
    <row r="467" spans="1:14" ht="15" customHeight="1" x14ac:dyDescent="0.25">
      <c r="A467" s="16" t="s">
        <v>283</v>
      </c>
      <c r="B467" s="16" t="s">
        <v>284</v>
      </c>
      <c r="C467" s="16" t="s">
        <v>8379</v>
      </c>
      <c r="D467" s="16" t="s">
        <v>8380</v>
      </c>
      <c r="E467" s="16">
        <v>11</v>
      </c>
      <c r="F467" s="16">
        <v>0</v>
      </c>
      <c r="G467" s="16"/>
      <c r="H467" s="16">
        <v>0</v>
      </c>
      <c r="I467" s="16">
        <v>0</v>
      </c>
      <c r="J467" s="16">
        <v>11</v>
      </c>
      <c r="K467" s="16">
        <v>0</v>
      </c>
      <c r="L467" s="16" t="s">
        <v>8378</v>
      </c>
      <c r="M467" s="16">
        <v>11</v>
      </c>
      <c r="N467" s="16">
        <v>0</v>
      </c>
    </row>
    <row r="468" spans="1:14" ht="15" customHeight="1" x14ac:dyDescent="0.25">
      <c r="A468" t="s">
        <v>168</v>
      </c>
      <c r="B468" t="s">
        <v>169</v>
      </c>
      <c r="C468" t="s">
        <v>118</v>
      </c>
      <c r="D468" t="s">
        <v>119</v>
      </c>
      <c r="E468">
        <v>1</v>
      </c>
      <c r="F468">
        <v>0</v>
      </c>
      <c r="H468">
        <v>0</v>
      </c>
      <c r="I468">
        <v>0</v>
      </c>
      <c r="J468">
        <v>1</v>
      </c>
      <c r="K468">
        <v>0</v>
      </c>
      <c r="L468" t="s">
        <v>8378</v>
      </c>
      <c r="M468">
        <v>1</v>
      </c>
      <c r="N468">
        <v>0</v>
      </c>
    </row>
    <row r="469" spans="1:14" ht="15" customHeight="1" x14ac:dyDescent="0.25">
      <c r="A469" t="s">
        <v>220</v>
      </c>
      <c r="B469" t="s">
        <v>221</v>
      </c>
      <c r="C469" t="s">
        <v>118</v>
      </c>
      <c r="D469" t="s">
        <v>119</v>
      </c>
      <c r="E469">
        <v>1</v>
      </c>
      <c r="F469">
        <v>0</v>
      </c>
      <c r="H469">
        <v>0</v>
      </c>
      <c r="I469">
        <v>0</v>
      </c>
      <c r="J469">
        <v>1</v>
      </c>
      <c r="K469">
        <v>0</v>
      </c>
      <c r="L469" t="s">
        <v>8378</v>
      </c>
      <c r="M469">
        <v>0</v>
      </c>
      <c r="N469">
        <v>0</v>
      </c>
    </row>
    <row r="470" spans="1:14" ht="15" customHeight="1" x14ac:dyDescent="0.25">
      <c r="A470" t="s">
        <v>257</v>
      </c>
      <c r="B470" t="s">
        <v>258</v>
      </c>
      <c r="C470" t="s">
        <v>118</v>
      </c>
      <c r="D470" t="s">
        <v>119</v>
      </c>
      <c r="E470">
        <v>1</v>
      </c>
      <c r="F470">
        <v>0</v>
      </c>
      <c r="H470">
        <v>0</v>
      </c>
      <c r="I470">
        <v>0</v>
      </c>
      <c r="J470">
        <v>1</v>
      </c>
      <c r="K470">
        <v>0</v>
      </c>
      <c r="L470" t="s">
        <v>8378</v>
      </c>
      <c r="M470">
        <v>1</v>
      </c>
      <c r="N470">
        <v>0</v>
      </c>
    </row>
    <row r="471" spans="1:14" ht="15" customHeight="1" x14ac:dyDescent="0.25">
      <c r="A471" t="s">
        <v>273</v>
      </c>
      <c r="B471" t="s">
        <v>274</v>
      </c>
      <c r="C471" t="s">
        <v>86</v>
      </c>
      <c r="D471" t="s">
        <v>87</v>
      </c>
      <c r="E471">
        <v>1</v>
      </c>
      <c r="F471">
        <v>0</v>
      </c>
      <c r="H471">
        <v>0</v>
      </c>
      <c r="I471">
        <v>0</v>
      </c>
      <c r="J471">
        <v>1</v>
      </c>
      <c r="K471">
        <v>0</v>
      </c>
      <c r="L471" t="s">
        <v>8378</v>
      </c>
      <c r="M471">
        <v>0</v>
      </c>
      <c r="N471">
        <v>0</v>
      </c>
    </row>
    <row r="472" spans="1:14" ht="15" customHeight="1" x14ac:dyDescent="0.25">
      <c r="A472" t="s">
        <v>138</v>
      </c>
      <c r="B472" t="s">
        <v>139</v>
      </c>
      <c r="C472" t="s">
        <v>86</v>
      </c>
      <c r="D472" t="s">
        <v>87</v>
      </c>
      <c r="E472">
        <v>0</v>
      </c>
      <c r="F472">
        <v>1</v>
      </c>
      <c r="H472">
        <v>0</v>
      </c>
      <c r="I472">
        <v>0</v>
      </c>
      <c r="J472">
        <v>0</v>
      </c>
      <c r="K472">
        <v>1</v>
      </c>
      <c r="L472" t="s">
        <v>8378</v>
      </c>
      <c r="M472">
        <v>0</v>
      </c>
      <c r="N47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68"/>
  <sheetViews>
    <sheetView zoomScaleNormal="100" workbookViewId="0"/>
  </sheetViews>
  <sheetFormatPr defaultColWidth="8.7109375" defaultRowHeight="15" customHeight="1" x14ac:dyDescent="0.25"/>
  <cols>
    <col min="1" max="1" width="18" customWidth="1"/>
    <col min="2" max="2" width="20" customWidth="1"/>
    <col min="3" max="3" width="9" customWidth="1"/>
    <col min="4" max="4" width="14" customWidth="1"/>
    <col min="5" max="5" width="8" customWidth="1"/>
    <col min="6" max="6" width="12" customWidth="1"/>
    <col min="7" max="7" width="22" customWidth="1"/>
    <col min="8" max="8" width="18" customWidth="1"/>
    <col min="9" max="9" width="15" customWidth="1"/>
    <col min="10" max="10" width="45" customWidth="1"/>
    <col min="11" max="11" width="42" customWidth="1"/>
  </cols>
  <sheetData>
    <row r="1" spans="1:11" ht="15" customHeight="1" x14ac:dyDescent="0.25">
      <c r="A1" t="s">
        <v>8381</v>
      </c>
    </row>
    <row r="2" spans="1:11" ht="15" customHeight="1" x14ac:dyDescent="0.25">
      <c r="A2" s="84" t="s">
        <v>3015</v>
      </c>
      <c r="B2" s="84" t="s">
        <v>1</v>
      </c>
      <c r="C2" s="84" t="s">
        <v>8382</v>
      </c>
      <c r="D2" s="84" t="s">
        <v>1423</v>
      </c>
      <c r="E2" s="84" t="s">
        <v>1940</v>
      </c>
      <c r="F2" s="84" t="s">
        <v>1392</v>
      </c>
      <c r="G2" s="84" t="s">
        <v>8383</v>
      </c>
      <c r="H2" s="84" t="s">
        <v>8384</v>
      </c>
      <c r="I2" s="84" t="s">
        <v>7474</v>
      </c>
      <c r="J2" s="84" t="s">
        <v>8385</v>
      </c>
      <c r="K2" s="84" t="s">
        <v>1434</v>
      </c>
    </row>
    <row r="3" spans="1:11" ht="15" customHeight="1" x14ac:dyDescent="0.25">
      <c r="A3" s="16" t="s">
        <v>129</v>
      </c>
      <c r="B3" s="16" t="s">
        <v>49</v>
      </c>
      <c r="C3" s="16">
        <v>0</v>
      </c>
      <c r="D3" s="16">
        <v>2</v>
      </c>
      <c r="E3" s="16">
        <v>2</v>
      </c>
      <c r="F3" s="16">
        <v>95</v>
      </c>
      <c r="G3" s="16" t="s">
        <v>1239</v>
      </c>
      <c r="H3" s="16" t="s">
        <v>1239</v>
      </c>
      <c r="I3" s="16"/>
      <c r="J3" s="16"/>
      <c r="K3" s="16" t="s">
        <v>8386</v>
      </c>
    </row>
    <row r="4" spans="1:11" ht="15" customHeight="1" x14ac:dyDescent="0.25">
      <c r="A4" s="16" t="s">
        <v>129</v>
      </c>
      <c r="B4" s="16" t="s">
        <v>47</v>
      </c>
      <c r="C4" s="16">
        <v>1</v>
      </c>
      <c r="D4" s="16">
        <v>2</v>
      </c>
      <c r="E4" s="16">
        <v>1</v>
      </c>
      <c r="F4" s="16">
        <v>95</v>
      </c>
      <c r="G4" s="16" t="s">
        <v>1239</v>
      </c>
      <c r="H4" s="16" t="s">
        <v>1239</v>
      </c>
      <c r="I4" s="16"/>
      <c r="J4" s="16"/>
      <c r="K4" s="16" t="s">
        <v>8386</v>
      </c>
    </row>
    <row r="5" spans="1:11" ht="15" customHeight="1" x14ac:dyDescent="0.25">
      <c r="A5" s="16" t="s">
        <v>136</v>
      </c>
      <c r="B5" s="16" t="s">
        <v>47</v>
      </c>
      <c r="C5" s="16">
        <v>0</v>
      </c>
      <c r="D5" s="16">
        <v>1</v>
      </c>
      <c r="E5" s="16">
        <v>1</v>
      </c>
      <c r="F5" s="16">
        <v>95</v>
      </c>
      <c r="G5" s="16" t="s">
        <v>1239</v>
      </c>
      <c r="H5" s="16" t="s">
        <v>1239</v>
      </c>
      <c r="I5" s="16"/>
      <c r="J5" s="16"/>
      <c r="K5" s="16" t="s">
        <v>8386</v>
      </c>
    </row>
    <row r="6" spans="1:11" ht="15" customHeight="1" x14ac:dyDescent="0.25">
      <c r="A6" s="16" t="s">
        <v>136</v>
      </c>
      <c r="B6" s="16" t="s">
        <v>49</v>
      </c>
      <c r="C6" s="16">
        <v>0</v>
      </c>
      <c r="D6" s="16">
        <v>1</v>
      </c>
      <c r="E6" s="16">
        <v>1</v>
      </c>
      <c r="F6" s="16">
        <v>95</v>
      </c>
      <c r="G6" s="16" t="s">
        <v>1239</v>
      </c>
      <c r="H6" s="16" t="s">
        <v>1239</v>
      </c>
      <c r="I6" s="16"/>
      <c r="J6" s="16"/>
      <c r="K6" s="16" t="s">
        <v>8386</v>
      </c>
    </row>
    <row r="7" spans="1:11" ht="15" customHeight="1" x14ac:dyDescent="0.25">
      <c r="A7" s="16" t="s">
        <v>139</v>
      </c>
      <c r="B7" s="16" t="s">
        <v>49</v>
      </c>
      <c r="C7" s="16">
        <v>0</v>
      </c>
      <c r="D7" s="16">
        <v>1</v>
      </c>
      <c r="E7" s="16">
        <v>1</v>
      </c>
      <c r="F7" s="16">
        <v>95</v>
      </c>
      <c r="G7" s="16" t="s">
        <v>1239</v>
      </c>
      <c r="H7" s="16" t="s">
        <v>1239</v>
      </c>
      <c r="I7" s="16"/>
      <c r="J7" s="16"/>
      <c r="K7" s="16" t="s">
        <v>8386</v>
      </c>
    </row>
    <row r="8" spans="1:11" ht="15" customHeight="1" x14ac:dyDescent="0.25">
      <c r="A8" s="16" t="s">
        <v>142</v>
      </c>
      <c r="B8" s="16" t="s">
        <v>47</v>
      </c>
      <c r="C8" s="16">
        <v>0</v>
      </c>
      <c r="D8" s="16">
        <v>1</v>
      </c>
      <c r="E8" s="16">
        <v>1</v>
      </c>
      <c r="F8" s="16">
        <v>95</v>
      </c>
      <c r="G8" s="16" t="s">
        <v>1239</v>
      </c>
      <c r="H8" s="16" t="s">
        <v>1239</v>
      </c>
      <c r="I8" s="16"/>
      <c r="J8" s="16"/>
      <c r="K8" s="16" t="s">
        <v>8386</v>
      </c>
    </row>
    <row r="9" spans="1:11" ht="15" customHeight="1" x14ac:dyDescent="0.25">
      <c r="A9" s="16" t="s">
        <v>142</v>
      </c>
      <c r="B9" s="16" t="s">
        <v>49</v>
      </c>
      <c r="C9" s="16">
        <v>0</v>
      </c>
      <c r="D9" s="16">
        <v>1</v>
      </c>
      <c r="E9" s="16">
        <v>1</v>
      </c>
      <c r="F9" s="16">
        <v>95</v>
      </c>
      <c r="G9" s="16" t="s">
        <v>1239</v>
      </c>
      <c r="H9" s="16" t="s">
        <v>1239</v>
      </c>
      <c r="I9" s="16"/>
      <c r="J9" s="16"/>
      <c r="K9" s="16" t="s">
        <v>8386</v>
      </c>
    </row>
    <row r="10" spans="1:11" ht="15" customHeight="1" x14ac:dyDescent="0.25">
      <c r="A10" s="16" t="s">
        <v>145</v>
      </c>
      <c r="B10" s="16" t="s">
        <v>47</v>
      </c>
      <c r="C10" s="16">
        <v>0</v>
      </c>
      <c r="D10" s="16">
        <v>1</v>
      </c>
      <c r="E10" s="16">
        <v>1</v>
      </c>
      <c r="F10" s="16">
        <v>95</v>
      </c>
      <c r="G10" s="16" t="s">
        <v>1239</v>
      </c>
      <c r="H10" s="16" t="s">
        <v>1239</v>
      </c>
      <c r="I10" s="16"/>
      <c r="J10" s="16"/>
      <c r="K10" s="16" t="s">
        <v>8386</v>
      </c>
    </row>
    <row r="11" spans="1:11" ht="15" customHeight="1" x14ac:dyDescent="0.25">
      <c r="A11" s="16" t="s">
        <v>145</v>
      </c>
      <c r="B11" s="16" t="s">
        <v>49</v>
      </c>
      <c r="C11" s="16">
        <v>0</v>
      </c>
      <c r="D11" s="16">
        <v>1</v>
      </c>
      <c r="E11" s="16">
        <v>1</v>
      </c>
      <c r="F11" s="16">
        <v>95</v>
      </c>
      <c r="G11" s="16" t="s">
        <v>1239</v>
      </c>
      <c r="H11" s="16" t="s">
        <v>1239</v>
      </c>
      <c r="I11" s="16"/>
      <c r="J11" s="16"/>
      <c r="K11" s="16" t="s">
        <v>8386</v>
      </c>
    </row>
    <row r="12" spans="1:11" ht="15" customHeight="1" x14ac:dyDescent="0.25">
      <c r="A12" s="16" t="s">
        <v>148</v>
      </c>
      <c r="B12" s="16" t="s">
        <v>47</v>
      </c>
      <c r="C12" s="16">
        <v>0</v>
      </c>
      <c r="D12" s="16">
        <v>1</v>
      </c>
      <c r="E12" s="16">
        <v>1</v>
      </c>
      <c r="F12" s="16">
        <v>95</v>
      </c>
      <c r="G12" s="16" t="s">
        <v>1239</v>
      </c>
      <c r="H12" s="16" t="s">
        <v>1239</v>
      </c>
      <c r="I12" s="16"/>
      <c r="J12" s="16"/>
      <c r="K12" s="16" t="s">
        <v>8386</v>
      </c>
    </row>
    <row r="13" spans="1:11" ht="15" customHeight="1" x14ac:dyDescent="0.25">
      <c r="A13" s="16" t="s">
        <v>148</v>
      </c>
      <c r="B13" s="16" t="s">
        <v>49</v>
      </c>
      <c r="C13" s="16">
        <v>0</v>
      </c>
      <c r="D13" s="16">
        <v>1</v>
      </c>
      <c r="E13" s="16">
        <v>1</v>
      </c>
      <c r="F13" s="16">
        <v>95</v>
      </c>
      <c r="G13" s="16" t="s">
        <v>1239</v>
      </c>
      <c r="H13" s="16" t="s">
        <v>1239</v>
      </c>
      <c r="I13" s="16"/>
      <c r="J13" s="16"/>
      <c r="K13" s="16" t="s">
        <v>8386</v>
      </c>
    </row>
    <row r="14" spans="1:11" ht="15" customHeight="1" x14ac:dyDescent="0.25">
      <c r="A14" s="16" t="s">
        <v>151</v>
      </c>
      <c r="B14" s="16" t="s">
        <v>49</v>
      </c>
      <c r="C14" s="16">
        <v>1</v>
      </c>
      <c r="D14" s="16">
        <v>2</v>
      </c>
      <c r="E14" s="16">
        <v>1</v>
      </c>
      <c r="F14" s="16">
        <v>95</v>
      </c>
      <c r="G14" s="16" t="s">
        <v>1239</v>
      </c>
      <c r="H14" s="16" t="s">
        <v>1239</v>
      </c>
      <c r="I14" s="16"/>
      <c r="J14" s="16"/>
      <c r="K14" s="16" t="s">
        <v>8386</v>
      </c>
    </row>
    <row r="15" spans="1:11" ht="15" customHeight="1" x14ac:dyDescent="0.25">
      <c r="A15" s="16" t="s">
        <v>154</v>
      </c>
      <c r="B15" s="16" t="s">
        <v>47</v>
      </c>
      <c r="C15" s="16">
        <v>1</v>
      </c>
      <c r="D15" s="16">
        <v>2</v>
      </c>
      <c r="E15" s="16">
        <v>1</v>
      </c>
      <c r="F15" s="16">
        <v>95</v>
      </c>
      <c r="G15" s="16" t="s">
        <v>1239</v>
      </c>
      <c r="H15" s="16" t="s">
        <v>1239</v>
      </c>
      <c r="I15" s="16"/>
      <c r="J15" s="16"/>
      <c r="K15" s="16" t="s">
        <v>8386</v>
      </c>
    </row>
    <row r="16" spans="1:11" ht="15" customHeight="1" x14ac:dyDescent="0.25">
      <c r="A16" s="16" t="s">
        <v>154</v>
      </c>
      <c r="B16" s="16" t="s">
        <v>49</v>
      </c>
      <c r="C16" s="16">
        <v>1</v>
      </c>
      <c r="D16" s="16">
        <v>2</v>
      </c>
      <c r="E16" s="16">
        <v>1</v>
      </c>
      <c r="F16" s="16">
        <v>95</v>
      </c>
      <c r="G16" s="16" t="s">
        <v>1239</v>
      </c>
      <c r="H16" s="16" t="s">
        <v>1239</v>
      </c>
      <c r="I16" s="16"/>
      <c r="J16" s="16"/>
      <c r="K16" s="16" t="s">
        <v>8386</v>
      </c>
    </row>
    <row r="17" spans="1:11" ht="15" customHeight="1" x14ac:dyDescent="0.25">
      <c r="A17" s="16" t="s">
        <v>157</v>
      </c>
      <c r="B17" s="16" t="s">
        <v>47</v>
      </c>
      <c r="C17" s="16">
        <v>0</v>
      </c>
      <c r="D17" s="16">
        <v>1</v>
      </c>
      <c r="E17" s="16">
        <v>1</v>
      </c>
      <c r="F17" s="16">
        <v>95</v>
      </c>
      <c r="G17" s="16" t="s">
        <v>1239</v>
      </c>
      <c r="H17" s="16" t="s">
        <v>1239</v>
      </c>
      <c r="I17" s="16"/>
      <c r="J17" s="16"/>
      <c r="K17" s="16" t="s">
        <v>8386</v>
      </c>
    </row>
    <row r="18" spans="1:11" ht="15" customHeight="1" x14ac:dyDescent="0.25">
      <c r="A18" s="16" t="s">
        <v>157</v>
      </c>
      <c r="B18" s="16" t="s">
        <v>49</v>
      </c>
      <c r="C18" s="16">
        <v>0</v>
      </c>
      <c r="D18" s="16">
        <v>1</v>
      </c>
      <c r="E18" s="16">
        <v>1</v>
      </c>
      <c r="F18" s="16">
        <v>95</v>
      </c>
      <c r="G18" s="16" t="s">
        <v>1239</v>
      </c>
      <c r="H18" s="16" t="s">
        <v>1239</v>
      </c>
      <c r="I18" s="16"/>
      <c r="J18" s="16"/>
      <c r="K18" s="16" t="s">
        <v>8386</v>
      </c>
    </row>
    <row r="19" spans="1:11" ht="15" customHeight="1" x14ac:dyDescent="0.25">
      <c r="A19" s="16" t="s">
        <v>160</v>
      </c>
      <c r="B19" s="16" t="s">
        <v>47</v>
      </c>
      <c r="C19" s="16">
        <v>0</v>
      </c>
      <c r="D19" s="16">
        <v>1</v>
      </c>
      <c r="E19" s="16">
        <v>1</v>
      </c>
      <c r="F19" s="16">
        <v>95</v>
      </c>
      <c r="G19" s="16" t="s">
        <v>1239</v>
      </c>
      <c r="H19" s="16" t="s">
        <v>1239</v>
      </c>
      <c r="I19" s="16"/>
      <c r="J19" s="16"/>
      <c r="K19" s="16" t="s">
        <v>8386</v>
      </c>
    </row>
    <row r="20" spans="1:11" ht="15" customHeight="1" x14ac:dyDescent="0.25">
      <c r="A20" s="16" t="s">
        <v>160</v>
      </c>
      <c r="B20" s="16" t="s">
        <v>49</v>
      </c>
      <c r="C20" s="16">
        <v>0</v>
      </c>
      <c r="D20" s="16">
        <v>1</v>
      </c>
      <c r="E20" s="16">
        <v>1</v>
      </c>
      <c r="F20" s="16">
        <v>95</v>
      </c>
      <c r="G20" s="16" t="s">
        <v>1239</v>
      </c>
      <c r="H20" s="16" t="s">
        <v>1239</v>
      </c>
      <c r="I20" s="16"/>
      <c r="J20" s="16"/>
      <c r="K20" s="16" t="s">
        <v>8386</v>
      </c>
    </row>
    <row r="21" spans="1:11" ht="15" customHeight="1" x14ac:dyDescent="0.25">
      <c r="A21" s="16" t="s">
        <v>166</v>
      </c>
      <c r="B21" s="16" t="s">
        <v>47</v>
      </c>
      <c r="C21" s="16">
        <v>0</v>
      </c>
      <c r="D21" s="16">
        <v>1</v>
      </c>
      <c r="E21" s="16">
        <v>1</v>
      </c>
      <c r="F21" s="16">
        <v>95</v>
      </c>
      <c r="G21" s="16" t="s">
        <v>1239</v>
      </c>
      <c r="H21" s="16" t="s">
        <v>1239</v>
      </c>
      <c r="I21" s="16"/>
      <c r="J21" s="16"/>
      <c r="K21" s="16" t="s">
        <v>8386</v>
      </c>
    </row>
    <row r="22" spans="1:11" ht="15" customHeight="1" x14ac:dyDescent="0.25">
      <c r="A22" s="16" t="s">
        <v>166</v>
      </c>
      <c r="B22" s="16" t="s">
        <v>49</v>
      </c>
      <c r="C22" s="16">
        <v>0</v>
      </c>
      <c r="D22" s="16">
        <v>1</v>
      </c>
      <c r="E22" s="16">
        <v>1</v>
      </c>
      <c r="F22" s="16">
        <v>95</v>
      </c>
      <c r="G22" s="16" t="s">
        <v>1239</v>
      </c>
      <c r="H22" s="16" t="s">
        <v>1239</v>
      </c>
      <c r="I22" s="16"/>
      <c r="J22" s="16"/>
      <c r="K22" s="16" t="s">
        <v>8386</v>
      </c>
    </row>
    <row r="23" spans="1:11" ht="15" customHeight="1" x14ac:dyDescent="0.25">
      <c r="A23" s="16" t="s">
        <v>169</v>
      </c>
      <c r="B23" s="16" t="s">
        <v>49</v>
      </c>
      <c r="C23" s="16">
        <v>0</v>
      </c>
      <c r="D23" s="16">
        <v>1</v>
      </c>
      <c r="E23" s="16">
        <v>1</v>
      </c>
      <c r="F23" s="16">
        <v>95</v>
      </c>
      <c r="G23" s="16" t="s">
        <v>1239</v>
      </c>
      <c r="H23" s="16" t="s">
        <v>1239</v>
      </c>
      <c r="I23" s="16"/>
      <c r="J23" s="16"/>
      <c r="K23" s="16" t="s">
        <v>8386</v>
      </c>
    </row>
    <row r="24" spans="1:11" ht="15" customHeight="1" x14ac:dyDescent="0.25">
      <c r="A24" s="16" t="s">
        <v>172</v>
      </c>
      <c r="B24" s="16" t="s">
        <v>49</v>
      </c>
      <c r="C24" s="16">
        <v>1</v>
      </c>
      <c r="D24" s="16">
        <v>2</v>
      </c>
      <c r="E24" s="16">
        <v>1</v>
      </c>
      <c r="F24" s="16">
        <v>95</v>
      </c>
      <c r="G24" s="16" t="s">
        <v>1239</v>
      </c>
      <c r="H24" s="16" t="s">
        <v>1239</v>
      </c>
      <c r="I24" s="16"/>
      <c r="J24" s="16"/>
      <c r="K24" s="16" t="s">
        <v>8386</v>
      </c>
    </row>
    <row r="25" spans="1:11" ht="15" customHeight="1" x14ac:dyDescent="0.25">
      <c r="A25" s="16" t="s">
        <v>175</v>
      </c>
      <c r="B25" s="16" t="s">
        <v>47</v>
      </c>
      <c r="C25" s="16">
        <v>0</v>
      </c>
      <c r="D25" s="16">
        <v>1</v>
      </c>
      <c r="E25" s="16">
        <v>1</v>
      </c>
      <c r="F25" s="16">
        <v>95</v>
      </c>
      <c r="G25" s="16" t="s">
        <v>1239</v>
      </c>
      <c r="H25" s="16" t="s">
        <v>1239</v>
      </c>
      <c r="I25" s="16"/>
      <c r="J25" s="16"/>
      <c r="K25" s="16" t="s">
        <v>8386</v>
      </c>
    </row>
    <row r="26" spans="1:11" ht="15" customHeight="1" x14ac:dyDescent="0.25">
      <c r="A26" s="16" t="s">
        <v>175</v>
      </c>
      <c r="B26" s="16" t="s">
        <v>49</v>
      </c>
      <c r="C26" s="16">
        <v>0</v>
      </c>
      <c r="D26" s="16">
        <v>1</v>
      </c>
      <c r="E26" s="16">
        <v>1</v>
      </c>
      <c r="F26" s="16">
        <v>95</v>
      </c>
      <c r="G26" s="16" t="s">
        <v>1239</v>
      </c>
      <c r="H26" s="16" t="s">
        <v>1239</v>
      </c>
      <c r="I26" s="16"/>
      <c r="J26" s="16"/>
      <c r="K26" s="16" t="s">
        <v>8386</v>
      </c>
    </row>
    <row r="27" spans="1:11" ht="15" customHeight="1" x14ac:dyDescent="0.25">
      <c r="A27" s="16" t="s">
        <v>178</v>
      </c>
      <c r="B27" s="16" t="s">
        <v>49</v>
      </c>
      <c r="C27" s="16">
        <v>0</v>
      </c>
      <c r="D27" s="16">
        <v>1</v>
      </c>
      <c r="E27" s="16">
        <v>1</v>
      </c>
      <c r="F27" s="16">
        <v>95</v>
      </c>
      <c r="G27" s="16" t="s">
        <v>1239</v>
      </c>
      <c r="H27" s="16" t="s">
        <v>1239</v>
      </c>
      <c r="I27" s="16"/>
      <c r="J27" s="16"/>
      <c r="K27" s="16" t="s">
        <v>8386</v>
      </c>
    </row>
    <row r="28" spans="1:11" ht="15" customHeight="1" x14ac:dyDescent="0.25">
      <c r="A28" s="16" t="s">
        <v>181</v>
      </c>
      <c r="B28" s="16" t="s">
        <v>47</v>
      </c>
      <c r="C28" s="16">
        <v>0</v>
      </c>
      <c r="D28" s="16">
        <v>1</v>
      </c>
      <c r="E28" s="16">
        <v>1</v>
      </c>
      <c r="F28" s="16">
        <v>95</v>
      </c>
      <c r="G28" s="16" t="s">
        <v>1239</v>
      </c>
      <c r="H28" s="16" t="s">
        <v>1239</v>
      </c>
      <c r="I28" s="16"/>
      <c r="J28" s="16"/>
      <c r="K28" s="16" t="s">
        <v>8386</v>
      </c>
    </row>
    <row r="29" spans="1:11" ht="15" customHeight="1" x14ac:dyDescent="0.25">
      <c r="A29" s="16" t="s">
        <v>181</v>
      </c>
      <c r="B29" s="16" t="s">
        <v>49</v>
      </c>
      <c r="C29" s="16">
        <v>0</v>
      </c>
      <c r="D29" s="16">
        <v>1</v>
      </c>
      <c r="E29" s="16">
        <v>1</v>
      </c>
      <c r="F29" s="16">
        <v>95</v>
      </c>
      <c r="G29" s="16" t="s">
        <v>1239</v>
      </c>
      <c r="H29" s="16" t="s">
        <v>1239</v>
      </c>
      <c r="I29" s="16"/>
      <c r="J29" s="16"/>
      <c r="K29" s="16" t="s">
        <v>8386</v>
      </c>
    </row>
    <row r="30" spans="1:11" ht="15" customHeight="1" x14ac:dyDescent="0.25">
      <c r="A30" s="16" t="s">
        <v>184</v>
      </c>
      <c r="B30" s="16" t="s">
        <v>47</v>
      </c>
      <c r="C30" s="16">
        <v>0</v>
      </c>
      <c r="D30" s="16">
        <v>1</v>
      </c>
      <c r="E30" s="16">
        <v>1</v>
      </c>
      <c r="F30" s="16">
        <v>95</v>
      </c>
      <c r="G30" s="16" t="s">
        <v>1239</v>
      </c>
      <c r="H30" s="16" t="s">
        <v>1239</v>
      </c>
      <c r="I30" s="16"/>
      <c r="J30" s="16"/>
      <c r="K30" s="16" t="s">
        <v>8386</v>
      </c>
    </row>
    <row r="31" spans="1:11" ht="15" customHeight="1" x14ac:dyDescent="0.25">
      <c r="A31" s="16" t="s">
        <v>184</v>
      </c>
      <c r="B31" s="16" t="s">
        <v>49</v>
      </c>
      <c r="C31" s="16">
        <v>0</v>
      </c>
      <c r="D31" s="16">
        <v>1</v>
      </c>
      <c r="E31" s="16">
        <v>1</v>
      </c>
      <c r="F31" s="16">
        <v>95</v>
      </c>
      <c r="G31" s="16" t="s">
        <v>1239</v>
      </c>
      <c r="H31" s="16" t="s">
        <v>1239</v>
      </c>
      <c r="I31" s="16"/>
      <c r="J31" s="16"/>
      <c r="K31" s="16" t="s">
        <v>8386</v>
      </c>
    </row>
    <row r="32" spans="1:11" ht="15" customHeight="1" x14ac:dyDescent="0.25">
      <c r="A32" s="16" t="s">
        <v>187</v>
      </c>
      <c r="B32" s="16" t="s">
        <v>47</v>
      </c>
      <c r="C32" s="16">
        <v>0</v>
      </c>
      <c r="D32" s="16">
        <v>1</v>
      </c>
      <c r="E32" s="16">
        <v>1</v>
      </c>
      <c r="F32" s="16">
        <v>95</v>
      </c>
      <c r="G32" s="16" t="s">
        <v>1239</v>
      </c>
      <c r="H32" s="16" t="s">
        <v>1239</v>
      </c>
      <c r="I32" s="16"/>
      <c r="J32" s="16"/>
      <c r="K32" s="16" t="s">
        <v>8386</v>
      </c>
    </row>
    <row r="33" spans="1:11" ht="15" customHeight="1" x14ac:dyDescent="0.25">
      <c r="A33" s="16" t="s">
        <v>187</v>
      </c>
      <c r="B33" s="16" t="s">
        <v>49</v>
      </c>
      <c r="C33" s="16">
        <v>0</v>
      </c>
      <c r="D33" s="16">
        <v>1</v>
      </c>
      <c r="E33" s="16">
        <v>1</v>
      </c>
      <c r="F33" s="16">
        <v>95</v>
      </c>
      <c r="G33" s="16" t="s">
        <v>1239</v>
      </c>
      <c r="H33" s="16" t="s">
        <v>1239</v>
      </c>
      <c r="I33" s="16"/>
      <c r="J33" s="16"/>
      <c r="K33" s="16" t="s">
        <v>8386</v>
      </c>
    </row>
    <row r="34" spans="1:11" ht="15" customHeight="1" x14ac:dyDescent="0.25">
      <c r="A34" s="16" t="s">
        <v>193</v>
      </c>
      <c r="B34" s="16" t="s">
        <v>47</v>
      </c>
      <c r="C34" s="16">
        <v>1</v>
      </c>
      <c r="D34" s="16">
        <v>2</v>
      </c>
      <c r="E34" s="16">
        <v>1</v>
      </c>
      <c r="F34" s="16">
        <v>95</v>
      </c>
      <c r="G34" s="16" t="s">
        <v>1239</v>
      </c>
      <c r="H34" s="16" t="s">
        <v>1239</v>
      </c>
      <c r="I34" s="16"/>
      <c r="J34" s="16"/>
      <c r="K34" s="16" t="s">
        <v>8386</v>
      </c>
    </row>
    <row r="35" spans="1:11" ht="15" customHeight="1" x14ac:dyDescent="0.25">
      <c r="A35" s="16" t="s">
        <v>193</v>
      </c>
      <c r="B35" s="16" t="s">
        <v>49</v>
      </c>
      <c r="C35" s="16">
        <v>1</v>
      </c>
      <c r="D35" s="16">
        <v>2</v>
      </c>
      <c r="E35" s="16">
        <v>1</v>
      </c>
      <c r="F35" s="16">
        <v>95</v>
      </c>
      <c r="G35" s="16" t="s">
        <v>1239</v>
      </c>
      <c r="H35" s="16" t="s">
        <v>1239</v>
      </c>
      <c r="I35" s="16"/>
      <c r="J35" s="16"/>
      <c r="K35" s="16" t="s">
        <v>8386</v>
      </c>
    </row>
    <row r="36" spans="1:11" ht="15" customHeight="1" x14ac:dyDescent="0.25">
      <c r="A36" s="16" t="s">
        <v>196</v>
      </c>
      <c r="B36" s="16" t="s">
        <v>47</v>
      </c>
      <c r="C36" s="16">
        <v>0</v>
      </c>
      <c r="D36" s="16">
        <v>1</v>
      </c>
      <c r="E36" s="16">
        <v>1</v>
      </c>
      <c r="F36" s="16">
        <v>95</v>
      </c>
      <c r="G36" s="16" t="s">
        <v>1239</v>
      </c>
      <c r="H36" s="16" t="s">
        <v>1239</v>
      </c>
      <c r="I36" s="16"/>
      <c r="J36" s="16"/>
      <c r="K36" s="16" t="s">
        <v>8386</v>
      </c>
    </row>
    <row r="37" spans="1:11" ht="15" customHeight="1" x14ac:dyDescent="0.25">
      <c r="A37" s="16" t="s">
        <v>196</v>
      </c>
      <c r="B37" s="16" t="s">
        <v>49</v>
      </c>
      <c r="C37" s="16">
        <v>0</v>
      </c>
      <c r="D37" s="16">
        <v>1</v>
      </c>
      <c r="E37" s="16">
        <v>1</v>
      </c>
      <c r="F37" s="16">
        <v>95</v>
      </c>
      <c r="G37" s="16" t="s">
        <v>1239</v>
      </c>
      <c r="H37" s="16" t="s">
        <v>1239</v>
      </c>
      <c r="I37" s="16"/>
      <c r="J37" s="16"/>
      <c r="K37" s="16" t="s">
        <v>8386</v>
      </c>
    </row>
    <row r="38" spans="1:11" ht="15" customHeight="1" x14ac:dyDescent="0.25">
      <c r="A38" s="16" t="s">
        <v>208</v>
      </c>
      <c r="B38" s="16" t="s">
        <v>47</v>
      </c>
      <c r="C38" s="16">
        <v>0</v>
      </c>
      <c r="D38" s="16">
        <v>1</v>
      </c>
      <c r="E38" s="16">
        <v>1</v>
      </c>
      <c r="F38" s="16">
        <v>95</v>
      </c>
      <c r="G38" s="16" t="s">
        <v>1239</v>
      </c>
      <c r="H38" s="16" t="s">
        <v>1239</v>
      </c>
      <c r="I38" s="16"/>
      <c r="J38" s="16"/>
      <c r="K38" s="16" t="s">
        <v>8386</v>
      </c>
    </row>
    <row r="39" spans="1:11" ht="15" customHeight="1" x14ac:dyDescent="0.25">
      <c r="A39" s="16" t="s">
        <v>208</v>
      </c>
      <c r="B39" s="16" t="s">
        <v>49</v>
      </c>
      <c r="C39" s="16">
        <v>0</v>
      </c>
      <c r="D39" s="16">
        <v>1</v>
      </c>
      <c r="E39" s="16">
        <v>1</v>
      </c>
      <c r="F39" s="16">
        <v>95</v>
      </c>
      <c r="G39" s="16" t="s">
        <v>1239</v>
      </c>
      <c r="H39" s="16" t="s">
        <v>1239</v>
      </c>
      <c r="I39" s="16"/>
      <c r="J39" s="16"/>
      <c r="K39" s="16" t="s">
        <v>8386</v>
      </c>
    </row>
    <row r="40" spans="1:11" ht="15" customHeight="1" x14ac:dyDescent="0.25">
      <c r="A40" s="16" t="s">
        <v>211</v>
      </c>
      <c r="B40" s="16" t="s">
        <v>47</v>
      </c>
      <c r="C40" s="16">
        <v>0</v>
      </c>
      <c r="D40" s="16">
        <v>1</v>
      </c>
      <c r="E40" s="16">
        <v>1</v>
      </c>
      <c r="F40" s="16">
        <v>95</v>
      </c>
      <c r="G40" s="16" t="s">
        <v>1239</v>
      </c>
      <c r="H40" s="16" t="s">
        <v>1239</v>
      </c>
      <c r="I40" s="16"/>
      <c r="J40" s="16"/>
      <c r="K40" s="16" t="s">
        <v>8386</v>
      </c>
    </row>
    <row r="41" spans="1:11" ht="15" customHeight="1" x14ac:dyDescent="0.25">
      <c r="A41" s="16" t="s">
        <v>211</v>
      </c>
      <c r="B41" s="16" t="s">
        <v>49</v>
      </c>
      <c r="C41" s="16">
        <v>0</v>
      </c>
      <c r="D41" s="16">
        <v>1</v>
      </c>
      <c r="E41" s="16">
        <v>1</v>
      </c>
      <c r="F41" s="16">
        <v>95</v>
      </c>
      <c r="G41" s="16" t="s">
        <v>1239</v>
      </c>
      <c r="H41" s="16" t="s">
        <v>1239</v>
      </c>
      <c r="I41" s="16"/>
      <c r="J41" s="16"/>
      <c r="K41" s="16" t="s">
        <v>8386</v>
      </c>
    </row>
    <row r="42" spans="1:11" ht="15" customHeight="1" x14ac:dyDescent="0.25">
      <c r="A42" s="16" t="s">
        <v>214</v>
      </c>
      <c r="B42" s="16" t="s">
        <v>47</v>
      </c>
      <c r="C42" s="16">
        <v>0</v>
      </c>
      <c r="D42" s="16">
        <v>1</v>
      </c>
      <c r="E42" s="16">
        <v>1</v>
      </c>
      <c r="F42" s="16">
        <v>95</v>
      </c>
      <c r="G42" s="16" t="s">
        <v>1239</v>
      </c>
      <c r="H42" s="16" t="s">
        <v>1239</v>
      </c>
      <c r="I42" s="16"/>
      <c r="J42" s="16"/>
      <c r="K42" s="16" t="s">
        <v>8386</v>
      </c>
    </row>
    <row r="43" spans="1:11" ht="15" customHeight="1" x14ac:dyDescent="0.25">
      <c r="A43" s="16" t="s">
        <v>214</v>
      </c>
      <c r="B43" s="16" t="s">
        <v>49</v>
      </c>
      <c r="C43" s="16">
        <v>0</v>
      </c>
      <c r="D43" s="16">
        <v>1</v>
      </c>
      <c r="E43" s="16">
        <v>1</v>
      </c>
      <c r="F43" s="16">
        <v>95</v>
      </c>
      <c r="G43" s="16" t="s">
        <v>1239</v>
      </c>
      <c r="H43" s="16" t="s">
        <v>1239</v>
      </c>
      <c r="I43" s="16"/>
      <c r="J43" s="16"/>
      <c r="K43" s="16" t="s">
        <v>8386</v>
      </c>
    </row>
    <row r="44" spans="1:11" ht="15" customHeight="1" x14ac:dyDescent="0.25">
      <c r="A44" s="16" t="s">
        <v>217</v>
      </c>
      <c r="B44" s="16" t="s">
        <v>47</v>
      </c>
      <c r="C44" s="16">
        <v>1</v>
      </c>
      <c r="D44" s="16">
        <v>2</v>
      </c>
      <c r="E44" s="16">
        <v>1</v>
      </c>
      <c r="F44" s="16">
        <v>95</v>
      </c>
      <c r="G44" s="16" t="s">
        <v>1239</v>
      </c>
      <c r="H44" s="16" t="s">
        <v>1239</v>
      </c>
      <c r="I44" s="16"/>
      <c r="J44" s="16"/>
      <c r="K44" s="16" t="s">
        <v>8386</v>
      </c>
    </row>
    <row r="45" spans="1:11" ht="15" customHeight="1" x14ac:dyDescent="0.25">
      <c r="A45" s="16" t="s">
        <v>217</v>
      </c>
      <c r="B45" s="16" t="s">
        <v>49</v>
      </c>
      <c r="C45" s="16">
        <v>1</v>
      </c>
      <c r="D45" s="16">
        <v>2</v>
      </c>
      <c r="E45" s="16">
        <v>1</v>
      </c>
      <c r="F45" s="16">
        <v>95</v>
      </c>
      <c r="G45" s="16" t="s">
        <v>1239</v>
      </c>
      <c r="H45" s="16" t="s">
        <v>1239</v>
      </c>
      <c r="I45" s="16"/>
      <c r="J45" s="16"/>
      <c r="K45" s="16" t="s">
        <v>8386</v>
      </c>
    </row>
    <row r="46" spans="1:11" ht="15" customHeight="1" x14ac:dyDescent="0.25">
      <c r="A46" s="16" t="s">
        <v>228</v>
      </c>
      <c r="B46" s="16" t="s">
        <v>47</v>
      </c>
      <c r="C46" s="16">
        <v>0</v>
      </c>
      <c r="D46" s="16">
        <v>1</v>
      </c>
      <c r="E46" s="16">
        <v>1</v>
      </c>
      <c r="F46" s="16">
        <v>95</v>
      </c>
      <c r="G46" s="16" t="s">
        <v>1239</v>
      </c>
      <c r="H46" s="16" t="s">
        <v>1239</v>
      </c>
      <c r="I46" s="16"/>
      <c r="J46" s="16"/>
      <c r="K46" s="16" t="s">
        <v>8386</v>
      </c>
    </row>
    <row r="47" spans="1:11" ht="15" customHeight="1" x14ac:dyDescent="0.25">
      <c r="A47" s="16" t="s">
        <v>228</v>
      </c>
      <c r="B47" s="16" t="s">
        <v>49</v>
      </c>
      <c r="C47" s="16">
        <v>0</v>
      </c>
      <c r="D47" s="16">
        <v>1</v>
      </c>
      <c r="E47" s="16">
        <v>1</v>
      </c>
      <c r="F47" s="16">
        <v>95</v>
      </c>
      <c r="G47" s="16" t="s">
        <v>1239</v>
      </c>
      <c r="H47" s="16" t="s">
        <v>1239</v>
      </c>
      <c r="I47" s="16"/>
      <c r="J47" s="16"/>
      <c r="K47" s="16" t="s">
        <v>8386</v>
      </c>
    </row>
    <row r="48" spans="1:11" ht="15" customHeight="1" x14ac:dyDescent="0.25">
      <c r="A48" s="16" t="s">
        <v>234</v>
      </c>
      <c r="B48" s="16" t="s">
        <v>47</v>
      </c>
      <c r="C48" s="16">
        <v>0</v>
      </c>
      <c r="D48" s="16">
        <v>1</v>
      </c>
      <c r="E48" s="16">
        <v>1</v>
      </c>
      <c r="F48" s="16">
        <v>95</v>
      </c>
      <c r="G48" s="16" t="s">
        <v>1239</v>
      </c>
      <c r="H48" s="16" t="s">
        <v>1239</v>
      </c>
      <c r="I48" s="16"/>
      <c r="J48" s="16"/>
      <c r="K48" s="16" t="s">
        <v>8386</v>
      </c>
    </row>
    <row r="49" spans="1:11" ht="15" customHeight="1" x14ac:dyDescent="0.25">
      <c r="A49" s="16" t="s">
        <v>234</v>
      </c>
      <c r="B49" s="16" t="s">
        <v>49</v>
      </c>
      <c r="C49" s="16">
        <v>0</v>
      </c>
      <c r="D49" s="16">
        <v>1</v>
      </c>
      <c r="E49" s="16">
        <v>1</v>
      </c>
      <c r="F49" s="16">
        <v>95</v>
      </c>
      <c r="G49" s="16" t="s">
        <v>1239</v>
      </c>
      <c r="H49" s="16" t="s">
        <v>1239</v>
      </c>
      <c r="I49" s="16"/>
      <c r="J49" s="16"/>
      <c r="K49" s="16" t="s">
        <v>8386</v>
      </c>
    </row>
    <row r="50" spans="1:11" ht="15" customHeight="1" x14ac:dyDescent="0.25">
      <c r="A50" s="16" t="s">
        <v>243</v>
      </c>
      <c r="B50" s="16" t="s">
        <v>47</v>
      </c>
      <c r="C50" s="16">
        <v>1</v>
      </c>
      <c r="D50" s="16">
        <v>2</v>
      </c>
      <c r="E50" s="16">
        <v>1</v>
      </c>
      <c r="F50" s="16">
        <v>95</v>
      </c>
      <c r="G50" s="16" t="s">
        <v>1239</v>
      </c>
      <c r="H50" s="16" t="s">
        <v>1239</v>
      </c>
      <c r="I50" s="16"/>
      <c r="J50" s="16"/>
      <c r="K50" s="16" t="s">
        <v>8386</v>
      </c>
    </row>
    <row r="51" spans="1:11" ht="15" customHeight="1" x14ac:dyDescent="0.25">
      <c r="A51" s="16" t="s">
        <v>246</v>
      </c>
      <c r="B51" s="16" t="s">
        <v>47</v>
      </c>
      <c r="C51" s="16">
        <v>0</v>
      </c>
      <c r="D51" s="16">
        <v>1</v>
      </c>
      <c r="E51" s="16">
        <v>1</v>
      </c>
      <c r="F51" s="16">
        <v>95</v>
      </c>
      <c r="G51" s="16" t="s">
        <v>1239</v>
      </c>
      <c r="H51" s="16" t="s">
        <v>1239</v>
      </c>
      <c r="I51" s="16"/>
      <c r="J51" s="16"/>
      <c r="K51" s="16" t="s">
        <v>8386</v>
      </c>
    </row>
    <row r="52" spans="1:11" ht="15" customHeight="1" x14ac:dyDescent="0.25">
      <c r="A52" s="16" t="s">
        <v>246</v>
      </c>
      <c r="B52" s="16" t="s">
        <v>49</v>
      </c>
      <c r="C52" s="16">
        <v>0</v>
      </c>
      <c r="D52" s="16">
        <v>1</v>
      </c>
      <c r="E52" s="16">
        <v>1</v>
      </c>
      <c r="F52" s="16">
        <v>95</v>
      </c>
      <c r="G52" s="16" t="s">
        <v>1239</v>
      </c>
      <c r="H52" s="16" t="s">
        <v>1239</v>
      </c>
      <c r="I52" s="16"/>
      <c r="J52" s="16"/>
      <c r="K52" s="16" t="s">
        <v>8386</v>
      </c>
    </row>
    <row r="53" spans="1:11" ht="15" customHeight="1" x14ac:dyDescent="0.25">
      <c r="A53" s="16" t="s">
        <v>249</v>
      </c>
      <c r="B53" s="16" t="s">
        <v>47</v>
      </c>
      <c r="C53" s="16">
        <v>0</v>
      </c>
      <c r="D53" s="16">
        <v>1</v>
      </c>
      <c r="E53" s="16">
        <v>1</v>
      </c>
      <c r="F53" s="16">
        <v>95</v>
      </c>
      <c r="G53" s="16" t="s">
        <v>1239</v>
      </c>
      <c r="H53" s="16" t="s">
        <v>1239</v>
      </c>
      <c r="I53" s="16"/>
      <c r="J53" s="16"/>
      <c r="K53" s="16" t="s">
        <v>8386</v>
      </c>
    </row>
    <row r="54" spans="1:11" ht="15" customHeight="1" x14ac:dyDescent="0.25">
      <c r="A54" s="16" t="s">
        <v>249</v>
      </c>
      <c r="B54" s="16" t="s">
        <v>49</v>
      </c>
      <c r="C54" s="16">
        <v>0</v>
      </c>
      <c r="D54" s="16">
        <v>1</v>
      </c>
      <c r="E54" s="16">
        <v>1</v>
      </c>
      <c r="F54" s="16">
        <v>95</v>
      </c>
      <c r="G54" s="16" t="s">
        <v>1239</v>
      </c>
      <c r="H54" s="16" t="s">
        <v>1239</v>
      </c>
      <c r="I54" s="16"/>
      <c r="J54" s="16"/>
      <c r="K54" s="16" t="s">
        <v>8386</v>
      </c>
    </row>
    <row r="55" spans="1:11" ht="15" customHeight="1" x14ac:dyDescent="0.25">
      <c r="A55" s="16" t="s">
        <v>252</v>
      </c>
      <c r="B55" s="16" t="s">
        <v>47</v>
      </c>
      <c r="C55" s="16">
        <v>0</v>
      </c>
      <c r="D55" s="16">
        <v>1</v>
      </c>
      <c r="E55" s="16">
        <v>1</v>
      </c>
      <c r="F55" s="16">
        <v>95</v>
      </c>
      <c r="G55" s="16" t="s">
        <v>1239</v>
      </c>
      <c r="H55" s="16" t="s">
        <v>1239</v>
      </c>
      <c r="I55" s="16"/>
      <c r="J55" s="16"/>
      <c r="K55" s="16" t="s">
        <v>8386</v>
      </c>
    </row>
    <row r="56" spans="1:11" ht="15" customHeight="1" x14ac:dyDescent="0.25">
      <c r="A56" s="16" t="s">
        <v>252</v>
      </c>
      <c r="B56" s="16" t="s">
        <v>49</v>
      </c>
      <c r="C56" s="16">
        <v>0</v>
      </c>
      <c r="D56" s="16">
        <v>1</v>
      </c>
      <c r="E56" s="16">
        <v>1</v>
      </c>
      <c r="F56" s="16">
        <v>95</v>
      </c>
      <c r="G56" s="16" t="s">
        <v>1239</v>
      </c>
      <c r="H56" s="16" t="s">
        <v>1239</v>
      </c>
      <c r="I56" s="16"/>
      <c r="J56" s="16"/>
      <c r="K56" s="16" t="s">
        <v>8386</v>
      </c>
    </row>
    <row r="57" spans="1:11" ht="15" customHeight="1" x14ac:dyDescent="0.25">
      <c r="A57" s="16" t="s">
        <v>255</v>
      </c>
      <c r="B57" s="16" t="s">
        <v>47</v>
      </c>
      <c r="C57" s="16">
        <v>0</v>
      </c>
      <c r="D57" s="16">
        <v>1</v>
      </c>
      <c r="E57" s="16">
        <v>1</v>
      </c>
      <c r="F57" s="16">
        <v>95</v>
      </c>
      <c r="G57" s="16" t="s">
        <v>1239</v>
      </c>
      <c r="H57" s="16" t="s">
        <v>1239</v>
      </c>
      <c r="I57" s="16"/>
      <c r="J57" s="16"/>
      <c r="K57" s="16" t="s">
        <v>8386</v>
      </c>
    </row>
    <row r="58" spans="1:11" ht="15" customHeight="1" x14ac:dyDescent="0.25">
      <c r="A58" s="16" t="s">
        <v>255</v>
      </c>
      <c r="B58" s="16" t="s">
        <v>49</v>
      </c>
      <c r="C58" s="16">
        <v>0</v>
      </c>
      <c r="D58" s="16">
        <v>1</v>
      </c>
      <c r="E58" s="16">
        <v>1</v>
      </c>
      <c r="F58" s="16">
        <v>95</v>
      </c>
      <c r="G58" s="16" t="s">
        <v>1239</v>
      </c>
      <c r="H58" s="16" t="s">
        <v>1239</v>
      </c>
      <c r="I58" s="16"/>
      <c r="J58" s="16"/>
      <c r="K58" s="16" t="s">
        <v>8386</v>
      </c>
    </row>
    <row r="59" spans="1:11" ht="15" customHeight="1" x14ac:dyDescent="0.25">
      <c r="A59" s="16" t="s">
        <v>258</v>
      </c>
      <c r="B59" s="16" t="s">
        <v>47</v>
      </c>
      <c r="C59" s="16">
        <v>0</v>
      </c>
      <c r="D59" s="16">
        <v>1</v>
      </c>
      <c r="E59" s="16">
        <v>1</v>
      </c>
      <c r="F59" s="16">
        <v>95</v>
      </c>
      <c r="G59" s="16" t="s">
        <v>1239</v>
      </c>
      <c r="H59" s="16" t="s">
        <v>1239</v>
      </c>
      <c r="I59" s="16"/>
      <c r="J59" s="16"/>
      <c r="K59" s="16" t="s">
        <v>8386</v>
      </c>
    </row>
    <row r="60" spans="1:11" ht="15" customHeight="1" x14ac:dyDescent="0.25">
      <c r="A60" s="16" t="s">
        <v>258</v>
      </c>
      <c r="B60" s="16" t="s">
        <v>49</v>
      </c>
      <c r="C60" s="16">
        <v>0</v>
      </c>
      <c r="D60" s="16">
        <v>1</v>
      </c>
      <c r="E60" s="16">
        <v>1</v>
      </c>
      <c r="F60" s="16">
        <v>95</v>
      </c>
      <c r="G60" s="16" t="s">
        <v>1239</v>
      </c>
      <c r="H60" s="16" t="s">
        <v>1239</v>
      </c>
      <c r="I60" s="16"/>
      <c r="J60" s="16"/>
      <c r="K60" s="16" t="s">
        <v>8386</v>
      </c>
    </row>
    <row r="61" spans="1:11" ht="15" customHeight="1" x14ac:dyDescent="0.25">
      <c r="A61" s="16" t="s">
        <v>263</v>
      </c>
      <c r="B61" s="16" t="s">
        <v>47</v>
      </c>
      <c r="C61" s="16">
        <v>0</v>
      </c>
      <c r="D61" s="16">
        <v>1</v>
      </c>
      <c r="E61" s="16">
        <v>1</v>
      </c>
      <c r="F61" s="16">
        <v>95</v>
      </c>
      <c r="G61" s="16" t="s">
        <v>1239</v>
      </c>
      <c r="H61" s="16" t="s">
        <v>1239</v>
      </c>
      <c r="I61" s="16"/>
      <c r="J61" s="16"/>
      <c r="K61" s="16" t="s">
        <v>8386</v>
      </c>
    </row>
    <row r="62" spans="1:11" ht="15" customHeight="1" x14ac:dyDescent="0.25">
      <c r="A62" s="16" t="s">
        <v>263</v>
      </c>
      <c r="B62" s="16" t="s">
        <v>49</v>
      </c>
      <c r="C62" s="16">
        <v>0</v>
      </c>
      <c r="D62" s="16">
        <v>1</v>
      </c>
      <c r="E62" s="16">
        <v>1</v>
      </c>
      <c r="F62" s="16">
        <v>95</v>
      </c>
      <c r="G62" s="16" t="s">
        <v>1239</v>
      </c>
      <c r="H62" s="16" t="s">
        <v>1239</v>
      </c>
      <c r="I62" s="16"/>
      <c r="J62" s="16"/>
      <c r="K62" s="16" t="s">
        <v>8386</v>
      </c>
    </row>
    <row r="63" spans="1:11" ht="15" customHeight="1" x14ac:dyDescent="0.25">
      <c r="A63" s="16" t="s">
        <v>271</v>
      </c>
      <c r="B63" s="16" t="s">
        <v>47</v>
      </c>
      <c r="C63" s="16">
        <v>0</v>
      </c>
      <c r="D63" s="16">
        <v>1</v>
      </c>
      <c r="E63" s="16">
        <v>1</v>
      </c>
      <c r="F63" s="16">
        <v>95</v>
      </c>
      <c r="G63" s="16" t="s">
        <v>1239</v>
      </c>
      <c r="H63" s="16" t="s">
        <v>1239</v>
      </c>
      <c r="I63" s="16"/>
      <c r="J63" s="16"/>
      <c r="K63" s="16" t="s">
        <v>8386</v>
      </c>
    </row>
    <row r="64" spans="1:11" ht="15" customHeight="1" x14ac:dyDescent="0.25">
      <c r="A64" s="16" t="s">
        <v>271</v>
      </c>
      <c r="B64" s="16" t="s">
        <v>49</v>
      </c>
      <c r="C64" s="16">
        <v>0</v>
      </c>
      <c r="D64" s="16">
        <v>1</v>
      </c>
      <c r="E64" s="16">
        <v>1</v>
      </c>
      <c r="F64" s="16">
        <v>95</v>
      </c>
      <c r="G64" s="16" t="s">
        <v>1239</v>
      </c>
      <c r="H64" s="16" t="s">
        <v>1239</v>
      </c>
      <c r="I64" s="16"/>
      <c r="J64" s="16"/>
      <c r="K64" s="16" t="s">
        <v>8386</v>
      </c>
    </row>
    <row r="65" spans="1:11" ht="15" customHeight="1" x14ac:dyDescent="0.25">
      <c r="A65" s="16" t="s">
        <v>274</v>
      </c>
      <c r="B65" s="16" t="s">
        <v>47</v>
      </c>
      <c r="C65" s="16">
        <v>0</v>
      </c>
      <c r="D65" s="16">
        <v>1</v>
      </c>
      <c r="E65" s="16">
        <v>1</v>
      </c>
      <c r="F65" s="16">
        <v>95</v>
      </c>
      <c r="G65" s="16" t="s">
        <v>1239</v>
      </c>
      <c r="H65" s="16" t="s">
        <v>1239</v>
      </c>
      <c r="I65" s="16"/>
      <c r="J65" s="16"/>
      <c r="K65" s="16" t="s">
        <v>8386</v>
      </c>
    </row>
    <row r="66" spans="1:11" ht="15" customHeight="1" x14ac:dyDescent="0.25">
      <c r="A66" s="16" t="s">
        <v>274</v>
      </c>
      <c r="B66" s="16" t="s">
        <v>49</v>
      </c>
      <c r="C66" s="16">
        <v>0</v>
      </c>
      <c r="D66" s="16">
        <v>1</v>
      </c>
      <c r="E66" s="16">
        <v>1</v>
      </c>
      <c r="F66" s="16">
        <v>95</v>
      </c>
      <c r="G66" s="16" t="s">
        <v>1239</v>
      </c>
      <c r="H66" s="16" t="s">
        <v>1239</v>
      </c>
      <c r="I66" s="16"/>
      <c r="J66" s="16"/>
      <c r="K66" s="16" t="s">
        <v>8386</v>
      </c>
    </row>
    <row r="67" spans="1:11" ht="15" customHeight="1" x14ac:dyDescent="0.25">
      <c r="A67" s="16" t="s">
        <v>277</v>
      </c>
      <c r="B67" s="16" t="s">
        <v>47</v>
      </c>
      <c r="C67" s="16">
        <v>0</v>
      </c>
      <c r="D67" s="16">
        <v>1</v>
      </c>
      <c r="E67" s="16">
        <v>1</v>
      </c>
      <c r="F67" s="16">
        <v>95</v>
      </c>
      <c r="G67" s="16" t="s">
        <v>1239</v>
      </c>
      <c r="H67" s="16" t="s">
        <v>1239</v>
      </c>
      <c r="I67" s="16"/>
      <c r="J67" s="16"/>
      <c r="K67" s="16" t="s">
        <v>8386</v>
      </c>
    </row>
    <row r="68" spans="1:11" ht="15" customHeight="1" x14ac:dyDescent="0.25">
      <c r="A68" s="16" t="s">
        <v>277</v>
      </c>
      <c r="B68" s="16" t="s">
        <v>49</v>
      </c>
      <c r="C68" s="16">
        <v>0</v>
      </c>
      <c r="D68" s="16">
        <v>1</v>
      </c>
      <c r="E68" s="16">
        <v>1</v>
      </c>
      <c r="F68" s="16">
        <v>95</v>
      </c>
      <c r="G68" s="16" t="s">
        <v>1239</v>
      </c>
      <c r="H68" s="16" t="s">
        <v>1239</v>
      </c>
      <c r="I68" s="16"/>
      <c r="J68" s="16"/>
      <c r="K68" s="16" t="s">
        <v>8386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50"/>
  <sheetViews>
    <sheetView zoomScaleNormal="100" workbookViewId="0"/>
  </sheetViews>
  <sheetFormatPr defaultColWidth="8.7109375" defaultRowHeight="15" customHeight="1" x14ac:dyDescent="0.25"/>
  <cols>
    <col min="1" max="1" width="16" customWidth="1"/>
    <col min="2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4" customWidth="1"/>
    <col min="10" max="10" width="13" customWidth="1"/>
    <col min="11" max="11" width="14" customWidth="1"/>
    <col min="12" max="12" width="16" customWidth="1"/>
    <col min="13" max="13" width="14" customWidth="1"/>
    <col min="14" max="14" width="12" customWidth="1"/>
  </cols>
  <sheetData>
    <row r="1" spans="1:14" ht="15" customHeight="1" x14ac:dyDescent="0.25">
      <c r="A1" t="s">
        <v>8387</v>
      </c>
    </row>
    <row r="2" spans="1:14" ht="15" customHeight="1" x14ac:dyDescent="0.25">
      <c r="A2" s="84" t="s">
        <v>123</v>
      </c>
      <c r="B2" s="84" t="s">
        <v>287</v>
      </c>
      <c r="C2" s="84" t="s">
        <v>1987</v>
      </c>
      <c r="D2" s="84" t="s">
        <v>8377</v>
      </c>
      <c r="E2" s="84" t="s">
        <v>8388</v>
      </c>
      <c r="F2" s="84" t="s">
        <v>1140</v>
      </c>
      <c r="G2" s="84" t="s">
        <v>8389</v>
      </c>
      <c r="H2" s="84" t="s">
        <v>1117</v>
      </c>
      <c r="I2" s="84" t="s">
        <v>8390</v>
      </c>
      <c r="J2" s="84" t="s">
        <v>1096</v>
      </c>
      <c r="K2" s="84" t="s">
        <v>8391</v>
      </c>
      <c r="L2" s="84" t="s">
        <v>8392</v>
      </c>
      <c r="M2" s="84" t="s">
        <v>8393</v>
      </c>
      <c r="N2" s="84" t="s">
        <v>7700</v>
      </c>
    </row>
    <row r="3" spans="1:14" ht="15" customHeight="1" x14ac:dyDescent="0.25">
      <c r="A3" s="16" t="s">
        <v>129</v>
      </c>
      <c r="B3" s="16">
        <f>SUMIF(Norm_Durumu!$B:$B,A3,Norm_Durumu!$E:$E)</f>
        <v>14</v>
      </c>
      <c r="C3" s="16">
        <f>SUMIF(Norm_Durumu!$B:$B,A3,Norm_Durumu!$M:$M)</f>
        <v>1</v>
      </c>
      <c r="D3" s="16">
        <f>SUMIF(Norm_Durumu!$B:$B,A3,Norm_Durumu!$N:$N)</f>
        <v>1</v>
      </c>
      <c r="E3" s="16">
        <f t="shared" ref="E3:E50" si="0">MAX(0,MIN(100,100-(C3+D3)/MAX(1,B3)*100))</f>
        <v>85.714285714285722</v>
      </c>
      <c r="F3" s="16">
        <v>50</v>
      </c>
      <c r="G3" s="16">
        <v>50</v>
      </c>
      <c r="H3" s="16">
        <v>0</v>
      </c>
      <c r="I3" s="16">
        <v>100</v>
      </c>
      <c r="J3" s="16">
        <v>120</v>
      </c>
      <c r="K3" s="16">
        <v>33</v>
      </c>
      <c r="L3" s="16">
        <v>62.7</v>
      </c>
      <c r="M3" s="16">
        <v>70.099999999999994</v>
      </c>
      <c r="N3" s="16" t="s">
        <v>8394</v>
      </c>
    </row>
    <row r="4" spans="1:14" ht="15" customHeight="1" x14ac:dyDescent="0.25">
      <c r="A4" s="16" t="s">
        <v>133</v>
      </c>
      <c r="B4" s="16">
        <f>SUMIF(Norm_Durumu!$B:$B,A4,Norm_Durumu!$E:$E)</f>
        <v>11</v>
      </c>
      <c r="C4" s="16">
        <f>SUMIF(Norm_Durumu!$B:$B,A4,Norm_Durumu!$M:$M)</f>
        <v>0</v>
      </c>
      <c r="D4" s="16">
        <f>SUMIF(Norm_Durumu!$B:$B,A4,Norm_Durumu!$N:$N)</f>
        <v>0</v>
      </c>
      <c r="E4" s="16">
        <f t="shared" si="0"/>
        <v>100</v>
      </c>
      <c r="F4" s="16">
        <v>36</v>
      </c>
      <c r="G4" s="16">
        <v>64</v>
      </c>
      <c r="H4" s="16">
        <v>0.9</v>
      </c>
      <c r="I4" s="16">
        <v>18.2</v>
      </c>
      <c r="J4" s="16">
        <v>120</v>
      </c>
      <c r="K4" s="16">
        <v>33</v>
      </c>
      <c r="L4" s="16">
        <v>46.5</v>
      </c>
      <c r="M4" s="16">
        <v>58.4</v>
      </c>
      <c r="N4" s="16" t="s">
        <v>8395</v>
      </c>
    </row>
    <row r="5" spans="1:14" ht="15" customHeight="1" x14ac:dyDescent="0.25">
      <c r="A5" s="16" t="s">
        <v>136</v>
      </c>
      <c r="B5" s="16">
        <f>SUMIF(Norm_Durumu!$B:$B,A5,Norm_Durumu!$E:$E)</f>
        <v>18</v>
      </c>
      <c r="C5" s="16">
        <f>SUMIF(Norm_Durumu!$B:$B,A5,Norm_Durumu!$M:$M)</f>
        <v>4</v>
      </c>
      <c r="D5" s="16">
        <f>SUMIF(Norm_Durumu!$B:$B,A5,Norm_Durumu!$N:$N)</f>
        <v>0</v>
      </c>
      <c r="E5" s="16">
        <f t="shared" si="0"/>
        <v>77.777777777777771</v>
      </c>
      <c r="F5" s="16">
        <v>61</v>
      </c>
      <c r="G5" s="16">
        <v>39</v>
      </c>
      <c r="H5" s="16">
        <v>0</v>
      </c>
      <c r="I5" s="16">
        <v>100</v>
      </c>
      <c r="J5" s="16">
        <v>145</v>
      </c>
      <c r="K5" s="16">
        <v>19</v>
      </c>
      <c r="L5" s="16">
        <v>60</v>
      </c>
      <c r="M5" s="16">
        <v>64.400000000000006</v>
      </c>
      <c r="N5" s="16" t="s">
        <v>8395</v>
      </c>
    </row>
    <row r="6" spans="1:14" ht="15" customHeight="1" x14ac:dyDescent="0.25">
      <c r="A6" s="16" t="s">
        <v>139</v>
      </c>
      <c r="B6" s="16">
        <f>SUMIF(Norm_Durumu!$B:$B,A6,Norm_Durumu!$E:$E)</f>
        <v>11</v>
      </c>
      <c r="C6" s="16">
        <f>SUMIF(Norm_Durumu!$B:$B,A6,Norm_Durumu!$M:$M)</f>
        <v>1</v>
      </c>
      <c r="D6" s="16">
        <f>SUMIF(Norm_Durumu!$B:$B,A6,Norm_Durumu!$N:$N)</f>
        <v>0</v>
      </c>
      <c r="E6" s="16">
        <f t="shared" si="0"/>
        <v>90.909090909090907</v>
      </c>
      <c r="F6" s="16">
        <v>24</v>
      </c>
      <c r="G6" s="16">
        <v>76</v>
      </c>
      <c r="H6" s="16">
        <v>0.3</v>
      </c>
      <c r="I6" s="16">
        <v>72.7</v>
      </c>
      <c r="J6" s="16">
        <v>31</v>
      </c>
      <c r="K6" s="16">
        <v>82.7</v>
      </c>
      <c r="L6" s="16">
        <v>49.4</v>
      </c>
      <c r="M6" s="16">
        <v>76.8</v>
      </c>
      <c r="N6" s="16" t="s">
        <v>8394</v>
      </c>
    </row>
    <row r="7" spans="1:14" ht="15" customHeight="1" x14ac:dyDescent="0.25">
      <c r="A7" s="16" t="s">
        <v>142</v>
      </c>
      <c r="B7" s="16">
        <f>SUMIF(Norm_Durumu!$B:$B,A7,Norm_Durumu!$E:$E)</f>
        <v>12</v>
      </c>
      <c r="C7" s="16">
        <f>SUMIF(Norm_Durumu!$B:$B,A7,Norm_Durumu!$M:$M)</f>
        <v>2</v>
      </c>
      <c r="D7" s="16">
        <f>SUMIF(Norm_Durumu!$B:$B,A7,Norm_Durumu!$N:$N)</f>
        <v>0</v>
      </c>
      <c r="E7" s="16">
        <f t="shared" si="0"/>
        <v>83.333333333333343</v>
      </c>
      <c r="F7" s="16">
        <v>70</v>
      </c>
      <c r="G7" s="16">
        <v>30</v>
      </c>
      <c r="H7" s="16">
        <v>0.6</v>
      </c>
      <c r="I7" s="16">
        <v>45.5</v>
      </c>
      <c r="J7" s="16">
        <v>103</v>
      </c>
      <c r="K7" s="16">
        <v>42.5</v>
      </c>
      <c r="L7" s="16">
        <v>43.6</v>
      </c>
      <c r="M7" s="16">
        <v>55.3</v>
      </c>
      <c r="N7" s="16" t="s">
        <v>8395</v>
      </c>
    </row>
    <row r="8" spans="1:14" ht="15" customHeight="1" x14ac:dyDescent="0.25">
      <c r="A8" s="16" t="s">
        <v>145</v>
      </c>
      <c r="B8" s="16">
        <f>SUMIF(Norm_Durumu!$B:$B,A8,Norm_Durumu!$E:$E)</f>
        <v>12</v>
      </c>
      <c r="C8" s="16">
        <f>SUMIF(Norm_Durumu!$B:$B,A8,Norm_Durumu!$M:$M)</f>
        <v>3</v>
      </c>
      <c r="D8" s="16">
        <f>SUMIF(Norm_Durumu!$B:$B,A8,Norm_Durumu!$N:$N)</f>
        <v>0</v>
      </c>
      <c r="E8" s="16">
        <f t="shared" si="0"/>
        <v>75</v>
      </c>
      <c r="F8" s="16">
        <v>14</v>
      </c>
      <c r="G8" s="16">
        <v>86</v>
      </c>
      <c r="H8" s="16">
        <v>0.4</v>
      </c>
      <c r="I8" s="16">
        <v>63.6</v>
      </c>
      <c r="J8" s="16">
        <v>34</v>
      </c>
      <c r="K8" s="16">
        <v>81</v>
      </c>
      <c r="L8" s="16">
        <v>59.4</v>
      </c>
      <c r="M8" s="16">
        <v>73.5</v>
      </c>
      <c r="N8" s="16" t="s">
        <v>8394</v>
      </c>
    </row>
    <row r="9" spans="1:14" ht="15" customHeight="1" x14ac:dyDescent="0.25">
      <c r="A9" s="16" t="s">
        <v>148</v>
      </c>
      <c r="B9" s="16">
        <f>SUMIF(Norm_Durumu!$B:$B,A9,Norm_Durumu!$E:$E)</f>
        <v>11</v>
      </c>
      <c r="C9" s="16">
        <f>SUMIF(Norm_Durumu!$B:$B,A9,Norm_Durumu!$M:$M)</f>
        <v>0</v>
      </c>
      <c r="D9" s="16">
        <f>SUMIF(Norm_Durumu!$B:$B,A9,Norm_Durumu!$N:$N)</f>
        <v>0</v>
      </c>
      <c r="E9" s="16">
        <f t="shared" si="0"/>
        <v>100</v>
      </c>
      <c r="F9" s="16">
        <v>31</v>
      </c>
      <c r="G9" s="16">
        <v>69</v>
      </c>
      <c r="H9" s="16">
        <v>0.8</v>
      </c>
      <c r="I9" s="16">
        <v>27.3</v>
      </c>
      <c r="J9" s="16">
        <v>153</v>
      </c>
      <c r="K9" s="16">
        <v>14.5</v>
      </c>
      <c r="L9" s="16">
        <v>60</v>
      </c>
      <c r="M9" s="16">
        <v>60.4</v>
      </c>
      <c r="N9" s="16" t="s">
        <v>8395</v>
      </c>
    </row>
    <row r="10" spans="1:14" ht="15" customHeight="1" x14ac:dyDescent="0.25">
      <c r="A10" s="16" t="s">
        <v>151</v>
      </c>
      <c r="B10" s="16">
        <f>SUMIF(Norm_Durumu!$B:$B,A10,Norm_Durumu!$E:$E)</f>
        <v>19</v>
      </c>
      <c r="C10" s="16">
        <f>SUMIF(Norm_Durumu!$B:$B,A10,Norm_Durumu!$M:$M)</f>
        <v>3</v>
      </c>
      <c r="D10" s="16">
        <f>SUMIF(Norm_Durumu!$B:$B,A10,Norm_Durumu!$N:$N)</f>
        <v>1</v>
      </c>
      <c r="E10" s="16">
        <f t="shared" si="0"/>
        <v>78.94736842105263</v>
      </c>
      <c r="F10" s="16">
        <v>34</v>
      </c>
      <c r="G10" s="16">
        <v>66</v>
      </c>
      <c r="H10" s="16">
        <v>0.1</v>
      </c>
      <c r="I10" s="16">
        <v>90.9</v>
      </c>
      <c r="J10" s="16">
        <v>73</v>
      </c>
      <c r="K10" s="16">
        <v>59.2</v>
      </c>
      <c r="L10" s="16">
        <v>78.5</v>
      </c>
      <c r="M10" s="16">
        <v>75.7</v>
      </c>
      <c r="N10" s="16" t="s">
        <v>8394</v>
      </c>
    </row>
    <row r="11" spans="1:14" ht="15" customHeight="1" x14ac:dyDescent="0.25">
      <c r="A11" s="16" t="s">
        <v>154</v>
      </c>
      <c r="B11" s="16">
        <f>SUMIF(Norm_Durumu!$B:$B,A11,Norm_Durumu!$E:$E)</f>
        <v>21</v>
      </c>
      <c r="C11" s="16">
        <f>SUMIF(Norm_Durumu!$B:$B,A11,Norm_Durumu!$M:$M)</f>
        <v>0</v>
      </c>
      <c r="D11" s="16">
        <f>SUMIF(Norm_Durumu!$B:$B,A11,Norm_Durumu!$N:$N)</f>
        <v>2</v>
      </c>
      <c r="E11" s="16">
        <f t="shared" si="0"/>
        <v>90.476190476190482</v>
      </c>
      <c r="F11" s="16">
        <v>77</v>
      </c>
      <c r="G11" s="16">
        <v>23</v>
      </c>
      <c r="H11" s="16">
        <v>0.6</v>
      </c>
      <c r="I11" s="16">
        <v>45.5</v>
      </c>
      <c r="J11" s="16">
        <v>23</v>
      </c>
      <c r="K11" s="16">
        <v>87.2</v>
      </c>
      <c r="L11" s="16">
        <v>57.3</v>
      </c>
      <c r="M11" s="16">
        <v>62.5</v>
      </c>
      <c r="N11" s="16" t="s">
        <v>8395</v>
      </c>
    </row>
    <row r="12" spans="1:14" ht="15" customHeight="1" x14ac:dyDescent="0.25">
      <c r="A12" s="16" t="s">
        <v>157</v>
      </c>
      <c r="B12" s="16">
        <f>SUMIF(Norm_Durumu!$B:$B,A12,Norm_Durumu!$E:$E)</f>
        <v>11</v>
      </c>
      <c r="C12" s="16">
        <f>SUMIF(Norm_Durumu!$B:$B,A12,Norm_Durumu!$M:$M)</f>
        <v>1</v>
      </c>
      <c r="D12" s="16">
        <f>SUMIF(Norm_Durumu!$B:$B,A12,Norm_Durumu!$N:$N)</f>
        <v>0</v>
      </c>
      <c r="E12" s="16">
        <f t="shared" si="0"/>
        <v>90.909090909090907</v>
      </c>
      <c r="F12" s="16">
        <v>61</v>
      </c>
      <c r="G12" s="16">
        <v>39</v>
      </c>
      <c r="H12" s="16">
        <v>0.6</v>
      </c>
      <c r="I12" s="16">
        <v>45.5</v>
      </c>
      <c r="J12" s="16">
        <v>81</v>
      </c>
      <c r="K12" s="16">
        <v>54.7</v>
      </c>
      <c r="L12" s="16">
        <v>51.9</v>
      </c>
      <c r="M12" s="16">
        <v>60.2</v>
      </c>
      <c r="N12" s="16" t="s">
        <v>8395</v>
      </c>
    </row>
    <row r="13" spans="1:14" ht="15" customHeight="1" x14ac:dyDescent="0.25">
      <c r="A13" s="16" t="s">
        <v>160</v>
      </c>
      <c r="B13" s="16">
        <f>SUMIF(Norm_Durumu!$B:$B,A13,Norm_Durumu!$E:$E)</f>
        <v>10</v>
      </c>
      <c r="C13" s="16">
        <f>SUMIF(Norm_Durumu!$B:$B,A13,Norm_Durumu!$M:$M)</f>
        <v>0</v>
      </c>
      <c r="D13" s="16">
        <f>SUMIF(Norm_Durumu!$B:$B,A13,Norm_Durumu!$N:$N)</f>
        <v>0</v>
      </c>
      <c r="E13" s="16">
        <f t="shared" si="0"/>
        <v>100</v>
      </c>
      <c r="F13" s="16">
        <v>67</v>
      </c>
      <c r="G13" s="16">
        <v>33</v>
      </c>
      <c r="H13" s="16">
        <v>0.8</v>
      </c>
      <c r="I13" s="16">
        <v>27.3</v>
      </c>
      <c r="J13" s="16">
        <v>134</v>
      </c>
      <c r="K13" s="16">
        <v>25.1</v>
      </c>
      <c r="L13" s="16">
        <v>43.2</v>
      </c>
      <c r="M13" s="16">
        <v>52.3</v>
      </c>
      <c r="N13" s="16" t="s">
        <v>8395</v>
      </c>
    </row>
    <row r="14" spans="1:14" ht="15" customHeight="1" x14ac:dyDescent="0.25">
      <c r="A14" s="16" t="s">
        <v>902</v>
      </c>
      <c r="B14" s="16">
        <f>SUMIF(Norm_Durumu!$B:$B,A14,Norm_Durumu!$E:$E)</f>
        <v>11</v>
      </c>
      <c r="C14" s="16">
        <f>SUMIF(Norm_Durumu!$B:$B,A14,Norm_Durumu!$M:$M)</f>
        <v>4</v>
      </c>
      <c r="D14" s="16">
        <f>SUMIF(Norm_Durumu!$B:$B,A14,Norm_Durumu!$N:$N)</f>
        <v>0</v>
      </c>
      <c r="E14" s="16">
        <f t="shared" si="0"/>
        <v>63.636363636363633</v>
      </c>
      <c r="F14" s="16">
        <v>50</v>
      </c>
      <c r="G14" s="16">
        <v>50</v>
      </c>
      <c r="H14" s="16">
        <v>0.55000000000000004</v>
      </c>
      <c r="I14" s="16">
        <v>50</v>
      </c>
      <c r="J14" s="16">
        <v>89.5</v>
      </c>
      <c r="K14" s="16">
        <v>50</v>
      </c>
      <c r="L14" s="16">
        <v>60</v>
      </c>
      <c r="M14" s="16">
        <v>55.6</v>
      </c>
      <c r="N14" s="16" t="s">
        <v>8395</v>
      </c>
    </row>
    <row r="15" spans="1:14" ht="15" customHeight="1" x14ac:dyDescent="0.25">
      <c r="A15" s="16" t="s">
        <v>284</v>
      </c>
      <c r="B15" s="16">
        <f>SUMIF(Norm_Durumu!$B:$B,A15,Norm_Durumu!$E:$E)</f>
        <v>22</v>
      </c>
      <c r="C15" s="16">
        <f>SUMIF(Norm_Durumu!$B:$B,A15,Norm_Durumu!$M:$M)</f>
        <v>11</v>
      </c>
      <c r="D15" s="16">
        <f>SUMIF(Norm_Durumu!$B:$B,A15,Norm_Durumu!$N:$N)</f>
        <v>0</v>
      </c>
      <c r="E15" s="16">
        <f t="shared" si="0"/>
        <v>50</v>
      </c>
      <c r="F15" s="16">
        <v>59</v>
      </c>
      <c r="G15" s="16">
        <v>41</v>
      </c>
      <c r="H15" s="16">
        <v>0.8</v>
      </c>
      <c r="I15" s="16">
        <v>27.3</v>
      </c>
      <c r="J15" s="16">
        <v>65</v>
      </c>
      <c r="K15" s="16">
        <v>63.7</v>
      </c>
      <c r="L15" s="16">
        <v>60</v>
      </c>
      <c r="M15" s="16">
        <v>62.2</v>
      </c>
      <c r="N15" s="16" t="s">
        <v>8395</v>
      </c>
    </row>
    <row r="16" spans="1:14" ht="15" customHeight="1" x14ac:dyDescent="0.25">
      <c r="A16" s="16" t="s">
        <v>166</v>
      </c>
      <c r="B16" s="16">
        <f>SUMIF(Norm_Durumu!$B:$B,A16,Norm_Durumu!$E:$E)</f>
        <v>9</v>
      </c>
      <c r="C16" s="16">
        <f>SUMIF(Norm_Durumu!$B:$B,A16,Norm_Durumu!$M:$M)</f>
        <v>0</v>
      </c>
      <c r="D16" s="16">
        <f>SUMIF(Norm_Durumu!$B:$B,A16,Norm_Durumu!$N:$N)</f>
        <v>0</v>
      </c>
      <c r="E16" s="16">
        <f t="shared" si="0"/>
        <v>100</v>
      </c>
      <c r="F16" s="16">
        <v>47</v>
      </c>
      <c r="G16" s="16">
        <v>53</v>
      </c>
      <c r="H16" s="16">
        <v>0.1</v>
      </c>
      <c r="I16" s="16">
        <v>90.9</v>
      </c>
      <c r="J16" s="16">
        <v>176</v>
      </c>
      <c r="K16" s="16">
        <v>1.7</v>
      </c>
      <c r="L16" s="16">
        <v>60</v>
      </c>
      <c r="M16" s="16">
        <v>68</v>
      </c>
      <c r="N16" s="16" t="s">
        <v>8394</v>
      </c>
    </row>
    <row r="17" spans="1:14" ht="15" customHeight="1" x14ac:dyDescent="0.25">
      <c r="A17" s="16" t="s">
        <v>169</v>
      </c>
      <c r="B17" s="16">
        <f>SUMIF(Norm_Durumu!$B:$B,A17,Norm_Durumu!$E:$E)</f>
        <v>12</v>
      </c>
      <c r="C17" s="16">
        <f>SUMIF(Norm_Durumu!$B:$B,A17,Norm_Durumu!$M:$M)</f>
        <v>2</v>
      </c>
      <c r="D17" s="16">
        <f>SUMIF(Norm_Durumu!$B:$B,A17,Norm_Durumu!$N:$N)</f>
        <v>0</v>
      </c>
      <c r="E17" s="16">
        <f t="shared" si="0"/>
        <v>83.333333333333343</v>
      </c>
      <c r="F17" s="16">
        <v>71</v>
      </c>
      <c r="G17" s="16">
        <v>29</v>
      </c>
      <c r="H17" s="16">
        <v>0.6</v>
      </c>
      <c r="I17" s="16">
        <v>45.5</v>
      </c>
      <c r="J17" s="16">
        <v>76</v>
      </c>
      <c r="K17" s="16">
        <v>57.5</v>
      </c>
      <c r="L17" s="16">
        <v>51.3</v>
      </c>
      <c r="M17" s="16">
        <v>56.2</v>
      </c>
      <c r="N17" s="16" t="s">
        <v>8395</v>
      </c>
    </row>
    <row r="18" spans="1:14" ht="15" customHeight="1" x14ac:dyDescent="0.25">
      <c r="A18" s="16" t="s">
        <v>172</v>
      </c>
      <c r="B18" s="16">
        <f>SUMIF(Norm_Durumu!$B:$B,A18,Norm_Durumu!$E:$E)</f>
        <v>18</v>
      </c>
      <c r="C18" s="16">
        <f>SUMIF(Norm_Durumu!$B:$B,A18,Norm_Durumu!$M:$M)</f>
        <v>1</v>
      </c>
      <c r="D18" s="16">
        <f>SUMIF(Norm_Durumu!$B:$B,A18,Norm_Durumu!$N:$N)</f>
        <v>0</v>
      </c>
      <c r="E18" s="16">
        <f t="shared" si="0"/>
        <v>94.444444444444443</v>
      </c>
      <c r="F18" s="16">
        <v>39</v>
      </c>
      <c r="G18" s="16">
        <v>61</v>
      </c>
      <c r="H18" s="16">
        <v>0.8</v>
      </c>
      <c r="I18" s="16">
        <v>27.3</v>
      </c>
      <c r="J18" s="16">
        <v>81</v>
      </c>
      <c r="K18" s="16">
        <v>54.7</v>
      </c>
      <c r="L18" s="16">
        <v>43</v>
      </c>
      <c r="M18" s="16">
        <v>60.7</v>
      </c>
      <c r="N18" s="16" t="s">
        <v>8395</v>
      </c>
    </row>
    <row r="19" spans="1:14" ht="15" customHeight="1" x14ac:dyDescent="0.25">
      <c r="A19" s="16" t="s">
        <v>175</v>
      </c>
      <c r="B19" s="16">
        <f>SUMIF(Norm_Durumu!$B:$B,A19,Norm_Durumu!$E:$E)</f>
        <v>11</v>
      </c>
      <c r="C19" s="16">
        <f>SUMIF(Norm_Durumu!$B:$B,A19,Norm_Durumu!$M:$M)</f>
        <v>1</v>
      </c>
      <c r="D19" s="16">
        <f>SUMIF(Norm_Durumu!$B:$B,A19,Norm_Durumu!$N:$N)</f>
        <v>2</v>
      </c>
      <c r="E19" s="16">
        <f t="shared" si="0"/>
        <v>72.727272727272734</v>
      </c>
      <c r="F19" s="16">
        <v>52</v>
      </c>
      <c r="G19" s="16">
        <v>48</v>
      </c>
      <c r="H19" s="16">
        <v>0.1</v>
      </c>
      <c r="I19" s="16">
        <v>90.9</v>
      </c>
      <c r="J19" s="16">
        <v>30</v>
      </c>
      <c r="K19" s="16">
        <v>83.2</v>
      </c>
      <c r="L19" s="16">
        <v>70.5</v>
      </c>
      <c r="M19" s="16">
        <v>72.7</v>
      </c>
      <c r="N19" s="16" t="s">
        <v>8394</v>
      </c>
    </row>
    <row r="20" spans="1:14" ht="15" customHeight="1" x14ac:dyDescent="0.25">
      <c r="A20" s="16" t="s">
        <v>178</v>
      </c>
      <c r="B20" s="16">
        <f>SUMIF(Norm_Durumu!$B:$B,A20,Norm_Durumu!$E:$E)</f>
        <v>11</v>
      </c>
      <c r="C20" s="16">
        <f>SUMIF(Norm_Durumu!$B:$B,A20,Norm_Durumu!$M:$M)</f>
        <v>0</v>
      </c>
      <c r="D20" s="16">
        <f>SUMIF(Norm_Durumu!$B:$B,A20,Norm_Durumu!$N:$N)</f>
        <v>0</v>
      </c>
      <c r="E20" s="16">
        <f t="shared" si="0"/>
        <v>100</v>
      </c>
      <c r="F20" s="16">
        <v>57</v>
      </c>
      <c r="G20" s="16">
        <v>43</v>
      </c>
      <c r="H20" s="16">
        <v>0</v>
      </c>
      <c r="I20" s="16">
        <v>100</v>
      </c>
      <c r="J20" s="16">
        <v>74</v>
      </c>
      <c r="K20" s="16">
        <v>58.7</v>
      </c>
      <c r="L20" s="16">
        <v>68.400000000000006</v>
      </c>
      <c r="M20" s="16">
        <v>77.7</v>
      </c>
      <c r="N20" s="16" t="s">
        <v>8394</v>
      </c>
    </row>
    <row r="21" spans="1:14" ht="15" customHeight="1" x14ac:dyDescent="0.25">
      <c r="A21" s="16" t="s">
        <v>181</v>
      </c>
      <c r="B21" s="16">
        <f>SUMIF(Norm_Durumu!$B:$B,A21,Norm_Durumu!$E:$E)</f>
        <v>11</v>
      </c>
      <c r="C21" s="16">
        <f>SUMIF(Norm_Durumu!$B:$B,A21,Norm_Durumu!$M:$M)</f>
        <v>1</v>
      </c>
      <c r="D21" s="16">
        <f>SUMIF(Norm_Durumu!$B:$B,A21,Norm_Durumu!$N:$N)</f>
        <v>1</v>
      </c>
      <c r="E21" s="16">
        <f t="shared" si="0"/>
        <v>81.818181818181813</v>
      </c>
      <c r="F21" s="16">
        <v>76</v>
      </c>
      <c r="G21" s="16">
        <v>24</v>
      </c>
      <c r="H21" s="16">
        <v>0.2</v>
      </c>
      <c r="I21" s="16">
        <v>81.8</v>
      </c>
      <c r="J21" s="16">
        <v>84</v>
      </c>
      <c r="K21" s="16">
        <v>53.1</v>
      </c>
      <c r="L21" s="16">
        <v>60.1</v>
      </c>
      <c r="M21" s="16">
        <v>62.7</v>
      </c>
      <c r="N21" s="16" t="s">
        <v>8395</v>
      </c>
    </row>
    <row r="22" spans="1:14" ht="15" customHeight="1" x14ac:dyDescent="0.25">
      <c r="A22" s="16" t="s">
        <v>184</v>
      </c>
      <c r="B22" s="16">
        <f>SUMIF(Norm_Durumu!$B:$B,A22,Norm_Durumu!$E:$E)</f>
        <v>11</v>
      </c>
      <c r="C22" s="16">
        <f>SUMIF(Norm_Durumu!$B:$B,A22,Norm_Durumu!$M:$M)</f>
        <v>0</v>
      </c>
      <c r="D22" s="16">
        <f>SUMIF(Norm_Durumu!$B:$B,A22,Norm_Durumu!$N:$N)</f>
        <v>1</v>
      </c>
      <c r="E22" s="16">
        <f t="shared" si="0"/>
        <v>90.909090909090907</v>
      </c>
      <c r="F22" s="16">
        <v>87</v>
      </c>
      <c r="G22" s="16">
        <v>13</v>
      </c>
      <c r="H22" s="16">
        <v>0.5</v>
      </c>
      <c r="I22" s="16">
        <v>54.5</v>
      </c>
      <c r="J22" s="16">
        <v>33</v>
      </c>
      <c r="K22" s="16">
        <v>81.599999999999994</v>
      </c>
      <c r="L22" s="16">
        <v>47.1</v>
      </c>
      <c r="M22" s="16">
        <v>60.1</v>
      </c>
      <c r="N22" s="16" t="s">
        <v>8395</v>
      </c>
    </row>
    <row r="23" spans="1:14" ht="15" customHeight="1" x14ac:dyDescent="0.25">
      <c r="A23" s="16" t="s">
        <v>187</v>
      </c>
      <c r="B23" s="16">
        <f>SUMIF(Norm_Durumu!$B:$B,A23,Norm_Durumu!$E:$E)</f>
        <v>11</v>
      </c>
      <c r="C23" s="16">
        <f>SUMIF(Norm_Durumu!$B:$B,A23,Norm_Durumu!$M:$M)</f>
        <v>0</v>
      </c>
      <c r="D23" s="16">
        <f>SUMIF(Norm_Durumu!$B:$B,A23,Norm_Durumu!$N:$N)</f>
        <v>0</v>
      </c>
      <c r="E23" s="16">
        <f t="shared" si="0"/>
        <v>100</v>
      </c>
      <c r="F23" s="16">
        <v>19</v>
      </c>
      <c r="G23" s="16">
        <v>81</v>
      </c>
      <c r="H23" s="16">
        <v>0.2</v>
      </c>
      <c r="I23" s="16">
        <v>81.8</v>
      </c>
      <c r="J23" s="16">
        <v>8</v>
      </c>
      <c r="K23" s="16">
        <v>95.5</v>
      </c>
      <c r="L23" s="16">
        <v>50.2</v>
      </c>
      <c r="M23" s="16">
        <v>84.4</v>
      </c>
      <c r="N23" s="16" t="s">
        <v>8396</v>
      </c>
    </row>
    <row r="24" spans="1:14" ht="15" customHeight="1" x14ac:dyDescent="0.25">
      <c r="A24" s="16" t="s">
        <v>190</v>
      </c>
      <c r="B24" s="16">
        <f>SUMIF(Norm_Durumu!$B:$B,A24,Norm_Durumu!$E:$E)</f>
        <v>9</v>
      </c>
      <c r="C24" s="16">
        <f>SUMIF(Norm_Durumu!$B:$B,A24,Norm_Durumu!$M:$M)</f>
        <v>2</v>
      </c>
      <c r="D24" s="16">
        <f>SUMIF(Norm_Durumu!$B:$B,A24,Norm_Durumu!$N:$N)</f>
        <v>1</v>
      </c>
      <c r="E24" s="16">
        <f t="shared" si="0"/>
        <v>66.666666666666671</v>
      </c>
      <c r="F24" s="16">
        <v>26</v>
      </c>
      <c r="G24" s="16">
        <v>74</v>
      </c>
      <c r="H24" s="16">
        <v>0.3</v>
      </c>
      <c r="I24" s="16">
        <v>72.7</v>
      </c>
      <c r="J24" s="16">
        <v>49</v>
      </c>
      <c r="K24" s="16">
        <v>72.599999999999994</v>
      </c>
      <c r="L24" s="16">
        <v>64.5</v>
      </c>
      <c r="M24" s="16">
        <v>69.900000000000006</v>
      </c>
      <c r="N24" s="16" t="s">
        <v>8394</v>
      </c>
    </row>
    <row r="25" spans="1:14" ht="15" customHeight="1" x14ac:dyDescent="0.25">
      <c r="A25" s="16" t="s">
        <v>193</v>
      </c>
      <c r="B25" s="16">
        <f>SUMIF(Norm_Durumu!$B:$B,A25,Norm_Durumu!$E:$E)</f>
        <v>16</v>
      </c>
      <c r="C25" s="16">
        <f>SUMIF(Norm_Durumu!$B:$B,A25,Norm_Durumu!$M:$M)</f>
        <v>0</v>
      </c>
      <c r="D25" s="16">
        <f>SUMIF(Norm_Durumu!$B:$B,A25,Norm_Durumu!$N:$N)</f>
        <v>0</v>
      </c>
      <c r="E25" s="16">
        <f t="shared" si="0"/>
        <v>100</v>
      </c>
      <c r="F25" s="16">
        <v>16</v>
      </c>
      <c r="G25" s="16">
        <v>84</v>
      </c>
      <c r="H25" s="16">
        <v>0.3</v>
      </c>
      <c r="I25" s="16">
        <v>72.7</v>
      </c>
      <c r="J25" s="16">
        <v>0</v>
      </c>
      <c r="K25" s="16">
        <v>100</v>
      </c>
      <c r="L25" s="16">
        <v>64.5</v>
      </c>
      <c r="M25" s="16">
        <v>86</v>
      </c>
      <c r="N25" s="16" t="s">
        <v>8396</v>
      </c>
    </row>
    <row r="26" spans="1:14" ht="15" customHeight="1" x14ac:dyDescent="0.25">
      <c r="A26" s="16" t="s">
        <v>196</v>
      </c>
      <c r="B26" s="16">
        <f>SUMIF(Norm_Durumu!$B:$B,A26,Norm_Durumu!$E:$E)</f>
        <v>10</v>
      </c>
      <c r="C26" s="16">
        <f>SUMIF(Norm_Durumu!$B:$B,A26,Norm_Durumu!$M:$M)</f>
        <v>0</v>
      </c>
      <c r="D26" s="16">
        <f>SUMIF(Norm_Durumu!$B:$B,A26,Norm_Durumu!$N:$N)</f>
        <v>0</v>
      </c>
      <c r="E26" s="16">
        <f t="shared" si="0"/>
        <v>100</v>
      </c>
      <c r="F26" s="16">
        <v>46</v>
      </c>
      <c r="G26" s="16">
        <v>54</v>
      </c>
      <c r="H26" s="16">
        <v>0.9</v>
      </c>
      <c r="I26" s="16">
        <v>18.2</v>
      </c>
      <c r="J26" s="16">
        <v>18</v>
      </c>
      <c r="K26" s="16">
        <v>89.9</v>
      </c>
      <c r="L26" s="16">
        <v>48.2</v>
      </c>
      <c r="M26" s="16">
        <v>65.2</v>
      </c>
      <c r="N26" s="16" t="s">
        <v>8394</v>
      </c>
    </row>
    <row r="27" spans="1:14" ht="15" customHeight="1" x14ac:dyDescent="0.25">
      <c r="A27" s="16" t="s">
        <v>199</v>
      </c>
      <c r="B27" s="16">
        <f>SUMIF(Norm_Durumu!$B:$B,A27,Norm_Durumu!$E:$E)</f>
        <v>10</v>
      </c>
      <c r="C27" s="16">
        <f>SUMIF(Norm_Durumu!$B:$B,A27,Norm_Durumu!$M:$M)</f>
        <v>3</v>
      </c>
      <c r="D27" s="16">
        <f>SUMIF(Norm_Durumu!$B:$B,A27,Norm_Durumu!$N:$N)</f>
        <v>0</v>
      </c>
      <c r="E27" s="16">
        <f t="shared" si="0"/>
        <v>70</v>
      </c>
      <c r="F27" s="16">
        <v>63</v>
      </c>
      <c r="G27" s="16">
        <v>37</v>
      </c>
      <c r="H27" s="16">
        <v>0.3</v>
      </c>
      <c r="I27" s="16">
        <v>72.7</v>
      </c>
      <c r="J27" s="16">
        <v>10</v>
      </c>
      <c r="K27" s="16">
        <v>94.4</v>
      </c>
      <c r="L27" s="16">
        <v>76.5</v>
      </c>
      <c r="M27" s="16">
        <v>68.599999999999994</v>
      </c>
      <c r="N27" s="16" t="s">
        <v>8394</v>
      </c>
    </row>
    <row r="28" spans="1:14" ht="15" customHeight="1" x14ac:dyDescent="0.25">
      <c r="A28" s="16" t="s">
        <v>205</v>
      </c>
      <c r="B28" s="16">
        <f>SUMIF(Norm_Durumu!$B:$B,A28,Norm_Durumu!$E:$E)</f>
        <v>17</v>
      </c>
      <c r="C28" s="16">
        <f>SUMIF(Norm_Durumu!$B:$B,A28,Norm_Durumu!$M:$M)</f>
        <v>0</v>
      </c>
      <c r="D28" s="16">
        <f>SUMIF(Norm_Durumu!$B:$B,A28,Norm_Durumu!$N:$N)</f>
        <v>0</v>
      </c>
      <c r="E28" s="16">
        <f t="shared" si="0"/>
        <v>100</v>
      </c>
      <c r="F28" s="16">
        <v>19</v>
      </c>
      <c r="G28" s="16">
        <v>81</v>
      </c>
      <c r="H28" s="16">
        <v>1.1000000000000001</v>
      </c>
      <c r="I28" s="16">
        <v>0</v>
      </c>
      <c r="J28" s="16">
        <v>172</v>
      </c>
      <c r="K28" s="16">
        <v>3.9</v>
      </c>
      <c r="L28" s="16">
        <v>44.4</v>
      </c>
      <c r="M28" s="16">
        <v>53.4</v>
      </c>
      <c r="N28" s="16" t="s">
        <v>8395</v>
      </c>
    </row>
    <row r="29" spans="1:14" ht="15" customHeight="1" x14ac:dyDescent="0.25">
      <c r="A29" s="16" t="s">
        <v>208</v>
      </c>
      <c r="B29" s="16">
        <f>SUMIF(Norm_Durumu!$B:$B,A29,Norm_Durumu!$E:$E)</f>
        <v>12</v>
      </c>
      <c r="C29" s="16">
        <f>SUMIF(Norm_Durumu!$B:$B,A29,Norm_Durumu!$M:$M)</f>
        <v>1</v>
      </c>
      <c r="D29" s="16">
        <f>SUMIF(Norm_Durumu!$B:$B,A29,Norm_Durumu!$N:$N)</f>
        <v>1</v>
      </c>
      <c r="E29" s="16">
        <f t="shared" si="0"/>
        <v>83.333333333333343</v>
      </c>
      <c r="F29" s="16">
        <v>18</v>
      </c>
      <c r="G29" s="16">
        <v>82</v>
      </c>
      <c r="H29" s="16">
        <v>0.7</v>
      </c>
      <c r="I29" s="16">
        <v>36.4</v>
      </c>
      <c r="J29" s="16">
        <v>77</v>
      </c>
      <c r="K29" s="16">
        <v>57</v>
      </c>
      <c r="L29" s="16">
        <v>59.3</v>
      </c>
      <c r="M29" s="16">
        <v>66.099999999999994</v>
      </c>
      <c r="N29" s="16" t="s">
        <v>8394</v>
      </c>
    </row>
    <row r="30" spans="1:14" ht="15" customHeight="1" x14ac:dyDescent="0.25">
      <c r="A30" s="16" t="s">
        <v>211</v>
      </c>
      <c r="B30" s="16">
        <f>SUMIF(Norm_Durumu!$B:$B,A30,Norm_Durumu!$E:$E)</f>
        <v>11</v>
      </c>
      <c r="C30" s="16">
        <f>SUMIF(Norm_Durumu!$B:$B,A30,Norm_Durumu!$M:$M)</f>
        <v>1</v>
      </c>
      <c r="D30" s="16">
        <f>SUMIF(Norm_Durumu!$B:$B,A30,Norm_Durumu!$N:$N)</f>
        <v>0</v>
      </c>
      <c r="E30" s="16">
        <f t="shared" si="0"/>
        <v>90.909090909090907</v>
      </c>
      <c r="F30" s="16">
        <v>55</v>
      </c>
      <c r="G30" s="16">
        <v>45</v>
      </c>
      <c r="H30" s="16">
        <v>0.8</v>
      </c>
      <c r="I30" s="16">
        <v>27.3</v>
      </c>
      <c r="J30" s="16">
        <v>131</v>
      </c>
      <c r="K30" s="16">
        <v>26.8</v>
      </c>
      <c r="L30" s="16">
        <v>44.4</v>
      </c>
      <c r="M30" s="16">
        <v>55.1</v>
      </c>
      <c r="N30" s="16" t="s">
        <v>8395</v>
      </c>
    </row>
    <row r="31" spans="1:14" ht="15" customHeight="1" x14ac:dyDescent="0.25">
      <c r="A31" s="16" t="s">
        <v>214</v>
      </c>
      <c r="B31" s="16">
        <f>SUMIF(Norm_Durumu!$B:$B,A31,Norm_Durumu!$E:$E)</f>
        <v>13</v>
      </c>
      <c r="C31" s="16">
        <f>SUMIF(Norm_Durumu!$B:$B,A31,Norm_Durumu!$M:$M)</f>
        <v>0</v>
      </c>
      <c r="D31" s="16">
        <f>SUMIF(Norm_Durumu!$B:$B,A31,Norm_Durumu!$N:$N)</f>
        <v>0</v>
      </c>
      <c r="E31" s="16">
        <f t="shared" si="0"/>
        <v>100</v>
      </c>
      <c r="F31" s="16">
        <v>58</v>
      </c>
      <c r="G31" s="16">
        <v>42</v>
      </c>
      <c r="H31" s="16">
        <v>1</v>
      </c>
      <c r="I31" s="16">
        <v>9.1</v>
      </c>
      <c r="J31" s="16">
        <v>67</v>
      </c>
      <c r="K31" s="16">
        <v>62.6</v>
      </c>
      <c r="L31" s="16">
        <v>32.700000000000003</v>
      </c>
      <c r="M31" s="16">
        <v>54.5</v>
      </c>
      <c r="N31" s="16" t="s">
        <v>8395</v>
      </c>
    </row>
    <row r="32" spans="1:14" ht="15" customHeight="1" x14ac:dyDescent="0.25">
      <c r="A32" s="16" t="s">
        <v>217</v>
      </c>
      <c r="B32" s="16">
        <f>SUMIF(Norm_Durumu!$B:$B,A32,Norm_Durumu!$E:$E)</f>
        <v>15</v>
      </c>
      <c r="C32" s="16">
        <f>SUMIF(Norm_Durumu!$B:$B,A32,Norm_Durumu!$M:$M)</f>
        <v>0</v>
      </c>
      <c r="D32" s="16">
        <f>SUMIF(Norm_Durumu!$B:$B,A32,Norm_Durumu!$N:$N)</f>
        <v>0</v>
      </c>
      <c r="E32" s="16">
        <f t="shared" si="0"/>
        <v>100</v>
      </c>
      <c r="F32" s="16">
        <v>72</v>
      </c>
      <c r="G32" s="16">
        <v>28</v>
      </c>
      <c r="H32" s="16">
        <v>0.8</v>
      </c>
      <c r="I32" s="16">
        <v>27.3</v>
      </c>
      <c r="J32" s="16">
        <v>76</v>
      </c>
      <c r="K32" s="16">
        <v>57.5</v>
      </c>
      <c r="L32" s="16">
        <v>33.4</v>
      </c>
      <c r="M32" s="16">
        <v>54.7</v>
      </c>
      <c r="N32" s="16" t="s">
        <v>8395</v>
      </c>
    </row>
    <row r="33" spans="1:14" ht="15" customHeight="1" x14ac:dyDescent="0.25">
      <c r="A33" s="16" t="s">
        <v>221</v>
      </c>
      <c r="B33" s="16">
        <f>SUMIF(Norm_Durumu!$B:$B,A33,Norm_Durumu!$E:$E)</f>
        <v>11</v>
      </c>
      <c r="C33" s="16">
        <f>SUMIF(Norm_Durumu!$B:$B,A33,Norm_Durumu!$M:$M)</f>
        <v>4</v>
      </c>
      <c r="D33" s="16">
        <f>SUMIF(Norm_Durumu!$B:$B,A33,Norm_Durumu!$N:$N)</f>
        <v>0</v>
      </c>
      <c r="E33" s="16">
        <f t="shared" si="0"/>
        <v>63.636363636363633</v>
      </c>
      <c r="F33" s="16">
        <v>32</v>
      </c>
      <c r="G33" s="16">
        <v>68</v>
      </c>
      <c r="H33" s="16">
        <v>0.7</v>
      </c>
      <c r="I33" s="16">
        <v>36.4</v>
      </c>
      <c r="J33" s="16">
        <v>120</v>
      </c>
      <c r="K33" s="16">
        <v>33</v>
      </c>
      <c r="L33" s="16">
        <v>44.4</v>
      </c>
      <c r="M33" s="16">
        <v>51.6</v>
      </c>
      <c r="N33" s="16" t="s">
        <v>8395</v>
      </c>
    </row>
    <row r="34" spans="1:14" ht="15" customHeight="1" x14ac:dyDescent="0.25">
      <c r="A34" s="16" t="s">
        <v>228</v>
      </c>
      <c r="B34" s="16">
        <f>SUMIF(Norm_Durumu!$B:$B,A34,Norm_Durumu!$E:$E)</f>
        <v>11</v>
      </c>
      <c r="C34" s="16">
        <f>SUMIF(Norm_Durumu!$B:$B,A34,Norm_Durumu!$M:$M)</f>
        <v>1</v>
      </c>
      <c r="D34" s="16">
        <f>SUMIF(Norm_Durumu!$B:$B,A34,Norm_Durumu!$N:$N)</f>
        <v>0</v>
      </c>
      <c r="E34" s="16">
        <f t="shared" si="0"/>
        <v>90.909090909090907</v>
      </c>
      <c r="F34" s="16">
        <v>59</v>
      </c>
      <c r="G34" s="16">
        <v>41</v>
      </c>
      <c r="H34" s="16">
        <v>0.4</v>
      </c>
      <c r="I34" s="16">
        <v>63.6</v>
      </c>
      <c r="J34" s="16">
        <v>179</v>
      </c>
      <c r="K34" s="16">
        <v>0</v>
      </c>
      <c r="L34" s="16">
        <v>49.4</v>
      </c>
      <c r="M34" s="16">
        <v>55.6</v>
      </c>
      <c r="N34" s="16" t="s">
        <v>8395</v>
      </c>
    </row>
    <row r="35" spans="1:14" ht="15" customHeight="1" x14ac:dyDescent="0.25">
      <c r="A35" s="16" t="s">
        <v>231</v>
      </c>
      <c r="B35" s="16">
        <f>SUMIF(Norm_Durumu!$B:$B,A35,Norm_Durumu!$E:$E)</f>
        <v>11</v>
      </c>
      <c r="C35" s="16">
        <f>SUMIF(Norm_Durumu!$B:$B,A35,Norm_Durumu!$M:$M)</f>
        <v>1</v>
      </c>
      <c r="D35" s="16">
        <f>SUMIF(Norm_Durumu!$B:$B,A35,Norm_Durumu!$N:$N)</f>
        <v>1</v>
      </c>
      <c r="E35" s="16">
        <f t="shared" si="0"/>
        <v>81.818181818181813</v>
      </c>
      <c r="F35" s="16">
        <v>31</v>
      </c>
      <c r="G35" s="16">
        <v>69</v>
      </c>
      <c r="H35" s="16">
        <v>0.2</v>
      </c>
      <c r="I35" s="16">
        <v>81.8</v>
      </c>
      <c r="J35" s="16">
        <v>59</v>
      </c>
      <c r="K35" s="16">
        <v>67</v>
      </c>
      <c r="L35" s="16">
        <v>72.099999999999994</v>
      </c>
      <c r="M35" s="16">
        <v>75.599999999999994</v>
      </c>
      <c r="N35" s="16" t="s">
        <v>8394</v>
      </c>
    </row>
    <row r="36" spans="1:14" ht="15" customHeight="1" x14ac:dyDescent="0.25">
      <c r="A36" s="16" t="s">
        <v>234</v>
      </c>
      <c r="B36" s="16">
        <f>SUMIF(Norm_Durumu!$B:$B,A36,Norm_Durumu!$E:$E)</f>
        <v>12</v>
      </c>
      <c r="C36" s="16">
        <f>SUMIF(Norm_Durumu!$B:$B,A36,Norm_Durumu!$M:$M)</f>
        <v>1</v>
      </c>
      <c r="D36" s="16">
        <f>SUMIF(Norm_Durumu!$B:$B,A36,Norm_Durumu!$N:$N)</f>
        <v>2</v>
      </c>
      <c r="E36" s="16">
        <f t="shared" si="0"/>
        <v>75</v>
      </c>
      <c r="F36" s="16">
        <v>54</v>
      </c>
      <c r="G36" s="16">
        <v>46</v>
      </c>
      <c r="H36" s="16">
        <v>0.9</v>
      </c>
      <c r="I36" s="16">
        <v>18.2</v>
      </c>
      <c r="J36" s="16">
        <v>65</v>
      </c>
      <c r="K36" s="16">
        <v>63.7</v>
      </c>
      <c r="L36" s="16">
        <v>38.299999999999997</v>
      </c>
      <c r="M36" s="16">
        <v>50.6</v>
      </c>
      <c r="N36" s="16" t="s">
        <v>8395</v>
      </c>
    </row>
    <row r="37" spans="1:14" ht="15" customHeight="1" x14ac:dyDescent="0.25">
      <c r="A37" s="16" t="s">
        <v>237</v>
      </c>
      <c r="B37" s="16">
        <f>SUMIF(Norm_Durumu!$B:$B,A37,Norm_Durumu!$E:$E)</f>
        <v>16</v>
      </c>
      <c r="C37" s="16">
        <f>SUMIF(Norm_Durumu!$B:$B,A37,Norm_Durumu!$M:$M)</f>
        <v>0</v>
      </c>
      <c r="D37" s="16">
        <f>SUMIF(Norm_Durumu!$B:$B,A37,Norm_Durumu!$N:$N)</f>
        <v>3</v>
      </c>
      <c r="E37" s="16">
        <f t="shared" si="0"/>
        <v>81.25</v>
      </c>
      <c r="F37" s="16">
        <v>41</v>
      </c>
      <c r="G37" s="16">
        <v>59</v>
      </c>
      <c r="H37" s="16">
        <v>0.2</v>
      </c>
      <c r="I37" s="16">
        <v>81.8</v>
      </c>
      <c r="J37" s="16">
        <v>52</v>
      </c>
      <c r="K37" s="16">
        <v>70.900000000000006</v>
      </c>
      <c r="L37" s="16">
        <v>74.8</v>
      </c>
      <c r="M37" s="16">
        <v>74.400000000000006</v>
      </c>
      <c r="N37" s="16" t="s">
        <v>8394</v>
      </c>
    </row>
    <row r="38" spans="1:14" ht="15" customHeight="1" x14ac:dyDescent="0.25">
      <c r="A38" s="16" t="s">
        <v>240</v>
      </c>
      <c r="B38" s="16">
        <f>SUMIF(Norm_Durumu!$B:$B,A38,Norm_Durumu!$E:$E)</f>
        <v>12</v>
      </c>
      <c r="C38" s="16">
        <f>SUMIF(Norm_Durumu!$B:$B,A38,Norm_Durumu!$M:$M)</f>
        <v>1</v>
      </c>
      <c r="D38" s="16">
        <f>SUMIF(Norm_Durumu!$B:$B,A38,Norm_Durumu!$N:$N)</f>
        <v>0</v>
      </c>
      <c r="E38" s="16">
        <f t="shared" si="0"/>
        <v>91.666666666666671</v>
      </c>
      <c r="F38" s="16">
        <v>62</v>
      </c>
      <c r="G38" s="16">
        <v>38</v>
      </c>
      <c r="H38" s="16">
        <v>0.8</v>
      </c>
      <c r="I38" s="16">
        <v>27.3</v>
      </c>
      <c r="J38" s="16">
        <v>68</v>
      </c>
      <c r="K38" s="16">
        <v>62</v>
      </c>
      <c r="L38" s="16">
        <v>44</v>
      </c>
      <c r="M38" s="16">
        <v>56.5</v>
      </c>
      <c r="N38" s="16" t="s">
        <v>8395</v>
      </c>
    </row>
    <row r="39" spans="1:14" ht="15" customHeight="1" x14ac:dyDescent="0.25">
      <c r="A39" s="16" t="s">
        <v>243</v>
      </c>
      <c r="B39" s="16">
        <f>SUMIF(Norm_Durumu!$B:$B,A39,Norm_Durumu!$E:$E)</f>
        <v>17</v>
      </c>
      <c r="C39" s="16">
        <f>SUMIF(Norm_Durumu!$B:$B,A39,Norm_Durumu!$M:$M)</f>
        <v>1</v>
      </c>
      <c r="D39" s="16">
        <f>SUMIF(Norm_Durumu!$B:$B,A39,Norm_Durumu!$N:$N)</f>
        <v>1</v>
      </c>
      <c r="E39" s="16">
        <f t="shared" si="0"/>
        <v>88.235294117647058</v>
      </c>
      <c r="F39" s="16">
        <v>20</v>
      </c>
      <c r="G39" s="16">
        <v>80</v>
      </c>
      <c r="H39" s="16">
        <v>0.3</v>
      </c>
      <c r="I39" s="16">
        <v>72.7</v>
      </c>
      <c r="J39" s="16">
        <v>40</v>
      </c>
      <c r="K39" s="16">
        <v>77.7</v>
      </c>
      <c r="L39" s="16">
        <v>61.7</v>
      </c>
      <c r="M39" s="16">
        <v>77.900000000000006</v>
      </c>
      <c r="N39" s="16" t="s">
        <v>8394</v>
      </c>
    </row>
    <row r="40" spans="1:14" ht="15" customHeight="1" x14ac:dyDescent="0.25">
      <c r="A40" s="16" t="s">
        <v>246</v>
      </c>
      <c r="B40" s="16">
        <f>SUMIF(Norm_Durumu!$B:$B,A40,Norm_Durumu!$E:$E)</f>
        <v>12</v>
      </c>
      <c r="C40" s="16">
        <f>SUMIF(Norm_Durumu!$B:$B,A40,Norm_Durumu!$M:$M)</f>
        <v>0</v>
      </c>
      <c r="D40" s="16">
        <f>SUMIF(Norm_Durumu!$B:$B,A40,Norm_Durumu!$N:$N)</f>
        <v>0</v>
      </c>
      <c r="E40" s="16">
        <f t="shared" si="0"/>
        <v>100</v>
      </c>
      <c r="F40" s="16">
        <v>80</v>
      </c>
      <c r="G40" s="16">
        <v>20</v>
      </c>
      <c r="H40" s="16">
        <v>1.1000000000000001</v>
      </c>
      <c r="I40" s="16">
        <v>0</v>
      </c>
      <c r="J40" s="16">
        <v>143</v>
      </c>
      <c r="K40" s="16">
        <v>20.100000000000001</v>
      </c>
      <c r="L40" s="16">
        <v>31.5</v>
      </c>
      <c r="M40" s="16">
        <v>41.7</v>
      </c>
      <c r="N40" s="16" t="s">
        <v>8397</v>
      </c>
    </row>
    <row r="41" spans="1:14" ht="15" customHeight="1" x14ac:dyDescent="0.25">
      <c r="A41" s="16" t="s">
        <v>249</v>
      </c>
      <c r="B41" s="16">
        <f>SUMIF(Norm_Durumu!$B:$B,A41,Norm_Durumu!$E:$E)</f>
        <v>11</v>
      </c>
      <c r="C41" s="16">
        <f>SUMIF(Norm_Durumu!$B:$B,A41,Norm_Durumu!$M:$M)</f>
        <v>1</v>
      </c>
      <c r="D41" s="16">
        <f>SUMIF(Norm_Durumu!$B:$B,A41,Norm_Durumu!$N:$N)</f>
        <v>0</v>
      </c>
      <c r="E41" s="16">
        <f t="shared" si="0"/>
        <v>90.909090909090907</v>
      </c>
      <c r="F41" s="16">
        <v>50</v>
      </c>
      <c r="G41" s="16">
        <v>50</v>
      </c>
      <c r="H41" s="16">
        <v>1.1000000000000001</v>
      </c>
      <c r="I41" s="16">
        <v>0</v>
      </c>
      <c r="J41" s="16">
        <v>108</v>
      </c>
      <c r="K41" s="16">
        <v>39.700000000000003</v>
      </c>
      <c r="L41" s="16">
        <v>49.3</v>
      </c>
      <c r="M41" s="16">
        <v>50.6</v>
      </c>
      <c r="N41" s="16" t="s">
        <v>8395</v>
      </c>
    </row>
    <row r="42" spans="1:14" ht="15" customHeight="1" x14ac:dyDescent="0.25">
      <c r="A42" s="16" t="s">
        <v>252</v>
      </c>
      <c r="B42" s="16">
        <f>SUMIF(Norm_Durumu!$B:$B,A42,Norm_Durumu!$E:$E)</f>
        <v>11</v>
      </c>
      <c r="C42" s="16">
        <f>SUMIF(Norm_Durumu!$B:$B,A42,Norm_Durumu!$M:$M)</f>
        <v>0</v>
      </c>
      <c r="D42" s="16">
        <f>SUMIF(Norm_Durumu!$B:$B,A42,Norm_Durumu!$N:$N)</f>
        <v>1</v>
      </c>
      <c r="E42" s="16">
        <f t="shared" si="0"/>
        <v>90.909090909090907</v>
      </c>
      <c r="F42" s="16">
        <v>76</v>
      </c>
      <c r="G42" s="16">
        <v>24</v>
      </c>
      <c r="H42" s="16">
        <v>1.1000000000000001</v>
      </c>
      <c r="I42" s="16">
        <v>0</v>
      </c>
      <c r="J42" s="16">
        <v>116</v>
      </c>
      <c r="K42" s="16">
        <v>35.200000000000003</v>
      </c>
      <c r="L42" s="16">
        <v>51.6</v>
      </c>
      <c r="M42" s="16">
        <v>45.1</v>
      </c>
      <c r="N42" s="16" t="s">
        <v>8397</v>
      </c>
    </row>
    <row r="43" spans="1:14" ht="15" customHeight="1" x14ac:dyDescent="0.25">
      <c r="A43" s="16" t="s">
        <v>255</v>
      </c>
      <c r="B43" s="16">
        <f>SUMIF(Norm_Durumu!$B:$B,A43,Norm_Durumu!$E:$E)</f>
        <v>12</v>
      </c>
      <c r="C43" s="16">
        <f>SUMIF(Norm_Durumu!$B:$B,A43,Norm_Durumu!$M:$M)</f>
        <v>0</v>
      </c>
      <c r="D43" s="16">
        <f>SUMIF(Norm_Durumu!$B:$B,A43,Norm_Durumu!$N:$N)</f>
        <v>0</v>
      </c>
      <c r="E43" s="16">
        <f t="shared" si="0"/>
        <v>100</v>
      </c>
      <c r="F43" s="16">
        <v>25</v>
      </c>
      <c r="G43" s="16">
        <v>75</v>
      </c>
      <c r="H43" s="16">
        <v>0.5</v>
      </c>
      <c r="I43" s="16">
        <v>54.5</v>
      </c>
      <c r="J43" s="16">
        <v>167</v>
      </c>
      <c r="K43" s="16">
        <v>6.7</v>
      </c>
      <c r="L43" s="16">
        <v>44.1</v>
      </c>
      <c r="M43" s="16">
        <v>63.5</v>
      </c>
      <c r="N43" s="16" t="s">
        <v>8395</v>
      </c>
    </row>
    <row r="44" spans="1:14" ht="15" customHeight="1" x14ac:dyDescent="0.25">
      <c r="A44" s="16" t="s">
        <v>258</v>
      </c>
      <c r="B44" s="16">
        <f>SUMIF(Norm_Durumu!$B:$B,A44,Norm_Durumu!$E:$E)</f>
        <v>15</v>
      </c>
      <c r="C44" s="16">
        <f>SUMIF(Norm_Durumu!$B:$B,A44,Norm_Durumu!$M:$M)</f>
        <v>4</v>
      </c>
      <c r="D44" s="16">
        <f>SUMIF(Norm_Durumu!$B:$B,A44,Norm_Durumu!$N:$N)</f>
        <v>0</v>
      </c>
      <c r="E44" s="16">
        <f t="shared" si="0"/>
        <v>73.333333333333329</v>
      </c>
      <c r="F44" s="16">
        <v>70</v>
      </c>
      <c r="G44" s="16">
        <v>30</v>
      </c>
      <c r="H44" s="16">
        <v>0.2</v>
      </c>
      <c r="I44" s="16">
        <v>81.8</v>
      </c>
      <c r="J44" s="16">
        <v>84</v>
      </c>
      <c r="K44" s="16">
        <v>53.1</v>
      </c>
      <c r="L44" s="16">
        <v>62.2</v>
      </c>
      <c r="M44" s="16">
        <v>61.7</v>
      </c>
      <c r="N44" s="16" t="s">
        <v>8395</v>
      </c>
    </row>
    <row r="45" spans="1:14" ht="15" customHeight="1" x14ac:dyDescent="0.25">
      <c r="A45" s="16" t="s">
        <v>263</v>
      </c>
      <c r="B45" s="16">
        <f>SUMIF(Norm_Durumu!$B:$B,A45,Norm_Durumu!$E:$E)</f>
        <v>11</v>
      </c>
      <c r="C45" s="16">
        <f>SUMIF(Norm_Durumu!$B:$B,A45,Norm_Durumu!$M:$M)</f>
        <v>1</v>
      </c>
      <c r="D45" s="16">
        <f>SUMIF(Norm_Durumu!$B:$B,A45,Norm_Durumu!$N:$N)</f>
        <v>0</v>
      </c>
      <c r="E45" s="16">
        <f t="shared" si="0"/>
        <v>90.909090909090907</v>
      </c>
      <c r="F45" s="16">
        <v>35</v>
      </c>
      <c r="G45" s="16">
        <v>65</v>
      </c>
      <c r="H45" s="16">
        <v>0.2</v>
      </c>
      <c r="I45" s="16">
        <v>81.8</v>
      </c>
      <c r="J45" s="16">
        <v>63</v>
      </c>
      <c r="K45" s="16">
        <v>64.8</v>
      </c>
      <c r="L45" s="16">
        <v>71.900000000000006</v>
      </c>
      <c r="M45" s="16">
        <v>77.099999999999994</v>
      </c>
      <c r="N45" s="16" t="s">
        <v>8394</v>
      </c>
    </row>
    <row r="46" spans="1:14" ht="15" customHeight="1" x14ac:dyDescent="0.25">
      <c r="A46" s="16" t="s">
        <v>268</v>
      </c>
      <c r="B46" s="16">
        <f>SUMIF(Norm_Durumu!$B:$B,A46,Norm_Durumu!$E:$E)</f>
        <v>14</v>
      </c>
      <c r="C46" s="16">
        <f>SUMIF(Norm_Durumu!$B:$B,A46,Norm_Durumu!$M:$M)</f>
        <v>1</v>
      </c>
      <c r="D46" s="16">
        <f>SUMIF(Norm_Durumu!$B:$B,A46,Norm_Durumu!$N:$N)</f>
        <v>2</v>
      </c>
      <c r="E46" s="16">
        <f t="shared" si="0"/>
        <v>78.571428571428569</v>
      </c>
      <c r="F46" s="16">
        <v>15</v>
      </c>
      <c r="G46" s="16">
        <v>85</v>
      </c>
      <c r="H46" s="16">
        <v>0.7</v>
      </c>
      <c r="I46" s="16">
        <v>36.4</v>
      </c>
      <c r="J46" s="16">
        <v>151</v>
      </c>
      <c r="K46" s="16">
        <v>15.6</v>
      </c>
      <c r="L46" s="16">
        <v>49.4</v>
      </c>
      <c r="M46" s="16">
        <v>57.6</v>
      </c>
      <c r="N46" s="16" t="s">
        <v>8395</v>
      </c>
    </row>
    <row r="47" spans="1:14" ht="15" customHeight="1" x14ac:dyDescent="0.25">
      <c r="A47" s="16" t="s">
        <v>271</v>
      </c>
      <c r="B47" s="16">
        <f>SUMIF(Norm_Durumu!$B:$B,A47,Norm_Durumu!$E:$E)</f>
        <v>10</v>
      </c>
      <c r="C47" s="16">
        <f>SUMIF(Norm_Durumu!$B:$B,A47,Norm_Durumu!$M:$M)</f>
        <v>0</v>
      </c>
      <c r="D47" s="16">
        <f>SUMIF(Norm_Durumu!$B:$B,A47,Norm_Durumu!$N:$N)</f>
        <v>2</v>
      </c>
      <c r="E47" s="16">
        <f t="shared" si="0"/>
        <v>80</v>
      </c>
      <c r="F47" s="16">
        <v>12</v>
      </c>
      <c r="G47" s="16">
        <v>88</v>
      </c>
      <c r="H47" s="16">
        <v>0.8</v>
      </c>
      <c r="I47" s="16">
        <v>27.3</v>
      </c>
      <c r="J47" s="16">
        <v>26</v>
      </c>
      <c r="K47" s="16">
        <v>85.5</v>
      </c>
      <c r="L47" s="16">
        <v>41.9</v>
      </c>
      <c r="M47" s="16">
        <v>66.2</v>
      </c>
      <c r="N47" s="16" t="s">
        <v>8394</v>
      </c>
    </row>
    <row r="48" spans="1:14" ht="15" customHeight="1" x14ac:dyDescent="0.25">
      <c r="A48" s="16" t="s">
        <v>274</v>
      </c>
      <c r="B48" s="16">
        <f>SUMIF(Norm_Durumu!$B:$B,A48,Norm_Durumu!$E:$E)</f>
        <v>23</v>
      </c>
      <c r="C48" s="16">
        <f>SUMIF(Norm_Durumu!$B:$B,A48,Norm_Durumu!$M:$M)</f>
        <v>3</v>
      </c>
      <c r="D48" s="16">
        <f>SUMIF(Norm_Durumu!$B:$B,A48,Norm_Durumu!$N:$N)</f>
        <v>0</v>
      </c>
      <c r="E48" s="16">
        <f t="shared" si="0"/>
        <v>86.956521739130437</v>
      </c>
      <c r="F48" s="16">
        <v>43</v>
      </c>
      <c r="G48" s="16">
        <v>57</v>
      </c>
      <c r="H48" s="16">
        <v>0.1</v>
      </c>
      <c r="I48" s="16">
        <v>90.9</v>
      </c>
      <c r="J48" s="16">
        <v>10</v>
      </c>
      <c r="K48" s="16">
        <v>94.4</v>
      </c>
      <c r="L48" s="16">
        <v>84.4</v>
      </c>
      <c r="M48" s="16">
        <v>82.5</v>
      </c>
      <c r="N48" s="16" t="s">
        <v>8396</v>
      </c>
    </row>
    <row r="49" spans="1:14" ht="15" customHeight="1" x14ac:dyDescent="0.25">
      <c r="A49" s="16" t="s">
        <v>277</v>
      </c>
      <c r="B49" s="16">
        <f>SUMIF(Norm_Durumu!$B:$B,A49,Norm_Durumu!$E:$E)</f>
        <v>12</v>
      </c>
      <c r="C49" s="16">
        <f>SUMIF(Norm_Durumu!$B:$B,A49,Norm_Durumu!$M:$M)</f>
        <v>0</v>
      </c>
      <c r="D49" s="16">
        <f>SUMIF(Norm_Durumu!$B:$B,A49,Norm_Durumu!$N:$N)</f>
        <v>1</v>
      </c>
      <c r="E49" s="16">
        <f t="shared" si="0"/>
        <v>91.666666666666671</v>
      </c>
      <c r="F49" s="16">
        <v>72</v>
      </c>
      <c r="G49" s="16">
        <v>28</v>
      </c>
      <c r="H49" s="16">
        <v>0.7</v>
      </c>
      <c r="I49" s="16">
        <v>36.4</v>
      </c>
      <c r="J49" s="16">
        <v>85</v>
      </c>
      <c r="K49" s="16">
        <v>52.5</v>
      </c>
      <c r="L49" s="16">
        <v>34.4</v>
      </c>
      <c r="M49" s="16">
        <v>53.4</v>
      </c>
      <c r="N49" s="16" t="s">
        <v>8395</v>
      </c>
    </row>
    <row r="50" spans="1:14" ht="15" customHeight="1" x14ac:dyDescent="0.25">
      <c r="A50" s="16" t="s">
        <v>280</v>
      </c>
      <c r="B50" s="16">
        <f>SUMIF(Norm_Durumu!$B:$B,A50,Norm_Durumu!$E:$E)</f>
        <v>10</v>
      </c>
      <c r="C50" s="16">
        <f>SUMIF(Norm_Durumu!$B:$B,A50,Norm_Durumu!$M:$M)</f>
        <v>0</v>
      </c>
      <c r="D50" s="16">
        <f>SUMIF(Norm_Durumu!$B:$B,A50,Norm_Durumu!$N:$N)</f>
        <v>0</v>
      </c>
      <c r="E50" s="16">
        <f t="shared" si="0"/>
        <v>100</v>
      </c>
      <c r="F50" s="16">
        <v>70</v>
      </c>
      <c r="G50" s="16">
        <v>30</v>
      </c>
      <c r="H50" s="16">
        <v>0.8</v>
      </c>
      <c r="I50" s="16">
        <v>27.3</v>
      </c>
      <c r="J50" s="16">
        <v>70</v>
      </c>
      <c r="K50" s="16">
        <v>60.9</v>
      </c>
      <c r="L50" s="16">
        <v>48</v>
      </c>
      <c r="M50" s="16">
        <v>57.8</v>
      </c>
      <c r="N50" s="16" t="s">
        <v>8395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32"/>
  <sheetViews>
    <sheetView zoomScaleNormal="100" workbookViewId="0"/>
  </sheetViews>
  <sheetFormatPr defaultColWidth="8.7109375" defaultRowHeight="15" customHeight="1" x14ac:dyDescent="0.25"/>
  <cols>
    <col min="1" max="1" width="34" customWidth="1"/>
    <col min="2" max="3" width="12" customWidth="1"/>
    <col min="4" max="4" width="45" customWidth="1"/>
    <col min="5" max="5" width="39" customWidth="1"/>
  </cols>
  <sheetData>
    <row r="1" spans="1:5" ht="15" customHeight="1" x14ac:dyDescent="0.25">
      <c r="A1" s="34" t="s">
        <v>947</v>
      </c>
      <c r="B1" s="34" t="s">
        <v>948</v>
      </c>
      <c r="C1" s="34" t="s">
        <v>1914</v>
      </c>
      <c r="D1" s="34" t="s">
        <v>290</v>
      </c>
      <c r="E1" s="34" t="s">
        <v>8398</v>
      </c>
    </row>
    <row r="2" spans="1:5" ht="15" customHeight="1" x14ac:dyDescent="0.25">
      <c r="A2" s="12" t="s">
        <v>8399</v>
      </c>
      <c r="B2" s="12">
        <v>0.15</v>
      </c>
      <c r="C2" s="12" t="s">
        <v>1931</v>
      </c>
      <c r="D2" s="12" t="s">
        <v>8400</v>
      </c>
      <c r="E2" s="12" t="s">
        <v>8401</v>
      </c>
    </row>
    <row r="3" spans="1:5" ht="15" customHeight="1" x14ac:dyDescent="0.25">
      <c r="A3" s="12" t="s">
        <v>8402</v>
      </c>
      <c r="B3" s="12">
        <v>0.2</v>
      </c>
      <c r="C3" s="12" t="s">
        <v>1931</v>
      </c>
      <c r="D3" s="12" t="s">
        <v>8403</v>
      </c>
      <c r="E3" s="12" t="s">
        <v>8404</v>
      </c>
    </row>
    <row r="4" spans="1:5" ht="15" customHeight="1" x14ac:dyDescent="0.25">
      <c r="A4" s="12" t="s">
        <v>8405</v>
      </c>
      <c r="B4" s="12">
        <v>-0.15</v>
      </c>
      <c r="C4" s="12" t="s">
        <v>1931</v>
      </c>
      <c r="D4" s="12" t="s">
        <v>8406</v>
      </c>
      <c r="E4" s="12" t="s">
        <v>8407</v>
      </c>
    </row>
    <row r="5" spans="1:5" ht="15" customHeight="1" x14ac:dyDescent="0.25">
      <c r="A5" s="12" t="s">
        <v>8408</v>
      </c>
      <c r="B5" s="12">
        <v>0.2</v>
      </c>
      <c r="C5" s="12" t="s">
        <v>1931</v>
      </c>
      <c r="D5" s="12" t="s">
        <v>8409</v>
      </c>
      <c r="E5" s="12" t="s">
        <v>8410</v>
      </c>
    </row>
    <row r="6" spans="1:5" ht="15" customHeight="1" x14ac:dyDescent="0.25">
      <c r="A6" s="12" t="s">
        <v>8411</v>
      </c>
      <c r="B6" s="12">
        <v>0.35</v>
      </c>
      <c r="C6" s="12" t="s">
        <v>1931</v>
      </c>
      <c r="D6" s="12" t="s">
        <v>8412</v>
      </c>
      <c r="E6" s="12" t="s">
        <v>8413</v>
      </c>
    </row>
    <row r="7" spans="1:5" ht="15" customHeight="1" x14ac:dyDescent="0.25">
      <c r="A7" s="12" t="s">
        <v>8414</v>
      </c>
      <c r="B7" s="12">
        <v>180</v>
      </c>
      <c r="C7" s="12" t="s">
        <v>987</v>
      </c>
      <c r="D7" s="12" t="s">
        <v>8415</v>
      </c>
      <c r="E7" s="12" t="s">
        <v>8416</v>
      </c>
    </row>
    <row r="8" spans="1:5" ht="15" customHeight="1" x14ac:dyDescent="0.25">
      <c r="A8" s="12" t="s">
        <v>8417</v>
      </c>
      <c r="B8" s="12">
        <v>0</v>
      </c>
      <c r="C8" s="12" t="s">
        <v>1931</v>
      </c>
      <c r="D8" s="12" t="s">
        <v>8418</v>
      </c>
      <c r="E8" s="12" t="s">
        <v>8419</v>
      </c>
    </row>
    <row r="9" spans="1:5" ht="15" customHeight="1" x14ac:dyDescent="0.25">
      <c r="A9" s="12" t="s">
        <v>8420</v>
      </c>
      <c r="B9" s="12">
        <v>0</v>
      </c>
      <c r="C9" s="12" t="s">
        <v>1931</v>
      </c>
      <c r="D9" s="12" t="s">
        <v>8421</v>
      </c>
      <c r="E9" s="12" t="s">
        <v>8419</v>
      </c>
    </row>
    <row r="10" spans="1:5" ht="15" customHeight="1" x14ac:dyDescent="0.25">
      <c r="A10" s="12"/>
      <c r="B10" s="12"/>
      <c r="C10" s="12"/>
      <c r="D10" s="12"/>
      <c r="E10" s="12"/>
    </row>
    <row r="11" spans="1:5" ht="15" customHeight="1" x14ac:dyDescent="0.25">
      <c r="A11" s="12"/>
      <c r="B11" s="12"/>
      <c r="C11" s="12"/>
      <c r="D11" s="12"/>
      <c r="E11" s="12"/>
    </row>
    <row r="12" spans="1:5" ht="15" customHeight="1" x14ac:dyDescent="0.25">
      <c r="A12" s="12"/>
      <c r="B12" s="12"/>
      <c r="C12" s="12"/>
      <c r="D12" s="12"/>
      <c r="E12" s="12"/>
    </row>
    <row r="13" spans="1:5" ht="15" customHeight="1" x14ac:dyDescent="0.25">
      <c r="A13" s="12"/>
      <c r="B13" s="12"/>
      <c r="C13" s="12"/>
      <c r="D13" s="12"/>
      <c r="E13" s="12"/>
    </row>
    <row r="14" spans="1:5" ht="15" customHeight="1" x14ac:dyDescent="0.25">
      <c r="A14" s="12"/>
      <c r="B14" s="12"/>
      <c r="C14" s="12"/>
      <c r="D14" s="12"/>
      <c r="E14" s="12"/>
    </row>
    <row r="15" spans="1:5" ht="15" customHeight="1" x14ac:dyDescent="0.25">
      <c r="A15" s="12"/>
      <c r="B15" s="12"/>
      <c r="C15" s="12"/>
      <c r="D15" s="12"/>
      <c r="E15" s="12"/>
    </row>
    <row r="16" spans="1:5" ht="15" customHeight="1" x14ac:dyDescent="0.25">
      <c r="A16" s="12"/>
      <c r="B16" s="12"/>
      <c r="C16" s="12"/>
      <c r="D16" s="12"/>
      <c r="E16" s="12"/>
    </row>
    <row r="17" spans="1:5" ht="15" customHeight="1" x14ac:dyDescent="0.25">
      <c r="A17" s="12"/>
      <c r="B17" s="12"/>
      <c r="C17" s="12"/>
      <c r="D17" s="12"/>
      <c r="E17" s="12"/>
    </row>
    <row r="18" spans="1:5" ht="15" customHeight="1" x14ac:dyDescent="0.25">
      <c r="A18" s="12"/>
      <c r="B18" s="12"/>
      <c r="C18" s="12"/>
      <c r="D18" s="12"/>
      <c r="E18" s="12"/>
    </row>
    <row r="19" spans="1:5" ht="15" customHeight="1" x14ac:dyDescent="0.25">
      <c r="A19" s="12"/>
      <c r="B19" s="12"/>
      <c r="C19" s="12"/>
      <c r="D19" s="12"/>
      <c r="E19" s="12"/>
    </row>
    <row r="20" spans="1:5" ht="15" customHeight="1" x14ac:dyDescent="0.25">
      <c r="A20" s="12"/>
      <c r="B20" s="12"/>
      <c r="C20" s="12"/>
      <c r="D20" s="12"/>
      <c r="E20" s="12"/>
    </row>
    <row r="21" spans="1:5" ht="15" customHeight="1" x14ac:dyDescent="0.25">
      <c r="A21" s="12"/>
      <c r="B21" s="12"/>
      <c r="C21" s="12"/>
      <c r="D21" s="12"/>
      <c r="E21" s="12"/>
    </row>
    <row r="22" spans="1:5" ht="15" customHeight="1" x14ac:dyDescent="0.25">
      <c r="A22" s="12"/>
      <c r="B22" s="12"/>
      <c r="C22" s="12"/>
      <c r="D22" s="12"/>
      <c r="E22" s="12"/>
    </row>
    <row r="23" spans="1:5" ht="15" customHeight="1" x14ac:dyDescent="0.25">
      <c r="A23" s="12"/>
      <c r="B23" s="12"/>
      <c r="C23" s="12"/>
      <c r="D23" s="12"/>
      <c r="E23" s="12"/>
    </row>
    <row r="24" spans="1:5" ht="15" customHeight="1" x14ac:dyDescent="0.25">
      <c r="A24" s="12"/>
      <c r="B24" s="12"/>
      <c r="C24" s="12"/>
      <c r="D24" s="12"/>
      <c r="E24" s="12"/>
    </row>
    <row r="25" spans="1:5" ht="15" customHeight="1" x14ac:dyDescent="0.25">
      <c r="A25" s="12"/>
      <c r="B25" s="12"/>
      <c r="C25" s="12"/>
      <c r="D25" s="12"/>
      <c r="E25" s="12"/>
    </row>
    <row r="26" spans="1:5" ht="15" customHeight="1" x14ac:dyDescent="0.25">
      <c r="A26" s="12"/>
      <c r="B26" s="12"/>
      <c r="C26" s="12"/>
      <c r="D26" s="12"/>
      <c r="E26" s="12"/>
    </row>
    <row r="27" spans="1:5" ht="15" customHeight="1" x14ac:dyDescent="0.25">
      <c r="A27" s="12"/>
      <c r="B27" s="12"/>
      <c r="C27" s="12"/>
      <c r="D27" s="12"/>
      <c r="E27" s="12"/>
    </row>
    <row r="28" spans="1:5" ht="15" customHeight="1" x14ac:dyDescent="0.25">
      <c r="A28" s="12"/>
      <c r="B28" s="12"/>
      <c r="C28" s="12"/>
      <c r="D28" s="12"/>
      <c r="E28" s="12"/>
    </row>
    <row r="29" spans="1:5" ht="15" customHeight="1" x14ac:dyDescent="0.25">
      <c r="A29" s="12"/>
      <c r="B29" s="12"/>
      <c r="C29" s="12"/>
      <c r="D29" s="12"/>
      <c r="E29" s="12"/>
    </row>
    <row r="30" spans="1:5" ht="15" customHeight="1" x14ac:dyDescent="0.25">
      <c r="A30" s="12"/>
      <c r="B30" s="12"/>
      <c r="C30" s="12"/>
      <c r="D30" s="12"/>
      <c r="E30" s="12"/>
    </row>
    <row r="31" spans="1:5" ht="15" customHeight="1" x14ac:dyDescent="0.25">
      <c r="A31" s="12"/>
      <c r="B31" s="12"/>
      <c r="C31" s="12"/>
      <c r="D31" s="12"/>
      <c r="E31" s="12"/>
    </row>
    <row r="32" spans="1:5" ht="15" customHeight="1" x14ac:dyDescent="0.25">
      <c r="A32" s="12"/>
      <c r="B32" s="12"/>
      <c r="C32" s="12"/>
      <c r="D32" s="12"/>
      <c r="E32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32"/>
  <sheetViews>
    <sheetView zoomScaleNormal="100" workbookViewId="0"/>
  </sheetViews>
  <sheetFormatPr defaultColWidth="8.7109375" defaultRowHeight="15" customHeight="1" x14ac:dyDescent="0.25"/>
  <cols>
    <col min="1" max="1" width="22" customWidth="1"/>
    <col min="2" max="2" width="16" customWidth="1"/>
    <col min="3" max="3" width="18" customWidth="1"/>
    <col min="4" max="4" width="14" customWidth="1"/>
    <col min="5" max="7" width="12" customWidth="1"/>
    <col min="8" max="8" width="45" customWidth="1"/>
  </cols>
  <sheetData>
    <row r="1" spans="1:8" ht="15" customHeight="1" x14ac:dyDescent="0.25">
      <c r="A1" s="34" t="s">
        <v>8422</v>
      </c>
      <c r="B1" s="34" t="s">
        <v>8423</v>
      </c>
      <c r="C1" s="34" t="s">
        <v>1996</v>
      </c>
      <c r="D1" s="34" t="s">
        <v>8424</v>
      </c>
      <c r="E1" s="34" t="s">
        <v>8425</v>
      </c>
      <c r="F1" s="34" t="s">
        <v>4077</v>
      </c>
      <c r="G1" s="34" t="s">
        <v>1311</v>
      </c>
      <c r="H1" s="34" t="s">
        <v>290</v>
      </c>
    </row>
    <row r="2" spans="1:8" ht="15" customHeight="1" x14ac:dyDescent="0.25">
      <c r="A2" s="12" t="s">
        <v>8426</v>
      </c>
      <c r="B2" s="12" t="s">
        <v>8427</v>
      </c>
      <c r="C2" s="12"/>
      <c r="D2" s="12"/>
      <c r="E2" s="12">
        <v>30</v>
      </c>
      <c r="F2" s="12">
        <v>1</v>
      </c>
      <c r="G2" s="12" t="s">
        <v>1294</v>
      </c>
      <c r="H2" s="12" t="s">
        <v>8428</v>
      </c>
    </row>
    <row r="3" spans="1:8" ht="15" customHeight="1" x14ac:dyDescent="0.25">
      <c r="A3" s="12" t="s">
        <v>8429</v>
      </c>
      <c r="B3" s="12" t="s">
        <v>8430</v>
      </c>
      <c r="C3" s="12"/>
      <c r="D3" s="12"/>
      <c r="E3" s="12">
        <v>30</v>
      </c>
      <c r="F3" s="12">
        <v>1</v>
      </c>
      <c r="G3" s="12" t="s">
        <v>1294</v>
      </c>
      <c r="H3" s="12" t="s">
        <v>8431</v>
      </c>
    </row>
    <row r="4" spans="1:8" ht="15" customHeight="1" x14ac:dyDescent="0.25">
      <c r="A4" s="12" t="s">
        <v>8432</v>
      </c>
      <c r="B4" s="12" t="s">
        <v>8433</v>
      </c>
      <c r="C4" s="12"/>
      <c r="D4" s="12"/>
      <c r="E4" s="12">
        <v>30</v>
      </c>
      <c r="F4" s="12">
        <v>1</v>
      </c>
      <c r="G4" s="12" t="s">
        <v>1294</v>
      </c>
      <c r="H4" s="12" t="s">
        <v>8434</v>
      </c>
    </row>
    <row r="5" spans="1:8" ht="15" customHeight="1" x14ac:dyDescent="0.25">
      <c r="A5" s="12" t="s">
        <v>8435</v>
      </c>
      <c r="B5" s="12" t="s">
        <v>8436</v>
      </c>
      <c r="C5" s="12"/>
      <c r="D5" s="12"/>
      <c r="E5" s="12">
        <v>60</v>
      </c>
      <c r="F5" s="12">
        <v>1</v>
      </c>
      <c r="G5" s="12" t="s">
        <v>1294</v>
      </c>
      <c r="H5" s="12" t="s">
        <v>8437</v>
      </c>
    </row>
    <row r="6" spans="1:8" ht="15" customHeight="1" x14ac:dyDescent="0.25">
      <c r="A6" s="12" t="s">
        <v>8438</v>
      </c>
      <c r="B6" s="12" t="s">
        <v>8439</v>
      </c>
      <c r="C6" s="12"/>
      <c r="D6" s="12"/>
      <c r="E6" s="12">
        <v>90</v>
      </c>
      <c r="F6" s="12">
        <v>1</v>
      </c>
      <c r="G6" s="12" t="s">
        <v>1294</v>
      </c>
      <c r="H6" s="12" t="s">
        <v>8440</v>
      </c>
    </row>
    <row r="7" spans="1:8" ht="15" customHeight="1" x14ac:dyDescent="0.25">
      <c r="A7" s="12"/>
      <c r="B7" s="12"/>
      <c r="C7" s="12"/>
      <c r="D7" s="12"/>
      <c r="E7" s="12"/>
      <c r="F7" s="12"/>
      <c r="G7" s="12"/>
      <c r="H7" s="12"/>
    </row>
    <row r="8" spans="1:8" ht="15" customHeight="1" x14ac:dyDescent="0.25">
      <c r="A8" s="12"/>
      <c r="B8" s="12"/>
      <c r="C8" s="12"/>
      <c r="D8" s="12"/>
      <c r="E8" s="12"/>
      <c r="F8" s="12"/>
      <c r="G8" s="12"/>
      <c r="H8" s="12"/>
    </row>
    <row r="9" spans="1:8" ht="15" customHeight="1" x14ac:dyDescent="0.25">
      <c r="A9" s="12"/>
      <c r="B9" s="12"/>
      <c r="C9" s="12"/>
      <c r="D9" s="12"/>
      <c r="E9" s="12"/>
      <c r="F9" s="12"/>
      <c r="G9" s="12"/>
      <c r="H9" s="12"/>
    </row>
    <row r="10" spans="1:8" ht="15" customHeight="1" x14ac:dyDescent="0.25">
      <c r="A10" s="12"/>
      <c r="B10" s="12"/>
      <c r="C10" s="12"/>
      <c r="D10" s="12"/>
      <c r="E10" s="12"/>
      <c r="F10" s="12"/>
      <c r="G10" s="12"/>
      <c r="H10" s="12"/>
    </row>
    <row r="11" spans="1:8" ht="15" customHeight="1" x14ac:dyDescent="0.25">
      <c r="A11" s="12"/>
      <c r="B11" s="12"/>
      <c r="C11" s="12"/>
      <c r="D11" s="12"/>
      <c r="E11" s="12"/>
      <c r="F11" s="12"/>
      <c r="G11" s="12"/>
      <c r="H11" s="12"/>
    </row>
    <row r="12" spans="1:8" ht="15" customHeight="1" x14ac:dyDescent="0.25">
      <c r="A12" s="12"/>
      <c r="B12" s="12"/>
      <c r="C12" s="12"/>
      <c r="D12" s="12"/>
      <c r="E12" s="12"/>
      <c r="F12" s="12"/>
      <c r="G12" s="12"/>
      <c r="H12" s="12"/>
    </row>
    <row r="13" spans="1:8" ht="15" customHeight="1" x14ac:dyDescent="0.25">
      <c r="A13" s="12"/>
      <c r="B13" s="12"/>
      <c r="C13" s="12"/>
      <c r="D13" s="12"/>
      <c r="E13" s="12"/>
      <c r="F13" s="12"/>
      <c r="G13" s="12"/>
      <c r="H13" s="12"/>
    </row>
    <row r="14" spans="1:8" ht="15" customHeight="1" x14ac:dyDescent="0.25">
      <c r="A14" s="12"/>
      <c r="B14" s="12"/>
      <c r="C14" s="12"/>
      <c r="D14" s="12"/>
      <c r="E14" s="12"/>
      <c r="F14" s="12"/>
      <c r="G14" s="12"/>
      <c r="H14" s="12"/>
    </row>
    <row r="15" spans="1:8" ht="15" customHeight="1" x14ac:dyDescent="0.25">
      <c r="A15" s="12"/>
      <c r="B15" s="12"/>
      <c r="C15" s="12"/>
      <c r="D15" s="12"/>
      <c r="E15" s="12"/>
      <c r="F15" s="12"/>
      <c r="G15" s="12"/>
      <c r="H15" s="12"/>
    </row>
    <row r="16" spans="1:8" ht="15" customHeight="1" x14ac:dyDescent="0.25">
      <c r="A16" s="12"/>
      <c r="B16" s="12"/>
      <c r="C16" s="12"/>
      <c r="D16" s="12"/>
      <c r="E16" s="12"/>
      <c r="F16" s="12"/>
      <c r="G16" s="12"/>
      <c r="H16" s="12"/>
    </row>
    <row r="17" spans="1:8" ht="15" customHeight="1" x14ac:dyDescent="0.25">
      <c r="A17" s="12"/>
      <c r="B17" s="12"/>
      <c r="C17" s="12"/>
      <c r="D17" s="12"/>
      <c r="E17" s="12"/>
      <c r="F17" s="12"/>
      <c r="G17" s="12"/>
      <c r="H17" s="12"/>
    </row>
    <row r="18" spans="1:8" ht="15" customHeight="1" x14ac:dyDescent="0.25">
      <c r="A18" s="12"/>
      <c r="B18" s="12"/>
      <c r="C18" s="12"/>
      <c r="D18" s="12"/>
      <c r="E18" s="12"/>
      <c r="F18" s="12"/>
      <c r="G18" s="12"/>
      <c r="H18" s="12"/>
    </row>
    <row r="19" spans="1:8" ht="15" customHeight="1" x14ac:dyDescent="0.25">
      <c r="A19" s="12"/>
      <c r="B19" s="12"/>
      <c r="C19" s="12"/>
      <c r="D19" s="12"/>
      <c r="E19" s="12"/>
      <c r="F19" s="12"/>
      <c r="G19" s="12"/>
      <c r="H19" s="12"/>
    </row>
    <row r="20" spans="1:8" ht="15" customHeight="1" x14ac:dyDescent="0.25">
      <c r="A20" s="12"/>
      <c r="B20" s="12"/>
      <c r="C20" s="12"/>
      <c r="D20" s="12"/>
      <c r="E20" s="12"/>
      <c r="F20" s="12"/>
      <c r="G20" s="12"/>
      <c r="H20" s="12"/>
    </row>
    <row r="21" spans="1:8" ht="15" customHeight="1" x14ac:dyDescent="0.25">
      <c r="A21" s="12"/>
      <c r="B21" s="12"/>
      <c r="C21" s="12"/>
      <c r="D21" s="12"/>
      <c r="E21" s="12"/>
      <c r="F21" s="12"/>
      <c r="G21" s="12"/>
      <c r="H21" s="12"/>
    </row>
    <row r="22" spans="1:8" ht="15" customHeight="1" x14ac:dyDescent="0.25">
      <c r="A22" s="12"/>
      <c r="B22" s="12"/>
      <c r="C22" s="12"/>
      <c r="D22" s="12"/>
      <c r="E22" s="12"/>
      <c r="F22" s="12"/>
      <c r="G22" s="12"/>
      <c r="H22" s="12"/>
    </row>
    <row r="23" spans="1:8" ht="15" customHeight="1" x14ac:dyDescent="0.25">
      <c r="A23" s="12"/>
      <c r="B23" s="12"/>
      <c r="C23" s="12"/>
      <c r="D23" s="12"/>
      <c r="E23" s="12"/>
      <c r="F23" s="12"/>
      <c r="G23" s="12"/>
      <c r="H23" s="12"/>
    </row>
    <row r="24" spans="1:8" ht="15" customHeight="1" x14ac:dyDescent="0.25">
      <c r="A24" s="12"/>
      <c r="B24" s="12"/>
      <c r="C24" s="12"/>
      <c r="D24" s="12"/>
      <c r="E24" s="12"/>
      <c r="F24" s="12"/>
      <c r="G24" s="12"/>
      <c r="H24" s="12"/>
    </row>
    <row r="25" spans="1:8" ht="15" customHeight="1" x14ac:dyDescent="0.25">
      <c r="A25" s="12"/>
      <c r="B25" s="12"/>
      <c r="C25" s="12"/>
      <c r="D25" s="12"/>
      <c r="E25" s="12"/>
      <c r="F25" s="12"/>
      <c r="G25" s="12"/>
      <c r="H25" s="12"/>
    </row>
    <row r="26" spans="1:8" ht="15" customHeight="1" x14ac:dyDescent="0.25">
      <c r="A26" s="12"/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12"/>
      <c r="B27" s="12"/>
      <c r="C27" s="12"/>
      <c r="D27" s="12"/>
      <c r="E27" s="12"/>
      <c r="F27" s="12"/>
      <c r="G27" s="12"/>
      <c r="H27" s="12"/>
    </row>
    <row r="28" spans="1:8" ht="15" customHeight="1" x14ac:dyDescent="0.25">
      <c r="A28" s="12"/>
      <c r="B28" s="12"/>
      <c r="C28" s="12"/>
      <c r="D28" s="12"/>
      <c r="E28" s="12"/>
      <c r="F28" s="12"/>
      <c r="G28" s="12"/>
      <c r="H28" s="12"/>
    </row>
    <row r="29" spans="1:8" ht="15" customHeight="1" x14ac:dyDescent="0.25">
      <c r="A29" s="12"/>
      <c r="B29" s="12"/>
      <c r="C29" s="12"/>
      <c r="D29" s="12"/>
      <c r="E29" s="12"/>
      <c r="F29" s="12"/>
      <c r="G29" s="12"/>
      <c r="H29" s="12"/>
    </row>
    <row r="30" spans="1:8" ht="15" customHeight="1" x14ac:dyDescent="0.25">
      <c r="A30" s="12"/>
      <c r="B30" s="12"/>
      <c r="C30" s="12"/>
      <c r="D30" s="12"/>
      <c r="E30" s="12"/>
      <c r="F30" s="12"/>
      <c r="G30" s="12"/>
      <c r="H30" s="12"/>
    </row>
    <row r="31" spans="1:8" ht="15" customHeight="1" x14ac:dyDescent="0.25">
      <c r="A31" s="12"/>
      <c r="B31" s="12"/>
      <c r="C31" s="12"/>
      <c r="D31" s="12"/>
      <c r="E31" s="12"/>
      <c r="F31" s="12"/>
      <c r="G31" s="12"/>
      <c r="H31" s="12"/>
    </row>
    <row r="32" spans="1:8" ht="15" customHeight="1" x14ac:dyDescent="0.25">
      <c r="A32" s="12"/>
      <c r="B32" s="12"/>
      <c r="C32" s="12"/>
      <c r="D32" s="12"/>
      <c r="E32" s="12"/>
      <c r="F32" s="12"/>
      <c r="G32" s="12"/>
      <c r="H32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34"/>
  <sheetViews>
    <sheetView zoomScaleNormal="100" workbookViewId="0"/>
  </sheetViews>
  <sheetFormatPr defaultColWidth="8.7109375" defaultRowHeight="15" customHeight="1" x14ac:dyDescent="0.25"/>
  <cols>
    <col min="1" max="1" width="34" customWidth="1"/>
    <col min="2" max="2" width="15" customWidth="1"/>
    <col min="3" max="3" width="25" customWidth="1"/>
    <col min="4" max="4" width="46" customWidth="1"/>
    <col min="5" max="5" width="38" customWidth="1"/>
  </cols>
  <sheetData>
    <row r="1" spans="1:5" ht="21" customHeight="1" x14ac:dyDescent="0.35">
      <c r="A1" s="98" t="s">
        <v>8441</v>
      </c>
      <c r="B1" s="96"/>
      <c r="C1" s="96"/>
      <c r="D1" s="96"/>
      <c r="E1" s="96"/>
    </row>
    <row r="3" spans="1:5" ht="15" customHeight="1" x14ac:dyDescent="0.25">
      <c r="A3" s="34" t="s">
        <v>8442</v>
      </c>
      <c r="B3" s="34" t="s">
        <v>8443</v>
      </c>
      <c r="C3" s="34" t="s">
        <v>8444</v>
      </c>
      <c r="D3" s="34"/>
      <c r="E3" s="34"/>
    </row>
    <row r="4" spans="1:5" ht="15" customHeight="1" x14ac:dyDescent="0.25">
      <c r="A4" s="12" t="s">
        <v>8445</v>
      </c>
      <c r="B4" s="12" t="s">
        <v>8446</v>
      </c>
      <c r="C4" s="12" t="s">
        <v>8447</v>
      </c>
      <c r="D4" s="12"/>
      <c r="E4" s="12"/>
    </row>
    <row r="5" spans="1:5" ht="15" customHeight="1" x14ac:dyDescent="0.25">
      <c r="A5" s="12" t="s">
        <v>8448</v>
      </c>
      <c r="B5" s="12" t="s">
        <v>8449</v>
      </c>
      <c r="C5" s="12" t="s">
        <v>8450</v>
      </c>
      <c r="D5" s="12"/>
      <c r="E5" s="12"/>
    </row>
    <row r="6" spans="1:5" ht="15" customHeight="1" x14ac:dyDescent="0.25">
      <c r="A6" s="12" t="s">
        <v>8451</v>
      </c>
      <c r="B6" s="12" t="s">
        <v>8452</v>
      </c>
      <c r="C6" s="12" t="s">
        <v>8453</v>
      </c>
      <c r="D6" s="12"/>
      <c r="E6" s="12"/>
    </row>
    <row r="7" spans="1:5" ht="15" customHeight="1" x14ac:dyDescent="0.25">
      <c r="A7" s="12" t="s">
        <v>8454</v>
      </c>
      <c r="B7" s="12" t="s">
        <v>8455</v>
      </c>
      <c r="C7" s="12" t="s">
        <v>8456</v>
      </c>
      <c r="D7" s="12"/>
      <c r="E7" s="12"/>
    </row>
    <row r="8" spans="1:5" ht="15" customHeight="1" x14ac:dyDescent="0.25">
      <c r="A8" s="12" t="s">
        <v>8457</v>
      </c>
      <c r="B8" s="12" t="s">
        <v>8458</v>
      </c>
      <c r="C8" s="12" t="s">
        <v>8459</v>
      </c>
      <c r="D8" s="12"/>
      <c r="E8" s="12"/>
    </row>
    <row r="9" spans="1:5" ht="15" customHeight="1" x14ac:dyDescent="0.25">
      <c r="A9" s="12"/>
      <c r="B9" s="12"/>
      <c r="C9" s="12"/>
      <c r="D9" s="12"/>
      <c r="E9" s="12"/>
    </row>
    <row r="10" spans="1:5" ht="15" customHeight="1" x14ac:dyDescent="0.25">
      <c r="A10" s="85" t="s">
        <v>8460</v>
      </c>
      <c r="B10" s="85" t="s">
        <v>8461</v>
      </c>
      <c r="C10" s="85" t="s">
        <v>8462</v>
      </c>
      <c r="D10" s="85" t="s">
        <v>8463</v>
      </c>
      <c r="E10" s="85" t="s">
        <v>8464</v>
      </c>
    </row>
    <row r="11" spans="1:5" ht="15" customHeight="1" x14ac:dyDescent="0.25">
      <c r="A11" s="21" t="s">
        <v>8465</v>
      </c>
      <c r="B11" s="21" t="s">
        <v>8466</v>
      </c>
      <c r="C11" s="21" t="s">
        <v>8467</v>
      </c>
      <c r="D11" s="21" t="s">
        <v>8468</v>
      </c>
      <c r="E11" s="21" t="s">
        <v>8469</v>
      </c>
    </row>
    <row r="12" spans="1:5" ht="15" customHeight="1" x14ac:dyDescent="0.25">
      <c r="A12" s="21" t="s">
        <v>1181</v>
      </c>
      <c r="B12" s="21" t="s">
        <v>8470</v>
      </c>
      <c r="C12" s="21" t="s">
        <v>8471</v>
      </c>
      <c r="D12" s="21" t="s">
        <v>8472</v>
      </c>
      <c r="E12" s="21" t="s">
        <v>8473</v>
      </c>
    </row>
    <row r="13" spans="1:5" ht="15" customHeight="1" x14ac:dyDescent="0.25">
      <c r="A13" s="21" t="s">
        <v>1175</v>
      </c>
      <c r="B13" s="21" t="s">
        <v>8470</v>
      </c>
      <c r="C13" s="21" t="s">
        <v>8474</v>
      </c>
      <c r="D13" s="21" t="s">
        <v>8475</v>
      </c>
      <c r="E13" s="21" t="s">
        <v>8476</v>
      </c>
    </row>
    <row r="14" spans="1:5" ht="15" customHeight="1" x14ac:dyDescent="0.25">
      <c r="A14" s="21" t="s">
        <v>1170</v>
      </c>
      <c r="B14" s="21" t="s">
        <v>8466</v>
      </c>
      <c r="C14" s="21" t="s">
        <v>8474</v>
      </c>
      <c r="D14" s="21" t="s">
        <v>8477</v>
      </c>
      <c r="E14" s="21" t="s">
        <v>8478</v>
      </c>
    </row>
    <row r="15" spans="1:5" ht="15" customHeight="1" x14ac:dyDescent="0.25">
      <c r="A15" s="21" t="s">
        <v>1207</v>
      </c>
      <c r="B15" s="21" t="s">
        <v>8466</v>
      </c>
      <c r="C15" s="21" t="s">
        <v>8479</v>
      </c>
      <c r="D15" s="21" t="s">
        <v>8480</v>
      </c>
      <c r="E15" s="21" t="s">
        <v>8481</v>
      </c>
    </row>
    <row r="16" spans="1:5" ht="15" customHeight="1" x14ac:dyDescent="0.25">
      <c r="A16" s="21" t="s">
        <v>1223</v>
      </c>
      <c r="B16" s="21" t="s">
        <v>8466</v>
      </c>
      <c r="C16" s="21" t="s">
        <v>8474</v>
      </c>
      <c r="D16" s="21" t="s">
        <v>8482</v>
      </c>
      <c r="E16" s="21" t="s">
        <v>8483</v>
      </c>
    </row>
    <row r="17" spans="1:5" ht="15" customHeight="1" x14ac:dyDescent="0.25">
      <c r="A17" s="21" t="s">
        <v>1955</v>
      </c>
      <c r="B17" s="21" t="s">
        <v>8466</v>
      </c>
      <c r="C17" s="21" t="s">
        <v>8484</v>
      </c>
      <c r="D17" s="21" t="s">
        <v>8485</v>
      </c>
      <c r="E17" s="21" t="s">
        <v>8486</v>
      </c>
    </row>
    <row r="18" spans="1:5" ht="15" customHeight="1" x14ac:dyDescent="0.25">
      <c r="A18" s="21" t="s">
        <v>8487</v>
      </c>
      <c r="B18" s="21" t="s">
        <v>8466</v>
      </c>
      <c r="C18" s="21" t="s">
        <v>8479</v>
      </c>
      <c r="D18" s="21" t="s">
        <v>8488</v>
      </c>
      <c r="E18" s="21" t="s">
        <v>8489</v>
      </c>
    </row>
    <row r="19" spans="1:5" ht="15" customHeight="1" x14ac:dyDescent="0.25">
      <c r="A19" s="21" t="s">
        <v>8490</v>
      </c>
      <c r="B19" s="21" t="s">
        <v>8466</v>
      </c>
      <c r="C19" s="21" t="s">
        <v>8491</v>
      </c>
      <c r="D19" s="21" t="s">
        <v>8492</v>
      </c>
      <c r="E19" s="21" t="s">
        <v>8469</v>
      </c>
    </row>
    <row r="20" spans="1:5" ht="15" customHeight="1" x14ac:dyDescent="0.25">
      <c r="A20" s="21" t="s">
        <v>8493</v>
      </c>
      <c r="B20" s="21" t="s">
        <v>8466</v>
      </c>
      <c r="C20" s="21" t="s">
        <v>8479</v>
      </c>
      <c r="D20" s="21" t="s">
        <v>8494</v>
      </c>
      <c r="E20" s="21" t="s">
        <v>8483</v>
      </c>
    </row>
    <row r="21" spans="1:5" ht="15" customHeight="1" x14ac:dyDescent="0.25">
      <c r="A21" s="21" t="s">
        <v>1982</v>
      </c>
      <c r="B21" s="21" t="s">
        <v>8470</v>
      </c>
      <c r="C21" s="21" t="s">
        <v>8495</v>
      </c>
      <c r="D21" s="21" t="s">
        <v>8496</v>
      </c>
      <c r="E21" s="21" t="s">
        <v>8497</v>
      </c>
    </row>
    <row r="22" spans="1:5" ht="15" customHeight="1" x14ac:dyDescent="0.25">
      <c r="A22" s="21" t="s">
        <v>8498</v>
      </c>
      <c r="B22" s="21" t="s">
        <v>8499</v>
      </c>
      <c r="C22" s="21" t="s">
        <v>8500</v>
      </c>
      <c r="D22" s="21" t="s">
        <v>8501</v>
      </c>
      <c r="E22" s="21" t="s">
        <v>8502</v>
      </c>
    </row>
    <row r="23" spans="1:5" ht="15" customHeight="1" x14ac:dyDescent="0.25">
      <c r="A23" s="21" t="s">
        <v>8503</v>
      </c>
      <c r="B23" s="21" t="s">
        <v>8499</v>
      </c>
      <c r="C23" s="21" t="s">
        <v>8504</v>
      </c>
      <c r="D23" s="21" t="s">
        <v>8505</v>
      </c>
      <c r="E23" s="21" t="s">
        <v>8502</v>
      </c>
    </row>
    <row r="24" spans="1:5" ht="15" customHeight="1" x14ac:dyDescent="0.25">
      <c r="A24" s="21" t="s">
        <v>8506</v>
      </c>
      <c r="B24" s="21" t="s">
        <v>8499</v>
      </c>
      <c r="C24" s="21" t="s">
        <v>8507</v>
      </c>
      <c r="D24" s="21" t="s">
        <v>8508</v>
      </c>
      <c r="E24" s="21" t="s">
        <v>8502</v>
      </c>
    </row>
    <row r="25" spans="1:5" ht="15" customHeight="1" x14ac:dyDescent="0.25">
      <c r="A25" s="21" t="s">
        <v>8509</v>
      </c>
      <c r="B25" s="21" t="s">
        <v>8499</v>
      </c>
      <c r="C25" s="21" t="s">
        <v>8510</v>
      </c>
      <c r="D25" s="21" t="s">
        <v>8511</v>
      </c>
      <c r="E25" s="21" t="s">
        <v>8502</v>
      </c>
    </row>
    <row r="26" spans="1:5" ht="15" customHeight="1" x14ac:dyDescent="0.25">
      <c r="A26" s="21" t="s">
        <v>8512</v>
      </c>
      <c r="B26" s="21" t="s">
        <v>8499</v>
      </c>
      <c r="C26" s="21" t="s">
        <v>8507</v>
      </c>
      <c r="D26" s="21" t="s">
        <v>8513</v>
      </c>
      <c r="E26" s="21" t="s">
        <v>8502</v>
      </c>
    </row>
    <row r="27" spans="1:5" ht="15" customHeight="1" x14ac:dyDescent="0.25">
      <c r="A27" s="12"/>
      <c r="B27" s="12"/>
      <c r="C27" s="12"/>
      <c r="D27" s="12"/>
      <c r="E27" s="12"/>
    </row>
    <row r="28" spans="1:5" ht="15" customHeight="1" x14ac:dyDescent="0.25">
      <c r="A28" s="12"/>
      <c r="B28" s="12"/>
      <c r="C28" s="12"/>
      <c r="D28" s="12"/>
      <c r="E28" s="12"/>
    </row>
    <row r="29" spans="1:5" ht="15" customHeight="1" x14ac:dyDescent="0.25">
      <c r="A29" s="12"/>
      <c r="B29" s="12"/>
      <c r="C29" s="12"/>
      <c r="D29" s="12"/>
      <c r="E29" s="12"/>
    </row>
    <row r="30" spans="1:5" ht="15" customHeight="1" x14ac:dyDescent="0.25">
      <c r="A30" s="12"/>
      <c r="B30" s="12"/>
      <c r="C30" s="12"/>
      <c r="D30" s="12"/>
      <c r="E30" s="12"/>
    </row>
    <row r="31" spans="1:5" ht="15" customHeight="1" x14ac:dyDescent="0.25">
      <c r="A31" s="12"/>
      <c r="B31" s="12"/>
      <c r="C31" s="12"/>
      <c r="D31" s="12"/>
      <c r="E31" s="12"/>
    </row>
    <row r="32" spans="1:5" ht="15" customHeight="1" x14ac:dyDescent="0.25">
      <c r="A32" s="12"/>
      <c r="B32" s="12"/>
      <c r="C32" s="12"/>
      <c r="D32" s="12"/>
      <c r="E32" s="12"/>
    </row>
    <row r="33" spans="1:5" ht="15" customHeight="1" x14ac:dyDescent="0.25">
      <c r="A33" s="12"/>
      <c r="B33" s="12"/>
      <c r="C33" s="12"/>
      <c r="D33" s="12"/>
      <c r="E33" s="12"/>
    </row>
    <row r="34" spans="1:5" ht="15" customHeight="1" x14ac:dyDescent="0.25">
      <c r="A34" s="12"/>
      <c r="B34" s="12"/>
      <c r="C34" s="12"/>
      <c r="D34" s="12"/>
      <c r="E34" s="12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73"/>
  <sheetViews>
    <sheetView zoomScaleNormal="100" workbookViewId="0"/>
  </sheetViews>
  <sheetFormatPr defaultColWidth="8.7109375" defaultRowHeight="15" customHeight="1" x14ac:dyDescent="0.25"/>
  <cols>
    <col min="1" max="1" width="7" customWidth="1"/>
    <col min="2" max="3" width="34" customWidth="1"/>
    <col min="4" max="4" width="28" customWidth="1"/>
    <col min="5" max="5" width="65" customWidth="1"/>
    <col min="6" max="6" width="48" customWidth="1"/>
  </cols>
  <sheetData>
    <row r="1" spans="1:6" ht="21" customHeight="1" x14ac:dyDescent="0.35">
      <c r="A1" s="98" t="s">
        <v>8514</v>
      </c>
      <c r="B1" s="96"/>
      <c r="C1" s="96"/>
      <c r="D1" s="96"/>
      <c r="E1" s="96"/>
      <c r="F1" s="96"/>
    </row>
    <row r="3" spans="1:6" ht="15" customHeight="1" x14ac:dyDescent="0.25">
      <c r="A3" s="86" t="s">
        <v>8515</v>
      </c>
      <c r="B3" s="86" t="s">
        <v>8443</v>
      </c>
      <c r="C3" s="86" t="s">
        <v>8516</v>
      </c>
    </row>
    <row r="4" spans="1:6" ht="15" customHeight="1" x14ac:dyDescent="0.25">
      <c r="A4" s="12" t="s">
        <v>8445</v>
      </c>
      <c r="B4" s="12" t="s">
        <v>8517</v>
      </c>
      <c r="C4" s="12" t="s">
        <v>8518</v>
      </c>
    </row>
    <row r="5" spans="1:6" ht="15" customHeight="1" x14ac:dyDescent="0.25">
      <c r="A5" s="16" t="s">
        <v>8448</v>
      </c>
      <c r="B5" s="16" t="s">
        <v>8519</v>
      </c>
      <c r="C5" s="16" t="s">
        <v>8520</v>
      </c>
    </row>
    <row r="6" spans="1:6" ht="15" customHeight="1" x14ac:dyDescent="0.25">
      <c r="A6" s="87" t="s">
        <v>8521</v>
      </c>
      <c r="B6" s="87" t="s">
        <v>8522</v>
      </c>
      <c r="C6" s="87" t="s">
        <v>8523</v>
      </c>
    </row>
    <row r="7" spans="1:6" ht="15" customHeight="1" x14ac:dyDescent="0.25">
      <c r="A7" s="88" t="s">
        <v>8524</v>
      </c>
      <c r="B7" s="88" t="s">
        <v>8525</v>
      </c>
      <c r="C7" s="88" t="s">
        <v>8526</v>
      </c>
    </row>
    <row r="8" spans="1:6" ht="15" customHeight="1" x14ac:dyDescent="0.25">
      <c r="A8" s="89" t="s">
        <v>8457</v>
      </c>
      <c r="B8" s="89" t="s">
        <v>8527</v>
      </c>
      <c r="C8" s="89" t="s">
        <v>8528</v>
      </c>
    </row>
    <row r="10" spans="1:6" ht="15" customHeight="1" x14ac:dyDescent="0.25">
      <c r="A10" s="90" t="s">
        <v>8529</v>
      </c>
      <c r="B10" s="90" t="s">
        <v>8460</v>
      </c>
      <c r="C10" s="90" t="s">
        <v>8530</v>
      </c>
      <c r="D10" s="90" t="s">
        <v>8462</v>
      </c>
      <c r="E10" s="90" t="s">
        <v>8531</v>
      </c>
      <c r="F10" s="90" t="s">
        <v>8532</v>
      </c>
    </row>
    <row r="11" spans="1:6" ht="15" customHeight="1" x14ac:dyDescent="0.25">
      <c r="A11" s="91">
        <v>1</v>
      </c>
      <c r="B11" s="91" t="s">
        <v>8465</v>
      </c>
      <c r="C11" s="91" t="s">
        <v>8533</v>
      </c>
      <c r="D11" s="91" t="s">
        <v>8534</v>
      </c>
      <c r="E11" s="91" t="s">
        <v>8535</v>
      </c>
      <c r="F11" s="91" t="s">
        <v>8536</v>
      </c>
    </row>
    <row r="12" spans="1:6" ht="45" customHeight="1" x14ac:dyDescent="0.25">
      <c r="A12" s="91">
        <v>2</v>
      </c>
      <c r="B12" s="91" t="s">
        <v>1181</v>
      </c>
      <c r="C12" s="91" t="s">
        <v>8537</v>
      </c>
      <c r="D12" s="91" t="s">
        <v>8538</v>
      </c>
      <c r="E12" s="91" t="s">
        <v>8539</v>
      </c>
      <c r="F12" s="91" t="s">
        <v>8540</v>
      </c>
    </row>
    <row r="13" spans="1:6" ht="45" customHeight="1" x14ac:dyDescent="0.25">
      <c r="A13" s="91">
        <v>3</v>
      </c>
      <c r="B13" s="91" t="s">
        <v>1175</v>
      </c>
      <c r="C13" s="91" t="s">
        <v>8537</v>
      </c>
      <c r="D13" s="91" t="s">
        <v>8474</v>
      </c>
      <c r="E13" s="91" t="s">
        <v>8541</v>
      </c>
      <c r="F13" s="91" t="s">
        <v>8540</v>
      </c>
    </row>
    <row r="14" spans="1:6" ht="15" customHeight="1" x14ac:dyDescent="0.25">
      <c r="A14" s="91">
        <v>4</v>
      </c>
      <c r="B14" s="91" t="s">
        <v>1170</v>
      </c>
      <c r="C14" s="91" t="s">
        <v>8533</v>
      </c>
      <c r="D14" s="91" t="s">
        <v>8474</v>
      </c>
      <c r="E14" s="91" t="s">
        <v>8542</v>
      </c>
      <c r="F14" s="91" t="s">
        <v>8536</v>
      </c>
    </row>
    <row r="15" spans="1:6" ht="15" customHeight="1" x14ac:dyDescent="0.25">
      <c r="A15" s="91">
        <v>5</v>
      </c>
      <c r="B15" s="91" t="s">
        <v>1207</v>
      </c>
      <c r="C15" s="91" t="s">
        <v>8533</v>
      </c>
      <c r="D15" s="91" t="s">
        <v>8543</v>
      </c>
      <c r="E15" s="91" t="s">
        <v>8544</v>
      </c>
      <c r="F15" s="91" t="s">
        <v>8536</v>
      </c>
    </row>
    <row r="16" spans="1:6" ht="15" customHeight="1" x14ac:dyDescent="0.25">
      <c r="A16" s="91">
        <v>6</v>
      </c>
      <c r="B16" s="91" t="s">
        <v>1218</v>
      </c>
      <c r="C16" s="91" t="s">
        <v>8545</v>
      </c>
      <c r="D16" s="91" t="s">
        <v>8546</v>
      </c>
      <c r="E16" s="91" t="s">
        <v>8547</v>
      </c>
      <c r="F16" s="91" t="s">
        <v>8548</v>
      </c>
    </row>
    <row r="17" spans="1:6" ht="15" customHeight="1" x14ac:dyDescent="0.25">
      <c r="A17" s="91">
        <v>7</v>
      </c>
      <c r="B17" s="91" t="s">
        <v>8549</v>
      </c>
      <c r="C17" s="91" t="s">
        <v>8533</v>
      </c>
      <c r="D17" s="91" t="s">
        <v>8550</v>
      </c>
      <c r="E17" s="91" t="s">
        <v>8551</v>
      </c>
      <c r="F17" s="91" t="s">
        <v>8536</v>
      </c>
    </row>
    <row r="18" spans="1:6" ht="15" customHeight="1" x14ac:dyDescent="0.25">
      <c r="A18" s="91">
        <v>8</v>
      </c>
      <c r="B18" s="91" t="s">
        <v>8552</v>
      </c>
      <c r="C18" s="91" t="s">
        <v>8533</v>
      </c>
      <c r="D18" s="91" t="s">
        <v>8550</v>
      </c>
      <c r="E18" s="91" t="s">
        <v>8553</v>
      </c>
      <c r="F18" s="91" t="s">
        <v>8536</v>
      </c>
    </row>
    <row r="19" spans="1:6" ht="15" customHeight="1" x14ac:dyDescent="0.25">
      <c r="A19" s="91">
        <v>9</v>
      </c>
      <c r="B19" s="91" t="s">
        <v>8554</v>
      </c>
      <c r="C19" s="91" t="s">
        <v>8533</v>
      </c>
      <c r="D19" s="91" t="s">
        <v>8555</v>
      </c>
      <c r="E19" s="91" t="s">
        <v>8556</v>
      </c>
      <c r="F19" s="91" t="s">
        <v>8536</v>
      </c>
    </row>
    <row r="20" spans="1:6" ht="15" customHeight="1" x14ac:dyDescent="0.25">
      <c r="A20" s="91">
        <v>10</v>
      </c>
      <c r="B20" s="91" t="s">
        <v>8557</v>
      </c>
      <c r="C20" s="91" t="s">
        <v>8533</v>
      </c>
      <c r="D20" s="91" t="s">
        <v>8474</v>
      </c>
      <c r="E20" s="91" t="s">
        <v>8558</v>
      </c>
      <c r="F20" s="91" t="s">
        <v>8536</v>
      </c>
    </row>
    <row r="21" spans="1:6" ht="15" customHeight="1" x14ac:dyDescent="0.25">
      <c r="A21" s="91">
        <v>11</v>
      </c>
      <c r="B21" s="91" t="s">
        <v>8559</v>
      </c>
      <c r="C21" s="91" t="s">
        <v>8533</v>
      </c>
      <c r="D21" s="91" t="s">
        <v>8560</v>
      </c>
      <c r="E21" s="91" t="s">
        <v>8561</v>
      </c>
      <c r="F21" s="91" t="s">
        <v>8536</v>
      </c>
    </row>
    <row r="22" spans="1:6" ht="15" customHeight="1" x14ac:dyDescent="0.25">
      <c r="A22" s="91">
        <v>12</v>
      </c>
      <c r="B22" s="91" t="s">
        <v>8562</v>
      </c>
      <c r="C22" s="91" t="s">
        <v>8533</v>
      </c>
      <c r="D22" s="91" t="s">
        <v>8560</v>
      </c>
      <c r="E22" s="91" t="s">
        <v>8563</v>
      </c>
      <c r="F22" s="91" t="s">
        <v>8536</v>
      </c>
    </row>
    <row r="23" spans="1:6" ht="15" customHeight="1" x14ac:dyDescent="0.25">
      <c r="A23" s="91">
        <v>13</v>
      </c>
      <c r="B23" s="91" t="s">
        <v>8564</v>
      </c>
      <c r="C23" s="91" t="s">
        <v>8533</v>
      </c>
      <c r="D23" s="91" t="s">
        <v>8560</v>
      </c>
      <c r="E23" s="91" t="s">
        <v>8565</v>
      </c>
      <c r="F23" s="91" t="s">
        <v>8536</v>
      </c>
    </row>
    <row r="24" spans="1:6" ht="15" customHeight="1" x14ac:dyDescent="0.25">
      <c r="A24" s="91">
        <v>14</v>
      </c>
      <c r="B24" s="91" t="s">
        <v>1145</v>
      </c>
      <c r="C24" s="91" t="s">
        <v>8533</v>
      </c>
      <c r="D24" s="91" t="s">
        <v>8566</v>
      </c>
      <c r="E24" s="91" t="s">
        <v>8567</v>
      </c>
      <c r="F24" s="91" t="s">
        <v>8536</v>
      </c>
    </row>
    <row r="25" spans="1:6" ht="15" customHeight="1" x14ac:dyDescent="0.25">
      <c r="A25" s="91">
        <v>15</v>
      </c>
      <c r="B25" s="91" t="s">
        <v>8568</v>
      </c>
      <c r="C25" s="91" t="s">
        <v>8533</v>
      </c>
      <c r="D25" s="91" t="s">
        <v>8550</v>
      </c>
      <c r="E25" s="91" t="s">
        <v>8569</v>
      </c>
      <c r="F25" s="91" t="s">
        <v>8536</v>
      </c>
    </row>
    <row r="26" spans="1:6" ht="15" customHeight="1" x14ac:dyDescent="0.25">
      <c r="A26" s="91">
        <v>16</v>
      </c>
      <c r="B26" s="91" t="s">
        <v>937</v>
      </c>
      <c r="C26" s="91" t="s">
        <v>8533</v>
      </c>
      <c r="D26" s="91" t="s">
        <v>8570</v>
      </c>
      <c r="E26" s="91" t="s">
        <v>8571</v>
      </c>
      <c r="F26" s="91" t="s">
        <v>8536</v>
      </c>
    </row>
    <row r="27" spans="1:6" ht="15" customHeight="1" x14ac:dyDescent="0.25">
      <c r="A27" s="91">
        <v>17</v>
      </c>
      <c r="B27" s="91" t="s">
        <v>8572</v>
      </c>
      <c r="C27" s="91" t="s">
        <v>8533</v>
      </c>
      <c r="D27" s="91" t="s">
        <v>8573</v>
      </c>
      <c r="E27" s="91" t="s">
        <v>8574</v>
      </c>
      <c r="F27" s="91" t="s">
        <v>8536</v>
      </c>
    </row>
    <row r="28" spans="1:6" ht="15" customHeight="1" x14ac:dyDescent="0.25">
      <c r="A28" s="91">
        <v>18</v>
      </c>
      <c r="B28" s="91" t="s">
        <v>8575</v>
      </c>
      <c r="C28" s="91" t="s">
        <v>8533</v>
      </c>
      <c r="D28" s="91" t="s">
        <v>8576</v>
      </c>
      <c r="E28" s="91" t="s">
        <v>8577</v>
      </c>
      <c r="F28" s="91" t="s">
        <v>8536</v>
      </c>
    </row>
    <row r="29" spans="1:6" ht="15" customHeight="1" x14ac:dyDescent="0.25">
      <c r="A29" s="91">
        <v>19</v>
      </c>
      <c r="B29" s="91" t="s">
        <v>1223</v>
      </c>
      <c r="C29" s="91" t="s">
        <v>8533</v>
      </c>
      <c r="D29" s="91" t="s">
        <v>8474</v>
      </c>
      <c r="E29" s="91" t="s">
        <v>8578</v>
      </c>
      <c r="F29" s="91" t="s">
        <v>8536</v>
      </c>
    </row>
    <row r="30" spans="1:6" ht="15" customHeight="1" x14ac:dyDescent="0.25">
      <c r="A30" s="91">
        <v>20</v>
      </c>
      <c r="B30" s="91" t="s">
        <v>8579</v>
      </c>
      <c r="C30" s="91" t="s">
        <v>8533</v>
      </c>
      <c r="D30" s="91" t="s">
        <v>8580</v>
      </c>
      <c r="E30" s="91" t="s">
        <v>8581</v>
      </c>
      <c r="F30" s="91" t="s">
        <v>8536</v>
      </c>
    </row>
    <row r="31" spans="1:6" ht="15" customHeight="1" x14ac:dyDescent="0.25">
      <c r="A31" s="91">
        <v>21</v>
      </c>
      <c r="B31" s="91" t="s">
        <v>8361</v>
      </c>
      <c r="C31" s="91" t="s">
        <v>8533</v>
      </c>
      <c r="D31" s="91" t="s">
        <v>8582</v>
      </c>
      <c r="E31" s="91" t="s">
        <v>8583</v>
      </c>
      <c r="F31" s="91" t="s">
        <v>8536</v>
      </c>
    </row>
    <row r="32" spans="1:6" ht="15" customHeight="1" x14ac:dyDescent="0.25">
      <c r="A32" s="91">
        <v>22</v>
      </c>
      <c r="B32" s="91" t="s">
        <v>1072</v>
      </c>
      <c r="C32" s="91" t="s">
        <v>8533</v>
      </c>
      <c r="D32" s="91" t="s">
        <v>8582</v>
      </c>
      <c r="E32" s="91" t="s">
        <v>8584</v>
      </c>
      <c r="F32" s="91" t="s">
        <v>8536</v>
      </c>
    </row>
    <row r="33" spans="1:6" ht="15" customHeight="1" x14ac:dyDescent="0.25">
      <c r="A33" s="91">
        <v>23</v>
      </c>
      <c r="B33" s="91" t="s">
        <v>8585</v>
      </c>
      <c r="C33" s="91" t="s">
        <v>8533</v>
      </c>
      <c r="D33" s="91" t="s">
        <v>8474</v>
      </c>
      <c r="E33" s="91" t="s">
        <v>8586</v>
      </c>
      <c r="F33" s="91" t="s">
        <v>8536</v>
      </c>
    </row>
    <row r="34" spans="1:6" ht="15" customHeight="1" x14ac:dyDescent="0.25">
      <c r="A34" s="91">
        <v>24</v>
      </c>
      <c r="B34" s="91" t="s">
        <v>8587</v>
      </c>
      <c r="C34" s="91" t="s">
        <v>8533</v>
      </c>
      <c r="D34" s="91" t="s">
        <v>8582</v>
      </c>
      <c r="E34" s="91" t="s">
        <v>8588</v>
      </c>
      <c r="F34" s="91" t="s">
        <v>8536</v>
      </c>
    </row>
    <row r="35" spans="1:6" ht="15" customHeight="1" x14ac:dyDescent="0.25">
      <c r="A35" s="91">
        <v>25</v>
      </c>
      <c r="B35" s="91" t="s">
        <v>1071</v>
      </c>
      <c r="C35" s="91" t="s">
        <v>8533</v>
      </c>
      <c r="D35" s="91" t="s">
        <v>8484</v>
      </c>
      <c r="E35" s="91" t="s">
        <v>8589</v>
      </c>
      <c r="F35" s="91" t="s">
        <v>8536</v>
      </c>
    </row>
    <row r="36" spans="1:6" ht="15" customHeight="1" x14ac:dyDescent="0.25">
      <c r="A36" s="91">
        <v>26</v>
      </c>
      <c r="B36" s="91" t="s">
        <v>1133</v>
      </c>
      <c r="C36" s="91" t="s">
        <v>8533</v>
      </c>
      <c r="D36" s="91" t="s">
        <v>8590</v>
      </c>
      <c r="E36" s="91" t="s">
        <v>8591</v>
      </c>
      <c r="F36" s="91" t="s">
        <v>8536</v>
      </c>
    </row>
    <row r="37" spans="1:6" ht="15" customHeight="1" x14ac:dyDescent="0.25">
      <c r="A37" s="91">
        <v>27</v>
      </c>
      <c r="B37" s="91" t="s">
        <v>8592</v>
      </c>
      <c r="C37" s="91" t="s">
        <v>8533</v>
      </c>
      <c r="D37" s="91" t="s">
        <v>8474</v>
      </c>
      <c r="E37" s="91" t="s">
        <v>8593</v>
      </c>
      <c r="F37" s="91" t="s">
        <v>8536</v>
      </c>
    </row>
    <row r="38" spans="1:6" ht="15" customHeight="1" x14ac:dyDescent="0.25">
      <c r="A38" s="91">
        <v>28</v>
      </c>
      <c r="B38" s="91" t="s">
        <v>8594</v>
      </c>
      <c r="C38" s="91" t="s">
        <v>8533</v>
      </c>
      <c r="D38" s="91" t="s">
        <v>8595</v>
      </c>
      <c r="E38" s="91" t="s">
        <v>8596</v>
      </c>
      <c r="F38" s="91" t="s">
        <v>8536</v>
      </c>
    </row>
    <row r="39" spans="1:6" ht="30" customHeight="1" x14ac:dyDescent="0.25">
      <c r="A39" s="91">
        <v>29</v>
      </c>
      <c r="B39" s="91" t="s">
        <v>1151</v>
      </c>
      <c r="C39" s="91" t="s">
        <v>8545</v>
      </c>
      <c r="D39" s="91" t="s">
        <v>8546</v>
      </c>
      <c r="E39" s="91" t="s">
        <v>8597</v>
      </c>
      <c r="F39" s="91" t="s">
        <v>8548</v>
      </c>
    </row>
    <row r="40" spans="1:6" ht="15" customHeight="1" x14ac:dyDescent="0.25">
      <c r="A40" s="91">
        <v>30</v>
      </c>
      <c r="B40" s="91" t="s">
        <v>8598</v>
      </c>
      <c r="C40" s="91" t="s">
        <v>8545</v>
      </c>
      <c r="D40" s="91" t="s">
        <v>8546</v>
      </c>
      <c r="E40" s="91" t="s">
        <v>8599</v>
      </c>
      <c r="F40" s="91" t="s">
        <v>8548</v>
      </c>
    </row>
    <row r="41" spans="1:6" ht="15" customHeight="1" x14ac:dyDescent="0.25">
      <c r="A41" s="91">
        <v>31</v>
      </c>
      <c r="B41" s="91" t="s">
        <v>8600</v>
      </c>
      <c r="C41" s="91" t="s">
        <v>8545</v>
      </c>
      <c r="D41" s="91" t="s">
        <v>8546</v>
      </c>
      <c r="E41" s="91" t="s">
        <v>8601</v>
      </c>
      <c r="F41" s="91" t="s">
        <v>8548</v>
      </c>
    </row>
    <row r="42" spans="1:6" ht="15" customHeight="1" x14ac:dyDescent="0.25">
      <c r="A42" s="91">
        <v>32</v>
      </c>
      <c r="B42" s="91" t="s">
        <v>8602</v>
      </c>
      <c r="C42" s="91" t="s">
        <v>8545</v>
      </c>
      <c r="D42" s="91" t="s">
        <v>8546</v>
      </c>
      <c r="E42" s="91" t="s">
        <v>8603</v>
      </c>
      <c r="F42" s="91" t="s">
        <v>8548</v>
      </c>
    </row>
    <row r="43" spans="1:6" ht="30" customHeight="1" x14ac:dyDescent="0.25">
      <c r="A43" s="91">
        <v>33</v>
      </c>
      <c r="B43" s="91" t="s">
        <v>1249</v>
      </c>
      <c r="C43" s="91" t="s">
        <v>8533</v>
      </c>
      <c r="D43" s="91" t="s">
        <v>8604</v>
      </c>
      <c r="E43" s="91" t="s">
        <v>8605</v>
      </c>
      <c r="F43" s="91" t="s">
        <v>8536</v>
      </c>
    </row>
    <row r="44" spans="1:6" ht="15" customHeight="1" x14ac:dyDescent="0.25">
      <c r="A44" s="91">
        <v>34</v>
      </c>
      <c r="B44" s="91" t="s">
        <v>1261</v>
      </c>
      <c r="C44" s="91" t="s">
        <v>8533</v>
      </c>
      <c r="D44" s="91" t="s">
        <v>8606</v>
      </c>
      <c r="E44" s="91" t="s">
        <v>8607</v>
      </c>
      <c r="F44" s="91" t="s">
        <v>8536</v>
      </c>
    </row>
    <row r="45" spans="1:6" ht="30" customHeight="1" x14ac:dyDescent="0.25">
      <c r="A45" s="91">
        <v>35</v>
      </c>
      <c r="B45" s="91" t="s">
        <v>1255</v>
      </c>
      <c r="C45" s="91" t="s">
        <v>8533</v>
      </c>
      <c r="D45" s="91" t="s">
        <v>8608</v>
      </c>
      <c r="E45" s="91" t="s">
        <v>8609</v>
      </c>
      <c r="F45" s="91" t="s">
        <v>8536</v>
      </c>
    </row>
    <row r="46" spans="1:6" ht="15" customHeight="1" x14ac:dyDescent="0.25">
      <c r="A46" s="91">
        <v>36</v>
      </c>
      <c r="B46" s="91" t="s">
        <v>1267</v>
      </c>
      <c r="C46" s="91" t="s">
        <v>8533</v>
      </c>
      <c r="D46" s="91" t="s">
        <v>8604</v>
      </c>
      <c r="E46" s="91" t="s">
        <v>8610</v>
      </c>
      <c r="F46" s="91" t="s">
        <v>8536</v>
      </c>
    </row>
    <row r="47" spans="1:6" ht="15" customHeight="1" x14ac:dyDescent="0.25">
      <c r="A47" s="91">
        <v>37</v>
      </c>
      <c r="B47" s="91" t="s">
        <v>1273</v>
      </c>
      <c r="C47" s="91" t="s">
        <v>8533</v>
      </c>
      <c r="D47" s="91" t="s">
        <v>8471</v>
      </c>
      <c r="E47" s="91" t="s">
        <v>8611</v>
      </c>
      <c r="F47" s="91" t="s">
        <v>8536</v>
      </c>
    </row>
    <row r="48" spans="1:6" ht="15" customHeight="1" x14ac:dyDescent="0.25">
      <c r="A48" s="91">
        <v>38</v>
      </c>
      <c r="B48" s="91" t="s">
        <v>1279</v>
      </c>
      <c r="C48" s="91" t="s">
        <v>8533</v>
      </c>
      <c r="D48" s="91" t="s">
        <v>1401</v>
      </c>
      <c r="E48" s="91" t="s">
        <v>8612</v>
      </c>
      <c r="F48" s="91" t="s">
        <v>8536</v>
      </c>
    </row>
    <row r="49" spans="1:6" ht="15" customHeight="1" x14ac:dyDescent="0.25">
      <c r="A49" s="91">
        <v>39</v>
      </c>
      <c r="B49" s="91" t="s">
        <v>1285</v>
      </c>
      <c r="C49" s="91" t="s">
        <v>8545</v>
      </c>
      <c r="D49" s="91" t="s">
        <v>8546</v>
      </c>
      <c r="E49" s="91" t="s">
        <v>8613</v>
      </c>
      <c r="F49" s="91" t="s">
        <v>8548</v>
      </c>
    </row>
    <row r="50" spans="1:6" ht="15" customHeight="1" x14ac:dyDescent="0.25">
      <c r="A50" s="91">
        <v>40</v>
      </c>
      <c r="B50" s="91" t="s">
        <v>1291</v>
      </c>
      <c r="C50" s="91" t="s">
        <v>8533</v>
      </c>
      <c r="D50" s="91" t="s">
        <v>8614</v>
      </c>
      <c r="E50" s="91" t="s">
        <v>8615</v>
      </c>
      <c r="F50" s="91" t="s">
        <v>8536</v>
      </c>
    </row>
    <row r="51" spans="1:6" ht="15" customHeight="1" x14ac:dyDescent="0.25">
      <c r="A51" s="91">
        <v>41</v>
      </c>
      <c r="B51" s="91" t="s">
        <v>1297</v>
      </c>
      <c r="C51" s="91" t="s">
        <v>8545</v>
      </c>
      <c r="D51" s="91" t="s">
        <v>8546</v>
      </c>
      <c r="E51" s="91" t="s">
        <v>8616</v>
      </c>
      <c r="F51" s="91" t="s">
        <v>8548</v>
      </c>
    </row>
    <row r="52" spans="1:6" ht="15" customHeight="1" x14ac:dyDescent="0.25">
      <c r="A52" s="91">
        <v>42</v>
      </c>
      <c r="B52" s="91" t="s">
        <v>1951</v>
      </c>
      <c r="C52" s="91" t="s">
        <v>8533</v>
      </c>
      <c r="D52" s="91" t="s">
        <v>8617</v>
      </c>
      <c r="E52" s="91" t="s">
        <v>8618</v>
      </c>
      <c r="F52" s="91" t="s">
        <v>8536</v>
      </c>
    </row>
    <row r="53" spans="1:6" ht="15" customHeight="1" x14ac:dyDescent="0.25">
      <c r="A53" s="91">
        <v>43</v>
      </c>
      <c r="B53" s="91" t="s">
        <v>1955</v>
      </c>
      <c r="C53" s="91" t="s">
        <v>8533</v>
      </c>
      <c r="D53" s="91" t="s">
        <v>8484</v>
      </c>
      <c r="E53" s="91" t="s">
        <v>8619</v>
      </c>
      <c r="F53" s="91" t="s">
        <v>8536</v>
      </c>
    </row>
    <row r="54" spans="1:6" ht="15" customHeight="1" x14ac:dyDescent="0.25">
      <c r="A54" s="91">
        <v>44</v>
      </c>
      <c r="B54" s="91" t="s">
        <v>1959</v>
      </c>
      <c r="C54" s="91" t="s">
        <v>8533</v>
      </c>
      <c r="D54" s="91" t="s">
        <v>8614</v>
      </c>
      <c r="E54" s="91" t="s">
        <v>8620</v>
      </c>
      <c r="F54" s="91" t="s">
        <v>8536</v>
      </c>
    </row>
    <row r="55" spans="1:6" ht="15" customHeight="1" x14ac:dyDescent="0.25">
      <c r="A55" s="91">
        <v>45</v>
      </c>
      <c r="B55" s="91" t="s">
        <v>1963</v>
      </c>
      <c r="C55" s="91" t="s">
        <v>8533</v>
      </c>
      <c r="D55" s="91" t="s">
        <v>8621</v>
      </c>
      <c r="E55" s="91" t="s">
        <v>8622</v>
      </c>
      <c r="F55" s="91" t="s">
        <v>8536</v>
      </c>
    </row>
    <row r="56" spans="1:6" ht="15" customHeight="1" x14ac:dyDescent="0.25">
      <c r="A56" s="91">
        <v>46</v>
      </c>
      <c r="B56" s="91" t="s">
        <v>8487</v>
      </c>
      <c r="C56" s="91" t="s">
        <v>8533</v>
      </c>
      <c r="D56" s="91" t="s">
        <v>8543</v>
      </c>
      <c r="E56" s="91" t="s">
        <v>8623</v>
      </c>
      <c r="F56" s="91" t="s">
        <v>8536</v>
      </c>
    </row>
    <row r="57" spans="1:6" ht="15" customHeight="1" x14ac:dyDescent="0.25">
      <c r="A57" s="91">
        <v>47</v>
      </c>
      <c r="B57" s="91" t="s">
        <v>8498</v>
      </c>
      <c r="C57" s="91" t="s">
        <v>8545</v>
      </c>
      <c r="D57" s="91" t="s">
        <v>8546</v>
      </c>
      <c r="E57" s="91" t="s">
        <v>8624</v>
      </c>
      <c r="F57" s="91" t="s">
        <v>8548</v>
      </c>
    </row>
    <row r="58" spans="1:6" ht="15" customHeight="1" x14ac:dyDescent="0.25">
      <c r="A58" s="91">
        <v>48</v>
      </c>
      <c r="B58" s="91" t="s">
        <v>8490</v>
      </c>
      <c r="C58" s="91" t="s">
        <v>8533</v>
      </c>
      <c r="D58" s="91" t="s">
        <v>8625</v>
      </c>
      <c r="E58" s="91" t="s">
        <v>8626</v>
      </c>
      <c r="F58" s="91" t="s">
        <v>8536</v>
      </c>
    </row>
    <row r="59" spans="1:6" ht="15" customHeight="1" x14ac:dyDescent="0.25">
      <c r="A59" s="91">
        <v>49</v>
      </c>
      <c r="B59" s="91" t="s">
        <v>8493</v>
      </c>
      <c r="C59" s="91" t="s">
        <v>8533</v>
      </c>
      <c r="D59" s="91" t="s">
        <v>8543</v>
      </c>
      <c r="E59" s="91" t="s">
        <v>8627</v>
      </c>
      <c r="F59" s="91" t="s">
        <v>8536</v>
      </c>
    </row>
    <row r="60" spans="1:6" ht="45" customHeight="1" x14ac:dyDescent="0.25">
      <c r="A60" s="91">
        <v>50</v>
      </c>
      <c r="B60" s="91" t="s">
        <v>1982</v>
      </c>
      <c r="C60" s="91" t="s">
        <v>8537</v>
      </c>
      <c r="D60" s="91" t="s">
        <v>8628</v>
      </c>
      <c r="E60" s="91" t="s">
        <v>8629</v>
      </c>
      <c r="F60" s="91" t="s">
        <v>8540</v>
      </c>
    </row>
    <row r="61" spans="1:6" ht="15" customHeight="1" x14ac:dyDescent="0.25">
      <c r="A61" s="91">
        <v>51</v>
      </c>
      <c r="B61" s="91" t="s">
        <v>8503</v>
      </c>
      <c r="C61" s="91" t="s">
        <v>8545</v>
      </c>
      <c r="D61" s="91" t="s">
        <v>8546</v>
      </c>
      <c r="E61" s="91" t="s">
        <v>8630</v>
      </c>
      <c r="F61" s="91" t="s">
        <v>8548</v>
      </c>
    </row>
    <row r="62" spans="1:6" ht="15" customHeight="1" x14ac:dyDescent="0.25">
      <c r="A62" s="91">
        <v>52</v>
      </c>
      <c r="B62" s="91" t="s">
        <v>8506</v>
      </c>
      <c r="C62" s="91" t="s">
        <v>8545</v>
      </c>
      <c r="D62" s="91" t="s">
        <v>8546</v>
      </c>
      <c r="E62" s="91" t="s">
        <v>8631</v>
      </c>
      <c r="F62" s="91" t="s">
        <v>8548</v>
      </c>
    </row>
    <row r="63" spans="1:6" ht="15" customHeight="1" x14ac:dyDescent="0.25">
      <c r="A63" s="91">
        <v>53</v>
      </c>
      <c r="B63" s="91" t="s">
        <v>8632</v>
      </c>
      <c r="C63" s="91" t="s">
        <v>8545</v>
      </c>
      <c r="D63" s="91" t="s">
        <v>8546</v>
      </c>
      <c r="E63" s="91" t="s">
        <v>8633</v>
      </c>
      <c r="F63" s="91" t="s">
        <v>8548</v>
      </c>
    </row>
    <row r="64" spans="1:6" ht="15" customHeight="1" x14ac:dyDescent="0.25">
      <c r="A64" s="91">
        <v>54</v>
      </c>
      <c r="B64" s="91" t="s">
        <v>8634</v>
      </c>
      <c r="C64" s="91" t="s">
        <v>8545</v>
      </c>
      <c r="D64" s="91" t="s">
        <v>8546</v>
      </c>
      <c r="E64" s="91" t="s">
        <v>8635</v>
      </c>
      <c r="F64" s="91" t="s">
        <v>8548</v>
      </c>
    </row>
    <row r="65" spans="1:6" ht="15" customHeight="1" x14ac:dyDescent="0.25">
      <c r="A65" s="91">
        <v>55</v>
      </c>
      <c r="B65" s="91" t="s">
        <v>8636</v>
      </c>
      <c r="C65" s="91" t="s">
        <v>8545</v>
      </c>
      <c r="D65" s="91" t="s">
        <v>8546</v>
      </c>
      <c r="E65" s="91" t="s">
        <v>8637</v>
      </c>
      <c r="F65" s="91" t="s">
        <v>8548</v>
      </c>
    </row>
    <row r="66" spans="1:6" ht="15" customHeight="1" x14ac:dyDescent="0.25">
      <c r="A66" s="91">
        <v>56</v>
      </c>
      <c r="B66" s="91" t="s">
        <v>8638</v>
      </c>
      <c r="C66" s="91" t="s">
        <v>8545</v>
      </c>
      <c r="D66" s="91" t="s">
        <v>8546</v>
      </c>
      <c r="E66" s="91" t="s">
        <v>8639</v>
      </c>
      <c r="F66" s="91" t="s">
        <v>8548</v>
      </c>
    </row>
    <row r="67" spans="1:6" ht="15" customHeight="1" x14ac:dyDescent="0.25">
      <c r="A67" s="91">
        <v>57</v>
      </c>
      <c r="B67" s="91" t="s">
        <v>8640</v>
      </c>
      <c r="C67" s="91" t="s">
        <v>8545</v>
      </c>
      <c r="D67" s="91" t="s">
        <v>8546</v>
      </c>
      <c r="E67" s="91" t="s">
        <v>8641</v>
      </c>
      <c r="F67" s="91" t="s">
        <v>8548</v>
      </c>
    </row>
    <row r="68" spans="1:6" ht="15" customHeight="1" x14ac:dyDescent="0.25">
      <c r="A68" s="91">
        <v>58</v>
      </c>
      <c r="B68" s="91" t="s">
        <v>8509</v>
      </c>
      <c r="C68" s="91" t="s">
        <v>8545</v>
      </c>
      <c r="D68" s="91" t="s">
        <v>8546</v>
      </c>
      <c r="E68" s="91" t="s">
        <v>8633</v>
      </c>
      <c r="F68" s="91" t="s">
        <v>8548</v>
      </c>
    </row>
    <row r="69" spans="1:6" ht="15" customHeight="1" x14ac:dyDescent="0.25">
      <c r="A69" s="91">
        <v>59</v>
      </c>
      <c r="B69" s="91" t="s">
        <v>8512</v>
      </c>
      <c r="C69" s="91" t="s">
        <v>8545</v>
      </c>
      <c r="D69" s="91" t="s">
        <v>8546</v>
      </c>
      <c r="E69" s="91" t="s">
        <v>8633</v>
      </c>
      <c r="F69" s="91" t="s">
        <v>8548</v>
      </c>
    </row>
    <row r="70" spans="1:6" ht="15" customHeight="1" x14ac:dyDescent="0.25">
      <c r="A70" s="91">
        <v>60</v>
      </c>
      <c r="B70" s="91" t="s">
        <v>8642</v>
      </c>
      <c r="C70" s="91" t="s">
        <v>8545</v>
      </c>
      <c r="D70" s="91" t="s">
        <v>8546</v>
      </c>
      <c r="E70" s="91" t="s">
        <v>8643</v>
      </c>
      <c r="F70" s="91" t="s">
        <v>8548</v>
      </c>
    </row>
    <row r="71" spans="1:6" ht="15" customHeight="1" x14ac:dyDescent="0.25">
      <c r="A71" s="91">
        <v>61</v>
      </c>
      <c r="B71" s="91" t="s">
        <v>8644</v>
      </c>
      <c r="C71" s="91" t="s">
        <v>8533</v>
      </c>
      <c r="D71" s="91" t="s">
        <v>8614</v>
      </c>
      <c r="E71" s="91" t="s">
        <v>8645</v>
      </c>
      <c r="F71" s="91" t="s">
        <v>8536</v>
      </c>
    </row>
    <row r="72" spans="1:6" ht="15" customHeight="1" x14ac:dyDescent="0.25">
      <c r="A72" s="91">
        <v>62</v>
      </c>
      <c r="B72" s="91" t="s">
        <v>8646</v>
      </c>
      <c r="C72" s="91" t="s">
        <v>8533</v>
      </c>
      <c r="D72" s="91" t="s">
        <v>8647</v>
      </c>
      <c r="E72" s="91" t="s">
        <v>8648</v>
      </c>
      <c r="F72" s="91" t="s">
        <v>8536</v>
      </c>
    </row>
    <row r="73" spans="1:6" ht="15" customHeight="1" x14ac:dyDescent="0.25">
      <c r="A73" s="91">
        <v>63</v>
      </c>
      <c r="B73" s="91" t="s">
        <v>8649</v>
      </c>
      <c r="C73" s="91" t="s">
        <v>8533</v>
      </c>
      <c r="D73" s="91" t="s">
        <v>8650</v>
      </c>
      <c r="E73" s="91"/>
      <c r="F73" s="91" t="s">
        <v>8536</v>
      </c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64</vt:i4>
      </vt:variant>
    </vt:vector>
  </HeadingPairs>
  <TitlesOfParts>
    <vt:vector size="64" baseType="lpstr">
      <vt:lpstr>Magaza_Adres</vt:lpstr>
      <vt:lpstr>Fact_Norm</vt:lpstr>
      <vt:lpstr>Fact_Mevcut</vt:lpstr>
      <vt:lpstr>Dim_Unvan</vt:lpstr>
      <vt:lpstr>Dim_Magaza</vt:lpstr>
      <vt:lpstr>Dim_Tarih</vt:lpstr>
      <vt:lpstr>Çarpanlar</vt:lpstr>
      <vt:lpstr>Girdiler</vt:lpstr>
      <vt:lpstr>Mağaza Özellikleri</vt:lpstr>
      <vt:lpstr>Departman Matrisi</vt:lpstr>
      <vt:lpstr>Günlük Operasyon</vt:lpstr>
      <vt:lpstr>Saatlik Yoğunluk</vt:lpstr>
      <vt:lpstr>Kasa Kullanımı</vt:lpstr>
      <vt:lpstr>Online Sipariş</vt:lpstr>
      <vt:lpstr>Parametreler</vt:lpstr>
      <vt:lpstr>Mal Kabul</vt:lpstr>
      <vt:lpstr>Sevkiyat</vt:lpstr>
      <vt:lpstr>Fire ve İade</vt:lpstr>
      <vt:lpstr>Dim_CikisNedeni</vt:lpstr>
      <vt:lpstr>Müşteri Şikayetleri</vt:lpstr>
      <vt:lpstr>Fazla Mesai</vt:lpstr>
      <vt:lpstr>Devamsızlık</vt:lpstr>
      <vt:lpstr>Eğitim</vt:lpstr>
      <vt:lpstr>İzin</vt:lpstr>
      <vt:lpstr>Performans</vt:lpstr>
      <vt:lpstr>Personel Maliyeti</vt:lpstr>
      <vt:lpstr>Devir Riski</vt:lpstr>
      <vt:lpstr>Aylık Operasyon KPI</vt:lpstr>
      <vt:lpstr>İş Yükü Endeksi</vt:lpstr>
      <vt:lpstr>REFERENTIAL_CONTROL</vt:lpstr>
      <vt:lpstr>STAR_SCHEMA_REHBER</vt:lpstr>
      <vt:lpstr>KULLANIM_REHBERI</vt:lpstr>
      <vt:lpstr>Standart_Sure_Kutuphanesi</vt:lpstr>
      <vt:lpstr>Kapasite_Parametreleri</vt:lpstr>
      <vt:lpstr>Gunluk_Aktivite_Hacmi</vt:lpstr>
      <vt:lpstr>Kalibrasyon</vt:lpstr>
      <vt:lpstr>Minimum_Kadro_Kurallari</vt:lpstr>
      <vt:lpstr>Vardiya_Pik_Saat</vt:lpstr>
      <vt:lpstr>AI_Norm_Sonuclari</vt:lpstr>
      <vt:lpstr>Rapor_Parametreleri</vt:lpstr>
      <vt:lpstr>Veri_Kalitesi_Log</vt:lpstr>
      <vt:lpstr>Senaryo_Parametreleri</vt:lpstr>
      <vt:lpstr>Transfer_Kisitlari</vt:lpstr>
      <vt:lpstr>Tahmin_Parametreleri</vt:lpstr>
      <vt:lpstr>Maliyet_Parametreleri</vt:lpstr>
      <vt:lpstr>Mail_Listesi</vt:lpstr>
      <vt:lpstr>Transfer_Talepleri</vt:lpstr>
      <vt:lpstr>Sube_Mail_Listesi</vt:lpstr>
      <vt:lpstr>Kurumsal_Eposta_Rehberi</vt:lpstr>
      <vt:lpstr>Personel_Adresleri</vt:lpstr>
      <vt:lpstr>Ev_Sube_Rota_Ozeti</vt:lpstr>
      <vt:lpstr>Norm_Bazli_Transfer_Rotalari</vt:lpstr>
      <vt:lpstr>Personel_Performans_Endeksi</vt:lpstr>
      <vt:lpstr>Performans_Endeksi_Kriterleri</vt:lpstr>
      <vt:lpstr>Tahmin_Dogruluk_Testi</vt:lpstr>
      <vt:lpstr>Verimlilik_Operasyon_Tahmini</vt:lpstr>
      <vt:lpstr>Istatistiksel_Model_Testi</vt:lpstr>
      <vt:lpstr>Norm_Durumu</vt:lpstr>
      <vt:lpstr>Oncelikli_Transfer_Listesi</vt:lpstr>
      <vt:lpstr>Magaza_KPI_Skor_Karti</vt:lpstr>
      <vt:lpstr>Isgucu_Tahmin_Parametreleri</vt:lpstr>
      <vt:lpstr>Tahmin_Takvimi</vt:lpstr>
      <vt:lpstr>00_AI_SIZ_GIRIS_REHBERI</vt:lpstr>
      <vt:lpstr>00_TUM_SAYFALAR_REHBERI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2026-08-05T19:29:15Z</dcterms:created>
  <dcterms:modified xsi:type="dcterms:W3CDTF">2026-08-20T10:23:31Z</dcterms:modified>
  <dc:language>en-US</dc:language>
</cp:coreProperties>
</file>